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ril\Downloads\Excel_Project_Data_Analytics\Excel_Project_Data-Analytics\Project 1-DashBoard\"/>
    </mc:Choice>
  </mc:AlternateContent>
  <xr:revisionPtr revIDLastSave="0" documentId="13_ncr:1_{E37838A4-734D-411C-BEF2-CF92D95616C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6" r:id="rId1"/>
    <sheet name="Salary_Calculator" sheetId="8" r:id="rId2"/>
    <sheet name="Data_Validation" sheetId="4" r:id="rId3"/>
    <sheet name="Title" sheetId="9" r:id="rId4"/>
    <sheet name="Country" sheetId="10" r:id="rId5"/>
    <sheet name="Type" sheetId="12" r:id="rId6"/>
    <sheet name="Plataform" sheetId="13" r:id="rId7"/>
  </sheets>
  <definedNames>
    <definedName name="_xlchart.v5.0" hidden="1">Country!$G$1</definedName>
    <definedName name="_xlchart.v5.1" hidden="1">Country!$G$2:$G$48</definedName>
    <definedName name="_xlchart.v5.2" hidden="1">Country!$H$1</definedName>
    <definedName name="_xlchart.v5.3" hidden="1">Country!$H$2:$H$48</definedName>
    <definedName name="Count">Data_Validation!$N$2</definedName>
    <definedName name="Country">Salary_Calculator!$G$4</definedName>
    <definedName name="median_salary">Title!$I$2</definedName>
    <definedName name="median_salary_ex">Title!$G$2</definedName>
    <definedName name="Platform">Plataform!$G$2</definedName>
    <definedName name="Title">Salary_Calculator!$C$4</definedName>
    <definedName name="Type">Salary_Calculator!$K$4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 a="1"/>
  <c r="B2" i="10" s="1"/>
  <c r="A2" i="13" l="1" a="1"/>
  <c r="J2" i="4" a="1"/>
  <c r="J2" i="4" s="1"/>
  <c r="K2" i="4" s="1" a="1"/>
  <c r="G2" i="4" a="1"/>
  <c r="G2" i="4" s="1"/>
  <c r="H2" i="4" s="1" a="1"/>
  <c r="H2" i="4" s="1"/>
  <c r="A2" i="10" s="1" a="1"/>
  <c r="A2" i="4" a="1"/>
  <c r="A2" i="13" l="1"/>
  <c r="B2" i="13" s="1"/>
  <c r="B3" i="13"/>
  <c r="B7" i="13"/>
  <c r="B11" i="13"/>
  <c r="B15" i="13"/>
  <c r="B19" i="13"/>
  <c r="B23" i="13"/>
  <c r="B27" i="13"/>
  <c r="B31" i="13"/>
  <c r="B35" i="13"/>
  <c r="B39" i="13"/>
  <c r="B43" i="13"/>
  <c r="B47" i="13"/>
  <c r="B51" i="13"/>
  <c r="B55" i="13"/>
  <c r="B59" i="13"/>
  <c r="B63" i="13"/>
  <c r="B67" i="13"/>
  <c r="B71" i="13"/>
  <c r="B75" i="13"/>
  <c r="B79" i="13"/>
  <c r="B83" i="13"/>
  <c r="B87" i="13"/>
  <c r="B91" i="13"/>
  <c r="B95" i="13"/>
  <c r="B99" i="13"/>
  <c r="B103" i="13"/>
  <c r="B107" i="13"/>
  <c r="B111" i="13"/>
  <c r="B115" i="13"/>
  <c r="B119" i="13"/>
  <c r="B123" i="13"/>
  <c r="B127" i="13"/>
  <c r="B131" i="13"/>
  <c r="B135" i="13"/>
  <c r="B139" i="13"/>
  <c r="B143" i="13"/>
  <c r="B147" i="13"/>
  <c r="B151" i="13"/>
  <c r="B155" i="13"/>
  <c r="B159" i="13"/>
  <c r="B163" i="13"/>
  <c r="B167" i="13"/>
  <c r="B171" i="13"/>
  <c r="B175" i="13"/>
  <c r="B179" i="13"/>
  <c r="B183" i="13"/>
  <c r="B187" i="13"/>
  <c r="B191" i="13"/>
  <c r="B195" i="13"/>
  <c r="B199" i="13"/>
  <c r="B203" i="13"/>
  <c r="B207" i="13"/>
  <c r="B211" i="13"/>
  <c r="B215" i="13"/>
  <c r="B219" i="13"/>
  <c r="B223" i="13"/>
  <c r="B227" i="13"/>
  <c r="B231" i="13"/>
  <c r="B235" i="13"/>
  <c r="B239" i="13"/>
  <c r="B243" i="13"/>
  <c r="B247" i="13"/>
  <c r="B251" i="13"/>
  <c r="B255" i="13"/>
  <c r="B259" i="13"/>
  <c r="B263" i="13"/>
  <c r="B267" i="13"/>
  <c r="B271" i="13"/>
  <c r="B275" i="13"/>
  <c r="B279" i="13"/>
  <c r="B283" i="13"/>
  <c r="B287" i="13"/>
  <c r="B291" i="13"/>
  <c r="B295" i="13"/>
  <c r="B299" i="13"/>
  <c r="B303" i="13"/>
  <c r="B307" i="13"/>
  <c r="B311" i="13"/>
  <c r="B315" i="13"/>
  <c r="B319" i="13"/>
  <c r="B323" i="13"/>
  <c r="B327" i="13"/>
  <c r="B331" i="13"/>
  <c r="B335" i="13"/>
  <c r="B339" i="13"/>
  <c r="B4" i="13"/>
  <c r="B8" i="13"/>
  <c r="B12" i="13"/>
  <c r="B16" i="13"/>
  <c r="B20" i="13"/>
  <c r="B24" i="13"/>
  <c r="B28" i="13"/>
  <c r="B32" i="13"/>
  <c r="B36" i="13"/>
  <c r="B40" i="13"/>
  <c r="B44" i="13"/>
  <c r="B48" i="13"/>
  <c r="B52" i="13"/>
  <c r="B56" i="13"/>
  <c r="B60" i="13"/>
  <c r="B64" i="13"/>
  <c r="B68" i="13"/>
  <c r="B72" i="13"/>
  <c r="B76" i="13"/>
  <c r="B80" i="13"/>
  <c r="B84" i="13"/>
  <c r="B88" i="13"/>
  <c r="B92" i="13"/>
  <c r="B96" i="13"/>
  <c r="B100" i="13"/>
  <c r="B104" i="13"/>
  <c r="B108" i="13"/>
  <c r="B112" i="13"/>
  <c r="B116" i="13"/>
  <c r="B120" i="13"/>
  <c r="B124" i="13"/>
  <c r="B128" i="13"/>
  <c r="B132" i="13"/>
  <c r="B136" i="13"/>
  <c r="B140" i="13"/>
  <c r="B144" i="13"/>
  <c r="B148" i="13"/>
  <c r="B152" i="13"/>
  <c r="B156" i="13"/>
  <c r="B160" i="13"/>
  <c r="B164" i="13"/>
  <c r="B168" i="13"/>
  <c r="B172" i="13"/>
  <c r="B176" i="13"/>
  <c r="B180" i="13"/>
  <c r="B184" i="13"/>
  <c r="B188" i="13"/>
  <c r="B192" i="13"/>
  <c r="B196" i="13"/>
  <c r="B200" i="13"/>
  <c r="B204" i="13"/>
  <c r="B208" i="13"/>
  <c r="B212" i="13"/>
  <c r="B216" i="13"/>
  <c r="B220" i="13"/>
  <c r="B224" i="13"/>
  <c r="B228" i="13"/>
  <c r="B232" i="13"/>
  <c r="B236" i="13"/>
  <c r="B240" i="13"/>
  <c r="B244" i="13"/>
  <c r="B248" i="13"/>
  <c r="B252" i="13"/>
  <c r="B256" i="13"/>
  <c r="B260" i="13"/>
  <c r="B264" i="13"/>
  <c r="B268" i="13"/>
  <c r="B272" i="13"/>
  <c r="B276" i="13"/>
  <c r="B280" i="13"/>
  <c r="B284" i="13"/>
  <c r="B288" i="13"/>
  <c r="B292" i="13"/>
  <c r="B296" i="13"/>
  <c r="B300" i="13"/>
  <c r="B304" i="13"/>
  <c r="B308" i="13"/>
  <c r="B312" i="13"/>
  <c r="B316" i="13"/>
  <c r="B320" i="13"/>
  <c r="B324" i="13"/>
  <c r="B328" i="13"/>
  <c r="B332" i="13"/>
  <c r="B336" i="13"/>
  <c r="B340" i="13"/>
  <c r="B5" i="13"/>
  <c r="B9" i="13"/>
  <c r="B13" i="13"/>
  <c r="B17" i="13"/>
  <c r="B21" i="13"/>
  <c r="B25" i="13"/>
  <c r="B29" i="13"/>
  <c r="B33" i="13"/>
  <c r="B37" i="13"/>
  <c r="B41" i="13"/>
  <c r="B45" i="13"/>
  <c r="B49" i="13"/>
  <c r="B53" i="13"/>
  <c r="B57" i="13"/>
  <c r="B61" i="13"/>
  <c r="B65" i="13"/>
  <c r="B69" i="13"/>
  <c r="B73" i="13"/>
  <c r="B77" i="13"/>
  <c r="B81" i="13"/>
  <c r="B85" i="13"/>
  <c r="B89" i="13"/>
  <c r="B93" i="13"/>
  <c r="B97" i="13"/>
  <c r="B101" i="13"/>
  <c r="B105" i="13"/>
  <c r="B109" i="13"/>
  <c r="B113" i="13"/>
  <c r="B117" i="13"/>
  <c r="B121" i="13"/>
  <c r="B125" i="13"/>
  <c r="B129" i="13"/>
  <c r="B133" i="13"/>
  <c r="B137" i="13"/>
  <c r="B141" i="13"/>
  <c r="B145" i="13"/>
  <c r="B6" i="13"/>
  <c r="B22" i="13"/>
  <c r="B38" i="13"/>
  <c r="B54" i="13"/>
  <c r="B70" i="13"/>
  <c r="B86" i="13"/>
  <c r="B102" i="13"/>
  <c r="B118" i="13"/>
  <c r="B134" i="13"/>
  <c r="B149" i="13"/>
  <c r="B157" i="13"/>
  <c r="B165" i="13"/>
  <c r="B173" i="13"/>
  <c r="B181" i="13"/>
  <c r="B189" i="13"/>
  <c r="B197" i="13"/>
  <c r="B205" i="13"/>
  <c r="B213" i="13"/>
  <c r="B221" i="13"/>
  <c r="B229" i="13"/>
  <c r="B237" i="13"/>
  <c r="B245" i="13"/>
  <c r="B253" i="13"/>
  <c r="B261" i="13"/>
  <c r="B269" i="13"/>
  <c r="B277" i="13"/>
  <c r="B285" i="13"/>
  <c r="B293" i="13"/>
  <c r="B301" i="13"/>
  <c r="B309" i="13"/>
  <c r="B317" i="13"/>
  <c r="B325" i="13"/>
  <c r="B333" i="13"/>
  <c r="B341" i="13"/>
  <c r="B345" i="13"/>
  <c r="B349" i="13"/>
  <c r="B353" i="13"/>
  <c r="B357" i="13"/>
  <c r="B361" i="13"/>
  <c r="B365" i="13"/>
  <c r="B369" i="13"/>
  <c r="B373" i="13"/>
  <c r="B377" i="13"/>
  <c r="B381" i="13"/>
  <c r="B385" i="13"/>
  <c r="B389" i="13"/>
  <c r="B393" i="13"/>
  <c r="B397" i="13"/>
  <c r="B401" i="13"/>
  <c r="B405" i="13"/>
  <c r="B409" i="13"/>
  <c r="B413" i="13"/>
  <c r="B417" i="13"/>
  <c r="B421" i="13"/>
  <c r="B425" i="13"/>
  <c r="B429" i="13"/>
  <c r="B433" i="13"/>
  <c r="B437" i="13"/>
  <c r="B441" i="13"/>
  <c r="B445" i="13"/>
  <c r="B449" i="13"/>
  <c r="B453" i="13"/>
  <c r="B457" i="13"/>
  <c r="B461" i="13"/>
  <c r="B465" i="13"/>
  <c r="B469" i="13"/>
  <c r="B473" i="13"/>
  <c r="B477" i="13"/>
  <c r="B481" i="13"/>
  <c r="B485" i="13"/>
  <c r="B489" i="13"/>
  <c r="B493" i="13"/>
  <c r="B497" i="13"/>
  <c r="B501" i="13"/>
  <c r="B505" i="13"/>
  <c r="B509" i="13"/>
  <c r="B513" i="13"/>
  <c r="B517" i="13"/>
  <c r="B521" i="13"/>
  <c r="B525" i="13"/>
  <c r="B529" i="13"/>
  <c r="B533" i="13"/>
  <c r="B537" i="13"/>
  <c r="B541" i="13"/>
  <c r="B545" i="13"/>
  <c r="B549" i="13"/>
  <c r="B10" i="13"/>
  <c r="B26" i="13"/>
  <c r="B42" i="13"/>
  <c r="B58" i="13"/>
  <c r="B74" i="13"/>
  <c r="B90" i="13"/>
  <c r="B106" i="13"/>
  <c r="B122" i="13"/>
  <c r="B138" i="13"/>
  <c r="B150" i="13"/>
  <c r="B158" i="13"/>
  <c r="B166" i="13"/>
  <c r="B174" i="13"/>
  <c r="B182" i="13"/>
  <c r="B190" i="13"/>
  <c r="B198" i="13"/>
  <c r="B206" i="13"/>
  <c r="B214" i="13"/>
  <c r="B222" i="13"/>
  <c r="B230" i="13"/>
  <c r="B238" i="13"/>
  <c r="B246" i="13"/>
  <c r="B254" i="13"/>
  <c r="B262" i="13"/>
  <c r="B270" i="13"/>
  <c r="B278" i="13"/>
  <c r="B286" i="13"/>
  <c r="B294" i="13"/>
  <c r="B302" i="13"/>
  <c r="B310" i="13"/>
  <c r="B318" i="13"/>
  <c r="B326" i="13"/>
  <c r="B334" i="13"/>
  <c r="B342" i="13"/>
  <c r="B346" i="13"/>
  <c r="B350" i="13"/>
  <c r="B354" i="13"/>
  <c r="B358" i="13"/>
  <c r="B362" i="13"/>
  <c r="B366" i="13"/>
  <c r="B370" i="13"/>
  <c r="B374" i="13"/>
  <c r="B378" i="13"/>
  <c r="B382" i="13"/>
  <c r="B386" i="13"/>
  <c r="B390" i="13"/>
  <c r="B394" i="13"/>
  <c r="B398" i="13"/>
  <c r="B402" i="13"/>
  <c r="B406" i="13"/>
  <c r="B410" i="13"/>
  <c r="B414" i="13"/>
  <c r="B418" i="13"/>
  <c r="B422" i="13"/>
  <c r="B426" i="13"/>
  <c r="B430" i="13"/>
  <c r="B434" i="13"/>
  <c r="B438" i="13"/>
  <c r="B442" i="13"/>
  <c r="B446" i="13"/>
  <c r="B450" i="13"/>
  <c r="B454" i="13"/>
  <c r="B458" i="13"/>
  <c r="B462" i="13"/>
  <c r="B466" i="13"/>
  <c r="B470" i="13"/>
  <c r="B474" i="13"/>
  <c r="B478" i="13"/>
  <c r="B482" i="13"/>
  <c r="B486" i="13"/>
  <c r="B490" i="13"/>
  <c r="B494" i="13"/>
  <c r="B498" i="13"/>
  <c r="B502" i="13"/>
  <c r="B506" i="13"/>
  <c r="B510" i="13"/>
  <c r="B514" i="13"/>
  <c r="B518" i="13"/>
  <c r="B14" i="13"/>
  <c r="B30" i="13"/>
  <c r="B46" i="13"/>
  <c r="B62" i="13"/>
  <c r="B78" i="13"/>
  <c r="B94" i="13"/>
  <c r="B110" i="13"/>
  <c r="B126" i="13"/>
  <c r="B142" i="13"/>
  <c r="B153" i="13"/>
  <c r="B161" i="13"/>
  <c r="B169" i="13"/>
  <c r="B177" i="13"/>
  <c r="B185" i="13"/>
  <c r="B193" i="13"/>
  <c r="B201" i="13"/>
  <c r="B209" i="13"/>
  <c r="B217" i="13"/>
  <c r="B225" i="13"/>
  <c r="B233" i="13"/>
  <c r="B241" i="13"/>
  <c r="B249" i="13"/>
  <c r="B257" i="13"/>
  <c r="B265" i="13"/>
  <c r="B273" i="13"/>
  <c r="B281" i="13"/>
  <c r="B289" i="13"/>
  <c r="B297" i="13"/>
  <c r="B305" i="13"/>
  <c r="B313" i="13"/>
  <c r="B321" i="13"/>
  <c r="B329" i="13"/>
  <c r="B337" i="13"/>
  <c r="B343" i="13"/>
  <c r="B347" i="13"/>
  <c r="B351" i="13"/>
  <c r="B355" i="13"/>
  <c r="B359" i="13"/>
  <c r="B363" i="13"/>
  <c r="B367" i="13"/>
  <c r="B371" i="13"/>
  <c r="B375" i="13"/>
  <c r="B379" i="13"/>
  <c r="B383" i="13"/>
  <c r="B387" i="13"/>
  <c r="B391" i="13"/>
  <c r="B395" i="13"/>
  <c r="B399" i="13"/>
  <c r="B403" i="13"/>
  <c r="B407" i="13"/>
  <c r="B411" i="13"/>
  <c r="B415" i="13"/>
  <c r="B419" i="13"/>
  <c r="B423" i="13"/>
  <c r="B427" i="13"/>
  <c r="B431" i="13"/>
  <c r="B435" i="13"/>
  <c r="B439" i="13"/>
  <c r="B443" i="13"/>
  <c r="B447" i="13"/>
  <c r="B451" i="13"/>
  <c r="B455" i="13"/>
  <c r="B459" i="13"/>
  <c r="B463" i="13"/>
  <c r="B467" i="13"/>
  <c r="B471" i="13"/>
  <c r="B475" i="13"/>
  <c r="B479" i="13"/>
  <c r="B483" i="13"/>
  <c r="B487" i="13"/>
  <c r="B491" i="13"/>
  <c r="B495" i="13"/>
  <c r="B499" i="13"/>
  <c r="B503" i="13"/>
  <c r="B507" i="13"/>
  <c r="B511" i="13"/>
  <c r="B515" i="13"/>
  <c r="B519" i="13"/>
  <c r="B523" i="13"/>
  <c r="B527" i="13"/>
  <c r="B531" i="13"/>
  <c r="B535" i="13"/>
  <c r="B539" i="13"/>
  <c r="B543" i="13"/>
  <c r="B547" i="13"/>
  <c r="B18" i="13"/>
  <c r="B82" i="13"/>
  <c r="B146" i="13"/>
  <c r="B178" i="13"/>
  <c r="B210" i="13"/>
  <c r="B242" i="13"/>
  <c r="B274" i="13"/>
  <c r="B306" i="13"/>
  <c r="B338" i="13"/>
  <c r="B356" i="13"/>
  <c r="B372" i="13"/>
  <c r="B388" i="13"/>
  <c r="B404" i="13"/>
  <c r="B420" i="13"/>
  <c r="B436" i="13"/>
  <c r="B452" i="13"/>
  <c r="B468" i="13"/>
  <c r="B484" i="13"/>
  <c r="B500" i="13"/>
  <c r="B516" i="13"/>
  <c r="B526" i="13"/>
  <c r="B534" i="13"/>
  <c r="B542" i="13"/>
  <c r="B550" i="13"/>
  <c r="B554" i="13"/>
  <c r="B558" i="13"/>
  <c r="B562" i="13"/>
  <c r="B566" i="13"/>
  <c r="B570" i="13"/>
  <c r="B574" i="13"/>
  <c r="B578" i="13"/>
  <c r="B582" i="13"/>
  <c r="B586" i="13"/>
  <c r="B590" i="13"/>
  <c r="B594" i="13"/>
  <c r="B34" i="13"/>
  <c r="B98" i="13"/>
  <c r="B154" i="13"/>
  <c r="B186" i="13"/>
  <c r="B218" i="13"/>
  <c r="B250" i="13"/>
  <c r="B282" i="13"/>
  <c r="B314" i="13"/>
  <c r="B344" i="13"/>
  <c r="B360" i="13"/>
  <c r="B376" i="13"/>
  <c r="B392" i="13"/>
  <c r="B408" i="13"/>
  <c r="B424" i="13"/>
  <c r="B440" i="13"/>
  <c r="B456" i="13"/>
  <c r="B472" i="13"/>
  <c r="B488" i="13"/>
  <c r="B504" i="13"/>
  <c r="B520" i="13"/>
  <c r="B528" i="13"/>
  <c r="B536" i="13"/>
  <c r="B544" i="13"/>
  <c r="B551" i="13"/>
  <c r="B555" i="13"/>
  <c r="B559" i="13"/>
  <c r="B563" i="13"/>
  <c r="B567" i="13"/>
  <c r="B571" i="13"/>
  <c r="B575" i="13"/>
  <c r="B579" i="13"/>
  <c r="B583" i="13"/>
  <c r="B587" i="13"/>
  <c r="B591" i="13"/>
  <c r="A2" i="4"/>
  <c r="B2" i="4" s="1" a="1"/>
  <c r="B2" i="4" s="1"/>
  <c r="B4" i="4" a="1"/>
  <c r="B4" i="4" s="1"/>
  <c r="B8" i="4" a="1"/>
  <c r="B8" i="4" s="1"/>
  <c r="B5" i="4" a="1"/>
  <c r="B5" i="4" s="1"/>
  <c r="B9" i="4" a="1"/>
  <c r="B9" i="4" s="1"/>
  <c r="B11" i="4" a="1"/>
  <c r="B11" i="4" s="1"/>
  <c r="B7" i="4" a="1"/>
  <c r="B7" i="4" s="1"/>
  <c r="B3" i="4" a="1"/>
  <c r="B3" i="4" s="1"/>
  <c r="B593" i="13"/>
  <c r="B589" i="13"/>
  <c r="B585" i="13"/>
  <c r="B581" i="13"/>
  <c r="B577" i="13"/>
  <c r="B573" i="13"/>
  <c r="B569" i="13"/>
  <c r="B565" i="13"/>
  <c r="B561" i="13"/>
  <c r="B557" i="13"/>
  <c r="B553" i="13"/>
  <c r="B548" i="13"/>
  <c r="B540" i="13"/>
  <c r="B532" i="13"/>
  <c r="B524" i="13"/>
  <c r="B512" i="13"/>
  <c r="B496" i="13"/>
  <c r="B480" i="13"/>
  <c r="B464" i="13"/>
  <c r="B448" i="13"/>
  <c r="B432" i="13"/>
  <c r="B416" i="13"/>
  <c r="B400" i="13"/>
  <c r="B384" i="13"/>
  <c r="B368" i="13"/>
  <c r="B352" i="13"/>
  <c r="B330" i="13"/>
  <c r="B298" i="13"/>
  <c r="B266" i="13"/>
  <c r="B234" i="13"/>
  <c r="B202" i="13"/>
  <c r="B170" i="13"/>
  <c r="B130" i="13"/>
  <c r="B66" i="13"/>
  <c r="B10" i="4" a="1"/>
  <c r="B10" i="4" s="1"/>
  <c r="B6" i="4" a="1"/>
  <c r="B6" i="4" s="1"/>
  <c r="B592" i="13"/>
  <c r="B588" i="13"/>
  <c r="B584" i="13"/>
  <c r="B580" i="13"/>
  <c r="B576" i="13"/>
  <c r="B572" i="13"/>
  <c r="B568" i="13"/>
  <c r="B564" i="13"/>
  <c r="B560" i="13"/>
  <c r="B556" i="13"/>
  <c r="B552" i="13"/>
  <c r="B546" i="13"/>
  <c r="B538" i="13"/>
  <c r="B530" i="13"/>
  <c r="B522" i="13"/>
  <c r="B508" i="13"/>
  <c r="B492" i="13"/>
  <c r="B476" i="13"/>
  <c r="B460" i="13"/>
  <c r="B444" i="13"/>
  <c r="B428" i="13"/>
  <c r="B412" i="13"/>
  <c r="B396" i="13"/>
  <c r="B380" i="13"/>
  <c r="B364" i="13"/>
  <c r="B348" i="13"/>
  <c r="B322" i="13"/>
  <c r="B290" i="13"/>
  <c r="B258" i="13"/>
  <c r="B226" i="13"/>
  <c r="B194" i="13"/>
  <c r="B162" i="13"/>
  <c r="B114" i="13"/>
  <c r="B50" i="13"/>
  <c r="A2" i="10"/>
  <c r="B3" i="10" a="1"/>
  <c r="B3" i="10" s="1"/>
  <c r="B7" i="10" a="1"/>
  <c r="B7" i="10" s="1"/>
  <c r="B11" i="10" a="1"/>
  <c r="B11" i="10" s="1"/>
  <c r="B15" i="10" a="1"/>
  <c r="B15" i="10" s="1"/>
  <c r="B19" i="10" a="1"/>
  <c r="B19" i="10" s="1"/>
  <c r="B23" i="10" a="1"/>
  <c r="B23" i="10" s="1"/>
  <c r="B27" i="10" a="1"/>
  <c r="B27" i="10" s="1"/>
  <c r="B31" i="10" a="1"/>
  <c r="B31" i="10" s="1"/>
  <c r="B35" i="10" a="1"/>
  <c r="B35" i="10" s="1"/>
  <c r="B39" i="10" a="1"/>
  <c r="B39" i="10" s="1"/>
  <c r="B43" i="10" a="1"/>
  <c r="B43" i="10" s="1"/>
  <c r="B47" i="10" a="1"/>
  <c r="B47" i="10" s="1"/>
  <c r="B51" i="10" a="1"/>
  <c r="B51" i="10" s="1"/>
  <c r="B55" i="10" a="1"/>
  <c r="B55" i="10" s="1"/>
  <c r="B59" i="10" a="1"/>
  <c r="B59" i="10" s="1"/>
  <c r="B63" i="10" a="1"/>
  <c r="B63" i="10" s="1"/>
  <c r="B67" i="10" a="1"/>
  <c r="B67" i="10" s="1"/>
  <c r="B71" i="10" a="1"/>
  <c r="B71" i="10" s="1"/>
  <c r="B75" i="10" a="1"/>
  <c r="B75" i="10" s="1"/>
  <c r="B79" i="10" a="1"/>
  <c r="B79" i="10" s="1"/>
  <c r="B83" i="10" a="1"/>
  <c r="B83" i="10" s="1"/>
  <c r="B87" i="10" a="1"/>
  <c r="B87" i="10" s="1"/>
  <c r="B91" i="10" a="1"/>
  <c r="B91" i="10" s="1"/>
  <c r="B95" i="10" a="1"/>
  <c r="B95" i="10" s="1"/>
  <c r="B99" i="10" a="1"/>
  <c r="B99" i="10" s="1"/>
  <c r="B103" i="10" a="1"/>
  <c r="B103" i="10" s="1"/>
  <c r="B107" i="10" a="1"/>
  <c r="B107" i="10" s="1"/>
  <c r="B111" i="10" a="1"/>
  <c r="B111" i="10" s="1"/>
  <c r="B4" i="10" a="1"/>
  <c r="B4" i="10" s="1"/>
  <c r="B8" i="10" a="1"/>
  <c r="B8" i="10" s="1"/>
  <c r="B12" i="10" a="1"/>
  <c r="B12" i="10" s="1"/>
  <c r="B16" i="10" a="1"/>
  <c r="B16" i="10" s="1"/>
  <c r="B20" i="10" a="1"/>
  <c r="B20" i="10" s="1"/>
  <c r="B24" i="10" a="1"/>
  <c r="B24" i="10" s="1"/>
  <c r="B28" i="10" a="1"/>
  <c r="B28" i="10" s="1"/>
  <c r="B32" i="10" a="1"/>
  <c r="B32" i="10" s="1"/>
  <c r="B36" i="10" a="1"/>
  <c r="B36" i="10" s="1"/>
  <c r="B40" i="10" a="1"/>
  <c r="B40" i="10" s="1"/>
  <c r="B44" i="10" a="1"/>
  <c r="B44" i="10" s="1"/>
  <c r="B48" i="10" a="1"/>
  <c r="B48" i="10" s="1"/>
  <c r="B52" i="10" a="1"/>
  <c r="B52" i="10" s="1"/>
  <c r="B56" i="10" a="1"/>
  <c r="B56" i="10" s="1"/>
  <c r="B60" i="10" a="1"/>
  <c r="B60" i="10" s="1"/>
  <c r="B64" i="10" a="1"/>
  <c r="B64" i="10" s="1"/>
  <c r="B68" i="10" a="1"/>
  <c r="B68" i="10" s="1"/>
  <c r="B72" i="10" a="1"/>
  <c r="B72" i="10" s="1"/>
  <c r="B76" i="10" a="1"/>
  <c r="B76" i="10" s="1"/>
  <c r="B80" i="10" a="1"/>
  <c r="B80" i="10" s="1"/>
  <c r="B84" i="10" a="1"/>
  <c r="B84" i="10" s="1"/>
  <c r="B88" i="10" a="1"/>
  <c r="B88" i="10" s="1"/>
  <c r="B92" i="10" a="1"/>
  <c r="B92" i="10" s="1"/>
  <c r="B96" i="10" a="1"/>
  <c r="B96" i="10" s="1"/>
  <c r="B100" i="10" a="1"/>
  <c r="B100" i="10" s="1"/>
  <c r="B104" i="10" a="1"/>
  <c r="B104" i="10" s="1"/>
  <c r="B108" i="10" a="1"/>
  <c r="B108" i="10" s="1"/>
  <c r="B112" i="10" a="1"/>
  <c r="B112" i="10" s="1"/>
  <c r="B102" i="10" a="1"/>
  <c r="B102" i="10" s="1"/>
  <c r="B106" i="10" a="1"/>
  <c r="B106" i="10" s="1"/>
  <c r="B5" i="10" a="1"/>
  <c r="B5" i="10" s="1"/>
  <c r="B9" i="10" a="1"/>
  <c r="B9" i="10" s="1"/>
  <c r="B13" i="10" a="1"/>
  <c r="B13" i="10" s="1"/>
  <c r="B17" i="10" a="1"/>
  <c r="B17" i="10" s="1"/>
  <c r="B21" i="10" a="1"/>
  <c r="B21" i="10" s="1"/>
  <c r="B25" i="10" a="1"/>
  <c r="B25" i="10" s="1"/>
  <c r="B29" i="10" a="1"/>
  <c r="B29" i="10" s="1"/>
  <c r="B33" i="10" a="1"/>
  <c r="B33" i="10" s="1"/>
  <c r="B37" i="10" a="1"/>
  <c r="B37" i="10" s="1"/>
  <c r="B41" i="10" a="1"/>
  <c r="B41" i="10" s="1"/>
  <c r="B45" i="10" a="1"/>
  <c r="B45" i="10" s="1"/>
  <c r="B49" i="10" a="1"/>
  <c r="B49" i="10" s="1"/>
  <c r="B53" i="10" a="1"/>
  <c r="B53" i="10" s="1"/>
  <c r="B57" i="10" a="1"/>
  <c r="B57" i="10" s="1"/>
  <c r="B61" i="10" a="1"/>
  <c r="B61" i="10" s="1"/>
  <c r="B65" i="10" a="1"/>
  <c r="B65" i="10" s="1"/>
  <c r="B69" i="10" a="1"/>
  <c r="B69" i="10" s="1"/>
  <c r="B73" i="10" a="1"/>
  <c r="B73" i="10" s="1"/>
  <c r="B77" i="10" a="1"/>
  <c r="B77" i="10" s="1"/>
  <c r="B81" i="10" a="1"/>
  <c r="B81" i="10" s="1"/>
  <c r="B85" i="10" a="1"/>
  <c r="B85" i="10" s="1"/>
  <c r="B89" i="10" a="1"/>
  <c r="B89" i="10" s="1"/>
  <c r="B93" i="10" a="1"/>
  <c r="B93" i="10" s="1"/>
  <c r="B97" i="10" a="1"/>
  <c r="B97" i="10" s="1"/>
  <c r="B101" i="10" a="1"/>
  <c r="B101" i="10" s="1"/>
  <c r="B105" i="10" a="1"/>
  <c r="B105" i="10" s="1"/>
  <c r="B109" i="10" a="1"/>
  <c r="B109" i="10" s="1"/>
  <c r="B6" i="10" a="1"/>
  <c r="B6" i="10" s="1"/>
  <c r="B10" i="10" a="1"/>
  <c r="B10" i="10" s="1"/>
  <c r="B14" i="10" a="1"/>
  <c r="B14" i="10" s="1"/>
  <c r="B18" i="10" a="1"/>
  <c r="B18" i="10" s="1"/>
  <c r="B22" i="10" a="1"/>
  <c r="B22" i="10" s="1"/>
  <c r="B26" i="10" a="1"/>
  <c r="B26" i="10" s="1"/>
  <c r="B30" i="10" a="1"/>
  <c r="B30" i="10" s="1"/>
  <c r="B34" i="10" a="1"/>
  <c r="B34" i="10" s="1"/>
  <c r="B38" i="10" a="1"/>
  <c r="B38" i="10" s="1"/>
  <c r="B42" i="10" a="1"/>
  <c r="B42" i="10" s="1"/>
  <c r="B46" i="10" a="1"/>
  <c r="B46" i="10" s="1"/>
  <c r="B50" i="10" a="1"/>
  <c r="B50" i="10" s="1"/>
  <c r="B54" i="10" a="1"/>
  <c r="B54" i="10" s="1"/>
  <c r="B58" i="10" a="1"/>
  <c r="B58" i="10" s="1"/>
  <c r="B62" i="10" a="1"/>
  <c r="B62" i="10" s="1"/>
  <c r="B66" i="10" a="1"/>
  <c r="B66" i="10" s="1"/>
  <c r="B70" i="10" a="1"/>
  <c r="B70" i="10" s="1"/>
  <c r="B74" i="10" a="1"/>
  <c r="B74" i="10" s="1"/>
  <c r="B78" i="10" a="1"/>
  <c r="B78" i="10" s="1"/>
  <c r="B82" i="10" a="1"/>
  <c r="B82" i="10" s="1"/>
  <c r="B86" i="10" a="1"/>
  <c r="B86" i="10" s="1"/>
  <c r="B90" i="10" a="1"/>
  <c r="B90" i="10" s="1"/>
  <c r="B94" i="10" a="1"/>
  <c r="B94" i="10" s="1"/>
  <c r="B98" i="10" a="1"/>
  <c r="B98" i="10" s="1"/>
  <c r="B110" i="10" a="1"/>
  <c r="B110" i="10" s="1"/>
  <c r="K2" i="4"/>
  <c r="A2" i="12" s="1"/>
  <c r="B2" i="12" s="1" a="1"/>
  <c r="B2" i="12" s="1"/>
  <c r="A3" i="12"/>
  <c r="B3" i="12" s="1" a="1"/>
  <c r="B3" i="12" s="1"/>
  <c r="A4" i="12"/>
  <c r="B4" i="12" s="1" a="1"/>
  <c r="B4" i="12" s="1"/>
  <c r="A5" i="12"/>
  <c r="B5" i="12" s="1" a="1"/>
  <c r="B5" i="12" s="1"/>
  <c r="A6" i="12"/>
  <c r="B6" i="12" s="1" a="1"/>
  <c r="B6" i="12" s="1"/>
  <c r="D2" i="13" l="1" a="1"/>
  <c r="D2" i="13" s="1"/>
  <c r="G2" i="13" s="1"/>
  <c r="D2" i="12" a="1"/>
  <c r="D2" i="12" s="1"/>
  <c r="G6" i="12"/>
  <c r="F6" i="12"/>
  <c r="D2" i="10" a="1"/>
  <c r="D2" i="10" s="1"/>
  <c r="G2" i="10" s="1" a="1"/>
  <c r="G2" i="10" s="1"/>
  <c r="D2" i="4" a="1"/>
  <c r="D2" i="4" s="1"/>
  <c r="F3" i="12" l="1"/>
  <c r="F5" i="12"/>
  <c r="G4" i="12"/>
  <c r="G3" i="12"/>
  <c r="F4" i="12"/>
  <c r="G5" i="12"/>
  <c r="G2" i="12"/>
  <c r="F2" i="12"/>
  <c r="A2" i="9" a="1"/>
  <c r="N2" i="4"/>
  <c r="B6" i="9" a="1"/>
  <c r="B6" i="9" s="1"/>
  <c r="B10" i="9" a="1"/>
  <c r="B10" i="9" s="1"/>
  <c r="B3" i="9" a="1"/>
  <c r="B3" i="9" s="1"/>
  <c r="B7" i="9" a="1"/>
  <c r="B7" i="9" s="1"/>
  <c r="B11" i="9" a="1"/>
  <c r="B11" i="9" s="1"/>
  <c r="B4" i="9" a="1"/>
  <c r="B4" i="9" s="1"/>
  <c r="B8" i="9" a="1"/>
  <c r="B8" i="9" s="1"/>
  <c r="B5" i="9" a="1"/>
  <c r="B5" i="9" s="1"/>
  <c r="B9" i="9" a="1"/>
  <c r="B9" i="9" s="1"/>
  <c r="A2" i="9"/>
  <c r="B2" i="9" s="1" a="1"/>
  <c r="B2" i="9" s="1"/>
  <c r="D2" i="9" l="1" a="1"/>
  <c r="D2" i="9" s="1"/>
  <c r="I2" i="9" s="1"/>
  <c r="G11" i="9" l="1"/>
  <c r="F11" i="9"/>
  <c r="G5" i="9"/>
  <c r="G4" i="9"/>
  <c r="G7" i="9"/>
  <c r="F3" i="9"/>
  <c r="G9" i="9"/>
  <c r="G8" i="9"/>
  <c r="F7" i="9"/>
  <c r="F10" i="9"/>
  <c r="F9" i="9"/>
  <c r="F8" i="9"/>
  <c r="G3" i="9"/>
  <c r="G10" i="9"/>
  <c r="F6" i="9"/>
  <c r="F5" i="9"/>
  <c r="F4" i="9"/>
  <c r="G6" i="9"/>
  <c r="G2" i="9"/>
  <c r="F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<sst xmlns="http://schemas.openxmlformats.org/spreadsheetml/2006/main" count="135600" uniqueCount="17615">
  <si>
    <t>Data Analyst</t>
  </si>
  <si>
    <t>Data Scientist</t>
  </si>
  <si>
    <t>Data Engineer</t>
  </si>
  <si>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</si>
  <si>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</si>
  <si>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</si>
  <si>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</si>
  <si>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</si>
  <si>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</si>
  <si>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</si>
  <si>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</si>
  <si>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</si>
  <si>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</si>
  <si>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</si>
  <si>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</si>
  <si>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</si>
  <si>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</si>
  <si>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</si>
  <si>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</si>
  <si>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Scientist</t>
  </si>
  <si>
    <t>Full-time</t>
  </si>
  <si>
    <t>Sudan</t>
  </si>
  <si>
    <t>year</t>
  </si>
  <si>
    <t>Georgia</t>
  </si>
  <si>
    <t>United States</t>
  </si>
  <si>
    <t>Senior Data Analyst</t>
  </si>
  <si>
    <t>Alexandria, VA</t>
  </si>
  <si>
    <t>New York, United States</t>
  </si>
  <si>
    <t>Machine Learning Engineer</t>
  </si>
  <si>
    <t>Pittsburgh, PA</t>
  </si>
  <si>
    <t>Illinois, United States</t>
  </si>
  <si>
    <t>Bosch Group</t>
  </si>
  <si>
    <t>['pytorch', 'tensorflow']</t>
  </si>
  <si>
    <t>Irving, TX</t>
  </si>
  <si>
    <t>Full-time and Part-time</t>
  </si>
  <si>
    <t>Texas, United States</t>
  </si>
  <si>
    <t>hour</t>
  </si>
  <si>
    <t>Tysons, VA</t>
  </si>
  <si>
    <t>LMI Consulting, LLC</t>
  </si>
  <si>
    <t>Anywhere</t>
  </si>
  <si>
    <t>Senior Data Engineer</t>
  </si>
  <si>
    <t>California, United States</t>
  </si>
  <si>
    <t>Mountain View, CA</t>
  </si>
  <si>
    <t>TikTok</t>
  </si>
  <si>
    <t>San Francisco, CA</t>
  </si>
  <si>
    <t>Pinterest</t>
  </si>
  <si>
    <t>Data Engineer - Now Hiring</t>
  </si>
  <si>
    <t>Bellevue, WA</t>
  </si>
  <si>
    <t>['sql', 'python']</t>
  </si>
  <si>
    <t>Los Angeles, CA</t>
  </si>
  <si>
    <t>['sql', 'python', 'express']</t>
  </si>
  <si>
    <t>Contractor</t>
  </si>
  <si>
    <t>Florida, United States</t>
  </si>
  <si>
    <t>Colorado</t>
  </si>
  <si>
    <t>Cupertino, CA</t>
  </si>
  <si>
    <t>['python', 'sql', 'aws']</t>
  </si>
  <si>
    <t>Huntsville, AL</t>
  </si>
  <si>
    <t>Senior Data Engineer (Hybrid)</t>
  </si>
  <si>
    <t>Annapolis, MD</t>
  </si>
  <si>
    <t>Capital One</t>
  </si>
  <si>
    <t>York, PA</t>
  </si>
  <si>
    <t>['sql', 'javascript', 'sas', 'sas', 'excel', 'spss']</t>
  </si>
  <si>
    <t>France</t>
  </si>
  <si>
    <t>digiRocks</t>
  </si>
  <si>
    <t>Jacksonville, FL</t>
  </si>
  <si>
    <t>SoFi</t>
  </si>
  <si>
    <t>['sql', 'python', 'excel', 'tableau']</t>
  </si>
  <si>
    <t>['sql', 'sql server']</t>
  </si>
  <si>
    <t>Marketing Data Scientist</t>
  </si>
  <si>
    <t>Harnham</t>
  </si>
  <si>
    <t>['sql', 'r', 'python']</t>
  </si>
  <si>
    <t>Seattle, WA</t>
  </si>
  <si>
    <t>American Family Mutual Insurance Company</t>
  </si>
  <si>
    <t>Alpharetta, GA</t>
  </si>
  <si>
    <t>Insight Global</t>
  </si>
  <si>
    <t>AbbVie</t>
  </si>
  <si>
    <t>Las Vegas, NV</t>
  </si>
  <si>
    <t>UnitedHealth Group</t>
  </si>
  <si>
    <t>Full-time, Part-time, and Internship</t>
  </si>
  <si>
    <t>Lumen</t>
  </si>
  <si>
    <t>Eliassen Group</t>
  </si>
  <si>
    <t>Motion Recruitment</t>
  </si>
  <si>
    <t>New York, NY</t>
  </si>
  <si>
    <t>Malvern, PA</t>
  </si>
  <si>
    <t>Santa Ana, CA</t>
  </si>
  <si>
    <t>Falls Church, VA</t>
  </si>
  <si>
    <t>Northrop Grumman</t>
  </si>
  <si>
    <t>Grand Rapids, MI</t>
  </si>
  <si>
    <t>KPMG</t>
  </si>
  <si>
    <t>Software Engineer</t>
  </si>
  <si>
    <t>Mexico</t>
  </si>
  <si>
    <t>Cisco</t>
  </si>
  <si>
    <t>St. Louis, MO</t>
  </si>
  <si>
    <t>Junior Data Scientist</t>
  </si>
  <si>
    <t>Indianapolis, IN</t>
  </si>
  <si>
    <t>Acadia Technologies, Inc.</t>
  </si>
  <si>
    <t>Aditi Consulting</t>
  </si>
  <si>
    <t>Paragon Alpha - Hedge Fund Talent Business</t>
  </si>
  <si>
    <t>['python', 'sql', 'airflow']</t>
  </si>
  <si>
    <t>SGA Inc.</t>
  </si>
  <si>
    <t>['sql', 'power bi', 'excel']</t>
  </si>
  <si>
    <t>Associate Data Scientist</t>
  </si>
  <si>
    <t>Brooksource</t>
  </si>
  <si>
    <t>Junior Data Analyst</t>
  </si>
  <si>
    <t>Edmonton, AB, Canada</t>
  </si>
  <si>
    <t>Part-time</t>
  </si>
  <si>
    <t>Canada</t>
  </si>
  <si>
    <t>['sql', 'python', 'excel']</t>
  </si>
  <si>
    <t>Melville, NY</t>
  </si>
  <si>
    <t>Northwell Health</t>
  </si>
  <si>
    <t>Uber</t>
  </si>
  <si>
    <t>Founding Data Engineer</t>
  </si>
  <si>
    <t>Upwork</t>
  </si>
  <si>
    <t>DISH</t>
  </si>
  <si>
    <t>Washington, DC</t>
  </si>
  <si>
    <t>Flex Employee Services</t>
  </si>
  <si>
    <t>Charleston, SC</t>
  </si>
  <si>
    <t>Data Engineering Manager</t>
  </si>
  <si>
    <t>Hartford, CT</t>
  </si>
  <si>
    <t>['sql']</t>
  </si>
  <si>
    <t>Houston, TX</t>
  </si>
  <si>
    <t>Harrisonburg, VA</t>
  </si>
  <si>
    <t>Tampa, FL</t>
  </si>
  <si>
    <t>Jobot</t>
  </si>
  <si>
    <t>Rockford, IL</t>
  </si>
  <si>
    <t>Ocala, FL</t>
  </si>
  <si>
    <t>['word', 'excel', 'powerpoint']</t>
  </si>
  <si>
    <t>Germany</t>
  </si>
  <si>
    <t>['azure']</t>
  </si>
  <si>
    <t>Big Data Engineer</t>
  </si>
  <si>
    <t>Jessup, MD</t>
  </si>
  <si>
    <t>Robert Half</t>
  </si>
  <si>
    <t>Azure Data Engineer</t>
  </si>
  <si>
    <t>Vertisystem</t>
  </si>
  <si>
    <t>Fremont, CA</t>
  </si>
  <si>
    <t>Lead Data Scientist</t>
  </si>
  <si>
    <t>Paris, TX</t>
  </si>
  <si>
    <t>['java', 'scala', 'python', 'nosql', 'sql', 'mongo', 'shell', 'mysql', 'cassandra', 'redshift', 'snowflake', 'aws', 'azure', 'hadoop', 'kafka', 'spark']</t>
  </si>
  <si>
    <t>['sql', 'power bi', 'dax']</t>
  </si>
  <si>
    <t>Business Analyst</t>
  </si>
  <si>
    <t>Austin, TX</t>
  </si>
  <si>
    <t>Exton, PA</t>
  </si>
  <si>
    <t>Reston, VA</t>
  </si>
  <si>
    <t>Plano, TX</t>
  </si>
  <si>
    <t>Pyramid Consulting, Inc</t>
  </si>
  <si>
    <t>Chantilly, VA</t>
  </si>
  <si>
    <t>Data Scientist 4</t>
  </si>
  <si>
    <t>Genesis10</t>
  </si>
  <si>
    <t>Spain</t>
  </si>
  <si>
    <t>['python', 'sql']</t>
  </si>
  <si>
    <t>['oracle']</t>
  </si>
  <si>
    <t>Chicago, IL</t>
  </si>
  <si>
    <t>Data Scientist 3</t>
  </si>
  <si>
    <t>Annapolis Junction, MD</t>
  </si>
  <si>
    <t>iNovex Information Systems</t>
  </si>
  <si>
    <t>Columbus, OH</t>
  </si>
  <si>
    <t>BayOne Solutions</t>
  </si>
  <si>
    <t>Mumbai, Maharashtra, India</t>
  </si>
  <si>
    <t>India</t>
  </si>
  <si>
    <t>Dubuque, IA</t>
  </si>
  <si>
    <t>Orlando, FL</t>
  </si>
  <si>
    <t>['python', 'sql', 'azure']</t>
  </si>
  <si>
    <t>Siemens</t>
  </si>
  <si>
    <t>Data Engineer 2</t>
  </si>
  <si>
    <t>Bengaluru, Karnataka, India</t>
  </si>
  <si>
    <t>Elmhurst, IL</t>
  </si>
  <si>
    <t>Raleigh, NC</t>
  </si>
  <si>
    <t>Dallas, TX</t>
  </si>
  <si>
    <t>Staff Data Scientist</t>
  </si>
  <si>
    <t>Databricks</t>
  </si>
  <si>
    <t>Data Engineer - Full-time</t>
  </si>
  <si>
    <t>Dublin, OH</t>
  </si>
  <si>
    <t>Arlington, VA</t>
  </si>
  <si>
    <t>Booz Allen Hamilton</t>
  </si>
  <si>
    <t>['sql', 'looker']</t>
  </si>
  <si>
    <t>Burnsville, MN</t>
  </si>
  <si>
    <t>Greenwood Village, CO</t>
  </si>
  <si>
    <t>Ascendion</t>
  </si>
  <si>
    <t>LPL Financial</t>
  </si>
  <si>
    <t>Baltimore, MD</t>
  </si>
  <si>
    <t>Irvine, CA</t>
  </si>
  <si>
    <t>Orange, CA</t>
  </si>
  <si>
    <t>ENGIE North America Inc.</t>
  </si>
  <si>
    <t>['sql', 'swift']</t>
  </si>
  <si>
    <t>Dayton, OH</t>
  </si>
  <si>
    <t>Morristown, NJ</t>
  </si>
  <si>
    <t>Zelis Healthcare, LLC</t>
  </si>
  <si>
    <t>Oak Brook, IL</t>
  </si>
  <si>
    <t>Portland, OR</t>
  </si>
  <si>
    <t>Yorkshire Global Solutions Inc.</t>
  </si>
  <si>
    <t>['sql', 'r', 'python', 'tableau']</t>
  </si>
  <si>
    <t>Cloud Engineer</t>
  </si>
  <si>
    <t>Atlanta, GA</t>
  </si>
  <si>
    <t>['python']</t>
  </si>
  <si>
    <t>Chennai, Tamil Nadu, India</t>
  </si>
  <si>
    <t>Sr. Data Engineer</t>
  </si>
  <si>
    <t>Gaithersburg, MD</t>
  </si>
  <si>
    <t>South Bend, IN</t>
  </si>
  <si>
    <t>Head of Data Science</t>
  </si>
  <si>
    <t>St Paul, MN</t>
  </si>
  <si>
    <t>Ledgent Technology</t>
  </si>
  <si>
    <t>['aws']</t>
  </si>
  <si>
    <t>CyberCoders</t>
  </si>
  <si>
    <t>Charlotte, NC</t>
  </si>
  <si>
    <t>['excel']</t>
  </si>
  <si>
    <t>Estonia</t>
  </si>
  <si>
    <t>Greece</t>
  </si>
  <si>
    <t>['python', 'pytorch', 'tensorflow']</t>
  </si>
  <si>
    <t>Tech Consulting</t>
  </si>
  <si>
    <t>McKinney, TX</t>
  </si>
  <si>
    <t>Fort Meade, MD</t>
  </si>
  <si>
    <t>Augusta, GA</t>
  </si>
  <si>
    <t>Peraton</t>
  </si>
  <si>
    <t>San Diego, CA</t>
  </si>
  <si>
    <t>Marketing Data Analyst</t>
  </si>
  <si>
    <t>['aws', 'kubernetes']</t>
  </si>
  <si>
    <t>['python', 'snowflake']</t>
  </si>
  <si>
    <t>Brazil</t>
  </si>
  <si>
    <t>Entry Level Data Analyst</t>
  </si>
  <si>
    <t>Full-time and Contractor</t>
  </si>
  <si>
    <t>Amazee Global Ventures Inc,</t>
  </si>
  <si>
    <t>['sql', 'tableau']</t>
  </si>
  <si>
    <t>Ipswich, MA</t>
  </si>
  <si>
    <t>['sql', 'python', 'r', 'excel']</t>
  </si>
  <si>
    <t>Experian</t>
  </si>
  <si>
    <t>Miami, FL</t>
  </si>
  <si>
    <t>Cyprus</t>
  </si>
  <si>
    <t>['sql', 'azure', 'databricks', 'pyspark']</t>
  </si>
  <si>
    <t>Westwood, MA</t>
  </si>
  <si>
    <t>Citizens</t>
  </si>
  <si>
    <t>['go', 'flow']</t>
  </si>
  <si>
    <t>Matthews, NC</t>
  </si>
  <si>
    <t>CA-One Tech Cloud Inc.</t>
  </si>
  <si>
    <t>['python', 'sql', 'azure', 'databricks']</t>
  </si>
  <si>
    <t>Data Engineer (TS/SCI)</t>
  </si>
  <si>
    <t>Business System Analyst</t>
  </si>
  <si>
    <t>Boston, MA</t>
  </si>
  <si>
    <t>Adobe</t>
  </si>
  <si>
    <t>Buffalo, NY</t>
  </si>
  <si>
    <t>Visa</t>
  </si>
  <si>
    <t>Cedar Rapids, IA</t>
  </si>
  <si>
    <t>Data Visualization Engineer</t>
  </si>
  <si>
    <t>Texas</t>
  </si>
  <si>
    <t>University of Texas at Austin</t>
  </si>
  <si>
    <t>['sql', 'snowflake', 'jira']</t>
  </si>
  <si>
    <t>Waco, TX</t>
  </si>
  <si>
    <t>Data Scientist - Now Hiring</t>
  </si>
  <si>
    <t>Norfolk, VA</t>
  </si>
  <si>
    <t>Rippling</t>
  </si>
  <si>
    <t>['c']</t>
  </si>
  <si>
    <t>Business Data Analyst</t>
  </si>
  <si>
    <t>Point32Health</t>
  </si>
  <si>
    <t>['sql', 'sas', 'sas']</t>
  </si>
  <si>
    <t>Wilmington, MA</t>
  </si>
  <si>
    <t>CVS Health</t>
  </si>
  <si>
    <t>Indonesia</t>
  </si>
  <si>
    <t>Jamaica</t>
  </si>
  <si>
    <t>Financial Data Analyst</t>
  </si>
  <si>
    <t>['crystal']</t>
  </si>
  <si>
    <t>Maximus</t>
  </si>
  <si>
    <t>Pleasanton, CA</t>
  </si>
  <si>
    <t>Workday</t>
  </si>
  <si>
    <t>['sql', 'sheets', 'excel']</t>
  </si>
  <si>
    <t>Aurora, CO</t>
  </si>
  <si>
    <t>Analytics Engineer</t>
  </si>
  <si>
    <t>Principal Data Scientist</t>
  </si>
  <si>
    <t>['go', 'sql', 'python', 'r']</t>
  </si>
  <si>
    <t>Principal Data Engineer</t>
  </si>
  <si>
    <t>Plantation, FL</t>
  </si>
  <si>
    <t>Data Engineer Manager</t>
  </si>
  <si>
    <t>Agility Partners</t>
  </si>
  <si>
    <t>['python', 'sql', 'snowflake', 'aws']</t>
  </si>
  <si>
    <t>Seneca Resources</t>
  </si>
  <si>
    <t>Digital Republic Talent</t>
  </si>
  <si>
    <t>['go']</t>
  </si>
  <si>
    <t>Albuquerque, NM</t>
  </si>
  <si>
    <t>Detroit, MI</t>
  </si>
  <si>
    <t>Business Intelligence Analyst</t>
  </si>
  <si>
    <t>Birmingham, AL</t>
  </si>
  <si>
    <t>PANGEATWO</t>
  </si>
  <si>
    <t>['sql', 'excel']</t>
  </si>
  <si>
    <t>Data Management Analyst</t>
  </si>
  <si>
    <t>Netherlands</t>
  </si>
  <si>
    <t>Santa Clara, CA</t>
  </si>
  <si>
    <t>Piper Companies</t>
  </si>
  <si>
    <t>Power BI Developer</t>
  </si>
  <si>
    <t>['snowflake', 'power bi']</t>
  </si>
  <si>
    <t>Ascendo Resources</t>
  </si>
  <si>
    <t>Data Analyst II</t>
  </si>
  <si>
    <t>TEKsystems</t>
  </si>
  <si>
    <t>['python', 'sql', 'tableau', 'power bi']</t>
  </si>
  <si>
    <t>Jr. Data Engineer</t>
  </si>
  <si>
    <t>Madison, WI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</si>
  <si>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</si>
  <si>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</si>
  <si>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</si>
  <si>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</si>
  <si>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</si>
  <si>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Hong Kong</t>
  </si>
  <si>
    <t>Burtch Works</t>
  </si>
  <si>
    <t>Holmdel, NJ</t>
  </si>
  <si>
    <t>PRI Technology</t>
  </si>
  <si>
    <t>['sql', 'python', 'r']</t>
  </si>
  <si>
    <t>Lorien</t>
  </si>
  <si>
    <t>Greenwich, CT</t>
  </si>
  <si>
    <t>Senior Lead Data Engineer</t>
  </si>
  <si>
    <t>Philadelphia, PA</t>
  </si>
  <si>
    <t>Lead Data Engineer</t>
  </si>
  <si>
    <t>Bowie, MD</t>
  </si>
  <si>
    <t>Lead-Data Analyst</t>
  </si>
  <si>
    <t>Finland</t>
  </si>
  <si>
    <t>Portugal</t>
  </si>
  <si>
    <t>SIXT</t>
  </si>
  <si>
    <t>Planet Technology</t>
  </si>
  <si>
    <t>United Kingdom</t>
  </si>
  <si>
    <t>McLean, VA</t>
  </si>
  <si>
    <t>San Antonio, TX</t>
  </si>
  <si>
    <t>The Hartford Financial Services Group, Inc.</t>
  </si>
  <si>
    <t>Uline</t>
  </si>
  <si>
    <t>Strategic Staffing Solutions</t>
  </si>
  <si>
    <t>['excel', 'power bi']</t>
  </si>
  <si>
    <t>['sql', 'python', 'flow']</t>
  </si>
  <si>
    <t>Sunnyvale, CA</t>
  </si>
  <si>
    <t>Walmart Global Tech</t>
  </si>
  <si>
    <t>Bloomington, MN</t>
  </si>
  <si>
    <t>Syracuse, NY</t>
  </si>
  <si>
    <t>hackajob</t>
  </si>
  <si>
    <t>Denver, CO</t>
  </si>
  <si>
    <t>['vba', 'excel']</t>
  </si>
  <si>
    <t>Bethesda, MD</t>
  </si>
  <si>
    <t>Parker B Associates</t>
  </si>
  <si>
    <t>['python', 'sql', 'azure', 'spark']</t>
  </si>
  <si>
    <t>Santa Monica, CA</t>
  </si>
  <si>
    <t>Boulder, CO</t>
  </si>
  <si>
    <t>Columbia, MD</t>
  </si>
  <si>
    <t>New York</t>
  </si>
  <si>
    <t>Aurora, IL</t>
  </si>
  <si>
    <t>Redwood City, CA</t>
  </si>
  <si>
    <t>['flow']</t>
  </si>
  <si>
    <t>Innova Solutions, Inc</t>
  </si>
  <si>
    <t>Data Engineering Manager, Analytics</t>
  </si>
  <si>
    <t>Meta</t>
  </si>
  <si>
    <t>['sql', 'python', 'java', 'hadoop']</t>
  </si>
  <si>
    <t>Data Quality Analyst</t>
  </si>
  <si>
    <t>West Des Moines, IA</t>
  </si>
  <si>
    <t>Cella</t>
  </si>
  <si>
    <t>['sql', 'excel', 'word', 'powerpoint']</t>
  </si>
  <si>
    <t>Senior Master Data Analyst</t>
  </si>
  <si>
    <t>Principal Machine Learning Engineer</t>
  </si>
  <si>
    <t>Bristol Myers Squibb</t>
  </si>
  <si>
    <t>Innova Solutions</t>
  </si>
  <si>
    <t>['sql', 'tableau', 'excel']</t>
  </si>
  <si>
    <t>Menlo Park, CA</t>
  </si>
  <si>
    <t>Robinhood</t>
  </si>
  <si>
    <t>['python', 'kafka']</t>
  </si>
  <si>
    <t>Salesforce Data Engineer</t>
  </si>
  <si>
    <t>['go', 'sql']</t>
  </si>
  <si>
    <t>Richmond, VA</t>
  </si>
  <si>
    <t>Junior Data Engineer</t>
  </si>
  <si>
    <t>Australia</t>
  </si>
  <si>
    <t>Quincy, MA</t>
  </si>
  <si>
    <t>['python', 'sql', 'aws', 'pyspark']</t>
  </si>
  <si>
    <t>Santa Fe, NM</t>
  </si>
  <si>
    <t>Simi Valley, CA</t>
  </si>
  <si>
    <t>LHH</t>
  </si>
  <si>
    <t>Wilmington, DE</t>
  </si>
  <si>
    <t>Citigroup Inc</t>
  </si>
  <si>
    <t>Laurel, MD</t>
  </si>
  <si>
    <t>The Johns Hopkins University Applied Physics Laboratory</t>
  </si>
  <si>
    <t>Data Engineer (Intern) United States</t>
  </si>
  <si>
    <t>Data Scientist, Mid</t>
  </si>
  <si>
    <t>Springfield, VA</t>
  </si>
  <si>
    <t>Jersey City, NJ</t>
  </si>
  <si>
    <t>Athens, Greece</t>
  </si>
  <si>
    <t>SynergisticIT</t>
  </si>
  <si>
    <t>Data Analyst, Senior</t>
  </si>
  <si>
    <t>Tallahassee, FL</t>
  </si>
  <si>
    <t>Highmark Health</t>
  </si>
  <si>
    <t>West Palm Beach, FL</t>
  </si>
  <si>
    <t>Troy, MI</t>
  </si>
  <si>
    <t>Charlottesville, VA</t>
  </si>
  <si>
    <t>Verizon</t>
  </si>
  <si>
    <t>Python Data Engineer</t>
  </si>
  <si>
    <t>Kaizer Software Solutions</t>
  </si>
  <si>
    <t>Durlston Partners</t>
  </si>
  <si>
    <t>['python', 'c++']</t>
  </si>
  <si>
    <t>California</t>
  </si>
  <si>
    <t>NBCUniversal</t>
  </si>
  <si>
    <t>Full-time, Part-time, and Contractor</t>
  </si>
  <si>
    <t>Cloud Data Engineer</t>
  </si>
  <si>
    <t>Pennsylvania</t>
  </si>
  <si>
    <t>Rolls-Royce</t>
  </si>
  <si>
    <t>Sr Data Engineer</t>
  </si>
  <si>
    <t>['sql', 'excel', 'tableau']</t>
  </si>
  <si>
    <t>['java', 'python']</t>
  </si>
  <si>
    <t>Coppell, TX</t>
  </si>
  <si>
    <t>eTeam</t>
  </si>
  <si>
    <t>DATA ANALYST</t>
  </si>
  <si>
    <t>The State of Florida</t>
  </si>
  <si>
    <t>Kalamazoo, MI</t>
  </si>
  <si>
    <t>Milwaukee, WI</t>
  </si>
  <si>
    <t>Northwestern Mutual</t>
  </si>
  <si>
    <t>Citi</t>
  </si>
  <si>
    <t>['cognos', 'tableau']</t>
  </si>
  <si>
    <t>AllSTEM Connections</t>
  </si>
  <si>
    <t>Apple</t>
  </si>
  <si>
    <t>Apex Systems</t>
  </si>
  <si>
    <t>Stripe</t>
  </si>
  <si>
    <t>Infosys</t>
  </si>
  <si>
    <t>['sql', 'azure']</t>
  </si>
  <si>
    <t>DATA SCIENTIST</t>
  </si>
  <si>
    <t>Chesterfield, MO</t>
  </si>
  <si>
    <t>Randstad</t>
  </si>
  <si>
    <t>Taguig, Metro Manila, Philippines</t>
  </si>
  <si>
    <t>Philippines</t>
  </si>
  <si>
    <t>['excel', 'sharepoint']</t>
  </si>
  <si>
    <t>['aws', 'linux']</t>
  </si>
  <si>
    <t>IT Data Engineer</t>
  </si>
  <si>
    <t>Luxembourg</t>
  </si>
  <si>
    <t>Talan</t>
  </si>
  <si>
    <t>Energy Data Analyst</t>
  </si>
  <si>
    <t>Booz Allen Hamilton, Inc.</t>
  </si>
  <si>
    <t>Associate Data Engineer</t>
  </si>
  <si>
    <t>Rockville, MD</t>
  </si>
  <si>
    <t>['power bi', 'excel']</t>
  </si>
  <si>
    <t>Phoenix, AZ</t>
  </si>
  <si>
    <t>Lead Platform Data Engineer</t>
  </si>
  <si>
    <t>Bentonville, AR</t>
  </si>
  <si>
    <t>Walmart</t>
  </si>
  <si>
    <t>MilliporeSigma</t>
  </si>
  <si>
    <t>['excel', 'outlook']</t>
  </si>
  <si>
    <t>Brooklyn, NY</t>
  </si>
  <si>
    <t>['sql', 'python', 'r', 'looker']</t>
  </si>
  <si>
    <t>Healthcare Data Analyst</t>
  </si>
  <si>
    <t>Fredericksburg, VA</t>
  </si>
  <si>
    <t>Engtal</t>
  </si>
  <si>
    <t>Des Moines, IA</t>
  </si>
  <si>
    <t>Colorado Springs, CO</t>
  </si>
  <si>
    <t>['python', 'jupyter']</t>
  </si>
  <si>
    <t>Staff Data Engineer</t>
  </si>
  <si>
    <t>Cambridge, MA</t>
  </si>
  <si>
    <t>Cypress HCM</t>
  </si>
  <si>
    <t>East Windsor, NJ</t>
  </si>
  <si>
    <t>Chevy Chase, MD</t>
  </si>
  <si>
    <t>GEICO</t>
  </si>
  <si>
    <t>Winchester, VA</t>
  </si>
  <si>
    <t>Navy Federal Credit Union</t>
  </si>
  <si>
    <t>['python', 'r', 'sql']</t>
  </si>
  <si>
    <t>['r', 'python']</t>
  </si>
  <si>
    <t>Dearborn, MI</t>
  </si>
  <si>
    <t>Cognizant Technology Solutions</t>
  </si>
  <si>
    <t>ALTA IT Services</t>
  </si>
  <si>
    <t>EAB</t>
  </si>
  <si>
    <t>Princeton, NJ</t>
  </si>
  <si>
    <t>Pleasant Prairie, WI</t>
  </si>
  <si>
    <t>Englewood Cliffs, NJ</t>
  </si>
  <si>
    <t>Woburn, MA</t>
  </si>
  <si>
    <t>Chapman University</t>
  </si>
  <si>
    <t>Net2Source Inc.</t>
  </si>
  <si>
    <t>Ontario, CA</t>
  </si>
  <si>
    <t>Wolt</t>
  </si>
  <si>
    <t>['python', 'azure']</t>
  </si>
  <si>
    <t>['sql', 'python', 'r', 'sql server', 'snowflake', 'oracle', 'azure', 'tableau', 'qlik', 'alteryx', 'git', 'bitbucket', 'github', 'jenkins']</t>
  </si>
  <si>
    <t>['sql', 'azure', 'power bi']</t>
  </si>
  <si>
    <t>['sql', 'python', 'power bi']</t>
  </si>
  <si>
    <t>El Segundo, CA</t>
  </si>
  <si>
    <t>['sql', 'python', 'tableau', 'power bi']</t>
  </si>
  <si>
    <t>Sr Data Scientist</t>
  </si>
  <si>
    <t>Fairfax, VA</t>
  </si>
  <si>
    <t>Creative Financial Staffing (CFS)</t>
  </si>
  <si>
    <t>American Express</t>
  </si>
  <si>
    <t>GCP Data Engineer</t>
  </si>
  <si>
    <t>Tel Aviv-Yafo, Israel</t>
  </si>
  <si>
    <t>Israel</t>
  </si>
  <si>
    <t>Senior Azure Data Engineer</t>
  </si>
  <si>
    <t>Vienna, VA</t>
  </si>
  <si>
    <t>Armonk, NY</t>
  </si>
  <si>
    <t>ACL Digital</t>
  </si>
  <si>
    <t>Data Analyst (Remote)</t>
  </si>
  <si>
    <t>['windows', 'excel', 'word', 'powerpoint', 'power bi']</t>
  </si>
  <si>
    <t>Ashburn, VA</t>
  </si>
  <si>
    <t>Parsippany-Troy Hills, NJ</t>
  </si>
  <si>
    <t>Tata Consultancy Services</t>
  </si>
  <si>
    <t>Akkodis</t>
  </si>
  <si>
    <t>Florham Park, NJ</t>
  </si>
  <si>
    <t>Midland, TX</t>
  </si>
  <si>
    <t>Schenectady, NY</t>
  </si>
  <si>
    <t>Charles Schwab</t>
  </si>
  <si>
    <t>Terakeet</t>
  </si>
  <si>
    <t>San Mateo, CA</t>
  </si>
  <si>
    <t>Marlborough, MA</t>
  </si>
  <si>
    <t>Kforce</t>
  </si>
  <si>
    <t>['python', 'sql', 'nosql']</t>
  </si>
  <si>
    <t>['planner']</t>
  </si>
  <si>
    <t>Thousand Oaks, CA</t>
  </si>
  <si>
    <t>Melbourne, FL</t>
  </si>
  <si>
    <t>['sap', 'excel']</t>
  </si>
  <si>
    <t>Toronto, ON, Canada</t>
  </si>
  <si>
    <t>Fivetran</t>
  </si>
  <si>
    <t>['java', 'aws', 'gcp', 'kubernetes', 'docker']</t>
  </si>
  <si>
    <t>Dublin, CA</t>
  </si>
  <si>
    <t>PG&amp;E Corporation</t>
  </si>
  <si>
    <t>['sql', 'alteryx', 'tableau']</t>
  </si>
  <si>
    <t>Durham, NC</t>
  </si>
  <si>
    <t>Addison, TX</t>
  </si>
  <si>
    <t>Worcester, MA</t>
  </si>
  <si>
    <t>Data Engineer III</t>
  </si>
  <si>
    <t>Walnut Creek, CA</t>
  </si>
  <si>
    <t>['r', 'python', 'tableau']</t>
  </si>
  <si>
    <t>Fort Worth, TX</t>
  </si>
  <si>
    <t>Alcon</t>
  </si>
  <si>
    <t>['go', 'aws']</t>
  </si>
  <si>
    <t>Spectrum</t>
  </si>
  <si>
    <t>Optum</t>
  </si>
  <si>
    <t>ApTask</t>
  </si>
  <si>
    <t>Englewood, CO</t>
  </si>
  <si>
    <t>IBM</t>
  </si>
  <si>
    <t>Torrance, CA</t>
  </si>
  <si>
    <t>Hays</t>
  </si>
  <si>
    <t>HireTalent - Diversity Staffing &amp; Recruiting Firm</t>
  </si>
  <si>
    <t>['sql', 'sas', 'sas', 'r', 'python']</t>
  </si>
  <si>
    <t>['python', 'sql', 'tableau']</t>
  </si>
  <si>
    <t>Leidos</t>
  </si>
  <si>
    <t>Rancho Cordova, CA</t>
  </si>
  <si>
    <t>AT&amp;T</t>
  </si>
  <si>
    <t>Senior Manager, Data Science</t>
  </si>
  <si>
    <t>6sense</t>
  </si>
  <si>
    <t>['python', 'sql', 'postgresql', 'snowflake', 'aws', 'redshift', 'gcp', 'gitlab']</t>
  </si>
  <si>
    <t>Kansas City, MO</t>
  </si>
  <si>
    <t>Marietta, GA</t>
  </si>
  <si>
    <t>Selby Jennings</t>
  </si>
  <si>
    <t>Senior Data Engineer - Now Hiring</t>
  </si>
  <si>
    <t>La Vergne, TN</t>
  </si>
  <si>
    <t>Nityo Infotech Corporation</t>
  </si>
  <si>
    <t>['spark']</t>
  </si>
  <si>
    <t>['r', 'python', 'excel']</t>
  </si>
  <si>
    <t>Leeds, AL</t>
  </si>
  <si>
    <t>Rockstar Games</t>
  </si>
  <si>
    <t>Southlake, TX</t>
  </si>
  <si>
    <t>Compunnel Inc.</t>
  </si>
  <si>
    <t>Herndon, VA</t>
  </si>
  <si>
    <t>Grayslake, IL</t>
  </si>
  <si>
    <t>Rosemead, CA</t>
  </si>
  <si>
    <t>AWS Data Engineer</t>
  </si>
  <si>
    <t>Data Architect</t>
  </si>
  <si>
    <t>Sr Data Analyst</t>
  </si>
  <si>
    <t>The Travelers Companies, Inc.</t>
  </si>
  <si>
    <t>['python', 'sql', 'git']</t>
  </si>
  <si>
    <t>Internal Revenue Service</t>
  </si>
  <si>
    <t>['c', 'r', 'python', 'sql', 'java', 'oracle']</t>
  </si>
  <si>
    <t>AI Data Scientist</t>
  </si>
  <si>
    <t>Data Software Engineer</t>
  </si>
  <si>
    <t>Serbia</t>
  </si>
  <si>
    <t>Data Engineer, Product Analytics</t>
  </si>
  <si>
    <t>LTIMindtree</t>
  </si>
  <si>
    <t>North Chicago, IL</t>
  </si>
  <si>
    <t>Intelletec</t>
  </si>
  <si>
    <t>['tableau', 'excel']</t>
  </si>
  <si>
    <t>['java', 'javascript', 'c++', 'sas', 'sas', 'python', 'oracle', 'spring', 'tensorflow', 'tableau', 'docker', 'jenkins']</t>
  </si>
  <si>
    <t>Albany, NY</t>
  </si>
  <si>
    <t>['python', 'sql', 'jira']</t>
  </si>
  <si>
    <t>Woonsocket, RI</t>
  </si>
  <si>
    <t>Request Technology</t>
  </si>
  <si>
    <t>The Hartford</t>
  </si>
  <si>
    <t>Lawrence Harvey</t>
  </si>
  <si>
    <t>Product Data Analyst</t>
  </si>
  <si>
    <t>['sql', 'python', 'c++', 'c#', 'scala']</t>
  </si>
  <si>
    <t>Nike</t>
  </si>
  <si>
    <t>Smyrna, GA</t>
  </si>
  <si>
    <t>Land O' Lakes, FL</t>
  </si>
  <si>
    <t>Providence, RI</t>
  </si>
  <si>
    <t>Fort Lauderdale, FL</t>
  </si>
  <si>
    <t>Bill.com</t>
  </si>
  <si>
    <t>Fenton, MO</t>
  </si>
  <si>
    <t>Maritz</t>
  </si>
  <si>
    <t>MVP Health Care</t>
  </si>
  <si>
    <t>['pyspark']</t>
  </si>
  <si>
    <t>Senior Data Quality Analyst</t>
  </si>
  <si>
    <t>LaSalle Network</t>
  </si>
  <si>
    <t>Lakeland, FL</t>
  </si>
  <si>
    <t>Amazon Web Services, Inc.</t>
  </si>
  <si>
    <t>Globex IT Solutions INC</t>
  </si>
  <si>
    <t>['sql', 'python', 'aws']</t>
  </si>
  <si>
    <t>Manager, Data Engineering</t>
  </si>
  <si>
    <t>['sql', 'python', 'r', 'snowflake', 'aws']</t>
  </si>
  <si>
    <t>Fresno, CA</t>
  </si>
  <si>
    <t>The Elite Job</t>
  </si>
  <si>
    <t>['sql', 'python', 'r', 'tableau', 'power bi', 'looker']</t>
  </si>
  <si>
    <t>Ukraine</t>
  </si>
  <si>
    <t>LoopMe</t>
  </si>
  <si>
    <t>American Red Cross</t>
  </si>
  <si>
    <t>Broomfield, CO</t>
  </si>
  <si>
    <t>Lexington, MA</t>
  </si>
  <si>
    <t>General Dynamics Information Technology</t>
  </si>
  <si>
    <t>['python', 'snowflake', 'aws', 'airflow']</t>
  </si>
  <si>
    <t>['sql', 'python', 'r', 'express']</t>
  </si>
  <si>
    <t>['r', 'python', 'sql']</t>
  </si>
  <si>
    <t>['sql', 'python', 'looker']</t>
  </si>
  <si>
    <t>Grand Prairie, TX</t>
  </si>
  <si>
    <t>Elevance Health</t>
  </si>
  <si>
    <t>Data Engineer, Senior</t>
  </si>
  <si>
    <t>Linthicum Heights, MD</t>
  </si>
  <si>
    <t>Atlassian</t>
  </si>
  <si>
    <t>['sql', 'python', 'tableau']</t>
  </si>
  <si>
    <t>Senior AI Research Scientist</t>
  </si>
  <si>
    <t>['python', 'c++', 'pytorch', 'tensorflow']</t>
  </si>
  <si>
    <t>Newark, NJ</t>
  </si>
  <si>
    <t>Data Engineer Jobs</t>
  </si>
  <si>
    <t>Fort Belvoir, VA</t>
  </si>
  <si>
    <t>Data Engineer I</t>
  </si>
  <si>
    <t>Singapore</t>
  </si>
  <si>
    <t>['python', 'sql', 'spark']</t>
  </si>
  <si>
    <t>Dover, DE</t>
  </si>
  <si>
    <t>Long Beach, CA</t>
  </si>
  <si>
    <t>Brentwood, TN</t>
  </si>
  <si>
    <t>Cleveland, OH</t>
  </si>
  <si>
    <t>Data and Reporting Analyst</t>
  </si>
  <si>
    <t>Conshohocken, PA</t>
  </si>
  <si>
    <t>['sql', 'sql server', 'db2', 'sap']</t>
  </si>
  <si>
    <t>Algeria</t>
  </si>
  <si>
    <t>Data Engineer Senior</t>
  </si>
  <si>
    <t>Riverview, FL</t>
  </si>
  <si>
    <t>Richardson, TX</t>
  </si>
  <si>
    <t>Waltham, MA</t>
  </si>
  <si>
    <t>Frisco, TX</t>
  </si>
  <si>
    <t>Argentina</t>
  </si>
  <si>
    <t>['sql', 'power bi', 'tableau']</t>
  </si>
  <si>
    <t>WorldLink US</t>
  </si>
  <si>
    <t>Edison, NJ</t>
  </si>
  <si>
    <t>Cinergy Technology Inc</t>
  </si>
  <si>
    <t>Omaha, NE</t>
  </si>
  <si>
    <t>Internship</t>
  </si>
  <si>
    <t>['r']</t>
  </si>
  <si>
    <t>New Haven, CT</t>
  </si>
  <si>
    <t>['sql', 'jira', 'confluence']</t>
  </si>
  <si>
    <t>CGI Group, Inc.</t>
  </si>
  <si>
    <t>Stanford University</t>
  </si>
  <si>
    <t>Google Cloud Data Engineer</t>
  </si>
  <si>
    <t>Data Engineer II</t>
  </si>
  <si>
    <t>Dunwoody, GA</t>
  </si>
  <si>
    <t>Data Engineer (Generative AI, Cloud, AWS, Python, Snowflake)</t>
  </si>
  <si>
    <t>['python', 'pytorch', 'tensorflow', 'keras']</t>
  </si>
  <si>
    <t>Machine Learning Engineer II</t>
  </si>
  <si>
    <t>Data Engineer - Python</t>
  </si>
  <si>
    <t>South San Francisco, CA</t>
  </si>
  <si>
    <t>Hungary</t>
  </si>
  <si>
    <t>Villa Rica, GA</t>
  </si>
  <si>
    <t>TIAA</t>
  </si>
  <si>
    <t>Textron</t>
  </si>
  <si>
    <t>['word', 'excel', 'powerpoint', 'flow']</t>
  </si>
  <si>
    <t>Data Engineer (Remote)</t>
  </si>
  <si>
    <t>Kalderos</t>
  </si>
  <si>
    <t>Blue Shield of California</t>
  </si>
  <si>
    <t>Minneapolis, MN</t>
  </si>
  <si>
    <t>On-Demand Group</t>
  </si>
  <si>
    <t>Whittier, CA</t>
  </si>
  <si>
    <t>Prestige Staffing</t>
  </si>
  <si>
    <t>Associate Director, Data Science (Remote)</t>
  </si>
  <si>
    <t>['r', 'python', 'sas', 'sas', 'sql', 'aws', 'redshift', 'excel', 'powerpoint', 'word', 'tableau', 'qlik']</t>
  </si>
  <si>
    <t>Rogers, AR</t>
  </si>
  <si>
    <t>Network Data Engineer</t>
  </si>
  <si>
    <t>Data Scientist II</t>
  </si>
  <si>
    <t>['python', 'pytorch']</t>
  </si>
  <si>
    <t>Data Scientist 1</t>
  </si>
  <si>
    <t>PayPal</t>
  </si>
  <si>
    <t>['snowflake']</t>
  </si>
  <si>
    <t>Poland</t>
  </si>
  <si>
    <t>Mid-Level Data Engineer</t>
  </si>
  <si>
    <t>Newton, MA</t>
  </si>
  <si>
    <t>Sunrise Systems, Inc.</t>
  </si>
  <si>
    <t>Cincinnati, OH</t>
  </si>
  <si>
    <t>['excel', 'powerpoint']</t>
  </si>
  <si>
    <t>Data Scientist, Growth</t>
  </si>
  <si>
    <t>Toronto, OH</t>
  </si>
  <si>
    <t>Senior Data Engineer II</t>
  </si>
  <si>
    <t>McKinsey &amp; Company</t>
  </si>
  <si>
    <t>['sql', 'python', 'sql server', 'azure']</t>
  </si>
  <si>
    <t>Springfield, MA</t>
  </si>
  <si>
    <t>['sql', 'python', 'snowflake', 'tableau']</t>
  </si>
  <si>
    <t>Voodoo</t>
  </si>
  <si>
    <t>California City, CA</t>
  </si>
  <si>
    <t>Ellianse LLC</t>
  </si>
  <si>
    <t>['python', 'sql', 'azure', 'aws', 'gcp']</t>
  </si>
  <si>
    <t>DeSoto, TX</t>
  </si>
  <si>
    <t>['sharepoint']</t>
  </si>
  <si>
    <t>firstPRO, Inc</t>
  </si>
  <si>
    <t>Nestlé</t>
  </si>
  <si>
    <t>Sr. Data Engineer - Now Hiring</t>
  </si>
  <si>
    <t>Lansing, MI</t>
  </si>
  <si>
    <t>['sql', 'sap']</t>
  </si>
  <si>
    <t>Milpitas, CA</t>
  </si>
  <si>
    <t>KLA</t>
  </si>
  <si>
    <t>Data Analytics Engineer</t>
  </si>
  <si>
    <t>Redmond, WA</t>
  </si>
  <si>
    <t>SpaceX</t>
  </si>
  <si>
    <t>RingCentral</t>
  </si>
  <si>
    <t>Lake Forest, IL</t>
  </si>
  <si>
    <t>Accenture</t>
  </si>
  <si>
    <t>Y Combinator</t>
  </si>
  <si>
    <t>Ghana</t>
  </si>
  <si>
    <t>['python', 'r']</t>
  </si>
  <si>
    <t>Backend Data Engineer</t>
  </si>
  <si>
    <t>['sap', 'flow']</t>
  </si>
  <si>
    <t>The Trade Desk</t>
  </si>
  <si>
    <t>DeKalb, IL</t>
  </si>
  <si>
    <t>Brooksville, FL</t>
  </si>
  <si>
    <t>['excel', 'flow']</t>
  </si>
  <si>
    <t>System One</t>
  </si>
  <si>
    <t>['hadoop']</t>
  </si>
  <si>
    <t>['tableau', 'power bi']</t>
  </si>
  <si>
    <t>['sql', 'snowflake']</t>
  </si>
  <si>
    <t>Boston, GA</t>
  </si>
  <si>
    <t>knightsbridgesolutions</t>
  </si>
  <si>
    <t>Columbia, SC</t>
  </si>
  <si>
    <t>ICF</t>
  </si>
  <si>
    <t>['sql', 'python', 'r', 'tableau']</t>
  </si>
  <si>
    <t>Equitable</t>
  </si>
  <si>
    <t>Oslo, Norway</t>
  </si>
  <si>
    <t>Norway</t>
  </si>
  <si>
    <t>IDR, Inc.</t>
  </si>
  <si>
    <t>Gartner</t>
  </si>
  <si>
    <t>['sql', 'python', 'aws', 'gcp', 'azure']</t>
  </si>
  <si>
    <t>Live Nation Entertainment</t>
  </si>
  <si>
    <t>['python', 'sql', 'snowflake', 'tableau', 'gitlab']</t>
  </si>
  <si>
    <t>The Aerospace Corporation</t>
  </si>
  <si>
    <t>Lehi, UT</t>
  </si>
  <si>
    <t>['sql', 'power bi']</t>
  </si>
  <si>
    <t>['sql', 'python', 'gdpr']</t>
  </si>
  <si>
    <t>Unity Technologies Corporation</t>
  </si>
  <si>
    <t>Harvey Nash</t>
  </si>
  <si>
    <t>Lead Data Engineer - Hybrid</t>
  </si>
  <si>
    <t>Data Analyst - Now Hiring</t>
  </si>
  <si>
    <t>Lawrenceville, GA</t>
  </si>
  <si>
    <t>Berkeley, CA</t>
  </si>
  <si>
    <t>Philips</t>
  </si>
  <si>
    <t>Hadoop Data Engineer</t>
  </si>
  <si>
    <t>Danta Technologies</t>
  </si>
  <si>
    <t>Stellar Consulting Solutions, LLC</t>
  </si>
  <si>
    <t>Associated Bank</t>
  </si>
  <si>
    <t>Foster City, CA</t>
  </si>
  <si>
    <t>Costa Rica</t>
  </si>
  <si>
    <t>Mindlance</t>
  </si>
  <si>
    <t>NielsenIQ</t>
  </si>
  <si>
    <t>Data Scientist Analyst</t>
  </si>
  <si>
    <t>Rise Technical</t>
  </si>
  <si>
    <t>['python', 'javascript']</t>
  </si>
  <si>
    <t>VanderHouwen</t>
  </si>
  <si>
    <t>Compri Consulting</t>
  </si>
  <si>
    <t>Pune, Maharashtra, India</t>
  </si>
  <si>
    <t>Peoria, IL</t>
  </si>
  <si>
    <t>Arlington, TX</t>
  </si>
  <si>
    <t>['python', 'sql', 'azure', 'databricks', 'pyspark']</t>
  </si>
  <si>
    <t>TBG | The Bachrach Group</t>
  </si>
  <si>
    <t>['excel', 'tableau', 'power bi']</t>
  </si>
  <si>
    <t>Block</t>
  </si>
  <si>
    <t>Virginia Beach, VA</t>
  </si>
  <si>
    <t>['mongodb', 'mongodb']</t>
  </si>
  <si>
    <t>Remote, OR</t>
  </si>
  <si>
    <t>AMD</t>
  </si>
  <si>
    <t>USAA</t>
  </si>
  <si>
    <t>Taiwan</t>
  </si>
  <si>
    <t>Telus International AI</t>
  </si>
  <si>
    <t>Colombia</t>
  </si>
  <si>
    <t>Alldus</t>
  </si>
  <si>
    <t>['python', 'aws']</t>
  </si>
  <si>
    <t>Portland, ME</t>
  </si>
  <si>
    <t>Research Data Analyst</t>
  </si>
  <si>
    <t>['sas', 'sas', 'r']</t>
  </si>
  <si>
    <t>Manchester, NH</t>
  </si>
  <si>
    <t>Director, Data Science</t>
  </si>
  <si>
    <t>['python', 'tensorflow', 'pytorch']</t>
  </si>
  <si>
    <t>Data Analytics Specialist</t>
  </si>
  <si>
    <t>Pacific Gas and Electric Company</t>
  </si>
  <si>
    <t>BAE Systems</t>
  </si>
  <si>
    <t>Costa Mesa, CA</t>
  </si>
  <si>
    <t>Data Engineer Consultant</t>
  </si>
  <si>
    <t>Kelly Services</t>
  </si>
  <si>
    <t>E-Solutions</t>
  </si>
  <si>
    <t>Medix Technology</t>
  </si>
  <si>
    <t>Data Science Intern</t>
  </si>
  <si>
    <t>Concord, NH</t>
  </si>
  <si>
    <t>Data Science</t>
  </si>
  <si>
    <t>Plymouth, MA</t>
  </si>
  <si>
    <t>Kforce Technology Staffing</t>
  </si>
  <si>
    <t>Luxoft</t>
  </si>
  <si>
    <t>Remote Data Analyst</t>
  </si>
  <si>
    <t>['sql', 'snowflake', 'azure']</t>
  </si>
  <si>
    <t>Goleta, CA</t>
  </si>
  <si>
    <t>Palm Bay, FL</t>
  </si>
  <si>
    <t>Airbnb</t>
  </si>
  <si>
    <t>Newark, CA</t>
  </si>
  <si>
    <t>Lucid Motors</t>
  </si>
  <si>
    <t>University of Alabama at Birmingham</t>
  </si>
  <si>
    <t>CareSource</t>
  </si>
  <si>
    <t>Data Engineer - Mid Level</t>
  </si>
  <si>
    <t>Veeva Systems</t>
  </si>
  <si>
    <t>['sql', 'python', 'bigquery', 'gcp']</t>
  </si>
  <si>
    <t>Lake Forest, CA</t>
  </si>
  <si>
    <t>['sql', 'tableau', 'power bi']</t>
  </si>
  <si>
    <t>Romania</t>
  </si>
  <si>
    <t>Molina Healthcare</t>
  </si>
  <si>
    <t>Scottsdale, AZ</t>
  </si>
  <si>
    <t>General Dynamics</t>
  </si>
  <si>
    <t>TalentBridge</t>
  </si>
  <si>
    <t>Japan</t>
  </si>
  <si>
    <t>Silver Spring, MD</t>
  </si>
  <si>
    <t>Russell Tobin</t>
  </si>
  <si>
    <t>South Korea</t>
  </si>
  <si>
    <t>Palo Alto, CA</t>
  </si>
  <si>
    <t>Riverside, CA</t>
  </si>
  <si>
    <t>Portsmouth, NH</t>
  </si>
  <si>
    <t>TD Bank</t>
  </si>
  <si>
    <t>Senior GCP Data Engineer</t>
  </si>
  <si>
    <t>Senior Data Visualization Specialist</t>
  </si>
  <si>
    <t>Mt Prospect, IL</t>
  </si>
  <si>
    <t>['python', 'sql', 'sas', 'sas']</t>
  </si>
  <si>
    <t>Switzerland</t>
  </si>
  <si>
    <t>Norristown, PA</t>
  </si>
  <si>
    <t>['python', 'r', 'sql', 'word', 'excel', 'powerpoint']</t>
  </si>
  <si>
    <t>Johannesburg, South Africa</t>
  </si>
  <si>
    <t>South Africa</t>
  </si>
  <si>
    <t>Standard Bank Group</t>
  </si>
  <si>
    <t>Netflix</t>
  </si>
  <si>
    <t>Woodland Hills, CA</t>
  </si>
  <si>
    <t>Research Foundation for Mental Hygiene, Inc.</t>
  </si>
  <si>
    <t>Deerfield, IL</t>
  </si>
  <si>
    <t>Walgreens</t>
  </si>
  <si>
    <t>Bodega Bay, CA</t>
  </si>
  <si>
    <t>Full-time and Internship</t>
  </si>
  <si>
    <t>Trenton, NJ</t>
  </si>
  <si>
    <t>Saragossa</t>
  </si>
  <si>
    <t>Allstate Insurance Company</t>
  </si>
  <si>
    <t>['sql', 'looker', 'tableau']</t>
  </si>
  <si>
    <t>['python', 'power bi']</t>
  </si>
  <si>
    <t>College Park, GA</t>
  </si>
  <si>
    <t>DoorDash</t>
  </si>
  <si>
    <t>Johnston, RI</t>
  </si>
  <si>
    <t>FM Global</t>
  </si>
  <si>
    <t>Hicksville, NY</t>
  </si>
  <si>
    <t>Champaign, IL</t>
  </si>
  <si>
    <t>Waukegan, IL</t>
  </si>
  <si>
    <t>Rolling Meadows, IL</t>
  </si>
  <si>
    <t>Northfield, IL</t>
  </si>
  <si>
    <t>Medline</t>
  </si>
  <si>
    <t>Data Scientist, Product Analytics</t>
  </si>
  <si>
    <t>Connecticut</t>
  </si>
  <si>
    <t>The Intersect Group</t>
  </si>
  <si>
    <t>Apolis</t>
  </si>
  <si>
    <t>Clearwater, FL</t>
  </si>
  <si>
    <t>Machine Learning Scientist</t>
  </si>
  <si>
    <t>['go', 'excel']</t>
  </si>
  <si>
    <t>Maryland</t>
  </si>
  <si>
    <t>Data Science Manager</t>
  </si>
  <si>
    <t>TEK Staffing Solutions Inc.</t>
  </si>
  <si>
    <t>Wyoming</t>
  </si>
  <si>
    <t>Grindr</t>
  </si>
  <si>
    <t>Seoul, South Korea</t>
  </si>
  <si>
    <t>MDM Data Engineer</t>
  </si>
  <si>
    <t>MassMutual</t>
  </si>
  <si>
    <t>Newtown Square, PA</t>
  </si>
  <si>
    <t>Part-time and Internship</t>
  </si>
  <si>
    <t>American Heart Association</t>
  </si>
  <si>
    <t>Malaysia</t>
  </si>
  <si>
    <t>['sap']</t>
  </si>
  <si>
    <t>Oklahoma City, OK</t>
  </si>
  <si>
    <t>Dahl Consulting</t>
  </si>
  <si>
    <t>['java', 'scala', 'python', 'spark']</t>
  </si>
  <si>
    <t>The Travelers Indemnity Company</t>
  </si>
  <si>
    <t>Stanford, CA</t>
  </si>
  <si>
    <t>['perl', 'python', 'java', 'r', 'c', 'matlab', 'mysql']</t>
  </si>
  <si>
    <t>Egypt</t>
  </si>
  <si>
    <t>['sql', 'oracle']</t>
  </si>
  <si>
    <t>['aws', 'azure', 'gcp']</t>
  </si>
  <si>
    <t>Data Engineer III - Full-time / Part-time</t>
  </si>
  <si>
    <t>Warwick, RI</t>
  </si>
  <si>
    <t>Data Analyst Intern</t>
  </si>
  <si>
    <t>Turkey</t>
  </si>
  <si>
    <t>Berkeley Heights, NJ</t>
  </si>
  <si>
    <t>Data Engineer, Mid</t>
  </si>
  <si>
    <t>Jefferson City, MO</t>
  </si>
  <si>
    <t>Home Depot</t>
  </si>
  <si>
    <t>Intelliswift Software Inc</t>
  </si>
  <si>
    <t>['sql', 'python', 'spark']</t>
  </si>
  <si>
    <t>['excel', 'word']</t>
  </si>
  <si>
    <t>Data Engineer II - Now Hiring</t>
  </si>
  <si>
    <t>Appier</t>
  </si>
  <si>
    <t>Senior Data Engineer - AWS</t>
  </si>
  <si>
    <t>['sql', 'python', 'azure']</t>
  </si>
  <si>
    <t>SGS</t>
  </si>
  <si>
    <t>Oakland, CA</t>
  </si>
  <si>
    <t>SAP Data Engineer</t>
  </si>
  <si>
    <t>Maxar Technologies</t>
  </si>
  <si>
    <t>Yoh, A Day &amp; Zimmermann Company</t>
  </si>
  <si>
    <t>['java', 'c++', 'python']</t>
  </si>
  <si>
    <t>ETL Data Engineer</t>
  </si>
  <si>
    <t>Data Engineer - Snowflake</t>
  </si>
  <si>
    <t>Tiger Analytics</t>
  </si>
  <si>
    <t>Hawthorne, CA</t>
  </si>
  <si>
    <t>Cypress, CA</t>
  </si>
  <si>
    <t>Rutgers University</t>
  </si>
  <si>
    <t>Lexington Park, MD</t>
  </si>
  <si>
    <t>iTechScope</t>
  </si>
  <si>
    <t>Maven Clinic</t>
  </si>
  <si>
    <t>Ireland</t>
  </si>
  <si>
    <t>Mahwah, NJ</t>
  </si>
  <si>
    <t>Customs and Border Protection</t>
  </si>
  <si>
    <t>['sql', 'aws', 'snowflake']</t>
  </si>
  <si>
    <t>Italy</t>
  </si>
  <si>
    <t>Minnesota</t>
  </si>
  <si>
    <t>Nielsen</t>
  </si>
  <si>
    <t>Fort Novosel, AL</t>
  </si>
  <si>
    <t>Google Cloud Platform Data Engineer</t>
  </si>
  <si>
    <t>Kenya</t>
  </si>
  <si>
    <t>Indiana</t>
  </si>
  <si>
    <t>['word', 'powerpoint', 'excel']</t>
  </si>
  <si>
    <t>Financial Business Analyst</t>
  </si>
  <si>
    <t>Farmingdale, NY</t>
  </si>
  <si>
    <t>Part-time and Contractor</t>
  </si>
  <si>
    <t>['sql', 'python', 'azure', 'databricks', 'pyspark']</t>
  </si>
  <si>
    <t>Katy, TX</t>
  </si>
  <si>
    <t>Advancement Data Analyst</t>
  </si>
  <si>
    <t>Westborough, MA</t>
  </si>
  <si>
    <t>Hyderabad, Telangana, India</t>
  </si>
  <si>
    <t>Cynet Systems</t>
  </si>
  <si>
    <t>AWS Cloud Data Engineer</t>
  </si>
  <si>
    <t>Clinical Data Engineer</t>
  </si>
  <si>
    <t>ManpowerGroup</t>
  </si>
  <si>
    <t>['sas', 'sas', 'sql']</t>
  </si>
  <si>
    <t>Beaverton, OR</t>
  </si>
  <si>
    <t>Berlin, Germany</t>
  </si>
  <si>
    <t>Verisk</t>
  </si>
  <si>
    <t>MD Anderson Cancer Center</t>
  </si>
  <si>
    <t>Modesto, CA</t>
  </si>
  <si>
    <t>['word', 'excel', 'powerpoint', 'outlook']</t>
  </si>
  <si>
    <t>Mission Staffing</t>
  </si>
  <si>
    <t>RVO Health</t>
  </si>
  <si>
    <t>Murphy, TX</t>
  </si>
  <si>
    <t>Flint, MI</t>
  </si>
  <si>
    <t>OKX</t>
  </si>
  <si>
    <t>Noida, Uttar Pradesh, India</t>
  </si>
  <si>
    <t>Bangkok, Thailand</t>
  </si>
  <si>
    <t>Thailand</t>
  </si>
  <si>
    <t>['spreadsheet']</t>
  </si>
  <si>
    <t>['excel', 'word', 'powerpoint']</t>
  </si>
  <si>
    <t>Kaizen Analytix</t>
  </si>
  <si>
    <t>Naperville, IL</t>
  </si>
  <si>
    <t>['sql', 'python', 'azure', 'databricks']</t>
  </si>
  <si>
    <t>SAIC</t>
  </si>
  <si>
    <t>Senior Machine Learning Engineer</t>
  </si>
  <si>
    <t>Illinois</t>
  </si>
  <si>
    <t>Grainger</t>
  </si>
  <si>
    <t>['sql', 'python', 'snowflake']</t>
  </si>
  <si>
    <t>Vancouver, BC, Canada</t>
  </si>
  <si>
    <t>Bloomington, IL</t>
  </si>
  <si>
    <t>State Farm</t>
  </si>
  <si>
    <t>Rochester, NY</t>
  </si>
  <si>
    <t>Paychex</t>
  </si>
  <si>
    <t>Hoboken, NJ</t>
  </si>
  <si>
    <t>['python', 'scala', 'r', 'spark', 'tensorflow']</t>
  </si>
  <si>
    <t>Data Engineering</t>
  </si>
  <si>
    <t>['python', 'sql', 'sql server', 'azure']</t>
  </si>
  <si>
    <t>['python', 'r', 'scala']</t>
  </si>
  <si>
    <t>Slovakia</t>
  </si>
  <si>
    <t>['sql', 'power bi', 'dax', 'excel']</t>
  </si>
  <si>
    <t>Swoon</t>
  </si>
  <si>
    <t>Data Analyst - Remote</t>
  </si>
  <si>
    <t>Springfield, IL</t>
  </si>
  <si>
    <t>West Chester, PA</t>
  </si>
  <si>
    <t>Comcast</t>
  </si>
  <si>
    <t>Carlsbad, CA</t>
  </si>
  <si>
    <t>Alameda, CA</t>
  </si>
  <si>
    <t>Guidehouse</t>
  </si>
  <si>
    <t>Kuala Lumpur, Federal Territory of Kuala Lumpur, Malaysia</t>
  </si>
  <si>
    <t>Medtronic</t>
  </si>
  <si>
    <t>Sr. Data Scientist</t>
  </si>
  <si>
    <t>Sterling, VA</t>
  </si>
  <si>
    <t>ManTech International</t>
  </si>
  <si>
    <t>Texas City, TX</t>
  </si>
  <si>
    <t>Public Health Data Analyst</t>
  </si>
  <si>
    <t>['sas', 'sas']</t>
  </si>
  <si>
    <t>HelloFresh</t>
  </si>
  <si>
    <t>Washington</t>
  </si>
  <si>
    <t>['python', 'git']</t>
  </si>
  <si>
    <t>TAG - The Aspen Group</t>
  </si>
  <si>
    <t>Commercial Data Analyst</t>
  </si>
  <si>
    <t>New Jersey</t>
  </si>
  <si>
    <t>Glendale, CA</t>
  </si>
  <si>
    <t>The Walt Disney Company</t>
  </si>
  <si>
    <t>['python', 'sql', 'aws', 'redshift']</t>
  </si>
  <si>
    <t>Westlake Village, CA</t>
  </si>
  <si>
    <t>Poughkeepsie, NY</t>
  </si>
  <si>
    <t>Senior, Data Engineer</t>
  </si>
  <si>
    <t>Cary, NC</t>
  </si>
  <si>
    <t>Master Data Analyst</t>
  </si>
  <si>
    <t>ActiveCampaign</t>
  </si>
  <si>
    <t>FinThrive</t>
  </si>
  <si>
    <t>['phoenix']</t>
  </si>
  <si>
    <t>Nigeria</t>
  </si>
  <si>
    <t>Amazon.com</t>
  </si>
  <si>
    <t>The Home Depot</t>
  </si>
  <si>
    <t>Freetown, MA</t>
  </si>
  <si>
    <t>Zeektek</t>
  </si>
  <si>
    <t>SSi People</t>
  </si>
  <si>
    <t>Rebyc Recruiting</t>
  </si>
  <si>
    <t>Renton, WA</t>
  </si>
  <si>
    <t>Data Engineer 1</t>
  </si>
  <si>
    <t>Chubb</t>
  </si>
  <si>
    <t>Roanoke, TX</t>
  </si>
  <si>
    <t>Duluth, GA</t>
  </si>
  <si>
    <t>Splunk</t>
  </si>
  <si>
    <t>Intermountain Healthcare</t>
  </si>
  <si>
    <t>['r', 'sas', 'sas']</t>
  </si>
  <si>
    <t>World Wide Technology</t>
  </si>
  <si>
    <t>Wilmington, NC</t>
  </si>
  <si>
    <t>Koch Industries</t>
  </si>
  <si>
    <t>Synergy Interactive</t>
  </si>
  <si>
    <t>['sql', 'sql server', 'azure', 'ssis']</t>
  </si>
  <si>
    <t>Lewisville, TX</t>
  </si>
  <si>
    <t>Akraya Inc.</t>
  </si>
  <si>
    <t>Westlake, TX</t>
  </si>
  <si>
    <t>Actalent</t>
  </si>
  <si>
    <t>Fraud Data Analyst</t>
  </si>
  <si>
    <t>['sql', 'r', 'python', 'excel']</t>
  </si>
  <si>
    <t>Johnston, IA</t>
  </si>
  <si>
    <t>Upen Group Inc</t>
  </si>
  <si>
    <t>Raritan, NJ</t>
  </si>
  <si>
    <t>Senior Manager Data Science</t>
  </si>
  <si>
    <t>Database Administrator</t>
  </si>
  <si>
    <t>Lead Data Engineer (Remote)</t>
  </si>
  <si>
    <t>Tennessee</t>
  </si>
  <si>
    <t>['python', 'r', 'tensorflow', 'pytorch']</t>
  </si>
  <si>
    <t>Novi, MI</t>
  </si>
  <si>
    <t>QA Data Engineer</t>
  </si>
  <si>
    <t>['python', 'sql', 'aws', 'tableau']</t>
  </si>
  <si>
    <t>New York Technology Partners</t>
  </si>
  <si>
    <t>['sql', 'snowflake', 'aws']</t>
  </si>
  <si>
    <t>hatch I.T.</t>
  </si>
  <si>
    <t>Tempus</t>
  </si>
  <si>
    <t>Greensboro, NC</t>
  </si>
  <si>
    <t>['python', 'tableau']</t>
  </si>
  <si>
    <t>Davie, FL</t>
  </si>
  <si>
    <t>Burbank, CA</t>
  </si>
  <si>
    <t>SPECTRAFORCE</t>
  </si>
  <si>
    <t>['python', 'r', 'sql', 'nosql']</t>
  </si>
  <si>
    <t>Louisville, KY</t>
  </si>
  <si>
    <t>Humana Inc</t>
  </si>
  <si>
    <t>ULINE</t>
  </si>
  <si>
    <t>British Columbia, Canada</t>
  </si>
  <si>
    <t>Palo Alto Networks</t>
  </si>
  <si>
    <t>Mathematica</t>
  </si>
  <si>
    <t>Salt Lake City, UT</t>
  </si>
  <si>
    <t>Aston Carter</t>
  </si>
  <si>
    <t>Data Analytics</t>
  </si>
  <si>
    <t>['sql', 'sql server', 'excel']</t>
  </si>
  <si>
    <t>['databricks', 'azure']</t>
  </si>
  <si>
    <t>Jr Data Engineer</t>
  </si>
  <si>
    <t>Austria</t>
  </si>
  <si>
    <t>['powerpoint']</t>
  </si>
  <si>
    <t>Dulles, VA</t>
  </si>
  <si>
    <t>(USA) Data Engineer III</t>
  </si>
  <si>
    <t>Culver City, CA</t>
  </si>
  <si>
    <t>['python', 'aws', 'docker']</t>
  </si>
  <si>
    <t>Lead Data Engineer - Remote</t>
  </si>
  <si>
    <t>Bangladesh</t>
  </si>
  <si>
    <t>Anaheim, CA</t>
  </si>
  <si>
    <t>Spring, TX</t>
  </si>
  <si>
    <t>Capgemini</t>
  </si>
  <si>
    <t>Menomonee Falls, WI</t>
  </si>
  <si>
    <t>Denton, TX</t>
  </si>
  <si>
    <t>Senior Data Scientist - Full-time / Part-time</t>
  </si>
  <si>
    <t>SAP Data Analyst</t>
  </si>
  <si>
    <t>Ford Motor Company</t>
  </si>
  <si>
    <t>Senior Business Intelligence Engineer</t>
  </si>
  <si>
    <t>Cambodia</t>
  </si>
  <si>
    <t>HEINEKEN</t>
  </si>
  <si>
    <t>['sheets']</t>
  </si>
  <si>
    <t>Square</t>
  </si>
  <si>
    <t>Pasadena, CA</t>
  </si>
  <si>
    <t>Elk Grove Village, IL</t>
  </si>
  <si>
    <t>['sas', 'sas', 'r', 'python']</t>
  </si>
  <si>
    <t>Amherst, MA</t>
  </si>
  <si>
    <t>['python', 'c++', 'linux']</t>
  </si>
  <si>
    <t>Winston-Salem, NC</t>
  </si>
  <si>
    <t>Data Engineer Python</t>
  </si>
  <si>
    <t>Gurugram, Haryana, India</t>
  </si>
  <si>
    <t>AiDash</t>
  </si>
  <si>
    <t>Chelsea, MA</t>
  </si>
  <si>
    <t>Epicor</t>
  </si>
  <si>
    <t>Snap Inc.</t>
  </si>
  <si>
    <t>['sql', 'python', 'r', 'c', 'express']</t>
  </si>
  <si>
    <t>Carrollton, TX</t>
  </si>
  <si>
    <t>System Soft Technologies</t>
  </si>
  <si>
    <t>Naval Nuclear Laboratory</t>
  </si>
  <si>
    <t>['python', 'r', 'tableau']</t>
  </si>
  <si>
    <t>Czechia</t>
  </si>
  <si>
    <t>['python', 'pyspark']</t>
  </si>
  <si>
    <t>Stamford, CT</t>
  </si>
  <si>
    <t>Norman, OK</t>
  </si>
  <si>
    <t>Lead Data Analyst</t>
  </si>
  <si>
    <t>Summit, NJ</t>
  </si>
  <si>
    <t>Brea, CA</t>
  </si>
  <si>
    <t>ByteDance</t>
  </si>
  <si>
    <t>Juno Beach, FL</t>
  </si>
  <si>
    <t>Longview, TX</t>
  </si>
  <si>
    <t>Data Specialist</t>
  </si>
  <si>
    <t>Rutherford, NJ</t>
  </si>
  <si>
    <t>Bolingbrook, IL</t>
  </si>
  <si>
    <t>Storm2</t>
  </si>
  <si>
    <t>['python', 'sql', 'dynamodb', 'aws', 'redshift']</t>
  </si>
  <si>
    <t>['sql', 'snowflake', 'aws', 'tableau']</t>
  </si>
  <si>
    <t>The Computer Merchant, LTD.</t>
  </si>
  <si>
    <t>Brookfield, WI</t>
  </si>
  <si>
    <t>Nesco Resource</t>
  </si>
  <si>
    <t>Middleton, WI</t>
  </si>
  <si>
    <t>['sql', 'cognos']</t>
  </si>
  <si>
    <t>NLP Data Scientist</t>
  </si>
  <si>
    <t>['python', 'sql', 'excel', 'tableau']</t>
  </si>
  <si>
    <t>Dropbox</t>
  </si>
  <si>
    <t>Fort Mill, SC</t>
  </si>
  <si>
    <t>Congo, Democratic Republic of the</t>
  </si>
  <si>
    <t>IQVIA</t>
  </si>
  <si>
    <t>['python', 'snowflake', 'aws']</t>
  </si>
  <si>
    <t>Dantech Corporation Inc</t>
  </si>
  <si>
    <t>['sql', 'python', 'looker', 'tableau']</t>
  </si>
  <si>
    <t>['sql', 'python', 'snowflake', 'aws']</t>
  </si>
  <si>
    <t>Draper, UT</t>
  </si>
  <si>
    <t>Liberty Mutual Insurance</t>
  </si>
  <si>
    <t>San Bruno, CA</t>
  </si>
  <si>
    <t>Kazakhstan</t>
  </si>
  <si>
    <t>['sql', 'oracle', 'power bi']</t>
  </si>
  <si>
    <t>Hurlburt Field, FL</t>
  </si>
  <si>
    <t>['python', 'sql', 'bigquery', 'excel', 'tableau']</t>
  </si>
  <si>
    <t>['sql', 'express']</t>
  </si>
  <si>
    <t>['word']</t>
  </si>
  <si>
    <t>['confluence', 'jira']</t>
  </si>
  <si>
    <t>Mt Laurel Township, NJ</t>
  </si>
  <si>
    <t>Experis</t>
  </si>
  <si>
    <t>US Tech Solutions</t>
  </si>
  <si>
    <t>['sql', 'aws']</t>
  </si>
  <si>
    <t>Data Analyst II - Now Hiring</t>
  </si>
  <si>
    <t>Bayer</t>
  </si>
  <si>
    <t>Honolulu, HI</t>
  </si>
  <si>
    <t>Volt</t>
  </si>
  <si>
    <t>Milford, CT</t>
  </si>
  <si>
    <t>DNV</t>
  </si>
  <si>
    <t>Snowflake Data Engineer</t>
  </si>
  <si>
    <t>United States Army</t>
  </si>
  <si>
    <t>Wells Fargo</t>
  </si>
  <si>
    <t>Metasys Technologies</t>
  </si>
  <si>
    <t>['python', 'sql', 'nosql', 'aws']</t>
  </si>
  <si>
    <t>['python', 'gcp']</t>
  </si>
  <si>
    <t>Memphis, TN</t>
  </si>
  <si>
    <t>['sql', 'azure', 'jira']</t>
  </si>
  <si>
    <t>Data Scientist - Part-time</t>
  </si>
  <si>
    <t>Jackson, MS</t>
  </si>
  <si>
    <t>['sas', 'sas', 'sql', 'r', 'python']</t>
  </si>
  <si>
    <t>Amazon.com Services LLC</t>
  </si>
  <si>
    <t>Harrisburg, PA</t>
  </si>
  <si>
    <t>A-Line Staffing Solutions</t>
  </si>
  <si>
    <t>Databricks Data Engineer</t>
  </si>
  <si>
    <t>Senior IT Data Analyst</t>
  </si>
  <si>
    <t>['sql', 'python', 'pyspark']</t>
  </si>
  <si>
    <t>U.S. Bank</t>
  </si>
  <si>
    <t>Redondo Beach, CA</t>
  </si>
  <si>
    <t>Mission Viejo, CA</t>
  </si>
  <si>
    <t>['sql', 'python', 'sql server', 'snowflake', 'ssis']</t>
  </si>
  <si>
    <t>American Psychiatric Association</t>
  </si>
  <si>
    <t>Data Engineer - Remote</t>
  </si>
  <si>
    <t>Applicantz</t>
  </si>
  <si>
    <t>['python', 'aws', 'airflow', 'spark']</t>
  </si>
  <si>
    <t>Decatur, GA</t>
  </si>
  <si>
    <t>STAND 8</t>
  </si>
  <si>
    <t>Amazon</t>
  </si>
  <si>
    <t>Aspen Dental</t>
  </si>
  <si>
    <t>Data Analyst - Full-time / Part-time</t>
  </si>
  <si>
    <t>Disney Direct to Consumer</t>
  </si>
  <si>
    <t>Etsy</t>
  </si>
  <si>
    <t>TekWissen ®</t>
  </si>
  <si>
    <t>Data Analytics Consultant</t>
  </si>
  <si>
    <t>Fort Meade, FL</t>
  </si>
  <si>
    <t>['python', 'sql', 'aws', 'pandas', 'airflow']</t>
  </si>
  <si>
    <t>Virginia</t>
  </si>
  <si>
    <t>Overland Park, KS</t>
  </si>
  <si>
    <t>['python', 'aws', 'tensorflow', 'pytorch']</t>
  </si>
  <si>
    <t>Carta</t>
  </si>
  <si>
    <t>['elasticsearch']</t>
  </si>
  <si>
    <t>National Grid</t>
  </si>
  <si>
    <t>InVitro Cell Research, LLC</t>
  </si>
  <si>
    <t>Tier4 Group</t>
  </si>
  <si>
    <t>Chile</t>
  </si>
  <si>
    <t>Data Scientist, Senior</t>
  </si>
  <si>
    <t>Investment Data Analyst</t>
  </si>
  <si>
    <t>New Providence, NJ</t>
  </si>
  <si>
    <t>Modis</t>
  </si>
  <si>
    <t>Entry Level Business/Data Analyst</t>
  </si>
  <si>
    <t>Asta CRS Inc.</t>
  </si>
  <si>
    <t>['python', 'nosql']</t>
  </si>
  <si>
    <t>New Zealand</t>
  </si>
  <si>
    <t>['python', 'sql', 'power bi']</t>
  </si>
  <si>
    <t>Crypto.com</t>
  </si>
  <si>
    <t>Tuscaloosa, AL</t>
  </si>
  <si>
    <t>University of Alabama</t>
  </si>
  <si>
    <t>Teacher Retirement System of Texas</t>
  </si>
  <si>
    <t>JFC Global</t>
  </si>
  <si>
    <t>LeadStack Inc.</t>
  </si>
  <si>
    <t>['sql', 'azure', 'databricks', 'spark']</t>
  </si>
  <si>
    <t>['sql', 'python', 'java', 'scala', 'aws', 'redshift']</t>
  </si>
  <si>
    <t>Senior Cloud Data Engineer</t>
  </si>
  <si>
    <t>Cottonwood Heights, UT</t>
  </si>
  <si>
    <t>Georgetown, TX</t>
  </si>
  <si>
    <t>SiteOps Data Center Capacity Engineer</t>
  </si>
  <si>
    <t>['linux']</t>
  </si>
  <si>
    <t>['zoom']</t>
  </si>
  <si>
    <t>Data Engineer/ Analyst</t>
  </si>
  <si>
    <t>AppleOne</t>
  </si>
  <si>
    <t>"Data Engineer"</t>
  </si>
  <si>
    <t>Rosemont, IL</t>
  </si>
  <si>
    <t>Cameroon</t>
  </si>
  <si>
    <t>Anchorage, AK</t>
  </si>
  <si>
    <t>Data Analyst III</t>
  </si>
  <si>
    <t>SGS Consulting</t>
  </si>
  <si>
    <t>Cygnus Professionals Inc.</t>
  </si>
  <si>
    <t>Remote Data Scientist</t>
  </si>
  <si>
    <t>['swift', 'python']</t>
  </si>
  <si>
    <t>['python', 'excel']</t>
  </si>
  <si>
    <t>Database Analyst</t>
  </si>
  <si>
    <t>St. Petersburg, FL</t>
  </si>
  <si>
    <t>CEI</t>
  </si>
  <si>
    <t>Grubhub</t>
  </si>
  <si>
    <t>['sql', 'nosql']</t>
  </si>
  <si>
    <t>Baton Rouge, LA</t>
  </si>
  <si>
    <t>Data Engineering Lead</t>
  </si>
  <si>
    <t>Senior Business Intelligence Analyst</t>
  </si>
  <si>
    <t>Oak Park, IL</t>
  </si>
  <si>
    <t>Network/Data Engineer</t>
  </si>
  <si>
    <t>Associates Systems LLC</t>
  </si>
  <si>
    <t>['python', 'sql', 'go', 'c++']</t>
  </si>
  <si>
    <t>Teamware Solutions (quantum leap consulting).</t>
  </si>
  <si>
    <t>Teladoc Health</t>
  </si>
  <si>
    <t>['go', 'r', 'python', 'sql', 'tableau', 'looker']</t>
  </si>
  <si>
    <t>Newark, DE</t>
  </si>
  <si>
    <t>Flexton Inc.</t>
  </si>
  <si>
    <t>['sql', 'sql server', 'db2', 'oracle']</t>
  </si>
  <si>
    <t>Manila, Metro Manila, Philippines</t>
  </si>
  <si>
    <t>['sql', 'aws', 'azure', 'ssis']</t>
  </si>
  <si>
    <t>['tableau', 'power bi', 'excel']</t>
  </si>
  <si>
    <t>Clinical Data Analyst</t>
  </si>
  <si>
    <t>Puerto Rico</t>
  </si>
  <si>
    <t>Associate Data Analyst</t>
  </si>
  <si>
    <t>PECK SLIP, NY</t>
  </si>
  <si>
    <t>Edward Jones</t>
  </si>
  <si>
    <t>Senior Data Scientist, Analytics</t>
  </si>
  <si>
    <t>Discord</t>
  </si>
  <si>
    <t>['sql', 'bigquery', 'tableau', 'looker']</t>
  </si>
  <si>
    <t>Sr. Data Analyst</t>
  </si>
  <si>
    <t>Amsterdam, Netherlands</t>
  </si>
  <si>
    <t>['azure', 'databricks']</t>
  </si>
  <si>
    <t>Sr Manager, Data Science</t>
  </si>
  <si>
    <t>['sas', 'sas', 'python', 'r']</t>
  </si>
  <si>
    <t>Data Analyst Jobs</t>
  </si>
  <si>
    <t>NYC Health + Hospitals</t>
  </si>
  <si>
    <t>84.51</t>
  </si>
  <si>
    <t>MMD Services</t>
  </si>
  <si>
    <t>Doral, FL</t>
  </si>
  <si>
    <t>Port Washington, NY</t>
  </si>
  <si>
    <t>Kiss Products, Inc.</t>
  </si>
  <si>
    <t>Lyft</t>
  </si>
  <si>
    <t>['python', 'r', 'sql', 'bigquery']</t>
  </si>
  <si>
    <t>Pakistan</t>
  </si>
  <si>
    <t>Business Intelligence Data Analyst</t>
  </si>
  <si>
    <t>Nashville, TN</t>
  </si>
  <si>
    <t>Guadalajara, Jalisco, Mexico</t>
  </si>
  <si>
    <t>Senior Analytics Engineer</t>
  </si>
  <si>
    <t>['sql', 'vba', 'alteryx', 'ssis']</t>
  </si>
  <si>
    <t>Citizens Bank</t>
  </si>
  <si>
    <t>Fidelity Investments</t>
  </si>
  <si>
    <t>Senior Big Data Engineer</t>
  </si>
  <si>
    <t>Urbandale, IA</t>
  </si>
  <si>
    <t>Oakbrook Terrace, IL</t>
  </si>
  <si>
    <t>Islamabad, Pakistan</t>
  </si>
  <si>
    <t>NorthBay Solutions</t>
  </si>
  <si>
    <t>['python', 'sql', 'gcp', 'bigquery', 'airflow']</t>
  </si>
  <si>
    <t>['gcp']</t>
  </si>
  <si>
    <t>HR Admin</t>
  </si>
  <si>
    <t>Equiliem</t>
  </si>
  <si>
    <t>Data Engineer (Azure)</t>
  </si>
  <si>
    <t>Data Engineer (Hybrid)</t>
  </si>
  <si>
    <t>Data Science Engineer</t>
  </si>
  <si>
    <t>Everett, WA</t>
  </si>
  <si>
    <t>Cognizant</t>
  </si>
  <si>
    <t>Staff Data Analyst</t>
  </si>
  <si>
    <t>San Juan, Puerto Rico</t>
  </si>
  <si>
    <t>Camden, NJ</t>
  </si>
  <si>
    <t>Instagram</t>
  </si>
  <si>
    <t>Data Engineer, Business Intelligence</t>
  </si>
  <si>
    <t>['qlik']</t>
  </si>
  <si>
    <t>Mid Data Engineer</t>
  </si>
  <si>
    <t>['sql', 'excel', 'power bi']</t>
  </si>
  <si>
    <t>HCLTech</t>
  </si>
  <si>
    <t>ERM</t>
  </si>
  <si>
    <t>Sales Data Analyst</t>
  </si>
  <si>
    <t>EPITEC</t>
  </si>
  <si>
    <t>AI Data Engineer</t>
  </si>
  <si>
    <t>['sql', 'python', 'r', 'tableau', 'power bi']</t>
  </si>
  <si>
    <t>['power bi', 'dax']</t>
  </si>
  <si>
    <t>Data Engineer (Python)</t>
  </si>
  <si>
    <t>Mphasis</t>
  </si>
  <si>
    <t>['sql', 'bigquery', 'tableau']</t>
  </si>
  <si>
    <t>Hexaware Technologies</t>
  </si>
  <si>
    <t>['sql', 'python', 'databricks', 'pyspark']</t>
  </si>
  <si>
    <t>['sql', 'sas', 'sas', 'excel']</t>
  </si>
  <si>
    <t>Sri Lanka</t>
  </si>
  <si>
    <t>Adaptive Solutions Group</t>
  </si>
  <si>
    <t>Alliant Insurance Services</t>
  </si>
  <si>
    <t>['tableau']</t>
  </si>
  <si>
    <t>Needham, MA</t>
  </si>
  <si>
    <t>Tustin, CA</t>
  </si>
  <si>
    <t>New American Funding</t>
  </si>
  <si>
    <t>Waukesha, WI</t>
  </si>
  <si>
    <t>IHG</t>
  </si>
  <si>
    <t>Beverly Hills, CA</t>
  </si>
  <si>
    <t>['sql', 'excel', 'power bi', 'tableau']</t>
  </si>
  <si>
    <t>Agoura Hills, CA</t>
  </si>
  <si>
    <t>['python', 'r', 'sql', 'tableau', 'power bi']</t>
  </si>
  <si>
    <t>WestRock</t>
  </si>
  <si>
    <t>Newport Beach, CA</t>
  </si>
  <si>
    <t>Data Science Analyst</t>
  </si>
  <si>
    <t>['azure', 'power bi']</t>
  </si>
  <si>
    <t>Lead Machine Learning Engineer</t>
  </si>
  <si>
    <t>['sql', 'excel', 'tableau', 'power bi']</t>
  </si>
  <si>
    <t>Huntington National Bank</t>
  </si>
  <si>
    <t>Shelton, CT</t>
  </si>
  <si>
    <t>84.51°</t>
  </si>
  <si>
    <t>Dahlgren, VA</t>
  </si>
  <si>
    <t>Albania</t>
  </si>
  <si>
    <t>Liberty Mutual</t>
  </si>
  <si>
    <t>UC San Diego</t>
  </si>
  <si>
    <t>Sandy Springs, GA</t>
  </si>
  <si>
    <t>Miramar, FL</t>
  </si>
  <si>
    <t>Buffalo Grove, IL</t>
  </si>
  <si>
    <t>['python', 'aws', 'azure']</t>
  </si>
  <si>
    <t>Booz Allen</t>
  </si>
  <si>
    <t>['python', 'snowflake', 'airflow']</t>
  </si>
  <si>
    <t>Tarrytown, NY</t>
  </si>
  <si>
    <t>Columbia University</t>
  </si>
  <si>
    <t>Auburn Hills, MI</t>
  </si>
  <si>
    <t>Hayward, CA</t>
  </si>
  <si>
    <t>College Station, TX</t>
  </si>
  <si>
    <t>AI/ML Data Scientist</t>
  </si>
  <si>
    <t>Carnegie, PA</t>
  </si>
  <si>
    <t>Hazelwood, MO</t>
  </si>
  <si>
    <t>Ames, IA</t>
  </si>
  <si>
    <t>Pensacola, FL</t>
  </si>
  <si>
    <t>Norcross, GA</t>
  </si>
  <si>
    <t>['c', 'sap']</t>
  </si>
  <si>
    <t>New York State Department of Health</t>
  </si>
  <si>
    <t>Peachtree Corners, GA</t>
  </si>
  <si>
    <t>Rose International</t>
  </si>
  <si>
    <t>Sacramento, CA</t>
  </si>
  <si>
    <t>Workoo Technologies</t>
  </si>
  <si>
    <t>Energy Solutions</t>
  </si>
  <si>
    <t>['python', 'sql', 'aws', 'redshift', 'tableau', 'looker']</t>
  </si>
  <si>
    <t>Microsoft</t>
  </si>
  <si>
    <t>State Street</t>
  </si>
  <si>
    <t>Western Governors University</t>
  </si>
  <si>
    <t>Allentown, PA</t>
  </si>
  <si>
    <t>['sql', 'python', 'aws', 'redshift']</t>
  </si>
  <si>
    <t>Incubation Systems Private Limited</t>
  </si>
  <si>
    <t>Manager, Data Science</t>
  </si>
  <si>
    <t>Target</t>
  </si>
  <si>
    <t>J&amp;J Family of Companies</t>
  </si>
  <si>
    <t>Zimbabwe</t>
  </si>
  <si>
    <t>['oracle', 'sap', 'excel']</t>
  </si>
  <si>
    <t>Info Way Solutions</t>
  </si>
  <si>
    <t>['word', 'excel']</t>
  </si>
  <si>
    <t>Cherryville, NC</t>
  </si>
  <si>
    <t>Thermo King Chesapeake</t>
  </si>
  <si>
    <t>['sql', 'aws', 'redshift']</t>
  </si>
  <si>
    <t>Business Data Analyst - Now Hiring</t>
  </si>
  <si>
    <t>Henderson, NV</t>
  </si>
  <si>
    <t>['python', 'matlab']</t>
  </si>
  <si>
    <t>KYYBA</t>
  </si>
  <si>
    <t>TRESUME</t>
  </si>
  <si>
    <t>DeepRec.ai</t>
  </si>
  <si>
    <t>Lead Data Science Engineer</t>
  </si>
  <si>
    <t>Boise, ID</t>
  </si>
  <si>
    <t>WhiteCap Search</t>
  </si>
  <si>
    <t>['python', 'aws', 'pyspark']</t>
  </si>
  <si>
    <t>The Cigna Group</t>
  </si>
  <si>
    <t>['tableau', 'flow']</t>
  </si>
  <si>
    <t>Dubai - United Arab Emirates</t>
  </si>
  <si>
    <t>United Arab Emirates</t>
  </si>
  <si>
    <t>Open Systems Technologies</t>
  </si>
  <si>
    <t>Calabasas, CA</t>
  </si>
  <si>
    <t>['sql', 'bigquery']</t>
  </si>
  <si>
    <t>ZoomInfo</t>
  </si>
  <si>
    <t>TalentBurst, Inc.</t>
  </si>
  <si>
    <t>Bridgewater, NJ</t>
  </si>
  <si>
    <t>Florida</t>
  </si>
  <si>
    <t>Baptist Health South Florida</t>
  </si>
  <si>
    <t>American Century Investments</t>
  </si>
  <si>
    <t>FanDuel</t>
  </si>
  <si>
    <t>['c', 'c++', 'python', 'snowflake', 'spark', 'kubernetes']</t>
  </si>
  <si>
    <t>Kolkata, West Bengal, India</t>
  </si>
  <si>
    <t>Suitland-Silver Hill, MD</t>
  </si>
  <si>
    <t>['scala', 'java', 'shell', 'perl', 'python', 'c++', 'spark', 'hadoop']</t>
  </si>
  <si>
    <t>Senior Data Scientist - Now Hiring</t>
  </si>
  <si>
    <t>Waymo</t>
  </si>
  <si>
    <t>Department of the Air Force - Agency Wide</t>
  </si>
  <si>
    <t>Lead, Data Engineer</t>
  </si>
  <si>
    <t>['python', 'sql', 'r']</t>
  </si>
  <si>
    <t>Confidential</t>
  </si>
  <si>
    <t>Data Scientist Manager</t>
  </si>
  <si>
    <t>Salisbury, MD</t>
  </si>
  <si>
    <t>['power bi', 'tableau', 'qlik']</t>
  </si>
  <si>
    <t>Piscataway, NJ</t>
  </si>
  <si>
    <t>Colgate-Palmolive</t>
  </si>
  <si>
    <t>BNY Mellon</t>
  </si>
  <si>
    <t>Datadog</t>
  </si>
  <si>
    <t>['scala', 'python', 'spark']</t>
  </si>
  <si>
    <t>U.S. Virgin Islands</t>
  </si>
  <si>
    <t>Sunrise, FL</t>
  </si>
  <si>
    <t>Synchrony</t>
  </si>
  <si>
    <t>Lone Tree, CO</t>
  </si>
  <si>
    <t>KellyMitchell Group</t>
  </si>
  <si>
    <t>Centers for Disease Control and Prevention</t>
  </si>
  <si>
    <t>Remote</t>
  </si>
  <si>
    <t>Brains Workgroup, Inc.</t>
  </si>
  <si>
    <t>['sql', 'python', 'java']</t>
  </si>
  <si>
    <t>UBS</t>
  </si>
  <si>
    <t>Expedia Group, Inc.</t>
  </si>
  <si>
    <t>West Hollywood, CA</t>
  </si>
  <si>
    <t>Highspot</t>
  </si>
  <si>
    <t>Confidential Jobs</t>
  </si>
  <si>
    <t>Paragon IT Professionals</t>
  </si>
  <si>
    <t>['go', 'sql', 'oracle']</t>
  </si>
  <si>
    <t>Boca Raton, FL</t>
  </si>
  <si>
    <t>Ztek Consulting</t>
  </si>
  <si>
    <t>HP</t>
  </si>
  <si>
    <t>Brighton, CO</t>
  </si>
  <si>
    <t>Amman, Jordan</t>
  </si>
  <si>
    <t>Jordan</t>
  </si>
  <si>
    <t>['python', 'sql', 'java']</t>
  </si>
  <si>
    <t>Snowflake Data Engineer — Sr</t>
  </si>
  <si>
    <t>Intellibus</t>
  </si>
  <si>
    <t>BI/Data Analyst</t>
  </si>
  <si>
    <t>Sarasota, FL</t>
  </si>
  <si>
    <t>['aws', 'redshift']</t>
  </si>
  <si>
    <t>Recruiting From Scratch</t>
  </si>
  <si>
    <t>Data Analyst I</t>
  </si>
  <si>
    <t>['aws', 'redshift', 'snowflake']</t>
  </si>
  <si>
    <t>Senior Business Data Analyst</t>
  </si>
  <si>
    <t>Senior Data Operations Analyst</t>
  </si>
  <si>
    <t>Prague, Czechia</t>
  </si>
  <si>
    <t>Expedia Group</t>
  </si>
  <si>
    <t>Warner Bros. Discovery</t>
  </si>
  <si>
    <t>Brisbane, CA</t>
  </si>
  <si>
    <t>Career Movement</t>
  </si>
  <si>
    <t>['sql', 'sql server', 'visio']</t>
  </si>
  <si>
    <t>Trusted Tech Team</t>
  </si>
  <si>
    <t>La Jolla, CA</t>
  </si>
  <si>
    <t>Salesforce</t>
  </si>
  <si>
    <t>['python', 'aws', 'databricks']</t>
  </si>
  <si>
    <t>['r', 'excel', 'powerpoint']</t>
  </si>
  <si>
    <t>Data Warehouse Engineer</t>
  </si>
  <si>
    <t>['sql', 'azure', 'ssis']</t>
  </si>
  <si>
    <t>PNC Financial Services Group</t>
  </si>
  <si>
    <t>Fort Wayne, IN</t>
  </si>
  <si>
    <t>Garden Grove, CA</t>
  </si>
  <si>
    <t>Data &amp; Reporting Analyst</t>
  </si>
  <si>
    <t>Onward Search</t>
  </si>
  <si>
    <t>Wichita Falls, TX</t>
  </si>
  <si>
    <t>['python', 'azure', 'git']</t>
  </si>
  <si>
    <t>Sr. Azure Data Engineer</t>
  </si>
  <si>
    <t>Warren, NJ</t>
  </si>
  <si>
    <t>['sql', 'python', 'jira']</t>
  </si>
  <si>
    <t>The Judge Group</t>
  </si>
  <si>
    <t>Lightspeed Commerce</t>
  </si>
  <si>
    <t>['gdpr']</t>
  </si>
  <si>
    <t>Edwards Lifesciences</t>
  </si>
  <si>
    <t>AQUA Information Systems, Inc.</t>
  </si>
  <si>
    <t>Belarus</t>
  </si>
  <si>
    <t>Littleton, CO</t>
  </si>
  <si>
    <t>['sql', 'flow']</t>
  </si>
  <si>
    <t>['express']</t>
  </si>
  <si>
    <t>['bigquery', 'looker']</t>
  </si>
  <si>
    <t>ConnectOS</t>
  </si>
  <si>
    <t>Arizona</t>
  </si>
  <si>
    <t>['sql', 'python', 'airflow']</t>
  </si>
  <si>
    <t>WEX</t>
  </si>
  <si>
    <t>Solar Landscape</t>
  </si>
  <si>
    <t>Pearson</t>
  </si>
  <si>
    <t>Joliet, IL</t>
  </si>
  <si>
    <t>Stelvio Group</t>
  </si>
  <si>
    <t>Florence, SC</t>
  </si>
  <si>
    <t>Skanska</t>
  </si>
  <si>
    <t>Kenosha, WI</t>
  </si>
  <si>
    <t>Intellisoft Technologies</t>
  </si>
  <si>
    <t>['python', 'sql', 'aws', 'tableau', 'power bi']</t>
  </si>
  <si>
    <t>Principal, Data Engineer</t>
  </si>
  <si>
    <t>['scala', 'golang', 'c#', 'ruby', 'ruby', 'spark', 'kafka', 'looker']</t>
  </si>
  <si>
    <t>North Las Vegas, NV</t>
  </si>
  <si>
    <t>['java', 'scala', 'spark']</t>
  </si>
  <si>
    <t>['python', 'sql', 'excel']</t>
  </si>
  <si>
    <t>Senior Reporting Analyst</t>
  </si>
  <si>
    <t>['sql', 'looker', 'tableau', 'power bi']</t>
  </si>
  <si>
    <t>['python', 'r', 'sql', 'snowflake', 'tableau']</t>
  </si>
  <si>
    <t>Data Governance Analyst</t>
  </si>
  <si>
    <t>Senior Data Analyst (Hybrid)</t>
  </si>
  <si>
    <t>Tempe, AZ</t>
  </si>
  <si>
    <t>['python', 'scala', 'sql', 'aws', 'spark', 'terraform', 'gitlab']</t>
  </si>
  <si>
    <t>Global Channel Management, Inc.</t>
  </si>
  <si>
    <t>Mastercard</t>
  </si>
  <si>
    <t>['python', 'sql', 'snowflake', 'docker', 'kubernetes']</t>
  </si>
  <si>
    <t>Healthcare Data Engineer</t>
  </si>
  <si>
    <t>Staff Analytics Engineer</t>
  </si>
  <si>
    <t>MongoDB</t>
  </si>
  <si>
    <t>['sql', 'python', 'c']</t>
  </si>
  <si>
    <t>Owings Mills, MD</t>
  </si>
  <si>
    <t>T. Rowe Price</t>
  </si>
  <si>
    <t>Senior Software Engineer, Data</t>
  </si>
  <si>
    <t>Gainesville, FL</t>
  </si>
  <si>
    <t>Production Data Analyst</t>
  </si>
  <si>
    <t>St Peters, MO</t>
  </si>
  <si>
    <t>Calculated Hire</t>
  </si>
  <si>
    <t>['r', 'python', 'power bi']</t>
  </si>
  <si>
    <t>['sheets', 'excel']</t>
  </si>
  <si>
    <t>['aws', 'snowflake']</t>
  </si>
  <si>
    <t>Data Analyst IV</t>
  </si>
  <si>
    <t>StubHub</t>
  </si>
  <si>
    <t>The Phoenix Group</t>
  </si>
  <si>
    <t>BI Developer</t>
  </si>
  <si>
    <t>Mauritius</t>
  </si>
  <si>
    <t>Ocorian</t>
  </si>
  <si>
    <t>Iowa</t>
  </si>
  <si>
    <t>TeamSoft</t>
  </si>
  <si>
    <t>BOLD</t>
  </si>
  <si>
    <t>['sql', 'tableau', 'looker']</t>
  </si>
  <si>
    <t>['c#']</t>
  </si>
  <si>
    <t>Senior AI Engineer</t>
  </si>
  <si>
    <t>Oscar Health</t>
  </si>
  <si>
    <t>BankUnited</t>
  </si>
  <si>
    <t>['splunk']</t>
  </si>
  <si>
    <t>CNA Insurance</t>
  </si>
  <si>
    <t>Senior Staff Data Engineer</t>
  </si>
  <si>
    <t>['sql', 'word']</t>
  </si>
  <si>
    <t>Wellesley, MA</t>
  </si>
  <si>
    <t>T-Mobile</t>
  </si>
  <si>
    <t>Altos Labs</t>
  </si>
  <si>
    <t>University of Florida</t>
  </si>
  <si>
    <t>Data Engineer Lead</t>
  </si>
  <si>
    <t>The Fountain Group</t>
  </si>
  <si>
    <t>OpTech</t>
  </si>
  <si>
    <t>Emeryville, CA</t>
  </si>
  <si>
    <t>Skill Demand</t>
  </si>
  <si>
    <t>Senior Financial Data Analyst</t>
  </si>
  <si>
    <t>SAS Data Analyst</t>
  </si>
  <si>
    <t>Blue Bell, PA</t>
  </si>
  <si>
    <t>Talint</t>
  </si>
  <si>
    <t>Lorven Technologies</t>
  </si>
  <si>
    <t>Bloomberg</t>
  </si>
  <si>
    <t>Carmel, IN</t>
  </si>
  <si>
    <t>Minnetonka, MN</t>
  </si>
  <si>
    <t>Customer Master Data Analyst</t>
  </si>
  <si>
    <t>Capgemini Engineering</t>
  </si>
  <si>
    <t>['sql', 'python', 'gcp']</t>
  </si>
  <si>
    <t>Chandler, AZ</t>
  </si>
  <si>
    <t>Tandym Group</t>
  </si>
  <si>
    <t>Systems Analyst</t>
  </si>
  <si>
    <t>Principal Data Analyst</t>
  </si>
  <si>
    <t>Research Data Scientist</t>
  </si>
  <si>
    <t>Data Engineer - AWS</t>
  </si>
  <si>
    <t>Westerville, OH</t>
  </si>
  <si>
    <t>Altamonte Springs, FL</t>
  </si>
  <si>
    <t>Burlingame, CA</t>
  </si>
  <si>
    <t>BI Analyst</t>
  </si>
  <si>
    <t>Nedbank</t>
  </si>
  <si>
    <t>Senior Data Analyst - Now Hiring</t>
  </si>
  <si>
    <t>S&amp;C Electric Company</t>
  </si>
  <si>
    <t>Bedminster, NJ</t>
  </si>
  <si>
    <t>['oracle', 'excel']</t>
  </si>
  <si>
    <t>Sustainability Data Analyst</t>
  </si>
  <si>
    <t>Belgrade, Serbia</t>
  </si>
  <si>
    <t>Senior Data Engineering Manager</t>
  </si>
  <si>
    <t>Genpact</t>
  </si>
  <si>
    <t>University of South Carolina</t>
  </si>
  <si>
    <t>Schertz, TX</t>
  </si>
  <si>
    <t>['r', 'python', 'sas', 'sas', 'sql']</t>
  </si>
  <si>
    <t>Eden Prairie, MN</t>
  </si>
  <si>
    <t>Data Analyst, Clinical Informatics</t>
  </si>
  <si>
    <t>['sql', 'r', 'python', 'excel', 'sheets', 'spreadsheet']</t>
  </si>
  <si>
    <t>Chattanooga, TN</t>
  </si>
  <si>
    <t>Unum Group</t>
  </si>
  <si>
    <t>Ohio, IL</t>
  </si>
  <si>
    <t>['sql', 'excel', 'sheets']</t>
  </si>
  <si>
    <t>Analytic Recruiting Inc.</t>
  </si>
  <si>
    <t>['sas', 'sas', 'python', 'sql']</t>
  </si>
  <si>
    <t>['matlab', 'python']</t>
  </si>
  <si>
    <t>Genuine Parts Company</t>
  </si>
  <si>
    <t>The E Group</t>
  </si>
  <si>
    <t>['sql', 'aws', 'jira', 'confluence']</t>
  </si>
  <si>
    <t>Data Engineer - USDS</t>
  </si>
  <si>
    <t>Midrand, South Africa</t>
  </si>
  <si>
    <t>['sql', 'python', 'oracle']</t>
  </si>
  <si>
    <t>Des Plaines, IL</t>
  </si>
  <si>
    <t>['sql', 'databricks', 'excel']</t>
  </si>
  <si>
    <t>Seal Beach, CA</t>
  </si>
  <si>
    <t>Boeing</t>
  </si>
  <si>
    <t>EUROPEAN DYNAMICS</t>
  </si>
  <si>
    <t>Infosoft</t>
  </si>
  <si>
    <t>DAZN</t>
  </si>
  <si>
    <t>Game Data Analyst</t>
  </si>
  <si>
    <t>North Carolina</t>
  </si>
  <si>
    <t>Matlen Silver</t>
  </si>
  <si>
    <t>Smithfield, RI</t>
  </si>
  <si>
    <t>['gcp', 'aws']</t>
  </si>
  <si>
    <t>Dialpad</t>
  </si>
  <si>
    <t>Akraya, Inc.</t>
  </si>
  <si>
    <t>Topeka, KS</t>
  </si>
  <si>
    <t>Dothan, AL</t>
  </si>
  <si>
    <t>['sql', 'python', 'excel', 'tableau', 'power bi']</t>
  </si>
  <si>
    <t>['sql', 'python', 'r', 'power bi', 'tableau']</t>
  </si>
  <si>
    <t>['sql', 'excel', 'flow']</t>
  </si>
  <si>
    <t>Greenville, SC</t>
  </si>
  <si>
    <t>White Plains, NY</t>
  </si>
  <si>
    <t>Cybertec, Inc.</t>
  </si>
  <si>
    <t>['alteryx']</t>
  </si>
  <si>
    <t>['python', 'r', 'sql', 'tableau', 'power bi', 'excel']</t>
  </si>
  <si>
    <t>Senior Data Scientist II</t>
  </si>
  <si>
    <t>['github']</t>
  </si>
  <si>
    <t>Cushman &amp; Wakefield</t>
  </si>
  <si>
    <t>KORE1</t>
  </si>
  <si>
    <t>Data Reporting Analyst</t>
  </si>
  <si>
    <t>Daytona Beach, FL</t>
  </si>
  <si>
    <t>Marketing Analyst</t>
  </si>
  <si>
    <t>['snowflake', 'tableau']</t>
  </si>
  <si>
    <t>Maryland Heights, MO</t>
  </si>
  <si>
    <t>['sql', 'python', 'pandas']</t>
  </si>
  <si>
    <t>Makati, Metro Manila, Philippines</t>
  </si>
  <si>
    <t>Data Visualization Analyst</t>
  </si>
  <si>
    <t>Data Insights Analyst</t>
  </si>
  <si>
    <t>Sky Solutions LLC</t>
  </si>
  <si>
    <t>S&amp;P Global</t>
  </si>
  <si>
    <t>Long Island City, NY</t>
  </si>
  <si>
    <t>Sanford Health</t>
  </si>
  <si>
    <t>Illinois City, IL</t>
  </si>
  <si>
    <t>Data Analyst Internship</t>
  </si>
  <si>
    <t>['vba', 'sql', 'excel']</t>
  </si>
  <si>
    <t>East Hartford, CT</t>
  </si>
  <si>
    <t>Staffmark</t>
  </si>
  <si>
    <t>INSPYR Solutions</t>
  </si>
  <si>
    <t>Sr. Data Analyst - Now Hiring</t>
  </si>
  <si>
    <t>Data Engineering Consultant</t>
  </si>
  <si>
    <t>CGI</t>
  </si>
  <si>
    <t>Wall Township, NJ</t>
  </si>
  <si>
    <t>Recruiting from Scratch</t>
  </si>
  <si>
    <t>Travelers</t>
  </si>
  <si>
    <t>['sql', 'php', 'python', 'perl', 'express', 'tableau']</t>
  </si>
  <si>
    <t>OSF HealthCare</t>
  </si>
  <si>
    <t>Binance</t>
  </si>
  <si>
    <t>['sql', 'python', 'github']</t>
  </si>
  <si>
    <t>Lead Data Science Analyst</t>
  </si>
  <si>
    <t>Discover Financial Services</t>
  </si>
  <si>
    <t>Mondo</t>
  </si>
  <si>
    <t>Aberdeen, MD</t>
  </si>
  <si>
    <t>Power BI Data Analyst</t>
  </si>
  <si>
    <t>Lead Software Engineer</t>
  </si>
  <si>
    <t>Crossover</t>
  </si>
  <si>
    <t>Informatica Data Engineer</t>
  </si>
  <si>
    <t>Bronx, NY</t>
  </si>
  <si>
    <t>RedBalloon</t>
  </si>
  <si>
    <t>['power bi']</t>
  </si>
  <si>
    <t>Data Scientist / Senior Data Scientist, Analytics</t>
  </si>
  <si>
    <t>['sql', 'r', 'python', 'matlab', 'sas', 'sas', 'go', 'looker', 'tableau', 'excel']</t>
  </si>
  <si>
    <t>Mid-Level Data Analyst</t>
  </si>
  <si>
    <t>['sap', 'power bi']</t>
  </si>
  <si>
    <t>BI Data Engineer</t>
  </si>
  <si>
    <t>HII</t>
  </si>
  <si>
    <t>['sql', 'excel', 'word']</t>
  </si>
  <si>
    <t>King of Prussia, PA</t>
  </si>
  <si>
    <t>['sql', 'crystal']</t>
  </si>
  <si>
    <t>CGS Federal (Contact Government Services)</t>
  </si>
  <si>
    <t>['oracle', 'unix']</t>
  </si>
  <si>
    <t>USEReady</t>
  </si>
  <si>
    <t>Get It Recruit - Transportation</t>
  </si>
  <si>
    <t>Marketing Data Engineer</t>
  </si>
  <si>
    <t>Enterprise Data Engineer</t>
  </si>
  <si>
    <t>['excel', 'sap']</t>
  </si>
  <si>
    <t>MphasiS Corporation USA</t>
  </si>
  <si>
    <t>['outlook']</t>
  </si>
  <si>
    <t>Research Analyst</t>
  </si>
  <si>
    <t>Gusto</t>
  </si>
  <si>
    <t>Risk Data Scientist</t>
  </si>
  <si>
    <t>Lake Mary, FL</t>
  </si>
  <si>
    <t>RIT Solutions, Inc.</t>
  </si>
  <si>
    <t>Mutual of Omaha</t>
  </si>
  <si>
    <t>Missouri</t>
  </si>
  <si>
    <t>Senior BI Analyst</t>
  </si>
  <si>
    <t>Department Of The Army</t>
  </si>
  <si>
    <t>IT Data Analyst</t>
  </si>
  <si>
    <t>Disney Entertainment &amp; ESPN Technology</t>
  </si>
  <si>
    <t>Data Quality Engineer</t>
  </si>
  <si>
    <t>['excel', 'spreadsheet']</t>
  </si>
  <si>
    <t>Fountain Valley, CA</t>
  </si>
  <si>
    <t>Weston, FL</t>
  </si>
  <si>
    <t>Salem, OR</t>
  </si>
  <si>
    <t>Lubbock, TX</t>
  </si>
  <si>
    <t>['sql', 'azure', 'aws']</t>
  </si>
  <si>
    <t>Harrisburg Area Community College</t>
  </si>
  <si>
    <t>['r', 'sas', 'sas', 'python', 'sql']</t>
  </si>
  <si>
    <t>Synergis</t>
  </si>
  <si>
    <t>['excel', 'tableau']</t>
  </si>
  <si>
    <t>Honeywell</t>
  </si>
  <si>
    <t>['oracle', 'sap']</t>
  </si>
  <si>
    <t>Business Data Analyst - Full-time / Part-time</t>
  </si>
  <si>
    <t>Burlington, MA</t>
  </si>
  <si>
    <t>Data Analyst Specialist</t>
  </si>
  <si>
    <t>Match Group</t>
  </si>
  <si>
    <t>Denmark</t>
  </si>
  <si>
    <t>Manhattan Beach, CA</t>
  </si>
  <si>
    <t>Company</t>
  </si>
  <si>
    <t>['python', 'excel', 'tableau']</t>
  </si>
  <si>
    <t>Moline, IL</t>
  </si>
  <si>
    <t>Current</t>
  </si>
  <si>
    <t>Data Operations Analyst</t>
  </si>
  <si>
    <t>['sql', 'python', 'go']</t>
  </si>
  <si>
    <t>Emory University</t>
  </si>
  <si>
    <t>Data Analytics Supervisor</t>
  </si>
  <si>
    <t>Data Scientists</t>
  </si>
  <si>
    <t>Columbia, MO</t>
  </si>
  <si>
    <t>Shelter Insurance</t>
  </si>
  <si>
    <t>Stefanini, Inc</t>
  </si>
  <si>
    <t>['sql', 'excel', 'ms access']</t>
  </si>
  <si>
    <t>Malta</t>
  </si>
  <si>
    <t>Software Data Engineer, Java</t>
  </si>
  <si>
    <t>Temecula, CA</t>
  </si>
  <si>
    <t>eNGINE</t>
  </si>
  <si>
    <t>Saratoga Springs, NY</t>
  </si>
  <si>
    <t>Snapchat</t>
  </si>
  <si>
    <t>['sql', 'snowflake', 'power bi']</t>
  </si>
  <si>
    <t>Latvia</t>
  </si>
  <si>
    <t>Spotify</t>
  </si>
  <si>
    <t>Bloom Energy</t>
  </si>
  <si>
    <t>Data Scientist/Analyst</t>
  </si>
  <si>
    <t>MCKESSON</t>
  </si>
  <si>
    <t>AWS Data Engineer - Now Hiring</t>
  </si>
  <si>
    <t>Senior Product Data Analyst</t>
  </si>
  <si>
    <t>Guardian Life</t>
  </si>
  <si>
    <t>Data Engineer (ETL)</t>
  </si>
  <si>
    <t>['assembly']</t>
  </si>
  <si>
    <t>['windows']</t>
  </si>
  <si>
    <t>AI Engineer</t>
  </si>
  <si>
    <t>Roswell, GA</t>
  </si>
  <si>
    <t>['sql', 'snowflake', 'databricks', 'tableau']</t>
  </si>
  <si>
    <t>Bethlehem, PA</t>
  </si>
  <si>
    <t>Guardian Life Insurance</t>
  </si>
  <si>
    <t>Junior Business Analyst</t>
  </si>
  <si>
    <t>['sql', 'azure', 'databricks']</t>
  </si>
  <si>
    <t>Kellton</t>
  </si>
  <si>
    <t>Senior Business Intelligence Developer</t>
  </si>
  <si>
    <t>TalentBurst, an Inc 5000 company</t>
  </si>
  <si>
    <t>McKesson</t>
  </si>
  <si>
    <t>Intel</t>
  </si>
  <si>
    <t>WALGREENS</t>
  </si>
  <si>
    <t>['sql', 'python', 'scala', 'azure', 'databricks']</t>
  </si>
  <si>
    <t>Vaco Technology</t>
  </si>
  <si>
    <t>['sql', 'power bi', 'flow']</t>
  </si>
  <si>
    <t>Data Scientist III</t>
  </si>
  <si>
    <t>Data and Analytics Analyst</t>
  </si>
  <si>
    <t>Merritt Island, FL</t>
  </si>
  <si>
    <t>EVONA</t>
  </si>
  <si>
    <t>Millennium</t>
  </si>
  <si>
    <t>Pierre, SD</t>
  </si>
  <si>
    <t>Oracle</t>
  </si>
  <si>
    <t>Golden, CO</t>
  </si>
  <si>
    <t>Lithuania</t>
  </si>
  <si>
    <t>['sharepoint', 'tableau']</t>
  </si>
  <si>
    <t>Data Engineer, Analytics</t>
  </si>
  <si>
    <t>Highlands Ranch, CO</t>
  </si>
  <si>
    <t>Ritchie Bros.</t>
  </si>
  <si>
    <t>Clermont, FL</t>
  </si>
  <si>
    <t>Director of Data Engineering</t>
  </si>
  <si>
    <t>Analytics Engineer II</t>
  </si>
  <si>
    <t>Dexian</t>
  </si>
  <si>
    <t>Synechron</t>
  </si>
  <si>
    <t>['sql', 't-sql', 'azure']</t>
  </si>
  <si>
    <t>Senior Manager, Data Engineering</t>
  </si>
  <si>
    <t>Staff Software Engineer</t>
  </si>
  <si>
    <t>Altimate AI</t>
  </si>
  <si>
    <t>Balch Springs, TX</t>
  </si>
  <si>
    <t>Ascensus</t>
  </si>
  <si>
    <t>['outlook', 'word', 'excel']</t>
  </si>
  <si>
    <t>Peru</t>
  </si>
  <si>
    <t>Riverwoods, IL</t>
  </si>
  <si>
    <t>Discover</t>
  </si>
  <si>
    <t>Anduril Industries</t>
  </si>
  <si>
    <t>Warehouse Data Analyst</t>
  </si>
  <si>
    <t>Pure Storage</t>
  </si>
  <si>
    <t>Rokt</t>
  </si>
  <si>
    <t>Tufts University</t>
  </si>
  <si>
    <t>Buckhead, GA</t>
  </si>
  <si>
    <t>Business Intelligence Engineer</t>
  </si>
  <si>
    <t>Ruggable</t>
  </si>
  <si>
    <t>Columbus, GA</t>
  </si>
  <si>
    <t>Hired by Matrix, Inc.</t>
  </si>
  <si>
    <t>Taco Bell</t>
  </si>
  <si>
    <t>Devens, MA</t>
  </si>
  <si>
    <t>Pyramid Consulting, Inc.</t>
  </si>
  <si>
    <t>['python', 'aws', 'docker', 'kubernetes']</t>
  </si>
  <si>
    <t>['sql', 'python', 'r', 'sas', 'sas', 'matlab']</t>
  </si>
  <si>
    <t>Ashland, KY</t>
  </si>
  <si>
    <t>Ecommerce Analyst</t>
  </si>
  <si>
    <t>ML OUTSOURCING SERVICES PRIVATE LIMITED</t>
  </si>
  <si>
    <t>['r', 'python', 'sql', 'tableau', 'looker']</t>
  </si>
  <si>
    <t>BCForward</t>
  </si>
  <si>
    <t>Commerce, CA</t>
  </si>
  <si>
    <t>Carrier</t>
  </si>
  <si>
    <t>Kennesaw, GA</t>
  </si>
  <si>
    <t>['python', 'word']</t>
  </si>
  <si>
    <t>Centific</t>
  </si>
  <si>
    <t>OneTrust</t>
  </si>
  <si>
    <t>Supply Chain Data Analyst</t>
  </si>
  <si>
    <t>Texcelvision</t>
  </si>
  <si>
    <t>['visio']</t>
  </si>
  <si>
    <t>StratG Inc</t>
  </si>
  <si>
    <t>['r', 'sql', 'python', 'scala', 'java', 'c++', 'hadoop', 'tableau']</t>
  </si>
  <si>
    <t>CliftonLarsonAllen</t>
  </si>
  <si>
    <t>Amgen</t>
  </si>
  <si>
    <t>Harrison, NY</t>
  </si>
  <si>
    <t>Luno</t>
  </si>
  <si>
    <t>Artificial Intelligence Engineer</t>
  </si>
  <si>
    <t>Fractal</t>
  </si>
  <si>
    <t>Catonsville, MD</t>
  </si>
  <si>
    <t>Paraguay</t>
  </si>
  <si>
    <t>['python', 'c']</t>
  </si>
  <si>
    <t>Lima, Peru</t>
  </si>
  <si>
    <t>EXL</t>
  </si>
  <si>
    <t>Milestone Technologies, Inc.</t>
  </si>
  <si>
    <t>KeHE Distributors, LLC</t>
  </si>
  <si>
    <t>['sql', 'sql server', 'snowflake']</t>
  </si>
  <si>
    <t>The Computer Merchant, Ltd</t>
  </si>
  <si>
    <t>Sun Life</t>
  </si>
  <si>
    <t>Watsonville, CA</t>
  </si>
  <si>
    <t>Accenture Federal Services</t>
  </si>
  <si>
    <t>Senior Software Engineer - Data Engineering</t>
  </si>
  <si>
    <t>Bloomfield, CT</t>
  </si>
  <si>
    <t>VLink Inc</t>
  </si>
  <si>
    <t>Chief Data Scientist</t>
  </si>
  <si>
    <t>Soni</t>
  </si>
  <si>
    <t>Sr Data Science Engineer</t>
  </si>
  <si>
    <t>['sql', 'jira']</t>
  </si>
  <si>
    <t>['python', 'sql', 'r', 'tableau']</t>
  </si>
  <si>
    <t>Hireblazer</t>
  </si>
  <si>
    <t>TSR Consulting Services, Inc.</t>
  </si>
  <si>
    <t>Quantexa</t>
  </si>
  <si>
    <t>Understanding Recruitment</t>
  </si>
  <si>
    <t>CareFirst BlueCross BlueShield</t>
  </si>
  <si>
    <t>CACI International Inc</t>
  </si>
  <si>
    <t>Data Engineer - W2 Position</t>
  </si>
  <si>
    <t>Everlaw</t>
  </si>
  <si>
    <t>['sql', 'sap', 'flow']</t>
  </si>
  <si>
    <t>Invenergy</t>
  </si>
  <si>
    <t>Career Mentors, LLC</t>
  </si>
  <si>
    <t>Phaxis</t>
  </si>
  <si>
    <t>['python', 'aws', 'airflow']</t>
  </si>
  <si>
    <t>['python', 'sql', 'aws', 'snowflake']</t>
  </si>
  <si>
    <t>Fayetteville, NC</t>
  </si>
  <si>
    <t>New Brunswick, NJ</t>
  </si>
  <si>
    <t>Rangam</t>
  </si>
  <si>
    <t>Montvale, NJ</t>
  </si>
  <si>
    <t>['python', 'databricks', 'pyspark']</t>
  </si>
  <si>
    <t>Risk Data Analyst</t>
  </si>
  <si>
    <t>Insights Analyst</t>
  </si>
  <si>
    <t>['sql', 'snowflake', 'excel']</t>
  </si>
  <si>
    <t>Faire</t>
  </si>
  <si>
    <t>Synergent Tech Solutions</t>
  </si>
  <si>
    <t>['power bi', 'tableau']</t>
  </si>
  <si>
    <t>['python', 'java', 'aws', 'azure']</t>
  </si>
  <si>
    <t>Rabat, Morocco</t>
  </si>
  <si>
    <t>Morocco</t>
  </si>
  <si>
    <t>Morton, IL</t>
  </si>
  <si>
    <t>EVYD Technology</t>
  </si>
  <si>
    <t>Purdue University</t>
  </si>
  <si>
    <t>Google</t>
  </si>
  <si>
    <t>['python', 'r', 'sql', 'express']</t>
  </si>
  <si>
    <t>Senior Healthcare Data Analyst</t>
  </si>
  <si>
    <t>Kelly</t>
  </si>
  <si>
    <t>['looker']</t>
  </si>
  <si>
    <t>['sql', 'r', 'python', 'tableau', 'alteryx']</t>
  </si>
  <si>
    <t>['excel', 'powerpoint', 'word', 'power bi']</t>
  </si>
  <si>
    <t>Portage, MI</t>
  </si>
  <si>
    <t>['go', 'sap']</t>
  </si>
  <si>
    <t>Geospatial Data Engineer</t>
  </si>
  <si>
    <t>Ryder System</t>
  </si>
  <si>
    <t>San Ramon, CA</t>
  </si>
  <si>
    <t>The Surplus Line Association of California</t>
  </si>
  <si>
    <t>Nepal</t>
  </si>
  <si>
    <t>Human Resources Data Analyst</t>
  </si>
  <si>
    <t>Elkridge, MD</t>
  </si>
  <si>
    <t>The Goodkind Group, LLC</t>
  </si>
  <si>
    <t>Stryker</t>
  </si>
  <si>
    <t>Baylor Scott &amp; White Health</t>
  </si>
  <si>
    <t>Cairo, Egypt</t>
  </si>
  <si>
    <t>Fannie Mae</t>
  </si>
  <si>
    <t>['sql', 'r', 'python', 'tableau', 'power bi']</t>
  </si>
  <si>
    <t>GradBay</t>
  </si>
  <si>
    <t>EY</t>
  </si>
  <si>
    <t>Patterson, CA</t>
  </si>
  <si>
    <t>Sr. Data Engineer - Python</t>
  </si>
  <si>
    <t>Ecommerce Data Analyst</t>
  </si>
  <si>
    <t>Woodcliff Lake, NJ</t>
  </si>
  <si>
    <t>DLA Piper</t>
  </si>
  <si>
    <t>R1 RCM, Inc.</t>
  </si>
  <si>
    <t>['aws', 'spark']</t>
  </si>
  <si>
    <t>Reno, NV</t>
  </si>
  <si>
    <t>Towson, MD</t>
  </si>
  <si>
    <t>Stanley Black &amp; Decker</t>
  </si>
  <si>
    <t>Rancho Cucamonga, CA</t>
  </si>
  <si>
    <t>Providence</t>
  </si>
  <si>
    <t>Denken Solutions</t>
  </si>
  <si>
    <t>AppFolio</t>
  </si>
  <si>
    <t>London Approach</t>
  </si>
  <si>
    <t>Racine, WI</t>
  </si>
  <si>
    <t>Burr Ridge, IL</t>
  </si>
  <si>
    <t>['html', 'css', 'javascript']</t>
  </si>
  <si>
    <t>Nebraska</t>
  </si>
  <si>
    <t>Ecolab</t>
  </si>
  <si>
    <t>Coforge</t>
  </si>
  <si>
    <t>Huntington Ingalls Industries</t>
  </si>
  <si>
    <t>Market Data Analyst</t>
  </si>
  <si>
    <t>Armenia</t>
  </si>
  <si>
    <t>Senior Data Engineer (Snowflake)</t>
  </si>
  <si>
    <t>['azure', 'aws']</t>
  </si>
  <si>
    <t>Scale AI</t>
  </si>
  <si>
    <t>Jr. Data Analyst</t>
  </si>
  <si>
    <t>['sql', 'express', 'tableau']</t>
  </si>
  <si>
    <t>HealthVerity</t>
  </si>
  <si>
    <t>O'Fallon, MO</t>
  </si>
  <si>
    <t>['sql', 'sas', 'sas', 'word', 'excel', 'visio', 'powerpoint', 'flow', 'jira']</t>
  </si>
  <si>
    <t>Helena, MT</t>
  </si>
  <si>
    <t>Collins Aerospace</t>
  </si>
  <si>
    <t>['sql', 'c#', 'sql server']</t>
  </si>
  <si>
    <t>['sql', 'python', 'r', 'excel', 'tableau', 'power bi']</t>
  </si>
  <si>
    <t>Kaygen, Inc.</t>
  </si>
  <si>
    <t>Finance Data Analyst</t>
  </si>
  <si>
    <t>Braintree, MA</t>
  </si>
  <si>
    <t>Ottawa, ON, Canada</t>
  </si>
  <si>
    <t>Yardley, PA</t>
  </si>
  <si>
    <t>['sql', 'tableau', 'power bi', 'excel']</t>
  </si>
  <si>
    <t>The Hertz Corporation</t>
  </si>
  <si>
    <t>CaptivateIQ</t>
  </si>
  <si>
    <t>Sierra Business Solution LLC</t>
  </si>
  <si>
    <t>Data Scientist - Machine Learning</t>
  </si>
  <si>
    <t>Batavia, OH</t>
  </si>
  <si>
    <t>HR Data Analyst</t>
  </si>
  <si>
    <t>['python', 'sql', 'snowflake']</t>
  </si>
  <si>
    <t>Chewy</t>
  </si>
  <si>
    <t>Forensic Data Analyst</t>
  </si>
  <si>
    <t>HRS</t>
  </si>
  <si>
    <t>Marina Del Rey, CA</t>
  </si>
  <si>
    <t>['python', 'sql', 'pandas']</t>
  </si>
  <si>
    <t>Collabera</t>
  </si>
  <si>
    <t>Stanley David and Associates</t>
  </si>
  <si>
    <t>Data Analyst - Healthcare</t>
  </si>
  <si>
    <t>BlackRock</t>
  </si>
  <si>
    <t>['sql', 'aws', 'tableau']</t>
  </si>
  <si>
    <t>Customer Data Specialist</t>
  </si>
  <si>
    <t>IXL Learning</t>
  </si>
  <si>
    <t>['r', 'python', 'excel', 'sheets']</t>
  </si>
  <si>
    <t>Springdale, AR</t>
  </si>
  <si>
    <t>Marina, CA</t>
  </si>
  <si>
    <t>['java', 'excel']</t>
  </si>
  <si>
    <t>San Bernardino, CA</t>
  </si>
  <si>
    <t>Collabera LLC</t>
  </si>
  <si>
    <t>Irvine Technology Corporation</t>
  </si>
  <si>
    <t>Business Analyst/Data Analyst</t>
  </si>
  <si>
    <t>Eclaro</t>
  </si>
  <si>
    <t>['react']</t>
  </si>
  <si>
    <t>Bradenton, FL</t>
  </si>
  <si>
    <t>PayJoy</t>
  </si>
  <si>
    <t>American Family Insurance</t>
  </si>
  <si>
    <t>['java', 'scala', 'python', 'sql', 'nosql', 'redshift', 'spark']</t>
  </si>
  <si>
    <t>Merck</t>
  </si>
  <si>
    <t>Guitar Center</t>
  </si>
  <si>
    <t>SENIOR DATA SCIENTIST</t>
  </si>
  <si>
    <t>Reading, PA</t>
  </si>
  <si>
    <t>South Carolina</t>
  </si>
  <si>
    <t>['sql', 'sheets']</t>
  </si>
  <si>
    <t>Master Data Analyst - Now Hiring</t>
  </si>
  <si>
    <t>['python', 'r', 'sql', 'tableau']</t>
  </si>
  <si>
    <t>Romeoville, IL</t>
  </si>
  <si>
    <t>Government Tactical Solutions</t>
  </si>
  <si>
    <t>Senior Clinical Data Engineer</t>
  </si>
  <si>
    <t>Gardena, CA</t>
  </si>
  <si>
    <t>Dania Beach, FL</t>
  </si>
  <si>
    <t>NYSTEC</t>
  </si>
  <si>
    <t>['excel', 'sheets', 'flow']</t>
  </si>
  <si>
    <t>ADP</t>
  </si>
  <si>
    <t>Next Ventures</t>
  </si>
  <si>
    <t>Data Scientist IV</t>
  </si>
  <si>
    <t>Della Infotech Inc.</t>
  </si>
  <si>
    <t>['sql', 'python', 'snowflake', 'airflow', 'tableau']</t>
  </si>
  <si>
    <t>Data Analyst - Full-time</t>
  </si>
  <si>
    <t>Fort Myers, FL</t>
  </si>
  <si>
    <t>['python', 'azure', 'databricks']</t>
  </si>
  <si>
    <t>Compliance Data Analyst</t>
  </si>
  <si>
    <t>Creve Coeur, MO</t>
  </si>
  <si>
    <t>Infojini Inc</t>
  </si>
  <si>
    <t>Braze</t>
  </si>
  <si>
    <t>Codeforce 360</t>
  </si>
  <si>
    <t>Charleston, WV</t>
  </si>
  <si>
    <t>Hillsboro, OR</t>
  </si>
  <si>
    <t>Bahamas</t>
  </si>
  <si>
    <t>Vilnius, Vilnius City Municipality, Lithuania</t>
  </si>
  <si>
    <t>['spring']</t>
  </si>
  <si>
    <t>Ridgefield Park, NJ</t>
  </si>
  <si>
    <t>Aquent</t>
  </si>
  <si>
    <t>['ms access', 'excel']</t>
  </si>
  <si>
    <t>EPAM Systems</t>
  </si>
  <si>
    <t>Marriott</t>
  </si>
  <si>
    <t>['python', 'java', 'scala', 'nosql', 'sql', 'mongo', 'shell', 'mysql', 'cassandra', 'aws', 'redshift', 'snowflake', 'azure', 'hadoop', 'kafka', 'spark']</t>
  </si>
  <si>
    <t>Liberty Personnel Services</t>
  </si>
  <si>
    <t>['python', 'java', 'sql']</t>
  </si>
  <si>
    <t>Lancaster, CA</t>
  </si>
  <si>
    <t>Quantico, VA</t>
  </si>
  <si>
    <t>['python', 'sql', 'snowflake', 'tableau']</t>
  </si>
  <si>
    <t>Leesburg, VA</t>
  </si>
  <si>
    <t>['sql', 'sas', 'sas', 'power bi']</t>
  </si>
  <si>
    <t>['terminal']</t>
  </si>
  <si>
    <t>ALTEN</t>
  </si>
  <si>
    <t>ATR International</t>
  </si>
  <si>
    <t>Lebanon, NJ</t>
  </si>
  <si>
    <t>Principal Financial Group</t>
  </si>
  <si>
    <t>Ohio</t>
  </si>
  <si>
    <t>Comtech LLC</t>
  </si>
  <si>
    <t>['sql', 'python', 'git']</t>
  </si>
  <si>
    <t>Mastech Digital</t>
  </si>
  <si>
    <t>Valo Health</t>
  </si>
  <si>
    <t>Home, PA</t>
  </si>
  <si>
    <t>Guatemala</t>
  </si>
  <si>
    <t>Snowflake</t>
  </si>
  <si>
    <t>['sql', 'db2', 'oracle']</t>
  </si>
  <si>
    <t>Skokie, IL</t>
  </si>
  <si>
    <t>Director Data Science</t>
  </si>
  <si>
    <t>Bioinformatics Data Engineer</t>
  </si>
  <si>
    <t>Stem IT</t>
  </si>
  <si>
    <t>['excel', 'sheets']</t>
  </si>
  <si>
    <t>Little Rock, AR</t>
  </si>
  <si>
    <t>Lombard, IL</t>
  </si>
  <si>
    <t>Paterson, NJ</t>
  </si>
  <si>
    <t>Rochester, MI</t>
  </si>
  <si>
    <t>Alabama</t>
  </si>
  <si>
    <t>QED National</t>
  </si>
  <si>
    <t>['python', 'javascript', 'sql', 'mongodb', 'mongodb', 'dynamodb', 'elasticsearch', 'neo4j', 'aws', 'databricks', 'snowflake', 'kafka', 'airflow', 'terraform', 'jenkins', 'github', 'docker']</t>
  </si>
  <si>
    <t>Liftoff Mobile</t>
  </si>
  <si>
    <t>4-Serv Solutions Inc.</t>
  </si>
  <si>
    <t>Adecco</t>
  </si>
  <si>
    <t>SAP</t>
  </si>
  <si>
    <t>['sql', 'python', 'sap']</t>
  </si>
  <si>
    <t>['sql', 'python', 'r', 'sas', 'sas', 'matlab', 'perl']</t>
  </si>
  <si>
    <t>['go', 'linux']</t>
  </si>
  <si>
    <t>Chelmsford, MA</t>
  </si>
  <si>
    <t>['java', 'scala', 'python', 'sql', 'mongo', 'shell', 'mysql', 'cassandra', 'redshift', 'snowflake', 'aws', 'azure', 'hadoop', 'kafka', 'spark']</t>
  </si>
  <si>
    <t>Upland, CA</t>
  </si>
  <si>
    <t>Poway, CA</t>
  </si>
  <si>
    <t>General Atomics and Affiliated Companies</t>
  </si>
  <si>
    <t>Syrup Tech</t>
  </si>
  <si>
    <t>Technical Data Analyst</t>
  </si>
  <si>
    <t>Principal Data Science</t>
  </si>
  <si>
    <t>Senior AI Data Engineer</t>
  </si>
  <si>
    <t>Cox Enterprises</t>
  </si>
  <si>
    <t>Data Engineer - Entry Level</t>
  </si>
  <si>
    <t>['python', 'r', 'sql', 'java']</t>
  </si>
  <si>
    <t>Ridgefield, CT</t>
  </si>
  <si>
    <t>Patuxent River, MD</t>
  </si>
  <si>
    <t>Abbott</t>
  </si>
  <si>
    <t>Senior Snowflake Data Engineer</t>
  </si>
  <si>
    <t>Comrise</t>
  </si>
  <si>
    <t>['sql', 'python', 'r', 'sas', 'sas', 'tableau']</t>
  </si>
  <si>
    <t>['hadoop', 'spark']</t>
  </si>
  <si>
    <t>Knoxville, TN</t>
  </si>
  <si>
    <t>Northbrook, IL</t>
  </si>
  <si>
    <t>['excel', 'word', 'powerpoint', 'outlook']</t>
  </si>
  <si>
    <t>KLM Careers</t>
  </si>
  <si>
    <t>Jamaica, NY</t>
  </si>
  <si>
    <t>Amerit Consulting</t>
  </si>
  <si>
    <t>Business Analyst / Data Analyst</t>
  </si>
  <si>
    <t>Axelon Services Corporation</t>
  </si>
  <si>
    <t>['python', 'vba', 'sql', 'excel']</t>
  </si>
  <si>
    <t>['python', 'databricks']</t>
  </si>
  <si>
    <t>Fathom Management LLC</t>
  </si>
  <si>
    <t>['sas', 'sas', 'r', 'python', 'sql']</t>
  </si>
  <si>
    <t>Paramount</t>
  </si>
  <si>
    <t>Universal Music Group</t>
  </si>
  <si>
    <t>Technical Lead (Data Engineering)</t>
  </si>
  <si>
    <t>Roseville, CA</t>
  </si>
  <si>
    <t>Erlanger, KY</t>
  </si>
  <si>
    <t>['tensorflow', 'pytorch', 'keras']</t>
  </si>
  <si>
    <t>GIS Analyst</t>
  </si>
  <si>
    <t>Accion Labs</t>
  </si>
  <si>
    <t>Associate Data Scientist - Now Hiring</t>
  </si>
  <si>
    <t>['python', 'scala', 'r', 'sql', 'aws', 'spark', 'kubernetes']</t>
  </si>
  <si>
    <t>Santa Barbara, CA</t>
  </si>
  <si>
    <t>['nosql', 'shell', 'sql', 'scala', 'java', 'python', 'go', 'aws', 'gcp', 'azure', 'hadoop', 'kafka', 'spark', 'git']</t>
  </si>
  <si>
    <t>Lexington, KY</t>
  </si>
  <si>
    <t>Graph Data Engineer</t>
  </si>
  <si>
    <t>New Orleans, LA</t>
  </si>
  <si>
    <t>Staffingine LLC</t>
  </si>
  <si>
    <t>Visionaire Partners</t>
  </si>
  <si>
    <t>Thomson Reuters</t>
  </si>
  <si>
    <t>['python', 'r', 'excel']</t>
  </si>
  <si>
    <t>['java', 'c++', 'python', 'r']</t>
  </si>
  <si>
    <t>Pfizer</t>
  </si>
  <si>
    <t>Cardinal Health</t>
  </si>
  <si>
    <t>Primary Talent Partners</t>
  </si>
  <si>
    <t>East Syracuse, NY</t>
  </si>
  <si>
    <t>San Angelo, TX</t>
  </si>
  <si>
    <t>Spherion</t>
  </si>
  <si>
    <t>Data Platform Engineer</t>
  </si>
  <si>
    <t>Sanofi</t>
  </si>
  <si>
    <t>NextEra Energy</t>
  </si>
  <si>
    <t>Sunbelt Rentals, Inc.</t>
  </si>
  <si>
    <t>Audit Data Analyst</t>
  </si>
  <si>
    <t>Grand Island, NE</t>
  </si>
  <si>
    <t>['python', 'r', 'sql', 'spark']</t>
  </si>
  <si>
    <t>KONE</t>
  </si>
  <si>
    <t>Analyst</t>
  </si>
  <si>
    <t>['spring', 'excel']</t>
  </si>
  <si>
    <t>['sql', 'sql server', 'oracle']</t>
  </si>
  <si>
    <t>Data Analyst I - Full-time</t>
  </si>
  <si>
    <t>Wayne, PA</t>
  </si>
  <si>
    <t>['sql', 'sql server', 'ssis']</t>
  </si>
  <si>
    <t>['matlab']</t>
  </si>
  <si>
    <t>Tableau Developer</t>
  </si>
  <si>
    <t>Panama</t>
  </si>
  <si>
    <t>['sql', 'sql server', 'tableau']</t>
  </si>
  <si>
    <t>['excel', 'powerpoint', 'tableau']</t>
  </si>
  <si>
    <t>Artech LLC</t>
  </si>
  <si>
    <t>Open Systems, Inc.</t>
  </si>
  <si>
    <t>Belcamp, MD</t>
  </si>
  <si>
    <t>Addison Group</t>
  </si>
  <si>
    <t>['python', 'azure', 'spark']</t>
  </si>
  <si>
    <t>['sql', 'snowflake', 'tableau', 'excel']</t>
  </si>
  <si>
    <t>Rush University Medical Center</t>
  </si>
  <si>
    <t>['go', 'sql', 'excel']</t>
  </si>
  <si>
    <t>['sas', 'sas', 'sql', 'excel', 'tableau']</t>
  </si>
  <si>
    <t>['excel', 'power bi', 'tableau']</t>
  </si>
  <si>
    <t>['python', 'java']</t>
  </si>
  <si>
    <t>Director of Analytics</t>
  </si>
  <si>
    <t>['excel', 'word', 'outlook']</t>
  </si>
  <si>
    <t>['sql', 'python', 'bigquery']</t>
  </si>
  <si>
    <t>['sql', 'python', 'snowflake', 'azure']</t>
  </si>
  <si>
    <t>Miami Lakes, FL</t>
  </si>
  <si>
    <t>Business/Data Analyst</t>
  </si>
  <si>
    <t>Bernards, NJ</t>
  </si>
  <si>
    <t>Senior Quality Data Analyst</t>
  </si>
  <si>
    <t>C.H. Robinson</t>
  </si>
  <si>
    <t>Merrimack, NH</t>
  </si>
  <si>
    <t>['crystal', 'sql', 'excel', 'tableau']</t>
  </si>
  <si>
    <t>['git']</t>
  </si>
  <si>
    <t>Sr Data Engineer - Hybrid</t>
  </si>
  <si>
    <t>SQL Data Engineer</t>
  </si>
  <si>
    <t>Tech Mahindra</t>
  </si>
  <si>
    <t>['snowflake', 'aws']</t>
  </si>
  <si>
    <t>Schaumburg, IL</t>
  </si>
  <si>
    <t>Corebridge Financial</t>
  </si>
  <si>
    <t>Data Analyst/Engineer</t>
  </si>
  <si>
    <t>BI/Data Engineer</t>
  </si>
  <si>
    <t>New Castle, DE</t>
  </si>
  <si>
    <t>Acro Service Corp</t>
  </si>
  <si>
    <t>['jira']</t>
  </si>
  <si>
    <t>Data Engineer/Analyst</t>
  </si>
  <si>
    <t>Potomac, MD</t>
  </si>
  <si>
    <t>['spss']</t>
  </si>
  <si>
    <t>['sql', 'vba', 'excel']</t>
  </si>
  <si>
    <t>Xinyi District, Taipei City, Taiwan</t>
  </si>
  <si>
    <t>Data Scientist, Customer Analytics</t>
  </si>
  <si>
    <t>['sql', 'python', 'databricks']</t>
  </si>
  <si>
    <t>City National Bank</t>
  </si>
  <si>
    <t>['python', 'scala', 'r', 'sql', 'aws', 'spark']</t>
  </si>
  <si>
    <t>Senior/Lead Data Scientist</t>
  </si>
  <si>
    <t>Rocket Money</t>
  </si>
  <si>
    <t>Iselin, NJ</t>
  </si>
  <si>
    <t>Athens, GA</t>
  </si>
  <si>
    <t>Hanover, MD</t>
  </si>
  <si>
    <t>['sql', 'go', 'oracle']</t>
  </si>
  <si>
    <t>BOWLING GREEN, NY</t>
  </si>
  <si>
    <t>['sql', 'python', 'snowflake', 'redshift', 'airflow', 'pyspark']</t>
  </si>
  <si>
    <t>['python', 'sql', 'databricks', 'azure']</t>
  </si>
  <si>
    <t>Business Intelligence Specialist</t>
  </si>
  <si>
    <t>Chief Data Officer</t>
  </si>
  <si>
    <t>Flushing, NY</t>
  </si>
  <si>
    <t>Data Integration Specialist</t>
  </si>
  <si>
    <t>TekJobs</t>
  </si>
  <si>
    <t>La Mirada, CA</t>
  </si>
  <si>
    <t>Kaiser Permanente</t>
  </si>
  <si>
    <t>Korn Ferry</t>
  </si>
  <si>
    <t>CornerStone Staffing</t>
  </si>
  <si>
    <t>Franklin, TN</t>
  </si>
  <si>
    <t>Vaco</t>
  </si>
  <si>
    <t>Data Engineer/Architect</t>
  </si>
  <si>
    <t>Buena Park, CA</t>
  </si>
  <si>
    <t>Gloo</t>
  </si>
  <si>
    <t>Mattress Firm</t>
  </si>
  <si>
    <t>['python', 'sql', 'snowflake', 'spark']</t>
  </si>
  <si>
    <t>['sql', 'databricks', 'snowflake']</t>
  </si>
  <si>
    <t>Orion Talent</t>
  </si>
  <si>
    <t>Zynga</t>
  </si>
  <si>
    <t>ZipRecruiter</t>
  </si>
  <si>
    <t>['sql', 'python', 'excel', 'power bi']</t>
  </si>
  <si>
    <t>['sql', 'oracle', 'excel']</t>
  </si>
  <si>
    <t>Incedo Inc</t>
  </si>
  <si>
    <t>Data Governance Engineer</t>
  </si>
  <si>
    <t>Media.Monks</t>
  </si>
  <si>
    <t>Bayside Solutions</t>
  </si>
  <si>
    <t>BetterHelp</t>
  </si>
  <si>
    <t>['python', 'sql', 'aws', 'azure', 'snowflake']</t>
  </si>
  <si>
    <t>Virtusa</t>
  </si>
  <si>
    <t>['sql', 'sas', 'sas', 'tableau']</t>
  </si>
  <si>
    <t>Indotronix International Corporation</t>
  </si>
  <si>
    <t>Select Source International</t>
  </si>
  <si>
    <t>Operations Data Analyst</t>
  </si>
  <si>
    <t>Billing and Data Analyst</t>
  </si>
  <si>
    <t>Synkriom</t>
  </si>
  <si>
    <t>Rivian</t>
  </si>
  <si>
    <t>University of Pennsylvania</t>
  </si>
  <si>
    <t>['nosql', 'sql']</t>
  </si>
  <si>
    <t>DICK'S Sporting Goods</t>
  </si>
  <si>
    <t>Notion</t>
  </si>
  <si>
    <t>Staff Machine Learning Engineer</t>
  </si>
  <si>
    <t>Affinity</t>
  </si>
  <si>
    <t>Lanham, MD</t>
  </si>
  <si>
    <t>Vacasa</t>
  </si>
  <si>
    <t>['sql', 'python', 'r', 'tableau', 'looker']</t>
  </si>
  <si>
    <t>Wright-Patterson AFB, OH</t>
  </si>
  <si>
    <t>Yonkers, NY</t>
  </si>
  <si>
    <t>Norwalk, CT</t>
  </si>
  <si>
    <t>['python', 'r', 'sql', 'nosql', 'phoenix']</t>
  </si>
  <si>
    <t>['power bi', 'tableau', 'sap']</t>
  </si>
  <si>
    <t>Bank of America</t>
  </si>
  <si>
    <t>Statistician</t>
  </si>
  <si>
    <t>['bigquery']</t>
  </si>
  <si>
    <t>Melbourne VIC, Australia</t>
  </si>
  <si>
    <t>Carson, CA</t>
  </si>
  <si>
    <t>['sql', 'power bi', 'tableau', 'flow']</t>
  </si>
  <si>
    <t>Mississauga, ON, Canada</t>
  </si>
  <si>
    <t>Michigan</t>
  </si>
  <si>
    <t>Horsham, PA</t>
  </si>
  <si>
    <t>Data Entry and Analyst (Part-Time, Remote)</t>
  </si>
  <si>
    <t>Espoo, Finland</t>
  </si>
  <si>
    <t>ICEYE</t>
  </si>
  <si>
    <t>['python', 'sql', 'aws', 'airflow', 'excel', 'docker', 'kubernetes', 'terraform']</t>
  </si>
  <si>
    <t>Prospance Inc.</t>
  </si>
  <si>
    <t>Data Analyst - Hybrid</t>
  </si>
  <si>
    <t>Karius</t>
  </si>
  <si>
    <t>Wellington, New Zealand</t>
  </si>
  <si>
    <t>['sql', 'excel', 'cognos']</t>
  </si>
  <si>
    <t>Church Mutual Insurance Company, S.I.</t>
  </si>
  <si>
    <t>['sql', 'python', 'r', 'tableau', 'power bi', 'qlik']</t>
  </si>
  <si>
    <t>Radley James</t>
  </si>
  <si>
    <t>Russia</t>
  </si>
  <si>
    <t>['go', 'excel', 'word', 'powerpoint']</t>
  </si>
  <si>
    <t>Randstad USA</t>
  </si>
  <si>
    <t>Delray Beach, FL</t>
  </si>
  <si>
    <t>Glendale, AZ</t>
  </si>
  <si>
    <t>Corona, CA</t>
  </si>
  <si>
    <t>Port Hueneme, CA</t>
  </si>
  <si>
    <t>Bitpanda</t>
  </si>
  <si>
    <t>Mobile, AL</t>
  </si>
  <si>
    <t>Optasia</t>
  </si>
  <si>
    <t>Associate Business Analyst</t>
  </si>
  <si>
    <t>Centreville, VA</t>
  </si>
  <si>
    <t>Parsons Corporation</t>
  </si>
  <si>
    <t>Allen Integrated Solutions</t>
  </si>
  <si>
    <t>['java', 'python', 'sql']</t>
  </si>
  <si>
    <t>Hexaware Technologies, Inc</t>
  </si>
  <si>
    <t>IEHP</t>
  </si>
  <si>
    <t>Jackson, MI</t>
  </si>
  <si>
    <t>Consumers Energy</t>
  </si>
  <si>
    <t>['sql', 'tableau', 'power bi', 'excel', 'word']</t>
  </si>
  <si>
    <t>Keller, TX</t>
  </si>
  <si>
    <t>PlayStation Global</t>
  </si>
  <si>
    <t>Marlabs</t>
  </si>
  <si>
    <t>Macon, GA</t>
  </si>
  <si>
    <t>Manhattan, KS</t>
  </si>
  <si>
    <t>CACI</t>
  </si>
  <si>
    <t>Azure Senior Data Engineer</t>
  </si>
  <si>
    <t>Globant</t>
  </si>
  <si>
    <t>ManTech</t>
  </si>
  <si>
    <t>Cockrell Hill, TX</t>
  </si>
  <si>
    <t>Senior Data Engineer (Java)</t>
  </si>
  <si>
    <t>IT Solutions INC</t>
  </si>
  <si>
    <t>Compeer Financial</t>
  </si>
  <si>
    <t>Olympia, WA</t>
  </si>
  <si>
    <t>Data Integration Engineer</t>
  </si>
  <si>
    <t>Smith Hanley Associates</t>
  </si>
  <si>
    <t>Entry-Level Data Analyst</t>
  </si>
  <si>
    <t>Elkton, MD</t>
  </si>
  <si>
    <t>Paylocity</t>
  </si>
  <si>
    <t>['python', 'aws', 'azure', 'databricks', 'spark']</t>
  </si>
  <si>
    <t>Rocky Hill, CT</t>
  </si>
  <si>
    <t>Vanguard</t>
  </si>
  <si>
    <t>AaraTechnologies Inc</t>
  </si>
  <si>
    <t>['sql', 'r', 'python', 'excel', 'tableau', 'power bi']</t>
  </si>
  <si>
    <t>Toyota</t>
  </si>
  <si>
    <t>Rahway, NJ</t>
  </si>
  <si>
    <t>['excel', 'powerpoint', 'word']</t>
  </si>
  <si>
    <t>Data Engineer IV</t>
  </si>
  <si>
    <t>Green Key Resources</t>
  </si>
  <si>
    <t>GNRSystems</t>
  </si>
  <si>
    <t>Intone Networks</t>
  </si>
  <si>
    <t>Sweetwater, TX</t>
  </si>
  <si>
    <t>City of Industry, CA</t>
  </si>
  <si>
    <t>InvestCloud, Inc.</t>
  </si>
  <si>
    <t>Data Engineer, Lead</t>
  </si>
  <si>
    <t>['sql', 'python', 'java', 'scala', 'hadoop', 'spark']</t>
  </si>
  <si>
    <t>['python', 'java', 'aws', 'gcp', 'spark', 'kafka']</t>
  </si>
  <si>
    <t>Supervisory Data Scientist</t>
  </si>
  <si>
    <t>Bridgeport, CT</t>
  </si>
  <si>
    <t>New York Life Insurance Co</t>
  </si>
  <si>
    <t>JustinBradley</t>
  </si>
  <si>
    <t>Regions Financial Corporation</t>
  </si>
  <si>
    <t>Senior AML/CFT &amp; Data Analyst</t>
  </si>
  <si>
    <t>['sql', 'sql server', 'power bi', 'ssrs']</t>
  </si>
  <si>
    <t>Wheeler Staffing Partners</t>
  </si>
  <si>
    <t>DataBricks</t>
  </si>
  <si>
    <t>['databricks']</t>
  </si>
  <si>
    <t>California State University</t>
  </si>
  <si>
    <t>Kemper Corporation</t>
  </si>
  <si>
    <t>Phenix City, AL</t>
  </si>
  <si>
    <t>Bannockburn, IL</t>
  </si>
  <si>
    <t>Tentek, Inc.</t>
  </si>
  <si>
    <t>Systems Data Analyst</t>
  </si>
  <si>
    <t>Data Analyst Manager</t>
  </si>
  <si>
    <t>Senior/Staff Data Engineer</t>
  </si>
  <si>
    <t>['sql', 'spreadsheet']</t>
  </si>
  <si>
    <t>['aws', 'azure']</t>
  </si>
  <si>
    <t>Head of Data Engineering</t>
  </si>
  <si>
    <t>Data Engineer - Hybrid</t>
  </si>
  <si>
    <t>Liberty Personnel Services, Inc</t>
  </si>
  <si>
    <t>Vancouver, WA</t>
  </si>
  <si>
    <t>Mavensoft Technologies, LLC</t>
  </si>
  <si>
    <t>Johnson &amp; Johnson</t>
  </si>
  <si>
    <t>['sql', 'vb.net', 'python', 'javascript', 'r', 'sql server', 'azure', 'tableau', 'power bi', 'ssis', 'ssrs', 'flow']</t>
  </si>
  <si>
    <t>Veriff</t>
  </si>
  <si>
    <t>Data Analytics Manager</t>
  </si>
  <si>
    <t>FOURANS LLC</t>
  </si>
  <si>
    <t>The Rector &amp; Visitors of the University of Virginia</t>
  </si>
  <si>
    <t>Cebu City, Cebu, Philippines</t>
  </si>
  <si>
    <t>Itasca, IL</t>
  </si>
  <si>
    <t>Zoox.com</t>
  </si>
  <si>
    <t>Elk Grove, CA</t>
  </si>
  <si>
    <t>Pinnacle Group, Inc.</t>
  </si>
  <si>
    <t>Field Data Analyst</t>
  </si>
  <si>
    <t>Sr. Data Engineer/Architect</t>
  </si>
  <si>
    <t>Data Engineer - Intermediate</t>
  </si>
  <si>
    <t>Data Integrity Analyst</t>
  </si>
  <si>
    <t>Senior Business Analyst</t>
  </si>
  <si>
    <t>Coinbase</t>
  </si>
  <si>
    <t>Gridiron IT Solutions</t>
  </si>
  <si>
    <t>Riga, Latvia</t>
  </si>
  <si>
    <t>Zoox</t>
  </si>
  <si>
    <t>Prophecy Consulting</t>
  </si>
  <si>
    <t>Statistical Analyst</t>
  </si>
  <si>
    <t>The University of Texas at Austin</t>
  </si>
  <si>
    <t>Namibia</t>
  </si>
  <si>
    <t>WhiteCrow</t>
  </si>
  <si>
    <t>Reedsville, PA</t>
  </si>
  <si>
    <t>Lucknow, Uttar Pradesh, India</t>
  </si>
  <si>
    <t>Data Science Manager, Analytics</t>
  </si>
  <si>
    <t>Lisle, IL</t>
  </si>
  <si>
    <t>PENNYMAC</t>
  </si>
  <si>
    <t>Magnit</t>
  </si>
  <si>
    <t>Lee's Summit, MO</t>
  </si>
  <si>
    <t>Jr Data Scientist</t>
  </si>
  <si>
    <t>Farmington Hills, MI</t>
  </si>
  <si>
    <t>Cloudflare</t>
  </si>
  <si>
    <t>ETL Developer</t>
  </si>
  <si>
    <t>Director, Data Engineering</t>
  </si>
  <si>
    <t>['sas', 'sas', 'excel']</t>
  </si>
  <si>
    <t>Scott AFB, IL</t>
  </si>
  <si>
    <t>Azure Data engineer</t>
  </si>
  <si>
    <t>Sr. Data Analyst - Full-time</t>
  </si>
  <si>
    <t>['sap', 'power bi', 'flow']</t>
  </si>
  <si>
    <t>EquipmentShare</t>
  </si>
  <si>
    <t>['c', 'express']</t>
  </si>
  <si>
    <t>Fifth Third Bank</t>
  </si>
  <si>
    <t>Data Revolution</t>
  </si>
  <si>
    <t>Sr. Big Data Engineer</t>
  </si>
  <si>
    <t>Midvale, UT</t>
  </si>
  <si>
    <t>['sql', 'sas', 'sas', 'r']</t>
  </si>
  <si>
    <t>Milliman</t>
  </si>
  <si>
    <t>Data Scientist, Analytics</t>
  </si>
  <si>
    <t>Dematic</t>
  </si>
  <si>
    <t>['power bi', 'excel', 'flow']</t>
  </si>
  <si>
    <t>University, FL</t>
  </si>
  <si>
    <t>The University of Alabama at Birmingham</t>
  </si>
  <si>
    <t>CHEP</t>
  </si>
  <si>
    <t>['python', 'pandas', 'numpy']</t>
  </si>
  <si>
    <t>Wood Dale, IL</t>
  </si>
  <si>
    <t>['sql', 'python', 'tableau', 'excel']</t>
  </si>
  <si>
    <t>Dataiku</t>
  </si>
  <si>
    <t>Machine Learning Data Scientist</t>
  </si>
  <si>
    <t>Entry Level Analyst</t>
  </si>
  <si>
    <t>Michael Page</t>
  </si>
  <si>
    <t>State of New Mexico</t>
  </si>
  <si>
    <t>Tesla</t>
  </si>
  <si>
    <t>['sql', 'databricks', 'power bi']</t>
  </si>
  <si>
    <t>['sql', 'python', 'sas', 'sas', 'tableau']</t>
  </si>
  <si>
    <t>Lockheed Martin</t>
  </si>
  <si>
    <t>Senior Data Software Engineer</t>
  </si>
  <si>
    <t>Via</t>
  </si>
  <si>
    <t>Uni Systems</t>
  </si>
  <si>
    <t>Grand Junction, CO</t>
  </si>
  <si>
    <t>Plainsboro Township, NJ</t>
  </si>
  <si>
    <t>Power BI Analyst</t>
  </si>
  <si>
    <t>Senior Data Management Analyst</t>
  </si>
  <si>
    <t>UCLA Health</t>
  </si>
  <si>
    <t>UST</t>
  </si>
  <si>
    <t>Winter Haven, FL</t>
  </si>
  <si>
    <t>JLL</t>
  </si>
  <si>
    <t>Sr. Machine Learning Engineer</t>
  </si>
  <si>
    <t>['sql', 'azure', 'power bi', 'dax']</t>
  </si>
  <si>
    <t>['sql', 'excel', 'sap']</t>
  </si>
  <si>
    <t>Eaton</t>
  </si>
  <si>
    <t>Ursus, Inc.</t>
  </si>
  <si>
    <t>Framingham, MA</t>
  </si>
  <si>
    <t>Epitec</t>
  </si>
  <si>
    <t>Pitney Bowes</t>
  </si>
  <si>
    <t>['go', 'excel', 'power bi', 'tableau']</t>
  </si>
  <si>
    <t>['sql', 'python', 'r', 'power bi']</t>
  </si>
  <si>
    <t>Prudential Financial</t>
  </si>
  <si>
    <t>['sql', 'bigquery', 'looker', 'tableau']</t>
  </si>
  <si>
    <t>['go', 'excel', 'power bi']</t>
  </si>
  <si>
    <t>Computech Corporation</t>
  </si>
  <si>
    <t>['sql', 'sql server', 'power bi']</t>
  </si>
  <si>
    <t>DCI Solutions</t>
  </si>
  <si>
    <t>['python', 'sql', 'r', 'spark', 'pyspark', 'pandas']</t>
  </si>
  <si>
    <t>Slovenia</t>
  </si>
  <si>
    <t>['sql', 'power bi', 'tableau', 'excel']</t>
  </si>
  <si>
    <t>Catapult Solutions Group</t>
  </si>
  <si>
    <t>Data Engineer (Snowflake)</t>
  </si>
  <si>
    <t>['python', 'sql', 'power bi', 'tableau']</t>
  </si>
  <si>
    <t>Data Analyst, People Analytics</t>
  </si>
  <si>
    <t>['shell', 'sql']</t>
  </si>
  <si>
    <t>SPECTRUM</t>
  </si>
  <si>
    <t>Andover, MA</t>
  </si>
  <si>
    <t>Abu Dhabi - United Arab Emirates</t>
  </si>
  <si>
    <t>Decision Scientist</t>
  </si>
  <si>
    <t>Data Analysis Manager</t>
  </si>
  <si>
    <t>24 Seven Talent</t>
  </si>
  <si>
    <t>['sql', 'nosql', 'java', 'c++', 'python', 'r', 'scala', 'matplotlib', 'spark', 'tensorflow', 'tableau', 'excel']</t>
  </si>
  <si>
    <t>Azerbaijan</t>
  </si>
  <si>
    <t>Maywood, IL</t>
  </si>
  <si>
    <t>Loyola University Chicago</t>
  </si>
  <si>
    <t>Bethpage, NY</t>
  </si>
  <si>
    <t>Hirewell</t>
  </si>
  <si>
    <t>Pacific Life</t>
  </si>
  <si>
    <t>Vernon Hills, IL</t>
  </si>
  <si>
    <t>Austell, GA</t>
  </si>
  <si>
    <t>['powerpoint', 'excel']</t>
  </si>
  <si>
    <t>Easton, PA</t>
  </si>
  <si>
    <t>Plymouth, MI</t>
  </si>
  <si>
    <t>Director of Data Analytics</t>
  </si>
  <si>
    <t>Genomics Data Scientist</t>
  </si>
  <si>
    <t>West Sacramento, CA</t>
  </si>
  <si>
    <t>['word', 'excel', 'outlook', 'powerpoint']</t>
  </si>
  <si>
    <t>Addepar</t>
  </si>
  <si>
    <t>Express Employment Professionals</t>
  </si>
  <si>
    <t>Machine Learning Developer</t>
  </si>
  <si>
    <t>Scopic</t>
  </si>
  <si>
    <t>['sql', 'python', 'r', 'tableau', 'looker', 'power bi']</t>
  </si>
  <si>
    <t>HCL Global Systems</t>
  </si>
  <si>
    <t>Data Science Advisor</t>
  </si>
  <si>
    <t>Bratislava, Slovakia</t>
  </si>
  <si>
    <t>Dell Technologies</t>
  </si>
  <si>
    <t>Data Operations Engineer</t>
  </si>
  <si>
    <t>['python', 'r', 'sql', 'looker', 'tableau']</t>
  </si>
  <si>
    <t>Data Science Director</t>
  </si>
  <si>
    <t>FIS</t>
  </si>
  <si>
    <t>Advisor Data Analyst</t>
  </si>
  <si>
    <t>AMS Staffing Inc.</t>
  </si>
  <si>
    <t>DevOps Data Engineer</t>
  </si>
  <si>
    <t>['sql', 'python', 'pandas', 'numpy']</t>
  </si>
  <si>
    <t>Tableau Data Analyst</t>
  </si>
  <si>
    <t>StateJobsNY</t>
  </si>
  <si>
    <t>Modern Agile Technologies, LLC</t>
  </si>
  <si>
    <t>Senior Data Engineer - Full-time</t>
  </si>
  <si>
    <t>HR Data Analyst- REMOTE</t>
  </si>
  <si>
    <t>['python', 'aws', 'spark']</t>
  </si>
  <si>
    <t>JetBlue Airways Corporation</t>
  </si>
  <si>
    <t>Internal Audit Data Analyst</t>
  </si>
  <si>
    <t>Data Engineer (multiple openings) - IHM</t>
  </si>
  <si>
    <t>Battle Creek, MI</t>
  </si>
  <si>
    <t>Group W</t>
  </si>
  <si>
    <t>Ecuador</t>
  </si>
  <si>
    <t>Qventus, Inc</t>
  </si>
  <si>
    <t>['r', 'python', 'sql', 'spss']</t>
  </si>
  <si>
    <t>Analytics Manager</t>
  </si>
  <si>
    <t>Ustech Solutions</t>
  </si>
  <si>
    <t>Cerritos, CA</t>
  </si>
  <si>
    <t>Dentsu</t>
  </si>
  <si>
    <t>Criteo</t>
  </si>
  <si>
    <t>Cloudious LLC</t>
  </si>
  <si>
    <t>East Hanover, NJ</t>
  </si>
  <si>
    <t>Lexington, SC</t>
  </si>
  <si>
    <t>AMERICAN SYSTEMS</t>
  </si>
  <si>
    <t>Pinnacle Technical Resources</t>
  </si>
  <si>
    <t>Belcan</t>
  </si>
  <si>
    <t>Cintas</t>
  </si>
  <si>
    <t>Analytics Engineering Manager</t>
  </si>
  <si>
    <t>['outlook', 'excel', 'word']</t>
  </si>
  <si>
    <t>Griffin, GA</t>
  </si>
  <si>
    <t>Regions Bank</t>
  </si>
  <si>
    <t>Downers Grove, IL</t>
  </si>
  <si>
    <t>Data Scientist - Full-time</t>
  </si>
  <si>
    <t>Blockchain Data Engineer</t>
  </si>
  <si>
    <t>Willowbrook, IL</t>
  </si>
  <si>
    <t>['r', 'python', 'sql', 'aws', 'spark']</t>
  </si>
  <si>
    <t>Senior Principal Data Engineer</t>
  </si>
  <si>
    <t>Year Up</t>
  </si>
  <si>
    <t>Senior Data Architect</t>
  </si>
  <si>
    <t>Stafford, VA</t>
  </si>
  <si>
    <t>UPS</t>
  </si>
  <si>
    <t>Paladin Consulting, Inc.</t>
  </si>
  <si>
    <t>['sas', 'sas', 'r', 'spss']</t>
  </si>
  <si>
    <t>Compensation Analyst</t>
  </si>
  <si>
    <t>Net2Source</t>
  </si>
  <si>
    <t>Data Analyst 1</t>
  </si>
  <si>
    <t>Smksoft</t>
  </si>
  <si>
    <t>Lincoln, NE</t>
  </si>
  <si>
    <t>Coral Gables, FL</t>
  </si>
  <si>
    <t>Talentify</t>
  </si>
  <si>
    <t>Source Infotech</t>
  </si>
  <si>
    <t>George Town, Penang, Malaysia</t>
  </si>
  <si>
    <t>Siemens Healthineers</t>
  </si>
  <si>
    <t>Ocoee, FL</t>
  </si>
  <si>
    <t>Senior Data Manager</t>
  </si>
  <si>
    <t>['sql', 'sql server', 'tableau', 'excel']</t>
  </si>
  <si>
    <t>Fairfield, CA</t>
  </si>
  <si>
    <t>['java', 'python', 'databricks', 'spark']</t>
  </si>
  <si>
    <t>Senior Data Engineer (REMOTE)</t>
  </si>
  <si>
    <t>Business Analyst (Remote)</t>
  </si>
  <si>
    <t>['python', 'java', 'r', 'keras', 'pytorch', 'scikit-learn']</t>
  </si>
  <si>
    <t>Los Gatos, CA</t>
  </si>
  <si>
    <t>Sandy, UT</t>
  </si>
  <si>
    <t>PNC</t>
  </si>
  <si>
    <t>Software/Data Engineer</t>
  </si>
  <si>
    <t>Data Solutions Analyst</t>
  </si>
  <si>
    <t>Professional Search Group (PSG)</t>
  </si>
  <si>
    <t>Senior Data Scientist, Product Analytics</t>
  </si>
  <si>
    <t>Business Systems Analyst</t>
  </si>
  <si>
    <t>TaskUs</t>
  </si>
  <si>
    <t>['python', 'hadoop', 'spark']</t>
  </si>
  <si>
    <t>US Tech Solutions, Inc.</t>
  </si>
  <si>
    <t>Blue Ash, OH</t>
  </si>
  <si>
    <t>Hollywood, FL</t>
  </si>
  <si>
    <t>['sql', 'azure', 'snowflake']</t>
  </si>
  <si>
    <t>Data Scientist / Senior Data Scientist</t>
  </si>
  <si>
    <t>Data Engineer (AWS)</t>
  </si>
  <si>
    <t>Evolution</t>
  </si>
  <si>
    <t>Data Infrastructure Engineer</t>
  </si>
  <si>
    <t>['snowflake', 'flow']</t>
  </si>
  <si>
    <t>Zillion Technologies, Inc.</t>
  </si>
  <si>
    <t>Lead Azure Data Engineer</t>
  </si>
  <si>
    <t>['go', 'db2', 'power bi']</t>
  </si>
  <si>
    <t>Boston Consulting Group</t>
  </si>
  <si>
    <t>Data Engineer Analyst</t>
  </si>
  <si>
    <t>Oregon, IL</t>
  </si>
  <si>
    <t>Cynosure Technologies LLC</t>
  </si>
  <si>
    <t>KoBold Metals</t>
  </si>
  <si>
    <t>Auburn, AL</t>
  </si>
  <si>
    <t>Poshmark</t>
  </si>
  <si>
    <t>East Brunswick, NJ</t>
  </si>
  <si>
    <t>Amazee Global Ventures Inc</t>
  </si>
  <si>
    <t>ATech Placement</t>
  </si>
  <si>
    <t>Moen</t>
  </si>
  <si>
    <t>['sql', 'r', 'python', 'tableau', 'excel']</t>
  </si>
  <si>
    <t>['sql', 'databricks', 'azure', 'power bi']</t>
  </si>
  <si>
    <t>Umanist Staffing LLC</t>
  </si>
  <si>
    <t>Hanover, NJ</t>
  </si>
  <si>
    <t>Homestead, FL</t>
  </si>
  <si>
    <t>['c++', 'python']</t>
  </si>
  <si>
    <t>['sas', 'sas', 'sql', 'snowflake']</t>
  </si>
  <si>
    <t>Asheville, NC</t>
  </si>
  <si>
    <t>Vaya Health</t>
  </si>
  <si>
    <t>Macrosoft</t>
  </si>
  <si>
    <t>Data Scientist 2</t>
  </si>
  <si>
    <t>['sql', 'python', 'bigquery', 'airflow', 'looker']</t>
  </si>
  <si>
    <t>['sql', 'python', 'azure', 'pyspark', 'ssis']</t>
  </si>
  <si>
    <t>Sr Data Engineer - Remote</t>
  </si>
  <si>
    <t>['excel', 'powerpoint', 'word', 'outlook']</t>
  </si>
  <si>
    <t>Open IT Labs LLC</t>
  </si>
  <si>
    <t>Santa Clarita, CA</t>
  </si>
  <si>
    <t>Engineering Data Analyst</t>
  </si>
  <si>
    <t>Meridian Energy</t>
  </si>
  <si>
    <t>Fishers, IN</t>
  </si>
  <si>
    <t>Hallandale Beach, FL</t>
  </si>
  <si>
    <t>MLOps Engineer</t>
  </si>
  <si>
    <t>Wayzata, MN</t>
  </si>
  <si>
    <t>Bedford, MA</t>
  </si>
  <si>
    <t>Data Scientist Lead</t>
  </si>
  <si>
    <t>Pharmacovigilance Data Analyst</t>
  </si>
  <si>
    <t>Coimbatore, Tamil Nadu, India</t>
  </si>
  <si>
    <t>Data Center Engineer</t>
  </si>
  <si>
    <t>['oracle', 'power bi']</t>
  </si>
  <si>
    <t>Tunisia</t>
  </si>
  <si>
    <t>Sr. Analyst, Business Analytics</t>
  </si>
  <si>
    <t>['word', 'excel', 'outlook']</t>
  </si>
  <si>
    <t>Analog Devices</t>
  </si>
  <si>
    <t>Sr. Manager, Data Science</t>
  </si>
  <si>
    <t>['python', 'sql', 'gcp', 'bigquery']</t>
  </si>
  <si>
    <t>Senior Data Scientist, Growth</t>
  </si>
  <si>
    <t>Fontana, CA</t>
  </si>
  <si>
    <t>Deutsche Bank</t>
  </si>
  <si>
    <t>Infineon Technologies</t>
  </si>
  <si>
    <t>['python', 'scala', 'r', 'sql', 'aws', 'pytorch', 'hugging face']</t>
  </si>
  <si>
    <t>Data Scientist Engineer</t>
  </si>
  <si>
    <t>Azusa, CA</t>
  </si>
  <si>
    <t>Ally Financial</t>
  </si>
  <si>
    <t>Database Engineer</t>
  </si>
  <si>
    <t>Alcor</t>
  </si>
  <si>
    <t>Senior Bioinformatics Scientist</t>
  </si>
  <si>
    <t>Fiserv</t>
  </si>
  <si>
    <t>Electronic Arts</t>
  </si>
  <si>
    <t>Florida, NY</t>
  </si>
  <si>
    <t>TechData Service Company, LLC</t>
  </si>
  <si>
    <t>Concero</t>
  </si>
  <si>
    <t>SAP Master Data Analyst</t>
  </si>
  <si>
    <t>TechnoSmarts, Inc.</t>
  </si>
  <si>
    <t>['sap', 'excel', 'flow']</t>
  </si>
  <si>
    <t>['sql', 'r', 'python', 'excel', 'tableau']</t>
  </si>
  <si>
    <t>Morgan Stanley</t>
  </si>
  <si>
    <t>West Point, PA</t>
  </si>
  <si>
    <t>The Woodlands, TX</t>
  </si>
  <si>
    <t>Data Scientist Consultant</t>
  </si>
  <si>
    <t>Kobe, Hyogo, Japan</t>
  </si>
  <si>
    <t>IT Business Analyst</t>
  </si>
  <si>
    <t>['go', 'python', 'sql']</t>
  </si>
  <si>
    <t>Elgin, IL</t>
  </si>
  <si>
    <t>Hagåtña, Guam</t>
  </si>
  <si>
    <t>Guam</t>
  </si>
  <si>
    <t>['sql', 'excel', 'tableau', 'looker']</t>
  </si>
  <si>
    <t>Abilene, TX</t>
  </si>
  <si>
    <t>Blackstone Talent Group</t>
  </si>
  <si>
    <t>Ericsson</t>
  </si>
  <si>
    <t>Energy Analyst</t>
  </si>
  <si>
    <t>The Boeing Company</t>
  </si>
  <si>
    <t>['sql', 'python', 'r', 'excel', 'tableau']</t>
  </si>
  <si>
    <t>['sas', 'sas', 'sql', 'tableau']</t>
  </si>
  <si>
    <t>['vba', 'sql', 'python', 'excel', 'sharepoint', 'tableau', 'alteryx']</t>
  </si>
  <si>
    <t>['power bi', 'sharepoint']</t>
  </si>
  <si>
    <t>Hoffman Estates, IL</t>
  </si>
  <si>
    <t>NewYork-Presbyterian</t>
  </si>
  <si>
    <t>Morrisville, NC</t>
  </si>
  <si>
    <t>Coronado, CA</t>
  </si>
  <si>
    <t>Jr Data Analyst</t>
  </si>
  <si>
    <t>Warrenville, IL</t>
  </si>
  <si>
    <t>['go', 'sap', 'excel']</t>
  </si>
  <si>
    <t>Radiant company</t>
  </si>
  <si>
    <t>['sql', 'nosql', 'kafka']</t>
  </si>
  <si>
    <t>Greenville, WI</t>
  </si>
  <si>
    <t>['python', 'java', 'scala']</t>
  </si>
  <si>
    <t>Cboe Global Markets</t>
  </si>
  <si>
    <t>Cedar Park, TX</t>
  </si>
  <si>
    <t>Oracle Corporation</t>
  </si>
  <si>
    <t>Material Master Data Analyst</t>
  </si>
  <si>
    <t>['sql', 'go', 'tableau', 'power bi']</t>
  </si>
  <si>
    <t>Barclays</t>
  </si>
  <si>
    <t>Chillicothe, IL</t>
  </si>
  <si>
    <t>Big Data Analyst</t>
  </si>
  <si>
    <t>['python', 'sql', 'aws', 'git']</t>
  </si>
  <si>
    <t>['python', 'r', 'pyspark']</t>
  </si>
  <si>
    <t>State of Georgia</t>
  </si>
  <si>
    <t>Director of Engineering - Data Platform</t>
  </si>
  <si>
    <t>['python', 'aws', 'redshift']</t>
  </si>
  <si>
    <t>Deep Learning Engineer</t>
  </si>
  <si>
    <t>Johns Hopkins University</t>
  </si>
  <si>
    <t>Syeta Inc</t>
  </si>
  <si>
    <t>Big Data Developer</t>
  </si>
  <si>
    <t>Sparks, NV</t>
  </si>
  <si>
    <t>Kansas City, KS</t>
  </si>
  <si>
    <t>Product Growth Analyst</t>
  </si>
  <si>
    <t>Valhalla, NY</t>
  </si>
  <si>
    <t>Universal City, TX</t>
  </si>
  <si>
    <t>['excel', 'powerpoint', 'jira', 'confluence']</t>
  </si>
  <si>
    <t>Infotree Global Solutions</t>
  </si>
  <si>
    <t>Excel Global Solutions</t>
  </si>
  <si>
    <t>['sql', 'kafka']</t>
  </si>
  <si>
    <t>['python', 'sql', 'azure', 'flow']</t>
  </si>
  <si>
    <t>Liftoff</t>
  </si>
  <si>
    <t>Data System Analyst</t>
  </si>
  <si>
    <t>Capital Staffing Solutions</t>
  </si>
  <si>
    <t>Customer Success Engineer</t>
  </si>
  <si>
    <t>Creative Circle</t>
  </si>
  <si>
    <t>Lead Data Analyst - Now Hiring</t>
  </si>
  <si>
    <t>Advantage Solutions</t>
  </si>
  <si>
    <t>Centene Corporation</t>
  </si>
  <si>
    <t>Baldwin Park, CA</t>
  </si>
  <si>
    <t>['python', 'java', 'scala', 'databricks', 'spark', 'excel', 'unify']</t>
  </si>
  <si>
    <t>Secaucus, NJ</t>
  </si>
  <si>
    <t>Woodbridge Township, NJ</t>
  </si>
  <si>
    <t>['apl', 'matlab', 'python', 'go']</t>
  </si>
  <si>
    <t>Senior Data Engineer - Snowflake</t>
  </si>
  <si>
    <t>LanceSoft, Inc.</t>
  </si>
  <si>
    <t>San Salvador, El Salvador</t>
  </si>
  <si>
    <t>El Salvador</t>
  </si>
  <si>
    <t>Harvard University</t>
  </si>
  <si>
    <t>Tokyo, Japan</t>
  </si>
  <si>
    <t>Ambry Genetics Corporation</t>
  </si>
  <si>
    <t>Fontainebleau Las Vegas</t>
  </si>
  <si>
    <t>Moffitt Cancer Center</t>
  </si>
  <si>
    <t>Beirut, Lebanon</t>
  </si>
  <si>
    <t>Lebanon</t>
  </si>
  <si>
    <t>Data Analyst 2</t>
  </si>
  <si>
    <t>['sql', 'excel', 'tableau', 'flow']</t>
  </si>
  <si>
    <t>Warner Robins, GA</t>
  </si>
  <si>
    <t>OpenAI</t>
  </si>
  <si>
    <t>State of Wisconsin</t>
  </si>
  <si>
    <t>Culture Amp</t>
  </si>
  <si>
    <t>['nosql', 'sql', 'python']</t>
  </si>
  <si>
    <t>Application &amp; Data Engineer</t>
  </si>
  <si>
    <t>Data Analyst, Senior - Now Hiring</t>
  </si>
  <si>
    <t>State of South Carolina</t>
  </si>
  <si>
    <t>GSK Solutions</t>
  </si>
  <si>
    <t>Data Governance Specialist</t>
  </si>
  <si>
    <t>Product Analyst</t>
  </si>
  <si>
    <t>The Mice Groups, Inc.</t>
  </si>
  <si>
    <t>Suncoast Credit Union</t>
  </si>
  <si>
    <t>Rensselaer, NY</t>
  </si>
  <si>
    <t>Gainwell Technologies</t>
  </si>
  <si>
    <t>Strativ Group</t>
  </si>
  <si>
    <t>Montenegro</t>
  </si>
  <si>
    <t>Marysville, OH</t>
  </si>
  <si>
    <t>Hackensack, NJ</t>
  </si>
  <si>
    <t>Mechanicsburg, PA</t>
  </si>
  <si>
    <t>Great Neck, NY</t>
  </si>
  <si>
    <t>Brewster, NY</t>
  </si>
  <si>
    <t>['sas', 'sas', 'sql', 'python', 'oracle']</t>
  </si>
  <si>
    <t>Memorial Sloan Kettering Cancer Center</t>
  </si>
  <si>
    <t>Nevada</t>
  </si>
  <si>
    <t>Match Point Solutions</t>
  </si>
  <si>
    <t>GTN Technical Staffing</t>
  </si>
  <si>
    <t>Wellth</t>
  </si>
  <si>
    <t>['sql', 'oracle', 'power bi', 'tableau']</t>
  </si>
  <si>
    <t>Evolve</t>
  </si>
  <si>
    <t>['gcp', 'flow']</t>
  </si>
  <si>
    <t>['sas', 'sas', 'python', 'ruby', 'ruby', 'r', 'matlab', 'scala', 'java', 'sql', 'hadoop', 'spark', 'kafka', 'tensorflow', 'pytorch', 'keras', 'tableau']</t>
  </si>
  <si>
    <t>['sql', 'oracle', 'sap']</t>
  </si>
  <si>
    <t>La Puente, CA</t>
  </si>
  <si>
    <t>3M</t>
  </si>
  <si>
    <t>Nintendo</t>
  </si>
  <si>
    <t>['sql', 'snowflake', 'tableau']</t>
  </si>
  <si>
    <t>['express', 'excel', 'powerpoint']</t>
  </si>
  <si>
    <t>['alteryx', 'tableau']</t>
  </si>
  <si>
    <t>['cognos', 'power bi']</t>
  </si>
  <si>
    <t>Russell Tobin &amp; Associates</t>
  </si>
  <si>
    <t>Glen Allen, VA</t>
  </si>
  <si>
    <t>Laguna Beach, CA</t>
  </si>
  <si>
    <t>Stanford Health Care</t>
  </si>
  <si>
    <t>SQL Data Analyst</t>
  </si>
  <si>
    <t>NVIDIA</t>
  </si>
  <si>
    <t>Associate Manager, Data Engineer</t>
  </si>
  <si>
    <t>SC Johnson</t>
  </si>
  <si>
    <t>['go', 'sql', 'python', 'azure', 'databricks']</t>
  </si>
  <si>
    <t>Montgomery, AL</t>
  </si>
  <si>
    <t>['aws', 'flow']</t>
  </si>
  <si>
    <t>['airflow']</t>
  </si>
  <si>
    <t>PwC</t>
  </si>
  <si>
    <t>iHeartMedia</t>
  </si>
  <si>
    <t>People Data Analyst</t>
  </si>
  <si>
    <t>['python', 'r', 'power bi']</t>
  </si>
  <si>
    <t>Data Engineer - ETL</t>
  </si>
  <si>
    <t>Machine Learning/Data Engineer</t>
  </si>
  <si>
    <t>['sql', 'python', 'r', 'tableau', 'excel']</t>
  </si>
  <si>
    <t>Production Analyst</t>
  </si>
  <si>
    <t>Garland, TX</t>
  </si>
  <si>
    <t>['sas', 'sas', 'power bi']</t>
  </si>
  <si>
    <t>['go', 'excel', 'word']</t>
  </si>
  <si>
    <t>Chainalysis</t>
  </si>
  <si>
    <t>['sql', 'python', 'snowflake', 'airflow', 'looker']</t>
  </si>
  <si>
    <t>Houston, MN</t>
  </si>
  <si>
    <t>Danbury, CT</t>
  </si>
  <si>
    <t>Iowa City, IA</t>
  </si>
  <si>
    <t>Data Engineer / ETL Specialist</t>
  </si>
  <si>
    <t>Savage, MD</t>
  </si>
  <si>
    <t>['azure', 'jira']</t>
  </si>
  <si>
    <t>['go', 'oracle']</t>
  </si>
  <si>
    <t>Savannah, GA</t>
  </si>
  <si>
    <t>Evanston, IL</t>
  </si>
  <si>
    <t>['python', 'sql', 'bigquery', 'gcp', 'airflow']</t>
  </si>
  <si>
    <t>Optomi</t>
  </si>
  <si>
    <t>['python', 'r', 'sql', 'tableau', 'looker']</t>
  </si>
  <si>
    <t>['r', 'mysql', 'digitalocean', 'hadoop', 'spark']</t>
  </si>
  <si>
    <t>The Clorox Company</t>
  </si>
  <si>
    <t>['azure', 'excel', 'power bi']</t>
  </si>
  <si>
    <t>Xoriant Corporation</t>
  </si>
  <si>
    <t>Santo Domingo, Dominican Republic</t>
  </si>
  <si>
    <t>Dominican Republic</t>
  </si>
  <si>
    <t>Principal, Data Scientist</t>
  </si>
  <si>
    <t>['aws', 'gcp', 'azure']</t>
  </si>
  <si>
    <t>NTT DATA Services</t>
  </si>
  <si>
    <t>['sql', 'python', 'snowflake', 'airflow']</t>
  </si>
  <si>
    <t>Blueprint Technologies</t>
  </si>
  <si>
    <t>['sql', 'aws', 'snowflake', 'oracle']</t>
  </si>
  <si>
    <t>CBRE</t>
  </si>
  <si>
    <t>Logistics Data Analyst</t>
  </si>
  <si>
    <t>Fortira Inc</t>
  </si>
  <si>
    <t>['word', 'excel', 'powerpoint', 'sharepoint']</t>
  </si>
  <si>
    <t>Analytics Consultant</t>
  </si>
  <si>
    <t>Environmental Data Analyst</t>
  </si>
  <si>
    <t>['vba', 'power bi']</t>
  </si>
  <si>
    <t>Greenfield, IN</t>
  </si>
  <si>
    <t>['sql', 'python', 'airflow', 'spark']</t>
  </si>
  <si>
    <t>Atrium Health</t>
  </si>
  <si>
    <t>Autodesk</t>
  </si>
  <si>
    <t>Senior Customer Data Analyst</t>
  </si>
  <si>
    <t>United Site Services</t>
  </si>
  <si>
    <t>Infogain</t>
  </si>
  <si>
    <t>Ridgecrest, CA</t>
  </si>
  <si>
    <t>SAS Analyst</t>
  </si>
  <si>
    <t>Irwindale, CA</t>
  </si>
  <si>
    <t>GRAIL</t>
  </si>
  <si>
    <t>Data Analyst (Power BI)</t>
  </si>
  <si>
    <t>10x Genomics</t>
  </si>
  <si>
    <t>Data Engineer/Data Scientist</t>
  </si>
  <si>
    <t>JH Kelly</t>
  </si>
  <si>
    <t>['sql', 'python', 'java', 'aws', 'azure', 'ssis', 'power bi', 'tableau']</t>
  </si>
  <si>
    <t>Santa Cruz, CA</t>
  </si>
  <si>
    <t>Senior Data Engineer / Architect</t>
  </si>
  <si>
    <t>Data Management Specialist</t>
  </si>
  <si>
    <t>RWE</t>
  </si>
  <si>
    <t>Sleepy Hollow, NY</t>
  </si>
  <si>
    <t>['sql', 'python', 'aws', 'excel', 'tableau']</t>
  </si>
  <si>
    <t>['outlook', 'excel', 'word', 'powerpoint']</t>
  </si>
  <si>
    <t>['sql', 'azure', 'snowflake', 'power bi']</t>
  </si>
  <si>
    <t>Customer.io</t>
  </si>
  <si>
    <t>VDart, Inc.</t>
  </si>
  <si>
    <t>['sql', 'excel', 'smartsheet']</t>
  </si>
  <si>
    <t>New Braunfels, TX</t>
  </si>
  <si>
    <t>Power BI Engineer</t>
  </si>
  <si>
    <t>Spring Hill, FL</t>
  </si>
  <si>
    <t>North Palm Beach, FL</t>
  </si>
  <si>
    <t>['python', 'sql', 'azure', 'aws']</t>
  </si>
  <si>
    <t>Marsh McLennan</t>
  </si>
  <si>
    <t>Senior Data Science Analyst</t>
  </si>
  <si>
    <t>Benin</t>
  </si>
  <si>
    <t>Santiago, Chile</t>
  </si>
  <si>
    <t>Databricks Internship | Interview Questions &amp; Salary Details</t>
  </si>
  <si>
    <t>['python', 'java', 'scala', 'sql', 'databricks', 'spark']</t>
  </si>
  <si>
    <t>Cohesity</t>
  </si>
  <si>
    <t>Data Analyst Consultant</t>
  </si>
  <si>
    <t>['sql', 'mongodb', 'mongodb', 'hadoop']</t>
  </si>
  <si>
    <t>Sr Business Intelligence Analyst</t>
  </si>
  <si>
    <t>McMaster-Carr</t>
  </si>
  <si>
    <t>['sql', 'python', 'html', 'javascript', 'neo4j', 'numpy', 'pandas']</t>
  </si>
  <si>
    <t>['sql', 'python', 'azure', 'pyspark', 'spark']</t>
  </si>
  <si>
    <t>['python', 'bigquery']</t>
  </si>
  <si>
    <t>McDonough, GA</t>
  </si>
  <si>
    <t>Data Modeller</t>
  </si>
  <si>
    <t>['azure', 'snowflake']</t>
  </si>
  <si>
    <t>['word', 'excel', 'outlook', 'sap']</t>
  </si>
  <si>
    <t>Talent Groups</t>
  </si>
  <si>
    <t>['python', 'scala', 'aws', 'redshift']</t>
  </si>
  <si>
    <t>Data Analyst (Hybrid)</t>
  </si>
  <si>
    <t>Data Analyst Engineer</t>
  </si>
  <si>
    <t>Global Music Rights</t>
  </si>
  <si>
    <t>Beltsville, MD</t>
  </si>
  <si>
    <t>Strategic Data Systems</t>
  </si>
  <si>
    <t>University of Missouri</t>
  </si>
  <si>
    <t>Hamilton Township, NJ</t>
  </si>
  <si>
    <t>['java', 'sap']</t>
  </si>
  <si>
    <t>Franklin Square, NY</t>
  </si>
  <si>
    <t>Healthcare Association of New York State</t>
  </si>
  <si>
    <t>HUB International</t>
  </si>
  <si>
    <t>Data Engineer/ETL Developer</t>
  </si>
  <si>
    <t>Financial Data Analyst - Entry Level</t>
  </si>
  <si>
    <t>CYNET SYSTEMS</t>
  </si>
  <si>
    <t>Reddit</t>
  </si>
  <si>
    <t>Bloomington, IN</t>
  </si>
  <si>
    <t>Financial Data Analyst - Now Hiring</t>
  </si>
  <si>
    <t>['java', 'javascript', 'c++', 'python', 'spring', 'tableau']</t>
  </si>
  <si>
    <t>Monster</t>
  </si>
  <si>
    <t>Mason, OH</t>
  </si>
  <si>
    <t>['c', 'excel']</t>
  </si>
  <si>
    <t>Corning</t>
  </si>
  <si>
    <t>Greenhouse</t>
  </si>
  <si>
    <t>Johns Creek, GA</t>
  </si>
  <si>
    <t>['word', 'excel', 'outlook', 'powerpoint', 'visio', 'terminal']</t>
  </si>
  <si>
    <t>['python', 'aws', 'gcp', 'azure']</t>
  </si>
  <si>
    <t>Warsaw, IN</t>
  </si>
  <si>
    <t>DSJ Global</t>
  </si>
  <si>
    <t>Sherwin-Williams</t>
  </si>
  <si>
    <t>Blue Cross Blue Shield of Massachusetts</t>
  </si>
  <si>
    <t>Ithaca, NY</t>
  </si>
  <si>
    <t>Greenberg Dental &amp; Orthodontics</t>
  </si>
  <si>
    <t>Mattawan, MI</t>
  </si>
  <si>
    <t>Charles River Laboratories</t>
  </si>
  <si>
    <t>Commonwealth of Massachusetts</t>
  </si>
  <si>
    <t>Archer</t>
  </si>
  <si>
    <t>Quality Data Analyst</t>
  </si>
  <si>
    <t>Infosoft, Inc.</t>
  </si>
  <si>
    <t>Sugar Land, TX</t>
  </si>
  <si>
    <t>Davenport, IA</t>
  </si>
  <si>
    <t>Advent Global Solutions, Inc.</t>
  </si>
  <si>
    <t>['sas', 'sas', 'r', 'python', 'tableau']</t>
  </si>
  <si>
    <t>['sql', 'sas', 'sas', 'tableau', 'power bi', 'excel', 'word', 'powerpoint', 'outlook']</t>
  </si>
  <si>
    <t>Data Scientist - Mid Level</t>
  </si>
  <si>
    <t>['sql', 'python', 'r', 'spreadsheet']</t>
  </si>
  <si>
    <t>Michael Kors</t>
  </si>
  <si>
    <t>Lorain, OH</t>
  </si>
  <si>
    <t>AppTad Technologies Pvt Ltd</t>
  </si>
  <si>
    <t>Heluna Health</t>
  </si>
  <si>
    <t>Southern Company</t>
  </si>
  <si>
    <t>Avance Consulting</t>
  </si>
  <si>
    <t>Markham, ON, Canada</t>
  </si>
  <si>
    <t>DENSO</t>
  </si>
  <si>
    <t>Unum</t>
  </si>
  <si>
    <t>ENT And Allergy Associates</t>
  </si>
  <si>
    <t>West Virginia</t>
  </si>
  <si>
    <t>Ventura, CA</t>
  </si>
  <si>
    <t>['python', 'r', 'sql', 'gcp']</t>
  </si>
  <si>
    <t>Healthcare Data Analyst II</t>
  </si>
  <si>
    <t>E-Commerce Data Analyst</t>
  </si>
  <si>
    <t>Manufacturing Data Engineer</t>
  </si>
  <si>
    <t>Radiant Digital</t>
  </si>
  <si>
    <t>Waldorf, MD</t>
  </si>
  <si>
    <t>Aircall</t>
  </si>
  <si>
    <t>Lake Buena Vista, FL</t>
  </si>
  <si>
    <t>Reporting Analyst</t>
  </si>
  <si>
    <t>['sql', 'python', 'aws', 'flow']</t>
  </si>
  <si>
    <t>BMO</t>
  </si>
  <si>
    <t>Minnesota City, MN</t>
  </si>
  <si>
    <t>['unix']</t>
  </si>
  <si>
    <t>Lead Business Intelligence Analyst</t>
  </si>
  <si>
    <t>Laiba Technologies LLC</t>
  </si>
  <si>
    <t>Flower Mound, TX</t>
  </si>
  <si>
    <t>Vipany Global</t>
  </si>
  <si>
    <t>Teaneck, NJ</t>
  </si>
  <si>
    <t>['sql', 'python', 'databricks', 'azure']</t>
  </si>
  <si>
    <t>Honduras</t>
  </si>
  <si>
    <t>Carson City, NV</t>
  </si>
  <si>
    <t>East Orange, NJ</t>
  </si>
  <si>
    <t>Clayton, MO</t>
  </si>
  <si>
    <t>General Motors</t>
  </si>
  <si>
    <t>Life360</t>
  </si>
  <si>
    <t>Cadmus</t>
  </si>
  <si>
    <t>Reyes Coca-Cola Bottling</t>
  </si>
  <si>
    <t>['excel', 'smartsheet']</t>
  </si>
  <si>
    <t>Cloud and Things Inc</t>
  </si>
  <si>
    <t>Tulsa, OK</t>
  </si>
  <si>
    <t>['sql', 'snowflake', 'tableau', 'looker']</t>
  </si>
  <si>
    <t>Eagan, MN</t>
  </si>
  <si>
    <t>Sr. Financial Data Analyst</t>
  </si>
  <si>
    <t>['sql', 'python', 'chef']</t>
  </si>
  <si>
    <t>Data Scientist, Product</t>
  </si>
  <si>
    <t>Data Analyst - HYBRID</t>
  </si>
  <si>
    <t>Woodlawn, MD</t>
  </si>
  <si>
    <t>Black Crow AI</t>
  </si>
  <si>
    <t>Red Ventures</t>
  </si>
  <si>
    <t>DATA ENGINEER</t>
  </si>
  <si>
    <t>Coupa Software, Inc.</t>
  </si>
  <si>
    <t>York Solutions, LLC</t>
  </si>
  <si>
    <t>Data Science Associate</t>
  </si>
  <si>
    <t>Shakopee, MN</t>
  </si>
  <si>
    <t>['sql', 'vba', 'python', 'r', 'sas', 'sas', 'c++', 'java', 'sql server', 'oracle', 'ms access', 'excel', 'spss', 'tableau']</t>
  </si>
  <si>
    <t>Axius Technologies Inc.</t>
  </si>
  <si>
    <t>GFT Technologies</t>
  </si>
  <si>
    <t>Farmers Insurance Group</t>
  </si>
  <si>
    <t>Stockton, CA</t>
  </si>
  <si>
    <t>ING</t>
  </si>
  <si>
    <t>['windows', 'word', 'powerpoint', 'excel']</t>
  </si>
  <si>
    <t>['python', 'linux']</t>
  </si>
  <si>
    <t>Sardine</t>
  </si>
  <si>
    <t>Lawrence Township, NJ</t>
  </si>
  <si>
    <t>Lake Bluff, IL</t>
  </si>
  <si>
    <t>Gauss Labs</t>
  </si>
  <si>
    <t>Natick, MA</t>
  </si>
  <si>
    <t>RWE Data Scientist</t>
  </si>
  <si>
    <t>Scientist, Data Science</t>
  </si>
  <si>
    <t>['python', 'r', 'sql', 'spring']</t>
  </si>
  <si>
    <t>ADP (Automatic Data Processing)</t>
  </si>
  <si>
    <t>American Homes 4 Rent</t>
  </si>
  <si>
    <t>Gainesville, GA</t>
  </si>
  <si>
    <t>Computer Systems Analyst</t>
  </si>
  <si>
    <t>Gold Coast Health Plan</t>
  </si>
  <si>
    <t>Evolent Health</t>
  </si>
  <si>
    <t>['sql', 'vba']</t>
  </si>
  <si>
    <t>Boehringer Ingelheim</t>
  </si>
  <si>
    <t>Clear Street</t>
  </si>
  <si>
    <t>Paramus, NJ</t>
  </si>
  <si>
    <t>Lafayette, IN</t>
  </si>
  <si>
    <t>['python', 'tensorflow', 'pytorch', 'git']</t>
  </si>
  <si>
    <t>['python', 'scala', 'r', 'aws', 'spark']</t>
  </si>
  <si>
    <t>Data Manager</t>
  </si>
  <si>
    <t>Xoriant US Staffing</t>
  </si>
  <si>
    <t>['python', 'go', 'excel']</t>
  </si>
  <si>
    <t>San Carlos, CA</t>
  </si>
  <si>
    <t>Software Engineer, Data Platform</t>
  </si>
  <si>
    <t>['sql', 'go', 'excel']</t>
  </si>
  <si>
    <t>['python', 'r', 'tableau', 'power bi']</t>
  </si>
  <si>
    <t>Waters Corporation</t>
  </si>
  <si>
    <t>['sql', 'python', 'java', 'scala', 'aws', 'redshift', 'hadoop', 'spark']</t>
  </si>
  <si>
    <t>Panama City, FL</t>
  </si>
  <si>
    <t>The Colony, TX</t>
  </si>
  <si>
    <t>Data Entry Analyst</t>
  </si>
  <si>
    <t>['db2']</t>
  </si>
  <si>
    <t>Lake Success, NY</t>
  </si>
  <si>
    <t>SKYGEN</t>
  </si>
  <si>
    <t>Applied Materials</t>
  </si>
  <si>
    <t>Branchburg, NJ</t>
  </si>
  <si>
    <t>Rockwall, TX</t>
  </si>
  <si>
    <t>['sheets', 'flow']</t>
  </si>
  <si>
    <t>Technical Business Analyst</t>
  </si>
  <si>
    <t>['sql', 'phoenix']</t>
  </si>
  <si>
    <t>Pawtucket, RI</t>
  </si>
  <si>
    <t>WEX Inc.</t>
  </si>
  <si>
    <t>Staff Software Engineer, Data Platform</t>
  </si>
  <si>
    <t>Corpus Christi, TX</t>
  </si>
  <si>
    <t>Clinical Data Analyst I</t>
  </si>
  <si>
    <t>ZeniMax Media Inc.</t>
  </si>
  <si>
    <t>Publishing Analyst</t>
  </si>
  <si>
    <t>Crystal Equation</t>
  </si>
  <si>
    <t>DivIHN Integration Inc.</t>
  </si>
  <si>
    <t>Intelligence Data Analyst</t>
  </si>
  <si>
    <t>Claremont, CA</t>
  </si>
  <si>
    <t>['sql', 'r', 'python', 'tableau', 'looker']</t>
  </si>
  <si>
    <t>['python', 'java', 'scala', 'aws', 'redshift', 'hadoop', 'spark']</t>
  </si>
  <si>
    <t>ECG Management Consultants</t>
  </si>
  <si>
    <t>['azure', 'gcp', 'aws']</t>
  </si>
  <si>
    <t>Sales Operations Data Analyst</t>
  </si>
  <si>
    <t>Napa, CA</t>
  </si>
  <si>
    <t>['java']</t>
  </si>
  <si>
    <t>Engage Partners Inc.</t>
  </si>
  <si>
    <t>['sql', 'tableau', 'looker', 'power bi']</t>
  </si>
  <si>
    <t>CIBC</t>
  </si>
  <si>
    <t>Data Scientist III - Now Hiring</t>
  </si>
  <si>
    <t>Business Intelligence Developer</t>
  </si>
  <si>
    <t>Missouri City, MO</t>
  </si>
  <si>
    <t>['pytorch']</t>
  </si>
  <si>
    <t>['sql', 'sheets', 'looker', 'tableau']</t>
  </si>
  <si>
    <t>['python', 'sql', 'pandas', 'pyspark']</t>
  </si>
  <si>
    <t>Laredo, TX</t>
  </si>
  <si>
    <t>Pineville, NC</t>
  </si>
  <si>
    <t>OSI Engineering</t>
  </si>
  <si>
    <t>Data Migration Engineer</t>
  </si>
  <si>
    <t>Quadyster</t>
  </si>
  <si>
    <t>Freddie Mac</t>
  </si>
  <si>
    <t>TRKKN</t>
  </si>
  <si>
    <t>SpotOn</t>
  </si>
  <si>
    <t>['go', 'spring']</t>
  </si>
  <si>
    <t>Altruist</t>
  </si>
  <si>
    <t>Largo, MD</t>
  </si>
  <si>
    <t>Venezuela</t>
  </si>
  <si>
    <t>['sql', 'python', 'r', 'julia', 'tableau']</t>
  </si>
  <si>
    <t>Manhasset, NY</t>
  </si>
  <si>
    <t>['python', 'r', 'java', 'tensorflow', 'pytorch']</t>
  </si>
  <si>
    <t>Salem, NH</t>
  </si>
  <si>
    <t>Quantitative Analyst</t>
  </si>
  <si>
    <t>Escondido, CA</t>
  </si>
  <si>
    <t>Confluent</t>
  </si>
  <si>
    <t>Operations Data Analyst - Full-time / Part-time</t>
  </si>
  <si>
    <t>Piedmont, CA</t>
  </si>
  <si>
    <t>Tax Data Analyst</t>
  </si>
  <si>
    <t>Data Scientist I - Hybrid</t>
  </si>
  <si>
    <t>Radian</t>
  </si>
  <si>
    <t>FutureNET</t>
  </si>
  <si>
    <t>U.S. Bank National Association</t>
  </si>
  <si>
    <t>Knowesis</t>
  </si>
  <si>
    <t>Lirio</t>
  </si>
  <si>
    <t>East Daley Analytics</t>
  </si>
  <si>
    <t>Junior Machine Learning Engineer</t>
  </si>
  <si>
    <t>Somerville, NJ</t>
  </si>
  <si>
    <t>Lakewood, CO</t>
  </si>
  <si>
    <t>Jupiter, FL</t>
  </si>
  <si>
    <t>Operations Data Analyst - Now Hiring</t>
  </si>
  <si>
    <t>['sql', 'python', 'excel', 'power bi', 'tableau']</t>
  </si>
  <si>
    <t>Wauwatosa, WI</t>
  </si>
  <si>
    <t>['sql', 'sql server', 'azure', 'power bi']</t>
  </si>
  <si>
    <t>['python', 'r', 'sas', 'sas', 'sql', 'tableau']</t>
  </si>
  <si>
    <t>['python', 'sql', 'aws', 'airflow']</t>
  </si>
  <si>
    <t>Aliso Viejo, CA</t>
  </si>
  <si>
    <t>Castro Valley, CA</t>
  </si>
  <si>
    <t>Web Data Analyst</t>
  </si>
  <si>
    <t>Lincolnshire, IL</t>
  </si>
  <si>
    <t>Twitch Interactive, Inc.</t>
  </si>
  <si>
    <t>GovCIO</t>
  </si>
  <si>
    <t>Senior Data Engineer - Hybrid</t>
  </si>
  <si>
    <t>Panama City, Panama</t>
  </si>
  <si>
    <t>['snowflake', 'aws', 'hadoop', 'pyspark']</t>
  </si>
  <si>
    <t>KeHE Distributors</t>
  </si>
  <si>
    <t>['python', 'r', 'sql', 'aws', 'spark']</t>
  </si>
  <si>
    <t>Horizon Blue Cross Blue Shield of New Jersey</t>
  </si>
  <si>
    <t>['ssis']</t>
  </si>
  <si>
    <t>Senior Database Engineer</t>
  </si>
  <si>
    <t>Morningstar</t>
  </si>
  <si>
    <t>Sr. Business Intelligence Engineer</t>
  </si>
  <si>
    <t>State of Missouri</t>
  </si>
  <si>
    <t>Gordon, GA</t>
  </si>
  <si>
    <t>Beachwood, OH</t>
  </si>
  <si>
    <t>Penske</t>
  </si>
  <si>
    <t>Designit</t>
  </si>
  <si>
    <t>['sql', 'python', 'azure', 'databricks', 'power bi']</t>
  </si>
  <si>
    <t>['python', 'sas', 'sas', 'sql']</t>
  </si>
  <si>
    <t>Prime Therapeutics</t>
  </si>
  <si>
    <t>Zeta Global</t>
  </si>
  <si>
    <t>Supply Chain Data Analyst - Now Hiring</t>
  </si>
  <si>
    <t>AI Developer</t>
  </si>
  <si>
    <t>The Muse</t>
  </si>
  <si>
    <t>Radian Group</t>
  </si>
  <si>
    <t>['sql', 'sql server', 'snowflake', 'ssis', 'ssrs']</t>
  </si>
  <si>
    <t>['java', 'hadoop', 'spark']</t>
  </si>
  <si>
    <t>KeyBank</t>
  </si>
  <si>
    <t>Data Scientist/ML Engineer</t>
  </si>
  <si>
    <t>Paradise, NV</t>
  </si>
  <si>
    <t>Laguna Niguel, CA</t>
  </si>
  <si>
    <t>PenFed Credit Union</t>
  </si>
  <si>
    <t>['sap', 'tableau']</t>
  </si>
  <si>
    <t>['tableau', 'excel', 'word']</t>
  </si>
  <si>
    <t>Senior Sales Data Analyst</t>
  </si>
  <si>
    <t>Bedford, TX</t>
  </si>
  <si>
    <t>L3Harris Technologies</t>
  </si>
  <si>
    <t>Morris Plains, NJ</t>
  </si>
  <si>
    <t>Traverse City, MI</t>
  </si>
  <si>
    <t>Cedars-Sinai</t>
  </si>
  <si>
    <t>['sql', 'oracle', 'snowflake', 'flow']</t>
  </si>
  <si>
    <t>Lightmatter</t>
  </si>
  <si>
    <t>Lead Business Data Analyst</t>
  </si>
  <si>
    <t>Sydney, FL</t>
  </si>
  <si>
    <t>Weee!</t>
  </si>
  <si>
    <t>Cube Hub, Inc.</t>
  </si>
  <si>
    <t>GoTo</t>
  </si>
  <si>
    <t>Blizzard Entertainment</t>
  </si>
  <si>
    <t>Sr. AWS Data Engineer</t>
  </si>
  <si>
    <t>Lockheed Martin Corporation</t>
  </si>
  <si>
    <t>['unify']</t>
  </si>
  <si>
    <t>Senior Data Quality Engineer</t>
  </si>
  <si>
    <t>Guaynabo, Puerto Rico</t>
  </si>
  <si>
    <t>['python', 'sql', 'flow']</t>
  </si>
  <si>
    <t>['sql', 'c#', 'java', 'python']</t>
  </si>
  <si>
    <t>['sas', 'sas', 'sql', 'spss']</t>
  </si>
  <si>
    <t>Cobbs Creek Healthcare</t>
  </si>
  <si>
    <t>Mondelēz International</t>
  </si>
  <si>
    <t>Senior Product Analyst</t>
  </si>
  <si>
    <t>CDC Foundation</t>
  </si>
  <si>
    <t>E-Commerce Analyst</t>
  </si>
  <si>
    <t>Senior Statistical Data Analyst</t>
  </si>
  <si>
    <t>California, MD</t>
  </si>
  <si>
    <t>Fanatics</t>
  </si>
  <si>
    <t>Manager, Data Analytics</t>
  </si>
  <si>
    <t>VIZIO, Inc.</t>
  </si>
  <si>
    <t>ML Engineer</t>
  </si>
  <si>
    <t>['sql', 'python', 'power bi', 'tableau']</t>
  </si>
  <si>
    <t>Orange Park, FL</t>
  </si>
  <si>
    <t>Labcorp</t>
  </si>
  <si>
    <t>Rock Island, IL</t>
  </si>
  <si>
    <t>Test Data Analyst</t>
  </si>
  <si>
    <t>['sql', 'python', 'sql server', 'snowflake', 'oracle']</t>
  </si>
  <si>
    <t>['sql', 'excel', 'powerpoint']</t>
  </si>
  <si>
    <t>['python', 'sql', 'linux']</t>
  </si>
  <si>
    <t>Torque Technologies LLC</t>
  </si>
  <si>
    <t>['sharepoint', 'excel']</t>
  </si>
  <si>
    <t>Canton, MA</t>
  </si>
  <si>
    <t>['t-sql']</t>
  </si>
  <si>
    <t>['phoenix', 'flow']</t>
  </si>
  <si>
    <t>Founding Teams</t>
  </si>
  <si>
    <t>['python', 'aws', 'azure', 'tensorflow', 'pytorch']</t>
  </si>
  <si>
    <t>Insight Global, Inc.</t>
  </si>
  <si>
    <t>Distribution Data Analyst</t>
  </si>
  <si>
    <t>Senior Lead Data Scientist</t>
  </si>
  <si>
    <t>Ontario, Canada</t>
  </si>
  <si>
    <t>['excel', 'power bi', 'sharepoint']</t>
  </si>
  <si>
    <t>Lead Business Intelligence Engineer</t>
  </si>
  <si>
    <t>Hondo, TX</t>
  </si>
  <si>
    <t>Albany, GA</t>
  </si>
  <si>
    <t>NetApp</t>
  </si>
  <si>
    <t>['sql', 'word', 'spreadsheet', 'excel']</t>
  </si>
  <si>
    <t>C4 Technical Services</t>
  </si>
  <si>
    <t>Data Lead</t>
  </si>
  <si>
    <t>['python', 'java', 'sql', 'pyspark']</t>
  </si>
  <si>
    <t>Buford, GA</t>
  </si>
  <si>
    <t>['r', 'sql']</t>
  </si>
  <si>
    <t>Apidel Technologies</t>
  </si>
  <si>
    <t>Sr. Business Analyst/Data Analyst</t>
  </si>
  <si>
    <t>Mojave, CA</t>
  </si>
  <si>
    <t>PepsiCo</t>
  </si>
  <si>
    <t>['python', 'r', 'sql', 'azure', 'aws', 'power bi', 'tableau']</t>
  </si>
  <si>
    <t>Provider Data Analyst</t>
  </si>
  <si>
    <t>Finance Master Data Analyst</t>
  </si>
  <si>
    <t>GrowthLoop</t>
  </si>
  <si>
    <t>IO Datasphere</t>
  </si>
  <si>
    <t>66degrees</t>
  </si>
  <si>
    <t>['sql', 'gcp', 'bigquery']</t>
  </si>
  <si>
    <t>Senior/Lead Data Engineer</t>
  </si>
  <si>
    <t>['windows', 'excel']</t>
  </si>
  <si>
    <t>['sas', 'sas', 'sql', 'vb.net', 'oracle']</t>
  </si>
  <si>
    <t>Downey, CA</t>
  </si>
  <si>
    <t>['windows', 'word', 'excel', 'powerpoint']</t>
  </si>
  <si>
    <t>Westford, MA</t>
  </si>
  <si>
    <t>Aristocrat</t>
  </si>
  <si>
    <t>Talent Hires</t>
  </si>
  <si>
    <t>['c', 'r']</t>
  </si>
  <si>
    <t>['python', 'java', 'javascript']</t>
  </si>
  <si>
    <t>Entry-Level Data Scientist</t>
  </si>
  <si>
    <t>Data Developer</t>
  </si>
  <si>
    <t>InsideHigherEd</t>
  </si>
  <si>
    <t>Box</t>
  </si>
  <si>
    <t>Conquest Consulting</t>
  </si>
  <si>
    <t>Aramark</t>
  </si>
  <si>
    <t>Edwardsville, IL</t>
  </si>
  <si>
    <t>E-commerce Data Analyst</t>
  </si>
  <si>
    <t>Patchogue, NY</t>
  </si>
  <si>
    <t>EVERSOURCE</t>
  </si>
  <si>
    <t>Regal Medical Group, Inc.</t>
  </si>
  <si>
    <t>['sql', 'python', 'r', 'express', 'tableau']</t>
  </si>
  <si>
    <t>System Engineer</t>
  </si>
  <si>
    <t>['sql', 'r', 'python', 'snowflake']</t>
  </si>
  <si>
    <t>Data Analyst/Scientist</t>
  </si>
  <si>
    <t>Quizlet</t>
  </si>
  <si>
    <t>['python', 'sql', 'bigquery']</t>
  </si>
  <si>
    <t>['c++']</t>
  </si>
  <si>
    <t>Clemson, SC</t>
  </si>
  <si>
    <t>eTeam Inc.</t>
  </si>
  <si>
    <t>Data Modeler</t>
  </si>
  <si>
    <t>Denken Solutions Inc</t>
  </si>
  <si>
    <t>Wyomissing, PA</t>
  </si>
  <si>
    <t>['html']</t>
  </si>
  <si>
    <t>Ladson, SC</t>
  </si>
  <si>
    <t>['tableau', 'alteryx']</t>
  </si>
  <si>
    <t>Berwyn, PA</t>
  </si>
  <si>
    <t>Data Analyst - Analytics</t>
  </si>
  <si>
    <t>Senior Clinical Data Analyst</t>
  </si>
  <si>
    <t>Carlstadt, NJ</t>
  </si>
  <si>
    <t>Pull Skill Technologies</t>
  </si>
  <si>
    <t>Lakeside, CA</t>
  </si>
  <si>
    <t>American Institutes for Research</t>
  </si>
  <si>
    <t>['r', 'tableau', 'excel']</t>
  </si>
  <si>
    <t>Privacy Data Analyst</t>
  </si>
  <si>
    <t>Redlands, CA</t>
  </si>
  <si>
    <t>Wyatt Partners</t>
  </si>
  <si>
    <t>Harrison, NJ</t>
  </si>
  <si>
    <t>1872 Consulting</t>
  </si>
  <si>
    <t>Data Scientist / Machine Learning Engineer</t>
  </si>
  <si>
    <t>Caterpillar</t>
  </si>
  <si>
    <t>['java', 'scala', 'python', 'nosql', 'sql', 'mongo', 'shell', 'cassandra', 'redshift', 'aws', 'azure', 'snowflake', 'hadoop', 'kafka', 'spark']</t>
  </si>
  <si>
    <t>Senior Enterprise Data Analyst</t>
  </si>
  <si>
    <t>Business Analyst Data Analyst</t>
  </si>
  <si>
    <t>['sql', 'python', 'aws', 'tableau']</t>
  </si>
  <si>
    <t>Senior Data Engineer, Data Platforms</t>
  </si>
  <si>
    <t>Berlin, CT</t>
  </si>
  <si>
    <t>Data Science Specialist</t>
  </si>
  <si>
    <t>BCforward</t>
  </si>
  <si>
    <t>Largo, FL</t>
  </si>
  <si>
    <t>['sas', 'sas', 'power bi', 'excel']</t>
  </si>
  <si>
    <t>Jerudong, Brunei</t>
  </si>
  <si>
    <t>Brunei</t>
  </si>
  <si>
    <t>Severn, MD</t>
  </si>
  <si>
    <t>ADM</t>
  </si>
  <si>
    <t>Staff ML Engineer</t>
  </si>
  <si>
    <t>Clark, NJ</t>
  </si>
  <si>
    <t>S&amp;S Employment Partners</t>
  </si>
  <si>
    <t>Lemont, IL</t>
  </si>
  <si>
    <t>Argonne National Laboratory</t>
  </si>
  <si>
    <t>['sql', 'oracle', 'tableau']</t>
  </si>
  <si>
    <t>Qualco</t>
  </si>
  <si>
    <t>['sql', 'azure', 'databricks', 'spark', 'power bi']</t>
  </si>
  <si>
    <t>Jerry</t>
  </si>
  <si>
    <t>Task Force Talent</t>
  </si>
  <si>
    <t>New Hyde Park, NY</t>
  </si>
  <si>
    <t>Bogota, NJ</t>
  </si>
  <si>
    <t>['express', 'sap']</t>
  </si>
  <si>
    <t>Kirby, TX</t>
  </si>
  <si>
    <t>Sam's Club</t>
  </si>
  <si>
    <t>['sas', 'sas', 'python']</t>
  </si>
  <si>
    <t>Lancesoft</t>
  </si>
  <si>
    <t>Senior Data Analytics Engineer</t>
  </si>
  <si>
    <t>Roseland, NJ</t>
  </si>
  <si>
    <t>AGM Tech Solutions, LLC</t>
  </si>
  <si>
    <t>Hewlett Packard Enterprise</t>
  </si>
  <si>
    <t>Accounting Data Analyst</t>
  </si>
  <si>
    <t>['sql', 'python', 'aws', 'azure']</t>
  </si>
  <si>
    <t>Serco</t>
  </si>
  <si>
    <t>Data Coordinator</t>
  </si>
  <si>
    <t>['sql', 'looker', 'power bi', 'tableau']</t>
  </si>
  <si>
    <t>Maxonic</t>
  </si>
  <si>
    <t>['spreadsheet', 'word']</t>
  </si>
  <si>
    <t>Georgia IT, Inc.</t>
  </si>
  <si>
    <t>West Chicago, IL</t>
  </si>
  <si>
    <t>Chamberlain Group</t>
  </si>
  <si>
    <t>Signal Hill, CA</t>
  </si>
  <si>
    <t>Allen, TX</t>
  </si>
  <si>
    <t>Data Analyst with Alteryx</t>
  </si>
  <si>
    <t>Newport, RI</t>
  </si>
  <si>
    <t>Diamond Bar, CA</t>
  </si>
  <si>
    <t>Niagara Bottling</t>
  </si>
  <si>
    <t>['sql', 'java', 'excel']</t>
  </si>
  <si>
    <t>['sql', 'sql server', 'oracle', 'azure']</t>
  </si>
  <si>
    <t>['sql', 'r', 'excel']</t>
  </si>
  <si>
    <t>['sql', 'crystal', 'excel', 'power bi']</t>
  </si>
  <si>
    <t>PrideStaff</t>
  </si>
  <si>
    <t>Bloomington, CA</t>
  </si>
  <si>
    <t>Synchrony Financial</t>
  </si>
  <si>
    <t>Wallingford, CT</t>
  </si>
  <si>
    <t>Data Engineer / ETL Developer</t>
  </si>
  <si>
    <t>['python', 'r', 'sas', 'sas', 'matlab', 'sql']</t>
  </si>
  <si>
    <t>TALENDICA</t>
  </si>
  <si>
    <t>Pullman, WA</t>
  </si>
  <si>
    <t>['sas', 'sas', 'sql', 'python']</t>
  </si>
  <si>
    <t>['sheets', 'word', 'excel', 'outlook']</t>
  </si>
  <si>
    <t>Data Scientist / Data Engineer</t>
  </si>
  <si>
    <t>Database Specialist</t>
  </si>
  <si>
    <t>['sql', 'aws', 'ssis']</t>
  </si>
  <si>
    <t>['sap', 'excel', 'word', 'outlook']</t>
  </si>
  <si>
    <t>IT Analyst</t>
  </si>
  <si>
    <t>Georgia Tech</t>
  </si>
  <si>
    <t>['outlook', 'word', 'excel', 'powerpoint']</t>
  </si>
  <si>
    <t>['sql', 'tableau', 'flow']</t>
  </si>
  <si>
    <t>ICONMA, LLC</t>
  </si>
  <si>
    <t>Massachusetts</t>
  </si>
  <si>
    <t>Data Analyst 2, Central Office;</t>
  </si>
  <si>
    <t>Mental Health, Office of</t>
  </si>
  <si>
    <t>Kennett Square, PA</t>
  </si>
  <si>
    <t>Constellation</t>
  </si>
  <si>
    <t>Celonis Data Engineer</t>
  </si>
  <si>
    <t>Senior Data Modeler</t>
  </si>
  <si>
    <t>Batavia, IL</t>
  </si>
  <si>
    <t>['sql', 'python', 'sap', 'excel']</t>
  </si>
  <si>
    <t>Bridgeton, MO</t>
  </si>
  <si>
    <t>Morgan Hill, CA</t>
  </si>
  <si>
    <t>Hoover, AL</t>
  </si>
  <si>
    <t>Cicero, IL</t>
  </si>
  <si>
    <t>DW Simpson</t>
  </si>
  <si>
    <t>Plymouth Meeting, PA</t>
  </si>
  <si>
    <t>Panda Restaurant Group</t>
  </si>
  <si>
    <t>['python', 'r', 'sql', 'aws', 'azure', 'hadoop', 'spark', 'tableau', 'power bi']</t>
  </si>
  <si>
    <t>Manager, Data Analyst</t>
  </si>
  <si>
    <t>Aequor</t>
  </si>
  <si>
    <t>Data Analyst, Customer Experience</t>
  </si>
  <si>
    <t>['sql', 'sap', 'excel', 'power bi']</t>
  </si>
  <si>
    <t>Tekfortune Inc.</t>
  </si>
  <si>
    <t>Winnetka, IL</t>
  </si>
  <si>
    <t>Goodwill of Central &amp; Southern Indiana</t>
  </si>
  <si>
    <t>Privacy Analyst</t>
  </si>
  <si>
    <t>Capitaltechsolutions Inc</t>
  </si>
  <si>
    <t>Humana</t>
  </si>
  <si>
    <t>Nuro</t>
  </si>
  <si>
    <t>['dart', 'sql', 'mongodb', 'mongodb', 'hadoop', 'unix']</t>
  </si>
  <si>
    <t>Coraopolis, PA</t>
  </si>
  <si>
    <t>Manassas, VA</t>
  </si>
  <si>
    <t>['sas', 'sas', 'excel', 'tableau']</t>
  </si>
  <si>
    <t>Pearson Carter</t>
  </si>
  <si>
    <t>Data Scientist - Innovation</t>
  </si>
  <si>
    <t>Data Science Senior Manager</t>
  </si>
  <si>
    <t>['r', 'sas', 'sas', 'spss']</t>
  </si>
  <si>
    <t>City of Hope</t>
  </si>
  <si>
    <t>HAYS</t>
  </si>
  <si>
    <t>Veterans Sourcing Group</t>
  </si>
  <si>
    <t>Alphatec Spine</t>
  </si>
  <si>
    <t>E Source</t>
  </si>
  <si>
    <t>['python', 'r', 'aws', 'azure']</t>
  </si>
  <si>
    <t>['sql', 'python', 'r', 'sas', 'sas', 'matlab', 'aws', 'tableau']</t>
  </si>
  <si>
    <t>Supply Chain Data Scientist</t>
  </si>
  <si>
    <t>Florida, OH</t>
  </si>
  <si>
    <t>East Lake-Orient Park, FL</t>
  </si>
  <si>
    <t>Crowe</t>
  </si>
  <si>
    <t>Swiss Re</t>
  </si>
  <si>
    <t>Data Team Lead</t>
  </si>
  <si>
    <t>['crystal', 'sql', 'excel']</t>
  </si>
  <si>
    <t>Senior Data Analyst - NYC</t>
  </si>
  <si>
    <t>['sql', 'python', 'r', 'power bi', 'tableau', 'excel']</t>
  </si>
  <si>
    <t>Atos</t>
  </si>
  <si>
    <t>['sql', 'python', 'java', 'scala', 'aws']</t>
  </si>
  <si>
    <t>['r', 'python', 'sql', 'tableau', 'power bi']</t>
  </si>
  <si>
    <t>Okta</t>
  </si>
  <si>
    <t>['sql', 'java', 'python', 'snowflake', 'azure', 'spark', 'airflow', 'microstrategy', 'power bi']</t>
  </si>
  <si>
    <t>A3 Staffing Solutions</t>
  </si>
  <si>
    <t>Kampala, Uganda</t>
  </si>
  <si>
    <t>Uganda</t>
  </si>
  <si>
    <t>['javascript', 'node.js']</t>
  </si>
  <si>
    <t>['sql', 'python', 'r', 'azure', 'power bi', 'tableau']</t>
  </si>
  <si>
    <t>['python', 'sql', 'tensorflow', 'pytorch', 'scikit-learn']</t>
  </si>
  <si>
    <t>Data Analyst-Programmer</t>
  </si>
  <si>
    <t>['sql', 'c#', 'sql server', 'asp.net', 'ssrs']</t>
  </si>
  <si>
    <t>Glassdoor</t>
  </si>
  <si>
    <t>Kennesaw State University</t>
  </si>
  <si>
    <t>Pennington, NJ</t>
  </si>
  <si>
    <t>inSync Staffing</t>
  </si>
  <si>
    <t>Concord, CA</t>
  </si>
  <si>
    <t>Coleman, MI</t>
  </si>
  <si>
    <t>City of Detroit</t>
  </si>
  <si>
    <t>Sparks Glencoe, MD</t>
  </si>
  <si>
    <t>New York City Campaign Finance Board</t>
  </si>
  <si>
    <t>['sql', 'power bi', 'excel', 'tableau']</t>
  </si>
  <si>
    <t>['sql', 'python', 'snowflake', 'excel']</t>
  </si>
  <si>
    <t>Pasig, Metro Manila, Philippines</t>
  </si>
  <si>
    <t>['sql', 'python', 'tableau', 'power bi', 'excel']</t>
  </si>
  <si>
    <t>['oracle', 'tableau']</t>
  </si>
  <si>
    <t>['crystal', 'sql']</t>
  </si>
  <si>
    <t>Business Analyst Intern</t>
  </si>
  <si>
    <t>Auburn University</t>
  </si>
  <si>
    <t>Fraud Data Scientist</t>
  </si>
  <si>
    <t>ID.me</t>
  </si>
  <si>
    <t>['sql', 'express', 'looker', 'tableau']</t>
  </si>
  <si>
    <t>Thermo Fisher Scientific</t>
  </si>
  <si>
    <t>Berkeley Research Group, LLC</t>
  </si>
  <si>
    <t>['sql', 'tableau', 'git']</t>
  </si>
  <si>
    <t>['sql', 'python', 'tableau', 'qlik']</t>
  </si>
  <si>
    <t>Concord, NC</t>
  </si>
  <si>
    <t>Blue River Technology</t>
  </si>
  <si>
    <t>Senior Director, Data Science</t>
  </si>
  <si>
    <t>Anthropic</t>
  </si>
  <si>
    <t>['gcp', 'bigquery']</t>
  </si>
  <si>
    <t>['sql', 'python', 'excel', 'powerpoint', 'tableau']</t>
  </si>
  <si>
    <t>Data Processing Engineer</t>
  </si>
  <si>
    <t>Avantor</t>
  </si>
  <si>
    <t>Central California Alliance for Health</t>
  </si>
  <si>
    <t>Core BTS</t>
  </si>
  <si>
    <t>['sql', 'azure', 'snowflake', 'databricks']</t>
  </si>
  <si>
    <t>Bluevine</t>
  </si>
  <si>
    <t>Senior Data Engineer, Finance</t>
  </si>
  <si>
    <t>Lead/Senior Data Engineer</t>
  </si>
  <si>
    <t>Sleeper</t>
  </si>
  <si>
    <t>['sql', 'snowflake', 'redshift', 'bigquery']</t>
  </si>
  <si>
    <t>Peloton Interactive</t>
  </si>
  <si>
    <t>['sql', 'python', 'r', 'looker', 'tableau']</t>
  </si>
  <si>
    <t>Zebra Technologies</t>
  </si>
  <si>
    <t>Washington, VA</t>
  </si>
  <si>
    <t>['jira', 'confluence']</t>
  </si>
  <si>
    <t>['sql', 't-sql', 'excel']</t>
  </si>
  <si>
    <t>Carrollton, GA</t>
  </si>
  <si>
    <t>North Springfield, VA</t>
  </si>
  <si>
    <t>Business Intelligence (BI) Analyst</t>
  </si>
  <si>
    <t>['sql', 'go', 'ssis']</t>
  </si>
  <si>
    <t>Diaconia LLC</t>
  </si>
  <si>
    <t>Stride, Inc.</t>
  </si>
  <si>
    <t>West Bend, WI</t>
  </si>
  <si>
    <t>['sql', 'python', 'r', 'power bi', 'dax']</t>
  </si>
  <si>
    <t>Pyramid Consulting</t>
  </si>
  <si>
    <t>Blue Origin</t>
  </si>
  <si>
    <t>Data Scientist, Pricing</t>
  </si>
  <si>
    <t>['sql', 'python', 'express', 'tableau']</t>
  </si>
  <si>
    <t>Oceanside, CA</t>
  </si>
  <si>
    <t>Ryan Consulting Group</t>
  </si>
  <si>
    <t>['python', 'sql', 'redshift', 'tableau']</t>
  </si>
  <si>
    <t>Clinical Data Analyst - Full-time</t>
  </si>
  <si>
    <t>Dashlane</t>
  </si>
  <si>
    <t>Bolivia</t>
  </si>
  <si>
    <t>CRM Data Analyst</t>
  </si>
  <si>
    <t>VP, Data Analytics</t>
  </si>
  <si>
    <t>['go', 'sql', 'python', 'r', 'tableau']</t>
  </si>
  <si>
    <t>['sql', 'python', 'r', 'sas', 'sas', 'symphony']</t>
  </si>
  <si>
    <t>['sql', 'python', 'excel', 'flow']</t>
  </si>
  <si>
    <t>Tech Observer</t>
  </si>
  <si>
    <t>Senior Manager, Data Analytics</t>
  </si>
  <si>
    <t>Garden City, NY</t>
  </si>
  <si>
    <t>['python', 'r', 'sql', 'sas', 'sas', 'spss']</t>
  </si>
  <si>
    <t>Moncks Corner, SC</t>
  </si>
  <si>
    <t>M-KOPA</t>
  </si>
  <si>
    <t>Qualis Corporation</t>
  </si>
  <si>
    <t>['sql', 'python', 'javascript', 'sas', 'sas', 'excel', 'spss']</t>
  </si>
  <si>
    <t>SENIOR DATA BASE ANALYST</t>
  </si>
  <si>
    <t>Goldman Sachs</t>
  </si>
  <si>
    <t>['python', 'r', 'excel', 'tableau']</t>
  </si>
  <si>
    <t>Software Engineer, Machine Learning</t>
  </si>
  <si>
    <t>Sanford, FL</t>
  </si>
  <si>
    <t>Cyberhaven</t>
  </si>
  <si>
    <t>Data Analyst - Health, Consultant</t>
  </si>
  <si>
    <t>['python', 'sql', 'aws', 'gcp', 'azure']</t>
  </si>
  <si>
    <t>FSA Federal</t>
  </si>
  <si>
    <t>Senior Data Engineer - Analytics</t>
  </si>
  <si>
    <t>Super.com</t>
  </si>
  <si>
    <t>Simsbury, CT</t>
  </si>
  <si>
    <t>Rhino-Back Roofing</t>
  </si>
  <si>
    <t>Accountant/Data Analyst</t>
  </si>
  <si>
    <t>Advanced Systems Design</t>
  </si>
  <si>
    <t>Winston Staffing Service</t>
  </si>
  <si>
    <t>Corps Team</t>
  </si>
  <si>
    <t>Data Visualization Specialist</t>
  </si>
  <si>
    <t>['java', 'python', 'sql', 'azure', 'databricks', 'pyspark', 'spark']</t>
  </si>
  <si>
    <t>Oxon Hill, MD</t>
  </si>
  <si>
    <t>['python', 'sql', 'aws', 'spark', 'kubernetes']</t>
  </si>
  <si>
    <t>Huntington Beach, CA</t>
  </si>
  <si>
    <t>Data Analyst - Senior</t>
  </si>
  <si>
    <t>University City, MO</t>
  </si>
  <si>
    <t>Claims Data Analytics Manager</t>
  </si>
  <si>
    <t>APN Software Services, Inc</t>
  </si>
  <si>
    <t>PowerBI Analyst</t>
  </si>
  <si>
    <t>I.T. Solutions, Inc.</t>
  </si>
  <si>
    <t>HRIS Data Analyst</t>
  </si>
  <si>
    <t>['sql', 'aws', 'azure']</t>
  </si>
  <si>
    <t>['sql', 'python', 'r', 'java']</t>
  </si>
  <si>
    <t>Senior Logistics Data Analyst</t>
  </si>
  <si>
    <t>Lime</t>
  </si>
  <si>
    <t>Exact Sciences</t>
  </si>
  <si>
    <t>Dana Point, CA</t>
  </si>
  <si>
    <t>Macedonia (FYROM)</t>
  </si>
  <si>
    <t>Research Engineer</t>
  </si>
  <si>
    <t>Lenexa, KS</t>
  </si>
  <si>
    <t>['python', 'unify']</t>
  </si>
  <si>
    <t>SHI International Corp.</t>
  </si>
  <si>
    <t>Resource Consulting Services</t>
  </si>
  <si>
    <t>Podgorica, Montenegro</t>
  </si>
  <si>
    <t>Reporting and Data Analyst</t>
  </si>
  <si>
    <t>Health Care Service Corporation</t>
  </si>
  <si>
    <t>Interactive Brokers</t>
  </si>
  <si>
    <t>Sr.Data Engineer</t>
  </si>
  <si>
    <t>#twiceasnice Recruiting</t>
  </si>
  <si>
    <t>['sql', 'snowflake', 'aws', 'azure']</t>
  </si>
  <si>
    <t>Creative Financial Staffing</t>
  </si>
  <si>
    <t>['nosql', 'sql', 'python', 'r', 'sas', 'sas', 'matlab', 'dynamodb', 'redshift', 'oracle', 'aws', 'tableau']</t>
  </si>
  <si>
    <t>Libertyville, IL</t>
  </si>
  <si>
    <t>GovTact</t>
  </si>
  <si>
    <t>Measurement Analyst</t>
  </si>
  <si>
    <t>Sierra Solutions Group</t>
  </si>
  <si>
    <t>TrueML</t>
  </si>
  <si>
    <t>Fayetteville, AR</t>
  </si>
  <si>
    <t>University of Arkansas</t>
  </si>
  <si>
    <t>Arcadis</t>
  </si>
  <si>
    <t>Tucker, GA</t>
  </si>
  <si>
    <t>Lancaster, PA</t>
  </si>
  <si>
    <t>Senior Healthcare Analyst</t>
  </si>
  <si>
    <t>Windermere, FL</t>
  </si>
  <si>
    <t>Apt</t>
  </si>
  <si>
    <t>['sql', 'sql server', 'azure', 'databricks', 'power bi']</t>
  </si>
  <si>
    <t>['python', 'hadoop', 'spark', 'jupyter', 'airflow', 'splunk', 'docker', 'kubernetes']</t>
  </si>
  <si>
    <t>Fleming Island, FL</t>
  </si>
  <si>
    <t>Mixpanel</t>
  </si>
  <si>
    <t>Themesoft Inc.</t>
  </si>
  <si>
    <t>Deep Learning Compiler Engineer</t>
  </si>
  <si>
    <t>['sql', 'python', 'scikit-learn', 'tensorflow', 'pytorch']</t>
  </si>
  <si>
    <t>Senior Staff Machine Learning Engineer</t>
  </si>
  <si>
    <t>Data Scientist Level 3</t>
  </si>
  <si>
    <t>['python', 'azure', 'databricks', 'spark']</t>
  </si>
  <si>
    <t>Senior Data Scientist, Product</t>
  </si>
  <si>
    <t>['sap', 'word', 'excel', 'outlook']</t>
  </si>
  <si>
    <t>['python', 'tensorflow', 'pytorch', 'scikit-learn']</t>
  </si>
  <si>
    <t>['sql', 'r', 'python', 'snowflake', 'tableau']</t>
  </si>
  <si>
    <t>Freehold Township, NJ</t>
  </si>
  <si>
    <t>Data Modeler/Data Analyst</t>
  </si>
  <si>
    <t>['sharepoint', 'jira']</t>
  </si>
  <si>
    <t>['windows', 'linux']</t>
  </si>
  <si>
    <t>Sr Clinical Data Analyst</t>
  </si>
  <si>
    <t>Highland Park, TX</t>
  </si>
  <si>
    <t>Senior AI Software Engineer</t>
  </si>
  <si>
    <t>Relativity</t>
  </si>
  <si>
    <t>Plymouth, MN</t>
  </si>
  <si>
    <t>Maryland Line, MD</t>
  </si>
  <si>
    <t>['excel', 'word', 'powerpoint', 'sap']</t>
  </si>
  <si>
    <t>Senior Data Analyst (REMOTE)</t>
  </si>
  <si>
    <t>['snowflake', 'databricks']</t>
  </si>
  <si>
    <t>Halvik</t>
  </si>
  <si>
    <t>['power bi', 'excel', 'powerpoint']</t>
  </si>
  <si>
    <t>['c', 'excel', 'flow']</t>
  </si>
  <si>
    <t>Manager Data Analyst</t>
  </si>
  <si>
    <t>Manufacturing Data Analyst</t>
  </si>
  <si>
    <t>['sql', 'python', 'r', 'databricks', 'excel']</t>
  </si>
  <si>
    <t>Trumbull, CT</t>
  </si>
  <si>
    <t>['sap', 'planner']</t>
  </si>
  <si>
    <t>Data Analyst 3</t>
  </si>
  <si>
    <t>['python', 'r', 'aws', 'azure', 'gcp']</t>
  </si>
  <si>
    <t>Edwards AFB, CA</t>
  </si>
  <si>
    <t>HR DATA ANALYST</t>
  </si>
  <si>
    <t>Provo, UT</t>
  </si>
  <si>
    <t>Fleet Data Analyst</t>
  </si>
  <si>
    <t>Business Data Specialist</t>
  </si>
  <si>
    <t>['sql', 'tableau', 'excel', 'powerpoint']</t>
  </si>
  <si>
    <t>['python', 'java', 'scala', 'r', 'spark', 'tensorflow']</t>
  </si>
  <si>
    <t>['sql', 'python', 'sas', 'sas', 'snowflake', 'tableau']</t>
  </si>
  <si>
    <t>Data DevOps Engineer</t>
  </si>
  <si>
    <t>Prime Care Technologies</t>
  </si>
  <si>
    <t>The University of Queensland</t>
  </si>
  <si>
    <t>Senior Data Engineers</t>
  </si>
  <si>
    <t>['python', 'aws', 'scikit-learn', 'pytorch', 'tensorflow']</t>
  </si>
  <si>
    <t>['powerpoint', 'excel', 'word']</t>
  </si>
  <si>
    <t>Data Research Analyst</t>
  </si>
  <si>
    <t>Fixity Technologies</t>
  </si>
  <si>
    <t>Hasbro</t>
  </si>
  <si>
    <t>Cranford, NJ</t>
  </si>
  <si>
    <t>Staten Island, NY</t>
  </si>
  <si>
    <t>Spartanburg, SC</t>
  </si>
  <si>
    <t>Healthcare Analyst</t>
  </si>
  <si>
    <t>Axon</t>
  </si>
  <si>
    <t>Decatur, IL</t>
  </si>
  <si>
    <t>['sql', 'tableau', 'github']</t>
  </si>
  <si>
    <t>['sql', 'python', 'r', 'excel', 'power bi']</t>
  </si>
  <si>
    <t>['sas', 'sas', 'tableau', 'power bi']</t>
  </si>
  <si>
    <t>['sql', 'python', 'shell', 'redshift', 'bigquery', 'jupyter', 'spark', 'airflow']</t>
  </si>
  <si>
    <t>Lafayette, LA</t>
  </si>
  <si>
    <t>Na Oiwi Kane</t>
  </si>
  <si>
    <t>['sql', 'python', 'powershell', 'azure', 'databricks', 'gdpr']</t>
  </si>
  <si>
    <t>Intelligent Audit</t>
  </si>
  <si>
    <t>Wipro Limited</t>
  </si>
  <si>
    <t>Branch</t>
  </si>
  <si>
    <t>Pennymac</t>
  </si>
  <si>
    <t>Fullerton, CA</t>
  </si>
  <si>
    <t>['sql', 'python', 'excel', 'word']</t>
  </si>
  <si>
    <t>Pomona, CA</t>
  </si>
  <si>
    <t>Elsevier</t>
  </si>
  <si>
    <t>Burlington Stores</t>
  </si>
  <si>
    <t>['sql', 'power bi', 'microstrategy', 'tableau', 'looker']</t>
  </si>
  <si>
    <t>Dice</t>
  </si>
  <si>
    <t>['sharepoint', 'excel', 'word', 'powerpoint']</t>
  </si>
  <si>
    <t>Point72</t>
  </si>
  <si>
    <t>['sql', 'r', 'python', 'sas', 'sas', 'tableau']</t>
  </si>
  <si>
    <t>Beacon Hill Staffing Group</t>
  </si>
  <si>
    <t>Nashik, Maharashtra, India</t>
  </si>
  <si>
    <t>Medical Data Analyst</t>
  </si>
  <si>
    <t>Orangepeople</t>
  </si>
  <si>
    <t>Frankfort, KY</t>
  </si>
  <si>
    <t>['sql', 'tableau', 'word']</t>
  </si>
  <si>
    <t>Data Analyst - Marketing</t>
  </si>
  <si>
    <t>Vail Resorts</t>
  </si>
  <si>
    <t>NYS Office for People With Developmental Disabilities</t>
  </si>
  <si>
    <t>Taipei, Taiwan</t>
  </si>
  <si>
    <t>['sql', 'excel', 'power bi', 'tableau', 'qlik']</t>
  </si>
  <si>
    <t>Villa Park, IL</t>
  </si>
  <si>
    <t>North Reading, MA</t>
  </si>
  <si>
    <t>Specialist - Data Engineering</t>
  </si>
  <si>
    <t>['python', 'r', 'sql', 'pyspark']</t>
  </si>
  <si>
    <t>['nosql', 'java', 'python', 'sql', 'r', 'shell', 'hadoop', 'spark']</t>
  </si>
  <si>
    <t>['express', 'flow']</t>
  </si>
  <si>
    <t>Nayya</t>
  </si>
  <si>
    <t>Neuberger Berman</t>
  </si>
  <si>
    <t>AI/ML Engineer</t>
  </si>
  <si>
    <t>Buda, TX</t>
  </si>
  <si>
    <t>Yoh</t>
  </si>
  <si>
    <t>['sql', 'python', 'power bi', 'excel']</t>
  </si>
  <si>
    <t>['sql', 'bigquery', 'azure', 'oracle', 'power bi', 'tableau']</t>
  </si>
  <si>
    <t>Jacobs</t>
  </si>
  <si>
    <t>Senior Data Analyst, Marketing</t>
  </si>
  <si>
    <t>L.A. Care Health Plan</t>
  </si>
  <si>
    <t>Fladger Associates</t>
  </si>
  <si>
    <t>Franklin Fitch</t>
  </si>
  <si>
    <t>['gdpr', 'excel']</t>
  </si>
  <si>
    <t>Eleven Recruiting</t>
  </si>
  <si>
    <t>['python', 'sql', 'go', 'phoenix']</t>
  </si>
  <si>
    <t>['gitlab']</t>
  </si>
  <si>
    <t>Data Engineer / BI Developer</t>
  </si>
  <si>
    <t>['sql', 'python', 'java', 'scala', 'aws', 'hadoop', 'spark']</t>
  </si>
  <si>
    <t>Data Analyst - Reinsurance</t>
  </si>
  <si>
    <t>['sql', 'python', 'r', 'go', 'tableau', 'power bi']</t>
  </si>
  <si>
    <t>['python', 'go', 'git']</t>
  </si>
  <si>
    <t>Cybersecurity Data Analyst</t>
  </si>
  <si>
    <t>HCM Staffing and Consulting</t>
  </si>
  <si>
    <t>Data Engineer ll</t>
  </si>
  <si>
    <t>['sheets', 'outlook', 'word', 'excel', 'powerpoint']</t>
  </si>
  <si>
    <t>West Columbia, SC</t>
  </si>
  <si>
    <t>['python', 'perl']</t>
  </si>
  <si>
    <t>['excel', 'power bi', 'sap']</t>
  </si>
  <si>
    <t>Dow Jones</t>
  </si>
  <si>
    <t>Milan, IL</t>
  </si>
  <si>
    <t>Insight Global Healthcare</t>
  </si>
  <si>
    <t>O'Fallon, IL</t>
  </si>
  <si>
    <t>Publix</t>
  </si>
  <si>
    <t>Nicaragua</t>
  </si>
  <si>
    <t>Monroe, NC</t>
  </si>
  <si>
    <t>Crunchbase</t>
  </si>
  <si>
    <t>Zeeland, MI</t>
  </si>
  <si>
    <t>Principal Engineer</t>
  </si>
  <si>
    <t>Arjava Technologies Inc</t>
  </si>
  <si>
    <t>Rackspace Technology</t>
  </si>
  <si>
    <t>Sanford Barrows Group</t>
  </si>
  <si>
    <t>['sql', 'r', 'python', 'looker']</t>
  </si>
  <si>
    <t>AE Studio</t>
  </si>
  <si>
    <t>Stantec</t>
  </si>
  <si>
    <t>Business Data Analyst - Full-time</t>
  </si>
  <si>
    <t>['gdpr', 'flow']</t>
  </si>
  <si>
    <t>Lutz, FL</t>
  </si>
  <si>
    <t>Diverse Lynx</t>
  </si>
  <si>
    <t>Talener</t>
  </si>
  <si>
    <t>Cherokee Federal</t>
  </si>
  <si>
    <t>['excel', 'word', 'powerpoint', 'sharepoint']</t>
  </si>
  <si>
    <t>Fisher Investments</t>
  </si>
  <si>
    <t>USA-Data Scientist II (Clinical)</t>
  </si>
  <si>
    <t>['python', 'vba']</t>
  </si>
  <si>
    <t>Manchester, CT</t>
  </si>
  <si>
    <t>['sql', 'python', 'tableau', 'power bi', 'looker']</t>
  </si>
  <si>
    <t>AlphaSense</t>
  </si>
  <si>
    <t>North Hollywood, CA</t>
  </si>
  <si>
    <t>Novartis</t>
  </si>
  <si>
    <t>Oxnard, CA</t>
  </si>
  <si>
    <t>Lakewood, CA</t>
  </si>
  <si>
    <t>['python', 'sql', 'sql server', 'bigquery', 'looker', 'tableau']</t>
  </si>
  <si>
    <t>['tableau', 'sharepoint']</t>
  </si>
  <si>
    <t>['sql', 'python', 'sql server', 'postgresql', 'oracle', 'redshift', 'tableau', 'excel', 'flow']</t>
  </si>
  <si>
    <t>NORTH PENN, PA</t>
  </si>
  <si>
    <t>['oracle', 'windows', 'flow']</t>
  </si>
  <si>
    <t>Collegeville, PA</t>
  </si>
  <si>
    <t>['sql', 'python', 'sql server', 'tableau', 'power bi']</t>
  </si>
  <si>
    <t>Zartico, Inc.</t>
  </si>
  <si>
    <t>Sr. Analyst, Data Science</t>
  </si>
  <si>
    <t>Berkley, MA</t>
  </si>
  <si>
    <t>Bioinformatics Analyst</t>
  </si>
  <si>
    <t>Indiana University</t>
  </si>
  <si>
    <t>['python', 'sql', 'spark', 'pandas']</t>
  </si>
  <si>
    <t>['gcp', 'airflow']</t>
  </si>
  <si>
    <t>Sharp Decisions</t>
  </si>
  <si>
    <t>Senior Data Engineer/Architect</t>
  </si>
  <si>
    <t>Senior Manager, Data Scientist</t>
  </si>
  <si>
    <t>The Norland Group</t>
  </si>
  <si>
    <t>Jr. Financial Data Analyst</t>
  </si>
  <si>
    <t>['excel', 'looker']</t>
  </si>
  <si>
    <t>Data Scientist - Credit Risk</t>
  </si>
  <si>
    <t>The New York Times</t>
  </si>
  <si>
    <t>Contact Government Services, LLC</t>
  </si>
  <si>
    <t>Celebration, FL</t>
  </si>
  <si>
    <t>Hyundai AutoEver America</t>
  </si>
  <si>
    <t>['r', 'java', 'python', 'excel']</t>
  </si>
  <si>
    <t>Loma Linda, CA</t>
  </si>
  <si>
    <t>['c#', 'sql', 'sql server', 'azure']</t>
  </si>
  <si>
    <t>Research Data Analyst, Senior</t>
  </si>
  <si>
    <t>Robins AFB, GA</t>
  </si>
  <si>
    <t>BI Reporting Analyst</t>
  </si>
  <si>
    <t>['excel', 'powerpoint', 'tableau', 'power bi']</t>
  </si>
  <si>
    <t>['sql', 'sql server', 'oracle', 'linux', 'windows']</t>
  </si>
  <si>
    <t>['vba', 'sql', 'python', 'excel', 'tableau']</t>
  </si>
  <si>
    <t>Grapevine, TX</t>
  </si>
  <si>
    <t>iTalent Digital</t>
  </si>
  <si>
    <t>Data Engineer 3</t>
  </si>
  <si>
    <t>RSM US LLP</t>
  </si>
  <si>
    <t>Monrovia, CA</t>
  </si>
  <si>
    <t>['unity']</t>
  </si>
  <si>
    <t>Cribl</t>
  </si>
  <si>
    <t>['sql', 'sas', 'sas', 'excel', 'tableau', 'power bi']</t>
  </si>
  <si>
    <t>Duo Security</t>
  </si>
  <si>
    <t>['sql', 'python', 'snowflake', 'power bi', 'tableau']</t>
  </si>
  <si>
    <t>El Monte, CA</t>
  </si>
  <si>
    <t>Numentica LLC</t>
  </si>
  <si>
    <t>['sql', 'gcp', 'looker']</t>
  </si>
  <si>
    <t>Cape Canaveral, FL</t>
  </si>
  <si>
    <t>AARP</t>
  </si>
  <si>
    <t>Astreya Partners</t>
  </si>
  <si>
    <t>Senior Data Scientist - Full-time</t>
  </si>
  <si>
    <t>Ulta Beauty</t>
  </si>
  <si>
    <t>['sql', 'python', 'sql server']</t>
  </si>
  <si>
    <t>Data Analytics Associate</t>
  </si>
  <si>
    <t>Webflow</t>
  </si>
  <si>
    <t>Coral Springs, FL</t>
  </si>
  <si>
    <t>Ankura</t>
  </si>
  <si>
    <t>New Cumberland, PA</t>
  </si>
  <si>
    <t>North Wales, PA</t>
  </si>
  <si>
    <t>Global Technical Talent</t>
  </si>
  <si>
    <t>Dundalk, MD</t>
  </si>
  <si>
    <t>Farmington, CT</t>
  </si>
  <si>
    <t>Montgomery, NY</t>
  </si>
  <si>
    <t>St. George, UT</t>
  </si>
  <si>
    <t>MMD Services, Inc</t>
  </si>
  <si>
    <t>Uruguay</t>
  </si>
  <si>
    <t>NJF Global Holdings Ltd</t>
  </si>
  <si>
    <t>Fort Worth Independent School District</t>
  </si>
  <si>
    <t>Agero</t>
  </si>
  <si>
    <t>Lake Zurich, IL</t>
  </si>
  <si>
    <t>Fresenius Kabi</t>
  </si>
  <si>
    <t>Senior Director, Data Engineering</t>
  </si>
  <si>
    <t>Performance Data Analyst</t>
  </si>
  <si>
    <t>Reading, MA</t>
  </si>
  <si>
    <t>Windsor Locks, CT</t>
  </si>
  <si>
    <t>Levi Strauss &amp; Co.</t>
  </si>
  <si>
    <t>Mount Sinai Health System</t>
  </si>
  <si>
    <t>Oshkosh, WI</t>
  </si>
  <si>
    <t>['sql', 'excel', 'outlook', 'powerpoint', 'word', 'tableau']</t>
  </si>
  <si>
    <t>Merchandise Data Analyst</t>
  </si>
  <si>
    <t>['java', 'scala', 'python', 'r', 'sql']</t>
  </si>
  <si>
    <t>Senior Full Stack Data Scientist - Remote US</t>
  </si>
  <si>
    <t>['python', 'snowflake', 'redshift', 'databricks', 'pytorch', 'tensorflow', 'scikit-learn', 'spark', 'airflow', 'pandas']</t>
  </si>
  <si>
    <t>Consortia</t>
  </si>
  <si>
    <t>Duncanville, TX</t>
  </si>
  <si>
    <t>Ohm Systems, Inc</t>
  </si>
  <si>
    <t>CO</t>
  </si>
  <si>
    <t>Opusing LLC</t>
  </si>
  <si>
    <t>South Florida Water Management District</t>
  </si>
  <si>
    <t>New Hampshire</t>
  </si>
  <si>
    <t>['sas', 'sas', 'flow']</t>
  </si>
  <si>
    <t>['azure', 'databricks', 'power bi', 'terraform']</t>
  </si>
  <si>
    <t>['sql', 'python', 'r', 'aws', 'azure']</t>
  </si>
  <si>
    <t>['aws', 'pytorch', 'tensorflow']</t>
  </si>
  <si>
    <t>Aptara</t>
  </si>
  <si>
    <t>['power bi', 'excel', 'dax']</t>
  </si>
  <si>
    <t>Travelers Insurance Company</t>
  </si>
  <si>
    <t>['sql', 'sap', 'tableau']</t>
  </si>
  <si>
    <t>Strategic Employment Partners (SEP)</t>
  </si>
  <si>
    <t>['sql', 'python', 'looker', 'power bi', 'tableau']</t>
  </si>
  <si>
    <t>Senior Data Scientist - Computer Vision</t>
  </si>
  <si>
    <t>Laksan Technologies</t>
  </si>
  <si>
    <t>Palatine, IL</t>
  </si>
  <si>
    <t>2U</t>
  </si>
  <si>
    <t>Sr AWS Data Engineer</t>
  </si>
  <si>
    <t>Alachua, FL</t>
  </si>
  <si>
    <t>NEXT Insurance</t>
  </si>
  <si>
    <t>Instructure</t>
  </si>
  <si>
    <t>Camarillo, CA</t>
  </si>
  <si>
    <t>['windows', 'linux', 'excel']</t>
  </si>
  <si>
    <t>['sql', 'alteryx', 'tableau', 'excel']</t>
  </si>
  <si>
    <t>Lincoln Financial</t>
  </si>
  <si>
    <t>Sturtevant, WI</t>
  </si>
  <si>
    <t>Business Data Reporting Analyst</t>
  </si>
  <si>
    <t>IT Engagements,Inc.</t>
  </si>
  <si>
    <t>JPMorgan Chase</t>
  </si>
  <si>
    <t>Pacific, MO</t>
  </si>
  <si>
    <t>AMN Healthcare</t>
  </si>
  <si>
    <t>Human Resource Data Analyst</t>
  </si>
  <si>
    <t>PSG Global Solutions</t>
  </si>
  <si>
    <t>Gloucester, MA</t>
  </si>
  <si>
    <t>['sql', 'python', 'aws', 'redshift', 'tableau']</t>
  </si>
  <si>
    <t>BuzzClan</t>
  </si>
  <si>
    <t>Senior AWS Data Engineer</t>
  </si>
  <si>
    <t>Xylem</t>
  </si>
  <si>
    <t>Graduate Data Analyst</t>
  </si>
  <si>
    <t>['sql', 'snowflake', 'excel', 'tableau', 'power bi']</t>
  </si>
  <si>
    <t>Chicago Heights, IL</t>
  </si>
  <si>
    <t>Sr. Data Scientist, Analytics</t>
  </si>
  <si>
    <t>MKD Electric</t>
  </si>
  <si>
    <t>['python', 'r', 'sas', 'sas', 'sql', 'tableau', 'power bi']</t>
  </si>
  <si>
    <t>['sas', 'sas', 'python', 'r', 'sql', 'excel']</t>
  </si>
  <si>
    <t>['sql', 'python', 'snowflake', 'git']</t>
  </si>
  <si>
    <t>Spring Valley, NV</t>
  </si>
  <si>
    <t>University of California San Diego</t>
  </si>
  <si>
    <t>Columbus, IN</t>
  </si>
  <si>
    <t>Principal Data Engineer I</t>
  </si>
  <si>
    <t>Charter Global</t>
  </si>
  <si>
    <t>MoonPay</t>
  </si>
  <si>
    <t>Reltio</t>
  </si>
  <si>
    <t>Teradyne</t>
  </si>
  <si>
    <t>Duarte, CA</t>
  </si>
  <si>
    <t>['python', 'aws', 'pytorch', 'tensorflow']</t>
  </si>
  <si>
    <t>['sql', 'python', 'r', 'excel', 'tableau', 'power bi', 'looker']</t>
  </si>
  <si>
    <t>Power BI Analyst/Developer</t>
  </si>
  <si>
    <t>Internet Brands</t>
  </si>
  <si>
    <t>Indeed</t>
  </si>
  <si>
    <t>['python', 'r', 'sql', 'terminal']</t>
  </si>
  <si>
    <t>Data Analyst (W2 Only)</t>
  </si>
  <si>
    <t>Data Analyst - Insurance</t>
  </si>
  <si>
    <t>Data Governance Lead</t>
  </si>
  <si>
    <t>HR Analyst</t>
  </si>
  <si>
    <t>Linum Labs</t>
  </si>
  <si>
    <t>Analyst, Data Analytics</t>
  </si>
  <si>
    <t>['sql', 'excel', 'tableau', 'powerpoint']</t>
  </si>
  <si>
    <t>IDEMIA</t>
  </si>
  <si>
    <t>Tyto Athene, LLC</t>
  </si>
  <si>
    <t>Fitchburg, WI</t>
  </si>
  <si>
    <t>Astrix</t>
  </si>
  <si>
    <t>Randstad Life Sciences US</t>
  </si>
  <si>
    <t>['python', 'sql', 'jupyter']</t>
  </si>
  <si>
    <t>['sql', 'python', 'oracle', 'azure', 'power bi']</t>
  </si>
  <si>
    <t>Exponent</t>
  </si>
  <si>
    <t>['azure', 'databricks', 'spark']</t>
  </si>
  <si>
    <t>Sugar Grove, IL</t>
  </si>
  <si>
    <t>Data Engineer 5</t>
  </si>
  <si>
    <t>City of Syracuse</t>
  </si>
  <si>
    <t>SpectraMedix</t>
  </si>
  <si>
    <t>Business Insights Analyst</t>
  </si>
  <si>
    <t>State of Maryland</t>
  </si>
  <si>
    <t>Windsor, CA</t>
  </si>
  <si>
    <t>Northwestern University</t>
  </si>
  <si>
    <t>Staff Software Engineer, AI</t>
  </si>
  <si>
    <t>Sales Analyst</t>
  </si>
  <si>
    <t>['sql', 'python', 'r', 'tableau', 'power bi', 'excel']</t>
  </si>
  <si>
    <t>Staff Product Data Analyst</t>
  </si>
  <si>
    <t>CAD Data Analyst</t>
  </si>
  <si>
    <t>Annalect</t>
  </si>
  <si>
    <t>Data Management Consultant</t>
  </si>
  <si>
    <t>['python', 'sql', 'aws', 'azure', 'gcp']</t>
  </si>
  <si>
    <t>Red Bank, NJ</t>
  </si>
  <si>
    <t>Beacon Hill Staffing Group, LLC</t>
  </si>
  <si>
    <t>['sql', 'python', 'snowflake', 'excel', 'sheets', 'github']</t>
  </si>
  <si>
    <t>['cognos', 'excel']</t>
  </si>
  <si>
    <t>['sql', 'python', 'snowflake', 'aws', 'azure', 'gcp']</t>
  </si>
  <si>
    <t>['power bi', 'tableau', 'excel']</t>
  </si>
  <si>
    <t>['excel', 'jira']</t>
  </si>
  <si>
    <t>Fort Smith, AR</t>
  </si>
  <si>
    <t>['sql', 'spark', 'express', 'looker', 'tableau']</t>
  </si>
  <si>
    <t>Bonita Springs, FL</t>
  </si>
  <si>
    <t>Zip Co</t>
  </si>
  <si>
    <t>First American Financial Corporation</t>
  </si>
  <si>
    <t>HRU Technical Resources</t>
  </si>
  <si>
    <t>['python', 'sql', 'looker', 'tableau']</t>
  </si>
  <si>
    <t>Sift</t>
  </si>
  <si>
    <t>University of Maryland, Baltimore</t>
  </si>
  <si>
    <t>Janesville, WI</t>
  </si>
  <si>
    <t>Deposco</t>
  </si>
  <si>
    <t>['python', 'sql', 'oracle']</t>
  </si>
  <si>
    <t>Laguna Hills, CA</t>
  </si>
  <si>
    <t>Alhambra, CA</t>
  </si>
  <si>
    <t>Raise</t>
  </si>
  <si>
    <t>Data Management Analyst I</t>
  </si>
  <si>
    <t>Data Analyst (Entry Level)</t>
  </si>
  <si>
    <t>Nordstrom</t>
  </si>
  <si>
    <t>Edgewater, NJ</t>
  </si>
  <si>
    <t>NLP Logix</t>
  </si>
  <si>
    <t>['linux', 'windows']</t>
  </si>
  <si>
    <t>['power bi', 'flow']</t>
  </si>
  <si>
    <t>Fort Walton Beach, FL</t>
  </si>
  <si>
    <t>Anyar, Inc.</t>
  </si>
  <si>
    <t>Ardmore Home Design</t>
  </si>
  <si>
    <t>Greenwood, IN</t>
  </si>
  <si>
    <t>Audible</t>
  </si>
  <si>
    <t>Hemet, CA</t>
  </si>
  <si>
    <t>Clinical Data Management Analyst</t>
  </si>
  <si>
    <t>DaVita Kidney Care</t>
  </si>
  <si>
    <t>Fairborn, OH</t>
  </si>
  <si>
    <t>['azure', 'power bi', 'tableau', 'flow']</t>
  </si>
  <si>
    <t>['python', 'hugging face', 'tensorflow', 'keras', 'pytorch', 'spark', 'github']</t>
  </si>
  <si>
    <t>Ultimate Staffing</t>
  </si>
  <si>
    <t>Zobility</t>
  </si>
  <si>
    <t>Manager, Business Intelligence</t>
  </si>
  <si>
    <t>['sql', 'sql server', 'ssis', 'ssrs']</t>
  </si>
  <si>
    <t>Prudential</t>
  </si>
  <si>
    <t>Software Developer, Data Engineering</t>
  </si>
  <si>
    <t>Data Analyst Coordinator</t>
  </si>
  <si>
    <t>Senior Market Research Analyst</t>
  </si>
  <si>
    <t>Warrenton, VA</t>
  </si>
  <si>
    <t>Data Analyst Technical Senior</t>
  </si>
  <si>
    <t>['sql', 'cognos', 'tableau', 'word', 'spreadsheet']</t>
  </si>
  <si>
    <t>Jobber</t>
  </si>
  <si>
    <t>MUFG</t>
  </si>
  <si>
    <t>['sql', 'python', 'pandas', 'numpy', 'tableau']</t>
  </si>
  <si>
    <t>Merced, CA</t>
  </si>
  <si>
    <t>Senior Data Analyst - Full-time</t>
  </si>
  <si>
    <t>Tailored Brands</t>
  </si>
  <si>
    <t>['python', 'r', 'sas', 'sas', 'sql', 'aws', 'excel']</t>
  </si>
  <si>
    <t>Lithia, FL</t>
  </si>
  <si>
    <t>['sas', 'sas', 'r', 'python', 'tableau', 'power bi']</t>
  </si>
  <si>
    <t>United Global Technologies</t>
  </si>
  <si>
    <t>Slalom Consulting</t>
  </si>
  <si>
    <t>Olympus Corporation of the Americas</t>
  </si>
  <si>
    <t>['word', 'excel', 'powerpoint', 'visio', 'flow']</t>
  </si>
  <si>
    <t>Peabody, MA</t>
  </si>
  <si>
    <t>Uber Freight</t>
  </si>
  <si>
    <t>Strategic Data Analyst</t>
  </si>
  <si>
    <t>Sr. Manager, Data Engineering</t>
  </si>
  <si>
    <t>LanceSoft</t>
  </si>
  <si>
    <t>Senior Health Data Analyst</t>
  </si>
  <si>
    <t>SLB</t>
  </si>
  <si>
    <t>Kforce Inc</t>
  </si>
  <si>
    <t>Corinth, TX</t>
  </si>
  <si>
    <t>['sas', 'sas', 'r', 'python', 'sql', 'excel']</t>
  </si>
  <si>
    <t>Sumeru INC</t>
  </si>
  <si>
    <t>Valkyrie Enterprises</t>
  </si>
  <si>
    <t>Data Analyst III - Now Hiring</t>
  </si>
  <si>
    <t>Gusto, Inc.</t>
  </si>
  <si>
    <t>BlackLine</t>
  </si>
  <si>
    <t>Senior Data scientist</t>
  </si>
  <si>
    <t>Geo-Med, LLC</t>
  </si>
  <si>
    <t>Bell Gardens, CA</t>
  </si>
  <si>
    <t>Client Data Analyst</t>
  </si>
  <si>
    <t>S &amp; K Technologies, Inc.</t>
  </si>
  <si>
    <t>count</t>
  </si>
  <si>
    <t>job_title_short sorted</t>
  </si>
  <si>
    <t>median_salary</t>
  </si>
  <si>
    <t>job_country_sorted</t>
  </si>
  <si>
    <t>Job Title:</t>
  </si>
  <si>
    <t>Country:</t>
  </si>
  <si>
    <t>Type:</t>
  </si>
  <si>
    <t>job_schedule_type_sorted</t>
  </si>
  <si>
    <t>job_country_filter</t>
  </si>
  <si>
    <t>via_count</t>
  </si>
  <si>
    <t>Data Science Salary Calculator</t>
  </si>
  <si>
    <t>Snagajob</t>
  </si>
  <si>
    <t>Bedford Stuyvesant Family Health Center</t>
  </si>
  <si>
    <t>Flight Test Engineer, Test Engineer, Test Data Analyst And Software Testing Position</t>
  </si>
  <si>
    <t>Naval Air Systems Command (NAVAIR)</t>
  </si>
  <si>
    <t>Sr. Data Engineer Marketing &amp; Campaign Management - Now Hiring</t>
  </si>
  <si>
    <t>Inizio Partners</t>
  </si>
  <si>
    <t>Sr Analyst, Healthcare Analytics - REMOTE</t>
  </si>
  <si>
    <t>Big Bend, WI</t>
  </si>
  <si>
    <t>['sql', 'crystal', 'databricks', 'excel', 'sharepoint']</t>
  </si>
  <si>
    <t>['python', 'sql', 'go', 'pyspark', 'docker', 'kubernetes']</t>
  </si>
  <si>
    <t>Senior Data Analyst / Manager</t>
  </si>
  <si>
    <t>JobLeads</t>
  </si>
  <si>
    <t>Maimonides Medical Center</t>
  </si>
  <si>
    <t>Ladders</t>
  </si>
  <si>
    <t>Warren CAT</t>
  </si>
  <si>
    <t>['nosql', 'r', 'python', 'c', 'tableau']</t>
  </si>
  <si>
    <t>LinkedIn</t>
  </si>
  <si>
    <t>Arlo</t>
  </si>
  <si>
    <t>['python', 'sql', 'watson', 'aws', 'pyspark', 'docker']</t>
  </si>
  <si>
    <t>Data Engineer / Developer</t>
  </si>
  <si>
    <t>Simplicity Group Holdings</t>
  </si>
  <si>
    <t>['python', 'sql', 'mysql', 'aws', 'azure', 'atlassian', 'bitbucket', 'jira', 'confluence']</t>
  </si>
  <si>
    <t>JobzMall</t>
  </si>
  <si>
    <t>['python', 'java', 'spark', 'hadoop']</t>
  </si>
  <si>
    <t>Data Engineer (TS/SCI + CI Poly)</t>
  </si>
  <si>
    <t>The DarkStar Group, LLC</t>
  </si>
  <si>
    <t>['java', 'python', 'c#', 'sql', 'nosql', 'mongodb', 'mongodb', 'kotlin', 'elasticsearch', 'neo4j', 'postgresql', 'mysql', 'openstack', 'aws', 'gcp', 'azure', 'hadoop', 'spark', 'airflow', 'linux', 'tableau', 'power bi', 'ansible', 'flow', 'docker', 'kubernetes']</t>
  </si>
  <si>
    <t>Data Analyst - Risk Management and Monitoring (Turkey)</t>
  </si>
  <si>
    <t>Jobgether</t>
  </si>
  <si>
    <t>Sezzle</t>
  </si>
  <si>
    <t>['sql', 'python', 'sas', 'sas', 'postgresql', 'redshift', 'aws', 'tableau', 'looker', 'power bi']</t>
  </si>
  <si>
    <t>Sr Data Scientist - LLM</t>
  </si>
  <si>
    <t>YO IT CONSULTING</t>
  </si>
  <si>
    <t>['python', 'jupyter', 'express']</t>
  </si>
  <si>
    <t>Bahrain</t>
  </si>
  <si>
    <t>['sql', 'python', 'snowflake', 'aws', 'airflow', 'git', 'kubernetes', 'slack']</t>
  </si>
  <si>
    <t>Docker</t>
  </si>
  <si>
    <t>['c', 'python', 'sql', 'snowflake', 'bigquery', 'kafka', 'looker', 'tableau', 'docker']</t>
  </si>
  <si>
    <t>Data Scientist - LLM</t>
  </si>
  <si>
    <t>Senior Data Engineer (V)</t>
  </si>
  <si>
    <t>Rise</t>
  </si>
  <si>
    <t>Blue Coding</t>
  </si>
  <si>
    <t>['python', 'scala', 'sql', 'nosql', 'redshift', 'spark', 'tableau', 'git', 'terraform', 'jira']</t>
  </si>
  <si>
    <t>Junior Data Engineer (V)</t>
  </si>
  <si>
    <t>['python', 'scala', 'sql', 'nosql', 'aws', 'spark', 'tableau', 'terraform']</t>
  </si>
  <si>
    <t>Python Engineer (Data Integrations)</t>
  </si>
  <si>
    <t>Taro</t>
  </si>
  <si>
    <t>AltScore</t>
  </si>
  <si>
    <t>LinkedIn Tanzania</t>
  </si>
  <si>
    <t>Tanzania</t>
  </si>
  <si>
    <t>Python Developer / Data Engineer</t>
  </si>
  <si>
    <t>Aguadilla, Puerto Rico</t>
  </si>
  <si>
    <t>Grupo Oricteropo Tropical</t>
  </si>
  <si>
    <t>['go', 'python', 'sql', 'pandas', 'linux', 'git']</t>
  </si>
  <si>
    <t>Senior Data Scientist - Service Enablement Analytics</t>
  </si>
  <si>
    <t>['css', 'sql', 'python', 'r', 'c', 'pandas', 'numpy', 'scikit-learn', 'tableau', 'atlassian']</t>
  </si>
  <si>
    <t>Durango, Mexico (+2 others)</t>
  </si>
  <si>
    <t>Built In</t>
  </si>
  <si>
    <t>['sql', 'python', 'scala', 'aws', 'azure', 'redshift', 'spark']</t>
  </si>
  <si>
    <t>LinkedIn El Salvador</t>
  </si>
  <si>
    <t>LinkedIn Cameroon</t>
  </si>
  <si>
    <t>LinkedIn Slovakia</t>
  </si>
  <si>
    <t>LinkedIn Kazakhstan</t>
  </si>
  <si>
    <t>Product Data Analyst (Chile)</t>
  </si>
  <si>
    <t>['sql', 'python', 'postgresql', 'redshift', 'aws', 'tableau', 'looker', 'power bi']</t>
  </si>
  <si>
    <t>Data Engineer, Blockchain</t>
  </si>
  <si>
    <t>Edge &amp; Node</t>
  </si>
  <si>
    <t>['rust', 'graphql', 'node']</t>
  </si>
  <si>
    <t>Data Systems Engineer, Rust</t>
  </si>
  <si>
    <t>Software Engineer for Training AI Data</t>
  </si>
  <si>
    <t>G2i Inc.</t>
  </si>
  <si>
    <t>['go', 'python', 'java', 'javascript', 'typescript', 'c++', 'sql', 'swift', 'ruby', 'ruby', 'rust', 'matlab', 'php', 'html', 'dart', 'r', 'shell', 'c', 'c#']</t>
  </si>
  <si>
    <t>Oman</t>
  </si>
  <si>
    <t>Kw.linkedin.com</t>
  </si>
  <si>
    <t>Kuwait</t>
  </si>
  <si>
    <t>Launch Potato</t>
  </si>
  <si>
    <t>['sql', 'python', 'looker', 'git', 'kubernetes', 'docker']</t>
  </si>
  <si>
    <t>EHS Engineer (Power BI + Analytics)</t>
  </si>
  <si>
    <t>Aijobs.net</t>
  </si>
  <si>
    <t>Alstom</t>
  </si>
  <si>
    <t>4P Analytics Data Strategist</t>
  </si>
  <si>
    <t>['python', 'r', 'sql', 'power bi', 'tableau']</t>
  </si>
  <si>
    <t>Software Engineer (Data Platform)</t>
  </si>
  <si>
    <t>['python', 'java', 'scala', 'sql', 'aws', 'gcp', 'azure', 'snowflake', 'redshift', 'bigquery', 'airflow', 'spark', 'flow', 'terraform']</t>
  </si>
  <si>
    <t>Software Engineer, Distributed Systems</t>
  </si>
  <si>
    <t>['sql', 'golang', 'c', 'c++', 'python', 'kafka', 'kubernetes', 'docker', 'flow']</t>
  </si>
  <si>
    <t>Principal Data Scientist - Generative AI, Machine Learning, Python, R - Remote</t>
  </si>
  <si>
    <t>Snellville, GA</t>
  </si>
  <si>
    <t>JobGet</t>
  </si>
  <si>
    <t>['python', 'r', 'sql', 'nosql', 'databricks', 'snowflake', 'azure', 'hadoop', 'spark', 'tensorflow', 'keras', 'pytorch', 'tableau', 'power bi']</t>
  </si>
  <si>
    <t>Sr Data Scientist - ML/AI/Databricks - Remote</t>
  </si>
  <si>
    <t>Lithonia, GA</t>
  </si>
  <si>
    <t>['python', 'databricks', 'azure', 'spark', 'terraform']</t>
  </si>
  <si>
    <t>Voxel51</t>
  </si>
  <si>
    <t>['python', 'tensorflow', 'pytorch', 'numpy', 'github', 'slack']</t>
  </si>
  <si>
    <t>Hightouch</t>
  </si>
  <si>
    <t>The Browser Company</t>
  </si>
  <si>
    <t>['sql', 'python', 'r', 'bigquery']</t>
  </si>
  <si>
    <t>Director of Engineering</t>
  </si>
  <si>
    <t>Senior Customer Success Strategy Analyst (Digital CS)</t>
  </si>
  <si>
    <t>Barbados</t>
  </si>
  <si>
    <t>GitLab</t>
  </si>
  <si>
    <t>['sql', 'excel', 'tableau', 'looker', 'gitlab']</t>
  </si>
  <si>
    <t>LinkedIn Paraguay</t>
  </si>
  <si>
    <t>LinkedIn Guyana</t>
  </si>
  <si>
    <t>Guyana</t>
  </si>
  <si>
    <t>Rust Engineer (WASM)</t>
  </si>
  <si>
    <t>['rust', 'javascript', 'graphql', 'node']</t>
  </si>
  <si>
    <t>DevOps Engineer Latin America (remote)</t>
  </si>
  <si>
    <t>Etleap</t>
  </si>
  <si>
    <t>['bash', 'python', 'java', 'aws', 'linux', 'terraform', 'docker']</t>
  </si>
  <si>
    <t>Antigua and Barbuda</t>
  </si>
  <si>
    <t>Data Quality Analyst - EXEMPT (Continuous 8/21/24)</t>
  </si>
  <si>
    <t>Government of the Virgin Islands</t>
  </si>
  <si>
    <t>Data Quality Analyst - EXEMPT  (Continuous 8/21/24)</t>
  </si>
  <si>
    <t>GovernmentJobs.com</t>
  </si>
  <si>
    <t>DJS FINANCIAL SERVICES LLC</t>
  </si>
  <si>
    <t>Head of Machine Learning &amp; Data Science (US/KR)</t>
  </si>
  <si>
    <t>Capitol Hill, Saipan, Northern Mariana Islands</t>
  </si>
  <si>
    <t>Northern Mariana Islands</t>
  </si>
  <si>
    <t>['python', 'matlab', 'r', 'java', 'c++']</t>
  </si>
  <si>
    <t>Analyst Advanced Analytics</t>
  </si>
  <si>
    <t>['python', 'sql', 'sas', 'sas', 'go', 'snowflake', 'airflow', 'excel', 'powerpoint', 'flow']</t>
  </si>
  <si>
    <t>Data Analyst Intern GSIP - Full-time</t>
  </si>
  <si>
    <t>Gallagher</t>
  </si>
  <si>
    <t>Staff, Data Engineer | Sunnyvale | Marketplace</t>
  </si>
  <si>
    <t>['java', 'python', 'scala', 'azure', 'hadoop', 'spark', 'airflow', 'kafka', 'node.js', 'looker', 'kubernetes']</t>
  </si>
  <si>
    <t>BeBee</t>
  </si>
  <si>
    <t>['sql', 'sql server', 'snowflake', 'aws', 'ssis', 'ssrs']</t>
  </si>
  <si>
    <t>['java', 'c', 'c++', 'python', 'swift', 'oracle', 'aws', 'spring', 'django']</t>
  </si>
  <si>
    <t>Additive Manufacturing Data Analyst</t>
  </si>
  <si>
    <t>University Park, PA</t>
  </si>
  <si>
    <t>Penn State University</t>
  </si>
  <si>
    <t>Adzuna</t>
  </si>
  <si>
    <t>J&amp;S Sincere Vision Inc</t>
  </si>
  <si>
    <t>Data Engineer - FinTech &amp; Cloud Solutions</t>
  </si>
  <si>
    <t>Get.It</t>
  </si>
  <si>
    <t>Get It - Professional Services</t>
  </si>
  <si>
    <t>['python', 'sql', 'nosql', 'mongodb', 'mongodb', 'mysql', 'postgresql', 'aws', 'redshift', 'git']</t>
  </si>
  <si>
    <t>Lead ML Ops Engineer</t>
  </si>
  <si>
    <t>['python', 'java', 'scala', 'aws', 'azure', 'gcp', 'airflow', 'tensorflow', 'keras', 'pytorch', 'spark', 'hadoop', 'kafka', 'docker', 'terraform', 'pulumi', 'kubernetes', 'flow']</t>
  </si>
  <si>
    <t>['python', 'snowflake', 'azure', 'github', 'jira', 'confluence']</t>
  </si>
  <si>
    <t>Senior Manager, Data Scientist - Customer Management</t>
  </si>
  <si>
    <t>Built In Chicago</t>
  </si>
  <si>
    <t>Practising Law Institute</t>
  </si>
  <si>
    <t>['sql', 'cognos', 'excel']</t>
  </si>
  <si>
    <t>Bandana.com</t>
  </si>
  <si>
    <t>Jersey City Police Department</t>
  </si>
  <si>
    <t>['r', 'outlook', 'word', 'tableau', 'excel']</t>
  </si>
  <si>
    <t>Brazil, IN</t>
  </si>
  <si>
    <t>Kraken Crypto Exchange</t>
  </si>
  <si>
    <t>['sql', 'python', 'scala', 'java', 'aws', 'gcp', 'pandas', 'airflow', 'kubernetes']</t>
  </si>
  <si>
    <t>Wellfound</t>
  </si>
  <si>
    <t>Revenue AI</t>
  </si>
  <si>
    <t>['python', 'sql', 'r', 'sas', 'sas', 'matlab', 'azure', 'databricks', 'spark', 'numpy', 'scikit-learn', 'pandas', 'matplotlib', 'spss', 'git']</t>
  </si>
  <si>
    <t>Ponce, Puerto Rico</t>
  </si>
  <si>
    <t>TPIS</t>
  </si>
  <si>
    <t>Data Analyst and General Consultant</t>
  </si>
  <si>
    <t>Chickasaw Nation Industries</t>
  </si>
  <si>
    <t>['sas', 'sas', 'azure', 'excel']</t>
  </si>
  <si>
    <t>Staff Software Engineer, Machine Learning</t>
  </si>
  <si>
    <t>Business Analyst - Remote</t>
  </si>
  <si>
    <t>designit</t>
  </si>
  <si>
    <t>['sql', 'nosql', 'azure', 'aws', 'gcp', 'databricks', 'spark', 'kafka', 'excel']</t>
  </si>
  <si>
    <t>Data Engineer Co-Op - Construction &amp; Engineering Global Industry Unit</t>
  </si>
  <si>
    <t>TechCareers</t>
  </si>
  <si>
    <t>Graduate, Trainee - Data Analytics</t>
  </si>
  <si>
    <t>Maseru, Lesotho</t>
  </si>
  <si>
    <t>Lesotho</t>
  </si>
  <si>
    <t>['sql', 'python', 'oracle', 'power bi', 'tableau', 'flow']</t>
  </si>
  <si>
    <t>Health Plan Data Analyst</t>
  </si>
  <si>
    <t>GMS - GST-Data Scientist   AI Engineer-Senior</t>
  </si>
  <si>
    <t>['python', 'sql', 'nosql', 'mongodb', 'mongodb', 'cassandra', 'azure', 'databricks', 'hugging face', 'pytorch', 'tensorflow', 'numpy', 'pandas', 'scikit-learn', 'fastapi', 'flask', 'docker']</t>
  </si>
  <si>
    <t>Senior Technical Analyst (Remote)</t>
  </si>
  <si>
    <t>Data-Driven Sustainability Intern</t>
  </si>
  <si>
    <t>Niles, IL</t>
  </si>
  <si>
    <t>Shure Incorporated</t>
  </si>
  <si>
    <t>['excel', 'tableau', 'flow']</t>
  </si>
  <si>
    <t>BDO USA</t>
  </si>
  <si>
    <t>['sql', 'c#', 'python', 'java', 'scala', 'sql server', 'azure', 'aws', 'redshift', 'databricks', 'snowflake', 'pyspark', 'pandas', 'spark', 'linux', 'power bi', 'alteryx', 'tableau', 'qlik', 'ssis', 'ssrs', 'git', 'terraform']</t>
  </si>
  <si>
    <t>['scala', 'java', 'python', 'nosql', 'mysql', 'gcp', 'azure', 'databricks', 'snowflake', 'hadoop', 'spark', 'kafka', 'airflow']</t>
  </si>
  <si>
    <t>Systems Analyst, Senior</t>
  </si>
  <si>
    <t>Resource Management Concepts, Inc.</t>
  </si>
  <si>
    <t>Senior Data Analyst - Performance Marketing</t>
  </si>
  <si>
    <t>Quince</t>
  </si>
  <si>
    <t>Principal Data Engineer - Parametric</t>
  </si>
  <si>
    <t>Data Engineer with Spark/Scala and JAVA</t>
  </si>
  <si>
    <t>SRI Tech</t>
  </si>
  <si>
    <t>Staff Data Engineer, Platform Infrastructure</t>
  </si>
  <si>
    <t>SiriusXM Radio</t>
  </si>
  <si>
    <t>['go', 'typescript', 'python', 'scala', 'databricks', 'aws', 'spark', 'kafka', 'tableau', 'looker', 'git', 'github']</t>
  </si>
  <si>
    <t>Senior Data Engineer - Loyalty and Benefits Programs - Data Product Development</t>
  </si>
  <si>
    <t>Belmont, CA</t>
  </si>
  <si>
    <t>['sql', 'no-sql', 'javascript', 'sql server', 'db2', 'oracle', 'spring', 'hadoop', 'jquery', 'jenkins']</t>
  </si>
  <si>
    <t>Health Plan Analyst</t>
  </si>
  <si>
    <t>MES Data Analyst</t>
  </si>
  <si>
    <t>Joby Aviation</t>
  </si>
  <si>
    <t>Aviation Data Analyst with Aviation Data Experience (Hybrid or Remote)</t>
  </si>
  <si>
    <t>Improving Aviation</t>
  </si>
  <si>
    <t>Data Engineer(Backend) - W2 Position</t>
  </si>
  <si>
    <t>['python', 'javascript', 'java', 'gcp', 'plotly', 'selenium', 'airflow', 'fastapi', 'splunk', 'github']</t>
  </si>
  <si>
    <t>['sql', 'nosql', 'python', 'c#', 'powershell', 'postgresql', 'azure', 'tableau']</t>
  </si>
  <si>
    <t>Sr.Data Engineer(Posted By Rup)</t>
  </si>
  <si>
    <t>Global Force USA</t>
  </si>
  <si>
    <t>['python', 'aws', 'databricks', 'azure', 'pyspark']</t>
  </si>
  <si>
    <t>['nosql', 'sql', 'mongodb', 'mongodb', 'python', 'scala', 'sql server', 'mysql', 'aws', 'azure', 'snowflake', 'redshift', 'databricks', 'bigquery', 'spark', 'hadoop', 'tableau', 'power bi']</t>
  </si>
  <si>
    <t>Data Engineer - Clinical Decision Support Solutions | Hybrid Work - Locals Please | W2 Acceptable</t>
  </si>
  <si>
    <t>['python', 'sql', 'aws', 'spark', 'github', 'docker', 'kubernetes', 'jenkins']</t>
  </si>
  <si>
    <t>Databricks Data Engineer with Geospatial Experience</t>
  </si>
  <si>
    <t>['python', 'databricks', 'spark', 'pyspark']</t>
  </si>
  <si>
    <t>SunPlus Data Group, Inc.</t>
  </si>
  <si>
    <t>['c#', 'asp.net']</t>
  </si>
  <si>
    <t>['excel', 'flow', 'jira']</t>
  </si>
  <si>
    <t>PILOT - Big Data Engineer</t>
  </si>
  <si>
    <t>['t-sql', 'sql', 'oracle', 'spark', 'hadoop']</t>
  </si>
  <si>
    <t>Data Engineer - Clinical Decision Support Solutions | W2 Acceptablw</t>
  </si>
  <si>
    <t>Azure Data Bricks Engineer</t>
  </si>
  <si>
    <t>Data Analyst with Life Science Experience</t>
  </si>
  <si>
    <t>RxCloud</t>
  </si>
  <si>
    <t>Database Marketing  Lead Analyst (C13/VP)</t>
  </si>
  <si>
    <t>['sas', 'sas', 'sql', 'unix']</t>
  </si>
  <si>
    <t>JobServe</t>
  </si>
  <si>
    <t>['python', 'r', 'sql', 'tensorflow', 'docker']</t>
  </si>
  <si>
    <t>Lead Data Analyst, Management Data Analysis</t>
  </si>
  <si>
    <t>['sql', 'snowflake', 'redshift', 'power bi']</t>
  </si>
  <si>
    <t>Senior, Data Scientist Search Ranking Team</t>
  </si>
  <si>
    <t>['python', 'java', 'scala', 'r', 'tensorflow', 'pytorch', 'spark', 'hadoop', 'express']</t>
  </si>
  <si>
    <t>Mathematical Statistician or Statistician (Data Scientist) - Direct Hire -12 Month Register- AMENDED</t>
  </si>
  <si>
    <t>Associate Analyst, Market Analytics (Canada)</t>
  </si>
  <si>
    <t>['sql', 'excel', 'outlook', 'word', 'powerpoint', 'tableau', 'flow']</t>
  </si>
  <si>
    <t>Patient Safety RN Clinical Data Analyst - Now Hiring</t>
  </si>
  <si>
    <t>Adventhealth</t>
  </si>
  <si>
    <t>Troy, MO</t>
  </si>
  <si>
    <t>Cuivre River Electric</t>
  </si>
  <si>
    <t>Generative AI-Software Engineer- Associate 2</t>
  </si>
  <si>
    <t>['python', 'c++', 'kubernetes']</t>
  </si>
  <si>
    <t>Senior Manager, Data Science - Financial Crimes AI/ML Development &amp; Performance Monitoring</t>
  </si>
  <si>
    <t>TD</t>
  </si>
  <si>
    <t>Data Engineer (Junior)</t>
  </si>
  <si>
    <t>MTH Consulting</t>
  </si>
  <si>
    <t>NewsBreak</t>
  </si>
  <si>
    <t>Polk State College</t>
  </si>
  <si>
    <t>Sr Digital Marketing Data Analyst - Paid Search</t>
  </si>
  <si>
    <t>RiseIT Solutions</t>
  </si>
  <si>
    <t>['html', 'css', 'javascript', 'jquery', 'excel']</t>
  </si>
  <si>
    <t>Data Analyst Parks and Recreation</t>
  </si>
  <si>
    <t>City of Fort Myers</t>
  </si>
  <si>
    <t>['word', 'spreadsheet', 'terminal']</t>
  </si>
  <si>
    <t>SimplyHired</t>
  </si>
  <si>
    <t>InnovaWorkforce Inc.</t>
  </si>
  <si>
    <t>['python', 'sql', 'r', 'matlab', 'sas', 'sas', 'windows', 'word', 'excel', 'powerpoint']</t>
  </si>
  <si>
    <t>Juncos, Puerto Rico</t>
  </si>
  <si>
    <t>Weil Group, Inc</t>
  </si>
  <si>
    <t>['python', 'r', 'sql', 'sas', 'sas', 'scala', 'matlab', 'keras', 'tensorflow', 'pytorch', 'spark', 'linux', 'windows', 'powerpoint', 'excel', 'word']</t>
  </si>
  <si>
    <t>Data Scientist - Puerto Rico</t>
  </si>
  <si>
    <t>Ardent</t>
  </si>
  <si>
    <t>['python', 'r', 'sql', 'nltk', 'opencv', 'tensorflow', 'pytorch', 'matplotlib', 'seaborn', 'plotly']</t>
  </si>
  <si>
    <t>LinkedIn Panamá</t>
  </si>
  <si>
    <t>StudyCorgi</t>
  </si>
  <si>
    <t>Smartcat</t>
  </si>
  <si>
    <t>['c', 'python', 'mongodb', 'mongodb', 'databricks', 'airflow', 'looker']</t>
  </si>
  <si>
    <t>myPlace Health</t>
  </si>
  <si>
    <t>['sas', 'sas', 'python', 'snowflake', 'pandas', 'numpy', 'matplotlib', 'scikit-learn', 'power bi', 'tableau']</t>
  </si>
  <si>
    <t>EarnBetter</t>
  </si>
  <si>
    <t>['python', 'spark', 'react']</t>
  </si>
  <si>
    <t>Clean Energy Business Data Analyst</t>
  </si>
  <si>
    <t>Sales Performance Analyst</t>
  </si>
  <si>
    <t>Mortgage Benefits</t>
  </si>
  <si>
    <t>Lead Data Engineer (work from home)</t>
  </si>
  <si>
    <t>['sql', 'python', 'snowflake', 'aws', 'redshift', 'spark', 'hadoop', 'kafka', 'linux', 'git']</t>
  </si>
  <si>
    <t>['sql', 'elasticsearch', 'aws', 'snowflake', 'kafka', 'airflow', 'spark', 'tableau', 'kubernetes']</t>
  </si>
  <si>
    <t>(USA) Senior, Data Engineer</t>
  </si>
  <si>
    <t>Cassville, MO</t>
  </si>
  <si>
    <t>['scala', 'python', 'sql', 'gcp', 'aws', 'azure', 'bigquery', 'hadoop', 'spark', 'airflow']</t>
  </si>
  <si>
    <t>Data Products Partner [On-Site, Cities listed in posting]</t>
  </si>
  <si>
    <t>['python', 'sql', 'elasticsearch', 'dynamodb', 'snowflake', 'azure', 'aws', 'gcp', 'jupyter', 'spark', 'tensorflow', 'pytorch', 'scikit-learn', 'github']</t>
  </si>
  <si>
    <t>Data Reporting Analyst - SQL, Power BI, Salesforce</t>
  </si>
  <si>
    <t>['sql', 'python', 'vba', 'power bi', 'excel', 'ssis', 'ssrs', 'dax', 'word']</t>
  </si>
  <si>
    <t>Practice Analyst</t>
  </si>
  <si>
    <t>O'Melveny &amp; Myers LLP</t>
  </si>
  <si>
    <t>Sales Reporting Analyst</t>
  </si>
  <si>
    <t>['python', 'java', 'scala', 'sql', 'mysql', 'postgresql', 'oracle', 'aws', 'azure', 'snowflake', 'redshift', 'bigquery', 'hadoop', 'spark', 'kafka', 'flow', 'docker', 'kubernetes']</t>
  </si>
  <si>
    <t>Elm Springs, AR</t>
  </si>
  <si>
    <t>['scala', 'sql', 'gcp', 'bigquery', 'spark']</t>
  </si>
  <si>
    <t>Senior Software Development Engineer , Amazon Privacy Engineering Consent &amp; Data Minimization</t>
  </si>
  <si>
    <t>Senior Business Intelligence Engineer, Demand Forecasting, Inbound Forecasting Analytics</t>
  </si>
  <si>
    <t>Data Pipeline Engineer - (DoD Top Secret Clearance Req.)</t>
  </si>
  <si>
    <t>['python', 'sql', 'java', 'pyspark', 'spark', 'word']</t>
  </si>
  <si>
    <t>Sandy Springs Data Analysis Tutor</t>
  </si>
  <si>
    <t>Varsity Tutors, a Nerdy Company</t>
  </si>
  <si>
    <t>Senior Business Intelligence Engineer, Amazon Inbound Transportation (AIT)</t>
  </si>
  <si>
    <t>Jobot Consulting</t>
  </si>
  <si>
    <t>North Plainfield, NJ</t>
  </si>
  <si>
    <t>['java', 'javascript', 'c++', 'python', 'spring', 'docker', 'jenkins', 'github']</t>
  </si>
  <si>
    <t>QuickBooks Data Analyst</t>
  </si>
  <si>
    <t>Bittner's Spray Equipment</t>
  </si>
  <si>
    <t>Data Management Infrastructure Lead</t>
  </si>
  <si>
    <t>Air Products</t>
  </si>
  <si>
    <t>['azure', 'sap', 'qlik', 'terraform']</t>
  </si>
  <si>
    <t>Senior Consultant - Tech Consulting - Big data Engineer- Pune</t>
  </si>
  <si>
    <t>['scala', 'java', 'python', 'sql', 'spark', 'hadoop', 'kafka', 'airflow', 'yarn', 'git', 'github', 'ansible', 'jenkins', 'jira']</t>
  </si>
  <si>
    <t>GDS Consulting D&amp;A Informatica Data Engineer - Senior</t>
  </si>
  <si>
    <t>['sql', 't-sql', 'sql server']</t>
  </si>
  <si>
    <t>['java', 'python', 'sql', 'snowflake', 'pyspark', 'spark']</t>
  </si>
  <si>
    <t>Human Resources Data Analyst (Portuguese speaking)</t>
  </si>
  <si>
    <t>West New York, NJ</t>
  </si>
  <si>
    <t>['python', 'r', 'sql', 'java', 'c++', 'tableau']</t>
  </si>
  <si>
    <t>['sql', 'python', 'sql server', 'databricks', 'azure', 'aws', 'oracle', 'spark', 'word', 'flow']</t>
  </si>
  <si>
    <t>Controlled Substances Data Analyst</t>
  </si>
  <si>
    <t>['excel', 'word', 'sap']</t>
  </si>
  <si>
    <t>Lead GCP Data Engineer -24-02048</t>
  </si>
  <si>
    <t>['sql', 'nosql', 'java', 'python', 'gcp', 'bigquery', 'databricks', 'kafka', 'spark', 'pyspark', 'git', 'github']</t>
  </si>
  <si>
    <t>Data Scientist with AWS Bedrock</t>
  </si>
  <si>
    <t>['aws', 'docker', 'kubernetes', 'terraform', 'git', 'bitbucket', 'jenkins']</t>
  </si>
  <si>
    <t>Business Operations Data Analyst</t>
  </si>
  <si>
    <t>The Moore Law Group</t>
  </si>
  <si>
    <t>['sql', 'python', 'power bi', 'dax', 'looker', 'tableau']</t>
  </si>
  <si>
    <t>Peet's Coffee Inc.</t>
  </si>
  <si>
    <t>['r', 'python', 'sql', 'azure', 'aws', 'airflow', 'power bi', 'tableau', 'looker', 'git']</t>
  </si>
  <si>
    <t>['sql', 'r', 'python', 'sql server', 'databricks', 'snowflake']</t>
  </si>
  <si>
    <t>Sr. Data Engineer &amp; Architect</t>
  </si>
  <si>
    <t>QSC</t>
  </si>
  <si>
    <t>['sql', 'nosql', 'python', 'scala', 'java', 'aws', 'azure', 'snowflake', 'redshift', 'bigquery', 'graphql', 'hadoop', 'spark', 'airflow', 'flow', 'kubernetes', 'docker']</t>
  </si>
  <si>
    <t>Senior Big Data Engineer - Hybrid Denver, CO</t>
  </si>
  <si>
    <t>GridX, Inc.</t>
  </si>
  <si>
    <t>['python', 'java', 'scala', 'snowflake', 'spark', 'airflow', 'hadoop', 'kafka', 'excel', 'git']</t>
  </si>
  <si>
    <t>MVP Group Inc</t>
  </si>
  <si>
    <t>['python', 'java', 'scala', 'sql', 'aws', 'databricks', 'snowflake', 'redshift', 'bigquery', 'spark', 'kafka', 'airflow', 'docker', 'kubernetes']</t>
  </si>
  <si>
    <t>Sr Data Engineer (AWS Required)</t>
  </si>
  <si>
    <t>['nosql', 'sql', 'python', 'c#', 'sql server', 'aws', 'redshift', 'airflow', 'ssis', 'ssrs', 'terraform']</t>
  </si>
  <si>
    <t>Data Engineer - Short Term Project</t>
  </si>
  <si>
    <t>JTEC Consulting</t>
  </si>
  <si>
    <t>['crystal', 'python', 'sql', 'databricks', 'spark', 'qlik']</t>
  </si>
  <si>
    <t>Snowflake Optimization Specialist</t>
  </si>
  <si>
    <t>['sql', 'python', 'bash', 'snowflake', 'aws', 'azure', 'tableau', 'looker']</t>
  </si>
  <si>
    <t>Tableau Developer/ BI Engineer</t>
  </si>
  <si>
    <t>AdvantEdge</t>
  </si>
  <si>
    <t>['nosql', 'sql', 'python', 'dynamodb', 'redshift', 'oracle', 'aws']</t>
  </si>
  <si>
    <t>Technical Data Scientist/ETL Engineer</t>
  </si>
  <si>
    <t>['nosql', 'sas', 'sas', 'r', 'python', 'postgresql', 'oracle', 'aws', 'spark', 'linux', 'spss', 'tableau']</t>
  </si>
  <si>
    <t>Senior Data Infrastructure Engineer</t>
  </si>
  <si>
    <t>KRAFTON</t>
  </si>
  <si>
    <t>['hadoop', 'kubernetes']</t>
  </si>
  <si>
    <t>Public Notice for Direct Hire (STEM) - Data Scientist</t>
  </si>
  <si>
    <t>Chicago, IL (+27 others)</t>
  </si>
  <si>
    <t>USAJobs</t>
  </si>
  <si>
    <t>Huntington Station, NY</t>
  </si>
  <si>
    <t>GEI Consultants</t>
  </si>
  <si>
    <t>West Covina, CA</t>
  </si>
  <si>
    <t>Technology - Data Engineer</t>
  </si>
  <si>
    <t>Creative Artists Agency (CAA)</t>
  </si>
  <si>
    <t>['python', 'ruby', 'ruby', 'php', 'javascript', 'sql', 'nosql', 'mongodb', 'mongodb', 'sql server', 'cassandra', 'azure', 'hadoop', 'spark', 'airflow', 'kafka', 'dax', 'git', 'github']</t>
  </si>
  <si>
    <t>Jaris, inc</t>
  </si>
  <si>
    <t>['sql', 'postgresql', 'aws', 'airflow', 'flow', 'docker']</t>
  </si>
  <si>
    <t>Investment Data Analyst (Serbia)</t>
  </si>
  <si>
    <t>| CLIENT DEMO Talent Network - Magnit</t>
  </si>
  <si>
    <t>CLIENT DEMO</t>
  </si>
  <si>
    <t>Privacy Engineer (L4), Data Protection</t>
  </si>
  <si>
    <t>Data Analytics Tutor</t>
  </si>
  <si>
    <t>TripleTen</t>
  </si>
  <si>
    <t>Bishkek, Kyrgyzstan</t>
  </si>
  <si>
    <t>Kyrgyzstan</t>
  </si>
  <si>
    <t>['java', 'python', 'scala', 'sql', 'nosql', 'azure', 'aws', 'gcp', 'databricks', 'spark', 'kafka']</t>
  </si>
  <si>
    <t>Engineering Manager</t>
  </si>
  <si>
    <t>Perry Street Software</t>
  </si>
  <si>
    <t>['ruby', 'ruby', 'typescript', 'swift', 'kotlin', 'aws', 'react', 'express']</t>
  </si>
  <si>
    <t>São Paulo, State of São Paulo, Brazil (+7 others)</t>
  </si>
  <si>
    <t>InternsGrab.net</t>
  </si>
  <si>
    <t>Moore</t>
  </si>
  <si>
    <t>Ascent Developer Solutions</t>
  </si>
  <si>
    <t>Sr. Software Development Engineer - Real-Time and Big Data (Java/Scala)</t>
  </si>
  <si>
    <t>Dice.com</t>
  </si>
  <si>
    <t>Esri</t>
  </si>
  <si>
    <t>['javascript', 'java', 'scala', 'typescript', 'html', 'mongodb', 'mongodb', 'sql', 'sql server', 'postgresql', 'oracle', 'aws', 'azure', 'react', 'spark', 'kafka', 'gdpr', 'word', 'docker', 'kubernetes']</t>
  </si>
  <si>
    <t>['sql', 'postgresql', 'mysql', 'snowflake', 'aws', 'azure', 'hadoop', 'spark', 'ssis', 'flow', 'jira']</t>
  </si>
  <si>
    <t>Senior Credit Manager / Senior Staff Data Scientist, Personal Loan</t>
  </si>
  <si>
    <t>['python', 'scala', 'c++', 'java', 'sql', 'go', 'kotlin', 'nosql', 'snowflake', 'redshift', 'databricks', 'azure', 'aws', 'gcp', 'kafka', 'spark', 'airflow', 'qlik', 'microstrategy', 'tableau', 'looker', 'unity', 'github', 'jira', 'confluence']</t>
  </si>
  <si>
    <t>Analytics Engineer (L5) - Live Quality of Experience</t>
  </si>
  <si>
    <t>['python', 'sql', 'aws', 'redshift', 'spark', 'hadoop']</t>
  </si>
  <si>
    <t>['sql', 'python', 'r', 'c', 'databricks', 'tableau', 'atlassian', 'bitbucket']</t>
  </si>
  <si>
    <t>Data &amp; Analytics Consulting Partner</t>
  </si>
  <si>
    <t>Statistician II - Wage and Hour</t>
  </si>
  <si>
    <t>Jackson Lewis P.C.</t>
  </si>
  <si>
    <t>['vba', 'r', 'sql', 'python', 'dplyr', 'tidyverse', 'excel']</t>
  </si>
  <si>
    <t>['python', 'sql', 'pandas', 'tableau', 'excel', 'word']</t>
  </si>
  <si>
    <t>Tampa Data Analysis Tutor</t>
  </si>
  <si>
    <t>Hampton, VA</t>
  </si>
  <si>
    <t>Jobs via Dice</t>
  </si>
  <si>
    <t>Shaw, MS</t>
  </si>
  <si>
    <t>Thinkreh</t>
  </si>
  <si>
    <t>Staff / Senior Staff Data Engineer</t>
  </si>
  <si>
    <t>SciTec, Inc.</t>
  </si>
  <si>
    <t>['python', 'c++', 'sql', 'java', 'rust', 'scala', 'nosql', 'swift', 'postgresql', 'cassandra', 'redis', 'openstack', 'aws', 'airflow', 'spark', 'terraform', 'ansible', 'docker', 'kubernetes']</t>
  </si>
  <si>
    <t>Anaplan Consultant - Model Builder</t>
  </si>
  <si>
    <t>Slalom</t>
  </si>
  <si>
    <t>Software Engineer (LLM/RAG Experience)</t>
  </si>
  <si>
    <t>Warrior Insurance Network</t>
  </si>
  <si>
    <t>['sql', 'sas', 'sas', 'r', 'db2', 'mysql', 'redshift', 'oracle', 'hadoop', 'unix', 'excel', 'tableau', 'cognos', 'power bi']</t>
  </si>
  <si>
    <t>J.D. Power</t>
  </si>
  <si>
    <t>['go', 'sql', 'python', 'r', 'aws', 'redshift', 'bigquery']</t>
  </si>
  <si>
    <t>DataAnalyst.com</t>
  </si>
  <si>
    <t>HAEA</t>
  </si>
  <si>
    <t>Everlight Solar</t>
  </si>
  <si>
    <t>['sql', 'macos']</t>
  </si>
  <si>
    <t>Data Analyst- Gainesville, FL</t>
  </si>
  <si>
    <t>Universal Energy Solutions</t>
  </si>
  <si>
    <t>Data Scientist &amp; Machine Learning Engineer</t>
  </si>
  <si>
    <t>Profluent</t>
  </si>
  <si>
    <t>['sql', 'python', 'gcp', 'aws', 'bigquery', 'spark', 'numpy', 'pandas', 'jupyter', 'linux', 'docker', 'kubernetes', 'git']</t>
  </si>
  <si>
    <t>Nexus Training &amp; Consulting</t>
  </si>
  <si>
    <t>['bash', 'python', 'bigquery', 'terraform', 'kubernetes', 'jenkins', 'docker']</t>
  </si>
  <si>
    <t>Blairsville, GA</t>
  </si>
  <si>
    <t>United Community</t>
  </si>
  <si>
    <t>Children's National Hospital</t>
  </si>
  <si>
    <t>['sas', 'sas', 'r', 'sql', 'sql server', 'spring', 'excel', 'tableau', 'flow']</t>
  </si>
  <si>
    <t>Sr. Data Analyst, Risk Adjustment - Now Hiring</t>
  </si>
  <si>
    <t>['sql', 'sas', 'sas', 'sql server', 'oracle', 'cognos', 'alteryx', 'tableau', 'excel', 'powerpoint', 'word']</t>
  </si>
  <si>
    <t>Data Engineer/Scientist (Technology Solutions Analyst IV) (Vacancy)</t>
  </si>
  <si>
    <t>Grandview Heights, OH</t>
  </si>
  <si>
    <t>City of Columbus</t>
  </si>
  <si>
    <t>['sql', 'python', 'java', 'c++', 'scala', 'sas', 'sas', 'r', 'sql server', 'azure', 'jupyter', 'qlik', 'tableau', 'github']</t>
  </si>
  <si>
    <t>Business Data Analyst w/ Commerical Banking/Lending experience</t>
  </si>
  <si>
    <t>['sql', 'go', 'word', 'excel', 'ms access', 'powerpoint']</t>
  </si>
  <si>
    <t>Data Engineering Manager (Onsite)</t>
  </si>
  <si>
    <t>Actfore</t>
  </si>
  <si>
    <t>['python', 'java', 'vba', 'excel']</t>
  </si>
  <si>
    <t>EMERGE</t>
  </si>
  <si>
    <t>['sql', 'looker', 'excel']</t>
  </si>
  <si>
    <t>Staff, Data Engineer</t>
  </si>
  <si>
    <t>Cave Springs, AR</t>
  </si>
  <si>
    <t>Data Engineer with Expertise in Efficient Duplicate Detection and Large-Scale Data Processing</t>
  </si>
  <si>
    <t>Eligibility and Enrollment Data Analyst (Remote - Florida)</t>
  </si>
  <si>
    <t>Flushing, New York</t>
  </si>
  <si>
    <t>['sql', 'sap', 'power bi', 'dax']</t>
  </si>
  <si>
    <t>Vice President Data Science - Private Credit Investment Manager - Now Hiring</t>
  </si>
  <si>
    <t>J Harlan Group, LLC</t>
  </si>
  <si>
    <t>['sql', 'r', 'php', 'java', 'ruby', 'ruby', 'clojure', 'matlab', 'excel']</t>
  </si>
  <si>
    <t>Freelance Online Data Analyst (English &amp; Chinese Traditional)</t>
  </si>
  <si>
    <t>Senior Data Analyst - Manufacturing Systems</t>
  </si>
  <si>
    <t>['oracle', 'windows']</t>
  </si>
  <si>
    <t>Systems Engineer, Data Modeler - Defense Health</t>
  </si>
  <si>
    <t>Bluestaq LLC</t>
  </si>
  <si>
    <t>['nosql', 'mongodb', 'mongodb', 'postgresql', 'mysql', 'aws', 'azure', 'hadoop', 'spark', 'kafka', 'atlassian', 'jira', 'confluence']</t>
  </si>
  <si>
    <t>Senior Oracle PLSQL Data Analyst</t>
  </si>
  <si>
    <t>['java', 'oracle']</t>
  </si>
  <si>
    <t>Data Engineer – Azure, Kubernetes, and DevOps</t>
  </si>
  <si>
    <t>RedCube Technologies</t>
  </si>
  <si>
    <t>['sql', 'python', 'scala', 'azure', 'databricks', 'kafka', 'kubernetes', 'flow', 'terraform', 'git']</t>
  </si>
  <si>
    <t>Bristol, WI</t>
  </si>
  <si>
    <t>Uline, Inc.</t>
  </si>
  <si>
    <t>Careers At Chewy, Inc. - Chewy.com</t>
  </si>
  <si>
    <t>['sql', 'python', 'snowflake', 'aws', 'hadoop', 'spark', 'kafka', 'tableau', 'power bi', 'jira', 'confluence']</t>
  </si>
  <si>
    <t>ZS</t>
  </si>
  <si>
    <t>['python', 'aws', 'azure', 'gcp', 'pyspark', 'spark']</t>
  </si>
  <si>
    <t>Hasbrouck Heights, NJ</t>
  </si>
  <si>
    <t>Women For Hire- Job Board</t>
  </si>
  <si>
    <t>Machine Learning Operations Data Engineer IV - Now Hiring</t>
  </si>
  <si>
    <t>Fall River, MA</t>
  </si>
  <si>
    <t>['sql', 'python', 'r', 'azure', 'databricks', 'aws', 'gcp', 'spark', 'pyspark', 'pandas', 'scikit-learn', 'tidyverse', 'docker', 'kubernetes']</t>
  </si>
  <si>
    <t>Noble Federal Credit Union</t>
  </si>
  <si>
    <t>['python', 'pandas', 'pytorch', 'tensorflow', 'pyspark']</t>
  </si>
  <si>
    <t>SHSMD Career Center</t>
  </si>
  <si>
    <t>AdventHealth</t>
  </si>
  <si>
    <t>['python', 'sql', 'r', 'aws', 'azure', 'snowflake', 'pandas', 'pytorch', 'tensorflow', 'scikit-learn', 'flask', 'linux', 'dax', 'docker', 'git', 'kubernetes']</t>
  </si>
  <si>
    <t>Oakley, CA</t>
  </si>
  <si>
    <t>ABOTTS</t>
  </si>
  <si>
    <t>['sql', 'python', 'snowflake', 'aws', 'excel', 'jira']</t>
  </si>
  <si>
    <t>Data Engineer II, Alexa Devices</t>
  </si>
  <si>
    <t>Senior Data Scientist, Performance Marketing</t>
  </si>
  <si>
    <t>Data Analyst (LATAM)</t>
  </si>
  <si>
    <t>['sql', 'python', 'tableau', 'looker', 'power bi']</t>
  </si>
  <si>
    <t>Metas Solutions</t>
  </si>
  <si>
    <t>['r', 'sql', 'python', 'azure', 'databricks', 'aws', 'spark']</t>
  </si>
  <si>
    <t>Performance Reporting Analyst (Remote NC)</t>
  </si>
  <si>
    <t>Data Scientist, RWE Clinical Trials - Remote</t>
  </si>
  <si>
    <t>Jooble</t>
  </si>
  <si>
    <t>['r', 'python', 'sql', 'gcp', 'tableau', 'power bi', 'alteryx']</t>
  </si>
  <si>
    <t>Johnson, AR</t>
  </si>
  <si>
    <t>['go', 'java', 'scala', 'python', 'sql', 'spark', 'kafka']</t>
  </si>
  <si>
    <t>Gravette, AR</t>
  </si>
  <si>
    <t>['scala', 'python', 'nosql', 'mysql', 'gcp', 'azure', 'databricks', 'snowflake', 'hadoop', 'spark', 'airflow', 'kafka', 'wire']</t>
  </si>
  <si>
    <t>Data Scientist, eComm - Machine Learning Engineer</t>
  </si>
  <si>
    <t>Goshen, AR</t>
  </si>
  <si>
    <t>['python', 'sql', 'nosql', 'scala', 'r', 'gcp', 'azure', 'aws', 'spark', 'numpy', 'pytorch', 'tensorflow', 'scikit-learn', 'airflow', 'kafka', 'docker', 'kubernetes']</t>
  </si>
  <si>
    <t>Windchill PLM Data Migration Lead</t>
  </si>
  <si>
    <t>Seekonk, MA</t>
  </si>
  <si>
    <t>Mid-Level Data Analyst / Norcross / SQL</t>
  </si>
  <si>
    <t>Lead Data Scientist - Fraud Identity Analytics</t>
  </si>
  <si>
    <t>['mysql', 'postgresql']</t>
  </si>
  <si>
    <t>Data Engineer with snowflake</t>
  </si>
  <si>
    <t>['sql', 'gcp', 'bigquery', 'azure', 'kubernetes', 'terraform']</t>
  </si>
  <si>
    <t>Abt Global</t>
  </si>
  <si>
    <t>['python', 'r', 'sql', 'oracle']</t>
  </si>
  <si>
    <t>RedBeard Solutions</t>
  </si>
  <si>
    <t>['sql', 'python', 'javascript', 'mysql', 'aws', 'airflow', 'node', 'git']</t>
  </si>
  <si>
    <t>Data Engineer with strong  SQL. Python, ADF, Azure Synapse, Databricks</t>
  </si>
  <si>
    <t>Google Cloud Platform Cloud Data Engineer</t>
  </si>
  <si>
    <t>Ecommerce Senior Data Analyst (W2 Only)</t>
  </si>
  <si>
    <t>Data Analyst -Public Health</t>
  </si>
  <si>
    <t>NON PROFIT ORGANIZATIONS</t>
  </si>
  <si>
    <t>Human Resources Data Reporting Analyst</t>
  </si>
  <si>
    <t>City of Atlanta</t>
  </si>
  <si>
    <t>['sql', 'r', 'python', 'visual basic', 'oracle', 'excel', 'flow']</t>
  </si>
  <si>
    <t>System Analyst</t>
  </si>
  <si>
    <t>Software Data Science &amp; Analytics Engineer</t>
  </si>
  <si>
    <t>Dematic Corp. (ILD-US)</t>
  </si>
  <si>
    <t>['sql', 'vba', 'python', 'snowflake', 'power bi', 'sap']</t>
  </si>
  <si>
    <t>Data Scientist, Call Intelligence</t>
  </si>
  <si>
    <t>Data Software Engineer(Python Developer)</t>
  </si>
  <si>
    <t>Sr Data Engineer, AI</t>
  </si>
  <si>
    <t>['java', 'c#', 'python', 'sql', 't-sql', 'azure', 'spark', 'node.js', 'unix', 'git', 'github', 'jira', 'confluence']</t>
  </si>
  <si>
    <t>Interactive Resources Ir</t>
  </si>
  <si>
    <t>['python', 'sql', 'aws', 'azure', 'snowflake', 'airflow', 'git']</t>
  </si>
  <si>
    <t>ComTec Information Systems</t>
  </si>
  <si>
    <t>['sql', 'shell', 'snowflake', 'azure', 'hadoop', 'kafka', 'spark']</t>
  </si>
  <si>
    <t>Population Health Analytics, Sr. Quality Data Analyst - Now Hiring</t>
  </si>
  <si>
    <t>Ballston Lake, NY</t>
  </si>
  <si>
    <t>Web Traffic Analyst</t>
  </si>
  <si>
    <t>Data Capture Product Analyst</t>
  </si>
  <si>
    <t>Business Analyst 70K in South Miami w/ Power BI experience</t>
  </si>
  <si>
    <t>AI Workflow Automation Engineer  / Developer</t>
  </si>
  <si>
    <t>Law Firm</t>
  </si>
  <si>
    <t>['python', 'azure', 'jupyter']</t>
  </si>
  <si>
    <t>Senior Analytic Data Analyst - FEP HEDIS Quality Analytics</t>
  </si>
  <si>
    <t>Data Engineer (ETL, Informatica) - 26958</t>
  </si>
  <si>
    <t>Software and Data Engineer - Vehicle Durability Testing</t>
  </si>
  <si>
    <t>['assembly', 'python', 'javascript', 'sql', 'matlab', 'vba', 'excel']</t>
  </si>
  <si>
    <t>['python', 'shell', 'sql', 'go', 'snowflake', 'aws', 'linux']</t>
  </si>
  <si>
    <t>Lifespark: Sr. Data Engineer</t>
  </si>
  <si>
    <t>St Louis Park, MN</t>
  </si>
  <si>
    <t>Lifespark Group LLC</t>
  </si>
  <si>
    <t>['sql', 'python', 'snowflake', 'aws', 'azure']</t>
  </si>
  <si>
    <t>Informatics Data Analyst-Hybrid</t>
  </si>
  <si>
    <t>['sql', 'sas', 'sas', 'word', 'excel', 'powerpoint', 'tableau']</t>
  </si>
  <si>
    <t>2025 AARC Senior Data Science Analyst</t>
  </si>
  <si>
    <t>ETL DATA Engineer W/AWS (F2F- ONLY LOCALS TO FLORIDA)</t>
  </si>
  <si>
    <t>['python', 'shell', 'aws', 'databricks', 'pyspark', 'kafka', 'spark', 'airflow', 'selenium', 'linux', 'git', 'jenkins']</t>
  </si>
  <si>
    <t>Data Engineer/ Data Modeler</t>
  </si>
  <si>
    <t>Law Enforcement Data Analyst</t>
  </si>
  <si>
    <t>Center For Child Protection</t>
  </si>
  <si>
    <t>Natural Fiber Welding, Inc.</t>
  </si>
  <si>
    <t>Randstad Digital Americas</t>
  </si>
  <si>
    <t>['sql', 'snowflake', 'oracle', 'aws', 'redshift', 'kafka', 'cordova', 'qlik', 'ssis']</t>
  </si>
  <si>
    <t>UR Technologies Inc.,</t>
  </si>
  <si>
    <t>['python', 'sql', 'nosql', 'postgresql', 'cassandra', 'aws', 'azure', 'gcp', 'snowflake', 'databricks', 'hadoop', 'spark', 'kafka']</t>
  </si>
  <si>
    <t>['python', 'sql', 'scala', 'nosql', 'aws', 'azure', 'spark', 'hadoop']</t>
  </si>
  <si>
    <t>junior data scientist/Data Analyst / java devops developer</t>
  </si>
  <si>
    <t>Lead Generation &amp; Data Analyst (Apprentice/Graduate)</t>
  </si>
  <si>
    <t>ATLAS ANALYTICS</t>
  </si>
  <si>
    <t>['sheets', 'flow', 'airtable']</t>
  </si>
  <si>
    <t>Data Analyst - Customer Operations</t>
  </si>
  <si>
    <t>Canada (+1 other)</t>
  </si>
  <si>
    <t>Simplify Jobs</t>
  </si>
  <si>
    <t>Scribd</t>
  </si>
  <si>
    <t>['sql', 'databricks', 'spark', 'looker', 'sheets', 'excel', 'jira']</t>
  </si>
  <si>
    <t>ASC - Downstream Data Scientist</t>
  </si>
  <si>
    <t>WhiteCrow.co</t>
  </si>
  <si>
    <t>['java', 'c++', 'python', 'r', 'spark']</t>
  </si>
  <si>
    <t>LocalJobs.com</t>
  </si>
  <si>
    <t>Software Development Engineer - Distributed NoSQL Database Systems</t>
  </si>
  <si>
    <t>['nosql', 'c', 'c++', 'java', 'go', 'python', 'rust', 'mongodb', 'mongodb', 'redis', 'neo4j', 'elasticsearch', 'linux']</t>
  </si>
  <si>
    <t>BI Data Engineer III</t>
  </si>
  <si>
    <t>Data Engineer, AIGC Science and Analytics</t>
  </si>
  <si>
    <t>Sr. Data Scientist ( SQL , BQ , Google Cloud Platform )</t>
  </si>
  <si>
    <t>['sql', 'python', 'aws', 'azure', 'bigquery']</t>
  </si>
  <si>
    <t>Hawaii</t>
  </si>
  <si>
    <t>['python', 'databricks', 'aws']</t>
  </si>
  <si>
    <t>Business Intelligence Manager</t>
  </si>
  <si>
    <t>['sql', 'r', 'python', 'sql server', 'power bi']</t>
  </si>
  <si>
    <t>Data Engineer - TS/SCI with CI Polygraph Required</t>
  </si>
  <si>
    <t>['python', 'sql', 'java', 'bash', 'typescript', 'cassandra', 'elasticsearch', 'aws', 'oracle', 'pyspark', 'spark', 'word', 'puppet']</t>
  </si>
  <si>
    <t>Principal Systems Software Engineer</t>
  </si>
  <si>
    <t>['c++', 'java', 'scala', 'databricks', 'aws', 'spark', 'hadoop', 'kafka']</t>
  </si>
  <si>
    <t>Solutions &amp; Data Engineer</t>
  </si>
  <si>
    <t>Berkley Oil &amp; Gas (a Berkley Company)</t>
  </si>
  <si>
    <t>['vba', 'sql', 'visual basic', 'python', 'sql server', 'excel', 'tableau', 'jira']</t>
  </si>
  <si>
    <t>['python', 'sql', 'java', 'c#', 'scala', 'r', 'aws', 'azure', 'gcp', 'snowflake', 'bigquery', 'redshift', 'databricks', 'airflow', 'spark', 'kafka']</t>
  </si>
  <si>
    <t>Senior Data Engineer, 3PX Private Pricing - Analytics &amp; Insights</t>
  </si>
  <si>
    <t>Amazon Web Services (AWS)</t>
  </si>
  <si>
    <t>Data Engineer for Hospital EMR Integration and AI/ML Development</t>
  </si>
  <si>
    <t>Sr. Robotics Business Intelligence Engineer, Amazon Robotics</t>
  </si>
  <si>
    <t>['java', 'aws', 'redshift', 'kafka', 'kubernetes']</t>
  </si>
  <si>
    <t>BI Technical Lead</t>
  </si>
  <si>
    <t>Data Analyst with Bullhorn Expertise</t>
  </si>
  <si>
    <t>The Midtown Group</t>
  </si>
  <si>
    <t>['vba', 'python', 'excel', 'flow']</t>
  </si>
  <si>
    <t>Sr. AI/ML Developer_FL</t>
  </si>
  <si>
    <t>['python', 'r', 'sql', 'nosql', 'aws', 'azure', 'tensorflow', 'pytorch', 'scikit-learn', 'spark', 'hadoop']</t>
  </si>
  <si>
    <t>Sr. Data Engineer_NYC</t>
  </si>
  <si>
    <t>['sql', 'python', 'snowflake', 'azure', 'pyspark']</t>
  </si>
  <si>
    <t>First Derivative</t>
  </si>
  <si>
    <t>['sql', 'python', 'html', 'css', 'javascript', 'snowflake', 'aws', 'react', 'airflow', 'angular', 'qlik', 'power bi', 'git', 'jira']</t>
  </si>
  <si>
    <t>Data Analyst - Supervisory, Business, and Finance Analytics</t>
  </si>
  <si>
    <t>Federal Reserve Bank of Chicago</t>
  </si>
  <si>
    <t>Rochester, IL</t>
  </si>
  <si>
    <t>['sql', 'go', 'excel', 'jira']</t>
  </si>
  <si>
    <t>Data Engineer and Product Manager</t>
  </si>
  <si>
    <t>Innomotics LLC</t>
  </si>
  <si>
    <t>GL &amp; Subledger Data Analyst</t>
  </si>
  <si>
    <t>Devbytes inc</t>
  </si>
  <si>
    <t>Data Science Product Manager (Need Locals)</t>
  </si>
  <si>
    <t>['python', 'sql', 'aws', 'powerpoint', 'tableau', 'looker']</t>
  </si>
  <si>
    <t>Senior Manager - Data Scientist</t>
  </si>
  <si>
    <t>WKRN Jobs</t>
  </si>
  <si>
    <t>Delmar, NY</t>
  </si>
  <si>
    <t>Help with Data Engineering work</t>
  </si>
  <si>
    <t>Tech Lead (Data Engineer)</t>
  </si>
  <si>
    <t>['python', 'java', 'scala', 'mongo', 'sql', 'dynamodb', 'aws', 'redshift', 'pandas', 'hadoop', 'spark', 'pyspark', 'django', 'terraform', 'bitbucket']</t>
  </si>
  <si>
    <t>Data Analyst/Project Coordinator</t>
  </si>
  <si>
    <t>McBride &amp; Son Homes</t>
  </si>
  <si>
    <t>Data Engineer/Python SR</t>
  </si>
  <si>
    <t>Encora</t>
  </si>
  <si>
    <t>['python', 'powerpoint']</t>
  </si>
  <si>
    <t>Asset Servicing - Vice President, Data Science Lead</t>
  </si>
  <si>
    <t>Associate Data Engineer – Temporary</t>
  </si>
  <si>
    <t>Forian</t>
  </si>
  <si>
    <t>['sql', 'python', 'databricks', 'redshift', 'snowflake', 'tableau', 'looker', 'power bi', 'slack']</t>
  </si>
  <si>
    <t>Associate Scientist, Epidemiology Data Analysis</t>
  </si>
  <si>
    <t>American Cancer Society</t>
  </si>
  <si>
    <t>['r', 'sas', 'sas', 'python', 'git']</t>
  </si>
  <si>
    <t>Lehigh University</t>
  </si>
  <si>
    <t>['sql', 'r', 'python', 'sql server', 'oracle', 'aws', 'tableau']</t>
  </si>
  <si>
    <t>Agriculture Science Statistician</t>
  </si>
  <si>
    <t>['python', 'matlab', 'r', 'sql']</t>
  </si>
  <si>
    <t>['sql', 'power bi', 'excel', 'sharepoint', 'dax']</t>
  </si>
  <si>
    <t>['sql', 'python', 'snowflake', 'aws', 'azure', 'flow']</t>
  </si>
  <si>
    <t>Data Engineer with (ETL / Oracle SQL Developer / Tableau Prep) - Direct Client 10+ Yrs.</t>
  </si>
  <si>
    <t>System Edge (USA) L.L.C.</t>
  </si>
  <si>
    <t>Python SQL Data Engineer</t>
  </si>
  <si>
    <t>['python', 'sql', 'nosql', 'bigquery', 'gcp', 'airflow']</t>
  </si>
  <si>
    <t>['looker', 'microstrategy', 'dax']</t>
  </si>
  <si>
    <t>Senior Data and Performance Management Analyst</t>
  </si>
  <si>
    <t>LMI</t>
  </si>
  <si>
    <t>Smart Hands Technician - Data Center</t>
  </si>
  <si>
    <t>Fortuna</t>
  </si>
  <si>
    <t>['python', 'sql', 'c', 'c#', 'c++', 'aws', 'spark', 'flow', 'github', 'docker', 'kubernetes', 'jenkins']</t>
  </si>
  <si>
    <t>Sr Property Financial Data Analyst - Now Hiring</t>
  </si>
  <si>
    <t>180 Properties Co LLC</t>
  </si>
  <si>
    <t>Cyber Ops Risk Analyst / Data Engineer</t>
  </si>
  <si>
    <t>Sr. Manager, Data Engineering, Nbcu Media Group</t>
  </si>
  <si>
    <t>ShowbizJobs</t>
  </si>
  <si>
    <t>['python', 'java', 'scala', 'aws', 'snowflake', 'databricks', 'airflow', 'spark', 'kubernetes']</t>
  </si>
  <si>
    <t>Athor Christensen</t>
  </si>
  <si>
    <t>Natural Language (NL) Data Scientist</t>
  </si>
  <si>
    <t>['python', 'c#', 'sql', 'mongodb', 'mongodb', 'sql server', 'watson', 'azure', 'aws', 'redhat', 'windows', 'splunk', 'ssrs', 'cognos', 'power bi', 'visio', 'ssis', 'bitbucket', 'jira', 'confluence']</t>
  </si>
  <si>
    <t>['sql', 'scala', 'java', 'python', 'mysql', 'postgresql', 'sql server', 'cassandra', 'pyspark', 'kafka', 'express', 'flow', 'kubernetes']</t>
  </si>
  <si>
    <t>Senior Data Analyst - Data &amp; Analytics (DnA)</t>
  </si>
  <si>
    <t>Corporate - Business Data Analyst (Strategy)</t>
  </si>
  <si>
    <t>Essilor and Subsidiaries</t>
  </si>
  <si>
    <t>Data Analyst (Fixed Term Contract)</t>
  </si>
  <si>
    <t>Outscal</t>
  </si>
  <si>
    <t>Dreamhaven</t>
  </si>
  <si>
    <t>['sql', 'python', 'databricks', 'pandas', 'numpy', 'spark', 'tableau', 'looker', 'power bi', 'sheets']</t>
  </si>
  <si>
    <t>Informatics Data Analyst ( Must work onsite in DTLA)</t>
  </si>
  <si>
    <t>Genesis Global Recruiting</t>
  </si>
  <si>
    <t>['sas', 'sas', 'sql', 'excel', 'word', 'powerpoint', 'tableau']</t>
  </si>
  <si>
    <t>['sql', 'sql server', 'mysql', 'oracle', 'azure', 'power bi', 'sharepoint']</t>
  </si>
  <si>
    <t>AI/ML Data Scientist II- Remote, USA</t>
  </si>
  <si>
    <t>['python', 'r', 'sql', 'aws', 'gcp', 'azure', 'tensorflow', 'pytorch', 'scikit-learn', 'pandas', 'numpy', 'matplotlib', 'seaborn', 'spark']</t>
  </si>
  <si>
    <t>GEI Consultants, Inc.</t>
  </si>
  <si>
    <t>DAS42 | Data &amp; Analytics Consultancy</t>
  </si>
  <si>
    <t>['python', 'sql', 'snowflake', 'aws', 'bigquery', 'redshift', 'looker', 'tableau']</t>
  </si>
  <si>
    <t>Senior Full Stack Software Engineer- Gen AI Platforms</t>
  </si>
  <si>
    <t>['python', 'java', 'snowflake', 'kafka', 'flow', 'git', 'jenkins', 'docker', 'kubernetes']</t>
  </si>
  <si>
    <t>Big Data Engineer with cloud experience</t>
  </si>
  <si>
    <t>SysMind Tech</t>
  </si>
  <si>
    <t>['python', 'aws', 'kafka', 'spark', 'tableau', 'git']</t>
  </si>
  <si>
    <t>Senior Data Engineer - Oracle SQL and PL/SQL</t>
  </si>
  <si>
    <t>Information Security Data Analyst I</t>
  </si>
  <si>
    <t>Nakuru, Kenya</t>
  </si>
  <si>
    <t>Levels.fyi</t>
  </si>
  <si>
    <t>University of Rochester</t>
  </si>
  <si>
    <t>Data Analyst, Customer Operations</t>
  </si>
  <si>
    <t>Tetovo, North Macedonia</t>
  </si>
  <si>
    <t>Karkidi</t>
  </si>
  <si>
    <t>Inspire11</t>
  </si>
  <si>
    <t>Machine Learning Engineer (Europe)</t>
  </si>
  <si>
    <t>Kalepa</t>
  </si>
  <si>
    <t>['python', 'aws', 'arch']</t>
  </si>
  <si>
    <t>Data Engineer (L5)</t>
  </si>
  <si>
    <t>Sales Engineer, Enterprise</t>
  </si>
  <si>
    <t>Myanmar</t>
  </si>
  <si>
    <t>['sql', 'python', 'shell', 'go', 'mongodb', 'mongodb', 'sql server', 'db2', 'postgresql', 'mysql', 'oracle', 'aws', 'azure', 'gcp', 'snowflake', 'redshift', 'bigquery', 'databricks', 'kafka', 'linux', 'windows', 'sap', 'slack']</t>
  </si>
  <si>
    <t>FX Logistics</t>
  </si>
  <si>
    <t>Senior Data Engineer/Scientist</t>
  </si>
  <si>
    <t>Samsara</t>
  </si>
  <si>
    <t>['sql', 'python', 'databricks', 'tableau']</t>
  </si>
  <si>
    <t>['c', 'sql', 'python', 'looker']</t>
  </si>
  <si>
    <t>Cintal Inc</t>
  </si>
  <si>
    <t>Wrench Group</t>
  </si>
  <si>
    <t>Senior Business Intelligence Engineer, AMZL ORBIT</t>
  </si>
  <si>
    <t>Associate Statistical Programmer Director</t>
  </si>
  <si>
    <t>Exelixis</t>
  </si>
  <si>
    <t>['sas', 'sas', 'unix']</t>
  </si>
  <si>
    <t>Canyon Lake, TX</t>
  </si>
  <si>
    <t>New Braunfels Utilities</t>
  </si>
  <si>
    <t>(USA) Senior, Data Scientist (Computer Vision Engineer)</t>
  </si>
  <si>
    <t>['python', 'scala', 'r', 'spark', 'tensorflow', 'github']</t>
  </si>
  <si>
    <t>Data Engineer III - Data Ventures</t>
  </si>
  <si>
    <t>Tontitown, AR</t>
  </si>
  <si>
    <t>['java', 'scala', 'python', 'nosql', 'mysql', 'gcp', 'azure', 'databricks', 'hadoop', 'spark', 'kafka', 'airflow']</t>
  </si>
  <si>
    <t>entry level Data Scientist / AI engineer/ Java Software programmer</t>
  </si>
  <si>
    <t>Smart Recruiters Jobs</t>
  </si>
  <si>
    <t>AML/CFT &amp; Data Analyst (E)</t>
  </si>
  <si>
    <t>Entry Level ML Engineer/data analyst</t>
  </si>
  <si>
    <t>['java', 'javascript', 'c++', 'sas', 'sas', 'python', 'spring', 'tableau', 'docker', 'jenkins']</t>
  </si>
  <si>
    <t>IT Security Analyst/DevSecOps Engineer</t>
  </si>
  <si>
    <t>Monolithic Power Systems, Inc.</t>
  </si>
  <si>
    <t>['python', 'bash', 'powershell', 'git', 'docker', 'kubernetes', 'jenkins', 'gitlab', 'terraform', 'ansible']</t>
  </si>
  <si>
    <t>Senior Data Engineer, Analytics &amp; Insights</t>
  </si>
  <si>
    <t>Clarkson Valley, MO</t>
  </si>
  <si>
    <t>McBride Homes</t>
  </si>
  <si>
    <t>['sql', 'snowflake', 'azure', 'databricks', 'airflow', 'power bi', 'tableau', 'alteryx', 'ssis']</t>
  </si>
  <si>
    <t>Diligent ACL Analyst</t>
  </si>
  <si>
    <t>SMART TECH SKILLS LLC</t>
  </si>
  <si>
    <t>IT Business Systems Analyst</t>
  </si>
  <si>
    <t>Kings Park, NY</t>
  </si>
  <si>
    <t>Frankford, NJ</t>
  </si>
  <si>
    <t>Beacon Hill</t>
  </si>
  <si>
    <t>['sql', 'python', 'scala', 'azure', 'databricks', 'cognos', 'flow', 'github']</t>
  </si>
  <si>
    <t>Drive DeVilbiss Healthcare</t>
  </si>
  <si>
    <t>['sql', 'python', 'r', 'shell', 'power bi', 'sap', 'excel', 'dax', 'smartsheet', 'asana', 'planner']</t>
  </si>
  <si>
    <t>Senior Web/Digital Analytics</t>
  </si>
  <si>
    <t>Cloud Data Analyst/ Azure Data Engineer</t>
  </si>
  <si>
    <t>['sql', 'python', 'powershell', 'azure', 'alteryx', 'tableau', 'power bi']</t>
  </si>
  <si>
    <t>Hybrid Data Engineer for Child Welfare Data Conversion</t>
  </si>
  <si>
    <t>Durham, North Carolina</t>
  </si>
  <si>
    <t>Professional Search of the Carolinas</t>
  </si>
  <si>
    <t>Excellent opportunity for Business Data Analyst with significant Banking &amp; Commercial Lending experience - Charlotte, NC/ SFO,CA</t>
  </si>
  <si>
    <t>Nascent Global</t>
  </si>
  <si>
    <t>Advertising Campaign Analyst</t>
  </si>
  <si>
    <t>Category Insights Analyst</t>
  </si>
  <si>
    <t>Topco Associates LLC</t>
  </si>
  <si>
    <t>['sql', 'excel', 'tableau', 'powerpoint', 'microsoft teams', 'zoom']</t>
  </si>
  <si>
    <t>Data Engineer with Cybersecurity/DLP (Data Loss Prevention), Python Data Pipelines &amp; CICD Exp.</t>
  </si>
  <si>
    <t>Principal AI Engineer with Cyber Security</t>
  </si>
  <si>
    <t>Armis</t>
  </si>
  <si>
    <t>['python', 'git', 'flow']</t>
  </si>
  <si>
    <t>Data Analyst lll (Data Encryption Analyst)</t>
  </si>
  <si>
    <t>Audit Data Analyst - Senior Auditor</t>
  </si>
  <si>
    <t>['sas', 'sas', 'sql', 'phoenix', 'tableau', 'power bi', 'alteryx']</t>
  </si>
  <si>
    <t>Digital Analyst</t>
  </si>
  <si>
    <t>Caterpillar Inc.</t>
  </si>
  <si>
    <t>Atwater, CA</t>
  </si>
  <si>
    <t>['python', 'sql', 'aws', 'azure', 'gcp', 'linux', 'kubernetes', 'docker']</t>
  </si>
  <si>
    <t>Allen Park, MI</t>
  </si>
  <si>
    <t>['java', 'python', 'sql', 'bigquery', 'linux', 'github', 'terraform']</t>
  </si>
  <si>
    <t>Hybrid Azure Data Analytics Engineer</t>
  </si>
  <si>
    <t>Collingswood, NJ</t>
  </si>
  <si>
    <t>EDI Staffing, an EDI Specialists Company</t>
  </si>
  <si>
    <t>['sql', 'python', 'azure', 'oracle', 'databricks', 'spark', 'pyspark', 'unity', 'github', 'terraform']</t>
  </si>
  <si>
    <t>Sr. Data Engineer - Operational Data</t>
  </si>
  <si>
    <t>The Reserves Network</t>
  </si>
  <si>
    <t>['sql', 'python', 'sql server', 'excel']</t>
  </si>
  <si>
    <t>Software Engineer — Data Infrastructure</t>
  </si>
  <si>
    <t>Snorkel AI</t>
  </si>
  <si>
    <t>['python', 'aws', 'databricks', 'snowflake', 'kubernetes']</t>
  </si>
  <si>
    <t>['java', 'python', 'sql', 'postgresql', 'dynamodb', 'aws', 'pyspark', 'angular', 'tableau', 'ssrs', 'terraform', 'git', 'jenkins', 'docker']</t>
  </si>
  <si>
    <t>Data Engineer with Scala &amp; Spark expereince (Contract W2 Hybrid onsite)</t>
  </si>
  <si>
    <t>['scala', 'java', 'python', 'sql', 'nosql', 'spark', 'airflow', 'git']</t>
  </si>
  <si>
    <t>ETL Informatica Engineer</t>
  </si>
  <si>
    <t>['sql', 'shell', 'sql server', 'db2', 'unix', 'git', 'github', 'jenkins', 'jira', 'confluence']</t>
  </si>
  <si>
    <t>Big Data Engineer (Contract W2 Hybrid onsite)</t>
  </si>
  <si>
    <t>R19202  Data Science and AI Developer</t>
  </si>
  <si>
    <t>PhD Computer Scientist/Software Developer $1M+</t>
  </si>
  <si>
    <t>SPARK INVESTMENT MANAGEMENT LLC</t>
  </si>
  <si>
    <t>AAA Auto Club Enterprises</t>
  </si>
  <si>
    <t>Morgan Properties</t>
  </si>
  <si>
    <t>['c#', 'javascript', 'css', 'sql', 'sql server', 'azure', 'power bi', 'ssrs', 'ssis', 'sharepoint', 'excel', 'git']</t>
  </si>
  <si>
    <t>Amiseq Inc.</t>
  </si>
  <si>
    <t>['sql', 't-sql', 'python', 'snowflake', 'unix', 'github', 'jira']</t>
  </si>
  <si>
    <t>Network Distribution</t>
  </si>
  <si>
    <t>['sql', 'snowflake', 'aws', 'sap']</t>
  </si>
  <si>
    <t>Data Engineer/Scientist 2 (Data Scientist 2)</t>
  </si>
  <si>
    <t>['python', 'sql', 'power bi', 'visio', 'sharepoint', 'tableau']</t>
  </si>
  <si>
    <t>Data Analyst (Hybrid Onsite)</t>
  </si>
  <si>
    <t>['sas', 'sas', 'r', 'python', 'sql', 'tableau', 'excel', 'word', 'powerpoint']</t>
  </si>
  <si>
    <t>Data engineer - W2 contract</t>
  </si>
  <si>
    <t>IIC</t>
  </si>
  <si>
    <t>Watkinsville, GA</t>
  </si>
  <si>
    <t>Sr Data Scientist - ML/AI/Databricks - Remote - Now Hiring</t>
  </si>
  <si>
    <t>Oneco, FL</t>
  </si>
  <si>
    <t>Principal Data Scientist - Generative AI, Machine Learning, Python, R - Remote - Now Hiring</t>
  </si>
  <si>
    <t>Astatula, FL</t>
  </si>
  <si>
    <t>Data Engineering Specialist</t>
  </si>
  <si>
    <t>Association of American Medical Colleges (AAMC)</t>
  </si>
  <si>
    <t>['python', 'java', 'sql', 'r', 'aws', 'oracle', 'snowflake', 'spark']</t>
  </si>
  <si>
    <t>['shell', 'sql', 'cobol', 'spark', 'unix', 'word', 'excel', 'visio', 'jira', 'confluence']</t>
  </si>
  <si>
    <t>Arcata, CA</t>
  </si>
  <si>
    <t>Open Door Community Health Centers</t>
  </si>
  <si>
    <t>['python', 'sql', 'sql server', 'azure', 'excel']</t>
  </si>
  <si>
    <t>['excel', 'word', 'powerpoint', 'tableau', 'sharepoint']</t>
  </si>
  <si>
    <t>Hiring ASAP | 1 Month Project | R&amp;D| Laboratory Data Analyst | 820193</t>
  </si>
  <si>
    <t>Santa Fe Springs, CA</t>
  </si>
  <si>
    <t>Helpmates</t>
  </si>
  <si>
    <t>Senior Data Analyst - Business Operations</t>
  </si>
  <si>
    <t>TEKsystems Careers</t>
  </si>
  <si>
    <t>CerpassRX</t>
  </si>
  <si>
    <t>211: Data Analyst (Onsite in Dallas)</t>
  </si>
  <si>
    <t>Dataspace</t>
  </si>
  <si>
    <t>['sql', 'python', 'django', 'excel']</t>
  </si>
  <si>
    <t>4062 Aetna Resources, LLC</t>
  </si>
  <si>
    <t>U.S Air Force</t>
  </si>
  <si>
    <t>CAA</t>
  </si>
  <si>
    <t>['sql', 'python', 'datarobot', 'excel', 'tableau', 'looker']</t>
  </si>
  <si>
    <t>EWorker</t>
  </si>
  <si>
    <t>Senior Data Analyst, Global Market Analytics and Insights - Remote</t>
  </si>
  <si>
    <t>confidential</t>
  </si>
  <si>
    <t>['sql', 'python', 'r', 'azure', 'databricks', 'power bi', 'tableau', 'excel', 'powerpoint', 'unity']</t>
  </si>
  <si>
    <t>Braiins</t>
  </si>
  <si>
    <t>['python', 'rust', 'sql', 'matlab', 'tableau']</t>
  </si>
  <si>
    <t>['sas', 'sas', 'sql', 'python', 'flow']</t>
  </si>
  <si>
    <t>LinkedIn Nicaragua</t>
  </si>
  <si>
    <t>ML Solutions Engineer</t>
  </si>
  <si>
    <t>Mali</t>
  </si>
  <si>
    <t>Arize AI</t>
  </si>
  <si>
    <t>['python', 'r', 'java', 'go', 'aws', 'azure', 'gcp', 'tensorflow', 'pytorch', 'scikit-learn', 'kubernetes']</t>
  </si>
  <si>
    <t>USNLX Ability Jobs - National Labor Exchange</t>
  </si>
  <si>
    <t>Senior Data Engineer, Ring Data Science and Engineering</t>
  </si>
  <si>
    <t>['sql', 'python', 'dynamodb', 'elasticsearch', 'redshift', 'aws', 'spark', 'hadoop']</t>
  </si>
  <si>
    <t>Data Audit Analyst</t>
  </si>
  <si>
    <t>Wellington, FL</t>
  </si>
  <si>
    <t>Performance Personnel Partners</t>
  </si>
  <si>
    <t>Database Administrator- Data Engineer II</t>
  </si>
  <si>
    <t>JPMorganChase</t>
  </si>
  <si>
    <t>['sql', 'shell', 'sql server', 'dynamodb', 'aws']</t>
  </si>
  <si>
    <t>Junior Data scientist/ junior Java Jenkins Developer-remote</t>
  </si>
  <si>
    <t>['java', 'javascript', 'c++', 'python', 'spring', 'excel', 'docker', 'jenkins', 'github']</t>
  </si>
  <si>
    <t>Bella Vista, AR</t>
  </si>
  <si>
    <t>['sql', 'nosql', 'java', 'c++', 'python', 'snowflake', 'azure', 'bigquery']</t>
  </si>
  <si>
    <t>Data Engineer, People eXperience and Technology (PXT) Central Science</t>
  </si>
  <si>
    <t>Program Manager - Data Engineer</t>
  </si>
  <si>
    <t>['visio', 'tableau', 'airtable']</t>
  </si>
  <si>
    <t>Lead Analytics Engineer</t>
  </si>
  <si>
    <t>['python', 'oracle', 'aws', 'alteryx']</t>
  </si>
  <si>
    <t>Entry level Data analyst/ AI engineer/ Java Software programmer</t>
  </si>
  <si>
    <t>Medicaid and Pharmaceutical Data Analyst</t>
  </si>
  <si>
    <t>Operations Data Analyst, Expert</t>
  </si>
  <si>
    <t>['vba', 'sql', 'python', 'oracle', 'pandas']</t>
  </si>
  <si>
    <t>AI Product Analyst (Data Science)</t>
  </si>
  <si>
    <t>['python', 'pandas', 'numpy', 'scikit-learn', 'tensorflow', 'pytorch']</t>
  </si>
  <si>
    <t>Princeton, IN</t>
  </si>
  <si>
    <t>Data Engineer (Hybrid Onsite/Some Remote)</t>
  </si>
  <si>
    <t>Juvenile Welfare Board of Pinellas County</t>
  </si>
  <si>
    <t>['sql', 'python', 'azure', 'power bi']</t>
  </si>
  <si>
    <t>Business Intelligence Analyst Senior (Accounting and Finance)</t>
  </si>
  <si>
    <t>['nosql', 'sql', 'snowflake', 'oracle', 'hadoop', 'phoenix', 'tableau']</t>
  </si>
  <si>
    <t>Active TS/SCI clearance, Level II IAT certified Data Engineer</t>
  </si>
  <si>
    <t>Kinetix</t>
  </si>
  <si>
    <t>['javascript', 'groovy', 'python', 'linux', 'docker', 'puppet', 'ansible', 'kubernetes', 'flow']</t>
  </si>
  <si>
    <t>BI Engineer with AWS &amp; PowerBI Exp</t>
  </si>
  <si>
    <t>Neumeric Technologies Corporation</t>
  </si>
  <si>
    <t>['python', 'scala', 'sql', 'r', 't-sql', 'aws', 'power bi']</t>
  </si>
  <si>
    <t>Junior Developer - Data Engineer</t>
  </si>
  <si>
    <t>['java', 'sql', 'python', 'snowflake', 'aws', 'spring', 'kafka']</t>
  </si>
  <si>
    <t>QC Analyst (Data Entry &amp; Customer Service Specialist)</t>
  </si>
  <si>
    <t>TECHGENE SOLUTIONS LLC</t>
  </si>
  <si>
    <t>Lead Python Engineer</t>
  </si>
  <si>
    <t>['python', 'databricks', 'snowflake', 'azure']</t>
  </si>
  <si>
    <t>Trinity, FL</t>
  </si>
  <si>
    <t>MASC Medical Recruitment Firm</t>
  </si>
  <si>
    <t>Junior Financial Data Analyst</t>
  </si>
  <si>
    <t>OAT Orion Advisor Technology, LLC</t>
  </si>
  <si>
    <t>['sql', 'c#', 'dynamodb', 'sql server', 'aws', 'redshift', 'snowflake', 'kafka']</t>
  </si>
  <si>
    <t>ADA Analyst / Tester</t>
  </si>
  <si>
    <t>Albano Systems, Inc.</t>
  </si>
  <si>
    <t>['sql', 'javascript', 't-sql', 'sql server', 'snowflake', 'aws', 'ssis', 'ssrs', 'github', 'jenkins']</t>
  </si>
  <si>
    <t>Jordan, MN</t>
  </si>
  <si>
    <t>['t-sql', 'sql', 'ssis', 'github', 'jenkins']</t>
  </si>
  <si>
    <t>['python', 'sql', 'aws', 'pandas', 'pytorch', 'tensorflow', 'linux', 'git', 'github', 'docker']</t>
  </si>
  <si>
    <t>Ring</t>
  </si>
  <si>
    <t>['sql', 'python', 'dynamodb', 'elasticsearch', 'aws', 'redshift', 'spark', 'hadoop']</t>
  </si>
  <si>
    <t>Data Engineer III (US)</t>
  </si>
  <si>
    <t>['sql', 'shell', 'unix']</t>
  </si>
  <si>
    <t>Principal Data Analyst Global Quality Compliance</t>
  </si>
  <si>
    <t>Upper Saucon Township, PA</t>
  </si>
  <si>
    <t>['python', 'r', 'sql', 'windows', 'power bi', 'visio', 'excel', 'tableau', 'unity', 'smartsheet']</t>
  </si>
  <si>
    <t>Orion</t>
  </si>
  <si>
    <t>GCP Data Engineer (MUST HAVE DASH +&amp;Healthcare experience)</t>
  </si>
  <si>
    <t>BPO Recruit</t>
  </si>
  <si>
    <t>['sql', 'gcp', 'hadoop', 'flask', 'tableau', 'power bi']</t>
  </si>
  <si>
    <t>CompQsoft</t>
  </si>
  <si>
    <t>US Tech Solutions Private Limited</t>
  </si>
  <si>
    <t>['sql', 'python', 'visual basic', 'sas', 'sas', 'db2', 'tableau', 'ms access', 'excel', 'git']</t>
  </si>
  <si>
    <t>['t-sql', 'spark', 'hadoop']</t>
  </si>
  <si>
    <t>DATA ANALYST &amp; TECHNICAL WRITER</t>
  </si>
  <si>
    <t>['sql', 'python', 'r', 'excel', 'tableau', 'power bi', 'github', 'confluence', 'jira']</t>
  </si>
  <si>
    <t>Senior Manufacturing Operations Support Analyst</t>
  </si>
  <si>
    <t>Lakehurst, NJ</t>
  </si>
  <si>
    <t>['sql', 'oracle', 'ms access', 'excel']</t>
  </si>
  <si>
    <t>Datawarehouse Developer</t>
  </si>
  <si>
    <t>['shell', 'sql', 'oracle', 'unix', 'cognos']</t>
  </si>
  <si>
    <t>JDI Distribution</t>
  </si>
  <si>
    <t>Sunset Beach, CA</t>
  </si>
  <si>
    <t>JLM Strategic Talent Partners</t>
  </si>
  <si>
    <t>PIH Health</t>
  </si>
  <si>
    <t>Cloud Analytics Technologies LLC</t>
  </si>
  <si>
    <t>['sql', 'python', 'tensorflow', 'pytorch', 'mxnet', 'keras', 'pandas', 'numpy']</t>
  </si>
  <si>
    <t>Sr. Data BI/Engineer</t>
  </si>
  <si>
    <t>Business Intelligence Engineer - Logistics, ORBIT</t>
  </si>
  <si>
    <t>['nosql', 'r', 'sas', 'sas', 'matlab', 'sql', 'python', 'dynamodb', 'redshift', 'oracle', 'aws', 'tableau']</t>
  </si>
  <si>
    <t>['sql', 'javascript', 'php', 'python', 'excel', 'looker', 'tableau']</t>
  </si>
  <si>
    <t>Kivyo</t>
  </si>
  <si>
    <t>['python', 'scala', 'java', 'sql', 'no-sql', 'snowflake', 'aws', 'gcp', 'databricks', 'azure', 'redshift', 'airflow', 'hadoop', 'spark', 'terraform']</t>
  </si>
  <si>
    <t>Adana, Reşatbey, Seyhan/Adana, Türkiye</t>
  </si>
  <si>
    <t>Senior Data Scientist, 5+ Years of Experience</t>
  </si>
  <si>
    <t>['scala', 'sql', 'r', 'python', 'gcp', 'databricks', 'snowflake', 'spark', 'tableau', 'power bi', 'excel', 'powerpoint', 'word']</t>
  </si>
  <si>
    <t>['sql', 'python', 'aws', 'gcp', 'azure', 'tensorflow', 'spark']</t>
  </si>
  <si>
    <t>Data Engineer, Workforce Solutions - Analytics and Tech</t>
  </si>
  <si>
    <t>Meadow Lake, SK, Canada</t>
  </si>
  <si>
    <t>StackAdapt</t>
  </si>
  <si>
    <t>Wiley Edge</t>
  </si>
  <si>
    <t>Procurement AI Data Analyst</t>
  </si>
  <si>
    <t>Compass Group Careers</t>
  </si>
  <si>
    <t>['python', 'r', 'java', 'excel', 'powerpoint', 'tableau']</t>
  </si>
  <si>
    <t>['python', 'jupyter', 'numpy', 'spark']</t>
  </si>
  <si>
    <t>Jobsultant Solutions</t>
  </si>
  <si>
    <t>['java', 'python', 'c++', 'databricks', 'tensorflow', 'spring', 'tableau', 'docker', 'jenkins', 'github', 'kubernetes']</t>
  </si>
  <si>
    <t>Data Scientist Level V</t>
  </si>
  <si>
    <t>['python', 'sql', 'hadoop', 'spark', 'github']</t>
  </si>
  <si>
    <t>Missoula, MT</t>
  </si>
  <si>
    <t>['oracle', 'spring']</t>
  </si>
  <si>
    <t>Zs Associates</t>
  </si>
  <si>
    <t>Hacienda Heights, CA</t>
  </si>
  <si>
    <t>['sql', 'nosql', 'python', 'sql server', 'snowflake', 'aws', 'azure', 'airflow']</t>
  </si>
  <si>
    <t>Telecom Expense Data Analyst</t>
  </si>
  <si>
    <t>BI &amp; Data Visualization Developer</t>
  </si>
  <si>
    <t>McAfee</t>
  </si>
  <si>
    <t>Remote Sr Data Scientist - B2C Behavioral Data, Machine Learning</t>
  </si>
  <si>
    <t>['python', 'sql', 'go', 'airflow', 'word']</t>
  </si>
  <si>
    <t>Data Science AI Solution Delivery Lead</t>
  </si>
  <si>
    <t>['python', 'r', 'sql', 'aws', 'gcp', 'databricks', 'snowflake', 'azure', 'pandas', 'scikit-learn', 'pytorch', 'tensorflow', 'hadoop', 'spark', 'tableau', 'looker', 'git']</t>
  </si>
  <si>
    <t>entry level Java developer with kubernates/junior data scientist</t>
  </si>
  <si>
    <t>Data Program Officer</t>
  </si>
  <si>
    <t>Enterprise Community Partners</t>
  </si>
  <si>
    <t>['sql', 'python', 'excel', 'dax']</t>
  </si>
  <si>
    <t>Junior Data scientist/Jr Java jenkins git Developer-remote</t>
  </si>
  <si>
    <t>['python', 'sql', 'nosql', 'java', 'c++', 'scala']</t>
  </si>
  <si>
    <t>Data Engineer ETL Testing Cloud Migration Python</t>
  </si>
  <si>
    <t>Select Minds LLC</t>
  </si>
  <si>
    <t>Data Quality Analyst- Experience Rating (Hybrid Insurance role)</t>
  </si>
  <si>
    <t>PA Compensation Rating Bureau.</t>
  </si>
  <si>
    <t>Business Intelligence Engineer, Ring Experience and Services (RESBI)</t>
  </si>
  <si>
    <t>Bee Cave, TX</t>
  </si>
  <si>
    <t>Mvp Group Inc</t>
  </si>
  <si>
    <t>Collibra Platform Expertise</t>
  </si>
  <si>
    <t>['groovy', 'javascript', 'sql', 'sql server', 'mysql', 'oracle', 'tableau']</t>
  </si>
  <si>
    <t>Security &amp; Fleet Data Analyst</t>
  </si>
  <si>
    <t>Builders' Insulation</t>
  </si>
  <si>
    <t>Application Data Engineer – Student System</t>
  </si>
  <si>
    <t>ESO Consultants</t>
  </si>
  <si>
    <t>Data and AI Engineer</t>
  </si>
  <si>
    <t>Business Intelligence Engineer (all genders)</t>
  </si>
  <si>
    <t>Jobs And Talents In AI, ML, Data Science And Big Data</t>
  </si>
  <si>
    <t>['sql', 'python', 'microstrategy']</t>
  </si>
  <si>
    <t>HomeServe</t>
  </si>
  <si>
    <t>['sql', 'windows', 'alteryx', 'tableau', 'word', 'outlook']</t>
  </si>
  <si>
    <t>Senior Data Engineer (Full Time role)</t>
  </si>
  <si>
    <t>iPivot, LLC</t>
  </si>
  <si>
    <t>['python', 'sql', 'sql server', 'databricks', 'redshift', 'snowflake', 'spark', 'pyspark', 'airflow']</t>
  </si>
  <si>
    <t>Data Analyst - Population Health</t>
  </si>
  <si>
    <t>Tiburcio Vasquez Health Center</t>
  </si>
  <si>
    <t>['python', 'java', 'scala', 'sql', 't-sql', 'azure', 'databricks', 'spark', 'pyspark', 'ssis']</t>
  </si>
  <si>
    <t>['java', 'c#', 'golang', 'python', 'sql', 'aws', 'azure', 'gcp', 'kafka', 'spark']</t>
  </si>
  <si>
    <t>Data Analyst- Public Service</t>
  </si>
  <si>
    <t>The City of Charleston, SC</t>
  </si>
  <si>
    <t>['sql', 'azure', 'unify']</t>
  </si>
  <si>
    <t>Data Engineer - Student Systems</t>
  </si>
  <si>
    <t>InfoPeople Corp</t>
  </si>
  <si>
    <t>Data Engineer OR Architect W2</t>
  </si>
  <si>
    <t>Creed Infotech</t>
  </si>
  <si>
    <t>Seffner, FL</t>
  </si>
  <si>
    <t>Rooms To Go Corporate</t>
  </si>
  <si>
    <t>['go', 'sql', 'excel', 'power bi', 'microstrategy', 'cognos', 'tableau']</t>
  </si>
  <si>
    <t>AWS Data Engineer/Big Data Engineer</t>
  </si>
  <si>
    <t>TekWissen LLC</t>
  </si>
  <si>
    <t>['scala', 'sql', 'aws', 'hadoop', 'spark', 'power bi', 'qlik', 'docker', 'kubernetes']</t>
  </si>
  <si>
    <t>Kansasville, WI</t>
  </si>
  <si>
    <t>['sql', 'nosql', 'python', 'aws', 'kafka', 'hadoop']</t>
  </si>
  <si>
    <t>['go', 'db2', 'excel']</t>
  </si>
  <si>
    <t>Senior Manager, Advanced Analytics / Data Science</t>
  </si>
  <si>
    <t>['sql', 'python', 'sql server', 'sap', 'power bi']</t>
  </si>
  <si>
    <t>Senior Data Scientist - Operations Technology</t>
  </si>
  <si>
    <t>['python', 'r', 'aws', 'azure', 'git', 'docker', 'kubernetes']</t>
  </si>
  <si>
    <t>Data Science Principal Engineer</t>
  </si>
  <si>
    <t>['sql', 'bigquery', 'jira']</t>
  </si>
  <si>
    <t>Data Engineer III - AMZ8839674</t>
  </si>
  <si>
    <t>['sql', 'python', 'perl', 'ruby', 'ruby', 'dynamodb', 'aws', 'redshift', 'excel', 'tableau']</t>
  </si>
  <si>
    <t>['sql', 'databricks', 'azure', 'spark', 'pyspark', 'unity', 'gitlab']</t>
  </si>
  <si>
    <t>Clearance Jobs</t>
  </si>
  <si>
    <t>Windward Communities</t>
  </si>
  <si>
    <t>['python', 'sql', 'aws', 'redshift', 'kafka', 'pyspark', 'flask', 'fastapi', 'terraform', 'git', 'github', 'bitbucket']</t>
  </si>
  <si>
    <t>Data Analyst only for USCITIZEN and Green Card</t>
  </si>
  <si>
    <t>BC</t>
  </si>
  <si>
    <t>Data Center Engineer (contractor)</t>
  </si>
  <si>
    <t>UPPER, LLC</t>
  </si>
  <si>
    <t>['sql', 'sql server', 'mysql', 'oracle', 'linux', 'windows']</t>
  </si>
  <si>
    <t>Munich Re America Services</t>
  </si>
  <si>
    <t>['sql', 't-sql', 'python', 'sql server', 'databricks', 'azure', 'spark', 'power bi']</t>
  </si>
  <si>
    <t>['sql', 'sas', 'sas', 'oracle', 'power bi']</t>
  </si>
  <si>
    <t>Research and Development Analyst 12 Month Limited Term</t>
  </si>
  <si>
    <t>Staff Data Analyst - Marketing</t>
  </si>
  <si>
    <t>Hootsuite</t>
  </si>
  <si>
    <t>Data Engineer (Intermediate OR Senior)</t>
  </si>
  <si>
    <t>['sql', 'python', 'databricks', 'snowflake', 'spark', 'windows', 'power bi', 'word', 'spreadsheet']</t>
  </si>
  <si>
    <t>Mainly Remote to Denver Data Engineer - Staff Consultant</t>
  </si>
  <si>
    <t>Datalere</t>
  </si>
  <si>
    <t>['python', 'azure', 'databricks', 'pandas', 'numpy']</t>
  </si>
  <si>
    <t>Horizon Media, Inc.</t>
  </si>
  <si>
    <t>Mill Valley, CA</t>
  </si>
  <si>
    <t>NewRetirement</t>
  </si>
  <si>
    <t>['sql', 'python', 'aws', 'spark', 'tableau', 'power bi', 'looker']</t>
  </si>
  <si>
    <t>Junior Data Analyst (In-Office Position)</t>
  </si>
  <si>
    <t>Florida (+41 others)</t>
  </si>
  <si>
    <t>['python', 'sql', 'pandas', 'pytorch', 'tensorflow']</t>
  </si>
  <si>
    <t>Startup Jobs</t>
  </si>
  <si>
    <t>Azure DevOps Engineer</t>
  </si>
  <si>
    <t>LinkedIn Brunei</t>
  </si>
  <si>
    <t>Frontline Data Solutions</t>
  </si>
  <si>
    <t>['python', 'azure', 'windows']</t>
  </si>
  <si>
    <t>Data Analyst/Market Researcher</t>
  </si>
  <si>
    <t>Voli Agency - Teamtailor</t>
  </si>
  <si>
    <t>Voli Agency</t>
  </si>
  <si>
    <t>Data Engineer I, Intelligent Talent Acquisition</t>
  </si>
  <si>
    <t>['sql', 'scala', 'python', 'aws', 'redshift', 'hadoop', 'spark', 'excel']</t>
  </si>
  <si>
    <t>Construction Execs</t>
  </si>
  <si>
    <t>Sr Data Scientist -Computer Vision</t>
  </si>
  <si>
    <t>Adani Group</t>
  </si>
  <si>
    <t>['python', 'r', 'java', 'aws', 'azure', 'gcp', 'tensorflow', 'keras', 'pytorch', 'opencv']</t>
  </si>
  <si>
    <t>Senior Manager, Data Analytics - Delivery Excellence</t>
  </si>
  <si>
    <t>['sql', 'python', 'scala', 'r', 'spark', 'excel', 'tableau', 'looker', 'power bi']</t>
  </si>
  <si>
    <t>Staff, Data Scientist | Inventory Placement Team | Sunnyvale</t>
  </si>
  <si>
    <t>Senior Data Analyst with SQL and Python Expertise</t>
  </si>
  <si>
    <t>['sql', 'python', 'vba', 'tableau', 'alteryx', 'excel', 'sharepoint']</t>
  </si>
  <si>
    <t>Data Analyst / java developer / devops developer</t>
  </si>
  <si>
    <t>junior level data developer with Azure CI/CD/Junior data scientist</t>
  </si>
  <si>
    <t>Laconia, NH</t>
  </si>
  <si>
    <t>['java', 'sas', 'sas', 'python', 'javascript', 'c++', 'c', 'databricks', 'tableau', 'docker', 'jenkins']</t>
  </si>
  <si>
    <t>Senior Data Engineer - ETL and Data Migration Specialist</t>
  </si>
  <si>
    <t>['db2', 'oracle']</t>
  </si>
  <si>
    <t>Data Engineer (Java, AI, ML)</t>
  </si>
  <si>
    <t>Real Matters Inc.</t>
  </si>
  <si>
    <t>['golang', 'java', 'nosql', 'mongodb', 'mongodb', 'python', 'r', 'mysql', 'couchbase', 'elasticsearch', 'bigquery', 'gcp', 'spring', 'airflow', 'looker', 'docker', 'flow', 'jenkins', 'github']</t>
  </si>
  <si>
    <t>Healthcare Data Analyst (MedInsight)</t>
  </si>
  <si>
    <t>Data Scientist (EPIC)</t>
  </si>
  <si>
    <t>Sterling, IL</t>
  </si>
  <si>
    <t>HALO</t>
  </si>
  <si>
    <t>['go', 'python', 'sql', 'snowflake', 'aws', 'airflow', 'bitbucket', 'jenkins', 'jira']</t>
  </si>
  <si>
    <t>Data Engineer- Manager</t>
  </si>
  <si>
    <t>PRICE WATERHOUSE COOPERS</t>
  </si>
  <si>
    <t>['sql', 'python', 'java', 'scala', 'dynamodb', 'aws', 'azure', 'gcp', 'redshift', 'snowflake', 'databricks', 'hadoop', 'spark', 'kafka', 'flow', 'terraform']</t>
  </si>
  <si>
    <t>Financial Data Analyst with Testing and Quality Assurance Expertise</t>
  </si>
  <si>
    <t>Sr Manager Analytics &amp; Reporting</t>
  </si>
  <si>
    <t>['sql', 'sas', 'sas', 'tableau', 'power bi', 'excel', 'word', 'powerpoint', 'alteryx']</t>
  </si>
  <si>
    <t>Data Analyst-Mid</t>
  </si>
  <si>
    <t>['c', 'excel', 'powerpoint', 'word', 'sharepoint']</t>
  </si>
  <si>
    <t>Intuit</t>
  </si>
  <si>
    <t>['python', 'sql', 'tensorflow', 'pytorch', 'keras', 'linux']</t>
  </si>
  <si>
    <t>OpenShift Container Platform Lead</t>
  </si>
  <si>
    <t>['java', 'kubernetes', 'jenkins', 'github']</t>
  </si>
  <si>
    <t>Boulder Creek, CA</t>
  </si>
  <si>
    <t>Texas A&amp;M University</t>
  </si>
  <si>
    <t>['sql', 'excel', 'tableau', 'spreadsheet']</t>
  </si>
  <si>
    <t>Business Intelligence Analyst 3</t>
  </si>
  <si>
    <t>Principal, Data Analyst - Bentonville, AR</t>
  </si>
  <si>
    <t>Built In London</t>
  </si>
  <si>
    <t>['sql', 'python', 'r', 'scala', 'bigquery', 'spark', 'airflow', 'tableau', 'looker', 'power bi']</t>
  </si>
  <si>
    <t>Île-de-France, France</t>
  </si>
  <si>
    <t>The Forecasting Company</t>
  </si>
  <si>
    <t>A Thinking Ape</t>
  </si>
  <si>
    <t>Staff Data Scientist (New Verticals)</t>
  </si>
  <si>
    <t>Data Analyst 1 - National Remote</t>
  </si>
  <si>
    <t>Senior Data Engineer, Data Platforms - Full-time</t>
  </si>
  <si>
    <t>Global Partners</t>
  </si>
  <si>
    <t>['python', 'sql', 'aws', 'snowflake', 'gcp', 'azure', 'bigquery', 'redshift', 'airflow', 'spark', 'kafka', 'kubernetes', 'docker', 'terraform', 'jenkins', 'gitlab', 'github', 'zoom']</t>
  </si>
  <si>
    <t>Senior Data Engineer, Data Platforms - Now Hiring</t>
  </si>
  <si>
    <t>Stoneham, MA</t>
  </si>
  <si>
    <t>Manatt, Phelps &amp; Phillips, LLP</t>
  </si>
  <si>
    <t>(USA) Director, Data Science - Machine Learning</t>
  </si>
  <si>
    <t>Actuarial Analyst II - Medicaid (Remote)</t>
  </si>
  <si>
    <t>Cocoa, FL</t>
  </si>
  <si>
    <t>AIRBUS U.S. Space &amp; Defense, Inc.</t>
  </si>
  <si>
    <t>['sql', 'python', 'sap', 'sharepoint', 'power bi', 'github', 'jira']</t>
  </si>
  <si>
    <t>Senior Enterprise Data Engineer</t>
  </si>
  <si>
    <t>Hales Location, NH</t>
  </si>
  <si>
    <t>TriNet USA</t>
  </si>
  <si>
    <t>['python', 'sql', 'shell', 'perl', 'aws', 'azure', 'snowflake', 'redshift', 'oracle', 'pyspark', 'unix', 'tableau']</t>
  </si>
  <si>
    <t>Senior Data Analyst, Financial Systems</t>
  </si>
  <si>
    <t>Senior Manager Data Science - Remote</t>
  </si>
  <si>
    <t>Nestlé Health Science</t>
  </si>
  <si>
    <t>['r', 'python', 'sas', 'sas', 'java', 'scala']</t>
  </si>
  <si>
    <t>Data and AI Machine Learning Engineer</t>
  </si>
  <si>
    <t>Impact Advisors</t>
  </si>
  <si>
    <t>['python', 'r', 'java', 'azure', 'aws', 'databricks', 'tensorflow', 'pytorch', 'airflow']</t>
  </si>
  <si>
    <t>PlayQ</t>
  </si>
  <si>
    <t>['sql', 'snowflake', 'bigquery', 'looker', 'tableau']</t>
  </si>
  <si>
    <t>Ravensworth</t>
  </si>
  <si>
    <t>Credence Management Solutions, LLC</t>
  </si>
  <si>
    <t>['python', 'dynamodb', 'aws', 'oracle', 'airflow', 'linux', 'gitlab', 'terraform', 'docker']</t>
  </si>
  <si>
    <t>Risk Data Analyst- E</t>
  </si>
  <si>
    <t>Praxis</t>
  </si>
  <si>
    <t>OPTnation</t>
  </si>
  <si>
    <t>Soro Technologies</t>
  </si>
  <si>
    <t>Full Stack Software Engineer II- Generative AI Platforms</t>
  </si>
  <si>
    <t>Senior Lead Data Engineer (Python, Spark, AWS)</t>
  </si>
  <si>
    <t>['python', 'scala', 'java', 'nosql', 'sql', 'mongo', 'shell', 'dynamodb', 'mysql', 'cassandra', 'aws', 'redshift', 'snowflake', 'azure', 'spark', 'airflow', 'hadoop', 'kafka']</t>
  </si>
  <si>
    <t>Built In Singapore</t>
  </si>
  <si>
    <t>FXC Intelligence</t>
  </si>
  <si>
    <t>['python', 'aws', 'airflow', 'github', 'gitlab', 'terraform']</t>
  </si>
  <si>
    <t>Laos</t>
  </si>
  <si>
    <t>BuildOps</t>
  </si>
  <si>
    <t>['python', 'javascript', 'aws', 'tensorflow', 'pytorch', 'numpy', 'scikit-learn', 'graphql', 'node.js']</t>
  </si>
  <si>
    <t>Senior Data Engineer (Python, AWS, Spark)</t>
  </si>
  <si>
    <t>['python', 'java', 'scala', 'nosql', 'sql', 'mongo', 'shell', 'mysql', 'cassandra', 'aws', 'redshift', 'snowflake', 'azure', 'databricks', 'spark', 'hadoop', 'kafka']</t>
  </si>
  <si>
    <t>['python', 'sql', 'azure', 'aws', 'gcp', 'spark']</t>
  </si>
  <si>
    <t>(USA) Data Engineer III - Data Ventures</t>
  </si>
  <si>
    <t>WFH - No Experience Needed - Data Analyst</t>
  </si>
  <si>
    <t>GrabJobs</t>
  </si>
  <si>
    <t>Cyberbacker Careers</t>
  </si>
  <si>
    <t>Java/Backend Developer (Entry Level)/jurnior data scientist</t>
  </si>
  <si>
    <t>['sas', 'sas', 'sql', 'python', 'r', 'azure', 'databricks', 'spring', 'tableau', 'visio']</t>
  </si>
  <si>
    <t>Oracle Product data hub Consultant</t>
  </si>
  <si>
    <t>['groovy', 'oracle']</t>
  </si>
  <si>
    <t>Colleyville, TX</t>
  </si>
  <si>
    <t>['java', 'python', 'bigquery', 'snowflake', 'redshift', 'gcp', 'airflow']</t>
  </si>
  <si>
    <t>Population Health Analytics, Sr. Quality Data Analyst</t>
  </si>
  <si>
    <t>Mckownville, NY</t>
  </si>
  <si>
    <t>Upstream Data Engineer Opening #476488</t>
  </si>
  <si>
    <t>['powerpoint', 'power bi']</t>
  </si>
  <si>
    <t>Senior Data Engineer - Hybrid - Now Hiring</t>
  </si>
  <si>
    <t>Cherry Hills Village, CO</t>
  </si>
  <si>
    <t>Data Engineer - Azure</t>
  </si>
  <si>
    <t>Data Scientist III, Research, Google Commerce</t>
  </si>
  <si>
    <t>Data Engineer (NOT CORP TO CORP)</t>
  </si>
  <si>
    <t>Sterling Heights, MI</t>
  </si>
  <si>
    <t>['python', 'r', 'matlab', 'mysql']</t>
  </si>
  <si>
    <t>['sql', 'oracle', 'aws', 'unix', 'jenkins']</t>
  </si>
  <si>
    <t>ComEd-Sr Engineer (Real Time Analysis)</t>
  </si>
  <si>
    <t>Energy Jobline</t>
  </si>
  <si>
    <t>Data Analytics Tagging Specialist</t>
  </si>
  <si>
    <t>['javascript', 'html', 'gdpr']</t>
  </si>
  <si>
    <t>cyberThink Inc</t>
  </si>
  <si>
    <t>['sql', 'c++', 'python', 'java', 'snowflake', 'tableau']</t>
  </si>
  <si>
    <t>Business Analyst - Data Strategy &amp; Governance</t>
  </si>
  <si>
    <t>Vallarta Supermarkets Careers</t>
  </si>
  <si>
    <t>Vallarta Supermarkets</t>
  </si>
  <si>
    <t>Analyst-Business Analytics</t>
  </si>
  <si>
    <t>['excel', 'powerpoint', 'power bi', 'qlik']</t>
  </si>
  <si>
    <t>['excel', 'alteryx', 'tableau']</t>
  </si>
  <si>
    <t>AWS Python Engineer</t>
  </si>
  <si>
    <t>['python', 'java', 'elasticsearch', 'aws', 'kafka', 'fastapi', 'terraform', 'gitlab', 'ansible', 'jenkins', 'kubernetes']</t>
  </si>
  <si>
    <t>Medical Analyst</t>
  </si>
  <si>
    <t>Platform Software Engineering Lead</t>
  </si>
  <si>
    <t>Northern Trust</t>
  </si>
  <si>
    <t>pro/source &lt;IT&gt;</t>
  </si>
  <si>
    <t>Data Systems Analyst 3 (Hybrid)</t>
  </si>
  <si>
    <t>University of California, Merced</t>
  </si>
  <si>
    <t>['aws', 'azure', 'snowflake', 'flow']</t>
  </si>
  <si>
    <t>Parts Analyst</t>
  </si>
  <si>
    <t>ECHO Incorporated</t>
  </si>
  <si>
    <t>['python', 'r', 'sql', 'sas', 'sas', 'shell', 'postgresql', 'linux', 'tableau', 'git']</t>
  </si>
  <si>
    <t>Sensing and Tracking Architecture Analyst/Engineer</t>
  </si>
  <si>
    <t>['matlab', 'python', 'java', 'go', 'apl', 'git']</t>
  </si>
  <si>
    <t>['java', 'python', 'scala', 'sql', 'c', 'gcp', 'bigquery', 'spark']</t>
  </si>
  <si>
    <t>Sr. Manager – Decision Science - R&amp;D Analytics</t>
  </si>
  <si>
    <t>University Park, FL</t>
  </si>
  <si>
    <t>Recruit.net</t>
  </si>
  <si>
    <t>['sql', 'python', 'postgresql', 'fastapi', 'flow']</t>
  </si>
  <si>
    <t>Systems Coding Analyst - $100,000</t>
  </si>
  <si>
    <t>Tarzana Treatment Center</t>
  </si>
  <si>
    <t>Longwood, FL</t>
  </si>
  <si>
    <t>Wire 3</t>
  </si>
  <si>
    <t>['word', 'excel', 'powerpoint', 'power bi', 'wire']</t>
  </si>
  <si>
    <t>Nilo Therapeutics</t>
  </si>
  <si>
    <t>['r', 'python', 'bash']</t>
  </si>
  <si>
    <t>['sas', 'sas', 'sql', 'python', 'snowflake', 'power bi']</t>
  </si>
  <si>
    <t>Edtech.com</t>
  </si>
  <si>
    <t>Senior Data Engineer-Databricks, Python</t>
  </si>
  <si>
    <t>Indotronix UK</t>
  </si>
  <si>
    <t>['python', 'sql', 'databricks', 'azure', 'spark', 'pyspark', 'kafka', 'hadoop']</t>
  </si>
  <si>
    <t>Experienced Software Engineer - Frontend</t>
  </si>
  <si>
    <t>Trinidad and Tobago</t>
  </si>
  <si>
    <t>WorkOS</t>
  </si>
  <si>
    <t>['css', 'typescript', 'react']</t>
  </si>
  <si>
    <t>Shift5</t>
  </si>
  <si>
    <t>Manager, Enterprise Architecture &amp; Integration Engineering</t>
  </si>
  <si>
    <t>['javascript', 'aws', 'gcp', 'azure', 'hadoop', 'react', 'gitlab']</t>
  </si>
  <si>
    <t>Military Intelligence Data Analyst</t>
  </si>
  <si>
    <t>['oracle', 'ms access', 'excel', 'tableau', 'qlik']</t>
  </si>
  <si>
    <t>['java', 'sas', 'sas', 'python', 'javascript', 'c++', 'databricks', 'tensorflow', 'spring', 'excel', 'tableau', 'docker', 'jenkins']</t>
  </si>
  <si>
    <t>Sr Data Engineer-Xumo</t>
  </si>
  <si>
    <t>San Joaquin Hills, CA</t>
  </si>
  <si>
    <t>Comcast Corporation</t>
  </si>
  <si>
    <t>Data Engineer II, F3 DASH</t>
  </si>
  <si>
    <t>Walmart Data Ventures</t>
  </si>
  <si>
    <t>Software Engineer III - Data Ventures - Full Stack</t>
  </si>
  <si>
    <t>['nosql', 'sql', 'gcp', 'azure', 'graphql', 'kafka', 'spring', 'react.js', 'kubernetes', 'docker']</t>
  </si>
  <si>
    <t>Senior Business Insights Analyst</t>
  </si>
  <si>
    <t>['go', 'sql', 'bigquery', 'tableau', 'excel', 'powerpoint']</t>
  </si>
  <si>
    <t>Specialist - Data Engineer</t>
  </si>
  <si>
    <t>['sql', 'java', 'python', 'snowflake', 'azure', 'kafka', 'spark', 'power bi']</t>
  </si>
  <si>
    <t>Superintendent - Data Center</t>
  </si>
  <si>
    <t>Energi People</t>
  </si>
  <si>
    <t>Sr. Mongo DBA Specialist (Local Only)</t>
  </si>
  <si>
    <t>['mongo', 'mongodb', 'mongodb', 'python', 'sql', 'perl', 'shell', 'mysql', 'sqlite', 'kubernetes', 'docker']</t>
  </si>
  <si>
    <t>Oakdale, CA</t>
  </si>
  <si>
    <t>League of Minnesota Cities</t>
  </si>
  <si>
    <t>Lead Data Engineer (Azure, SQL, Power BI) - YONKERS NY</t>
  </si>
  <si>
    <t>iO Associates - US</t>
  </si>
  <si>
    <t>['sql', 'azure', 'pyspark', 'power bi']</t>
  </si>
  <si>
    <t>['powershell', 'python', 'sql', 'power bi', 'tableau', 'git']</t>
  </si>
  <si>
    <t>NEOGOV</t>
  </si>
  <si>
    <t>Senior BI Developer (P164)</t>
  </si>
  <si>
    <t>['sql', 'databricks', 'azure', 'dax']</t>
  </si>
  <si>
    <t>Broadview, IL</t>
  </si>
  <si>
    <t>['python', 'sql', 'excel', 'power bi', 'dax']</t>
  </si>
  <si>
    <t>Senior Analyst, Payment Integrity Data Mining</t>
  </si>
  <si>
    <t>Client Onboarding, Impact Zone, Data Quality Steward</t>
  </si>
  <si>
    <t>Sr. Manager - Decision Science - R&amp;D Analytics</t>
  </si>
  <si>
    <t>Travelers Companies (Import)</t>
  </si>
  <si>
    <t>['sql', 'python', 'r', 'aws', 'databricks', 'spark']</t>
  </si>
  <si>
    <t>MDM Developer / Senior Master Data Management (MDM) Developer</t>
  </si>
  <si>
    <t>['shell', 'python', 'perl', 'sql', 'java', 'linux']</t>
  </si>
  <si>
    <t>Robbinsville Twp, NJ</t>
  </si>
  <si>
    <t>SERV Behavioral Health System</t>
  </si>
  <si>
    <t>['sql', 'python', 'r', 'outlook', 'word', 'excel', 'tableau', 'power bi']</t>
  </si>
  <si>
    <t>Senior Data Associate, Advanced Analytics Team/Chartis Center for Burnout Solutions</t>
  </si>
  <si>
    <t>Chartis</t>
  </si>
  <si>
    <t>['r', 'power bi', 'spss', 'excel']</t>
  </si>
  <si>
    <t>Data Science Director - Precision Pricing / UW - Hybrid</t>
  </si>
  <si>
    <t>['sql', 'sas', 'sas', 'sql server', 'ssis', 'power bi']</t>
  </si>
  <si>
    <t>Lead Business Data Analyst - Data Modeler</t>
  </si>
  <si>
    <t>['sql', 'sas', 'sas', 'snowflake', 'excel', 'spss', 'power bi', 'alteryx', 'atlassian', 'jira', 'confluence']</t>
  </si>
  <si>
    <t>Market Data Analyst - GIS</t>
  </si>
  <si>
    <t>Wire3</t>
  </si>
  <si>
    <t>Data Scientist (6-Month Register)</t>
  </si>
  <si>
    <t>Chicago, IL (+52 others)</t>
  </si>
  <si>
    <t>Oakland, IL</t>
  </si>
  <si>
    <t>Data Scientist II - Research Analytics and Intelligence (rAI)</t>
  </si>
  <si>
    <t>['go', 'javascript', 'python', 'java', 'sql', 'nosql', 'mongodb', 'mongodb', 'mysql', 'aws', 'azure', 'tensorflow', 'pytorch', 'nltk', 'hugging face', 'matplotlib', 'seaborn', 'plotly', 'flask', 'django', 'tableau', 'docker', 'kubernetes', 'git', 'github']</t>
  </si>
  <si>
    <t>EY - GDS Consulting - AI and DATA - Snowflake-Azure Databricks - Staff</t>
  </si>
  <si>
    <t>['sql', 'nosql', 'python', 'dynamodb', 'azure', 'databricks', 'snowflake', 'aws']</t>
  </si>
  <si>
    <t>['azure', 'aws', 'databricks', 'spark', 'tableau']</t>
  </si>
  <si>
    <t>740 - Data Scientist</t>
  </si>
  <si>
    <t>GoFasti</t>
  </si>
  <si>
    <t>Integrations Engineer</t>
  </si>
  <si>
    <t>Saint Lucia</t>
  </si>
  <si>
    <t>FURTHER</t>
  </si>
  <si>
    <t>['python', 'sql', 'javascript', 'css', 'html', 'flow']</t>
  </si>
  <si>
    <t>Transforming Maternal Health (TMaH) Data Analyst (Program Coordinator II) / 61088147TG</t>
  </si>
  <si>
    <t>['sas', 'sas', 'python', 'excel', 'tableau']</t>
  </si>
  <si>
    <t>Senior Backend Engineer, Data Platform</t>
  </si>
  <si>
    <t>Postscript</t>
  </si>
  <si>
    <t>['go', 'python', 'nosql', 'aws', 'kafka', 'terraform']</t>
  </si>
  <si>
    <t>Data Engineer - Tech Lead</t>
  </si>
  <si>
    <t>['python', 'sql', 'databricks', 'aws', 'spark', 'pyspark']</t>
  </si>
  <si>
    <t>CBRE Jobs</t>
  </si>
  <si>
    <t>['word', 'excel', 'outlook', 'power bi']</t>
  </si>
  <si>
    <t>Graduate Data Engineering Intern, Data Science</t>
  </si>
  <si>
    <t>['python', 'r', 'java', 'ruby', 'ruby', 'perl', 'sql', 'javascript', 'sas', 'sas', 'c', 'hadoop', 'spark', 'kafka', 'jquery', 'tableau', 'spss']</t>
  </si>
  <si>
    <t>Senior, Data Scientist (Advertising Measurement) - Walmart Connect</t>
  </si>
  <si>
    <t>['python', 'sql', 'r', 'scala', 'spark', 'tensorflow', 'tableau', 'looker']</t>
  </si>
  <si>
    <t>Marlboro Township, NJ</t>
  </si>
  <si>
    <t>Walsh Employment</t>
  </si>
  <si>
    <t>['c', 'python', 'shell', 'pandas', 'scikit-learn', 'linux', 'windows', 'git', 'svn', 'jira', 'confluence']</t>
  </si>
  <si>
    <t>Data Platform Engineer/Tech Lead (m/f/x) – CB Data Platform - Vice President</t>
  </si>
  <si>
    <t>['python', 'java', 'scala', 'nosql', 'postgresql', 'bigquery', 'spark', 'kafka', 'hadoop', 'excel']</t>
  </si>
  <si>
    <t>['sql', 'python', 'r', 'sas', 'sas', 'excel', 'powerpoint', 'spss', 'chef']</t>
  </si>
  <si>
    <t>Graduate Associate</t>
  </si>
  <si>
    <t>The Early Careers Company</t>
  </si>
  <si>
    <t>Virtualization Specialist</t>
  </si>
  <si>
    <t>['powershell', 'windows']</t>
  </si>
  <si>
    <t>Business Intelligence Engineer (PowerBI)</t>
  </si>
  <si>
    <t>['sql', 'sql server', 'dax']</t>
  </si>
  <si>
    <t>Business Intelligence Engineer, Internal Audit - Data Analytics Support</t>
  </si>
  <si>
    <t>['sql', 'python', 'java', 'r', 'excel', 'tableau', 'microstrategy']</t>
  </si>
  <si>
    <t>Reporting Data Analyst</t>
  </si>
  <si>
    <t>Staff Data Scientist, Research, Applied Research</t>
  </si>
  <si>
    <t>Azure Data Engineer (W2)</t>
  </si>
  <si>
    <t>['sql', 'python', 'azure', 'databricks', 'snowflake', 'spark', 'power bi', 'dax', 'github']</t>
  </si>
  <si>
    <t>Staff Data Engineer, FROST</t>
  </si>
  <si>
    <t>['python', 'sql', 'postgresql', 'snowflake', 'aws', 'redshift', 'gcp', 'spark', 'gitlab']</t>
  </si>
  <si>
    <t>Tenth Revolution Group</t>
  </si>
  <si>
    <t>['sql', 'sql server', 'azure', 'snowflake', 'aws', 'power bi', 'ssis', 'flow']</t>
  </si>
  <si>
    <t>Senior Product Manager/Data Science</t>
  </si>
  <si>
    <t>Washington, United Kingdom</t>
  </si>
  <si>
    <t>Vaia</t>
  </si>
  <si>
    <t>Absolute Business Solutions Corp.</t>
  </si>
  <si>
    <t>Data Solutions Engineer</t>
  </si>
  <si>
    <t>Orrick, Herrington &amp; Sutcliffe LLP</t>
  </si>
  <si>
    <t>['sql', 'sql server', 'azure', 'databricks', 'sharepoint', 'power bi']</t>
  </si>
  <si>
    <t>Screening Analyst</t>
  </si>
  <si>
    <t>Senior Data Engineer - ETL SSIS Microsoft stack - FTE</t>
  </si>
  <si>
    <t>EDO</t>
  </si>
  <si>
    <t>['sql', 'python', 'ruby', 'ruby', 'aws', 'snowflake', 'redshift', 'airflow']</t>
  </si>
  <si>
    <t>AWS Data Engineer - Virginia Local - In person client Interview</t>
  </si>
  <si>
    <t>Senior Data Scientist - eCommerce 100% remote within North America</t>
  </si>
  <si>
    <t>Cayman Islands</t>
  </si>
  <si>
    <t>['python', 'pytorch', 'tensorflow', 'hadoop', 'spark', 'docker', 'git', 'kubernetes']</t>
  </si>
  <si>
    <t>Postdoctoral Fellow, Cancer Data Science - Now Hiring</t>
  </si>
  <si>
    <t>Principal Data Solutions Analyst, Claims Data Products</t>
  </si>
  <si>
    <t>Analyst/Senior Analyst, Advanced Analytics</t>
  </si>
  <si>
    <t>['sas', 'sas', 'sql', 'python', 'snowflake', 'databricks', 'excel', 'power bi', 'powerpoint', 'dax']</t>
  </si>
  <si>
    <t>Senior Python/AI Data Engineer</t>
  </si>
  <si>
    <t>Advancement Data and Records Specialist - University Advancement</t>
  </si>
  <si>
    <t>Washington University in St. Louis</t>
  </si>
  <si>
    <t>['sql', 'sql server', 'arch']</t>
  </si>
  <si>
    <t>Senior Data Scientist, Research, Labs</t>
  </si>
  <si>
    <t>MSC Mediterranean Shipping Company S.A.</t>
  </si>
  <si>
    <t>['sql', 'excel', 'power bi', 'tableau', 'looker', 'flow']</t>
  </si>
  <si>
    <t>Sr Data Engineer (No C2C)</t>
  </si>
  <si>
    <t>['sas', 'sas', 'python', 'sql', 'html', 'linux']</t>
  </si>
  <si>
    <t>Marketing Analytics Analyst</t>
  </si>
  <si>
    <t>['sql', 'sas', 'sas', 'r', 'python', 'hadoop', 'excel', 'alteryx', 'spss', 'tableau', 'power bi']</t>
  </si>
  <si>
    <t>Data Analyst II (Remote)</t>
  </si>
  <si>
    <t>['azure', 'express', 'power bi', 'tableau', 'alteryx']</t>
  </si>
  <si>
    <t>Senior Developer, Data Engineer</t>
  </si>
  <si>
    <t>Tarana Wireless - Career Page</t>
  </si>
  <si>
    <t>Tarana Wireless</t>
  </si>
  <si>
    <t>['sql', 'python', 'scala', 'c++', 'java', 'rust', 'golang', 'databricks', 'aws', 'gcp', 'azure', 'snowflake', 'bigquery', 'redshift', 'pandas', 'unity', 'kubernetes', 'docker']</t>
  </si>
  <si>
    <t>Planning Data Analyst</t>
  </si>
  <si>
    <t>Santa Cruz METRO</t>
  </si>
  <si>
    <t>['c', 'excel', 'word', 'spreadsheet', 'sheets']</t>
  </si>
  <si>
    <t>RELX Inc. Company</t>
  </si>
  <si>
    <t>['sql', 'python', 'shell', 'aws', 'hadoop', 'spark', 'terraform', 'git', 'jira']</t>
  </si>
  <si>
    <t>Corner Alliance</t>
  </si>
  <si>
    <t>['sql', 'python', 'r', 'sas', 'sas', 'aws', 'tableau', 'slack']</t>
  </si>
  <si>
    <t>Cloud FinOps Senior Data Analyst</t>
  </si>
  <si>
    <t>['sql', 'python', 'r', 'aws', 'azure', 'gcp', 'tableau', 'power bi', 'excel']</t>
  </si>
  <si>
    <t>Project Coordinator / Data Analyst I</t>
  </si>
  <si>
    <t>East Los Angeles, CA</t>
  </si>
  <si>
    <t>['sql', 'sheets', 'excel', 'spss', 'tableau', 'word', 'outlook', 'visio']</t>
  </si>
  <si>
    <t>Data Analyst (Excel Expert!)</t>
  </si>
  <si>
    <t>Ultimate Staffing Services</t>
  </si>
  <si>
    <t>Ultimate</t>
  </si>
  <si>
    <t>Staff Data Analyst - Product</t>
  </si>
  <si>
    <t>['sql', 'python', 'r', 'go', 'power bi']</t>
  </si>
  <si>
    <t>Corradi USA</t>
  </si>
  <si>
    <t>['oracle', 'sap', 'excel', 'flow']</t>
  </si>
  <si>
    <t>AI &amp; GenAI Data Scientist-Experienced Associate</t>
  </si>
  <si>
    <t>['python', 'sql', 'nosql', 'azure', 'aws', 'pandas', 'nltk', 'scikit-learn', 'keras', 'express', 'git']</t>
  </si>
  <si>
    <t>AML Analytics Senior Specialist, MI &amp; Reporting</t>
  </si>
  <si>
    <t>['sql', 'snowflake', 'powerpoint', 'tableau']</t>
  </si>
  <si>
    <t>Finance Data Analyst Sr</t>
  </si>
  <si>
    <t>['sql', 'python', 'r', 'excel', 'tableau', 'powerpoint', 'word', 'flow']</t>
  </si>
  <si>
    <t>['java', 'python', 'javascript', 'c++', 'databricks', 'tableau', 'docker', 'jenkins', 'github']</t>
  </si>
  <si>
    <t>Principal, Data Scientist | Search &amp; Buy Box Algo Team | Sunnyvale</t>
  </si>
  <si>
    <t>['python', 'scala', 'r', 'spring', 'tensorflow', 'pytorch', 'spark', 'hadoop']</t>
  </si>
  <si>
    <t>Mathematical Statistician (Data Scientist) Recent Graduate</t>
  </si>
  <si>
    <t>Chicago, IL (+10 others)</t>
  </si>
  <si>
    <t>Senior Data Scientist - Firm Analytics</t>
  </si>
  <si>
    <t>['python', 'r', 'scala', 'sql', 'snowflake', 'databricks']</t>
  </si>
  <si>
    <t>Prescient Edge</t>
  </si>
  <si>
    <t>['r', 'python', 'sql', 'redis', 'aws', 'power bi', 'tableau', 'flow']</t>
  </si>
  <si>
    <t>['sql', 'aws', 'azure', 'gcp', 'react', 'fastapi', 'git', 'docker', 'kubernetes', 'slack']</t>
  </si>
  <si>
    <t>Jobs</t>
  </si>
  <si>
    <t>Tremendous</t>
  </si>
  <si>
    <t>CFA Institute Career Center</t>
  </si>
  <si>
    <t>Hartford Fire Ins. Co</t>
  </si>
  <si>
    <t>['sql', 'python', 'javascript', 'sql server', 'aws', 'snowflake', 'oracle', 'azure', 'tableau', 'jira']</t>
  </si>
  <si>
    <t>Summer 2025 Digital Data Analyst Internship</t>
  </si>
  <si>
    <t>CareMetx</t>
  </si>
  <si>
    <t>['sql', 'sas', 'sas', 'tableau', 'excel', 'spss', 'powerpoint', 'word', 'visio', 'sharepoint']</t>
  </si>
  <si>
    <t>West Carrollton, OH</t>
  </si>
  <si>
    <t>Navia Benefit Solutions</t>
  </si>
  <si>
    <t>['t-sql', 'sql', 'python', 'powershell', 'javascript', 'sql server', 'power bi', 'excel', 'word', 'outlook']</t>
  </si>
  <si>
    <t>['python', 'bash', 'kafka', 'windows', 'linux', 'redhat', 'excel', 'kubernetes']</t>
  </si>
  <si>
    <t>Finance Business Intelligence Analyst</t>
  </si>
  <si>
    <t>['sql', 'python', 'power bi', 'sap', 'tableau', 'qlik', 'alteryx']</t>
  </si>
  <si>
    <t>Data Center Physical Security Specialist</t>
  </si>
  <si>
    <t>Data Quality Lead</t>
  </si>
  <si>
    <t>Beazley</t>
  </si>
  <si>
    <t>Data Entry Specialist Consultant</t>
  </si>
  <si>
    <t>Sayva Solutions</t>
  </si>
  <si>
    <t>Lead Data Scientist - HROC</t>
  </si>
  <si>
    <t>Burleson, TX</t>
  </si>
  <si>
    <t>50092 - Heidelberg Materials US, Inc.</t>
  </si>
  <si>
    <t>Principal Data Engineer (Airflow, DBT, Snowflake) - Remote</t>
  </si>
  <si>
    <t>['sql', 'python', 'java', 'scala', 'snowflake', 'aws', 'airflow', 'word']</t>
  </si>
  <si>
    <t>Principal Database Engineer, Oracle SaaS</t>
  </si>
  <si>
    <t>['shell', 'perl', 'python', 'go', 'oracle', 'aws', 'azure', 'gcp']</t>
  </si>
  <si>
    <t>Principal Data and Analytics Specialist , AWS Professional Services Global Financial Services</t>
  </si>
  <si>
    <t>Remote Data Migration Analyst - $60-$75k (MS Suite, Excel)</t>
  </si>
  <si>
    <t>Academia.edu</t>
  </si>
  <si>
    <t>['sql', 'python', 'r', 'redshift', 'excel', 'sheets']</t>
  </si>
  <si>
    <t>Senior Generative AI Data Scientist, Amazon SageMaker</t>
  </si>
  <si>
    <t>East Palo Alto, CA</t>
  </si>
  <si>
    <t>['go', 'sas', 'sas', 'sql', 'python', 'r', 'matlab', 'aws', 'tableau']</t>
  </si>
  <si>
    <t>Big Data AI Engineer Python Development</t>
  </si>
  <si>
    <t>['python', 'git', 'github', 'jira']</t>
  </si>
  <si>
    <t>Senior Software Engineer - SQL Features &amp; Data Types</t>
  </si>
  <si>
    <t>Qikiqtarjuaq, NU, Canada</t>
  </si>
  <si>
    <t>['sql', 'c++', 'java', 'snowflake']</t>
  </si>
  <si>
    <t>HD Hyundai Construction Equipment North America</t>
  </si>
  <si>
    <t>['html', 'excel', 'word', 'powerpoint']</t>
  </si>
  <si>
    <t>Albertville, AL</t>
  </si>
  <si>
    <t>FBI</t>
  </si>
  <si>
    <t>Analyst, Quantitative Analytics</t>
  </si>
  <si>
    <t>Morningstar DBRS</t>
  </si>
  <si>
    <t>['python', 'sql', 'c#', 'vba', 'aws', 'spark', 'git']</t>
  </si>
  <si>
    <t>Data Analyst (User Access Management)</t>
  </si>
  <si>
    <t>Seneca Falls, NY</t>
  </si>
  <si>
    <t>Semantic Data Specialist, AWS Support</t>
  </si>
  <si>
    <t>Software Engineer/ Data Engineer</t>
  </si>
  <si>
    <t>Sun Technologies, Inc.</t>
  </si>
  <si>
    <t>['python', 'sas', 'sas', 'sql', 'matlab', 'matplotlib', 'numpy', 'pandas', 'linux', 'tableau', 'gitlab']</t>
  </si>
  <si>
    <t>Cybersecurity Data Engineer</t>
  </si>
  <si>
    <t>['python', 'java', 'scala', 'azure', 'spark', 'kafka', 'gdpr']</t>
  </si>
  <si>
    <t>['sql', 'python', 'javascript', 'php', 'looker', 'tableau', 'excel']</t>
  </si>
  <si>
    <t>Senior Data Analyst - Country Analytics</t>
  </si>
  <si>
    <t>Traveloka</t>
  </si>
  <si>
    <t>['sql', 'gcp', 'aws', 'azure', 'spreadsheet', 'tableau', 'looker']</t>
  </si>
  <si>
    <t>Lead Data Engineer- Azure</t>
  </si>
  <si>
    <t>HRConnects</t>
  </si>
  <si>
    <t>['sql', 'java', 'scala', 'azure', 'databricks', 'spark', 'pyspark', 'angular']</t>
  </si>
  <si>
    <t>AKKODIS</t>
  </si>
  <si>
    <t>Senior Compliance Analyst</t>
  </si>
  <si>
    <t>Scientific Data Engineer</t>
  </si>
  <si>
    <t>['python', 'sql', 'aws', 'excel', 'power bi', 'dax']</t>
  </si>
  <si>
    <t>Partner Forces</t>
  </si>
  <si>
    <t>['go', 'sql', 'python', 'r', 'tableau', 'power bi']</t>
  </si>
  <si>
    <t>Business Analyst (Data Team)</t>
  </si>
  <si>
    <t>['sql', 'azure', 'aws', 'excel', 'jira']</t>
  </si>
  <si>
    <t>['python', 'r', 'shell', 'aws', 'azure', 'databricks', 'tableau']</t>
  </si>
  <si>
    <t>ETL Data Analyst</t>
  </si>
  <si>
    <t>Senior Data Engineer: III - Power BI</t>
  </si>
  <si>
    <t>['python', 'sql', 'azure', 'snowflake', 'power bi', 'sap']</t>
  </si>
  <si>
    <t>Information Technology Analyst</t>
  </si>
  <si>
    <t>['sql', 'shell', 'power bi', 'jira']</t>
  </si>
  <si>
    <t>Director of Data</t>
  </si>
  <si>
    <t>['python', 'r', 'aws', 'azure', 'tensorflow', 'tableau', 'power bi']</t>
  </si>
  <si>
    <t>Attleboro, MA</t>
  </si>
  <si>
    <t>The Alpha Group</t>
  </si>
  <si>
    <t>Functional/Data Analyst</t>
  </si>
  <si>
    <t>Spalding Consulting, Inc.</t>
  </si>
  <si>
    <t>['java', 'sql', 'oracle', 'react', 'asp.net', 'sharepoint', 'jira']</t>
  </si>
  <si>
    <t>Data Analyst/Planner</t>
  </si>
  <si>
    <t>Fitchburg, MA</t>
  </si>
  <si>
    <t>Garden Remedies Inc</t>
  </si>
  <si>
    <t>['python', 'excel', 'sheets', 'spreadsheet']</t>
  </si>
  <si>
    <t>['sql', 'aws', 'azure', 'sharepoint', 'excel', 'spss', 'power bi', 'tableau']</t>
  </si>
  <si>
    <t>HR Technology &amp; Analytics Analyst (Workday)</t>
  </si>
  <si>
    <t>Holman</t>
  </si>
  <si>
    <t>Patient Safety Data Analyst</t>
  </si>
  <si>
    <t>Temple Health – Temple University Health System</t>
  </si>
  <si>
    <t>Air Force Civilian Service</t>
  </si>
  <si>
    <t>AVP, Senior Data Engineer</t>
  </si>
  <si>
    <t>Canton, OH</t>
  </si>
  <si>
    <t>['go', 'mysql', 'oracle', 'hadoop', 'spark', 'kafka']</t>
  </si>
  <si>
    <t>Data / Machine Learning Engineer</t>
  </si>
  <si>
    <t>Trumid</t>
  </si>
  <si>
    <t>['sql', 'python', 'gcp', 'aws', 'kafka', 'kubernetes', 'docker']</t>
  </si>
  <si>
    <t>Sr Data Scientist - AI</t>
  </si>
  <si>
    <t>UKG</t>
  </si>
  <si>
    <t>['sql', 'python', 'java', 'gcp', 'bigquery', 'tensorflow', 'graphql', 'kafka', 'node.js', 'react.js', 'angular', 'docker', 'kubernetes']</t>
  </si>
  <si>
    <t>Senior IT Data Analyst (681688) // US or GC // 100% on-site DC Metro // 1099, C2C, W2</t>
  </si>
  <si>
    <t>Dantech Corporation</t>
  </si>
  <si>
    <t>Dutch Tavern</t>
  </si>
  <si>
    <t>Vestra Consultants</t>
  </si>
  <si>
    <t>Data Analyst 2 (Actuarial)</t>
  </si>
  <si>
    <t>Acturhire</t>
  </si>
  <si>
    <t>Data Analyst/Biostatistician</t>
  </si>
  <si>
    <t>Careers At Columbia - Columbia University</t>
  </si>
  <si>
    <t>Senior Staff Business Data Analyst</t>
  </si>
  <si>
    <t>Data Analyst (Data Governance)</t>
  </si>
  <si>
    <t>Sysmind, LLC</t>
  </si>
  <si>
    <t>Data Analyst for Surgery - Center for Surgical and Transplant Applied Research (C-STAR)</t>
  </si>
  <si>
    <t>NYU Langone Health</t>
  </si>
  <si>
    <t>ReachMobi</t>
  </si>
  <si>
    <t>Senior, Data Scientist-Walmart</t>
  </si>
  <si>
    <t>New York, NY (+1 other)</t>
  </si>
  <si>
    <t>Radian Jobs</t>
  </si>
  <si>
    <t>['r', 'python', 'sas', 'sas', 'c++']</t>
  </si>
  <si>
    <t>DATA SCIENTIST (CHEMOMETRICS)</t>
  </si>
  <si>
    <t>Newark, NJ (+3 others)</t>
  </si>
  <si>
    <t>Data Scientist (Intergrated Prevention) (PREV WF)</t>
  </si>
  <si>
    <t>Fort Cavazos, TX</t>
  </si>
  <si>
    <t>U.S. Army Forces Command</t>
  </si>
  <si>
    <t>Fusion92</t>
  </si>
  <si>
    <t>['python', 'sql', 'snowflake', 'aws', 'gcp', 'azure', 'linux']</t>
  </si>
  <si>
    <t>Career Page</t>
  </si>
  <si>
    <t>Yeah! Global</t>
  </si>
  <si>
    <t>['sql', 'python', 'golang', 'databricks', 'aws', 'gcp', 'airflow']</t>
  </si>
  <si>
    <t>Data Center Engineer (Mandarin Bi-Lingual)</t>
  </si>
  <si>
    <t>Zenlayer, Inc</t>
  </si>
  <si>
    <t>Software Data Engineer</t>
  </si>
  <si>
    <t>Diverse Lynx LLC</t>
  </si>
  <si>
    <t>['scala', 'java', 'python', 'spark', 'hadoop', 'kafka', 'spring', 'graphql', 'angular']</t>
  </si>
  <si>
    <t>Rockford Public School District #205</t>
  </si>
  <si>
    <t>['sql', 'python', 'java', 'scala', 'assembly', 'aws', 'azure', 'gcp', 'cognos', 'word', 'terminal']</t>
  </si>
  <si>
    <t>['sql', 'python', 'pyspark', 'word', 'tableau']</t>
  </si>
  <si>
    <t>Sr. Data Analytics Developer- Remote Eligible</t>
  </si>
  <si>
    <t>['python', 'sql', 'sas', 'sas', 'r', 'aws', 'gcp', 'azure', 'databricks']</t>
  </si>
  <si>
    <t>Engineering, Applied AI Quant, Associate, Hong Kong/ Singapore</t>
  </si>
  <si>
    <t>Bioinformatician/Research Data Analyst 1</t>
  </si>
  <si>
    <t>La Cañada Flintridge, CA</t>
  </si>
  <si>
    <t>Business Intelligence Analyst - Marketing</t>
  </si>
  <si>
    <t>['go', 'sql', 'snowflake', 'tableau', 'sheets']</t>
  </si>
  <si>
    <t>Mission Intelligence Software Engineer - Fully Cleared</t>
  </si>
  <si>
    <t>Intelliforce-IT Solutions Group</t>
  </si>
  <si>
    <t>['java', 'python', 'javascript', 'elasticsearch', 'aws', 'airflow', 'hadoop', 'docker', 'kubernetes', 'git', 'atlassian', 'jira', 'confluence']</t>
  </si>
  <si>
    <t>Data Engineer III | Marketplace | Sunnyvale</t>
  </si>
  <si>
    <t>Elkins, AR</t>
  </si>
  <si>
    <t>['scala', 'java', 'python', 'sql', 'redis', 'gcp', 'aws', 'azure', 'bigquery', 'hadoop', 'spark', 'kafka', 'graphql', 'react']</t>
  </si>
  <si>
    <t>Business Intelligence Engineer , WW Ops Finance S&amp;A</t>
  </si>
  <si>
    <t>['sql', 'python', 'nosql', 'dynamodb', 'redshift', 'oracle', 'aws', 'excel', 'tableau']</t>
  </si>
  <si>
    <t>Software Engineer - Analytical Database, Ads Data Infrastructure</t>
  </si>
  <si>
    <t>Data Engineer - #1657</t>
  </si>
  <si>
    <t>MeridianLink</t>
  </si>
  <si>
    <t>['python', 'sql', 'java', 'javascript', 'c#', 'vb.net', 'sql server', 'azure', 'databricks', 'spark', 'react', 'django', 'asp.net', 'flow', 'unity', 'gitlab', 'jenkins']</t>
  </si>
  <si>
    <t>Digital Content and Data Analyst</t>
  </si>
  <si>
    <t>['drupal', 'excel', 'tableau', 'sap', 'jira']</t>
  </si>
  <si>
    <t>Airport Data Reporting Analyst, Sr. - Administration - ATL Workforce</t>
  </si>
  <si>
    <t>['sql', 'r', 'python', 'visual basic', 'excel']</t>
  </si>
  <si>
    <t>SaaS Business Analyst and Marketing Intern (San Jose, CA)</t>
  </si>
  <si>
    <t>Elekta</t>
  </si>
  <si>
    <t>Suno</t>
  </si>
  <si>
    <t>Senior Data Engineer - AWS, Java, Python, Remote</t>
  </si>
  <si>
    <t>Solutionery</t>
  </si>
  <si>
    <t>['java', 'python', 'sql', 'nosql', 'aws', 'redshift', 'hadoop', 'spark']</t>
  </si>
  <si>
    <t>Master Data Coordinator</t>
  </si>
  <si>
    <t>Software Engineer, AI Decisioning</t>
  </si>
  <si>
    <t>Threat Data Quality Analysis Engineer 1/2</t>
  </si>
  <si>
    <t>Data Scientist, Research, Power Forecasting and Optimization</t>
  </si>
  <si>
    <t>Planning and Scheduling Analyst Level 4 or 5</t>
  </si>
  <si>
    <t>Lensa</t>
  </si>
  <si>
    <t>Alteryx role</t>
  </si>
  <si>
    <t>['python', 'nosql', 'sql', 'dynamodb', 'aws', 'redshift', 'databricks', 'alteryx', 'tableau', 'gitlab']</t>
  </si>
  <si>
    <t>Olmos Park, TX</t>
  </si>
  <si>
    <t>Credit Human Careers</t>
  </si>
  <si>
    <t>['sql', 'javascript', 'sas', 'sas', 'excel', 'tableau', 'spss', 'word', 'powerpoint']</t>
  </si>
  <si>
    <t>Summer Internship 2025 - Data Analytics/Data Science</t>
  </si>
  <si>
    <t>['go', 'spark']</t>
  </si>
  <si>
    <t>Manager - Data Engineer Manager</t>
  </si>
  <si>
    <t>Quadrant, Inc.</t>
  </si>
  <si>
    <t>Data Engineer/Python Developer</t>
  </si>
  <si>
    <t>Warrendale, PA</t>
  </si>
  <si>
    <t>PEAK Technical Services Inc.</t>
  </si>
  <si>
    <t>['python', 'sql', 'databricks', 'azure', 'aws', 'bigquery', 'spark']</t>
  </si>
  <si>
    <t>Homewerks Worldwide</t>
  </si>
  <si>
    <t>['sql', 'sql server', 'power bi', 'ssis', 'ssrs', 'excel', 'flow']</t>
  </si>
  <si>
    <t>Logistics Analyst</t>
  </si>
  <si>
    <t>Bottcher America</t>
  </si>
  <si>
    <t>Data Engineers (with a Cyber Security)/Fully Remote/Only on W2 role</t>
  </si>
  <si>
    <t>Stash Talent Services</t>
  </si>
  <si>
    <t>['python', 'sql', 'snowflake', 'databricks', 'pyspark', 'plotly', 'airflow', 'spark', 'tableau', 'powerpoint']</t>
  </si>
  <si>
    <t>Painted Post, NY</t>
  </si>
  <si>
    <t>['sql', 'vb.net', 'sql server', 'aws', 'azure', 'databricks', 'asp.net', 'ssis', 'ssrs']</t>
  </si>
  <si>
    <t>['crystal', 'power bi']</t>
  </si>
  <si>
    <t>['go', 'sql', 'python', 'java', 'snowflake', 'aws', 'kafka', 'airflow', 'unix']</t>
  </si>
  <si>
    <t>Senior Data Engineer / Analyst</t>
  </si>
  <si>
    <t>CARE IT SERVICES INC</t>
  </si>
  <si>
    <t>['postgresql', 'aws', 'spark', 'kafka', 'tableau', 'docker', 'gitlab']</t>
  </si>
  <si>
    <t>People Analytics Consultant</t>
  </si>
  <si>
    <t>['power bi', 'tableau', 'excel', 'word', 'powerpoint']</t>
  </si>
  <si>
    <t>Data/Business Analyst</t>
  </si>
  <si>
    <t>Softnice Inc</t>
  </si>
  <si>
    <t>['sql', 'sql server', 'power bi', 'ssrs', 'dax', 'ssis']</t>
  </si>
  <si>
    <t>Senior Product Data Scientist | Financial Intelligence</t>
  </si>
  <si>
    <t>Ramp</t>
  </si>
  <si>
    <t>['sql', 'python', 'redshift', 'snowflake', 'bigquery', 'express', 'looker', 'tableau']</t>
  </si>
  <si>
    <t>Cloud Data Engineer/SRE</t>
  </si>
  <si>
    <t>Accurant International</t>
  </si>
  <si>
    <t>['python', 'java', 'scala', 'aws', 'azure', 'gcp', 'spark', 'kafka', 'ansible']</t>
  </si>
  <si>
    <t>Intellibus Ventures LLC</t>
  </si>
  <si>
    <t>Hill Physicians Medical Group</t>
  </si>
  <si>
    <t>Sparks Group</t>
  </si>
  <si>
    <t>Data Remediation Analyst</t>
  </si>
  <si>
    <t>Data Analyst I, II, III</t>
  </si>
  <si>
    <t>First Financial Federal Credit Union of Maryland</t>
  </si>
  <si>
    <t>['sql', 'python', 'matlab', 'r', 'power bi', 'tableau']</t>
  </si>
  <si>
    <t>Medline Industries, LP</t>
  </si>
  <si>
    <t>['python', 'sql', 'aws', 'azure', 'gcp', 'databricks', 'snowflake', 'bigquery', 'spark', 'hugging face', 'docker', 'kubernetes']</t>
  </si>
  <si>
    <t>Sr. Business Data Analyst (Data Governance Policy) - Now Hiring</t>
  </si>
  <si>
    <t>Syntricate Technologies</t>
  </si>
  <si>
    <t>SQL Power BI Developer</t>
  </si>
  <si>
    <t>['sql', 'sql server', 'oracle', 'azure', 'databricks', 'hadoop', 'spark', 'kafka', 'power bi', 'ssis', 'dax']</t>
  </si>
  <si>
    <t>Senior Audit Data Analyst</t>
  </si>
  <si>
    <t>Experteer</t>
  </si>
  <si>
    <t>['python', 'sql', 'sql server', 'aws', 'oracle', 'tableau']</t>
  </si>
  <si>
    <t>Logistics Data Analyst - Now Hiring</t>
  </si>
  <si>
    <t>DATA ENGINEER - Now Hiring</t>
  </si>
  <si>
    <t>Greenville, TX</t>
  </si>
  <si>
    <t>GEUS</t>
  </si>
  <si>
    <t>['python', 'sql', 'java', 'scala', 'sql server', 'aws', 'azure', 'react', 'angular', 'vue.js', 'node.js']</t>
  </si>
  <si>
    <t>Lobox</t>
  </si>
  <si>
    <t>['sql', 'nosql', 'java', 'python', 'scala', 'aws', 'azure', 'spark', 'airflow', 'tableau', 'power bi']</t>
  </si>
  <si>
    <t>Deals Desk Analyst</t>
  </si>
  <si>
    <t>Proofpoint</t>
  </si>
  <si>
    <t>Niskayuna</t>
  </si>
  <si>
    <t>Lead I, IAM and Data Security Engineer (Hybrid or Virtual)</t>
  </si>
  <si>
    <t>['java', 'python', 'azure', 'aws', 'vmware', 'oracle', 'databricks', 'snowflake', 'kubernetes']</t>
  </si>
  <si>
    <t>Data Analyst 2 - 3610</t>
  </si>
  <si>
    <t>Talent Vision</t>
  </si>
  <si>
    <t>Data Analyst, Business</t>
  </si>
  <si>
    <t>Starr Insurance</t>
  </si>
  <si>
    <t>Stenzo Tech</t>
  </si>
  <si>
    <t>['sql', 'python', 'r', 'java', 'tableau', 'power bi']</t>
  </si>
  <si>
    <t>Data Analyst (Mandarin Speaking Required)</t>
  </si>
  <si>
    <t>Transglobal</t>
  </si>
  <si>
    <t>['sql', 'python', 'snowflake', 'azure', 'power bi', 'excel', 'flow']</t>
  </si>
  <si>
    <t>Intelliswift - An LTTS Company</t>
  </si>
  <si>
    <t>['python', 'sql', 'databricks', 'spark', 'hadoop']</t>
  </si>
  <si>
    <t>CogniSoft Technologies</t>
  </si>
  <si>
    <t>Blue Star Partners LLC</t>
  </si>
  <si>
    <t>Mount Sinai Careers</t>
  </si>
  <si>
    <t>Mount Sinai Health Systems</t>
  </si>
  <si>
    <t>['sql', 'r', 'python', 'sas', 'sas', 'tableau', 'microstrategy']</t>
  </si>
  <si>
    <t>Lead Data Scientist - Computer Vision</t>
  </si>
  <si>
    <t>Socure</t>
  </si>
  <si>
    <t>['python', 'pytorch', 'tensorflow', 'keras', 'opencv']</t>
  </si>
  <si>
    <t>Google Cloud Data Engineer [No-Code/Low-Code]-Senior Manager</t>
  </si>
  <si>
    <t>['sql', 'gcp', 'snowflake', 'databricks', 'bigquery', 'hadoop', 'spark', 'kafka', 'looker', 'tableau', 'flow', 'terraform']</t>
  </si>
  <si>
    <t>Senior Data Engineer (USA based, Hybrid)</t>
  </si>
  <si>
    <t>Bitcoin Devs Company</t>
  </si>
  <si>
    <t>['sql', 'python', 'java', 'databricks', 'bigquery', 'snowflake', 'spark', 'hadoop', 'flow']</t>
  </si>
  <si>
    <t>Hazen and Sawyer</t>
  </si>
  <si>
    <t>['python', 'r', 'java', 'scala', 'sql', 'mysql', 'postgresql', 'sql server', 'azure', 'aws', 'gcp', 'hadoop', 'spark', 'kafka', 'power bi', 'dax']</t>
  </si>
  <si>
    <t>Principal Cloud &amp; Data Engineer</t>
  </si>
  <si>
    <t>['bash', 'powershell', 'snowflake', 'aws', 'azure', 'gcp', 'windows', 'linux', 'kubernetes', 'docker', 'github', 'gitlab']</t>
  </si>
  <si>
    <t>Senior Data Engineer / First Hire</t>
  </si>
  <si>
    <t>['python', 'sql', 'snowflake', 'bigquery', 'airflow', 'kafka', 'flow']</t>
  </si>
  <si>
    <t>Sr. Data Engineer-GCP</t>
  </si>
  <si>
    <t>['go', 'python', 'sql', 'java', 'bigquery', 'aws', 'redshift', 'gcp', 'spark', 'github']</t>
  </si>
  <si>
    <t>Tixr</t>
  </si>
  <si>
    <t>['java', 'mysql', 'couchbase', 'bigquery', 'redshift', 'aws', 'gcp', 'spark', 'kafka']</t>
  </si>
  <si>
    <t>['python', 'sql', 'gcp', 'aws', 'azure', 'scikit-learn', 'pytorch', 'git', 'docker']</t>
  </si>
  <si>
    <t>Data Analyst - Data Operations</t>
  </si>
  <si>
    <t>Bayt.com</t>
  </si>
  <si>
    <t>Principal Engineer Data Analytics</t>
  </si>
  <si>
    <t>The Coca-Cola Company</t>
  </si>
  <si>
    <t>['sql', 'python', 'scala', 'java', 'azure', 'redshift', 'aws', 'pyspark', 'power bi', 'github']</t>
  </si>
  <si>
    <t>i2vision</t>
  </si>
  <si>
    <t>IT Docusign CLM Analyst</t>
  </si>
  <si>
    <t>Senior Data Engineer/ Data Engineering Architect</t>
  </si>
  <si>
    <t>DESIGNLIBRO INC</t>
  </si>
  <si>
    <t>['python', 'java', 'mongodb', 'mongodb', 'elasticsearch', 'snowflake', 'bigquery', 'aws', 'kafka', 'spring']</t>
  </si>
  <si>
    <t>Enabling Areas - Data Scientist - NLP/Gen AI - DM - Information Technology</t>
  </si>
  <si>
    <t>['python', 'r', 'aws', 'azure', 'nltk', 'scikit-learn', 'matplotlib', 'seaborn', 'word', 'docker']</t>
  </si>
  <si>
    <t>Data Analyst/Report Writer III (Remote / Texas Region)</t>
  </si>
  <si>
    <t>Fidelity Partners LLC</t>
  </si>
  <si>
    <t>Power Apps/BI Developer Sr. Analyst</t>
  </si>
  <si>
    <t>Orcutt, CA</t>
  </si>
  <si>
    <t>Bonipak Produce</t>
  </si>
  <si>
    <t>Santa Clarita, California</t>
  </si>
  <si>
    <t>Data Analyst, Health</t>
  </si>
  <si>
    <t>IT Senior Specialist - Material Master Data Management</t>
  </si>
  <si>
    <t>Data Analyst, Global Supply Chain Analytics</t>
  </si>
  <si>
    <t>['python', 'r', 'sql', 'aws', 'tableau', 'alteryx', 'sap']</t>
  </si>
  <si>
    <t>Senior Engineer - DSP</t>
  </si>
  <si>
    <t>dunnhumby</t>
  </si>
  <si>
    <t>['go', 'python', 'typescript', 'gcp', 'azure', 'django']</t>
  </si>
  <si>
    <t>ROHQ - ISG Reference Data Management Analyst 2 (Japanese Speaking)</t>
  </si>
  <si>
    <t>Principal Partner Manager - Amazon Web Services (AWS)</t>
  </si>
  <si>
    <t>Gretel</t>
  </si>
  <si>
    <t>Azelis</t>
  </si>
  <si>
    <t>['sql', 'azure', 'excel', 'flow']</t>
  </si>
  <si>
    <t>Gen AI Cloud Engineer</t>
  </si>
  <si>
    <t>['python', 'ruby', 'ruby', 'java', 'bash', 'sql', 'elasticsearch', 'aws', 'azure', 'gcp', 'bigquery', 'terraform', 'ansible', 'kubernetes', 'docker', 'jenkins', 'gitlab']</t>
  </si>
  <si>
    <t>Gen AI Tester</t>
  </si>
  <si>
    <t>['python', 'aws', 'azure', 'tensorflow', 'pytorch', 'git', 'jira', 'trello']</t>
  </si>
  <si>
    <t>GDS Consulting D&amp;A Azure Data Engineer - Staff</t>
  </si>
  <si>
    <t>Vodafone</t>
  </si>
  <si>
    <t>['shell', 'unix']</t>
  </si>
  <si>
    <t>Senior Machine Learning Engineer VOIS</t>
  </si>
  <si>
    <t>['java', 'python', 'javascript', 'go', 'html', 'css', 'gcp', 'aws', 'react', 'nltk', 'pandas', 'numpy', 'tensorflow', 'hadoop', 'spark', 'flask', 'docker', 'kubernetes']</t>
  </si>
  <si>
    <t>Sr. Machine Learning Engineer VOIS</t>
  </si>
  <si>
    <t>Data Management Tech Lead</t>
  </si>
  <si>
    <t>Ingénieur Data Talend confirmé (F/H)</t>
  </si>
  <si>
    <t>SQLI</t>
  </si>
  <si>
    <t>['scala', 'python', 'java', 'spark', 'unix', 'linux', 'tableau', 'chef']</t>
  </si>
  <si>
    <t>AI/ML Engineer Intern - Summer 2025</t>
  </si>
  <si>
    <t>Short Hills, NJ</t>
  </si>
  <si>
    <t>Cranium</t>
  </si>
  <si>
    <t>['python', 'java', 'c++', 'tensorflow', 'pytorch', 'scikit-learn']</t>
  </si>
  <si>
    <t>Senior Manager, Software Engineering</t>
  </si>
  <si>
    <t>Wekiwa Springs, FL</t>
  </si>
  <si>
    <t>Vice President, R&amp;D Data Science &amp; Digital Health – Global Functions</t>
  </si>
  <si>
    <t>Spring House, PA</t>
  </si>
  <si>
    <t>Lead Data Engineer (Data Scientist at Director level)</t>
  </si>
  <si>
    <t>John Hancock</t>
  </si>
  <si>
    <t>['python', 'r', 'sql', 'java', 'css', 'html', 'aws', 'azure', 'gcp', 'hadoop', 'spark', 'pandas', 'numpy', 'matplotlib', 'kafka']</t>
  </si>
  <si>
    <t>Sr Systems Engineer (Data Protection)- Secret Cleared</t>
  </si>
  <si>
    <t>Latitude Inc</t>
  </si>
  <si>
    <t>Proton.ai</t>
  </si>
  <si>
    <t>['python', 'sql', 'nosql', 'redis', 'elasticsearch', 'pyspark', 'looker', 'tableau', 'git', 'docker']</t>
  </si>
  <si>
    <t>Junior data scientist AI engineer</t>
  </si>
  <si>
    <t>Local Hire Board</t>
  </si>
  <si>
    <t>['java', 'javascript', 'c++', 'python', 'docker', 'jenkins', 'github']</t>
  </si>
  <si>
    <t>Staff Software Engineer, Chromium Performance</t>
  </si>
  <si>
    <t>['swift', 'c++', 'macos', 'windows']</t>
  </si>
  <si>
    <t>Data Engineer / Business Intelligence Analyst</t>
  </si>
  <si>
    <t>['python', 'sql', 'pyspark', 'tableau']</t>
  </si>
  <si>
    <t>BI &amp; Analytics Engineer I</t>
  </si>
  <si>
    <t>Condé Nast</t>
  </si>
  <si>
    <t>['sql', 'dynamodb', 'aws', 'redshift', 'tableau', 'qlik', 'power bi']</t>
  </si>
  <si>
    <t>Senior Data Scientist- ML</t>
  </si>
  <si>
    <t>['java', 'javascript', 'python', 'scala', 'r', 'spark', 'tensorflow', 'unix', 'linux']</t>
  </si>
  <si>
    <t>Lead AI Data Engineer</t>
  </si>
  <si>
    <t>Social Listening Technical Builder</t>
  </si>
  <si>
    <t>E-Commerce Data and Content Analyst</t>
  </si>
  <si>
    <t>Doug Russell Marine</t>
  </si>
  <si>
    <t>Deliver-It</t>
  </si>
  <si>
    <t>BMA Group</t>
  </si>
  <si>
    <t>['python', 'aws', 'azure', 'excel', 'power bi']</t>
  </si>
  <si>
    <t>Data analyst - Now Hiring</t>
  </si>
  <si>
    <t>Hatfield, PA</t>
  </si>
  <si>
    <t>VS Tech Solutions</t>
  </si>
  <si>
    <t>Midtown</t>
  </si>
  <si>
    <t>Data Analyst (Senior Systems Analyst (Fin)), Revenue Cycle Administration</t>
  </si>
  <si>
    <t>AI Analyst (The Data Decoder)</t>
  </si>
  <si>
    <t>Unreal Gigs</t>
  </si>
  <si>
    <t>['python', 'r', 'sql', 'aws', 'gcp', 'azure', 'matplotlib', 'tensorflow', 'scikit-learn', 'pandas', 'tableau', 'power bi']</t>
  </si>
  <si>
    <t>Data Analyst, Senior Specialist</t>
  </si>
  <si>
    <t>['sql', 'python', 'aws', 'pyspark', 'tableau']</t>
  </si>
  <si>
    <t>MLee Healthcare Staffing And Recruiting, Inc.</t>
  </si>
  <si>
    <t>MLee Healthcare Staffing and Recruiting, Inc.</t>
  </si>
  <si>
    <t>Corp Data Analyst</t>
  </si>
  <si>
    <t>Federal Signal Corporation</t>
  </si>
  <si>
    <t>['sql', 'python', 'r', 'c', 'excel', 'powerpoint', 'word']</t>
  </si>
  <si>
    <t>Senior Data Scientist – Innovation</t>
  </si>
  <si>
    <t>['python', 'r', 'sql', 'flutter', 'github']</t>
  </si>
  <si>
    <t>Senior Data Scientist, AI Foundations</t>
  </si>
  <si>
    <t>Information Technology Senior Management Forum</t>
  </si>
  <si>
    <t>Principal Applied Data Scientist</t>
  </si>
  <si>
    <t>Cadstrom Inc.</t>
  </si>
  <si>
    <t>['aws', 'gcp', 'azure', 'docker', 'kubernetes']</t>
  </si>
  <si>
    <t>['python', 'sql', 'aws', 'gcp', 'looker', 'git', 'docker', 'kubernetes']</t>
  </si>
  <si>
    <t>['sql', 'python', 'java', 'javascript']</t>
  </si>
  <si>
    <t>['python', 'sql', 'databricks', 'snowflake', 'aws', 'gcp', 'azure', 'spark', 'hadoop', 'kafka', 'pyspark', 'pandas', 'numpy', 'plotly', 'seaborn', 'matplotlib', 'excel', 'looker', 'tableau']</t>
  </si>
  <si>
    <t>Core Processor Application Dev – Enterprise Data &amp; Analytics Senior Data Engineer</t>
  </si>
  <si>
    <t>Rancho San Diego, CA</t>
  </si>
  <si>
    <t>Mission Fed</t>
  </si>
  <si>
    <t>['sql', 'python', 'sql server', 'azure', 'databricks', 'spark', 'power bi', 'ssis', 'ssrs']</t>
  </si>
  <si>
    <t>Two Harbors Investment Corp.</t>
  </si>
  <si>
    <t>['sql', 'sql server', 'azure', 'ssis', 'ssrs']</t>
  </si>
  <si>
    <t>Data and Information Management Sr Analyst – C10</t>
  </si>
  <si>
    <t>['sas', 'sas', 'sql', 'excel', 'powerpoint']</t>
  </si>
  <si>
    <t>Exploitation Specialist – Data Scientist Job#470</t>
  </si>
  <si>
    <t>Senior Data Engineer (dbt Core &amp; Azure)</t>
  </si>
  <si>
    <t>Maltem Australia</t>
  </si>
  <si>
    <t>Product Data Analyst (Colombia)</t>
  </si>
  <si>
    <t>ProActuary</t>
  </si>
  <si>
    <t>Machine Learning - Data Scientist</t>
  </si>
  <si>
    <t>Jobcase</t>
  </si>
  <si>
    <t>['python', 'azure', 'databricks', 'git']</t>
  </si>
  <si>
    <t>Senior Data Engineer with Python</t>
  </si>
  <si>
    <t>Boquerón, Puerto Rico</t>
  </si>
  <si>
    <t>Bilingual Finance Data Analyst - Analytics and Reporting</t>
  </si>
  <si>
    <t>['azure', 'power bi', 'excel', 'sharepoint']</t>
  </si>
  <si>
    <t>Every Cure</t>
  </si>
  <si>
    <t>['python', 'neo4j', 'scikit-learn', 'pytorch']</t>
  </si>
  <si>
    <t>Horizon Media Inc.</t>
  </si>
  <si>
    <t>Computational Biology Data Scientist</t>
  </si>
  <si>
    <t>Data Engineer, Speed Products, Science and Analytics</t>
  </si>
  <si>
    <t>['sql', 'python', 'scala', 'redshift', 'aws', 'hadoop', 'spark', 'ssis']</t>
  </si>
  <si>
    <t>England, United Kingdom</t>
  </si>
  <si>
    <t>Lukos</t>
  </si>
  <si>
    <t>['tableau', 'excel', 'word', 'powerpoint', 'outlook']</t>
  </si>
  <si>
    <t>Social Impact Data Analyst</t>
  </si>
  <si>
    <t>Cardea Services</t>
  </si>
  <si>
    <t>['r', 'spss', 'tableau']</t>
  </si>
  <si>
    <t>Gracelight Community Health</t>
  </si>
  <si>
    <t>Vellore, Tamil Nadu, India</t>
  </si>
  <si>
    <t>BeBee India Meet Opportunities</t>
  </si>
  <si>
    <t>Senior Data Analyst (Navy)</t>
  </si>
  <si>
    <t>Vosper Thornycroft Group</t>
  </si>
  <si>
    <t>['powerpoint', 'word', 'excel', 'tableau']</t>
  </si>
  <si>
    <t>Jr. Data Analyst (3.1)</t>
  </si>
  <si>
    <t>['express', 'excel', 'power bi', 'sharepoint', 'word', 'powerpoint', 'outlook']</t>
  </si>
  <si>
    <t>Senior Data Analyst - Manufacturing Systems Integration</t>
  </si>
  <si>
    <t>Staff Software Engineer, Security</t>
  </si>
  <si>
    <t>['golang', 'swift', 'python']</t>
  </si>
  <si>
    <t>Data Analyst – Segadores de Vida Church</t>
  </si>
  <si>
    <t>Southwest Ranches, FL</t>
  </si>
  <si>
    <t>Segadores de Vida</t>
  </si>
  <si>
    <t>['sql', 'excel', 'sheets', 'power bi', 'tableau']</t>
  </si>
  <si>
    <t>Data Analyst with React Web Development</t>
  </si>
  <si>
    <t>ABCR</t>
  </si>
  <si>
    <t>['python', 'sql', 'aws', 'azure', 'react', 'pandas', 'numpy', 'matplotlib', 'plotly', 'scikit-learn', 'tensorflow', 'git']</t>
  </si>
  <si>
    <t>['python', 'sql', 'pandas', 'tableau', 'excel']</t>
  </si>
  <si>
    <t>Data Engineer- MS Dynamics</t>
  </si>
  <si>
    <t>['go', 'sql', 'cassandra', 'aws', 'azure', 'hadoop']</t>
  </si>
  <si>
    <t>Madison, NJ</t>
  </si>
  <si>
    <t>SF Staffing Solutions</t>
  </si>
  <si>
    <t>Senior Health Informatics Data Analyst</t>
  </si>
  <si>
    <t>['sql', 'python', 'c#', 'java', 'aws', 'redshift', 'databricks', 'snowflake', 'pyspark', 'airflow', 'flow', 'git']</t>
  </si>
  <si>
    <t>Woodridge, IL</t>
  </si>
  <si>
    <t>Agile Defense</t>
  </si>
  <si>
    <t>Founding LLM &amp; Data Engineer</t>
  </si>
  <si>
    <t>Theus</t>
  </si>
  <si>
    <t>['sql', 'python', 'javascript', 'neo4j', 'aws', 'react', 'docker', 'flow']</t>
  </si>
  <si>
    <t>Senior Business Insights Data Analyst</t>
  </si>
  <si>
    <t>['sql', 'python', 'databricks', 'pyspark', 'looker', 'tableau', 'cognos', 'qlik']</t>
  </si>
  <si>
    <t>Scientist III, Data Sciences</t>
  </si>
  <si>
    <t>['sql', 'python', 'sql server', 'mysql', 'postgresql', 'oracle', 'aws', 'redshift', 'databricks', 'kafka', 'spark', 'hadoop', 'pyspark', 'power bi', 'tableau', 'git', 'jenkins', 'bitbucket', 'github', 'terraform', 'jira', 'confluence']</t>
  </si>
  <si>
    <t>LinkedIn Nigeria</t>
  </si>
  <si>
    <t>Welltech</t>
  </si>
  <si>
    <t>['python', 'sql', 'postgresql', 'mysql', 'aws', 'redshift', 'snowflake', 'pyspark', 'gitlab']</t>
  </si>
  <si>
    <t>MS Companies</t>
  </si>
  <si>
    <t>Medline Industries</t>
  </si>
  <si>
    <t>VP1, Data Analytics &amp; Insights Specialist</t>
  </si>
  <si>
    <t>UOB</t>
  </si>
  <si>
    <t>['r', 'python', 'pandas', 'keras', 'tensorflow']</t>
  </si>
  <si>
    <t>Lead Data Scientist / Applied Statistician</t>
  </si>
  <si>
    <t>LaunchDarkly</t>
  </si>
  <si>
    <t>['golang', 'scala', 'go']</t>
  </si>
  <si>
    <t>Principal, Data Scientist | Search Team | Sunnyvale</t>
  </si>
  <si>
    <t>['python', 'java', 'scala', 'r', 'spark', 'tensorflow', 'flow']</t>
  </si>
  <si>
    <t>Gresham, OR</t>
  </si>
  <si>
    <t>Mid Data Analyst (3.1.17 Lead)</t>
  </si>
  <si>
    <t>Staff Data Analyst - Retention</t>
  </si>
  <si>
    <t>['sql', 'python', 'r', 'looker', 'tableau', 'power bi']</t>
  </si>
  <si>
    <t>Senior Engineer, Back-End</t>
  </si>
  <si>
    <t>['python', 'bash', 'sql', 'javascript', 'go', 'dynamodb', 'mysql', 'postgresql', 'redis', 'aws', 'aurora', 'redshift', 'bigquery', 'docker', 'kubernetes']</t>
  </si>
  <si>
    <t>Forest Hill, TX</t>
  </si>
  <si>
    <t>Reeder Distributors, Inc.</t>
  </si>
  <si>
    <t>['sql', 'python', 'powershell', 'power bi', 'excel', 'qlik', 'tableau', 'monday.com']</t>
  </si>
  <si>
    <t>Portland, CO</t>
  </si>
  <si>
    <t>Sr Data Engineer-Xumo - Now Hiring</t>
  </si>
  <si>
    <t>Portola Hills, CA</t>
  </si>
  <si>
    <t>Senior Data Engineer with AWS Expertise</t>
  </si>
  <si>
    <t>firstPRO 360</t>
  </si>
  <si>
    <t>Manager Data Scientist</t>
  </si>
  <si>
    <t>Jobg8</t>
  </si>
  <si>
    <t>['python', 'sql', 'aws', 'pytorch', 'hugging face', 'spark']</t>
  </si>
  <si>
    <t>Castlewood, CO</t>
  </si>
  <si>
    <t>Sambasafety</t>
  </si>
  <si>
    <t>['aws', 'snowflake', 'azure', 'airflow', 'gdpr', 'word', 'power bi', 'tableau']</t>
  </si>
  <si>
    <t>['sql', 'python', 'go', 'scikit-learn', 'tensorflow', 'excel', 'sheets']</t>
  </si>
  <si>
    <t>Big Data Engineer - Strong AWS/Python Exp</t>
  </si>
  <si>
    <t>SoftPathTechnologies</t>
  </si>
  <si>
    <t>['python', 'sql', 'nosql', 'postgresql', 'dynamodb', 'aws', 'redshift', 'spark', 'pyspark', 'pandas', 'numpy', 'tableau']</t>
  </si>
  <si>
    <t>Healthcare Financial Data Analyst</t>
  </si>
  <si>
    <t>Cloud FinOps Analyst with AWS</t>
  </si>
  <si>
    <t>['aws', 'oracle']</t>
  </si>
  <si>
    <t>['sql', 'python', 'redshift', 'snowflake', 'pyspark', 'tableau', 'looker', 'power bi']</t>
  </si>
  <si>
    <t>Director, Quantitative Analytics and Data Science</t>
  </si>
  <si>
    <t>['python', 'r', 'go', 'spss']</t>
  </si>
  <si>
    <t>Programming Analyst</t>
  </si>
  <si>
    <t>Pride Health</t>
  </si>
  <si>
    <t>['sql', 'vba', 'oracle', 'sap', 'excel']</t>
  </si>
  <si>
    <t>Sr. Data Scientist, Advanced Diagnostics</t>
  </si>
  <si>
    <t>['sql', 'python', 'azure', 'snowflake', 'aws', 'jupyter']</t>
  </si>
  <si>
    <t>Sr. Data Engineer (SQL, Python, Snowflake)</t>
  </si>
  <si>
    <t>Sol IT Solutions Inc</t>
  </si>
  <si>
    <t>['python', 'sql', 'scala', 'snowflake', 'spark', 'airflow']</t>
  </si>
  <si>
    <t>Data Scientist – MID Job#480</t>
  </si>
  <si>
    <t>['python', 'sql', 'r', 'sas', 'sas', 'aws', 'tensorflow', 'git']</t>
  </si>
  <si>
    <t>LinkedIn Malta</t>
  </si>
  <si>
    <t>SQL Server Lead / Azure Cloud / Big Data Engineer</t>
  </si>
  <si>
    <t>['sql', 'python', 'perl', 'shell', 'sql server', 'postgresql', 'mysql', 'oracle', 'azure', 'snowflake', 'databricks', 'spark', 'pyspark', 'hadoop', 'kafka', 'ssis', 'power bi', 'flow']</t>
  </si>
  <si>
    <t>Data Analyst II - Workforce Analytics</t>
  </si>
  <si>
    <t>Salary.com</t>
  </si>
  <si>
    <t>Cox</t>
  </si>
  <si>
    <t>Analytics Engineer Staff</t>
  </si>
  <si>
    <t>['sql', 'python', 'java', 'javascript', 'azure', 'gcp', 'aws', 'databricks', 'tableau', 'power bi', 'jira']</t>
  </si>
  <si>
    <t>Wealthfront Corporation</t>
  </si>
  <si>
    <t>Sr Manager, Data Engineering</t>
  </si>
  <si>
    <t>['sql', 'python', 'postgresql', 'snowflake', 'aurora', 'aws', 'airflow', 'docker', 'gitlab', 'kubernetes']</t>
  </si>
  <si>
    <t>Application Portfolio Data Analyst</t>
  </si>
  <si>
    <t>RTX</t>
  </si>
  <si>
    <t>['excel', 'power bi', 'tableau', 'flow']</t>
  </si>
  <si>
    <t>Investment Data Scientist</t>
  </si>
  <si>
    <t>Avature</t>
  </si>
  <si>
    <t>['swift', 'python', 'sql', 'aws', 'git']</t>
  </si>
  <si>
    <t>Microsoft WFH Hiring For Data Scientist | Apply Now</t>
  </si>
  <si>
    <t>Pathways for Children, Inc.</t>
  </si>
  <si>
    <t>Walmart - Placements Joy</t>
  </si>
  <si>
    <t>Imagry | Autonomous Driving</t>
  </si>
  <si>
    <t>['python', 'c++', 'pytorch', 'linux', 'git']</t>
  </si>
  <si>
    <t>Future Technology / Advanced Technical Solutions (FT/ATS) Lead</t>
  </si>
  <si>
    <t>Pacific, WA</t>
  </si>
  <si>
    <t>Senior Data Analyst. Job in Santa Monica LilyLifestyle Jobs</t>
  </si>
  <si>
    <t>LilyLifestyle Jobs</t>
  </si>
  <si>
    <t>Engineer, Data Engineering</t>
  </si>
  <si>
    <t>Anywhere Real Estate Ops</t>
  </si>
  <si>
    <t>['golang', 'mongodb', 'mongodb', 'mysql', 'oracle', 'aws', 'jenkins', 'gitlab', 'bitbucket']</t>
  </si>
  <si>
    <t>Director – Data Engineering &amp; Integration</t>
  </si>
  <si>
    <t>Senior Data Analyst with Tableau Experience</t>
  </si>
  <si>
    <t>Access Search, Inc.</t>
  </si>
  <si>
    <t>Director Data Science AI and Data Engineering</t>
  </si>
  <si>
    <t>Freemind solutions</t>
  </si>
  <si>
    <t>['azure', 'aws', 'tensorflow', 'pytorch', 'spark', 'hadoop', 'kafka', 'tableau', 'power bi']</t>
  </si>
  <si>
    <t>Datbricks Data Engineer - (Hybrid onsite W2 only)</t>
  </si>
  <si>
    <t>['sql', 'databricks', 'aws', 'hadoop', 'unity']</t>
  </si>
  <si>
    <t>Tableau with Data analyst</t>
  </si>
  <si>
    <t>['sql', 'python', 'r', 'tableau', 'powerpoint', 'excel', 'spss']</t>
  </si>
  <si>
    <t>SAP HR Data Analyst</t>
  </si>
  <si>
    <t>Staff Clinical Data Engineers</t>
  </si>
  <si>
    <t>FreshDirect</t>
  </si>
  <si>
    <t>['sql', 'sas', 'sas', 'python', 'bigquery', 'excel', 'tableau', 'power bi', 'looker', 'powerpoint']</t>
  </si>
  <si>
    <t>['sql', 'python', 'r', 'sas', 'sas', 'azure', 'databricks', 'spark', 'excel', 'tableau', 'power bi', 'qlik', 'jira']</t>
  </si>
  <si>
    <t>Business Intelligence Consultant</t>
  </si>
  <si>
    <t>Lafayette Group</t>
  </si>
  <si>
    <t>Lead Data Scientist | Rapid Growth D2C Health &amp; Wellness | Post Series C</t>
  </si>
  <si>
    <t>Harmonic Finance Inc ™ | Certified B Corp</t>
  </si>
  <si>
    <t>['c', 'sql', 'python', 'tableau', 'power bi']</t>
  </si>
  <si>
    <t>['sql', 'snowflake', 'qlik', 'tableau', 'microstrategy', 'looker']</t>
  </si>
  <si>
    <t>['python', 'java', 'c', 'c++', 'r', 'sas', 'sas', 'julia', 'matlab']</t>
  </si>
  <si>
    <t>bioinformatics data scientist</t>
  </si>
  <si>
    <t>Juno Genetics</t>
  </si>
  <si>
    <t>['r', 'python', 'sql', 'go', 'aws', 'linux']</t>
  </si>
  <si>
    <t>Raiser’s Edge Database Administrator</t>
  </si>
  <si>
    <t>Sisters of Mary World Villages for Children</t>
  </si>
  <si>
    <t>Sr. Data Analyst / Manager</t>
  </si>
  <si>
    <t>STAFFWORXS</t>
  </si>
  <si>
    <t>['sql', 'python', 'aws', 'databricks', 'tableau']</t>
  </si>
  <si>
    <t>Marketing Analyst, Data Science, US Retail Markets Distribution</t>
  </si>
  <si>
    <t>['sas', 'sas', 'sql', 'jira', 'confluence']</t>
  </si>
  <si>
    <t>Data Mapping Validation Analyst</t>
  </si>
  <si>
    <t>Barrington, IL</t>
  </si>
  <si>
    <t>Ortho Molecular Products</t>
  </si>
  <si>
    <t>['excel', 'word', 'powerpoint', 'outlook', 'sap']</t>
  </si>
  <si>
    <t>Senior Data Scientist, Search Community</t>
  </si>
  <si>
    <t>['sql', 'r', 'sas', 'sas', 'python', 'spss']</t>
  </si>
  <si>
    <t>Data Engineer (Clinical Decision Support Solutions)</t>
  </si>
  <si>
    <t>Azure Databricks Engineer</t>
  </si>
  <si>
    <t>['python', 'r', 'sql', 't-sql', 'sql server', 'azure', 'databricks', 'oracle', 'node', 'power bi', 'unity']</t>
  </si>
  <si>
    <t>SIHQ Digital Data Analyst Specialist 4</t>
  </si>
  <si>
    <t>Samudera Indonesia</t>
  </si>
  <si>
    <t>Business Intelligence Developer (PowerBI &amp; DB2)</t>
  </si>
  <si>
    <t>PSR Associates, Inc.</t>
  </si>
  <si>
    <t>['t-sql', 'sql', 'db2', 'oracle', 'power bi', 'excel']</t>
  </si>
  <si>
    <t>Business Intelligence - Data Analyst II</t>
  </si>
  <si>
    <t>HealthCare Partners, New York</t>
  </si>
  <si>
    <t>['sql', 'python', 'vba', 'ssrs', 'power bi']</t>
  </si>
  <si>
    <t>Jetro / Restaurant Depot</t>
  </si>
  <si>
    <t>Technical Data Analyst – Entry Level Full-Time Positions</t>
  </si>
  <si>
    <t>Cummins Inc.</t>
  </si>
  <si>
    <t>['python', 'r', 'azure', 'databricks', 'ssis', 'power bi', 'excel', 'outlook', 'powerpoint']</t>
  </si>
  <si>
    <t>Senior ETL Developer ( Only W2)</t>
  </si>
  <si>
    <t>Data Analyst SAP HR/SAP ERP</t>
  </si>
  <si>
    <t>Senior AWS Database Engineer</t>
  </si>
  <si>
    <t>T-Rex Solutions</t>
  </si>
  <si>
    <t>['sql', 'python', 'shell', 'bash', 'sql server', 'postgresql', 'mysql', 'aws', 'oracle', 'aurora', 'redshift']</t>
  </si>
  <si>
    <t>Business Data Analyst I, II, III</t>
  </si>
  <si>
    <t>BCS Allegient</t>
  </si>
  <si>
    <t>Senior Analytic Consultant - SAS Reporting</t>
  </si>
  <si>
    <t>['sas', 'sas', 'python', 'sql', 'sql server', 'unix', 'tableau']</t>
  </si>
  <si>
    <t>Postdoctoral Fellow: Merger of High-Throughput Experimentation, Unnatural Peptide Synthesis and Data Science (Onsite)</t>
  </si>
  <si>
    <t>MSD</t>
  </si>
  <si>
    <t>Mainframe Database Administrator</t>
  </si>
  <si>
    <t>['sql', 'shell', 'db2', 'mysql', 'postgresql', 'sql server', 'oracle', 'linux', 'unix']</t>
  </si>
  <si>
    <t>New Hudson, MI</t>
  </si>
  <si>
    <t>Oshkosh Corporation</t>
  </si>
  <si>
    <t>['sql', 'c', 'aws', 'databricks', 'azure', 'spark', 'excel']</t>
  </si>
  <si>
    <t>Director of Product, AI, Machine Learning &amp; Data Engineering</t>
  </si>
  <si>
    <t>['databricks', 'gdpr']</t>
  </si>
  <si>
    <t>Data Analyst, Research Office</t>
  </si>
  <si>
    <t>LinkedIn Hong Kong</t>
  </si>
  <si>
    <t>Hong Kong Baptist University</t>
  </si>
  <si>
    <t>Data Engineer, Network Product Development – Optics</t>
  </si>
  <si>
    <t>['python', 'sql', 'aws', 'redshift', 'hadoop', 'spark']</t>
  </si>
  <si>
    <t>Business Intelligence Analyst, Benefits &amp; Protection</t>
  </si>
  <si>
    <t>['sql', 'db2', 'aws', 'snowflake', 'oracle', 'tableau', 'power bi']</t>
  </si>
  <si>
    <t>Sr Certified Oncology Data Analyst - PRN</t>
  </si>
  <si>
    <t>MEDSTAR HEALTH</t>
  </si>
  <si>
    <t>Built In NYC</t>
  </si>
  <si>
    <t>Fanatics, Inc</t>
  </si>
  <si>
    <t>Data Analyst - Gainesville, FL</t>
  </si>
  <si>
    <t>Doodie Calls, Inc.</t>
  </si>
  <si>
    <t>['sql', 'python', 'snowflake', 'excel', 'tableau', 'power bi']</t>
  </si>
  <si>
    <t>Data Scientist – Leading Quant Hedge Fund</t>
  </si>
  <si>
    <t>Edward Daniels Group</t>
  </si>
  <si>
    <t>['r', 'python', 'sas', 'sas', 'sql', 'matlab']</t>
  </si>
  <si>
    <t>Corporate Vice President, Lead Actuarial Data Engineer/Architect - Remote</t>
  </si>
  <si>
    <t>['python', 'aws', 'redshift', 'docker']</t>
  </si>
  <si>
    <t>Navistar - International</t>
  </si>
  <si>
    <t>Navistar, Inc.</t>
  </si>
  <si>
    <t>Sr. Data Scientist - Advanced Diagnostics</t>
  </si>
  <si>
    <t>Urbana, IL (+2 others)</t>
  </si>
  <si>
    <t>['c', 'sql', 'databricks', 'airflow']</t>
  </si>
  <si>
    <t>Capital One | Lead Data Engineer (Python/Scala, Spark, AWS)</t>
  </si>
  <si>
    <t>['scala', 'python', 'java', 'nosql', 'sql', 'mongo', 'shell', 'dynamodb', 'mysql', 'cassandra', 'aws', 'redshift', 'snowflake', 'azure', 'spark', 'airflow', 'hadoop', 'kafka', 'linux', 'windows', 'unix']</t>
  </si>
  <si>
    <t>Data Scientist, Innovation Pathways, FaBA</t>
  </si>
  <si>
    <t>Academic Gates</t>
  </si>
  <si>
    <t>University of Queensland</t>
  </si>
  <si>
    <t>['r', 'python', 'plotly']</t>
  </si>
  <si>
    <t>JP Morgan Chase</t>
  </si>
  <si>
    <t>Google Analytics / Data Analysis Expert</t>
  </si>
  <si>
    <t>['firebase', 'firebase', 'bigquery', 'word']</t>
  </si>
  <si>
    <t>CPQ ETL Data Engineer</t>
  </si>
  <si>
    <t>Tech Lead Data Engineer (Multiple Positions)</t>
  </si>
  <si>
    <t>['sql', 'c#', 'shell', 'spark', 'hadoop', 'git', 'jira']</t>
  </si>
  <si>
    <t>Data Scientist (Multiple Positions)</t>
  </si>
  <si>
    <t>Senior Quantitative Researcher / Developer</t>
  </si>
  <si>
    <t>PIMCO</t>
  </si>
  <si>
    <t>Lead Analyst, Sales Analytics</t>
  </si>
  <si>
    <t>Normal, IL</t>
  </si>
  <si>
    <t>['python', 'r', 'java', 'sql', 'aws', 'databricks', 'tableau']</t>
  </si>
  <si>
    <t>All-Source Intelligence Analyst, Senior</t>
  </si>
  <si>
    <t>The Henry M. Jackson Foundation for the Advancement of Military Medicine</t>
  </si>
  <si>
    <t>['r', 'python', 'c', 'spring', 'linux']</t>
  </si>
  <si>
    <t>Customer Segmentation Data Scientist, Trade-In Team</t>
  </si>
  <si>
    <t>Bidding Specialist for Frontend, Backend, and Data Engineering Projects</t>
  </si>
  <si>
    <t>Credit Strategy Data Scientist</t>
  </si>
  <si>
    <t>BILL</t>
  </si>
  <si>
    <t>Analyst, Program Analytics</t>
  </si>
  <si>
    <t>744 - Fullstack Software Engineer</t>
  </si>
  <si>
    <t>['typescript', 'kotlin', 'java', 'golang', 'css', 'vue.js', 'node.js', 'nuxt.js']</t>
  </si>
  <si>
    <t>Application Analyst</t>
  </si>
  <si>
    <t>['sql', 'powershell', 'java', 'javascript', 'html', 'cobol', 'c++', 'c#', 'objective-c', 'sql server', 'oracle', 'express', 'jquery', 'unix', 'windows', 'linux']</t>
  </si>
  <si>
    <t>Data Analytics Sales Specialist III, Google Cloud</t>
  </si>
  <si>
    <t>Data Scientist, Research, Storage Analytics</t>
  </si>
  <si>
    <t>['sql', 'r', 'sas', 'sas', 'python', 'express', 'spss']</t>
  </si>
  <si>
    <t>['java', 'javascript', 'aws', 'azure', 'vue.js']</t>
  </si>
  <si>
    <t>Lockbourne, OH</t>
  </si>
  <si>
    <t>Senior Manager – Cost and Data Analytics- HP Solutions Business</t>
  </si>
  <si>
    <t>['excel', 'planner']</t>
  </si>
  <si>
    <t>SQL Data Analyst - Data Wrangling &amp; Tableau (W2, Hybrid)</t>
  </si>
  <si>
    <t>Data Analyst (Junior) {ONLY W2}</t>
  </si>
  <si>
    <t>JPS Tech Solutions llc</t>
  </si>
  <si>
    <t>['excel', 'word', 'atlassian', 'jira']</t>
  </si>
  <si>
    <t>Quality Assurance Engineer</t>
  </si>
  <si>
    <t>['sql', 'selenium']</t>
  </si>
  <si>
    <t>Cyber Collaborative Reporting &amp; Coordination Support</t>
  </si>
  <si>
    <t>Full Time Assistance Data Analyst</t>
  </si>
  <si>
    <t>Benda Infotech</t>
  </si>
  <si>
    <t>Data Engineering &amp; Operations Specialists</t>
  </si>
  <si>
    <t>['sql', 'python', 'powershell', 'snowflake', 'aws', 'azure', 'qlik']</t>
  </si>
  <si>
    <t>DLP (Data loss) Specialist</t>
  </si>
  <si>
    <t>ALOIS Solutions</t>
  </si>
  <si>
    <t>['java', 'javascript', 'python', 'swift', 'plotly']</t>
  </si>
  <si>
    <t>Senior Business System Analyst (with PowerBI and Mortgage Experience)</t>
  </si>
  <si>
    <t>['sql', 't-sql', 'power bi', 'excel', 'word', 'powerpoint', 'visio', 'jira']</t>
  </si>
  <si>
    <t>Geospatial Data Curation and Data Enrichment Service Offering Lead - 1898 &amp; Co.</t>
  </si>
  <si>
    <t>1898 &amp; Co.</t>
  </si>
  <si>
    <t>Data Engineer (057-24)</t>
  </si>
  <si>
    <t>Anglicotech, LLC</t>
  </si>
  <si>
    <t>Banking Domain Data Quality Analyst/Lead - LoanIQ EDMO</t>
  </si>
  <si>
    <t>Shulman Fleming &amp; Partners</t>
  </si>
  <si>
    <t>['sql', 'python', 'power bi', 'jira']</t>
  </si>
  <si>
    <t>Data Engineer/Scientist Lead</t>
  </si>
  <si>
    <t>['sql', 'elasticsearch', 'aws', 'spark', 'kafka', 'kubernetes']</t>
  </si>
  <si>
    <t>Business Data Analyst III</t>
  </si>
  <si>
    <t>Senior Data Analyst – Early Clinical Development (ECD)</t>
  </si>
  <si>
    <t>Software Guidance &amp; Assistance, Inc. (SGA, Inc.)</t>
  </si>
  <si>
    <t>['python', 'r', 'sql', 'sas', 'sas', 'excel', 'powerpoint']</t>
  </si>
  <si>
    <t>IT Health Data Analyst II</t>
  </si>
  <si>
    <t>Health Plan of San Mateo (HPSM)</t>
  </si>
  <si>
    <t>['sql', 'c#', 'sql server', 'azure', 'power bi']</t>
  </si>
  <si>
    <t>BI and Application Development Analyst</t>
  </si>
  <si>
    <t>California Credit Union</t>
  </si>
  <si>
    <t>Manager, Data Insights and Forensics</t>
  </si>
  <si>
    <t>Kroll</t>
  </si>
  <si>
    <t>['sql', 'aws', 'gcp', 'tableau']</t>
  </si>
  <si>
    <t>Director, Decision Science Analytics - Claims Analytics</t>
  </si>
  <si>
    <t>['sql', 'sas', 'sas', 'python', 'phoenix']</t>
  </si>
  <si>
    <t>Data Engineer, DCC Central InfraOps Analytics</t>
  </si>
  <si>
    <t>Senior Manager, Strategy and Analytics</t>
  </si>
  <si>
    <t>Macao</t>
  </si>
  <si>
    <t>Melco Resorts &amp; Entertainment</t>
  </si>
  <si>
    <t>['python', 'sas', 'sas', 'visual basic', 'excel']</t>
  </si>
  <si>
    <t>Analyst, Master Data</t>
  </si>
  <si>
    <t>The Campbell's Company</t>
  </si>
  <si>
    <t>['sql', 'python', 'r', 'hadoop', 'power bi', 'tableau', 'excel']</t>
  </si>
  <si>
    <t>Precision Technologies Corp</t>
  </si>
  <si>
    <t>Lead Data Scientist , Clinical AI ( NLP , LLM , GenAI , GCP ) - Remote</t>
  </si>
  <si>
    <t>['sql', 'vba', 'excel', 'qlik', 'tableau', 'power bi']</t>
  </si>
  <si>
    <t>Jobs Trabajo.org</t>
  </si>
  <si>
    <t>['sql', 'python', 'r', 'spark', 'excel', 'looker']</t>
  </si>
  <si>
    <t>Data Engineer to build ETL pipelines for Amazon, Shopify, etc.</t>
  </si>
  <si>
    <t>Bowhead</t>
  </si>
  <si>
    <t>['javascript', 'c#', 'sql', 'python', 'r', 'matlab', 'hadoop', 'spark', 'angular', 'kubernetes']</t>
  </si>
  <si>
    <t>PartsSource</t>
  </si>
  <si>
    <t>['python', 'r', 'scala', 'aws', 'azure', 'gcp', 'databricks', 'pytorch', 'tensorflow']</t>
  </si>
  <si>
    <t>Staff Data Engineer - Ads</t>
  </si>
  <si>
    <t>['python', 'sql', 'scala', 'r', 'spark', 'airflow', 'looker', 'tableau']</t>
  </si>
  <si>
    <t>Data Engineer III or IV</t>
  </si>
  <si>
    <t>Word on Fire</t>
  </si>
  <si>
    <t>['python', 'php', 'javascript', 'mysql', 'laravel', 'word', 'tableau', 'git']</t>
  </si>
  <si>
    <t>Data Quality Platform Engineer</t>
  </si>
  <si>
    <t>['sql', 'python', 'c', 'mysql', 'databricks', 'aws', 'airflow', 'kafka', 'unity']</t>
  </si>
  <si>
    <t>Technical SEO Data Analyst</t>
  </si>
  <si>
    <t>Consultant – Business Data Analyst</t>
  </si>
  <si>
    <t>Boyle Software, Inc.</t>
  </si>
  <si>
    <t>['sql', 'python', 'r', 'sas', 'sas', 'aws', 'azure', 'power bi', 'qlik']</t>
  </si>
  <si>
    <t>Senior Data Engineer (SAP S/4 HANA Data Migration and...</t>
  </si>
  <si>
    <t>Talent Connect</t>
  </si>
  <si>
    <t>AI  Engineer</t>
  </si>
  <si>
    <t>DATAECONOMY</t>
  </si>
  <si>
    <t>Information Data Systems Engineer III</t>
  </si>
  <si>
    <t>['word', 'excel', 'powerpoint', 'tableau', 'airtable', 'jira', 'confluence']</t>
  </si>
  <si>
    <t>['python', 'sql', 'c', 'elasticsearch', 'spark', 'kubernetes']</t>
  </si>
  <si>
    <t>Machine Learning Engineer, Trust &amp; Safety</t>
  </si>
  <si>
    <t>East Amherst, NY</t>
  </si>
  <si>
    <t>Sr ML and AI (Legacy)  - Chennai</t>
  </si>
  <si>
    <t>Photon</t>
  </si>
  <si>
    <t>['python', 'databricks', 'spark', 'pandas', 'numpy', 'pyspark', 'jupyter', 'scikit-learn', 'tensorflow', 'pytorch']</t>
  </si>
  <si>
    <t>Lead Operational Risk Officer - Risk Reporting &amp; Data Analysis</t>
  </si>
  <si>
    <t>Senior Data Engineer - Chennai/Banglore/Hyderabad/Trivandrum, India</t>
  </si>
  <si>
    <t>['python', 'snowflake', 'databricks', 'airflow', 'spark']</t>
  </si>
  <si>
    <t>Sr Associate Data Analysis</t>
  </si>
  <si>
    <t>Data Scientist/Analyst with Security Clearance</t>
  </si>
  <si>
    <t>ClearanceJobs</t>
  </si>
  <si>
    <t>['sql', 'python', 'r', 'hugging face', 'github']</t>
  </si>
  <si>
    <t>Knowledge Graph / Data Engineering - Manager</t>
  </si>
  <si>
    <t>['python', 'java', 'bigquery', 'azure', 'aws', 'tableau', 'flow']</t>
  </si>
  <si>
    <t>Invences</t>
  </si>
  <si>
    <t>['python', 'scala', 'redshift', 'databricks', 'pyspark', 'spark', 'flow']</t>
  </si>
  <si>
    <t>['sql', 'python', 'shell', 'nosql', 'snowflake', 'aws', 'phoenix', 'linux']</t>
  </si>
  <si>
    <t>Co-op Data Engineer-Reedsville, PA-2025</t>
  </si>
  <si>
    <t>['t-sql', 'python', 'sap']</t>
  </si>
  <si>
    <t>NTT Global Data Centers</t>
  </si>
  <si>
    <t>['sql', 'perl', 'bash', 'shell', 'python', 'cassandra', 'mysql', 'oracle', 'azure', 'hadoop', 'sap', 'excel']</t>
  </si>
  <si>
    <t>Associate Customer Support Engineer</t>
  </si>
  <si>
    <t>Vanuatu</t>
  </si>
  <si>
    <t>['c++', 'sql', 'github']</t>
  </si>
  <si>
    <t>Principal Bioinformatics Scientist - TCR/BCR Sequencing</t>
  </si>
  <si>
    <t>['python', 'sql', 'aws', 'azure', 'linux', 'kubernetes', 'docker']</t>
  </si>
  <si>
    <t>Hennepin County</t>
  </si>
  <si>
    <t>['t-sql', 'scala', 'python', 'sql', 'powershell', 'sql server', 'azure', 'databricks', 'spark', 'power bi', 'ssis', 'ssrs']</t>
  </si>
  <si>
    <t>CPI Selection</t>
  </si>
  <si>
    <t>Data Analyst - SCSTC N7 Support (Job ID: 3726)</t>
  </si>
  <si>
    <t>King George, VA</t>
  </si>
  <si>
    <t>SAS Analyst IV</t>
  </si>
  <si>
    <t>Computershare U.S.</t>
  </si>
  <si>
    <t>Fast Switch</t>
  </si>
  <si>
    <t>['sql', 'visio', 'excel', 'word', 'jira']</t>
  </si>
  <si>
    <t>People Analytics and Technology Lead</t>
  </si>
  <si>
    <t>Data Scientist (Entry to Mid Level Role)</t>
  </si>
  <si>
    <t>Snowflake Data Engineer || W2 Only || OPT will work</t>
  </si>
  <si>
    <t>['sql', 'snowflake', 'aws', 'azure', 'kafka']</t>
  </si>
  <si>
    <t>Urgent need for Azure Data Engineer with Databricks Expertise - Iselin NJ , 6th Avenue NY (100% Day 1 onsite)</t>
  </si>
  <si>
    <t>['sql', 'azure', 'databricks', 'pyspark', 'spark', 'unity', 'gitlab']</t>
  </si>
  <si>
    <t>Endeavor Health</t>
  </si>
  <si>
    <t>AWS Data Engineer, Senior</t>
  </si>
  <si>
    <t>AI Engineer (This position is not eligible for employment visa sponsorship)</t>
  </si>
  <si>
    <t>Volkswagen of America, Inc</t>
  </si>
  <si>
    <t>['python', 'c++', 'matlab', 'aws', 'tensorflow', 'opencv']</t>
  </si>
  <si>
    <t>Statistics Expert</t>
  </si>
  <si>
    <t>Outlier</t>
  </si>
  <si>
    <t>System Analyst with EDI</t>
  </si>
  <si>
    <t>0168 - Senior Transportation Market Data Analyst</t>
  </si>
  <si>
    <t>Electra.aero</t>
  </si>
  <si>
    <t>['python', 'sql', 'excel', 'gitlab']</t>
  </si>
  <si>
    <t>Principal Value Engineer - FinOps &amp; Spend Analytics</t>
  </si>
  <si>
    <t>Monitoring Signature Analyst</t>
  </si>
  <si>
    <t>['python', 'javascript', 'databricks', 'splunk']</t>
  </si>
  <si>
    <t>['python', 'sql', 'shell', 'mysql', 'snowflake', 'aws', 'oracle', 'airflow', 'linux', 'gitlab', 'docker']</t>
  </si>
  <si>
    <t>['r', 'sas', 'sas', 'python', 'sql', 'power bi', 'cognos', 'tableau', 'excel']</t>
  </si>
  <si>
    <t>Data Engineer/ Power BI Developer</t>
  </si>
  <si>
    <t>['sql', 'sql server', 'azure', 'power bi', 'ssrs', 'ssis', 'dax']</t>
  </si>
  <si>
    <t>C4P - Cloud Platform Software Engineering Leader (People Leader)</t>
  </si>
  <si>
    <t>['aws', 'kubernetes', 'gitlab', 'ansible', 'terraform']</t>
  </si>
  <si>
    <t>IN-Associate Cloud Data Engineer-- Data and Analytics Advisory Pan India</t>
  </si>
  <si>
    <t>['python', 'sql', 'c++', 'dynamodb', 'aws', 'azure', 'databricks', 'gcp', 'redshift', 'bigquery', 'pyspark', 'spark']</t>
  </si>
  <si>
    <t>IN-Senior Associate Azure Data Enginer Advisory Corporate Advisory Noida</t>
  </si>
  <si>
    <t>['scala', 'sql', 'python', 'sql server', 'postgresql', 'azure', 'databricks', 'aws', 'pyspark', 'hadoop']</t>
  </si>
  <si>
    <t>Senior Advanced Analytics Consultant</t>
  </si>
  <si>
    <t>Reseach Data Analyst Associate</t>
  </si>
  <si>
    <t>['word', 'excel', 'powerpoint', 'power bi', 'outlook', 'sharepoint']</t>
  </si>
  <si>
    <t>Reinsurance Group of America, Incorporated</t>
  </si>
  <si>
    <t>['javascript', 'sql', 'nosql', 'mongo', 'mysql', 'oracle', 'react', 'jquery', 'angular', 'excel', 'docker', 'ansible']</t>
  </si>
  <si>
    <t>Python Programmer (Remote)/ Data Analyst (Remote)</t>
  </si>
  <si>
    <t>Junior Data Scientist /BI Analyst/ Java Cloud programmer</t>
  </si>
  <si>
    <t>Sotheby's</t>
  </si>
  <si>
    <t>['sql', 'powerpoint', 'tableau', 'excel']</t>
  </si>
  <si>
    <t>Java backed programmer with Docker/ entry level Data scientist</t>
  </si>
  <si>
    <t>Centene</t>
  </si>
  <si>
    <t>Customer Data Analyst (US Remote)</t>
  </si>
  <si>
    <t>IntelePeer Career Site</t>
  </si>
  <si>
    <t>IntelePeer</t>
  </si>
  <si>
    <t>['sql', 'gdpr', 'excel', 'looker']</t>
  </si>
  <si>
    <t>SimilarWeb</t>
  </si>
  <si>
    <t>Junior Data Scientist /BI Analyst/ Machine learning/ Java Cloud programmer</t>
  </si>
  <si>
    <t>OPS Data Scientist</t>
  </si>
  <si>
    <t>['python', 'r', 'sql', 'php', 'java', 'javascript', 'sql server', 'mysql', 'linux']</t>
  </si>
  <si>
    <t>['sql', 'python', 'shell', 'r', 'javascript', 'aws', 'gcp', 'azure', 'pandas', 'numpy', 'scikit-learn', 'matplotlib', 'seaborn', 'spark', 'hadoop', 'git', 'docker', 'kubernetes', 'jenkins', 'gitlab']</t>
  </si>
  <si>
    <t>Data scientist &amp; Strong SQL</t>
  </si>
  <si>
    <t>BuzzClan Career Portal</t>
  </si>
  <si>
    <t>['sql', 'python', 'c', 'bigquery', 'looker']</t>
  </si>
  <si>
    <t>Five Star Food Service - HQ</t>
  </si>
  <si>
    <t>Data Scientist - Statistician - Hybrid</t>
  </si>
  <si>
    <t>['python', 'r', 'sql', 'db2', 'sql server']</t>
  </si>
  <si>
    <t>Data Analyst - (Tableau, ECommerce)</t>
  </si>
  <si>
    <t>Consultant, Analytics</t>
  </si>
  <si>
    <t>NFP, an Aon company</t>
  </si>
  <si>
    <t>Senior Data Engineer - Data Science</t>
  </si>
  <si>
    <t>['r', 'python', 'java', 'scala', 'php', 'javascript', 'c', 'spark', 'unix', 'tableau', 'git']</t>
  </si>
  <si>
    <t>JHU Applied Physics Laboratory</t>
  </si>
  <si>
    <t>Sr. Business Analyst, US Prime</t>
  </si>
  <si>
    <t>Manager, Data Analytics - Insight Support, Walmart Connect</t>
  </si>
  <si>
    <t>['sql', 'dax', 'excel', 'power bi', 'tableau']</t>
  </si>
  <si>
    <t>SAP Data Migration Analyst</t>
  </si>
  <si>
    <t>['c', 'sap', 'excel']</t>
  </si>
  <si>
    <t>SaT-DNA-Data Science- Gen AI Manager</t>
  </si>
  <si>
    <t>['python', 'go', 'azure']</t>
  </si>
  <si>
    <t>['python', 'aws', 'azure', 'flow']</t>
  </si>
  <si>
    <t>GIS Scripting / Programming Specialist</t>
  </si>
  <si>
    <t>['python', 'sql', 'java', 'javascript', 'css', 'sql server', 'oracle', 'azure', 'aws', 'git']</t>
  </si>
  <si>
    <t>Junior Level Business/Data Analyst</t>
  </si>
  <si>
    <t>Reporting and Analytics Analyst- Federal Health</t>
  </si>
  <si>
    <t>Responsive Search Inc.</t>
  </si>
  <si>
    <t>['databricks', 'snowflake', 'qlik', 'flow']</t>
  </si>
  <si>
    <t>['sql', 'bash', 'shell']</t>
  </si>
  <si>
    <t>Senior Director, Data Strategy</t>
  </si>
  <si>
    <t>['aws', 'gdpr', 'tableau']</t>
  </si>
  <si>
    <t>Global Legal Services Solution Analyst</t>
  </si>
  <si>
    <t>Alajuela Province, Costa Rica</t>
  </si>
  <si>
    <t>BI Developer / Data Engineer</t>
  </si>
  <si>
    <t>Hyva</t>
  </si>
  <si>
    <t>['sql', 'azure', 'aws', 'databricks', 'power bi', 'ssis']</t>
  </si>
  <si>
    <t>Careem</t>
  </si>
  <si>
    <t>CU0073 St. Cloud State University</t>
  </si>
  <si>
    <t>AI/ML Engineer/Data Scientist</t>
  </si>
  <si>
    <t>['python', 'aws', 'azure', 'gcp', 'pandas', 'numpy', 'matplotlib', 'seaborn', 'tensorflow', 'pytorch', 'scikit-learn', 'tableau', 'flow']</t>
  </si>
  <si>
    <t>Senior Healthcare Data Engineer with Snowflake &amp; Looker Expertise</t>
  </si>
  <si>
    <t>['snowflake', 'looker']</t>
  </si>
  <si>
    <t>Staff Engineer</t>
  </si>
  <si>
    <t>Somalia</t>
  </si>
  <si>
    <t>Andela</t>
  </si>
  <si>
    <t>NASI - Quality Data Analyst</t>
  </si>
  <si>
    <t>Pennsauken Township, NJ</t>
  </si>
  <si>
    <t>Subaru of America</t>
  </si>
  <si>
    <t>['oracle', 'excel', 'powerpoint', 'tableau', 'qlik']</t>
  </si>
  <si>
    <t>Lead Data Engineer, Palantir Foundry (Contractor) – US – Digital</t>
  </si>
  <si>
    <t>Omnicom Precision Marketing Group</t>
  </si>
  <si>
    <t>Engineer II – Business Intelligence Developer</t>
  </si>
  <si>
    <t>['python', 'c#', 'sql', 'nosql', 'java', 'c++', 'powershell', 'azure', 'aws', 'gcp', 'windows', 'power bi', 'tableau', 'dax', 'excel', 'docker', 'kubernetes']</t>
  </si>
  <si>
    <t>Data Engineer | Remote</t>
  </si>
  <si>
    <t>OnTrac</t>
  </si>
  <si>
    <t>['sql', 'python', 'sql server', 'postgresql', 'bigquery', 'pandas', 'pyspark', 'numpy', 'excel']</t>
  </si>
  <si>
    <t>Business Intelligence (Advanced Analytics Developer)</t>
  </si>
  <si>
    <t>Data Engineer II (AWS, Databricks, Snowflake)</t>
  </si>
  <si>
    <t>['sql', 'python', 'sql server', 'aws', 'databricks', 'snowflake', 'pyspark', 'terraform']</t>
  </si>
  <si>
    <t>Warren, MI</t>
  </si>
  <si>
    <t>['scala', 'python', 'sql', 'sql server', 'postgresql', 'azure', 'databricks', 'spark', 'angular', 'ssis']</t>
  </si>
  <si>
    <t>Data Engineer (only W2 candidates)</t>
  </si>
  <si>
    <t>Kyyba Inc</t>
  </si>
  <si>
    <t>Walden University</t>
  </si>
  <si>
    <t>['sql', 'sql server', 'oracle', 'power bi', 'excel', 'cognos', 'powerpoint', 'word']</t>
  </si>
  <si>
    <t>TransGlobal</t>
  </si>
  <si>
    <t>['sql', 'sas', 'sas', 'python', 'go', 'sql server', 'mysql', 'azure', 'linux']</t>
  </si>
  <si>
    <t>UST Global</t>
  </si>
  <si>
    <t>['go', 'databricks', 'kafka', 'sap', 'power bi', 'tableau']</t>
  </si>
  <si>
    <t>['sql', 'powerpoint', 'excel', 'visio', 'jira', 'confluence']</t>
  </si>
  <si>
    <t>Kentucky</t>
  </si>
  <si>
    <t>iptiQ by Swiss Re</t>
  </si>
  <si>
    <t>Analytic Innovation Project Lead</t>
  </si>
  <si>
    <t>MITRE</t>
  </si>
  <si>
    <t>Spectrum Health Systems, Inc.</t>
  </si>
  <si>
    <t>Data Analyst I Healthcare Analytics</t>
  </si>
  <si>
    <t>Senior Sales &amp; Marketing Data Analyst</t>
  </si>
  <si>
    <t>Homesteaders Life Company</t>
  </si>
  <si>
    <t>Manager, Data Platform Engineering</t>
  </si>
  <si>
    <t>['c#', 'sql', 'sql server', 'snowflake', 'github']</t>
  </si>
  <si>
    <t>Senior Associate, Data Engineer</t>
  </si>
  <si>
    <t>Bayview Asset Management, LLC</t>
  </si>
  <si>
    <t>['sql', 'python', 'powershell', 'azure', 'snowflake', 'spark', 'power bi', 'flow']</t>
  </si>
  <si>
    <t>Millersville, MD</t>
  </si>
  <si>
    <t>The Coordinating Center</t>
  </si>
  <si>
    <t>Learning Analyst/Consultant</t>
  </si>
  <si>
    <t>Talcott Financial Group</t>
  </si>
  <si>
    <t>['go', 'sharepoint']</t>
  </si>
  <si>
    <t>Data Engineer, Amazon Stores Customer Service</t>
  </si>
  <si>
    <t>Amazon.com Services LLC - A57</t>
  </si>
  <si>
    <t>['python', 'java', 'scala', 'aws', 'redshift', 'excel']</t>
  </si>
  <si>
    <t>Nuseed</t>
  </si>
  <si>
    <t>INTERN - DATA ANALYST</t>
  </si>
  <si>
    <t>['matlab', 'python', 'sheets']</t>
  </si>
  <si>
    <t>['aws', 'gcp', 'azure', 'docker', 'terraform', 'jenkins', 'git']</t>
  </si>
  <si>
    <t>Consultant Data Analytics and BI</t>
  </si>
  <si>
    <t>GRIR Analyst</t>
  </si>
  <si>
    <t>['sql', 'python', 'r', 'sas', 'sas', 'excel']</t>
  </si>
  <si>
    <t>Sr Data Analyst - SQL &amp; Databricks</t>
  </si>
  <si>
    <t>['sql', 'python', 'databricks', 'excel']</t>
  </si>
  <si>
    <t>['sql', 'python', 'r', 'azure', 'airflow', 'github']</t>
  </si>
  <si>
    <t>REMOTE - Healthcare Data Analyst With Epic (W2 Only)</t>
  </si>
  <si>
    <t>['sql', 'postgresql', 'aws', 'excel', 'tableau']</t>
  </si>
  <si>
    <t>Data Engineer / AWS Engineer with EMR</t>
  </si>
  <si>
    <t>Enterprise Solutions, Inc.</t>
  </si>
  <si>
    <t>['aws', 'hadoop', 'spark']</t>
  </si>
  <si>
    <t>Big Data Platform Senior Engineer - Assistant Vice President</t>
  </si>
  <si>
    <t>['sql', 'java', 'c++', 'python', 'nosql', 'hadoop', 'spark', 'excel']</t>
  </si>
  <si>
    <t>Data Analyst, Identity</t>
  </si>
  <si>
    <t>Dubai - United Arab Emirates (+2 others)</t>
  </si>
  <si>
    <t>Wunderkind (formerly BounceX)</t>
  </si>
  <si>
    <t>['sql', 'python', 'r', 'airflow', 'looker', 'excel']</t>
  </si>
  <si>
    <t>Junior Data Analyst (Dorado, P.R.)</t>
  </si>
  <si>
    <t>BALLESTER HERMANOS INC</t>
  </si>
  <si>
    <t>Columbia Threadneedle Investments</t>
  </si>
  <si>
    <t>Sky Consulting Inc</t>
  </si>
  <si>
    <t>Encore - Data Engineering Consultant</t>
  </si>
  <si>
    <t>['scala', 'python', 'sql', 'aws', 'azure', 'gcp', 'spark']</t>
  </si>
  <si>
    <t>Actimize Data Engineer</t>
  </si>
  <si>
    <t>Federal Heights, CO</t>
  </si>
  <si>
    <t>Sunflower Bank, N.A.</t>
  </si>
  <si>
    <t>Senior Data Analyst - Institutional Data</t>
  </si>
  <si>
    <t>['python', 'svn']</t>
  </si>
  <si>
    <t>Senior QA Engineer – Data Specialist</t>
  </si>
  <si>
    <t>Aspire, Jordan</t>
  </si>
  <si>
    <t>Data and Business Intelligence Engineer – Mid-Level | Fully Remote</t>
  </si>
  <si>
    <t>Sunroom Leasing</t>
  </si>
  <si>
    <t>Process Optimization Specialist</t>
  </si>
  <si>
    <t>Senior Software Engineer - Streaming Data Platform</t>
  </si>
  <si>
    <t>['java', 'c++', 'snowflake', 'spark']</t>
  </si>
  <si>
    <t>SaT-DnA-Data Engineer-Manager</t>
  </si>
  <si>
    <t>['nosql', 'sql', 'sql server', 'azure', 'databricks', 'snowflake', 'kafka', 'pyspark', 'power bi', 'alteryx', 'cognos', 'tableau', 'microstrategy']</t>
  </si>
  <si>
    <t>Data Analyst, Quality Data Analytics</t>
  </si>
  <si>
    <t>SF Health Plan</t>
  </si>
  <si>
    <t>['sql', 'python', 'perl', 'javascript', 'java', 'shell', 'hadoop', 'linux', 'unix']</t>
  </si>
  <si>
    <t>Lead Data Engineer - ED&amp;I</t>
  </si>
  <si>
    <t>['sql', 'python', 'gcp', 'snowflake', 'flow']</t>
  </si>
  <si>
    <t>Treasure Data CDP Engineer</t>
  </si>
  <si>
    <t>Financial Analyst - (Technology/Banking / Power BI)</t>
  </si>
  <si>
    <t>Databricks Lead Data Engineer</t>
  </si>
  <si>
    <t>K2 Insurance Services, LLC</t>
  </si>
  <si>
    <t>['python', 'sql', 'databricks', 'azure', 'aws', 'gcp', 'spark', 'airflow', 'unity']</t>
  </si>
  <si>
    <t>Quadtec Solutions, Inc</t>
  </si>
  <si>
    <t>Staff Software Engineer, Data Engineering</t>
  </si>
  <si>
    <t>The Voleon Group</t>
  </si>
  <si>
    <t>['python', 'go', 'java', 'c++', 'postgresql', 'redis', 'airflow']</t>
  </si>
  <si>
    <t>Junior Quantitative Analyst (Equities)</t>
  </si>
  <si>
    <t>SR HRIS ANALYST (PROJECT AND ADMIN SUPPORT) REMOTE</t>
  </si>
  <si>
    <t>Apis Services Inc</t>
  </si>
  <si>
    <t>UChicago Argonne, LLC</t>
  </si>
  <si>
    <t>Data Scientist, Advertising Measurement Research</t>
  </si>
  <si>
    <t>Likewize</t>
  </si>
  <si>
    <t>['python', 'sql', 'redshift', 'aws', 'spark', 'airflow', 'power bi', 'dax']</t>
  </si>
  <si>
    <t>FirstRand Corporate Centre</t>
  </si>
  <si>
    <t>Product Analyst - Shopping Experience</t>
  </si>
  <si>
    <t>Moldova</t>
  </si>
  <si>
    <t>OmniJobs</t>
  </si>
  <si>
    <t>Senior Business Analyst – Digital Consumer Identity</t>
  </si>
  <si>
    <t>['sql', 'python', 'tableau', 'slack']</t>
  </si>
  <si>
    <t>Data Scientist, Transportation Network Planning</t>
  </si>
  <si>
    <t>['sql', 'python', 'r', 'sas', 'sas', 'matlab', 'hadoop', 'spark', 'spss']</t>
  </si>
  <si>
    <t>Senior Data Engineer - Python &amp; AWS</t>
  </si>
  <si>
    <t>['python', 'sql', 'mysql', 'postgresql', 'aws', 'pandas', 'flask', 'fastapi', 'git', 'atlassian', 'confluence', 'jira']</t>
  </si>
  <si>
    <t>Modeling and Simulation Analyst (Mid to Senior Level)</t>
  </si>
  <si>
    <t>On-Site Data Engineer/Scientist - ERP &amp; Construction Data Specialist (Longview, WA)</t>
  </si>
  <si>
    <t>Longview, WA</t>
  </si>
  <si>
    <t>Freelance English &amp; Japanese Online Data Analyst</t>
  </si>
  <si>
    <t>Data Engineer 5 days a week in NYC</t>
  </si>
  <si>
    <t>Traxion Group, Inc</t>
  </si>
  <si>
    <t>['sql', 'python', 'r', 'mysql', 'postgresql', 'oracle', 'snowflake', 'tableau', 'alteryx', 'microstrategy']</t>
  </si>
  <si>
    <t>Principal Data Insight Analyst – People Analytics Data Journalism - R10183886</t>
  </si>
  <si>
    <t>North Kingstown, RI</t>
  </si>
  <si>
    <t>Falvey Insurance Group</t>
  </si>
  <si>
    <t>['r', 'python', 'sql', 'power bi', 'tableau', 'atlassian', 'jira']</t>
  </si>
  <si>
    <t>Senior Data Engineer, Data Governance</t>
  </si>
  <si>
    <t>Switch Technologies Inc.</t>
  </si>
  <si>
    <t>Sentinel One</t>
  </si>
  <si>
    <t>Data Engineer - People Analytics</t>
  </si>
  <si>
    <t>Alteryx Data Analyst</t>
  </si>
  <si>
    <t>['python', 'sql', 'scala', 'java', 'nosql', 'mysql', 'aws', 'gcp', 'aurora', 'azure', 'snowflake', 'databricks', 'spark', 'kafka', 'airflow', 'flow']</t>
  </si>
  <si>
    <t>Data Engineer II, GTPC Tech, AWS Security Assurance</t>
  </si>
  <si>
    <t>['sql', 'java', 'scala', 'python', 'javascript', 'typescript', 'postgresql', 'sql server', 'mysql', 'aws', 'redshift', 'airflow', 'flow']</t>
  </si>
  <si>
    <t>NEAR Foundation Job Board</t>
  </si>
  <si>
    <t>Tech Refresh Data Analyst</t>
  </si>
  <si>
    <t>TekSynap</t>
  </si>
  <si>
    <t>Senior Full Stack Data Scientist - Remote UK/EU</t>
  </si>
  <si>
    <t>Machine Learning Engineer, Tech Lead</t>
  </si>
  <si>
    <t>Business Analyst, Data Analytics</t>
  </si>
  <si>
    <t>Christiansted, St Croix, U.S. Virgin Islands</t>
  </si>
  <si>
    <t>Geode Capital Management</t>
  </si>
  <si>
    <t>['python', 'r', 'go', 'oracle', 'aws', 'tensorflow', 'pytorch', 'docker', 'kubernetes']</t>
  </si>
  <si>
    <t>Data Analyst- Tech Refresh</t>
  </si>
  <si>
    <t>['sql', 'python', 'r', 'java', 'sql server', 'postgresql', 'mysql', 'oracle', 'tableau']</t>
  </si>
  <si>
    <t>Resident Solutions Architect – Data Engineering (Public Sector)</t>
  </si>
  <si>
    <t>['python', 'scala', 'databricks', 'aws', 'azure', 'gcp', 'spark']</t>
  </si>
  <si>
    <t>Senior QA Engineer</t>
  </si>
  <si>
    <t>['sql', 'python', 'go', 'aws', 'unix', 'tableau', 'excel']</t>
  </si>
  <si>
    <t>BI Analyst: Reg &amp; Risk</t>
  </si>
  <si>
    <t>Senior Manager, Data Analytics - Reporting Walmart Connect</t>
  </si>
  <si>
    <t>['sql', 'python', 'scala', 'r', 'spark', 'tableau', 'excel', 'power bi']</t>
  </si>
  <si>
    <t>['python', 'sql', 'aws', 'snowflake', 'kafka', 'airflow', 'github', 'kubernetes', 'docker']</t>
  </si>
  <si>
    <t>(USA) Staff, Data Engineer</t>
  </si>
  <si>
    <t>['scala', 'sql', 'gcp', 'aws', 'azure', 'hadoop', 'spark', 'airflow']</t>
  </si>
  <si>
    <t>AWS Senior Data Engineer</t>
  </si>
  <si>
    <t>['python', 'sql', 'aws', 'snowflake', 'spark', 'kafka', 'airflow', 'tableau', 'github', 'jenkins']</t>
  </si>
  <si>
    <t>Distinguished Data Engineer - Card Technology. Job in Chicago Allied-IT Jobs</t>
  </si>
  <si>
    <t>Allied-IT Jobs</t>
  </si>
  <si>
    <t>['dynamodb']</t>
  </si>
  <si>
    <t>NXTKEY CORPORATION</t>
  </si>
  <si>
    <t>Data Scientist (GenAI  LLM)</t>
  </si>
  <si>
    <t>Middletown Township, NJ</t>
  </si>
  <si>
    <t>AI/ML Developer - Synechron Inc.</t>
  </si>
  <si>
    <t>Jobs via eFinancialCareers</t>
  </si>
  <si>
    <t>Senior Data Analyst/Modeler</t>
  </si>
  <si>
    <t>Senior Data Analyst, Network Intelligence</t>
  </si>
  <si>
    <t>Analytics Specialist - PV</t>
  </si>
  <si>
    <t>['sql', 'vba', 'python', 'oracle', 'excel', 'tableau', 'power bi', 'sap', 'ms access', 'sharepoint', 'cognos', 'powerpoint', 'word']</t>
  </si>
  <si>
    <t>Sr. Data Analyst, Customer Experience</t>
  </si>
  <si>
    <t>Aura</t>
  </si>
  <si>
    <t>Business/ Data Analyst with Biotech R&amp;D Expertise</t>
  </si>
  <si>
    <t>Softworld, a Kelly Company</t>
  </si>
  <si>
    <t>['power bi', 'smartsheet']</t>
  </si>
  <si>
    <t>Enterprise Data Quality Analyst</t>
  </si>
  <si>
    <t>['sql', 'snowflake', 'react', 'macos', 'tableau', 'excel', 'sap']</t>
  </si>
  <si>
    <t>INFORMS</t>
  </si>
  <si>
    <t>['sql', 'python', 'r', 'sas', 'sas', 'sql server', 'tableau', 'excel', 'power bi', 'ssis', 'spss']</t>
  </si>
  <si>
    <t>System/Data Analyst (SIS &amp; Applications) (#252)</t>
  </si>
  <si>
    <t>Hampton, CT</t>
  </si>
  <si>
    <t>EASTCONN</t>
  </si>
  <si>
    <t>Data &amp; Business Intelligence (BI) Engineer</t>
  </si>
  <si>
    <t>['sql', 'python', 'power bi', 'dax']</t>
  </si>
  <si>
    <t>Gee Group - SNI Companies</t>
  </si>
  <si>
    <t>['postgresql', 'aws', 'redshift']</t>
  </si>
  <si>
    <t>Data Analyst - SWSC Support (Job ID:3727)</t>
  </si>
  <si>
    <t>Data Management Analyst - Investment Management - Boston, MA - 26061</t>
  </si>
  <si>
    <t>Daley And Associates, LLC.</t>
  </si>
  <si>
    <t>Amplytics</t>
  </si>
  <si>
    <t>['python', 'sql', 'bash', 'nosql', 'mongodb', 'mongodb', 'firestore', 'bigquery', 'snowflake', 'gcp', 'airflow', 'fastapi', 'flask', 'git', 'gitlab', 'docker', 'terraform']</t>
  </si>
  <si>
    <t>Digital Analyst, Lead</t>
  </si>
  <si>
    <t>Data Governance &amp; Quality Consultant</t>
  </si>
  <si>
    <t>Data/Configuration Management Specialist - Secret Clearance (TS/SCI eligibility)</t>
  </si>
  <si>
    <t>Program Manager for Data Scientist Interns (Lead Data Scientist)</t>
  </si>
  <si>
    <t>['python', 'r', 'sas', 'sas', 'aws', 'linux']</t>
  </si>
  <si>
    <t>Applied Scientist II, NGDE Science</t>
  </si>
  <si>
    <t>['java', 'c++', 'python', 'aws']</t>
  </si>
  <si>
    <t>Lead Programmatic Media Buyer (P3545)</t>
  </si>
  <si>
    <t>84.51˚</t>
  </si>
  <si>
    <t>['python', 'sql', 'redshift', 'aws', 'spark']</t>
  </si>
  <si>
    <t>Data Engineer II, Global Logistics Imports</t>
  </si>
  <si>
    <t>LifeworQ</t>
  </si>
  <si>
    <t>Serco North America</t>
  </si>
  <si>
    <t>['python', 'qlik', 'tableau', 'word', 'powerpoint', 'excel']</t>
  </si>
  <si>
    <t>BI Developer/Data Analyst Intern</t>
  </si>
  <si>
    <t>Delta Dental of New Jersey and Connecticut</t>
  </si>
  <si>
    <t>['sql', 'python', 'gcp', 'tableau', 'power bi']</t>
  </si>
  <si>
    <t>CooperSurgical</t>
  </si>
  <si>
    <t>['sql', 'tableau', 'power bi', 'excel', 'powerpoint']</t>
  </si>
  <si>
    <t>Resilience</t>
  </si>
  <si>
    <t>IN-Senior Associate Power BI Developer Advisory Corporate Advisory Mumbai</t>
  </si>
  <si>
    <t>['sql', 'aws', 'azure', 'hadoop', 'power bi']</t>
  </si>
  <si>
    <t>Senior Data Analyst - Financial Crimes / AML</t>
  </si>
  <si>
    <t>K2 Integrity</t>
  </si>
  <si>
    <t>Data Governance and Quality SAP Data Analyst</t>
  </si>
  <si>
    <t>['spreadsheet', 'sap', 'power bi', 'tableau']</t>
  </si>
  <si>
    <t>California (+7 others)</t>
  </si>
  <si>
    <t>Built In San Francisco</t>
  </si>
  <si>
    <t>['python', 'r', 'aws', 'express']</t>
  </si>
  <si>
    <t>Data &amp; Analytics Lead Engineer - Advanced Analytics</t>
  </si>
  <si>
    <t>Crowe LLP</t>
  </si>
  <si>
    <t>['sql', 'python', 'r', 'java', 'power bi', 'dax', 'excel', 'tableau', 'outlook', 'powerpoint']</t>
  </si>
  <si>
    <t>Data Lead Engineer</t>
  </si>
  <si>
    <t>Rapyd</t>
  </si>
  <si>
    <t>['sql', 'r', 'python', 'gcp', 'tableau', 'looker']</t>
  </si>
  <si>
    <t>CRV Data Verification Lead Analytic Consultant</t>
  </si>
  <si>
    <t>Data Engineer - Medical / Clinical Data</t>
  </si>
  <si>
    <t>Lewistown, MD</t>
  </si>
  <si>
    <t>Venesco</t>
  </si>
  <si>
    <t>['no-sql', 'sql', 't-sql', 'ssis']</t>
  </si>
  <si>
    <t>Data Analyst Jobs in Alpharetta,GA,US</t>
  </si>
  <si>
    <t>Synectics Inc</t>
  </si>
  <si>
    <t>['sql', 'vba', 'power bi', 'excel']</t>
  </si>
  <si>
    <t>['c#', 'azure', 'aws']</t>
  </si>
  <si>
    <t>Product Engineer - AI Decisioning</t>
  </si>
  <si>
    <t>RemoteLiz</t>
  </si>
  <si>
    <t>Data Analyst - Sales Analytics</t>
  </si>
  <si>
    <t>['python', 'r', 'sql', 'databricks', 'aws', 'azure', 'gcp', 'hadoop', 'spark', 'flow']</t>
  </si>
  <si>
    <t>Sr. Data Exploitation Analyst</t>
  </si>
  <si>
    <t>Oceaneering</t>
  </si>
  <si>
    <t>Consultant, Data Governance (Mid - Level)</t>
  </si>
  <si>
    <t>['sap', 'power bi', 'tableau']</t>
  </si>
  <si>
    <t>Principal, Product Manager - Payments (Data Science / Machine Learning)</t>
  </si>
  <si>
    <t>Sr Staff Engineer</t>
  </si>
  <si>
    <t>Techfueld</t>
  </si>
  <si>
    <t>['sql', 'nosql', 'go', 'java', 'scala', 'aws', 'azure', 'spark', 'kafka', 'docker', 'kubernetes']</t>
  </si>
  <si>
    <t>Sr. Business Intelligence Engineer, Amazon DSP</t>
  </si>
  <si>
    <t>Sr Data Scientist, Traffic Insights and Forecasting</t>
  </si>
  <si>
    <t>Software Engineer, Control Plane</t>
  </si>
  <si>
    <t>['python', 'r', 'aws', 'databricks', 'tableau']</t>
  </si>
  <si>
    <t>Sr. Data Scientist / Machine Learning Engineer - GenAI &amp; LLM</t>
  </si>
  <si>
    <t>Magnet.me</t>
  </si>
  <si>
    <t>['databricks', 'aws', 'azure', 'gcp', 'pandas', 'scikit-learn', 'spark', 'excel', 'unify']</t>
  </si>
  <si>
    <t>Sr. Solutions Engineer - Communication, Media &amp; Entertainment</t>
  </si>
  <si>
    <t>Sr. Staff Security Detection Engineer</t>
  </si>
  <si>
    <t>['python', 'sql', 'databricks', 'aws', 'azure', 'gcp', 'spark', 'pyspark', 'excel', 'terraform', 'unify']</t>
  </si>
  <si>
    <t>Business Intelligence Developer (402716)</t>
  </si>
  <si>
    <t>['sas', 'sas', 'sql', 'sql server', 'tableau', 'power bi']</t>
  </si>
  <si>
    <t>NYS Division of Homeland Security &amp; Emergency Services</t>
  </si>
  <si>
    <t>Digital-FAAS-Manager</t>
  </si>
  <si>
    <t>['sql', 'python', 'shell', 'c++', 'mysql', 'databricks', 'azure', 'snowflake', 'redshift', 'react', 'node', 'power bi', 'tableau', 'ssis', 'ssrs', 'dax', 'excel', 'flow']</t>
  </si>
  <si>
    <t>Senior Data Management Professional - Data Quality - Dividend Forecasting</t>
  </si>
  <si>
    <t>Digital Engineer II (Pega Data Engineer)</t>
  </si>
  <si>
    <t>['sql', 'python', 'java', 'sql server', 'postgresql', 'cassandra', 'azure', 'aws', 'databricks', 'power bi', 'tableau']</t>
  </si>
  <si>
    <t>Data Analysis with Salesforce, AVP</t>
  </si>
  <si>
    <t>['python', 'windows', 'ssis', 'sharepoint', 'flow']</t>
  </si>
  <si>
    <t>Data Scientist Consultant (Only USC &amp; GC)</t>
  </si>
  <si>
    <t>East Newark, NJ</t>
  </si>
  <si>
    <t>Sonsoft Inc</t>
  </si>
  <si>
    <t>['sas', 'sas', 'r', 'python', 'sql', 'java', 'db2', 'sql server', 'oracle', 'spss', 'excel', 'powerpoint']</t>
  </si>
  <si>
    <t>People With Developmental Disabilities, Office for</t>
  </si>
  <si>
    <t>Senior Consultant - Data Analyst</t>
  </si>
  <si>
    <t>CompassX Group</t>
  </si>
  <si>
    <t>Crisis Prevention Institute</t>
  </si>
  <si>
    <t>VP/Director of Data Science, AI, and Data Engineering</t>
  </si>
  <si>
    <t>['java', 'python', 'sql', 'aws', 'snowflake']</t>
  </si>
  <si>
    <t>Snowflake/Azure Data Engineer (W2 resource preferred)</t>
  </si>
  <si>
    <t>Technogen, Inc.</t>
  </si>
  <si>
    <t>['python', 'sql', 'snowflake', 'azure', 'aws', 'gcp']</t>
  </si>
  <si>
    <t>['sql', 'python', 'snowflake', 'redshift', 'aws', 'gdpr']</t>
  </si>
  <si>
    <t>Lead Platform Specialist</t>
  </si>
  <si>
    <t>['sql', 'r', 'oracle', 'aws']</t>
  </si>
  <si>
    <t>Senior Data Analyst, Healthcare Consulting</t>
  </si>
  <si>
    <t>Tulare, CA</t>
  </si>
  <si>
    <t>COPE Health Solutions</t>
  </si>
  <si>
    <t>['sql', 'sas', 'sas', 'r', 'tableau', 'cognos', 'power bi', 'outlook', 'word', 'excel', 'powerpoint']</t>
  </si>
  <si>
    <t>['python', 'r', 'java', 'scala', 'nosql', 'hadoop', 'unix']</t>
  </si>
  <si>
    <t>Software Engineer, Ads ML Infrastructure</t>
  </si>
  <si>
    <t>Consultant, Data Scientist AI/ML</t>
  </si>
  <si>
    <t>['python', 'r', 'sql', 'azure', 'spark', 'pyspark', 'github', 'gitlab']</t>
  </si>
  <si>
    <t>Policy Data Analyst</t>
  </si>
  <si>
    <t>New Jersey Housing and Mortgage Finance Agency</t>
  </si>
  <si>
    <t>Sr. Business Intelligence Analyst</t>
  </si>
  <si>
    <t>Critical Start</t>
  </si>
  <si>
    <t>['excel', 'power bi', 'jira']</t>
  </si>
  <si>
    <t>Delegat Limited</t>
  </si>
  <si>
    <t>['aws', 'kafka', 'spark', 'hadoop', 'flow']</t>
  </si>
  <si>
    <t>Data Scientist with Expertise in Machine Learning (AI and Gen AI)</t>
  </si>
  <si>
    <t>StoneGate-Technologies LLC</t>
  </si>
  <si>
    <t>Lider Sr Recup Credito</t>
  </si>
  <si>
    <t>Santander</t>
  </si>
  <si>
    <t>['python', 'sql', 'databricks', 'aws', 'azure', 'spark', 'hadoop', 'power bi', 'tableau']</t>
  </si>
  <si>
    <t>Procurement Programs &amp; Systems Data Analyst</t>
  </si>
  <si>
    <t>Allegiant</t>
  </si>
  <si>
    <t>['sql', 'visual basic', 'html', 'sql server', 'sap', 'terminal']</t>
  </si>
  <si>
    <t>Manager, Data Engineer (ETL)</t>
  </si>
  <si>
    <t>Birmingham, MI</t>
  </si>
  <si>
    <t>Spark Foundry</t>
  </si>
  <si>
    <t>['mongo', 'sql', 'python', 'sql server', 'aws', 'redshift', 'spark', 'hadoop', 'airflow', 'tableau', 'alteryx', 'ssis', 'excel']</t>
  </si>
  <si>
    <t>Inizio Engage</t>
  </si>
  <si>
    <t>['sql', 'tableau', 'qlik', 'excel', 'power bi']</t>
  </si>
  <si>
    <t>Dynamics 365 Database Analyst/Developer</t>
  </si>
  <si>
    <t>North American Spine Society</t>
  </si>
  <si>
    <t>['html', 'css', 'javascript', 'c#', 'jquery', 'power bi']</t>
  </si>
  <si>
    <t>CSV Engineer with Data Analytics</t>
  </si>
  <si>
    <t>['python', 'sql', 'snowflake', 'aws', 'jenkins', 'ansible', 'docker']</t>
  </si>
  <si>
    <t>Platform Hardware Design Engineering Student Worker</t>
  </si>
  <si>
    <t>Analyst II, Credit Risk (International Markets)</t>
  </si>
  <si>
    <t>Data Analyst, Field Reliability Engineering</t>
  </si>
  <si>
    <t>NYC Health Hospitals</t>
  </si>
  <si>
    <t>Data Analyst / Business Intelligence Analyst - Hybrid role - Irving, TX</t>
  </si>
  <si>
    <t>Dartz IT Solutions</t>
  </si>
  <si>
    <t>['sql', 'bigquery', 'snowflake', 'aws', 'azure', 'looker', 'tableau']</t>
  </si>
  <si>
    <t>Data Scientist with Gen AI</t>
  </si>
  <si>
    <t>Data Scientist III - Quality &amp; Patient Safety Initiative (QPSi)</t>
  </si>
  <si>
    <t>Data Science Manager - Engineering</t>
  </si>
  <si>
    <t>01460 Continental Casualty Company</t>
  </si>
  <si>
    <t>Solutions Engineer</t>
  </si>
  <si>
    <t>Remote Career</t>
  </si>
  <si>
    <t>Data Scientist : Content Characterization</t>
  </si>
  <si>
    <t>['python', 'sql', 'aws', 'azure', 'pandas', 'nltk']</t>
  </si>
  <si>
    <t>Perfect Path, LLC, d/b/a Trajector Services</t>
  </si>
  <si>
    <t>['python', 'aws', 'azure', 'hugging face', 'nltk', 'tensorflow', 'pytorch', 'gdpr']</t>
  </si>
  <si>
    <t>Lead AI/Data Scientist</t>
  </si>
  <si>
    <t>['python', 'sql', 'databricks', 'snowflake', 'azure', 'aws', 'phoenix', 'sap', 'jira']</t>
  </si>
  <si>
    <t>Data Engineering Manager (GTM)</t>
  </si>
  <si>
    <t>['sql', 'scala', 'c', 'hadoop', 'spark']</t>
  </si>
  <si>
    <t>New Cassel, NY</t>
  </si>
  <si>
    <t>Brighton Health Plan Solutions</t>
  </si>
  <si>
    <t>Documentum Analyst</t>
  </si>
  <si>
    <t>['azure', 'jira', 'trello']</t>
  </si>
  <si>
    <t>GenAI ML/MLOps Engineering Lead (Remote)</t>
  </si>
  <si>
    <t>Vaudreuil-Dorion, Quebec, Canada</t>
  </si>
  <si>
    <t>['sql', 'no-sql', 'python', 'scala', 'nosql', 'elasticsearch', 'databricks', 'airflow', 'spark', 'kafka', 'kubernetes']</t>
  </si>
  <si>
    <t>Lead Analytics Engineer, Data Architecture</t>
  </si>
  <si>
    <t>Vizient, Inc</t>
  </si>
  <si>
    <t>['sql', 'sql server', 'oracle', 'ssis', 'power bi', 'microstrategy']</t>
  </si>
  <si>
    <t>SaT-DnA-Data Engineer &amp; Power BI-Assistant Manager</t>
  </si>
  <si>
    <t>['nosql', 'sql', 'sql server', 'azure', 'databricks', 'snowflake', 'pyspark', 'power bi', 'alteryx', 'cognos', 'tableau', 'microstrategy']</t>
  </si>
  <si>
    <t>['python', 'azure', 'gcp', 'aws', 'docker', 'kubernetes']</t>
  </si>
  <si>
    <t>Data Entry / Customer Service / Call Center</t>
  </si>
  <si>
    <t>Jowest INSURANCE</t>
  </si>
  <si>
    <t>Population Health Analyst</t>
  </si>
  <si>
    <t>Lead Cloud Data Developer  (100% REMOTE/NO C2C)</t>
  </si>
  <si>
    <t>['python', 'sql', 'c#', 'golang', 'javascript', 'sql server', 'aws', 'snowflake', 'databricks', 'airflow', 'spark', 'pyspark']</t>
  </si>
  <si>
    <t>['sql', 'python', 'shell', 'unix']</t>
  </si>
  <si>
    <t>Billing &amp; Collections Data Analyst</t>
  </si>
  <si>
    <t>WSSC Water</t>
  </si>
  <si>
    <t>Data Specialist(Need State Client Experience)</t>
  </si>
  <si>
    <t>Urpan Technologies, Inc.</t>
  </si>
  <si>
    <t>['azure', 'aws', 'gcp', 'power bi', 'dax']</t>
  </si>
  <si>
    <t>GTM Systems Analyst</t>
  </si>
  <si>
    <t>Data Engineer customer Data and Marketing</t>
  </si>
  <si>
    <t>Bluefish Technologies</t>
  </si>
  <si>
    <t>['sql', 'shell', 'kafka', 'excel', 'word', 'powerpoint']</t>
  </si>
  <si>
    <t>Business Analyst with Heavy Data Focus (Independent Candidates)</t>
  </si>
  <si>
    <t>['sql', 'nosql', 'mongo', 'mongodb', 'mongodb', 'excel', 'powerpoint', 'word', 'visio', 'jira']</t>
  </si>
  <si>
    <t>['excel', 'word', 'powerpoint', 'visio', 'sap', 'tableau', 'power bi']</t>
  </si>
  <si>
    <t>Senior IT Business System Analyst (NO C2C CANDIDATES/NO W2 REFERRALS)</t>
  </si>
  <si>
    <t>Looker Developer / Visual Analytics Consultant</t>
  </si>
  <si>
    <t>['sql', 'python', 'snowflake', 'redshift', 'azure', 'looker']</t>
  </si>
  <si>
    <t>Associate Master Data Analyst</t>
  </si>
  <si>
    <t>Perdue Farms</t>
  </si>
  <si>
    <t>Senior Information Analyst</t>
  </si>
  <si>
    <t>Spherion Staffing Services</t>
  </si>
  <si>
    <t>['python', 'numpy', 'pandas', 'excel', 'tableau']</t>
  </si>
  <si>
    <t>iOPEX Technologies</t>
  </si>
  <si>
    <t>['python', 'scala', 'java', 'sql', 'cassandra', 'aws', 'gcp', 'azure', 'spark', 'kafka']</t>
  </si>
  <si>
    <t>Senior Staff Engineer - Data</t>
  </si>
  <si>
    <t>Harry's Inc.</t>
  </si>
  <si>
    <t>['python', 'sql', 'aws', 'redshift', 'snowflake', 'bigquery', 'graphql', 'pyspark', 'airflow', 'sheets', 'flow', 'zoom']</t>
  </si>
  <si>
    <t>['sql', 'sql server', 'azure', 'power bi', 'dax', 'excel', 'ssrs', 'tableau']</t>
  </si>
  <si>
    <t>Senior Information Technology Business System Analyst</t>
  </si>
  <si>
    <t>International</t>
  </si>
  <si>
    <t>Senior Manager Data Analytics</t>
  </si>
  <si>
    <t>['css', 'sql', 'python', 'r', 'aws', 'tableau']</t>
  </si>
  <si>
    <t>AI Security Engineer</t>
  </si>
  <si>
    <t>Inmar Intelligence</t>
  </si>
  <si>
    <t>['sql', 'sql server', 'mysql', 'oracle', 'power bi', 'tableau', 'sap', 'word', 'excel', 'powerpoint']</t>
  </si>
  <si>
    <t>KYC Data Analyst - C09</t>
  </si>
  <si>
    <t>Senior Google Cloud Platform Data Engineer</t>
  </si>
  <si>
    <t>American IT Systems</t>
  </si>
  <si>
    <t>['scala', 'python', 'java', 'perl', 'shell', 'bigquery', 'spark', 'pyspark', 'kafka', 'airflow', 'hadoop', 'atlassian', 'bitbucket', 'jenkins', 'jira', 'confluence']</t>
  </si>
  <si>
    <t>Decision Support Data Engineer</t>
  </si>
  <si>
    <t>Envision Radiology</t>
  </si>
  <si>
    <t>['sql', 'python', 'postgresql', 'power bi', 'ssis', 'dax', 'excel']</t>
  </si>
  <si>
    <t>Azure Databricks Engineer (PySpark)</t>
  </si>
  <si>
    <t>Branchville, NJ</t>
  </si>
  <si>
    <t>Sira Consulting, an Inc 5000 company</t>
  </si>
  <si>
    <t>['sql', 'scala', 'python', 'azure', 'databricks', 'pyspark', 'spark', 'git', 'github', 'bitbucket']</t>
  </si>
  <si>
    <t>Design Technology Data Scientist</t>
  </si>
  <si>
    <t>Gensler</t>
  </si>
  <si>
    <t>['sql', 'python', 'r', 'c#', 'azure', 'databricks', 'plotly', 'seaborn', 'dax', 'flow', 'git']</t>
  </si>
  <si>
    <t>Senior Manager, IT Infrastructure &amp; Data Services</t>
  </si>
  <si>
    <t>Life Fitness  / Hammer Strength</t>
  </si>
  <si>
    <t>['sql', 'powershell', 'oracle', 'azure', 'aws']</t>
  </si>
  <si>
    <t>U.S. Space Command</t>
  </si>
  <si>
    <t>['python', 'power bi', 'excel']</t>
  </si>
  <si>
    <t>['sql', 'oracle', 'excel', 'word']</t>
  </si>
  <si>
    <t>Data Modeler (Senior)</t>
  </si>
  <si>
    <t>['sql', 'sql server', 'snowflake', 'oracle']</t>
  </si>
  <si>
    <t>AVP, Tech Lead Data Engineer</t>
  </si>
  <si>
    <t>['nosql', 'go', 'mysql', 'cassandra', 'aws', 'oracle', 'redshift', 'spark', 'kafka', 'hadoop']</t>
  </si>
  <si>
    <t>Sr. AI Engineer</t>
  </si>
  <si>
    <t>['python', 'aws', 'gcp', 'azure', 'databricks', 'snowflake']</t>
  </si>
  <si>
    <t>Model Governance, Aladdin Financial Engineering - Associate</t>
  </si>
  <si>
    <t>Model Governance, Aladdin Financial Engineering - Vice President</t>
  </si>
  <si>
    <t>New Hanover, NJ</t>
  </si>
  <si>
    <t>Data Scientist/Model Governance/ ETL</t>
  </si>
  <si>
    <t>['java', 'azure', 'spark']</t>
  </si>
  <si>
    <t>Data Entry Processor</t>
  </si>
  <si>
    <t>Data Administrator/Analyst – ERP Systems</t>
  </si>
  <si>
    <t>Harbinger</t>
  </si>
  <si>
    <t>['sql', 'python', 'r', 'oracle', 'sap', 'power bi', 'tableau', 'excel']</t>
  </si>
  <si>
    <t>PTR Global</t>
  </si>
  <si>
    <t>Data Innovation Enginner</t>
  </si>
  <si>
    <t>Verisoul</t>
  </si>
  <si>
    <t>Software Engineer - Analytics</t>
  </si>
  <si>
    <t>['sql', 'python', 'gcp', 'bigquery', 'tableau', 'kubernetes', 'git', 'docker']</t>
  </si>
  <si>
    <t>Power BI/ Snowflake Analyst - Remote / Telecommute</t>
  </si>
  <si>
    <t>['snowflake', 'oracle', 'qlik']</t>
  </si>
  <si>
    <t>Kirtland, NM</t>
  </si>
  <si>
    <t>['python', 'sql', 'shell', 'mysql', 'aws', 'azure', 'redshift', 'unix', 'linux', 'git']</t>
  </si>
  <si>
    <t>Solution Architect - Data Management</t>
  </si>
  <si>
    <t>Galesburg, MI</t>
  </si>
  <si>
    <t>['r', 'python', 'nosql', 'scala', 'sql', 'snowflake', 'azure', 'oracle', 'aws', 'gcp', 'databricks', 'kafka', 'power bi', 'sap', 'tableau', 'flow']</t>
  </si>
  <si>
    <t>entry level java developer with spring / Entry Level Data Scientist</t>
  </si>
  <si>
    <t>Data Analyst - Junior Level (Remote)</t>
  </si>
  <si>
    <t>Data Analytics Senior Analyst (AVP) - Hybrid</t>
  </si>
  <si>
    <t>Citi Careers</t>
  </si>
  <si>
    <t>Outscal.com</t>
  </si>
  <si>
    <t>Aristocrat Gaming</t>
  </si>
  <si>
    <t>Staff Data Scientist, Strategy &amp; Insights</t>
  </si>
  <si>
    <t>['go', 'sql', 'r', 'python', 'scala', 'c', 'unix', 'git']</t>
  </si>
  <si>
    <t>Senior Data Engineer - Shockwave Medical</t>
  </si>
  <si>
    <t>['python', 'sql', 'go', 'azure', 'snowflake', 'oracle', 'power bi']</t>
  </si>
  <si>
    <t>Lead Data Engineer - Dallas, TX Area Candidates Only</t>
  </si>
  <si>
    <t>['python', 'sql', 'azure', 'databricks', 'tableau', 'alteryx', 'github']</t>
  </si>
  <si>
    <t>Canada (+8 others)</t>
  </si>
  <si>
    <t>TD Thornton</t>
  </si>
  <si>
    <t>Data Analyst - AI Fact Checker</t>
  </si>
  <si>
    <t>Outlier Ai</t>
  </si>
  <si>
    <t>Sage</t>
  </si>
  <si>
    <t>Commercial Analyst</t>
  </si>
  <si>
    <t>Data / Product Scientist - Specialty Pharmacy &amp; Reporting</t>
  </si>
  <si>
    <t>Abarca Health</t>
  </si>
  <si>
    <t>Principal Data Scientist, Forecasting, ASIN Forecasting</t>
  </si>
  <si>
    <t>Data Scientist, Ring Data Science and Engineering, Ring Data Science and Engineering</t>
  </si>
  <si>
    <t>Lead - Data Analytics &amp; Technology</t>
  </si>
  <si>
    <t>['azure', 'gcp', 'databricks', 'airflow', 'kafka', 'unity']</t>
  </si>
  <si>
    <t>Data Scientist - Innovation Lab</t>
  </si>
  <si>
    <t>Brown Brothers Harriman &amp; Co.</t>
  </si>
  <si>
    <t>['python', 'sql', 'go', 'azure', 'pandas', 'numpy', 'scikit-learn', 'tensorflow', 'nltk']</t>
  </si>
  <si>
    <t>SaT-DnA-Data Science Gen AI-Assistant Director</t>
  </si>
  <si>
    <t>Testing-ETL-Staff</t>
  </si>
  <si>
    <t>['python', 'sql', 'perl', 'shell', 'sql server', 'oracle', 'sharepoint', 'ssrs', 'ssis']</t>
  </si>
  <si>
    <t>AI &amp; GenAI Data Scientist-Director</t>
  </si>
  <si>
    <t>['python', 'azure', 'aws', 'git']</t>
  </si>
  <si>
    <t>Crossmedia, Inc.</t>
  </si>
  <si>
    <t>Senior Staff Data Scientist, Search Quality</t>
  </si>
  <si>
    <t>AI &amp; GenAI Data Scientist Director</t>
  </si>
  <si>
    <t>SnapJobSearch.com</t>
  </si>
  <si>
    <t>Data Analyst/ Administration Clerk (Back Office - Hybrid)</t>
  </si>
  <si>
    <t>Data Scientist – Secret Clearance Required</t>
  </si>
  <si>
    <t>Phoenix Operations Group</t>
  </si>
  <si>
    <t>['python', 'jupyter', 'spark', 'kafka', 'pandas', 'numpy', 'phoenix', 'linux', 'docker', 'github']</t>
  </si>
  <si>
    <t>Data Engineer, GSF</t>
  </si>
  <si>
    <t>['sql', 'python', 'r', 'php', 'aws', 'aurora', 'redshift']</t>
  </si>
  <si>
    <t>Sr Systems Engineer</t>
  </si>
  <si>
    <t>['sql', 'python', 'azure', 'power bi', 'kubernetes']</t>
  </si>
  <si>
    <t>Rakuten International</t>
  </si>
  <si>
    <t>['nosql', 'sql', 'bash', 'python', 'golang', 'postgresql', 'mysql', 'aws', 'terraform', 'jenkins', 'github', 'kubernetes']</t>
  </si>
  <si>
    <t>Staff Data Engineer- GenAI</t>
  </si>
  <si>
    <t>CV Library</t>
  </si>
  <si>
    <t>['python', 'java', 'bigquery', 'pyspark', 'spark']</t>
  </si>
  <si>
    <t>Point Pleasant Beach, NJ</t>
  </si>
  <si>
    <t>Maverick Enterprises</t>
  </si>
  <si>
    <t>Principal Software Engineer, Data Platform, West Coast United States</t>
  </si>
  <si>
    <t>['java', 'python', 'aws', 'kafka', 'jenkins', 'github', 'docker', 'kubernetes']</t>
  </si>
  <si>
    <t>['sql', 'python', 'r', 'go', 'azure', 'aws', 'power bi', 'dax', 'excel', 'tableau', 'looker']</t>
  </si>
  <si>
    <t>Clinical Data Analyst (Hybrid Onsite/Remote)</t>
  </si>
  <si>
    <t>Data Analyst Intern (Summer 2025)</t>
  </si>
  <si>
    <t>Skechers USA, Inc.</t>
  </si>
  <si>
    <t>Mid Level Data Engineer - W2 Only</t>
  </si>
  <si>
    <t>['python', 'sql', 'snowflake', 'airflow', 'github', 'docker', 'gitlab']</t>
  </si>
  <si>
    <t>['python', 'aws', 'snowflake', 'git', 'docker']</t>
  </si>
  <si>
    <t>Conner Strong &amp; Buckelew</t>
  </si>
  <si>
    <t>['python', 'azure', 'nltk', 'hugging face', 'tensorflow', 'pytorch', 'scikit-learn', 'kubernetes', 'docker']</t>
  </si>
  <si>
    <t>Hosting Services Data Analyst</t>
  </si>
  <si>
    <t>['sql', 'aws', 'azure', 'gcp', 'vmware', 'excel', 'tableau']</t>
  </si>
  <si>
    <t>PRINCIPAL DATA ANALYST (DATA SCIENTIST) – Consultant</t>
  </si>
  <si>
    <t>['sql', 'c', 'gdpr', 'tableau']</t>
  </si>
  <si>
    <t>Information Management Analyst I-Mid-level</t>
  </si>
  <si>
    <t>['sql', 'power bi', 'excel', 'dax']</t>
  </si>
  <si>
    <t>Sr. Analyst, Research &amp; Analytics Research Insights (Disney Branded Television Kids)</t>
  </si>
  <si>
    <t>Ab Initio ETL Developer</t>
  </si>
  <si>
    <t>['db2', 'unix', 'visio', 'cognos', 'tableau', 'flow']</t>
  </si>
  <si>
    <t>Data Architect - Telecomm, Media &amp; Tech Sector - Manager - Consulting - Location OPEN</t>
  </si>
  <si>
    <t>['sql', 'aws', 'azure', 'gcp', 'snowflake', 'databricks']</t>
  </si>
  <si>
    <t>Data Quality &amp; Process Excellence, Aladdin Data, Director</t>
  </si>
  <si>
    <t>Revolution Medicines</t>
  </si>
  <si>
    <t>['sas', 'sas', 'crystal', 'python', 'gcp', 'windows', 'tableau', 'power bi']</t>
  </si>
  <si>
    <t>Data Analyst II – Finance &amp; Expense</t>
  </si>
  <si>
    <t>Navan Group</t>
  </si>
  <si>
    <t>['sql', 'python', 'snowflake', 'tableau', 'looker', 'power bi']</t>
  </si>
  <si>
    <t>Centre for Neuro Skills</t>
  </si>
  <si>
    <t>['python', 'c++', 'r', 'azure', 'github']</t>
  </si>
  <si>
    <t>Sr. Associate, Business Intelligence</t>
  </si>
  <si>
    <t>Finance Data Engineer</t>
  </si>
  <si>
    <t>['sql', 'nosql', 'python', 'scala', 'snowflake', 'redshift', 'oracle', 'aws', 'azure', 'gdpr', 'kafka', 'airflow', 'excel']</t>
  </si>
  <si>
    <t>['python', 'r', 'gdpr', 'excel', 'powerpoint', 'power bi', 'tableau', 'word']</t>
  </si>
  <si>
    <t>Data Engineer Sr</t>
  </si>
  <si>
    <t>The PNC Financial Services Group</t>
  </si>
  <si>
    <t>['hadoop', 'phoenix', 'jira', 'confluence']</t>
  </si>
  <si>
    <t>Amida Technology Solutions, Inc.</t>
  </si>
  <si>
    <t>['python', 'bash', 'powershell', 'azure', 'databricks', 'airflow', 'terraform', 'docker', 'kubernetes']</t>
  </si>
  <si>
    <t>Associate Principal - Data Engineering</t>
  </si>
  <si>
    <t>Java Full Stack Engineer - Junior / Data Analyst (Remote)</t>
  </si>
  <si>
    <t>Surprise, AZ</t>
  </si>
  <si>
    <t>Corsair</t>
  </si>
  <si>
    <t>['sql', 'python', 'r', 'power bi', 'excel', 'powerpoint', 'dax']</t>
  </si>
  <si>
    <t>Data Scientist, Product Intelligence</t>
  </si>
  <si>
    <t>['python', 'java', 'go']</t>
  </si>
  <si>
    <t>['python', 'sql', 'c#', 'javascript', 'aws', 'azure', 'gcp', 'tensorflow', 'pytorch', 'scikit-learn']</t>
  </si>
  <si>
    <t>['java', 'python', 'sql', 'sql server', 'azure', 'snowflake', 'kafka', 'spark', 'django', 'flask', 'docker', 'kubernetes', 'github']</t>
  </si>
  <si>
    <t>Data Engineer | W2 Role | 10+years of experience</t>
  </si>
  <si>
    <t>SVATS</t>
  </si>
  <si>
    <t>['java', 'aws', 'redshift', 'spark']</t>
  </si>
  <si>
    <t>Searchability®</t>
  </si>
  <si>
    <t>Crypto Data Scientist / Machine Learning - LLM Engineer  (Panama-Remote)</t>
  </si>
  <si>
    <t>Degen Crypto Jobs</t>
  </si>
  <si>
    <t>Tokenmetrics</t>
  </si>
  <si>
    <t>['sas', 'sas', 'java', 'excel']</t>
  </si>
  <si>
    <t>Business System &amp; Data Analyst</t>
  </si>
  <si>
    <t>['power bi', 'excel', 'smartsheet']</t>
  </si>
  <si>
    <t>NPD Engineer</t>
  </si>
  <si>
    <t>DeForest, WI</t>
  </si>
  <si>
    <t>Scientist, Product Development, Sparkling (Data Science Focus)</t>
  </si>
  <si>
    <t>Sr. Data Scientist - Machine Learning - Products</t>
  </si>
  <si>
    <t>['python', 'numpy', 'pandas', 'tensorflow', 'pytorch', 'scikit-learn', 'hadoop', 'spark']</t>
  </si>
  <si>
    <t>LinkedIn Iceland</t>
  </si>
  <si>
    <t>Iceland</t>
  </si>
  <si>
    <t>Luxevision Consulting LLC</t>
  </si>
  <si>
    <t>['sql', 'python', 'scala', 'nosql', 'mongodb', 'mongodb', 'postgresql', 'mysql', 'sql server', 'cassandra', 'aws', 'gcp', 'azure', 'redshift', 'bigquery', 'pyspark', 'pandas', 'spark', 'hadoop', 'kafka']</t>
  </si>
  <si>
    <t>Supporting Data Analyst - Avendra International</t>
  </si>
  <si>
    <t>Intelliswift</t>
  </si>
  <si>
    <t>['python', 'sql', 'shell', 'gcp', 'bigquery', 'spark', 'hadoop', 'airflow', 'pyspark']</t>
  </si>
  <si>
    <t>Health Data Sciences and Biostatistics Faculty [Req#: 843305, Position#: 125916]</t>
  </si>
  <si>
    <t>UT Southwestern Medical Center</t>
  </si>
  <si>
    <t>BI Analyst, Ticket Sales</t>
  </si>
  <si>
    <t>Inter Miami CF</t>
  </si>
  <si>
    <t>['sql', 'r', 'python', 'excel', 'tableau', 'power bi', 'unity']</t>
  </si>
  <si>
    <t>Product Data Specialist</t>
  </si>
  <si>
    <t>San Martino, Province of Novara, Italy</t>
  </si>
  <si>
    <t>Element Solutions Inc</t>
  </si>
  <si>
    <t>Systems Development Engineer III</t>
  </si>
  <si>
    <t>['python', 'shell', 'go', 'gcp', 'linux', 'unix', 'ansible', 'puppet', 'chef']</t>
  </si>
  <si>
    <t>Business Analyst - Entry Level</t>
  </si>
  <si>
    <t>['c', 'spring']</t>
  </si>
  <si>
    <t>Decarbonization and Data Manager, Packaging (Research and Innovation)</t>
  </si>
  <si>
    <t>Danone</t>
  </si>
  <si>
    <t>['python', 'java', 'scala', 'gcp']</t>
  </si>
  <si>
    <t>Centerton, AR</t>
  </si>
  <si>
    <t>Senior Data Engineer, CASM Platform</t>
  </si>
  <si>
    <t>Hull, MA</t>
  </si>
  <si>
    <t>['python', 'sql', 'databricks', 'aws', 'pyspark', 'react.js', 'power bi', 'tableau', 'docker', 'kubernetes']</t>
  </si>
  <si>
    <t>Data &amp; Analytics- Senior Manager</t>
  </si>
  <si>
    <t>['azure', 'databricks', 'snowflake', 'spark']</t>
  </si>
  <si>
    <t>Senior Data Warehouse Architect</t>
  </si>
  <si>
    <t>Military Forces-Order of Battle Data Analyst</t>
  </si>
  <si>
    <t>CyOak Consulting Group</t>
  </si>
  <si>
    <t>Senior Jasper Highcharts Analytics Consultant</t>
  </si>
  <si>
    <t>['javascript', 'java']</t>
  </si>
  <si>
    <t>Star Job Search</t>
  </si>
  <si>
    <t>['sql', 'python', 'r', 'tableau', 'alteryx']</t>
  </si>
  <si>
    <t>Snowflake AWS Data Engineer</t>
  </si>
  <si>
    <t>Data Architect with P&amp;C Domain Experience</t>
  </si>
  <si>
    <t>New Holland, PA</t>
  </si>
  <si>
    <t>['sql', 'snowflake', 'power bi', 'tableau']</t>
  </si>
  <si>
    <t>['python', 'java', 'scala', 'r', 'sql', 'go', 'oracle']</t>
  </si>
  <si>
    <t>Production Data Specialist</t>
  </si>
  <si>
    <t>AP Rochester</t>
  </si>
  <si>
    <t>Data Integration Developer</t>
  </si>
  <si>
    <t>Senior Manager, Analytics &amp; Insights - Decision Science</t>
  </si>
  <si>
    <t>TD Bank, N.A.</t>
  </si>
  <si>
    <t>['excel', 'alteryx', 'tableau', 'powerpoint']</t>
  </si>
  <si>
    <t>Healthcare Data Engineer (LANES)</t>
  </si>
  <si>
    <t>['sql', 'aws', 'bigquery', 'sharepoint', 'atlassian', 'jira', 'confluence']</t>
  </si>
  <si>
    <t>Senior Data Analyst – Personnel Security</t>
  </si>
  <si>
    <t>BB6 Defense</t>
  </si>
  <si>
    <t>Market Analyst</t>
  </si>
  <si>
    <t>E78</t>
  </si>
  <si>
    <t>Data Scientist – Enterprise AI Solutions</t>
  </si>
  <si>
    <t>['python', 'javascript', 'pandas', 'scikit-learn', 'tensorflow', 'pytorch', 'spark', 'github']</t>
  </si>
  <si>
    <t>EnDyna Inc</t>
  </si>
  <si>
    <t>['aws', 'azure', 'tableau', 'power bi', 'sheets', 'monday.com']</t>
  </si>
  <si>
    <t>Senior Data Analyst - Personnel Security</t>
  </si>
  <si>
    <t>Human Capital Data Analyst | TS/SCI w. Polygraph Req.| Fort Meade, MD</t>
  </si>
  <si>
    <t>Monitoring Specialist</t>
  </si>
  <si>
    <t>Kodeva LLC</t>
  </si>
  <si>
    <t>['python', 'ruby', 'ruby', 'perl', 'node.js', 'splunk']</t>
  </si>
  <si>
    <t>Allegan, MI</t>
  </si>
  <si>
    <t>Data Scientist I - Fraud</t>
  </si>
  <si>
    <t>AVP, Principal Data Engineer</t>
  </si>
  <si>
    <t>['nosql', 'go', 'mysql', 'cassandra', 'oracle', 'aws', 'spark', 'kafka', 'hadoop']</t>
  </si>
  <si>
    <t>ENGINEER, P.E.</t>
  </si>
  <si>
    <t>State of Arkansas</t>
  </si>
  <si>
    <t>Data Analyst, Investigations - Chainalysis Government Solutions</t>
  </si>
  <si>
    <t>['sql', 'python', 'r', 'sas', 'sas', 'matlab', 'flow']</t>
  </si>
  <si>
    <t>Senior Associate Director, Data Science and Governance - Now Hiring</t>
  </si>
  <si>
    <t>Princeton University</t>
  </si>
  <si>
    <t>['r', 'python', 'word', 'excel', 'powerpoint', 'outlook']</t>
  </si>
  <si>
    <t>Tableau, Power BI, Knime, Power Automate Data Analyst</t>
  </si>
  <si>
    <t>['excel', 'powerpoint', 'sharepoint', 'tableau', 'power bi']</t>
  </si>
  <si>
    <t>Senior Data Scientist, Decisions - Rider Experience</t>
  </si>
  <si>
    <t>Data / ML Engineer</t>
  </si>
  <si>
    <t>['java', 'python', 'redis', 'databricks', 'spark', 'kafka', 'spring', 'tensorflow', 'pytorch', 'keras', 'jupyter']</t>
  </si>
  <si>
    <t>Annapolis, Maryland</t>
  </si>
  <si>
    <t>Coordinator, Human Resources Data Analyst</t>
  </si>
  <si>
    <t>Leander, TX</t>
  </si>
  <si>
    <t>Leander Independent School District</t>
  </si>
  <si>
    <t>Data Software Engineer, Support Data Foundations</t>
  </si>
  <si>
    <t>['scala', 'python', 'sql', 'mongodb', 'mongodb', 'java', 'go', 'ruby', 'ruby', 'aws', 'spark', 'airflow', 'react', 'hadoop']</t>
  </si>
  <si>
    <t>Python, Data Analyst -Wilmington, Delaware - 303444 BB</t>
  </si>
  <si>
    <t>American Cybersystems</t>
  </si>
  <si>
    <t>IT Manager, Data &amp; Analytics (Business Intelligence Manager)</t>
  </si>
  <si>
    <t>San Mateo County Transit District</t>
  </si>
  <si>
    <t>['sql', 'sql server', 'redshift', 'tableau', 'power bi']</t>
  </si>
  <si>
    <t>Data Scientist, User Operations</t>
  </si>
  <si>
    <t>Data Analyst (Intern)</t>
  </si>
  <si>
    <t>PDS Health</t>
  </si>
  <si>
    <t>CORSAIR</t>
  </si>
  <si>
    <t>Lawndale Christian Health Center</t>
  </si>
  <si>
    <t>['sql', 'sql server', 'ssrs', 'microstrategy', 'power bi', 'tableau', 'sharepoint']</t>
  </si>
  <si>
    <t>Senior Data Scientist - Strategic Growth</t>
  </si>
  <si>
    <t>Chicago, IL (+3 others)</t>
  </si>
  <si>
    <t>Vizient</t>
  </si>
  <si>
    <t>U.S. News &amp; World Report</t>
  </si>
  <si>
    <t>['python', 'r', 'sql', 'html', 'javascript']</t>
  </si>
  <si>
    <t>Cornerstone Concilium</t>
  </si>
  <si>
    <t>['sql', 'oracle', 'cognos']</t>
  </si>
  <si>
    <t>Financial Data Scientist, Machine Learning</t>
  </si>
  <si>
    <t>The Carlyle Group</t>
  </si>
  <si>
    <t>['python', 'sql', 'aws', 'numpy', 'pandas', 'scikit-learn']</t>
  </si>
  <si>
    <t>Research Data Analyst (2-year fixed term)</t>
  </si>
  <si>
    <t>Solution Engineer - Federal</t>
  </si>
  <si>
    <t>COMPUTATIONAL BIOLOGIST ASSOCIATE</t>
  </si>
  <si>
    <t>['python', 'javascript', 'aws', 'azure', 'spark', 'hadoop', 'react', 'angular', 'git', 'docker', 'kubernetes']</t>
  </si>
  <si>
    <t>Technical Solutions Engineer, Apigee</t>
  </si>
  <si>
    <t>['java', 'c', 'c++', 'python', 'shell', 'go', 'javascript', 'oracle', 'sap', 'kubernetes']</t>
  </si>
  <si>
    <t>Data Analyst, Inst Reporting</t>
  </si>
  <si>
    <t>Diversity Jobs</t>
  </si>
  <si>
    <t>['sql', 'r', 'sas', 'sas', 'python', 'oracle', 'excel', 'power bi', 'spss', 'sap', 'tableau']</t>
  </si>
  <si>
    <t>Data Scientist II - Retail</t>
  </si>
  <si>
    <t>Beverly, NJ</t>
  </si>
  <si>
    <t>Burlington Stores, Inc.</t>
  </si>
  <si>
    <t>Software Engineer III - Data Ventures</t>
  </si>
  <si>
    <t>['javascript', 'mysql', 'azure', 'gcp', 'spring', 'selenium', 'kafka', 'graphql', 'react.js', 'angular', 'docker', 'kubernetes', 'jenkins', 'git', 'jira']</t>
  </si>
  <si>
    <t>Test and Evaluation Engineer</t>
  </si>
  <si>
    <t>Decision Technologies, Inc.</t>
  </si>
  <si>
    <t>['word', 'excel', 'sharepoint']</t>
  </si>
  <si>
    <t>AVP Data Science - Commercial Lines Pricing</t>
  </si>
  <si>
    <t>Berkshire Hathaway GUARD Insurance Companies</t>
  </si>
  <si>
    <t>Data Scientist –</t>
  </si>
  <si>
    <t>['python', 'r', 'sql', 'aws', 'azure', 'matplotlib', 'gdpr', 'tableau', 'git']</t>
  </si>
  <si>
    <t>['c++', 'c#', 'shell', 'linux']</t>
  </si>
  <si>
    <t>Data Scientist (Senior) Job#493</t>
  </si>
  <si>
    <t>Manager, Growth Data Science</t>
  </si>
  <si>
    <t>Trabajo.org</t>
  </si>
  <si>
    <t>CookUnity</t>
  </si>
  <si>
    <t>['sql', 'python', 'r', 'aws', 'powerpoint', 'power bi', 'tableau']</t>
  </si>
  <si>
    <t>Data Analytics Lead Analyst</t>
  </si>
  <si>
    <t>Machine Learning Engineer/Time Series Data</t>
  </si>
  <si>
    <t>Harris Allied</t>
  </si>
  <si>
    <t>['python', 'r', 'sql', 'java', 'mysql', 'sql server', 'tensorflow', 'pytorch', 'keras', 'pandas', 'numpy', 'spark', 'hadoop', 'kafka', 'react']</t>
  </si>
  <si>
    <t>Python / AWS Data Engineer</t>
  </si>
  <si>
    <t>East End Resources Inc</t>
  </si>
  <si>
    <t>Lams Technology LLC</t>
  </si>
  <si>
    <t>['python', 'powershell', 'mysql', 'linux']</t>
  </si>
  <si>
    <t>Product Master Data Analyst</t>
  </si>
  <si>
    <t>Maynard, MA</t>
  </si>
  <si>
    <t>Tea Forté Inc.</t>
  </si>
  <si>
    <t>SR HRIS ANALYST (AI and AUTOMATON)</t>
  </si>
  <si>
    <t>Theround</t>
  </si>
  <si>
    <t>Saalex Solutions Inc.</t>
  </si>
  <si>
    <t>['sql', 'python', 'mysql', 'oracle', 'snowflake', 'aws', 'hadoop']</t>
  </si>
  <si>
    <t>Remote - Data Scientist - Model Validation</t>
  </si>
  <si>
    <t>State Farm Insurance</t>
  </si>
  <si>
    <t>SitePoint</t>
  </si>
  <si>
    <t>Senior Consultant, Data Engineer</t>
  </si>
  <si>
    <t>Avanade Inc.</t>
  </si>
  <si>
    <t>['python', 'sql', 'nosql', 'c#', 'powershell', 'sql server', 'databricks', 'azure', 'spark', 'pyspark', 'linux', 'sharepoint']</t>
  </si>
  <si>
    <t>Senior Specialist - Data Engineering</t>
  </si>
  <si>
    <t>['sql', 'python', 'snowflake', 'kafka']</t>
  </si>
  <si>
    <t>Google Cloud Data Engineer [No-Code / Low-Code]-Manager</t>
  </si>
  <si>
    <t>['java', 'c#', 'golang', 'python', 'sql', 'aws', 'azure', 'gcp', 'kafka', 'spark', 'github', 'terraform']</t>
  </si>
  <si>
    <t>Data Engineer / Senior / Supervisor</t>
  </si>
  <si>
    <t>['sql', 'python', 'r', 'java', 'scala', 'aws', 'gcp', 'azure', 'hadoop', 'spark', 'kafka', 'airflow', 'docker', 'git']</t>
  </si>
  <si>
    <t>['sql', 'python', 'postgresql', 'aws', 'tableau', 'power bi', 'qlik', 'gitlab']</t>
  </si>
  <si>
    <t>Presight</t>
  </si>
  <si>
    <t>['c', 'c++', 'aws', 'azure', 'tensorflow', 'pytorch', 'keras', 'opencv', 'dlib']</t>
  </si>
  <si>
    <t>Senior Software Engineer – Data Engineering</t>
  </si>
  <si>
    <t>Bear Robotics</t>
  </si>
  <si>
    <t>['sql', 'python', 'c++', 'go', 'gcp', 'bigquery', 'looker', 'tableau', 'terraform']</t>
  </si>
  <si>
    <t>Edge AI Software Engineer- Pico- SanJose</t>
  </si>
  <si>
    <t>['tensorflow', 'pytorch', 'linux']</t>
  </si>
  <si>
    <t>Senior Analyst, People Analytics</t>
  </si>
  <si>
    <t>['sql', 'r', 'python', 'phoenix', 'tableau', 'power bi', 'alteryx']</t>
  </si>
  <si>
    <t>Data Scientist Lead – Vice President</t>
  </si>
  <si>
    <t>Data Analyst, Sales Analytics</t>
  </si>
  <si>
    <t>['sql', 'sas', 'sas', 'python', 'tableau']</t>
  </si>
  <si>
    <t>Glendale, New York</t>
  </si>
  <si>
    <t>['sql', 'python', 'unify']</t>
  </si>
  <si>
    <t>Senior Azure Data Factory Specialist /Irving, TX</t>
  </si>
  <si>
    <t>SpiderRock Holdings LLC</t>
  </si>
  <si>
    <t>['python', 'c#', 'sql', 'aws', 'pyspark', 'airflow']</t>
  </si>
  <si>
    <t>Oak Park &amp; River Forest High School</t>
  </si>
  <si>
    <t>['go', 'sql', 'python', 'r', 'tableau', 'sheets', 'power bi']</t>
  </si>
  <si>
    <t>Senior Data Scientist – Statistics</t>
  </si>
  <si>
    <t>United Airlines</t>
  </si>
  <si>
    <t>['sas', 'sas', 'c', 'c++', 'java', 'r', 'python', 'spss']</t>
  </si>
  <si>
    <t>['java', 'c++', 'python', 'scala', 'perl', 'shell', 'bigquery', 'spring', 'kafka', 'hadoop', 'spark', 'airflow', 'kubernetes', 'docker', 'atlassian', 'bitbucket', 'jenkins', 'jira', 'confluence']</t>
  </si>
  <si>
    <t>Data Engineer III - Scala/Spark - Media Solutions</t>
  </si>
  <si>
    <t>['java', 'scala', 'mongodb', 'mongodb', 'nosql', 'sql', 'cassandra', 'aws', 'graphql', 'kafka', 'spark', 'splunk', 'jira']</t>
  </si>
  <si>
    <t>PwC Intelligence Insights Factory Senior Associate  Data Analyst</t>
  </si>
  <si>
    <t>Technical Manager/Assistant Technical Manager/Senior Technical Officer/Technical Officer (holding the functional title of Data Manager)</t>
  </si>
  <si>
    <t>The University of Hong Kong</t>
  </si>
  <si>
    <t>ENGINEER/SCIENTIST.</t>
  </si>
  <si>
    <t>Naval Sea Systems Command (NAVSEA)</t>
  </si>
  <si>
    <t>EnDyna</t>
  </si>
  <si>
    <t>Information Technology Data Scientist – University Data</t>
  </si>
  <si>
    <t>['python', 'sql', 'aws', 'azure', 'git']</t>
  </si>
  <si>
    <t>Principal Software Engineer, Backend (Vancouver, BC) - 31179</t>
  </si>
  <si>
    <t>Vancouver, BC, Canada (+1 other)</t>
  </si>
  <si>
    <t>['go', 'aws', 'azure', 'gcp', 'splunk']</t>
  </si>
  <si>
    <t>Brighton, NY</t>
  </si>
  <si>
    <t>Assistant Manager Data Analyst - Teradata Pune</t>
  </si>
  <si>
    <t>['sql', 'shell', 'python', 'sql server', 'oracle', 'gcp', 'unix']</t>
  </si>
  <si>
    <t>Senior Analytics Lead</t>
  </si>
  <si>
    <t>Software Developer (Data Engineer)</t>
  </si>
  <si>
    <t>Kitty Hawk Technologies</t>
  </si>
  <si>
    <t>Market Data Analyst III</t>
  </si>
  <si>
    <t>Sr Data Modeler- Security Services- Capital Market</t>
  </si>
  <si>
    <t>Data Scientist, Supply Chain and Operations, Google Cloud</t>
  </si>
  <si>
    <t>Lead IT Data Engineer</t>
  </si>
  <si>
    <t>Greenville, NC</t>
  </si>
  <si>
    <t>Pierce Manufacturing</t>
  </si>
  <si>
    <t>['c', 'tableau', 'qlik', 'word', 'excel', 'powerpoint', 'sharepoint']</t>
  </si>
  <si>
    <t>Senior Operational Technology (OT) Data Analyst</t>
  </si>
  <si>
    <t>Aptrack.co</t>
  </si>
  <si>
    <t>Globe 24-7</t>
  </si>
  <si>
    <t>Analyst, Business Strategy &amp; Analytics</t>
  </si>
  <si>
    <t>San Francisco 49ers</t>
  </si>
  <si>
    <t>Engineer - Synechron Inc.</t>
  </si>
  <si>
    <t>['selenium', 'git']</t>
  </si>
  <si>
    <t>Data Platform Engineer (Azure)</t>
  </si>
  <si>
    <t>London, United Kingdom</t>
  </si>
  <si>
    <t>Trust in SODA</t>
  </si>
  <si>
    <t>['sql', 'python', 'nosql', 'mongodb', 'mongodb', 'postgresql', 'sql server', 'mysql', 'azure', 'databricks', 'spark', 'kafka', 'terraform']</t>
  </si>
  <si>
    <t>Data Engineer  -Abu Dhabi Hedge Fund</t>
  </si>
  <si>
    <t>Data Analyst - P&amp;C Analytics, Financial Operations</t>
  </si>
  <si>
    <t>['sas', 'sas', 'sql', 'vba', 'aws', 'redshift', 'excel', 'power bi']</t>
  </si>
  <si>
    <t>Data Technician</t>
  </si>
  <si>
    <t>Data Researcher</t>
  </si>
  <si>
    <t>Summerville, SC</t>
  </si>
  <si>
    <t>RateAcuity</t>
  </si>
  <si>
    <t>Channel | Your Partner in Funding</t>
  </si>
  <si>
    <t>Remote OK</t>
  </si>
  <si>
    <t>Nithio</t>
  </si>
  <si>
    <t>Summer 2025 Data Analyst Intern (Santa Clara, CA)</t>
  </si>
  <si>
    <t>['python', 'r', 'vba', 'excel', 'powerpoint', 'word', 'tableau']</t>
  </si>
  <si>
    <t>AI Engineer / Data Engineer</t>
  </si>
  <si>
    <t>['python', 'scikit-learn', 'tensorflow', 'pytorch', 'spark', 'hadoop']</t>
  </si>
  <si>
    <t>Consultant, Advanced Analytics, Small Commercial Indications</t>
  </si>
  <si>
    <t>Data Steward - I (Basic)</t>
  </si>
  <si>
    <t>Platform Integration Data Engineer - Hybrid</t>
  </si>
  <si>
    <t>['sql', 'sql server', 'postgresql', 'oracle', 'linux', 'windows', 'splunk', 'atlassian', 'bitbucket', 'jenkins', 'github', 'jira', 'confluence']</t>
  </si>
  <si>
    <t>Sr. Voice and Data Engineer - Now Hiring</t>
  </si>
  <si>
    <t>Twin Lakes, CO</t>
  </si>
  <si>
    <t>ECLARO</t>
  </si>
  <si>
    <t>['ansible']</t>
  </si>
  <si>
    <t>Sr. Voice and Data Engineer</t>
  </si>
  <si>
    <t>P-4215 Staff Data Analytics Engineer</t>
  </si>
  <si>
    <t>['sql', 'python', 'javascript', 'r', 'matlab', 'aws', 'gcp', 'snowflake', 'excel', 'github']</t>
  </si>
  <si>
    <t>Treasure Data</t>
  </si>
  <si>
    <t>['sql', 'postgresql', 'tableau', 'looker']</t>
  </si>
  <si>
    <t>Platform Integration Data Engineer - Hybrid - Now Hiring</t>
  </si>
  <si>
    <t>Acres Green</t>
  </si>
  <si>
    <t>Data Engineer with Oracle PL/SQL Advanced/Expert Level</t>
  </si>
  <si>
    <t>Data Analytics- SAS/ SQL- C10 - CHENNAI</t>
  </si>
  <si>
    <t>['sas', 'sas', 'r', 'python', 'sql', 'spss', 'excel', 'powerpoint']</t>
  </si>
  <si>
    <t>Data Engineer.</t>
  </si>
  <si>
    <t>['python', 'sql', 'aws', 'pyspark', 'spark', 'graphql']</t>
  </si>
  <si>
    <t>Sr. Machine Learning Engineer/Machine Learning Engineer</t>
  </si>
  <si>
    <t>['python', 'pytorch', 'tensorflow', 'pandas', 'pyspark', 'kubernetes', 'docker']</t>
  </si>
  <si>
    <t>Senior Analytics Engineer in Summit, NJ</t>
  </si>
  <si>
    <t>['sql', 'python', 'javascript', 'c++', 'java', 'oracle', 'pandas', 'numpy', 'tensorflow', 'plotly', 'matplotlib', 'seaborn', 'tableau', 'git']</t>
  </si>
  <si>
    <t>Arkansas</t>
  </si>
  <si>
    <t>Worldpay</t>
  </si>
  <si>
    <t>['sql', 'snowflake', 'databricks', 'aws', 'gcp', 'pyspark', 'tableau', 'power bi', 'terraform']</t>
  </si>
  <si>
    <t>Intermediate Game Data Analyst</t>
  </si>
  <si>
    <t>Kano</t>
  </si>
  <si>
    <t>['python', 'r', 'sql', 'aws', 'bigquery', 'snowflake', 'redshift', 'gcp', 'azure', 'pandas', 'numpy', 'matplotlib', 'tensorflow', 'keras', 'pytorch', 'tableau', 'power bi']</t>
  </si>
  <si>
    <t>Staff Software Engineer / Data</t>
  </si>
  <si>
    <t>['java', 'c#', 'golang', 'python', 'sql', 'aws', 'azure', 'github', 'terraform', 'flow']</t>
  </si>
  <si>
    <t>IN-Manager  AWS &amp; Cloud Data Architecture   Data and Analytics  Advisory Bangalore</t>
  </si>
  <si>
    <t>['aws', 'redshift', 'snowflake', 'kafka', 'spark', 'docker', 'kubernetes', 'terraform']</t>
  </si>
  <si>
    <t>Data Quality Analyst - DQA 25-19594</t>
  </si>
  <si>
    <t>NavitsPartners</t>
  </si>
  <si>
    <t>Junior Data Scientist / Junior Software Developer</t>
  </si>
  <si>
    <t>Technical Success Engineer (Data) - GPT - Chennai</t>
  </si>
  <si>
    <t>Getinz</t>
  </si>
  <si>
    <t>['sql', 'python', 'aws', 'snowflake', 'azure', 'spark', 'hadoop']</t>
  </si>
  <si>
    <t>OneRail</t>
  </si>
  <si>
    <t>['python', 'sql', 'visual basic', 'vba', 'power bi', 'excel']</t>
  </si>
  <si>
    <t>Business Performance Analyst</t>
  </si>
  <si>
    <t>FIFCO USA</t>
  </si>
  <si>
    <t>Jr Utility Data Analyst</t>
  </si>
  <si>
    <t>El Comeback</t>
  </si>
  <si>
    <t>Accounting Analyst</t>
  </si>
  <si>
    <t>IslandHints</t>
  </si>
  <si>
    <t>Rain</t>
  </si>
  <si>
    <t>hermeneutic Investments</t>
  </si>
  <si>
    <t>['python', 'java', 'scala', 'nosql', 'hadoop', 'gdpr', 'docker', 'kubernetes']</t>
  </si>
  <si>
    <t>Data Engineer, Amazon Devices-Demand Planning</t>
  </si>
  <si>
    <t>['sql', 'scala', 'python', 'aws', 'redshift', 'hadoop', 'spark', 'ssis']</t>
  </si>
  <si>
    <t>Time Keeping Analyst</t>
  </si>
  <si>
    <t>Century Group</t>
  </si>
  <si>
    <t>Senior Business Intelligence Engineer, Accounting &amp; Finance</t>
  </si>
  <si>
    <t>['sql', 'python', 'gcp', 'looker']</t>
  </si>
  <si>
    <t>Waverly, IA</t>
  </si>
  <si>
    <t>TELESOFT LLC DBA CALERO</t>
  </si>
  <si>
    <t>Mid Software Engineer / Data</t>
  </si>
  <si>
    <t>['java', 'c#', 'go', 'python', 'sql', 'aws', 'airflow', 'kafka', 'github', 'terraform']</t>
  </si>
  <si>
    <t>Intelligence Analyst, Crime Strategies Bureau</t>
  </si>
  <si>
    <t>Queens District Attorney's Office</t>
  </si>
  <si>
    <t>['c', 'windows', 'excel', 'word', 'powerpoint']</t>
  </si>
  <si>
    <t>Lead Analyst, Contracts</t>
  </si>
  <si>
    <t>['nosql', 'r', 'sas', 'sas', 'matlab', 'sql', 'python', 'dynamodb', 'redshift', 'oracle', 'aws', 'excel', 'tableau', 'flow']</t>
  </si>
  <si>
    <t>Engineer, Data Governance</t>
  </si>
  <si>
    <t>['sql', 'python', 'java', 'scala', 'go', 'snowflake', 'dax']</t>
  </si>
  <si>
    <t>Ontologize, Inc.</t>
  </si>
  <si>
    <t>Oracle HCM Analyst</t>
  </si>
  <si>
    <t>['oracle', 'excel', 'sheets']</t>
  </si>
  <si>
    <t>Software Engineer, Services</t>
  </si>
  <si>
    <t>Canoe Intelligence</t>
  </si>
  <si>
    <t>['python', 'typescript', 'postgresql', 'aws', 'kafka', 'fastapi', 'express', 'docker']</t>
  </si>
  <si>
    <t>Sr. Data Analyst Role</t>
  </si>
  <si>
    <t>sdna global</t>
  </si>
  <si>
    <t>['sas', 'sas', 'python', 'shell', 'unix']</t>
  </si>
  <si>
    <t>EY- GDS Consulting-AI And DATA-Data Analyst-Staff</t>
  </si>
  <si>
    <t>['python', 'sql', 'aws', 'azure', 'kafka', 'spark', 'flow']</t>
  </si>
  <si>
    <t>Sr. Data Analyst (HRIS) TS/SCI Poly</t>
  </si>
  <si>
    <t>Leidos Careers</t>
  </si>
  <si>
    <t>Lead ETL Developer</t>
  </si>
  <si>
    <t>Pricing &amp; Channel Analyst - Customer Direct &amp; Systems</t>
  </si>
  <si>
    <t>Data Analyst Summer Intern</t>
  </si>
  <si>
    <t>Mid-Atlantic Permanente Medical Group PC</t>
  </si>
  <si>
    <t>['sql', 'python', 'sas', 'sas', 'excel', 'tableau']</t>
  </si>
  <si>
    <t>Azure Data Engineering Specialist</t>
  </si>
  <si>
    <t>['python', 'sql', 'sql server', 'databricks', 'azure', 'gcp', 'pyspark', 'airflow', 'kafka', 'github', 'unity']</t>
  </si>
  <si>
    <t>Salesforce Data Integration Engineer</t>
  </si>
  <si>
    <t>['sql', 'mongodb', 'mongodb', 'sql server', 'snowflake', 'flow']</t>
  </si>
  <si>
    <t>Director Data Engineering (Python, AWS, Databricks,)</t>
  </si>
  <si>
    <t>020 Travelers Indemnity Co</t>
  </si>
  <si>
    <t>['python', 'aws', 'databricks', 'terraform', 'git']</t>
  </si>
  <si>
    <t>EDC Data Engineer with Research (NO OPT)</t>
  </si>
  <si>
    <t>IT ENGAGEMENTS INC</t>
  </si>
  <si>
    <t>['python', 'powershell', 'linux']</t>
  </si>
  <si>
    <t>Delaware</t>
  </si>
  <si>
    <t>Data Warehouse Specialist</t>
  </si>
  <si>
    <t>Provider Data Specialist_PN</t>
  </si>
  <si>
    <t>Versant Health</t>
  </si>
  <si>
    <t>Principal Data Platform Engineer</t>
  </si>
  <si>
    <t>Group 1001</t>
  </si>
  <si>
    <t>['sql', 'python', 'snowflake', 'aws', 'gcp', 'azure', 'airflow']</t>
  </si>
  <si>
    <t>Biomedical Data Analyst II</t>
  </si>
  <si>
    <t>['python', 'ruby', 'ruby', 'mysql', 'snowflake', 'aws', 'kafka', 'jenkins', 'docker', 'kubernetes']</t>
  </si>
  <si>
    <t>Business Analyst Agile Projects &amp; Data Solutions</t>
  </si>
  <si>
    <t>['excel', 'word', 'powerpoint', 'jira', 'trello']</t>
  </si>
  <si>
    <t>['sql', 'python', 'c#', 'sql server']</t>
  </si>
  <si>
    <t>Sr Data Engineer, Payment Optimization Analytics</t>
  </si>
  <si>
    <t>9025 CVS Shared Services Resources LLC</t>
  </si>
  <si>
    <t>['sql', 'python', 'bash', 'shell', 'bigquery', 'gcp', 'aws', 'azure', 'airflow', 'spark', 'unix', 'sap', 'kubernetes']</t>
  </si>
  <si>
    <t>Business Systems Analyst/Technical Writer</t>
  </si>
  <si>
    <t>['sql', 'sql server', 'oracle', 'spark', 'sharepoint', 'visio']</t>
  </si>
  <si>
    <t>Lead Analytics Consultant - Global Operations Data Analytics and Reporting</t>
  </si>
  <si>
    <t>['sas', 'sas', 'sql', 'python', 'r', 'tableau']</t>
  </si>
  <si>
    <t>Human Resources Analytics Consultant</t>
  </si>
  <si>
    <t>Zurich North America</t>
  </si>
  <si>
    <t>['python', 'r', 'go', 'excel', 'powerpoint', 'power bi']</t>
  </si>
  <si>
    <t>SQL Data Engineer/Developer</t>
  </si>
  <si>
    <t>Gainwell Technologies LLC</t>
  </si>
  <si>
    <t>Senior Data Modeler/Metadata Engineer with Security Clearance</t>
  </si>
  <si>
    <t>Compensation Analyst (Intermediate Level)</t>
  </si>
  <si>
    <t>['phoenix', 'tableau', 'excel']</t>
  </si>
  <si>
    <t>Data Analyst  (251934)</t>
  </si>
  <si>
    <t>Eastridge Workforce Solutions</t>
  </si>
  <si>
    <t>Data Analyst/Entry</t>
  </si>
  <si>
    <t>Greenkey Resources LLC</t>
  </si>
  <si>
    <t>Live Oak, TX</t>
  </si>
  <si>
    <t>THPO Data Analyst</t>
  </si>
  <si>
    <t>Seminole Tribe of Florida</t>
  </si>
  <si>
    <t>Sr Data Scientist - Search / Ranking (Applied ML, NLP, Python)</t>
  </si>
  <si>
    <t>Target Corporation</t>
  </si>
  <si>
    <t>['r', 'python', 'go', 'nosql', 'mongodb', 'mongodb', 'azure', 'databricks', 'linux']</t>
  </si>
  <si>
    <t>['python', 'sql', 'databricks', 'nltk', 'github']</t>
  </si>
  <si>
    <t>Data Management SME</t>
  </si>
  <si>
    <t>['aws', 'azure', 'databricks', 'snowflake']</t>
  </si>
  <si>
    <t>Senior Clinical Data Engineer, Hybrid ( IL-Based)</t>
  </si>
  <si>
    <t>['sql', 'python', 'r', 'sql server', 'oracle', 'aws', 'azure', 'airflow', 'plotly', 'rshiny', 'tableau', 'flow', 'jira', 'confluence']</t>
  </si>
  <si>
    <t>Data Scientist, GS-1560-13, FPL 14, (Direct Hire)</t>
  </si>
  <si>
    <t>Department of Education</t>
  </si>
  <si>
    <t>Scale Up Recruiting Partners</t>
  </si>
  <si>
    <t>['nosql', 'mongodb', 'mongodb', 'python', 'sql', 'redshift', 'snowflake', 'aws', 'azure', 'hadoop', 'spark', 'kafka', 'tableau', 'power bi', 'looker', 'git', 'confluence', 'jira']</t>
  </si>
  <si>
    <t>Health Policy and Compliance Data Analyst</t>
  </si>
  <si>
    <t>Senior / Principal Backend Engineer – Data Platform</t>
  </si>
  <si>
    <t>['go', 'sql', 'python', 'gcp', 'bigquery', 'spark', 'airflow', 'kafka', 'docker', 'kubernetes']</t>
  </si>
  <si>
    <t>Data Engineer, WWASFT</t>
  </si>
  <si>
    <t>ProductHired</t>
  </si>
  <si>
    <t>Business Intelligence Engineer, OTS Operational Excellence, OpsTech Solutions Operational Excellence</t>
  </si>
  <si>
    <t>['sql', 'nosql', 'r', 'sas', 'sas', 'matlab', 'python', 'dynamodb', 'aws', 'redshift', 'oracle', 'tableau']</t>
  </si>
  <si>
    <t>Data Engineer, IN</t>
  </si>
  <si>
    <t>['sql', 'python', 'spark', 'git']</t>
  </si>
  <si>
    <t>['sql', 'python', 'r', 'snowflake', 'redshift', 'aws', 'azure', 'power bi', 'tableau']</t>
  </si>
  <si>
    <t>Technician - Data Center</t>
  </si>
  <si>
    <t>Briarcliff Manor, NY</t>
  </si>
  <si>
    <t>Wesco</t>
  </si>
  <si>
    <t>Los Angeles - Business Analyst</t>
  </si>
  <si>
    <t>Winston &amp; Strawn LLP</t>
  </si>
  <si>
    <t>CLM Functional Expert- Data Analyst with DB Developer and Business Analyst Experience</t>
  </si>
  <si>
    <t>['mysql', 'oracle']</t>
  </si>
  <si>
    <t>Data Engineer IV, Spectrum Enterprise</t>
  </si>
  <si>
    <t>['go', 'sql', 'python', 'r', 'shell', 'javascript', 'spark', 'hadoop', 'airflow', 'linux', 'unix', 'centos', 'tableau']</t>
  </si>
  <si>
    <t>Senior Principal Big Data Engineer-R-232670</t>
  </si>
  <si>
    <t>['nosql', 'databricks', 'snowflake', 'aws', 'azure', 'hadoop', 'spark', 'kafka']</t>
  </si>
  <si>
    <t>Senior Director - Data &amp; Analytics - Availability</t>
  </si>
  <si>
    <t>Director Data Engineering</t>
  </si>
  <si>
    <t>['sql', 'python', 'java', 'scala', 'sql server', 'snowflake', 'aws', 'azure', 'gcp', 'oracle', 'qlik']</t>
  </si>
  <si>
    <t>Data Governance Foundation Lead Analyst (Hybrid)</t>
  </si>
  <si>
    <t>Engineer</t>
  </si>
  <si>
    <t>Data Engineer Summer Internship – 2025 (US)</t>
  </si>
  <si>
    <t>['sql', 'python', 'scala', 'aws', 'hadoop', 'tableau']</t>
  </si>
  <si>
    <t>Backend Software Engineer, Recommendation - Data Infrastructure (Storage Systems)</t>
  </si>
  <si>
    <t>['redis']</t>
  </si>
  <si>
    <t>Sr. Data Scientist, Machine Learning</t>
  </si>
  <si>
    <t>['sql', 'python', 'r', 'databricks', 'azure', 'aws', 'spark', 'pytorch', 'tensorflow', 'hadoop', 'kafka', 'power bi']</t>
  </si>
  <si>
    <t>EY - GDS Consulting - AI and DATA  - Data Modeller - Staff</t>
  </si>
  <si>
    <t>Rye Brook, NY</t>
  </si>
  <si>
    <t>Data Center Regional Service Sales Specialist - Central Region</t>
  </si>
  <si>
    <t>['oracle', 'sap', 'power bi']</t>
  </si>
  <si>
    <t>Pricing Data Specialist</t>
  </si>
  <si>
    <t>Forest City, NC</t>
  </si>
  <si>
    <t>Hy-Vee, Inc.</t>
  </si>
  <si>
    <t>Data Center Network Engineer</t>
  </si>
  <si>
    <t>Southbridge, MA</t>
  </si>
  <si>
    <t>['python', 'ansible']</t>
  </si>
  <si>
    <t>Amicus</t>
  </si>
  <si>
    <t>['sql', 'python', 'java', 'snowflake', 'aws', 'azure', 'gcp', 'tableau', 'power bi']</t>
  </si>
  <si>
    <t>Database Developer</t>
  </si>
  <si>
    <t>TMG The Moore Group Inc</t>
  </si>
  <si>
    <t>['sql', 'python', 'c#', 'java', 'azure']</t>
  </si>
  <si>
    <t>Principal Data Infrastructure Engineer</t>
  </si>
  <si>
    <t>IR</t>
  </si>
  <si>
    <t>['python', 'rust', 'c++', 'typescript', 'aws', 'databricks', 'redshift', 'kafka', 'spark', 'terraform', 'github', 'ansible', 'kubernetes', 'docker', 'unity']</t>
  </si>
  <si>
    <t>Phoenix Staff Inc</t>
  </si>
  <si>
    <t>['sql', 'python', 'sql server', 'databricks', 'oracle', 'excel', 'power bi', 'flow']</t>
  </si>
  <si>
    <t>SQL DBA/Developer</t>
  </si>
  <si>
    <t>['sql', 'python', 'mysql', 'hadoop']</t>
  </si>
  <si>
    <t>Marketing Manager &amp; Data Analyst</t>
  </si>
  <si>
    <t>Medicanix Inc.</t>
  </si>
  <si>
    <t>['sql', 't-sql', 'sql server', 'power bi', 'tableau']</t>
  </si>
  <si>
    <t>['excel', 'jira', 'trello']</t>
  </si>
  <si>
    <t>Capstone IT Staffing</t>
  </si>
  <si>
    <t>['python', 'sql', 'nosql', 'sql server', 'databricks', 'azure', 'aws', 'spark', 'kafka', 'ssis', 'power bi', 'jenkins']</t>
  </si>
  <si>
    <t>Senior Data Engineer with Informatica</t>
  </si>
  <si>
    <t>['python', 'shell', 'sql', 'powershell', 'sql server', 'postgresql', 'aws', 'azure', 'oracle', 'snowflake', 'redshift', 'bigquery', 'spark', 'hadoop']</t>
  </si>
  <si>
    <t>AI/ML Software Engineer</t>
  </si>
  <si>
    <t>CubeNexus Inc</t>
  </si>
  <si>
    <t>['python', 'mongodb', 'mongodb', 'nosql', 'elasticsearch', 'tensorflow', 'pytorch', 'scikit-learn']</t>
  </si>
  <si>
    <t>['python', 'sql', 'nosql', 'databricks', 'snowflake', 'azure', 'redshift', 'tensorflow', 'pytorch', 'scikit-learn', 'tableau', 'power bi']</t>
  </si>
  <si>
    <t>Climate Data Analysis Intern</t>
  </si>
  <si>
    <t>Data Engineer - Japanese Bilingual</t>
  </si>
  <si>
    <t>LinkedIn Philippines</t>
  </si>
  <si>
    <t>['python', 'sql', 'hadoop', 'spark', 'unix', 'linux']</t>
  </si>
  <si>
    <t>Qlik</t>
  </si>
  <si>
    <t>['sql', 'r', 'python', 'go', 'qlik', 'excel']</t>
  </si>
  <si>
    <t>Senior Financial Data Analyst (Grant Management Team)</t>
  </si>
  <si>
    <t>['r', 'spring', 'excel']</t>
  </si>
  <si>
    <t>Principal Data Engineer, Commercial Data</t>
  </si>
  <si>
    <t>Moderna</t>
  </si>
  <si>
    <t>['sql', 'python', 'redshift', 'spark', 'hadoop', 'linux', 'tableau', 'looker', 'flow']</t>
  </si>
  <si>
    <t>['python', 'shell', 'azure', 'databricks', 'kafka', 'spark', 'windows', 'unix']</t>
  </si>
  <si>
    <t>Saunders, WI</t>
  </si>
  <si>
    <t>Engineer, IT-Directory Services</t>
  </si>
  <si>
    <t>['azure', 'windows']</t>
  </si>
  <si>
    <t>Trinity Life Sciences</t>
  </si>
  <si>
    <t>Full Stack Big Data Software Engineer</t>
  </si>
  <si>
    <t>['bash', 'python', 'nosql', 'java', 'elasticsearch', 'spark', 'hadoop', 'airflow', 'linux', 'docker', 'flow', 'kubernetes', 'jenkins', 'gitlab']</t>
  </si>
  <si>
    <t>Senior Data Engineer - CBP or DHS Public Trust Clearance</t>
  </si>
  <si>
    <t>['sql', 'python', 'scala', 'db2', 'cassandra', 'dynamodb', 'databricks', 'oracle', 'spark', 'hadoop', 'qlik', 'sap', 'splunk']</t>
  </si>
  <si>
    <t>Vantage Risk Companies</t>
  </si>
  <si>
    <t>Data Analyst II (Contractor)</t>
  </si>
  <si>
    <t>Senior AI and Analytics Engineer</t>
  </si>
  <si>
    <t>Causeway Capital Management</t>
  </si>
  <si>
    <t>['sql', 'azure', 'aws', 'gcp', 'snowflake', 'react', 'angular']</t>
  </si>
  <si>
    <t>Data Entry Consultant</t>
  </si>
  <si>
    <t>La Sierra University</t>
  </si>
  <si>
    <t>AI/ML</t>
  </si>
  <si>
    <t>ProRata.ai</t>
  </si>
  <si>
    <t>SAS Programmer Pricing Analytics Manager</t>
  </si>
  <si>
    <t>Westlake, LA</t>
  </si>
  <si>
    <t>['sql', 'java', 'python', 'mysql', 'snowflake', 'azure', 'oracle', 'aws', 'power bi', 'tableau', 'github', 'bitbucket']</t>
  </si>
  <si>
    <t>Fulton Bank</t>
  </si>
  <si>
    <t>Tech Lead Data Engineer</t>
  </si>
  <si>
    <t>['sql', 'c#', 'python', 'shell', 'spark', 'hadoop', 'git', 'jira']</t>
  </si>
  <si>
    <t>Ariana Solutions</t>
  </si>
  <si>
    <t>Senior Data Analyst - Sustainability</t>
  </si>
  <si>
    <t>['sql', 'python', 'tableau', 'looker', 'power bi', 'alteryx']</t>
  </si>
  <si>
    <t>Data and Business Intelligence Reporting Analyst</t>
  </si>
  <si>
    <t>['sql', 'python', 'snowflake', 'tableau', 'airtable']</t>
  </si>
  <si>
    <t>Market Data Engineer - Energy Trading</t>
  </si>
  <si>
    <t>NELSON BRAD X LLC</t>
  </si>
  <si>
    <t>['python', 'sql', 'java', 'c++', 'aws', 'azure', 'gcp', 'git']</t>
  </si>
  <si>
    <t>Data Analytics SAS/ SQL - C09 - CHENNAI</t>
  </si>
  <si>
    <t>Data Engineer (EU iGaming, WFH)</t>
  </si>
  <si>
    <t>Data Engineer Python  Senior</t>
  </si>
  <si>
    <t>Towards AI Jobs</t>
  </si>
  <si>
    <t>['python', 'sql', 'mysql', 'postgresql', 'jenkins']</t>
  </si>
  <si>
    <t>Product Safety - Data Analyst Intern</t>
  </si>
  <si>
    <t>Mcconnellsburg, PA</t>
  </si>
  <si>
    <t>JLG Equipment Services Inc</t>
  </si>
  <si>
    <t>['c', 'power bi']</t>
  </si>
  <si>
    <t>Sun World International</t>
  </si>
  <si>
    <t>Software Engineer, Frontend</t>
  </si>
  <si>
    <t>Sr HR Data Analyst</t>
  </si>
  <si>
    <t>['sql', 'python', 'sas', 'sas', 'r', 'oracle', 'tableau', 'excel', 'qlik', 'jira']</t>
  </si>
  <si>
    <t>['python', 'sas', 'sas', 'r', 'sql']</t>
  </si>
  <si>
    <t>Data Analyst 3 - Now Hiring</t>
  </si>
  <si>
    <t>Data Scientist , ABDAI</t>
  </si>
  <si>
    <t>['go', 'r', 'python', 'sql', 'sas', 'sas', 'matlab', 'perl']</t>
  </si>
  <si>
    <t>Blazor Engineer</t>
  </si>
  <si>
    <t>['assembly', 'azure', 'react', 'blazor', 'vue']</t>
  </si>
  <si>
    <t>['python', 'sql', 'snowflake', 'redshift', 'aws', 'databricks', 'spark', 'hadoop', 'airflow', 'pyspark']</t>
  </si>
  <si>
    <t>Analyste Principal de Données, Biopharma/ Senior Data Analyst, Biopharma</t>
  </si>
  <si>
    <t>['r', 'python', 'snowflake', 'excel', 'sap']</t>
  </si>
  <si>
    <t>['sql', 'python', 'r', 'databricks', 'flutter', 'excel', 'tableau']</t>
  </si>
  <si>
    <t>['python', 'java', 'sql', 'azure', 'kafka', 'spring', 'git', 'jenkins', 'jira']</t>
  </si>
  <si>
    <t>Senior Information Technology Analyst</t>
  </si>
  <si>
    <t>Merrillville, IN</t>
  </si>
  <si>
    <t>enVision Staffing Solutions</t>
  </si>
  <si>
    <t>['sql', 't-sql', 'sql server', 'azure', 'databricks', 'ssis']</t>
  </si>
  <si>
    <t>Sr. Clinical SAS Programmer</t>
  </si>
  <si>
    <t>Supernus Pharmaceuticals, Inc.</t>
  </si>
  <si>
    <t>Data Entry Specialist</t>
  </si>
  <si>
    <t>LinkedIn Latvia</t>
  </si>
  <si>
    <t>VITAstir</t>
  </si>
  <si>
    <t>Dunmor</t>
  </si>
  <si>
    <t>['crystal', 'excel', 'power bi']</t>
  </si>
  <si>
    <t>Tableau Prep &amp; Data Engineering Specialist – Remote</t>
  </si>
  <si>
    <t>['snowflake', 'oracle']</t>
  </si>
  <si>
    <t>Staff Data Engineer - Data Science</t>
  </si>
  <si>
    <t>['r', 'python', 'java', 'scala', 'php', 'javascript', 'c']</t>
  </si>
  <si>
    <t>Decision Scientist - Trend and UM Strategy and Management</t>
  </si>
  <si>
    <t>Senior Analyst, Programmatic</t>
  </si>
  <si>
    <t>Digitas North America</t>
  </si>
  <si>
    <t>['sql', 'c', 'power bi', 'tableau', 'dax']</t>
  </si>
  <si>
    <t>Data Scientist I, Medical Cost Analytics</t>
  </si>
  <si>
    <t>['sql', 'r', 'python', 'pandas', 'looker']</t>
  </si>
  <si>
    <t>Philip Morris International</t>
  </si>
  <si>
    <t>['python', 'r', 'snowflake', 'azure', 'databricks', 'excel', 'tableau', 'datarobot']</t>
  </si>
  <si>
    <t>['scala', 'java', 'python', 'shell', 'databricks', 'spark', 'hadoop', 'unix']</t>
  </si>
  <si>
    <t>North American Partners in Anesthesia</t>
  </si>
  <si>
    <t>['sql', 'crystal', 'power bi', 'tableau', 'ssrs']</t>
  </si>
  <si>
    <t>Panasonic North America</t>
  </si>
  <si>
    <t>Data Scientist ( SQL , BQ , Google Cloud Platform )</t>
  </si>
  <si>
    <t>Sr Data Scientist ( SQL , BQ , Google Cloud Platform )</t>
  </si>
  <si>
    <t>Business Intelligence Engineer, Amazon Publisher Services</t>
  </si>
  <si>
    <t>['sql', 'python', 'mysql', 'dynamodb', 'redshift', 'aws', 'tableau']</t>
  </si>
  <si>
    <t>['sql', 'python', 'mysql', 'snowflake', 'hadoop', 'linux', 'word', 'ringcentral']</t>
  </si>
  <si>
    <t>Data Analyst Intern - Summer 2025 (5347)</t>
  </si>
  <si>
    <t>Hartford, WI</t>
  </si>
  <si>
    <t>Broan-NuTone LLC</t>
  </si>
  <si>
    <t>['excel', 'word', 'powerpoint', 'power bi']</t>
  </si>
  <si>
    <t>SAS Data Management</t>
  </si>
  <si>
    <t>['sas', 'sas', 'oracle', 'linux']</t>
  </si>
  <si>
    <t>AWS DATA ENGINEER</t>
  </si>
  <si>
    <t>NextGen IT Labs</t>
  </si>
  <si>
    <t>East Texas, PA</t>
  </si>
  <si>
    <t>Career Vest</t>
  </si>
  <si>
    <t>Sr BIE, Data, eNgineering and Analytics (DNA)</t>
  </si>
  <si>
    <t>['sql', 'python', 'perl', 'mysql', 'redshift', 'oracle', 'aws', 'unix', 'tableau']</t>
  </si>
  <si>
    <t>DEPARTMENT OF FINANCE</t>
  </si>
  <si>
    <t>['sas', 'sas', 'sql', 'r', 'word', 'excel', 'powerpoint', 'spss']</t>
  </si>
  <si>
    <t>Fidelity</t>
  </si>
  <si>
    <t>['sql', 'python', 'go', 'snowflake', 'oracle', 'kafka', 'sap', 'github', 'jenkins', 'jira']</t>
  </si>
  <si>
    <t>['python', 'sql', 'gcp', 'aws', 'azure']</t>
  </si>
  <si>
    <t>Senior Marketing Data Analyst - Individual Investor</t>
  </si>
  <si>
    <t>['sql', 'python', 'r', 'aws', 'redshift', 'looker', 'tableau']</t>
  </si>
  <si>
    <t>Data Scientist, ML - Storefront</t>
  </si>
  <si>
    <t>Senior Engineer, Data Platforms</t>
  </si>
  <si>
    <t>CoreWeave</t>
  </si>
  <si>
    <t>T-Mobile USA, Inc.</t>
  </si>
  <si>
    <t>['java', 'python', 'sql', 'nosql', 'scala', 'go', 'aws', 'redshift', 'bigquery', 'azure', 'kafka', 'dax', 'kubernetes']</t>
  </si>
  <si>
    <t>C11 - Senior Data Visualization Analyst(BI)</t>
  </si>
  <si>
    <t>['hadoop', 'tableau', 'excel', 'outlook', 'powerpoint']</t>
  </si>
  <si>
    <t>LinkedIn Estonia</t>
  </si>
  <si>
    <t>Cataño, Puerto Rico</t>
  </si>
  <si>
    <t>Reclutamiento General</t>
  </si>
  <si>
    <t>Digital Content Engagement Analyst - Analytics, Amplitude</t>
  </si>
  <si>
    <t>Avionic Technical Data Engineer II - F-15</t>
  </si>
  <si>
    <t>Microsoft Data Security Engineer</t>
  </si>
  <si>
    <t>1000 Accenture LLP Company</t>
  </si>
  <si>
    <t>['c', 'azure', 'gdpr']</t>
  </si>
  <si>
    <t>Principal Data Engineer - hybrid remote(Charlotte) - Health SaaS</t>
  </si>
  <si>
    <t>['python', 'mongodb', 'mongodb', 'word', 'github', 'terraform', 'docker']</t>
  </si>
  <si>
    <t>IT Data Analytics Intern</t>
  </si>
  <si>
    <t>Lakeview Loan Servicing</t>
  </si>
  <si>
    <t>IN-Manager GCP Data Engineer Advisory Corporate  Advisory  Bangalore</t>
  </si>
  <si>
    <t>['sql', 'python', 'r', 'go', 'power bi', 'flow']</t>
  </si>
  <si>
    <t>Mid-Level Analyst - TS/SCI</t>
  </si>
  <si>
    <t>Sr. STAM Data/Analytics, AWS Enterprise Support, Strategic Industries</t>
  </si>
  <si>
    <t>Marketing Analyst - Aftermarket</t>
  </si>
  <si>
    <t>Hendrickson</t>
  </si>
  <si>
    <t>Passaic, NJ</t>
  </si>
  <si>
    <t>['python', 'scala', 'r', 'spark', 'tensorflow', 'excel', 'github']</t>
  </si>
  <si>
    <t>['sql', 'scala', 'python', 'nosql', 'r', 'matplotlib', 'spark', 'tensorflow', 'tableau']</t>
  </si>
  <si>
    <t>Software Development Manager, Data Engineering. Generative AI</t>
  </si>
  <si>
    <t>Data Modeler-Sr</t>
  </si>
  <si>
    <t>Data engineer, Decision Intelligence Technology</t>
  </si>
  <si>
    <t>Anderson, MO</t>
  </si>
  <si>
    <t>Anaplan Model Builder Consultant</t>
  </si>
  <si>
    <t>Data Engineer , AWS Analytics Engineering</t>
  </si>
  <si>
    <t>Oracle DBA &amp; ETL/Data Engineer</t>
  </si>
  <si>
    <t>Technoviz LLC</t>
  </si>
  <si>
    <t>['sql', 'shell', 'python', 'oracle']</t>
  </si>
  <si>
    <t>Scheduling Analyst</t>
  </si>
  <si>
    <t>Hunter River, PE, Canada</t>
  </si>
  <si>
    <t>FutureFit AI</t>
  </si>
  <si>
    <t>['python', 'nosql', 'mongodb', 'mongodb', 'airflow', 'looker', 'tableau']</t>
  </si>
  <si>
    <t>Informatics Analyst (Remote)</t>
  </si>
  <si>
    <t>['sql', 'python', 'r', 'java', 'tensorflow', 'scikit-learn']</t>
  </si>
  <si>
    <t>Bristol, CT</t>
  </si>
  <si>
    <t>['python', 'scala', 'java', 'sql', 'aws', 'snowflake', 'hadoop', 'airflow', 'kafka', 'docker', 'kubernetes', 'jenkins']</t>
  </si>
  <si>
    <t>Big Data/Hadoop Data Engineer</t>
  </si>
  <si>
    <t>['sql', 'hadoop', 'spark', 'yarn']</t>
  </si>
  <si>
    <t>Fircrest, WA</t>
  </si>
  <si>
    <t>Pierce County</t>
  </si>
  <si>
    <t>['sql', 'python', 'r', 'go', 'flow', 'docker', 'kubernetes']</t>
  </si>
  <si>
    <t>Senior Data &amp; Analytics Platform Engineer</t>
  </si>
  <si>
    <t>Henrico, VA</t>
  </si>
  <si>
    <t>['python', 'sql', 'powershell', 'snowflake', 'azure', 'github']</t>
  </si>
  <si>
    <t>Data Engineer - hybrid</t>
  </si>
  <si>
    <t>Tolleson, AZ</t>
  </si>
  <si>
    <t>['python', 'sql', 'gcp', 'spark', 'airflow']</t>
  </si>
  <si>
    <t>Procure to Pay Support Delivery Analyst</t>
  </si>
  <si>
    <t>['java', 'c++', 'python', 'c#', 'ruby', 'ruby', 'php', 'typescript', 'kotlin', 'swift', 'sql', 'oracle', 'sap']</t>
  </si>
  <si>
    <t>Full Time (HealthCare Data/Reporting Analyst (Payor, Claims &amp; Member Data) (Only USC/ GC) Hybrid in Elkridge, MD</t>
  </si>
  <si>
    <t>Elite Technical's Client</t>
  </si>
  <si>
    <t>['sql', 'power bi', 'excel', 'powerpoint', 'outlook', 'sharepoint', 'word']</t>
  </si>
  <si>
    <t>Business Analyst Intern - Summer 2025</t>
  </si>
  <si>
    <t>Glen Burnie, MD</t>
  </si>
  <si>
    <t>['sql', 'python', 'oracle', 'sharepoint']</t>
  </si>
  <si>
    <t>Web Analytics Manager</t>
  </si>
  <si>
    <t>['javascript', 'html', 'css', 'sql', 'pandas', 'jupyter', 'outlook', 'tableau']</t>
  </si>
  <si>
    <t>Data Migration Specialist</t>
  </si>
  <si>
    <t>Cyber Risk Specialist, Cyber Reporting Analytics Manager</t>
  </si>
  <si>
    <t>Tax Services Manager - FSO - Tax Technology &amp; Transformation, EDGE Crypto/Data Engineer</t>
  </si>
  <si>
    <t>['sql', 'sql server', 'oracle', 'sap', 'sharepoint']</t>
  </si>
  <si>
    <t>Azure Data Migration Engineer (Remote)</t>
  </si>
  <si>
    <t>NEXGEN TECHNOLOGIES INC.</t>
  </si>
  <si>
    <t>['sql', 't-sql', 'python', 'powershell', 'sql server', 'azure']</t>
  </si>
  <si>
    <t>Sr. Fraud Data Analyst (Remote - USA Wide)</t>
  </si>
  <si>
    <t>LexisNexis Risk Solutions FL Inc. Company</t>
  </si>
  <si>
    <t>['python', 'sql', 'word', 'excel', 'powerpoint']</t>
  </si>
  <si>
    <t>Data Transformation Engineer- Active Top Secret clearance</t>
  </si>
  <si>
    <t>Blu Omega</t>
  </si>
  <si>
    <t>['r', 'aws', 'gcp', 'sap', 'gitlab']</t>
  </si>
  <si>
    <t>Technical Analyst (Hybrid)</t>
  </si>
  <si>
    <t>['sql', 'mysql', 'excel', 'atlassian', 'confluence', 'jira']</t>
  </si>
  <si>
    <t>['selenium']</t>
  </si>
  <si>
    <t>Principal Scientist- IHC</t>
  </si>
  <si>
    <t>Data Engineer for Global Hospitality Company</t>
  </si>
  <si>
    <t>['python', 'sql', 'mysql', 'aws', 'redshift', 'pandas', 'numpy', 'airflow', 'kafka', 'tableau']</t>
  </si>
  <si>
    <t>Maintenance Data Analyst</t>
  </si>
  <si>
    <t>M1 Support Services</t>
  </si>
  <si>
    <t>Senior Manager, Advanced Analytics (US)</t>
  </si>
  <si>
    <t>Macungie, PA</t>
  </si>
  <si>
    <t>Data Conversion Specialist</t>
  </si>
  <si>
    <t>Senior Data Scientist - Sales &amp; Payments AI</t>
  </si>
  <si>
    <t>['sql', 'r', 'python', 'scala', 'c', 'unix', 'git']</t>
  </si>
  <si>
    <t>Lead Data Architect, Asset Servicing Data Engineering and Technology</t>
  </si>
  <si>
    <t>['sql', 'python', 'go', 'snowflake']</t>
  </si>
  <si>
    <t>Principal Managing Data Steward (Lending)</t>
  </si>
  <si>
    <t>Senior Technology Manager - Data Engineering - Global Information Security</t>
  </si>
  <si>
    <t>['python', 'scala', 'php', 'sql', 'mysql', 'oracle', 'aws', 'azure', 'kafka', 'hadoop', 'unix', 'bitbucket']</t>
  </si>
  <si>
    <t>Senior Data Analyst/Analytics</t>
  </si>
  <si>
    <t>['swift', 'sql', 'go', 'python', 'excel', 'tableau', 'alteryx', 'flow', 'wire']</t>
  </si>
  <si>
    <t>Data Integration Sr Analyst - AVP- GETZVILLE</t>
  </si>
  <si>
    <t>Goddard Systems</t>
  </si>
  <si>
    <t>Technical Data Steward</t>
  </si>
  <si>
    <t>Data Migration Consultant</t>
  </si>
  <si>
    <t>['c#', 'powershell', 'azure', 'gcp', 'sharepoint', 'atlassian', 'slack']</t>
  </si>
  <si>
    <t>IT - Analyst - Data</t>
  </si>
  <si>
    <t>Duncan, SC</t>
  </si>
  <si>
    <t>Information Technology Financial Analyst</t>
  </si>
  <si>
    <t>IMCS Group</t>
  </si>
  <si>
    <t>ML/Data Scientist</t>
  </si>
  <si>
    <t>['python', 'r', 'sql', 'aws', 'azure', 'tensorflow', 'scikit-learn', 'pandas', 'numpy', 'hadoop', 'spark', 'tableau', 'power bi']</t>
  </si>
  <si>
    <t>Data Engineer (#ZR)</t>
  </si>
  <si>
    <t>Issaquah, WA</t>
  </si>
  <si>
    <t>Blokchain Talent</t>
  </si>
  <si>
    <t>['nosql', 'sql', 'python', 'r', 'azure', 'databricks', 'gcp', 'spark', 'power bi', 'git']</t>
  </si>
  <si>
    <t>Cloud (AWS / Azure) Data Engineer</t>
  </si>
  <si>
    <t>SANS</t>
  </si>
  <si>
    <t>['java', 'python', 'c', 'sql', 'sql server', 'db2', 'aws', 'azure', 'oracle', 'spring']</t>
  </si>
  <si>
    <t>Sr Software Engineer (Data Engineer)</t>
  </si>
  <si>
    <t>Erie, PA</t>
  </si>
  <si>
    <t>Erie Insurance Group</t>
  </si>
  <si>
    <t>['go', 'dynamodb', 'aws', 'redshift', 'snowflake', 'pyspark', 'kafka']</t>
  </si>
  <si>
    <t>Education Student Communities Analyst</t>
  </si>
  <si>
    <t>eXcell, a division of Compucom Systems</t>
  </si>
  <si>
    <t>Data analyst - Full-time / Part-time</t>
  </si>
  <si>
    <t>Analytic Data Engineer</t>
  </si>
  <si>
    <t>Data Engineer Group Manager</t>
  </si>
  <si>
    <t>['java', 'spark', 'git', 'jenkins']</t>
  </si>
  <si>
    <t>['sql', 'go', 'aws', 'snowflake', 'oracle', 'kafka', 'spark', 'unix', 'linux', 'git']</t>
  </si>
  <si>
    <t>Data Engineer - Agency Data &amp; Technology</t>
  </si>
  <si>
    <t>['sas', 'sas', 'sql', 'python', 'db2', 'aws', 'redshift', 'gitlab', 'terraform']</t>
  </si>
  <si>
    <t>Artificial Intelligence Engineer, LearnWith.AI (Remote) - $100,000/year USD</t>
  </si>
  <si>
    <t>Trilogy</t>
  </si>
  <si>
    <t>Staff Machine Learning Engineer - Full-time</t>
  </si>
  <si>
    <t>['python', 'r', 'sql', 'aws', 'gcp', 'nltk', 'numpy', 'pandas', 'tensorflow', 'keras', 'spark', 'git', 'github']</t>
  </si>
  <si>
    <t>AVP, Senior Data Engineer - Full-time</t>
  </si>
  <si>
    <t>['scala', 'python', 'go', 'redshift', 'oracle', 'hadoop', 'spark', 'kafka', 'git', 'jenkins']</t>
  </si>
  <si>
    <t>Senior Data Governance PM</t>
  </si>
  <si>
    <t>Staff Data Analyst, General</t>
  </si>
  <si>
    <t>Flex</t>
  </si>
  <si>
    <t>Senior Data Analyst - USDS (Multiple Positions)</t>
  </si>
  <si>
    <t>['sql', 'express', 'tableau', 'power bi', 'excel']</t>
  </si>
  <si>
    <t>Humanforce</t>
  </si>
  <si>
    <t>Sr. Director, Artificial Intelligence, Governance and Strategy</t>
  </si>
  <si>
    <t>Superior Court of Orange County</t>
  </si>
  <si>
    <t>['python', 'r', 'sql', 'azure', 'gcp', 'docker', 'git']</t>
  </si>
  <si>
    <t>Data Analyst (With Power BI)</t>
  </si>
  <si>
    <t>Strovolos, Cyprus</t>
  </si>
  <si>
    <t>Playtech</t>
  </si>
  <si>
    <t>['sql', 't-sql', 'sql server', 'oracle', 'gcp', 'looker', 'power bi', 'ssrs', 'tableau']</t>
  </si>
  <si>
    <t>Sr. Systems Engineer (Data Engineer)</t>
  </si>
  <si>
    <t>['python', 'sql', 'sql server', 'databricks', 'azure', 'aws', 'qlik']</t>
  </si>
  <si>
    <t>People Analytics Specialist</t>
  </si>
  <si>
    <t>Himalayas.app</t>
  </si>
  <si>
    <t>['sql', 'python', 'r', 'alteryx', 'excel', 'tableau', 'power bi', 'flow']</t>
  </si>
  <si>
    <t>Manager Commercial Operations Off Premise American Liberty Div. -South Carolina</t>
  </si>
  <si>
    <t>Southern Glazer's Wine &amp; Spirits</t>
  </si>
  <si>
    <t>Senior Manager- Data Engineering</t>
  </si>
  <si>
    <t>Adtalem Global Education</t>
  </si>
  <si>
    <t>['powershell', 'python', 'gcp', 'snowflake', 'azure', 'gdpr', 'cognos', 'tableau', 'power bi', 'ssis', 'github']</t>
  </si>
  <si>
    <t>Data Engineer - Director - Full-time</t>
  </si>
  <si>
    <t>Data Integration and Process Automation Engineer</t>
  </si>
  <si>
    <t>Donor Network of Arizona</t>
  </si>
  <si>
    <t>['powershell', 'sql', 'nosql', 'c#', 'sql server', 'azure', 'oracle', 'vmware', 'windows', 'ssis', 'ssrs']</t>
  </si>
  <si>
    <t>Principal, Sales &amp; Marketing Data Analyst</t>
  </si>
  <si>
    <t>EBSCO</t>
  </si>
  <si>
    <t>Data Analyst/Scientist/Engineer</t>
  </si>
  <si>
    <t>['java', 'javascript', 'c++', 'sas', 'sas', 'oracle', 'spring', 'tensorflow', 'tableau', 'docker', 'jenkins']</t>
  </si>
  <si>
    <t>Senior Data Engineer - (GCP, API, Kafka)</t>
  </si>
  <si>
    <t>['sql', 'nosql', 'python', 'bash', 'shell', 'bigquery', 'gcp', 'aws', 'azure', 'airflow', 'kafka', 'spark', 'unix', 'github', 'jenkins', 'kubernetes', 'git']</t>
  </si>
  <si>
    <t>['scala', 'python', 'sql', 'gcp', 'aws', 'azure', 'hadoop', 'spark', 'kafka']</t>
  </si>
  <si>
    <t>Distinguished, Software Engineer</t>
  </si>
  <si>
    <t>['azure', 'gcp', 'aws', 'databricks', 'bigquery', 'airflow', 'kubernetes']</t>
  </si>
  <si>
    <t>Web3 Jobs</t>
  </si>
  <si>
    <t>Confirmo</t>
  </si>
  <si>
    <t>Data Engineering Manager - Legal</t>
  </si>
  <si>
    <t>['sql', 'python', 'aws', 'redshift', 'bigquery', 'azure', 'airflow', 'spark', 'flow']</t>
  </si>
  <si>
    <t>Machine Learning Engineer, Trilogy (Remote) - $100,000/year USD</t>
  </si>
  <si>
    <t>['python', 'aws', 'github']</t>
  </si>
  <si>
    <t>Board Certified Behavior Analyst - Hybrid BCBA</t>
  </si>
  <si>
    <t>Discovery ABA</t>
  </si>
  <si>
    <t>['python', 'scikit-learn', 'pandas', 'numpy']</t>
  </si>
  <si>
    <t>Senior Data Engineer-Python/bash/shell(SE3)</t>
  </si>
  <si>
    <t>Manpower Group</t>
  </si>
  <si>
    <t>['python', 'bash', 'shell', 'jira', 'confluence']</t>
  </si>
  <si>
    <t>Sr. Decision Scientist / Business Analytics - Clinical Analytics (Remote)</t>
  </si>
  <si>
    <t>Revenue Cycle Management (RCM) Data Analyst - Full-time</t>
  </si>
  <si>
    <t>AmeriHealth Caritas</t>
  </si>
  <si>
    <t>GNN Machine Learning Engineer - Geospatial AI / ML</t>
  </si>
  <si>
    <t>Attis</t>
  </si>
  <si>
    <t>['python', 'rust', 'tensorflow', 'pytorch', 'keras']</t>
  </si>
  <si>
    <t>IoT Platform Engineer</t>
  </si>
  <si>
    <t>Canonical</t>
  </si>
  <si>
    <t>['python', 'golang', 'gdpr', 'kafka', 'ubuntu', 'linux']</t>
  </si>
  <si>
    <t>CRM Report and Data Analyst</t>
  </si>
  <si>
    <t>Maryland Institute College of Art</t>
  </si>
  <si>
    <t>['html', 'css', 'javascript', 'sql', 'python', 'oracle', 'tableau', 'spss', 'power bi']</t>
  </si>
  <si>
    <t>EDI Data Analyst - Lead (MEDICAID EDI MANAGER)</t>
  </si>
  <si>
    <t>Diversity Nexus</t>
  </si>
  <si>
    <t>Manager Advanced Analytics – AI Platforms and Services – Data Science/Gen AI Manager</t>
  </si>
  <si>
    <t>Sr. Data Engineer - Computing Services</t>
  </si>
  <si>
    <t>Carnegie Mellon University</t>
  </si>
  <si>
    <t>['sql', 'python', 'assembly', 'sql server', 'postgresql', 'snowflake', 'oracle', 'redshift', 'aws', 'azure', 'tableau', 'power bi']</t>
  </si>
  <si>
    <t>['sql', 'r', 'snowflake', 'excel']</t>
  </si>
  <si>
    <t>Data Analyst (ADMINISTRATOR III SUPERVISOR)</t>
  </si>
  <si>
    <t>['r', 'excel', 'tableau', 'power bi', 'qlik', 'alteryx']</t>
  </si>
  <si>
    <t>Business Intelligence Analyst/Developer</t>
  </si>
  <si>
    <t>Advanced Rx Management</t>
  </si>
  <si>
    <t>['sql', 'excel', 'ssrs', 'power bi']</t>
  </si>
  <si>
    <t>Senior Data Operations Engineer</t>
  </si>
  <si>
    <t>['sql', 'python', 'snowflake', 'oracle', 'git', 'github']</t>
  </si>
  <si>
    <t>['sql', 'gdpr', 'dax', 'power bi', 'visio', 'sap', 'word']</t>
  </si>
  <si>
    <t>Merchandising Retail Operations &amp; Training Specialist - RTS 25-23889</t>
  </si>
  <si>
    <t>Manager of Data Analytics &amp; Engineering</t>
  </si>
  <si>
    <t>Resource 1</t>
  </si>
  <si>
    <t>['python', 'sql', 'java', 'c#', 'mysql', 'sql server', 'aws', 'oracle', 'redshift', 'pyspark', 'flow']</t>
  </si>
  <si>
    <t>Sr Big data/ Hadoop with Spark and Scala, on-prem experience needed</t>
  </si>
  <si>
    <t>['scala', 'java', 'python', 'sql', 'shell', 'spark', 'hadoop', 'unix']</t>
  </si>
  <si>
    <t>Integro 212 LLC</t>
  </si>
  <si>
    <t>Credit Strategy - Data Science Lead</t>
  </si>
  <si>
    <t>Report Developer - PowerBI, BOBJ</t>
  </si>
  <si>
    <t>CADRE TECHNOLOGIES SERVICES LLC</t>
  </si>
  <si>
    <t>['sql', 'snowflake', 'cordova', 'sap', 'tableau', 'flow']</t>
  </si>
  <si>
    <t>Business/Data Analyst (Hybrid, C2H)</t>
  </si>
  <si>
    <t>Data Analyst 1 - Bilingual Korean</t>
  </si>
  <si>
    <t>Intern, Data Analyst/Scientist - Full-time</t>
  </si>
  <si>
    <t>Verint Systems, Inc.</t>
  </si>
  <si>
    <t>['python', 'sql', 'r', 'aws', 'azure', 'jupyter', 'spark', 'excel']</t>
  </si>
  <si>
    <t>['excel', 'word', 'tableau']</t>
  </si>
  <si>
    <t>Legal Data Analyst - Case Analysis (INDG)</t>
  </si>
  <si>
    <t>Bloomberg L.P.</t>
  </si>
  <si>
    <t>Architect Data Engineer 6</t>
  </si>
  <si>
    <t>['sql', 'postgresql', 'sql server', 'azure', 'asp.net', 'sharepoint']</t>
  </si>
  <si>
    <t>Statistician for Rec League</t>
  </si>
  <si>
    <t>Master Designer LLC</t>
  </si>
  <si>
    <t>Data Analyst - Highly Skilled</t>
  </si>
  <si>
    <t>The Dako Group</t>
  </si>
  <si>
    <t>['tableau', 'looker', 'power bi', 'word', 'outlook', 'powerpoint', 'excel', 'smartsheet']</t>
  </si>
  <si>
    <t>Senior Data Scientist - System Scheduling Performance</t>
  </si>
  <si>
    <t>['python', 'c', 'swift']</t>
  </si>
  <si>
    <t>Sr. Fiscal Analyst, Center for Population Health Data Science Administration</t>
  </si>
  <si>
    <t>DEPT OF HEALTH/MENTAL HYGIENE</t>
  </si>
  <si>
    <t>Business Analytics Intern</t>
  </si>
  <si>
    <t>Union Tank Car Company - UTLX</t>
  </si>
  <si>
    <t>Junior Program Data Analyst</t>
  </si>
  <si>
    <t>The JPI Group</t>
  </si>
  <si>
    <t>['r', 'python', 'javascript', 'oracle', 'excel', 'power bi']</t>
  </si>
  <si>
    <t>Data Center Operations Engineer</t>
  </si>
  <si>
    <t>Sioux City, IA</t>
  </si>
  <si>
    <t>BitCap</t>
  </si>
  <si>
    <t>VP, Engineering / Software</t>
  </si>
  <si>
    <t>Democratic Republic of the Congo</t>
  </si>
  <si>
    <t>Bedrock Ocean Exploration</t>
  </si>
  <si>
    <t>Senior Principal Software Engineer - Health Data Intelligence</t>
  </si>
  <si>
    <t>['java', 'c#', 'c++', 'go', 'oracle', 'hadoop']</t>
  </si>
  <si>
    <t>Data Analyst - Product</t>
  </si>
  <si>
    <t>PENN Entertainment, Inc.</t>
  </si>
  <si>
    <t>['sql', 'r', 'python', 'firebase', 'firebase', 'azure', 'snowflake', 'bigquery']</t>
  </si>
  <si>
    <t>['sql', 'sql server', 'sharepoint', 'power bi', 'ssis']</t>
  </si>
  <si>
    <t>Data Analyst II - Air Force Reserve Command</t>
  </si>
  <si>
    <t>['sql', 'sas', 'sas', 'c', 'excel', 'spss', 'flow']</t>
  </si>
  <si>
    <t>Data Engineer – Clinical</t>
  </si>
  <si>
    <t>Vaia – Talents</t>
  </si>
  <si>
    <t>Technogen International Company</t>
  </si>
  <si>
    <t>['sql', 'nosql', 'python', 'go', 'scala', 'java', 'azure', 'hadoop', 'spark', 'kafka', 'github', 'jenkins']</t>
  </si>
  <si>
    <t>['sql', 'aws', 'databricks', 'tableau', 'power bi']</t>
  </si>
  <si>
    <t>EasyPeasyJob.com</t>
  </si>
  <si>
    <t>Rjs</t>
  </si>
  <si>
    <t>Pharmaceutical Data Analyst(Florham Park, NJ)</t>
  </si>
  <si>
    <t>Asembia LLC</t>
  </si>
  <si>
    <t>Sr Data Scientist, Machine Learning (ML) Engineer - Full-time</t>
  </si>
  <si>
    <t>Evolent</t>
  </si>
  <si>
    <t>['sql', 'python', 'azure', 'aws', 'keras', 'pytorch', 'scikit-learn', 'tensorflow', 'excel', 'github']</t>
  </si>
  <si>
    <t>Data Scientist III - Financial Crimes Modeling</t>
  </si>
  <si>
    <t>McLean, IL</t>
  </si>
  <si>
    <t>['sql', 'python', 'aws', 'spark', 'kubernetes']</t>
  </si>
  <si>
    <t>Senior Data Scientist, Pharmacometric Programming - Full-time</t>
  </si>
  <si>
    <t>['sas', 'sas', 'r', 'python', 'bash', 'unix', 'linux', 'excel']</t>
  </si>
  <si>
    <t>['sql', 'nosql', 'mongodb', 'mongodb', 'snowflake', 'redshift', 'bigquery', 'power bi', 'tableau', 'looker']</t>
  </si>
  <si>
    <t>Valinda, CA</t>
  </si>
  <si>
    <t>Data Scientist, Operations Research</t>
  </si>
  <si>
    <t>['sql', 'r', 'python', 'sas', 'sas', 'alteryx', 'tableau']</t>
  </si>
  <si>
    <t>Rea</t>
  </si>
  <si>
    <t>['python', 'bash', 'sql', 'postgresql', 'mysql', 'redshift', 'bigquery', 'git']</t>
  </si>
  <si>
    <t>Member Data Analyst - 25-47</t>
  </si>
  <si>
    <t>Facets Configuration Analyst</t>
  </si>
  <si>
    <t>['sql', 'oracle', 'windows']</t>
  </si>
  <si>
    <t>Data Scientist, AWS Professional Services</t>
  </si>
  <si>
    <t>['python', 'r', 'aws', 'scikit-learn', 'tensorflow', 'pytorch']</t>
  </si>
  <si>
    <t>Data Engineer - Scala</t>
  </si>
  <si>
    <t>Kunai</t>
  </si>
  <si>
    <t>['scala', 'java', 'go', 'sql', 'nosql', 'mongodb', 'mongodb', 'postgresql', 'mysql', 'dynamodb', 'aws', 'databricks', 'graphql', 'hadoop', 'spark', 'gdpr', 'kubernetes', 'jenkins', 'gitlab', 'github']</t>
  </si>
  <si>
    <t>['lua', 'sql', 'python', 'nosql', 'mongodb', 'mongodb', 'elasticsearch', 'aws', 'linux', 'splunk', 'slack']</t>
  </si>
  <si>
    <t>Signal Integrity and Data Analysis Engineer Intern</t>
  </si>
  <si>
    <t>Lumentum</t>
  </si>
  <si>
    <t>Sr Data Analyst, AI</t>
  </si>
  <si>
    <t>Sr Scientist, Deep Learning</t>
  </si>
  <si>
    <t>Insmed Incorporated</t>
  </si>
  <si>
    <t>Data Engineer (Rewards Data)</t>
  </si>
  <si>
    <t>Chorus One</t>
  </si>
  <si>
    <t>['python', 'sql', 'postgresql', 'airflow', 'kubernetes']</t>
  </si>
  <si>
    <t>Lead Ruby on Rails Engineer</t>
  </si>
  <si>
    <t>Aha!</t>
  </si>
  <si>
    <t>['go', 'ruby', 'ruby', 'redis', 'react', 'ruby on rails', 'node.js', 'slack', 'zoom']</t>
  </si>
  <si>
    <t>Lowell, AR</t>
  </si>
  <si>
    <t>Analyst, Strategy and Data Analytics - Tarrytown</t>
  </si>
  <si>
    <t>Sr Analytics Consultant - Healthcare Reporting &amp; Visualization</t>
  </si>
  <si>
    <t>CareAllies</t>
  </si>
  <si>
    <t>Security Data Engineer</t>
  </si>
  <si>
    <t>BeBee CA</t>
  </si>
  <si>
    <t>Coradix Technology Consulting LTD</t>
  </si>
  <si>
    <t>Data Lead, Viewing Product Analytics</t>
  </si>
  <si>
    <t>['sql', 'databricks', 'tableau', 'looker']</t>
  </si>
  <si>
    <t>AVP, Global AML Risk Insights Data Analyst - Full-time</t>
  </si>
  <si>
    <t>Citigroup</t>
  </si>
  <si>
    <t>['python', 'sql', 'excel', 'powerpoint', 'tableau']</t>
  </si>
  <si>
    <t>Data Scientist, Research, Measurement and Optimization, YouTube Ads</t>
  </si>
  <si>
    <t>['sql', 'r', 'python', 'snowflake', 'tableau', 'power bi']</t>
  </si>
  <si>
    <t>Principal Software Engineer - Platform</t>
  </si>
  <si>
    <t>['go', 'python', 'java', 'aws', 'gcp', 'terraform', 'docker', 'kubernetes']</t>
  </si>
  <si>
    <t>Senior Azure Data Engineer - Databricks / Google Cloud Platform</t>
  </si>
  <si>
    <t>['python', 'sql', 'java', 'azure', 'databricks', 'power bi', 'tableau', 'flow']</t>
  </si>
  <si>
    <t>['tableau', 'excel', 'spss']</t>
  </si>
  <si>
    <t>Data and Software Engineer</t>
  </si>
  <si>
    <t>Ovative Group</t>
  </si>
  <si>
    <t>['sql', 'python', 'gcp', 'aws', 'bigquery', 'databricks', 'github']</t>
  </si>
  <si>
    <t>Senior Business Intelligence Engineer, Supply Chain Innovation</t>
  </si>
  <si>
    <t>Senior Machine Learning Engineer, Operations Platform - Full-time</t>
  </si>
  <si>
    <t>['python', 'java', 'aws', 'gcp', 'pyspark', 'tensorflow', 'pytorch', 'kubernetes', 'docker']</t>
  </si>
  <si>
    <t>Millfield, OH</t>
  </si>
  <si>
    <t>Cepal Hellas Financial Services S.A.</t>
  </si>
  <si>
    <t>['sql', 'python', 'aws', 'databricks', 'pyspark', 'react.js']</t>
  </si>
  <si>
    <t>Data Scientist, Trustworthy Personalization, Google Identity and Engagement</t>
  </si>
  <si>
    <t>Care Solace</t>
  </si>
  <si>
    <t>Data Engineering Director</t>
  </si>
  <si>
    <t>United Power, Inc.</t>
  </si>
  <si>
    <t>['python', 'sql', 'sql server', 'azure', 'oracle', 'databricks', 'ssis', 'flow']</t>
  </si>
  <si>
    <t>Assistant Data Engineer Technician</t>
  </si>
  <si>
    <t>Beavercreek, OH</t>
  </si>
  <si>
    <t>Albers Aersopace</t>
  </si>
  <si>
    <t>Sr. Associate, Data Scientist</t>
  </si>
  <si>
    <t>['python', 'r', 'sql', 'go', 'aws', 'gcp', 'azure', 'spark', 'linux']</t>
  </si>
  <si>
    <t>Sr. Staff Data Analyst, General</t>
  </si>
  <si>
    <t>Prosple</t>
  </si>
  <si>
    <t>Walker &amp; Dunlop</t>
  </si>
  <si>
    <t>Miniso USA</t>
  </si>
  <si>
    <t>['python', 'power bi', 'sap', 'excel']</t>
  </si>
  <si>
    <t>Entry-Level Data Analyst - Electronic Health Records (50k)</t>
  </si>
  <si>
    <t>VasoTechnology powered by NetWolves</t>
  </si>
  <si>
    <t>['sql', 'python', 'r', 'mysql', 'sql server', 'oracle', 'hadoop', 'power bi', 'tableau', 'excel', 'flow']</t>
  </si>
  <si>
    <t>Clinical Recruiting Data Analyst</t>
  </si>
  <si>
    <t>Hayes Locums</t>
  </si>
  <si>
    <t>Analyst, Data (Remote)-SQL-proficient</t>
  </si>
  <si>
    <t>Data Scientist - Group Director</t>
  </si>
  <si>
    <t>Data Scientist, United States - BCG X</t>
  </si>
  <si>
    <t>['go', 'python', 'spark']</t>
  </si>
  <si>
    <t>Senior Data Scientist / Onsite in Palo Alto / AI Engineer</t>
  </si>
  <si>
    <t>['python', 'java', 'sql', 'databricks', 'azure', 'aws', 'pyspark']</t>
  </si>
  <si>
    <t>Power Kiosk</t>
  </si>
  <si>
    <t>['python', 'r', 'sql', 'go', 'jira']</t>
  </si>
  <si>
    <t>Patrick Space Force Base, FL</t>
  </si>
  <si>
    <t>InSPIRE Corporation</t>
  </si>
  <si>
    <t>Data Engineering &amp; Reporting Analyst</t>
  </si>
  <si>
    <t>Government Employees Insurance Company</t>
  </si>
  <si>
    <t>Cyber SDC - Data Visualization Engineer - Senior - Consulting - Location Open</t>
  </si>
  <si>
    <t>['python', 'c', 'java', 'perl', 'shell', 'sql', 'azure', 'aws', 'graphql', 'windows', 'unix', 'linux', 'splunk', 'terraform', 'github', 'git']</t>
  </si>
  <si>
    <t>Managed Services - Data Engineering Technical Lead - Manager</t>
  </si>
  <si>
    <t>AWS Data Engineer – L1/L2 Support Role</t>
  </si>
  <si>
    <t>['python', 'sql', 'aws', 'redshift', 'airflow', 'pandas', 'pyspark']</t>
  </si>
  <si>
    <t>Civitas Learning</t>
  </si>
  <si>
    <t>['sql', 'aws', 'redshift', 'express', 'github', 'jira']</t>
  </si>
  <si>
    <t>CACI International, Inc.</t>
  </si>
  <si>
    <t>Data and Reporting Analyst, Principal</t>
  </si>
  <si>
    <t>Dublin, GA</t>
  </si>
  <si>
    <t>Donorbox</t>
  </si>
  <si>
    <t>Data Protection Analyst (Remote)</t>
  </si>
  <si>
    <t>Lincoln Financial Group</t>
  </si>
  <si>
    <t>Rise - Rise - Jobs</t>
  </si>
  <si>
    <t>['swift', 'python', 'go', 'postgresql', 'aws', 'airflow', 'kubernetes', 'terraform', 'ansible']</t>
  </si>
  <si>
    <t>['vba', 'tableau', 'power bi', 'visio', 'excel', 'flow']</t>
  </si>
  <si>
    <t>Remote Data and Reporting Analyst</t>
  </si>
  <si>
    <t>International SOS Government Medical Services</t>
  </si>
  <si>
    <t>Internal Audit Data Scientist Intern - REMOTE</t>
  </si>
  <si>
    <t>Data Scientist 2 - Full-time</t>
  </si>
  <si>
    <t>['azure', 'snowflake', 'keras', 'tensorflow']</t>
  </si>
  <si>
    <t>EPEO Strategy &amp; Finance, Product and Data Engineer - Full-time</t>
  </si>
  <si>
    <t>['alteryx', 'jira']</t>
  </si>
  <si>
    <t>Senior Data Scientist (Geospatial)</t>
  </si>
  <si>
    <t>Recruiter Jobs</t>
  </si>
  <si>
    <t>Terradot</t>
  </si>
  <si>
    <t>Gozem</t>
  </si>
  <si>
    <t>['sql', 'python', 'r', 'java', 'airflow', 'looker', 'asana']</t>
  </si>
  <si>
    <t>Senior Bioinformatic Data Scientist</t>
  </si>
  <si>
    <t>Episteme Prognostics Inc.</t>
  </si>
  <si>
    <t>['python', 'r', 'bash']</t>
  </si>
  <si>
    <t>Data Engineer Team Leader</t>
  </si>
  <si>
    <t>HDI Global Insurance Company</t>
  </si>
  <si>
    <t>['sql', 'mysql', 'oracle', 'snowflake', 'azure', 'qlik']</t>
  </si>
  <si>
    <t>Senior Data Engineer / Beverly Hills</t>
  </si>
  <si>
    <t>['mongodb', 'mongodb', 'postgresql', 'numpy', 'pandas', 'flask']</t>
  </si>
  <si>
    <t>Olathe, KS</t>
  </si>
  <si>
    <t>['python', 'sql', 'sql server', 'azure', 'databricks', 'aws', 'spark', 'kafka', 'power bi', 'ssrs', 'ssis', 'jenkins']</t>
  </si>
  <si>
    <t>Quant Developer - Commodities</t>
  </si>
  <si>
    <t>['python', 'sql', 'aws', 'snowflake', 'pandas', 'react', 'plotly', 'airflow', 'numpy', 'fastapi', 'angular', 'docker', 'kubernetes', 'jenkins']</t>
  </si>
  <si>
    <t>Quantitative Researcher - Commodities</t>
  </si>
  <si>
    <t>Iowa, LA</t>
  </si>
  <si>
    <t>KesarWeb</t>
  </si>
  <si>
    <t>['python', 'java', 'scala', 'sql', 'nosql', 'mongodb', 'mongodb', 'cassandra', 'aws', 'gcp', 'azure', 'snowflake', 'redshift', 'bigquery', 'airflow', 'hadoop', 'spark', 'kafka', 'flow']</t>
  </si>
  <si>
    <t>Sr. Business Information Mgmt Analyst (Reference and Master Data)</t>
  </si>
  <si>
    <t>Lead Data Modeler</t>
  </si>
  <si>
    <t>['sql', 'nosql', 'mongodb', 'mongodb', 'sql server', 'postgresql', 'cassandra', 'oracle', 'aws', 'azure', 'hadoop', 'spark', 'kafka', 'gdpr']</t>
  </si>
  <si>
    <t>Donor Data Coordinator - $25/hr-$27/hr - Washington, DC</t>
  </si>
  <si>
    <t>Senior Automation Analyst / Business Systems Analyst</t>
  </si>
  <si>
    <t>Projectmates by Systemates Inc.</t>
  </si>
  <si>
    <t>IT Data Engineer Delivery</t>
  </si>
  <si>
    <t>Fredericksburg, PA</t>
  </si>
  <si>
    <t>TieTalent</t>
  </si>
  <si>
    <t>['sql', 'python', 'javascript', 'snowflake', 'airflow', 'docker']</t>
  </si>
  <si>
    <t>Senior Data Engineer (Hybrid) - Clinical Operations</t>
  </si>
  <si>
    <t>Data Analyst Senior - Business Intelligence Center of Enablement (SQL, Business Intelligence tools, Power BI, Tableau, Jira) - Full-time</t>
  </si>
  <si>
    <t>Kings Mountain, NC</t>
  </si>
  <si>
    <t>['c', 'oracle', 'tableau', 'power bi']</t>
  </si>
  <si>
    <t>System Analyst II</t>
  </si>
  <si>
    <t>['sharepoint', 'excel', 'powerpoint']</t>
  </si>
  <si>
    <t>Senior Data Management Professional - Data Modeling - Company Financials</t>
  </si>
  <si>
    <t>['python', 'terminal']</t>
  </si>
  <si>
    <t>['scala', 'python', 'java', 'sql', 'aws', 'hadoop', 'spark', 'airflow', 'terraform']</t>
  </si>
  <si>
    <t>Google Cloud Platform Data Engineer - Senior Manager</t>
  </si>
  <si>
    <t>PricewaterhouseCoopers LLP</t>
  </si>
  <si>
    <t>['sql', 'snowflake', 'databricks', 'bigquery', 'hadoop', 'spark', 'kafka', 'looker', 'tableau', 'flow', 'terraform']</t>
  </si>
  <si>
    <t>Data Engineer/ Data Integration Specialist - Onsite position in Miami Lakes, FL</t>
  </si>
  <si>
    <t>Block Search LLC</t>
  </si>
  <si>
    <t>['sql', 'python', 'nosql', 'sql server', 'postgresql', 'looker', 'excel']</t>
  </si>
  <si>
    <t>['python', 'java', 'scala', 'sql', 'sas', 'sas', 'r', 'mysql', 'spark', 'hadoop']</t>
  </si>
  <si>
    <t>Head of Data Engineering &amp; AI</t>
  </si>
  <si>
    <t>Advaita Health Ventures, LLC</t>
  </si>
  <si>
    <t>['python', 'scala', 'java', 'sql', 'nosql', 'aws', 'gcp', 'azure', 'hadoop', 'spark', 'kafka']</t>
  </si>
  <si>
    <t>Data Engineer 2 - Nordstrom Analytical Platform Insights Delivery Team - Hybrid - Seattle</t>
  </si>
  <si>
    <t>['java', 'python', 'sql', 'aws', 'kafka', 'spark', 'airflow', 'kubernetes']</t>
  </si>
  <si>
    <t>Principal Data Engineer - Azure</t>
  </si>
  <si>
    <t>Neudesic, an IBM Company</t>
  </si>
  <si>
    <t>['go', 'azure', 'databricks', 'snowflake', 'pyspark', 'power bi', 'tableau', 'github']</t>
  </si>
  <si>
    <t>Plymouth, NH</t>
  </si>
  <si>
    <t>New Hampshire Electric Cooperative</t>
  </si>
  <si>
    <t>['sql', 'python', 'r', 'windows', 'linux', 'power bi', 'tableau']</t>
  </si>
  <si>
    <t>Data Ingestion &amp; ETL Engineer</t>
  </si>
  <si>
    <t>['sql', 'sql server', 'snowflake', 'azure', 'aws', 'gcp', 'ssis', 'flow', 'git']</t>
  </si>
  <si>
    <t>Data Engineer - Fulltime Role</t>
  </si>
  <si>
    <t>Specialist, Data Analytics</t>
  </si>
  <si>
    <t>Health Data Analysis 2</t>
  </si>
  <si>
    <t>['sql', 'sql server', 'azure', 'power bi', 'dax', 'excel', 'ssrs']</t>
  </si>
  <si>
    <t>Machine Learning Operations Data Engineer IV (1077608)</t>
  </si>
  <si>
    <t>['r', 'python', 'sql', 'databricks', 'azure', 'aws', 'gcp', 'spark', 'pyspark', 'pandas', 'scikit-learn', 'tidyverse', 'docker', 'kubernetes']</t>
  </si>
  <si>
    <t>Brown &amp; Brown Insurance</t>
  </si>
  <si>
    <t>['sql', 'go', 'azure', 'databricks', 'snowflake', 'excel', 'word', 'powerpoint', 'outlook', 'jira']</t>
  </si>
  <si>
    <t>Senior Data Analyst - Human Resources</t>
  </si>
  <si>
    <t>['python', 'r', 'sql', 'snowflake', 'aws', 'spark']</t>
  </si>
  <si>
    <t>Senior Research Data Analyst in Vector-Borne Disease Epidemiology - 117265</t>
  </si>
  <si>
    <t>The Johns Hopkins University</t>
  </si>
  <si>
    <t>Advanced Analytics SME</t>
  </si>
  <si>
    <t>Steampunk, Inc.</t>
  </si>
  <si>
    <t>['python', 'sql', 'neo4j']</t>
  </si>
  <si>
    <t>Data Analyst, Process &amp; Analytics</t>
  </si>
  <si>
    <t>ClimateTechList</t>
  </si>
  <si>
    <t>['python', 'r', 'sql', 'tableau', 'flow']</t>
  </si>
  <si>
    <t>Client Experience (CX) Insights Analyst</t>
  </si>
  <si>
    <t>Data Scientist, Gmail and Chat AI Model Quality</t>
  </si>
  <si>
    <t>Data Science Lead – R01546883</t>
  </si>
  <si>
    <t>Brillio</t>
  </si>
  <si>
    <t>['vba', 'go', 'sas', 'sas', 'databricks', 'azure', 'aws', 'excel', 'qlik']</t>
  </si>
  <si>
    <t>Data Scientist, Trust &amp; Safety - USDS</t>
  </si>
  <si>
    <t>['sql', 'python', 'databricks', 'gcp', 'aws', 'jupyter', 'express']</t>
  </si>
  <si>
    <t>Data Engineer (BigQuery, Funnel, Tableau)</t>
  </si>
  <si>
    <t>Principal Technical Program Manager - Data Engineering</t>
  </si>
  <si>
    <t>Snowflake Careers</t>
  </si>
  <si>
    <t>Data Engineer II, Payment Risk Data Engineering</t>
  </si>
  <si>
    <t>['nosql', 'sql', 'python', 'java', 'scala', 'aws', 'redshift']</t>
  </si>
  <si>
    <t>Lead Data Scientist - Assortment Optimization</t>
  </si>
  <si>
    <t>Enrollment Database Specialist</t>
  </si>
  <si>
    <t>The State University of New York</t>
  </si>
  <si>
    <t>Sr. Data Warehouse Reporting Analyst</t>
  </si>
  <si>
    <t>['sql', 'sql server', 'ssrs', 'tableau', 'power bi', 'microstrategy', 'cognos', 'word', 'outlook', 'excel', 'powerpoint']</t>
  </si>
  <si>
    <t>Sr. Data Scientist, GenAI</t>
  </si>
  <si>
    <t>['sql', 'python', 'r', 'hadoop', 'spark', 'kafka']</t>
  </si>
  <si>
    <t>Wildlife Health Lab Data Engineer</t>
  </si>
  <si>
    <t>Cornell University</t>
  </si>
  <si>
    <t>['r', 'python', 'sql', 'mongodb', 'mongodb', 'mysql', 'azure', 'aws', 'docker']</t>
  </si>
  <si>
    <t>Senior Data Scientist, Lending</t>
  </si>
  <si>
    <t>['sql', 'python', 'snowflake', 'airflow', 'tableau', 'looker']</t>
  </si>
  <si>
    <t>Data Architect (SQL) – 100% Onsite – Valencia, CA</t>
  </si>
  <si>
    <t>DKKD Staffing</t>
  </si>
  <si>
    <t>['sql', 'html', 'css', 'sql server', 'airflow', 'asp.net', 'ssis', 'ssrs', 'git', 'github', 'svn', 'atlassian', 'flow', 'jira', 'confluence']</t>
  </si>
  <si>
    <t>Business Data Analyst - Senior Associate</t>
  </si>
  <si>
    <t>['alteryx', 'flow', 'atlassian', 'confluence', 'jira']</t>
  </si>
  <si>
    <t>Data Governance Risk Lead</t>
  </si>
  <si>
    <t>Aberdeen, SD</t>
  </si>
  <si>
    <t>['java', 'javascript', 'c++', 'sas', 'sas', 'python', 'tableau', 'docker', 'jenkins']</t>
  </si>
  <si>
    <t>Information Technology Business System Analyst</t>
  </si>
  <si>
    <t>Elmendorf, TX</t>
  </si>
  <si>
    <t>['python', 'sql', 'postgresql', 'databricks', 'aws', 'spark', 'git', 'docker', 'jenkins', 'jira']</t>
  </si>
  <si>
    <t>Sr. Business Systems Analyst Data/Healthcare (remote, CA based)</t>
  </si>
  <si>
    <t>['sql', 'python', 'scala', 'r', 'hadoop', 'spark', 'tableau', 'power bi']</t>
  </si>
  <si>
    <t>P&amp;C Analytics- Hybrid</t>
  </si>
  <si>
    <t>GIS Data Analyst II (Hybrid Position)</t>
  </si>
  <si>
    <t>SeekOps Inc</t>
  </si>
  <si>
    <t>Sr. Data Product Analyst (Hybrid)</t>
  </si>
  <si>
    <t>['python', 'r', 'sql', 'firebase', 'firebase', 'azure', 'databricks', 'pandas', 'spark', 'kafka', 'power bi', 'tableau', 'qlik', 'sap', 'bitbucket', 'jira']</t>
  </si>
  <si>
    <t>Data Analyst / Researcher - Barrington, IL</t>
  </si>
  <si>
    <t>Hire Orbitt</t>
  </si>
  <si>
    <t>['sql', 'vba', 'r', 'tableau', 'visio', 'excel']</t>
  </si>
  <si>
    <t>RELIABLE MEDICAL SERVICES, INC</t>
  </si>
  <si>
    <t>['sql', 'vba', 'excel', 'power bi', 'tableau', 'visio']</t>
  </si>
  <si>
    <t>HAYES MEDICAL STAFFING LLC</t>
  </si>
  <si>
    <t>Data Scientist, Trust &amp; Safety</t>
  </si>
  <si>
    <t>Azure Data Engineer(#W2 Role, H4 EAD, GC &amp; USC Preferred Only)</t>
  </si>
  <si>
    <t>Genisis Technology Solutions</t>
  </si>
  <si>
    <t>['python', 'java', 'sql', 'sql server', 'azure', 'aws', 'spark', 'hadoop', 'linux']</t>
  </si>
  <si>
    <t>Sr Data Architect</t>
  </si>
  <si>
    <t>WTW</t>
  </si>
  <si>
    <t>US101 Guidehouse Inc.</t>
  </si>
  <si>
    <t>ICW Group</t>
  </si>
  <si>
    <t>['python', 'scala', 'postgresql', 'dynamodb', 'aws', 'redshift', 'snowflake', 'databricks', 'hadoop', 'spark', 'kafka', 'ssis', 'alteryx', 'flow']</t>
  </si>
  <si>
    <t>Data Analyst II (IDM)</t>
  </si>
  <si>
    <t>ShopriteX</t>
  </si>
  <si>
    <t>['sql', 'python', 'aws', 'pyspark', 'express', 'tableau', 'power bi', 'excel']</t>
  </si>
  <si>
    <t>Data Analyst – EV Charging</t>
  </si>
  <si>
    <t>eDRV</t>
  </si>
  <si>
    <t>['sql', 'nosql', 'python', 'aws', 'gcp', 'azure', 'pandas', 'spark', 'tableau', 'power bi']</t>
  </si>
  <si>
    <t>Customer Success Manager (B2B)</t>
  </si>
  <si>
    <t>['python', 'notion', 'slack']</t>
  </si>
  <si>
    <t>Biosurveillance Data Scientist</t>
  </si>
  <si>
    <t>Kuwait City, Kuwait</t>
  </si>
  <si>
    <t>HealthCare Dynamics Gen. Trading Company W.L.L</t>
  </si>
  <si>
    <t>['python', 'sql', 'ubuntu', 'looker', 'tableau']</t>
  </si>
  <si>
    <t>Customer Support Engineer II</t>
  </si>
  <si>
    <t>['c++', 'java', 'sql', 'mysql', 'sql server', 'windows', 'sap', 'github']</t>
  </si>
  <si>
    <t>Data Scientist II, ADSP Product Operations &amp; Analytics</t>
  </si>
  <si>
    <t>Data Analytics Sr Developer</t>
  </si>
  <si>
    <t>['sql', 'oracle', 'azure', 'snowflake', 'alteryx', 'tableau', 'power bi', 'flow']</t>
  </si>
  <si>
    <t>Senior Associate 2 PD (AI Engineer)</t>
  </si>
  <si>
    <t>KPMG India</t>
  </si>
  <si>
    <t>['python', 'r', 'azure', 'gcp', 'aws', 'tensorflow', 'pytorch']</t>
  </si>
  <si>
    <t>Data Management Analyst - Aerospace</t>
  </si>
  <si>
    <t>PPG</t>
  </si>
  <si>
    <t>Staff, Data Scientist - NLP and Gen AI</t>
  </si>
  <si>
    <t>['python', 'sql', 'scala', 'r', 'spark', 'tensorflow']</t>
  </si>
  <si>
    <t>Senior Manager, Data Science - Conversational AI</t>
  </si>
  <si>
    <t>Oregon</t>
  </si>
  <si>
    <t>['r', 'python', 'sql', 'snowflake', 'databricks', 'pytorch', 'scikit-learn']</t>
  </si>
  <si>
    <t>(USA) Staff, Software Engineer -- Data</t>
  </si>
  <si>
    <t>['scala', 'python', 'java', 'sql', 'nosql', 'mongodb', 'mongodb', 'mysql', 'cassandra', 'gcp', 'azure', 'spark', 'airflow', 'kafka', 'pandas', 'numpy', 'matplotlib', 'excel', 'git', 'jenkins']</t>
  </si>
  <si>
    <t>20240 - Web Business Analyst</t>
  </si>
  <si>
    <t>['java', 'javascript', 'sql', 'mariadb', 'mysql', 'oracle', 'react', 'spring', 'sap']</t>
  </si>
  <si>
    <t>Media/Vlog Creator and Data Analyst Student Assistant</t>
  </si>
  <si>
    <t>Vallejo, CA</t>
  </si>
  <si>
    <t>Business Intelligence Engineer - Primary Care Organization</t>
  </si>
  <si>
    <t>['sql', 'python', 'java', 'scala', 'groovy', 'go', 'snowflake', 'azure', 'git', 'jira']</t>
  </si>
  <si>
    <t>['sql', 'python', 'java', 'scala', 'groovy', 'go', 'bigquery', 'snowflake', 'redshift', 'azure', 'word', 'excel', 'powerpoint', 'power bi', 'git', 'jira']</t>
  </si>
  <si>
    <t>Sr. Consultant, EBP Commercial Analytics</t>
  </si>
  <si>
    <t>['r', 'python', 'sas', 'sas', 'sql', 'tableau', 'excel', 'symphony']</t>
  </si>
  <si>
    <t>Technical Business Analyst - Business Analysis</t>
  </si>
  <si>
    <t>Robotics technology LLC</t>
  </si>
  <si>
    <t>['python', 'java', 'scala', 'perl', 'shell', 'gcp', 'spark', 'hadoop', 'airflow', 'atlassian', 'bitbucket', 'jenkins', 'jira', 'confluence']</t>
  </si>
  <si>
    <t>Medifast, Inc</t>
  </si>
  <si>
    <t>['python', 'sql', 'nosql', 'postgresql', 'sql server', 'mysql', 'aws', 'redshift', 'databricks', 'snowflake', 'oracle', 'kafka', 'airflow', 'linux', 'visio', 'jira', 'confluence']</t>
  </si>
  <si>
    <t>Proven Recruiting</t>
  </si>
  <si>
    <t>Principal Consultant (SME) - HealthCare Ecosystem/Provider Data/Analytics</t>
  </si>
  <si>
    <t>Environmental Data Analytics Discipline Leader - Full-time</t>
  </si>
  <si>
    <t>CDM Smith</t>
  </si>
  <si>
    <t>Data Scientist, Expert - GRID</t>
  </si>
  <si>
    <t>Global Technical Talent, an Inc. 5000 Company</t>
  </si>
  <si>
    <t>['python', 'r', 'sql', 'tensorflow', 'pytorch', 'scikit-learn', 'matplotlib', 'sap', 'tableau', 'power bi']</t>
  </si>
  <si>
    <t>Zippia</t>
  </si>
  <si>
    <t>Education and Employment Data Analyst</t>
  </si>
  <si>
    <t>Orca Intelligence</t>
  </si>
  <si>
    <t>['r', 'spring', 'tableau', 'excel']</t>
  </si>
  <si>
    <t>Artificial Intelligence Data Analyst</t>
  </si>
  <si>
    <t>Data Scientist, Product, AI Data</t>
  </si>
  <si>
    <t>Woodbridge, VA</t>
  </si>
  <si>
    <t>['vba', 'python', 'power bi', 'excel']</t>
  </si>
  <si>
    <t>Senior Data Engineer, MVP Analytics &amp; Data Engineering</t>
  </si>
  <si>
    <t>['sql', 'python', 'scala', 'java', 'c#', 'powershell', 'sql server', 'aws', 'redshift', 'aurora', 'oracle', 'spark', 'pandas', 'tableau', 'power bi']</t>
  </si>
  <si>
    <t>Insights Analyst, Social Media</t>
  </si>
  <si>
    <t>The Kitchen North America</t>
  </si>
  <si>
    <t>['sql', 'sas', 'sas', 'oracle', 'vmware', 'windows']</t>
  </si>
  <si>
    <t>Data and Analytics Engineer</t>
  </si>
  <si>
    <t>['sql', 'python', 'powershell', 'sql server', 'azure', 'github']</t>
  </si>
  <si>
    <t>Technology Consulting - Python or Power BI developers - Staff</t>
  </si>
  <si>
    <t>EY-GDS Consulting-AI And DATA-Data Science-ML ops-Seniors</t>
  </si>
  <si>
    <t>['python', 'azure', 'docker', 'flow']</t>
  </si>
  <si>
    <t>Deals Tech &amp; Data Solutions (Financial Analytics) Senior Associate</t>
  </si>
  <si>
    <t>['sql', 'python', 'sas', 'sas', 'sql server', 'oracle', 'aws', 'azure', 'gcp', 'tableau', 'power bi']</t>
  </si>
  <si>
    <t>Trust &amp; Safety Compliance Data Analyst</t>
  </si>
  <si>
    <t>Learn Beyond Consulting LLC</t>
  </si>
  <si>
    <t>['sql', 'python', 'r', 'aws', 'azure', 'tableau']</t>
  </si>
  <si>
    <t>['sql', 'go', 'python', 'excel', 'tableau', 'alteryx', 'flow']</t>
  </si>
  <si>
    <t>AI/ML Data Engineering Lead (Specialist Master) - SFL Scientific</t>
  </si>
  <si>
    <t>['sql', 'nosql', 'python', 'powershell', 'neo4j', 'aws', 'azure', 'gcp', 'airflow', 'kafka', 'linux', 'puppet', 'ansible', 'chef', 'terraform', 'jenkins', 'kubernetes', 'docker']</t>
  </si>
  <si>
    <t>Teal</t>
  </si>
  <si>
    <t>The BayTech Group</t>
  </si>
  <si>
    <t>['sql', 'python', 'r', 'azure', 'aws', 'power bi']</t>
  </si>
  <si>
    <t>Tier II Intrusion Analyst</t>
  </si>
  <si>
    <t>Power BI Developer - Only U.S. Citizens Are required.</t>
  </si>
  <si>
    <t>Programming.com</t>
  </si>
  <si>
    <t>['sql', 'sql server', 'azure', 'power bi', 'dax', 'excel']</t>
  </si>
  <si>
    <t>AI &amp; Machine Learning Engineer - Manager - Consulting - Location OPEN</t>
  </si>
  <si>
    <t>['python', 'sql', 'r', 'javascript', 'java', 'c++', 'c', 'azure', 'scikit-learn', 'pytorch', 'pandas', 'spark', 'git', 'jira', 'unify']</t>
  </si>
  <si>
    <t>Data Engineer/ Analyst (Fraud Management &amp; Telecom)</t>
  </si>
  <si>
    <t>Elgebra</t>
  </si>
  <si>
    <t>Enterprise Data Ingestion Engineer</t>
  </si>
  <si>
    <t>['kafka', 'flow']</t>
  </si>
  <si>
    <t>Data Engineer - Synechron Inc.</t>
  </si>
  <si>
    <t>Weehawken Township, NJ</t>
  </si>
  <si>
    <t>['sql', 'nosql', 'python', 'azure', 'databricks', 'aws', 'spark', 'kafka', 'power bi']</t>
  </si>
  <si>
    <t>Full-Stack Software Engineer</t>
  </si>
  <si>
    <t>Arkhangelsk, Russia</t>
  </si>
  <si>
    <t>PyJobs</t>
  </si>
  <si>
    <t>Hashboard</t>
  </si>
  <si>
    <t>['typescript', 'python', 'postgresql', 'redis', 'snowflake', 'bigquery', 'aws', 'react', 'graphql', 'flask', 'docker']</t>
  </si>
  <si>
    <t>['scala', 'sql', 'python', 'databricks', 'snowflake', 'azure', 'pyspark', 'power bi', 'tableau', 'cognos', 'ssis']</t>
  </si>
  <si>
    <t>['java', 'javascript', 'c++', 'python', 'oracle', 'spring', 'excel', 'docker', 'jenkins', 'github']</t>
  </si>
  <si>
    <t>Director of Data Science (Remote Eligible)</t>
  </si>
  <si>
    <t>['python', 'r', 'julia', 'sql', 'scala', 'java', 'c++', 'go', 'aws', 'gcp', 'azure']</t>
  </si>
  <si>
    <t>Sr. Data Analyst (Healthcare) - HEDIS</t>
  </si>
  <si>
    <t>Sr. Workday Report Developer</t>
  </si>
  <si>
    <t>Data Analytics Technical Consultant</t>
  </si>
  <si>
    <t>Securitas Technology</t>
  </si>
  <si>
    <t>['python', 'sql', 'sql server', 'watson', 'azure', 'snowflake', 'aws', 'airflow', 'pandas', 'numpy', 'pyspark', 'hadoop', 'spark', 'fastapi', 'ssis', 'docker', 'kubernetes']</t>
  </si>
  <si>
    <t>Cybersecurity Systems &amp; Data Engineer</t>
  </si>
  <si>
    <t>West Conshohocken, PA</t>
  </si>
  <si>
    <t>Sr. Recruiting Data Analyst</t>
  </si>
  <si>
    <t>GALLO</t>
  </si>
  <si>
    <t>['microstrategy', 'word', 'excel', 'powerpoint', 'outlook', 'tableau', 'power bi']</t>
  </si>
  <si>
    <t>Guidepost Solutions</t>
  </si>
  <si>
    <t>Commissioning Manager- Data Centers</t>
  </si>
  <si>
    <t>DataX Connect</t>
  </si>
  <si>
    <t>['python', 'java', 'scala', 'sql', 'aws', 'azure', 'hadoop', 'spark', 'tableau', 'power bi']</t>
  </si>
  <si>
    <t>Sr. Client Data Analyst (Financial Services) Newark DE (hybrid on-site)</t>
  </si>
  <si>
    <t>['sql', 'python', 'snowflake', 'tableau', 'alteryx']</t>
  </si>
  <si>
    <t>Senior Loan Application Data Analyst</t>
  </si>
  <si>
    <t>Data Analyst, Customer Success (Hybrid or Remote, US)</t>
  </si>
  <si>
    <t>Mishawaka, IN</t>
  </si>
  <si>
    <t>SmartSense by Digi</t>
  </si>
  <si>
    <t>Lead Platform Engineer</t>
  </si>
  <si>
    <t>['python', 'gcp', 'aws', 'azure', 'terraform', 'kubernetes']</t>
  </si>
  <si>
    <t>Decision Science Analyst (Intermediate)</t>
  </si>
  <si>
    <t>['sql', 'sas', 'sas', 'phoenix', 'flow']</t>
  </si>
  <si>
    <t>TEMPORARY - ANALYST, INVENTORY DATA</t>
  </si>
  <si>
    <t>FullBeauty Brands</t>
  </si>
  <si>
    <t>Central Boston Elder Services Inc</t>
  </si>
  <si>
    <t>['sas', 'sas', 'r', 'python', 'sql', 'spss', 'tableau', 'power bi', 'excel']</t>
  </si>
  <si>
    <t>Sports Ticket Pricing Analyst</t>
  </si>
  <si>
    <t>Ticket Nation Corp</t>
  </si>
  <si>
    <t>Data Processor/ Analyst</t>
  </si>
  <si>
    <t>Dunedin, FL</t>
  </si>
  <si>
    <t>Cruit Group</t>
  </si>
  <si>
    <t>['visual basic', 'python', 'c#', 'sql', 'databricks', 'aws', 'azure', 'spark', 'unity']</t>
  </si>
  <si>
    <t>Senior Data Engineer, Financial Platform</t>
  </si>
  <si>
    <t>Block Inc</t>
  </si>
  <si>
    <t>['sql', 'python', 'c', 'mysql', 'snowflake', 'bigquery', 'airflow']</t>
  </si>
  <si>
    <t>Data Engineer / Data Scientist</t>
  </si>
  <si>
    <t>SSTech LLC</t>
  </si>
  <si>
    <t>Senior Manager-Data Analyst, Software Engineering II</t>
  </si>
  <si>
    <t>['sql', 'python', 'oracle', 'hadoop', 'tableau']</t>
  </si>
  <si>
    <t>IT Business Data Analyst</t>
  </si>
  <si>
    <t>University of South Carolina Student Government</t>
  </si>
  <si>
    <t>Data Center Operations Intern</t>
  </si>
  <si>
    <t>Senior Research Science Analyst - Life Sciences</t>
  </si>
  <si>
    <t>['sql', 'python', 'r', 'snowflake', 'azure', 'aws', 'tableau', 'qlik', 'symphony']</t>
  </si>
  <si>
    <t>Data Engineer( Tableau , Spark) - Onsite &amp; only Xoriant W2</t>
  </si>
  <si>
    <t>['sql', 'scala', 'python', 'databricks', 'aws', 'spark', 'hadoop', 'airflow', 'tableau', 'unity', 'docker', 'kubernetes']</t>
  </si>
  <si>
    <t>Sr .Cloud Architect- Data Engineering $ GenAI focused</t>
  </si>
  <si>
    <t>Innovative Solutions</t>
  </si>
  <si>
    <t>Data Engineer II or III</t>
  </si>
  <si>
    <t>Kennewick, WA</t>
  </si>
  <si>
    <t>Benton PUD</t>
  </si>
  <si>
    <t>['python', 'sql', 'sql server', 'airflow', 'windows', 'linux']</t>
  </si>
  <si>
    <t>Cloud Engineer- Data Focused</t>
  </si>
  <si>
    <t>['sql', 'python', 'java', 'dynamodb', 'aws', 'redshift', 'aurora', 'hadoop', 'spark', 'tableau', 'git']</t>
  </si>
  <si>
    <t>Family Court - Data Analyst I</t>
  </si>
  <si>
    <t>St. Louis County, MO</t>
  </si>
  <si>
    <t>All-Source Intelligence and Network Analyst</t>
  </si>
  <si>
    <t>Enterprise Data Platform Systems Engineer</t>
  </si>
  <si>
    <t>['azure', 'excel', 'powerpoint', 'word']</t>
  </si>
  <si>
    <t>Data Entry Coordinator</t>
  </si>
  <si>
    <t>Exelon</t>
  </si>
  <si>
    <t>['python', 'r', 'scala', 'sql', 'azure', 'spark', 'hadoop', 'unix']</t>
  </si>
  <si>
    <t>Laserfiche</t>
  </si>
  <si>
    <t>The Surplus Line Association of CA</t>
  </si>
  <si>
    <t>Waters Careers - ICIMS</t>
  </si>
  <si>
    <t>Clutch Group, Inc.</t>
  </si>
  <si>
    <t>DATA ANALYST - DEPARTMENT OF LABOR RELATIONS</t>
  </si>
  <si>
    <t>Cook County Offices Under the President</t>
  </si>
  <si>
    <t>['r', 'sql', 'python', 'power bi', 'excel', 'dax', 'flow']</t>
  </si>
  <si>
    <t>Sr. Data Scientist (411439)</t>
  </si>
  <si>
    <t>Munich Re Specialty - North America</t>
  </si>
  <si>
    <t>['sql', 'python', 'databricks', 'power bi', 'dax']</t>
  </si>
  <si>
    <t>Shrive Technologies LLC</t>
  </si>
  <si>
    <t>['python', 'sql', 'java', 'gcp', 'bigquery', 'airflow', 'kubernetes', 'jenkins', 'terraform', 'docker']</t>
  </si>
  <si>
    <t>Actuarial Data Engineer - Remote</t>
  </si>
  <si>
    <t>['python', 'sql', 'azure', 'aws', 'gcp', 'databricks', 'power bi', 'tableau']</t>
  </si>
  <si>
    <t>Senior Developer (Data Engineering)</t>
  </si>
  <si>
    <t>Labrador, Pangasinan, Philippines (+8 others)</t>
  </si>
  <si>
    <t>FCC - FAC</t>
  </si>
  <si>
    <t>Technical Business Analyst, Data Governance</t>
  </si>
  <si>
    <t>University of the Sunshine Coast</t>
  </si>
  <si>
    <t>EPEO Strategy &amp; Finance, Product and Data Engineer</t>
  </si>
  <si>
    <t>Space Crew</t>
  </si>
  <si>
    <t>Investigations Analyst</t>
  </si>
  <si>
    <t>CertiK</t>
  </si>
  <si>
    <t>Senior Data Scientist- LLM</t>
  </si>
  <si>
    <t>1221 The Campbell's Company</t>
  </si>
  <si>
    <t>['python', 'sql', 'azure', 'databricks', 'snowflake', 'pyspark', 'power bi']</t>
  </si>
  <si>
    <t>Sr .Cloud Architect- Data Engineering &amp; GenAI focused</t>
  </si>
  <si>
    <t>Data Retention Policy Lead</t>
  </si>
  <si>
    <t>Staff, Data Scientist</t>
  </si>
  <si>
    <t>['python', 'sql', 'scala', 'r', 'pyspark', 'spark', 'tensorflow']</t>
  </si>
  <si>
    <t>Senior Software Engineer (C++), Core Libraries and Frameworks (North Carolina)</t>
  </si>
  <si>
    <t>['c++', 'python', 'go', 'splunk']</t>
  </si>
  <si>
    <t>Defense System Analyst</t>
  </si>
  <si>
    <t>Belleville, IL</t>
  </si>
  <si>
    <t>Job Title: Data Engineer for Data Pipeline Optimization</t>
  </si>
  <si>
    <t>['python', 'sql', 'c++', 'c#', 'postgresql', 'mysql', 'aws', 'redshift', 'azure', 'databricks', 'oracle', 'spark', 'hadoop']</t>
  </si>
  <si>
    <t>XPO</t>
  </si>
  <si>
    <t>['sql', 'r', 'python', 'bigquery', 'oracle', 'gcp', 'azure', 'aws', 'numpy', 'pandas', 'plotly', 'matplotlib']</t>
  </si>
  <si>
    <t>Cloud Azure Data Architect</t>
  </si>
  <si>
    <t>['crystal', 'azure', 'snowflake', 'databricks', 'spark']</t>
  </si>
  <si>
    <t>Analytics Engineer - Product - Hybrid - 5411</t>
  </si>
  <si>
    <t>Benchmark IT - Technology Talent</t>
  </si>
  <si>
    <t>['python', 'sql', 'snowflake', 'tableau', 'excel', 'looker']</t>
  </si>
  <si>
    <t>Senior Data Engineer - Synechron Inc.</t>
  </si>
  <si>
    <t>['nosql', 'mongodb', 'mongodb', 'mysql', 'postgresql', 'cassandra']</t>
  </si>
  <si>
    <t>Data Scientist, Amazon Music - DISCO</t>
  </si>
  <si>
    <t>Amazon Music</t>
  </si>
  <si>
    <t>Luma AI</t>
  </si>
  <si>
    <t>Data Engineer, Cognitive Data Services</t>
  </si>
  <si>
    <t>Senior Data Engineer - Only on W2 - Need Locals</t>
  </si>
  <si>
    <t>BCFORWARD TECHNOLOGIES PRIVATE LIMITED</t>
  </si>
  <si>
    <t>['sql', 't-sql', 'azure', 'snowflake', 'aws', 'power bi', 'excel', 'git', 'terraform']</t>
  </si>
  <si>
    <t>IN-Specialist 2 Cloud Data Engineer-- Data and Analytics Advisory Mumbai</t>
  </si>
  <si>
    <t>['python', 'sql', 'java', 'aws', 'azure', 'databricks', 'gcp', 'pyspark', 'spark']</t>
  </si>
  <si>
    <t>IN-Senior Associate Data Scientist Clients &amp; Industries IFS  Gurgaon</t>
  </si>
  <si>
    <t>IN-Senior Associate   Data Engineering  Emerging Technologies  Advisory  Bangalore/Kolkata</t>
  </si>
  <si>
    <t>['python', 'scala', 'sql', 'aws', 'redshift', 'azure', 'hadoop', 'spark']</t>
  </si>
  <si>
    <t>IN-Senior Associate Senior Agentic Automation Engineer Advisory Corporate Advisory Bangalore</t>
  </si>
  <si>
    <t>['python', 'c++', 'java', 'aws', 'azure', 'gcp', 'tensorflow', 'pytorch', 'docker', 'kubernetes']</t>
  </si>
  <si>
    <t>GDS Consulting D&amp;A Staff Data Engineer</t>
  </si>
  <si>
    <t>Quilt Software</t>
  </si>
  <si>
    <t>['swift', 'excel']</t>
  </si>
  <si>
    <t>Dale Workforce Solutions</t>
  </si>
  <si>
    <t>['power bi', 'excel', 'tableau', 'sharepoint', 'smartsheet']</t>
  </si>
  <si>
    <t>Data Engineer Intern (Summer)</t>
  </si>
  <si>
    <t>['python', 'sql', 'databricks', 'aws', 'tableau']</t>
  </si>
  <si>
    <t>Senior Cloud Solutions Engineer</t>
  </si>
  <si>
    <t>['python', 'databricks', 'snowflake', 'bigquery', 'redshift', 'gcp', 'azure', 'pyspark', 'pandas', 'airflow', 'spark', 'hadoop', 'flask', 'jenkins', 'github', 'gitlab', 'docker', 'kubernetes']</t>
  </si>
  <si>
    <t>Data Engineer-Azure Synapse Analytics</t>
  </si>
  <si>
    <t>['sas', 'sas', 'sql', 'linux']</t>
  </si>
  <si>
    <t>Systems Analyst, Healthcare Analytics- SQL/ PowerBI</t>
  </si>
  <si>
    <t>['sql', 'python', 'azure', 'databricks', 'excel', 'tableau', 'qlik', 'visio']</t>
  </si>
  <si>
    <t>Black Lotus Labs Data Scientist</t>
  </si>
  <si>
    <t>['python', 'tensorflow', 'spark']</t>
  </si>
  <si>
    <t>Senior Pricing Analyst</t>
  </si>
  <si>
    <t>Top Talent</t>
  </si>
  <si>
    <t>Business Intelligence Analyst, Market Intelligence, Google Public Sector</t>
  </si>
  <si>
    <t>Data Center Technician, Global Server Operations</t>
  </si>
  <si>
    <t>Pflugerville, TX</t>
  </si>
  <si>
    <t>OnMed</t>
  </si>
  <si>
    <t>AVP- Risk Scoring Models - C12</t>
  </si>
  <si>
    <t>['sas', 'sas', 'sql', 'visual basic', 'r', 'python', 'spark']</t>
  </si>
  <si>
    <t>['python', 'c#', 'sql', 'tableau']</t>
  </si>
  <si>
    <t>Data &amp; Reporting Lead</t>
  </si>
  <si>
    <t>Corient</t>
  </si>
  <si>
    <t>Sr. Data Analytics Engineer (Azure)</t>
  </si>
  <si>
    <t>['sql', 'python', 'scala', 'r', 'javascript', 'sql server', 'databricks', 'azure', 'aws', 'gcp', 'tableau', 'excel', 'looker', 'qlik', 'github']</t>
  </si>
  <si>
    <t>Tye, TX</t>
  </si>
  <si>
    <t>Senior Website Data Analyst</t>
  </si>
  <si>
    <t>AI / Data Scientist Engineer</t>
  </si>
  <si>
    <t>Accuris</t>
  </si>
  <si>
    <t>['python', 'azure', 'aws', 'databricks', 'tensorflow', 'pytorch']</t>
  </si>
  <si>
    <t>Website Data Analyst</t>
  </si>
  <si>
    <t>Assct Spclst, Data Analytics Business Analyst</t>
  </si>
  <si>
    <t>['sql', 'sas', 'sas', 'excel', 'ssrs']</t>
  </si>
  <si>
    <t>CDW</t>
  </si>
  <si>
    <t>['sql', 'vba', 'python', 'power bi', 'tableau']</t>
  </si>
  <si>
    <t>Sr HR Data and Reporting Analyst</t>
  </si>
  <si>
    <t>Medica</t>
  </si>
  <si>
    <t>Manager, HR Data and Records Compliance</t>
  </si>
  <si>
    <t>Marketing Audience Insights Analyst</t>
  </si>
  <si>
    <t>['java', 'python', 'c#', 'javascript', 'ruby', 'ruby', 'sql', 'tableau']</t>
  </si>
  <si>
    <t>Workday Compensation Business Analyst</t>
  </si>
  <si>
    <t>Data Center Technician - Technical IT 2</t>
  </si>
  <si>
    <t>ISV Specialist Partner Engineer IV, Data Management</t>
  </si>
  <si>
    <t>['python', 'spark', 'excel', 'powerpoint', 'tableau']</t>
  </si>
  <si>
    <t>Public Health Business Intelligence Analyst - 117319</t>
  </si>
  <si>
    <t>['r', 'rshiny', 'power bi', 'word', 'spreadsheet']</t>
  </si>
  <si>
    <t>Senior Engineer, Characterization &amp; Analytics (ONSITE)</t>
  </si>
  <si>
    <t>Seagate Technology</t>
  </si>
  <si>
    <t>['assembly', 'python', 'c++', 'matlab', 'excel']</t>
  </si>
  <si>
    <t>Moran Towing Corporation</t>
  </si>
  <si>
    <t>['sql', 'python', 'c#', 'r', 'powershell', 'sql server', 'azure', 'aws', 'power bi', 'dax', 'ssrs']</t>
  </si>
  <si>
    <t>Full Time Only | Data Engineer with testing | Local or near by Seattle, WA / Santa Monica, CA | Independent</t>
  </si>
  <si>
    <t>['sql', 'python', 'scala', 'snowflake', 'databricks', 'airflow', 'spark']</t>
  </si>
  <si>
    <t>Senior Data Engineer (US)</t>
  </si>
  <si>
    <t>Security Business Systems Analyst</t>
  </si>
  <si>
    <t>SOF Targeting Analyst</t>
  </si>
  <si>
    <t>Senior Security Data Analyst</t>
  </si>
  <si>
    <t>Business Analytics Internship (Sales Operations)</t>
  </si>
  <si>
    <t>['go', 'sql', 'excel', 'power bi', 'tableau']</t>
  </si>
  <si>
    <t>Senior Business Analyst - Treasury (Senior Analytics Consultant)</t>
  </si>
  <si>
    <t>['sql', 'python', 'r', 'excel', 'tableau', 'power bi', 'visio', 'jira']</t>
  </si>
  <si>
    <t>Total System Services LLC</t>
  </si>
  <si>
    <t>['sas', 'sas', 'r', 'python', 'sql', 'javascript', 'spark', 'hadoop', 'spss', 'tableau']</t>
  </si>
  <si>
    <t>Codeworks IT Careers</t>
  </si>
  <si>
    <t>['sql', 'c#', 'python', 'ssis']</t>
  </si>
  <si>
    <t>Merion Station, PA</t>
  </si>
  <si>
    <t>Academic Research Assistant (Mathematics)</t>
  </si>
  <si>
    <t>Senior Finance &amp; Data Analyst</t>
  </si>
  <si>
    <t>Xponential Fitness</t>
  </si>
  <si>
    <t>P&amp;L/Revenue Financial Data Analyst</t>
  </si>
  <si>
    <t>Junior Java/C++ Developer /Data Scientist - Entry/Remote</t>
  </si>
  <si>
    <t>Senior Data Analyst, Credit Risk</t>
  </si>
  <si>
    <t>Acuity Eye Group</t>
  </si>
  <si>
    <t>['sql', 'sql server', 'power bi', 'tableau', 'alteryx', 'ms access', 'excel']</t>
  </si>
  <si>
    <t>['java', 'javascript', 'c++', 'oracle', 'spring', 'tensorflow', 'tableau', 'power bi', 'docker', 'jenkins']</t>
  </si>
  <si>
    <t>Principal, Data Scientist | Personalization (Deep Reinforcement Learning Background)</t>
  </si>
  <si>
    <t>['java', 'python', 'pyspark', 'tensorflow', 'pytorch']</t>
  </si>
  <si>
    <t>Data Scientist, Content Ecosystem - TikTok</t>
  </si>
  <si>
    <t>U.S. Pacific Fleet</t>
  </si>
  <si>
    <t>GCP Data Engineer - Manager</t>
  </si>
  <si>
    <t>Astrana Health Careers</t>
  </si>
  <si>
    <t>Astrana Health</t>
  </si>
  <si>
    <t>['python', 'sql', 'snowflake', 'databricks', 'aws', 'gcp', 'azure', 'spark', 'tableau', 'excel']</t>
  </si>
  <si>
    <t>Data Scientist - AI Trainer</t>
  </si>
  <si>
    <t>['perl', 'python', 'sql', 'shell', 'java', 'azure', 'databricks', 'hadoop', 'kafka', 'spark', 'linux', 'gitlab']</t>
  </si>
  <si>
    <t>['azure', 'databricks', 'aws', 'terraform']</t>
  </si>
  <si>
    <t>Daegu, South Korea</t>
  </si>
  <si>
    <t>Federal Government Jobs</t>
  </si>
  <si>
    <t>Data Engineer - Level III</t>
  </si>
  <si>
    <t>Arch Global Services</t>
  </si>
  <si>
    <t>['sql', 'snowflake', 'arch', 'power bi', 'excel', 'spreadsheet']</t>
  </si>
  <si>
    <t>Associate Data Scientist 679</t>
  </si>
  <si>
    <t>Protegrity</t>
  </si>
  <si>
    <t>['python', 'aws', 'keras', 'pytorch', 'pandas', 'numpy']</t>
  </si>
  <si>
    <t>Senior Data Engineer, Impact</t>
  </si>
  <si>
    <t>Hellerup, Denmark</t>
  </si>
  <si>
    <t>Jobs By Workable</t>
  </si>
  <si>
    <t>Novo Nordisk Foundation</t>
  </si>
  <si>
    <t>['sql', 'python', 'r', 'databricks', 'azure', 'pyspark', 'jupyter']</t>
  </si>
  <si>
    <t>Topsort</t>
  </si>
  <si>
    <t>['python', 'sql', 'go', 'aws', 'gcp', 'pandas', 'numpy', 'scikit-learn', 'matplotlib', 'seaborn']</t>
  </si>
  <si>
    <t>Data Engineer, Geospatial, Kuiper Ground Infrastructure Services, Geospatial Team</t>
  </si>
  <si>
    <t>Amazon Kuiper Manufacturing Enterprises LLC</t>
  </si>
  <si>
    <t>Senior Knowledge and Research Analyst (Remote)</t>
  </si>
  <si>
    <t>AOM Data Analyst</t>
  </si>
  <si>
    <t>Data Management and Analytics Industry Lead – Manufacturing</t>
  </si>
  <si>
    <t>Huron</t>
  </si>
  <si>
    <t>['java', 'scala', 'python', 'nosql', 'mysql', 'databricks', 'snowflake', 'gcp', 'azure', 'spring', 'airflow', 'kafka', 'docker', 'kubernetes']</t>
  </si>
  <si>
    <t>['sql', 'cassandra', 'oracle', 'hadoop', 'spark']</t>
  </si>
  <si>
    <t>NLP &amp; LLM Data Scientist - Healthcare &amp; Life Sciences</t>
  </si>
  <si>
    <t>['python', 'sql', 'aws', 'redshift', 'nltk', 'hugging face', 'pytorch']</t>
  </si>
  <si>
    <t>Senior Data Engineer - GenAI</t>
  </si>
  <si>
    <t>['python', 'azure', 'databricks', 'pyspark', 'kubernetes']</t>
  </si>
  <si>
    <t>Sr. Data Scientist, Entpr Analytics</t>
  </si>
  <si>
    <t>SCAN</t>
  </si>
  <si>
    <t>['sql', 'r', 'python', 'snowflake', 'databricks', 'alteryx', 'tableau', 'power bi']</t>
  </si>
  <si>
    <t>Business Systems / Data Analyst with IBOR or ABOR, and experience working with portfolio structures - HYBRID ONSITE</t>
  </si>
  <si>
    <t>Data Center Operations Site Lead, JoinOCI</t>
  </si>
  <si>
    <t>['go', 'oracle', 'linux', 'jira', 'confluence']</t>
  </si>
  <si>
    <t>['python', 'go', 'java', 'slack']</t>
  </si>
  <si>
    <t>Founding ML Engineer</t>
  </si>
  <si>
    <t>Montash</t>
  </si>
  <si>
    <t>['python', 'aws', 'gcp', 'azure', 'react', 'tensorflow', 'pytorch']</t>
  </si>
  <si>
    <t>Crane Payment Innovations</t>
  </si>
  <si>
    <t>['sql', 'go', 'excel', 'qlik', 'tableau', 'power bi']</t>
  </si>
  <si>
    <t>AI &amp; GenAI Data Scientist-Senior Associate</t>
  </si>
  <si>
    <t>['python', 'sql', 'nosql', 'azure', 'aws', 'pandas', 'nltk', 'scikit-learn', 'keras', 'git']</t>
  </si>
  <si>
    <t>Senior Lead Reporting Analyst - Data Analytics and Visualization</t>
  </si>
  <si>
    <t>['sql', 'power bi', 'word', 'excel', 'powerpoint']</t>
  </si>
  <si>
    <t>Cloud Data Engineering Specialist Leader</t>
  </si>
  <si>
    <t>['aws', 'azure', 'databricks', 'gcp', 'snowflake', 'oracle']</t>
  </si>
  <si>
    <t>Business Intelligence Engineer, Amazon Appstore</t>
  </si>
  <si>
    <t>['sql', 'python', 'perl', 'shell', 'mysql', 'aws', 'redshift', 'oracle', 'excel', 'tableau', 'cognos']</t>
  </si>
  <si>
    <t>Manager, Data Strategy and Engineering</t>
  </si>
  <si>
    <t>['sql', 'python', 'bash', 'powershell', 'elasticsearch', 'aws', 'azure']</t>
  </si>
  <si>
    <t>Data Quality Developer</t>
  </si>
  <si>
    <t>Smart IT Frame LLC</t>
  </si>
  <si>
    <t>STAND 8 Technology Consulting</t>
  </si>
  <si>
    <t>['snowflake', 'power bi', 'excel']</t>
  </si>
  <si>
    <t>Systems Analyst I</t>
  </si>
  <si>
    <t>AI Software Developer</t>
  </si>
  <si>
    <t>WorldQuant</t>
  </si>
  <si>
    <t>['python', 'sql', 'redis', 'kafka']</t>
  </si>
  <si>
    <t>Data Engineer Needed for Scalable Data Strategy Consultation</t>
  </si>
  <si>
    <t>SQL DBA- On prem</t>
  </si>
  <si>
    <t>['sql', 'powershell', 't-sql']</t>
  </si>
  <si>
    <t>Senior Data Integration Engineer</t>
  </si>
  <si>
    <t>['sql', 'azure', 'angular']</t>
  </si>
  <si>
    <t>Senior Data Engineer (Managing Lead) - NTIA Contract</t>
  </si>
  <si>
    <t>['python', 'javascript', 'java', 'matlab', 'sql', 'nosql', 'mongodb', 'mongodb', 'postgresql', 'elasticsearch', 'azure', 'databricks', 'spark']</t>
  </si>
  <si>
    <t>Junior Data Reporting Analyst</t>
  </si>
  <si>
    <t>Vinotheque Wine Cellars</t>
  </si>
  <si>
    <t>['sql', 'go', 'powerpoint', 'excel', 'word']</t>
  </si>
  <si>
    <t>East Greenwich, RI</t>
  </si>
  <si>
    <t>FM</t>
  </si>
  <si>
    <t>['python', 'r', 'sql', 'databricks']</t>
  </si>
  <si>
    <t>Blackstone, MA</t>
  </si>
  <si>
    <t>Space Telescope Science Institute</t>
  </si>
  <si>
    <t>['sql', 'python', 'kafka', 'graphql']</t>
  </si>
  <si>
    <t>Sr. Data Engineer, R&amp;D Data Catalyst Team</t>
  </si>
  <si>
    <t>['sql', 'databricks', 'aws', 'power bi', 'dax', 'unify']</t>
  </si>
  <si>
    <t>Staff Marketing Data Analyst</t>
  </si>
  <si>
    <t>['sql', 'python', 'r', 'snowflake', 'tableau', 'power bi', 'excel', 'sheets']</t>
  </si>
  <si>
    <t>['python', 'ruby', 'ruby', 'mysql', 'snowflake', 'aws', 'kafka', 'excel', 'jenkins', 'docker', 'kubernetes']</t>
  </si>
  <si>
    <t>Project Management Information System (PMIS) Data Engineer - (Term-Limited)</t>
  </si>
  <si>
    <t>Sound Transit</t>
  </si>
  <si>
    <t>['go', 'sql', 'nosql', 'crystal', 'mongodb', 'mongodb', 'c#', 'java', 'scala', 'python', 'powershell', 'sql server', 'cassandra', 'azure', 'kafka', 'spark', 'ssis', 'ssrs', 'power bi', 'excel', 'flow', 'git', 'jenkins']</t>
  </si>
  <si>
    <t>Sr. Data Science Engineer, Realm-X</t>
  </si>
  <si>
    <t>['sql', 'pandas', 'numpy', 'spark', 'kafka', 'linux', 'excel']</t>
  </si>
  <si>
    <t>Senior Data Analyst with Salesvision Experience</t>
  </si>
  <si>
    <t>eDiscovery Data Preservation Engineer - USDS</t>
  </si>
  <si>
    <t>['aws', 'express', 'windows']</t>
  </si>
  <si>
    <t>Sr Analytics Engineer</t>
  </si>
  <si>
    <t>Charlie Health</t>
  </si>
  <si>
    <t>['sql', 'go', 'snowflake', 'redshift', 'bigquery', 'tableau']</t>
  </si>
  <si>
    <t>Decision Support Specialist (Data Analyst or BI Analyst), Intermediate - 2311</t>
  </si>
  <si>
    <t>['sql', 'oracle', 'qlik', 'powerpoint', 'alteryx']</t>
  </si>
  <si>
    <t>Data Analyst/ Compliance Analyst</t>
  </si>
  <si>
    <t>Root Staffing</t>
  </si>
  <si>
    <t>Service Delivery Center Senior Data Analyst - Financial Services Organization - AI and Data</t>
  </si>
  <si>
    <t>['sql', 'python', 'sql server', 'mysql', 'db2', 'databricks', 'snowflake', 'oracle', 'aws', 'azure', 'tableau']</t>
  </si>
  <si>
    <t>Data Scientist II AI/ML</t>
  </si>
  <si>
    <t>Claritev</t>
  </si>
  <si>
    <t>Senior Analyst, Provider Analytics</t>
  </si>
  <si>
    <t>Sr Data Engineer – MLC Account Solutions Team - Hybrid</t>
  </si>
  <si>
    <t>['python', 'aws', 'snowflake', 'redshift', 'airflow', 'unix']</t>
  </si>
  <si>
    <t>Data Scientist II - Financial Crimes Modeling</t>
  </si>
  <si>
    <t>Healthcare Economics Analyst</t>
  </si>
  <si>
    <t>Data Analyst Intern - Summer 2025</t>
  </si>
  <si>
    <t>C&amp;S Wholesale Grocers, LLC</t>
  </si>
  <si>
    <t>['python', 'sql', 'gcp', 'bigquery', 'looker', 'tableau', 'excel']</t>
  </si>
  <si>
    <t>Data Analyst 2 - Now Hiring</t>
  </si>
  <si>
    <t>Suna Solutions</t>
  </si>
  <si>
    <t>['snowflake', 'oracle', 'tableau', 'power bi', 'excel']</t>
  </si>
  <si>
    <t>['python', 'sql', 'r', 'azure', 'aws', 'snowflake']</t>
  </si>
  <si>
    <t>Sr Big Data Analyst</t>
  </si>
  <si>
    <t>['sql', 'java', 'python', 'scala', 'databricks', 'spark']</t>
  </si>
  <si>
    <t>Delanson, NY</t>
  </si>
  <si>
    <t>Ely, IA</t>
  </si>
  <si>
    <t>Data Center Electrical Engineer</t>
  </si>
  <si>
    <t>Verrus</t>
  </si>
  <si>
    <t>Predictive Analytics Analyst</t>
  </si>
  <si>
    <t>HomeServe USA</t>
  </si>
  <si>
    <t>Staff Engineer Data Engineer</t>
  </si>
  <si>
    <t>['sql', 'postgresql', 'mysql', 'sql server', 'azure', 'aws', 'redshift', 'snowflake', 'bigquery', 'spark', 'hadoop', 'kafka', 'airflow', 'gdpr']</t>
  </si>
  <si>
    <t>Senior Business Intelligence Developer/Data Analyst</t>
  </si>
  <si>
    <t>Hartford, AL</t>
  </si>
  <si>
    <t>['sql', 'python', 'snowflake', 'redshift', 'bigquery', 'azure', 'tableau']</t>
  </si>
  <si>
    <t>['sql', 'r', 'excel', 'word']</t>
  </si>
  <si>
    <t>Senior Analyst, Sales Incentives and Performance</t>
  </si>
  <si>
    <t>GN Group</t>
  </si>
  <si>
    <t>Manager Data Analyst - Consumer Bank</t>
  </si>
  <si>
    <t>['python', 'r', 'sql', 'aws', 'spark', 'tableau']</t>
  </si>
  <si>
    <t>Data Science Lead Analyst (VP) - Fair Lending Mortgage Analysis</t>
  </si>
  <si>
    <t>IT Data Lead Analyst, VP</t>
  </si>
  <si>
    <t>Principal Associate, Data Scientist, Model Risk Office</t>
  </si>
  <si>
    <t>Manager, Data Scientist - Card Partnerships</t>
  </si>
  <si>
    <t>['python', 'c', 'dynamodb', 'elasticsearch', 'databricks', 'tableau', 'atlassian']</t>
  </si>
  <si>
    <t>['python', 'java', 'aws', 'azure', 'kubernetes']</t>
  </si>
  <si>
    <t>TRANSCEND COMPANY INC</t>
  </si>
  <si>
    <t>['nosql', 'python', 'java', 'scala', 'aws', 'azure', 'snowflake', 'redshift', 'bigquery', 'spark', 'airflow', 'kafka', 'tableau', 'power bi', 'looker']</t>
  </si>
  <si>
    <t>Sr IT Data Analyst</t>
  </si>
  <si>
    <t>Data Engineer (Secret Clearance or higher)</t>
  </si>
  <si>
    <t>IMG Information Management Group, Inc.</t>
  </si>
  <si>
    <t>['sql', 'python', 'oracle', 'numpy', 'pandas', 'tableau']</t>
  </si>
  <si>
    <t>Communicare+OLE</t>
  </si>
  <si>
    <t>['sql', 'python', 'r', 'nosql', 'mongodb', 'mongodb', 'postgresql', 'cassandra', 'azure', 'aws', 'snowflake', 'hadoop', 'spark', 'windows', 'tableau', 'outlook', 'word', 'excel', 'powerpoint', 'sharepoint', 'visio', 'flow', 'git', 'github', 'docker', 'kubernetes', 'clickup', 'smartsheet', 'jira']</t>
  </si>
  <si>
    <t>DATA ANALYST - BUREAU OF HUMAN RESOURCES</t>
  </si>
  <si>
    <t>Analyst, Reporting and Data Management</t>
  </si>
  <si>
    <t>['sql', 'express', 'excel', 'tableau']</t>
  </si>
  <si>
    <t>Aston Carter Careers</t>
  </si>
  <si>
    <t>MORAN TOWING CORPORATION</t>
  </si>
  <si>
    <t>DATA REPORTING ANALYST</t>
  </si>
  <si>
    <t>Tamarac, FL</t>
  </si>
  <si>
    <t>GotWorx Staffing | Jobs</t>
  </si>
  <si>
    <t>GotWorx Staffing</t>
  </si>
  <si>
    <t>['t-sql', 'sql', 'ssrs', 'power bi', 'ssis', 'flow']</t>
  </si>
  <si>
    <t>['java', 'r', 'matlab', 'python', 'sql', 'spark', 'numpy', 'pandas', 'matplotlib', 'keras', 'tensorflow', 'pytorch', 'seaborn', 'tableau', 'flow', 'gitlab']</t>
  </si>
  <si>
    <t>Data Analyst, Central Services</t>
  </si>
  <si>
    <t>Flywire</t>
  </si>
  <si>
    <t>Quality Compliance Data Steward_CAPS</t>
  </si>
  <si>
    <t>B. Braun Medical Inc. (US)</t>
  </si>
  <si>
    <t>Data Analyst (Marketing)</t>
  </si>
  <si>
    <t>Neo Group</t>
  </si>
  <si>
    <t>['sql', 'python', 'pandas', 'excel']</t>
  </si>
  <si>
    <t>Data Analytics Engineer Intern</t>
  </si>
  <si>
    <t>['sql', 'python', 'aws', 'azure', 'gcp', 'airflow']</t>
  </si>
  <si>
    <t>Senior Research Analyst, Consumer Insights</t>
  </si>
  <si>
    <t>WMS Analyst (251444)</t>
  </si>
  <si>
    <t>Jurupa Valley, CA</t>
  </si>
  <si>
    <t>Staff, Data Engineer | Marketplace</t>
  </si>
  <si>
    <t>['java', 'sql', 'no-sql', 'gcp', 'azure', 'spark', 'kafka', 'spring', 'graphql', 'airflow']</t>
  </si>
  <si>
    <t>Eligibility and Enrollment Data Analyst (Remote - Florida/Texas)</t>
  </si>
  <si>
    <t>Richland Center, WI</t>
  </si>
  <si>
    <t>The University of South Carolina</t>
  </si>
  <si>
    <t>Business Intelligence Engineer, Amazon Music</t>
  </si>
  <si>
    <t>['r', 'sas', 'sas', 'matlab', 'sql', 'python', 'nosql', 'dynamodb', 'redshift', 'oracle', 'aws', 'tableau']</t>
  </si>
  <si>
    <t>Data Center Security Specialist Intern</t>
  </si>
  <si>
    <t>Data Analyst II, Quality Control - Full-time</t>
  </si>
  <si>
    <t>Director, Data Science Engineer</t>
  </si>
  <si>
    <t>Ocwen</t>
  </si>
  <si>
    <t>['sql', 't-sql', 'sql server', 'power bi', 'microstrategy', 'tableau']</t>
  </si>
  <si>
    <t>Morrisville, PA</t>
  </si>
  <si>
    <t>Hamilton Pet Meadow</t>
  </si>
  <si>
    <t>['vba', 'tableau', 'visio']</t>
  </si>
  <si>
    <t>Zywa</t>
  </si>
  <si>
    <t>['sql', 'python', 'r', 'aws', 'gcp', 'azure', 'hadoop', 'spark', 'tableau', 'looker', 'power bi']</t>
  </si>
  <si>
    <t>AI &amp; GenAI Data Scientist-Senior Associate - Full-time</t>
  </si>
  <si>
    <t>Director, Advertising Data Science - Full-time</t>
  </si>
  <si>
    <t>Workforce Management Analyst II/Forecasting and Analytics - Full-time</t>
  </si>
  <si>
    <t>UNUM</t>
  </si>
  <si>
    <t>['sql', 'sas', 'sas', 'cognos']</t>
  </si>
  <si>
    <t>Data Analyst, Global Strategy Analytics</t>
  </si>
  <si>
    <t>Continuum Media Network Inc</t>
  </si>
  <si>
    <t>['python', 'sql', 'sql server', 'mysql', 'redshift', 'aws', 'gcp', 'azure', 'tableau', 'power bi', 'git', 'bitbucket', 'github', 'terraform', 'jenkins']</t>
  </si>
  <si>
    <t>Data Analyst Lead (Citymapper)</t>
  </si>
  <si>
    <t>CommuniCare+OLE</t>
  </si>
  <si>
    <t>Sr. Data Scientist -AI/ML</t>
  </si>
  <si>
    <t>Internship, Data Engineer, Electronic Devices (Summer 2025)</t>
  </si>
  <si>
    <t>Tesla Motors</t>
  </si>
  <si>
    <t>['python', 'matlab', 'javascript', 'r', 'redis', 'spark', 'splunk', 'tableau', 'git', 'jenkins', 'docker', 'kubernetes']</t>
  </si>
  <si>
    <t>Biotech, Pharmaceutical And Clinical Research Jobs | BioSpace</t>
  </si>
  <si>
    <t>Graduate Program: Associate Data Scientist - Now Hiring</t>
  </si>
  <si>
    <t>Xtillion</t>
  </si>
  <si>
    <t>Lead Data Engineer - Big Data</t>
  </si>
  <si>
    <t>['scala', 'python', 'c#', 'shell', 'databricks', 'aws', 'azure', 'tensorflow', 'jenkins']</t>
  </si>
  <si>
    <t>Senior Associate, Data Insights and Forensics</t>
  </si>
  <si>
    <t>['visio', 'powerpoint', 'excel', 'word']</t>
  </si>
  <si>
    <t>Workday Business Systems Analyst</t>
  </si>
  <si>
    <t>['sql', 'sas', 'sas', 'python', 'word', 'excel', 'powerpoint', 'power bi']</t>
  </si>
  <si>
    <t>Business Systems Analyst III</t>
  </si>
  <si>
    <t>['crystal', 'java', 'oracle', 'ms access', 'word', 'excel']</t>
  </si>
  <si>
    <t>Data Scientist, Devices and Services FinTech</t>
  </si>
  <si>
    <t>['python', 'r', 'scala', 'sql', 'sas', 'sas', 'matlab', 'perl']</t>
  </si>
  <si>
    <t>Data Engineer - SQL &amp; PowerBI (Public Sector) Carson City, NV</t>
  </si>
  <si>
    <t>['sql', 'aws', 'azure', 'redshift', 'bigquery', 'power bi']</t>
  </si>
  <si>
    <t>Palantir Data Scientist - Senior Solution Specialist - Full-time</t>
  </si>
  <si>
    <t>['python', 'typescript', 'javascript', 'pyspark']</t>
  </si>
  <si>
    <t>Aws Python Data Engineer</t>
  </si>
  <si>
    <t>['python', 'sql', 'c', 'dynamodb', 'aws', 'redshift', 'snowflake', 'spark', 'kafka', 'airflow', 'terraform', 'github']</t>
  </si>
  <si>
    <t>Data Engineer for Marketing Data Aggregation</t>
  </si>
  <si>
    <t>Aibidia</t>
  </si>
  <si>
    <t>['python', 'aws', 'pandas', 'numpy', 'scikit-learn']</t>
  </si>
  <si>
    <t>Lead Data Analyst - Operations</t>
  </si>
  <si>
    <t>Marlborough, CT</t>
  </si>
  <si>
    <t>BJ's Wholesale Club</t>
  </si>
  <si>
    <t>OLE Health</t>
  </si>
  <si>
    <t>Data Scientist I (Mid-level)-Model Development</t>
  </si>
  <si>
    <t>USAA - United Services Automobile Association</t>
  </si>
  <si>
    <t>Reporting and Data Analyst (Agency)</t>
  </si>
  <si>
    <t>Method Recruiting</t>
  </si>
  <si>
    <t>['sql', 'bigquery', 'tensorflow', 'scikit-learn', 'looker', 'tableau', 'slack']</t>
  </si>
  <si>
    <t>Free State, South Africa (+3 others)</t>
  </si>
  <si>
    <t>['sql', 'python', 'bash', 'databricks', 'pyspark', 'alteryx']</t>
  </si>
  <si>
    <t>Data Analyst, Cyber Defense &amp; Engineering - USDS</t>
  </si>
  <si>
    <t>['python', 'r', 'sql', 'express', 'tableau', 'power bi']</t>
  </si>
  <si>
    <t>Staff, Data Scientist - Conversational AI</t>
  </si>
  <si>
    <t>['scala', 'sql', 'gcp', 'aws', 'azure', 'hadoop', 'spark']</t>
  </si>
  <si>
    <t>Farm &amp; Business Financial Analyst/Data Engineer</t>
  </si>
  <si>
    <t>Driscoll Management Company, Inc.</t>
  </si>
  <si>
    <t>Senior Civil Leader - Data Centers</t>
  </si>
  <si>
    <t>Langan Engineering &amp; Environmental Services</t>
  </si>
  <si>
    <t>Freelance Online Data Analyst - English &amp; Chinese (Traditional)</t>
  </si>
  <si>
    <t>Full Stack or AI/ML Software and Data Engineers (U.S. Citizens Only)</t>
  </si>
  <si>
    <t>['c', 'rust', 'aws']</t>
  </si>
  <si>
    <t>Data Associate Opportunities at D. E. Shaw Research</t>
  </si>
  <si>
    <t>D. E. Shaw Research</t>
  </si>
  <si>
    <t>Product Owner - Data Engineering</t>
  </si>
  <si>
    <t>['azure', 'aws', 'gcp', 'tableau', 'jira']</t>
  </si>
  <si>
    <t>SaT-DnA-Data Science Gen AI Associate Manager</t>
  </si>
  <si>
    <t>Data Scientist – ML Model Operations (Remote)</t>
  </si>
  <si>
    <t>Hilton Grand Vacations</t>
  </si>
  <si>
    <t>['go', 'python', 'sql', 'databricks', 'azure', 'aws', 'gcp', 'scikit-learn', 'tensorflow', 'keras', 'numpy', 'pandas', 'matplotlib', 'flow', 'terraform']</t>
  </si>
  <si>
    <t>Data Analyst - On W2 - Only Locals</t>
  </si>
  <si>
    <t>Senior Engineer, Battery Data and Modeling</t>
  </si>
  <si>
    <t>SES AI</t>
  </si>
  <si>
    <t>Data Analyst Internship Summer 2025 | Apply With No Experience</t>
  </si>
  <si>
    <t>San Jose, CA (+13 others)</t>
  </si>
  <si>
    <t>British Council</t>
  </si>
  <si>
    <t>['sql', 'python', 'r', 'excel', 'power bi', 'tableau', 'sheets', 'zoom', 'slack', 'microsoft teams']</t>
  </si>
  <si>
    <t>Data Scientist - II</t>
  </si>
  <si>
    <t>Katalyst Healthcares &amp; Life Sciences Inc</t>
  </si>
  <si>
    <t>['python', 'r', 'matlab', 'aws', 'numpy', 'pandas', 'matplotlib', 'scikit-learn']</t>
  </si>
  <si>
    <t>Union Leasing</t>
  </si>
  <si>
    <t>['sql', 'python', 'r', 'express', 'power bi']</t>
  </si>
  <si>
    <t>Data Engineer With Mortgage industry</t>
  </si>
  <si>
    <t>United IT Solutions</t>
  </si>
  <si>
    <t>Data Engineer With Salesforce Marketing Cloud</t>
  </si>
  <si>
    <t>['aws', 'excel', 'powerpoint']</t>
  </si>
  <si>
    <t>Family Crisis Center of Baltimore County</t>
  </si>
  <si>
    <t>Data Scientist II- Bioinformatics</t>
  </si>
  <si>
    <t>Data Engineer- W2 Only (No H1b or OPT/CPT)</t>
  </si>
  <si>
    <t>['sql', 'nosql', 'java']</t>
  </si>
  <si>
    <t>['python', 'powershell', 'sql', 'c#', 'sql server', 'azure', 'power bi']</t>
  </si>
  <si>
    <t>Senior Data Engineer W2 Only</t>
  </si>
  <si>
    <t>AMISEQ</t>
  </si>
  <si>
    <t>['sql', 'python', 'snowflake', 'bigquery', 'aws', 'redshift', 'gcp', 'tableau', 'looker', 'power bi', 'flow', 'kubernetes', 'jira', 'confluence']</t>
  </si>
  <si>
    <t>Manufacturing Data Engineer, Technical Infrastructure, Platforms TechnicalOperations</t>
  </si>
  <si>
    <t>['sql', 'python', 'snowflake', 'redshift', 'bigquery', 'aws', 'azure', 'gcp']</t>
  </si>
  <si>
    <t>Expert Statistician</t>
  </si>
  <si>
    <t>['sql', 'python', 'snowflake', 'alteryx', 'tableau']</t>
  </si>
  <si>
    <t>SSRS &amp; Bold Report Writers</t>
  </si>
  <si>
    <t>['sql', 'c#', 'ssrs', 'tableau', 'cognos']</t>
  </si>
  <si>
    <t>Quality Systems Specialist - Data Analyst - Becton Dickinson</t>
  </si>
  <si>
    <t>BD</t>
  </si>
  <si>
    <t>Data &amp; Business Intelligence Analyst</t>
  </si>
  <si>
    <t>['sql', 'r', 'python', 'java', 'scala', 'php', 'javascript']</t>
  </si>
  <si>
    <t>Full Stack Staff Data Scientist | Transportation AI – GenAI</t>
  </si>
  <si>
    <t>['python', 'java', 'c++', 'gcp', 'azure']</t>
  </si>
  <si>
    <t>Global Supply Data Analyst</t>
  </si>
  <si>
    <t>Reckitt</t>
  </si>
  <si>
    <t>['sql', 'python', 'r', 'databricks', 'excel', 'sap', 'power bi']</t>
  </si>
  <si>
    <t>Sr Data Integration Analyst</t>
  </si>
  <si>
    <t>Data Engineer (Redshift)- $145K  (Tampa)</t>
  </si>
  <si>
    <t>['sql', 'mysql', 'redshift', 'aws']</t>
  </si>
  <si>
    <t>['sql', 'sql server', 'oracle', 'tableau', 'powerpoint']</t>
  </si>
  <si>
    <t>Senior Data Scientist, Research, Workspace</t>
  </si>
  <si>
    <t>['python', 'r', 'sql', 'express', 'sheets']</t>
  </si>
  <si>
    <t>Data Engineer with Spark,AWS,Java</t>
  </si>
  <si>
    <t>Thinklusive</t>
  </si>
  <si>
    <t>['java', 'mongodb', 'mongodb', 'aws', 'redshift', 'spark', 'kafka', 'flow']</t>
  </si>
  <si>
    <t>Director, Data Engineer - PGIM Asset Management (Hybrid - Newark, NJ)</t>
  </si>
  <si>
    <t>PGIM</t>
  </si>
  <si>
    <t>['aws', 'azure', 'spark', 'hadoop', 'docker', 'jira', 'confluence']</t>
  </si>
  <si>
    <t>SAS Grid Analyst/ Developer</t>
  </si>
  <si>
    <t>['sas', 'sas', 'sql', 'db2', 'sql server']</t>
  </si>
  <si>
    <t>Analyst/Junior Associate Analytics</t>
  </si>
  <si>
    <t>DivcoWest</t>
  </si>
  <si>
    <t>['excel', 'word', 'powerpoint', 'flow']</t>
  </si>
  <si>
    <t>Principal Data Analysis</t>
  </si>
  <si>
    <t>AT&amp;T Services, Inc.</t>
  </si>
  <si>
    <t>['sql', 'power bi', 'excel', 'sharepoint']</t>
  </si>
  <si>
    <t>NLP &amp; Data Engineer (Python &amp; PostgreSQL) – PDF Data Extraction</t>
  </si>
  <si>
    <t>['python', 'sql', 'postgresql']</t>
  </si>
  <si>
    <t>Knowledge Engineer - Automotive</t>
  </si>
  <si>
    <t>Windsor, ON, Canada</t>
  </si>
  <si>
    <t>Premier Staffing Solution</t>
  </si>
  <si>
    <t>Senior Manager, Data Science - Financial Crimes Modeling</t>
  </si>
  <si>
    <t>Commercial Analytics Analyst 2</t>
  </si>
  <si>
    <t>Hologic, Inc.</t>
  </si>
  <si>
    <t>['sql', 'sql server', 'azure', 'oracle', 'power bi', 'dax', 'excel']</t>
  </si>
  <si>
    <t>Staff Data Analyst, Customer Success Strategy &amp; Ops</t>
  </si>
  <si>
    <t>HubSpot</t>
  </si>
  <si>
    <t>Sr. Azure Data Engineer- Finance</t>
  </si>
  <si>
    <t>['sql', 'python', 'azure', 'aws', 'power bi', 'visio', 'sap', 'tableau', 'flow']</t>
  </si>
  <si>
    <t>Data Center MEP Engineer</t>
  </si>
  <si>
    <t>Etched</t>
  </si>
  <si>
    <t>['airflow', 'flow']</t>
  </si>
  <si>
    <t>Data Scientist Level 2</t>
  </si>
  <si>
    <t>IntelliGenesis</t>
  </si>
  <si>
    <t>['r', 'python', 'sql', 'unix', 'git']</t>
  </si>
  <si>
    <t>Full Performance Data Engineer</t>
  </si>
  <si>
    <t>Corporate Strategy - Senior Data Scientist - Business Analytics</t>
  </si>
  <si>
    <t>Golden 1 Credit Union</t>
  </si>
  <si>
    <t>['python', 'sql', 'r', 'snowflake', 'databricks', 'redshift', 'scikit-learn', 'pytorch', 'tensorflow', 'keras', 'power bi', 'tableau', 'looker', 'dax', 'excel']</t>
  </si>
  <si>
    <t>['vba', 'sql', 'tableau', 'qlik', 'power bi', 'excel']</t>
  </si>
  <si>
    <t>Consumption Lead, Data Cloud &amp; Agentforce</t>
  </si>
  <si>
    <t>['python', 'r', 'snowflake', 'databricks', 'redshift', 'pandas', 'jupyter', 'tableau', 'looker', 'power bi']</t>
  </si>
  <si>
    <t>Data Engineer *Must Have Secret Clearance Or Public Trust*</t>
  </si>
  <si>
    <t>['python', 'r', 'java', 'scala', 'go', 'mysql', 'aws', 'redshift', 'oracle', 'kafka', 'splunk', 'gitlab', 'docker', 'kubernetes']</t>
  </si>
  <si>
    <t>Senior Support Analyst - Consent &amp; Preference</t>
  </si>
  <si>
    <t>['html', 'css', 'javascript', 'react']</t>
  </si>
  <si>
    <t>RemX Specialty Staffing</t>
  </si>
  <si>
    <t>['sql', 'python', 'r', 'vba', 'excel']</t>
  </si>
  <si>
    <t>Product &amp; Data Analyst</t>
  </si>
  <si>
    <t>Pacific Premier Bank</t>
  </si>
  <si>
    <t>Data Analyst - Property and Casualty Insurance Domain</t>
  </si>
  <si>
    <t>['sql', 'python', 'sql server', 'azure', 'word', 'excel', 'powerpoint', 'sharepoint', 'microstrategy', 'cognos', 'sap', 'tableau']</t>
  </si>
  <si>
    <t>Data Management Analyst – Mortgage</t>
  </si>
  <si>
    <t>['sas', 'sas', 'sql', 'aws', 'linux']</t>
  </si>
  <si>
    <t>Research Data Analyst - Hybrid - 131914</t>
  </si>
  <si>
    <t>Campus, IL</t>
  </si>
  <si>
    <t>San Diego Supercomputer Center</t>
  </si>
  <si>
    <t>['sas', 'sas', 'r', 'spss', 'excel']</t>
  </si>
  <si>
    <t>Staff Data Scientist / Machine Learning Engineer</t>
  </si>
  <si>
    <t>['java', 'python', 'r', 'matlab', 'gcp']</t>
  </si>
  <si>
    <t>LinkedIn Trinidad &amp; Tobago</t>
  </si>
  <si>
    <t>Ultra-Chem, Inc.</t>
  </si>
  <si>
    <t>Niche Payroll (Exempt) - Healthcare Quality Data Analyst</t>
  </si>
  <si>
    <t>Credit Sesame Senior Data Engineer - Toronto - 1 week ago experienced rdf4j airflow Engineering</t>
  </si>
  <si>
    <t>JobMESH</t>
  </si>
  <si>
    <t>['sql', 'python', 'aws', 'pyspark', 'airflow', 'flow']</t>
  </si>
  <si>
    <t>['sql', 'python', 'scala', 'java', 'aws', 'azure', 'snowflake', 'airflow', 'unix', 'tableau', 'looker', 'flow']</t>
  </si>
  <si>
    <t>Data Governance Lead (Hybrid)</t>
  </si>
  <si>
    <t>Selective Insurance</t>
  </si>
  <si>
    <t>Senior Analyst, GTM Analytics</t>
  </si>
  <si>
    <t>['sql', 'python', 'snowflake', 'pandas', 'numpy', 'matplotlib', 'tableau', 'excel', 'powerpoint']</t>
  </si>
  <si>
    <t>Intelligence Management Specialist, Senior</t>
  </si>
  <si>
    <t>Associate Software Engineer (Salesforce Marketing Cloud/ Data Cloud Developer)</t>
  </si>
  <si>
    <t>['java', 'python', 'javascript', 'nosql', 'css', 'c#', 'c', 'go', 'heroku', 'oracle', 'react', 'angular', 'jira']</t>
  </si>
  <si>
    <t>Senior Analytics Engineer, Data Strategy</t>
  </si>
  <si>
    <t>Guy Carpenter</t>
  </si>
  <si>
    <t>['sql', 'python', 'databricks', 'snowflake', 'bigquery', 'tableau', 'looker']</t>
  </si>
  <si>
    <t>Senior Financial Modeling Analyst (Global)</t>
  </si>
  <si>
    <t>['excel', 'word', 'outlook', 'terminal']</t>
  </si>
  <si>
    <t>Data Modeler- Retail Banking experience</t>
  </si>
  <si>
    <t>Temple Terrace, FL</t>
  </si>
  <si>
    <t>['python', 'sql', 'aws', 'azure', 'gcp', 'pandas', 'numpy', 'scikit-learn', 'pytorch', 'spark', 'flow']</t>
  </si>
  <si>
    <t>Data Engineering / Power BI</t>
  </si>
  <si>
    <t>['scala', 'python', 'java', 'aws', 'spark']</t>
  </si>
  <si>
    <t>Data Management Key-user</t>
  </si>
  <si>
    <t>Analyst, Master Data Management (12-months Contract)</t>
  </si>
  <si>
    <t>International SOS</t>
  </si>
  <si>
    <t>Mission Data Analyst TS/SCI W</t>
  </si>
  <si>
    <t>IBM - Avature</t>
  </si>
  <si>
    <t>Military Systems Data Analyst, Mid-Level</t>
  </si>
  <si>
    <t>Man-Machine Systems Assessment</t>
  </si>
  <si>
    <t>Sr. Tableau Developer</t>
  </si>
  <si>
    <t>IntelliGenesis LLC</t>
  </si>
  <si>
    <t>['java', 'scala', 'sql', 'python', 'azure', 'databricks', 'unity']</t>
  </si>
  <si>
    <t>Senior Python Oracle Pl/SQL Data Engineer.</t>
  </si>
  <si>
    <t>['python', 'sql', 'aws', 'snowflake', 'oracle', 'unix', 'jenkins', 'git']</t>
  </si>
  <si>
    <t>Business Analyst II, Selling Partner Recrt&amp;Success (4095)</t>
  </si>
  <si>
    <t>['sql', 'vba', 'excel', 'tableau']</t>
  </si>
  <si>
    <t>Cloud Big Data Developer - Officer</t>
  </si>
  <si>
    <t>['scala', 'python', 'sql', 'nosql', 'shell', 'elasticsearch', 'databricks', 'aws', 'spark', 'hadoop', 'unix', 'tableau', 'github']</t>
  </si>
  <si>
    <t>Data and Reporting Specialist - Bilingual Spanish</t>
  </si>
  <si>
    <t>['excel', 'power bi', 'powerpoint']</t>
  </si>
  <si>
    <t>Data Analytics Engineer - Financial Services / Hedge-fund</t>
  </si>
  <si>
    <t>['sql', 'aws', 'tableau', 'ssis']</t>
  </si>
  <si>
    <t>['sql', 'python', 'r', 'aws', 'azure', 'gcp', 'hadoop', 'spark', 'tableau', 'power bi']</t>
  </si>
  <si>
    <t>Sr Software Development Engineer, AWS Open Data Analytics Engines</t>
  </si>
  <si>
    <t>SAS Programmer</t>
  </si>
  <si>
    <t>Data Engineer- up to $115,000 base salary</t>
  </si>
  <si>
    <t>Data Quality Analyst (EX Apple)</t>
  </si>
  <si>
    <t>Creed Infotech Private Limited</t>
  </si>
  <si>
    <t>['sql', 'python', 'snowflake', 'airflow', 'pandas', 'tableau', 'git']</t>
  </si>
  <si>
    <t>Illinois State Board of Education</t>
  </si>
  <si>
    <t>['sql', 'sql server', 'azure', 'power bi', 'tableau']</t>
  </si>
  <si>
    <t>School Data Analyst</t>
  </si>
  <si>
    <t>Orange-Ulster BOCES</t>
  </si>
  <si>
    <t>Sr. Manager Data Design</t>
  </si>
  <si>
    <t>Machine Learning Analyst</t>
  </si>
  <si>
    <t>Sr Data Scientist- Quant Programmer, BI</t>
  </si>
  <si>
    <t>['python', 'databricks', 'azure', 'oracle']</t>
  </si>
  <si>
    <t>Data Engineer - Enterprise Fraud Organization (EFO) - - Full-time</t>
  </si>
  <si>
    <t>['powershell', 'python', 'sql', 'azure', 'oracle', 'snowflake', 'kafka', 'pyspark', 'tableau', 'bitbucket']</t>
  </si>
  <si>
    <t>Biostatistical Programming Mgr</t>
  </si>
  <si>
    <t>['sql', 'sas', 'sas', 'r', 'python', 'unix']</t>
  </si>
  <si>
    <t>Senior Ops Data Analyst, Services - Atlanta, GA - Full-time</t>
  </si>
  <si>
    <t>Mid-level Data Engineer - Full-time</t>
  </si>
  <si>
    <t>Maverc Technologies</t>
  </si>
  <si>
    <t>['databricks', 'aws', 'azure', 'spark']</t>
  </si>
  <si>
    <t>Staff Data Scientist, Marketing Applied Sciences Team</t>
  </si>
  <si>
    <t>['python', 'azure', 'databricks', 'scikit-learn', 'numpy', 'pandas', 'tensorflow', 'pytorch']</t>
  </si>
  <si>
    <t>Business Intelligence &amp; Design Analyst</t>
  </si>
  <si>
    <t>['sql', 'java', 'python', 'excel', 'power bi']</t>
  </si>
  <si>
    <t>Mid level Data Analyst - Full-time</t>
  </si>
  <si>
    <t>Two95 International Inc.</t>
  </si>
  <si>
    <t>['sql', 'db2', 'postgresql', 'mysql', 'oracle', 'excel', 'atlassian', 'jira', 'confluence', 'slack']</t>
  </si>
  <si>
    <t>Senior Audit Data Analyst - Full-time</t>
  </si>
  <si>
    <t>Sr. Data Analyst Pharma Commercial Digital Solutions - Full-time</t>
  </si>
  <si>
    <t>['sql', 'r', 'python', 'gcp', 'bigquery', 'tableau']</t>
  </si>
  <si>
    <t>IT Data Analyst Intern - Full-time</t>
  </si>
  <si>
    <t>Bob's Discount Furniture</t>
  </si>
  <si>
    <t>Lead Data Analyst - Full-time</t>
  </si>
  <si>
    <t>IT Partners,Inc</t>
  </si>
  <si>
    <t>Sr. Data Analyst Pharma Commercial Digital Solutions</t>
  </si>
  <si>
    <t>Data Analyst - SQL &amp; Databricks - Full-time</t>
  </si>
  <si>
    <t>Marketing Data Analyst Co-Op- Winter/Spring - Full-time</t>
  </si>
  <si>
    <t>Skyworks</t>
  </si>
  <si>
    <t>['python', 'c', 'c++', 'excel']</t>
  </si>
  <si>
    <t>Analyst Data Analytics - US Based Remote - Full-time</t>
  </si>
  <si>
    <t>Anywhere Real Estate</t>
  </si>
  <si>
    <t>['sql', 'python', 'snowflake', 'aws', 'azure', 'gcp', 'kafka', 'power bi', 'excel', 'flow']</t>
  </si>
  <si>
    <t>Data Analytics Analyst - US Based Remote - Full-time</t>
  </si>
  <si>
    <t>['aws', 'azure', 'gcp', 'excel', 'powerpoint']</t>
  </si>
  <si>
    <t>Sr Data Analyst - SQL &amp; Databricks - Full-time</t>
  </si>
  <si>
    <t>Sales Data Reporting Associate - Temporary</t>
  </si>
  <si>
    <t>Corporate Banking Data Analyst - Full-time</t>
  </si>
  <si>
    <t>Raymond James Financial, Inc.</t>
  </si>
  <si>
    <t>Lead Data Scientist (NLP &amp; Computer Vision Focus)</t>
  </si>
  <si>
    <t>Data Scientist, Operations Research - Full-time</t>
  </si>
  <si>
    <t>Lead Data Scientist, NLP &amp; Strategic Member Insights</t>
  </si>
  <si>
    <t>['python', 'sql', 'gcp', 'aws', 'azure', 'bigquery', 'tensorflow', 'scikit-learn', 'pytorch', 'spark', 'git', 'kubernetes', 'jira', 'trello']</t>
  </si>
  <si>
    <t>Internal Audit Data Scientist Intern - REMOTE - Full-time</t>
  </si>
  <si>
    <t>Lead Data Scientist (NLP &amp; Computer Vision Focus) - Full-time</t>
  </si>
  <si>
    <t>Senior Decision Scientist - Healthcare Actuary</t>
  </si>
  <si>
    <t>['sql', 'python', 'aws', 'gcp', 'azure', 'spark']</t>
  </si>
  <si>
    <t>Full Stack Data Scientist - Full-time</t>
  </si>
  <si>
    <t>['html', 'javascript', 'python', 'java', 'postgresql', 'gcp', 'react', 'airflow', 'hugging face', 'numpy', 'pandas', 'scikit-learn', 'pytorch', 'jupyter', 'angular', 'vue.js', 'node.js', 'fastapi', 'docker', 'kubernetes', 'git']</t>
  </si>
  <si>
    <t>Data Science Portal Developer - Full-time</t>
  </si>
  <si>
    <t>['javascript', 'python', 'mongodb', 'mongodb', 'mysql', 'postgresql', 'react', 'plotly', 'numpy', 'jupyter', 'angular', 'vue.js', 'node.js']</t>
  </si>
  <si>
    <t>Principal Data Engineer- Enterprise Data Enablement - Full-time</t>
  </si>
  <si>
    <t>['java', 'scala', 'sql', 'typescript', 'snowflake', 'aws', 'azure', 'spark', 'kafka', 'spring', 'react', 'angular', 'bitbucket', 'git']</t>
  </si>
  <si>
    <t>The Knot Worldwide</t>
  </si>
  <si>
    <t>Senior Big Data Engineer - (Person360 &amp; MDM)</t>
  </si>
  <si>
    <t>['sql', 'python', 'gcp', 'databricks', 'azure', 'aws', 'kafka', 'spark', 'flow']</t>
  </si>
  <si>
    <t>Data Engineer (L5) - Content Production &amp; Promotion (L10N)</t>
  </si>
  <si>
    <t>Principal Data Engineer - Full-time</t>
  </si>
  <si>
    <t>Maplewood, MN</t>
  </si>
  <si>
    <t>['sql', 'nosql', 'python', 'databricks', 'aws', 'spark', 'pyspark', 'kafka', 'airflow', 'node', 'tableau', 'power bi', 'unity', 'docker', 'kubernetes', 'jira', 'confluence']</t>
  </si>
  <si>
    <t>Senior GCP Data Engineer, Reporting &amp; Analytics - Full-time</t>
  </si>
  <si>
    <t>Staff Data Engineer - Full-time</t>
  </si>
  <si>
    <t>['python', 'go', 'dynamodb', 'databricks', 'redshift', 'aws', 'spark', 'pyspark', 'kafka', 'linux']</t>
  </si>
  <si>
    <t>Senior Big Data Engineer - (Person360 &amp; MDM) - Full-time</t>
  </si>
  <si>
    <t>Aristotle</t>
  </si>
  <si>
    <t>['t-sql', 'sql', 'css', 'javascript', 'c#', 'sql server', 'asp.net', 'ssis', 'word', 'excel', 'visio']</t>
  </si>
  <si>
    <t>['python', 'sql', 'c', 'azure', 'databricks', 'aws', 'spark', 'pandas', 'power bi', 'tableau']</t>
  </si>
  <si>
    <t>Staff Data Engineer (Requiring API, Microservices, and Python) - Full-time</t>
  </si>
  <si>
    <t>['python', 'java', 'c#', 'javascript', 'sql', 'gcp', 'kafka', 'spark', 'kubernetes']</t>
  </si>
  <si>
    <t>Sr Data Engineer - Full-time</t>
  </si>
  <si>
    <t>['sql', 'python', 'azure', 'databricks', 'pyspark', 'sap', 'power bi', 'github']</t>
  </si>
  <si>
    <t>Plant Master Data Analyst - Full-time</t>
  </si>
  <si>
    <t>Schneider Electric</t>
  </si>
  <si>
    <t>Sr. Decision Scientist / Business Analytics - Clinical Analytics (Remote) - Full-time</t>
  </si>
  <si>
    <t>Intermountain Health</t>
  </si>
  <si>
    <t>['sql', 'python', 'oracle', 'databricks', 'cognos', 'tableau', 'word', 'spreadsheet']</t>
  </si>
  <si>
    <t>Sr. Analyst, Data Science - Full-time</t>
  </si>
  <si>
    <t>['sas', 'sas', 'sql', 'postgresql', 'looker', 'tableau', 'sap', 'excel', 'powerpoint']</t>
  </si>
  <si>
    <t>Operations Research Analyst</t>
  </si>
  <si>
    <t>['go', 'python', 'r', 'vba', 'matlab', 'flow']</t>
  </si>
  <si>
    <t>Internship, Supply Chain Data Analyst - Full-time</t>
  </si>
  <si>
    <t>Kendo Brands</t>
  </si>
  <si>
    <t>Data Scientist (Intern) United States - Full-time</t>
  </si>
  <si>
    <t>['sql', 'r', 'python', 'javascript', 'sas', 'sas', 'oracle', 'hadoop', 'tensorflow', 'pytorch', 'excel', 'spss']</t>
  </si>
  <si>
    <t>Information Technology Business Analyst</t>
  </si>
  <si>
    <t>['tableau', 'excel', 'power bi', 'flow', 'jira']</t>
  </si>
  <si>
    <t>Business Analyst, Entertainment PXT</t>
  </si>
  <si>
    <t>['sql', 'vba', 'aws', 'redshift', 'excel', 'tableau']</t>
  </si>
  <si>
    <t>FBI Special Agent: Advanced Data &amp; Intelligence Expertise</t>
  </si>
  <si>
    <t>Federal Bureau of Investigation (FBI)</t>
  </si>
  <si>
    <t>['sql', 'python', 'c#', 'sql server', 'azure', 'power bi', 'dax', 'github']</t>
  </si>
  <si>
    <t>Windfall</t>
  </si>
  <si>
    <t>['java', 'python', 'kotlin', 'sql', 'gcp', 'bigquery', 'spark', 'airflow']</t>
  </si>
  <si>
    <t>Talend Data Engineer</t>
  </si>
  <si>
    <t>Nebraska City, NE</t>
  </si>
  <si>
    <t>['python', 'scala', 'sql', 'redshift', 'snowflake', 'ssis']</t>
  </si>
  <si>
    <t>Ellendale, ND</t>
  </si>
  <si>
    <t>Senior Engineer - JavaScript, React - U.S. Consumer Services &amp; Enterprise Digital &amp; Data Technology Team</t>
  </si>
  <si>
    <t>['javascript', 'react', 'express', 'node', 'angular', 'node.js', 'flow']</t>
  </si>
  <si>
    <t>Junior Health Data Analyst</t>
  </si>
  <si>
    <t>GBMC HealthCare</t>
  </si>
  <si>
    <t>Workload Analyst</t>
  </si>
  <si>
    <t>['sql', 'python', 'snowflake', 'excel', 'tableau', 'power bi', 'looker']</t>
  </si>
  <si>
    <t>Senior Database Developer</t>
  </si>
  <si>
    <t>['perl', 'python', 'powershell', 'c#', 'java', 'sql']</t>
  </si>
  <si>
    <t>FBI Special Agent: Data Science &amp; Intelligence Expertise</t>
  </si>
  <si>
    <t>Spatial Data Technician I</t>
  </si>
  <si>
    <t>Katonah, NY</t>
  </si>
  <si>
    <t>CPL</t>
  </si>
  <si>
    <t>['go', 'windows', 'excel']</t>
  </si>
  <si>
    <t>Data Engineer II – AWS Cloud/ETL</t>
  </si>
  <si>
    <t>Strategic Growth and Data Analyst</t>
  </si>
  <si>
    <t>Annapolis Area Christian School</t>
  </si>
  <si>
    <t>['python', 'r', 'sql', 'qlik', 'tableau']</t>
  </si>
  <si>
    <t>Scrum Master with Data Analyst</t>
  </si>
  <si>
    <t>['sql', 'python', 'excel', 'jira', 'confluence']</t>
  </si>
  <si>
    <t>Senior Report Analyst / Data Engineer</t>
  </si>
  <si>
    <t>2nd Swing</t>
  </si>
  <si>
    <t>['sql', 'aws', 'azure', 'excel']</t>
  </si>
  <si>
    <t>Senior Staff Data Engineer - Hybrid</t>
  </si>
  <si>
    <t>['sql', 'javascript', 't-sql', 'sql server', 'snowflake', 'aws', 'ssis', 'tableau', 'github', 'jenkins']</t>
  </si>
  <si>
    <t>Resolve Tech Solutions</t>
  </si>
  <si>
    <t>['sql', 'python', 'azure', 'databricks', 'pyspark', 'power bi']</t>
  </si>
  <si>
    <t>Data Scientist - Infrastructure Platform</t>
  </si>
  <si>
    <t>['python', 'r', 'scala', 'sql', 'spark', 'kafka', 'tableau', 'power bi']</t>
  </si>
  <si>
    <t>Business Analyst, Operations Enablement</t>
  </si>
  <si>
    <t>Galileo Financial Technologies</t>
  </si>
  <si>
    <t>['go', 'excel', 'jira', 'smartsheet']</t>
  </si>
  <si>
    <t>['python', 'r', 'sql', 'aws', 'airflow', 'excel', 'tableau', 'power bi', 'git']</t>
  </si>
  <si>
    <t>Advancement Data and Operations Specialist</t>
  </si>
  <si>
    <t>University of Redlands</t>
  </si>
  <si>
    <t>['sql', 'crystal', 'sharepoint']</t>
  </si>
  <si>
    <t>Sr. Data Scientist, Amazon Business</t>
  </si>
  <si>
    <t>['sql', 'python', 'r', 'sas', 'sas', 'matlab', 'aws', 'redshift', 'excel', 'tableau']</t>
  </si>
  <si>
    <t>AI &amp; GenAI Data Scientist - Manager</t>
  </si>
  <si>
    <t>Data Scientist Biometrics</t>
  </si>
  <si>
    <t>Florida (+1 other)</t>
  </si>
  <si>
    <t>Selby Jennings HK</t>
  </si>
  <si>
    <t>Quito, Ecuador</t>
  </si>
  <si>
    <t>Indeed Ecuador</t>
  </si>
  <si>
    <t>Flow RMS</t>
  </si>
  <si>
    <t>['python', 'postgresql', 'aws', 'gcp', 'azure', 'graphql', 'kafka', 'fastapi', 'flow', 'docker', 'kubernetes']</t>
  </si>
  <si>
    <t>001 BlueCross and BlueShield of South Carolina</t>
  </si>
  <si>
    <t>['vba', 'sql', 'sas', 'sas', 'db2', 'excel']</t>
  </si>
  <si>
    <t>Sr. Director, Go-to-Market Data Science, Analytics &amp; Business Intelligence</t>
  </si>
  <si>
    <t>SonicWall</t>
  </si>
  <si>
    <t>Data Engineer - Perception Verification and Validation</t>
  </si>
  <si>
    <t>['sql', 'python', 'scala', 'c++', 'airflow', 'kafka', 'spark', 'hadoop']</t>
  </si>
  <si>
    <t>Senior Data Analyst - Digital Analytics</t>
  </si>
  <si>
    <t>Provider Data Analyst III</t>
  </si>
  <si>
    <t>['sql', 'microsoft teams']</t>
  </si>
  <si>
    <t>Picarro</t>
  </si>
  <si>
    <t>ZEDVentures Incorporated</t>
  </si>
  <si>
    <t>Data Engineer, Cloud and System</t>
  </si>
  <si>
    <t>['sql', 'python', 'scala', 'aws', 'gcp', 'azure', 'airflow', 'spark', 'hadoop', 'kafka', 'tableau', 'power bi']</t>
  </si>
  <si>
    <t>Senior Data Center Asset Management Engineer (Virginia)</t>
  </si>
  <si>
    <t>['sql', 'python', 'looker', 'asana']</t>
  </si>
  <si>
    <t>RCG</t>
  </si>
  <si>
    <t>Business Analysts / Data Analysts</t>
  </si>
  <si>
    <t>Symphony-Solution</t>
  </si>
  <si>
    <t>.net developer/data analyst</t>
  </si>
  <si>
    <t>MBTechnosolutions</t>
  </si>
  <si>
    <t>['sql', 'sql server', 'oracle', 'asp.net', 'express', 'tableau']</t>
  </si>
  <si>
    <t>CDI, Corporation</t>
  </si>
  <si>
    <t>Hadoop Data Analyst/Developer</t>
  </si>
  <si>
    <t>['shell', 'python', 'hadoop', 'kafka', 'yarn']</t>
  </si>
  <si>
    <t>Actuarial Analyst - Modeling (Mid-Level)</t>
  </si>
  <si>
    <t>['python', 'r', 'sql', 'sas', 'sas']</t>
  </si>
  <si>
    <t>['sas', 'sas', 'r', 'python', 'spreadsheet']</t>
  </si>
  <si>
    <t>Data Engineer ( only w2 candidates and no Corp to Corp)</t>
  </si>
  <si>
    <t>['sql', 'aws', 'redshift', 'sap']</t>
  </si>
  <si>
    <t>Data Engineer, AMZL Orbit Data Engineering</t>
  </si>
  <si>
    <t>['dynamodb', 'aws', 'redshift', 'hadoop', 'spark']</t>
  </si>
  <si>
    <t>Senior Data Engineer-Xumo</t>
  </si>
  <si>
    <t>['sql', 'python', 'r', 'mysql', 'postgresql', 'aws', 'azure', 'bigquery', 'snowflake', 'redshift', 'databricks', 'hadoop', 'spark', 'tableau', 'power bi', 'looker', 'kubernetes']</t>
  </si>
  <si>
    <t>Sr. Business Intelligence Engineer, AMZL Strategic Planning</t>
  </si>
  <si>
    <t>['sql', 'python', 'r', 'ruby', 'ruby', 'aws', 'redshift', 'tableau', 'excel']</t>
  </si>
  <si>
    <t>Business Intelligence Engineer II, Network Design, Planning, &amp; Engineering, North America Transportation</t>
  </si>
  <si>
    <t>['nosql', 'sql', 'dynamodb', 'redshift', 'oracle', 'aws', 'tableau']</t>
  </si>
  <si>
    <t>Senior Data Engineer, HW Eng ADE (Analytics and Data Engineering)</t>
  </si>
  <si>
    <t>Language Data Scientist II, AWS Q for Business</t>
  </si>
  <si>
    <t>Language Data Scientist II, Amazon Q Business</t>
  </si>
  <si>
    <t>['sql', 'python', 'r', 'sas', 'sas', 'matlab', 'aws']</t>
  </si>
  <si>
    <t>Junior Data Analyst - Now Hiring</t>
  </si>
  <si>
    <t>NYC KIDS RISE</t>
  </si>
  <si>
    <t>['sql', 'r', 'mysql', 'excel']</t>
  </si>
  <si>
    <t>Sr. Healthcare Data Analyst</t>
  </si>
  <si>
    <t>['sql', 'sas', 'sas', 'tableau', 'alteryx']</t>
  </si>
  <si>
    <t>['tableau', 'power bi', 'powerpoint', 'excel', 'sharepoint']</t>
  </si>
  <si>
    <t>['sql', 'c#', 'sas', 'sas', 'r', 'tableau', 'alteryx', 'microstrategy', 'powerpoint', 'excel', 'word']</t>
  </si>
  <si>
    <t>Reporting and Data Analyst - Now Hiring</t>
  </si>
  <si>
    <t>Brandeis University</t>
  </si>
  <si>
    <t>Data Analyst: 25-03885</t>
  </si>
  <si>
    <t>['sql', 'vba', 'oracle', 'tableau']</t>
  </si>
  <si>
    <t>Sawhorse Productions</t>
  </si>
  <si>
    <t>['sql', 'python', 'gcp', 'tableau', 'git']</t>
  </si>
  <si>
    <t>Data Analyst - Hybrid - Now Hiring</t>
  </si>
  <si>
    <t>Credibly</t>
  </si>
  <si>
    <t>Incedoinc</t>
  </si>
  <si>
    <t>['sql', 'python', 'r', 'sas', 'sas', 'gcp', 'tableau']</t>
  </si>
  <si>
    <t>Birst Technical lead - Data Science</t>
  </si>
  <si>
    <t>Opes Solution</t>
  </si>
  <si>
    <t>Data Assurance Engineer III</t>
  </si>
  <si>
    <t>['python', 'sql', 'kubernetes', 'github']</t>
  </si>
  <si>
    <t>['python', 'sql', 'nosql', 'snowflake', 'redshift', 'bigquery', 'aurora', 'aws', 'azure', 'kafka', 'spark', 'hadoop', 'docker', 'kubernetes']</t>
  </si>
  <si>
    <t>Power BI/Data Engineer @ Quincy, MA /Salisbury, NC / Greenville, SC / Carlisle, PA / Scarborough, ME; Chicago, IL--Hybrid - Now Hiring</t>
  </si>
  <si>
    <t>Saxon Global</t>
  </si>
  <si>
    <t>['python', 'databricks', 'azure', 'dax', 'power bi']</t>
  </si>
  <si>
    <t>['scala', 'sql', 'python', 'hadoop', 'spark', 'kafka', 'airflow', 'spring', 'looker']</t>
  </si>
  <si>
    <t>Data Engineer II (DE2-RA)</t>
  </si>
  <si>
    <t>Zions Bancorporation</t>
  </si>
  <si>
    <t>Pasco, WA</t>
  </si>
  <si>
    <t>Applied AI Engineer (Audio) - REMOTE</t>
  </si>
  <si>
    <t>['python', 'pytorch', 'word']</t>
  </si>
  <si>
    <t>Staff, Data Engineer | Applied AI</t>
  </si>
  <si>
    <t>['java', 'python', 'sql', 'nosql', 'redis', 'bigquery', 'spark', 'hadoop', 'airflow', 'kafka', 'excel', 'docker', 'flow', 'git']</t>
  </si>
  <si>
    <t>Fortray Global Service Limited</t>
  </si>
  <si>
    <t>['python', 'r', 'scala', 'numpy', 'pandas', 'spark', 'keras', 'tensorflow']</t>
  </si>
  <si>
    <t>Product MDM &amp; Data Engineering Business Analyst</t>
  </si>
  <si>
    <t>['r', 'c']</t>
  </si>
  <si>
    <t>Supervisor Market Facing Analytics</t>
  </si>
  <si>
    <t>['sas', 'sas', 'sql', 'cognos']</t>
  </si>
  <si>
    <t>HR Analyst (Data Analysis &amp; Reporting)</t>
  </si>
  <si>
    <t>Krg Technologies</t>
  </si>
  <si>
    <t>['c', 'c++', 'sql', 'shell', 'sql server', 'mysql', 'oracle']</t>
  </si>
  <si>
    <t>Acceleration Center - Financial Crimes Unit - Risk Architecture Data Scientist (Python/SQL) Senior Associate</t>
  </si>
  <si>
    <t>['python', 'r', 'sas', 'sas', 'java', 'sql', 'vba', 'tableau', 'alteryx', 'excel', 'power bi', 'word', 'powerpoint']</t>
  </si>
  <si>
    <t>Data Center Design Electrical Engineer</t>
  </si>
  <si>
    <t>['go', 'oracle', 'colocation']</t>
  </si>
  <si>
    <t>['python', 'sql', 'r', 'airflow', 'git']</t>
  </si>
  <si>
    <t>Resideo</t>
  </si>
  <si>
    <t>['python', 'r', 'sql', 'databricks', 'aws', 'azure', 'spark', 'pyspark', 'tensorflow', 'keras', 'pytorch', 'scikit-learn', 'numpy', 'pandas', 'jupyter', 'git']</t>
  </si>
  <si>
    <t>Sales Engineer, East</t>
  </si>
  <si>
    <t>['sql', 'nosql', 'spark', 'kubernetes', 'zoom']</t>
  </si>
  <si>
    <t>Senior Data Engineer, Trust Fundamentals</t>
  </si>
  <si>
    <t>Data Base Lead</t>
  </si>
  <si>
    <t>Sr. Data Scientist, Generative AI - Full-time</t>
  </si>
  <si>
    <t>ProArch</t>
  </si>
  <si>
    <t>['python', 'aws', 'gcp', 'azure', 'pytorch', 'tensorflow', 'scikit-learn', 'keras', 'fastapi', 'jenkins', 'docker', 'kubernetes', 'git']</t>
  </si>
  <si>
    <t>['java', 'sql', 'databricks', 'bigquery', 'gcp', 'aws', 'spark', 'airflow', 'spring', 'terraform']</t>
  </si>
  <si>
    <t>Manager, Senior Clinical Data Scientist, Clinical Data Sciences</t>
  </si>
  <si>
    <t>Pearl River, NY</t>
  </si>
  <si>
    <t>Summer 2025 - Clinical Pharmacology Analysis and Reporting/Data Science Internship - Full-time / Part-time</t>
  </si>
  <si>
    <t>['sas', 'sas', 'r', 'python', 'phoenix', 'excel']</t>
  </si>
  <si>
    <t>Lead Data Scientist, Parts Pricing - Full-time</t>
  </si>
  <si>
    <t>Caterpillar, Inc.</t>
  </si>
  <si>
    <t>['python', 'sql', 'aws', 'pyspark', 'scikit-learn', 'keras', 'tensorflow', 'pytorch', 'github']</t>
  </si>
  <si>
    <t>['t-sql', 'c#', 'sql', 'sql server', 'ssis', 'excel', 'ssrs']</t>
  </si>
  <si>
    <t>Snowflake Senior Data Engineer</t>
  </si>
  <si>
    <t>['go', 'python', 'snowflake', 'databricks', 'pyspark', 'airflow', 'flow']</t>
  </si>
  <si>
    <t>The Plains, OH</t>
  </si>
  <si>
    <t>Novibet</t>
  </si>
  <si>
    <t>['python', 'sql', 'nosql', 'databricks', 'azure', 'aws', 'gcp', 'spark', 'pyspark', 'tableau', 'power bi', 'terraform']</t>
  </si>
  <si>
    <t>AI &amp; Machine Learning Engineer - TMT - Manager - Consulting - Location OPEN</t>
  </si>
  <si>
    <t>['python', 'sql', 'r', 'javascript', 'java', 'c++', 'c', 'azure', 'aws', 'scikit-learn', 'pytorch', 'kafka', 'pandas', 'spark', 'git', 'jira', 'unify']</t>
  </si>
  <si>
    <t>Senior Gen AI Data Engineer - Full-time</t>
  </si>
  <si>
    <t>Compliance Data Analyst, Insurance - Full-time</t>
  </si>
  <si>
    <t>Shipt</t>
  </si>
  <si>
    <t>['go', 'aws', 'tableau']</t>
  </si>
  <si>
    <t>Cyber Tech Data Analyst - MS250305</t>
  </si>
  <si>
    <t>Wellsville, NY</t>
  </si>
  <si>
    <t>Micro Solutions</t>
  </si>
  <si>
    <t>Strategy Data Analyst</t>
  </si>
  <si>
    <t>Data Analyst (Python, SQL, Power BI)</t>
  </si>
  <si>
    <t>Data Analyst -- NJ locals</t>
  </si>
  <si>
    <t>Clover Solutions LLC</t>
  </si>
  <si>
    <t>Machine Learning Engineer III</t>
  </si>
  <si>
    <t>['python', 'java', 'kotlin', 'go', 'mysql', 'cassandra', 'dynamodb']</t>
  </si>
  <si>
    <t>Catalog Data Analyst - Product</t>
  </si>
  <si>
    <t>Hoodie Analytics</t>
  </si>
  <si>
    <t>Sr Data Engineer-Xumo - Full-time / Part-time</t>
  </si>
  <si>
    <t>['azure', 'databricks', 'excel', 'flow']</t>
  </si>
  <si>
    <t>Data Engineer (Google Cloud Platform) - only Arizona Locals</t>
  </si>
  <si>
    <t>Saksoft</t>
  </si>
  <si>
    <t>['python', 'kafka', 'airflow', 'splunk', 'docker', 'kubernetes']</t>
  </si>
  <si>
    <t>HEDIS Quality Data Analyst</t>
  </si>
  <si>
    <t>Healthcare Services Group</t>
  </si>
  <si>
    <t>Operations Data Scientist</t>
  </si>
  <si>
    <t>Merchandising Systems Analyst</t>
  </si>
  <si>
    <t>['sql', 'excel', 'tableau', 'jira', 'confluence']</t>
  </si>
  <si>
    <t>Wolf &amp; Company, P.C.</t>
  </si>
  <si>
    <t>['sql', 'python', 'aws', 'azure', 'gcp', 'redshift', 'snowflake', 'bigquery', 'spark', 'kafka', 'airflow', 'gdpr']</t>
  </si>
  <si>
    <t>Ascend Public Charter Schools</t>
  </si>
  <si>
    <t>['python', 'sql', 'mysql', 'postgresql', 'azure', 'snowflake', 'tableau', 'looker', 'power bi']</t>
  </si>
  <si>
    <t>['sharepoint', 'smartsheet']</t>
  </si>
  <si>
    <t>Data Analyst &amp; Reporting Specialist</t>
  </si>
  <si>
    <t>IEM International Inc</t>
  </si>
  <si>
    <t>['sql', 'python', 'r', 'oracle', 'excel']</t>
  </si>
  <si>
    <t>Data Steward  (Pharmaceuitical)</t>
  </si>
  <si>
    <t>['python', 'r', 'aws', 'linux']</t>
  </si>
  <si>
    <t>Data Analyst--Sunnyvale, CA- Onsite</t>
  </si>
  <si>
    <t>['python', 'sql', 'r', 'aws', 'pandas', 'numpy', 'matplotlib', 'airflow', 'excel', 'tableau', 'power bi', 'git']</t>
  </si>
  <si>
    <t>Supply chain data analyst</t>
  </si>
  <si>
    <t>PIM (Product Information Management) and DAM Specialist</t>
  </si>
  <si>
    <t>DAP</t>
  </si>
  <si>
    <t>Bernard Nickels &amp; Associates</t>
  </si>
  <si>
    <t>Voice Analytics Lead, People Analytics</t>
  </si>
  <si>
    <t>Madison Black</t>
  </si>
  <si>
    <t>BTU-Meter Data Analyst</t>
  </si>
  <si>
    <t>Bryan, TX</t>
  </si>
  <si>
    <t>City of Bryan</t>
  </si>
  <si>
    <t>['sql', 'c', 'word', 'excel']</t>
  </si>
  <si>
    <t>Senior HCM Business Analyst (W2 only)</t>
  </si>
  <si>
    <t>Dash Technologies Inc.</t>
  </si>
  <si>
    <t>['sql', 'python', 'r', 'snowflake', 'excel', 'tableau', 'looker', 'power bi', 'powerpoint']</t>
  </si>
  <si>
    <t>Advanced Analytics, Staff - LinkedIn Marketing Solutions</t>
  </si>
  <si>
    <t>['sql', 'r', 'python', 'c', 'tableau', 'git']</t>
  </si>
  <si>
    <t>Data Analyst 2, Central Office</t>
  </si>
  <si>
    <t>New York State Office of Mental Health</t>
  </si>
  <si>
    <t>IT Change Control Analyst</t>
  </si>
  <si>
    <t>Senior Data Solutions Analyst</t>
  </si>
  <si>
    <t>['sas', 'sas', 'sql', 'nosql', 'java', 'python', 'perl', 'shell', 'hadoop']</t>
  </si>
  <si>
    <t>Analyst, Finance &amp; Analytics (SQL/Adv. Excel) - REMOTE - Full-time</t>
  </si>
  <si>
    <t>BI Developer – Power BI Champion</t>
  </si>
  <si>
    <t>CornerStone Technology Talent Services</t>
  </si>
  <si>
    <t>['sql', 'python', 'r', 'snowflake', 'databricks', 'azure', 'power bi', 'tableau']</t>
  </si>
  <si>
    <t>Sr. Scientist, Global Commercial Data Science (GCDS) - Full-time</t>
  </si>
  <si>
    <t>['go', 'sql', 'python', 'r', 'c', 'java', 'tableau']</t>
  </si>
  <si>
    <t>Paytronix</t>
  </si>
  <si>
    <t>['sql', 'python', 'snowflake', 'airflow', 'looker', 'git']</t>
  </si>
  <si>
    <t>Lead Data Engineer - Full-time</t>
  </si>
  <si>
    <t>PILYTIX</t>
  </si>
  <si>
    <t>['sql', 'python', 'postgresql', 'bigquery', 'gcp', 'airflow', 'git', 'docker', 'kubernetes']</t>
  </si>
  <si>
    <t>Data Analyst ( Geographic Information Systems)-GIS</t>
  </si>
  <si>
    <t>City of Salisbury</t>
  </si>
  <si>
    <t>['python', 'r', 'sql', 'nosql', 'docker', 'kubernetes']</t>
  </si>
  <si>
    <t>Data Scientist, Cloud Learning Services</t>
  </si>
  <si>
    <t>Senior Data Analyst - SQL</t>
  </si>
  <si>
    <t>['sql', 'vba', 'python', 'sas', 'sas', 'excel', 'power bi']</t>
  </si>
  <si>
    <t>Full Stack Senior Data Scientist (MLE) | Applied AI</t>
  </si>
  <si>
    <t>['java', 'c++', 'python', 'gcp', 'azure', 'kafka', 'spark']</t>
  </si>
  <si>
    <t>R-91968 Machine Learning Operation Engineer II (ML OPS)</t>
  </si>
  <si>
    <t>['scala', 'python', 'java', 'sql', 'databricks', 'aws', 'spark', 'airflow', 'hadoop', 'kubernetes']</t>
  </si>
  <si>
    <t>Snr Business Intelligence Eng., Amazon Autos</t>
  </si>
  <si>
    <t>['sql', 'python', 'r', 'ruby', 'ruby', 'aws']</t>
  </si>
  <si>
    <t>Intern - Contract Data Analyst</t>
  </si>
  <si>
    <t>Lightpath</t>
  </si>
  <si>
    <t>Sr. Data Scientist, Clinical Strategy</t>
  </si>
  <si>
    <t>['sql', 'python', 'r', 'snowflake', 'databricks', 'alteryx', 'tableau', 'power bi']</t>
  </si>
  <si>
    <t>Digital Sales Analyst</t>
  </si>
  <si>
    <t>MGA Entertainment</t>
  </si>
  <si>
    <t>Data Engineer (Mid-Level, Engineer II – Data Focus)</t>
  </si>
  <si>
    <t>Surgical Review Corporation</t>
  </si>
  <si>
    <t>['c#', 'sql', 'mongodb', 'mongodb', 'shell', 'sql server', 'mysql', 'couchdb', 'aws', 'redshift', 'snowflake', 'kafka', 'spark', 'linux', 'unify']</t>
  </si>
  <si>
    <t>Database Engineering Intern</t>
  </si>
  <si>
    <t>TechStyleOS</t>
  </si>
  <si>
    <t>['sql', 't-sql', 'go', 'sql server', 'elasticsearch', 'aws', 'kafka']</t>
  </si>
  <si>
    <t>Senior BI Developer/Analyst</t>
  </si>
  <si>
    <t>Claire's</t>
  </si>
  <si>
    <t>Senior Decision Scientist - Medicare Growth Analytics</t>
  </si>
  <si>
    <t>['sql', 'r', 'tableau', 'power bi']</t>
  </si>
  <si>
    <t>Data Engineer (With Java Engineering Experience)</t>
  </si>
  <si>
    <t>Oak Grove, NC</t>
  </si>
  <si>
    <t>['python', 'java', 'shell', 'oracle', 'aurora', 'snowflake', 'aws', 'jenkins', 'docker', 'kubernetes']</t>
  </si>
  <si>
    <t>['python', 'java', 'azure', 'gcp', 'aws', 'snowflake', 'redshift', 'databricks', 'kafka', 'qlik', 'terraform', 'github']</t>
  </si>
  <si>
    <t>Principal Data Scientist Santa Clara, CA</t>
  </si>
  <si>
    <t>Tbwa Chiat/Day Inc</t>
  </si>
  <si>
    <t>['python', 'r', 'java', 'sql', 'nosql', 'aws', 'azure', 'tensorflow', 'pytorch', 'scikit-learn', 'hadoop', 'spark', 'kafka', 'docker', 'kubernetes']</t>
  </si>
  <si>
    <t>Data Pipeline Engineer I</t>
  </si>
  <si>
    <t>['snowflake', 'azure', 'databricks']</t>
  </si>
  <si>
    <t>['sql', 'python', 'r', 'sql server', 'snowflake', 'azure', 'aws', 'power bi', 'dax']</t>
  </si>
  <si>
    <t>Data Integrator</t>
  </si>
  <si>
    <t>Molesworth, United Kingdom</t>
  </si>
  <si>
    <t>Audit Data Analyst - Audit Manager</t>
  </si>
  <si>
    <t>Charlotte, NC (+2 others)</t>
  </si>
  <si>
    <t>['sas', 'sas', 'sql', 'tableau', 'power bi', 'alteryx']</t>
  </si>
  <si>
    <t>['sql', 'tableau', 'sap', 'jira']</t>
  </si>
  <si>
    <t>Lead Independent Testing Officer - Data Analytics</t>
  </si>
  <si>
    <t>Data Analysis Program Manager-VP (Hybrid)</t>
  </si>
  <si>
    <t>Principal Data Scientist RWE &amp; AA</t>
  </si>
  <si>
    <t>Titusville, FL</t>
  </si>
  <si>
    <t>Hilco Global</t>
  </si>
  <si>
    <t>['python', 'r', 'sql', 'snowflake', 'aws', 'azure', 'tensorflow', 'scikit-learn', 'pytorch', 'spark', 'tableau', 'power bi']</t>
  </si>
  <si>
    <t>Data Scientist - Talent Pool</t>
  </si>
  <si>
    <t>['python', 'r', 'sql', 'javascript', 'pyspark', 'hadoop', 'rshiny', 'zoom']</t>
  </si>
  <si>
    <t>['powershell', 'python', 'scala', 'r', 'sql', 'c', 'azure', 'databricks', 'oracle', 'snowflake', 'spark', 'power bi']</t>
  </si>
  <si>
    <t>Software Engineer (Data)</t>
  </si>
  <si>
    <t>['sql', 'python', 'nosql', 'mongodb', 'mongodb', 'databricks', 'snowflake', 'azure', 'power bi', 'sap', 'github', 'jenkins', 'jira']</t>
  </si>
  <si>
    <t>Machine Learning Engineer II - Data and Insights</t>
  </si>
  <si>
    <t>Qualtrics</t>
  </si>
  <si>
    <t>['java', 'c#', 'python', 'tensorflow', 'pytorch']</t>
  </si>
  <si>
    <t>Mern Stack Developer / Data Analyst - Junior Level (Remote)</t>
  </si>
  <si>
    <t>['python', 'java', 'vba', 'sql', 'nosql', 'mongodb', 'mongodb', 'sql server', 'redis', 'snowflake', 'oracle', 'aws', 'pyspark', 'spark', 'kafka', 'microstrategy', 'docker', 'terraform', 'wire']</t>
  </si>
  <si>
    <t>Principal Data Streaming Engineer (Cloud)</t>
  </si>
  <si>
    <t>['c#', 'c', 'c++', 'java', 'python', 'nosql', 'aws', 'azure', 'oracle', 'kafka', 'hadoop', 'spark', 'windows', 'unix', 'linux', 'flow', 'git', 'jenkins', 'terraform', 'ansible', 'jira']</t>
  </si>
  <si>
    <t>7048 - Business Process &amp; Data Analyst Reporting &amp; Dashboard Development (Onsite in Sacramento, CA)</t>
  </si>
  <si>
    <t>Staff Tech</t>
  </si>
  <si>
    <t>['sql', 'power bi', 'tableau', 'ssrs']</t>
  </si>
  <si>
    <t>Evansville, IN</t>
  </si>
  <si>
    <t>Evansville Goodwill Industries, Inc. - JazzHR</t>
  </si>
  <si>
    <t>Evansville Goodwill Industries, Inc.</t>
  </si>
  <si>
    <t>1 Vizient, Inc.</t>
  </si>
  <si>
    <t>['excel', 'spss', 'tableau']</t>
  </si>
  <si>
    <t>Big DATA Analyst</t>
  </si>
  <si>
    <t>Florida (+2 others)</t>
  </si>
  <si>
    <t>Research Engineer, Learnable Planner (Data Engineering)</t>
  </si>
  <si>
    <t>Waabi</t>
  </si>
  <si>
    <t>Data Scientist - B2C Marketing Growth Analytics</t>
  </si>
  <si>
    <t>UNESCWA : DATA ENGINEER – Beirut</t>
  </si>
  <si>
    <t>UNJoblink Careers</t>
  </si>
  <si>
    <t>ESCWA - United Nations Economic and Social Commission for Western Asia</t>
  </si>
  <si>
    <t>['python', 'r', 'sql', 'php', 'c', 'assembly', 'spark', 'hadoop', 'tableau', 'qlik', 'git', 'jenkins']</t>
  </si>
  <si>
    <t>['sql', 'postgresql', 'sql server', 'db2', 'oracle', 'aws', 'redshift', 'docker']</t>
  </si>
  <si>
    <t>Hewlett Packard Enterprise Development LP</t>
  </si>
  <si>
    <t>['r', 'sas', 'sas', 'python', 'sql', 'java', 'shell', 'hadoop', 'unix', 'spss', 'tableau']</t>
  </si>
  <si>
    <t>Software Engineer, Windows Product</t>
  </si>
  <si>
    <t>Guadeloupe</t>
  </si>
  <si>
    <t>['swift', 'c++', 'windows']</t>
  </si>
  <si>
    <t>Data Scientist , Customer Engagement Technology</t>
  </si>
  <si>
    <t>Business Intelligence Engineer II, Strategies Labor BI</t>
  </si>
  <si>
    <t>['nosql', 'sql', 'r', 'sas', 'sas', 'matlab', 'python', 'dynamodb', 'redshift', 'oracle', 'aws', 'tableau']</t>
  </si>
  <si>
    <t>Business Intelligence Engineer, Gen AI Advertising Finance, Gen AI advertising, Finance</t>
  </si>
  <si>
    <t>['sql', 'python', 'nosql', 'r', 'sas', 'sas', 'matlab', 'dynamodb', 'redshift', 'oracle', 'aws', 'excel', 'tableau']</t>
  </si>
  <si>
    <t>Blackbird Recruiting</t>
  </si>
  <si>
    <t>New Britain, CT</t>
  </si>
  <si>
    <t>['sql', 'go', 'snowflake', 'power bi', 'sap']</t>
  </si>
  <si>
    <t>Ayer, MA</t>
  </si>
  <si>
    <t>Catania Oils</t>
  </si>
  <si>
    <t>Data Analyst 3 (Talent Acquisition &amp; HR) - Now Hiring</t>
  </si>
  <si>
    <t>M.C. Dean, Inc</t>
  </si>
  <si>
    <t>['sql', 'r', 'python', 'excel', 'power bi', 'tableau']</t>
  </si>
  <si>
    <t>BRUNT Workwear</t>
  </si>
  <si>
    <t>['looker', 'tableau', 'excel']</t>
  </si>
  <si>
    <t>Iconma LLC</t>
  </si>
  <si>
    <t>['python', 'java', 'sql', 'aws', 'snowflake', 'pyspark', 'spark', 'express', 'sheets', 'excel']</t>
  </si>
  <si>
    <t>Data Analysts</t>
  </si>
  <si>
    <t>Tekfortune Inc</t>
  </si>
  <si>
    <t>['scala', 'python', 'sql', 'spark']</t>
  </si>
  <si>
    <t>Senior Data Analyst (AR) (P1-1483396-2) - Now Hiring</t>
  </si>
  <si>
    <t>Threat Intelligence: AML Strategic Analytic Innovation</t>
  </si>
  <si>
    <t>Senior Manager Sales Operations &amp; Data Scientist</t>
  </si>
  <si>
    <t>Somerset, NJ</t>
  </si>
  <si>
    <t>Legend Biotech US</t>
  </si>
  <si>
    <t>['power bi', 'powerpoint', 'excel', 'flow']</t>
  </si>
  <si>
    <t>Senior Machine Learning Engineer - Now Hiring</t>
  </si>
  <si>
    <t>ShiftCode Analytics</t>
  </si>
  <si>
    <t>['python', 'sql', 'aws', 'pyspark', 'docker']</t>
  </si>
  <si>
    <t>Sr. Machine Learning Engineer - Now Hiring</t>
  </si>
  <si>
    <t>Engineer, Big Data - SQL/Databricks/Data Modeling/Pipelines/Power BI - Remote</t>
  </si>
  <si>
    <t>['nosql', 'hadoop', 'kafka', 'spark', 'phoenix', 'yarn']</t>
  </si>
  <si>
    <t>Software Engineer (Leadership) - Infrastructure</t>
  </si>
  <si>
    <t>['c', 'c++', 'java', 'c#']</t>
  </si>
  <si>
    <t>Business Analyst / Job Req 755263682</t>
  </si>
  <si>
    <t>Alameda Alliance for Health</t>
  </si>
  <si>
    <t>Adobe Analytics Engineer</t>
  </si>
  <si>
    <t>['javascript', 'html', 'css']</t>
  </si>
  <si>
    <t>(USA) Staff, Data Architect</t>
  </si>
  <si>
    <t>Sr Business Intelligence Engineer, Prime Video, Ad CX</t>
  </si>
  <si>
    <t>Prime Video &amp; Amazon MGM Studios</t>
  </si>
  <si>
    <t>Data Engineer (VOIS)</t>
  </si>
  <si>
    <t>['sql', 'aws', 'gcp', 'bigquery', 'redshift', 'snowflake', 'tableau']</t>
  </si>
  <si>
    <t>Software Engineer (Python) - Financial Services</t>
  </si>
  <si>
    <t>Research Scientist in Machine Learning</t>
  </si>
  <si>
    <t>Fujitsu</t>
  </si>
  <si>
    <t>['python', 'pytorch', 'tensorflow', 'excel']</t>
  </si>
  <si>
    <t>Principal Scientist, Data Science</t>
  </si>
  <si>
    <t>['python', 'java', 'r', 'html', 'go', 'postgresql', 'aws', 'gcp', 'azure', 'redshift', 'snowflake', 'rshiny', 'flask', 'docker']</t>
  </si>
  <si>
    <t>['python', 'r', 'java', 'azure', 'tensorflow', 'pytorch', 'scikit-learn', 'power bi']</t>
  </si>
  <si>
    <t>Analytics Data Engineer</t>
  </si>
  <si>
    <t>['sql', 'python', 'r', 'gcp', 'alteryx', 'qlik', 'power bi', 'tableau', 'terraform']</t>
  </si>
  <si>
    <t>Seeley, CA</t>
  </si>
  <si>
    <t>Freelance English-Japanese Online Data Analyst for Digital Mapping</t>
  </si>
  <si>
    <t>['sql', 'nosql', 'mongodb', 'mongodb', 'python', 'java', 'sql server', 'cassandra', 'airflow', 'spark', 'hadoop', 'ssis']</t>
  </si>
  <si>
    <t>Spark Data Engineer</t>
  </si>
  <si>
    <t>['sql', 'nosql', 'mongodb', 'mongodb', 'scala', 'java', 'python', 'postgresql', 'mysql', 'cassandra', 'aws', 'azure', 'gcp', 'databricks', 'snowflake', 'redshift', 'spark', 'kafka', 'tableau', 'power bi', 'docker', 'kubernetes']</t>
  </si>
  <si>
    <t>Port Chester, NY</t>
  </si>
  <si>
    <t>Business Analyst, Amazon Fresh Grocery</t>
  </si>
  <si>
    <t>Entry Level Information Technology Data Analyst</t>
  </si>
  <si>
    <t>E3 Entegral Solutions</t>
  </si>
  <si>
    <t>['go', 'excel', 'outlook', 'visio', 'word']</t>
  </si>
  <si>
    <t>Technical Success Analys (Data Analyst)</t>
  </si>
  <si>
    <t>De Witt, MO</t>
  </si>
  <si>
    <t>Enroute</t>
  </si>
  <si>
    <t>Business Intelligence Analyst Senior - Full-time</t>
  </si>
  <si>
    <t>['sql', 'nosql', 'python', 'sql server', 'oracle', 'snowflake', 'hadoop', 'phoenix', 'tableau', 'sap', 'power bi']</t>
  </si>
  <si>
    <t>Data Science Graduate Internship - Summer 2025</t>
  </si>
  <si>
    <t>Specialist – Data Science, Commercial AI - Full-time</t>
  </si>
  <si>
    <t>['python', 'sql', 'aws', 'azure', 'gcp', 'heroku', 'databricks']</t>
  </si>
  <si>
    <t>Senior Director, R&amp;D Data Science and Digital Health, Real-World Evidence and Advanced Analytics</t>
  </si>
  <si>
    <t>Capgemini Invent, AI / Analytics &amp; Data Science - (Insight for II) - Managing Consultant</t>
  </si>
  <si>
    <t>['python', 'sql', 'java', 'c', 'matlab']</t>
  </si>
  <si>
    <t>Bristol, RI</t>
  </si>
  <si>
    <t>Rockpool Digital</t>
  </si>
  <si>
    <t>['sql', 'python', 'sql server', 'azure', 'ssis', 'power bi']</t>
  </si>
  <si>
    <t>Sr Associate, Data Engineer</t>
  </si>
  <si>
    <t>['sql', 'python', 'java', 'scala', 'c', 'c++', 'c#', 'javascript', 'neo4j', 'snowflake', 'databricks', 'redshift', 'bigquery', 'pyspark', 'airflow', 'kafka', 'alteryx', 'git', 'jenkins']</t>
  </si>
  <si>
    <t>Glouster, OH</t>
  </si>
  <si>
    <t>FINARTIX Fintech Solutions S.A.</t>
  </si>
  <si>
    <t>['python', 'sql', 'sql server', 'ssis']</t>
  </si>
  <si>
    <t>Azure Data Engineer - Full-time</t>
  </si>
  <si>
    <t>['sql', 'nosql', 'azure', 'ssis']</t>
  </si>
  <si>
    <t>Senior Data Engineering and Visualization Engineer, iCloud - Full-time</t>
  </si>
  <si>
    <t>['go', 'sql', 'python', 'scala', 'javascript', 'aws', 'azure', 'spark', 'tableau', 'looker']</t>
  </si>
  <si>
    <t>Lead Data Science Engineer / LLMs</t>
  </si>
  <si>
    <t>['python', 'aws', 'gcp', 'azure', 'pytorch', 'tensorflow', 'hugging face', 'kubernetes', 'docker', 'terraform']</t>
  </si>
  <si>
    <t>Head of Data and Insights - CX</t>
  </si>
  <si>
    <t>['sql', 'python', 'c#', 'sql server', 'power bi']</t>
  </si>
  <si>
    <t>['sql', 'python', 'sql server', 'oracle', 'aws', 'azure', 'excel', 'gitlab']</t>
  </si>
  <si>
    <t>AMI Data Analyst</t>
  </si>
  <si>
    <t>City of Georgetown, TX</t>
  </si>
  <si>
    <t>['sql', 'c', 'excel', 'ssrs', 'word', 'outlook', 'tableau', 'power bi']</t>
  </si>
  <si>
    <t>AI Engineer (Hybrid Onsite)</t>
  </si>
  <si>
    <t>['python', 'javascript', 'bigquery', 'looker', 'excel', 'terraform']</t>
  </si>
  <si>
    <t>Allenport, PA</t>
  </si>
  <si>
    <t>Brandes Associates Inc.</t>
  </si>
  <si>
    <t>Data Center Fiber Specialist</t>
  </si>
  <si>
    <t>MpowerMe</t>
  </si>
  <si>
    <t>['swift', 'phoenix']</t>
  </si>
  <si>
    <t>Scientist, Digital Data Development</t>
  </si>
  <si>
    <t>XL Catlin</t>
  </si>
  <si>
    <t>['java', 'python', 'azure', 'databricks', 'spring', 'selenium', 'spark', 'hadoop', 'unix', 'power bi', 'jenkins']</t>
  </si>
  <si>
    <t>C11-Senior Data Analyst-AML Independent Validation</t>
  </si>
  <si>
    <t>['sql', 'sas', 'sas', 'python', 'oracle', 'pyspark', 'hadoop', 'express', 'excel']</t>
  </si>
  <si>
    <t>Interlachen, FL</t>
  </si>
  <si>
    <t>['sql', 'python', 'r', 'aws', 'gcp', 'azure', 'hadoop', 'spark', 'tableau', 'power bi', 'excel', 'looker']</t>
  </si>
  <si>
    <t>Managed Staffing</t>
  </si>
  <si>
    <t>['powerpoint', 'sap', 'qlik', 'tableau']</t>
  </si>
  <si>
    <t>Senior Sales Analyst</t>
  </si>
  <si>
    <t>['sap', 'qlik', 'tableau']</t>
  </si>
  <si>
    <t>Wyoming, MI</t>
  </si>
  <si>
    <t>Customer Insights Analyst</t>
  </si>
  <si>
    <t>Sheboygan, WI</t>
  </si>
  <si>
    <t>Process Data Analyst</t>
  </si>
  <si>
    <t>['python', 'sql', 'azure', 'aws', 'looker', 'tableau', 'alteryx', 'flow', 'airtable']</t>
  </si>
  <si>
    <t>DeLand, FL</t>
  </si>
  <si>
    <t>Data Analytics Engineer - Full-time</t>
  </si>
  <si>
    <t>Camping World</t>
  </si>
  <si>
    <t>['python', 'sql', 'vba', 'sql server', 'snowflake', 'jupyter', 'power bi', 'excel', 'word', 'powerpoint', 'outlook', 'docker', 'kubernetes']</t>
  </si>
  <si>
    <t>Senior Data Engineer (CDP) - Full-time</t>
  </si>
  <si>
    <t>Nunn, CO</t>
  </si>
  <si>
    <t>['java', 'python', 'sql', 'aws', 'gcp', 'azure', 'splunk', 'flow']</t>
  </si>
  <si>
    <t>Amesville, OH</t>
  </si>
  <si>
    <t>['python', 'scala', 'sql', 'azure', 'databricks', 'aws', 'gcp', 'spark', 'docker']</t>
  </si>
  <si>
    <t>Analytics Data Engineer - Full-time</t>
  </si>
  <si>
    <t>Nelsonville, OH</t>
  </si>
  <si>
    <t>Volton</t>
  </si>
  <si>
    <t>['sql', 't-sql', 'python', 'java', 'c#', 'ssis', 'power bi']</t>
  </si>
  <si>
    <t>Senior Principal Data Scientist, Go-To-Market Strategy &amp; Incentives</t>
  </si>
  <si>
    <t>Red Hat</t>
  </si>
  <si>
    <t>['sql', 'sas', 'sas', 'r', 'sql server', 'redshift', 'oracle', 'linux', 'tableau', 'sheets', 'kubernetes']</t>
  </si>
  <si>
    <t>Senior Business Analyst, People Analytics &amp; Institutional Research</t>
  </si>
  <si>
    <t>Texas State Technical College</t>
  </si>
  <si>
    <t>Mars United Commerce</t>
  </si>
  <si>
    <t>['sql', 'python', 'bigquery', 'gcp', 'airflow', 'spark', 'hadoop', 'docker', 'kubernetes', 'terraform', 'pulumi', 'git']</t>
  </si>
  <si>
    <t>['sql', 'python', 'shell', 'aws']</t>
  </si>
  <si>
    <t>Montgomery County, PA</t>
  </si>
  <si>
    <t>['sas', 'sas', 'excel', 'powerpoint', 'word', 'tableau']</t>
  </si>
  <si>
    <t>['sql', 'snowflake', 'ssis', 'sap', 'tableau']</t>
  </si>
  <si>
    <t>Chipton Ross</t>
  </si>
  <si>
    <t>['python', 'r', 'java', 'nosql', 'aws', 'azure', 'gcp', 'redshift', 'bigquery', 'tensorflow', 'pytorch', 'scikit-learn', 'hadoop', 'spark', 'flow', 'docker', 'kubernetes', 'git']</t>
  </si>
  <si>
    <t>Senior Business System Analyst</t>
  </si>
  <si>
    <t>['power bi', 'tableau', 'jira']</t>
  </si>
  <si>
    <t>['python', 'sql', 'aws', 'databricks', 'spark', 'pyspark']</t>
  </si>
  <si>
    <t>Forward Deployed Activity Based Intelligence Analyst, Mid</t>
  </si>
  <si>
    <t>['python', 'qt', 'word', 'powerpoint']</t>
  </si>
  <si>
    <t>Junior ML Engineer (Remote) / Junior Data Analyst</t>
  </si>
  <si>
    <t>Norfolk, NE</t>
  </si>
  <si>
    <t>Data and Digital Services Data Analyst</t>
  </si>
  <si>
    <t>State Of California</t>
  </si>
  <si>
    <t>['python', 'c', 'r', 'sas', 'sas', 'github']</t>
  </si>
  <si>
    <t>Highland Village, TX</t>
  </si>
  <si>
    <t>SCS Engineers - ICIMS</t>
  </si>
  <si>
    <t>SCS Engineers</t>
  </si>
  <si>
    <t>Hire Heroes USA Job Board</t>
  </si>
  <si>
    <t>['python', 'sql', 'go', 'bigquery', 'tableau', 'looker']</t>
  </si>
  <si>
    <t>Data Scientist, See &amp; Spray</t>
  </si>
  <si>
    <t>['go', 'sql', 'python', 'r', 'c++', 'aws', 'gcp', 'azure', 'pyspark', 'tableau', 'power bi', 'looker', 'docker']</t>
  </si>
  <si>
    <t>RWE Data Scientist, V&amp;E Real World Evidence Analytics</t>
  </si>
  <si>
    <t>Lead Data Scientist - Python (Locals Only)</t>
  </si>
  <si>
    <t>['python', 'sql', 'mysql', 'spark', 'pyspark', 'tensorflow', 'hadoop']</t>
  </si>
  <si>
    <t>['sql', 'sql server', 'tableau', 'excel', 'sap']</t>
  </si>
  <si>
    <t>GCP Data Engineer - Senior Manager</t>
  </si>
  <si>
    <t>Data Curation Engineer</t>
  </si>
  <si>
    <t>Crexi</t>
  </si>
  <si>
    <t>['sql', 'python', 'dynamodb', 'aws', 'snowflake', 'azure', 'airflow', 'hadoop', 'spark', 'kafka', 'docker', 'kubernetes']</t>
  </si>
  <si>
    <t>Naperville, IL (+2 others)</t>
  </si>
  <si>
    <t>improvIT</t>
  </si>
  <si>
    <t>['sql', 'python', 'java', 'c#', 'nosql', 'sql server', 'mysql', 'postgresql', 'azure', 'aws', 'snowflake', 'sap', 'ssis', 'tableau']</t>
  </si>
  <si>
    <t>Digital Merchandising Specialist - Data Analysis, E-Commerce</t>
  </si>
  <si>
    <t>['react', 'word']</t>
  </si>
  <si>
    <t>Data Analyst (ServiceNow Specialist)</t>
  </si>
  <si>
    <t>Lake St Louis, MO</t>
  </si>
  <si>
    <t>Noblesoft Technologies</t>
  </si>
  <si>
    <t>Data Scientist - Junior Level (Remote)</t>
  </si>
  <si>
    <t>['r', 'python', 'sas', 'sas', 'sql', 'cognos', 'tableau', 'word', 'spreadsheet']</t>
  </si>
  <si>
    <t>Company Sage</t>
  </si>
  <si>
    <t>['python', 'sql', 'snowflake', 'bigquery', 'redshift', 'gdpr', 'power bi', 'tableau', 'looker', 'unify']</t>
  </si>
  <si>
    <t>Full Stack Developer (MERN, LLMs)</t>
  </si>
  <si>
    <t>Wing Assistant</t>
  </si>
  <si>
    <t>['go', 'javascript', 'python', 'sql', 'nosql', 'mongodb', 'mongodb', 'php', 'postgresql', 'mysql', 'aws', 'azure', 'gcp', 'react', 'graphql', 'gdpr', 'vue', 'node.js', 'laravel', 'symfony', 'excel', 'github', 'jenkins', 'gitlab', 'docker', 'kubernetes', 'git', 'terraform']</t>
  </si>
  <si>
    <t>DataIKU SME / Data Lead with DataIKU / Data Analyst with DataIKU</t>
  </si>
  <si>
    <t>Senior Data Analyst Loan Operations - Now Hiring</t>
  </si>
  <si>
    <t>Lead Business Data Analyst - Now Hiring</t>
  </si>
  <si>
    <t>['java', 'python', 'sql', 'nosql', 'mongodb', 'mongodb', 'sql server', 'azure', 'spark', 'visio', 'flow']</t>
  </si>
  <si>
    <t>Data Analyst, Health Risk Management - Now Hiring</t>
  </si>
  <si>
    <t>Captive Resources</t>
  </si>
  <si>
    <t>Bi Reporting Analyst</t>
  </si>
  <si>
    <t>PLS Financial Services, Inc.</t>
  </si>
  <si>
    <t>['go', 'sql', 'nosql', 'sql server', 'azure', 'ssrs', 'ssis', 'excel']</t>
  </si>
  <si>
    <t>(USA) Staff, Data Scientist</t>
  </si>
  <si>
    <t>['python', 'java', 'scala', 'r', 'tensorflow', 'pytorch', 'scikit-learn', 'spark', 'flow', 'docker', 'kubernetes']</t>
  </si>
  <si>
    <t>Distinguished Data Scientist, ML/AI</t>
  </si>
  <si>
    <t>['sql', 'go', 'spark', 'power bi', 'atlassian', 'jira']</t>
  </si>
  <si>
    <t>LRQA</t>
  </si>
  <si>
    <t>['sql', 'gdpr', 'excel', 'power bi']</t>
  </si>
  <si>
    <t>Machine Learning Engineer, Amazon</t>
  </si>
  <si>
    <t>Data Engineer - Spark Developer - Full-time</t>
  </si>
  <si>
    <t>['python', 'scala', 'azure', 'databricks', 'aws', 'gcp', 'spark', 'excel']</t>
  </si>
  <si>
    <t>Business Intelligence Engineer, Supply Chain Innovation</t>
  </si>
  <si>
    <t>SAP MDM Data Engineer/Analytic Advisor</t>
  </si>
  <si>
    <t>Quadrant IQ Solutions LLC</t>
  </si>
  <si>
    <t>['python', 'sql', 'aws', 'azure', 'gcp', 'sap']</t>
  </si>
  <si>
    <t>HPC/AI - Kubernetes Engineer</t>
  </si>
  <si>
    <t>['python', 'tensorflow', 'pytorch', 'linux', 'kubernetes']</t>
  </si>
  <si>
    <t>University of Arkansas System</t>
  </si>
  <si>
    <t>['sql', 'python', 'db2', 'git']</t>
  </si>
  <si>
    <t>Senior Systems Analyst (Data Analytics)</t>
  </si>
  <si>
    <t>Contact Government Services</t>
  </si>
  <si>
    <t>Senior Manager, Data Science – Conversational AI - Full-time / Part-time</t>
  </si>
  <si>
    <t>Principal, Product Manager - Payments (Data Science / Machine Learning) - Full-time / Part-time</t>
  </si>
  <si>
    <t>ILabz Technology</t>
  </si>
  <si>
    <t>['sql', 'shell', 'hadoop', 'spark']</t>
  </si>
  <si>
    <t>Apogee Enterprises, Inc.</t>
  </si>
  <si>
    <t>['sql', 'azure', 'snowflake', 'vue', 'power bi']</t>
  </si>
  <si>
    <t>Content and Data Analyst</t>
  </si>
  <si>
    <t>Power Stop LLC</t>
  </si>
  <si>
    <t>['sheets', 'word', 'powerpoint', 'excel']</t>
  </si>
  <si>
    <t>Data Specialist II</t>
  </si>
  <si>
    <t>['word', 'excel', 'power bi']</t>
  </si>
  <si>
    <t>Consumer Insight Research Analyst</t>
  </si>
  <si>
    <t>Business Operations Analyst</t>
  </si>
  <si>
    <t>AI Application Engineer</t>
  </si>
  <si>
    <t>['python', 'pytorch', 'tensorflow', 'hugging face']</t>
  </si>
  <si>
    <t>W2 Senior Azure Data Engineer</t>
  </si>
  <si>
    <t>Voto Consulting LLC</t>
  </si>
  <si>
    <t>['sql', 'python', 'scala', 'azure', 'databricks', 'spark', 'kafka', 'gdpr', 'power bi', 'kubernetes']</t>
  </si>
  <si>
    <t>Data Analyst - III</t>
  </si>
  <si>
    <t>Elite Quests LLC</t>
  </si>
  <si>
    <t>Ardsley, NY</t>
  </si>
  <si>
    <t>Hospitality Purveyors, Inc.</t>
  </si>
  <si>
    <t>Actalent Careers</t>
  </si>
  <si>
    <t>['sas', 'sas', 'r', 'sql', 'python']</t>
  </si>
  <si>
    <t>Data Engineer Level 4 Mid</t>
  </si>
  <si>
    <t>Metronome, LLC</t>
  </si>
  <si>
    <t>['html', 'ruby', 'ruby', 'java', 'python', 'elasticsearch', 'databricks', 'aws', 'spark']</t>
  </si>
  <si>
    <t>Senior Software Engineer, User Interfaces &amp; Workflows</t>
  </si>
  <si>
    <t>['javascript', 'typescript', 'react', 'angular']</t>
  </si>
  <si>
    <t>Principal Data Solutions Analyst</t>
  </si>
  <si>
    <t>['sql', 'sas', 'sas', 'nosql', 'java', 'python', 'perl', 'shell', 'snowflake', 'hadoop', 'excel', 'powerpoint']</t>
  </si>
  <si>
    <t>Businss Performance Analyst (Data Modeling)</t>
  </si>
  <si>
    <t>Eligibility &amp; Encounters Data Analyst - Full-time</t>
  </si>
  <si>
    <t>Senior BI Analytics Engineer</t>
  </si>
  <si>
    <t>Latham &amp; Watkins</t>
  </si>
  <si>
    <t>Lead Data Analyst (Hybrid) - Full-time</t>
  </si>
  <si>
    <t>American Family Insurance - Corporate</t>
  </si>
  <si>
    <t>Hansen Talent Group (HTG)</t>
  </si>
  <si>
    <t>Data Engineer for International IT Projects</t>
  </si>
  <si>
    <t>['sql', 'nosql', 'mongodb', 'mongodb', 'python', 'java', 't-sql', 'postgresql', 'sql server', 'mysql', 'cassandra', 'oracle', 'linux', 'windows']</t>
  </si>
  <si>
    <t>Carbondale, OH</t>
  </si>
  <si>
    <t>Epignosis</t>
  </si>
  <si>
    <t>['python', 'sql', 'nosql', 'mongodb', 'mongodb', 'go', 'dynamodb', 'aurora', 'aws', 'redshift', 'spark', 'hadoop', 'kafka', 'tableau', 'power bi']</t>
  </si>
  <si>
    <t>Medical Economics Analyst</t>
  </si>
  <si>
    <t>MOBĒ</t>
  </si>
  <si>
    <t>['sql', 'sas', 'sas', 'python', 'r', 'excel', 'tableau']</t>
  </si>
  <si>
    <t>Analyst, Marketing Analytics &amp; Insights</t>
  </si>
  <si>
    <t>NOVUS Media LLC</t>
  </si>
  <si>
    <t>['vba', 'sql', 'python', 'r', 'alteryx', 'tableau', 'excel', 'power bi']</t>
  </si>
  <si>
    <t>Clinical Data Science - Statistics Co-Op MS - Full-time</t>
  </si>
  <si>
    <t>['sas', 'sas', 'r', 'rshiny']</t>
  </si>
  <si>
    <t>Application System Analyst</t>
  </si>
  <si>
    <t>Entry Level Data engineer</t>
  </si>
  <si>
    <t>MILESTONE &amp; CO LLC</t>
  </si>
  <si>
    <t>['sql', 'sql server', 'azure', 'oracle', 'power bi', 'dax', 'ssis']</t>
  </si>
  <si>
    <t>Technical Data Governance / Analysis - Financial Firm</t>
  </si>
  <si>
    <t>['sql', 'nosql', 'sql server', 'db2', 'oracle', 'redshift', 'word', 'excel', 'flow']</t>
  </si>
  <si>
    <t>Data Scientist/ Data Engineer</t>
  </si>
  <si>
    <t>Nyla Technology Solutions</t>
  </si>
  <si>
    <t>['python', 'scala', 'sql', 'databricks', 'aws', 'azure', 'jupyter', 'spark', 'tableau', 'qlik', 'flow']</t>
  </si>
  <si>
    <t>Entry-Level Data Analyst – IT Job with Training</t>
  </si>
  <si>
    <t>MNC JOBS INFO</t>
  </si>
  <si>
    <t>IT sight Technologies</t>
  </si>
  <si>
    <t>Material Planning Data Analyst</t>
  </si>
  <si>
    <t>accobrands</t>
  </si>
  <si>
    <t>Data Analytics Technology Product Management Lead Analyst - VP</t>
  </si>
  <si>
    <t>Tampa, FL (+1 other)</t>
  </si>
  <si>
    <t>['sql', 'aws', 'azure', 'power bi', 'tableau', 'microstrategy', 'excel']</t>
  </si>
  <si>
    <t>City of Boca Raton</t>
  </si>
  <si>
    <t>['c#', 'sql', 'python', 'power bi', 'tableau']</t>
  </si>
  <si>
    <t>Data Engineer Intern, 2025 Summer U.S.</t>
  </si>
  <si>
    <t>['python', 'sql', 'c', 'atlassian']</t>
  </si>
  <si>
    <t>Learn4Good</t>
  </si>
  <si>
    <t>Power BI Data Analytics Developer</t>
  </si>
  <si>
    <t>Delaware City, DE</t>
  </si>
  <si>
    <t>W L Gore and Associates, Inc</t>
  </si>
  <si>
    <t>['sql', 'python', 'javascript', 'azure', 'databricks', 'power bi', 'dax', 'github']</t>
  </si>
  <si>
    <t>Senior Data Engineer (MDM team), DTG</t>
  </si>
  <si>
    <t>['sql', 'python', 'c++', 'c#', 'scala', 'airflow', 'kafka']</t>
  </si>
  <si>
    <t>Sr. Workforce Effectiveness Data Analyst</t>
  </si>
  <si>
    <t>Healthfirst, Inc</t>
  </si>
  <si>
    <t>['sql', 'python', 'r', 'javascript', 'redshift', 'aws', 'hadoop', 'excel', 'word', 'alteryx', 'tableau']</t>
  </si>
  <si>
    <t>Workforce Data Analyst - Now Hiring</t>
  </si>
  <si>
    <t>Global Channel Management Inc.</t>
  </si>
  <si>
    <t>Associate Data Analyst - Now Hiring</t>
  </si>
  <si>
    <t>Newburyport, MA</t>
  </si>
  <si>
    <t>Darling Consulting Group</t>
  </si>
  <si>
    <t>Senior Manager, Data Insights and Forensics</t>
  </si>
  <si>
    <t>Sr. Data Scientist - ML Engineering</t>
  </si>
  <si>
    <t>['python', 'scala', 'r', 'pytorch', 'tensorflow', 'spark', 'docker', 'kubernetes']</t>
  </si>
  <si>
    <t>Platform and Technical Communications Lead</t>
  </si>
  <si>
    <t>Data Architect Engineer</t>
  </si>
  <si>
    <t>MLK Community Healthcare</t>
  </si>
  <si>
    <t>['python', 'sql', 'oracle', 'power bi', 'tableau', 'excel']</t>
  </si>
  <si>
    <t>G Groov Senior Data Engineer – Seattle – 1 week ago monthsofexperience: 84 ocaml apache kafka</t>
  </si>
  <si>
    <t>['python', 'sql', 'snowflake', 'databricks', 'aws', 'spark', 'kafka', 'hadoop', 'airflow', 'flow', 'git']</t>
  </si>
  <si>
    <t>Human Resources Data and Reporting Analyst</t>
  </si>
  <si>
    <t>Sr. Data Analyst (Mongo &amp; JSON)</t>
  </si>
  <si>
    <t>Innova solutions</t>
  </si>
  <si>
    <t>['mongodb', 'mongodb', 'sql', 'oracle', 'aws']</t>
  </si>
  <si>
    <t>Data Scientist, Marketing Inference</t>
  </si>
  <si>
    <t>Senior Underwriting Data Analyst</t>
  </si>
  <si>
    <t>['sas', 'sas', 'python', 'r', 'sql', 'power bi', 'excel', 'flow']</t>
  </si>
  <si>
    <t>Manager, Data Science - Business Analytics</t>
  </si>
  <si>
    <t>['python', 'r', 'sql', 'azure', 'snowflake', 'databricks', 'spark', 'power bi', 'excel', 'tableau']</t>
  </si>
  <si>
    <t>Data Engineer – CA (Hybrid)</t>
  </si>
  <si>
    <t>CSS Corporation</t>
  </si>
  <si>
    <t>Data Engineer - Secret Clearance Required</t>
  </si>
  <si>
    <t>Homes.com - Technical Manager , Data Engineering/Machine Learning</t>
  </si>
  <si>
    <t>Homes.com</t>
  </si>
  <si>
    <t>['python', 'c#', 'java', 'scala', 'sql', 'dynamodb', 'sql server', 'aws', 'databricks']</t>
  </si>
  <si>
    <t>Senior Data Analyst (Ref. Job Code: SDA – 2401) (has multiple openings)</t>
  </si>
  <si>
    <t>Skaps.us</t>
  </si>
  <si>
    <t>['sql', 'python', 'java', 'sql server', 'aws', 'tableau', 'flow', 'docker', 'jenkins']</t>
  </si>
  <si>
    <t>Lead Business Intelligence Analyst, Commercial Operations</t>
  </si>
  <si>
    <t>Data Enablement and Governance Lead</t>
  </si>
  <si>
    <t>Horace Mann</t>
  </si>
  <si>
    <t>Remote Mortgage Data Analyst</t>
  </si>
  <si>
    <t>['sql', 'python', 'r', 'matlab', 'power bi', 'tableau']</t>
  </si>
  <si>
    <t>['sql', 'bash', 'powershell', 'java', 'linux', 'splunk']</t>
  </si>
  <si>
    <t>Senior Tableau BI Developer Lead Vice President-Tampa/Irving</t>
  </si>
  <si>
    <t>['sql', 'sql server', 'oracle', 'tableau', 'microstrategy', 'excel', 'flow', 'svn']</t>
  </si>
  <si>
    <t>entry level java web developer/Data engineer /Scientist</t>
  </si>
  <si>
    <t>Tacoma, WA</t>
  </si>
  <si>
    <t>Creative Solutions Services, LLC</t>
  </si>
  <si>
    <t>Data Engineer – Databricks – Mid Level</t>
  </si>
  <si>
    <t>Lumenalta (formerly Clevertech)</t>
  </si>
  <si>
    <t>Lead Data Engineer, Subscriber Solutions. Job in Seattle LilyLifestyle Jobs</t>
  </si>
  <si>
    <t>Technical Success Analyst (Data Analyst)</t>
  </si>
  <si>
    <t>Data Scientist - Client Intelligence Platform AI, Associate - Full-time</t>
  </si>
  <si>
    <t>Senior Data Scientist - Inventory Management - Full-time</t>
  </si>
  <si>
    <t>['sql', 'python', 'gcp', 'azure', 'aws', 'databricks']</t>
  </si>
  <si>
    <t>Data Scientist SME - Full-time</t>
  </si>
  <si>
    <t>Director, Site Reliability Data Engineer - PGIM Global Services (Tampa, FL or Newark, NJ - Hybrid)</t>
  </si>
  <si>
    <t>['sql', 'sql server', 'postgresql', 'azure', 'oracle', 'jira']</t>
  </si>
  <si>
    <t>Senior Data Systems Engineer – Integration &amp; Project Management (TS/SCI)</t>
  </si>
  <si>
    <t>Site Reliability Engineer, Ads Data Platform- USDS</t>
  </si>
  <si>
    <t>['spark', 'kafka', 'express']</t>
  </si>
  <si>
    <t>Data Engineering Delivery Lead - Full-time</t>
  </si>
  <si>
    <t>['python', 'sql', 'postgresql', 'sql server', 'snowflake', 'aws', 'azure', 'spark', 'airflow']</t>
  </si>
  <si>
    <t>Spotify Internship 2025 | Early Careers &amp; Summer Program</t>
  </si>
  <si>
    <t>Amsterdam, Netherlands (+8 others)</t>
  </si>
  <si>
    <t>Data Governance and Controls - Senior - Financial Services - Consulting - Location EAST-OPEN</t>
  </si>
  <si>
    <t>Senior Research Analyst</t>
  </si>
  <si>
    <t>Newmark</t>
  </si>
  <si>
    <t>Sr. ERP Business Analyst</t>
  </si>
  <si>
    <t>['sql', 'python', 'snowflake', 'aws', 'tableau', 'git']</t>
  </si>
  <si>
    <t>Pricing &amp; Matter Analytics Manager- 2997430</t>
  </si>
  <si>
    <t>Data Scientist – M</t>
  </si>
  <si>
    <t>Automation Technologies LLC</t>
  </si>
  <si>
    <t>['python', 'r', 'sas', 'sas', 'sql', 'matlab', 'pandas']</t>
  </si>
  <si>
    <t>SQL Database Administrator</t>
  </si>
  <si>
    <t>National Data Solutions</t>
  </si>
  <si>
    <t>['sql', 'python', 'powershell', 'sas', 'sas', 'sql server', 'postgresql', 'azure']</t>
  </si>
  <si>
    <t>Software Specialist</t>
  </si>
  <si>
    <t>ANZE Suspension</t>
  </si>
  <si>
    <t>['flutter', 'git']</t>
  </si>
  <si>
    <t>Sr Data Analyst - PowerBI</t>
  </si>
  <si>
    <t>Data Scientist – Workplace Operations &amp; Supply Chain</t>
  </si>
  <si>
    <t>['python', 'sql', 'hadoop', 'spark', 'tableau', 'power bi']</t>
  </si>
  <si>
    <t>['java', 'python', 'sql', 'aws', 'redshift', 'snowflake', 'spark', 'kafka']</t>
  </si>
  <si>
    <t>Manager, Data Scientist AI/ML</t>
  </si>
  <si>
    <t>Senior Associate Data Engineer - Now Hiring</t>
  </si>
  <si>
    <t>['go', 'aws', 'kafka', 'spark', 'hadoop', 'flow']</t>
  </si>
  <si>
    <t>Business Systems Analyst Consultant - Data Analyst/Tableau/SQL - Full-time</t>
  </si>
  <si>
    <t>['sql', 'python', 'r', 'aws', 'gcp', 'azure', 'snowflake', 'phoenix', 'tableau', 'power bi', 'looker', 'excel']</t>
  </si>
  <si>
    <t>Sr Clinical Data Analyst - Full-time</t>
  </si>
  <si>
    <t>Senior Power BI Developer - W2</t>
  </si>
  <si>
    <t>['sql', 'python', 'databricks', 'pyspark', 'power bi', 'dax', 'tableau', 'github']</t>
  </si>
  <si>
    <t>Machine Learning Engineering - Full-time</t>
  </si>
  <si>
    <t>Data Engineer I - Full-time</t>
  </si>
  <si>
    <t>['sql', 'python', 'db2', 'sql server']</t>
  </si>
  <si>
    <t>Methods Business and Digital Technology</t>
  </si>
  <si>
    <t>['python', 'go', 'elasticsearch', 'postgresql', 'azure', 'airflow', 'kafka', 'docker', 'kubernetes']</t>
  </si>
  <si>
    <t>Senior Data Engineer (IBM Technologies) - Full-time</t>
  </si>
  <si>
    <t>New Marshfield, OH</t>
  </si>
  <si>
    <t>['python', 'sql', 'db2', 'watson']</t>
  </si>
  <si>
    <t>Data Engineer IV - Full-time</t>
  </si>
  <si>
    <t>Cranberry Twp, PA</t>
  </si>
  <si>
    <t>Omnicell</t>
  </si>
  <si>
    <t>['scala', 'python', 'postgresql', 'aws', 'databricks', 'kafka', 'spark', 'hadoop', 'angular', 'excel', 'flow', 'yarn', 'docker', 'kubernetes']</t>
  </si>
  <si>
    <t>['python', 'sql', 'java', 'azure', 'databricks', 'pyspark', 'spark', 'unix']</t>
  </si>
  <si>
    <t>Senior Data Engineer (Reasoning ML) - Full-time</t>
  </si>
  <si>
    <t>Brownsville, TX</t>
  </si>
  <si>
    <t>Oxa</t>
  </si>
  <si>
    <t>['c', 'python', 'planner']</t>
  </si>
  <si>
    <t>Sr Data Analyst - CXD (Advanced Analytics) - Full-time</t>
  </si>
  <si>
    <t>Analyst, Business Analytics - Full-time</t>
  </si>
  <si>
    <t>['sql', 'sas', 'sas', 't-sql', 'bigquery', 'oracle', 'azure', 'alteryx']</t>
  </si>
  <si>
    <t>Data Engineer-Mid Level</t>
  </si>
  <si>
    <t>['python', 'sql', 'scala', 'aws', 'snowflake', 'azure', 'gcp', 'flow']</t>
  </si>
  <si>
    <t>Python Backend Software Engineering Manager - Full-time</t>
  </si>
  <si>
    <t>['python', 'sql', 'aws', 'gcp', 'spark', 'hadoop']</t>
  </si>
  <si>
    <t>Sr. Data Analyst - Contingent 183707 - Now Hiring</t>
  </si>
  <si>
    <t>['sql', 'mongodb', 'mongodb', 'oracle', 'aws']</t>
  </si>
  <si>
    <t>Niche Payroll (Exempt) - Healthcare Quality Data Analyst - Full-time / Part-time</t>
  </si>
  <si>
    <t>Senior Financial Data Analyst (Grant Management Team) - Now Hiring</t>
  </si>
  <si>
    <t>Sr. Data Quality Analyst - Full-time / Part-time</t>
  </si>
  <si>
    <t>SAP Data Engineer- SoutherSouthern Glazers Wine &amp; Spiritsn Glazers Wine &amp; Spirits - Now Hiring</t>
  </si>
  <si>
    <t>['sql', 'r', 'python', 'gdpr', 'excel', 'alteryx']</t>
  </si>
  <si>
    <t>['sql', 'shell', 'python', 'azure', 'snowflake', 'airflow', 'spark', 'kafka', 'flow', 'git', 'kubernetes', 'docker', 'terraform']</t>
  </si>
  <si>
    <t>IN--Senior Manager GCP Data Engineer  Data Analytics  Advisory  Pune</t>
  </si>
  <si>
    <t>San Jacinto, CA</t>
  </si>
  <si>
    <t>Data Analyst Senior - Days</t>
  </si>
  <si>
    <t>['sas', 'sas', 'r', 'cognos', 'spss']</t>
  </si>
  <si>
    <t>ABC</t>
  </si>
  <si>
    <t>['r', 'python', 'visio']</t>
  </si>
  <si>
    <t>['sql', 'sas', 'sas', 'hadoop']</t>
  </si>
  <si>
    <t>Senior Network Automation Engineer</t>
  </si>
  <si>
    <t>['python', 'perl', 'mongodb', 'mongodb', 'flask', 'django', 'redhat', 'ansible', 'git']</t>
  </si>
  <si>
    <t>Data Scientist II - Quality &amp; Patient Safety Initiative (QPSi)</t>
  </si>
  <si>
    <t>Staff Production DBA/Data Engineer</t>
  </si>
  <si>
    <t>CDK Global, LLC</t>
  </si>
  <si>
    <t>['sql', 'python', 'bash', 'postgresql', 'mysql', 'aws', 'azure', 'redshift', 'aurora', 'snowflake', 'airflow', 'ssis', 'qlik', 'looker', 'terraform', 'docker', 'kubernetes']</t>
  </si>
  <si>
    <t>Data Scientist with Banking &amp; Finance Experience - Atlanta, GA (Locals Preferred)</t>
  </si>
  <si>
    <t>['python', 'sas', 'sas', 'jupyter', 'tensorflow', 'keras']</t>
  </si>
  <si>
    <t>Sr. Lead, Business Analytics</t>
  </si>
  <si>
    <t>Sony Pictures Entertainment</t>
  </si>
  <si>
    <t>['go', 'sql', 'python', 'snowflake', 'tableau', 'power bi']</t>
  </si>
  <si>
    <t>Egg Harbor Township, NJ</t>
  </si>
  <si>
    <t>AtlantiCare</t>
  </si>
  <si>
    <t>['sql', 'tableau', 'excel', 'word', 'powerpoint', 'power bi']</t>
  </si>
  <si>
    <t>Program Director - Data/Business Analysis/Change Management - Remote</t>
  </si>
  <si>
    <t>Facebook Internship USA 2025 Opportunities for Students</t>
  </si>
  <si>
    <t>South Africa (+26 others)</t>
  </si>
  <si>
    <t>Latest Internships In USA-UK-Canada &amp; Across Worldwide 2025</t>
  </si>
  <si>
    <t>['python', 'sql', 'java', 'c++', 'go', 'tableau', 'excel', 'github']</t>
  </si>
  <si>
    <t>2025 Full Time: Technology Data &amp; Analytics, Data Engineer &amp; Data Science - Masters</t>
  </si>
  <si>
    <t>['matlab', 'python', 'r', 'sql', 'azure', 'hadoop', 'spark', 'tableau']</t>
  </si>
  <si>
    <t>Lead Data Engineer, Bank Tech</t>
  </si>
  <si>
    <t>Senior Data Analyst, on-site, Belfast – Interviewing this week!</t>
  </si>
  <si>
    <t>Belfast, United Kingdom</t>
  </si>
  <si>
    <t>Corporate Vice President, Sr Data Engineer - Now Hiring</t>
  </si>
  <si>
    <t>['python', 'sql', 'scala', 'aws', 'databricks', 'azure', 'gcp', 'pyspark', 'spark', 'git']</t>
  </si>
  <si>
    <t>HR Data Engineer</t>
  </si>
  <si>
    <t>['sql', 'databricks', 'azure', 'gdpr', 'unity']</t>
  </si>
  <si>
    <t>Real-time Streaming Engineer - Flink</t>
  </si>
  <si>
    <t>Senior Data Analyst, Solutions</t>
  </si>
  <si>
    <t>DSV</t>
  </si>
  <si>
    <t>['sql', 'python', 'r', 'postgresql', 'mysql', 'azure', 'aws', 'redshift', 'bigquery', 'snowflake', 'pandas', 'numpy', 'scikit-learn', 'tensorflow', 'power bi', 'dax']</t>
  </si>
  <si>
    <t>Field Ops Data Engineer</t>
  </si>
  <si>
    <t>['sql', 'bigquery', 'kafka', 'spark', 'jira', 'trello', 'confluence']</t>
  </si>
  <si>
    <t>['t-sql', 'powershell', 'php', 'c#', 'python', 'azure', 'ssrs']</t>
  </si>
  <si>
    <t>Sr Team Manager, Data Engineering - Hybrid</t>
  </si>
  <si>
    <t>['sql', 'python', 'sql server', 'ssis', 'ssrs', 'github']</t>
  </si>
  <si>
    <t>Sr . Data Scientist / Big Data Engineer Specialist in AI and Fraud Analytics ONSITE - Austin, TX</t>
  </si>
  <si>
    <t>Emi Labs</t>
  </si>
  <si>
    <t>['sql', 'redshift', 'bigquery', 'snowflake', 'looker', 'power bi', 'tableau', 'github']</t>
  </si>
  <si>
    <t>['sql', 'spark', 'atlassian', 'jira']</t>
  </si>
  <si>
    <t>Senior Retail Data Scientist</t>
  </si>
  <si>
    <t>Criterion Executive Search, Inc.</t>
  </si>
  <si>
    <t>['python', 'sql', 'databricks', 'snowflake', 'pyspark', 'power bi', 'microstrategy', 'tableau', 'looker']</t>
  </si>
  <si>
    <t>Senior AWS Data Engineer [Equity &amp; Fixed Income asset/ Indices experience]</t>
  </si>
  <si>
    <t>Juneau, AK</t>
  </si>
  <si>
    <t>Database - Data Science /Wrangler</t>
  </si>
  <si>
    <t>['python', 'r', 'scala', 'javascript', 'c++']</t>
  </si>
  <si>
    <t>Data Analyst- VBA/Xcel/Azure- Onsite (Full time position)</t>
  </si>
  <si>
    <t>ProCorp Systems Inc.</t>
  </si>
  <si>
    <t>['python', 'sql', 'vba', 'aws', 'azure', 'databricks', 'excel']</t>
  </si>
  <si>
    <t>Data Engineer II, ITA - Workforce Intelligence</t>
  </si>
  <si>
    <t>['nosql', 'python', 'java', 'scala', 'redshift', 'oracle', 'aws']</t>
  </si>
  <si>
    <t>Healthcare Data Engineer (Healthcare data exp. req.)</t>
  </si>
  <si>
    <t>['c++', 'java', 'c#', 'postgresql', 'ssis']</t>
  </si>
  <si>
    <t>Data Engineer – ETL</t>
  </si>
  <si>
    <t>Nellore, Andhra Pradesh, India</t>
  </si>
  <si>
    <t>Demand AI</t>
  </si>
  <si>
    <t>34191 Engineer - Data analysis</t>
  </si>
  <si>
    <t>BES Consulting Group, LLC</t>
  </si>
  <si>
    <t>Data Engineer - Strong SQL &amp; Python</t>
  </si>
  <si>
    <t>Starheights Corporation</t>
  </si>
  <si>
    <t>Scientific Data Analyst</t>
  </si>
  <si>
    <t>ITCO Solutions, Inc.</t>
  </si>
  <si>
    <t>Catholic Medical Center</t>
  </si>
  <si>
    <t>DATA ENGINEER-NJ-HYBRID</t>
  </si>
  <si>
    <t>Bright Sol</t>
  </si>
  <si>
    <t>Azure Data Engineer (Office based: Nashville, TN or Cambridge, MA or Bothell, WA)</t>
  </si>
  <si>
    <t>Bothell, WA</t>
  </si>
  <si>
    <t>['sql', 'python', 'scala', 'sql server', 'azure', 'databricks', 'ssis']</t>
  </si>
  <si>
    <t>Audit Data Analyst - Senior Auditor - Full-time</t>
  </si>
  <si>
    <t>['sas', 'sas', 'sql', 'snowflake', 'tableau', 'power bi', 'alteryx']</t>
  </si>
  <si>
    <t>UChicago Medicine</t>
  </si>
  <si>
    <t>['azure', 'tableau']</t>
  </si>
  <si>
    <t>Python/ SQL Data Engineer</t>
  </si>
  <si>
    <t>Zenith Insurance Company</t>
  </si>
  <si>
    <t>['sql', 'python', 'shell', 'linux', 'git']</t>
  </si>
  <si>
    <t>Senior Data Analyst, People Analytics</t>
  </si>
  <si>
    <t>Jr. Business &amp; Technology Analyst - Data Analytics</t>
  </si>
  <si>
    <t>Axos Bank</t>
  </si>
  <si>
    <t>['sql', 'tableau', 'ssrs', 'excel']</t>
  </si>
  <si>
    <t>System Realization Lead Engineer</t>
  </si>
  <si>
    <t>TTG-34 - Data Engineer - $308,700 Total Compensation</t>
  </si>
  <si>
    <t>Dhara Consulting Group</t>
  </si>
  <si>
    <t>['python', 'sql', 'elasticsearch', 'spark', 'kubernetes']</t>
  </si>
  <si>
    <t>Internet Analyst</t>
  </si>
  <si>
    <t>Kilpatrick Townsend Stockton Llp</t>
  </si>
  <si>
    <t>['c', 'windows', 'word', 'excel']</t>
  </si>
  <si>
    <t>Hallsville, TX</t>
  </si>
  <si>
    <t>Mitigation Resources of North America</t>
  </si>
  <si>
    <t>['r', 'python', 'sql', 'alteryx', 'excel', 'powerpoint', 'tableau', 'power bi', 'flow']</t>
  </si>
  <si>
    <t>['python', 'java', 'scala', 'mongodb', 'mongodb', 'mysql', 'postgresql', 'aws', 'azure', 'hadoop', 'spark', 'tableau']</t>
  </si>
  <si>
    <t>Hopkinsville, KY</t>
  </si>
  <si>
    <t>['ssis', 'tableau']</t>
  </si>
  <si>
    <t>PASHA Holding</t>
  </si>
  <si>
    <t>Bullhead City, AZ</t>
  </si>
  <si>
    <t>['sql', 'bigquery', 'gcp', 'airflow', 'jenkins', 'terraform']</t>
  </si>
  <si>
    <t>Homes.com - Machine Learning Engineer</t>
  </si>
  <si>
    <t>['python', 'c#', 'java', 'scala', 'sql', 'sql server', 'dynamodb', 'aws', 'databricks', 'tensorflow', 'keras', 'scikit-learn', 'pandas', 'matplotlib', 'seaborn', 'plotly']</t>
  </si>
  <si>
    <t>['sql', 'sql server', 'postgresql', 'oracle', 'kubernetes']</t>
  </si>
  <si>
    <t>Data Analyst with TS/SCI</t>
  </si>
  <si>
    <t>Top Secret Clearance Jobs</t>
  </si>
  <si>
    <t>Sr. Data Engineer Onsite - San Francisco Bay Area (Real Time Streaming Audio/Video)</t>
  </si>
  <si>
    <t>HiredAi</t>
  </si>
  <si>
    <t>Vivaldi</t>
  </si>
  <si>
    <t>['python', 'sql', 'postgresql', 'aws', 'redshift', 'snowflake', 'kafka', 'airflow', 'docker']</t>
  </si>
  <si>
    <t>Senior Data Engineer - Visualization</t>
  </si>
  <si>
    <t>CAVA</t>
  </si>
  <si>
    <t>['sql', 'aws', 'gcp', 'azure', 'airflow', 'tableau']</t>
  </si>
  <si>
    <t>Data Scientist, Autonomous Vehicle Infrastructure Analytics</t>
  </si>
  <si>
    <t>Western Alliance Bank</t>
  </si>
  <si>
    <t>['t-sql', 'sas', 'sas', 'azure', 'databricks', 'snowflake', 'aws', 'gcp', 'spark', 'phoenix', 'visio', 'tableau', 'flow']</t>
  </si>
  <si>
    <t>Staff Software Engineer | Semantic Data Modeling</t>
  </si>
  <si>
    <t>Global Technology Partners, LLC</t>
  </si>
  <si>
    <t>['scala', 'python', 'java', 'sql', 'oracle', 'spark', 'airflow', 'git']</t>
  </si>
  <si>
    <t>Data Solutions Engineer Senior</t>
  </si>
  <si>
    <t>Black Hills Energy</t>
  </si>
  <si>
    <t>['sql', 'azure', 'spark', 'power bi']</t>
  </si>
  <si>
    <t>Copy of IT  Finance Systems Analyst</t>
  </si>
  <si>
    <t>National Vision</t>
  </si>
  <si>
    <t>['sql', 'oracle', 'excel', 'sap', 'power bi', 'tableau']</t>
  </si>
  <si>
    <t>Farmers and Merchants Bank of Long Beach</t>
  </si>
  <si>
    <t>['sql', 'python', 'outlook', 'excel', 'word', 'powerpoint']</t>
  </si>
  <si>
    <t>Augusta-Richmond County</t>
  </si>
  <si>
    <t>Senior Data Engineer, Bank Tech</t>
  </si>
  <si>
    <t>EPSoft Technologies</t>
  </si>
  <si>
    <t>['python', 'java', 'sql', 'azure', 'snowflake', 'graphql', 'kafka', 'airflow', 'gdpr']</t>
  </si>
  <si>
    <t>Data Security Lead</t>
  </si>
  <si>
    <t>['databricks', 'gdpr', 'power bi']</t>
  </si>
  <si>
    <t>Senior Data Analyst - Remote - Risk Management - Full Time - Days</t>
  </si>
  <si>
    <t>ProMedica</t>
  </si>
  <si>
    <t>AppLovin</t>
  </si>
  <si>
    <t>['java', 'scala', 'gcp', 'aws', 'spark', 'airflow', 'kubernetes']</t>
  </si>
  <si>
    <t>National Property Solutions Group Global</t>
  </si>
  <si>
    <t>['sql', 'python', 'vba', 'power bi', 'excel']</t>
  </si>
  <si>
    <t>Senior Data Engineer Needed for Complex Projects</t>
  </si>
  <si>
    <t>['nosql', 'mongodb', 'mongodb', 'python', 'mysql', 'postgresql', 'redis', 'aws', 'pyspark', 'hadoop', 'github', 'docker']</t>
  </si>
  <si>
    <t>['sql', 'python', 'word', 'excel', 'powerpoint', 'tableau', 'jira']</t>
  </si>
  <si>
    <t>Data Engineer II (Hybrid-Puerto Rico) - Full-time</t>
  </si>
  <si>
    <t>RTX Corporation</t>
  </si>
  <si>
    <t>['python', 'vba', 'sql', 'spark', 'tableau']</t>
  </si>
  <si>
    <t>Principal Engineer Data Engineering - US Remote</t>
  </si>
  <si>
    <t>['java', 'python', 'sql', 'aws', 'snowflake', 'kafka', 'airflow']</t>
  </si>
  <si>
    <t>Software Engineer - Market Data</t>
  </si>
  <si>
    <t>CPS, Inc.</t>
  </si>
  <si>
    <t>Senior Data Scientist – Omnichannel Analytics</t>
  </si>
  <si>
    <t>['python', 'r', 'scala', 'sql', 'gcp', 'aws', 'azure', 'scikit-learn', 'tensorflow', 'pytorch', 'tableau', 'power bi', 'looker']</t>
  </si>
  <si>
    <t>Data Engineer - Director</t>
  </si>
  <si>
    <t>Kettleman City, CA</t>
  </si>
  <si>
    <t>['python', 'julia', 'r', 'sql', 'aws', 'azure', 'gcp', 'power bi', 'github', 'jira']</t>
  </si>
  <si>
    <t>California (+10 others)</t>
  </si>
  <si>
    <t>Staff Data Engineer, Observability Data Lake (ClickHouse)</t>
  </si>
  <si>
    <t>Power BI Data engineer</t>
  </si>
  <si>
    <t>['scala', 'python', 'java', 'aws', 'spark', 'power bi']</t>
  </si>
  <si>
    <t>Risk Data Analyst (6 month contract with benefits)</t>
  </si>
  <si>
    <t>Kiavi</t>
  </si>
  <si>
    <t>Data Analyst, Utility Meters</t>
  </si>
  <si>
    <t>Envocore, Llc</t>
  </si>
  <si>
    <t>Data Engineer (ETL, Talend, Spark, HDInsight)</t>
  </si>
  <si>
    <t>Fulton, MD</t>
  </si>
  <si>
    <t>POWERHOUSE INSTITUTE INC</t>
  </si>
  <si>
    <t>['azure', 'spark', 'gitlab', 'jira', 'confluence']</t>
  </si>
  <si>
    <t>STUYVSNT PLZ, NY</t>
  </si>
  <si>
    <t>['sas', 'sas', 'tableau', 'excel', 'word', 'powerpoint', 'sheets']</t>
  </si>
  <si>
    <t>Data Engineer - Technology Risk - (Data Warehouse Modelling, ETL, Restful API, Python) - Full-time</t>
  </si>
  <si>
    <t>Senior Technical Business Analyst, Data and Analytics</t>
  </si>
  <si>
    <t>AArete</t>
  </si>
  <si>
    <t>['sql', 'word', 'power bi', 'tableau', 'ssis']</t>
  </si>
  <si>
    <t>Team Lead, Data Management</t>
  </si>
  <si>
    <t>Parexel International Corporation</t>
  </si>
  <si>
    <t>['sas', 'sas', 'r', 'swift', 'sql']</t>
  </si>
  <si>
    <t>Software Engineer II, Java</t>
  </si>
  <si>
    <t>Eastover, SC</t>
  </si>
  <si>
    <t>['java', 'css', 'sql', 'python', 'oracle', 'azure', 'aws', 'react', 'angular', 'excel', 'git', 'docker']</t>
  </si>
  <si>
    <t>Machine Learning Engineer, 3+ Years of Experience</t>
  </si>
  <si>
    <t>['c', 'tensorflow', 'pytorch', 'spark', 'scikit-learn', 'express']</t>
  </si>
  <si>
    <t>Senior Data Engineer (Enterprise Platforms Technology)</t>
  </si>
  <si>
    <t>Business Data Analyst, HR Data (MANILA)</t>
  </si>
  <si>
    <t>['sql', 'power bi', 'tableau', 'powerpoint', 'excel']</t>
  </si>
  <si>
    <t>Data Analyst - Navy Medicine - Now Hiring</t>
  </si>
  <si>
    <t>Venesco LLC</t>
  </si>
  <si>
    <t>Sr. Data Analyst - Contract Management #2685</t>
  </si>
  <si>
    <t>Genius Road, LLC</t>
  </si>
  <si>
    <t>Analyst Implementation</t>
  </si>
  <si>
    <t>['go', 'excel', 'sap', 'wrike']</t>
  </si>
  <si>
    <t>['sql', 'r', 'python', 'sql server', 'tableau', 'excel']</t>
  </si>
  <si>
    <t>Data Governance Analyst -Enterprise Data Office (ICRM) - AVP - Now Hiring</t>
  </si>
  <si>
    <t>Citigroup, Inc.</t>
  </si>
  <si>
    <t>['scala', 'java', 'python', 'sql', 'nosql', 'mysql', 'databricks', 'aws', 'snowflake', 'spark', 'hadoop', 'airflow', 'looker']</t>
  </si>
  <si>
    <t>Senior Data Engineer, Data Platform - IntelliScript (Remote)</t>
  </si>
  <si>
    <t>['sql', 'python', 'scala', 'mongodb', 'mongodb', 'c', 'sql server', 'postgresql', 'databricks', 'aws', 'azure', 'snowflake', 'unity', 'terraform']</t>
  </si>
  <si>
    <t>Staples, Inc.</t>
  </si>
  <si>
    <t>['tableau', 'power bi', 'sharepoint', 'excel', 'word', 'powerpoint']</t>
  </si>
  <si>
    <t>['python', 'sql', 'go', 'airflow', 'pandas', 'numpy']</t>
  </si>
  <si>
    <t>Senior Data Analyst with Financial Expertise</t>
  </si>
  <si>
    <t>['python', 'java', 'scala', 'nosql', 'mysql', 'hadoop', 'spark', 'kafka', 'docker', 'kubernetes']</t>
  </si>
  <si>
    <t>Data Engineer 1 - Full-time</t>
  </si>
  <si>
    <t>Senior Data Engineer - NIKE, Inc. - Full-time</t>
  </si>
  <si>
    <t>['python', 'sql', 'aws', 'snowflake', 'spark', 'airflow', 'pyspark', 'hadoop', 'jenkins', 'git', 'jira']</t>
  </si>
  <si>
    <t>Data Engineer, GSF, Data Platform Team</t>
  </si>
  <si>
    <t>Master Reference Data-Senior Data Engineer/Business Lead - Full-time</t>
  </si>
  <si>
    <t>Truist</t>
  </si>
  <si>
    <t>Data Analyst Technical Senior - Full-time</t>
  </si>
  <si>
    <t>['sql', 'python', 'databricks', 'cognos', 'tableau', 'word', 'spreadsheet']</t>
  </si>
  <si>
    <t>Clinical Services - Senior Tableau Analyst - Full-time</t>
  </si>
  <si>
    <t>['c#', 'python', 'javascript', 'oracle', 'tableau']</t>
  </si>
  <si>
    <t>Senior Data Scientist, Search Verticals - Full-time</t>
  </si>
  <si>
    <t>Data Scientist I New College Grad- Bachelor's (Santa Clara, CA) - Full-time</t>
  </si>
  <si>
    <t>['python', 'r', 'sql', 'tensorflow', 'tableau']</t>
  </si>
  <si>
    <t>Senior Insider Risk Data Engineer - Full-time</t>
  </si>
  <si>
    <t>['sql', 'bash', 'python', 'azure', 'windows', 'linux', 'splunk']</t>
  </si>
  <si>
    <t>Access Data Analyst II - Full-time</t>
  </si>
  <si>
    <t>Chicopee, MA</t>
  </si>
  <si>
    <t>Sierra Consulting Inc</t>
  </si>
  <si>
    <t>['sql', 'r', 'python', 'aws', 'azure', 'hadoop', 'spark', 'pandas', 'numpy', 'matplotlib', 'tableau', 'power bi', 'excel']</t>
  </si>
  <si>
    <t>USP Recruits</t>
  </si>
  <si>
    <t>Data Science Intern at Data Science and Digital Health (DSDH) - Full-time</t>
  </si>
  <si>
    <t>Hopewell Township, NJ</t>
  </si>
  <si>
    <t>['python', 'r', 'sql', 'go', 'azure', 'aws', 'gcp', 'numpy', 'pandas']</t>
  </si>
  <si>
    <t>Senior Data Engineer - Content Data Solutions</t>
  </si>
  <si>
    <t>['sql', 'python', 'aws', 'databricks', 'snowflake', 'redshift', 'spark', 'airflow', 'pyspark']</t>
  </si>
  <si>
    <t>Standard Chartered</t>
  </si>
  <si>
    <t>FanDuel Careers</t>
  </si>
  <si>
    <t>Data Scientist - Early Career/ Junior Full Stack Developer (Java &amp; Spring Boot)</t>
  </si>
  <si>
    <t>Senior Associate, Data Engineer - AI and Automation</t>
  </si>
  <si>
    <t>8KR PBG Puerto Rico LLC</t>
  </si>
  <si>
    <t>['python', 'sql', 'java', 'scala', 'neo4j', 'elasticsearch', 'redshift', 'bigquery', 'snowflake', 'aws', 'azure', 'gcp', 'hadoop', 'spark', 'kafka', 'airflow', 'docker', 'kubernetes']</t>
  </si>
  <si>
    <t>Senior Data Engineer (GCP Composer) - Hybrid - Now Hiring</t>
  </si>
  <si>
    <t>Haltom City, TX</t>
  </si>
  <si>
    <t>['sql', 'python', 'snowflake', 'databricks', 'aws', 'spark', 'looker', 'power bi', 'tableau']</t>
  </si>
  <si>
    <t>Voya Financial</t>
  </si>
  <si>
    <t>Data Engineer, Sr / Remote</t>
  </si>
  <si>
    <t>['python', 'aws', 'azure', 'spark', 'kafka', 'tableau', 'cognos', 'terraform', 'git']</t>
  </si>
  <si>
    <t>Damco Solutions</t>
  </si>
  <si>
    <t>HackerOne</t>
  </si>
  <si>
    <t>['python', 'sql', 'snowflake', 'aws', 'airflow', 'looker', 'github']</t>
  </si>
  <si>
    <t>Expert Backstack Solution Engineer</t>
  </si>
  <si>
    <t>['typescript', 'javascript', 'java', 'oracle', 'graphql', 'spring', 'kubernetes', 'github', 'jenkins', 'jira', 'confluence']</t>
  </si>
  <si>
    <t>Staff Data Scientist - Infrastructure</t>
  </si>
  <si>
    <t>['r', 'python', 'java', 'ruby', 'ruby', 'perl', 'c']</t>
  </si>
  <si>
    <t>Data Analyst 1 - 3611</t>
  </si>
  <si>
    <t>NewGen Strategies &amp; Solutions</t>
  </si>
  <si>
    <t>['python', 'sql', 'javascript', 'bash', 'powershell', 'java', 'azure', 'linux', 'excel']</t>
  </si>
  <si>
    <t>Continental Finance Company</t>
  </si>
  <si>
    <t>['sql', 'sas', 'sas', 'tableau', 'excel', 'word']</t>
  </si>
  <si>
    <t>Ocado Group</t>
  </si>
  <si>
    <t>['sql', 'python', 'java', 'looker', 'gitlab', 'jira']</t>
  </si>
  <si>
    <t>T&amp;D Data Analyst Lead</t>
  </si>
  <si>
    <t>['c', 'sql', 'r', 'python', 'excel', 'tableau']</t>
  </si>
  <si>
    <t>AML Data Scientist III - Full-time</t>
  </si>
  <si>
    <t>Senior Big Data Java Engineer</t>
  </si>
  <si>
    <t>Societe Generale</t>
  </si>
  <si>
    <t>['java', 'azure', 'aws', 'kafka', 'spark', 'spring', 'kubernetes', 'git']</t>
  </si>
  <si>
    <t>Amplitude Expert – Data Engineer / Data Analyst (Martech Stack Leader)</t>
  </si>
  <si>
    <t>Data Analyst – Maternity Cover</t>
  </si>
  <si>
    <t>White Recruitment</t>
  </si>
  <si>
    <t>White Recruitment Ltd</t>
  </si>
  <si>
    <t>['sql', 'sas', 'sas', 'sql server', 'power bi', 'tableau', 'excel', 'spss']</t>
  </si>
  <si>
    <t>Data Architect / Data Engineer - Now Hiring</t>
  </si>
  <si>
    <t>['sas', 'sas', 'sql', 'python', 'sql server', 'oracle', 'snowflake', 'azure', 'excel', 'sharepoint', 'dax', 'power bi', 'flow', 'confluence']</t>
  </si>
  <si>
    <t>Enrollment Data Analyst III – Medicaid Advantage Plus - Full-time</t>
  </si>
  <si>
    <t>JoPilot</t>
  </si>
  <si>
    <t>['python', 'sql', 'databricks', 'azure', 'pyspark', 'pandas', 'flow']</t>
  </si>
  <si>
    <t>AI Data Engineer - Full-time</t>
  </si>
  <si>
    <t>Lanett, AL</t>
  </si>
  <si>
    <t>Teleperformance USA</t>
  </si>
  <si>
    <t>['python', 'sql', 'nosql', 'mongodb', 'mongodb', 'mysql', 'postgresql', 'aws', 'azure', 'gcp', 'pandas', 'numpy', 'airflow', 'flow', 'git']</t>
  </si>
  <si>
    <t>['sql', 'python', 't-sql', 'c#', 'databricks', 'azure', 'pyspark', 'ssis', 'power bi', 'unify']</t>
  </si>
  <si>
    <t>Data Engineer III, Partner Experience and Growth, Amazon Ads</t>
  </si>
  <si>
    <t>Incorta Data Warehouse Developer</t>
  </si>
  <si>
    <t>The ProSource Group, Inc.</t>
  </si>
  <si>
    <t>['sql', 'sap', 'ssis']</t>
  </si>
  <si>
    <t>Spanish Bilingual - Data Quality Analyst</t>
  </si>
  <si>
    <t>Business Systems &amp; Data Specialist</t>
  </si>
  <si>
    <t>['python', 'django']</t>
  </si>
  <si>
    <t>East Providence, RI</t>
  </si>
  <si>
    <t>HR Analytics Consultant</t>
  </si>
  <si>
    <t>['cognos', 'tableau', 'looker']</t>
  </si>
  <si>
    <t>Okemos, MI</t>
  </si>
  <si>
    <t>['sql', 'python', 't-sql', 'sql server', 'oracle', 'snowflake', 'linux', 'windows', 'flow']</t>
  </si>
  <si>
    <t>['sql', 'aws', 'redshift', 'airflow', 'tableau']</t>
  </si>
  <si>
    <t>Azure Synapse Data Engineer</t>
  </si>
  <si>
    <t>Valarcorp Inc</t>
  </si>
  <si>
    <t>['sql', 'python', 'azure', 'databricks', 'spark', 'qlik', 'tableau', 'ssis', 'ssrs']</t>
  </si>
  <si>
    <t>['sas', 'sas', 'r', 'python', 'sql', 'excel', 'powerpoint', 'word', 'tableau', 'qlik']</t>
  </si>
  <si>
    <t>Senior Data Analytics Engineer - PERM!</t>
  </si>
  <si>
    <t>['python', 'aws', 'gcp', 'azure', 'matplotlib', 'plotly', 'express', 'tableau', 'power bi', 'looker']</t>
  </si>
  <si>
    <t>Data Engineer, SSD FC Engineering and Launch</t>
  </si>
  <si>
    <t>Data Analyst (Local to TX)</t>
  </si>
  <si>
    <t>['sql', 'aws', 'flow', 'jira']</t>
  </si>
  <si>
    <t>['python', 'azure', 'databricks', 'snowflake']</t>
  </si>
  <si>
    <t>Actuarial Analyst</t>
  </si>
  <si>
    <t>MAOP Project Information Specialist</t>
  </si>
  <si>
    <t>['sheets', 'excel', 'word', 'sharepoint']</t>
  </si>
  <si>
    <t>Data Engineer (US - Contract)</t>
  </si>
  <si>
    <t>['php', 'python', 'java', 'nosql', 'sql', 'dynamodb', 'cassandra', 'aws', 'spark', 'kafka', 'hadoop']</t>
  </si>
  <si>
    <t>Business Intelligence Solutions Analyst</t>
  </si>
  <si>
    <t>['sql', 'r', 'python', 'aws', 'tableau', 'power bi', 'alteryx', 'powerpoint']</t>
  </si>
  <si>
    <t>3P Partners</t>
  </si>
  <si>
    <t>['sql', 'python', 'snowflake', 'redshift', 'bigquery', 'power bi', 'dax']</t>
  </si>
  <si>
    <t>['crystal', 'gcp', 'aws', 'bigquery', 'flow', 'kubernetes', 'terraform', 'jenkins', 'gitlab']</t>
  </si>
  <si>
    <t>HL Consulting</t>
  </si>
  <si>
    <t>['vba', 'visual basic', 'excel', 'spreadsheet']</t>
  </si>
  <si>
    <t>Flight Data Analyst</t>
  </si>
  <si>
    <t>Data Engineer - Tag Governance &amp; Monitoring</t>
  </si>
  <si>
    <t>['javascript', 'html', 'css', 'react', 'gdpr', 'jquery', 'jenkins']</t>
  </si>
  <si>
    <t>Managed Services - Data Engineer - Senior Associate</t>
  </si>
  <si>
    <t>Lead Data Engineer (Python, Spark, AWS)</t>
  </si>
  <si>
    <t>['python', 'java', 'scala', 'nosql', 'sql', 'mongo', 'shell', 'mysql', 'cassandra', 'aws', 'redshift', 'snowflake', 'azure', 'spark', 'hadoop', 'kafka']</t>
  </si>
  <si>
    <t>Azure Data Engineer (Mission Padlock) - 5682739</t>
  </si>
  <si>
    <t>Nagpur, Maharashtra, India</t>
  </si>
  <si>
    <t>Sapience Tutoring &amp; Enrichment</t>
  </si>
  <si>
    <t>Senior Systems and Data Analyst</t>
  </si>
  <si>
    <t>Data Analyst - URGENT!!</t>
  </si>
  <si>
    <t>Faberwork, LLC</t>
  </si>
  <si>
    <t>Threat Analyst, NAM</t>
  </si>
  <si>
    <t>BioCatch</t>
  </si>
  <si>
    <t>Systems Engineer (Data Engineer)</t>
  </si>
  <si>
    <t>Ardent Principles, Inc</t>
  </si>
  <si>
    <t>['c', 'c++', 'sql', 'javascript', 'php', 'elasticsearch', 'mysql', 'linux']</t>
  </si>
  <si>
    <t>['sql', 'r', 'python', 'excel', 'tableau', 'flow']</t>
  </si>
  <si>
    <t>Cheyenne, WY</t>
  </si>
  <si>
    <t>Software Solutions Engineer / Data Scientist</t>
  </si>
  <si>
    <t>truemetrics</t>
  </si>
  <si>
    <t>AWS Data Engineer – L2 Support</t>
  </si>
  <si>
    <t>['python', 'sql', 'aws', 'redshift', 'airflow', 'pyspark']</t>
  </si>
  <si>
    <t>Hull, GA</t>
  </si>
  <si>
    <t>Base-2 Solutions</t>
  </si>
  <si>
    <t>Senior Data Scientist (Applied ML)</t>
  </si>
  <si>
    <t>IT JobServe</t>
  </si>
  <si>
    <t>Manica, Mozambique (+1 other)</t>
  </si>
  <si>
    <t>Mozambique</t>
  </si>
  <si>
    <t>EMC Insurance</t>
  </si>
  <si>
    <t>['sql', 'python', 'r', 'express', 'excel', 'powerpoint', 'word', 'power bi', 'tableau']</t>
  </si>
  <si>
    <t>Data Engineer I - Marketing Analytics (Hybrid)</t>
  </si>
  <si>
    <t>Manica, Mozambique (+3 others)</t>
  </si>
  <si>
    <t>['python', 'sql', 'db2', 'sql server']</t>
  </si>
  <si>
    <t>Malawi</t>
  </si>
  <si>
    <t>iHerb</t>
  </si>
  <si>
    <t>['python', 'r', 'c#', 'java', 'scala', 'sql', 'go', 'scikit-learn', 'keras', 'pytorch', 'tensorflow', 'spark', 'seaborn', 'matplotlib', 'plotly', 'word', 'excel', 'powerpoint', 'sheets']</t>
  </si>
  <si>
    <t>Lilongwe, Malawi (+1 other)</t>
  </si>
  <si>
    <t>['python', 'mysql', 'scikit-learn', 'numpy', 'pandas', 'pyspark', 'airflow', 'django', 'flask', 'fastapi', 'docker', 'kubernetes', 'flow', 'gitlab', 'jenkins']</t>
  </si>
  <si>
    <t>Senior Lead Data Scientist / ML Engineer</t>
  </si>
  <si>
    <t>Elvis Eckardt Recruitment</t>
  </si>
  <si>
    <t>['python', 'aws', 'azure', 'gcp', 'tensorflow', 'pytorch', 'spark', 'hadoop', 'jenkins', 'terraform']</t>
  </si>
  <si>
    <t>['java', 'javascript', 'c++', 'sas', 'sas', 'python', 'oracle', 'tableau', 'docker', 'jenkins']</t>
  </si>
  <si>
    <t>Crew</t>
  </si>
  <si>
    <t>Software Engineer, Data Core, Duo Security</t>
  </si>
  <si>
    <t>Us, France</t>
  </si>
  <si>
    <t>['python', 'aws', 'snowflake', 'pyspark', 'terraform', 'ansible']</t>
  </si>
  <si>
    <t>Senior Data Analyst with Python and ETL Expertise</t>
  </si>
  <si>
    <t>['sql', 'python', 'r', 'sql server', 'snowflake', 'azure', 'windows', 'power bi', 'tableau']</t>
  </si>
  <si>
    <t>Data Analyst and Forecasting- Boca Raton, FL</t>
  </si>
  <si>
    <t>Takahami Billing</t>
  </si>
  <si>
    <t>Resource Innovations</t>
  </si>
  <si>
    <t>['sql', 'javascript', 'python', 'redshift', 'tableau', 'power bi']</t>
  </si>
  <si>
    <t>Data Operations Analyst - Systematic Data Platform</t>
  </si>
  <si>
    <t>['python', 'c++', 'java', 'c#', 'sql', 't-sql', 'flow']</t>
  </si>
  <si>
    <t>Data and Applied Scientist</t>
  </si>
  <si>
    <t>['python', 'pytorch', 'tensorflow', 'github']</t>
  </si>
  <si>
    <t>Donor and Data Analyst</t>
  </si>
  <si>
    <t>TidalHealth</t>
  </si>
  <si>
    <t>Kingstowne</t>
  </si>
  <si>
    <t>['nosql', 'sql', 'azure', 'aws', 'qlik']</t>
  </si>
  <si>
    <t>Electrical Engineer-Telecom/Data Center/Mission Critical</t>
  </si>
  <si>
    <t>The W22</t>
  </si>
  <si>
    <t>Senior Data Scientist, Clinical Pharmacology Data Analysis and Reporting</t>
  </si>
  <si>
    <t>Bristol-Myers Squibb</t>
  </si>
  <si>
    <t>Senior Data Framework Development Engineer- Philadelphia, PA- Onsite</t>
  </si>
  <si>
    <t>4Cdigitech</t>
  </si>
  <si>
    <t>['python', 'java', 'scala', 'aws', 'spark', 'pyspark']</t>
  </si>
  <si>
    <t>Data Science Business Analyst at Branchburg, NJ</t>
  </si>
  <si>
    <t>Monterey, CA</t>
  </si>
  <si>
    <t>['r', 'python', 'postgresql', 'tensorflow', 'pytorch', 'keras']</t>
  </si>
  <si>
    <t>ML Infrastructure Engineer</t>
  </si>
  <si>
    <t>['aws', 'gcp', 'azure', 'kubernetes', 'docker']</t>
  </si>
  <si>
    <t>Sr. Data Programmer/Analyst (Financial Services)</t>
  </si>
  <si>
    <t>['sql', 'python', 'databricks', 'spark', 'tableau', 'power bi']</t>
  </si>
  <si>
    <t>Lead Silicon Design Data Scientist (AI/ML) (ASIC/FPGA) Austin, Texas</t>
  </si>
  <si>
    <t>['python', 'sql', 'nosql', 'bash', 'perl', 'pandas', 'numpy', 'jupyter', 'excel', 'tableau', 'kubernetes', 'jenkins', 'gitlab', 'docker']</t>
  </si>
  <si>
    <t>Quantitative Researcher</t>
  </si>
  <si>
    <t>Tech Operations and Reporting Analyst.</t>
  </si>
  <si>
    <t>['sharepoint', 'excel', 'tableau', 'power bi', 'powerpoint']</t>
  </si>
  <si>
    <t>Entry Level Data Analyst (Must be located in RI, MA or CT)</t>
  </si>
  <si>
    <t>Cranston, RI</t>
  </si>
  <si>
    <t>Comprehensive Community Action</t>
  </si>
  <si>
    <t>['crystal', 'sql', 'excel', 'powerpoint']</t>
  </si>
  <si>
    <t>Junior level data developer with Azure CI/CD/Junior data scientist</t>
  </si>
  <si>
    <t>Resume-Library.com</t>
  </si>
  <si>
    <t>['java', 'javascript', 'c++', 'python', 'oracle', 'spring', 'tableau']</t>
  </si>
  <si>
    <t>T32 Postdoctoral Fellowship in Integrated Program in Cancer and Data Science</t>
  </si>
  <si>
    <t>Data Engineer - Partner Incentives</t>
  </si>
  <si>
    <t>['nosql', 'python', 'oracle', 'snowflake', 'aws', 'selenium', 'splunk', 'bitbucket', 'jenkins', 'git', 'jira', 'confluence']</t>
  </si>
  <si>
    <t>TES - Data Analyst</t>
  </si>
  <si>
    <t>Senior Data Analyst - Emerging Payments</t>
  </si>
  <si>
    <t>['t-sql', 'azure', 'databricks', 'pyspark', 'power bi', 'git', 'ansible', 'terraform']</t>
  </si>
  <si>
    <t>Analytics Analyst I - Fraud (SQL Required)</t>
  </si>
  <si>
    <t>FIS Management Services LLC</t>
  </si>
  <si>
    <t>['sas', 'sas', 'python', 'sql', 'tableau', 'excel']</t>
  </si>
  <si>
    <t>Associate Laboratory Analyst</t>
  </si>
  <si>
    <t>Citizens Energy Group</t>
  </si>
  <si>
    <t>Senior Coordinator, Football Data and Analytics, Tracking Data Analyst</t>
  </si>
  <si>
    <t>The National Football League</t>
  </si>
  <si>
    <t>['sql', 'sql server', 'windows', 'linux']</t>
  </si>
  <si>
    <t>Jr Project Data Analyst</t>
  </si>
  <si>
    <t>Inside Higher Ed Careers</t>
  </si>
  <si>
    <t>GroupM Nexus</t>
  </si>
  <si>
    <t>['javascript', 'css', 'python', 'sql', 'react', 'node.js', 'excel', 'tableau']</t>
  </si>
  <si>
    <t>Lead Data Scientist (Hybrid/Onsite)</t>
  </si>
  <si>
    <t>['python', 'sql', 'aws', 'azure', 'spark', 'hadoop', 'pyspark']</t>
  </si>
  <si>
    <t>Partner Engineer, Data Analytics, Google Cloud (Japanese, English)</t>
  </si>
  <si>
    <t>Data Scientist ( Multiple Positions)</t>
  </si>
  <si>
    <t>['python', 'r', 'git', 'bitbucket', 'jira', 'slack']</t>
  </si>
  <si>
    <t>Conversational AI Data Analyst</t>
  </si>
  <si>
    <t>Computer Scientist (AI Solutions)</t>
  </si>
  <si>
    <t>['python', 'sql', 'html', 'css']</t>
  </si>
  <si>
    <t>Modeling &amp; Simulation (M&amp;S) Engineer and Data Analyst - Now Hiring</t>
  </si>
  <si>
    <t>Northridge, OH</t>
  </si>
  <si>
    <t>Modern Technology Solutions, Inc.</t>
  </si>
  <si>
    <t>['matlab', 'python', 'excel']</t>
  </si>
  <si>
    <t>['python', 'sas', 'sas', 'hadoop', 'spark']</t>
  </si>
  <si>
    <t>Lead Machine Learning Engineer, Infrastructure</t>
  </si>
  <si>
    <t>Oregon City, OR</t>
  </si>
  <si>
    <t>Lead Machine Learning Infrastructure Engineer - Infrastructure &amp; Data</t>
  </si>
  <si>
    <t>Machine Learning Engineer 2 Intuit $132k - $184k/year ⋅ San Diego, CA Interested Not Interested</t>
  </si>
  <si>
    <t>Savvy, Inc.</t>
  </si>
  <si>
    <t>['python', 'r', 'nltk', 'numpy', 'pandas', 'tensorflow', 'keras', 'spark']</t>
  </si>
  <si>
    <t>Staff Software Engineer - Metrics Query</t>
  </si>
  <si>
    <t>Software Engineer- Notebooks</t>
  </si>
  <si>
    <t>['python', 'sql', 'java', 'javascript', 'go', 'snowflake', 'react']</t>
  </si>
  <si>
    <t>Sr. Media Data Analyst, Amazon MODE</t>
  </si>
  <si>
    <t>['sas', 'sas', 'sql', 'r', 'c', 'excel', 'spss', 'tableau']</t>
  </si>
  <si>
    <t>Modeling &amp; Simulation (M&amp;S) Engineer and Data Analyst</t>
  </si>
  <si>
    <t>Oakwood, OH</t>
  </si>
  <si>
    <t>Lead Data Scientist - Strategic Intelligence team - Full-time</t>
  </si>
  <si>
    <t>['python', 'c', 'azure', 'aws']</t>
  </si>
  <si>
    <t>Personify Health</t>
  </si>
  <si>
    <t>['sql', 'python', 'aws', 'kafka', 'excel', 'tableau', 'microstrategy', 'git']</t>
  </si>
  <si>
    <t>PEAK Technical Staffing USA</t>
  </si>
  <si>
    <t>Data Engineer 2 (Secret Clearance Required / Interim Secret) Norfolk, Va</t>
  </si>
  <si>
    <t>SpatialGIS LLC</t>
  </si>
  <si>
    <t>['sql', 'python', 'scala', 'aws', 'qlik']</t>
  </si>
  <si>
    <t>Entertainment Data Oracle (EDO)</t>
  </si>
  <si>
    <t>Cicero, NY</t>
  </si>
  <si>
    <t>United Implant Dentistry</t>
  </si>
  <si>
    <t>['sas', 'sas', 'r', 'python', 'spss']</t>
  </si>
  <si>
    <t>Signature IT World Inc</t>
  </si>
  <si>
    <t>['sas', 'sas', 'shell', 'aws', 'oracle', 'linux']</t>
  </si>
  <si>
    <t>['sql', 'go', 'excel', 'tableau', 'power bi']</t>
  </si>
  <si>
    <t>Data Engineer + Data Analyst with Exp in Integrating Power BI with Microsoft Teams || NJ/MA</t>
  </si>
  <si>
    <t>Ampstek</t>
  </si>
  <si>
    <t>['power bi', 'microsoft teams']</t>
  </si>
  <si>
    <t>Director of Data Science – RAG, NLP, LLM and GenAI</t>
  </si>
  <si>
    <t>Rye, NY</t>
  </si>
  <si>
    <t>Data Science AI/ML Summer Intern Computer Vision – Microscopy - Full-time</t>
  </si>
  <si>
    <t>['python', 'r', 'go', 'spring', 'pandas']</t>
  </si>
  <si>
    <t>Data Engineer (Security Cleared) - Full-time</t>
  </si>
  <si>
    <t>Ottawa, WI</t>
  </si>
  <si>
    <t>['go', 'scala', 'java', 'python', 'bash', 'elasticsearch', 'azure', 'spark', 'hadoop', 'git', 'jenkins', 'docker']</t>
  </si>
  <si>
    <t>Celonis Data Engineer - Communities, Energy &amp; Infrastructure</t>
  </si>
  <si>
    <t>Sr Data Analyst - Sanctions Screening Center of Excellence - Full-time</t>
  </si>
  <si>
    <t>['python', 'java', 'sql', 'excel', 'ms access', 'word', 'outlook', 'visio', 'wire']</t>
  </si>
  <si>
    <t>5581 - Associate Data Analyst / Document Coordinator</t>
  </si>
  <si>
    <t>Verista, Inc.</t>
  </si>
  <si>
    <t>Senior Data Scientist - Generative AI - Agents and LLM developer ONLY NEW YORK BASED</t>
  </si>
  <si>
    <t>Scalata</t>
  </si>
  <si>
    <t>Webster, MA</t>
  </si>
  <si>
    <t>MAPFRE</t>
  </si>
  <si>
    <t>['python', 'aws', 'airflow', 'jenkins', 'git']</t>
  </si>
  <si>
    <t>Data Scientist III - Full-time</t>
  </si>
  <si>
    <t>Meijer</t>
  </si>
  <si>
    <t>['python', 'sas', 'sas', 'r', 'sql', 'azure', 'databricks', 'pyspark', 'numpy', 'pandas', 'tensorflow', 'pytorch', 'nltk', 'github']</t>
  </si>
  <si>
    <t>['python', 'sql', 'aws', 'kubernetes']</t>
  </si>
  <si>
    <t>['sql', 'python', 'excel', 'tableau', 'flow']</t>
  </si>
  <si>
    <t>Dynata</t>
  </si>
  <si>
    <t>['python', 'sql', 'r', 'tableau', 'jira', 'trello', 'asana']</t>
  </si>
  <si>
    <t>Data Science / Business Analyst</t>
  </si>
  <si>
    <t>Head of Data Department (SoCal / Hybrid)</t>
  </si>
  <si>
    <t>Data Department Lead (Hybrid / SoCal)</t>
  </si>
  <si>
    <t>Senior Principal Consultant</t>
  </si>
  <si>
    <t>['python', 'sql', 'nosql', 'java', 'scala', 'shell', 'aws', 'azure', 'gcp', 'bigquery', 'kafka', 'pyspark', 'word']</t>
  </si>
  <si>
    <t>Data Engineer for Data Warehousing and Visualization</t>
  </si>
  <si>
    <t>Senior Cloud Data Engineer (GCP)</t>
  </si>
  <si>
    <t>Surescripts</t>
  </si>
  <si>
    <t>['python', 'sql', 'go', 'gcp', 'bigquery', 'airflow', 'tableau', 'power bi', 'looker', 'terraform']</t>
  </si>
  <si>
    <t>Salesforce Data Governance Analyst/Salesforce Data Steward</t>
  </si>
  <si>
    <t>Lead Informatica Developer</t>
  </si>
  <si>
    <t>['sql', 'sql server', 'postgresql', 'oracle', 'aws', 'azure']</t>
  </si>
  <si>
    <t>Data Scientist, People Experience</t>
  </si>
  <si>
    <t>['python', 'sql', 'aws', 'snowflake', 'pandas', 'numpy', 'matplotlib', 'seaborn', 'plotly', 'excel', 'power bi', 'tableau', 'git']</t>
  </si>
  <si>
    <t>3core systems</t>
  </si>
  <si>
    <t>Sr. Data Analyst, Payments</t>
  </si>
  <si>
    <t>Varo Bank</t>
  </si>
  <si>
    <t>Rust Engineer (1.5 month duration)</t>
  </si>
  <si>
    <t>['rust', 'python', 'react']</t>
  </si>
  <si>
    <t>Strategic Market Data Analyst, Inorganic Initiatives (Hybrid US)</t>
  </si>
  <si>
    <t>Livonia, MI</t>
  </si>
  <si>
    <t>Siemens Corp</t>
  </si>
  <si>
    <t>['python', 'sql', 'snowflake', 'aws', 'tableau', 'power bi']</t>
  </si>
  <si>
    <t>City of Sugar Land, TX</t>
  </si>
  <si>
    <t>['crystal', 'excel', 'power bi', 'ssrs', 'flow']</t>
  </si>
  <si>
    <t>The Custom Group of Companies</t>
  </si>
  <si>
    <t>Global Trade Data Analyst</t>
  </si>
  <si>
    <t>300 U.S. Bank National Association</t>
  </si>
  <si>
    <t>['sharepoint', 'qlik', 'tableau', 'outlook', 'excel']</t>
  </si>
  <si>
    <t>SR. DATA ANALYST, ASSURANCE AND ADVISORY MANAGEMENT - Full-time</t>
  </si>
  <si>
    <t>['sql', 'sql server', 'db2', 'tableau', 'sap', 'sharepoint', 'ssis', 'ssrs', 'excel']</t>
  </si>
  <si>
    <t>Manager- Data Science</t>
  </si>
  <si>
    <t>Optimum</t>
  </si>
  <si>
    <t>['python', 'r', 'sql', 'scikit-learn', 'tensorflow', 'pytorch']</t>
  </si>
  <si>
    <t>Data Engineer (Data Stream Platform) - Full-time</t>
  </si>
  <si>
    <t>Strongsville, OH</t>
  </si>
  <si>
    <t>Snowflake Data Engineer - Full-time</t>
  </si>
  <si>
    <t>Aspen Insurance Holdings</t>
  </si>
  <si>
    <t>['sql', 'ssis', 'tableau', 'power bi', 'excel']</t>
  </si>
  <si>
    <t>Jobs.appcast.io</t>
  </si>
  <si>
    <t>['scala', 'sql', 'gcp', 'azure', 'bigquery', 'spark', 'hadoop', 'kafka']</t>
  </si>
  <si>
    <t>Saviynt</t>
  </si>
  <si>
    <t>['sql', 'nosql', 'elasticsearch', 'mysql', 'redis', 'aws', 'azure', 'docker', 'kubernetes', 'terraform', 'ansible']</t>
  </si>
  <si>
    <t>FedEx Dataworks</t>
  </si>
  <si>
    <t>['java', 'scala', 'sql', 'nosql', 'mongodb', 'mongodb', 'python', 'mysql', 'cassandra', 'elasticsearch', 'azure', 'databricks', 'spring', 'kafka', 'spark', 'pyspark', 'pandas', 'scikit-learn', 'matplotlib', 'tensorflow', 'word', 'kubernetes']</t>
  </si>
  <si>
    <t>Data Engineer SAP &amp; Supply Chain</t>
  </si>
  <si>
    <t>['java', 'python', 'sql', 'postgresql', 'sql server', 'mysql', 'aws', 'spark', 'airflow', 'sap', 'tableau', 'git', 'docker', 'kubernetes', 'jira']</t>
  </si>
  <si>
    <t>Assistant Manager; Senior Data Analyst onsite Cincinnati, OH</t>
  </si>
  <si>
    <t>WEICHAI AMERICA CORP.</t>
  </si>
  <si>
    <t>Data Analysis Manager (Sourcing Post)</t>
  </si>
  <si>
    <t>['mongodb', 'mongodb', 'sql', 'sas', 'sas', 'python', 'r', 'snowflake', 'excel', 'tableau', 'power bi']</t>
  </si>
  <si>
    <t>['sql', 'r', 'python', 'oracle', 'power bi', 'tableau', 'alteryx', 'sap']</t>
  </si>
  <si>
    <t>Foundational Data Engineer – Multimodal AI (Video Focus)</t>
  </si>
  <si>
    <t>Senior Data Center Engineer</t>
  </si>
  <si>
    <t>['bash', 'powershell', 'python', 'colocation', 'linux', 'windows', 'excel', 'git', 'jira', 'confluence']</t>
  </si>
  <si>
    <t>San Pedro, CA</t>
  </si>
  <si>
    <t>Yusen Terminals LLC</t>
  </si>
  <si>
    <t>['apl', 'sql', 'python', 'express', 'power bi', 'tableau', 'terminal']</t>
  </si>
  <si>
    <t>EDI Data Analyst - Lead (Hybrid - Mason, Ohio)</t>
  </si>
  <si>
    <t>OMG Technologies</t>
  </si>
  <si>
    <t>Software Resources</t>
  </si>
  <si>
    <t>['sql', 't-sql', 'sas', 'sas', 'python', 'azure', 'oracle', 'databricks', 'snowflake', 'spark', 'ssis', 'spss', 'tableau']</t>
  </si>
  <si>
    <t>Database Engineer - PostgreSQL, Python, Django</t>
  </si>
  <si>
    <t>['sql', 'python', 'postgresql', 'django', 'word', 'github']</t>
  </si>
  <si>
    <t>Senior Data Analyst (Mortgage Analytics &amp; Insights)</t>
  </si>
  <si>
    <t>['sql', 'tableau', 'powerpoint', 'excel', 'word']</t>
  </si>
  <si>
    <t>Data Analyst ( Must have active clearance )</t>
  </si>
  <si>
    <t>CCS Global Tech</t>
  </si>
  <si>
    <t>['sql', 'jupyter', 'splunk', 'zoom']</t>
  </si>
  <si>
    <t>Clinical Data Scientist Co-Op</t>
  </si>
  <si>
    <t>['css', 'r', 'python', 'sas', 'sas', 'go']</t>
  </si>
  <si>
    <t>['python', 'sql', 'databricks', 'aws', 'spring', 'pyspark', 'git']</t>
  </si>
  <si>
    <t>Data Engineer - Power &amp; Utilities - Senior - Consulting - Location Open</t>
  </si>
  <si>
    <t>['sql', 'excel', 'github']</t>
  </si>
  <si>
    <t>Data Scientist / Analyst (CRR, KYC, KYB)</t>
  </si>
  <si>
    <t>Crypto Jobs List</t>
  </si>
  <si>
    <t>AFC Modelling - Data Scientist - Assistant Vice President</t>
  </si>
  <si>
    <t>Sherburne, NY</t>
  </si>
  <si>
    <t>['sql', 'scikit-learn', 'pandas', 'numpy', 'hadoop', 'excel', 'outlook']</t>
  </si>
  <si>
    <t>Sr. Data Scientist - 34103</t>
  </si>
  <si>
    <t>CIS International LLC</t>
  </si>
  <si>
    <t>['python', 'r', 'sql', 'matlab', 'sas', 'sas', 'windows', 'powerpoint', 'excel', 'word']</t>
  </si>
  <si>
    <t>Technical Implementation Specialist - Java, Kafka, SQL - Investment Software Implementation/Integration - Charles River Development</t>
  </si>
  <si>
    <t>Mohale's Hoek, Lesotho (+1 other)</t>
  </si>
  <si>
    <t>Charles River Development</t>
  </si>
  <si>
    <t>['java', 'c#', 'sql', 'perl', 'crystal', 'python', 'sql server', 'oracle', 'snowflake', 'kafka', 'windows', 'unix', 'linux']</t>
  </si>
  <si>
    <t>Rose Hill, VA</t>
  </si>
  <si>
    <t>['sql', 't-sql', 'sql server', 'windows', 'ssrs', 'ssis', 'flow']</t>
  </si>
  <si>
    <t>Remote Junior Data Analyst - Now Hiring</t>
  </si>
  <si>
    <t>Angenex</t>
  </si>
  <si>
    <t>['sql', 'excel', 'sheets', 'looker']</t>
  </si>
  <si>
    <t>Lead Data Analyst - IT</t>
  </si>
  <si>
    <t>United Biosource Corporation</t>
  </si>
  <si>
    <t>['sql', 'python', 'sql server', 'tableau', 'ssrs', 'qlik']</t>
  </si>
  <si>
    <t>Data Engineering Manager (IC Role)</t>
  </si>
  <si>
    <t>AVP - Data Engineering &amp; Cloud computing</t>
  </si>
  <si>
    <t>NASTECH CONSULTING</t>
  </si>
  <si>
    <t>['python', 'sql', 'databricks', 'snowflake', 'aws', 'azure']</t>
  </si>
  <si>
    <t>['sql', 'python', 'bigquery', 'github']</t>
  </si>
  <si>
    <t>Lead Data Analyst (Remote) - Quality, STARS &amp; Risk Adjustment</t>
  </si>
  <si>
    <t>['sql', 'power bi', 'excel', 'powerpoint', 'alteryx', 'flow']</t>
  </si>
  <si>
    <t>Trenton, MI</t>
  </si>
  <si>
    <t>Data Science Business Analyst  (w2 and local only)</t>
  </si>
  <si>
    <t>Intermediate (5+ years) Lead Data Modeler</t>
  </si>
  <si>
    <t>['sql', 'python', 'snowflake', 'ssis', 'power bi', 'git']</t>
  </si>
  <si>
    <t>D.A. Davidson Companies</t>
  </si>
  <si>
    <t>['python', 'powershell', 'databricks', 'tableau', 'ssis', 'power bi']</t>
  </si>
  <si>
    <t>Scientist, Machine Learning</t>
  </si>
  <si>
    <t>['python', 'c++', 'pytorch', 'express']</t>
  </si>
  <si>
    <t>Data Engineer (Onsite)</t>
  </si>
  <si>
    <t>Curant Health</t>
  </si>
  <si>
    <t>['c#', 'sql', 'azure', 'asp.net', 'ssis', 'sharepoint']</t>
  </si>
  <si>
    <t>Quality Systems Data Analyst Co-Op - Full-time</t>
  </si>
  <si>
    <t>['sql', 'python', 'r', 'html', 'css', 'java', 'pandas', 'numpy', 'jquery', 'power bi', 'sharepoint', 'excel']</t>
  </si>
  <si>
    <t>Lead Data Analyst (Medicare Stars)</t>
  </si>
  <si>
    <t>['databricks', 'power bi', 'excel']</t>
  </si>
  <si>
    <t>Data Scientist, Omics, Statistics - Full-time</t>
  </si>
  <si>
    <t>Senior Data Scientist, Clinical Analytics (Hybrid) - Full-time</t>
  </si>
  <si>
    <t>['r', 'python', 'aws', 'azure']</t>
  </si>
  <si>
    <t>Manager, Data Engineering - Full-time</t>
  </si>
  <si>
    <t>['spring', 'git']</t>
  </si>
  <si>
    <t>['python', 'java', 'spring', 'airflow', 'linux']</t>
  </si>
  <si>
    <t>Montpelier, VT</t>
  </si>
  <si>
    <t>Data Engineer ( Hybrid) - Full-time</t>
  </si>
  <si>
    <t>Trimble, OH</t>
  </si>
  <si>
    <t>tgndata</t>
  </si>
  <si>
    <t>['python', 'sql', 'windows', 'excel']</t>
  </si>
  <si>
    <t>['sql', 'python', 'gcp', 'aws', 'airflow', 'tableau', 'power bi', 'github']</t>
  </si>
  <si>
    <t>Data Engineer | Manhattan, NY, USA | Hybrid</t>
  </si>
  <si>
    <t>EFinancialCareers</t>
  </si>
  <si>
    <t>['python', 'rust', 'aws', 'kafka', 'linux', 'docker']</t>
  </si>
  <si>
    <t>Senior Group Risk Analyst (US) Internal Loss Event Data Program - Full-time</t>
  </si>
  <si>
    <t>['sql', 'sql server', 'postgresql', 'mysql', 'oracle']</t>
  </si>
  <si>
    <t>Director, Data Science - GenAI Acceleration</t>
  </si>
  <si>
    <t>Financial Analyst, Product &amp; Technology</t>
  </si>
  <si>
    <t>['aws', 'gcp', 'azure', 'tableau']</t>
  </si>
  <si>
    <t>['aws', 'azure', 'snowflake']</t>
  </si>
  <si>
    <t>Schupan &amp; Sons Inc</t>
  </si>
  <si>
    <t>['t-sql', 'python', 'sql', 'sql server', 'azure', 'graphql']</t>
  </si>
  <si>
    <t>Senior Data Engineer-TS/SCI</t>
  </si>
  <si>
    <t>Augusta, Georgia</t>
  </si>
  <si>
    <t>['sas', 'sas', 'r', 'java', 'c', 'matlab', 'scala', 'python', 'sql', 'pandas', 'tensorflow']</t>
  </si>
  <si>
    <t>Pennymac Careers</t>
  </si>
  <si>
    <t>Business Data Analyst - SIT/UAT/Testing, Waterfall/Agile/Jira, SQL</t>
  </si>
  <si>
    <t>['sql', 'r', 'c', 'excel', 'visio', 'jira']</t>
  </si>
  <si>
    <t>Somers, WI</t>
  </si>
  <si>
    <t>Data Engineer (Power BI &amp; Azure DevOps Dashboard Automation)</t>
  </si>
  <si>
    <t>Cogniz</t>
  </si>
  <si>
    <t>['sql', 'shell', 'python', 'java', 'scala', 'nosql', 'aws', 'gcp', 'azure', 'hadoop', 'spark']</t>
  </si>
  <si>
    <t>Purple Wave Auction</t>
  </si>
  <si>
    <t>['sql', 'python', 'aws', 'azure', 'gcp', 'tableau']</t>
  </si>
  <si>
    <t>Analytics Engineer, Business Intelligence</t>
  </si>
  <si>
    <t>['go', 'python', 'sql', 'airflow', 'tableau', 'unify']</t>
  </si>
  <si>
    <t>BI Analyst, Junior</t>
  </si>
  <si>
    <t>Alliant - The Audience Company</t>
  </si>
  <si>
    <t>Lead EDI Data Analyst</t>
  </si>
  <si>
    <t>IntelliPro Group Inc.</t>
  </si>
  <si>
    <t>Logistics Data Analyst (Mandarin Required)</t>
  </si>
  <si>
    <t>Gofo Inc</t>
  </si>
  <si>
    <t>Software Engineer II (Ruby on Rails and Data pipelines)</t>
  </si>
  <si>
    <t>['python', 'scala', 'ruby', 'ruby', 'databricks', 'aws', 'azure', 'spark', 'airflow', 'ruby on rails', 'terraform']</t>
  </si>
  <si>
    <t>Data Engineer (Biqquery, Tekton, GCP, Customer domain) W2</t>
  </si>
  <si>
    <t>['gcp', 'hadoop', 'jenkins', 'github']</t>
  </si>
  <si>
    <t>Elior NA Corporate</t>
  </si>
  <si>
    <t>['python', 'sql', 'go', 'azure', 'databricks', 'spark', 'pyspark', 'pandas', 'word', 'excel', 'powerpoint']</t>
  </si>
  <si>
    <t>Data Engineer/DBA</t>
  </si>
  <si>
    <t>Kuvare Holdings LLC</t>
  </si>
  <si>
    <t>Data Engineer - Walton Arts Center and Walmart AMP</t>
  </si>
  <si>
    <t>Apprenticely</t>
  </si>
  <si>
    <t>['sql', 'python', 'aws', 'azure', 'tableau', 'power bi']</t>
  </si>
  <si>
    <t>Salesforce Data Analyst / Steward</t>
  </si>
  <si>
    <t>San Benito, CA</t>
  </si>
  <si>
    <t>Maintenance Data Analyst - Air Force</t>
  </si>
  <si>
    <t>Oracle Database Administrator</t>
  </si>
  <si>
    <t>High Trail</t>
  </si>
  <si>
    <t>['mongodb', 'mongodb', 'sql', 'javascript', 'shell', 'perl', 'python', 'postgresql', 'oracle']</t>
  </si>
  <si>
    <t>Senior Big Data Engineer (Graph Database Focus)</t>
  </si>
  <si>
    <t>['databricks', 'aws', 'pyspark', 'django']</t>
  </si>
  <si>
    <t>Product Information Analyst (Master Data Management) - Now Hiring</t>
  </si>
  <si>
    <t>CoreLogic, Inc.</t>
  </si>
  <si>
    <t>Assa Abloy</t>
  </si>
  <si>
    <t>Horizon Industries</t>
  </si>
  <si>
    <t>['c', 'word', 'powerpoint', 'excel']</t>
  </si>
  <si>
    <t>Job: Business Data Analyst --- Onsite Job --- Full Time Position - Now Hiring</t>
  </si>
  <si>
    <t>Community Benefit Data Analyst Sr - Now Hiring</t>
  </si>
  <si>
    <t>BayCare Health System</t>
  </si>
  <si>
    <t>['python', 'vba', 'tableau', 'power bi']</t>
  </si>
  <si>
    <t>Assessment Data Analyst and Interventionist (Elementary and Middle School)</t>
  </si>
  <si>
    <t>Tate, GA</t>
  </si>
  <si>
    <t>['sql', 'aws', 'databricks', 'snowflake', 'azure', 'jupyter', 'power bi']</t>
  </si>
  <si>
    <t>Medical Data Analyst( Professional Billing Only)</t>
  </si>
  <si>
    <t>Career.com Career.com</t>
  </si>
  <si>
    <t>The Guitar Center Company</t>
  </si>
  <si>
    <t>['sql', 'python', 'r', 'express', 'tableau', 'looker']</t>
  </si>
  <si>
    <t>Idex Corporation</t>
  </si>
  <si>
    <t>['python', 'r', 'sql', 'sql server', 'azure', 'jupyter', 'power bi']</t>
  </si>
  <si>
    <t>Data Scientist (with Python, scikit-learn)</t>
  </si>
  <si>
    <t>['python', 'java', 'scikit-learn', 'pyspark']</t>
  </si>
  <si>
    <t>Weichai America Corp.</t>
  </si>
  <si>
    <t>The University of Chicago</t>
  </si>
  <si>
    <t>['python', 'r', 'powerpoint', 'excel', 'word', 'tableau']</t>
  </si>
  <si>
    <t>County of Los Angeles</t>
  </si>
  <si>
    <t>Principal Data Analyst- Business Banking Analytics</t>
  </si>
  <si>
    <t>['sql', 'python', 'r', 'postgresql', 'mysql', 'sql server', 'aws', 'snowflake', 'redshift', 'bigquery', 'spark', 'hadoop', 'alteryx', 'tableau', 'power bi', 'looker']</t>
  </si>
  <si>
    <t>Burlington, WI</t>
  </si>
  <si>
    <t>Alafaya, FL</t>
  </si>
  <si>
    <t>['c#', 'java', 'python', 'sql', 'r', 'azure', 'databricks', 'spring']</t>
  </si>
  <si>
    <t>Lead Data Engineer, Python, SQL, stored procedures, Modelling, Tableau/Power BI, ETL, 12 Months NYC</t>
  </si>
  <si>
    <t>ZnA Inc</t>
  </si>
  <si>
    <t>['python', 'sql', 'tableau', 'power bi', 'git']</t>
  </si>
  <si>
    <t>Data Product Manager (Big Data Team)</t>
  </si>
  <si>
    <t>Exness</t>
  </si>
  <si>
    <t>Sr. Data Scientist Low Internal Delivery India 102605</t>
  </si>
  <si>
    <t>Orion Innovation</t>
  </si>
  <si>
    <t>['python', 'r', 'scala', 'aws', 'azure', 'tensorflow', 'pytorch', 'scikit-learn', 'kubernetes']</t>
  </si>
  <si>
    <t>Data Analytics Support Engineer (Retail)</t>
  </si>
  <si>
    <t>Watsons Malaysia</t>
  </si>
  <si>
    <t>['sql', 'python', 'mysql', 'oracle', 'databricks', 'power bi', 'tableau', 'sap', 'flow', 'git']</t>
  </si>
  <si>
    <t>, Lead Data Analyst &amp; Technical Product Manager for Customer &amp; Compliance, VP - Now Hiring</t>
  </si>
  <si>
    <t>MUFG Bank, Ltd.</t>
  </si>
  <si>
    <t>['sql', 'db2', 'oracle', 'aws', 'gdpr', 'tableau', 'jira', 'confluence']</t>
  </si>
  <si>
    <t>['sql', 'c#', 'java', 'python', 'azure', 'tableau', 'excel']</t>
  </si>
  <si>
    <t>Fairfield, IN</t>
  </si>
  <si>
    <t>Associate, Mid-Level, or Senior Energy Data Analyst - Full-time</t>
  </si>
  <si>
    <t>Dominion Energy</t>
  </si>
  <si>
    <t>Data Science Manager (Hybrid - Atlanta, GA)</t>
  </si>
  <si>
    <t>VP, Business Lead Data Analyst (Hybrid) - Full-time</t>
  </si>
  <si>
    <t>['powerpoint', 'excel', 'flow']</t>
  </si>
  <si>
    <t>Data Analyst- Sr Specialist (Growth/Marketing Analytics) - Full-time</t>
  </si>
  <si>
    <t>['sql', 'python', 'pyspark', 'tableau']</t>
  </si>
  <si>
    <t>Doer Signs</t>
  </si>
  <si>
    <t>Data Scientist/AL Resource - Full-time</t>
  </si>
  <si>
    <t>Aloden Inc</t>
  </si>
  <si>
    <t>Chauncey, OH</t>
  </si>
  <si>
    <t>Coolville, OH</t>
  </si>
  <si>
    <t>Blend Technologies S.A.</t>
  </si>
  <si>
    <t>['python', 'shell', 'sql', 't-sql', 'sql server', 'azure', 'oracle', 'spark', 'airflow', 'unix', 'docker', 'jenkins', 'github']</t>
  </si>
  <si>
    <t>Guysville, OH</t>
  </si>
  <si>
    <t>Northstrat</t>
  </si>
  <si>
    <t>['sql', 'python', 'java', 'sql server', 'postgresql', 'oracle', 'aws', 'azure', 'gcp', 'hadoop', 'spark', 'kafka', 'airflow', 'ssis', 'flow']</t>
  </si>
  <si>
    <t>Jacksonville, OH</t>
  </si>
  <si>
    <t>Accepted ltd</t>
  </si>
  <si>
    <t>['python', 'sql', 'sql server', 'azure', 'databricks', 'oracle', 'pyspark', 'airflow', 'ssis', 'power bi', 'git']</t>
  </si>
  <si>
    <t>Grupo QuintoAndar | Data Engineer - Full-time</t>
  </si>
  <si>
    <t>Grupo QuintoAndar</t>
  </si>
  <si>
    <t>['assembly', 'python', 'sql', 'gcp', 'airflow', 'hadoop', 'kafka', 'spark', 'power bi', 'sap']</t>
  </si>
  <si>
    <t>['sql', 'python', 'nosql', 'sql server', 'db2', 'mysql', 'azure', 'databricks', 'oracle', 'aws', 'gcp', 'kafka', 'hadoop', 'spark']</t>
  </si>
  <si>
    <t>Technical Data Engineering Manager / Azure / Irving TX</t>
  </si>
  <si>
    <t>Machine Learning Engineer (Thailand)</t>
  </si>
  <si>
    <t>Bjak</t>
  </si>
  <si>
    <t>Principal AI Engineer (Thailand)</t>
  </si>
  <si>
    <t>Machine Learning Manager (Thailand)</t>
  </si>
  <si>
    <t>2025-7548 Data Engineer Mid</t>
  </si>
  <si>
    <t>Arch Global Services (Philippines) Inc.</t>
  </si>
  <si>
    <t>['python', 'sql', 'databricks', 'snowflake', 'azure', 'spark', 'arch']</t>
  </si>
  <si>
    <t>Big Data Analyst - Remote</t>
  </si>
  <si>
    <t>['java', 'javascript', 'c++', 'python', 'oracle', 'spring', 'docker', 'jenkins', 'github', 'kubernetes']</t>
  </si>
  <si>
    <t>ETL Data Engineer with Snowflake</t>
  </si>
  <si>
    <t>Learnbeyond Consulting LLC</t>
  </si>
  <si>
    <t>['sql', 't-sql', 'c#', 'sql server', 'snowflake', 'aws', 'azure', 'kubernetes', 'docker', 'git']</t>
  </si>
  <si>
    <t>Data Quality Engineer - New York New jersey California Florida</t>
  </si>
  <si>
    <t>Cephas</t>
  </si>
  <si>
    <t>Bookman Consulting</t>
  </si>
  <si>
    <t>['sql', 'python', 'gcp', 'aws', 'azure', 'word']</t>
  </si>
  <si>
    <t>Westville, OH</t>
  </si>
  <si>
    <t>Additive Manufacturing Data Analyst - Now Hiring</t>
  </si>
  <si>
    <t>REMOTE - SAS Data Engineer (W2/Must Be Local To Texas)</t>
  </si>
  <si>
    <t>['sas', 'sas', 'sql', 'python', 'snowflake', 'aws', 'azure', 'airflow']</t>
  </si>
  <si>
    <t>PT Telkomsel Ekosistem Digital</t>
  </si>
  <si>
    <t>Reconciliation and Exposure Data Analyst</t>
  </si>
  <si>
    <t>Massachusetts Mutual Life Insurance Co.</t>
  </si>
  <si>
    <t>Tier4Group</t>
  </si>
  <si>
    <t>['sql', 'python', 'shell', 'snowflake', 'redshift', 'bigquery', 'aws', 'tableau']</t>
  </si>
  <si>
    <t>Senior Software Development Engineer, Big Data</t>
  </si>
  <si>
    <t>ZINC Zillow</t>
  </si>
  <si>
    <t>['python', 'java', 'scala', 'sql', 'databricks', 'spark', 'airflow', 'tableau', 'power bi', 'word']</t>
  </si>
  <si>
    <t>Data Engineer/Analytics Engineer (TEMP)</t>
  </si>
  <si>
    <t>Rishabh RPO</t>
  </si>
  <si>
    <t>['aws', 'redshift', 'airflow']</t>
  </si>
  <si>
    <t>World Insurance Associates, LLC.</t>
  </si>
  <si>
    <t>['python', 't-sql', 'sql', 'pyspark', 'tableau', 'power bi', 'excel', 'dax']</t>
  </si>
  <si>
    <t>['sql', 'python', 'r', 'tableau', 'power bi', 'ssrs']</t>
  </si>
  <si>
    <t>Data Engineer (Core Data Engineer role)</t>
  </si>
  <si>
    <t>['python', 'r', 'sql', 'tensorflow', 'pytorch', 'power bi']</t>
  </si>
  <si>
    <t>Advanced Manufacturing Data Engineer (Richardson, TX) - Now Hiring</t>
  </si>
  <si>
    <t>Texas Instruments</t>
  </si>
  <si>
    <t>['sql', 'python', 'r', 'julia', 'go', 'postgresql', 'mysql', 'redshift', 'databricks', 'hadoop', 'spark', 'tensorflow', 'alteryx']</t>
  </si>
  <si>
    <t>Freelance Data Analyst (Marketing &amp; Media Analytics) – Agency Client</t>
  </si>
  <si>
    <t>['sql', 'python', 'r', 'excel', 'looker', 'tableau']</t>
  </si>
  <si>
    <t>Data Engineer Lead - Now Hiring</t>
  </si>
  <si>
    <t>Data Movement Engineer</t>
  </si>
  <si>
    <t>Data Center Operations Continuous Improvement Engineer</t>
  </si>
  <si>
    <t>Black Eagle Defense</t>
  </si>
  <si>
    <t>Consultant Data Scientist</t>
  </si>
  <si>
    <t>Referrals Only</t>
  </si>
  <si>
    <t>Principal Data Analyst, General</t>
  </si>
  <si>
    <t>Headway</t>
  </si>
  <si>
    <t>['sql', 'python', 'snowflake', 'spark', 'looker']</t>
  </si>
  <si>
    <t>Data Analyst - TP135033</t>
  </si>
  <si>
    <t>Careers At UC San Diego</t>
  </si>
  <si>
    <t>South Whittier, CA</t>
  </si>
  <si>
    <t>AI &amp; GenAI Data Scientist – Director</t>
  </si>
  <si>
    <t>Data Engineer Guide</t>
  </si>
  <si>
    <t>Le Wagon, Inc.</t>
  </si>
  <si>
    <t>['sql', 'java', 'python', 'r', 'aws', 'azure', 'gcp', 'spark', 'flow']</t>
  </si>
  <si>
    <t>Manager -Data Engineer.Egypt-MIS-HO.International Banking Group</t>
  </si>
  <si>
    <t>Foundit Gulf</t>
  </si>
  <si>
    <t>Mashreq</t>
  </si>
  <si>
    <t>['nosql', 'java', 'python', 'scala', 'sql', 'cassandra', 'azure', 'hadoop']</t>
  </si>
  <si>
    <t>Mayagüez, Puerto Rico</t>
  </si>
  <si>
    <t>Vega Baja, Puerto Rico</t>
  </si>
  <si>
    <t>CMM Validation &amp; Engineering Solutions, LLC.</t>
  </si>
  <si>
    <t>['windows', 'word', 'excel']</t>
  </si>
  <si>
    <t>Software Engineer, Destinations</t>
  </si>
  <si>
    <t>Saint Vincent and the Grenadines</t>
  </si>
  <si>
    <t>Internal Audit Lead Data Analyst</t>
  </si>
  <si>
    <t>Gabon (+7 others)</t>
  </si>
  <si>
    <t>Gabon</t>
  </si>
  <si>
    <t>Auto Club Group Insurance</t>
  </si>
  <si>
    <t>['sas', 'sas', 'sql', 'r', 'python', 'oracle', 'spss', 'word', 'excel', 'visio', 'cognos']</t>
  </si>
  <si>
    <t>Data Analyst - Finance &amp; Investment</t>
  </si>
  <si>
    <t>Clinton, MD</t>
  </si>
  <si>
    <t>DSD Laboratories Inc.</t>
  </si>
  <si>
    <t>['sql', 'python', 'databricks', 'jupyter', 'tensorflow', 'scikit-learn', 'pytorch', 'qlik', 'tableau', 'power bi', 'sap', 'datarobot']</t>
  </si>
  <si>
    <t>Remote Data Analyst (Entry Level)</t>
  </si>
  <si>
    <t>PostJobFree</t>
  </si>
  <si>
    <t>Focus Soft Tech</t>
  </si>
  <si>
    <t>Machine Learning Engineer - Deep Neural Networks</t>
  </si>
  <si>
    <t>['python', 'matlab', 'tensorflow', 'pandas', 'numpy', 'keras', 'pytorch', 'scikit-learn', 'word']</t>
  </si>
  <si>
    <t>Bellview, FL</t>
  </si>
  <si>
    <t>Oak Ridge, FL</t>
  </si>
  <si>
    <t>Systems &amp; Data Specialist, DC Design Engineering</t>
  </si>
  <si>
    <t>['sql', 'python', 'nosql', 'aws', 'redshift', 'oracle', 'tableau', 'sharepoint', 'smartsheet']</t>
  </si>
  <si>
    <t>Senior Data Analyst, Medical Economics and Medical Cost, Hybrid NY - Full-time</t>
  </si>
  <si>
    <t>Healthfirst</t>
  </si>
  <si>
    <t>['sql', 'r', 'python', 'aws', 'redshift', 'tableau', 'power bi', 'excel', 'powerpoint']</t>
  </si>
  <si>
    <t>Military Data Engineer P4 (Onsite) - Full-time</t>
  </si>
  <si>
    <t>['go', 'python', 'java', 'c++', 'sql', 'nosql', 'javascript', 'aws', 'numpy', 'pandas', 'react', 'docker', 'kubernetes', 'git', 'flow']</t>
  </si>
  <si>
    <t>Sr. Data Scientist, Kuiper Marketing</t>
  </si>
  <si>
    <t>Jobleads-US</t>
  </si>
  <si>
    <t>MyKelly</t>
  </si>
  <si>
    <t>Technical Compliance Automation Data Analyst (Remote) - Full-time</t>
  </si>
  <si>
    <t>['sql', 'python', 'r', 'powershell', 'java', 'c++', 'c#', 'linux', 'windows', 'tableau', 'power bi', 'flow', 'jira']</t>
  </si>
  <si>
    <t>Supply Chain Data Analyst  Co-op (Teradyne, North Reading) - Full-time</t>
  </si>
  <si>
    <t>['sql', 'python', 'snowflake', 'aws', 'redshift', 'spark', 'hadoop', 'kafka', 'linux', 'unity', 'git']</t>
  </si>
  <si>
    <t>['sql', 'java', 'sql server', 'azure', 'databricks', 'ssis', 'ssrs', 'power bi', 'tableau', 'microstrategy']</t>
  </si>
  <si>
    <t>Futran Tech Solutions Pvt. Ltd.</t>
  </si>
  <si>
    <t>Senior Data Analyst: Mission Services (TS/SCI Required) - Now Hiring</t>
  </si>
  <si>
    <t>Kentro</t>
  </si>
  <si>
    <t>['python', 'sql', 'aws', 'azure', 'excel', 'powerpoint', 'tableau', 'alteryx']</t>
  </si>
  <si>
    <t>Azure Data Engineer - Sales Analytics - Now Hiring</t>
  </si>
  <si>
    <t>Enrollment Data Analyst III - Medicaid Advantage Plus - Now Hiring</t>
  </si>
  <si>
    <t>['snowflake', 'power bi', 'dax', 'alteryx', 'tableau']</t>
  </si>
  <si>
    <t>['sql', 'python', 'r', 'snowflake', 'power bi', 'tableau', 'visio', 'sharepoint']</t>
  </si>
  <si>
    <t>Senior Data Analyst, Finance and Credit (Remote) - Now Hiring</t>
  </si>
  <si>
    <t>Recruit Monitor</t>
  </si>
  <si>
    <t>['sql', 'python', 'r', 'aws', 'redshift', 'looker', 'tableau', 'power bi', 'excel', 'sheets', 'flow', 'jira', 'confluence']</t>
  </si>
  <si>
    <t>Senior Data Analyst (Multiple Positions)</t>
  </si>
  <si>
    <t>['python', 'sql', 'oracle', 'tableau', 'power bi', 'excel', 'ms access']</t>
  </si>
  <si>
    <t>Senior Data Engineer I - Platform gen AI</t>
  </si>
  <si>
    <t>Senior Instrument Data Engineer</t>
  </si>
  <si>
    <t>MMT</t>
  </si>
  <si>
    <t>['sql', 'c#', 'python', 'sql server', 'flow']</t>
  </si>
  <si>
    <t>Marketing Data Analyst Co-Op Winter/Spring - Full-time</t>
  </si>
  <si>
    <t>OFSAA Finance Data Analyst Sr - Full-time</t>
  </si>
  <si>
    <t>Senior Enterprise Data Engineer - Full-time</t>
  </si>
  <si>
    <t>['sql', 'python', 'java', 'bash', 'snowflake', 'aws', 'kafka', 'airflow', 'linux', 'flow']</t>
  </si>
  <si>
    <t>Data Engineer (Mid) - Full-time</t>
  </si>
  <si>
    <t>Avalore, LLC</t>
  </si>
  <si>
    <t>McAllen, TX</t>
  </si>
  <si>
    <t>JNC Consultant Pharmacists</t>
  </si>
  <si>
    <t>IDEX Corporation</t>
  </si>
  <si>
    <t>Prospera</t>
  </si>
  <si>
    <t>Summa</t>
  </si>
  <si>
    <t>['python', 'r', 'scala', 'sql', 'gcp', 'aws', 'azure', 'tensorflow', 'pytorch', 'scikit-learn', 'tableau', 'power bi', 'looker', 'microstrategy', 'excel', 'word', 'powerpoint']</t>
  </si>
  <si>
    <t>Lead Data Scientist - RWE (Real World Evidence)</t>
  </si>
  <si>
    <t>Dörnbach, Austria</t>
  </si>
  <si>
    <t>Seesaw</t>
  </si>
  <si>
    <t>['css', 'oracle']</t>
  </si>
  <si>
    <t>Melrose, MA</t>
  </si>
  <si>
    <t>['python', 'sql', 'aws', 'snowflake', 'gcp', 'azure', 'bigquery', 'redshift', 'airflow', 'spark', 'kafka', 'kubernetes', 'docker', 'terraform', 'jenkins', 'gitlab', 'github']</t>
  </si>
  <si>
    <t>['sql', 'python', 'r', 'excel', 'power bi', 'tableau']</t>
  </si>
  <si>
    <t>Clinical Data Analyst (Intern)</t>
  </si>
  <si>
    <t>['swift', 'flow']</t>
  </si>
  <si>
    <t>West Rancho Dominguez, CA</t>
  </si>
  <si>
    <t>Burlington</t>
  </si>
  <si>
    <t>Ensign-Bickford Industries</t>
  </si>
  <si>
    <t>['sql', 'python', 'oracle', 'azure', 'ssis', 'tableau', 'flow']</t>
  </si>
  <si>
    <t>Data Analyst 2 (PRIME) - Now Hiring</t>
  </si>
  <si>
    <t>['sas', 'sas', 'r', 'tableau', 'excel']</t>
  </si>
  <si>
    <t>Operations Specialist - Data Scientist- Field Operations Rotational Program - Now Hiring</t>
  </si>
  <si>
    <t>Technical Product Manager, Data Science - Now Hiring</t>
  </si>
  <si>
    <t>Crimson Leaf Group</t>
  </si>
  <si>
    <t>Converse, TX</t>
  </si>
  <si>
    <t>['drupal', 'excel', 'powerpoint', 'tableau', 'sap', 'jira']</t>
  </si>
  <si>
    <t>Daphne, AL</t>
  </si>
  <si>
    <t>Redan, GA</t>
  </si>
  <si>
    <t>Reedley, CA</t>
  </si>
  <si>
    <t>Ramona, CA</t>
  </si>
  <si>
    <t>Pine Hills, FL</t>
  </si>
  <si>
    <t>Business Intelligence Engineer, ABDAI</t>
  </si>
  <si>
    <t>['go', 'nosql', 'r', 'sas', 'sas', 'matlab', 'sql', 'python', 'dynamodb', 'redshift', 'oracle', 'aws', 'tableau']</t>
  </si>
  <si>
    <t>Sr. Data Scientist, Intelligence &amp; Industrialization</t>
  </si>
  <si>
    <t>['sql', 'python', 'r', 'sas', 'sas', 'matlab', 'aws', 'redshift', 'tableau']</t>
  </si>
  <si>
    <t>Data Engineer, Tech Lead, Fintech - Full-time</t>
  </si>
  <si>
    <t>Hockingport, OH</t>
  </si>
  <si>
    <t>['scala', 'java', 'python', 'sql', 'nosql', 'go', 'hadoop', 'spark', 'gdpr', 'airflow', 'linux', 'ansible', 'flow']</t>
  </si>
  <si>
    <t>Senior Data Engineer-Regulatory Reporting - Full-time</t>
  </si>
  <si>
    <t>Fifth Third Bank, N.A.</t>
  </si>
  <si>
    <t>['nosql', 'sql', 'windows']</t>
  </si>
  <si>
    <t>Senior Data Analyst / Power Platform Developer</t>
  </si>
  <si>
    <t>Ascension, LLC</t>
  </si>
  <si>
    <t>['power bi', 'dax', 'sharepoint', 'visio']</t>
  </si>
  <si>
    <t>Data Analyst / Developer - Full-time</t>
  </si>
  <si>
    <t>Axiom Software Solutions Limited</t>
  </si>
  <si>
    <t>['sql', 'python', 'excel', 'tableau', 'symphony']</t>
  </si>
  <si>
    <t>Director of Data Science - Full-time</t>
  </si>
  <si>
    <t>['python', 'r', 'sql', 'go', 'unix', 'git']</t>
  </si>
  <si>
    <t>['sql', 't-sql', 'azure', 'databricks', 'power bi']</t>
  </si>
  <si>
    <t>Athens, OH</t>
  </si>
  <si>
    <t>['sql', 'python', 'shell', 't-sql', 'sql server', 'azure', 'oracle', 'spark', 'airflow', 'unix', 'docker', 'jenkins', 'github']</t>
  </si>
  <si>
    <t>Rhode Island</t>
  </si>
  <si>
    <t>['aurora', 'word']</t>
  </si>
  <si>
    <t>Senior Data Analyst #2470 - Now Hiring</t>
  </si>
  <si>
    <t>['sql', 'mongodb', 'mongodb', 'oracle', 'hadoop']</t>
  </si>
  <si>
    <t>"Data Analyst"</t>
  </si>
  <si>
    <t>United Software Group, Inc.</t>
  </si>
  <si>
    <t>Backstage</t>
  </si>
  <si>
    <t>['sql', 'python', 'aws', 'snowflake', 'spark', 'tableau']</t>
  </si>
  <si>
    <t>Analyst - DataAnalytics</t>
  </si>
  <si>
    <t>['visio', 'word', 'excel', 'powerpoint', 'outlook']</t>
  </si>
  <si>
    <t>Data Engineer - Local to Pittsburgh, PA, Dallas, TX or Cleveland, OH</t>
  </si>
  <si>
    <t>['python', 'scala', 'nosql', 'c', 'neo4j', 'graphql']</t>
  </si>
  <si>
    <t>Chambersburg, PA</t>
  </si>
  <si>
    <t>Waterbury, CT</t>
  </si>
  <si>
    <t>Enon, OH</t>
  </si>
  <si>
    <t>Sales Analytics &amp; Insights Analyst - Now Hiring</t>
  </si>
  <si>
    <t>Disney Experiences</t>
  </si>
  <si>
    <t>['sas', 'sas', 'sql', 'tableau', 'excel', 'powerpoint']</t>
  </si>
  <si>
    <t>Data Scientist, Performance Analytics - Full-time</t>
  </si>
  <si>
    <t>United Rentals</t>
  </si>
  <si>
    <t>Staff Data Scientist, Apps Team - Full-time</t>
  </si>
  <si>
    <t>Sr Analyst, Healthcare Claims Analytics (SQL, Power BI) - Full-time</t>
  </si>
  <si>
    <t>['sql', 'crystal', 'sql server', 'ssrs', 'excel', 'sharepoint']</t>
  </si>
  <si>
    <t>Yucca Valley, CA</t>
  </si>
  <si>
    <t>Hunter Careers</t>
  </si>
  <si>
    <t>['python', 'r', 'java', 'sql', 'aws', 'redshift', 'spark', 'hadoop', 'tensorflow', 'scikit-learn', 'terraform']</t>
  </si>
  <si>
    <t>Manager, Data Engineering (Python, AWS, Airflow)</t>
  </si>
  <si>
    <t>Data Analyst II (Hybrid)</t>
  </si>
  <si>
    <t>FreedomCare</t>
  </si>
  <si>
    <t>['sql', 'python', 'r', 'tableau', 'jira', 'confluence']</t>
  </si>
  <si>
    <t>Radius Global Infrastructure</t>
  </si>
  <si>
    <t>['sql', 'alteryx', 'excel', 'word', 'powerpoint', 'power bi', 'tableau']</t>
  </si>
  <si>
    <t>La Quinta, CA</t>
  </si>
  <si>
    <t>Data Analyst II/ Business Operations Analyst</t>
  </si>
  <si>
    <t>Data Scientist (Mid level)</t>
  </si>
  <si>
    <t>['python', 'java', 'scala', 'redshift', 'aws', 'spark', 'hadoop', 'kafka']</t>
  </si>
  <si>
    <t>Principal Cloud &amp; Big Data Engineer</t>
  </si>
  <si>
    <t>Wipro Careers</t>
  </si>
  <si>
    <t>['java', 'scala', 'sql', 'aws', 'redshift', 'gcp', 'spark', 'pyspark', 'kafka', 'hadoop', 'graphql', 'kubernetes', 'docker', 'terraform']</t>
  </si>
  <si>
    <t>Senior Python Data Engineer (Finance Technology)</t>
  </si>
  <si>
    <t>Cloud Support Engineer - Big Data</t>
  </si>
  <si>
    <t>['nosql', 'sql', 'elasticsearch', 'aws', 'redshift', 'bigquery', 'snowflake', 'kafka', 'hadoop', 'spark', 'linux']</t>
  </si>
  <si>
    <t>S N Corporation DBA Meritt Cab</t>
  </si>
  <si>
    <t>Clinical/ Pharmaceutical Data Engineer (NO OPT)</t>
  </si>
  <si>
    <t>Software Engineering, Computer Engineering, Data Science, and Applied</t>
  </si>
  <si>
    <t>Blacksburg, VA</t>
  </si>
  <si>
    <t>Graf Research</t>
  </si>
  <si>
    <t>Principal SAS Data Engineer</t>
  </si>
  <si>
    <t>['sas', 'sas', 'python', 'r', 'sql', 'github']</t>
  </si>
  <si>
    <t>Rosedale, MD</t>
  </si>
  <si>
    <t>Thrive Behavioral Health Llc</t>
  </si>
  <si>
    <t>['sql', 'word', 'excel', 'outlook']</t>
  </si>
  <si>
    <t>Ascot Group</t>
  </si>
  <si>
    <t>['python', 'r', 'sql', 'azure', 'databricks', 'tensorflow', 'pytorch', 'scikit-learn']</t>
  </si>
  <si>
    <t>['python', 'r', 'sql', 'databricks', 'azure']</t>
  </si>
  <si>
    <t>Data Scientist Lead Analyst</t>
  </si>
  <si>
    <t>['python', 'r', 'sql', 'pandas', 'numpy', 'pyspark']</t>
  </si>
  <si>
    <t>Process Engineer</t>
  </si>
  <si>
    <t>Coppabella, Australia</t>
  </si>
  <si>
    <t>Stanmore</t>
  </si>
  <si>
    <t>AI &amp; GenAI Data Scientist – Director - Full-time</t>
  </si>
  <si>
    <t>['python', 'azure', 'power bi', 'git', 'jenkins']</t>
  </si>
  <si>
    <t>Sr. Data Engineer - Full-time</t>
  </si>
  <si>
    <t>OctaPharma Plasma</t>
  </si>
  <si>
    <t>['sql', 'python', 'sql server', 'azure', 'oracle', 'ssis', 'excel']</t>
  </si>
  <si>
    <t>InSearch IT</t>
  </si>
  <si>
    <t>Ziegler</t>
  </si>
  <si>
    <t>AI Research Engineer</t>
  </si>
  <si>
    <t>Mid Level Data Engineer / Snowflake / Long Beach CA</t>
  </si>
  <si>
    <t>Lead Data Analyst (Remote) - Quality, STARS &amp; Risk Adjustment - Now Hiring</t>
  </si>
  <si>
    <t>CareFirst</t>
  </si>
  <si>
    <t>Data Analyst - Hybrid - Full-time / Part-time</t>
  </si>
  <si>
    <t>Cedars Sinai</t>
  </si>
  <si>
    <t>Fraud Data Analyst II (BU Data Analyst II) - Now Hiring</t>
  </si>
  <si>
    <t>SchoolsFirst Federal Credit Union</t>
  </si>
  <si>
    <t>Data Analyst - Futures, Commodities and Compliance - Now Hiring</t>
  </si>
  <si>
    <t>SAP Data Solutions Engineer</t>
  </si>
  <si>
    <t>['python', 'java', 'snowflake', 'aws', 'sap', 'git', 'github']</t>
  </si>
  <si>
    <t>Lead Azure Data Engineer (Tech Lead)</t>
  </si>
  <si>
    <t>['azure', 'databricks', 'snowflake', 'notion']</t>
  </si>
  <si>
    <t>IT Data Analyst (AWS, Tableau) (679682) // US or GC // 100% Onsite Trenton, NJ // 1099, W2</t>
  </si>
  <si>
    <t>['sql', 'java', 'python', 'db2', 'aws', 'redshift', 'tableau', 'excel', 'visio', 'sharepoint', 'flow', 'jira']</t>
  </si>
  <si>
    <t>Sr. Marketing Business Data Analyst</t>
  </si>
  <si>
    <t>['sql', 'sql server', 'snowflake', 'power bi', 'looker']</t>
  </si>
  <si>
    <t>Intelligence Data Analyst Security Clearance</t>
  </si>
  <si>
    <t>Party City</t>
  </si>
  <si>
    <t>['sql', 'vba', 'python', 'snowflake', 'alteryx', 'tableau']</t>
  </si>
  <si>
    <t>Senior Associate, Data Scientist - Small Business Bank (Fraud)</t>
  </si>
  <si>
    <t>['sql', 'c', 'redshift', 'aws', 'databricks', 'spark', 'airflow', 'kafka', 'atlassian']</t>
  </si>
  <si>
    <t>Business Data Analyst With financial planning Experience</t>
  </si>
  <si>
    <t>Lowell, MA</t>
  </si>
  <si>
    <t>Tufts Medicine</t>
  </si>
  <si>
    <t>Associate Survey Analyst</t>
  </si>
  <si>
    <t>RICK</t>
  </si>
  <si>
    <t>South El Monte, CA</t>
  </si>
  <si>
    <t>Cathedral City, CA</t>
  </si>
  <si>
    <t>Lucid Intel</t>
  </si>
  <si>
    <t>['python', 'sql', 'pandas', 'numpy', 'scikit-learn', 'matplotlib', 'tensorflow', 'pytorch', 'powerpoint']</t>
  </si>
  <si>
    <t>Talent Data Analyst- law firm</t>
  </si>
  <si>
    <t>R &amp; W Group</t>
  </si>
  <si>
    <t>['r', 'sql', 'python', 't-sql', 'azure', 'pandas', 'numpy', 'scikit-learn', 'windows', 'power bi', 'dax']</t>
  </si>
  <si>
    <t>Rancho Santa Margarita, CA</t>
  </si>
  <si>
    <t>Gen AI Data Scientist</t>
  </si>
  <si>
    <t>Principal Data Science Engineer - Financial Crimes Models &amp; Analytics</t>
  </si>
  <si>
    <t>['python', 'mongodb', 'mongodb', 'snowflake', 'databricks', 'oracle', 'pyspark', 'hadoop', 'git']</t>
  </si>
  <si>
    <t>Data Scientist--Retail Bank Operations</t>
  </si>
  <si>
    <t>PNC Financial Services Group, Inc.</t>
  </si>
  <si>
    <t>['sql', 'python', 'r', 'spark', 'pyspark', 'pandas', 'phoenix']</t>
  </si>
  <si>
    <t>Brown University</t>
  </si>
  <si>
    <t>Mary Esther, FL</t>
  </si>
  <si>
    <t>Iron EagleX</t>
  </si>
  <si>
    <t>VentureLoop</t>
  </si>
  <si>
    <t>Aiven</t>
  </si>
  <si>
    <t>Senior Data Scientist - AI</t>
  </si>
  <si>
    <t>Built In Austin</t>
  </si>
  <si>
    <t>KPC Health</t>
  </si>
  <si>
    <t>Manama, Bahrain</t>
  </si>
  <si>
    <t>RESO</t>
  </si>
  <si>
    <t>['python', 'sql', 'gdpr', 'ubuntu']</t>
  </si>
  <si>
    <t>CDD - CHEF DE PROJET INFORMATIQUE en Guadeloupe - F/H/X</t>
  </si>
  <si>
    <t>Baie-Mahault, Guadeloupe</t>
  </si>
  <si>
    <t>CANAL+ Group</t>
  </si>
  <si>
    <t>['mongo', 'shell', 'python', 'aws', 'oracle', 'unix', 'chef', 'kubernetes', 'jenkins']</t>
  </si>
  <si>
    <t>Jackson Hewitt</t>
  </si>
  <si>
    <t>Temenos Data Migration Engineer - Full-time</t>
  </si>
  <si>
    <t>['scala', 'sql', 'python', 'shell', 'no-sql', 'mongodb', 'mongodb', 'sql server', 'cassandra', 'oracle', 'spark', 'hadoop', 'kafka', 'airflow', 'visio', 'docker', 'kubernetes']</t>
  </si>
  <si>
    <t>Glassboro, NJ</t>
  </si>
  <si>
    <t>ProCook</t>
  </si>
  <si>
    <t>['sql', 'python', 'scala', 'mysql', 'databricks', 'aws', 'azure']</t>
  </si>
  <si>
    <t>Information Technology Data Analyst (Jr) (Cleared) - Full-time</t>
  </si>
  <si>
    <t>['sql', 'python', 'oracle', 'spark', 'tableau', 'power bi']</t>
  </si>
  <si>
    <t>Tax Data Analyst - Full-time</t>
  </si>
  <si>
    <t>Decatur, TX</t>
  </si>
  <si>
    <t>Associate Data Scientist Genomic Medicine - Full-time</t>
  </si>
  <si>
    <t>Data Scientist/Sr Data Scientist- Generative AI - Full-time</t>
  </si>
  <si>
    <t>['python', 'sql', 'go', 'aws', 'gcp']</t>
  </si>
  <si>
    <t>Zensar</t>
  </si>
  <si>
    <t>Harker Heights, TX</t>
  </si>
  <si>
    <t>Data Analyst (Title V)</t>
  </si>
  <si>
    <t>Manhattan University</t>
  </si>
  <si>
    <t>['r', 'sql', 'tableau', 'spss', 'excel']</t>
  </si>
  <si>
    <t>Sr. Data Analyst (Mongo &amp; JSON) - 183706-1</t>
  </si>
  <si>
    <t>Data Science Analyst r - Now Hiring</t>
  </si>
  <si>
    <t>Oviedo, FL</t>
  </si>
  <si>
    <t>Engagement Director, Utilities &amp; Data Science - HYBRID</t>
  </si>
  <si>
    <t>E SOURCE</t>
  </si>
  <si>
    <t>B. Braun Medical Inc</t>
  </si>
  <si>
    <t>Data Analyst (22227) - Now Hiring</t>
  </si>
  <si>
    <t>Madera, CA</t>
  </si>
  <si>
    <t>Data Analyst (works with data in Salesforce)</t>
  </si>
  <si>
    <t>Edgewater, FL</t>
  </si>
  <si>
    <t>Principal Applied AI Scientist</t>
  </si>
  <si>
    <t>Data Science Summer Internship 2026 - Now Hiring</t>
  </si>
  <si>
    <t>Data Analyst - Nashville, TN</t>
  </si>
  <si>
    <t>Persevere</t>
  </si>
  <si>
    <t>['power bi', 'tableau', 'looker', 'sheets']</t>
  </si>
  <si>
    <t>['sas', 'sas', 'sql', 'sql server', 'oracle', 'tableau', 'cognos', 'excel', 'alteryx', 'powerpoint', 'word']</t>
  </si>
  <si>
    <t>Horizon West, FL</t>
  </si>
  <si>
    <t>Data Engineer- Senior Consultant</t>
  </si>
  <si>
    <t>['nosql', 'sql', 'python', 'java', 'scala', 'aws', 'gcp', 'azure', 'databricks', 'snowflake', 'pyspark']</t>
  </si>
  <si>
    <t>Sugar Hill, GA</t>
  </si>
  <si>
    <t>Murrieta, CA</t>
  </si>
  <si>
    <t>Lemon Grove, CA</t>
  </si>
  <si>
    <t>Maywood, CA</t>
  </si>
  <si>
    <t>Altadena, CA</t>
  </si>
  <si>
    <t>East Lake, FL</t>
  </si>
  <si>
    <t>Palm Coast, FL</t>
  </si>
  <si>
    <t>Enterprise, AL</t>
  </si>
  <si>
    <t>Data Engineer, JP Science and Data</t>
  </si>
  <si>
    <t>Cantonment, FL</t>
  </si>
  <si>
    <t>['powerpoint', 'excel', 'sap']</t>
  </si>
  <si>
    <t>EMI Advisors LLC</t>
  </si>
  <si>
    <t>['sql', 'python', 'qlik', 'tableau', 'visio']</t>
  </si>
  <si>
    <t>Analyst, Data Mgmt &amp; Analytics - Liberty Mutual Investments</t>
  </si>
  <si>
    <t>['sql', 'vba', 'python', 'r', 'scikit-learn', 'tensorflow', 'jquery', 'excel', 'tableau', 'power bi']</t>
  </si>
  <si>
    <t>Behavioral Health Data Scientist (BH-DS)</t>
  </si>
  <si>
    <t>Long Island City, New York</t>
  </si>
  <si>
    <t>Welfare Research Inc. d/b/a WRI Solutions</t>
  </si>
  <si>
    <t>['python', 'r', 'tensorflow', 'scikit-learn', 'pytorch', 'matplotlib']</t>
  </si>
  <si>
    <t>Englewood, NJ</t>
  </si>
  <si>
    <t>Business Intelligence Engineer, Advertising Trust Data</t>
  </si>
  <si>
    <t>Data Science Manager, Marketing Measurement Science Team - Full-time</t>
  </si>
  <si>
    <t>['python', 'r', 'databricks', 'aws']</t>
  </si>
  <si>
    <t>Business Intelligence Engineer, DCC Communities</t>
  </si>
  <si>
    <t>['sql', 'nosql', 'python', 'aws', 'redshift', 'snowflake', 'oracle', 'airflow', 'tableau']</t>
  </si>
  <si>
    <t>Systems Analyst – Batch Migration</t>
  </si>
  <si>
    <t>Associate Staffing</t>
  </si>
  <si>
    <t>Founding Machine Learning Engineer</t>
  </si>
  <si>
    <t>['python', 'sql', 'aws', 'terraform']</t>
  </si>
  <si>
    <t>['sql', 'python', 'snowflake', 'aws', 'pyspark']</t>
  </si>
  <si>
    <t>['python', 'aws', 'azure', 'pytorch', 'tensorflow', 'spark', 'gdpr', 'word', 'git']</t>
  </si>
  <si>
    <t>Compliance Analyst -Data Governance Analyst</t>
  </si>
  <si>
    <t>TEK Systems</t>
  </si>
  <si>
    <t>Woodside Temporaries, Inc.</t>
  </si>
  <si>
    <t>Sr. Analyst, Enterprise Data Quality</t>
  </si>
  <si>
    <t>Mokena, IL</t>
  </si>
  <si>
    <t>Atkore International Group</t>
  </si>
  <si>
    <t>['sas', 'sas', 'sql', 'python', 'tableau', 'power bi']</t>
  </si>
  <si>
    <t>Data Analyst - Digital Technology</t>
  </si>
  <si>
    <t>['sql', 'c', 'power bi', 'word', 'excel', 'powerpoint', 'sharepoint']</t>
  </si>
  <si>
    <t>Sr Data Analyst - Consumer Analytics</t>
  </si>
  <si>
    <t>Mexico City, Mexico</t>
  </si>
  <si>
    <t>['sql', 'python', 'r', 'bigquery', 'aws', 'tableau', 'looker', 'power bi']</t>
  </si>
  <si>
    <t>Saline, MI</t>
  </si>
  <si>
    <t>Prendio</t>
  </si>
  <si>
    <t>Artificial Intelligence Engineer, Trilogy (Remote) - $100,000/year USD</t>
  </si>
  <si>
    <t>talisman</t>
  </si>
  <si>
    <t>Reference Data Analyst Opening #478288</t>
  </si>
  <si>
    <t>Alooba Jobs Board</t>
  </si>
  <si>
    <t>Landis+Gyr</t>
  </si>
  <si>
    <t>['sql', 'windows', 'unix']</t>
  </si>
  <si>
    <t>Saskatchewan, Canada</t>
  </si>
  <si>
    <t>Manager, Data Engineer - AI and Automation</t>
  </si>
  <si>
    <t>Built In Boston</t>
  </si>
  <si>
    <t>['python', 'sql', 'java', 'scala', 'neo4j', 'elasticsearch', 'redshift', 'bigquery', 'snowflake', 'aws', 'azure', 'gcp', 'airflow', 'hadoop', 'spark', 'kafka', 'docker', 'kubernetes']</t>
  </si>
  <si>
    <t>['python', 'sql', 'scala', 'postgresql', 'mysql', 'redshift', 'bigquery', 'gcp', 'aws', 'databricks', 'snowflake', 'hadoop', 'spark', 'kafka', 'pyspark', 'docker', 'jenkins', 'terraform', 'jira']</t>
  </si>
  <si>
    <t>Hybrid Remote - Data Scientist</t>
  </si>
  <si>
    <t>['sql', 'python', 'snowflake', 'aws', 'tableau', 'excel', 'word']</t>
  </si>
  <si>
    <t>Solutions Engineer, EMEA (Post sales)</t>
  </si>
  <si>
    <t>RudderStack</t>
  </si>
  <si>
    <t>Sr Analyst, Product Performance Analytics - Full-time</t>
  </si>
  <si>
    <t>['sql', 'sas', 'sas', 'python', 'r', 'aws', 'hadoop', 'excel', 'power bi', 'powerpoint']</t>
  </si>
  <si>
    <t>Eswatini</t>
  </si>
  <si>
    <t>ICAP at Columbia University</t>
  </si>
  <si>
    <t>Logistics Data Analyst (EM6934) - Full-time</t>
  </si>
  <si>
    <t>Samsung SDS America</t>
  </si>
  <si>
    <t>['python', 'sql', 'excel', 'power bi', 'qlik', 'tableau']</t>
  </si>
  <si>
    <t>Bloomingdale, FL</t>
  </si>
  <si>
    <t>Data Science Business Analyst  (w2 and local only) - Now Hiring</t>
  </si>
  <si>
    <t>Lead Engineer, Data Engineering - Full-time</t>
  </si>
  <si>
    <t>Chipotle Mexican Grill</t>
  </si>
  <si>
    <t>BlueCargo</t>
  </si>
  <si>
    <t>['python', 'javascript', 'sql', 'postgresql', 'aws', 'gcp', 'azure', 'django', 'tableau', 'looker', 'power bi']</t>
  </si>
  <si>
    <t>Newry, ME</t>
  </si>
  <si>
    <t>Buena Ventura Lakes, FL</t>
  </si>
  <si>
    <t>['go', 'snowflake', 'aws', 'azure']</t>
  </si>
  <si>
    <t>Winter Springs, FL</t>
  </si>
  <si>
    <t>Meadow Woods, FL</t>
  </si>
  <si>
    <t>Data Scientist, Performance Analytics</t>
  </si>
  <si>
    <t>Eustis, FL</t>
  </si>
  <si>
    <t>Atascadero, CA</t>
  </si>
  <si>
    <t>Citrus Park, FL</t>
  </si>
  <si>
    <t>Business System Analyst (Life Insurance &amp; Annuities)</t>
  </si>
  <si>
    <t>Technical Lead Data Engineer</t>
  </si>
  <si>
    <t>JSR Tech Consulting</t>
  </si>
  <si>
    <t>['azure', 'aws', 'kafka', 'spark', 'hadoop', 'power bi', 'flow']</t>
  </si>
  <si>
    <t>Data Analyst - (Data Coordination/Management</t>
  </si>
  <si>
    <t>ADAPT Technology LLC.</t>
  </si>
  <si>
    <t>['windows', 'word', 'excel', 'powerpoint', 'sharepoint']</t>
  </si>
  <si>
    <t>Data Analyst- CAD</t>
  </si>
  <si>
    <t>MSR Technology Group DBA Infomatics</t>
  </si>
  <si>
    <t>Data Analytics &amp; Engineering - Data Analyst II</t>
  </si>
  <si>
    <t>['sql', 'python', 'aws', 'gcp', 'azure', 'spark', 'tableau', 'power bi']</t>
  </si>
  <si>
    <t>Data Analyst - 1403775</t>
  </si>
  <si>
    <t>Tata Technologies</t>
  </si>
  <si>
    <t>Senior Data Engineer (Google Cloud Platform)</t>
  </si>
  <si>
    <t>Roha Tech LLC</t>
  </si>
  <si>
    <t>['python', 'java', 'scala', 'sql', 'nosql', 'mongodb', 'mongodb', 'firestore', 'bigquery', 'spark', 'airflow', 'kafka', 'spring', 'phoenix', 'express', 'terraform', 'kubernetes']</t>
  </si>
  <si>
    <t>Sr. Manager for Data Engineering (Ent. Operations - Dig. Solutions) - Bengaluru</t>
  </si>
  <si>
    <t>Especialista Administrativo y Data Quality</t>
  </si>
  <si>
    <t>Avianca</t>
  </si>
  <si>
    <t>['power bi', 'tableau', 'looker']</t>
  </si>
  <si>
    <t>Summer Student (Junior Data Analyst)</t>
  </si>
  <si>
    <t>Government of Nova Scotia</t>
  </si>
  <si>
    <t>Senior Analyst, Data Science</t>
  </si>
  <si>
    <t>['python', 'word', 'outlook', 'powerpoint', 'excel', 'atlassian', 'git', 'bitbucket']</t>
  </si>
  <si>
    <t>Data/Business Analsyt</t>
  </si>
  <si>
    <t>['sql', 'excel', 'tableau', 'powerpoint', 'jira']</t>
  </si>
  <si>
    <t>Pearl Health</t>
  </si>
  <si>
    <t>['sql', 'python', 'snowflake', 'aws', 'pyspark', 'terraform']</t>
  </si>
  <si>
    <t>The Law Offices of Daniel Kim</t>
  </si>
  <si>
    <t>['python', 'r', 'snowflake', 'redshift', 'aws', 'pandas', 'numpy', 'scikit-learn', 'kafka', 'spark', 'hadoop', 'tensorflow', 'pytorch', 'power bi', 'looker', 'tableau']</t>
  </si>
  <si>
    <t>Campaign Analyst</t>
  </si>
  <si>
    <t>Senior Research Data Analyst - posting will close April 4th</t>
  </si>
  <si>
    <t>The Polis Center</t>
  </si>
  <si>
    <t>Artificial Intelligence Engineer, LearnwithAI (Remote) - $100,000/year USD</t>
  </si>
  <si>
    <t>Throtle, Inc.</t>
  </si>
  <si>
    <t>['sql', 'scala', 'java', 'python', 'shell', 'aws', 'spark', 'hadoop']</t>
  </si>
  <si>
    <t>SCT-Tech Enablement-Proactive-Data Quality-Senior-GDS02</t>
  </si>
  <si>
    <t>['sql', 'python', 'snowflake', 'azure', 'databricks']</t>
  </si>
  <si>
    <t>Medtrition</t>
  </si>
  <si>
    <t>Data Analyst Supporting the FBI Laboratory's Federal DNA Database Unit</t>
  </si>
  <si>
    <t>['sql', 'azure', 'databricks', 'terraform', 'kubernetes', 'github']</t>
  </si>
  <si>
    <t>['sas', 'sas', 'sql', 'c', 'power bi', 'excel', 'spss', 'tableau']</t>
  </si>
  <si>
    <t>['sql', 'nosql', 'c#', 'java', 'powershell', 'python', 'sql server', 'azure', 'react', 'blazor', 'power bi']</t>
  </si>
  <si>
    <t>EA Team Inc.</t>
  </si>
  <si>
    <t>['sql', 'python', 'r', 'azure', 'spark', 'airflow', 'git']</t>
  </si>
  <si>
    <t>['python', 'sql', 'redshift', 'aws', 'spark', 'airflow', 'unix', 'tableau', 'git', 'docker']</t>
  </si>
  <si>
    <t>Data Management Technician</t>
  </si>
  <si>
    <t>City of Birmingham</t>
  </si>
  <si>
    <t>['sql', 't-sql', 'crystal', 'oracle', 'flow']</t>
  </si>
  <si>
    <t>Senior Data Engineer - Cyber IAM</t>
  </si>
  <si>
    <t>['python', 'java', 'scala', 'nosql', 'sql', 'mongo', 'shell', 'cassandra', 'aws', 'databricks', 'redshift', 'azure', 'snowflake', 'spark', 'hadoop', 'kafka']</t>
  </si>
  <si>
    <t>Business Intelligence Engineer II</t>
  </si>
  <si>
    <t>['sql', 'python', 'aws', 'pandas', 'seaborn', 'matplotlib', 'tableau', 'docker', 'kubernetes', 'gitlab', 'jira', 'confluence']</t>
  </si>
  <si>
    <t>['sas', 'sas', 'snowflake', 'power bi', 'sap', 'alteryx', 'flow']</t>
  </si>
  <si>
    <t>Enterprise Data Analyst</t>
  </si>
  <si>
    <t>Edify Technologies, Inc.</t>
  </si>
  <si>
    <t>['sql', 'java', 'python', 'perl', 'powershell', 'bash', 'sql server', 'oracle', 'snowflake', 'azure', 'aws', 'windows', 'git', 'github', 'jira']</t>
  </si>
  <si>
    <t>Data Scientist - Clinical Analytics</t>
  </si>
  <si>
    <t>['sql', 'python', 'gcp', 'aws', 'azure', 'bigquery']</t>
  </si>
  <si>
    <t>Principal Data Analyst, Regulatory Engagements</t>
  </si>
  <si>
    <t>Canada (+6 others)</t>
  </si>
  <si>
    <t>['sql', 'python', 'r', 'c', 'tableau', 'looker']</t>
  </si>
  <si>
    <t>Senior Data Scientist - Specialty Operation Optimization</t>
  </si>
  <si>
    <t>['python', 'sql', 'go', 'gcp']</t>
  </si>
  <si>
    <t>Guatemala City, Guatemala</t>
  </si>
  <si>
    <t>['r', 'hadoop', 'unix']</t>
  </si>
  <si>
    <t>Assessment Data Analyst and Interventionist</t>
  </si>
  <si>
    <t>Fort Worth ISD</t>
  </si>
  <si>
    <t>Marketing Data Science Manager</t>
  </si>
  <si>
    <t>Empower Retirement</t>
  </si>
  <si>
    <t>Access Dubuque</t>
  </si>
  <si>
    <t>Principal BI &amp; Data Automation Engineer</t>
  </si>
  <si>
    <t>['sql', 'python', 'crystal', 'go', 'oracle', 'tableau', 'power bi', 'qlik', 'looker', 'git']</t>
  </si>
  <si>
    <t>Logistics Data Analyst (EM6934)</t>
  </si>
  <si>
    <t>Generis Tek, Inc.</t>
  </si>
  <si>
    <t>['vba', 'sql', 'excel', 'power bi']</t>
  </si>
  <si>
    <t>Sr Analyst, Digital Analytics - Full-time</t>
  </si>
  <si>
    <t>['sql', 'tableau', 'looker', 'qlik', 'cognos', 'power bi', 'flow']</t>
  </si>
  <si>
    <t>Acosta</t>
  </si>
  <si>
    <t>Senior Data Scientist – Home Health Analytics</t>
  </si>
  <si>
    <t>['sql', 'python', 'gcp', 'azure', 'aws', 'snowflake', 'databricks']</t>
  </si>
  <si>
    <t>Principal Engineer Data Engineering - US Remote - Full-time</t>
  </si>
  <si>
    <t>Inez, TX</t>
  </si>
  <si>
    <t>Waterworth</t>
  </si>
  <si>
    <t>['sql', 'python', 'azure', 'airflow']</t>
  </si>
  <si>
    <t>Peralta, NM</t>
  </si>
  <si>
    <t>Visium SA</t>
  </si>
  <si>
    <t>['python', 'databricks', 'snowflake', 'azure', 'aws', 'spark', 'tableau']</t>
  </si>
  <si>
    <t>Senior Data Engineer-Maps - Full-time</t>
  </si>
  <si>
    <t>['no-sql', 'python', 'scala', 'sql', 'shell', 'aws', 'snowflake', 'spark', 'hadoop', 'kubernetes']</t>
  </si>
  <si>
    <t>Sr Analyst, Product Performance Analytics</t>
  </si>
  <si>
    <t>Senior Data Scientist, PSS Supply Chain - Full-time</t>
  </si>
  <si>
    <t>SaluteMyJob</t>
  </si>
  <si>
    <t>Systems Engineer/Lab Automation Engineer</t>
  </si>
  <si>
    <t>Attovia Therapeutics</t>
  </si>
  <si>
    <t>Engineering Manager, Data and AI</t>
  </si>
  <si>
    <t>Mortenson</t>
  </si>
  <si>
    <t>Staff Software Engineer, Core Teams</t>
  </si>
  <si>
    <t>AI Engineers</t>
  </si>
  <si>
    <t>['python', 'aws', 'windows', 'git', 'github', 'docker', 'kubernetes', 'gitlab']</t>
  </si>
  <si>
    <t>Technical Customer Success Manager</t>
  </si>
  <si>
    <t>Dataloop AI</t>
  </si>
  <si>
    <t>Shoppa's Material Handling</t>
  </si>
  <si>
    <t>Ludlow Falls, OH</t>
  </si>
  <si>
    <t>Lealman, FL</t>
  </si>
  <si>
    <t>Mlops Engineering Lead - S&amp;P Global</t>
  </si>
  <si>
    <t>Velocity Global</t>
  </si>
  <si>
    <t>['sql', 'python', 'aws', 'snowflake', 'kafka', 'airflow', 'looker']</t>
  </si>
  <si>
    <t>UKG Business Data Analyst - Remote - Now Hiring</t>
  </si>
  <si>
    <t>Viva USA Inc.</t>
  </si>
  <si>
    <t>ETL Data Engineer / Irving TX / Onsite</t>
  </si>
  <si>
    <t>['sql', 'sas', 'sas', 'gcp', 'ssis']</t>
  </si>
  <si>
    <t>Staff Backend Engineer - Remote</t>
  </si>
  <si>
    <t>['typescript', 'mongodb', 'mongodb', 'elasticsearch', 'aws', 'node', 'node.js', 'docker', 'kubernetes', 'terraform']</t>
  </si>
  <si>
    <t>-Data Governance &amp; Data Quality Engineer-Minneapolis Onsite</t>
  </si>
  <si>
    <t>W3Global Inc.</t>
  </si>
  <si>
    <t>['sql', 'python', 'spark', 'github']</t>
  </si>
  <si>
    <t>Data Scientist, Robotic Controls</t>
  </si>
  <si>
    <t>SENSETICS INC</t>
  </si>
  <si>
    <t>['sql', 'mongodb', 'mongodb', 'snowflake', 'oracle', 'gdpr', 'excel']</t>
  </si>
  <si>
    <t>Software Asset Data Analyst</t>
  </si>
  <si>
    <t>Sr Azure Data Engineer (Only W2 &amp; in-person interview)</t>
  </si>
  <si>
    <t>Vanator</t>
  </si>
  <si>
    <t>['sql', 'python', 'azure', 'databricks', 'spark']</t>
  </si>
  <si>
    <t>Senior Data Engineer Hybrid at East Hartford, Connecticut</t>
  </si>
  <si>
    <t>Marvel Infotech</t>
  </si>
  <si>
    <t>['python', 'sql', 'azure', 'kubernetes']</t>
  </si>
  <si>
    <t>Data Analyst - Full Time for 9 Months in Nashville, TN</t>
  </si>
  <si>
    <t>Fwd: Data Architect/Principal Data Engineer IV</t>
  </si>
  <si>
    <t>['c', 'php', 'sql', 'java', 'oracle']</t>
  </si>
  <si>
    <t>Data Visualization Analyst (Tableau)</t>
  </si>
  <si>
    <t>Azure Data Engineer (Local Applicants ONLY)</t>
  </si>
  <si>
    <t>A.C.Coy Company</t>
  </si>
  <si>
    <t>Talent Analytics Assistant</t>
  </si>
  <si>
    <t>Comcast Corp</t>
  </si>
  <si>
    <t>['sql', 'python', 'splunk']</t>
  </si>
  <si>
    <t>Senior Machine Learning Engineer (Generative AI)</t>
  </si>
  <si>
    <t>Altea Healthcare</t>
  </si>
  <si>
    <t>['python', 'azure', 'tensorflow', 'pytorch', 'airflow', 'spark', 'kafka', 'gitlab']</t>
  </si>
  <si>
    <t>Senior Cloud Data Platform Engineer</t>
  </si>
  <si>
    <t>['python', 'sql', 'go', 'snowflake', 'azure', 'aws', 'gcp', 'spark', 'kafka', 'airflow', 'tableau', 'kubernetes']</t>
  </si>
  <si>
    <t>Noel, MO</t>
  </si>
  <si>
    <t>['sql', 'snowflake', 'tableau', 'excel', 'word']</t>
  </si>
  <si>
    <t>Coder</t>
  </si>
  <si>
    <t>Cape Coral, FL</t>
  </si>
  <si>
    <t>['java', 'python', 'javascript', 'typescript', 'c++', 'swift']</t>
  </si>
  <si>
    <t>Compliance Data Analyst (Entry Level)</t>
  </si>
  <si>
    <t>RentReporters.com</t>
  </si>
  <si>
    <t>Data Analysis Analyst</t>
  </si>
  <si>
    <t>['python', 'sql', 'r', 'tableau', 'excel', 'powerpoint']</t>
  </si>
  <si>
    <t>Caterpillar Careers - Caterpillar Inc</t>
  </si>
  <si>
    <t>Data Scientist, FIS University Program</t>
  </si>
  <si>
    <t>FIS, Inc.</t>
  </si>
  <si>
    <t>['sas', 'sas', 'python', 'r', 'scala', 'sql', 'java']</t>
  </si>
  <si>
    <t>PricewaterhouseCoopers</t>
  </si>
  <si>
    <t>Tustin, MI</t>
  </si>
  <si>
    <t>Built In LA</t>
  </si>
  <si>
    <t>CNA</t>
  </si>
  <si>
    <t>Senior Data Engineer - Spatial Data</t>
  </si>
  <si>
    <t>StreetLight</t>
  </si>
  <si>
    <t>['python', 'scala', 'java', 'rust', 'sql', 'postgresql']</t>
  </si>
  <si>
    <t>Data Scientist (Remote) at The Board Line Job, WFH Data Science Jobs in Ghana</t>
  </si>
  <si>
    <t>Amazon Jobs</t>
  </si>
  <si>
    <t>Global Supplier Management Innovation and Data Analyst</t>
  </si>
  <si>
    <t>Land van Cuijk, Netherlands</t>
  </si>
  <si>
    <t>['golang', 'java', 'python', 'postgresql', 'mysql', 'aws', 'oracle', 'snowflake', 'databricks', 'redshift', 'hadoop', 'spark', 'airflow', 'docker', 'kubernetes']</t>
  </si>
  <si>
    <t>Software Engineer for Training AI Data - Python, Hebrew</t>
  </si>
  <si>
    <t>['python', 'aws', 'scikit-learn', 'pandas', 'numpy', 'matplotlib']</t>
  </si>
  <si>
    <t>Senior Data Scientist, Pharmacometric Programming</t>
  </si>
  <si>
    <t>Monroe Township, NJ</t>
  </si>
  <si>
    <t>Principal Scientist, Data Science - Full-time</t>
  </si>
  <si>
    <t>Senior Data Engineer (Java) - Full-time</t>
  </si>
  <si>
    <t>Bismarck, ND</t>
  </si>
  <si>
    <t>Part-Time DevOps &amp; Incident Response Engineer - Remote - USA</t>
  </si>
  <si>
    <t>Parikh Financial</t>
  </si>
  <si>
    <t>['ruby', 'ruby', 'redis', 'postgresql', 'digitalocean', 'react', 'ruby on rails', 'linux', 'github', 'terraform', 'docker']</t>
  </si>
  <si>
    <t>Staff Data Scientist (Hybrid) – 4434</t>
  </si>
  <si>
    <t>HIRECLOUT</t>
  </si>
  <si>
    <t>Economic Marketing Analyst</t>
  </si>
  <si>
    <t>['python', 'r', 'sql', 'azure', 'databricks', 'power bi', 'tableau']</t>
  </si>
  <si>
    <t>AI Compiler Engineer</t>
  </si>
  <si>
    <t>EnCharge AI</t>
  </si>
  <si>
    <t>['c++', 'python', 'tensorflow', 'pytorch']</t>
  </si>
  <si>
    <t>Data Engineer - Data Team</t>
  </si>
  <si>
    <t>Rabbit Care</t>
  </si>
  <si>
    <t>['c', 'r', 'sql', 'python', 'postgresql', 'gcp', 'bigquery', 'airflow']</t>
  </si>
  <si>
    <t>Site Reliability Engineer - Data Infrastructure (Seattle)</t>
  </si>
  <si>
    <t>['c', 'c++', 'java', 'python', 'go', 'rust', 'redis', 'mysql', 'openstack', 'hadoop', 'spark', 'kubernetes', 'docker']</t>
  </si>
  <si>
    <t>Data Engineer with Snowflake, Python and Tableau</t>
  </si>
  <si>
    <t>['python', 'snowflake', 'pyspark', 'hadoop', 'tableau']</t>
  </si>
  <si>
    <t>MySQL DBA/ Architecture</t>
  </si>
  <si>
    <t>Convoso</t>
  </si>
  <si>
    <t>['shell', 'perl', 'ruby', 'ruby', 'python', 'mysql', 'redis', 'linux', 'ansible', 'chef', 'terraform']</t>
  </si>
  <si>
    <t>Manager Senior GCP Data Engineer Pune</t>
  </si>
  <si>
    <t>['python', 'sql', 'nosql', 'gcp', 'bigquery']</t>
  </si>
  <si>
    <t>Data Integrations Manager</t>
  </si>
  <si>
    <t>['sql', 'db2', 'sql server', 'oracle']</t>
  </si>
  <si>
    <t>Finance information analyst</t>
  </si>
  <si>
    <t>Board Certified Behavior Analyst | Relocation to North Carolina</t>
  </si>
  <si>
    <t>Dearborn Heights, MI</t>
  </si>
  <si>
    <t>Manager, Data Engineering - Hybrid</t>
  </si>
  <si>
    <t>['dart', 'sql', 'python', 'gcp', 'bigquery', 'airflow', 'splunk']</t>
  </si>
  <si>
    <t>Sr. ADC Engineer , ADC Analytics</t>
  </si>
  <si>
    <t>Senior Data Analyst (Hybrid-Puerto Rico) - Full-time</t>
  </si>
  <si>
    <t>['sap', 'jira']</t>
  </si>
  <si>
    <t>Data Analyst - Hybrid Opportunity in Fishers, IN</t>
  </si>
  <si>
    <t>Data Engineer – Credit Technology</t>
  </si>
  <si>
    <t>Alexander Chapman</t>
  </si>
  <si>
    <t>['python', 'sql', 'redis', 'snowflake', 'pandas', 'pyspark', 'kafka']</t>
  </si>
  <si>
    <t>Sr. Manager, Data Migration Business Analyst( endur)</t>
  </si>
  <si>
    <t>MNR Consulting Services</t>
  </si>
  <si>
    <t>Data Analyst 1 - 3477, 3498</t>
  </si>
  <si>
    <t>['sas', 'sas', 'sql', 'python', 'r', 'tableau', 'power bi']</t>
  </si>
  <si>
    <t>Technical Consultant - Data Engineer</t>
  </si>
  <si>
    <t>['sql', 'python', 'sql server', 'postgresql', 'oracle', 'gdpr', 'sap', 'word']</t>
  </si>
  <si>
    <t>Vaco by Highspring</t>
  </si>
  <si>
    <t>['python', 'sql', 'sql server', 'azure', 'databricks', 'oracle', 'tableau', 'power bi']</t>
  </si>
  <si>
    <t>System Engineer - Enterprise Data Engineer</t>
  </si>
  <si>
    <t>Data Co-Op</t>
  </si>
  <si>
    <t>Skyworks Solutions, Inc.</t>
  </si>
  <si>
    <t>['python', 'sql', 'nosql', 'postgresql', 'numpy', 'pandas', 'flow', 'docker', 'kubernetes']</t>
  </si>
  <si>
    <t>Michigan Center, MI</t>
  </si>
  <si>
    <t>PRO IT USA INC</t>
  </si>
  <si>
    <t>['sql', 'python', 'sql server', 'redshift', 'power bi']</t>
  </si>
  <si>
    <t>Lead Database Engineer</t>
  </si>
  <si>
    <t>['sql', 'nosql', 'postgresql', 'sql server', 'mysql', 'oracle', 'redhat']</t>
  </si>
  <si>
    <t>Data Engineer - 240882</t>
  </si>
  <si>
    <t>['sql', 'python', 't-sql', 'snowflake', 'pandas', 'numpy', 'alteryx', 'ssis']</t>
  </si>
  <si>
    <t>Engineers Apprentice</t>
  </si>
  <si>
    <t>['sql', 'python', 'aws', 'tensorflow', 'scikit-learn']</t>
  </si>
  <si>
    <t>Engineer-CW  Engineer-CW</t>
  </si>
  <si>
    <t>['java', 'scala', 'kotlin', 'aws', 'azure', 'gcp', 'kafka', 'spark', 'docker', 'kubernetes']</t>
  </si>
  <si>
    <t>AI Software Engineer</t>
  </si>
  <si>
    <t>PLACE</t>
  </si>
  <si>
    <t>['python', 'aws', 'gcp', 'docker', 'kubernetes']</t>
  </si>
  <si>
    <t>Sr Data QA Engineer (must be local to Ontario, CA)</t>
  </si>
  <si>
    <t>GavinHeath, LLC</t>
  </si>
  <si>
    <t>['python', 'sql', 'azure', 'databricks', 'pyspark', 'tableau', 'power bi']</t>
  </si>
  <si>
    <t>['java', 'python', 'sql', 'nosql', 'cassandra', 'dynamodb', 'azure', 'kafka', 'spark', 'docker', 'kubernetes']</t>
  </si>
  <si>
    <t>Senior Power BI Engineer (NO H1B)</t>
  </si>
  <si>
    <t>['sql', 'sql server', 'snowflake', 'power bi', 'dax']</t>
  </si>
  <si>
    <t>Data &amp; Privacy Analyst/Modeler</t>
  </si>
  <si>
    <t>['sql', 'nosql', 'java', 'python', 'r', 'sql server', 'oracle', 'tableau']</t>
  </si>
  <si>
    <t>Graduate Data Analyst - Now Hiring</t>
  </si>
  <si>
    <t>Online Remote Jobs</t>
  </si>
  <si>
    <t>Senior Data Engineer I</t>
  </si>
  <si>
    <t>C2FO</t>
  </si>
  <si>
    <t>['sql', 'python', 'java', 'scala', 'aws', 'redshift', 'spark', 'kafka', 'airflow', 'power bi', 'docker', 'kubernetes']</t>
  </si>
  <si>
    <t>Product Data Mgmt Specialist (Data Management - Engineering)</t>
  </si>
  <si>
    <t>Director- Oracle Database Engineer</t>
  </si>
  <si>
    <t>['oracle', 'terraform', 'ansible', 'gitlab']</t>
  </si>
  <si>
    <t>Learning Strategy Systems Analytics Analyst II</t>
  </si>
  <si>
    <t>['sharepoint', 'excel', 'power bi', 'powerpoint']</t>
  </si>
  <si>
    <t>e-Data Analyst</t>
  </si>
  <si>
    <t>Holland &amp; Knight LLP</t>
  </si>
  <si>
    <t>Farmers &amp; Merchants Bank of Long Beach</t>
  </si>
  <si>
    <t>Mid Data Analyst</t>
  </si>
  <si>
    <t>['sql', 'python', 'r', 'pandas', 'plotly', 'power bi', 'powerpoint']</t>
  </si>
  <si>
    <t>Data Scientist, Strategy Analytics</t>
  </si>
  <si>
    <t>['sql', 'redshift', 'bigquery', 'hadoop']</t>
  </si>
  <si>
    <t>['sql', 'nosql', 'python', 'azure', 'bigquery']</t>
  </si>
  <si>
    <t>AI/ML Applied Data Scientist - Generative AI</t>
  </si>
  <si>
    <t>['pytorch', 'tensorflow', 'sap']</t>
  </si>
  <si>
    <t>Sr. Data Scientist, Service</t>
  </si>
  <si>
    <t>Rivian Careers</t>
  </si>
  <si>
    <t>['python', 'r', 'matlab', 'sql', 'aws']</t>
  </si>
  <si>
    <t>Principal Data Scientist - Healthcare Systems</t>
  </si>
  <si>
    <t>Bellaire, TX</t>
  </si>
  <si>
    <t>Harris Health System</t>
  </si>
  <si>
    <t>Angeles, Pampanga, Philippines</t>
  </si>
  <si>
    <t>BMG Outsourcing</t>
  </si>
  <si>
    <t>Data Scientist – Research &amp; Quantitative Analysis</t>
  </si>
  <si>
    <t>The World Bank</t>
  </si>
  <si>
    <t>['go', 'python', 'r', 'java', 'databricks', 'snowflake', 'aws', 'azure', 'gcp', 'tensorflow', 'splunk', 'docker', 'kubernetes']</t>
  </si>
  <si>
    <t>swatX Solutions</t>
  </si>
  <si>
    <t>Material Data Analyst* - Full-time</t>
  </si>
  <si>
    <t>Fluor</t>
  </si>
  <si>
    <t>Master Data Analyst CO-OP (Summer 2025) - Full-time</t>
  </si>
  <si>
    <t>Hamilton, OH</t>
  </si>
  <si>
    <t>Poinciana, Florida</t>
  </si>
  <si>
    <t>Data Engineer (Snowflake, Python, Airflow DBT and Dataiku)</t>
  </si>
  <si>
    <t>Associate, Data Science- Credit and Lending Modeling</t>
  </si>
  <si>
    <t>['python', 'r', 'aws', 'gcp', 'github']</t>
  </si>
  <si>
    <t>Big Data Lead</t>
  </si>
  <si>
    <t>['sql', 'databricks', 'azure', 'aws', 'kafka', 'spark', 'airflow', 'kubernetes']</t>
  </si>
  <si>
    <t>Silver Search, Inc</t>
  </si>
  <si>
    <t>Tekfortune</t>
  </si>
  <si>
    <t>['shell', 'sql', 'python', 'javascript', 'vue.js']</t>
  </si>
  <si>
    <t>Analsyt</t>
  </si>
  <si>
    <t>Data Analyst, Global Tax Services</t>
  </si>
  <si>
    <t>['vba', 'sql', 'excel', 'tableau', 'alteryx']</t>
  </si>
  <si>
    <t>ServiceNow Data Analyst</t>
  </si>
  <si>
    <t>Davidson, NC</t>
  </si>
  <si>
    <t>Northport, AL</t>
  </si>
  <si>
    <t>Athens, AL</t>
  </si>
  <si>
    <t>Data Analyst and Machine Learning Specialist</t>
  </si>
  <si>
    <t>University of Maryland Baltimore County</t>
  </si>
  <si>
    <t>Data Engineer, Amazon Shipping</t>
  </si>
  <si>
    <t>['nosql', 'sql', 'scala', 'python', 'redshift', 'oracle', 'hadoop', 'spark', 'ssis']</t>
  </si>
  <si>
    <t>Smart Sheet Data Analyst- Part Time</t>
  </si>
  <si>
    <t>Marketing Data Analyst Co-Op- Winter/ Spring - Full-time</t>
  </si>
  <si>
    <t>['python', 'c', 'c++', 'spring', 'excel']</t>
  </si>
  <si>
    <t>ETL Developer (SSIS, Databricks &amp; PySpark)</t>
  </si>
  <si>
    <t>MDA Edge</t>
  </si>
  <si>
    <t>['databricks', 'ssis']</t>
  </si>
  <si>
    <t>Matter Information Analyst</t>
  </si>
  <si>
    <t>['c', 'phoenix', 'excel']</t>
  </si>
  <si>
    <t>Principal Cloud Database Engineer - Remote</t>
  </si>
  <si>
    <t>['sql', 'python', 'bash', 'powershell', 'nosql', 'sql server', 'postgresql', 'dynamodb', 'neo4j', 'aws', 'azure', 'gcp', 'oracle', 'redshift', 'windows', 'ansible', 'terraform']</t>
  </si>
  <si>
    <t>Woodstock, GA</t>
  </si>
  <si>
    <t>TELESOLV CONSULTING INC</t>
  </si>
  <si>
    <t>Data Scientist, 1+ Years of Experience</t>
  </si>
  <si>
    <t>['python', 'c++', 'java', 'r', 'julia', 'matlab', 'tensorflow', 'unity', 'unreal']</t>
  </si>
  <si>
    <t>Senior Data Engineer, Infrastructure Services - Full-time</t>
  </si>
  <si>
    <t>['sql', 'python', 'javascript', 'snowflake', 'redshift', 'aws', 'react', 'angular', 'vue', 'tableau']</t>
  </si>
  <si>
    <t>Azure Data Engineer (Ab Initio)</t>
  </si>
  <si>
    <t>Intellinexus</t>
  </si>
  <si>
    <t>VP, Engineering, Data &amp; AI</t>
  </si>
  <si>
    <t>Built In Colorado</t>
  </si>
  <si>
    <t>CAC Operations Analyst- Analytics</t>
  </si>
  <si>
    <t>LG electronics</t>
  </si>
  <si>
    <t>Machine Learning Engineer / Data Scientist AI/ML</t>
  </si>
  <si>
    <t>['go', 'python', 'r', 'java', 'databricks', 'snowflake', 'aws', 'azure', 'tensorflow', 'splunk', 'docker', 'kubernetes']</t>
  </si>
  <si>
    <t>Principal Software Engineer - Cloud, Analytics</t>
  </si>
  <si>
    <t>['java', 'scala', 'python', 'go', 'oracle', 'spark', 'hadoop']</t>
  </si>
  <si>
    <t>['python', 'sql', 'scala', 'java', 'nosql', 'mongodb', 'mongodb', 'shell', 'cassandra', 'mysql', 'aws', 'azure', 'databricks', 'redshift', 'snowflake', 'spark', 'hadoop', 'kafka', 'unix', 'linux']</t>
  </si>
  <si>
    <t>Senior Data Scientist II, Search</t>
  </si>
  <si>
    <t>['python', 'scala', 'java', 'pytorch']</t>
  </si>
  <si>
    <t>['sql', 'sql server', 'postgresql', 'azure', 'hadoop', 'power bi', 'qlik']</t>
  </si>
  <si>
    <t>Four Corners, FL</t>
  </si>
  <si>
    <t>Provider Relations Data Analyst</t>
  </si>
  <si>
    <t>Data Scientist II, eCommerce Analytics</t>
  </si>
  <si>
    <t>['sql', 'python', 'r', 'aws', 'azure', 'snowflake']</t>
  </si>
  <si>
    <t>Controls System Development Engineer, Data Center Controls SysDev Engineering - Electrical</t>
  </si>
  <si>
    <t>['c++', 'c#', 'java', 'python', 'golang', 'powershell', 'ruby', 'ruby', 'aws']</t>
  </si>
  <si>
    <t>Machine Learning Engineer – (Revenue Management &amp; Price Optimization) (m/f/d)</t>
  </si>
  <si>
    <t>['python', 'aws', 'tensorflow', 'pytorch', 'scikit-learn', 'airflow', 'spark']</t>
  </si>
  <si>
    <t>Global Supplier Management Innovation and Data Analyst - Full-time</t>
  </si>
  <si>
    <t>['sql', 'python', 'tableau', 'excel', 'sap', 'powerpoint', 'flow']</t>
  </si>
  <si>
    <t>Lead Data Analyst (Medicare Stars) - Full-time</t>
  </si>
  <si>
    <t>Data Scientist**</t>
  </si>
  <si>
    <t>['python', 'java', 'r', 'scikit-learn']</t>
  </si>
  <si>
    <t>Manager, Analytics Engineering</t>
  </si>
  <si>
    <t>['go', 'postgresql', 'mysql', 'snowflake', 'redshift', 'airflow']</t>
  </si>
  <si>
    <t>Data Analyst / Modeler - Westlake, TX</t>
  </si>
  <si>
    <t>['sql', 'mongodb', 'mongodb', 'oracle', 'snowflake', 'kafka']</t>
  </si>
  <si>
    <t>BGR</t>
  </si>
  <si>
    <t>['sql', 'python', 'r', 'azure', 'power bi', 'excel', 'visio']</t>
  </si>
  <si>
    <t>Montebello, CA</t>
  </si>
  <si>
    <t>NewGen Administrative Services</t>
  </si>
  <si>
    <t>Snowflake Data engineer with airflow</t>
  </si>
  <si>
    <t>['python', 'sql', 'snowflake', 'airflow', 'pyspark']</t>
  </si>
  <si>
    <t>Research Assistant I (holding functional title of Data Analyst)</t>
  </si>
  <si>
    <t>Data Scientist - Digital Transformation Team (Corporate Banking)</t>
  </si>
  <si>
    <t>Bank of China (Hong Kong)</t>
  </si>
  <si>
    <t>['python', 'sql', 'pandas', 'numpy', 'tensorflow', 'scikit-learn']</t>
  </si>
  <si>
    <t>Data Platform Engineering Manager</t>
  </si>
  <si>
    <t>Tangier-Tétouan-Al Hoceima, Morocco (+164 others)</t>
  </si>
  <si>
    <t>Senior Data Scientist - Consumer</t>
  </si>
  <si>
    <t>Silver.dev</t>
  </si>
  <si>
    <t>['go', 'sql', 'r', 'python']</t>
  </si>
  <si>
    <t>Applied Sr Data Scientist - Fintech Foundation</t>
  </si>
  <si>
    <t>LikeRemote</t>
  </si>
  <si>
    <t>Hopper</t>
  </si>
  <si>
    <t>Gormat</t>
  </si>
  <si>
    <t>Senior Data Engineer (Snowflake/Python) (NO H1B)</t>
  </si>
  <si>
    <t>['python', 'sql', 'snowflake', 'azure', 'pyspark']</t>
  </si>
  <si>
    <t>Sr Data Analyst (Pharmacy Claims)</t>
  </si>
  <si>
    <t>['sql', 'python', 'vba', 'r', 'sas', 'sas', 'pyspark', 'excel', 'power bi', 'tableau', 'ms access']</t>
  </si>
  <si>
    <t>Expert Healthcare Data Analyst - Risk Adjustment- REMOTE</t>
  </si>
  <si>
    <t>Veradigm</t>
  </si>
  <si>
    <t>Data Analyst Internship Summer Program | Remote Opportunities</t>
  </si>
  <si>
    <t>New York, NY (+20 others)</t>
  </si>
  <si>
    <t>['sql', 'go', 'python', 'excel', 'spreadsheet', 'tableau', 'power bi', 'github', 'zoom', 'slack']</t>
  </si>
  <si>
    <t>Lakeside, FL</t>
  </si>
  <si>
    <t>Senior Data Scientist, Pharmacometric Programming - Now Hiring</t>
  </si>
  <si>
    <t>IT Data Analyst - Supply Chain - Now Hiring</t>
  </si>
  <si>
    <t>Efficus, Inc.</t>
  </si>
  <si>
    <t>Ferry Pass, FL</t>
  </si>
  <si>
    <t>East Point, GA</t>
  </si>
  <si>
    <t>La Verne, CA</t>
  </si>
  <si>
    <t>['sql', 'python', 'r', 'javascript', 'mysql', 'postgresql', 'oracle', 'snowflake', 'jupyter', 'tableau', 'excel', 'sap', 'github', 'git', 'jenkins', 'bitbucket', 'atlassian', 'confluence', 'jira']</t>
  </si>
  <si>
    <t>Smart Sheet Data Analyst</t>
  </si>
  <si>
    <t>Business and Data Analyst (looking for soon-to-be college grads)</t>
  </si>
  <si>
    <t>['sas', 'sas', 'power bi', 'unity']</t>
  </si>
  <si>
    <t>Data / SAS Analyst</t>
  </si>
  <si>
    <t>Legal Privacy Analyst</t>
  </si>
  <si>
    <t>Data and Analytics Platform Engineer</t>
  </si>
  <si>
    <t>Optomi Professional Services</t>
  </si>
  <si>
    <t>Principal Machine Learning Engineer, Advanced Analytics</t>
  </si>
  <si>
    <t>['python', 'sql', 'dynamodb', 'databricks', 'aws', 'spark', 'pyspark', 'airflow', 'unity', 'terraform', 'jira', 'confluence']</t>
  </si>
  <si>
    <t>Dedicated Tech Services, Inc. (DTS)</t>
  </si>
  <si>
    <t>['sql', 'python', 'databricks', 'jupyter', 'flow']</t>
  </si>
  <si>
    <t>Data Engineer (L5) - Ads (Audience Insights / Measurement Metrics)</t>
  </si>
  <si>
    <t>Media Bistro</t>
  </si>
  <si>
    <t>['python', 'scala', 'java', 'sql', 'spark', 'gdpr', 'hadoop']</t>
  </si>
  <si>
    <t>Mendota Heights, MN</t>
  </si>
  <si>
    <t>2025-7549 Data Engineer Mid</t>
  </si>
  <si>
    <t>Research Machine Learning Engineer</t>
  </si>
  <si>
    <t>Data Analyst I-II</t>
  </si>
  <si>
    <t>APO Management LLC</t>
  </si>
  <si>
    <t>['sql', 'r', 'python', 'sas', 'sas', 'excel', 'power bi', 'datarobot', 'word', 'powerpoint']</t>
  </si>
  <si>
    <t>Overture Partners</t>
  </si>
  <si>
    <t>['sql', 'db2', 'snowflake', 'aws', 'oracle']</t>
  </si>
  <si>
    <t>Watchlist Analyst</t>
  </si>
  <si>
    <t>Quality and Compliance Data Analyst</t>
  </si>
  <si>
    <t>Integra Healthcare Equipment</t>
  </si>
  <si>
    <t>Old Lyme, CT</t>
  </si>
  <si>
    <t>Smithbucklin</t>
  </si>
  <si>
    <t>IT Senior Data Engineer (Hybrid)</t>
  </si>
  <si>
    <t>Eversource Energy Service Company</t>
  </si>
  <si>
    <t>KDB Data Engineer (NO OPT)</t>
  </si>
  <si>
    <t>['java', 'c#', 'python', 'snowflake', 'kafka']</t>
  </si>
  <si>
    <t>Margaretville, NY</t>
  </si>
  <si>
    <t>CONSULTREE CONSULTING SERVICES LLC</t>
  </si>
  <si>
    <t>['python', 'sql', 'aws', 'azure', 'gcp', 'pandas', 'numpy', 'scikit-learn', 'tensorflow', 'pytorch', 'spark', 'hadoop']</t>
  </si>
  <si>
    <t>Senior Business Analyst - Senior Data Engineer Lead</t>
  </si>
  <si>
    <t>['python', 'sql', 'azure', 'redshift', 'snowflake', 'databricks', 'pyspark']</t>
  </si>
  <si>
    <t>Sr. Data Engineer Databricks, Python, AWS, SQL</t>
  </si>
  <si>
    <t>['python', 'sql', 'nosql', 'mongodb', 'mongodb', 'dynamodb', 'redis', 'databricks', 'aws', 'snowflake', 'azure', 'spark', 'airflow', 'alteryx', 'unity', 'git', 'jenkins', 'gitlab', 'jira', 'confluence']</t>
  </si>
  <si>
    <t>(Locals to OREGON) - Sr. Data Engineer Databricks, Python, AWS, SQL</t>
  </si>
  <si>
    <t>ICM Controls</t>
  </si>
  <si>
    <t>Hadoop Administrator</t>
  </si>
  <si>
    <t>['hadoop', 'spark', 'kafka', 'yarn']</t>
  </si>
  <si>
    <t>Customer Master Data Senior Analyst</t>
  </si>
  <si>
    <t>BI Data Engineer (Databricks)</t>
  </si>
  <si>
    <t>Ping Identity</t>
  </si>
  <si>
    <t>['go', 'sql', 'python', 'aws', 'databricks', 'spark', 'pyspark']</t>
  </si>
  <si>
    <t>Azure Data Engineer with .Net</t>
  </si>
  <si>
    <t>PRO IT Inc.</t>
  </si>
  <si>
    <t>['sql', 'python', 'c#', 'azure', 'unity']</t>
  </si>
  <si>
    <t>Senior Data Analyst with Front Office experience - Boston or Remote - Now Hiring</t>
  </si>
  <si>
    <t>Yoh Services LLC</t>
  </si>
  <si>
    <t>Nevada Behavioral Health</t>
  </si>
  <si>
    <t>Via Care</t>
  </si>
  <si>
    <t>['sql', 'python', 'shell', 'r', 'tableau']</t>
  </si>
  <si>
    <t>Data Scientist (Big Data) Specialist(Need Locals to Austin, TX)</t>
  </si>
  <si>
    <t>['python', 'sql', 'databricks', 'azure', 'webex']</t>
  </si>
  <si>
    <t>Data Scientist (Big Data Engineer</t>
  </si>
  <si>
    <t>Softworld, Inc.</t>
  </si>
  <si>
    <t>Data Engineer - Jumia (Full Time)</t>
  </si>
  <si>
    <t>Jumia</t>
  </si>
  <si>
    <t>['python', 'sql', 'aws', 'snowflake', 'pyspark', 'airflow', 'gitlab', 'github', 'terraform']</t>
  </si>
  <si>
    <t>Data Engineering Intern</t>
  </si>
  <si>
    <t>Cosm</t>
  </si>
  <si>
    <t>MidWestern IT</t>
  </si>
  <si>
    <t>Associate Director, Machine Learning</t>
  </si>
  <si>
    <t>['python', 'r', 'aws', 'databricks', 'pandas', 'numpy', 'matplotlib', 'tensorflow', 'pytorch', 'linux', 'git']</t>
  </si>
  <si>
    <t>['t-sql', 'sql', 'nosql', 'c#', 'java', 'python', 'scala', 'sql server', 'azure', 'oracle', 'kafka', 'spark', 'ssis', 'power bi', 'github']</t>
  </si>
  <si>
    <t>Satori Analytics</t>
  </si>
  <si>
    <t>['sql', 'oracle', 'aws', 'databricks', 'sap']</t>
  </si>
  <si>
    <t>Advanced Analytics Analyst</t>
  </si>
  <si>
    <t>Hunters Creek, FL</t>
  </si>
  <si>
    <t>Senior Software Engineer – Recruiting World Wide</t>
  </si>
  <si>
    <t>Jobspaddy</t>
  </si>
  <si>
    <t>['python', 'typescript', 'aws', 'pandas', 'matplotlib', 'react', 'github']</t>
  </si>
  <si>
    <t>Bessemer, AL</t>
  </si>
  <si>
    <t>Guess</t>
  </si>
  <si>
    <t>Senior Data Engineer - ETL and Cloud Migration Specialist</t>
  </si>
  <si>
    <t>AB Consultants, Inc.</t>
  </si>
  <si>
    <t>Senior Engineer/Senior Azure Data Engineer Azure Synapse, Databricks &amp; Power BI</t>
  </si>
  <si>
    <t>Macpower Digital Assets Edge Private Limited</t>
  </si>
  <si>
    <t>['sql', 'nosql', 'sql server', 'azure', 'databricks', 'spark', 'power bi']</t>
  </si>
  <si>
    <t>Lawrence, KS</t>
  </si>
  <si>
    <t>eShocan LLC</t>
  </si>
  <si>
    <t>['windows', 'sharepoint', 'word', 'excel', 'powerpoint']</t>
  </si>
  <si>
    <t>Data Scientist / AI - Data Governance</t>
  </si>
  <si>
    <t>['python', 'r', 'sql', 'nosql', 'aws', 'azure', 'scikit-learn', 'tensorflow', 'pytorch', 'matplotlib', 'seaborn', 'hadoop', 'spark', 'tableau', 'power bi']</t>
  </si>
  <si>
    <t>Senior Data Specialist</t>
  </si>
  <si>
    <t>Cyber - SDC - Data Engineering/SIEM Lead Engineer - Manager - Location OPEN</t>
  </si>
  <si>
    <t>['tableau', 'cognos', 'word', 'excel', 'powerpoint', 'visio']</t>
  </si>
  <si>
    <t>Data QE Engineer / Data Analyst - (Full time)</t>
  </si>
  <si>
    <t>ExemplarITS</t>
  </si>
  <si>
    <t>ONE Solutions</t>
  </si>
  <si>
    <t>['sql', 'c#', 'azure', 'snowflake', 'excel']</t>
  </si>
  <si>
    <t>Acquisition Data Engineer</t>
  </si>
  <si>
    <t>['python', 'java', 'tableau', 'jira', 'confluence']</t>
  </si>
  <si>
    <t>AI Systems Engineer</t>
  </si>
  <si>
    <t>Lab Engineer/ Data Center - Server</t>
  </si>
  <si>
    <t>Billerica, MA</t>
  </si>
  <si>
    <t>Palantir Data Engineer/Architect</t>
  </si>
  <si>
    <t>Lead Data Engineer - AWS/Full Stack</t>
  </si>
  <si>
    <t>['sql', 'python', 'shell', 'aws', 'oracle', 'snowflake', 'react', 'pyspark', 'angular', 'splunk', 'github', 'jenkins', 'docker']</t>
  </si>
  <si>
    <t>EY-GDS Consulting-AI And DATA-GCP Data Engineer-Senior</t>
  </si>
  <si>
    <t>['python', 'sql', 'gcp', 'bigquery', 'pyspark']</t>
  </si>
  <si>
    <t>DE-AWS-loud Native AI Engineer-VG-F02</t>
  </si>
  <si>
    <t>['python', 'typescript', 'javascript', 'dynamodb', 'elasticsearch', 'aws', 'redshift', 'angular', 'flask', 'fastapi', 'kubernetes', 'flow', 'docker', 'git']</t>
  </si>
  <si>
    <t>Senior Data Quality and Automation Engineer</t>
  </si>
  <si>
    <t>['sql', 'python', 'nosql', 'snowflake', 'databricks', 'kafka', 'spark', 'gdpr', 'power bi', 'microstrategy']</t>
  </si>
  <si>
    <t>['sas', 'sas', 'sql', 'excel', 'tableau', 'alteryx', 'word']</t>
  </si>
  <si>
    <t>Verikai Inc.</t>
  </si>
  <si>
    <t>Kingston, NJ</t>
  </si>
  <si>
    <t>Strategic Employment</t>
  </si>
  <si>
    <t>Lead Data Scientist - RWE (Real World Evidence) - Full-time</t>
  </si>
  <si>
    <t>['sql', 'python', 'java', 'scala', 'go', 'azure', 'aws', 'dax']</t>
  </si>
  <si>
    <t>Athomtech, Inc</t>
  </si>
  <si>
    <t>Winter Park, FL</t>
  </si>
  <si>
    <t>['java', 'sql', 'mongo', 'python', 'postgresql', 'dynamodb', 'aws', 'aurora', 'redshift', 'spring', 'kafka', 'airflow', 'github', 'kubernetes']</t>
  </si>
  <si>
    <t>Data Analyst - Production Support - P&amp;C (Property and casualty insurance) Domain experience Mandatory</t>
  </si>
  <si>
    <t>Senior IT Data Analyst - Data Modeler</t>
  </si>
  <si>
    <t>['sql', 'python', 'snowflake', 'power bi', 'jira']</t>
  </si>
  <si>
    <t>swipejobs</t>
  </si>
  <si>
    <t>Manager Customer Insights &amp; Data Analytics- REMOTE</t>
  </si>
  <si>
    <t>AAA Texas LLC</t>
  </si>
  <si>
    <t>Backend + Data Engineer to Power Dual-Use AI Platform for DoD and Industry</t>
  </si>
  <si>
    <t>['python', 'pytorch', 'fastapi', 'django', 'node.js', 'docker']</t>
  </si>
  <si>
    <t>['sql', 'spreadsheet', 'tableau']</t>
  </si>
  <si>
    <t>Rancho Santa Fe, CA</t>
  </si>
  <si>
    <t>North County Dispatch JPA</t>
  </si>
  <si>
    <t>Sr CDP Data Engineer</t>
  </si>
  <si>
    <t>['java', 'python', 'sql', 'nosql', 'go', 'snowflake', 'oracle', 'aws', 'gcp', 'gdpr', 'tableau', 'ansible', 'kubernetes', 'jenkins']</t>
  </si>
  <si>
    <t>Senior Data Engineer (Hybrid - AdTech | $150K-$210K + Bonus)</t>
  </si>
  <si>
    <t>['python', 'sql', 'snowflake', 'bigquery', 'redshift', 'aws', 'gcp', 'word', 'kubernetes']</t>
  </si>
  <si>
    <t>Data Scientist, 3+ Years of Experience</t>
  </si>
  <si>
    <t>Fairfield, NJ</t>
  </si>
  <si>
    <t>Data Scientist - Data Visualization Specialist</t>
  </si>
  <si>
    <t>['sql', 'tableau', 'power bi', 'alteryx', 'word', 'excel', 'sharepoint']</t>
  </si>
  <si>
    <t>Buchtel, OH</t>
  </si>
  <si>
    <t>Data Science Analyst, Complexity Analytics - Full-time</t>
  </si>
  <si>
    <t>Lead Data Scientist , Clinical AI ( NLP , LLM , GenAI , GCP ) - Remote - Full-time</t>
  </si>
  <si>
    <t>['sql', 'nosql', 'python', 'scala', 'aws', 'databricks', 'snowflake', 'pyspark', 'kafka', 'airflow', 'hadoop', 'spark', 'github']</t>
  </si>
  <si>
    <t>Manager-Data Modeler (Pune, India)</t>
  </si>
  <si>
    <t>Abacus Insights</t>
  </si>
  <si>
    <t>Lomita, CA</t>
  </si>
  <si>
    <t>Senior Configuration Data Analyst - Healthcare Claims and Benefits</t>
  </si>
  <si>
    <t>Manager Data Science</t>
  </si>
  <si>
    <t>['python', 'tensorflow', 'pytorch', 'react', 'next.js']</t>
  </si>
  <si>
    <t>Senior Data Engineer (Only local to FL)</t>
  </si>
  <si>
    <t>Infoorigin Inc</t>
  </si>
  <si>
    <t>['azure', 'aws', 'kafka', 'spark', 'hadoop']</t>
  </si>
  <si>
    <t>Freelance Bilingual Data Analyst (English &amp; Japanese)</t>
  </si>
  <si>
    <t>Data Analyst, Business Development</t>
  </si>
  <si>
    <t>['sql', 'sql server', 'mysql', 'oracle']</t>
  </si>
  <si>
    <t>Index Engines</t>
  </si>
  <si>
    <t>['python', 'pandas', 'scikit-learn', 'linux']</t>
  </si>
  <si>
    <t>Principal Data Engineer, MS&amp;T Digital Strategy and Process Optimization</t>
  </si>
  <si>
    <t>['python', 'sql', 'aws', 'redshift', 'aurora', 'spark', 'airflow', 'pandas', 'tableau', 'excel', 'docker', 'kubernetes', 'jira', 'confluence']</t>
  </si>
  <si>
    <t>AI Data Engineering Lead</t>
  </si>
  <si>
    <t>Moonvalley</t>
  </si>
  <si>
    <t>['python', 'spark', 'airflow', 'kubernetes', 'terraform']</t>
  </si>
  <si>
    <t>Data Scientist, Research, YouTube ROI and Nitrate</t>
  </si>
  <si>
    <t>YouTube</t>
  </si>
  <si>
    <t>Precision Castparts</t>
  </si>
  <si>
    <t>['shell', 'sql', 'go', 'mysql', 'redshift', 'snowflake', 'oracle', 'aws', 'hadoop', 'spark', 'kafka', 'bitbucket']</t>
  </si>
  <si>
    <t>Lead ETL Data Pipeline Engineer</t>
  </si>
  <si>
    <t>Cash Application Analyst</t>
  </si>
  <si>
    <t>Sr. Data Engineer (Databricks Expert)</t>
  </si>
  <si>
    <t>['python', 'databricks', 'aws', 'redshift', 'sap']</t>
  </si>
  <si>
    <t>['python', 'sql', 'nosql', 'postgresql', 'mysql', 'sql server', 'aws', 'redshift', 'pyspark', 'airflow']</t>
  </si>
  <si>
    <t>Curaleaf</t>
  </si>
  <si>
    <t>['sql', 'python', 'r', 'snowflake', 'git']</t>
  </si>
  <si>
    <t>Data &amp; Analytics Analyst</t>
  </si>
  <si>
    <t>Lincoln International</t>
  </si>
  <si>
    <t>JMS Technical Solutions</t>
  </si>
  <si>
    <t>['python', 'aws', 'gcp', 'airflow', 'terraform']</t>
  </si>
  <si>
    <t>['oracle', 'kafka', 'github']</t>
  </si>
  <si>
    <t>Lead Data Engineer – R01548769</t>
  </si>
  <si>
    <t>['t-sql', 'python', 'sql', 'snowflake', 'azure', 'aws', 'kafka']</t>
  </si>
  <si>
    <t>['sql', 'python', 'nosql', 'aws', 'hadoop', 'spark', 'excel']</t>
  </si>
  <si>
    <t>Marketing Data Analyst Co-Op- Summer/ Fall</t>
  </si>
  <si>
    <t>Senior Consultant, Data Analyst</t>
  </si>
  <si>
    <t>['sql', 'python', 'nosql', 'microstrategy']</t>
  </si>
  <si>
    <t>Business Intelligence Engineer, FBA Product Analytics</t>
  </si>
  <si>
    <t>Amazon.com LLC</t>
  </si>
  <si>
    <t>['sql', 'python', 'aws', 'spark', 'docker', 'kubernetes']</t>
  </si>
  <si>
    <t>Data Engineer OBIEE, OAS, Power BI</t>
  </si>
  <si>
    <t>['oracle', 'snowflake', 'aws', 'power bi', 'jenkins', 'github']</t>
  </si>
  <si>
    <t>Data Engineer - Ride and Fleet Software</t>
  </si>
  <si>
    <t>['databricks', 'aws', 'looker']</t>
  </si>
  <si>
    <t>Senior Data Engineer (Data Management)</t>
  </si>
  <si>
    <t>ITR Group</t>
  </si>
  <si>
    <t>['java', 'python', 'sql', 'r', 'sas', 'sas', 'snowflake', 'aws', 'azure', 'kafka', 'airflow', 'spark']</t>
  </si>
  <si>
    <t>Sr Data Ops Engineer (FinOps)</t>
  </si>
  <si>
    <t>Datasage Technologies</t>
  </si>
  <si>
    <t>['python', 'powershell', 'aws', 'azure']</t>
  </si>
  <si>
    <t>['python', 'sql', 'aws', 'pyspark', 'airflow', 'alteryx', 'tableau', 'flow']</t>
  </si>
  <si>
    <t>Great American Insurance Group</t>
  </si>
  <si>
    <t>Data Scientist – Logistics Specialist (Navy)</t>
  </si>
  <si>
    <t>Swain Online Inc</t>
  </si>
  <si>
    <t>Imperial Beach, CA</t>
  </si>
  <si>
    <t>['power bi', 'sharepoint', 'smartsheet']</t>
  </si>
  <si>
    <t>State Child Fatality Data Analyst (Government Analyst II)</t>
  </si>
  <si>
    <t>BYP Network</t>
  </si>
  <si>
    <t>Senior Data Scientist - Pricing Analytics</t>
  </si>
  <si>
    <t>['sql', 'python', 'bigquery', 'tensorflow', 'pytorch', 'scikit-learn', 'github']</t>
  </si>
  <si>
    <t>Data Scientist - Spectum News 1</t>
  </si>
  <si>
    <t>Spectrum Careers</t>
  </si>
  <si>
    <t>Data Scientist (Experienced)– AI &amp; LLMs (On-Site, Hong Kong)</t>
  </si>
  <si>
    <t>Kuration AI</t>
  </si>
  <si>
    <t>Technical Lead, Machine Learning Engineer</t>
  </si>
  <si>
    <t>['swift', 'python', 'flow']</t>
  </si>
  <si>
    <t>Fort Oglethorpe, GA</t>
  </si>
  <si>
    <t>['go', 'python', 'sql', 'pandas']</t>
  </si>
  <si>
    <t>Decision Scientist - Full-time</t>
  </si>
  <si>
    <t>Application Analyst, Operations Data Solutions - Full-time</t>
  </si>
  <si>
    <t>['powershell', 'sql', 'windows', 'power bi']</t>
  </si>
  <si>
    <t>Sr Data Scientist - ML/AI/Databricks - Remote - Full-time</t>
  </si>
  <si>
    <t>AWS Cloud Data Engineer II - Full-time</t>
  </si>
  <si>
    <t>['python', 'sql', 'aws', 'databricks', 'pyspark', 'terraform', 'git']</t>
  </si>
  <si>
    <t>Data Engineer - Informatica/Oracle/Python - Full-time</t>
  </si>
  <si>
    <t>['sql', 'python', 'scala', 'azure', 'aws', 'hadoop', 'spark', 'flow', 'github']</t>
  </si>
  <si>
    <t>Data Engineer - St Luke’s Health Partners - Full-time</t>
  </si>
  <si>
    <t>St. Luke's Health System</t>
  </si>
  <si>
    <t>Krueger Vocational Consulting</t>
  </si>
  <si>
    <t>Principal Data Scientist, Performance Analytics</t>
  </si>
  <si>
    <t>['python', 'r', 'sql', 'databricks', 'tableau']</t>
  </si>
  <si>
    <t>Senior Principal Machine Learning Engineer, ML Platform</t>
  </si>
  <si>
    <t>['c', 'tensorflow', 'pytorch', 'express']</t>
  </si>
  <si>
    <t>Epicor Data Analyst</t>
  </si>
  <si>
    <t>Data Engineer (Human Capital) | TELECOMMUTE - Now Hiring</t>
  </si>
  <si>
    <t>['python', 'java', 'scala', 'aws', 'snowflake', 'azure', 'spark', 'docker', 'kubernetes', 'jenkins', 'github']</t>
  </si>
  <si>
    <t>Lead Data Scientist &amp; Data Engineer for Soil Carbon Projects</t>
  </si>
  <si>
    <t>['python', 'r', 'java', 'sql', 'nosql', 'aws', 'azure']</t>
  </si>
  <si>
    <t>National Audubon Society</t>
  </si>
  <si>
    <t>['python', 'java', 'sql', 'snowflake', 'bigquery', 'airflow', 'git', 'airtable', 'asana', 'jira']</t>
  </si>
  <si>
    <t>Vagaro</t>
  </si>
  <si>
    <t>['sql', 'python', 'java', 'scala', 'azure', 'aws', 'gcp', 'docker', 'kubernetes']</t>
  </si>
  <si>
    <t>['sql', 'python', 'r', 'sas', 'sas', 'aws', 'tableau', 'qlik']</t>
  </si>
  <si>
    <t>Data Analyst - Level 2 - Now Hiring</t>
  </si>
  <si>
    <t>['sql', 'python', 'r', 'aws', 'watson', 'tableau', 'power bi', 'alteryx']</t>
  </si>
  <si>
    <t>Concentric, LLC</t>
  </si>
  <si>
    <t>['sql', 'ssrs', 'excel', 'word', 'powerpoint', 'flow']</t>
  </si>
  <si>
    <t>La Presa, CA</t>
  </si>
  <si>
    <t>Moorpark, CA</t>
  </si>
  <si>
    <t>Senior AI Data Program Manager</t>
  </si>
  <si>
    <t>['python', 'r', 'sql', 'databricks', 'hadoop', 'spark', 'flow']</t>
  </si>
  <si>
    <t>['python', 'sql', 'mysql', 'azure', 'ssis', 'power bi', 'ssrs', 'docker', 'kubernetes', 'jenkins', 'github']</t>
  </si>
  <si>
    <t>AI Stack Engineer - Features</t>
  </si>
  <si>
    <t>FlexAI</t>
  </si>
  <si>
    <t>['go', 'python', 'pytorch']</t>
  </si>
  <si>
    <t>Sr. Director, Data Architecture and Engineering</t>
  </si>
  <si>
    <t>Macy's</t>
  </si>
  <si>
    <t>Senior Data Engineer – Onsite (New York, NY</t>
  </si>
  <si>
    <t>New-TR-Senior</t>
  </si>
  <si>
    <t>['python', 'sql', 'r', 'sas', 'sas', 'scala', 'db2', 'sql server', 'oracle', 'azure', 'windows', 'unix', 'power bi', 'dax', 'sap', 'sharepoint', 'alteryx', 'flow']</t>
  </si>
  <si>
    <t>VP, Enterprise Data Science</t>
  </si>
  <si>
    <t>Bayonet Point, FL</t>
  </si>
  <si>
    <t>Capgemini Invent, AI / Analytics &amp; Data Science - Sr. Consultant - Full-time</t>
  </si>
  <si>
    <t>Lead Data Analyst - Club Operations - Full-time</t>
  </si>
  <si>
    <t>BJs Wholesale Club</t>
  </si>
  <si>
    <t>Sr. Analyst Business Data</t>
  </si>
  <si>
    <t>CES Limited</t>
  </si>
  <si>
    <t>['sql', 'sql server', 'azure', 'git']</t>
  </si>
  <si>
    <t>Turn2Partners</t>
  </si>
  <si>
    <t>['sql', 'python', 'r', 'typescript', 'java', 'c', 'golang', 'react', 'excel']</t>
  </si>
  <si>
    <t>DatamanUSA, LLC</t>
  </si>
  <si>
    <t>Data Analyst &amp; Admin</t>
  </si>
  <si>
    <t>Departmental Analyst 12 - SDOH Data Analyst- Policy and Planning Bureau</t>
  </si>
  <si>
    <t>State of Michigan</t>
  </si>
  <si>
    <t>['sql', 'no-sql', 't-sql', 'snowflake', 'cordova', 'flow']</t>
  </si>
  <si>
    <t>Business Intel Engineer, Amazon Pharmacy Operations Data Team</t>
  </si>
  <si>
    <t>PillPack, LLC</t>
  </si>
  <si>
    <t>['nosql', 'python', 'java', 'r', 'redshift', 'oracle', 'aws', 'tableau', 'excel', 'microstrategy']</t>
  </si>
  <si>
    <t>['sql', 'azure', 'databricks', 'gdpr']</t>
  </si>
  <si>
    <t>['aws', 'databricks', 'spark', 'unity']</t>
  </si>
  <si>
    <t>Senior Engineer  MLOPs  5 to 10yrs</t>
  </si>
  <si>
    <t>['python', 'java', 'c#', 'c++', 'azure', 'aws', 'pyspark', 'datarobot', 'git']</t>
  </si>
  <si>
    <t>AI Engineer  LLMOps  3 to 5 yrs</t>
  </si>
  <si>
    <t>Junior AI/ML Engineer</t>
  </si>
  <si>
    <t>Ernakulam, Kerala, India</t>
  </si>
  <si>
    <t>Feathersoft</t>
  </si>
  <si>
    <t>['python', 'r', 'tensorflow', 'pytorch', 'pandas']</t>
  </si>
  <si>
    <t>AAA Northeast</t>
  </si>
  <si>
    <t>Fabric Engineer</t>
  </si>
  <si>
    <t>Cloudforce</t>
  </si>
  <si>
    <t>['sql', 'python', 'r', 't-sql', 'sql server', 'azure', 'databricks', 'snowflake', 'spark', 'hadoop', 'kafka', 'ssis', 'ssrs', 'power bi', 'github']</t>
  </si>
  <si>
    <t>Senior Data Engineer - Databricks</t>
  </si>
  <si>
    <t>Go2Group Inc.</t>
  </si>
  <si>
    <t>['sql', 'databricks', 'azure', 'aws', 'spark']</t>
  </si>
  <si>
    <t>['python', 'sql', 'nosql', 'r', 'postgresql', 'dynamodb', 'oracle', 'redshift', 'aws', 'aurora', 'hugging face', 'react', 'rshiny', 'git']</t>
  </si>
  <si>
    <t>Bluberi</t>
  </si>
  <si>
    <t>['sql', 'python', 'r', 'tableau', 'excel', 'word', 'powerpoint', 'outlook']</t>
  </si>
  <si>
    <t>['python', 'dynamodb', 'aws', 'redshift', 'pyspark', 'spark', 'unix', 'git', 'codecommit']</t>
  </si>
  <si>
    <t>Virtual Data Analyst / Entry level (Remote)</t>
  </si>
  <si>
    <t>MultiTech Trades Corp.</t>
  </si>
  <si>
    <t>Data Analyst - Temporary</t>
  </si>
  <si>
    <t>Scrum Master and Data Analyst</t>
  </si>
  <si>
    <t>['sql', 'python', 'r', 'spark', 'pyspark', 'powerpoint', 'power bi', 'tableau', 'excel', 'jira']</t>
  </si>
  <si>
    <t>Entry-level Healthcare Analyst</t>
  </si>
  <si>
    <t>['java', 'c#', 'azure', 'aws', 'gcp']</t>
  </si>
  <si>
    <t>['sql', 'python', 'scala', 'r', 'java', 'nosql', 'azure', 'databricks', 'hadoop', 'spark', 'kafka', 'gdpr', 'docker', 'kubernetes']</t>
  </si>
  <si>
    <t>W2 Contract - Senior Data Engineer</t>
  </si>
  <si>
    <t>Sureminds Solutions Pvt. Ltd.</t>
  </si>
  <si>
    <t>['sql', 'python', 'snowflake', 'azure', 'pyspark', 'unix']</t>
  </si>
  <si>
    <t>Senior Advisor, Machine Learning Engineering, MLOps and LLMOps</t>
  </si>
  <si>
    <t>Desjardins</t>
  </si>
  <si>
    <t>Senior Developer Analyst - Big Data &amp; Risk Adjustment</t>
  </si>
  <si>
    <t>['sql', 'python', 'aws', 'databricks', 'pyspark', 'tableau', 'power bi', 'jira']</t>
  </si>
  <si>
    <t>Data Analyst - Onsite</t>
  </si>
  <si>
    <t>Omega Community Development Corporation</t>
  </si>
  <si>
    <t>['sas', 'sas', 'tableau', 'qlik', 'excel', 'spss']</t>
  </si>
  <si>
    <t>Data Analyst II - Vendor Success</t>
  </si>
  <si>
    <t>Corpay</t>
  </si>
  <si>
    <t>Data Engineer - Parametric</t>
  </si>
  <si>
    <t>['sql', 'python', 'bash', 'sql server', 'snowflake', 'aws', 'linux', 'ssis', 'ssrs', 'flow']</t>
  </si>
  <si>
    <t>VP - Lead Snowflakes Data Engineer - Parametric</t>
  </si>
  <si>
    <t>['sql', 'sql server', 'snowflake', 'aws', 'hadoop', 'airflow', 'linux', 'windows']</t>
  </si>
  <si>
    <t>Data Engineer (Snowflake, ETL, SQL) in Rancho Cordova, CA or Oakland, CA (Hybrid)</t>
  </si>
  <si>
    <t>['sql', 'no-sql', 't-sql', 'snowflake', 'flow']</t>
  </si>
  <si>
    <t>Technology and Data - Engineer 5 - Contingent</t>
  </si>
  <si>
    <t>['oracle', 'kafka', 'unix', 'github']</t>
  </si>
  <si>
    <t>DATA ANALYST TRAINEE</t>
  </si>
  <si>
    <t>Laura Curran</t>
  </si>
  <si>
    <t>['spss', 'spreadsheet']</t>
  </si>
  <si>
    <t>Sr. Data Engineer (AWS)</t>
  </si>
  <si>
    <t>['python', 'sql', 'mongodb', 'mongodb', 'mysql', 'aws', 'redshift', 'oracle', 'aurora', 'pyspark', 'hadoop', 'spark']</t>
  </si>
  <si>
    <t>Intertech, Inc</t>
  </si>
  <si>
    <t>Data Engineer - C11 Tampa</t>
  </si>
  <si>
    <t>['python', 'java', 'scala', 'sql', 'snowflake', 'databricks', 'aws', 'hadoop', 'spark', 'kafka', 'airflow', 'docker', 'kubernetes', 'terraform']</t>
  </si>
  <si>
    <t>West Pensacola, FL</t>
  </si>
  <si>
    <t>['python', 'scala', 'java', 'sql', 'neo4j', 'aws', 'azure', 'gcp', 'databricks', 'kafka', 'spark', 'graphql', 'looker', 'power bi']</t>
  </si>
  <si>
    <t>Argo Group</t>
  </si>
  <si>
    <t>Sr Customer Data Engineer</t>
  </si>
  <si>
    <t>Calance</t>
  </si>
  <si>
    <t>Chicago, IL (+1 other)</t>
  </si>
  <si>
    <t>Tailored Brands, Inc.</t>
  </si>
  <si>
    <t>Data Scientist Specialist (Big Data Engineer) - Fraud Analytics</t>
  </si>
  <si>
    <t>Advanced Proactive Solutions LLC</t>
  </si>
  <si>
    <t>['sql', 'python', 'snowflake', 'looker', 'excel']</t>
  </si>
  <si>
    <t>Data Analyst Operations</t>
  </si>
  <si>
    <t>['sql', 'sas', 'sas', 'oracle']</t>
  </si>
  <si>
    <t>Plexus</t>
  </si>
  <si>
    <t>['shell', 'sql', 'python', 'bigquery', 'gcp', 'airflow', 'kafka', 'spark', 'github', 'jenkins']</t>
  </si>
  <si>
    <t>AI &amp; GenAI Data Scientist – Senior Manager - Full-time</t>
  </si>
  <si>
    <t>['python', 'sql', 'nosql', 'azure', 'aws', 'pandas', 'nltk', 'git']</t>
  </si>
  <si>
    <t>Nome, TX</t>
  </si>
  <si>
    <t>SR ETL Data Engineer</t>
  </si>
  <si>
    <t>Division Director, Biomedical Informatics and Data Science</t>
  </si>
  <si>
    <t>Financial Data Analyst I - Financial Reporting Team - Now Hiring</t>
  </si>
  <si>
    <t>ORIX USA</t>
  </si>
  <si>
    <t>Machine Learning Performance Engineer (JAX, CUDA, C++) Quantitative Market Making</t>
  </si>
  <si>
    <t>Business Intelligence Engineer II, AWS Product BI</t>
  </si>
  <si>
    <t>['sql', 'dynamodb', 'aws', 'redshift', 'flow']</t>
  </si>
  <si>
    <t>Risk Data Engineer Senior-AWS-Data Scientist</t>
  </si>
  <si>
    <t>['python', 'sql', 'nosql', 'sql server', 'neo4j', 'aws', 'redshift', 'spark', 'tableau', 'terraform']</t>
  </si>
  <si>
    <t>Fin Tech-EPM-Proactive-Data Visuals - Reporting-Senior-GDS02</t>
  </si>
  <si>
    <t>TTT-Generative AI application developer-.NET-Senior</t>
  </si>
  <si>
    <t>['c#', 'typescript', 'sql', 'no-sql', 'mongo', 'neo4j', 'azure', 'react', 'docker', 'kubernetes', 'git', 'github']</t>
  </si>
  <si>
    <t>Database Engineer (SME)</t>
  </si>
  <si>
    <t>Vandenberg Village, CA</t>
  </si>
  <si>
    <t>ITS, LLC</t>
  </si>
  <si>
    <t>['c', 'sql', 'mongodb', 'mongodb', 'python', 'java', 'c#', 'mysql', 'sql server', 'postgresql', 'oracle', 'aws', 'azure', 'linux', 'windows']</t>
  </si>
  <si>
    <t>Bahwan CyberTek Inc.</t>
  </si>
  <si>
    <t>['sql', 'python', 'aws', 'redshift', 'databricks', 'qlik']</t>
  </si>
  <si>
    <t>Principal Scientist, Data Science &amp; Automation - Full-time</t>
  </si>
  <si>
    <t>['sap', 'excel', 'powerpoint', 'flow']</t>
  </si>
  <si>
    <t>Qlik Sense Data Engineer - Insights &amp; Analytics (Plymouth, MN) - Full-time</t>
  </si>
  <si>
    <t>['sql', 'python', 'r', 'azure', 'databricks', 'pyspark', 'qlik', 'power bi']</t>
  </si>
  <si>
    <t>Data Engineer/Developer</t>
  </si>
  <si>
    <t>['python', 'c#', 'java', 'sql', 'azure', 'spark']</t>
  </si>
  <si>
    <t>['sql', 'python', 'sql server', 'azure', 'hadoop', 'kafka', 'power bi', 'ssrs', 'dax', 'tableau']</t>
  </si>
  <si>
    <t>Data Engineer - CCBHCD</t>
  </si>
  <si>
    <t>Getzville, NY</t>
  </si>
  <si>
    <t>Horizon Health Services</t>
  </si>
  <si>
    <t>['sql', 'python', 'c', 'git']</t>
  </si>
  <si>
    <t>Senior Data Engineer with Statistics Experience</t>
  </si>
  <si>
    <t>Ocean State Job Lot</t>
  </si>
  <si>
    <t>['sql', 'express', 'sheets', 'excel', 'spreadsheet']</t>
  </si>
  <si>
    <t>['python', 'postgresql', 'aurora', 'redshift', 'aws', 'kafka', 'github', 'terraform']</t>
  </si>
  <si>
    <t>Urgent Hiring - Data Engineer and Application Engineer - Onsite (Plano/Atlanta/NJ Preferred) - Contract</t>
  </si>
  <si>
    <t>Promantus, Inc</t>
  </si>
  <si>
    <t>['sql', 'python', 'databricks', 'azure', 'pyspark']</t>
  </si>
  <si>
    <t>Data Scientist - Local to GA only (**NO C2C / NO SPONSORSHIP**)</t>
  </si>
  <si>
    <t>['python', 'sql', 'aws', 'pandas', 'numpy', 'scikit-learn', 'tensorflow', 'pytorch', 'matplotlib', 'seaborn']</t>
  </si>
  <si>
    <t>['sql', 'redshift', 'tableau', 'microstrategy']</t>
  </si>
  <si>
    <t>Data Analyst with logistics and Mfg Experience Houston, Tx</t>
  </si>
  <si>
    <t>MatchPRO Placement</t>
  </si>
  <si>
    <t>Ardent Principles</t>
  </si>
  <si>
    <t>SidRam Technologies</t>
  </si>
  <si>
    <t>['python', 'sql', 'aws', 'snowflake', 'pandas', 'numpy', 'scikit-learn', 'airflow']</t>
  </si>
  <si>
    <t>Data Engineer &amp; BI</t>
  </si>
  <si>
    <t>['sql', 'azure', 'aws', 'redshift', 'snowflake', 'spark', 'pyspark', 'sap']</t>
  </si>
  <si>
    <t>Analyst, Market Data Services (NE)</t>
  </si>
  <si>
    <t>Air Quality Data Analyst (EHM III)</t>
  </si>
  <si>
    <t>Data Analyst (summer internship) (Bilingual in Mandarin required)</t>
  </si>
  <si>
    <t>Dayton, NJ</t>
  </si>
  <si>
    <t>Foxridge LLC</t>
  </si>
  <si>
    <t>['python', 'excel', 'flow']</t>
  </si>
  <si>
    <t>Prospance inc</t>
  </si>
  <si>
    <t>['aws', 'spark', 'pyspark', 'airflow', 'tableau']</t>
  </si>
  <si>
    <t>Junior Data Engineer - Avendra International</t>
  </si>
  <si>
    <t>Aramark Corporation</t>
  </si>
  <si>
    <t>['sql', 'sql server', 'snowflake', 'oracle', 'azure', 'power bi', 'cognos']</t>
  </si>
  <si>
    <t>"Security Data Engineer"</t>
  </si>
  <si>
    <t>Senior MarkIT EDM Data Engineer</t>
  </si>
  <si>
    <t>Varite, Inc</t>
  </si>
  <si>
    <t>['sql', 'python', 'scala', 'aws', 'azure']</t>
  </si>
  <si>
    <t>Analyst | Quality Assurance Data Analyst I</t>
  </si>
  <si>
    <t>DATA ENGINEER - MARYLAND -URGENT</t>
  </si>
  <si>
    <t>['html', 'databricks']</t>
  </si>
  <si>
    <t>JUNIOR Data Engineer</t>
  </si>
  <si>
    <t>Business Needs Inc</t>
  </si>
  <si>
    <t>['sql', 'no-sql', 't-sql', 'snowflake', 'cordova', 'flow', 'zoom']</t>
  </si>
  <si>
    <t>Business Data Analyst (Query, Report Writing and Maintenance) (Finance) (Hybrid)</t>
  </si>
  <si>
    <t>Edmeston, NY</t>
  </si>
  <si>
    <t>NYCM Insurance</t>
  </si>
  <si>
    <t>Encounter Data Analyst - Remote</t>
  </si>
  <si>
    <t>['sql', 'unix', 'excel', 'powerpoint', 'flow']</t>
  </si>
  <si>
    <t>Information Security Office (Data Analyst), Principal Associate</t>
  </si>
  <si>
    <t>['python', 'shell', 'sql', 'databricks', 'snowflake', 'aws', 'gcp', 'azure', 'tableau', 'git']</t>
  </si>
  <si>
    <t>Master and Reference Data Strategy Sr Analyst - C12 (Hybrid)</t>
  </si>
  <si>
    <t>['python', 'scala', 'sql', 'go', 'databricks', 'aws', 'azure', 'gcp', 'snowflake', 'airflow', 'gdpr']</t>
  </si>
  <si>
    <t>Chicago, IL (+2 others)</t>
  </si>
  <si>
    <t>Calance US</t>
  </si>
  <si>
    <t>Schweitzer Engineering Laboratories</t>
  </si>
  <si>
    <t>['sql', 'excel', 'ms access', 'dax']</t>
  </si>
  <si>
    <t>CDD - CHEF DE PROJET SI à la Réunion- F/H/X 1</t>
  </si>
  <si>
    <t>Employee Benefits Data Analytics Associate</t>
  </si>
  <si>
    <t>CLEARED Machine Learning Engineer * TS/SCI required *</t>
  </si>
  <si>
    <t>Ocean Township, New Jersey</t>
  </si>
  <si>
    <t>['sql', 'azure', 'power bi', 'chef', 'jira']</t>
  </si>
  <si>
    <t>Wisconsin</t>
  </si>
  <si>
    <t>Senior Digital Research &amp; Analytics Analyst</t>
  </si>
  <si>
    <t>['azure', 'databricks', 'pyspark', 'unity']</t>
  </si>
  <si>
    <t>GenAI Python Systems Engineer-Manager - Full-time</t>
  </si>
  <si>
    <t>['python', 'sql', 'aws', 'gcp', 'azure', 'snowflake', 'databricks', 'docker', 'terraform']</t>
  </si>
  <si>
    <t>American Rheinmetall Vehicles, LLC</t>
  </si>
  <si>
    <t>Data Engineer with ETL and Reporting Expertise</t>
  </si>
  <si>
    <t>['sql', 'oracle', 'azure', 'redshift', 'power bi', 'tableau']</t>
  </si>
  <si>
    <t>['python', 'sql', 'snowflake', 'aws', 'azure', 'gcp', 'spark']</t>
  </si>
  <si>
    <t>Pelham, AL</t>
  </si>
  <si>
    <t>Data Engineer-15533</t>
  </si>
  <si>
    <t>Brent, FL</t>
  </si>
  <si>
    <t>Android and Kotlin Engineer</t>
  </si>
  <si>
    <t>['kotlin', 'swift']</t>
  </si>
  <si>
    <t>Software Development Engineer, AWS Kinesis Data Streams</t>
  </si>
  <si>
    <t>Senior Data Analyst (Secret Clearance Required )</t>
  </si>
  <si>
    <t>PCI Government Services</t>
  </si>
  <si>
    <t>['r', 'python', 'sql', 'power bi', 'sap', 'sharepoint']</t>
  </si>
  <si>
    <t>['sql', 'python', 'nosql', 'php', 'aws', 'hadoop', 'spark', 'excel', 'word']</t>
  </si>
  <si>
    <t>Leap Orbit LLC</t>
  </si>
  <si>
    <t>['bash', 'python', 'powershell', 'azure', 'aws', 'linux', 'windows', 'ansible', 'chef', 'puppet', 'terraform', 'docker', 'kubernetes']</t>
  </si>
  <si>
    <t>Experienced Data Engineer - Streaming Platform</t>
  </si>
  <si>
    <t>['java', 'scala', 'python', 'gcp', 'aws', 'spark', 'kafka', 'flow', 'kubernetes', 'terraform', 'docker']</t>
  </si>
  <si>
    <t>Associate Software Engineer- Data Engineer</t>
  </si>
  <si>
    <t>Devsinc</t>
  </si>
  <si>
    <t>['sql', 'python', 'java', 'scala', 'mysql', 'postgresql', 'aws', 'azure', 'gcp', 'spark', 'hadoop', 'kafka', 'airflow', 'tableau', 'power bi', 'looker', 'git']</t>
  </si>
  <si>
    <t>Sr. Scientist, Global Commercial Data Science (GCDS)</t>
  </si>
  <si>
    <t>Senior Data Analyst- Business 🏆</t>
  </si>
  <si>
    <t>DevITjobs</t>
  </si>
  <si>
    <t>['python', 'sql', 'r', 'power bi', 'sap', 'sharepoint']</t>
  </si>
  <si>
    <t>Distinguished Data Engineer - Card Technology. Job in Chicago LilyLifestyle Jobs</t>
  </si>
  <si>
    <t>Engineer Lead Senior - Data and Analytics</t>
  </si>
  <si>
    <t>Elevancehealth</t>
  </si>
  <si>
    <t>['sql', 'python', 'r', 'sql server', 'snowflake', 'tableau']</t>
  </si>
  <si>
    <t>Thesis</t>
  </si>
  <si>
    <t>['python', 'r', 'scikit-learn', 'tensorflow', 'pytorch', 'matplotlib', 'tableau', 'power bi']</t>
  </si>
  <si>
    <t>AAA</t>
  </si>
  <si>
    <t>['sql', 'python', 'r', 'oracle', 'aws', 'github', 'jenkins']</t>
  </si>
  <si>
    <t>Sr. Data and Insights Business Systems Analyst</t>
  </si>
  <si>
    <t>['python', 'bash', 'ruby', 'ruby', 'snowflake', 'splunk', 'jira']</t>
  </si>
  <si>
    <t>Lead Pyspark / SQL Engineer - Threat Detection &amp; DataBricks</t>
  </si>
  <si>
    <t>['sql', 'databricks', 'aws', 'azure', 'pyspark', 'terraform']</t>
  </si>
  <si>
    <t>Sr Data Scientist - Full-time</t>
  </si>
  <si>
    <t>Tax Data Analyst - Now Hiring</t>
  </si>
  <si>
    <t>Bala Cynwyd, PA</t>
  </si>
  <si>
    <t>Radius</t>
  </si>
  <si>
    <t>Journeyman-Senior HC Data Analyst - Now Hiring</t>
  </si>
  <si>
    <t>Bluemont Technology &amp; Research, Inc.</t>
  </si>
  <si>
    <t>['python', 'sql', 'vba', 'r', 'sas', 'sas', 'tableau', 'excel', 'cognos', 'spss']</t>
  </si>
  <si>
    <t>North Bay Shore, NY</t>
  </si>
  <si>
    <t>Wethersfield, CT</t>
  </si>
  <si>
    <t>['python', 'aws', 'gcp', 'azure', 'tensorflow', 'pytorch', 'scikit-learn', 'hadoop', 'spark', 'git', 'docker', 'kubernetes']</t>
  </si>
  <si>
    <t>['sql', 'python', 'java', 'databricks', 'azure', 'gcp', 'power bi', 'tableau', 'unity']</t>
  </si>
  <si>
    <t>Data Engineer Co-Op - Full-time</t>
  </si>
  <si>
    <t>Koch Business Solutions, LP</t>
  </si>
  <si>
    <t>['sql', 'nosql', 'python', 'java', 'scala', 'snowflake', 'redshift']</t>
  </si>
  <si>
    <t>V2Soft</t>
  </si>
  <si>
    <t>['sql', 'python', 'azure', 'databricks', 'pyspark', 'jira', 'confluence']</t>
  </si>
  <si>
    <t>Data Engineer, Data and Intelligence Products</t>
  </si>
  <si>
    <t>AcuityMD</t>
  </si>
  <si>
    <t>['c#', 'python', 'r', 'sql', 'bigquery', 'github', 'atlassian']</t>
  </si>
  <si>
    <t>JT4 LLC</t>
  </si>
  <si>
    <t>Washington, IL</t>
  </si>
  <si>
    <t>Data Engineer with Microsoft Fabric &amp; Power BI Experience</t>
  </si>
  <si>
    <t>['c#', 'power bi']</t>
  </si>
  <si>
    <t>['sql', 'nosql', 'mongodb', 'mongodb', 'python', 'java', 'c++', 'scala', 'cassandra', 'redshift', 'azure', 'hadoop', 'spark', 'kafka', 'airflow', 'flow']</t>
  </si>
  <si>
    <t>Data Analyst I - Hospitality Data Team</t>
  </si>
  <si>
    <t>['python', 'sql', 'dynamodb', 'bigquery', 'scikit-learn', 'looker', 'git']</t>
  </si>
  <si>
    <t>['python', 'sql', 'go', 'bash', 'flask', 'fastapi', 'linux', 'docker', 'git', 'jenkins', 'jira']</t>
  </si>
  <si>
    <t>Sony Group Corporation</t>
  </si>
  <si>
    <t>Busan, South Korea</t>
  </si>
  <si>
    <t>Data Science Undergraduate Internship - Summer 2025</t>
  </si>
  <si>
    <t>Expert Big Data Engineer | Java/Scala, Hadoop, Spark | Full-Time contract</t>
  </si>
  <si>
    <t>Eastvale, CA</t>
  </si>
  <si>
    <t>Lyft Internship for Software Engineer &amp; Others | USA Guide 2025</t>
  </si>
  <si>
    <t>Toronto, ON, Canada (+17 others)</t>
  </si>
  <si>
    <t>['go', 'python', 'java', 'javascript', 'c++', 'swift', 'r', 'sql', 'kotlin', 'html', 'css', 'aws', 'bigquery', 'spark', 'tensorflow', 'pytorch', 'react', 'scikit-learn', 'hadoop', 'spring', 'node.js', 'django', 'flask', 'excel', 'tableau', 'flow', 'github']</t>
  </si>
  <si>
    <t>Bonduelle</t>
  </si>
  <si>
    <t>Mulino, OR</t>
  </si>
  <si>
    <t>Hispanic-Jobs.com</t>
  </si>
  <si>
    <t>Arvin, CA</t>
  </si>
  <si>
    <t>Sand Lake, MI</t>
  </si>
  <si>
    <t>Senior Software Engineer Data Lake</t>
  </si>
  <si>
    <t>['python', 'java', 'scala', 'sql', 'nosql', 'aws', 'azure', 'redshift', 'hadoop', 'spark', 'kafka', 'splunk']</t>
  </si>
  <si>
    <t>EY - GDS Consulting -Data Scientist   - Senior</t>
  </si>
  <si>
    <t>System Integration Engineer (Mountain View)</t>
  </si>
  <si>
    <t>Programmer</t>
  </si>
  <si>
    <t>Haywards Heath, United Kingdom</t>
  </si>
  <si>
    <t>Job Today</t>
  </si>
  <si>
    <t>Barnard Gate - Anchor</t>
  </si>
  <si>
    <t>['npm']</t>
  </si>
  <si>
    <t>Manager, Senior Clinical Data Scientist, Clinical Data Sciences - Full-time</t>
  </si>
  <si>
    <t>Data Engineer II - Full-time</t>
  </si>
  <si>
    <t>Core Database Engineer</t>
  </si>
  <si>
    <t>QuestDB</t>
  </si>
  <si>
    <t>['sql', 'c++', 'java']</t>
  </si>
  <si>
    <t>SAS Developer</t>
  </si>
  <si>
    <t>['sas', 'sas', 'windows']</t>
  </si>
  <si>
    <t>['python', 'sql', 'shell', 'elasticsearch', 'oracle', 'snowflake', 'azure', 'aws', 'hadoop', 'alteryx']</t>
  </si>
  <si>
    <t>Data Lead | Data Engineering | REMOTE</t>
  </si>
  <si>
    <t>Uplers</t>
  </si>
  <si>
    <t>['python', 'sql', 'aws', 'gcp', 'airflow', 'pyspark', 'spark']</t>
  </si>
  <si>
    <t>Data Analyst Quality &amp; Safety</t>
  </si>
  <si>
    <t>Gentex Corp.</t>
  </si>
  <si>
    <t>['oracle', 'excel', 'sap', 'qlik']</t>
  </si>
  <si>
    <t>IT Systems &amp; Data Analyst</t>
  </si>
  <si>
    <t>Data Engineer with Tomcat-</t>
  </si>
  <si>
    <t>['sql', 'javascript', 'snowflake', 'visio', 'tableau', 'jira']</t>
  </si>
  <si>
    <t>['aws', 'gcp', 'azure', 'pytorch', 'phoenix', 'linux', 'docker']</t>
  </si>
  <si>
    <t>['python', 'aws', 'azure', 'gcp', 'pytorch', 'tensorflow', 'phoenix', 'linux', 'docker']</t>
  </si>
  <si>
    <t>Senior Data Engineer/ Architect</t>
  </si>
  <si>
    <t>Enable Data Incorporated</t>
  </si>
  <si>
    <t>['sql', 'nosql', 'databricks', 'azure', 'aws', 'spark', 'airflow']</t>
  </si>
  <si>
    <t>Pure Financial Advisors, Inc.</t>
  </si>
  <si>
    <t>Sr. Data Engineer (HYBRID) (Richmond, VA)</t>
  </si>
  <si>
    <t>Atlantic Union Bank</t>
  </si>
  <si>
    <t>Machine Learning Engineer/AI Engineer</t>
  </si>
  <si>
    <t>['rust', 'sql', 'mongodb', 'mongodb', 'scala', 'python', 'databricks', 'azure', 'aws', 'gcp', 'bigquery', 'spark', 'kafka', 'pyspark', 'graphql', 'docker', 'kubernetes']</t>
  </si>
  <si>
    <t>Principal Reverse Engineer - Remote</t>
  </si>
  <si>
    <t>Zyte</t>
  </si>
  <si>
    <t>Judge Group, Inc.</t>
  </si>
  <si>
    <t>['javascript', 'aws', 'redshift', 'bigquery', 'jquery', 'flow']</t>
  </si>
  <si>
    <t>Business Intelligence Analyst - Full Time</t>
  </si>
  <si>
    <t>Martin Luther King, Jr. Community Hospital</t>
  </si>
  <si>
    <t>['sql', 'c', 'oracle', 'tableau', 'power bi', 'excel']</t>
  </si>
  <si>
    <t>Iambic Therapeutics</t>
  </si>
  <si>
    <t>['python', 'databricks', 'aws', 'airflow', 'spark', 'kubernetes']</t>
  </si>
  <si>
    <t>Senior Analyst, Informatics</t>
  </si>
  <si>
    <t>Lead GTM Data Analyst</t>
  </si>
  <si>
    <t>['sql', 'tableau', 'looker', 'excel']</t>
  </si>
  <si>
    <t>Aspire General Insurance Company</t>
  </si>
  <si>
    <t>['sql', 'python', 'sql server', 'azure', 'aws', 'gcp', 'pandas', 'power bi', 'tableau']</t>
  </si>
  <si>
    <t>Analyst, Human Resources</t>
  </si>
  <si>
    <t>Champions Group Holdings</t>
  </si>
  <si>
    <t>['power bi', 'tableau', 'excel', 'dax']</t>
  </si>
  <si>
    <t>FDH Aero</t>
  </si>
  <si>
    <t>Yelzkizi</t>
  </si>
  <si>
    <t>['java', 'python', 'r', 'sas', 'sas', 'sql', 'postgresql', 'aurora', 'tableau']</t>
  </si>
  <si>
    <t>MLOps Engineer I</t>
  </si>
  <si>
    <t>Mercury Insurance Services, LLC</t>
  </si>
  <si>
    <t>['sql', 'python', 'aws', 'flask', 'fastapi', 'docker', 'github', 'gitlab']</t>
  </si>
  <si>
    <t>Environmental Data Analyst - Pentagon</t>
  </si>
  <si>
    <t>Conservation Job Board</t>
  </si>
  <si>
    <t>Colorado State University - Center for Environmental Management of Military Lands</t>
  </si>
  <si>
    <t>Weatherford, TX</t>
  </si>
  <si>
    <t>Senior Data Scientist for U.S. Marine Corps Logistics</t>
  </si>
  <si>
    <t>Data Engineering Manager, Analytics (Core Growth) - Now Hiring</t>
  </si>
  <si>
    <t>Managing Director, AI &amp; Product</t>
  </si>
  <si>
    <t>Senior Data Engineer (Multiple Locations)</t>
  </si>
  <si>
    <t>Chalfont, PA</t>
  </si>
  <si>
    <t>['sql', 'python', 't-sql', 'postgresql', 'databricks', 'azure', 'spark']</t>
  </si>
  <si>
    <t>Staff/Senior Software Consultant - Python + AWS/AZURE + Databricks -  Morning Shift</t>
  </si>
  <si>
    <t>10Pearls</t>
  </si>
  <si>
    <t>['python', 'nosql', 'databricks', 'azure', 'aws', 'react', 'kubernetes', 'git', 'jenkins']</t>
  </si>
  <si>
    <t>Peregrine</t>
  </si>
  <si>
    <t>['python', 'postgresql', 'elasticsearch', 'aws', 'airflow', 'kafka', 'react', 'django', 'pulumi', 'terraform', 'kubernetes']</t>
  </si>
  <si>
    <t>['sql', 'sql server', 'azure', 'sap', 'excel', 'power bi', 'dax']</t>
  </si>
  <si>
    <t>Staff Level Python Engineer</t>
  </si>
  <si>
    <t>['python', 'typescript', 'aws', 'flask', 'django', 'fastapi', 'docker', 'kubernetes']</t>
  </si>
  <si>
    <t>Business Systems Reporting Analyst</t>
  </si>
  <si>
    <t>The Rundown Jobs - The Rundown AI</t>
  </si>
  <si>
    <t>TDECU</t>
  </si>
  <si>
    <t>['sql', 'python', 'java', 'scala', 'azure', 'snowflake', 'gcp', 'hadoop', 'spark', 'airflow', 'git']</t>
  </si>
  <si>
    <t>['python', 'r', 'sql', 'sas', 'sas', 'postgresql', 'git']</t>
  </si>
  <si>
    <t>OpenShift Cloud DevSecOps Engineer</t>
  </si>
  <si>
    <t>['java', 'python', 'go', 'azure', 'oracle', 'kafka', 'linux', 'ansible', 'jenkins', 'kubernetes', 'terraform']</t>
  </si>
  <si>
    <t>['go', 'sql', 'python', 'shell', 'mongodb', 'mongodb', 'postgresql', 'mysql', 'aws', 'redshift', 'azure', 'spark', 'pyspark', 'hadoop', 'selenium', 'excel', 'jenkins', 'github', 'docker', 'kubernetes']</t>
  </si>
  <si>
    <t>Data Analyst/Scientist: IV-</t>
  </si>
  <si>
    <t>Lead Data Science Engineer / Generative AI</t>
  </si>
  <si>
    <t>Network Data Engineer (Flex Shift) Opening #481184</t>
  </si>
  <si>
    <t>['python', 'ansible', 'terminal']</t>
  </si>
  <si>
    <t>Databricks Engineer</t>
  </si>
  <si>
    <t>Seven Hills Group Technologies inc.</t>
  </si>
  <si>
    <t>['scala', 'sql', 'databricks', 'azure', 'aws', 'gcp', 'pyspark', 'gdpr', 'tableau', 'power bi', 'looker', 'unity']</t>
  </si>
  <si>
    <t>Elmhurst, NY</t>
  </si>
  <si>
    <t>KAISERTECH INC</t>
  </si>
  <si>
    <t>['python', 'scala', 'shell', 'sql', 'hadoop', 'spark', 'unix', 'excel']</t>
  </si>
  <si>
    <t>Platform &amp; HPC Data Engineer -Candidate MUST hold an active DoD TS/SCI clearance NO EXCEPTIONS</t>
  </si>
  <si>
    <t>Platinum Technologies</t>
  </si>
  <si>
    <t>['python', 'bash', 'perl', 'flow']</t>
  </si>
  <si>
    <t>Lead Philanthropy Data Analyst</t>
  </si>
  <si>
    <t>['sql', 'crystal', 'visual basic', 'vba', 'oracle', 'power bi', 'tableau', 'sharepoint', 'excel']</t>
  </si>
  <si>
    <t>Auto Club Of Southern Calif</t>
  </si>
  <si>
    <t>['javascript', 'html', 'css', 'react']</t>
  </si>
  <si>
    <t>AppCard, Inc.</t>
  </si>
  <si>
    <t>['sql', 'aws', 'linux']</t>
  </si>
  <si>
    <t>Platform Engineer</t>
  </si>
  <si>
    <t>['python', 'shell', 'aws', 'azure', 'gcp', 'terraform']</t>
  </si>
  <si>
    <t>United Power, Inc</t>
  </si>
  <si>
    <t>['sql', 'python', 'sql server', 'azure', 'aws', 'gcp', 'ssis', 'git', 'docker']</t>
  </si>
  <si>
    <t>Senior Network Engineer/Cisco/Data Center</t>
  </si>
  <si>
    <t>Eddington, Pennsylvania</t>
  </si>
  <si>
    <t>w2 only Data Analyst/data Scientist  -  Local Candidates only</t>
  </si>
  <si>
    <t>['python', 'r', 'sql', 'power bi', 'dax']</t>
  </si>
  <si>
    <t>Senior Data Engineer, Spark</t>
  </si>
  <si>
    <t>eSimplicity</t>
  </si>
  <si>
    <t>['sql', 'python', 'r', 'databricks', 'aws', 'spark', 'github']</t>
  </si>
  <si>
    <t>UMS - United Medical Systems</t>
  </si>
  <si>
    <t>Data Analyst with Guidewire exp</t>
  </si>
  <si>
    <t>Senior Data Business Analyst</t>
  </si>
  <si>
    <t>Hiscox</t>
  </si>
  <si>
    <t>['sql', 'oracle', 'databricks']</t>
  </si>
  <si>
    <t>['sql', 'scala', 'java', 'db2', 'oracle', 'spark', 'kafka', 'flow']</t>
  </si>
  <si>
    <t>Data Governance Engineer - Ataccama</t>
  </si>
  <si>
    <t>Data Engineer I (Full Time) United States</t>
  </si>
  <si>
    <t>Data Analyst Customer Experience</t>
  </si>
  <si>
    <t>Celanese International Corporation</t>
  </si>
  <si>
    <t>US Medical Digital Engagement &amp; Insights, Data Analyst</t>
  </si>
  <si>
    <t>FactoryFix</t>
  </si>
  <si>
    <t>Bio-Life Plasma, LLC</t>
  </si>
  <si>
    <t>['aws', 'azure', 'databricks', 'snowflake', 'react', 'tableau', 'flow']</t>
  </si>
  <si>
    <t>Senior Associate, Marketing Data Science</t>
  </si>
  <si>
    <t>Avant, LLC</t>
  </si>
  <si>
    <t>['python', 'r', 'java', 'scala', 'sql', 'databricks', 'azure', 'aws', 'tableau', 'looker']</t>
  </si>
  <si>
    <t>Data Engineer/ SRE</t>
  </si>
  <si>
    <t>The Charles Schwab Corporation</t>
  </si>
  <si>
    <t>['sql', 'python', 'shell', 'java', 'sql server', 'oracle', 'outlook', 'word', 'excel', 'flow', 'jira']</t>
  </si>
  <si>
    <t>Product Engineer (Software Engineer)</t>
  </si>
  <si>
    <t>Grid</t>
  </si>
  <si>
    <t>['go', 'sql', 'golang', 'mysql', 'gcp', 'bigquery']</t>
  </si>
  <si>
    <t>Senior Data Engineer (9+ month contract)</t>
  </si>
  <si>
    <t>Morgan USA Express LLC</t>
  </si>
  <si>
    <t>Data Analyst - Public Works - R19518</t>
  </si>
  <si>
    <t>Sarasota County Government</t>
  </si>
  <si>
    <t>SENIOR DATA SCIENTIST/EMERGENCY APPOINTMENTS HOMELESSNESS</t>
  </si>
  <si>
    <t>Career.com</t>
  </si>
  <si>
    <t>['python', 'java', 'scala', 'perl', 'shell', 'gcp', 'bigquery', 'airflow', 'spark', 'kafka', 'hadoop', 'atlassian', 'bitbucket', 'jenkins', 'jira', 'confluence']</t>
  </si>
  <si>
    <t>FASTENER DISTRIBUTION HOLDINGS LLC.</t>
  </si>
  <si>
    <t>AVP - Data Engineering &amp; Cloud Transformation</t>
  </si>
  <si>
    <t>['python', 'sql', 'databricks', 'snowflake', 'aws', 'azure', 'gcp']</t>
  </si>
  <si>
    <t>Chittagong, Bangladesh</t>
  </si>
  <si>
    <t>Data Analyst (Statistician III) / 60015140</t>
  </si>
  <si>
    <t>Senior Data Collection Engineer (Hybrid/ U.S. Citizens Only)</t>
  </si>
  <si>
    <t>['c', 'python', 'javascript', 'html', 'css', 'git']</t>
  </si>
  <si>
    <t>Data Analysis 1 - SQL, Industrial company!</t>
  </si>
  <si>
    <t>Frazeysburg, OH</t>
  </si>
  <si>
    <t>['sql', 'python', 'r', 'excel', 'word']</t>
  </si>
  <si>
    <t>Wakefield, MA</t>
  </si>
  <si>
    <t>Beth Israel Lahey Health</t>
  </si>
  <si>
    <t>['sql', 'sas', 'sas', 'mysql', 'tableau', 'outlook', 'word', 'excel', 'powerpoint', 'qlik', 'flow']</t>
  </si>
  <si>
    <t>Associate Director, Business Insights and Analytics - Full-time</t>
  </si>
  <si>
    <t>Data Science Strategies in support of Artificial Intelligence</t>
  </si>
  <si>
    <t>Auria</t>
  </si>
  <si>
    <t>['r', 'python', 'c', 'c++', 'java', 'javascript']</t>
  </si>
  <si>
    <t>Manager, Software Engineering</t>
  </si>
  <si>
    <t>Lead Advanced Data Analyst</t>
  </si>
  <si>
    <t>Tech Titans Job Board</t>
  </si>
  <si>
    <t>Business Systems Analyst Intern - Now Hiring</t>
  </si>
  <si>
    <t>['sql', 'sql server', 'power bi', 'excel', 'ssrs', 'sharepoint', 'dax', 'ssis']</t>
  </si>
  <si>
    <t>Machine Learning Engineer, Generative AI Innovation Center - Model Customization</t>
  </si>
  <si>
    <t>Senior Azure Cloud Engineer</t>
  </si>
  <si>
    <t>JobMatchingPartner</t>
  </si>
  <si>
    <t>['javascript', 'python', 'powershell', 'azure', 'git']</t>
  </si>
  <si>
    <t>Teck Resources Limited</t>
  </si>
  <si>
    <t>Technical Data Analyst - UK (Farnborough)</t>
  </si>
  <si>
    <t>Farnborough, United Kingdom</t>
  </si>
  <si>
    <t>The Retail Performance Company (rpc)</t>
  </si>
  <si>
    <t>['sql', 'vba', 'sql server', 'ssis', 'excel', 'power bi']</t>
  </si>
  <si>
    <t>['sql', 'excel', 'tableau', 'power bi', 'sap', 'powerpoint', 'word']</t>
  </si>
  <si>
    <t>Data Science Manager – Derivatives Products</t>
  </si>
  <si>
    <t>Junior Software Engineer</t>
  </si>
  <si>
    <t>Hire Better Talent Solutions</t>
  </si>
  <si>
    <t>['golang', 'scala', 'java', 'python', 'c#', 'mysql', 'kubernetes', 'docker']</t>
  </si>
  <si>
    <t>North Brunswick Township, NJ</t>
  </si>
  <si>
    <t>Jay Analytix</t>
  </si>
  <si>
    <t>Senior Data Analyst with Snowflake experience</t>
  </si>
  <si>
    <t>Vizplum</t>
  </si>
  <si>
    <t>['sql', 'snowflake', 'tableau', 'power bi']</t>
  </si>
  <si>
    <t>Systems Analyst (Data Engineer)</t>
  </si>
  <si>
    <t>JMD Technologies Inc.</t>
  </si>
  <si>
    <t>['sql', 'javascript', 'java', 'snowflake', 'visio', 'tableau', 'jira']</t>
  </si>
  <si>
    <t>['sas', 'sas', 'sql', 'oracle']</t>
  </si>
  <si>
    <t>Data Analyst (only W2 candidates)</t>
  </si>
  <si>
    <t>['sql', 'alteryx', 'power bi', 'excel']</t>
  </si>
  <si>
    <t>['express', 'word', 'excel', 'sharepoint']</t>
  </si>
  <si>
    <t>Senior AWS Data Engineer (hybrid)</t>
  </si>
  <si>
    <t>Lead Data Engineer ( Python, AWS )</t>
  </si>
  <si>
    <t>New York State Police</t>
  </si>
  <si>
    <t>Data Scientist, Digital and Data Science - Analytical Sciences</t>
  </si>
  <si>
    <t>4314 AstraZeneca Pharmaceuticals LP Company</t>
  </si>
  <si>
    <t>['python', 'sql', 'c++', 'aws', 'azure', 'snowflake', 'scikit-learn', 'tensorflow', 'pytorch', 'matplotlib', 'seaborn', 'plotly', 'tableau', 'power bi', 'git']</t>
  </si>
  <si>
    <t>Lead/Senior Data Scientist with Finance Background</t>
  </si>
  <si>
    <t>R CUBE CREATIVE CONSULTING INC</t>
  </si>
  <si>
    <t>['python', 'sql', 'aws', 'azure', 'databricks', 'scikit-learn', 'tensorflow', 'pytorch', 'kafka', 'spark', 'power bi']</t>
  </si>
  <si>
    <t>Senior Consultant - Data Analytics - Business Consulting</t>
  </si>
  <si>
    <t>['snowflake', 'azure', 'tableau', 'qlik']</t>
  </si>
  <si>
    <t>Jr. Data Scientist (REMOTE)</t>
  </si>
  <si>
    <t>['sheets', 'word', 'powerpoint', 'excel', 'power bi']</t>
  </si>
  <si>
    <t>Clinical Analyst III</t>
  </si>
  <si>
    <t>St. Joseph's/Candler</t>
  </si>
  <si>
    <t>['go', 'windows', 'flow']</t>
  </si>
  <si>
    <t>['sql', 'python', 'r', 'azure', 'spark', 'hadoop', 'power bi', 'dax']</t>
  </si>
  <si>
    <t>Platform Engineer II</t>
  </si>
  <si>
    <t>Hermeus</t>
  </si>
  <si>
    <t>['linux', 'docker', 'kubernetes', 'ansible', 'terraform']</t>
  </si>
  <si>
    <t>['sql', 'python', 'aws', 'kafka', 'graphql']</t>
  </si>
  <si>
    <t>Founding CTO</t>
  </si>
  <si>
    <t>['python', 'java', 'aws', 'gcp', 'azure', 'pytorch', 'tensorflow', 'kubernetes']</t>
  </si>
  <si>
    <t>Data Engineer (Azure Databricks, Spark, PySpark)</t>
  </si>
  <si>
    <t>Builders FirstSource</t>
  </si>
  <si>
    <t>['python', 'sql', 'shell', 'sql server', 'azure', 'databricks', 'pyspark', 'linux', 'sap', 'ssis']</t>
  </si>
  <si>
    <t>National Harbor, MD</t>
  </si>
  <si>
    <t>WhirlWind Technologies, LLC</t>
  </si>
  <si>
    <t>['sql', 'nosql', 'mongodb', 'mongodb', 'sas', 'sas', 'postgresql', 'snowflake', 'aws', 'redshift', 'hadoop', 'spark', 'kafka', 'airflow', 'linux', 'tableau']</t>
  </si>
  <si>
    <t>Senior AWS Data Engineer with Production Support (USC &amp; GC)</t>
  </si>
  <si>
    <t>American Unit, Inc</t>
  </si>
  <si>
    <t>Data Scientist (NOT Engineers ) with Banking and Finance domain</t>
  </si>
  <si>
    <t>Ekcel Systems</t>
  </si>
  <si>
    <t>['mongodb', 'mongodb', 'python', 'java', 'scala', 'aws', 'gcp', 'azure', 'kafka', 'hadoop', 'spark', 'kubernetes']</t>
  </si>
  <si>
    <t>['javascript', 'sas', 'sas', 'sharepoint', 'spss', 'tableau']</t>
  </si>
  <si>
    <t>Lead Software Engineer - Data Engineering</t>
  </si>
  <si>
    <t>['java', 'javascript', 'typescript', 'python', 'sql', 'dynamodb', 'aws', 'aurora', 'hadoop', 'spark', 'linux', 'terraform', 'gitlab']</t>
  </si>
  <si>
    <t>Manager, Advertising Data Science &amp; Insights</t>
  </si>
  <si>
    <t>['sql', 'python', 'c', 'express']</t>
  </si>
  <si>
    <t>Junior Data Engineer - Full-time</t>
  </si>
  <si>
    <t>Citylitics</t>
  </si>
  <si>
    <t>['python', 'sql', 'gcp', 'plotly', 'airflow', 'django', 'docker']</t>
  </si>
  <si>
    <t>ML Engineer / Data Scientist</t>
  </si>
  <si>
    <t>['python', 'aws', 'tensorflow', 'pytorch', 'scikit-learn', 'pyspark', 'pandas', 'numpy', 'flask', 'django', 'fastapi', 'docker']</t>
  </si>
  <si>
    <t>Senior Risk Data Analyst</t>
  </si>
  <si>
    <t>Built In Los Angeles</t>
  </si>
  <si>
    <t>Senior Analyst, Data Sourcing – Metadata</t>
  </si>
  <si>
    <t>['sql', 'go', 'aws', 'azure', 'oracle', 'gdpr', 'express', 'unix', 'linux']</t>
  </si>
  <si>
    <t>Austin, TX (+2 others)</t>
  </si>
  <si>
    <t>PayPal - Eightfold AI</t>
  </si>
  <si>
    <t>Khulna, Bangladesh</t>
  </si>
  <si>
    <t>Data Analyst- Excel expert</t>
  </si>
  <si>
    <t>Database Developer + Data engineering</t>
  </si>
  <si>
    <t>Jalasoft</t>
  </si>
  <si>
    <t>['sql', 't-sql', 'sql server', 'bigquery', 'gcp', 'git']</t>
  </si>
  <si>
    <t>Mobile Software Engineer - Lace</t>
  </si>
  <si>
    <t>Afghanistan</t>
  </si>
  <si>
    <t>Io Global</t>
  </si>
  <si>
    <t>['react', 'spark']</t>
  </si>
  <si>
    <t>Sr. Manager, Clinical Data Analyst</t>
  </si>
  <si>
    <t>Endologix LLC</t>
  </si>
  <si>
    <t>['sas', 'sas', 'gcp']</t>
  </si>
  <si>
    <t>['python', 'rust', 'pytorch']</t>
  </si>
  <si>
    <t>Lead, Machine Learning Engineer</t>
  </si>
  <si>
    <t>['python', 'r', 'sql', 'java', 'scala', 'nosql', 'aws', 'tensorflow', 'pytorch', 'scikit-learn', 'jenkins']</t>
  </si>
  <si>
    <t>Associate Partner, Business Consulting - Data, Analytics and AI</t>
  </si>
  <si>
    <t>Infosys Limited Digital</t>
  </si>
  <si>
    <t>Software Engineer III - Data</t>
  </si>
  <si>
    <t>['sql', 'python', 'scala', 'nosql', 'cassandra', 'azure', 'gcp', 'spark', 'hadoop', 'airflow', 'kafka', 'docker', 'kubernetes']</t>
  </si>
  <si>
    <t>wwtech</t>
  </si>
  <si>
    <t>Digital Marketing Analyst (Contract - Paid Media Focus)</t>
  </si>
  <si>
    <t>Climate Draft Job Board</t>
  </si>
  <si>
    <t>Guidewheel</t>
  </si>
  <si>
    <t>Senior Data Scientist and Internship Program Lead</t>
  </si>
  <si>
    <t>Bogart, GA</t>
  </si>
  <si>
    <t>['sql', 'ssis', 'alteryx']</t>
  </si>
  <si>
    <t>🚀 Urgent Trainer Requirement – DevOps / Data Engineer | Q2 Training 📢</t>
  </si>
  <si>
    <t>Data Analysis Engineer</t>
  </si>
  <si>
    <t>Omni One</t>
  </si>
  <si>
    <t>Data Scientist with banking and finance experience</t>
  </si>
  <si>
    <t>NexTurn, Inc.</t>
  </si>
  <si>
    <t>Business Information Developer (Entry-Level Data Engineer - Operations Analytics)</t>
  </si>
  <si>
    <t>['sql', 'python', 'sql server', 'redshift', 'snowflake', 'databricks', 'oracle', 'ssis', 'spreadsheet']</t>
  </si>
  <si>
    <t>Info Governance and Privacy - Data Governance &amp; Data Engineering Sr. Associate</t>
  </si>
  <si>
    <t>Data Analyst III (Contractor)</t>
  </si>
  <si>
    <t>['sql', 'word', 'flow']</t>
  </si>
  <si>
    <t>Data Scientist Associate– Physical Sciences and Engineering--Flexible Locations U.S.</t>
  </si>
  <si>
    <t>['r', 'javascript', 'css', 'azure', 'power bi', 'tableau', 'docker', 'github']</t>
  </si>
  <si>
    <t>Programmer/Data Analyst</t>
  </si>
  <si>
    <t>Streamlight, Inc.</t>
  </si>
  <si>
    <t>['sql', 'c#', 'java', 'vba', 'html', 'css', 'javascript', 'jquery', 'windows']</t>
  </si>
  <si>
    <t>Aptino</t>
  </si>
  <si>
    <t>['aws', 'snowflake', 'flow']</t>
  </si>
  <si>
    <t>Sr Big Data Engineering Leads</t>
  </si>
  <si>
    <t>Circana</t>
  </si>
  <si>
    <t>['python', 'scala', 'sql', 'java', 'postgresql', 'oracle', 'azure', 'hadoop', 'spark', 'pyspark', 'linux']</t>
  </si>
  <si>
    <t>['sql', 'shell', 'python', 'oracle', 'aws', 'snowflake', 'hadoop', 'unix']</t>
  </si>
  <si>
    <t>['go', 'sql', 'tableau', 'looker']</t>
  </si>
  <si>
    <t>Legal Systems Analyst</t>
  </si>
  <si>
    <t>Marketing Data Analyst – Contract</t>
  </si>
  <si>
    <t>UNLEADED</t>
  </si>
  <si>
    <t>Technical Specialist – UAS Foreign Military Sales and Technical Data Analyst</t>
  </si>
  <si>
    <t>Integral</t>
  </si>
  <si>
    <t>['sharepoint', 'sap']</t>
  </si>
  <si>
    <t>Data Science (Full-Time / Onsite, LA)</t>
  </si>
  <si>
    <t>['python', 'sql', 'jupyter', 'numpy', 'pandas', 'scikit-learn', 'git']</t>
  </si>
  <si>
    <t>Principal Data/App Engineer (Talent Excellence)</t>
  </si>
  <si>
    <t>['python', 'sql', 'azure', 'sap', 'flow']</t>
  </si>
  <si>
    <t>Trystar</t>
  </si>
  <si>
    <t>Data Quality/Metadata /Data Lineage Specialist (C11)</t>
  </si>
  <si>
    <t>['sas', 'sas', 'python', 'excel', 'powerpoint', 'word']</t>
  </si>
  <si>
    <t>Engineering Manager, Data Platforms</t>
  </si>
  <si>
    <t>['databricks', 'snowflake', 'redshift', 'bigquery', 'spark', 'kafka']</t>
  </si>
  <si>
    <t>Sriven Systems Inc.</t>
  </si>
  <si>
    <t>['nosql', 'spark', 'kafka']</t>
  </si>
  <si>
    <t>Azure Lead</t>
  </si>
  <si>
    <t>Senior Data Engineer - Developer Program</t>
  </si>
  <si>
    <t>Sustainable Talent</t>
  </si>
  <si>
    <t>['sql', 'python', 'ruby', 'ruby', 'aws', 'databricks', 'spark', 'ruby on rails', 'github', 'docker']</t>
  </si>
  <si>
    <t>AI Data Engineer – Langchain | AWS | SQL | Onsite (Quad Cities)</t>
  </si>
  <si>
    <t>['sql', 'nosql', 'python', 'postgresql', 'mysql', 'sql server', 'aws', 'redshift', 'airflow', 'spark', 'kafka', 'docker', 'kubernetes']</t>
  </si>
  <si>
    <t>Manufacturing Data Analyst – Biopharma</t>
  </si>
  <si>
    <t>['sql', 'sas', 'sas', 'python', 'c', 'word', 'excel']</t>
  </si>
  <si>
    <t>Database Analyst - Full-time</t>
  </si>
  <si>
    <t>KONE, Inc</t>
  </si>
  <si>
    <t>['python', 'scala', 'aws', 'databricks', 'sap', 'flow', 'gitlab', 'terraform', 'unity', 'jira', 'confluence']</t>
  </si>
  <si>
    <t>data analyst with Qlik experience - local to MA</t>
  </si>
  <si>
    <t>Technology Consultants, Inc.</t>
  </si>
  <si>
    <t>['qlik', 'power bi', 'excel', 'tableau']</t>
  </si>
  <si>
    <t>Supply Chain Analyst (Urgent Hire)</t>
  </si>
  <si>
    <t>Gurnee, IL</t>
  </si>
  <si>
    <t>NTT DATA currently seeks a Data Engineer to join our team for a remote position</t>
  </si>
  <si>
    <t>Lead/Sr. Level Big Data Engineer (13-15 Years Exp) (1+ Year Contract/Hybrid) Malvern, PA</t>
  </si>
  <si>
    <t>iTvorks Inc</t>
  </si>
  <si>
    <t>Entry Level Cost / Data Analyst</t>
  </si>
  <si>
    <t>enGenius Consulting Group</t>
  </si>
  <si>
    <t>Data Analyst-Life Science</t>
  </si>
  <si>
    <t>['python', 'sql', 'postgresql', 'mysql', 'oracle', 'power bi', 'qlik']</t>
  </si>
  <si>
    <t>Senior Data Financial Analyst</t>
  </si>
  <si>
    <t>Saputo Inc.</t>
  </si>
  <si>
    <t>['sql', 'vba', 'power bi', 'dax', 'excel']</t>
  </si>
  <si>
    <t>['java', 'python', 'sql', 'scala', 'gcp', 'aws', 'bigquery', 'airflow', 'flow']</t>
  </si>
  <si>
    <t>W2 role - AWS Data engineer -10+ yrs required NO C2C only W2 - REMOTE</t>
  </si>
  <si>
    <t>Neon IT Solutions</t>
  </si>
  <si>
    <t>['python', 'sql', 'c#', 'aws', 'aurora', 'redshift', 'snowflake', 'pyspark', 'spark']</t>
  </si>
  <si>
    <t>Sr. Data Engineer - Major Entertainment Company - NO H1B OR C2C</t>
  </si>
  <si>
    <t>TechLink Resources, Inc</t>
  </si>
  <si>
    <t>['python', 'java', 'scala', 'sql', 'databricks', 'aws', 'snowflake', 'airflow', 'spark', 'kubernetes']</t>
  </si>
  <si>
    <t>Grid Dynamics</t>
  </si>
  <si>
    <t>['scala', 'sql', 'python', 'aws', 'spark', 'hadoop', 'kafka', 'airflow']</t>
  </si>
  <si>
    <t>Indygo</t>
  </si>
  <si>
    <t>['sql', 'r', 'sas', 'sas', 'python', 'sql server', 'airflow', 'excel', 'power bi', 'dax', 'ssrs', 'ssis']</t>
  </si>
  <si>
    <t>Junior java Developer with spring boot/Jr. Data Analyst-remote</t>
  </si>
  <si>
    <t>['java', 'javascript', 'c++', 'python', 'oracle', 'spring', 'power bi', 'tableau', 'docker', 'jenkins', 'github']</t>
  </si>
  <si>
    <t>Data Scientist -Lead, Vice President</t>
  </si>
  <si>
    <t>Data Engineer - USDS (Multiple Positions)</t>
  </si>
  <si>
    <t>['sql', 'python', 'java', 'sql server', 'spark', 'hadoop', 'express']</t>
  </si>
  <si>
    <t>VCI Construction</t>
  </si>
  <si>
    <t>Data Analyst - AI Trainer</t>
  </si>
  <si>
    <t>Accounting Today Jobs</t>
  </si>
  <si>
    <t>DataAnnotation</t>
  </si>
  <si>
    <t>Monster Energy</t>
  </si>
  <si>
    <t>['sql', 'azure', 'power bi', 'dax', 'excel', 'word', 'powerpoint', 'outlook']</t>
  </si>
  <si>
    <t>AMCORP</t>
  </si>
  <si>
    <t>Sr. Data Scientist US A2A Payments &amp; Open Banking</t>
  </si>
  <si>
    <t>['sql', 'python', 'hadoop', 'jira']</t>
  </si>
  <si>
    <t>Financial Crime Senior Data Analyst</t>
  </si>
  <si>
    <t>['sql', 'r', 'python', 'sas', 'sas', 'power bi', 'tableau', 'wire']</t>
  </si>
  <si>
    <t>['vba', 'sql', 'excel', 'tableau']</t>
  </si>
  <si>
    <t>Sr. Data &amp; Analytics Engineer</t>
  </si>
  <si>
    <t>['sql', 'python', 'databricks', 'snowflake', 'bigquery']</t>
  </si>
  <si>
    <t>Test Developer</t>
  </si>
  <si>
    <t>['python', 'sql', 'java', 'c++', 'selenium', 'sap', 'docker']</t>
  </si>
  <si>
    <t>Menifee, CA</t>
  </si>
  <si>
    <t>Data Interpretation Analyst II - MFL/GEO Pipeline In-Line Inspection - Now Hiring</t>
  </si>
  <si>
    <t>Entegra LLP</t>
  </si>
  <si>
    <t>Senior Financial Analyst - Now Hiring</t>
  </si>
  <si>
    <t>Pantheon Data</t>
  </si>
  <si>
    <t>['outlook', 'word', 'excel', 'sharepoint', 'powerpoint']</t>
  </si>
  <si>
    <t>Metric &amp; Data Analyst Senior - Now Hiring</t>
  </si>
  <si>
    <t>Data Engineer- Site Reliability Engineer</t>
  </si>
  <si>
    <t>aKube, Inc.</t>
  </si>
  <si>
    <t>['python', 'go', 'java', 'c#', 'azure', 'splunk', 'terraform', 'ansible', 'puppet', 'chef', 'docker', 'kubernetes']</t>
  </si>
  <si>
    <t>EY-GDS Consulting-AI and DATA-Power BI-Senior</t>
  </si>
  <si>
    <t>​​Technical Program Manager​</t>
  </si>
  <si>
    <t>['sql', 'postgresql', 'azure', 'power bi', 'git']</t>
  </si>
  <si>
    <t>Airline Business Development Data Analyst I</t>
  </si>
  <si>
    <t>Metropolitan Washington Airports Authority</t>
  </si>
  <si>
    <t>['spreadsheet', 'excel', 'powerpoint']</t>
  </si>
  <si>
    <t>Data Analyst - Must Live in Georgia Currently</t>
  </si>
  <si>
    <t>Data Engineer, Staff</t>
  </si>
  <si>
    <t>['python', 'terraform']</t>
  </si>
  <si>
    <t>['python', 'java', 'sql', 'databricks', 'snowflake', 'aws', 'pyspark', 'airflow']</t>
  </si>
  <si>
    <t>Data Engineer- Manager - Full-time</t>
  </si>
  <si>
    <t>Open road solutions llc</t>
  </si>
  <si>
    <t>['excel', 'outlook', 'word']</t>
  </si>
  <si>
    <t>Music Data Analyst (Great Britain)</t>
  </si>
  <si>
    <t>Third Bridge Creative</t>
  </si>
  <si>
    <t>Sr. Data Center Engineer</t>
  </si>
  <si>
    <t>['python', 'sql', 'snowflake', 'aws', 'airflow', 'bitbucket', 'jenkins', 'jira']</t>
  </si>
  <si>
    <t>TriosysIT Inc.</t>
  </si>
  <si>
    <t>['sql', 'shell', 'hadoop', 'airflow', 'spark', 'tableau', 'looker']</t>
  </si>
  <si>
    <t>VP – Liquidity Integration &amp; Transformation (Data Engineering)</t>
  </si>
  <si>
    <t>Appy Pie LLP</t>
  </si>
  <si>
    <t>['sql', 'python', 'oracle', 'kafka', 'jira', 'confluence']</t>
  </si>
  <si>
    <t>Zinpro Corporation</t>
  </si>
  <si>
    <t>['snowflake', 'express', 'tableau', 'sap', 'word']</t>
  </si>
  <si>
    <t>['hadoop', 'jupyter', 'spark', 'kafka', 'datarobot', 'ansible', 'kubernetes']</t>
  </si>
  <si>
    <t>Secret cleared Data Analyst</t>
  </si>
  <si>
    <t>Trinity IT</t>
  </si>
  <si>
    <t>['python', 'r', 'sql', 'nosql', 'aws', 'azure', 'gcp', 'tableau', 'power bi', 'git']</t>
  </si>
  <si>
    <t>Health Care Service Corp.</t>
  </si>
  <si>
    <t>['sql', 'r', 'word', 'excel', 'tableau', 'power bi']</t>
  </si>
  <si>
    <t>Healthcare Clinical Data Analyst - Full-time</t>
  </si>
  <si>
    <t>Senior Data Analyst, Assurance and Advisory Management, AMP - Full-time</t>
  </si>
  <si>
    <t>['sql', 'python', 'sas', 'sas', 'tableau', 'sap']</t>
  </si>
  <si>
    <t>Data Engineer, Analytics - Full-time</t>
  </si>
  <si>
    <t>Senior Data Analyst - Growth</t>
  </si>
  <si>
    <t>Midlevel Data Analyst - Now Hiring</t>
  </si>
  <si>
    <t>['sql', 'spring', 'power bi']</t>
  </si>
  <si>
    <t>Data Analyst, Reporting &amp; Accounting Systems - Yardi experience required - Now Hiring</t>
  </si>
  <si>
    <t>Welltower, Inc.</t>
  </si>
  <si>
    <t>['sql', 'c', 'alteryx']</t>
  </si>
  <si>
    <t>['sql', 'python', 'r', 'c++', 'java', 'html', 'sql server', 'snowflake', 'azure', 'oracle', 'alteryx', 'tableau', 'sap', 'power bi']</t>
  </si>
  <si>
    <t>Data Engineer (Power BI Fabric Certified) - Now Hiring</t>
  </si>
  <si>
    <t>['python', 'r', 'sql', 'c', 'tensorflow', 'pytorch', 'power bi']</t>
  </si>
  <si>
    <t>Sr. Reporting &amp; Data Analyst</t>
  </si>
  <si>
    <t>Banyan Medical Solutions</t>
  </si>
  <si>
    <t>['sql', 'python', 'r', 'excel', 'power bi', 'tableau', 'looker']</t>
  </si>
  <si>
    <t>Data Engineer - Wayne, PA, Salt Lake City, UT, Pittsburgh, PA</t>
  </si>
  <si>
    <t>Senior Data Engineer - Long Term Project - Elk Grove/Sacramento (Hybrid), CA. - Now Hiring</t>
  </si>
  <si>
    <t>['sql', 'python', 'go', 'bigquery']</t>
  </si>
  <si>
    <t>Analyst (Contracts, Analytics and Data Management) - Full-time</t>
  </si>
  <si>
    <t>['sql', 'azure', 'excel', 'powerpoint', 'power bi', 'sharepoint']</t>
  </si>
  <si>
    <t>Data Analyst-Life Science - Full-time</t>
  </si>
  <si>
    <t>Sr. Staff Data Engineer - Hybrid - Full-time</t>
  </si>
  <si>
    <t>['python', 'shell', 'go', 'aws', 'snowflake', 'oracle', 'spark', 'hadoop', 'github', 'jenkins']</t>
  </si>
  <si>
    <t>Data Analyst (contract)</t>
  </si>
  <si>
    <t>['sql', 'qlik', 'alteryx', 'excel', 'word']</t>
  </si>
  <si>
    <t>Senior Analyst, Data Analytics, Corporate Strategy</t>
  </si>
  <si>
    <t>['power bi', 'sharepoint', 'excel', 'dax']</t>
  </si>
  <si>
    <t>Senior Reliability Data Analyst</t>
  </si>
  <si>
    <t>Job Board - Advanced Energy Group</t>
  </si>
  <si>
    <t>Looking for Data Engineer - Sunnyvale, CA Hybrid/REMOTE</t>
  </si>
  <si>
    <t>['python', 'sql', 'snowflake', 'airflow', 'github', 'kubernetes', 'docker']</t>
  </si>
  <si>
    <t>Senior Data Scientist – Price Optimization Modeling</t>
  </si>
  <si>
    <t>['go', 'python', 'r', 'sql', 'aws', 'databricks', 'gcp', 'gitlab', 'github']</t>
  </si>
  <si>
    <t>Sr Data Platform Engineer</t>
  </si>
  <si>
    <t>['sql', 'db2', 'postgresql', 'sql server', 'gcp', 'azure', 'aws', 'oracle', 'aurora', 'linux', 'unix', 'windows', 'ansible', 'terraform', 'jenkins', 'github']</t>
  </si>
  <si>
    <t>['python', 'sql', 'java', 'gcp', 'aws', 'bigquery', 'redshift', 'azure', 'linux', 'terraform', 'docker']</t>
  </si>
  <si>
    <t>Global Trade Data Analyst - Full-time</t>
  </si>
  <si>
    <t>Manager, Big Data - REMOTE</t>
  </si>
  <si>
    <t>['azure', 'databricks', 'aws', 'spark', 'phoenix']</t>
  </si>
  <si>
    <t>Lead Data Product Analyst</t>
  </si>
  <si>
    <t>['sql', 'python', 'firebase', 'firebase', 'azure', 'aws', 'databricks', 'kafka', 'power bi', 'tableau', 'qlik', 'sap', 'jira', 'confluence']</t>
  </si>
  <si>
    <t>All-Source Intelligence Analyst, Mid</t>
  </si>
  <si>
    <t>Wet Weather Program Data Analyst</t>
  </si>
  <si>
    <t>McKim &amp; Creed, Inc.</t>
  </si>
  <si>
    <t>['sql', 'python', 'r', 'scala', 'java', 'sql server', 'aws', 'snowflake', 'oracle', 'spark', 'hadoop', 'kafka', 'unix', 'linux', 'tableau', 'flow']</t>
  </si>
  <si>
    <t>['python', 'sql', 'postgresql', 'cassandra', 'mysql', 'dynamodb', 'oracle', 'snowflake', 'aws', 'express', 'excel']</t>
  </si>
  <si>
    <t>Data Analyst - Supply Chain - Now Hiring</t>
  </si>
  <si>
    <t>['sql', 'python', 'r', 'power bi', 'tableau', 'looker']</t>
  </si>
  <si>
    <t>['sql', 'python', 'power bi', 'tableau', 'excel']</t>
  </si>
  <si>
    <t>AWS Data Analyst</t>
  </si>
  <si>
    <t>['aws', 'redshift', 'tableau', 'power bi', 'sap']</t>
  </si>
  <si>
    <t>Intern - Manufacturing Data Analyst - Plant 10 - Now Hiring</t>
  </si>
  <si>
    <t>Whitehall, MI</t>
  </si>
  <si>
    <t>Howmet Aerospace</t>
  </si>
  <si>
    <t>Bettendorf, IA</t>
  </si>
  <si>
    <t>Hirevo Consulting</t>
  </si>
  <si>
    <t>['sql', 'nosql', 'python', 'postgresql', 'mysql', 'sql server', 'aws', 'redshift', 'spark', 'kafka', 'airflow', 'docker', 'kubernetes']</t>
  </si>
  <si>
    <t>Data Analyst 1 - Now Hiring</t>
  </si>
  <si>
    <t>Level 2 Data Analyst</t>
  </si>
  <si>
    <t>Grand Ridge, FL</t>
  </si>
  <si>
    <t>['sap', 'atlassian', 'jira', 'confluence']</t>
  </si>
  <si>
    <t>Software Development Engineer, Veteran Opportunity</t>
  </si>
  <si>
    <t>['java', 'c++', 'c#', 'c', 'perl', 'aws']</t>
  </si>
  <si>
    <t>Customer Success Data Analyst - Full-time</t>
  </si>
  <si>
    <t>West Chester Township, OH</t>
  </si>
  <si>
    <t>GE Aerospace</t>
  </si>
  <si>
    <t>['java', 'python', 'scala', 'sql', 'nosql', 'mysql', 'postgresql', 'cassandra', 'oracle', 'hadoop', 'spark']</t>
  </si>
  <si>
    <t>Senior Mechanical Design Engineer - Data Centers</t>
  </si>
  <si>
    <t>Data Analyst-Logistics</t>
  </si>
  <si>
    <t>Long Island Community Hospital</t>
  </si>
  <si>
    <t>Sr Director, Data Lake Engineering</t>
  </si>
  <si>
    <t>['dart', 'aws', 'azure', 'kubernetes']</t>
  </si>
  <si>
    <t>Personnel Security - Sr. Data Analyst - Full-time</t>
  </si>
  <si>
    <t>['python', 'sql', 'plotly', 'linux']</t>
  </si>
  <si>
    <t>HRIS Data Analyst - Full-time</t>
  </si>
  <si>
    <t>Advanced Analytics Analyst - Strategic Insights - Full-time</t>
  </si>
  <si>
    <t>Lead Data Analytics - SQL/ Databricks - Full-time</t>
  </si>
  <si>
    <t>Lead Data Scientist, GPS (Government &amp; Public Services) - Full-time</t>
  </si>
  <si>
    <t>['python', 'aws', 'databricks', 'tensorflow', 'pytorch', 'flask', 'fastapi', 'docker', 'github', 'jira']</t>
  </si>
  <si>
    <t>['sql', 'python', 'go', 'snowflake', 'redshift', 'aws', 'airflow', 'unix', 'github', 'git']</t>
  </si>
  <si>
    <t>Takeda pharmaceutical</t>
  </si>
  <si>
    <t>Entry Level Data Science and Analyst (Remote) - Now Hiring</t>
  </si>
  <si>
    <t>Operations Analyst Data Aggregation</t>
  </si>
  <si>
    <t>GDIT</t>
  </si>
  <si>
    <t>Fox Point Recruitment LLc</t>
  </si>
  <si>
    <t>Data Engineer - Business Automation &amp; Data Transformation - Now Hiring</t>
  </si>
  <si>
    <t>North Hollywood, California</t>
  </si>
  <si>
    <t>Ekman Associates, Inc</t>
  </si>
  <si>
    <t>['python', 'java', 'sql', 'nosql', 'aws', 'azure', 'graphql', 'tableau', 'power bi', 'flow', 'ansible', 'jenkins']</t>
  </si>
  <si>
    <t>SGR Job Board</t>
  </si>
  <si>
    <t>Data Scientist - Generative AI</t>
  </si>
  <si>
    <t>Viasat, Inc.</t>
  </si>
  <si>
    <t>['sql', 'python', 'r', 'datarobot']</t>
  </si>
  <si>
    <t>['python', 'sql', 'r', 'scala', 'oracle', 'hadoop', 'spark']</t>
  </si>
  <si>
    <t>Altamont, CA</t>
  </si>
  <si>
    <t>Virta Health</t>
  </si>
  <si>
    <t>['sql', 'python', 'gcp', 'bigquery', 'airflow', 'looker']</t>
  </si>
  <si>
    <t>Sr Data Engineer II</t>
  </si>
  <si>
    <t>['powershell', 'sql', 'sas', 'sas', 'sql server', 'azure', 'databricks', 'oracle', 'spark', 'kafka', 'linux', 'sap', 'ansible']</t>
  </si>
  <si>
    <t>Enugu, Nigeria</t>
  </si>
  <si>
    <t>Data Scientist- REMOTE</t>
  </si>
  <si>
    <t>['sas', 'sas', 'sql', 'unix', 'spss']</t>
  </si>
  <si>
    <t>Data Analytics Consultant (Supplychain) - Full-time</t>
  </si>
  <si>
    <t>['python', 'sql', 'aws', 'azure', 'tableau']</t>
  </si>
  <si>
    <t>IT Data Engineer Engineer (Hybrid) - Full-time</t>
  </si>
  <si>
    <t>East Berlin, CT</t>
  </si>
  <si>
    <t>Eversource Energy</t>
  </si>
  <si>
    <t>['azure', 'databricks', 'pyspark', 'power bi']</t>
  </si>
  <si>
    <t>AI Engineering Manager/Solutions Architect - SFL Scientific - Full-time</t>
  </si>
  <si>
    <t>Software Development Engineer - Full-time</t>
  </si>
  <si>
    <t>Farmers Branch, TX</t>
  </si>
  <si>
    <t>['sql', 'golang', 'python', 'java', 'snowflake', 'azure', 'aws', 'gcp', 'kafka', 'flow', 'git', 'kubernetes', 'terraform']</t>
  </si>
  <si>
    <t>Commercial Solutions Engineer</t>
  </si>
  <si>
    <t>Labrador City, NL, Canada</t>
  </si>
  <si>
    <t>['sql', 'python', 'snowflake', 'spark', 'git']</t>
  </si>
  <si>
    <t>Senior AI Data Engineer - Cloud and Machine Learning Solutions</t>
  </si>
  <si>
    <t>['sql', 'python', 'aws', 'oracle', 'spark']</t>
  </si>
  <si>
    <t>Data Analyst Standard III</t>
  </si>
  <si>
    <t>['azure', 'power bi', 'sap', 'tableau']</t>
  </si>
  <si>
    <t>Senior Data QA Engineer</t>
  </si>
  <si>
    <t>['sas', 'sas', 'ms access', 'excel', 'word', 'flow']</t>
  </si>
  <si>
    <t>Sr. Marketing Segmentation &amp; Data Analyst - Now Hiring</t>
  </si>
  <si>
    <t>Summer Internship Part Time 2024 Data Analyst Internship (Atlanta &amp; Detroit)</t>
  </si>
  <si>
    <t>Urban Science</t>
  </si>
  <si>
    <t>Cloud Data Engineer with Databricks</t>
  </si>
  <si>
    <t>['python', 'sql', 'databricks', 'aws', 'azure', 'gcp', 'spark', 'pyspark', 'airflow', 'github']</t>
  </si>
  <si>
    <t>Artificial Intelligence Instructor</t>
  </si>
  <si>
    <t>Zaka AI Inc.</t>
  </si>
  <si>
    <t>SonicJobs</t>
  </si>
  <si>
    <t>Monster Energy Company</t>
  </si>
  <si>
    <t>Ready Pac Produce, Inc.</t>
  </si>
  <si>
    <t>ATT Jobs</t>
  </si>
  <si>
    <t>Jones Lang LaSalle IP, Inc.</t>
  </si>
  <si>
    <t>SAP Careers</t>
  </si>
  <si>
    <t>Looking for Data Engineer - Sunnyvale, CA Hybrid</t>
  </si>
  <si>
    <t>Data Engineer - Localization Systems</t>
  </si>
  <si>
    <t>Clarksburg, CA</t>
  </si>
  <si>
    <t>Forterra</t>
  </si>
  <si>
    <t>['python', 'c++', 'matlab', 'matplotlib', 'pandas', 'excel', 'tableau', 'git', 'gitlab']</t>
  </si>
  <si>
    <t>DATA ENGINEER (F/M/D)</t>
  </si>
  <si>
    <t>Ignitis Group</t>
  </si>
  <si>
    <t>['sql', 'python', 'sql server', 'airflow']</t>
  </si>
  <si>
    <t>Workflow Data Analyst - Now Hiring</t>
  </si>
  <si>
    <t>Grafton, WI</t>
  </si>
  <si>
    <t>Dentaquest</t>
  </si>
  <si>
    <t>['sql', 'sql server', 'sharepoint']</t>
  </si>
  <si>
    <t>Systems Analyst – Application Migration</t>
  </si>
  <si>
    <t>Senior Data Engineer - Network Analytics</t>
  </si>
  <si>
    <t>['sas', 'sas', 'sql', 'python', 'r', 'javascript', 'snowflake', 'spss', 'ssis', 'alteryx']</t>
  </si>
  <si>
    <t>['python', 'aws', 'azure', 'node', 'tableau', 'power bi']</t>
  </si>
  <si>
    <t>Data Engineer - Oracle &amp; Salesforce ETL Specialist</t>
  </si>
  <si>
    <t>Senior Associate Data Engineer (Python, SQL)</t>
  </si>
  <si>
    <t>Gilboa, NY</t>
  </si>
  <si>
    <t>Dataquad INC</t>
  </si>
  <si>
    <t>['shell', 'azure', 'flow']</t>
  </si>
  <si>
    <t>Business Data Scientist, gTech Ads, Professional Services</t>
  </si>
  <si>
    <t>['python', 'r', 'sql', 'matlab']</t>
  </si>
  <si>
    <t>Data Engineer-Analytics - Omaha, NE (Onsite) - Direct Hire (FTE)</t>
  </si>
  <si>
    <t>['python', 'sql', 'shell', 'snowflake', 'databricks', 'redshift', 'aws', 'azure', 'excel']</t>
  </si>
  <si>
    <t>Collins Consulting</t>
  </si>
  <si>
    <t>['tensorflow', 'pytorch', 'scikit-learn']</t>
  </si>
  <si>
    <t>IMO Health</t>
  </si>
  <si>
    <t>['sql', 'python', 'nosql', 'mongodb', 'mongodb', 'postgresql', 'dynamodb', 'elasticsearch', 'aws', 'spark', 'kafka', 'airflow', 'tableau', 'looker', 'git', 'terraform']</t>
  </si>
  <si>
    <t>AAAE Career Center</t>
  </si>
  <si>
    <t>Data Scientist (West LA / Full-Time)</t>
  </si>
  <si>
    <t>['python', 'sql', 'scikit-learn', 'pandas', 'numpy']</t>
  </si>
  <si>
    <t>['shell', 'python', 'sas', 'sas', 'javascript', 'java', 'c#', 'go', 'sql', 'nosql', 'r', 'db2', 'aws', 'numpy', 'pandas', 'power bi', 'tableau', 'splunk']</t>
  </si>
  <si>
    <t>Sr. Data Engineer - On Site - Dallas/Fort Worth Candidates Only</t>
  </si>
  <si>
    <t>['python', 'c#', 'sql', 'nosql', 'dynamodb', 'aws', 'redshift', 'terraform', 'git']</t>
  </si>
  <si>
    <t>Prop Store</t>
  </si>
  <si>
    <t>['mysql', 'sheets']</t>
  </si>
  <si>
    <t>Senior Compliance Data Analyst</t>
  </si>
  <si>
    <t>['python', 'sql', 'postgresql', 'snowflake', 'aws', 'redshift', 'gcp', 'airflow', 'tableau', 'gitlab']</t>
  </si>
  <si>
    <t>Data Scientist (AI &amp; LLM Specialist) - to 240k + bonus + equity</t>
  </si>
  <si>
    <t>['python', 'aws', 'tensorflow', 'pytorch', 'scikit-learn', 'pandas', 'numpy', 'hugging face', 'matplotlib', 'seaborn', 'plotly', 'hadoop', 'spark', 'git']</t>
  </si>
  <si>
    <t>Data Engineer II - Snowflake</t>
  </si>
  <si>
    <t>['c#', 'java', 'python', 'sql']</t>
  </si>
  <si>
    <t>Little Elm, TX</t>
  </si>
  <si>
    <t>CareGard Warranty Services</t>
  </si>
  <si>
    <t>Data Scientist-AI/ML</t>
  </si>
  <si>
    <t>['mariadb', 'aws', 'redshift', 'linux', 'docker']</t>
  </si>
  <si>
    <t>Sr. Scala Data Egnineer - hybrid - No C2C or H-1B</t>
  </si>
  <si>
    <t>['go', 'shell', 'couchbase', 'aws', 'kafka', 'spark', 'terraform', 'kubernetes']</t>
  </si>
  <si>
    <t>Data Analyst- Pricing</t>
  </si>
  <si>
    <t>['sql', 'excel', 'power bi', 'sheets']</t>
  </si>
  <si>
    <t>Business Data Analyst/Business System/Business --Agile/SQL/Jira/AWS/Data/Python</t>
  </si>
  <si>
    <t>['python', 'sql', 'aws', 'git', 'flow']</t>
  </si>
  <si>
    <t>Sr. Salesforce Data Integration Engineer(PERM Direct Hire)</t>
  </si>
  <si>
    <t>['sql', 'go', 'sql server', 'snowflake', 'kafka']</t>
  </si>
  <si>
    <t>Data Analyst - Must be local to Westborough, MA</t>
  </si>
  <si>
    <t>Data Engineer, Rocket Loans</t>
  </si>
  <si>
    <t>['python', 'shell', 'linux']</t>
  </si>
  <si>
    <t>Azure Data Engineer - no C2C (Mount Laurel - NJ Hybrid Model)</t>
  </si>
  <si>
    <t>['sql', 'python', 'oracle', 'azure', 'spark', 'pyspark']</t>
  </si>
  <si>
    <t>Lead Data Engineer with Data Security</t>
  </si>
  <si>
    <t>FUSTIS LLC</t>
  </si>
  <si>
    <t>['snowflake', 'databricks', 'gdpr', 'airflow', 'kafka', 'spark', 'tableau', 'flow']</t>
  </si>
  <si>
    <t>Hamden, CT</t>
  </si>
  <si>
    <t>Wingstop</t>
  </si>
  <si>
    <t>['python', 'vba', 'tableau', 'visio']</t>
  </si>
  <si>
    <t>Data Analyst - Digital Analytics</t>
  </si>
  <si>
    <t>['sql', 'python', 'redshift', 'aws', 'spark', 'excel', 'terraform']</t>
  </si>
  <si>
    <t>Junior/Entry Level Data Engineer</t>
  </si>
  <si>
    <t>['java', 'python', 'javascript', 'c++', 'oracle', 'databricks', 'tensorflow', 'spring', 'tableau', 'docker', 'jenkins', 'github']</t>
  </si>
  <si>
    <t>Senior, Data Analyst | One Demand Science Team | Sunnyvale</t>
  </si>
  <si>
    <t>['sql', 'python', 'nosql', 'scala', 'r', 'gcp', 'spark', 'power bi', 'tableau']</t>
  </si>
  <si>
    <t>Data Engineer, Selling Partner Experience | AI initiatives</t>
  </si>
  <si>
    <t>myGwork - LGBTQ+ Business Community</t>
  </si>
  <si>
    <t>['sql', 'python', 'scala', 'dynamodb', 'aws', 'redshift', 'hadoop', 'spark', 'ssis']</t>
  </si>
  <si>
    <t>Data Engineer Scope Scripting | Redmond, WA</t>
  </si>
  <si>
    <t>Global IT Family</t>
  </si>
  <si>
    <t>['c#', 'sql', 'scala', 'python', 'azure', 'power bi']</t>
  </si>
  <si>
    <t>Data Review Scientist - Sequencing</t>
  </si>
  <si>
    <t>Data Engineer / Cloud Systems Administrator</t>
  </si>
  <si>
    <t>White House Station, NJ</t>
  </si>
  <si>
    <t>Sintan</t>
  </si>
  <si>
    <t>['python', 'bash', 'aws', 'redshift', 'qlik', 'tableau']</t>
  </si>
  <si>
    <t>Summit Tech Partners</t>
  </si>
  <si>
    <t>['aws', 'microstrategy', 'ssis']</t>
  </si>
  <si>
    <t>Master and Reference Data Lead</t>
  </si>
  <si>
    <t>SMBC Group</t>
  </si>
  <si>
    <t>Sr. Business Intelligence Engineer, Core Shopping Analytics</t>
  </si>
  <si>
    <t>['python', 'javascript', 'postgresql', 'aws', 'azure', 'pytorch', 'tensorflow', 'github']</t>
  </si>
  <si>
    <t>Applied Scientist , GenAI Evaluation Media Science</t>
  </si>
  <si>
    <t>Senior Analyst - Finance Data Strategy</t>
  </si>
  <si>
    <t>Ally</t>
  </si>
  <si>
    <t>Innovative Emergency Management</t>
  </si>
  <si>
    <t>Senior Engineer - Data Platform Infrastructure</t>
  </si>
  <si>
    <t>Louisville, KY (+24 others)</t>
  </si>
  <si>
    <t>['python', 'go', 'aws', 'azure', 'gcp', 'kubernetes', 'docker', 'terraform', 'github', 'jenkins', 'atlassian', 'jira', 'confluence']</t>
  </si>
  <si>
    <t>Slalom Flex (Project Based) - Data Engineers</t>
  </si>
  <si>
    <t>['sql', 'python', 'scala', 'java', 'azure', 'gcp', 'aws', 'databricks', 'bigquery', 'redshift', 'snowflake', 'spark', 'terraform']</t>
  </si>
  <si>
    <t>IT Data Analyst II - Data Governance</t>
  </si>
  <si>
    <t>100 Horizon Healthcare Services, Inc</t>
  </si>
  <si>
    <t>['nosql', 'mongodb', 'mongodb', 'sql', 'sas', 'sas', 'neo4j', 'cassandra', 'redis', 'sql server', 'oracle', 'snowflake', 'hadoop', 'ms access', 'tableau', 'cognos']</t>
  </si>
  <si>
    <t>Data Science Lead - USDS</t>
  </si>
  <si>
    <t>GIS Data Analyst- Market Expansion</t>
  </si>
  <si>
    <t>Responsive Education Solutions</t>
  </si>
  <si>
    <t>['sas', 'sas', 'sql', 'spss', 'sheets', 'excel', 'looker', 'power bi', 'tableau']</t>
  </si>
  <si>
    <t>Data Analytics Engineering Graduate Internship - Summer 2025</t>
  </si>
  <si>
    <t>['sql', 'python', 'gcp', 'aws', 'azure']</t>
  </si>
  <si>
    <t>Data Scientist (Big Data Engineer)</t>
  </si>
  <si>
    <t>Bluff Springs, TX</t>
  </si>
  <si>
    <t>Data Engineer - Health Sensing</t>
  </si>
  <si>
    <t>['python', 'sql', 'aws', 'gcp', 'azure', 'spark', 'airflow', 'docker', 'kubernetes']</t>
  </si>
  <si>
    <t>Ludlow, KY</t>
  </si>
  <si>
    <t>VSG Business Solutions LLC</t>
  </si>
  <si>
    <t>['sql', 'nosql', 'mongodb', 'mongodb', 'java', 'mysql', 'snowflake', 'hadoop']</t>
  </si>
  <si>
    <t>HR Data Analyst (Junior Level)</t>
  </si>
  <si>
    <t>['excel', 'power bi', 'sharepoint', 'outlook']</t>
  </si>
  <si>
    <t>Data Engineer with Expertise in Azure Data Factory, API Integration and Azure SQL</t>
  </si>
  <si>
    <t>['sql', 't-sql', 'bash', 'shell', 'go', 'postgresql', 'oracle', 'snowflake', 'linux', 'flow']</t>
  </si>
  <si>
    <t>Forward Deployed Data Engineer (TS/SCI)</t>
  </si>
  <si>
    <t>TRM</t>
  </si>
  <si>
    <t>['python', 'sql', 'aws', 'redshift', 'airflow', 'spark', 'kubernetes', 'terraform', 'jenkins', 'gitlab', 'notion', 'jira', 'slack']</t>
  </si>
  <si>
    <t>Hybrid Reporting &amp; Data Analyst</t>
  </si>
  <si>
    <t>Key Resource Group, LLC</t>
  </si>
  <si>
    <t>['sql', 'python', 'r', 'ssrs', 'power bi', 'excel']</t>
  </si>
  <si>
    <t>Rise Technical Recruitment Inc</t>
  </si>
  <si>
    <t>LotusLynx</t>
  </si>
  <si>
    <t>Azure Data Factory Data Engineer Associate</t>
  </si>
  <si>
    <t>Clanton, AL</t>
  </si>
  <si>
    <t>M&amp;T Bank</t>
  </si>
  <si>
    <t>['python', 'sql', 'sql server', 'snowflake', 'power bi', 'tableau', 'looker']</t>
  </si>
  <si>
    <t>AWS Data Engineer / Data Analyst</t>
  </si>
  <si>
    <t>Senior Business Analyst, Data Platform and Analytics</t>
  </si>
  <si>
    <t>FFF Enterprises</t>
  </si>
  <si>
    <t>Data Integrity Analyst / Hybrid / Iselin, NJ</t>
  </si>
  <si>
    <t>ScOp Venture Capital</t>
  </si>
  <si>
    <t>['python', 'aws', 'azure', 'gcp', 'tensorflow', 'pytorch', 'scikit-learn', 'pandas', 'numpy', 'spark', 'airflow', 'git', 'docker', 'kubernetes']</t>
  </si>
  <si>
    <t>Delaware Health Information Network</t>
  </si>
  <si>
    <t>['sql', 'python', 'r', 'javascript']</t>
  </si>
  <si>
    <t>CFO - Senior Data Analyst</t>
  </si>
  <si>
    <t>94-1687665 Bank of America, National Association</t>
  </si>
  <si>
    <t>['sql', 'vba', 'sas', 'sas', 'excel']</t>
  </si>
  <si>
    <t>Senior Analyst in Media, Data Scientist</t>
  </si>
  <si>
    <t>['python', 'sql', 'r', 'redshift', 'aws', 'spark']</t>
  </si>
  <si>
    <t>Colossus Technologies Group</t>
  </si>
  <si>
    <t>Data Engineering and Coordination Specialist</t>
  </si>
  <si>
    <t>Zinpro</t>
  </si>
  <si>
    <t>['python', 'sql', 'r', 'snowflake', 'power bi', 'flow']</t>
  </si>
  <si>
    <t>FRG Technology Consulting</t>
  </si>
  <si>
    <t>['sql', 'python', 'azure', 'aws', 'snowflake', 'redshift', 'bigquery', 'airflow', 'docker', 'git']</t>
  </si>
  <si>
    <t>Application Architect &amp; Data Engineer - AADE25-22898</t>
  </si>
  <si>
    <t>['sql', 'oracle', 'snowflake', 'power bi']</t>
  </si>
  <si>
    <t>['python', 'sql', 'dynamodb', 'aws', 'redshift', 'pyspark', 'tableau', 'power bi', 'terraform', 'git']</t>
  </si>
  <si>
    <t>AI engineer for Agentic AI implementation</t>
  </si>
  <si>
    <t>['aws', 'azure', 'tensorflow', 'pytorch', 'docker', 'kubernetes']</t>
  </si>
  <si>
    <t>['sql', 'go', 'sql server', 'oracle', 'ms access', 'sap', 'power bi', 'tableau', 'excel']</t>
  </si>
  <si>
    <t>Digital Analytics Data Analyst III</t>
  </si>
  <si>
    <t>Ahold Delhaize USA</t>
  </si>
  <si>
    <t>['sql', 'bigquery', 'power bi']</t>
  </si>
  <si>
    <t>['sql', 'bash', 'shell', 'gcp', 'aws', 'azure', 'bigquery', 'pyspark', 'airflow', 'kafka', 'unix', 'jenkins', 'github', 'jira']</t>
  </si>
  <si>
    <t>['matlab', 'python', 'vba', 'tableau']</t>
  </si>
  <si>
    <t>Data Science Manager, GenAI, Strategic Analytics - Data Science - Full-time</t>
  </si>
  <si>
    <t>['python', 'r', 'sql', 'html', 'css', 'javascript', 'databricks', 'azure', 'react', 'tableau', 'power bi', 'excel', 'powerpoint', 'outlook']</t>
  </si>
  <si>
    <t>Data Analyst - Intermediate</t>
  </si>
  <si>
    <t>['sql', 'python', 'r', 'redshift', 'tableau', 'looker', 'spreadsheet']</t>
  </si>
  <si>
    <t>['sql', 'sql server', 'db2', 'oracle', 'aws']</t>
  </si>
  <si>
    <t>Pinehouse, SK, Canada</t>
  </si>
  <si>
    <t>['sql', 'r', 'python', 'hadoop', 'tableau', 'flow']</t>
  </si>
  <si>
    <t>Provider Network Data Analyst - Healthcare (Contracting / Network Pricing) - Full-time</t>
  </si>
  <si>
    <t>['sql', 'sas', 'sas', 'python', 'r', 'databricks', 'excel', 'power bi', 'tableau']</t>
  </si>
  <si>
    <t>SR Business Intelligence Analyst - Full-time</t>
  </si>
  <si>
    <t>['tableau', 'excel', 'alteryx', 'qlik', 'cognos']</t>
  </si>
  <si>
    <t>['python', 'scala', 'sql', 'databricks', 'aws', 'azure', 'gcp', 'kafka', 'tableau', 'power bi', 'terraform']</t>
  </si>
  <si>
    <t>TMS</t>
  </si>
  <si>
    <t>['python', 'java', 'scala', 'nosql', 'aws', 'redshift', 'airflow', 'spark', 'kafka']</t>
  </si>
  <si>
    <t>C# engineer</t>
  </si>
  <si>
    <t>Senior, Data Engineer (Scala/Spark)</t>
  </si>
  <si>
    <t>['scala', 'python', 'databricks', 'snowflake', 'gcp', 'azure', 'spark', 'hadoop', 'airflow']</t>
  </si>
  <si>
    <t>Senior Software Engineer - Full Stack - Data Ventures</t>
  </si>
  <si>
    <t>['javascript', 'typescript', 'html', 'css', 'mysql', 'azure', 'gcp', 'spring', 'selenium', 'kafka', 'graphql', 'angular', 'node', 'react.js', 'excel', 'flow', 'docker', 'kubernetes', 'jenkins', 'git', 'jira']</t>
  </si>
  <si>
    <t>Revenue Analyst (Analytics)</t>
  </si>
  <si>
    <t>Principal Web Platform Engineer</t>
  </si>
  <si>
    <t>['react', 'graphql']</t>
  </si>
  <si>
    <t>['python', 'sql', 'postgresql', 'snowflake', 'aws', 'redshift', 'gcp', 'airflow', 'gitlab']</t>
  </si>
  <si>
    <t>Unitedhealth Group</t>
  </si>
  <si>
    <t>['c#', 'sql', 'javascript', 'css', 'sql server', 'asp.net', 'jquery']</t>
  </si>
  <si>
    <t>SAP/Navy ERP Data Analyst - Levels III &amp; IV - (Ongoing Needs) - Now Hiring</t>
  </si>
  <si>
    <t>Navaide</t>
  </si>
  <si>
    <t>Sr. Internal Audit Data Analyst</t>
  </si>
  <si>
    <t>['r', 'python', 'sql', 'sas', 'sas', 'tableau', 'alteryx']</t>
  </si>
  <si>
    <t>Mutual of Omaha Mortgage</t>
  </si>
  <si>
    <t>['t-sql', 'python', 'vba', 'azure', 'power bi', 'excel', 'dax', 'splunk', 'git']</t>
  </si>
  <si>
    <t>CCHIP Data Analyst - Core Center</t>
  </si>
  <si>
    <t>Cook County Health &amp; Hospitals System</t>
  </si>
  <si>
    <t>Senior Data Scientist, Business Intelligence</t>
  </si>
  <si>
    <t>['sql', 'postgresql', 'databricks', 'redshift', 'aws', 'azure', 'gcp', 'hadoop', 'kafka', 'docker']</t>
  </si>
  <si>
    <t>Ad Dakhiliyah ‍Governorate, Oman</t>
  </si>
  <si>
    <t>C5i</t>
  </si>
  <si>
    <t>['sql', 'snowflake', 'ssis', 'flow', 'git']</t>
  </si>
  <si>
    <t>Sr Data Analyst (Pharmacy Claims) - Full-time</t>
  </si>
  <si>
    <t>Lead Data Engineer - GenAI</t>
  </si>
  <si>
    <t>['python', 'sql', 'nosql', 'aws', 'redshift', 'databricks', 'spark', 'docker', 'kubernetes']</t>
  </si>
  <si>
    <t>Data Engineer (USA) - Full-time</t>
  </si>
  <si>
    <t>Trexquant Investment</t>
  </si>
  <si>
    <t>Manager/Senior Manager - Data Science (Pharma &amp; Life sciences) - Now Hiring</t>
  </si>
  <si>
    <t>Entry Level Business Analyst - Now Hiring</t>
  </si>
  <si>
    <t>Data Cloud Merge</t>
  </si>
  <si>
    <t>Senior Staff Software Engineer - Data Products</t>
  </si>
  <si>
    <t>['swift', 'python', 'golang', 'mongodb', 'mongodb', 'kafka', 'spark', 'slack']</t>
  </si>
  <si>
    <t>Cherryland Electric Cooperative</t>
  </si>
  <si>
    <t>Principal Scientist, Imaging &amp; Data Sciences, West Point, PA - Full-time</t>
  </si>
  <si>
    <t>Data Engineer (GCP, Prefect, Python, PostgreSQL) | Hackathon-Style Delivery 🚀</t>
  </si>
  <si>
    <t>['python', 'postgresql', 'elasticsearch', 'gcp', 'bigquery', 'pandas', 'kubernetes', 'git', 'notion', 'slack', 'zoom']</t>
  </si>
  <si>
    <t>Commercial &amp; Data Insight Analyst</t>
  </si>
  <si>
    <t>Washington, DC (+1 other)</t>
  </si>
  <si>
    <t>Simplify</t>
  </si>
  <si>
    <t>Orangeburg, NY</t>
  </si>
  <si>
    <t>Analyst, Risk Analytics</t>
  </si>
  <si>
    <t>['python', 'sql', 'javascript', 'databricks', 'express', 'power bi', 'tableau', 'excel']</t>
  </si>
  <si>
    <t>The CSI Companies</t>
  </si>
  <si>
    <t>['python', 'javascript', 'typescript', 'c', 'go', 'java', 'kotlin', 'sql', 'swift', 'react']</t>
  </si>
  <si>
    <t>(Senior) Data Scientist, Genomics Algos</t>
  </si>
  <si>
    <t>Tempus AI</t>
  </si>
  <si>
    <t>['python', 'sql', 'bigquery', 'pandas', 'scikit-learn', 'jupyter', 'linux', 'docker', 'git']</t>
  </si>
  <si>
    <t>Lead Data Engineer, Data Reliability</t>
  </si>
  <si>
    <t>Disney Entertainment</t>
  </si>
  <si>
    <t>Fairygodboss</t>
  </si>
  <si>
    <t>Analyst, Data Analytics (All Levels)</t>
  </si>
  <si>
    <t>['sql', 'python', 'r', 'sql server', 'azure', 'excel', 'power bi']</t>
  </si>
  <si>
    <t>Principal Data Platform SW Engineer</t>
  </si>
  <si>
    <t>['sql', 'python', 'gcp', 'aws', 'snowflake', 'spark', 'kafka', 'airflow']</t>
  </si>
  <si>
    <t>Lead Data Scientist - Credit Risk Domain - PayU Payments</t>
  </si>
  <si>
    <t>PayU</t>
  </si>
  <si>
    <t>BI &amp; Data Engineer</t>
  </si>
  <si>
    <t>Bota, Perak, Malaysia</t>
  </si>
  <si>
    <t>XP Power</t>
  </si>
  <si>
    <t>['sql', 'azure', 'oracle', 'power bi', 'dax', 'sap', 'sharepoint']</t>
  </si>
  <si>
    <t>(USA) Senior, Data Scientist</t>
  </si>
  <si>
    <t>Vizio</t>
  </si>
  <si>
    <t>['sql', 'nosql', 'python', 'scala', 'r', 'pyspark', 'pytorch', 'tensorflow', 'spark']</t>
  </si>
  <si>
    <t>Data Engineer/Research Assisitant Needed for Country-Year Panel Assembly</t>
  </si>
  <si>
    <t>Data Science, Senior Advisor - Now Hiring</t>
  </si>
  <si>
    <t>Southern California Edison (SCE)</t>
  </si>
  <si>
    <t>['gcp', 'azure', 'snowflake']</t>
  </si>
  <si>
    <t>Junio Data Engineer</t>
  </si>
  <si>
    <t>['python', 'sql', 'java', 'c#', 'c++', 'scala', 'nosql', 'mongodb', 'mongodb', 'aws', 'azure', 'snowflake', 'hadoop', 'spark', 'airflow', 'kafka', 'gdpr', 'tableau', 'power bi']</t>
  </si>
  <si>
    <t>Bremen, IN</t>
  </si>
  <si>
    <t>Data Reporting Analyst - Full-time</t>
  </si>
  <si>
    <t>Marketing Data Analyst Winter/Spring Co-Op - Full-time</t>
  </si>
  <si>
    <t>Senior Director, R&amp;D Data Science &amp; Digital Health, Discovery Product Development and Supply (DPDS) - Full-time</t>
  </si>
  <si>
    <t>['sql', 'python', 'r', 'aws', 'tableau', 'alteryx']</t>
  </si>
  <si>
    <t>VASA Fitness</t>
  </si>
  <si>
    <t>['python', 'sql', 'scala', 'java', 'c#', 'javascript', 'databricks', 'snowflake', 'bigquery', 'redshift', 'azure', 'spark', 'pyspark', 'pandas', 'unity', 'github', 'jenkins']</t>
  </si>
  <si>
    <t>Sr. Cloud Data Engineer - HYBRID ONSITE - 240106</t>
  </si>
  <si>
    <t>['python', 'sql', 'r', 'aws', 'databricks', 'airflow', 'kafka', 'pandas', 'power bi', 'flow']</t>
  </si>
  <si>
    <t>Rapid City, SD</t>
  </si>
  <si>
    <t>['sql', 'visual basic', 'snowflake', 'oracle', 'excel', 'word', 'powerpoint']</t>
  </si>
  <si>
    <t>['sql', 't-sql', 'python', 'javascript', 'sql server', 'snowflake', 'aws', 'aurora']</t>
  </si>
  <si>
    <t>Lyneer Staffing Solutions</t>
  </si>
  <si>
    <t>Project Manager Supply Chain Data Analyst &amp; Continuous Improvement</t>
  </si>
  <si>
    <t>DSJ Global - APAC</t>
  </si>
  <si>
    <t>kasmo cloud solutions</t>
  </si>
  <si>
    <t>['python', 'r', 'sql', 'scikit-learn', 'tensorflow', 'keras', 'excel', 'tableau', 'power bi']</t>
  </si>
  <si>
    <t>Digital Analyst (Adobe Analytics)</t>
  </si>
  <si>
    <t>Data Analyst-GIS</t>
  </si>
  <si>
    <t>Project Manager  AI Governance (Pharma / Commercial Data Science)</t>
  </si>
  <si>
    <t>Data Analytics Engineer - Great Falls</t>
  </si>
  <si>
    <t>Great Falls, MT</t>
  </si>
  <si>
    <t>Montana High Tech Business Alliance Job Board</t>
  </si>
  <si>
    <t>D.A. Davidson</t>
  </si>
  <si>
    <t>Azure Platform Engineer</t>
  </si>
  <si>
    <t>['typescript', 'powershell', 'python', 'azure', 'databricks', 'jenkins', 'pulumi', 'terraform']</t>
  </si>
  <si>
    <t>Azure Databricks Developer</t>
  </si>
  <si>
    <t>['python', 'sql', 'scala', 'azure', 'databricks', 'spark', 'pyspark', 'power bi', 'tableau', 'git', 'unity']</t>
  </si>
  <si>
    <t>Big Data Engineer (F2F Interview)</t>
  </si>
  <si>
    <t>['sql', 'python', 'scala', 'aws', 'gcp', 'azure', 'spark', 'kafka', 'phoenix', 'tableau']</t>
  </si>
  <si>
    <t>['scala', 'sql', 'redis', 'aws', 'azure', 'bigquery', 'hadoop', 'spark', 'airflow', 'kafka', 'graphql']</t>
  </si>
  <si>
    <t>Associate Data Scientist, Decision Analytics - Full-time</t>
  </si>
  <si>
    <t>Business Data Analyst ( SQL + Power BI required) - Hybrid role - Locals to Pensacola, FL area Only</t>
  </si>
  <si>
    <t>['sql', 'power bi', 'word', 'spreadsheet']</t>
  </si>
  <si>
    <t>AI Director (Principal Engineer)</t>
  </si>
  <si>
    <t>Hillview Consulting Solutions</t>
  </si>
  <si>
    <t>['python', 'azure', 'aws', 'gcp']</t>
  </si>
  <si>
    <t>Signal Processing Engineer - C/C++, Python, Linux | (TS/SCI Cleared)</t>
  </si>
  <si>
    <t>['sql', 'python', 'linux']</t>
  </si>
  <si>
    <t>Healthcare Data Analyst I - Remote</t>
  </si>
  <si>
    <t>Healthcare in Action</t>
  </si>
  <si>
    <t>['sas', 'sas', 'r', 'python', 'sql', 'tableau', 'sap', 'excel']</t>
  </si>
  <si>
    <t>Product Analytics Engineer</t>
  </si>
  <si>
    <t>['sql', 'snowflake', 'excel', 'tableau', 'microstrategy']</t>
  </si>
  <si>
    <t>Analyst, Strategic Analytics</t>
  </si>
  <si>
    <t>['sql', 'sap', 'sharepoint', 'power bi']</t>
  </si>
  <si>
    <t>Support Engineering Data</t>
  </si>
  <si>
    <t>PDS Tech Commercial</t>
  </si>
  <si>
    <t>Raleigh, NC (+1 other)</t>
  </si>
  <si>
    <t>Bitsight Technologies</t>
  </si>
  <si>
    <t>['python', 'scala', 'aws', 'spark', 'docker', 'kubernetes']</t>
  </si>
  <si>
    <t>Data Analyst / Data Quality - Tableau / Alteryx</t>
  </si>
  <si>
    <t>['sql', 'python', 'selenium', 'tableau', 'alteryx', 'excel', 'power bi', 'jira', 'confluence']</t>
  </si>
  <si>
    <t>Quality Assurance Data Analyst I</t>
  </si>
  <si>
    <t>Dental Data Analyst</t>
  </si>
  <si>
    <t>Creative Dental Partners</t>
  </si>
  <si>
    <t>Systems &amp; Data Analyst</t>
  </si>
  <si>
    <t>Mayer Solar LLC</t>
  </si>
  <si>
    <t>['c#', 'sql', 'python', 'html', 'postgresql', 'react']</t>
  </si>
  <si>
    <t>Pharmaceutical (Novartis, NNI, Merck): Principal, Data Engineering</t>
  </si>
  <si>
    <t>Juno Search Partners</t>
  </si>
  <si>
    <t>Senior Data Engineer, VP</t>
  </si>
  <si>
    <t>Apple Bank</t>
  </si>
  <si>
    <t>['sql', 'c#', 'python', 'sql server', 'ssis']</t>
  </si>
  <si>
    <t>Bombora</t>
  </si>
  <si>
    <t>['python', 'sql', 'java', 'gcp', 'bigquery', 'airflow', 'kubernetes']</t>
  </si>
  <si>
    <t>Staff Data Engineer - Data Analytics &amp; Workflows</t>
  </si>
  <si>
    <t>['c', 'shell', 'python', 'java', 'scala', 'snowflake', 'redshift', 'bigquery', 'spark', 'hadoop', 'airflow']</t>
  </si>
  <si>
    <t>Softgic</t>
  </si>
  <si>
    <t>['sql', 'python', 't-sql', 'sql server', 'azure', 'databricks', 'snowflake', 'kafka', 'ssis', 'ssrs']</t>
  </si>
  <si>
    <t>Retention Data Analyst / Data Scientist</t>
  </si>
  <si>
    <t>RealDefense</t>
  </si>
  <si>
    <t>Data Engineering &amp; Big Data Architect</t>
  </si>
  <si>
    <t>['sql', 'scala', 'python', 'hadoop', 'spark', 'pyspark', 'airflow']</t>
  </si>
  <si>
    <t>Data Engineer- Maps</t>
  </si>
  <si>
    <t>['sql', 'java', 'scala', 'gcp', 'azure', 'databricks', 'spark', 'kafka', 'kubernetes']</t>
  </si>
  <si>
    <t>Howard Hughes Medical Institute (HHMI)</t>
  </si>
  <si>
    <t>['python', 'r', 'aws', 'hadoop', 'spark', 'pytorch', 'matplotlib', 'jupyter', 'word']</t>
  </si>
  <si>
    <t>Network Security Data Scientist</t>
  </si>
  <si>
    <t>Canada (+2 others)</t>
  </si>
  <si>
    <t>Insight Partners Job Board</t>
  </si>
  <si>
    <t>Corelight</t>
  </si>
  <si>
    <t>['python', 'databricks', 'aws', 'scikit-learn', 'keras', 'pytorch', 'tensorflow', 'pandas', 'spark', 'docker', 'kubernetes']</t>
  </si>
  <si>
    <t>Senior Data Scientist - Special Investigations Unit</t>
  </si>
  <si>
    <t>Analytics Data Engineer I</t>
  </si>
  <si>
    <t>AlexandriaVAGov</t>
  </si>
  <si>
    <t>['c', 'r', 'python', 'sql', 'aws', 'tableau']</t>
  </si>
  <si>
    <t>Advanced Manufacturing Data Engineer (Richardson, TX) - Full-time</t>
  </si>
  <si>
    <t>['go', 'sql', 'python', 'r', 'julia', 'postgresql', 'mysql', 'redshift', 'databricks', 'hadoop', 'spark', 'tensorflow', 'alteryx']</t>
  </si>
  <si>
    <t>EHM Data Analyst (Expert) for Statistical analysis</t>
  </si>
  <si>
    <t>['matlab', 'python', 'aws', 'azure', 'gcp', 'pandas', 'numpy', 'scikit-learn', 'matplotlib', 'power bi']</t>
  </si>
  <si>
    <t>Connectivity Engineer</t>
  </si>
  <si>
    <t>Eagle Mountain, UT</t>
  </si>
  <si>
    <t>Data and Analytics -Pricing and Commercial - Senior</t>
  </si>
  <si>
    <t>['sql', 'python', 't-sql', 'azure', 'pandas', 'matplotlib', 'seaborn', 'spark', 'pyspark', 'scikit-learn', 'pytorch', 'power bi']</t>
  </si>
  <si>
    <t>EY - GDS Consulting - AI And DATA - Data Modeler - Senior</t>
  </si>
  <si>
    <t>RC-PROCESS And CONTROLS-Analytics-Senior</t>
  </si>
  <si>
    <t>['sql', 'python', 'aws', 'power bi', 'alteryx']</t>
  </si>
  <si>
    <t>Power BI Expert</t>
  </si>
  <si>
    <t>Kochi, Japan</t>
  </si>
  <si>
    <t>['sql', 'python', 'r', 'sql server', 'postgresql', 'mysql', 'snowflake', 'azure', 'aws', 'power bi', 'dax', 'excel']</t>
  </si>
  <si>
    <t>AVP Employee Benefits Data Science, AI and Analytics</t>
  </si>
  <si>
    <t>['aws', 'gcp']</t>
  </si>
  <si>
    <t>Sr Azure Data Engineer and Data Modeler</t>
  </si>
  <si>
    <t>SkillDemand</t>
  </si>
  <si>
    <t>['sql', 'python', 'nosql', 'azure', 'databricks', 'spark']</t>
  </si>
  <si>
    <t>Business Intelligence Analyst - Pricing</t>
  </si>
  <si>
    <t>Hadoop Developer</t>
  </si>
  <si>
    <t>['sql', 'nosql', 'azure', 'databricks', 'pyspark', 'tensorflow', 'docker', 'kubernetes']</t>
  </si>
  <si>
    <t>Senior Snowflake Developer Data Engineer with Data Vault</t>
  </si>
  <si>
    <t>['sql', 'python', 'snowflake', 'azure', 'aws', 'kafka']</t>
  </si>
  <si>
    <t>Sr Ab Initio Developer/ Ab Initio Consultant</t>
  </si>
  <si>
    <t>['python', 'gcp', 'airflow', 'terraform']</t>
  </si>
  <si>
    <t>Tableau Visualization Analyst</t>
  </si>
  <si>
    <t>Principal Data Engineer (Hybrid Environment)</t>
  </si>
  <si>
    <t>['sql', 'python', 'databricks', 'azure', 'spark', 'tableau', 'power bi']</t>
  </si>
  <si>
    <t>Data Analyst/Sr NLP Data Engineer – Machine/Deep Learning Focus</t>
  </si>
  <si>
    <t>['python', 'sql', 'aws', 'azure', 'pytorch']</t>
  </si>
  <si>
    <t>Pitisci &amp; Associates</t>
  </si>
  <si>
    <t>['sql', 'selenium', 'excel', 'tableau', 'power bi']</t>
  </si>
  <si>
    <t>Agentic Data Engineer</t>
  </si>
  <si>
    <t>Astyra</t>
  </si>
  <si>
    <t>astyra</t>
  </si>
  <si>
    <t>AWS Data Engineer- St Louis MO (Fully Onsite)- C2C-CH</t>
  </si>
  <si>
    <t>Empower Professionals</t>
  </si>
  <si>
    <t>['scala', 'sql', 'aws', 'aurora', 'spark', 'kafka', 'hadoop', 'atlassian', 'jira']</t>
  </si>
  <si>
    <t>Data Infrastructure Engineer (Only US Citizens)</t>
  </si>
  <si>
    <t>Quality Theorem</t>
  </si>
  <si>
    <t>['python', 'aws', 'redshift', 'linux', 'centos', 'git']</t>
  </si>
  <si>
    <t>Senior Databricks Engineer</t>
  </si>
  <si>
    <t>['python', 'databricks', 'aws', 'pyspark']</t>
  </si>
  <si>
    <t>Research And Development Engineer</t>
  </si>
  <si>
    <t>Software Engineer II - Data Application Platform</t>
  </si>
  <si>
    <t>Account Operations Data Analyst (Hybrid - Wallingford, CT)</t>
  </si>
  <si>
    <t>NFP Corp</t>
  </si>
  <si>
    <t>Energy and Sustainability Data Analyst</t>
  </si>
  <si>
    <t>Healthcare analyst</t>
  </si>
  <si>
    <t>FedTec</t>
  </si>
  <si>
    <t>Data Scientist / Agentic AI</t>
  </si>
  <si>
    <t>Entry Level Data Scientist-Medical Device</t>
  </si>
  <si>
    <t>Head of Data &amp; Analytics</t>
  </si>
  <si>
    <t>Index Analytics</t>
  </si>
  <si>
    <t>Agentic AI Data Engineer - Hybrid in Richmond, VA</t>
  </si>
  <si>
    <t>RICEFW Technologies Inc</t>
  </si>
  <si>
    <t>Data Analyst/Product Owner</t>
  </si>
  <si>
    <t>ALTEN Technology USA</t>
  </si>
  <si>
    <t>['python', 'word', 'sap']</t>
  </si>
  <si>
    <t>memorial care</t>
  </si>
  <si>
    <t>['word', 'excel', 'powerpoint', 'visio', 'tableau', 'sharepoint', 'outlook']</t>
  </si>
  <si>
    <t>Ventures Unlimited</t>
  </si>
  <si>
    <t>['python', 'dynamodb', 'aws', 'redshift', 'aurora', 'pyspark', 'docker', 'terraform']</t>
  </si>
  <si>
    <t>['java', 'python', 'sql', 'kafka', 'jira']</t>
  </si>
  <si>
    <t>Business/Data Analyst- Commercial Pharma Experience</t>
  </si>
  <si>
    <t>Senior SQL Data Analyst</t>
  </si>
  <si>
    <t>Agentic Data Engineer - Hybrid</t>
  </si>
  <si>
    <t>cyberThink, Inc</t>
  </si>
  <si>
    <t>Lead Customer Success Engineer</t>
  </si>
  <si>
    <t>['python', 'sql', 'javascript']</t>
  </si>
  <si>
    <t>Wesley Chapel, FL</t>
  </si>
  <si>
    <t>HR ANEW</t>
  </si>
  <si>
    <t>Sr. Data Engineer, Clinical Solutions</t>
  </si>
  <si>
    <t>Neurocrine Bioscience</t>
  </si>
  <si>
    <t>['python', 'sql', 'aws', 'gcp', 'gdpr', 'github']</t>
  </si>
  <si>
    <t>IN Senior Associate  Data Governance D&amp;A Advisory Bangalore</t>
  </si>
  <si>
    <t>['databricks', 'unity']</t>
  </si>
  <si>
    <t>Career Success Data Analyst</t>
  </si>
  <si>
    <t>['r', 'sql', 'c', 'spss', 'tableau', 'excel']</t>
  </si>
  <si>
    <t>Data Analyst (hybrid-remote)</t>
  </si>
  <si>
    <t>Nanosoft Consulting</t>
  </si>
  <si>
    <t>['sas', 'sas', 'oracle', 'snowflake', 'tableau', 'power bi']</t>
  </si>
  <si>
    <t>Data Scientist for Graduates (2024 | 2025)</t>
  </si>
  <si>
    <t>Moradabad, Uttar Pradesh, India</t>
  </si>
  <si>
    <t>Lemongrass</t>
  </si>
  <si>
    <t>['scala', 'python', 'java', 'sql', 'aws', 'azure', 'gcp', 'redshift', 'snowflake', 'databricks', 'bigquery', 'kafka', 'spark', 'hadoop', 'sap']</t>
  </si>
  <si>
    <t>IT jobs/Software Developer/Data Analyst Remote Work From Home</t>
  </si>
  <si>
    <t>Big Buck Disposal</t>
  </si>
  <si>
    <t>['sql', 'python', 'javascript', 'java', 'postgresql', 'mysql', 'aws', 'azure', 'gcp', 'react', 'angular', 'node.js', 'django', 'power bi', 'tableau', 'excel']</t>
  </si>
  <si>
    <t>Application Security Engineering Specialist (DevSecOps)</t>
  </si>
  <si>
    <t>Canada Life</t>
  </si>
  <si>
    <t>['java', 'python', 'c#', 'aws', 'azure', 'gcp', 'excel']</t>
  </si>
  <si>
    <t>(Senior) Software Engineer – New York (Hybrid) – Competitive Salary + Equity + Opportunity to work with an Ambitious, Rapidly-Growing Start-Up</t>
  </si>
  <si>
    <t>['python', 'go', 'java', 'typescript', 'sql', 'nosql', 'aws', 'gcp', 'azure', 'node', 'docker', 'kubernetes']</t>
  </si>
  <si>
    <t>Marketing Insight Analytics</t>
  </si>
  <si>
    <t>['tableau', 'power bi', 'excel', 'powerpoint']</t>
  </si>
  <si>
    <t>['sas', 'sas', 'sql', 'shell', 'sql server', 'oracle', 'linux', 'power bi', 'tableau', 'excel']</t>
  </si>
  <si>
    <t>Staff Data Scientist, Applied Research, Search Platforms</t>
  </si>
  <si>
    <t>EasyJob AI</t>
  </si>
  <si>
    <t>Job Openings In San Diego</t>
  </si>
  <si>
    <t>General Atomics</t>
  </si>
  <si>
    <t>Data Architect (Azure SQL)</t>
  </si>
  <si>
    <t>StevenDouglas</t>
  </si>
  <si>
    <t>Energy Analyst (data analyst)</t>
  </si>
  <si>
    <t>Expedite Technology Solutions, LLC</t>
  </si>
  <si>
    <t>['excel', 'tableau', 'flow', 'airtable']</t>
  </si>
  <si>
    <t>CDO - AI Data Quality Data Scientist-Sr Manager</t>
  </si>
  <si>
    <t>Data Analytics Engineer - Talend / SSIS</t>
  </si>
  <si>
    <t>Data Center Project Architect, DC Design Engineering</t>
  </si>
  <si>
    <t>['aws', 'excel', 'sap']</t>
  </si>
  <si>
    <t>Specialist, Data Science - Full-time</t>
  </si>
  <si>
    <t>Senior Data Operations Developer</t>
  </si>
  <si>
    <t>['sql', 'python', 'mysql', 'azure', 'databricks', 'spark', 'tableau', 'power bi']</t>
  </si>
  <si>
    <t>Orange County Clerk of Courts</t>
  </si>
  <si>
    <t>['sql', 'sql server', 'windows', 'power bi', 'ssis', 'dax', 'word', 'excel', 'outlook']</t>
  </si>
  <si>
    <t>Research Data Analyst, Senior- USAF Logistics and Maintenance Focus</t>
  </si>
  <si>
    <t>['python', 'sql', 'mysql', 'snowflake', 'databricks', 'pandas', 'airflow', 'hadoop', 'phoenix', 'tableau', 'looker']</t>
  </si>
  <si>
    <t>Fueling Data-Driven Decisions &amp; Your Growth: Analytics Engineer (Mostly Remote!)</t>
  </si>
  <si>
    <t>Innovoco</t>
  </si>
  <si>
    <t>['sql', 'bigquery', 'databricks', 'power bi', 'qlik', 'looker', 'excel']</t>
  </si>
  <si>
    <t>Economist (Data Science)</t>
  </si>
  <si>
    <t>Asian Development Bank (ADB)</t>
  </si>
  <si>
    <t>Other Service Line - Business Analyst - BIZANT</t>
  </si>
  <si>
    <t>['java', 'javascript', 'sql', 'excel']</t>
  </si>
  <si>
    <t>Data Engineer - Only USC, GC, GC EAD, H4 EAD</t>
  </si>
  <si>
    <t>Zion Zest LLC</t>
  </si>
  <si>
    <t>['sql', 'python', 'java', 'aws', 'azure', 'gcp', 'spark', 'hadoop']</t>
  </si>
  <si>
    <t>['sql', 'r', 'python', 'tableau', 'alteryx', 'word', 'excel', 'power bi']</t>
  </si>
  <si>
    <t>Business/Data Analyst – Payments Risk Program</t>
  </si>
  <si>
    <t>['sql', 'python', 'swift', 'tableau']</t>
  </si>
  <si>
    <t>Dr. Squatch</t>
  </si>
  <si>
    <t>['sql', 'snowflake', 'redshift', 'azure', 'looker', 'tableau']</t>
  </si>
  <si>
    <t>['sql', 'python', 'bash', 'linux']</t>
  </si>
  <si>
    <t>Data Modeler / Data Engineer (Hybrid onsite - W2 Contract)</t>
  </si>
  <si>
    <t>['python', 'sql', 'scala', 'databricks', 'spark']</t>
  </si>
  <si>
    <t>MLOPS Engineer</t>
  </si>
  <si>
    <t>['python', 'dart', 'azure', 'pandas', 'git', 'jira']</t>
  </si>
  <si>
    <t>Crofton, MD</t>
  </si>
  <si>
    <t>Veritas Partners - Client</t>
  </si>
  <si>
    <t>Job Title: Data Engineer (Azure)- ON-SITE!</t>
  </si>
  <si>
    <t>Savas Management Center LLC</t>
  </si>
  <si>
    <t>['sql', 'python', 'sql server', 'azure', 'phoenix']</t>
  </si>
  <si>
    <t>['python', 'sql', 'aws', 'redshift', 'aurora', 'snowflake', 'gcp', 'bigquery', 'airflow', 'looker', 'kubernetes', 'docker']</t>
  </si>
  <si>
    <t>Senior Data Analyst - San Juan, Puerto Rico - 2287455 - Now Hiring</t>
  </si>
  <si>
    <t>['python', 'r', 'sql', 'go', 'matplotlib', 'seaborn', 'power bi', 'tableau', 'excel']</t>
  </si>
  <si>
    <t>AI Analyst - US</t>
  </si>
  <si>
    <t>['python', 'typescript', 'r', 'sql', 'azure', 'aws', 'power bi']</t>
  </si>
  <si>
    <t>Data Science Business Analyst</t>
  </si>
  <si>
    <t>Dawar Consulting, Inc.</t>
  </si>
  <si>
    <t>Senior / Staff Data Engineer / Healthcare / Irvine / Hybrid / Contract to Hire</t>
  </si>
  <si>
    <t>['sql', 'python', 'r', 'snowflake', 'azure', 'aws', 'power bi', 'dax']</t>
  </si>
  <si>
    <t>Python Engineer (Infrastructure for Data Science)</t>
  </si>
  <si>
    <t>Splunk Engineer (Retail Domain Needed)</t>
  </si>
  <si>
    <t>['aws', 'splunk']</t>
  </si>
  <si>
    <t>Centraprise Corp</t>
  </si>
  <si>
    <t>['nosql', 'python', 'java', 'scala', 'sql', 'mysql', 'postgresql']</t>
  </si>
  <si>
    <t>Pontiac, MI</t>
  </si>
  <si>
    <t>Premier Group</t>
  </si>
  <si>
    <t>CircleCI</t>
  </si>
  <si>
    <t>['python', 'sql', 'postgresql', 'snowflake', 'airflow', 'flow']</t>
  </si>
  <si>
    <t>Senior AI Research Engineer</t>
  </si>
  <si>
    <t>['pytorch', 'tensorflow', 'slack']</t>
  </si>
  <si>
    <t>Sr. Manager, Data Analyst - Marketing, Analytics and Product Data Strategy</t>
  </si>
  <si>
    <t>Summer Intern, Data Engineer</t>
  </si>
  <si>
    <t>Cypress Creek Renewables</t>
  </si>
  <si>
    <t>Analyst, Data Analytics (Remote)</t>
  </si>
  <si>
    <t>['sas', 'sas', 'sql', 'python', 'c++', 'databricks', 'snowflake', 'excel', 'powerpoint', 'word', 'sharepoint']</t>
  </si>
  <si>
    <t>ML Engineer (Remote, NYC, Austin)</t>
  </si>
  <si>
    <t>Trunk Tools</t>
  </si>
  <si>
    <t>['python', 'go', 'elasticsearch', 'aws', 'gcp', 'scikit-learn', 'tensorflow', 'pytorch']</t>
  </si>
  <si>
    <t>Principal Data Science Engineer</t>
  </si>
  <si>
    <t>['python', 'scala', 'r', 'sql']</t>
  </si>
  <si>
    <t>Data Scientist (AI &amp; LLM Specialist) - to 240k + bonus + equity (SK)</t>
  </si>
  <si>
    <t>Phaxis, LLC</t>
  </si>
  <si>
    <t>['sql', 'python', 'aws', 'azure', 'pyspark', 'pytorch', 'tensorflow', 'spark', 'gdpr', 'word', 'git']</t>
  </si>
  <si>
    <t>['python', 'r', 'sql', 'hadoop', 'spark', 'power bi']</t>
  </si>
  <si>
    <t>Google Cloud Platform Developer</t>
  </si>
  <si>
    <t>Lever</t>
  </si>
  <si>
    <t>Data Analyst Temporary</t>
  </si>
  <si>
    <t>['python', 'sql', 'aws', 'jupyter', 'pandas', 'scikit-learn', 'spark', 'docker']</t>
  </si>
  <si>
    <t>Data Scientist (L5) - Netflix Preview Club</t>
  </si>
  <si>
    <t>Senior Analyst - Business Analytics</t>
  </si>
  <si>
    <t>George Town, Cayman Islands</t>
  </si>
  <si>
    <t>LinkedIn Cayman Islands</t>
  </si>
  <si>
    <t>Quallent Pharmaceuticals Health, LLC</t>
  </si>
  <si>
    <t>Frederiksted, St Croix, U.S. Virgin Islands</t>
  </si>
  <si>
    <t>Outliant</t>
  </si>
  <si>
    <t>['snowflake', 'excel', 'looker']</t>
  </si>
  <si>
    <t>Field Service Engineer or Electrical Service Specialist - Hyper-Scale Data Centers / Electrical Services - Senior Level - Virginia</t>
  </si>
  <si>
    <t>Johnson and Johnson</t>
  </si>
  <si>
    <t>Smyrna, TN</t>
  </si>
  <si>
    <t>Sr Director, Performance Suite Analytics - Full-time</t>
  </si>
  <si>
    <t>SENIOR SYSTEMS INTEGRATOR TECHNOLOGY SERVICES (Senior Data Engineer)</t>
  </si>
  <si>
    <t>City of Toronto</t>
  </si>
  <si>
    <t>Senior Analyst - Advanced Business Analytics</t>
  </si>
  <si>
    <t>['sql', 'python', 'r', 'snowflake', 'jupyter', 'excel', 'power bi', 'tableau', 'gitlab']</t>
  </si>
  <si>
    <t>Specialist: NQ E2E Engineering</t>
  </si>
  <si>
    <t>['c#', 'python', 'javascript', 'sql']</t>
  </si>
  <si>
    <t>Analyst, Visa Consulting and Analytics (VCA), Risk Practice</t>
  </si>
  <si>
    <t>DisABLEDperson.com</t>
  </si>
  <si>
    <t>['sql', 'python', 'bash', 'powershell', 'postgresql', 'mysql', 'redshift', 'aws', 'azure', 'gcp', 'git', 'terraform', 'github']</t>
  </si>
  <si>
    <t>Securitas</t>
  </si>
  <si>
    <t>['azure', 'power bi', 'sharepoint', 'flow']</t>
  </si>
  <si>
    <t>Sr. Data Scientist - Healthcare Journey Analytics</t>
  </si>
  <si>
    <t>Senior Data Engineering and Visualization Engineer, iCloud</t>
  </si>
  <si>
    <t>Financial &amp; Accounting Data Analyst (Earned Value Management) - Now Hiring</t>
  </si>
  <si>
    <t>Windsor, CT</t>
  </si>
  <si>
    <t>Senior Research Assistant (holding the functional title of Senior Data Analyst)/Research Assistant I/II in Cardiovascular and Genetic Epidemiology</t>
  </si>
  <si>
    <t>Senior Data Analyst – Python+DBT+SQL+BiqQuery / Afternoon Shift</t>
  </si>
  <si>
    <t>['python', 'sql', 'bigquery', 'looker', 'tableau', 'power bi']</t>
  </si>
  <si>
    <t>Project Specialist (Data Analyst) - Work Management Team - Reporting Group</t>
  </si>
  <si>
    <t>Con Edison Company of New York</t>
  </si>
  <si>
    <t>['sql', 'oracle', 'word', 'excel', 'powerpoint', 'tableau', 'power bi', 'sharepoint']</t>
  </si>
  <si>
    <t>Senior Data Management Analyst / Senior Data Analyst / Lead Data Management Analyst / Lead Data Analyst / Lead Data Analytics</t>
  </si>
  <si>
    <t>['sql', 'sas', 'sas', 'oracle', 'alteryx', 'excel']</t>
  </si>
  <si>
    <t>Customer Asset Data Operations!</t>
  </si>
  <si>
    <t>['python', 'powershell', 'alteryx', 'tableau']</t>
  </si>
  <si>
    <t>Top Secret Data Management Lead</t>
  </si>
  <si>
    <t>['sas', 'sas', 'sql', 'r', 'python', 'express', 'tableau', 'excel']</t>
  </si>
  <si>
    <t>Data Analyst – Model Governance &amp; MIS Reporting</t>
  </si>
  <si>
    <t>Optalon HR Consultant PVT LTD</t>
  </si>
  <si>
    <t>['sql', 'python', 'vba', 'snowflake', 'tableau', 'excel', 'jira']</t>
  </si>
  <si>
    <t>primeFORCE, LLC</t>
  </si>
  <si>
    <t>['python', 'sql', 'java', 'scala', 'nosql', 'mysql', 'aws', 'azure', 'snowflake']</t>
  </si>
  <si>
    <t>Administrative - Data Analyst I</t>
  </si>
  <si>
    <t>Gregory, TX</t>
  </si>
  <si>
    <t>First Tek, Inc.</t>
  </si>
  <si>
    <t>['outlook', 'powerpoint', 'excel', 'tableau', 'power bi', 'sap']</t>
  </si>
  <si>
    <t>Environmental and Sustainability Data Analyst</t>
  </si>
  <si>
    <t>Absa Group</t>
  </si>
  <si>
    <t>Data Engineer with Strong SQL Server</t>
  </si>
  <si>
    <t>Montek System</t>
  </si>
  <si>
    <t>Senior, Data Science Product Manager | AI Products</t>
  </si>
  <si>
    <t>Purpose Jobs</t>
  </si>
  <si>
    <t>Lead Engineer - Machine Learning</t>
  </si>
  <si>
    <t>['go', 'python', 'sql', 'java', 'gcp', 'aws', 'azure', 'tensorflow', 'pytorch', 'scikit-learn', 'pandas', 'numpy', 'jira', 'confluence']</t>
  </si>
  <si>
    <t>Big Data/ Hadoop  developer</t>
  </si>
  <si>
    <t>['shell', 'mongodb', 'mongodb', 'scala', 'hadoop', 'spark', 'kafka']</t>
  </si>
  <si>
    <t>Fort Gregg-Adams, VA</t>
  </si>
  <si>
    <t>Apptad</t>
  </si>
  <si>
    <t>Williamsburg, VA</t>
  </si>
  <si>
    <t>Business Data Analyst with Banking and Risk management</t>
  </si>
  <si>
    <t>['sql', 'word', 'excel', 'visio', 'powerpoint', 'flow']</t>
  </si>
  <si>
    <t>Dataone Software Offers Automotive Data Entry Analyst With</t>
  </si>
  <si>
    <t>Indeed Jobs USA</t>
  </si>
  <si>
    <t>DataOne Software</t>
  </si>
  <si>
    <t>Xponential Fitness Llc</t>
  </si>
  <si>
    <t>Application Engineer (Data Engineer)</t>
  </si>
  <si>
    <t>Enterprise Solutions Engineer- WEST</t>
  </si>
  <si>
    <t>['c', 'monday.com']</t>
  </si>
  <si>
    <t>['sql', 'python', 'pandas', 'numpy', 'matplotlib', 'outlook', 'word', 'excel', 'powerpoint', 'visio', 'atlassian', 'bitbucket', 'jira', 'confluence']</t>
  </si>
  <si>
    <t>Second Mile Education</t>
  </si>
  <si>
    <t>Data Solutions Business Analyst</t>
  </si>
  <si>
    <t>Johns Hopkins Applied Physics Laboratory</t>
  </si>
  <si>
    <t>['apl', 'sql', 'go', 'spark', 'power bi']</t>
  </si>
  <si>
    <t>Claremont, NH</t>
  </si>
  <si>
    <t>Claremont Savings Bank</t>
  </si>
  <si>
    <t>Data Scientist- Pennington, NJ</t>
  </si>
  <si>
    <t>AI Math Analyst</t>
  </si>
  <si>
    <t>Zurich Insurance Company Ltd.</t>
  </si>
  <si>
    <t>['sql', 'shell', 'perl', 'go', 'azure', 'databricks', 'power bi', 'splunk']</t>
  </si>
  <si>
    <t>Software Engineer for Training AI Data (SWEAP)</t>
  </si>
  <si>
    <t>G2i</t>
  </si>
  <si>
    <t>['go', 'java', 'javascript', 'python', 'typescript', 'react', 'next.js', 'vue', 'angular', 'github', 'git']</t>
  </si>
  <si>
    <t>Senior Software Engineer, Storage and Analysis</t>
  </si>
  <si>
    <t>Redpoint Ventures Job Board</t>
  </si>
  <si>
    <t>['cassandra', 'aws', 'redshift', 'linux', 'bitbucket', 'jenkins']</t>
  </si>
  <si>
    <t>Data Analyst-18629</t>
  </si>
  <si>
    <t>Berwyn, IL</t>
  </si>
  <si>
    <t>Visual Data Analyst Onsite/Tele-Work</t>
  </si>
  <si>
    <t>Fidelity Partners Services</t>
  </si>
  <si>
    <t>['sas', 'sas', 'python', 'r', 'tableau', 'power bi']</t>
  </si>
  <si>
    <t>['python', 'sql', 'sql server', 'azure', 'snowflake', 'aws', 'airflow', 'pandas', 'numpy', 'pyspark', 'hadoop', 'spark', 'fastapi', 'ssis', 'docker', 'kubernetes']</t>
  </si>
  <si>
    <t>['sql', 't-sql', 'html', 'javascript', 'sql server', 'azure', 'asp.net', 'ssis', 'ssrs', 'unity']</t>
  </si>
  <si>
    <t>Oregon, PA</t>
  </si>
  <si>
    <t>Machine Learning Engineer (100% Remote)</t>
  </si>
  <si>
    <t>SherlockTalent</t>
  </si>
  <si>
    <t>['python', 'sql', 'aws', 'pandas', 'numpy', 'matplotlib', 'github']</t>
  </si>
  <si>
    <t>Director, Data Science/Advanced Analytics - VP</t>
  </si>
  <si>
    <t>IPG Health</t>
  </si>
  <si>
    <t>Senior AI / Data Science Engineer</t>
  </si>
  <si>
    <t>Mounds View, MN</t>
  </si>
  <si>
    <t>['python', 'javascript', 'sql', 'postgresql', 'azure', 'aws', 'pytorch', 'tensorflow', 'scikit-learn', 'spark', 'hadoop', 'django', 'flask', 'github']</t>
  </si>
  <si>
    <t>Data Analyst, Business Intelligence</t>
  </si>
  <si>
    <t>Munster, IN</t>
  </si>
  <si>
    <t>Land O' Frost</t>
  </si>
  <si>
    <t>['sql', 'tableau', 'power bi', 'jira', 'trello']</t>
  </si>
  <si>
    <t>Big Data Engineer (Hybrid Onsite - W2 Contract only)</t>
  </si>
  <si>
    <t>['java', 'scala', 'sql', 'nosql', 'oracle', 'spark', 'kafka']</t>
  </si>
  <si>
    <t>Senior Data Engineer/Developer</t>
  </si>
  <si>
    <t>I.T. Solutions</t>
  </si>
  <si>
    <t>['python', 'sql', 'databricks', 'aws', 'oracle', 'redshift', 'spark', 'docker', 'kubernetes']</t>
  </si>
  <si>
    <t>Data Scientist III - CPI</t>
  </si>
  <si>
    <t>ALPHA OMEGA GROUP LLC</t>
  </si>
  <si>
    <t>PeopleNTech LLC</t>
  </si>
  <si>
    <t>['snowflake', 'oracle', 'power bi']</t>
  </si>
  <si>
    <t>Senior Data Engineer/Developer (ONLY on W2)</t>
  </si>
  <si>
    <t>['sql', 'power bi', 'excel', 'tableau', 'visio']</t>
  </si>
  <si>
    <t>Asylon</t>
  </si>
  <si>
    <t>['python', 'azure', 'gcp', 'aws', 'linux', 'kubernetes']</t>
  </si>
  <si>
    <t>Specialist Data Science</t>
  </si>
  <si>
    <t>['python', 'sql', 'databricks', 'snowflake', 'azure', 'pyspark', 'spark', 'git']</t>
  </si>
  <si>
    <t>Senior Data Analyst (Renewables &amp; Low Carbon) - Full-time</t>
  </si>
  <si>
    <t>Findlay, OH</t>
  </si>
  <si>
    <t>Marathon Petroleum Corporation</t>
  </si>
  <si>
    <t>['sql', 'tableau', 'power bi', 'excel', 'sharepoint']</t>
  </si>
  <si>
    <t>['sql', 'python', 'oracle', 'gdpr', 'power bi', 'sap']</t>
  </si>
  <si>
    <t>['sql', 'python', 'r', 'gdpr', 'power bi']</t>
  </si>
  <si>
    <t>['python', 'ruby', 'ruby', 'sql', 'aws', 'redshift', 'snowflake', 'airflow', 'looker', 'docker', 'kubernetes']</t>
  </si>
  <si>
    <t>['sql', 'java', 'python', 'spark']</t>
  </si>
  <si>
    <t>Data Engineer (Hudson)</t>
  </si>
  <si>
    <t>Aroha Technologies</t>
  </si>
  <si>
    <t>['sql', 'databricks', 'azure', 'spark', 'git']</t>
  </si>
  <si>
    <t>Perrygo Consulting Group, LLC</t>
  </si>
  <si>
    <t>['sql', 'nosql', 'python', 'scala', 'aws', 'kafka', 'airflow', 'pyspark', 'hadoop', 'spark', 'github']</t>
  </si>
  <si>
    <t>Data Analyst - Vendor Management</t>
  </si>
  <si>
    <t>['java', 'python', 'c++', 'r', 'oracle', 'power bi', 'tableau', 'excel']</t>
  </si>
  <si>
    <t>HR Data Analyst - Operations Analyst Program: August 2025 Start</t>
  </si>
  <si>
    <t>Susquehanna International Group, LLP</t>
  </si>
  <si>
    <t>Food Allergy Institute</t>
  </si>
  <si>
    <t>['sql', 'python', 'r', 'looker', 'excel', 'tableau', 'power bi', 'ringcentral']</t>
  </si>
  <si>
    <t>Manager, Data Analyst - Finance</t>
  </si>
  <si>
    <t>New York, NY (+2 others)</t>
  </si>
  <si>
    <t>Suno (suno.com)</t>
  </si>
  <si>
    <t>Data Engineer (college hire) - ONSITE!</t>
  </si>
  <si>
    <t>['sql', 'python', 'mysql', 'postgresql', 'azure', 'aws', 'airflow', 'phoenix', 'power bi', 'tableau']</t>
  </si>
  <si>
    <t>Associate Data Quality Engineer</t>
  </si>
  <si>
    <t>DTN</t>
  </si>
  <si>
    <t>['sql', 'python', 'aws', 'azure', 'gcp', 'hadoop', 'spark', 'airflow', 'pyspark', 'jupyter', 'docker', 'kubernetes', 'git']</t>
  </si>
  <si>
    <t>Senior Statistical Data Analyst - Full-time</t>
  </si>
  <si>
    <t>Business Analyst - Technical - Senior - Full-time</t>
  </si>
  <si>
    <t>Big Data Engineer - Medicare/Medicaid - Full-time</t>
  </si>
  <si>
    <t>['python', 'java', 'scala', 'nosql', 'sql', 'postgresql', 'sql server', 'oracle', 'aws', 'azure', 'kafka', 'spark', 'hadoop', 'phoenix', 'yarn', 'docker', 'kubernetes', 'git']</t>
  </si>
  <si>
    <t>Data Analyst, E-Commerce – USDS</t>
  </si>
  <si>
    <t>Data Scientist - Product - SF</t>
  </si>
  <si>
    <t>Perplexity</t>
  </si>
  <si>
    <t>['sql', 'python', 'snowflake', 'databricks', 'looker', 'zoom']</t>
  </si>
  <si>
    <t>Freelance Online Data Analyst - English &amp; Chinese Traditional</t>
  </si>
  <si>
    <t>['bash', 'sql', 'aws', 'yarn']</t>
  </si>
  <si>
    <t>Data Engineer Analyst - Full-time</t>
  </si>
  <si>
    <t>['sql', 'python', 'aws', 'express', 'tableau', 'gitlab']</t>
  </si>
  <si>
    <t>Director, AI Engineering – Transform Review</t>
  </si>
  <si>
    <t>['aws', 'azure', 'unify']</t>
  </si>
  <si>
    <t>Greenland, AR</t>
  </si>
  <si>
    <t>Data analyst iii senior - Now Hiring</t>
  </si>
  <si>
    <t>['sql', 'html', 'javascript', 'r', 'python', 'bigquery', 'snowflake', 'aws', 'power bi']</t>
  </si>
  <si>
    <t>Analyst - Data Analyst III - Full-time / Part-time</t>
  </si>
  <si>
    <t>Supply Chain Data Analyst (Part-Time)</t>
  </si>
  <si>
    <t>recruiterboom</t>
  </si>
  <si>
    <t>Data Analyst Sr. - Level 3 - Now Hiring</t>
  </si>
  <si>
    <t>Sub-Zero Group, Inc.</t>
  </si>
  <si>
    <t>R&amp;D Data Scientist Intern - Full-time / Part-time</t>
  </si>
  <si>
    <t>Arxada</t>
  </si>
  <si>
    <t>Stephens, GA</t>
  </si>
  <si>
    <t>Central Transport</t>
  </si>
  <si>
    <t>Data Engineer - Cloud</t>
  </si>
  <si>
    <t>Virtusa Corporation</t>
  </si>
  <si>
    <t>['sql', 'mongodb', 'mongodb', 'sql server', 'mysql', 'postgresql', 'cassandra', 'redis', 'gcp', 'oracle']</t>
  </si>
  <si>
    <t>['sql', 'python', 'aws', 'excel', 'flow']</t>
  </si>
  <si>
    <t>DATA ENGINEER - Vendor Software Customization &amp; Integration</t>
  </si>
  <si>
    <t>Plymouth, CT</t>
  </si>
  <si>
    <t>Messerli Kramer PA</t>
  </si>
  <si>
    <t>['java', 'python', 'sql', 'crystal', 'powershell', 'sql server', 'azure', 'spark', 'excel', 'power bi', 'ssis', 'ssrs']</t>
  </si>
  <si>
    <t>Analyst Sr, Digital Product Analytics</t>
  </si>
  <si>
    <t>Enrollment and Retention Data Analyst</t>
  </si>
  <si>
    <t>Western Illinois University</t>
  </si>
  <si>
    <t>['sas', 'sas', 'python', 'r', 'sql', 'spss', 'tableau']</t>
  </si>
  <si>
    <t>Big Data Engineer - Medicare/Medicaid</t>
  </si>
  <si>
    <t>Software Engineer - Scraping</t>
  </si>
  <si>
    <t>Just Join IT</t>
  </si>
  <si>
    <t>REPS &amp; Co.</t>
  </si>
  <si>
    <t>['go', 'python', 'javascript', 'nosql', 'mongodb', 'mongodb', 'rust', 'mysql', 'couchdb', 'redshift', 'aws', 'kafka', 'airflow', 'github']</t>
  </si>
  <si>
    <t>Business Analyst (Junior)</t>
  </si>
  <si>
    <t>Octal Philippines Inc.</t>
  </si>
  <si>
    <t>['sql', 'java', 'sql server', 'oracle', 'unix', 'windows', 'visio', 'powerpoint', 'flow']</t>
  </si>
  <si>
    <t>Dallas Ft. Worth Area Data Analyst I</t>
  </si>
  <si>
    <t>Data Analyst, Internal Audit - Hybrid - Princeton, NJ</t>
  </si>
  <si>
    <t>NRG Energy, Inc.</t>
  </si>
  <si>
    <t>Dallas Ft. Worth Area Data Analyst I - Full-time</t>
  </si>
  <si>
    <t>Data Analyst (Hybrid Position) - Radiation Oncology - Full-time / Part-time</t>
  </si>
  <si>
    <t>University of Maryland Faculty Physicians, Inc.</t>
  </si>
  <si>
    <t>VP, Data Science - Model Development - Now Hiring</t>
  </si>
  <si>
    <t>['python', 'sas', 'sas', 'sql', 'go', 'excel', 'word', 'powerpoint']</t>
  </si>
  <si>
    <t>Staff Data Engineer, Vehicle Telematics - Now Hiring</t>
  </si>
  <si>
    <t>['python', 'scala', 'sql', 'azure', 'aws', 'gcp', 'databricks', 'snowflake', 'spark', 'kafka', 'kubernetes']</t>
  </si>
  <si>
    <t>Logistics Information Systems and Data Analyst - Full-time</t>
  </si>
  <si>
    <t>Sr Data Scientist, Machine Learning (ML) Engineer</t>
  </si>
  <si>
    <t>AWS Data Engineer - Full-time</t>
  </si>
  <si>
    <t>['sql', 'python', 'java', 'scala', 'aws', 'databricks', 'snowflake', 'pyspark', 'hadoop', 'spark', 'express']</t>
  </si>
  <si>
    <t>['bash', 'python', 'sql', 'postgresql', 'aws', 'snowflake', 'aurora', 'linux', 'docker', 'kubernetes']</t>
  </si>
  <si>
    <t>Data Analyst, TikTok Ads - USDS</t>
  </si>
  <si>
    <t>Principal Data Analyst - Network Policy</t>
  </si>
  <si>
    <t>Data Scientist Senior - Economic Forecasting</t>
  </si>
  <si>
    <t>Senior Data Scientist, US</t>
  </si>
  <si>
    <t>['python', 'sql', 'aws', 'spark', 'airflow', 'kafka', 'jupyter', 'scikit-learn', 'pandas', 'docker']</t>
  </si>
  <si>
    <t>['python', 'r', 'sql', 'aws', 'tensorflow', 'scikit-learn', 'express', 'tableau', 'power bi']</t>
  </si>
  <si>
    <t>Mongolia</t>
  </si>
  <si>
    <t>Herself Health</t>
  </si>
  <si>
    <t>Data Analyst Intern (Global Finance) - Full-time</t>
  </si>
  <si>
    <t>['python', 'matplotlib', 'plotly', 'numpy', 'pandas', 'tableau']</t>
  </si>
  <si>
    <t>Data Scientist III, Product, YouTube Growth</t>
  </si>
  <si>
    <t>['sql', 'nosql', 'java', 'c', 'python', 'snowflake', 'azure', 'bigquery']</t>
  </si>
  <si>
    <t>Planning, Treasury &amp; Data Analyst - Now Hiring</t>
  </si>
  <si>
    <t>DexKo Global</t>
  </si>
  <si>
    <t>['word', 'powerpoint', 'excel', 'outlook']</t>
  </si>
  <si>
    <t>Salem, NC</t>
  </si>
  <si>
    <t>Truliant Federal Credit Union</t>
  </si>
  <si>
    <t>['sql', 'python', 'r', 'oracle', 'power bi', 'tableau', 'excel']</t>
  </si>
  <si>
    <t>AAS Services</t>
  </si>
  <si>
    <t>Data Analyst, PSS Supply Chain - Full-time</t>
  </si>
  <si>
    <t>['sql', 'gcp', 'tableau', 'looker']</t>
  </si>
  <si>
    <t>Deep Learning Data Science Manager - SFL Scientific - Full-time</t>
  </si>
  <si>
    <t>AEC Application Engineer</t>
  </si>
  <si>
    <t>Molex</t>
  </si>
  <si>
    <t>['assembly', 'c', 'python', 'sheets']</t>
  </si>
  <si>
    <t>Data Analyst/Power BI Developer</t>
  </si>
  <si>
    <t>Infopact, Inc.</t>
  </si>
  <si>
    <t>['sql', 'sql server', 'postgresql', 'oracle', 'azure', 'power bi', 'dax', 'sharepoint']</t>
  </si>
  <si>
    <t>['sql', 'python', 'gdpr', 'excel']</t>
  </si>
  <si>
    <t>['python', 'sql', 'spark', 'airflow', 'hadoop', 'looker', 'tableau']</t>
  </si>
  <si>
    <t>Numeric Technologies Inc</t>
  </si>
  <si>
    <t>['python', 'snowflake', 'kafka', 'airflow']</t>
  </si>
  <si>
    <t>Data Scient Manager</t>
  </si>
  <si>
    <t>SoTalent</t>
  </si>
  <si>
    <t>Data Analyst Intern - Full-time</t>
  </si>
  <si>
    <t>IGT</t>
  </si>
  <si>
    <t>Business Data Scientist, gTech Ads, Professional Services - Full-time</t>
  </si>
  <si>
    <t>Security Analytics Data Engineer - Full-time</t>
  </si>
  <si>
    <t>['sql', 'python', 'java', 'c++', 'scala', 'nosql', 'postgresql', 'git', 'jira']</t>
  </si>
  <si>
    <t>Data Engineer 5 - Commerce Product Data Engineering</t>
  </si>
  <si>
    <t>['java', 'scala', 'python', 'sql', 'spark', 'gdpr']</t>
  </si>
  <si>
    <t>Director of Data Engineering – Finance, Risk &amp; Compliance - Now Hiring</t>
  </si>
  <si>
    <t>Chateck Inc</t>
  </si>
  <si>
    <t>['python', 'sql', 'scala', 'snowflake', 'databricks', 'aws', 'azure', 'gcp', 'gdpr', 'spark', 'kafka', 'airflow']</t>
  </si>
  <si>
    <t>Atlanta, GA (+1 other)</t>
  </si>
  <si>
    <t>['python', 'sql', 'sql server', 'mysql', 'airflow', 'kafka', 'spark', 'ssis', 'tableau', 'looker']</t>
  </si>
  <si>
    <t>Oak, NE</t>
  </si>
  <si>
    <t>VuMedi</t>
  </si>
  <si>
    <t>['sql', 'python', 'aws', 'airflow', 'tableau', 'flow']</t>
  </si>
  <si>
    <t>Reporting Engineer</t>
  </si>
  <si>
    <t>['python', 'sql', 'sql server', 'mysql', 'bigquery', 'airflow', 'ssrs', 'alteryx', 'tableau', 'looker']</t>
  </si>
  <si>
    <t>Citadel</t>
  </si>
  <si>
    <t>Wi-tronix Llc</t>
  </si>
  <si>
    <t>['python', 'c#', 'c++', 'sql', 'aws', 'tensorflow', 'pytorch']</t>
  </si>
  <si>
    <t>Lead Data Engineer with AWS and Snowflex</t>
  </si>
  <si>
    <t>Marici Solutions</t>
  </si>
  <si>
    <t>['sql', 'python', 'aws', 'snowflake', 'aurora', 'spark', 'pyspark', 'jenkins', 'git']</t>
  </si>
  <si>
    <t>Product Data Analyst (LATAM)</t>
  </si>
  <si>
    <t>['sql', 'python', 'r', 'aws', 'redshift', 'pandas', 'numpy', 'scikit-learn', 'power bi', 'tableau', 'git']</t>
  </si>
  <si>
    <t>Lead Data Analyst (Remote) - Medicare Risk Adjustment</t>
  </si>
  <si>
    <t>Lead Analyst, Reporting &amp; Analytics</t>
  </si>
  <si>
    <t>['sql', 'azure', 'power bi', 'excel', 'ssis', 'ssrs']</t>
  </si>
  <si>
    <t>Nokia</t>
  </si>
  <si>
    <t>['sql', 'go', 'power bi', 'dax']</t>
  </si>
  <si>
    <t>Atlanta, GA (+13 others)</t>
  </si>
  <si>
    <t>Senior Data Scientist - Performance Algorithms</t>
  </si>
  <si>
    <t>['python', 'sql', 'databricks', 'pytorch', 'spark', 'pyspark']</t>
  </si>
  <si>
    <t>Data Analyst Supply Chain - Now Hiring</t>
  </si>
  <si>
    <t>Cooper University Hospital</t>
  </si>
  <si>
    <t>Data Scientist II - Supply Chain - Now Hiring</t>
  </si>
  <si>
    <t>['sql', 'databricks', 'snowflake', 'power bi', 'microstrategy', 'tableau', 'looker']</t>
  </si>
  <si>
    <t>Ментор по Data Analytics</t>
  </si>
  <si>
    <t>DevKG</t>
  </si>
  <si>
    <t>AI Academy</t>
  </si>
  <si>
    <t>['sql', 'python', 'pandas', 'numpy', 'power bi', 'tableau', 'excel']</t>
  </si>
  <si>
    <t>Gloversville, NY</t>
  </si>
  <si>
    <t>The Family Counseling Center</t>
  </si>
  <si>
    <t>['r', 'python', 'spss', 'tableau', 'power bi']</t>
  </si>
  <si>
    <t>King's Hawaiian</t>
  </si>
  <si>
    <t>['sql', 'excel', 'tableau', 'power bi', 'powerpoint']</t>
  </si>
  <si>
    <t>Software Engineer (Data and Annotation Tools)</t>
  </si>
  <si>
    <t>Inflection AI</t>
  </si>
  <si>
    <t>3PL Vision LLC</t>
  </si>
  <si>
    <t>Document Crunch</t>
  </si>
  <si>
    <t>['sql', 'postgresql', 'oracle', 'power bi']</t>
  </si>
  <si>
    <t>RAPS Consulting Inc</t>
  </si>
  <si>
    <t>Master Data Analyst II- Procurement Data</t>
  </si>
  <si>
    <t>Python / Oracle Data Engineer</t>
  </si>
  <si>
    <t>Manager-Data Engineering</t>
  </si>
  <si>
    <t>Tredence</t>
  </si>
  <si>
    <t>['databricks', 'aws', 'oracle', 'pyspark']</t>
  </si>
  <si>
    <t>Claims Configuration Data Analyst (Senior Level)</t>
  </si>
  <si>
    <t>Senior Data Analyst- Claims Specialist</t>
  </si>
  <si>
    <t>['python', 'snowflake', 'redshift', 'aws', 'pytorch', 'tensorflow', 'spark', 'hadoop', 'kafka']</t>
  </si>
  <si>
    <t>['excel', 'powerpoint', 'power bi', 'tableau', 'qlik', 'sharepoint']</t>
  </si>
  <si>
    <t>Sripen</t>
  </si>
  <si>
    <t>Data Engineer (Informatica)</t>
  </si>
  <si>
    <t>Smithfield, NC</t>
  </si>
  <si>
    <t>['python', 'sql', 'cobol', 'java', 'shell', 'db2', 'azure', 'aws', 'kafka', 'angular', 'tableau', 'jira']</t>
  </si>
  <si>
    <t>Goochland, VA</t>
  </si>
  <si>
    <t>['sql', 'visual basic', 'snowflake', 'oracle', 'excel']</t>
  </si>
  <si>
    <t>Manager, Advanced Analytics &amp; Data Strat</t>
  </si>
  <si>
    <t>['sql', 'python', 'r', 'looker', 'power bi']</t>
  </si>
  <si>
    <t>Lead Data Engineer- Oracle/SQL/Snowflake(Only W2 , in person interview for Hartford, CT)</t>
  </si>
  <si>
    <t>Aneka Talent Solutions</t>
  </si>
  <si>
    <t>['sql', 'oracle', 'aws', 'snowflake']</t>
  </si>
  <si>
    <t>Data Entry Analyst - REMOTE Possible</t>
  </si>
  <si>
    <t>Cluso Investigation (d/b/a Cluso)</t>
  </si>
  <si>
    <t>Senior AI Engineer (P1984)</t>
  </si>
  <si>
    <t>['python', 'sql', 'databricks', 'spark', 'unity', 'github']</t>
  </si>
  <si>
    <t>Senior Data Engineer- Python/AWS</t>
  </si>
  <si>
    <t>Google Cloud (GCP) Data Engineer</t>
  </si>
  <si>
    <t>['python', 'sql', 'gcp', 'airflow', 'github', 'git', 'terraform']</t>
  </si>
  <si>
    <t>Big Data Engineer - F2F Interview (Columbus, OH)</t>
  </si>
  <si>
    <t>['mongodb', 'mongodb', 'java', 'dynamodb', 'cassandra', 'hadoop']</t>
  </si>
  <si>
    <t>Sr. Manager, Data Science - Orange Apron Media - Full-time</t>
  </si>
  <si>
    <t>Transportation Data Analyst, Parcel and Freight</t>
  </si>
  <si>
    <t>Rochelle Park, NJ</t>
  </si>
  <si>
    <t>['sql', 'powerpoint', 'ms access', 'excel', 'tableau', 'power bi']</t>
  </si>
  <si>
    <t>Safety Data Analyst - Full-time</t>
  </si>
  <si>
    <t>New Carrollton, MD</t>
  </si>
  <si>
    <t>Washington Metropolitan Area Transit Authority</t>
  </si>
  <si>
    <t>['python', 'power bi', 'cognos']</t>
  </si>
  <si>
    <t>Marketing Science Business Intelligence Lead</t>
  </si>
  <si>
    <t>['sql', 'python', 'r', 'c', 'bigquery', 'snowflake', 'express', 'looker', 'tableau', 'power bi']</t>
  </si>
  <si>
    <t>Alined Consulting Group</t>
  </si>
  <si>
    <t>Data Governance Process Analyst</t>
  </si>
  <si>
    <t>['python', 'sql', 'sas', 'sas', 'aws', 'azure', 'snowflake', 'pandas', 'numpy', 'scikit-learn', 'pytorch', 'tensorflow', 'github', 'flow']</t>
  </si>
  <si>
    <t>Data Engineer: IV (Lead)</t>
  </si>
  <si>
    <t>['terraform']</t>
  </si>
  <si>
    <t>Data Engineer II - Windows Servicing and Delivery, The Update Platform Insights Team</t>
  </si>
  <si>
    <t>['sql', 'python', 'c#', 'azure', 'windows', 'flow', 'git']</t>
  </si>
  <si>
    <t>Investment Azure Data Engineer</t>
  </si>
  <si>
    <t>['sql', 'python', 'java', 'sql server', 'azure', 'spark', 'hadoop', 'linux', 'docker', 'jira', 'confluence']</t>
  </si>
  <si>
    <t>Healthcare Data Analyst or Senior Healthcare Data Analyst, Analytics Hub</t>
  </si>
  <si>
    <t>['sql', 'python', 'r', 'sql server', 'azure', 'power bi', 'tableau', 'word', 'excel', 'powerpoint']</t>
  </si>
  <si>
    <t>Business Data Analyst, Service (Remote)</t>
  </si>
  <si>
    <t>Sr. Snowflake Data Engineer, Onsite, AVP</t>
  </si>
  <si>
    <t>['sql', 'scala', 'sql server', 'snowflake', 'azure', 'oracle', 'databricks', 'airflow', 'kubernetes', 'docker']</t>
  </si>
  <si>
    <t>Business Data Analyst, Revenue Management (Remote)</t>
  </si>
  <si>
    <t>Principal Data Scientist, Supply Chain &amp; Operations Research</t>
  </si>
  <si>
    <t>['python', 'azure', 'databricks', 'pandas', 'numpy', 'scikit-learn']</t>
  </si>
  <si>
    <t>Lead Data Scientist – Machine Learning and Gen AI</t>
  </si>
  <si>
    <t>United Airlines Jobs</t>
  </si>
  <si>
    <t>['python', 'azure', 'aws', 'redshift', 'hugging face', 'django', 'docker', 'git']</t>
  </si>
  <si>
    <t>Senior Associate Data Engineer - Bond &amp; Specialty Data Engineering</t>
  </si>
  <si>
    <t>IN Senior Associate  AWS Data Engineer Advisory Corporate Advisory  Bangalore</t>
  </si>
  <si>
    <t>['sql', 'python', 'c++', 'redshift', 'aws', 'databricks', 'azure', 'pyspark']</t>
  </si>
  <si>
    <t>Data Analyst (Los Angeles County and Orange County, CA Residents ONLY)</t>
  </si>
  <si>
    <t>Data Analyst, Marketing and Digital Analytics</t>
  </si>
  <si>
    <t>Scan</t>
  </si>
  <si>
    <t>['sql', 'python', 'snowflake', 'databricks', 'alteryx', 'tableau', 'power bi']</t>
  </si>
  <si>
    <t>Data Analyst Sr ( Financial and Regulatory Reporting)</t>
  </si>
  <si>
    <t>['sql', 'oracle', 'excel', 'tableau', 'power bi', 'jira']</t>
  </si>
  <si>
    <t>['python', 'snowflake', 'aws', 'azure', 'gcp', 'tableau', 'excel']</t>
  </si>
  <si>
    <t>Data Engineer w 2</t>
  </si>
  <si>
    <t>['sql', 'python', 'java', 'scala', 'aws', 'gcp', 'azure', 'airflow', 'spark', 'kafka', 'terraform', 'kubernetes']</t>
  </si>
  <si>
    <t>Home - Based Remote Data Entry Analyst | $52k - $93.6k/year</t>
  </si>
  <si>
    <t>Skillerszone</t>
  </si>
  <si>
    <t>Jobs At Atos</t>
  </si>
  <si>
    <t>['sql', 'sql server', 'azure', 'pyspark', 'hadoop']</t>
  </si>
  <si>
    <t>Intermediate Data Engineer</t>
  </si>
  <si>
    <t>Data Scientist , Media Group Decision Sciences [Remote]</t>
  </si>
  <si>
    <t>['sql', 'tensorflow', 'airflow', 'pyspark']</t>
  </si>
  <si>
    <t>Reliance, Inc.</t>
  </si>
  <si>
    <t>['sql', 'java', 'python', 'r', 'sas', 'sas', 'sqlite', 'aws', 'express', 'windows']</t>
  </si>
  <si>
    <t>Data Engineer (L4) - Security</t>
  </si>
  <si>
    <t>['java', 'python', 'scala', 'sql', 'spark', 'kafka']</t>
  </si>
  <si>
    <t>Software/Data Engineer - Quant Multi Strat</t>
  </si>
  <si>
    <t>Principal Database Engineer, Service Continuity Engineering</t>
  </si>
  <si>
    <t>['shell', 'oracle', 'azure']</t>
  </si>
  <si>
    <t>Whistle Express</t>
  </si>
  <si>
    <t>['sql', 'python', 'bigquery', 'snowflake', 'express', 'tableau', 'power bi', 'git', 'jira', 'confluence']</t>
  </si>
  <si>
    <t>Head Start Grants Specialist/Data Analyst- REMOTE - Now Hiring</t>
  </si>
  <si>
    <t>ICF International, Inc.</t>
  </si>
  <si>
    <t>Research Specialist/Aviation Operational Data Analyst</t>
  </si>
  <si>
    <t>BGI, LLC</t>
  </si>
  <si>
    <t>['r', 'python', 'sql', 'sap']</t>
  </si>
  <si>
    <t>Data Analyst Intern (USDS)- 2025 Summer (BS/MS) (General Hire) - Now Hiring</t>
  </si>
  <si>
    <t>BA/Data Analyst</t>
  </si>
  <si>
    <t>SIBLING</t>
  </si>
  <si>
    <t>['python', 'aws', 'azure', 'pandas', 'numpy']</t>
  </si>
  <si>
    <t>Zapier</t>
  </si>
  <si>
    <t>['python', 'go', 'databricks', 'airflow', 'kafka']</t>
  </si>
  <si>
    <t>Senior Operations &amp; Analytics Engineer</t>
  </si>
  <si>
    <t>NTG Staffing</t>
  </si>
  <si>
    <t>Sr. Applied Science Manager, People eXperience Technology Central Science (PXTCS)</t>
  </si>
  <si>
    <t>Information Technology Data Analyst (Jr) (Cleared) SIOF-ITD - Full-time</t>
  </si>
  <si>
    <t>Cheetah Net Supply Chain Service Inc., d/b/a: Elite Motor Group</t>
  </si>
  <si>
    <t>['r', 'sql', 'ssis', 'ssrs']</t>
  </si>
  <si>
    <t>Lead Data Scientist - Only W2 and 1099</t>
  </si>
  <si>
    <t>DRC Systems</t>
  </si>
  <si>
    <t>['python', 'sql', 'numpy', 'pandas', 'scikit-learn', 'docker', 'kubernetes']</t>
  </si>
  <si>
    <t>Senior Data Analyst with Python and AWS Expertise</t>
  </si>
  <si>
    <t>Entry- Level Data Analyst - Onsite</t>
  </si>
  <si>
    <t>Sr Staff Data Scientist - Machine Learning</t>
  </si>
  <si>
    <t>Senior Staff Marketing Data Scientist, Home Loans</t>
  </si>
  <si>
    <t>['python', 'snowflake', 'redshift', 'aws', 'pytorch', 'tensorflow', 'spark', 'hadoop', 'kafka', 'word']</t>
  </si>
  <si>
    <t>Data Engineer / Teradata / Ab Initio / Addison, TX</t>
  </si>
  <si>
    <t>Lead Data Engineer - AWS/Full Stack - Full-time</t>
  </si>
  <si>
    <t>['sql', 'python', 'shell', 'go', 'aws', 'oracle', 'snowflake', 'react', 'pyspark', 'angular', 'splunk', 'github', 'jenkins', 'docker']</t>
  </si>
  <si>
    <t>['sql', 'python', 'java', 'scala', 'c', 'bigquery', 'oracle', 'airflow', 'spark', 'jupyter', 'express', 'phoenix', 'looker', 'tableau', 'git']</t>
  </si>
  <si>
    <t>Business Analyst (Commercial Analytics &amp; Insights)</t>
  </si>
  <si>
    <t>Chipton Ross Inc.</t>
  </si>
  <si>
    <t>['python', 'r', 'snowflake', 'tableau', 'alteryx', 'excel', 'powerpoint', 'word']</t>
  </si>
  <si>
    <t>Supply Chain/Data Engineer - Manufacturing</t>
  </si>
  <si>
    <t>['sql', 'python', 'r', 'sap', 'tableau', 'power bi', 'excel', 'flow']</t>
  </si>
  <si>
    <t>['sql', 'python', 'sql server', 'postgresql', 'snowflake', 'oracle', 'azure', 'aws', 'ssis', 'qlik', 'power bi', 'tableau', 'ssrs', 'git']</t>
  </si>
  <si>
    <t>DATA ANALYST 3</t>
  </si>
  <si>
    <t>University of Maryland Medical System</t>
  </si>
  <si>
    <t>Data Architect/Engineer</t>
  </si>
  <si>
    <t>Prairie Consulting Services</t>
  </si>
  <si>
    <t>['python', 'azure', 'pyspark', 'power bi']</t>
  </si>
  <si>
    <t>['python', 'java', 'scala', 'ruby', 'ruby', 'neo4j', 'aws', 'azure', 'gcp', 'hadoop', 'spark']</t>
  </si>
  <si>
    <t>Remote Azure Data Engineer Job:</t>
  </si>
  <si>
    <t>Data Engineer V</t>
  </si>
  <si>
    <t>['python', 'sql', 'aws', 'redshift', 'pyspark', 'tableau']</t>
  </si>
  <si>
    <t>Staff Engineer, Data (Snowflake)- Hybrid to NYC</t>
  </si>
  <si>
    <t>Trifect LLC</t>
  </si>
  <si>
    <t>['sql', 'snowflake', 'databricks', 'redshift', 'aws', 'spark']</t>
  </si>
  <si>
    <t>Data Analyst / Business Systems</t>
  </si>
  <si>
    <t>['power bi', 'ssrs', 'excel', 'tableau']</t>
  </si>
  <si>
    <t>Advancement Data Analyst - Full-time / Part-time</t>
  </si>
  <si>
    <t>Data Analyst (Automotive, GCP, Python)- W2 candidates</t>
  </si>
  <si>
    <t>['sql', 'python', 'gcp', 'alteryx', 'excel', 'powerpoint', 'power bi']</t>
  </si>
  <si>
    <t>Senior Data Scientist - Marketing</t>
  </si>
  <si>
    <t>['python', 'sql', 'aws', 'azure', 'pyspark']</t>
  </si>
  <si>
    <t>Archive Data Analyst-17733</t>
  </si>
  <si>
    <t>Data Engineer - health and ecommerce data</t>
  </si>
  <si>
    <t>Sidley Austin LLP</t>
  </si>
  <si>
    <t>['groovy', 'python', 'java', 'sql', 'snowflake', 'aws', 'azure', 'gdpr', 'tableau']</t>
  </si>
  <si>
    <t>['sql', 'pyspark']</t>
  </si>
  <si>
    <t>RCI-TEVA-9489 Pharma Core Data Engineer ( Certified Power BI Fabric/  PL300  Python) - Davie, FL (Local only)</t>
  </si>
  <si>
    <t>['python', 'java', 'scala', 'perl', 'bigquery', 'airflow', 'spark', 'kafka', 'hadoop', 'kubernetes', 'docker', 'atlassian', 'bitbucket', 'jenkins', 'jira', 'confluence']</t>
  </si>
  <si>
    <t>Data Analyst-EMEA Shift</t>
  </si>
  <si>
    <t>HumCap</t>
  </si>
  <si>
    <t>Data Analytics Engineering Graduate Internship - Summer 2025 - Full-time / Part-time</t>
  </si>
  <si>
    <t>Entry Level Data Engineer - Now Hiring</t>
  </si>
  <si>
    <t>Dev10</t>
  </si>
  <si>
    <t>['python', 'pandas', 'kafka', 'airflow', 'spark', 'excel']</t>
  </si>
  <si>
    <t>Customer Master Data Analyst - Now Hiring</t>
  </si>
  <si>
    <t>Quality Control (QC) Data Analyst</t>
  </si>
  <si>
    <t>['crystal', 'sql', 'python', 'java', 'sql server', 'power bi']</t>
  </si>
  <si>
    <t>GDH Consulting</t>
  </si>
  <si>
    <t>['sql', 'go', 'power bi', 'tableau', 'excel']</t>
  </si>
  <si>
    <t>Data Center Energy Marshal - Constructiv</t>
  </si>
  <si>
    <t>Electronic Environments Co., LLC</t>
  </si>
  <si>
    <t>Senior Data Analyst - Agency Data &amp; Analytics</t>
  </si>
  <si>
    <t>AFMIC American Family Mutual Insurance Company, S.I.</t>
  </si>
  <si>
    <t>['sql', 'python', 'gcp', 'phoenix', 'tableau', 'git']</t>
  </si>
  <si>
    <t>['sql', 'c', 'r', 'azure', 'power bi', 'excel', 'ssis', 'ssrs']</t>
  </si>
  <si>
    <t>IDR Healthcare</t>
  </si>
  <si>
    <t>['sql', 'python', 'bigquery', 'power bi', 'dax', 'excel', 'sheets']</t>
  </si>
  <si>
    <t>Data Scientist with AI in Healthcare</t>
  </si>
  <si>
    <t>Acefinancials Technology LLC</t>
  </si>
  <si>
    <t>['python', 'r', 'sas', 'sas', 'sql', 'bash', 'mongodb', 'mongodb', 'postgresql', 'mysql', 'aws', 'azure', 'gcp', 'databricks', 'snowflake', 'tensorflow', 'pytorch', 'scikit-learn', 'hugging face', 'nltk', 'opencv', 'jupyter', 'airflow', 'spark', 'fastapi', 'flask', 'tableau', 'power bi', 'docker', 'kubernetes']</t>
  </si>
  <si>
    <t>Business Data Analysts II</t>
  </si>
  <si>
    <t>Data Analyst, Business Analytics - Hybrid</t>
  </si>
  <si>
    <t>Teachering</t>
  </si>
  <si>
    <t>LifePoint Health</t>
  </si>
  <si>
    <t>['sql', 'python', 'r', 'power bi', 'dax', 'excel', 'looker']</t>
  </si>
  <si>
    <t>SYNERGY ASSURE INC</t>
  </si>
  <si>
    <t>Senior Applied Machine Learning Scientist- AI Agents</t>
  </si>
  <si>
    <t>['python', 'pytorch', 'keras']</t>
  </si>
  <si>
    <t>Cloud Data &amp; Analytics Engineer - Senior Manager</t>
  </si>
  <si>
    <t>Austin, TX (+47 others)</t>
  </si>
  <si>
    <t>Lead AI Engineer, IgniteTech (Remote) - $60,000/year USD</t>
  </si>
  <si>
    <t>Engineer Data</t>
  </si>
  <si>
    <t>['python', 'sql', 'postgresql', 'mysql', 'aws', 'gcp', 'azure', 'numpy', 'pandas', 'tableau', 'sharepoint', 'git', 'docker']</t>
  </si>
  <si>
    <t>Software Big Data Operations Engineer</t>
  </si>
  <si>
    <t>['mongodb', 'mongodb', 'python', 'scala', 'aws', 'gcp', 'hadoop', 'spark', 'kafka', 'airflow', 'github', 'ansible', 'kubernetes']</t>
  </si>
  <si>
    <t>Data and Integration Engineer</t>
  </si>
  <si>
    <t>ADMINISTRATIVE DATA ANALYST</t>
  </si>
  <si>
    <t>Excel Data Analyst ( Not remote )</t>
  </si>
  <si>
    <t>REVOLVE</t>
  </si>
  <si>
    <t>['python', 'sql', 'numpy']</t>
  </si>
  <si>
    <t>Data Engineer - Senior</t>
  </si>
  <si>
    <t>Microsoft Purview Data Protection Engineer, VP (C13)</t>
  </si>
  <si>
    <t>Data Engineer.Egypt-MIS-HO.International Banking Group</t>
  </si>
  <si>
    <t>['sql', 'nosql', 'python', 'couchbase', 'azure', 'databricks', 'hadoop', 'spark', 'kafka', 'airflow', 'power bi', 'tableau', 'qlik']</t>
  </si>
  <si>
    <t>Data Scientist, Recommendations and Personalization</t>
  </si>
  <si>
    <t>Cantina</t>
  </si>
  <si>
    <t>['go', 'sql', 'python', 'aws', 'gcp', 'pandas', 'scikit-learn', 'pytorch']</t>
  </si>
  <si>
    <t>Enterprise Data Engineering Manager</t>
  </si>
  <si>
    <t>Western Alliance Bancorporation</t>
  </si>
  <si>
    <t>['t-sql', 'sql', 'azure', 'databricks', 'spark', 'phoenix']</t>
  </si>
  <si>
    <t>Bend, OR</t>
  </si>
  <si>
    <t>ETHOS - Talent &amp; Advisory</t>
  </si>
  <si>
    <t>['sql', 'python', 'r', 'scala', 'postgresql', 'azure', 'spark', 'kafka']</t>
  </si>
  <si>
    <t>Zenith National Insurance</t>
  </si>
  <si>
    <t>Retail Media Data Sr Engineer</t>
  </si>
  <si>
    <t>['python', 'sql', 'c', 'aws', 'node.js', 'flow']</t>
  </si>
  <si>
    <t>Senior Customs Analyst with Data Analytics Expertise</t>
  </si>
  <si>
    <t>Senior Data Engineer with Healthcare and Tableau Expertise</t>
  </si>
  <si>
    <t>Decatur, AR</t>
  </si>
  <si>
    <t>Library Assistant I/Library Assistant (Learning and Research Services)</t>
  </si>
  <si>
    <t>Data Engineer Needed for DNS Analytics Platform Startup - Contract to Hire</t>
  </si>
  <si>
    <t>Sr Data Modeler- Security Services, custody</t>
  </si>
  <si>
    <t>Data Engineer - Senior Manager</t>
  </si>
  <si>
    <t>['aws', 'gcp', 'azure', 'snowflake', 'databricks', 'flow']</t>
  </si>
  <si>
    <t>Data Engineer - Senior Associate</t>
  </si>
  <si>
    <t>Data Analyst-Medical</t>
  </si>
  <si>
    <t>RWD Consulting, LLC</t>
  </si>
  <si>
    <t>['oracle', 'word', 'visio', 'powerpoint', 'excel', 'sharepoint']</t>
  </si>
  <si>
    <t>02 CACI, INC.-FEDERAL</t>
  </si>
  <si>
    <t>Sr. ML Data Associate, Information Data Operations</t>
  </si>
  <si>
    <t>Senior Azure Data Engineer w/SAP Hana</t>
  </si>
  <si>
    <t>['sql', 'python', 'java', 'scala', 'databricks', 'azure', 'pyspark', 'spark', 'sap', 'flow']</t>
  </si>
  <si>
    <t>Covetus</t>
  </si>
  <si>
    <t>Eagle Pace SME/ Business Analyst/ Data Analyst</t>
  </si>
  <si>
    <t>Alltech Consulting Services, Inc.</t>
  </si>
  <si>
    <t>Summer Data Science Associate - US Based Remote</t>
  </si>
  <si>
    <t>Nexxt</t>
  </si>
  <si>
    <t>['python', 'sql', 'pandas', 'numpy', 'scikit-learn', 'tensorflow']</t>
  </si>
  <si>
    <t>Senior Azure Data Engineer - (Azure, SSRS, T-SQL, Power BI)</t>
  </si>
  <si>
    <t>['sql', 't-sql', 'sql server', 'azure', 'databricks', 'ssis', 'ssrs', 'power bi']</t>
  </si>
  <si>
    <t>Azure Data Engineering Lead</t>
  </si>
  <si>
    <t>Databricks Data Engineer (Full-Time / Part-Time – EST Hours Preferred)</t>
  </si>
  <si>
    <t>['sql', 'scala', 'databricks', 'azure', 'aws', 'snowflake', 'pyspark', 'spark', 'git', 'unity']</t>
  </si>
  <si>
    <t>Sr. Python Data Engineer (Oil and Gas Industry )</t>
  </si>
  <si>
    <t>GCP and DevOps Engineer</t>
  </si>
  <si>
    <t>ESHYFT</t>
  </si>
  <si>
    <t>['sql', 'python', 'bash', 'gcp', 'bigquery', 'terraform', 'jenkins', 'kubernetes']</t>
  </si>
  <si>
    <t>Sr Data Quality Engineer</t>
  </si>
  <si>
    <t>['python', 'sql', 'azure', 'databricks', 'gdpr', 'unity', 'github', 'git', 'docker', 'terraform']</t>
  </si>
  <si>
    <t>Senior Power Platform Developer</t>
  </si>
  <si>
    <t>['sql', 'sql server', 'azure', 'aws', 'power bi']</t>
  </si>
  <si>
    <t>['sql', 'python', 'ssis', 'ssrs', 'excel']</t>
  </si>
  <si>
    <t>Principal Data Engineer Kafka Iceberg Mesh Finance New York</t>
  </si>
  <si>
    <t>ComputerJobs</t>
  </si>
  <si>
    <t>Joseph Harry Ltd</t>
  </si>
  <si>
    <t>['java', 'python', 'sql', 'aws', 'oracle', 'gcp', 'kafka']</t>
  </si>
  <si>
    <t>Data Scientist-AppSheet development</t>
  </si>
  <si>
    <t>Clinical Search Group, LLC</t>
  </si>
  <si>
    <t>BAO, Inc</t>
  </si>
  <si>
    <t>['sql', 'excel', 'qlik']</t>
  </si>
  <si>
    <t>Akima</t>
  </si>
  <si>
    <t>Judit Inc</t>
  </si>
  <si>
    <t>['sas', 'sas', 'sql', 'python', 'azure']</t>
  </si>
  <si>
    <t>Muskegon, MI</t>
  </si>
  <si>
    <t>['sql', 'power bi', 'sharepoint']</t>
  </si>
  <si>
    <t>Data Engineer Palantir Foundry</t>
  </si>
  <si>
    <t>V3techsol</t>
  </si>
  <si>
    <t>['java', 'vba', 'azure', 'snowflake', 'flow']</t>
  </si>
  <si>
    <t>Technical Lead - Azure Data Engineer with SAP HANA (Onsite)</t>
  </si>
  <si>
    <t>Advantra Consulting Group</t>
  </si>
  <si>
    <t>['sql', 'python', 'java', 'scala', 'azure', 'databricks', 'pyspark', 'spark', 'sap', 'flow']</t>
  </si>
  <si>
    <t>Lead Data Engineer - Remote NY</t>
  </si>
  <si>
    <t>Disability Solutions Career Center</t>
  </si>
  <si>
    <t>Senior Data Scientist - Retail Analytics/IT (Preferred-Austin, MN)</t>
  </si>
  <si>
    <t>Hormel Foods</t>
  </si>
  <si>
    <t>['python', 'bigquery', 'oracle', 'jupyter', 'tableau', 'power bi']</t>
  </si>
  <si>
    <t>Data Engineer for Event Logging and Meta Integration</t>
  </si>
  <si>
    <t>Data Scientist-Google AppScript</t>
  </si>
  <si>
    <t>GE Vernova</t>
  </si>
  <si>
    <t>Sr. Data Analyst/Lead Developer</t>
  </si>
  <si>
    <t>Bourntec Solutions</t>
  </si>
  <si>
    <t>['sql', 'azure', 'sharepoint', 'visio']</t>
  </si>
  <si>
    <t>Retail Analytics Specialist</t>
  </si>
  <si>
    <t>Tilebar | Soho Studio LLC</t>
  </si>
  <si>
    <t>Data Engineering Lead - S&amp;P Global</t>
  </si>
  <si>
    <t>['java', 'scala', 'python', 'nosql', 'databricks', 'aws', 'snowflake', 'azure', 'gcp', 'tensorflow']</t>
  </si>
  <si>
    <t>Azure Data Engineer (Native US Citizen only W2 Contract)</t>
  </si>
  <si>
    <t>Data Engineer (AWS, Databricks)</t>
  </si>
  <si>
    <t>Sr. BI Data Engineer</t>
  </si>
  <si>
    <t>Digital Data Analyst - Hybrid</t>
  </si>
  <si>
    <t>ACSC Auto Club Of Southern Calif</t>
  </si>
  <si>
    <t>Senior Business Analyst, Data Platform &amp; Analytics</t>
  </si>
  <si>
    <t>Quantix</t>
  </si>
  <si>
    <t>['sql', 'databricks', 'azure', 'sap', 'unity', 'jira', 'confluence']</t>
  </si>
  <si>
    <t>Data Science Manager, GenAI</t>
  </si>
  <si>
    <t>Lead Data Engineer/Architect - PySpark</t>
  </si>
  <si>
    <t>['pyspark', 'power bi']</t>
  </si>
  <si>
    <t>Senior Business Intelligence and Analytics Analyst</t>
  </si>
  <si>
    <t>['sql', 'python', 'html', 'css', 'sql server', 'power bi', 'tableau', 'sap']</t>
  </si>
  <si>
    <t>['python', 'snowflake', 'scikit-learn', 'pandas', 'numpy', 'tensorflow', 'pytorch']</t>
  </si>
  <si>
    <t>Business Insights &amp; Analytics Analyst Senior</t>
  </si>
  <si>
    <t>111 CRMC Capital Research &amp; Mgmt</t>
  </si>
  <si>
    <t>['sql', 'python', 'databricks', 'pyspark', 'tableau', 'ssrs', 'alteryx']</t>
  </si>
  <si>
    <t>County of Orange</t>
  </si>
  <si>
    <t>['sql', 'r', 'python', 'azure', 'databricks', 'pyspark', 'github']</t>
  </si>
  <si>
    <t>Sr. Business Systems Analyst - GTM</t>
  </si>
  <si>
    <t>Manager, Machine Learning Engineering - Full-time</t>
  </si>
  <si>
    <t>['pytorch', 'tensorflow', 'hugging face']</t>
  </si>
  <si>
    <t>Senior Field Data Scientist - Full-time / Part-time</t>
  </si>
  <si>
    <t>Director, Data Scientist &amp; Data Operations</t>
  </si>
  <si>
    <t>Eisai</t>
  </si>
  <si>
    <t>['python', 'r', 'aws', 'azure', 'airflow', 'pandas', 'numpy', 'scikit-learn', 'matplotlib', 'hadoop', 'spark', 'power bi', 'tableau', 'flow']</t>
  </si>
  <si>
    <t>Pioneering Evolution</t>
  </si>
  <si>
    <t>['go', 'postgresql', 'aws', 'redshift']</t>
  </si>
  <si>
    <t>Sr Analyst, Network Strategy, Pricing &amp; Analytics</t>
  </si>
  <si>
    <t>['sql', 'sql server', 'excel', 'powerpoint']</t>
  </si>
  <si>
    <t>Data Engineer (Senior)</t>
  </si>
  <si>
    <t>Dark Wolf Solutions</t>
  </si>
  <si>
    <t>['python', 'javascript', 'java', 'aws', 'react', 'spring', 'fastapi', 'django', 'flask', 'node.js', 'express', 'vue', 'svelte']</t>
  </si>
  <si>
    <t>QA Data Engineer - Now Hiring</t>
  </si>
  <si>
    <t>Freeport, ME</t>
  </si>
  <si>
    <t>DMV IT Service</t>
  </si>
  <si>
    <t>['sql', 'python', 'java', 'gcp', 'bigquery']</t>
  </si>
  <si>
    <t>['scala', 'python', 'sql', 'gcp', 'azure', 'hadoop', 'spark', 'kafka']</t>
  </si>
  <si>
    <t>Data Engineer - Financial Advisory Business Technology</t>
  </si>
  <si>
    <t>Lazard</t>
  </si>
  <si>
    <t>['sql', 'python', 'snowflake', 'alteryx']</t>
  </si>
  <si>
    <t>Senior Military Data Analyst - Now Hiring</t>
  </si>
  <si>
    <t>VISTA Technology Services</t>
  </si>
  <si>
    <t>['crystal', 'word', 'excel', 'powerpoint', 'sharepoint', 'ms access', 'power bi', 'tableau']</t>
  </si>
  <si>
    <t>Data Analyst, Field Planning &amp; Analytics - Now Hiring</t>
  </si>
  <si>
    <t>Katalyst HealthCares and Life Sciences</t>
  </si>
  <si>
    <t>['sql', 'snowflake', 'power bi', 'excel', 'word', 'powerpoint', 'flow']</t>
  </si>
  <si>
    <t>Head of Data Science, Financial Advisor Services - Now Hiring</t>
  </si>
  <si>
    <t>Vanguard Group, Inc.</t>
  </si>
  <si>
    <t>AVP, Data Engineer-Philadelphia or Whitehouse Station, NJ</t>
  </si>
  <si>
    <t>['sql', 'r', 'python', 'sql server', 'cognos', 'git', 'jenkins']</t>
  </si>
  <si>
    <t>Senior Investment Data Analyst</t>
  </si>
  <si>
    <t>Lead Big Data Engineering</t>
  </si>
  <si>
    <t>['python', 'java', 'scala', 'shell', 'snowflake', 'azure', 'databricks', 'oracle', 'spark', 'kafka', 'unix', 'linux']</t>
  </si>
  <si>
    <t>Data Engineer/Developer (Snowflake)</t>
  </si>
  <si>
    <t>Cayuse Holdings</t>
  </si>
  <si>
    <t>['sql', 'python', 'snowflake', 'aws', 'azure', 'spark', 'phoenix']</t>
  </si>
  <si>
    <t>Need Locals: Junior Data Analyst -- Charlotte, NC | Dallas, TX | Malvern, PA | Phoenix, AZ / Hybrid Onsite /W2/</t>
  </si>
  <si>
    <t>Clay County Sheriff's Office</t>
  </si>
  <si>
    <t>Senior Data Engineer/Adtech Experience</t>
  </si>
  <si>
    <t>['python', 'java', 'scala', 'sql', 'nosql', 'spark', 'kafka', 'hadoop', 'docker', 'kubernetes']</t>
  </si>
  <si>
    <t>Business Data Engineer - Full-time</t>
  </si>
  <si>
    <t>['sql', 'python', 'db2', 'sql server', 'oracle', 'azure', 'databricks', 'snowflake', 'spark', 'pyspark', 'excel', 'power bi', 'visio', 'unity']</t>
  </si>
  <si>
    <t>Network/Data Engineer (W2 Contract)</t>
  </si>
  <si>
    <t>Primus Software Corporation</t>
  </si>
  <si>
    <t>Senior Data Engineer (6+ month contract)</t>
  </si>
  <si>
    <t>['sql', 'python', 'bigquery', 'gcp', 'airflow', 'looker']</t>
  </si>
  <si>
    <t>Senior Hybrid Cloud Data Engineer</t>
  </si>
  <si>
    <t>GCStaffing LLC</t>
  </si>
  <si>
    <t>['sql', 'python', 'java', 'scala', 'sql server', 'azure', 'aws', 'oracle', 'hadoop', 'spark', 'kafka', 'docker', 'kubernetes']</t>
  </si>
  <si>
    <t>Sr Business Information Mgmt Analyst ("Credit Card") - Excel/SQL/Tableau/Python/Jira</t>
  </si>
  <si>
    <t>['python', 'sql', 'snowflake', 'azure', 'gdpr', 'word']</t>
  </si>
  <si>
    <t>['sql', 'python', 'pandas', 'numpy', 'matplotlib', 'seaborn', 'excel', 'tableau', 'confluence', 'jira']</t>
  </si>
  <si>
    <t>Data &amp; Reporting Specialist</t>
  </si>
  <si>
    <t>['snowflake', 'excel', 'sharepoint', 'tableau', 'powerpoint', 'jira']</t>
  </si>
  <si>
    <t>Snowflake Data Engineer with AWS (USC &amp; GC Only) - w2</t>
  </si>
  <si>
    <t>Cognisol</t>
  </si>
  <si>
    <t>Beatport</t>
  </si>
  <si>
    <t>['sql', 'python', 'c#', 'nosql', 'sql server', 'mysql', 'firebase', 'firebase', 'oracle', 'snowflake', 'bigquery', 'gcp', 'django', 'express', 'looker', 'kubernetes']</t>
  </si>
  <si>
    <t>Hardware Financial Data Analyst (Contingent)</t>
  </si>
  <si>
    <t>Idealist</t>
  </si>
  <si>
    <t>New York Common Pantry</t>
  </si>
  <si>
    <t>['visual basic', 'sql', 'excel', 'word', 'powerpoint', 'spss']</t>
  </si>
  <si>
    <t>Senior Navy Data Collection Analyst (DCA)</t>
  </si>
  <si>
    <t>Data Modeler with Google GCP Big Query - USC/GC Only</t>
  </si>
  <si>
    <t>['python', 'bash', 'shell', 'powershell', 'aws', 'linux', 'git', 'ansible', 'terraform']</t>
  </si>
  <si>
    <t>['sql', 'nosql', 'python', 'java', 'scala', 'go', 'sql server', 'databricks', 'azure', 'snowflake', 'power bi', 'tableau', 'dax']</t>
  </si>
  <si>
    <t>Data Analyst - DoD - Navy SABRE - SAP / Oracle Financial Systems</t>
  </si>
  <si>
    <t>Montcure LLC</t>
  </si>
  <si>
    <t>['sql', 'redshift', 'tableau', 'power bi', 'excel']</t>
  </si>
  <si>
    <t>Biology Scientist</t>
  </si>
  <si>
    <t>Closter, NJ</t>
  </si>
  <si>
    <t>Spectrum Staffing Services/HRStaffers Inc.</t>
  </si>
  <si>
    <t>Applied Science Manager - AI/GAI</t>
  </si>
  <si>
    <t>CDK Global</t>
  </si>
  <si>
    <t>['python', 'java', 'hugging face', 'fastapi', 'docker']</t>
  </si>
  <si>
    <t>Security Data Scientist Intern (Boulder, CO - June 16 start date)</t>
  </si>
  <si>
    <t>['sql', 'splunk', 'excel', 'tableau']</t>
  </si>
  <si>
    <t>GCP Data Engineer Only on W2</t>
  </si>
  <si>
    <t>['sql', 'python', 'gcp', 'bigquery', 'spark', 'hadoop', 'pyspark', 'numpy', 'pandas', 'terraform']</t>
  </si>
  <si>
    <t>['scala', 'java', 'python', 'nosql', 'sql', 'spark', 'hadoop', 'airflow', 'kafka', 'docker', 'kubernetes', 'github', 'jenkins']</t>
  </si>
  <si>
    <t>Principal Data Engineer (.5 FTE)</t>
  </si>
  <si>
    <t>Billings, MT</t>
  </si>
  <si>
    <t>Billings Clinic</t>
  </si>
  <si>
    <t>['t-sql', 'python', 'scala', 'sql', 'snowflake', 'aws', 'azure', 'oracle', 'github']</t>
  </si>
  <si>
    <t>Data Engineer - S&amp;P Global</t>
  </si>
  <si>
    <t>['python', 'sql', 'mongo', 'c', 'c#', 'postgresql', 'bigquery', 'azure', 'airflow', 'spark', 'git', 'docker', 'kubernetes', 'terraform']</t>
  </si>
  <si>
    <t>Business/ Data Analyst with Tableau and SQL</t>
  </si>
  <si>
    <t>['sql', 'sas', 'sas', 'snowflake', 'tableau', 'sharepoint', 'flow']</t>
  </si>
  <si>
    <t>Sr Analyst, Data Science</t>
  </si>
  <si>
    <t>['python', 'sql', 'databricks', 'aws', 'looker']</t>
  </si>
  <si>
    <t>Sabio Info Tech</t>
  </si>
  <si>
    <t>Data Engineer I (Reno, NV/ Hybrid, US)</t>
  </si>
  <si>
    <t>['python', 'sql', 'bigquery', 'gcp', 'kubernetes']</t>
  </si>
  <si>
    <t>Business Insights Analyst II (US) - Decision Science</t>
  </si>
  <si>
    <t>['python', 'databricks', 'excel', 'alteryx', 'power bi', 'powerpoint']</t>
  </si>
  <si>
    <t>w2 only Data Analyst/data Scientist - Local Candidates only</t>
  </si>
  <si>
    <t>MS ACSC Management Services Inc</t>
  </si>
  <si>
    <t>['power bi', 'tableau', 'excel', 'smartsheet']</t>
  </si>
  <si>
    <t>Data Analyst/Statistician (Medicare/Medicaid)</t>
  </si>
  <si>
    <t>Content &amp; Data Analyst</t>
  </si>
  <si>
    <t>Capital Group</t>
  </si>
  <si>
    <t>Data Scientist II - Graph Data Platform - Client Protection</t>
  </si>
  <si>
    <t>['sql', 'sas', 'sas', 'python', 'java', 'neo4j', 'hadoop', 'kafka', 'phoenix']</t>
  </si>
  <si>
    <t>Albion, IN</t>
  </si>
  <si>
    <t>Ordergroove</t>
  </si>
  <si>
    <t>['sql', 'python', 'bigquery', 'airflow', 'django']</t>
  </si>
  <si>
    <t>['python', 'aws', 'hugging face', 'pytorch', 'tensorflow', 'scikit-learn', 'linux']</t>
  </si>
  <si>
    <t>Software Engineer - Data Infrastructure</t>
  </si>
  <si>
    <t>['nosql', 'sql', 'python', 'mongodb', 'mongodb', 'postgresql', 'mysql', 'redis', 'openstack', 'kafka', 'linux', 'ubuntu', 'kubernetes']</t>
  </si>
  <si>
    <t>Software Engineer - Data Infrastructure - OpenSearch/ElasticSearch</t>
  </si>
  <si>
    <t>['nosql', 'sql', 'python', 'elasticsearch', 'openstack', 'linux', 'ubuntu', 'kubernetes']</t>
  </si>
  <si>
    <t>Data Quantitative Analyst Lead (Hybrid)</t>
  </si>
  <si>
    <t>001 Manufacturers and Traders Trust Co</t>
  </si>
  <si>
    <t>['sql', 'sas', 'sas', 'python', 'julia', 'java']</t>
  </si>
  <si>
    <t>S&amp;IO Test Data Analyst - Now Hiring</t>
  </si>
  <si>
    <t>Business Intelligence / Data Analytics</t>
  </si>
  <si>
    <t>Hoxton Circle</t>
  </si>
  <si>
    <t>['power bi', 'alteryx', 'tableau']</t>
  </si>
  <si>
    <t>eData Analyst</t>
  </si>
  <si>
    <t>Holland &amp; Knight</t>
  </si>
  <si>
    <t>junior data scientist/Data Analyst</t>
  </si>
  <si>
    <t>['java', 'javascript', 'c++', 'python', 'spring', 'excel', 'docker', 'jenkins', 'github', 'kubernetes']</t>
  </si>
  <si>
    <t>AG Growth International Inc.</t>
  </si>
  <si>
    <t>['sql', 'python', 'r', 'spark', 'tableau', 'qlik', 'ssrs']</t>
  </si>
  <si>
    <t>Florida Office of Insurance Regulation</t>
  </si>
  <si>
    <t>Data Scientist; Corporate HR Administration; Part Time; Days</t>
  </si>
  <si>
    <t>['c', 'aws', 'azure', 'gcp', 'unity']</t>
  </si>
  <si>
    <t>Data Engineer, Google Trust and Safety</t>
  </si>
  <si>
    <t>['sql', 'python', 'spark', 'jupyter', 'tableau', 'power bi']</t>
  </si>
  <si>
    <t>['python', 'sql', 'aws', 'azure', 'spark', 'pyspark']</t>
  </si>
  <si>
    <t>HBA Careers</t>
  </si>
  <si>
    <t>['python', 'sql', 'azure', 'aws', 'spark', 'power bi', 'sap', 'tableau', 'flow']</t>
  </si>
  <si>
    <t>Senior Customer Success Analyst, USA, Remote</t>
  </si>
  <si>
    <t>Fundraise Up</t>
  </si>
  <si>
    <t>Senior Data Product Analyst</t>
  </si>
  <si>
    <t>['sql', 'azure', 'databricks', 'sap', 'unity', 'jira', 'confluence']</t>
  </si>
  <si>
    <t>Oakmont, PA</t>
  </si>
  <si>
    <t>PeopleOne Health Medical Group PA</t>
  </si>
  <si>
    <t>['sql', 'python', 'scala', 'sql server', 'aws', 'gcp', 'azure', 'redshift', 'bigquery', 'snowflake', 'airflow']</t>
  </si>
  <si>
    <t>HaborHaven</t>
  </si>
  <si>
    <t>['sql', 'python', 'c', 'excel']</t>
  </si>
  <si>
    <t>Data Scientist I (Mid-Level) - P&amp;C Innovation Data Science</t>
  </si>
  <si>
    <t>['python', 'r', 'sql', 'nosql', 'snowflake', 'tensorflow', 'pytorch', 'phoenix', 'git']</t>
  </si>
  <si>
    <t>IT Data Engineer - Level 1</t>
  </si>
  <si>
    <t>Alpha, IA</t>
  </si>
  <si>
    <t>['sql', 'python', 'powershell', 'azure', 'databricks', 'snowflake', 'spark', 'windows', 'power bi', 'word', 'spreadsheet', 'kubernetes', 'terraform']</t>
  </si>
  <si>
    <t>Data-Analytics Sales Specialist - Hospitality, Service and Retail</t>
  </si>
  <si>
    <t>['sql', 'scala', 'python', 'go', 'gcp', 'bigquery', 'kafka', 'spark', 'airflow', 'hadoop']</t>
  </si>
  <si>
    <t>Remote Accountant - Data Analyst 1043 - Now Hiring</t>
  </si>
  <si>
    <t>MedTeam Staffing Inc.</t>
  </si>
  <si>
    <t>['oracle', 'word', 'excel', 'powerpoint']</t>
  </si>
  <si>
    <t>Ferretti Search</t>
  </si>
  <si>
    <t>Risk Automation, Data Analytics, &amp; Reporting Analyst, Sr. (Hybrid) - Full-time / Part-time</t>
  </si>
  <si>
    <t>Synovus</t>
  </si>
  <si>
    <t>Lead Credit Risk BA and Data Analyst - Full-time / Part-time</t>
  </si>
  <si>
    <t>['sql', 'snowflake', 'word', 'excel', 'powerpoint', 'tableau']</t>
  </si>
  <si>
    <t>Tax Data Analyst - Full-time / Part-time</t>
  </si>
  <si>
    <t>Jackson Hewitt Tax Service, Inc.</t>
  </si>
  <si>
    <t>Accel Job Board</t>
  </si>
  <si>
    <t>Dealer.com</t>
  </si>
  <si>
    <t>Descriptive Data Analyst - Now Hiring</t>
  </si>
  <si>
    <t>Fayetteville, GA</t>
  </si>
  <si>
    <t>['sql', 'python', 'r', 'julia', 'crystal', 'excel', 'tableau', 'power bi']</t>
  </si>
  <si>
    <t>Head of Data Science, Financial Advisor Services - Full-time / Part-time</t>
  </si>
  <si>
    <t>Data Analysis and Visualization Facilitator (Consultant)</t>
  </si>
  <si>
    <t>The KPI Institute</t>
  </si>
  <si>
    <t>['python', 'r', 'ggplot2', 'excel', 'power bi', 'tableau', 'looker']</t>
  </si>
  <si>
    <t>['sas', 'sas', 'r', 'python', 'shell', 'sql', 'oracle', 'hadoop']</t>
  </si>
  <si>
    <t>New York ISO</t>
  </si>
  <si>
    <t>['python', 'r', 'matlab', 'sql', 'flow']</t>
  </si>
  <si>
    <t>Mid-Level Environmental Data Scientist/Engineer--Flexible Location U.S.</t>
  </si>
  <si>
    <t>['matlab', 'python', 'r', 'sql', 'azure']</t>
  </si>
  <si>
    <t>Data Engineering &amp; Business Intelligence Lead</t>
  </si>
  <si>
    <t>['python', 'sql', 'go', 'azure', 'databricks', 'pyspark', 'power bi', 'dax']</t>
  </si>
  <si>
    <t>Senior Financial Analyst, Field Finance - Full-time</t>
  </si>
  <si>
    <t>WM</t>
  </si>
  <si>
    <t>Lead Data Analyst - Digital Analytics - Full-time</t>
  </si>
  <si>
    <t>Data Logistics Analyst</t>
  </si>
  <si>
    <t>MSC Industrial Supply Co.</t>
  </si>
  <si>
    <t>['excel', 'tableau', 'alteryx', 'word', 'spreadsheet', 'unity']</t>
  </si>
  <si>
    <t>AMODA</t>
  </si>
  <si>
    <t>['sql', 'javascript', 'bigquery', 'sheets']</t>
  </si>
  <si>
    <t>GCP Data Engineer - Senior Manager - Full-time</t>
  </si>
  <si>
    <t>Healthcare Analyst/Analytics</t>
  </si>
  <si>
    <t>Motion Recruitment Partners</t>
  </si>
  <si>
    <t>['crystal', 'excel', 'tableau']</t>
  </si>
  <si>
    <t>Data Engineering Intern (Summer 2025)</t>
  </si>
  <si>
    <t>['sql', 'python', 'bash', 'gcp', 'git']</t>
  </si>
  <si>
    <t>Data Analyst (Analyst II, Business Systems)</t>
  </si>
  <si>
    <t>['sql', 'power bi', 'ssrs', 'tableau', 'excel']</t>
  </si>
  <si>
    <t>Data Modeler/Data Analyst(W2 Contract)</t>
  </si>
  <si>
    <t>Abhyanth Solution</t>
  </si>
  <si>
    <t>['sql', 'python', 'sql server', 'spark']</t>
  </si>
  <si>
    <t>SolveIT Services Inc</t>
  </si>
  <si>
    <t>Sr Analyst, Operations - Data Analytics &amp; Workforce Optimization</t>
  </si>
  <si>
    <t>['sql', 'react', 'excel', 'tableau', 'power bi', 'powerpoint', 'flow', 'jira']</t>
  </si>
  <si>
    <t>Deposit Operations Data Analyst</t>
  </si>
  <si>
    <t>Old Second National Bank</t>
  </si>
  <si>
    <t>Microsoft 365 &amp; Power Platform Engineer</t>
  </si>
  <si>
    <t>['powershell', 'power bi']</t>
  </si>
  <si>
    <t>KDB Data Engineer</t>
  </si>
  <si>
    <t>Emergent365</t>
  </si>
  <si>
    <t>['java', 'python', 'c++', 'aws', 'linux', 'git']</t>
  </si>
  <si>
    <t>Data Scientist / Onsite in West Los Angeles / 1-2 years of experience</t>
  </si>
  <si>
    <t>['python', 'sql', 'r', 'databricks']</t>
  </si>
  <si>
    <t>['nosql', 'go', 'mysql', 'aws', 'oracle', 'redshift', 'hadoop', 'spark', 'kafka']</t>
  </si>
  <si>
    <t>Senior Business Analyst, Data Platform and Analytics - Now Hiring</t>
  </si>
  <si>
    <t>FFF Enterprises, Inc</t>
  </si>
  <si>
    <t>Retail Media Data Analyst - Now Hiring</t>
  </si>
  <si>
    <t>7-Eleven</t>
  </si>
  <si>
    <t>Business Analyst | SQL | Data Mining | Sales</t>
  </si>
  <si>
    <t>Project Scheduler/Data Analyst, Junior – FAA</t>
  </si>
  <si>
    <t>Cobec, Inc.</t>
  </si>
  <si>
    <t>Sr. Data Scientist - Healthcare Journey Analytics - Full-time</t>
  </si>
  <si>
    <t>Senior Decision Scientist - Care Delivery Analytics - Full-time</t>
  </si>
  <si>
    <t>['sql', 'python', 'gcp', 'bigquery', 'aws', 'azure', 'tableau']</t>
  </si>
  <si>
    <t>Celonis Data Engineer- State &amp; Local Government - Full-time</t>
  </si>
  <si>
    <t>Analytics Data Engineering Product Manager</t>
  </si>
  <si>
    <t>UNITE HERE HEALTH</t>
  </si>
  <si>
    <t>['nosql', 'azure', 'aws', 'gcp', 'snowflake', 'databricks', 'spark', 'airflow', 'tableau', 'microstrategy', 'cognos', 'git']</t>
  </si>
  <si>
    <t>Epic Data Engineer</t>
  </si>
  <si>
    <t>Senior Tableau Analyst/Developer</t>
  </si>
  <si>
    <t>['python', 'c++', 'java', 'sql', 'flow']</t>
  </si>
  <si>
    <t>Data Engineer, Emergency Services Unit</t>
  </si>
  <si>
    <t>['python', 'sql', 'aws', 'redshift', 'pandas', 'spark', 'power bi', 'tableau', 'git', 'airtable', 'slack']</t>
  </si>
  <si>
    <t>GCP Data Engineer- W2 Only (No H1b or OPTs)</t>
  </si>
  <si>
    <t>['sql', 'python', 'java', 'gcp', 'bigquery', 'phoenix', 'git', 'terraform']</t>
  </si>
  <si>
    <t>D&amp;AA Data Engineer</t>
  </si>
  <si>
    <t>['sql', 'python', 'r', 'snowflake', 'tableau', 'sap']</t>
  </si>
  <si>
    <t>Data Engineer - Business Intelligence Specialist</t>
  </si>
  <si>
    <t>Camp Pendleton North, CA</t>
  </si>
  <si>
    <t>Director, Engineering - Cloudera Data Engineering</t>
  </si>
  <si>
    <t>Cloudera</t>
  </si>
  <si>
    <t>['spark', 'airflow']</t>
  </si>
  <si>
    <t>Systems Data Anaylst</t>
  </si>
  <si>
    <t>Stussy, Inc.</t>
  </si>
  <si>
    <t>['sql', 'python', 'sap', 'sheets', 'flow']</t>
  </si>
  <si>
    <t>Data Analyst Project Manager</t>
  </si>
  <si>
    <t>['sql', 'python', 'looker', 'tableau', 'sap', 'sheets', 'flow']</t>
  </si>
  <si>
    <t>Intern - Data Analyst Support</t>
  </si>
  <si>
    <t>Insight Senior Living</t>
  </si>
  <si>
    <t>My Choice Customer Homes</t>
  </si>
  <si>
    <t>Data Scientist/ AI/ML</t>
  </si>
  <si>
    <t>eGrove Systems Corporation</t>
  </si>
  <si>
    <t>['python', 'sql', 'aws', 'redshift', 'snowflake', 'pytorch', 'tensorflow', 'hugging face', 'power bi', 'git']</t>
  </si>
  <si>
    <t>LexisNexis</t>
  </si>
  <si>
    <t>['sql', 'python', 'aws', 'redshift', 'databricks', 'pandas', 'tableau']</t>
  </si>
  <si>
    <t>Senior Data Engineer Consultant - Luxury Client</t>
  </si>
  <si>
    <t>Global Fishing Watch</t>
  </si>
  <si>
    <t>['sql', 'python', 'r', 'bigquery', 'ggplot2', 'matplotlib', 'plotly', 'power bi', 'looker', 'jira']</t>
  </si>
  <si>
    <t>['sql', 'python', 'snowflake', 'bigquery', 'looker', 'gitlab', 'github']</t>
  </si>
  <si>
    <t>Data Engineer (Decision Science) - Full-time</t>
  </si>
  <si>
    <t>['sql', 'python', 'bigquery', 'gcp', 'looker']</t>
  </si>
  <si>
    <t>Sr Lead Data Engineer - Full-time</t>
  </si>
  <si>
    <t>['python', 'aws', 'pyspark', 'git']</t>
  </si>
  <si>
    <t>Lead Software Engineer (Data Privacy &amp; AI)</t>
  </si>
  <si>
    <t>Lavendo</t>
  </si>
  <si>
    <t>['php', 'javascript', 'python', 'java', 'sql', 'nosql', 'mongodb', 'mongodb', 'cassandra', 'redis', 'aws', 'gdpr', 'hadoop', 'jquery', 'linux', 'docker', 'git', 'bitbucket']</t>
  </si>
  <si>
    <t>Staff Software Engineer - Data Engineering (FinTech) (Remote)</t>
  </si>
  <si>
    <t>['sql', 'nosql', 'python', 'snowflake', 'pyspark']</t>
  </si>
  <si>
    <t>Data Engineer (Onsite) – 4466</t>
  </si>
  <si>
    <t>['python', 'java', 'sql', 'sql server', 'mysql', 'snowflake', 'airflow', 'power bi', 'tableau', 'qlik', 'ssis']</t>
  </si>
  <si>
    <t>Sr Analyst, Business Analytics</t>
  </si>
  <si>
    <t>['sql', 'sas', 'sas', 'sql server', 'bigquery', 'oracle', 'jupyter', 'ssis', 'word', 'excel']</t>
  </si>
  <si>
    <t>Manager - Data and Analytics</t>
  </si>
  <si>
    <t>Tustin Temporary Emergency Shelter / Orange County Rescue Mission / Hurtt Family Health Clinic</t>
  </si>
  <si>
    <t>['sql', 'crystal', 'excel', 'powerpoint']</t>
  </si>
  <si>
    <t>Senior AI Engineer, IgniteTech (Remote) - $100,000/year USD</t>
  </si>
  <si>
    <t>['python', 'go', 'bash', 'mongodb', 'mongodb', 'aws', 'azure', 'splunk', 'git', 'jenkins', 'docker', 'kubernetes', 'terraform']</t>
  </si>
  <si>
    <t>Artificial Intelligence Engineer, IgniteTech (Remote) - $100,000/year USD</t>
  </si>
  <si>
    <t>Senior Analyst, Report Engineering - Learning &amp; Talent Solultions (Project Hire)</t>
  </si>
  <si>
    <t>['sql', 'html', 'python', 'snowflake', 'tableau', 'power bi', 'cognos', 'sap', 'smartsheet', 'airtable']</t>
  </si>
  <si>
    <t>Senior Data Engineer, Analytics</t>
  </si>
  <si>
    <t>['python', 'scala', 'sql', 'snowflake', 'bigquery', 'redshift', 'airflow', 'spark', 'spring', 'excel']</t>
  </si>
  <si>
    <t>Careers @ Graham Packaging</t>
  </si>
  <si>
    <t>Skillman, NJ</t>
  </si>
  <si>
    <t>['sql', 'hadoop', 'pyspark', 'airflow', 'kafka', 'tableau']</t>
  </si>
  <si>
    <t>Snowflake Data Engineer with AWS- w2 only</t>
  </si>
  <si>
    <t>Whitemarsh Township, PA</t>
  </si>
  <si>
    <t>Merakey</t>
  </si>
  <si>
    <t>['sql', 'sql server', 'mysql', 'oracle', 'spark', 'tableau', 'power bi']</t>
  </si>
  <si>
    <t>Palm Desert, CA</t>
  </si>
  <si>
    <t>Master Data Management Engineer</t>
  </si>
  <si>
    <t>IDR Inc.</t>
  </si>
  <si>
    <t>Virginia, IL</t>
  </si>
  <si>
    <t>['python', 'sql', 'java', 'go', 'azure', 'databricks', 'oracle', 'pandas', 'pyspark', 'numpy', 'scikit-learn', 'pytorch', 'react', 'spring', 'angular', 'excel', 'word', 'powerpoint', 'docker', 'github', 'terraform']</t>
  </si>
  <si>
    <t>All, MO</t>
  </si>
  <si>
    <t>['sql', 'ssis', 'ssrs', 'power bi']</t>
  </si>
  <si>
    <t>KForce</t>
  </si>
  <si>
    <t>['java', 'scala', 'spark', 'kafka']</t>
  </si>
  <si>
    <t>Director - Data Engineering</t>
  </si>
  <si>
    <t>['sql', 'python', 'azure', 'databricks', 'aws', 'gcp', 'snowflake', 'spark', 'tableau', 'power bi']</t>
  </si>
  <si>
    <t>Lead Data &amp; BI Engineer - Python/PowerBI</t>
  </si>
  <si>
    <t>['python', 'sql', 'sql server', 'oracle', 'pyspark', 'power bi', 'ssis', 'tableau']</t>
  </si>
  <si>
    <t>TreeHouse Foods</t>
  </si>
  <si>
    <t>['sql', 'go', 'pytorch', 'tensorflow', 'numpy', 'tableau']</t>
  </si>
  <si>
    <t>Senior Software Engineer |  Advanced Data Engineering</t>
  </si>
  <si>
    <t>Data Analyst, Research Strategy</t>
  </si>
  <si>
    <t>['sql', 'python', 'r', 'vba', 'snowflake', 'bigquery', 'excel']</t>
  </si>
  <si>
    <t>['python', 'ruby', 'ruby', 'sql', 'snowflake', 'aws', 'kafka', 'excel', 'docker', 'kubernetes']</t>
  </si>
  <si>
    <t>Senior Data Analytics &amp; Reporting Analyst - Risk Management (Hybrid)</t>
  </si>
  <si>
    <t>['snowflake', 'airflow', 'looker']</t>
  </si>
  <si>
    <t>Standard, AB, Canada</t>
  </si>
  <si>
    <t>['redis', 'spark']</t>
  </si>
  <si>
    <t>Project/Program Specialist (Data Engineer I)</t>
  </si>
  <si>
    <t>Data Analyst - Base Units (Administrative Special Services Staff III - Exempt) ARPA</t>
  </si>
  <si>
    <t>['r', 'python', 'sql', 'pandas']</t>
  </si>
  <si>
    <t>Capital Planning, Data Engineering Senior Advisor</t>
  </si>
  <si>
    <t>['python', 'sql', 'azure', 'snowflake', 'oracle', 'airflow', 'sap']</t>
  </si>
  <si>
    <t>Sr. Data Engineer, Data Science Team - Full-time</t>
  </si>
  <si>
    <t>['python', 'sql', 'go', 'aws', 'snowflake', 'redshift', 'airflow', 'unix', 'github', 'git']</t>
  </si>
  <si>
    <t>SIGINT Data Analyst - Mid - Now Hiring</t>
  </si>
  <si>
    <t>Avondale, AZ</t>
  </si>
  <si>
    <t>['python', 'sql', 'c', 'databricks', 'aws', 'spark', 'kafka', 'power bi', 'tableau', 'git']</t>
  </si>
  <si>
    <t>Senior SRE (Data team)</t>
  </si>
  <si>
    <t>P2P.org</t>
  </si>
  <si>
    <t>['gcp', 'airflow', 'kafka', 'kubernetes']</t>
  </si>
  <si>
    <t>Admin - Data Analyst II</t>
  </si>
  <si>
    <t>RWDY Inc</t>
  </si>
  <si>
    <t>['spring', 'word', 'excel', 'outlook']</t>
  </si>
  <si>
    <t>Lead Data Scientist, Research, Multimodal Search</t>
  </si>
  <si>
    <t>Senior Database Platform Engineer | Multi-Strategy Investment Management Firm</t>
  </si>
  <si>
    <t>Techfellow Limited</t>
  </si>
  <si>
    <t>['c', 'sql', 'python', 'sql server', 'postgresql', 'snowflake', 'airflow', 'kafka', 'tableau', 'power bi', 'docker', 'kubernetes', 'terraform']</t>
  </si>
  <si>
    <t>Sr. Data Engineer II</t>
  </si>
  <si>
    <t>['python', 'sql', 'aws', 'snowflake', 'airflow', 'spark', 'terraform', 'kubernetes']</t>
  </si>
  <si>
    <t>['python', 'java', 'scala', 'sql', 'nosql', 'shell', 'dynamodb', 'aws', 'snowflake', 'redshift', 'azure', 'spark', 'kafka']</t>
  </si>
  <si>
    <t>Data Engineer, Data &amp; Analytics - 12 months contract</t>
  </si>
  <si>
    <t>Metro Supply Chain</t>
  </si>
  <si>
    <t>['python', 'sql', 'r', 'snowflake', 'azure', 'spark', 'ssis', 'power bi', 'sharepoint']</t>
  </si>
  <si>
    <t>Healthcare Provider Network Data Analyst - Full-time</t>
  </si>
  <si>
    <t>Data Analyst  Pharmacy Hybrid on-site Westwood MA - Full-time</t>
  </si>
  <si>
    <t>Audit Data Analyst II - Full-time</t>
  </si>
  <si>
    <t>['sas', 'sas', 'sql', 'sql server', 'snowflake', 'oracle', 'aws', 'hadoop', 'tableau', 'excel']</t>
  </si>
  <si>
    <t>['sql', 't-sql', 'python', 'r', 'sql server', 'gdpr', 'ssis', 'sharepoint', 'git']</t>
  </si>
  <si>
    <t>Artificial Intelligence Researcher</t>
  </si>
  <si>
    <t>Oracle Internships | Apply for Paid Opportunities in Tech &amp; Data</t>
  </si>
  <si>
    <t>New York, NY (+10 others)</t>
  </si>
  <si>
    <t>['java', 'python', 'r', 'sql', 'go', 'oracle', 'aws', 'azure', 'numpy', 'matplotlib', 'tensorflow', 'pytorch', 'spark', 'express', 'excel']</t>
  </si>
  <si>
    <t>1.4 Applied Scientist - Spatial AI</t>
  </si>
  <si>
    <t>Field AI</t>
  </si>
  <si>
    <t>['go', 'c++', 'python', 'pytorch', 'tensorflow', 'opencv']</t>
  </si>
  <si>
    <t>Lead Data Engineer Python, SQL, AWS</t>
  </si>
  <si>
    <t>['python', 'sql', 'java', 'scala', 'nosql', 'mongo', 'shell', 'mysql', 'cassandra', 'aws', 'redshift', 'snowflake', 'azure', 'hadoop', 'kafka', 'spark']</t>
  </si>
  <si>
    <t>Principal Software Engineer (Language Data &amp; Text Analytics)</t>
  </si>
  <si>
    <t>['python', 'r', 'javascript', 'sql', 'jupyter', 'github']</t>
  </si>
  <si>
    <t>Data Engineer (SQL &amp; Autosys) - Banking/Financial Services</t>
  </si>
  <si>
    <t>Senior Data Engineer / Python / SQL / AWS</t>
  </si>
  <si>
    <t>JobServe - Tech Jobs</t>
  </si>
  <si>
    <t>Panasonic Avionics Corporation</t>
  </si>
  <si>
    <t>['go', 'r', 'python', 'sql', 'no-sql', 'aws', 'azure', 'tableau', 'power bi', 'excel', 'word', 'visio', 'flow']</t>
  </si>
  <si>
    <t>Radiate E Services Pvt Ltd</t>
  </si>
  <si>
    <t>Trans Planning Data Analyst Supply Chain Transportation Planning</t>
  </si>
  <si>
    <t>BeBee AE</t>
  </si>
  <si>
    <t>Data Analyst Programmer (Multiple Levels) - Clearance and Polygraph Required</t>
  </si>
  <si>
    <t>Constellation Technologies, Inc.</t>
  </si>
  <si>
    <t>['r', 'python', 'sas', 'sas', 'matlab', 'aws', 'linux']</t>
  </si>
  <si>
    <t>Prodigy Resources</t>
  </si>
  <si>
    <t>['python', 'sql', 'dynamodb', 'redshift', 'aws', 'spark', 'kafka', 'airflow', 'gdpr', 'pulumi']</t>
  </si>
  <si>
    <t>Associate - Cybersecurity</t>
  </si>
  <si>
    <t>Inspira</t>
  </si>
  <si>
    <t>['powershell', 'bash', 'python', 'azure', 'aws']</t>
  </si>
  <si>
    <t>Sr. Analyst, Retail Global Analytics and Insights (UP&amp;E)</t>
  </si>
  <si>
    <t>['python', 'sql', 'snowflake', 'excel', 'tableau', 'power bi', 'microstrategy']</t>
  </si>
  <si>
    <t>Epic Clarity Data Engineer</t>
  </si>
  <si>
    <t>AWS Big Data Engineer (Charlotte, NC) Nearby Inperson Interview</t>
  </si>
  <si>
    <t>['python', 'sql', 'nosql', 'postgresql', 'dynamodb', 'aws', 'redshift', 'spark', 'pandas', 'numpy', 'linux', 'tableau']</t>
  </si>
  <si>
    <t>Linux Careers</t>
  </si>
  <si>
    <t>['python', 'scala', 'sql', 'snowflake', 'databricks']</t>
  </si>
  <si>
    <t>Alpine Solutions Group</t>
  </si>
  <si>
    <t>['python', 'sql', 'azure', 'databricks', 'gcp', 'power bi']</t>
  </si>
  <si>
    <t>Data Warehouse &amp; Analytics Engineer</t>
  </si>
  <si>
    <t>['sql', 'power bi', 'dax', 'tableau', 'qlik']</t>
  </si>
  <si>
    <t>ICM In - Business Quality Assurance - Data Analytics - Hybrid - VP</t>
  </si>
  <si>
    <t>['c++', 'python', 'c#', 'java', 'r', 'sql', 'sas', 'sas', 'pytorch', 'hadoop', 'spark', 'kafka', 'alteryx', 'tableau']</t>
  </si>
  <si>
    <t>Java, Big Data (Spark) - VP - Pune</t>
  </si>
  <si>
    <t>['java', 'spark', 'kafka', 'docker']</t>
  </si>
  <si>
    <t>Public Health Solutions</t>
  </si>
  <si>
    <t>['python', 'azure', 'gcp', 'aws', 'databricks', 'pytorch', 'tensorflow']</t>
  </si>
  <si>
    <t>Learning Care Group</t>
  </si>
  <si>
    <t>['python', 'sql', 'sql server', 'azure', 'databricks']</t>
  </si>
  <si>
    <t>['python', 'sql', 'java', 'scala', 'aws', 'gcp', 'bigquery', 'pyspark', 'airflow', 'spark']</t>
  </si>
  <si>
    <t>['scala', 'python', 'aws', 'hadoop', 'spark', 'kafka', 'jira']</t>
  </si>
  <si>
    <t>Product Data Analyst | Specials P3</t>
  </si>
  <si>
    <t>Product Data Analyst | Commercial</t>
  </si>
  <si>
    <t>Doylestown, PA</t>
  </si>
  <si>
    <t>Tyndale Company, Inc.</t>
  </si>
  <si>
    <t>Hartland, WI</t>
  </si>
  <si>
    <t>JX Enterprises Inc</t>
  </si>
  <si>
    <t>['sql', 'crystal', 'power bi']</t>
  </si>
  <si>
    <t>Fortune Brands Innovations</t>
  </si>
  <si>
    <t>['qlik', 'tableau']</t>
  </si>
  <si>
    <t>SAS Viya Data Analyst (432245)</t>
  </si>
  <si>
    <t>Engineer II – Big Data, GCP with Java SpringBoot</t>
  </si>
  <si>
    <t>['java', 'sql', 'mongodb', 'mongodb', 'mysql', 'postgresql', 'gcp', 'bigquery', 'spark', 'hadoop', 'spring', 'kubernetes', 'github']</t>
  </si>
  <si>
    <t>Applied Analytics, Aladdin Wealth Tech, Analyst</t>
  </si>
  <si>
    <t>['sql', 'python', 'r', 'javascript', 'c++', 'java']</t>
  </si>
  <si>
    <t>Engineer II Big Data, GCP with Java SpringBoot</t>
  </si>
  <si>
    <t>#Hiring AWS Data Engineer (19069-1) with Spark, Python, Glue-Atlanta, GA (Hybrid)-Locals only-C2C- CH</t>
  </si>
  <si>
    <t>['python', 'sql', 'aws', 'redshift', 'spark', 'pyspark', 'terraform', 'jira']</t>
  </si>
  <si>
    <t>World Insurance Associates LLC</t>
  </si>
  <si>
    <t>Data Engineer - NAVSUP OIS - Remote</t>
  </si>
  <si>
    <t>['sql', 'python', 'java', 'scala', 'go', 'mysql', 'oracle', 'aws', 'azure', 'aurora', 'gcp', 'hadoop', 'spark', 'kafka']</t>
  </si>
  <si>
    <t>IN-Manager Azure Data Engineer Data and Analytics Advisory Noida</t>
  </si>
  <si>
    <t>['scala', 'sql', 'python', 'sql server', 'postgresql', 'mysql', 'azure', 'databricks', 'pyspark', 'spark', 'hadoop']</t>
  </si>
  <si>
    <t>Glenview, IL (+4 others)</t>
  </si>
  <si>
    <t>Senior ETL Lead Data Engineer – R01549619</t>
  </si>
  <si>
    <t>['t-sql', 'python', 'sql', 'snowflake']</t>
  </si>
  <si>
    <t>Raytheon Technologies Corporate Headquarters</t>
  </si>
  <si>
    <t>['sql', 'python', 'tableau', 'power bi', 'qlik', 'sap', 'alteryx', 'flow']</t>
  </si>
  <si>
    <t>ETL Data Engineer (multiple positions) in Brookfield, WI</t>
  </si>
  <si>
    <t>US Bank</t>
  </si>
  <si>
    <t>['sql', 'python', 'cassandra', 'spark', 'hadoop', 'kafka', 'excel', 'jenkins']</t>
  </si>
  <si>
    <t>Financial Data Analyst(Senior )</t>
  </si>
  <si>
    <t>Richmond University Medical Center</t>
  </si>
  <si>
    <t>['php', 'sas', 'sas', 'excel', 'powerpoint', 'tableau']</t>
  </si>
  <si>
    <t>Employnet Inc</t>
  </si>
  <si>
    <t>Business Operations Analyst III</t>
  </si>
  <si>
    <t>Branch Operations Branch Data Analyst</t>
  </si>
  <si>
    <t>Industrial Data Engineer</t>
  </si>
  <si>
    <t>Meridian, MS</t>
  </si>
  <si>
    <t>Atlas Roofing Corporation</t>
  </si>
  <si>
    <t>['python', 'r', 'sql', 'oracle', 'tensorflow', 'pytorch', 'scikit-learn']</t>
  </si>
  <si>
    <t>Groov</t>
  </si>
  <si>
    <t>['python', 'pandas', 'numpy', 'scikit-learn', 'power bi', 'tableau', 'flow']</t>
  </si>
  <si>
    <t>Lead Data Engineer (McLean - Richmond)</t>
  </si>
  <si>
    <t>Petersburg, VA</t>
  </si>
  <si>
    <t>IT Data Engineer Manager (HCA/ITD #10117623)</t>
  </si>
  <si>
    <t>Senior Data Scientist - Visual AI</t>
  </si>
  <si>
    <t>Lead Data Engineer - ETL &amp; SQL</t>
  </si>
  <si>
    <t>['sql', 'nosql', 'python', 'java', 'airflow', 'kubernetes', 'docker', 'git']</t>
  </si>
  <si>
    <t>Cloud Data Engineer, Specialist</t>
  </si>
  <si>
    <t>['python', 'sql', 'aws', 'snowflake', 'azure', 'excel', 'word', 'powerpoint', 'sharepoint']</t>
  </si>
  <si>
    <t>Salesforce Business Systems Analyst</t>
  </si>
  <si>
    <t>['tableau', 'sap']</t>
  </si>
  <si>
    <t>Tech:NYC Job Board</t>
  </si>
  <si>
    <t>Paces (YC S22)</t>
  </si>
  <si>
    <t>['python', 'rust', 'scala', 'sql', 'aws', 'gcp', 'azure', 'spark', 'airflow']</t>
  </si>
  <si>
    <t>Data Engineer Gen AI</t>
  </si>
  <si>
    <t>['c#', 'sql', 'sql server', 'aws', 'azure', 'oracle', 'snowflake']</t>
  </si>
  <si>
    <t>Data Engineer - Azure + Databricks</t>
  </si>
  <si>
    <t>The Planet Group</t>
  </si>
  <si>
    <t>['sql', 'python', 'sql server', 'azure', 'databricks', 'git']</t>
  </si>
  <si>
    <t>GM Dealer Chat Data Analyst</t>
  </si>
  <si>
    <t>RCO Engineering</t>
  </si>
  <si>
    <t>Jr Data Analyst (Dealership/Automotive)</t>
  </si>
  <si>
    <t>itheroes inc</t>
  </si>
  <si>
    <t>['sql', 'snowflake', 'github', 'gitlab', 'jenkins']</t>
  </si>
  <si>
    <t>Microsoft Fabric &amp; Spark Data Engineer</t>
  </si>
  <si>
    <t>Manchaca, TX</t>
  </si>
  <si>
    <t>['azure', 'spark', 'power bi', 'word', 'github']</t>
  </si>
  <si>
    <t>Data Engineer, PHP</t>
  </si>
  <si>
    <t>['postgresql', 'react']</t>
  </si>
  <si>
    <t>Principal AI Engineer</t>
  </si>
  <si>
    <t>IC Resources</t>
  </si>
  <si>
    <t>['python', 'typescript', 'go', 'aws', 'fastapi', 'flask', 'kubernetes', 'terraform', 'docker']</t>
  </si>
  <si>
    <t>DCEO Engineer, Data Center Engineering Operations</t>
  </si>
  <si>
    <t>Advanced Data Insight Analyst III</t>
  </si>
  <si>
    <t>Expedia</t>
  </si>
  <si>
    <t>['sql', 'r', 'python', 'postgresql', 'plotly', 'spark', 'tableau', 'power bi']</t>
  </si>
  <si>
    <t>Entry Level Azure Data Engineer</t>
  </si>
  <si>
    <t>['sql', 'azure', 'pyspark']</t>
  </si>
  <si>
    <t>FLEX Senior Data Engineer AI Studio at Marriott</t>
  </si>
  <si>
    <t>['spark', 'kafka', 'airflow']</t>
  </si>
  <si>
    <t>Supply Chain Data Analyst - Automation &amp; Logistics</t>
  </si>
  <si>
    <t>Lebanon, OH</t>
  </si>
  <si>
    <t>Encore Talent Solutions</t>
  </si>
  <si>
    <t>['sql', 'crystal', 'power bi', 'ssrs']</t>
  </si>
  <si>
    <t>Senior Data Scientist, Telecommunications only on W2/1099</t>
  </si>
  <si>
    <t>['sql', 'python', 'databricks', 'pandas', 'numpy', 'scikit-learn', 'tensorflow', 'spark', 'tableau', 'power bi']</t>
  </si>
  <si>
    <t>Lead Data Engineer (McLean | Richmond)</t>
  </si>
  <si>
    <t>Smartsheet Data Analyst</t>
  </si>
  <si>
    <t>['go', 'excel', 'smartsheet']</t>
  </si>
  <si>
    <t>Analyst, Business Analysis - Retail IQ</t>
  </si>
  <si>
    <t>['express', 'jira']</t>
  </si>
  <si>
    <t>['java', 'scala', 'python', 'sql', 'nosql', 'dynamodb', 'aws', 'snowflake', 'redshift', 'azure', 'spark', 'kafka', 'tableau']</t>
  </si>
  <si>
    <t>Senior Data Engineer (Python, AWS)</t>
  </si>
  <si>
    <t>['python', 'java', 'scala', 'nosql', 'sql', 'shell', 'dynamodb', 'aws', 'redshift', 'snowflake', 'azure', 'kafka', 'spark']</t>
  </si>
  <si>
    <t>Senior Data Analyst, Telecommunications only on W2/1099</t>
  </si>
  <si>
    <t>Product Data Analyst | Manufacturing</t>
  </si>
  <si>
    <t>Data Engineer Python SQL</t>
  </si>
  <si>
    <t>['python', 'sql', 'databricks', 'aws', 'snowflake', 'pyspark', 'spark', 'terraform', 'gitlab']</t>
  </si>
  <si>
    <t>Lead Data Engineer - Onsite</t>
  </si>
  <si>
    <t>['scala', 'python', 'sql', 'aws', 'spark', 'hadoop']</t>
  </si>
  <si>
    <t>Pitzer College</t>
  </si>
  <si>
    <t>Accounting and Reporting Analyst</t>
  </si>
  <si>
    <t>['sql', 'python', 'snowflake', 'redshift', 'databricks', 'oracle', 'aws', 'airflow', 'linux', 'looker', 'tableau']</t>
  </si>
  <si>
    <t>['python', 'typescript', 'mongodb', 'mongodb', 'aws', 'azure', 'gcp', 'snowflake', 'jupyter', 'react', 'angular', 'node.js', 'splunk', 'git', 'terraform', 'jira']</t>
  </si>
  <si>
    <t>Education Data Analyst</t>
  </si>
  <si>
    <t>EmpowerK12</t>
  </si>
  <si>
    <t>Remote Generative AI Engineer</t>
  </si>
  <si>
    <t>['python', 'aws', 'gcp', 'hugging face', 'flow', 'wire']</t>
  </si>
  <si>
    <t>Data Warehouse Architect (no C2C or subcontractors)</t>
  </si>
  <si>
    <t>Dexian IT Solutions</t>
  </si>
  <si>
    <t>['sql', 'sql server', 'snowflake', 'azure', 'aws', 'power bi', 'ssrs', 'alteryx', 'ssis', 'tableau', 'qlik']</t>
  </si>
  <si>
    <t>['sql', 'python', 't-sql', 'azure', 'databricks', 'git']</t>
  </si>
  <si>
    <t>['sql', 'aws', 'redshift', 'gdpr', 'flow']</t>
  </si>
  <si>
    <t>R -6SGDI4-Support Engineering Data Specialist 4 - G07-Support Engineering Data</t>
  </si>
  <si>
    <t>SearchPros</t>
  </si>
  <si>
    <t>Business Analyst - Media/Entertainment</t>
  </si>
  <si>
    <t>Staff Data Engineer, Analytics</t>
  </si>
  <si>
    <t>Character.AI</t>
  </si>
  <si>
    <t>['python', 'sql', 'bigquery', 'spark', 'airflow', 'flow']</t>
  </si>
  <si>
    <t>Data Engineer  [remote work</t>
  </si>
  <si>
    <t>BAE Systems, Inc.</t>
  </si>
  <si>
    <t>['python', 'java', 'scala', 'c++', 'sql', 'nosql', 'sql server', 'oracle', 'redshift', 'aws', 'azure', 'kafka', 'airflow', 'pyspark', 'tensorflow', 'pytorch', 'scikit-learn', 'keras', 'docker', 'kubernetes']</t>
  </si>
  <si>
    <t>Brooklyn, OH</t>
  </si>
  <si>
    <t>['python', 'r', 'aws', 'numpy', 'pandas', 'jupyter', 'plotly', 'pytorch', 'linux', 'looker', 'tableau', 'word']</t>
  </si>
  <si>
    <t>Staff Software Engineer - Data Platform</t>
  </si>
  <si>
    <t>Ambient.ai</t>
  </si>
  <si>
    <t>['python', 'c++', 'mysql', 'postgresql', 'redis', 'unify']</t>
  </si>
  <si>
    <t>Senior AI Engineer, IgniteTech (Remote) - $200,000/year USD</t>
  </si>
  <si>
    <t>['aws', 'gcp', 'azure', 'jira']</t>
  </si>
  <si>
    <t>Data Analyst II (California)</t>
  </si>
  <si>
    <t>Jennie Johnson</t>
  </si>
  <si>
    <t>Fisher Phillips</t>
  </si>
  <si>
    <t>['sql', 'looker', 'sheets', 'excel']</t>
  </si>
  <si>
    <t>Cherry Valley, IL</t>
  </si>
  <si>
    <t>DB SCHENKER</t>
  </si>
  <si>
    <t>Lafayette 148, Inc</t>
  </si>
  <si>
    <t>['sql', 'r', 'python', 'redshift', 'snowflake', 'bigquery', 'gdpr', 'tableau', 'power bi', 'looker', 'excel']</t>
  </si>
  <si>
    <t>Technology - Data Scientist II</t>
  </si>
  <si>
    <t>Data Scientist – MacDill AFB, Tampa – TS/SCI CLEARANCE</t>
  </si>
  <si>
    <t>Peraton Corporation</t>
  </si>
  <si>
    <t>['python', 'r', 'aws', 'azure', 'pandas', 'numpy', 'scikit-learn', 'tensorflow', 'pytorch', 'tableau', 'power bi', 'powerpoint', 'excel', 'git', 'docker', 'kubernetes']</t>
  </si>
  <si>
    <t>Engineering (Data Products)</t>
  </si>
  <si>
    <t>Mutiny</t>
  </si>
  <si>
    <t>['python', 'typescript', 'kotlin', 'ruby', 'ruby', 'snowflake']</t>
  </si>
  <si>
    <t>AVP - Quantitative Data Engineer – Economic Forecasting (Hybrid)</t>
  </si>
  <si>
    <t>Business Intelligence Engineer, ROW Supply Chain Analytics, Research and Product</t>
  </si>
  <si>
    <t>['nosql', 'sql', 'python', 'dynamodb', 'aws', 'redshift', 'oracle', 'excel', 'tableau']</t>
  </si>
  <si>
    <t>Machine learning  Manager</t>
  </si>
  <si>
    <t>['python', 'gcp', 'azure', 'github', 'docker']</t>
  </si>
  <si>
    <t>Sr. Manager, Finance Data Analytics</t>
  </si>
  <si>
    <t>['sql', 'python', 'databricks', 'tableau', 'flow']</t>
  </si>
  <si>
    <t>Data Scientist , Games [Remote]</t>
  </si>
  <si>
    <t>Manager of Enterprise Analytic Infrastructure</t>
  </si>
  <si>
    <t>FROEDTERT HEALTH</t>
  </si>
  <si>
    <t>Electrical Engineer / Designer - Critical Facilities / Data Centre Design</t>
  </si>
  <si>
    <t>Alliance Search Partners</t>
  </si>
  <si>
    <t>['sql', 'terminal']</t>
  </si>
  <si>
    <t>HR SYSTEMS &amp; REPORTING ANALYST (Available to sit in Indianapolis, Chicago or Atlanta)</t>
  </si>
  <si>
    <t>Barnes &amp; Thornburg LLP</t>
  </si>
  <si>
    <t>Associate Director of Data Science – RAG, NLP, LLM and GenAI (Hybrid or Remote)</t>
  </si>
  <si>
    <t>['python', 'hugging face', 'tensorflow', 'keras', 'pytorch', 'github']</t>
  </si>
  <si>
    <t>Montgomery Village, MD</t>
  </si>
  <si>
    <t>Solventum</t>
  </si>
  <si>
    <t>['python', 'scala', 'sql', 'postgresql', 'dynamodb', 'aws', 'aurora', 'redshift', 'pyspark', 'graphql', 'docker', 'kubernetes', 'terraform', 'jira', 'confluence']</t>
  </si>
  <si>
    <t>['sas', 'sas', 'r', 'python', 'typescript', 'javascript', 'rshiny', 'tableau']</t>
  </si>
  <si>
    <t>SAP Data Lead - Senior Consultant</t>
  </si>
  <si>
    <t>Jora</t>
  </si>
  <si>
    <t>Linkitall LLC</t>
  </si>
  <si>
    <t>Haggard &amp; Stocking Associates</t>
  </si>
  <si>
    <t>Sr. Business Intelligence Engineer, Deal Tooling and Insights, Strategic Customer Engagements</t>
  </si>
  <si>
    <t>Pasadena, TX</t>
  </si>
  <si>
    <t>Riverway Business Services</t>
  </si>
  <si>
    <t>['python', 'r', 'sql', 'azure', 'power bi', 'excel']</t>
  </si>
  <si>
    <t>['python', 'postgresql', 'snowflake', 'angular']</t>
  </si>
  <si>
    <t>Tatum, a Randstad company</t>
  </si>
  <si>
    <t>['sql', 'java', 'c#']</t>
  </si>
  <si>
    <t>Data Analyst - long-Term Contract (Government) Position(11+years-Hybrid)</t>
  </si>
  <si>
    <t>CapitalTechSolutions Inc</t>
  </si>
  <si>
    <t>Consulting Departmental Applications Analyst - Tech Services</t>
  </si>
  <si>
    <t>Data Analyst (SQL, Power BI)</t>
  </si>
  <si>
    <t>['sql', 'javascript', 'sql server', 'azure', 'power bi', 'ssis', 'excel']</t>
  </si>
  <si>
    <t>People Data &amp; Insights Manager</t>
  </si>
  <si>
    <t>['r', 'sql', 'vba', 'power bi', 'dax', 'excel']</t>
  </si>
  <si>
    <t>['python', 'snowflake', 'oracle', 'aws', 'airflow', 'power bi']</t>
  </si>
  <si>
    <t>Senior Software Quality Assurance Engineer</t>
  </si>
  <si>
    <t>Greater Noida, Uttar Pradesh, India</t>
  </si>
  <si>
    <t>Altela</t>
  </si>
  <si>
    <t>11+ Yrs Data Analyst- Washington, DC (Hybrid)</t>
  </si>
  <si>
    <t>Senior Machine Learning Engineer - AI Solutions</t>
  </si>
  <si>
    <t>TWG Global</t>
  </si>
  <si>
    <t>['swift', 'python', 'sql', 'scikit-learn', 'tensorflow', 'pytorch', 'pandas', 'numpy', 'matplotlib', 'seaborn', 'plotly']</t>
  </si>
  <si>
    <t>Staff Machine Learning Engineer - AI Solutions</t>
  </si>
  <si>
    <t>['swift', 'python', 'aws', 'gcp', 'tensorflow', 'pytorch', 'scikit-learn']</t>
  </si>
  <si>
    <t>Optimiza</t>
  </si>
  <si>
    <t>['python', 'java', 'scala', 'aws', 'azure', 'gcp', 'tensorflow', 'keras', 'pytorch', 'spark', 'hadoop']</t>
  </si>
  <si>
    <t>Part-time Data Administrator</t>
  </si>
  <si>
    <t>Arrowmac</t>
  </si>
  <si>
    <t>Documentation Analyst (Pharmaceutical)</t>
  </si>
  <si>
    <t>VIVOS Professional Services, LLC</t>
  </si>
  <si>
    <t>['python', 'databricks', 'azure', 'aws', 'spark', 'hadoop']</t>
  </si>
  <si>
    <t>Data Engineer(Telecom Wireless Domain)</t>
  </si>
  <si>
    <t>Aespatech,LLC</t>
  </si>
  <si>
    <t>['sql', 'python', 'java', 'javascript', 'aws', 'azure', 'snowflake', 'hadoop', 'git']</t>
  </si>
  <si>
    <t>Data Engineer - Microsoft Fabric</t>
  </si>
  <si>
    <t>Finance and accounting</t>
  </si>
  <si>
    <t>K-Tek Resourcing</t>
  </si>
  <si>
    <t>['sql', 't-sql']</t>
  </si>
  <si>
    <t>Data Analyst Atrium Health</t>
  </si>
  <si>
    <t>Vegetation Management and Wildfire Data Analyst</t>
  </si>
  <si>
    <t>Texas New Mexico Power</t>
  </si>
  <si>
    <t>['r', 'python', 'sql', 'power bi', 'tableau', 'excel']</t>
  </si>
  <si>
    <t>['python', 'scala', 'java', 'nosql', 'cassandra', 'mysql', 'pyspark', 'spark', 'airflow', 'hadoop', 'docker']</t>
  </si>
  <si>
    <t>Spring Hill, TN</t>
  </si>
  <si>
    <t>Preventia Security, LLC</t>
  </si>
  <si>
    <t>Senior Business Analytics</t>
  </si>
  <si>
    <t>Rello Search Partners</t>
  </si>
  <si>
    <t>Data Scientist- Bayesian Modeling/ Large Language Models (LLMs)</t>
  </si>
  <si>
    <t>Business Analyst/Data Analyst - Now Hiring</t>
  </si>
  <si>
    <t>AGM Tech Solutions</t>
  </si>
  <si>
    <t>['sql', 'go', 'oracle', 'sap', 'flow']</t>
  </si>
  <si>
    <t>Data Analyst - Data Analyst I</t>
  </si>
  <si>
    <t>Field Data Engineer</t>
  </si>
  <si>
    <t>Ascend.io</t>
  </si>
  <si>
    <t>['python', 'java', 'scala', 'snowflake', 'databricks', 'aws', 'gcp', 'azure']</t>
  </si>
  <si>
    <t>['python', 'sql', 'aws', 'azure', 'gcp', 'spark', 'pyspark', 'tableau']</t>
  </si>
  <si>
    <t>Data Analyst (medical insdustry). Job in Pasadena LilyLifestyle Jobs</t>
  </si>
  <si>
    <t>Imperial Health Plan of California, Inc.</t>
  </si>
  <si>
    <t>['sql', 'python', 'mysql', 'sql server', 'aws', 'tableau', 'looker', 'ssis', 'ssrs']</t>
  </si>
  <si>
    <t>Behavioral Health Analyst</t>
  </si>
  <si>
    <t>JWCH Institute</t>
  </si>
  <si>
    <t>Payer Analytics Specialist</t>
  </si>
  <si>
    <t>Neolytix</t>
  </si>
  <si>
    <t>AI Data Specialist</t>
  </si>
  <si>
    <t>Jericho, NY</t>
  </si>
  <si>
    <t>TCS - Tata Consultancy Services</t>
  </si>
  <si>
    <t>['python', 'java', 'javascript', 'snowflake', 'aws', 'gcp', 'kafka', 'unix']</t>
  </si>
  <si>
    <t>Data Engineer, Infrastructure</t>
  </si>
  <si>
    <t>['sql', 'python', 'java', 'scala', 'aws', 'gcp', 'azure', 'snowflake', 'redshift', 'spark', 'airflow', 'terraform', 'notion']</t>
  </si>
  <si>
    <t>Johnson &amp; Johnson, Associate Director, R&amp;D Data Science and Digital Health - Immunology - Application via WayUp</t>
  </si>
  <si>
    <t>WayUp</t>
  </si>
  <si>
    <t>['sql', 'python', 'r', 'spring']</t>
  </si>
  <si>
    <t>PBM Data Engineer</t>
  </si>
  <si>
    <t>['sql', 'sas', 'sas', 'python', 'r', 'bigquery', 'azure', 'linux', 'alteryx']</t>
  </si>
  <si>
    <t>Senior Data Engineer, Platform</t>
  </si>
  <si>
    <t>Betterment</t>
  </si>
  <si>
    <t>['sql', 'r', 'python', 'redshift', 'looker', 'tableau', 'chef']</t>
  </si>
  <si>
    <t>AI Data Analyst</t>
  </si>
  <si>
    <t>Prosites Corporate</t>
  </si>
  <si>
    <t>['python', 'r', 'sql', 'nosql', 'matplotlib', 'seaborn', 'tensorflow', 'scikit-learn', 'pytorch', 'pandas', 'numpy', 'tableau', 'power bi']</t>
  </si>
  <si>
    <t>Staff Data Scientist, Apps Team</t>
  </si>
  <si>
    <t>Data Scientist, Legal</t>
  </si>
  <si>
    <t>['python', 'php', 'perl', 'mysql', 'oracle']</t>
  </si>
  <si>
    <t>['sql', 'python', 'nosql', 'go', 'aws', 'snowflake', 'gcp', 'azure', 'unix']</t>
  </si>
  <si>
    <t>['python', 'sql', 'powershell', 'azure', 'databricks', 'aws', 'gcp', 'spark', 'jupyter', 'windows', 'power bi']</t>
  </si>
  <si>
    <t>Principal, Data Architecture &amp; Engineering</t>
  </si>
  <si>
    <t>['sql', 'python', 'scala', 'azure', 'aws', 'gcp', 'snowflake', 'databricks', 'bigquery', 'airflow', 'terraform']</t>
  </si>
  <si>
    <t>Live Data Production Editor, Sports (Must have knowledge in sports) 3</t>
  </si>
  <si>
    <t>Senior Data Scientist, IgniteTech (Remote) - $60,000/year USD</t>
  </si>
  <si>
    <t>Site Reliability Engineer (Data)</t>
  </si>
  <si>
    <t>['python', 'typescript', 'bash', 'go', 'databricks', 'aws', 'airflow', 'terraform', 'kubernetes', 'unity']</t>
  </si>
  <si>
    <t>Tata Consultancy Service Limited</t>
  </si>
  <si>
    <t>(USA) Manager, Creative- Data Engineer, Creative Data &amp; Strategy</t>
  </si>
  <si>
    <t>['sas', 'sas', 'python', 'java', 'excel', 'tableau', 'power bi', 'word', 'powerpoint']</t>
  </si>
  <si>
    <t>Senior Data Analytics Engineer, USRM Modeling Data Solutions</t>
  </si>
  <si>
    <t>['sql', 'python', 'pandas', 'numpy', 'excel', 'power bi', 'tableau']</t>
  </si>
  <si>
    <t>Staff Applied Scientist I</t>
  </si>
  <si>
    <t>['python', 'scala', 'java', 'gcp', 'spark', 'airflow', 'tensorflow', 'pytorch']</t>
  </si>
  <si>
    <t>Unison Systems Inc.</t>
  </si>
  <si>
    <t>Lead Data Engineer - Individual Contributor</t>
  </si>
  <si>
    <t>McLean, VA (+1 other)</t>
  </si>
  <si>
    <t>AnitaB.org Job Board</t>
  </si>
  <si>
    <t>Sr Engineer, Data</t>
  </si>
  <si>
    <t>Data &amp; ML Engineer</t>
  </si>
  <si>
    <t>['c', 'python', 'r', 'snowflake', 'redshift', 'aws', 'pandas', 'numpy', 'scikit-learn', 'kafka', 'spark', 'hadoop', 'tensorflow', 'pytorch', 'phoenix', 'power bi', 'looker', 'tableau']</t>
  </si>
  <si>
    <t>Document Control Data Analyst</t>
  </si>
  <si>
    <t>['sap', 'sheets', 'excel', 'word']</t>
  </si>
  <si>
    <t>Digital Analyst - US</t>
  </si>
  <si>
    <t>Merlin Entertainments</t>
  </si>
  <si>
    <t>['go', 'power bi', 'tableau']</t>
  </si>
  <si>
    <t>Analytics Engineer (Not Remote)</t>
  </si>
  <si>
    <t>NorthEast Provider Solutions Inc.</t>
  </si>
  <si>
    <t>['sql', 'python', 'r', 'sql server', 'azure', 'aws', 'snowflake', 'ssis']</t>
  </si>
  <si>
    <t>Software Data Engineer - Python</t>
  </si>
  <si>
    <t>['python', 'sql', 'databricks', 'pandas', 'pyspark']</t>
  </si>
  <si>
    <t>['scala', 'python', 'aws', 'hadoop', 'pyspark', 'kafka', 'jira']</t>
  </si>
  <si>
    <t>['python', 'scala', 'java', 'dynamodb', 'elasticsearch', 'aws', 'spark']</t>
  </si>
  <si>
    <t>Business Data Analyst Part Time ONISTE IN NEW JERSEY</t>
  </si>
  <si>
    <t>Eatontown, NJ</t>
  </si>
  <si>
    <t>First Atlantic Federal Credit Union</t>
  </si>
  <si>
    <t>Data Engineer – Data Modelling &amp; Engineering</t>
  </si>
  <si>
    <t>infinitize solutions</t>
  </si>
  <si>
    <t>['python', 'shell', 'sql', 'azure', 'databricks', 'pyspark', 'power bi', 'ssis', 'gitlab']</t>
  </si>
  <si>
    <t>['python', 'aws', 'gcp', 'azure', 'scikit-learn', 'tensorflow', 'pytorch', 'numpy', 'pandas', 'matplotlib', 'seaborn', 'airflow', 'git', 'docker']</t>
  </si>
  <si>
    <t>Palantir Data Engineer</t>
  </si>
  <si>
    <t>['sql', 'python', 'kafka', 'pyspark']</t>
  </si>
  <si>
    <t>Data Engineer/SQL Developer - Onsite - St. Louis/Festus, MO</t>
  </si>
  <si>
    <t>Festus, MO</t>
  </si>
  <si>
    <t>['sql', 'sql server', 'azure', 'tableau', 'ssrs', 'power bi']</t>
  </si>
  <si>
    <t>Sr. Data Engineer (Only W2 - No H1 and OPT)</t>
  </si>
  <si>
    <t>Brillfy Technology</t>
  </si>
  <si>
    <t>['sql', 'mongodb', 'mongodb', 'sql server', 'postgresql', 'cassandra', 'aws', 'snowflake', 'redshift', 'bigquery', 'kafka']</t>
  </si>
  <si>
    <t>Data Analyst - Looking for only W2</t>
  </si>
  <si>
    <t>Centstone</t>
  </si>
  <si>
    <t>Idexcel Inc.</t>
  </si>
  <si>
    <t>['python', 'sql', 'db2', 'mysql', 'azure', 'oracle', 'flow']</t>
  </si>
  <si>
    <t>['sql', 'python', 'aws', 'azure', 'snowflake', 'databricks', 'redshift', 'spark', 'airflow', 'git', 'docker', 'kubernetes']</t>
  </si>
  <si>
    <t>['javascript', 'python', 'react', 'express', 'git']</t>
  </si>
  <si>
    <t>Big Data Engineer – Scala &amp; Apache Spark</t>
  </si>
  <si>
    <t>['scala', 'java', 'nosql', 'oracle', 'aws', 'gcp', 'azure', 'spark', 'hadoop', 'kafka', 'linux', 'git', 'jenkins', 'docker', 'kubernetes']</t>
  </si>
  <si>
    <t>Lead Data Scientist/Data Analyst</t>
  </si>
  <si>
    <t>HunaTek Government Solutions</t>
  </si>
  <si>
    <t>['python', 'sql', 'r', 'scala', 'java', 'databricks', 'scikit-learn', 'pandas', 'plotly', 'spark', 'power bi', 'excel', 'dax']</t>
  </si>
  <si>
    <t>Sun Technologies</t>
  </si>
  <si>
    <t>Senior Data and Observability Engineer</t>
  </si>
  <si>
    <t>SATCON Inc</t>
  </si>
  <si>
    <t>['sql', 'r', 'python', 'bash', 'mysql', 'sql server', 'snowflake', 'aws', 'azure', 'tensorflow', 'scikit-learn', 'ggplot2', 'gdpr', 'hadoop', 'spark', 'splunk', 'tableau', 'kubernetes', 'docker']</t>
  </si>
  <si>
    <t>AWS Data Engineer - Onsite</t>
  </si>
  <si>
    <t>Tech Lead, Data Architecture</t>
  </si>
  <si>
    <t>['python', 'r', 'scala', 'aws', 'azure', 'pandas', 'tensorflow', 'pytorch', 'scikit-learn', 'hadoop', 'tableau']</t>
  </si>
  <si>
    <t>D &amp; A Services, LLC</t>
  </si>
  <si>
    <t>['sql', 'excel', 'outlook']</t>
  </si>
  <si>
    <t>Accord Technologies Inc</t>
  </si>
  <si>
    <t>Snowflake Developer</t>
  </si>
  <si>
    <t>CloudHive</t>
  </si>
  <si>
    <t>['snowflake', 'tableau', 'ssrs']</t>
  </si>
  <si>
    <t>Distinguished Data Engineer</t>
  </si>
  <si>
    <t>['sql', 'python', 'oracle', 'aws', 'hadoop', 'spark']</t>
  </si>
  <si>
    <t>Azure Data Engineer- W2 only</t>
  </si>
  <si>
    <t>Data Analyst With healthCare Domain</t>
  </si>
  <si>
    <t>['sql', 'python', 'sql server', 'snowflake', 'tableau', 'power bi']</t>
  </si>
  <si>
    <t>Sr. Staff AI/Machine Learning Engineer - Full-time</t>
  </si>
  <si>
    <t>['python', 'sql', 'nosql', 'java', 'azure', 'aws', 'keras', 'pytorch', 'tensorflow', 'scikit-learn']</t>
  </si>
  <si>
    <t>HRUCKUS</t>
  </si>
  <si>
    <t>Hybrid role of Data Conversion Engineers in San Diego, CA</t>
  </si>
  <si>
    <t>['postgresql', 'aws']</t>
  </si>
  <si>
    <t>Research Data Engineer</t>
  </si>
  <si>
    <t>InsightGlobal</t>
  </si>
  <si>
    <t>Environmental Scientist, Water Quality</t>
  </si>
  <si>
    <t>Four Peaks Environmental Science and Data Solutions</t>
  </si>
  <si>
    <t>['python', 'bash', 'elasticsearch', 'flow']</t>
  </si>
  <si>
    <t>Data Engineer-Scope Scripting-Onsite@ Redmond, WA</t>
  </si>
  <si>
    <t>BURGEON IT SERVICES LLC</t>
  </si>
  <si>
    <t>['sql', 'c#', 'python', 'scala', 'azure']</t>
  </si>
  <si>
    <t>['scala', 'python', 'sql', 'aws', 'pyspark']</t>
  </si>
  <si>
    <t>Data Engineer – Privacy Infrastructure &amp; Analytics</t>
  </si>
  <si>
    <t>Relativity Space</t>
  </si>
  <si>
    <t>['r', 'sql', 'python', 'redshift', 'aws', 'gcp', 'azure', 'airflow', 'git', 'kubernetes', 'terraform']</t>
  </si>
  <si>
    <t>['python', 'sql', 'c', 'elasticsearch', 'spark']</t>
  </si>
  <si>
    <t>Data Science Manager, Life Sciences &amp; Healthcare – SFL Scientific</t>
  </si>
  <si>
    <t>Saskatchewan, Canada (+1 other)</t>
  </si>
  <si>
    <t>Essex Property Trust</t>
  </si>
  <si>
    <t>Staff Software Engineer - Distributed Data Systems</t>
  </si>
  <si>
    <t>Built In Seattle</t>
  </si>
  <si>
    <t>['go', 'sql', 'java', 'scala', 'c++', 'databricks', 'aws', 'azure', 'spark', 'hadoop', 'excel', 'unify']</t>
  </si>
  <si>
    <t>Research Data Engineer II</t>
  </si>
  <si>
    <t>['sql', 'java', 'python', 'c', 'r', 'matlab', 'julia', 'linux', 'git', 'docker', 'kubernetes']</t>
  </si>
  <si>
    <t>CRYPTOLOGIC COMPUTER SCIENTIST</t>
  </si>
  <si>
    <t>BTS Software Solutions</t>
  </si>
  <si>
    <t>Customer Support Engineer</t>
  </si>
  <si>
    <t>['go', 'sql', 'snowflake', 'bigquery', 'looker', 'unify', 'slack']</t>
  </si>
  <si>
    <t>AARATECH</t>
  </si>
  <si>
    <t>On Site Business Data Analyst</t>
  </si>
  <si>
    <t>PayPal, Inc.</t>
  </si>
  <si>
    <t>['python', 'sql', 'pandas', 'numpy', 'hadoop', 'tableau', 'flow']</t>
  </si>
  <si>
    <t>Data Scientist with Python</t>
  </si>
  <si>
    <t>['python', 'aws', 'pyspark', 'pandas', 'numpy', 'flask', 'django', 'fastapi']</t>
  </si>
  <si>
    <t>Data Scientist - Delivery</t>
  </si>
  <si>
    <t>Caterpillar Careers</t>
  </si>
  <si>
    <t>['python', 'aws', 'numpy', 'pandas']</t>
  </si>
  <si>
    <t>Weiman Products LLC</t>
  </si>
  <si>
    <t>Canada (+12 others)</t>
  </si>
  <si>
    <t>['python', 'sql', 'word', 'tableau', 'github', 'git']</t>
  </si>
  <si>
    <t>Data Scientist, Square Support</t>
  </si>
  <si>
    <t>['sql', 'python', 'r', 'c', 'snowflake', 'databricks', 'pandas', 'numpy', 'airflow', 'tableau', 'looker', 'flow']</t>
  </si>
  <si>
    <t>Medical Analytics Data Engineer</t>
  </si>
  <si>
    <t>['sql', 'python', 'gcp', 'databricks', 'snowflake', 'pyspark', 'tableau']</t>
  </si>
  <si>
    <t>Alpine Partners</t>
  </si>
  <si>
    <t>['sql', 'sql server', 'excel', 'power bi', 'tableau']</t>
  </si>
  <si>
    <t>Software Engineer Principal – Retail Media Data Systems</t>
  </si>
  <si>
    <t>Product Management Analyst</t>
  </si>
  <si>
    <t>Libya</t>
  </si>
  <si>
    <t>['sql', 'aws', 'snowflake', 'tableau', 'power bi', 'looker']</t>
  </si>
  <si>
    <t>Data Quality Analyst (EXEMPT)</t>
  </si>
  <si>
    <t>Senior Software Engineer - Full-stack Development/Data Governance</t>
  </si>
  <si>
    <t>['java', 'scala', 'ruby', 'ruby', 'go', 'typescript', 'javascript']</t>
  </si>
  <si>
    <t>['sql', 'python', 'java', 'aws', 'redshift', 'aurora', 'oracle', 'angular', 'tableau', 'alteryx', 'excel', 'jira']</t>
  </si>
  <si>
    <t>['python', 'scala', 'sql', 'no-sql', 'snowflake', 'aws', 'bigquery', 'kafka', 'terraform']</t>
  </si>
  <si>
    <t>['sql', 'sql server', 'snowflake', 'kafka']</t>
  </si>
  <si>
    <t>AVP AI and Data Engineering - Employee Benefits</t>
  </si>
  <si>
    <t>['aws', 'gcp', 'snowflake']</t>
  </si>
  <si>
    <t>Assistant Vice President, ICM CCR Data Analyst - Full-time</t>
  </si>
  <si>
    <t>['sql', 'python', 'r', 'vba', 'matlab', 'sql server', 'mysql', 'sqlite', 'oracle', 'excel', 'word']</t>
  </si>
  <si>
    <t>SAS Data Analyst - SAS Application</t>
  </si>
  <si>
    <t>Corelleaf Design Studio</t>
  </si>
  <si>
    <t>Analytics Engineer (OSDS/SDO) [78486] On-Site</t>
  </si>
  <si>
    <t>Systems Analyst/ Data analytics</t>
  </si>
  <si>
    <t>['sql', 'mongodb', 'mongodb', 'db2', 'sql server', 'postgresql', 'oracle', 'aws', 'snowflake', 'excel', 'jira', 'confluence']</t>
  </si>
  <si>
    <t>(USA) Ecolab USA Inc.</t>
  </si>
  <si>
    <t>AI/ML Engineer (Cybersecurity)</t>
  </si>
  <si>
    <t>Senior Data Implementation Analyst</t>
  </si>
  <si>
    <t>Baker Hill</t>
  </si>
  <si>
    <t>['sql', 'c#', 'windows', 'excel']</t>
  </si>
  <si>
    <t>['sql', 'python', 'sql server', 'postgresql', 'oracle']</t>
  </si>
  <si>
    <t>Financial Data Reporting Analyst</t>
  </si>
  <si>
    <t>Action Technology</t>
  </si>
  <si>
    <t>Infotek Consulting Services Inc.</t>
  </si>
  <si>
    <t>['sql', 'python', 'databricks', 'alteryx', 'power bi', 'tableau']</t>
  </si>
  <si>
    <t>Data, Analytics &amp; Ai Product Manager - Consumer &amp; Commercial</t>
  </si>
  <si>
    <t>['go', 'python', 'azure']</t>
  </si>
  <si>
    <t>['sql', 'python', 'java', 'scala', 'sql server', 'postgresql', 'snowflake', 'aws', 'azure']</t>
  </si>
  <si>
    <t>['python', 'r', 'azure', 'aws', 'power bi']</t>
  </si>
  <si>
    <t>Senior Data Analyst, Argentina, Remote</t>
  </si>
  <si>
    <t>Haiti</t>
  </si>
  <si>
    <t>['sql', 'snowflake', 'redshift', 'looker', 'tableau', 'power bi']</t>
  </si>
  <si>
    <t>Phillipsburg, NJ</t>
  </si>
  <si>
    <t>Sr. Technical Business Data Analyst (Mortgage/ Retail domain exp.)</t>
  </si>
  <si>
    <t>Program and Policy Analyst - Advanced</t>
  </si>
  <si>
    <t>['sas', 'sas', 'excel', 'ms access']</t>
  </si>
  <si>
    <t>Sr. Data Analyst (Modeling)- AGENCY EXP PREFERRED</t>
  </si>
  <si>
    <t>Empower Media</t>
  </si>
  <si>
    <t>['sql', 'python', 'java', 'julia', 'sas', 'sas', 'r', 'azure', 'alteryx', 'tableau', 'power bi']</t>
  </si>
  <si>
    <t>Senior Data Analyst, Mexico, Remote</t>
  </si>
  <si>
    <t>CXtec</t>
  </si>
  <si>
    <t>Sr. Data Engineer - Enterprise Snowflake Experience Preferred</t>
  </si>
  <si>
    <t>DataOps</t>
  </si>
  <si>
    <t>['sql', 'python', 'nosql', 'azure', 'snowflake', 'gdpr', 'airflow', 'power bi', 'sap']</t>
  </si>
  <si>
    <t>2025-2026 Data Analyst - Now Hiring</t>
  </si>
  <si>
    <t>Cabarrus County School District</t>
  </si>
  <si>
    <t>Senior Audit Data Analyst - Now Hiring</t>
  </si>
  <si>
    <t>Harris County, TX</t>
  </si>
  <si>
    <t>['sql', 'python', 'power bi', 'tableau', 'excel', 'word', 'outlook']</t>
  </si>
  <si>
    <t>Senior Data Engineer / Data Modeler</t>
  </si>
  <si>
    <t>['aws', 'snowflake', 'redshift', 'aurora']</t>
  </si>
  <si>
    <t>Terra-Gen Operating Company LLC</t>
  </si>
  <si>
    <t>['assembly', 'word', 'spreadsheet', 'excel']</t>
  </si>
  <si>
    <t>Data Engineer - SAP BTP</t>
  </si>
  <si>
    <t>TEKsystems c/o Allegis Group</t>
  </si>
  <si>
    <t>Data Science Analyst (Remote, NY) - Now Hiring</t>
  </si>
  <si>
    <t>['sql', 'python', 'scala', 'julia', 'snowflake', 'aws', 'azure', 'databricks', 'gcp', 'scikit-learn', 'pytorch', 'tensorflow', 'keras', 'hadoop', 'spark']</t>
  </si>
  <si>
    <t>Simpro Software</t>
  </si>
  <si>
    <t>['sql', 'excel', 'sheets', 'looker', 'power bi', 'tableau']</t>
  </si>
  <si>
    <t>Peraton Careers</t>
  </si>
  <si>
    <t>['sql', 'sas', 'sas', 'python', 'r', 'excel', 'tableau', 'power bi']</t>
  </si>
  <si>
    <t>IN Manager - Data and Cloud Architect -Data and Analytics- Advisory- Mumbai</t>
  </si>
  <si>
    <t>['databricks', 'azure', 'aws', 'pyspark', 'airflow', 'hadoop', 'flow', 'git']</t>
  </si>
  <si>
    <t>Marketing Data Analyst &amp; Tracking</t>
  </si>
  <si>
    <t>Demant</t>
  </si>
  <si>
    <t>['looker', 'power bi', 'excel']</t>
  </si>
  <si>
    <t>Qureos</t>
  </si>
  <si>
    <t>Translation Empire</t>
  </si>
  <si>
    <t>['sql', 'python', 'power bi', 'excel', 'ssis']</t>
  </si>
  <si>
    <t>Fasteners Inc.</t>
  </si>
  <si>
    <t>Minsk Region, Belarus</t>
  </si>
  <si>
    <t>Tactis</t>
  </si>
  <si>
    <t>['sql', 'python', 'r', 'looker', 'tableau', 'power bi', 'excel', 'jira', 'confluence']</t>
  </si>
  <si>
    <t>VDart Inc</t>
  </si>
  <si>
    <t>['python', 'git', 'docker', 'kubernetes']</t>
  </si>
  <si>
    <t>Verona, WI</t>
  </si>
  <si>
    <t>Senior Data Analyst - Advanced Analytics</t>
  </si>
  <si>
    <t>Ashland, AL</t>
  </si>
  <si>
    <t>Yxxx</t>
  </si>
  <si>
    <t>['python', 'r', 'sql', 'sas', 'sas', 'azure', 'aws', 'spark', 'jupyter', 'pytorch', 'tensorflow', 'excel', 'tableau', 'git']</t>
  </si>
  <si>
    <t>IT Senior Data Engineer (SAP, Data Warehousing and Modeling Focus)</t>
  </si>
  <si>
    <t>Greeley, CO</t>
  </si>
  <si>
    <t>HPCC</t>
  </si>
  <si>
    <t>['python', 'sql', 'c', 'azure', 'bigquery', 'databricks', 'sap', 'power bi', 'dax', 'docker']</t>
  </si>
  <si>
    <t>SR ANALYST MERCH SOL ONLINE - Full-time</t>
  </si>
  <si>
    <t>Sr Analyst, Healthcare Analytics-SQL</t>
  </si>
  <si>
    <t>Omni Inclusive</t>
  </si>
  <si>
    <t>['sharepoint', 'tableau', 'power bi', 'smartsheet']</t>
  </si>
  <si>
    <t>MASTER DATA ANALYST - Now Hiring</t>
  </si>
  <si>
    <t>Vineland, NJ</t>
  </si>
  <si>
    <t>F &amp; S Produce Company</t>
  </si>
  <si>
    <t>['sql', 'oracle', 'sap', 'excel', 'power bi']</t>
  </si>
  <si>
    <t>Operations Data Analyst, HAP Tech - Now Hiring</t>
  </si>
  <si>
    <t>MANUFACTURING DATA ANALYST - Plant 10 - Now Hiring</t>
  </si>
  <si>
    <t>Data Engineer (TS/SCI Full Scope Poly)</t>
  </si>
  <si>
    <t>Seamless Migration</t>
  </si>
  <si>
    <t>['sql', 'python', 'bash', 'aws', 'databricks', 'spark', 'terraform']</t>
  </si>
  <si>
    <t>Space Domain Awareness Engineer</t>
  </si>
  <si>
    <t>Citra Space Corporation</t>
  </si>
  <si>
    <t>['python', 'rust', 'c++']</t>
  </si>
  <si>
    <t>Business Data Analyst, Revenue Management (Remote) - Full-time</t>
  </si>
  <si>
    <t>['snowflake', 'azure']</t>
  </si>
  <si>
    <t>Manager of Data Engineering</t>
  </si>
  <si>
    <t>['sql', 'python', 'azure', 'databricks', 'spark', 'ssrs', 'unity']</t>
  </si>
  <si>
    <t>Full Stack Software Engineers (AI/ML, Data Engineering) (U.S. Citizens Only)</t>
  </si>
  <si>
    <t>['c', 'rust', 'c#', 'aws']</t>
  </si>
  <si>
    <t>Full Stack Software Engineer (also AI/ML, Data Collection) (U.S. Citizens Only)</t>
  </si>
  <si>
    <t>Senior Data Scientist - Machine Learning - Full-time</t>
  </si>
  <si>
    <t>['python', 'azure', 'databricks', 'aws', 'hugging face', 'tensorflow', 'keras', 'pytorch', 'github']</t>
  </si>
  <si>
    <t>Boston, MA (+9 others)</t>
  </si>
  <si>
    <t>Data Engineering Manager, Analytics (Facebook)</t>
  </si>
  <si>
    <t>['c', 'go', 'snowflake', 'tableau']</t>
  </si>
  <si>
    <t>Data Scientist, Amazon Autos</t>
  </si>
  <si>
    <t>Amazon Advertising LLC</t>
  </si>
  <si>
    <t>['sql', 'python', 'r', 'sas', 'sas', 'matlab', 'perl', 'aws']</t>
  </si>
  <si>
    <t>Reliance Careers - Reliance, Inc.</t>
  </si>
  <si>
    <t>Telematics Data Engineer</t>
  </si>
  <si>
    <t>['python', 'sql', 'scala', 'postgresql', 'aws', 'azure', 'gcp', 'kafka', 'spark', 'airflow', 'tableau', 'power bi']</t>
  </si>
  <si>
    <t>Sr. Data Engineer, Data Engineering</t>
  </si>
  <si>
    <t>Toronto, ON, Canada (+4 others)</t>
  </si>
  <si>
    <t>Built In Toronto</t>
  </si>
  <si>
    <t>Tenstorrent Inc.</t>
  </si>
  <si>
    <t>['python', 'sql', 'no-sql', 'nosql', 'elasticsearch', 'aws', 'airflow', 'excel', 'terraform', 'docker', 'kubernetes', 'git', 'jira', 'unify']</t>
  </si>
  <si>
    <t>Data Analyst - People Analytics</t>
  </si>
  <si>
    <t>Omek</t>
  </si>
  <si>
    <t>['r', 'python', 'sql', 'sql server', 'oracle', 'snowflake', 'ggplot2', 'matplotlib', 'tableau', 'alteryx', 'excel', 'git', 'github', 'jira', 'trello']</t>
  </si>
  <si>
    <t>Data Scientist II (Remote/ Hybrid MA or MN)</t>
  </si>
  <si>
    <t>Risk Solution Group</t>
  </si>
  <si>
    <t>['python', 'r', 'sql', 'scikit-learn', 'tensorflow', 'tableau']</t>
  </si>
  <si>
    <t>Specialist, Data Engineer (Python, SQL, Genesys)</t>
  </si>
  <si>
    <t>Nationwide Mutual Insurance Company</t>
  </si>
  <si>
    <t>['python', 'sql', 'r', 'shell', 'perl', 'ruby', 'ruby', 'sql server', 'databricks', 'snowflake', 'spark', 'unix', 'tableau', 'jenkins', 'git', 'unity', 'jira', 'confluence']</t>
  </si>
  <si>
    <t>['sql', 'python', 'alteryx', 'tableau', 'power bi']</t>
  </si>
  <si>
    <t>LUTHVLE TIMON, MD</t>
  </si>
  <si>
    <t>Brick Bodies Fitness Services</t>
  </si>
  <si>
    <t>['sql', 'power bi', 'excel', 'ssrs']</t>
  </si>
  <si>
    <t>Data Engineer (Hybrid in Madison, WI and Boston, MA only)</t>
  </si>
  <si>
    <t>['sql', 'python', 'java', 'aws', 'gcp', 'azure', 'linux', 'docker', 'terraform']</t>
  </si>
  <si>
    <t>Senior Data Engineer (Hybrid in Madison, WI and Boston, MA only)</t>
  </si>
  <si>
    <t>['sql', 'python', 'java', 'aws', 'gcp', 'azure', 'hadoop', 'spark', 'docker', 'terraform', 'jenkins', 'git']</t>
  </si>
  <si>
    <t>['sql', 'oracle', 'spring']</t>
  </si>
  <si>
    <t>Staff Data Scientist / Machine Learning Engineer - Ads</t>
  </si>
  <si>
    <t>['sql', 'r', 'excel', 'tableau', 'flow']</t>
  </si>
  <si>
    <t>['scala', 'sql', 'databricks', 'spark']</t>
  </si>
  <si>
    <t>Data Analyst - Technical - Senior</t>
  </si>
  <si>
    <t>Inspira Financial</t>
  </si>
  <si>
    <t>['sql', 'python', 'typescript', 'gcp', 'node.js', 'terraform']</t>
  </si>
  <si>
    <t>Chesterfield, VA</t>
  </si>
  <si>
    <t>AI Software Engineer, IgniteTech (Remote) - $100,000/year USD</t>
  </si>
  <si>
    <t>Salineno, TX</t>
  </si>
  <si>
    <t>Helpware Tech</t>
  </si>
  <si>
    <t>['gcp', 'bigquery', 'azure', 'databricks', 'spark', 'power bi']</t>
  </si>
  <si>
    <t>Data Engineer - Commerce Product Data Engineering [Remote]</t>
  </si>
  <si>
    <t>Data Scientist, Forecasting</t>
  </si>
  <si>
    <t>['go', 'python', 'sql', 'aws', 'azure', 'snowflake', 'hadoop', 'spark', 'airflow', 'tableau', 'power bi']</t>
  </si>
  <si>
    <t>Adams, MA</t>
  </si>
  <si>
    <t>Million Mile Motors</t>
  </si>
  <si>
    <t>Clewiston, FL</t>
  </si>
  <si>
    <t>DPR Construction</t>
  </si>
  <si>
    <t>['sql', 'python', 'snowflake', 'azure', 'aws', 'pyspark']</t>
  </si>
  <si>
    <t>e-Careers Limited</t>
  </si>
  <si>
    <t>NEWMARK</t>
  </si>
  <si>
    <t>People Tech - System Architect-Data Science Senior Manager</t>
  </si>
  <si>
    <t>CareerBoard</t>
  </si>
  <si>
    <t>Sallie Mae</t>
  </si>
  <si>
    <t>['mongodb', 'mongodb', 'python', 'r', 'matlab', 'sas', 'sas', 'redis', 'cassandra', 'neo4j', 'snowflake', 'aws', 'redshift', 'gcp', 'bigquery', 'azure', 'gdpr', 'airflow', 'tableau', 'power bi', 'looker']</t>
  </si>
  <si>
    <t>['python', 'scala', 'sql', 'java', 'gcp', 'bigquery', 'aws', 'databricks', 'spark', 'kafka', 'airflow', 'kubernetes']</t>
  </si>
  <si>
    <t>Senior Data Engineer (Enterprise Platform Technology). Job in Dover LilyLifestyle Jobs</t>
  </si>
  <si>
    <t>Plastics Data Scientist (Assistant/Associate Specialist)</t>
  </si>
  <si>
    <t>Benioff Ocean Science Laboratory, UC Santa Barbara</t>
  </si>
  <si>
    <t>Energy Systems Data Scientist</t>
  </si>
  <si>
    <t>Pattern Energy</t>
  </si>
  <si>
    <t>['python', 'databricks', 'snowflake', 'aws', 'gcp', 'azure', 'numpy', 'pandas', 'airflow', 'git', 'flow']</t>
  </si>
  <si>
    <t>Data Analyst - All Nations Church - Now Hiring</t>
  </si>
  <si>
    <t>Elizabeth, NJ</t>
  </si>
  <si>
    <t>Christian Career</t>
  </si>
  <si>
    <t>Sr. Technical Business Data Analyst (Mortgage/ Retail exp. is must)</t>
  </si>
  <si>
    <t>AI /ML Data Engineering Specialist</t>
  </si>
  <si>
    <t>NimbusAITech LLC</t>
  </si>
  <si>
    <t>['python', 'java', 'scala', 'r', 'shell', 'mongodb', 'mongodb', 'cassandra', 'mysql', 'redis', 'aws', 'azure', 'tensorflow', 'keras', 'scikit-learn', 'spark', 'kafka', 'hadoop', 'pandas', 'nltk', 'linux', 'docker', 'kubernetes', 'ansible', 'terraform', 'git']</t>
  </si>
  <si>
    <t>Mid-Level Data Engineer - Full-time</t>
  </si>
  <si>
    <t>Albany, OH</t>
  </si>
  <si>
    <t>['sql', 'python', 'sql server', 'oracle', 'azure', 'databricks', 'airflow', 'ssis']</t>
  </si>
  <si>
    <t>Data Science Software Tech Lead</t>
  </si>
  <si>
    <t>Ceragon Networks</t>
  </si>
  <si>
    <t>['python', 'aws', 'gcp', 'linux', 'windows', 'tableau', 'jenkins', 'gitlab', 'github', 'jira', 'confluence']</t>
  </si>
  <si>
    <t>Senior Manager, Data Quality &amp; Content Customer Success</t>
  </si>
  <si>
    <t>Product Manager – Data Science / Data Solutions</t>
  </si>
  <si>
    <t>['python', 'databricks', 'azure']</t>
  </si>
  <si>
    <t>Data Analyst, Pathology &amp; Laboratory Medicine - Now Hiring</t>
  </si>
  <si>
    <t>Course: Effective Business Decisions Using Data Analysis</t>
  </si>
  <si>
    <t>Europeanqualitytc</t>
  </si>
  <si>
    <t>Data Analyst, Bureau of Epidemiology Services</t>
  </si>
  <si>
    <t>Kew Gardens, NY</t>
  </si>
  <si>
    <t>NYC Department of Health and Mental Hygiene</t>
  </si>
  <si>
    <t>Bluebono</t>
  </si>
  <si>
    <t>['sql', 'excel', 'tableau', 'power bi', 'looker', 'flow']</t>
  </si>
  <si>
    <t>Data Scientist, Credit</t>
  </si>
  <si>
    <t>Brex</t>
  </si>
  <si>
    <t>Manager, Data Scientist</t>
  </si>
  <si>
    <t>New York, NY (+3 others)</t>
  </si>
  <si>
    <t>INNOVASYST</t>
  </si>
  <si>
    <t>['sql', 't-sql', 'vba', 'python', 'azure', 'spark', 'hadoop']</t>
  </si>
  <si>
    <t>HEALTH DATA ANALYST</t>
  </si>
  <si>
    <t>Senior BI Data Analytics Engineer</t>
  </si>
  <si>
    <t>Hitmarker</t>
  </si>
  <si>
    <t>['sql', 't-sql', 'c#', 'sql server', 'snowflake', 'windows', 'excel', 'tableau', 'ssis', 'power bi']</t>
  </si>
  <si>
    <t>SAS Programmer Pricing Analytics Sr. Manager</t>
  </si>
  <si>
    <t>Cloud &amp; AI Solution Data Engineer</t>
  </si>
  <si>
    <t>['sql', 'postgresql', 'azure', 'databricks', 'hadoop']</t>
  </si>
  <si>
    <t>Product Procurement - Data Analyst - Now Hiring</t>
  </si>
  <si>
    <t>Staff Data Engineer - IT (Sales &amp; Marketing) Hormel Foods (Austin, MN)</t>
  </si>
  <si>
    <t>Austin, MN</t>
  </si>
  <si>
    <t>['sql', 'python', 'oracle', 'bigquery', 'tableau', 'flow']</t>
  </si>
  <si>
    <t>Data Engineer (Analytics Focus)</t>
  </si>
  <si>
    <t>Consumer Cellular, Inc.</t>
  </si>
  <si>
    <t>['python', 'sql', 'azure', 'spark', 'power bi']</t>
  </si>
  <si>
    <t>Senior Data Engineer/Python</t>
  </si>
  <si>
    <t>['sql', 'scala', 'azure', 'databricks', 'power bi']</t>
  </si>
  <si>
    <t>Our Community Health System Inc</t>
  </si>
  <si>
    <t>Data Engineer (Need Local to Alpharetta Only- F2F interview)</t>
  </si>
  <si>
    <t>['sql', 'python', 'vba', 'html', 'sql server', 'postgresql', 'oracle', 'snowflake', 'aws', 'hadoop', 'spark', 'ssis', 'alteryx', 'flow']</t>
  </si>
  <si>
    <t>Google Cloud Platform Data Engineer (W2 Only)</t>
  </si>
  <si>
    <t>['python', 'sql', 'bigquery', 'pyspark', 'spark', 'kubernetes', 'jenkins', 'github']</t>
  </si>
  <si>
    <t>Advance Data Engineer (W2 Only)</t>
  </si>
  <si>
    <t>['python', 'databricks', 'pyspark', 'unity', 'github']</t>
  </si>
  <si>
    <t>Senior Data Engineer (Microsoft Azure)</t>
  </si>
  <si>
    <t>['sql', 'python', 'azure', 'databricks', 'spark', 'hadoop', 'gdpr']</t>
  </si>
  <si>
    <t>Azure Data / Fabric Engineer</t>
  </si>
  <si>
    <t>Hekima Business Solution</t>
  </si>
  <si>
    <t>['oracle', 'ssis', 'power bi', 'git']</t>
  </si>
  <si>
    <t>Lead Data Analytics Engineer - W2 role</t>
  </si>
  <si>
    <t>Datasoft tech</t>
  </si>
  <si>
    <t>['sql', 'aws', 'qlik']</t>
  </si>
  <si>
    <t>Senior Azure Data Engineer - New York, NY (Hybrid) - Full Time</t>
  </si>
  <si>
    <t>['python', 'sql', 'sql server', 'azure', 'databricks', 'snowflake', 'pyspark']</t>
  </si>
  <si>
    <t>Sub-Contractor Software Verification and Automation Engineer</t>
  </si>
  <si>
    <t>Samsung Research and Development Center Israel</t>
  </si>
  <si>
    <t>['python', 'pytorch', 'jenkins', 'gitlab']</t>
  </si>
  <si>
    <t>Data Engineer (Remote - EST) -  Christian Faith</t>
  </si>
  <si>
    <t>['sql', 't-sql', 'sql server', 'azure', 'aws', 'power bi', 'ssrs']</t>
  </si>
  <si>
    <t>SQL Server DBA</t>
  </si>
  <si>
    <t>['sql', 'sql server', 'oracle', 'phoenix']</t>
  </si>
  <si>
    <t>Pinnacle Group Workplace Solutions Provider</t>
  </si>
  <si>
    <t>['java', 'sql', 'spring', 'angular', 'linux', 'unix', 'github']</t>
  </si>
  <si>
    <t>Big Cloud Data Engineer</t>
  </si>
  <si>
    <t>Talascend</t>
  </si>
  <si>
    <t>['c++', 'python', 'java', 'spark', 'hadoop']</t>
  </si>
  <si>
    <t>Richfield, OH</t>
  </si>
  <si>
    <t>['bash', 'python', 'perl', 'postgresql', 'oracle', 'aws']</t>
  </si>
  <si>
    <t>Associate data analyst</t>
  </si>
  <si>
    <t>Fusion Academy</t>
  </si>
  <si>
    <t>BridgeNexus Technologies Inc</t>
  </si>
  <si>
    <t>District Court New Haven</t>
  </si>
  <si>
    <t>Business Intelligence, Analyst</t>
  </si>
  <si>
    <t>AAR Corporation</t>
  </si>
  <si>
    <t>['sql', 'python', 'php', 'java', 'go', 'sql server', 'oracle', 'power bi', 'excel']</t>
  </si>
  <si>
    <t>Data Engineer/Developer - Only Full Time(USC/GC)</t>
  </si>
  <si>
    <t>Programmers.io</t>
  </si>
  <si>
    <t>['sql', 'python', 'c#', 'sql server', 'azure', 'power bi', 'excel', 'docker']</t>
  </si>
  <si>
    <t>['excel', 'github']</t>
  </si>
  <si>
    <t>Data Mapping &amp; Integrity Analyst</t>
  </si>
  <si>
    <t>OFFSHORE HCL GLOBAL SYSTEMS INDIA PRIVATE LIMITED</t>
  </si>
  <si>
    <t>MDM Data Analyst</t>
  </si>
  <si>
    <t>Mindbridge Solutions Inc</t>
  </si>
  <si>
    <t>['sql', 'r', 'python', 'aws', 'azure', 'excel', 'sheets', 'tableau', 'looker']</t>
  </si>
  <si>
    <t>Mojo AI</t>
  </si>
  <si>
    <t>['sql', 'nosql', 'python', 'shell', 'aws', 'snowflake']</t>
  </si>
  <si>
    <t>Software Engineer - Integrations South America</t>
  </si>
  <si>
    <t>Suriname</t>
  </si>
  <si>
    <t>Intermediate Analytics Data Engineer</t>
  </si>
  <si>
    <t>Cencora</t>
  </si>
  <si>
    <t>['nosql', 'sql', 'python', 'sql server', 'azure', 'hadoop', 'spark', 'express']</t>
  </si>
  <si>
    <t>AI/ML &amp; Data Engineering Specialist</t>
  </si>
  <si>
    <t>Ravh IT Solutions</t>
  </si>
  <si>
    <t>Senior Data Engineer Azure, Databricks, PySpark</t>
  </si>
  <si>
    <t>Adaequare Inc</t>
  </si>
  <si>
    <t>['sql', 'python', 'nosql', 'sql server', 'azure', 'databricks', 'snowflake', 'pyspark', 'hadoop', 'ssis', 'power bi']</t>
  </si>
  <si>
    <t>Lead Data Scientist with AI/ML</t>
  </si>
  <si>
    <t>The Global Excellence Consulting Group</t>
  </si>
  <si>
    <t>['sql', 'c#', 'python', 'powershell', 'sql server', 'postgresql']</t>
  </si>
  <si>
    <t>Bilingual Data Engineer</t>
  </si>
  <si>
    <t>['sql', 'sas', 'sas', 'r', 'python', 'power bi', 'tableau', 'excel', 'powerpoint', 'jira', 'confluence']</t>
  </si>
  <si>
    <t>['sql', 'go', 'azure', 'powerpoint', 'excel', 'sharepoint', 'qlik', 'tableau']</t>
  </si>
  <si>
    <t>Data Scientist, Proprietary Research</t>
  </si>
  <si>
    <t>Software &amp; Data Engineer</t>
  </si>
  <si>
    <t>['aws', 'azure', 'excel', 'flow']</t>
  </si>
  <si>
    <t>Emblue</t>
  </si>
  <si>
    <t>Software Engineer, Financial Data Engineering</t>
  </si>
  <si>
    <t>['java', 'gcp', 'oracle', 'airflow', 'spark', 'react', 'express', 'node', 'git', 'flow']</t>
  </si>
  <si>
    <t>Various Positions in the Korean Peninsula</t>
  </si>
  <si>
    <t>Sierra Leone</t>
  </si>
  <si>
    <t>Director of Quality</t>
  </si>
  <si>
    <t>Perrigo Company plc</t>
  </si>
  <si>
    <t>Expert Python Machine Learning and Data Engineer</t>
  </si>
  <si>
    <t>Advanced Analytics Data Engineer, AppleCare</t>
  </si>
  <si>
    <t>['sql', 'python', 'snowflake', 'tableau', 'splunk', 'github']</t>
  </si>
  <si>
    <t>Data Engineer (ETL &amp; Graph QL)</t>
  </si>
  <si>
    <t>Silicon Design Engineer, PhD, University Graduate</t>
  </si>
  <si>
    <t>Forward Deployed Engineer</t>
  </si>
  <si>
    <t>['java', 'python', 'go', 'rust', 'scala', 'nosql', 'c++', 'spark']</t>
  </si>
  <si>
    <t>Data Engineer - Scala, Airflow, SQL, Spark, Python, GCP</t>
  </si>
  <si>
    <t>Apex System Solutions LLC</t>
  </si>
  <si>
    <t>['scala', 'sql', 'python', 'airflow', 'spark']</t>
  </si>
  <si>
    <t>Shields Group Search</t>
  </si>
  <si>
    <t>['python', 'c', 'gcp', 'aws', 'pytorch', 'opencv']</t>
  </si>
  <si>
    <t>Data Management &amp; Reporting Analyst</t>
  </si>
  <si>
    <t>['sql', 'sas', 'sas', 'python', 'sql server', 'aws', 'databricks', 'hadoop', 'excel', 'looker', 'tableau', 'cognos', 'splunk']</t>
  </si>
  <si>
    <t>Moonlighting Opportunity</t>
  </si>
  <si>
    <t>Alivio Medical Center</t>
  </si>
  <si>
    <t>Program Coordinator, Steering Committee &amp; Data Governance</t>
  </si>
  <si>
    <t>Community Health Systems</t>
  </si>
  <si>
    <t>Data Engineer (local to Minneapolis only)</t>
  </si>
  <si>
    <t>TriCom Technical Services</t>
  </si>
  <si>
    <t>PropelMindz LLC</t>
  </si>
  <si>
    <t>['sql', 'shell', 'snowflake', 'aws', 'azure', 'gcp', 'hadoop', 'kafka', 'spark']</t>
  </si>
  <si>
    <t>Data Analyst Global Packaging R&amp;D</t>
  </si>
  <si>
    <t>['sql', 'python', 'sas', 'sas', 'databricks', 'react', 'excel', 'power bi', 'tableau']</t>
  </si>
  <si>
    <t>Trinity Technology Solutions LLC</t>
  </si>
  <si>
    <t>['python', 'go', 'azure', 'databricks', 'pyspark']</t>
  </si>
  <si>
    <t>Principal Software Engineer, Data</t>
  </si>
  <si>
    <t>['scala', 'java', 'sql', 'airflow', 'spark', 'hadoop', 'flow', 'jenkins']</t>
  </si>
  <si>
    <t>Data AI Engineer</t>
  </si>
  <si>
    <t>MatrixCloud</t>
  </si>
  <si>
    <t>['python', 'sql', 'aws', 'azure', 'gcp', 'kafka', 'spark', 'airflow', 'tensorflow', 'pytorch', 'kubernetes']</t>
  </si>
  <si>
    <t>['python', 'sql', 'mongodb', 'mongodb', 'mysql', 'aws', 'redshift', 'oracle', 'aurora', 'hadoop', 'spark', 'pyspark', 'yarn']</t>
  </si>
  <si>
    <t>Urgent Hiring -Data Engineer - 12+Month - Contract - Hybrid</t>
  </si>
  <si>
    <t>['python', 'sql', 'java', 'mongodb', 'mongodb', 'azure', 'databricks', 'pyspark']</t>
  </si>
  <si>
    <t>CO:CREATE</t>
  </si>
  <si>
    <t>['sql', 'python', 'spark', 'hadoop', 'microsoft teams']</t>
  </si>
  <si>
    <t>Quality Assurance Engineer - Enterprise Data - Skillman, NJ</t>
  </si>
  <si>
    <t>['python', 'javascript', 'postgresql', 'azure', 'jupyter', 'node.js', 'linux', 'windows', 'git', 'jenkins']</t>
  </si>
  <si>
    <t>Data Engineer with Machine learning and Python / contract W2</t>
  </si>
  <si>
    <t>['python', 'pandas', 'numpy', 'matplotlib', 'scikit-learn', 'tensorflow', 'pyspark', 'spark']</t>
  </si>
  <si>
    <t>Data Analytics Lead Analyst - C13 - IRVING - Full-time</t>
  </si>
  <si>
    <t>Data Analytics and Vertical Engineering - Claims Domain Engineer</t>
  </si>
  <si>
    <t>['python', 'c#', 'sql', 'nosql', 'java', 'c++', 'powershell', 'scala', 'azure', 'aws', 'gcp', 'hadoop', 'kafka', 'spark', 'spring', 'graphql', 'windows', 'qlik', 'microstrategy', 'excel', 'docker', 'kubernetes', 'git', 'yarn', 'jenkins']</t>
  </si>
  <si>
    <t>GenZJobs</t>
  </si>
  <si>
    <t>['spark', 'docker', 'kubernetes']</t>
  </si>
  <si>
    <t>Ad Platform Data Engineer</t>
  </si>
  <si>
    <t>Principal Data Solutions Analyst, Operational Data &amp; Reporting</t>
  </si>
  <si>
    <t>Data Analyst - Business Intel and Business Liaison - Now Hiring</t>
  </si>
  <si>
    <t>Akima, LLC</t>
  </si>
  <si>
    <t>Senior Data and AI Engineer</t>
  </si>
  <si>
    <t>Rockland Trust</t>
  </si>
  <si>
    <t>['sql', 'python', 'azure', 'bigquery', 'snowflake', 'redshift', 'aws', 'airflow', 'pytorch', 'tensorflow', 'kafka', 'github']</t>
  </si>
  <si>
    <t>Lead Data Analyst, Marketing</t>
  </si>
  <si>
    <t>Data Analyst (SQL &amp; Tableau Specialist)</t>
  </si>
  <si>
    <t>SELECTRANSPORTATION RESOURCES</t>
  </si>
  <si>
    <t>['sql', 'python', 'r', 'postgresql', 'mysql', 'sql server', 'redshift', 'snowflake', 'bigquery', 'airflow', 'tableau', 'sheets']</t>
  </si>
  <si>
    <t>Data Analyst Senior Advisor</t>
  </si>
  <si>
    <t>Senior Artificial Intelligence (AI) Data Scientist (Director), Data &amp; Technology, Data Analytics &amp; AI (Remote)</t>
  </si>
  <si>
    <t>['python', 'gcp', 'aws', 'azure', 'tensorflow', 'pytorch']</t>
  </si>
  <si>
    <t>Sr Data Scientist (ML)</t>
  </si>
  <si>
    <t>Disney Interactive</t>
  </si>
  <si>
    <t>['python', 'aws', 'gcp', 'databricks', 'airflow', 'tensorflow', 'pytorch', 'plotly', 'splunk', 'tableau', 'docker', 'kubernetes', 'github', 'gitlab', 'atlassian', 'jira', 'confluence']</t>
  </si>
  <si>
    <t>['python', 'sql', 'aws', 'azure', 'hugging face', 'scikit-learn', 'gdpr', 'pytorch', 'tensorflow', 'github']</t>
  </si>
  <si>
    <t>Sr Data Engineer - New Jersey</t>
  </si>
  <si>
    <t>['java', 'sql', 'spark', 'word', 'excel', 'visio', 'powerpoint', 'flow']</t>
  </si>
  <si>
    <t>Sr Data Engineer - Tampa</t>
  </si>
  <si>
    <t>Staff Software Engineer - Data Platforms</t>
  </si>
  <si>
    <t>Generac Power Systems Inc</t>
  </si>
  <si>
    <t>['c', 'rust', 'java', 'go', 'python', 'typescript', 'redis', 'aws', 'react', 'terraform']</t>
  </si>
  <si>
    <t>Software Engineer, Data Application</t>
  </si>
  <si>
    <t>['python', 'scala', 'java', 'c++', 'go', 'sql', 'nosql', 'aws', 'gdpr', 'hadoop', 'spark']</t>
  </si>
  <si>
    <t>Big Data &amp; Snowflake Data Engineer</t>
  </si>
  <si>
    <t>Senior Data Analyst, BI</t>
  </si>
  <si>
    <t>Charlotte Amalie, St Thomas, U.S. Virgin Islands</t>
  </si>
  <si>
    <t>Columbia, IA</t>
  </si>
  <si>
    <t>['python', 'sql', 'scala', 'azure', 'databricks', 'aws', 'gcp', 'pyspark', 'spark', 'hadoop']</t>
  </si>
  <si>
    <t>Azalea Park, FL</t>
  </si>
  <si>
    <t>Data engineer in Monitoring and Screening Tribe</t>
  </si>
  <si>
    <t>Danske Bank</t>
  </si>
  <si>
    <t>['scala', 'java', 'aws', 'gcp', 'azure', 'spark', 'airflow', 'git']</t>
  </si>
  <si>
    <t>Quality Data Analyst II - Now Hiring</t>
  </si>
  <si>
    <t>Franciscan Health</t>
  </si>
  <si>
    <t>['sql', 'python', 'r', 'databricks', 'aws', 'spark', 'kafka', 'pyspark', 'github']</t>
  </si>
  <si>
    <t>['python', 'sql', 'mysql', 'snowflake', 'databricks', 'pandas', 'airflow', 'hadoop', 'tableau', 'looker']</t>
  </si>
  <si>
    <t>MGR, Data Analyst, Innovation and Decision Science, Internal Audit</t>
  </si>
  <si>
    <t>['sas', 'sas', 'python', 'sql', 'qlik', 'power bi', 'tableau']</t>
  </si>
  <si>
    <t>Liberty Bay Credit Union</t>
  </si>
  <si>
    <t>['sql', 'python', 'snowflake', 'redshift', 'bigquery', 'azure', 'airflow', 'power bi', 'looker', 'tableau']</t>
  </si>
  <si>
    <t>Data Engineer, Revenue Platforms</t>
  </si>
  <si>
    <t>['python', 'java', 'sql', 'javascript', 'html', 'css', 'react', 'angular']</t>
  </si>
  <si>
    <t>Data Engineer with Consulting Experience - Must be local to Chicago</t>
  </si>
  <si>
    <t>['python', 'sql', 'databricks', 'snowflake', 'power bi', 'dax']</t>
  </si>
  <si>
    <t>Edwards, IL</t>
  </si>
  <si>
    <t>Senior Manager, Data Science, Analytics - Drive</t>
  </si>
  <si>
    <t>Lagrangeville, NY</t>
  </si>
  <si>
    <t>DoorDash USA</t>
  </si>
  <si>
    <t>OUTFRONT Media</t>
  </si>
  <si>
    <t>['sql', 'python', 'nosql', 'azure', 'aws', 'databricks', 'spark', 'kafka', 'power bi', 'tableau']</t>
  </si>
  <si>
    <t>HSE Analyst</t>
  </si>
  <si>
    <t>['dart', 'sql', 'r', 'python', 'oracle', 'sharepoint', 'powerpoint']</t>
  </si>
  <si>
    <t>Infrastructure Operations Data Engineer, Infra AGE</t>
  </si>
  <si>
    <t>Pressed Juicery</t>
  </si>
  <si>
    <t>['sql', 'python', 'snowflake', 'pandas', 'numpy', 'matplotlib', 'tableau', 'excel']</t>
  </si>
  <si>
    <t>Analyst, Professional Practices</t>
  </si>
  <si>
    <t>Wintrust Financial Corporation</t>
  </si>
  <si>
    <t>One IT Corp</t>
  </si>
  <si>
    <t>Data Analysis Engineer 1 - Industrial, Continuous Improvement</t>
  </si>
  <si>
    <t>Newcomerstown, OH</t>
  </si>
  <si>
    <t>['python', 'golang']</t>
  </si>
  <si>
    <t>Senior Data Analyst with banking domain only</t>
  </si>
  <si>
    <t>MARVEL INFOTECH Inc</t>
  </si>
  <si>
    <t>Fiserv Solutions LLC</t>
  </si>
  <si>
    <t>Anderson, SC</t>
  </si>
  <si>
    <t>['sql', 'bigquery', 'airflow']</t>
  </si>
  <si>
    <t>Data Engineer - Geospatial</t>
  </si>
  <si>
    <t>Medical Affairs Data Analyst</t>
  </si>
  <si>
    <t>['sql', 'python', 'r', 'sas', 'sas', 'snowflake', 'tableau', 'microstrategy']</t>
  </si>
  <si>
    <t>OrganOx</t>
  </si>
  <si>
    <t>SoC Design Integration Engineer (Redmond, WA OR Bay Area, CA. (Onsite))</t>
  </si>
  <si>
    <t>Redolent, Inc</t>
  </si>
  <si>
    <t>['python', 'perl', 'git', 'svn']</t>
  </si>
  <si>
    <t>Marketing Business Analyst</t>
  </si>
  <si>
    <t>['go', 'excel', 'outlook', 'powerpoint', 'power bi']</t>
  </si>
  <si>
    <t>Principal Engineer - Data Private Cloud</t>
  </si>
  <si>
    <t>Twin Falls, ID</t>
  </si>
  <si>
    <t>['mongodb', 'mongodb', 'postgresql', 'mysql', 'hadoop', 'spark', 'kafka', 'linux']</t>
  </si>
  <si>
    <t>Jobright.ai</t>
  </si>
  <si>
    <t>['aws', 'gcp', 'kafka', 'hadoop', 'spark', 'kubernetes']</t>
  </si>
  <si>
    <t>IS Data Engineering Senior Manager HQ</t>
  </si>
  <si>
    <t>Turner Construction Company</t>
  </si>
  <si>
    <t>Uremet Corporation</t>
  </si>
  <si>
    <t>['sheets', 'word', 'excel']</t>
  </si>
  <si>
    <t>Lead Data Engineering Expert (SAP/ BODS - Development &amp; Integration expertise)</t>
  </si>
  <si>
    <t>MindHat LLC</t>
  </si>
  <si>
    <t>Nationwide</t>
  </si>
  <si>
    <t>Zefr</t>
  </si>
  <si>
    <t>['python', 'sql', 'dynamodb', 'snowflake', 'aws', 'gcp', 'pandas', 'fastapi', 'github', 'docker', 'terraform', 'kubernetes']</t>
  </si>
  <si>
    <t>Gift Card Analyst</t>
  </si>
  <si>
    <t>Data Scientist, Marketing &amp; Commercial Analytics</t>
  </si>
  <si>
    <t>['python', 'sql', 'r', 'power bi', 'tableau']</t>
  </si>
  <si>
    <t>Waste Connections</t>
  </si>
  <si>
    <t>Sr. Data Analyst (Human Capital) w active TS/SCI Poly</t>
  </si>
  <si>
    <t>['r', 'tableau', 'power bi', 'spss']</t>
  </si>
  <si>
    <t>Senior Data Scientist (Demand Side Platform, Adtech)</t>
  </si>
  <si>
    <t>Nexxen</t>
  </si>
  <si>
    <t>targetjobs UK</t>
  </si>
  <si>
    <t>Sales Data Steward Senior Lead</t>
  </si>
  <si>
    <t>Mars</t>
  </si>
  <si>
    <t>Data and Business Analyst</t>
  </si>
  <si>
    <t>BizFirst</t>
  </si>
  <si>
    <t>['sql', 'html', 'css', 'aws', 'tableau', 'sharepoint', 'jira']</t>
  </si>
  <si>
    <t>Staff Machine Learning Engineer- Video AI</t>
  </si>
  <si>
    <t>['java', 'go', 'pytorch']</t>
  </si>
  <si>
    <t>Lead Data Engineer - Remote, (Eastern Time)</t>
  </si>
  <si>
    <t>Arch Capital Group Ltd.</t>
  </si>
  <si>
    <t>['python', 'sql', 'snowflake', 'azure', 'arch', 'power bi']</t>
  </si>
  <si>
    <t>Senior Marketing Analyst</t>
  </si>
  <si>
    <t>Data Scientist, Analytics - Trust &amp; Safety - New York</t>
  </si>
  <si>
    <t>Westminster, CA</t>
  </si>
  <si>
    <t>LBS Financial Credit Union</t>
  </si>
  <si>
    <t>Entry-Level Data Analyst (New Grads Welcome!)</t>
  </si>
  <si>
    <t>ExperINS</t>
  </si>
  <si>
    <t>Convey Health Solutions</t>
  </si>
  <si>
    <t>['python', 'sql', 'sas', 'sas', 'sql server', 'jupyter', 'windows', 'word', 'excel', 'powerpoint', 'outlook', 'tableau', 'github', 'jira', 'confluence']</t>
  </si>
  <si>
    <t>Data Engineering Lead (AWS Python)</t>
  </si>
  <si>
    <t>HarveyNashUSA</t>
  </si>
  <si>
    <t>Senior Data Analyst (Data Scientist / Data Engineer)</t>
  </si>
  <si>
    <t>National Community Renaissance</t>
  </si>
  <si>
    <t>Data Science Manager (GTM)</t>
  </si>
  <si>
    <t>['sql', 'python', 'r', 'c', 'tableau', 'looker', 'atlassian']</t>
  </si>
  <si>
    <t>Bratislava Region, Slovakia</t>
  </si>
  <si>
    <t>Powerplay studio</t>
  </si>
  <si>
    <t>['sql', 'mysql', 'power bi']</t>
  </si>
  <si>
    <t>Analyst,Sales Ops</t>
  </si>
  <si>
    <t>MLB_HOD Head of Department (MLB A Group)-Houston,TX</t>
  </si>
  <si>
    <t>Foxconn Assembly LLC</t>
  </si>
  <si>
    <t>Senior ML Research Engineer</t>
  </si>
  <si>
    <t>Cubiq Recruitment</t>
  </si>
  <si>
    <t>Tristar Insurance</t>
  </si>
  <si>
    <t>['sql', 'python', 'r', 'sas', 'sas', 'power bi', 'tableau']</t>
  </si>
  <si>
    <t>AI Software Engineer, IgniteTech (Remote) - $200,000/year USD</t>
  </si>
  <si>
    <t>LinkedIn Singapore</t>
  </si>
  <si>
    <t>Lead AI Engineer, IgniteTech (Remote) - $100,000/year USD</t>
  </si>
  <si>
    <t>Health Informatics Analyst</t>
  </si>
  <si>
    <t>['sql', 'sas', 'sas', 'oracle', 'excel', 'spss']</t>
  </si>
  <si>
    <t>East Montpelier, VT</t>
  </si>
  <si>
    <t>['t-sql', 'sql', 'sql server', 'snowflake', 'azure', 'ssis', 'excel']</t>
  </si>
  <si>
    <t>Research Data Specialist (68266BR)</t>
  </si>
  <si>
    <t>['python', 'r', 'bash', 'unify']</t>
  </si>
  <si>
    <t>Data Scientist , AB RAM</t>
  </si>
  <si>
    <t>['r', 'python', 'sql', 'sas', 'sas', 'matlab', 'perl', 'aws']</t>
  </si>
  <si>
    <t>Master Data Engineer</t>
  </si>
  <si>
    <t>['java', 'python', 't-sql', 'azure', 'spring', 'sap']</t>
  </si>
  <si>
    <t>Intern - Data &amp; Analytics</t>
  </si>
  <si>
    <t>['sql', 'nosql', 'mongodb', 'mongodb', 'python', 'r', 'aws', 'redshift', 'oracle', 'tableau', 'power bi', 'looker', 'jira']</t>
  </si>
  <si>
    <t>Lead Data Scientist LLM</t>
  </si>
  <si>
    <t>Clarvos LLC</t>
  </si>
  <si>
    <t>Jaris</t>
  </si>
  <si>
    <t>Especialista Data Engineering</t>
  </si>
  <si>
    <t>Volaris</t>
  </si>
  <si>
    <t>['javascript', 'python']</t>
  </si>
  <si>
    <t>Data Analyst, TOM Data Infra Team</t>
  </si>
  <si>
    <t>Geographic Information Systems (GIS) Analyst</t>
  </si>
  <si>
    <t>['assembly', 'sql', 'javascript']</t>
  </si>
  <si>
    <t>Analytics Analyst</t>
  </si>
  <si>
    <t>Data Lineage Analyst</t>
  </si>
  <si>
    <t>Sr. Cloud Data Engineer/Snowflake</t>
  </si>
  <si>
    <t>Regions</t>
  </si>
  <si>
    <t>['scala', 'sql', 'no-sql', 'snowflake', 'spark', 'hadoop', 'kafka']</t>
  </si>
  <si>
    <t>Gen AI Senior Engineer</t>
  </si>
  <si>
    <t>['python', 'r', 'scala', 'aws', 'azure', 'snowflake', 'tensorflow', 'pytorch', 'keras']</t>
  </si>
  <si>
    <t>Data &amp; Analytics</t>
  </si>
  <si>
    <t>['java', 'python', 'scala', 'sql', 'elasticsearch', 'ibm cloud', 'aws', 'azure', 'gcp', 'spark', 'hadoop', 'linux', 'splunk']</t>
  </si>
  <si>
    <t>Anniston, AL</t>
  </si>
  <si>
    <t>['sql', 't-sql', 'sql server', 'azure', 'ssrs', 'ssis', 'flow']</t>
  </si>
  <si>
    <t>Powerwell</t>
  </si>
  <si>
    <t>['microsoft teams']</t>
  </si>
  <si>
    <t>Senior Infrastructure Analyst(Azure &amp; Windows VDI)</t>
  </si>
  <si>
    <t>Nuveen, a TIAA company</t>
  </si>
  <si>
    <t>Watertown, TN</t>
  </si>
  <si>
    <t>['sql', 'python', 'c#', 'azure', 'hadoop', 'spark']</t>
  </si>
  <si>
    <t>Customer Operations &amp; Data Analyst</t>
  </si>
  <si>
    <t>Optima Courier</t>
  </si>
  <si>
    <t>['sql', 'python', 'excel', 'power bi', 'tableau', 'looker']</t>
  </si>
  <si>
    <t>AI/Data Engineer – LLMs, RAG Systems &amp; CRM Integration</t>
  </si>
  <si>
    <t>RaYnmaker</t>
  </si>
  <si>
    <t>['sql', 'python', 'aws', 'gcp', 'fastapi', 'flask', 'docker']</t>
  </si>
  <si>
    <t>Westbrook, ME</t>
  </si>
  <si>
    <t>['python', 'databricks', 'aws', 'pytorch', 'tensorflow']</t>
  </si>
  <si>
    <t>['scala', 'java', 'python', 'azure', 'databricks', 'spark', 'terraform', 'gitlab', 'docker', 'kubernetes']</t>
  </si>
  <si>
    <t>Analyst,  Analytics</t>
  </si>
  <si>
    <t>Zenith</t>
  </si>
  <si>
    <t>['python', 'r', 'sql', 'word', 'excel', 'powerpoint', 'tableau', 'power bi', 'ms access']</t>
  </si>
  <si>
    <t>Data Analyst / Engineer with (Payments &amp; Sanctions/Compliance)</t>
  </si>
  <si>
    <t>Accounting Reporting Analyst</t>
  </si>
  <si>
    <t>Accountants One</t>
  </si>
  <si>
    <t>Data Scientist, Data and Metrics Quality Team</t>
  </si>
  <si>
    <t>['python', 'r', 'sql', 'postgresql', 'bigquery']</t>
  </si>
  <si>
    <t>Data Engineer III/ Talend ETL Developer (Remote), Day Shift, Information Technology</t>
  </si>
  <si>
    <t>002 Support Center - Shared Services</t>
  </si>
  <si>
    <t>['java', 'sql', 'snowflake', 'aws', 'azure', 'oracle', 'power bi', 'tableau']</t>
  </si>
  <si>
    <t>Denver Broncos Football Club</t>
  </si>
  <si>
    <t>['python', 'r', 'c#', 'sql', 'nosql', 'sql server', 'postgresql', 'aws', 'azure', 'airflow', 'flow', 'docker', 'kubernetes']</t>
  </si>
  <si>
    <t>MattoBoard</t>
  </si>
  <si>
    <t>QA Analyst - Data &amp; Automation</t>
  </si>
  <si>
    <t>Easley, SC</t>
  </si>
  <si>
    <t>Harris Computer</t>
  </si>
  <si>
    <t>['sql', 't-sql', 'powershell', 'sql server', 'windows', 'jira']</t>
  </si>
  <si>
    <t>Klein, TX</t>
  </si>
  <si>
    <t>Clinical Data Engineer - Full-time</t>
  </si>
  <si>
    <t>['sql', 'r', 'python', 'aws', 'redshift', 'snowflake', 'gcp', 'tableau', 'flow']</t>
  </si>
  <si>
    <t>Data Engineer, Physical Security</t>
  </si>
  <si>
    <t>['python', 'java', 'sql', 'javascript', 'html', 'css', 'sql server', 'react', 'angular']</t>
  </si>
  <si>
    <t>Gen Re</t>
  </si>
  <si>
    <t>['power bi', 'excel', 'outlook']</t>
  </si>
  <si>
    <t>Senior LLM Engineer</t>
  </si>
  <si>
    <t>['python', 'pytorch', 'hugging face']</t>
  </si>
  <si>
    <t>Utility Systems Data Engineer</t>
  </si>
  <si>
    <t>TAA Solutions LLC</t>
  </si>
  <si>
    <t>['matlab', 'c', 'python', 'sql', 'oracle', 'azure', 'power bi']</t>
  </si>
  <si>
    <t>Tecovas</t>
  </si>
  <si>
    <t>['sql', 'gcp', 'bigquery', 'airflow', 'tableau', 'terraform']</t>
  </si>
  <si>
    <t>Data Analyst (SQL, PowerBI, Excel)</t>
  </si>
  <si>
    <t>Data Engineer, Finance Allocation Engine</t>
  </si>
  <si>
    <t>['sql', 'scala', 'python', 'redshift', 'hadoop', 'spark', 'ssis']</t>
  </si>
  <si>
    <t>Lead Data Analyst &amp; Technical Product Manager for Risk &amp; Finance , VP</t>
  </si>
  <si>
    <t>A. O. Smith Corporation</t>
  </si>
  <si>
    <t>['sql', 'python', 'powershell', 'sql server', 'snowflake', 'aws', 'tableau', 'sap', 'excel', 'ssrs', 'flow', 'github']</t>
  </si>
  <si>
    <t>Analyst, Healthcare Analytics-SQL</t>
  </si>
  <si>
    <t>['sql', 'crystal', 'sql server', 'ssrs', 'excel', 'visio']</t>
  </si>
  <si>
    <t>Business Systems Analyst – Corporate Technology Data Engineering &amp; Analytics</t>
  </si>
  <si>
    <t>Massachusetts Mutual Life Insurance Company</t>
  </si>
  <si>
    <t>['sql', 'snowflake', 'databricks', 'power bi', 'tableau', 'microstrategy']</t>
  </si>
  <si>
    <t>Principal Backend Software Engineer (Data Team) - ROON</t>
  </si>
  <si>
    <t>Harman</t>
  </si>
  <si>
    <t>['c#', 'python', 'unix', 'docker', 'kubernetes']</t>
  </si>
  <si>
    <t>Ferrara Candy Company, Inc.</t>
  </si>
  <si>
    <t>['sql', 'python', 'r', 'vba', 'tableau', 'power bi', 'sap']</t>
  </si>
  <si>
    <t>Lebanon, TN</t>
  </si>
  <si>
    <t>Principal Data Analyst- External Affairs</t>
  </si>
  <si>
    <t>Data Analyst Technical Staff</t>
  </si>
  <si>
    <t>['sql', 'azure', 'databricks', 'tableau', 'cognos', 'word', 'spreadsheet']</t>
  </si>
  <si>
    <t>Bingham Farms, MI</t>
  </si>
  <si>
    <t>Infinity</t>
  </si>
  <si>
    <t>Staff Production Data Engineer</t>
  </si>
  <si>
    <t>['sql', 'powershell', 'python', 'bash', 'sql server', 'postgresql', 'mysql', 'aws', 'azure', 'redshift', 'aurora', 'snowflake', 'airflow', 'kafka', 'ssis', 'qlik', 'looker', 'git', 'terraform', 'docker', 'kubernetes']</t>
  </si>
  <si>
    <t>Senior Engineer - Data Analytics</t>
  </si>
  <si>
    <t>['python', 'sql', 'nosql', 'azure', 'snowflake', 'aws', 'gcp', 'databricks', 'spark', 'kafka', 'airflow', 'graphql', 'power bi', 'excel', 'docker', 'kubernetes', 'git']</t>
  </si>
  <si>
    <t>Ferrara</t>
  </si>
  <si>
    <t>zolon tech</t>
  </si>
  <si>
    <t>['oracle', 'excel', 'power bi', 'tableau', 'sap', 'airtable']</t>
  </si>
  <si>
    <t>Data Analyst (only w2)</t>
  </si>
  <si>
    <t>ResolveTech Solutions Inc.</t>
  </si>
  <si>
    <t>Data Scientist (Privacy Engineer) N374</t>
  </si>
  <si>
    <t>['c', 'sql', 'azure', 'unity', 'terraform', 'github', 'jira', 'confluence']</t>
  </si>
  <si>
    <t>Distinguished Data and Analytics Engineer</t>
  </si>
  <si>
    <t>['aws', 'azure', 'gcp', 'excel', 'tableau', 'power bi']</t>
  </si>
  <si>
    <t>Data Engineer, San Francisco, CA</t>
  </si>
  <si>
    <t>HomeLight</t>
  </si>
  <si>
    <t>['python', 'sql', 'elasticsearch', 'aws', 'airflow', 'django']</t>
  </si>
  <si>
    <t>['python', 'sql', 'postgresql', 'snowflake', 'aws', 'redshift', 'bigquery', 'airflow', 'tableau', 'power bi', 'gitlab', 'terraform']</t>
  </si>
  <si>
    <t>Data Analyst Supporting the USMS</t>
  </si>
  <si>
    <t>Senior Data Analyst, Brazil, Remote</t>
  </si>
  <si>
    <t>AI Engineer (Data Engineer)</t>
  </si>
  <si>
    <t>['sql', 'nosql', 'python', 'mysql', 'aws', 'azure', 'graphql', 'docker', 'kubernetes', 'jenkins', 'terraform', 'flow', 'git']</t>
  </si>
  <si>
    <t>Software Engineer - Data Cloud</t>
  </si>
  <si>
    <t>['swift', 'typescript', 'python', 'sql', 'aws', 'snowflake', 'kubernetes']</t>
  </si>
  <si>
    <t>InTTrust</t>
  </si>
  <si>
    <t>['sql', 'c#', 'sql server', 'ssis', 'ssrs', 'flow']</t>
  </si>
  <si>
    <t>Senior Data Engineer, Infrastructure Services</t>
  </si>
  <si>
    <t>Big Data Engineer | Weehawken, NJ, USA</t>
  </si>
  <si>
    <t>Synechron Inc.</t>
  </si>
  <si>
    <t>Analyst, Client Analytics</t>
  </si>
  <si>
    <t>['sas', 'sas', 'sql', 'python', 'power bi', 'tableau', 'flow']</t>
  </si>
  <si>
    <t>Financial Risk Data Analyst - Now Hiring</t>
  </si>
  <si>
    <t>JYG Innovations</t>
  </si>
  <si>
    <t>Associate Professor of Finance and Business Analytics</t>
  </si>
  <si>
    <t>Marketing Analyst - Full-time</t>
  </si>
  <si>
    <t>Enterprise Bank and Trust</t>
  </si>
  <si>
    <t>Senior Engineer - Data Warehouse Site Reliability Engineering (SRE) (ship required)</t>
  </si>
  <si>
    <t>['python', 'java', 'javascript', 'sql', 'oracle', 'jenkins', 'docker']</t>
  </si>
  <si>
    <t>Database/Optimizer Engineering Intern</t>
  </si>
  <si>
    <t>['c++', 'sql', 'aws', 'azure', 'hadoop']</t>
  </si>
  <si>
    <t>Associate Analytics</t>
  </si>
  <si>
    <t>Payer Sciences</t>
  </si>
  <si>
    <t>['sql', 'python', 'scala', 'azure', 'databricks', 'oracle', 'aws', 'gcp', 'spark', 'git', 'jira']</t>
  </si>
  <si>
    <t>Analytics Engineer (Hybrid in Syracuse, NY)</t>
  </si>
  <si>
    <t>Empower Federal Credit Union</t>
  </si>
  <si>
    <t>['sql', 'python', 'snowflake', 'spark', 'airflow', 'tableau', 'ssrs', 'ssis']</t>
  </si>
  <si>
    <t>Data Engineer AWS/Snowflake to GCP Migration</t>
  </si>
  <si>
    <t>Compunnel</t>
  </si>
  <si>
    <t>['sql', 'gcp', 'bigquery', 'snowflake', 'terraform']</t>
  </si>
  <si>
    <t>Senior AI Engineer - Legal AI Startup</t>
  </si>
  <si>
    <t>Business Intelligence Data Analyst II - McLaren Careers</t>
  </si>
  <si>
    <t>Grand Blanc, MI</t>
  </si>
  <si>
    <t>McLaren Health Care</t>
  </si>
  <si>
    <t>Data Engineering Director | Fulltime | KOP(Hybrid) - Full-time</t>
  </si>
  <si>
    <t>['aws', 'azure', 'snowflake', 'hadoop', 'spark', 'kafka']</t>
  </si>
  <si>
    <t>Data Architect / Data Analyst</t>
  </si>
  <si>
    <t>['hadoop', 'tableau', 'flow', 'terminal']</t>
  </si>
  <si>
    <t>Quantitative Management Associates</t>
  </si>
  <si>
    <t>['python', 'r', 'sql', 'java', 'scala', 'shell', 'nosql', 'azure', 'spark', 'power bi', 'excel', 'terraform']</t>
  </si>
  <si>
    <t>Principal Group Software Engineer</t>
  </si>
  <si>
    <t>['sql', 'c', 'c++', 'c#', 'java', 'javascript', 'python', 'postgresql', 'azure', 'linux', 'power bi']</t>
  </si>
  <si>
    <t>Risk Data Scientist - Full-time</t>
  </si>
  <si>
    <t>Senior Data Analyst - SQL, Oracle, Python, Databricks, API - Full-time</t>
  </si>
  <si>
    <t>['sas', 'sas', 'sql', 'r', 'python', 'oracle', 'databricks', 'spss']</t>
  </si>
  <si>
    <t>DuPont</t>
  </si>
  <si>
    <t>['python', 'sql', 'javascript', 'azure', 'asp.net']</t>
  </si>
  <si>
    <t>Environmental Data Analytics Discipline Leader</t>
  </si>
  <si>
    <t>GCP Data Engineer - Manager - Full-time</t>
  </si>
  <si>
    <t>Senior Data Analyst, Digital Marketing</t>
  </si>
  <si>
    <t>['mongodb', 'mongodb', 'sql', 'python', 'r', 'aws', 'azure', 'tableau']</t>
  </si>
  <si>
    <t>Data Engineer III (Hybrid - US)</t>
  </si>
  <si>
    <t>Boston, MA (+4 others)</t>
  </si>
  <si>
    <t>['sql', 'python', 'mysql', 'sql server', 'aws', 'redshift', 'oracle']</t>
  </si>
  <si>
    <t>Cameo</t>
  </si>
  <si>
    <t>['sql', 'snowflake', 'bigquery', 'redshift', 'looker', 'tableau', 'git']</t>
  </si>
  <si>
    <t>['sql', 'snowflake', 'databricks', 'aws', 'azure', 'spark', 'alteryx']</t>
  </si>
  <si>
    <t>Trade Finance Data Analyst</t>
  </si>
  <si>
    <t>Senior Data Analyst, Pro CRM - Full-time</t>
  </si>
  <si>
    <t>Junior Data Analyst Intern</t>
  </si>
  <si>
    <t>Bubbleology Research International</t>
  </si>
  <si>
    <t>Data Analyst, HR</t>
  </si>
  <si>
    <t>Data Engineer- Sr. Consultant level- Data Serving</t>
  </si>
  <si>
    <t>['java', 'python', 'golang', 'nosql', 'mysql', 'db2', 'redis', 'cassandra', 'kafka', 'spark', 'yarn', 'kubernetes']</t>
  </si>
  <si>
    <t>Data Analyst Senior/Data Scientist (Department of Radiology) - Now Hiring</t>
  </si>
  <si>
    <t>['python', 'matlab', 'shell', 'unix']</t>
  </si>
  <si>
    <t>Dartmouth, MA</t>
  </si>
  <si>
    <t>Slip Robotics</t>
  </si>
  <si>
    <t>['python', 'postgresql', 'dynamodb', 'aws', 'aurora', 'power bi', 'tableau', 'docker', 'unify']</t>
  </si>
  <si>
    <t>Marsh &amp; McLennan Companies, Inc.</t>
  </si>
  <si>
    <t>['sql', 'python', 'r', 'nosql', 'aws', 'azure', 'tableau', 'power bi']</t>
  </si>
  <si>
    <t>Sr. Business Data Analyst (Data Governance Policy) - Full-time / Part-time</t>
  </si>
  <si>
    <t>Supply Chain Data Analyst for 1st Shift - Now Hiring</t>
  </si>
  <si>
    <t>Chestertown, MD</t>
  </si>
  <si>
    <t>The LaMotte Company</t>
  </si>
  <si>
    <t>Flight Software Engineer</t>
  </si>
  <si>
    <t>['python', 'bash', 'rust', 'c++', 'linux', 'github', 'gitlab', 'jenkins', 'git', 'docker']</t>
  </si>
  <si>
    <t>Data Analyst II Healthcare Analytics</t>
  </si>
  <si>
    <t>AI Research Engineer Intern</t>
  </si>
  <si>
    <t>Ankura Consulting Group, LLC</t>
  </si>
  <si>
    <t>['sql', 'python', 'scala', 'dynamodb', 'redis', 'databricks', 'snowflake', 'redshift', 'gdpr', 'jupyter', 'airflow', 'kubernetes']</t>
  </si>
  <si>
    <t>Data Analytics and Reporting Manager - 1LOD</t>
  </si>
  <si>
    <t>['sas', 'sas', 'sql', 'crystal', 'python', 'r', 'vba', 'sql server', 'sharepoint', 'sap', 'tableau', 'ssrs', 'ms access']</t>
  </si>
  <si>
    <t>['python', 'powershell', 'ssis', 'tableau']</t>
  </si>
  <si>
    <t>Sr. Manager, Data Engineering Geospatial Services - Full-time</t>
  </si>
  <si>
    <t>Sr. Data Eng.</t>
  </si>
  <si>
    <t>JOEL FERNANDEZ</t>
  </si>
  <si>
    <t>['azure', 'databricks', 'pyspark', 'power bi', 'git', 'jira']</t>
  </si>
  <si>
    <t>Senior Data Scientist, Data Science</t>
  </si>
  <si>
    <t>['python', 'gcp', 'scikit-learn', 'tensorflow', 'pytorch']</t>
  </si>
  <si>
    <t>Data Engineer III - Full-time</t>
  </si>
  <si>
    <t>['sql', 'shell', 'bash', 'python', 'db2', 'sql server', 'oracle', 'hadoop', 'spark', 'pyspark', 'kafka', 'phoenix', 'bitbucket', 'jira']</t>
  </si>
  <si>
    <t>Sr Data Protection Engineer - Full-time</t>
  </si>
  <si>
    <t>['swift', 'aws', 'gcp', 'azure', 'oracle', 'powerpoint', 'excel', 'visio']</t>
  </si>
  <si>
    <t>Business Data Analyst (Swap Dealer Regulation) - Now Hiring</t>
  </si>
  <si>
    <t>Pierce Technology Corp</t>
  </si>
  <si>
    <t>Data Analyst - Bethesda TS/SCI Poly</t>
  </si>
  <si>
    <t>North Bethesda, MD</t>
  </si>
  <si>
    <t>APEX Continuous Improvement Data Analyst - Now Hiring</t>
  </si>
  <si>
    <t>Stratford, CT</t>
  </si>
  <si>
    <t>Junior Business Data Analyst (Remote) - Full-time / Part-time</t>
  </si>
  <si>
    <t>['c', 'snowflake', 'flow', 'atlassian', 'confluence', 'jira']</t>
  </si>
  <si>
    <t>['go', 'redis', 'spark']</t>
  </si>
  <si>
    <t>Senior ETL Data Engineer - Ab Initio, VP (C13)</t>
  </si>
  <si>
    <t>['oracle', 'kafka', 'airflow', 'flow']</t>
  </si>
  <si>
    <t>Software Development Engineer II (Ruby on Rails), ART19</t>
  </si>
  <si>
    <t>['ruby', 'ruby', 'aws', 'ruby on rails', 'git', 'gitlab', 'terraform']</t>
  </si>
  <si>
    <t>Information Security Engineer I</t>
  </si>
  <si>
    <t>['splunk', 'wire']</t>
  </si>
  <si>
    <t>Data Engineer | Automate, Optimize &amp; Scale Data Workflows</t>
  </si>
  <si>
    <t>['python', 'sql', 'aws', 'gcp', 'azure', 'snowflake', 'bigquery', 'airflow', 'kafka', 'excel', 'terraform', 'pulumi', 'docker', 'kubernetes']</t>
  </si>
  <si>
    <t>Lead Data Engineer - ETL &amp; SQL - Full-time</t>
  </si>
  <si>
    <t>Principal Software Engineer, Data Platform</t>
  </si>
  <si>
    <t>['snowflake', 'aws', 'gcp', 'azure', 'kafka']</t>
  </si>
  <si>
    <t>Austin, TX (+1 other)</t>
  </si>
  <si>
    <t>['sas', 'sas', 'python', 'word', 'excel', 'spss']</t>
  </si>
  <si>
    <t>Lead Data Engineer/ Senior Data Engineer</t>
  </si>
  <si>
    <t>Trident Consulting</t>
  </si>
  <si>
    <t>['python', 'mongo', 'azure', 'databricks', 'pyspark', 'docker', 'git']</t>
  </si>
  <si>
    <t>['python', 'r', 'scala', 'sql', 'nosql', 'aws', 'gcp', 'databricks', 'snowflake', 'azure', 'spark', 'plotly', 'datarobot', 'alteryx', 'tableau', 'power bi']</t>
  </si>
  <si>
    <t>GCP Data Engineer (Vertex AI)</t>
  </si>
  <si>
    <t>['sql', 'nosql', 'python', 'gcp', 'databricks', 'bigquery', 'pyspark', 'spark', 'kafka', 'git', 'github']</t>
  </si>
  <si>
    <t>Data Anlyst Intern (Hybrid)</t>
  </si>
  <si>
    <t>IHireTechnology</t>
  </si>
  <si>
    <t>JCSA Holdings, Inc.</t>
  </si>
  <si>
    <t>Associate Cloud Data Engineer ( SQL , Python , ETL, Cloud )</t>
  </si>
  <si>
    <t>['python', 'sql', 'bash', 'shell', 'azure', 'aws', 'bigquery', 'hadoop', 'airflow', 'unix', 'tableau', 'alteryx']</t>
  </si>
  <si>
    <t>Ops Analyst</t>
  </si>
  <si>
    <t>PadSplit</t>
  </si>
  <si>
    <t>Data Analyst, Production Finance Operations &amp; Innovation - Now Hiring</t>
  </si>
  <si>
    <t>['sql', 'spreadsheet', 'flow']</t>
  </si>
  <si>
    <t>Entry Level Data/Business Analyst</t>
  </si>
  <si>
    <t>Business &amp; Systems Analyst Intern - Now Hiring</t>
  </si>
  <si>
    <t>Purple</t>
  </si>
  <si>
    <t>Data Engineer - Research Platform - Quant Hedge Fund - $325k</t>
  </si>
  <si>
    <t>Associate Insight Analyst Director</t>
  </si>
  <si>
    <t>Benbrook, TX</t>
  </si>
  <si>
    <t>Data Scientist – TS/SCI</t>
  </si>
  <si>
    <t>Certus Recruitment Group</t>
  </si>
  <si>
    <t>['c', 'python', 'databricks', 'spark', 'kafka', 'airflow', 'flask', 'django', 'docker', 'kubernetes']</t>
  </si>
  <si>
    <t>IN Senior Associate Full Stack Developer-- Data and Analytics Advisory Pan India</t>
  </si>
  <si>
    <t>['java', 'dynamodb', 'aws', 'azure', 'databricks', 'spring', 'kafka', 'airflow', 'hadoop', 'jenkins', 'gitlab', 'docker', 'kubernetes', 'git', 'terraform']</t>
  </si>
  <si>
    <t>Senior Software Engineer, Core Services</t>
  </si>
  <si>
    <t>EdTech Jobs</t>
  </si>
  <si>
    <t>Kiddom</t>
  </si>
  <si>
    <t>['go', 'typescript', 'javascript', 'python', 'aws', 'linux', 'docker']</t>
  </si>
  <si>
    <t>['sql', 'snowflake', 'bigquery', 'redshift', 'excel', 'looker', 'tableau']</t>
  </si>
  <si>
    <t>Senior ML Scientist, Amazon Games AI Research</t>
  </si>
  <si>
    <t>Amazon Games</t>
  </si>
  <si>
    <t>Callaway Golf</t>
  </si>
  <si>
    <t>['python', 'sql', 'javascript', 'snowflake', 'azure', 'aws', 'spark', 'tensorflow', 'pytorch', 'scikit-learn', 'react', 'node.js', 'git', 'kubernetes', 'terraform']</t>
  </si>
  <si>
    <t>AI Software Engineer, Trilogy (Remote) - $100,000/year USD</t>
  </si>
  <si>
    <t>['sql', 'typescript', 'python', 'go', 'javascript']</t>
  </si>
  <si>
    <t>Achilles Information Limited</t>
  </si>
  <si>
    <t>Associate-Data Engineer - Hybrid</t>
  </si>
  <si>
    <t>['sql', 'python', 'sql server', 'gcp', 'ssis', 'ssrs', 'github']</t>
  </si>
  <si>
    <t>['python', 'bash', 'powershell', 'aws', 'azure', 'oracle', 'vmware', 'gdpr', 'linux', 'windows', 'ansible', 'terraform', 'puppet', 'docker', 'kubernetes', 'jenkins', 'gitlab']</t>
  </si>
  <si>
    <t>AHNRHS</t>
  </si>
  <si>
    <t>['sas', 'sas', 'sql', 'python', 'oracle', 'tableau', 'qlik']</t>
  </si>
  <si>
    <t>['t-sql', 'python', 'sql']</t>
  </si>
  <si>
    <t>['sql', 'python', 'postgresql', 'sql server', 'aws', 'aurora', 'redshift', 'oracle', 'kafka', 'airflow', 'excel', 'power bi', 'ssrs']</t>
  </si>
  <si>
    <t>Data Analyst/Cost Controller</t>
  </si>
  <si>
    <t>Data Analyst-III</t>
  </si>
  <si>
    <t>Warranty Compliance Data Analyst L3</t>
  </si>
  <si>
    <t>MSX International</t>
  </si>
  <si>
    <t>['sql', 'excel', 'tableau', 'ssis', 'alteryx']</t>
  </si>
  <si>
    <t>Analyst Data</t>
  </si>
  <si>
    <t>Fond du Lac, WI</t>
  </si>
  <si>
    <t>Mercury Marine</t>
  </si>
  <si>
    <t>Ryan Consulting Group, LLC</t>
  </si>
  <si>
    <t>['python', 'sql', 'c#', 'no-sql', 'typescript', 'snowflake', 'redshift', 'aws', 'spark', 'pyspark', 'kafka']</t>
  </si>
  <si>
    <t>DBA Manager with Oracle &amp; Cassandra strong skills, San Jose, CA</t>
  </si>
  <si>
    <t>Data Vector Solutions www.datavectorsolutions.com</t>
  </si>
  <si>
    <t>['python', 'shell', 'mongodb', 'mongodb', 'cassandra', 'postgresql', 'oracle', 'aws', 'azure', 'ansible', 'terraform', 'jenkins']</t>
  </si>
  <si>
    <t>Jr. Insights &amp; Analytics Consultant</t>
  </si>
  <si>
    <t>First &amp; First Consulting</t>
  </si>
  <si>
    <t>Senior Infrastructure Operations Data Engineer</t>
  </si>
  <si>
    <t>['python', 'shell', 'bash', 'dynamodb', 'databricks', 'snowflake', 'aws', 'airflow', 'spark', 'unix', 'windows', 'power bi', 'jenkins', 'github', 'gitlab', 'terraform', 'docker', 'kubernetes']</t>
  </si>
  <si>
    <t>Data Scientist 3 - 23503</t>
  </si>
  <si>
    <t>Mission Technologies, a division of HII</t>
  </si>
  <si>
    <t>['python', 'matlab', 'linux']</t>
  </si>
  <si>
    <t>Google Cloud Platform Data Engineer - Onsite/Remote</t>
  </si>
  <si>
    <t>RightTalents</t>
  </si>
  <si>
    <t>['sql', 'python', 'bigquery', 'github', 'terraform']</t>
  </si>
  <si>
    <t>Machine Learning Engineer, Insights, Data Engineering, Econometrics, Analytics &amp; Science (IDEAS)</t>
  </si>
  <si>
    <t>Data Warehousing Specialist, SME - IMC0789</t>
  </si>
  <si>
    <t>Innovative Management Concepts, Inc.</t>
  </si>
  <si>
    <t>['sql', 'sql server', 'oracle', 'aws', 'power bi', 'tableau', 'word', 'sharepoint', 'excel', 'powerpoint', 'visio', 'ssis']</t>
  </si>
  <si>
    <t>Data Architect / Data Engineer</t>
  </si>
  <si>
    <t>AI and Data Science Intern</t>
  </si>
  <si>
    <t>Finfare</t>
  </si>
  <si>
    <t>Data Engineer, American Airlines New</t>
  </si>
  <si>
    <t>['sql', 'python', 'sql server', 'azure', 'databricks', 'pyspark', 'spark', 'unix', 'power bi', 'cognos', 'github', 'terraform']</t>
  </si>
  <si>
    <t>Senior Data Engineer – Time Series Systems</t>
  </si>
  <si>
    <t>Umanist</t>
  </si>
  <si>
    <t>['python', 'aws', 'gcp', 'azure', 'kafka', 'spark', 'pandas', 'numpy', 'scikit-learn', 'pytorch']</t>
  </si>
  <si>
    <t>Data Engineer- Spring Boot</t>
  </si>
  <si>
    <t>Consumer Reports</t>
  </si>
  <si>
    <t>['java', 'python', 'sql', 'spring', 'angular']</t>
  </si>
  <si>
    <t>Senior Insights Data Analyst</t>
  </si>
  <si>
    <t>monday.com</t>
  </si>
  <si>
    <t>['sql', 'postgresql', 'mysql', 'snowflake', 'looker', 'tableau', 'monday.com']</t>
  </si>
  <si>
    <t>['sql', 'python', 'r', 'sas', 'sas', 'spark', 'spss']</t>
  </si>
  <si>
    <t>Senior Data Scientist, Real World Evidence</t>
  </si>
  <si>
    <t>['r', 'sql', 'aws', 'bigquery', 'gcp', 'git', 'github']</t>
  </si>
  <si>
    <t>Dallas, PA</t>
  </si>
  <si>
    <t>['hadoop', 'jira', 'confluence']</t>
  </si>
  <si>
    <t>Software Engineer - Data Science team</t>
  </si>
  <si>
    <t>HawkEye360</t>
  </si>
  <si>
    <t>['python', 'c++', 'aws', 'airflow', 'numpy', 'pandas', 'scikit-learn', 'kafka', 'spark', 'kubernetes', 'docker', 'terraform']</t>
  </si>
  <si>
    <t>Integration Data Engineer</t>
  </si>
  <si>
    <t>Mizuho</t>
  </si>
  <si>
    <t>['sql', 'python', 'sql server', 'databricks', 'azure', 'snowflake', 'pyspark', 'pandas']</t>
  </si>
  <si>
    <t>Sr. Analyst, Data &amp; Analytics</t>
  </si>
  <si>
    <t>Authentic Brands Group</t>
  </si>
  <si>
    <t>['sql', 'bigquery', 'aws', 'excel', 'sheets', 'looker']</t>
  </si>
  <si>
    <t>['python', 'r', 'sql', 'nosql', 'sas', 'sas']</t>
  </si>
  <si>
    <t>34191A Engineer - Data analysis</t>
  </si>
  <si>
    <t>Data Analyst (Contract) - Hybrid</t>
  </si>
  <si>
    <t>['python', 'sql', 'aws', 'databricks', 'azure', 'pyspark', 'pandas', 'tableau', 'power bi', 'looker', 'excel', 'git']</t>
  </si>
  <si>
    <t>Data Migration - Data Engineer</t>
  </si>
  <si>
    <t>Diamondpick</t>
  </si>
  <si>
    <t>['sql', 'python', 'shell', 'db2', 'sql server', 'pandas']</t>
  </si>
  <si>
    <t>Staff Engineer - Data Engineering &amp; Analytics</t>
  </si>
  <si>
    <t>['python', 'sql', 'nosql', 'no-sql', 'sql server', 'azure', 'aws', 'gcp', 'databricks', 'spark', 'kafka', 'airflow', 'power bi', 'ssis', 'excel', 'docker', 'kubernetes', 'git']</t>
  </si>
  <si>
    <t>AI/ML Engineer SME</t>
  </si>
  <si>
    <t>Lackland Air Force Base</t>
  </si>
  <si>
    <t>GovCIO LLC</t>
  </si>
  <si>
    <t>['azure', 'splunk']</t>
  </si>
  <si>
    <t>Account Manager - Media Activation (P3452)</t>
  </si>
  <si>
    <t>Beusa Energy Group</t>
  </si>
  <si>
    <t>['python', 'visual basic', 'vba', 'sql', 'oracle', 'pandas', 'numpy', 'scikit-learn', 'word', 'power bi', 'tableau', 'excel']</t>
  </si>
  <si>
    <t>Healthcare Data Analyst (Claims, Pharmacy, SQL Data Visualization - Now Hiring</t>
  </si>
  <si>
    <t>Staff Data Engineer, Clearing Platform</t>
  </si>
  <si>
    <t>['python', 'java', 'nosql', 'redis', 'elasticsearch', 'snowflake', 'aws', 'airflow', 'hadoop', 'spark', 'jenkins', 'gitlab']</t>
  </si>
  <si>
    <t>['python', 'sql', 'cassandra', 'aws']</t>
  </si>
  <si>
    <t>CBS - BMC - Brand and Marketing - Social Media - SM Data Specialist - Supervising Associate</t>
  </si>
  <si>
    <t>IMC Trading</t>
  </si>
  <si>
    <t>IMC</t>
  </si>
  <si>
    <t>['bash', 'python', 'colocation', 'linux']</t>
  </si>
  <si>
    <t>Sr. Analyst, Digital Analytics</t>
  </si>
  <si>
    <t>Total Wine &amp; More</t>
  </si>
  <si>
    <t>Data Analyst - Python &amp; SQL</t>
  </si>
  <si>
    <t>['python', 'sql', 'aws', 'databricks', 'azure', 'pyspark', 'tableau', 'power bi', 'looker', 'git']</t>
  </si>
  <si>
    <t>Data Scientist, Forecasting and Labs - CIV Team</t>
  </si>
  <si>
    <t>6 months Internship in Strategy &amp; Data Science</t>
  </si>
  <si>
    <t>Ekimetrics</t>
  </si>
  <si>
    <t>Monitoring Controls Analyst with Data Analysis and SQL Expertise</t>
  </si>
  <si>
    <t>Sr. Associate: SAP Master Data Analyst</t>
  </si>
  <si>
    <t>Lebanon, IN</t>
  </si>
  <si>
    <t>Lilly</t>
  </si>
  <si>
    <t>Staff Business Data Scientist, Consumer Research and Insights</t>
  </si>
  <si>
    <t>['python', 'r', 'sql', 'zoom']</t>
  </si>
  <si>
    <t>Clinical Data Specialist</t>
  </si>
  <si>
    <t>['python', 'aws', 'gcp', 'databricks', 'spark']</t>
  </si>
  <si>
    <t>Righttalents LLC</t>
  </si>
  <si>
    <t>['sql', 'python', 'gcp', 'bigquery', 'github', 'terraform']</t>
  </si>
  <si>
    <t>['sql', 'python', 'java', 'azure', 'aws', 'gcp', 'snowflake', 'bigquery', 'redshift', 'hadoop', 'spark']</t>
  </si>
  <si>
    <t>['r', 'matlab', 'c#', 'c++', 'scala', 'java', 'python', 'ruby', 'ruby', 'spark', 'hadoop']</t>
  </si>
  <si>
    <t>['python', 'aws', 'pandas', 'numpy', 'matplotlib', 'seaborn', 'tensorflow', 'pytorch', 'scikit-learn', 'fastapi', 'tableau', 'flow']</t>
  </si>
  <si>
    <t>"Copilot Data Engineer" AND "Fannie Mae"</t>
  </si>
  <si>
    <t>Data Engineer / Palantir Foundry Specialist</t>
  </si>
  <si>
    <t>['sql', 'python', 'scala', 'kafka', 'pyspark', 'spark']</t>
  </si>
  <si>
    <t>120VC</t>
  </si>
  <si>
    <t>['unity', 'smartsheet']</t>
  </si>
  <si>
    <t>DATA AND REPORTING ANALYST (ENTRY-LEVEL)</t>
  </si>
  <si>
    <t>Franklin Park, IL</t>
  </si>
  <si>
    <t>National Lift Truck</t>
  </si>
  <si>
    <t>Community Foundation for Greater Atlanta</t>
  </si>
  <si>
    <t>Sales Data Scientist</t>
  </si>
  <si>
    <t>IHireChemists</t>
  </si>
  <si>
    <t>['sql', 'python', 'c', 'databricks', 'tableau', 'looker', 'atlassian']</t>
  </si>
  <si>
    <t>Sr Director, Machine Learning Eng</t>
  </si>
  <si>
    <t>Senior Staff IT Data Engineer</t>
  </si>
  <si>
    <t>['sql', 'gcp', 'spark', 'airflow', 'kafka', 'tableau', 'sap']</t>
  </si>
  <si>
    <t>Data Engineer Risk Analytics &amp; Big Data Integration (Hadoop/SQL)</t>
  </si>
  <si>
    <t>['sql', 'hadoop', 'jenkins', 'github', 'confluence']</t>
  </si>
  <si>
    <t>Senior Data Engineer - GCP Cloud Technology</t>
  </si>
  <si>
    <t>DataAxxis</t>
  </si>
  <si>
    <t>['python', 'sql', 'gcp', 'bigquery', 'airflow', 'docker', 'git']</t>
  </si>
  <si>
    <t>U.S. Legal Support</t>
  </si>
  <si>
    <t>Data Analyst, Sr</t>
  </si>
  <si>
    <t>Old National Bank</t>
  </si>
  <si>
    <t>['sql', 'python', 'sas', 'sas', 'r', 'sql server', 'azure', 'databricks', 'power bi', 'dax']</t>
  </si>
  <si>
    <t>Data Engineer - 2 years experience; Hybrid 40% Office/60% Home</t>
  </si>
  <si>
    <t>Bluffdale, UT</t>
  </si>
  <si>
    <t>GTMS</t>
  </si>
  <si>
    <t>['sql', 'python', 'sql server', 'snowflake', 'github']</t>
  </si>
  <si>
    <t>Data Engineer - 2 years experience; Hybrid position</t>
  </si>
  <si>
    <t>Careerboard - IT Jobs</t>
  </si>
  <si>
    <t>Data Analyst, Office of Student Life</t>
  </si>
  <si>
    <t>['sql', 'r', 'python', 'oracle', 'graphql', 'spss', 'tableau', 'power bi', 'flow']</t>
  </si>
  <si>
    <t>Senior Data Engineer(Lakehouse)</t>
  </si>
  <si>
    <t>Maya Recruitment Process Outsourcing Pvt. Ltd.</t>
  </si>
  <si>
    <t>['sql', 'python', 'dynamodb', 'aws', 'redshift', 'aurora', 'oracle', 'pyspark', 'hadoop', 'kafka', 'node', 'looker', 'tableau']</t>
  </si>
  <si>
    <t>Sr. Data Reporting Analyst</t>
  </si>
  <si>
    <t>['vba', 'sql', 'excel', 'powerpoint', 'flow']</t>
  </si>
  <si>
    <t>Senior Business Intelligence and Visualization Analyst</t>
  </si>
  <si>
    <t>Frontline Source Group - Nationwide Staffing Agency and Executive Search Firm</t>
  </si>
  <si>
    <t>['sql', 'python', 'java', 'c++', 'c#', 'sql server', 'power bi']</t>
  </si>
  <si>
    <t>Senior Data Scientist, Data Science - Full-time</t>
  </si>
  <si>
    <t>Sr. MDM Data Engineer - Full-time</t>
  </si>
  <si>
    <t>['sql', 'nosql', 'mongodb', 'mongodb', 'c', 'oracle']</t>
  </si>
  <si>
    <t>Lead Data Analytics Engineer : 197084</t>
  </si>
  <si>
    <t>HKA Enterprises</t>
  </si>
  <si>
    <t>ICS Value Stream Data Analyst</t>
  </si>
  <si>
    <t>ServiceTitan, Inc.</t>
  </si>
  <si>
    <t>Lead Credit Risk BA and Data Analyst - Now Hiring</t>
  </si>
  <si>
    <t>Southington, CT</t>
  </si>
  <si>
    <t>Ninja Analytics</t>
  </si>
  <si>
    <t>['sql', 'python', 'r', 'aws', 'redshift', 'bigquery', 'databricks', 'pandas', 'numpy', 'scikit-learn', 'tableau', 'qlik', 'flow']</t>
  </si>
  <si>
    <t>Content Insight Analyst, US CAM</t>
  </si>
  <si>
    <t>['sql', 'word', 'powerpoint', 'excel', 'sheets', 'tableau']</t>
  </si>
  <si>
    <t>Data Analyst-18749</t>
  </si>
  <si>
    <t>['python', 'sql', 't-sql', 'sql server', 'snowflake', 'azure', 'oracle', 'github', 'svn']</t>
  </si>
  <si>
    <t>Senior Data Engineer - Vice President</t>
  </si>
  <si>
    <t>['sql', 't-sql', 'python', 'java', 'sql server', 'azure', 'databricks', 'oracle', 'gdpr', 'sharepoint', 'git', 'jenkins', 'unity', 'jira']</t>
  </si>
  <si>
    <t>ADC Engineer I, Non-Relational Database Services</t>
  </si>
  <si>
    <t>['dynamodb', 'aws', 'linux']</t>
  </si>
  <si>
    <t>Data Analyst and Visualization Engineer</t>
  </si>
  <si>
    <t>['c#', 'sql', 'java', 'python', 'r', 'splunk', 'tableau']</t>
  </si>
  <si>
    <t>WellView Analyst</t>
  </si>
  <si>
    <t>['azure', 'spring']</t>
  </si>
  <si>
    <t>AI/ML Engineer - Remote</t>
  </si>
  <si>
    <t>Sr. Python Data Engineer</t>
  </si>
  <si>
    <t>Data Engineer Sr - Informatica ETL Expert</t>
  </si>
  <si>
    <t>Enterprise Data Specialist, Power BI</t>
  </si>
  <si>
    <t>['python', 'r', 'scala', 'java', 'sql', 'sas', 'sas', 'go', 'azure', 'power bi', 'tableau']</t>
  </si>
  <si>
    <t>Radiological Society of North America (RSNA)</t>
  </si>
  <si>
    <t>['sql', 'azure', 'power bi', 'dax', 'git']</t>
  </si>
  <si>
    <t>['sql', 'python', 'nosql', 'java', 'c++', 'scala', 'cassandra', 'azure', 'aws', 'databricks', 'redshift', 'hadoop', 'spark', 'kafka', 'airflow']</t>
  </si>
  <si>
    <t>['sql', 'python', 'sql server', 'azure', 'aws', 'oracle', 'databricks', 'spark']</t>
  </si>
  <si>
    <t>Faith Electric, LLC</t>
  </si>
  <si>
    <t>['sql', 'python', 'r', 'sql server', 'ssrs', 'excel']</t>
  </si>
  <si>
    <t>Entry Level Business Analyst &amp; Data Analyst</t>
  </si>
  <si>
    <t>Lead Data Analyst (Hybrid)</t>
  </si>
  <si>
    <t>['sql', 'python', 'azure', 'databricks', 'power bi', 'tableau', 'sap', 'jira']</t>
  </si>
  <si>
    <t>Recognition Program Data Analyst</t>
  </si>
  <si>
    <t>The Huntington National Bank</t>
  </si>
  <si>
    <t>Fremont, OH</t>
  </si>
  <si>
    <t>Field Nation</t>
  </si>
  <si>
    <t>Data and Analytics Team Leader</t>
  </si>
  <si>
    <t>['sql', 'python', 'r', 'pandas', 'numpy', 'sap', 'power bi']</t>
  </si>
  <si>
    <t>DEjobs.org</t>
  </si>
  <si>
    <t>Data Visualization Designer</t>
  </si>
  <si>
    <t>['sql', 'r', 'python', 'dax', 'power bi', 'cognos', 'tableau']</t>
  </si>
  <si>
    <t>Auto Casualty Claims Supervisor</t>
  </si>
  <si>
    <t>New Bedford, IL</t>
  </si>
  <si>
    <t>First Chicago Insurance Company (FCIC)</t>
  </si>
  <si>
    <t>Toyota Internship Summer 2025 Program | Apply Online</t>
  </si>
  <si>
    <t>Qatar (+19 others)</t>
  </si>
  <si>
    <t>Qatar</t>
  </si>
  <si>
    <t>Head of Emerging Technology &amp; Data Science - Full-time</t>
  </si>
  <si>
    <t>Data Engineer II - Kafka - Python - SQL</t>
  </si>
  <si>
    <t>['python', 'sql', 'c#', 'java', 'kafka']</t>
  </si>
  <si>
    <t>Data Engineer II – AWS Cloud/ETL - Full-time</t>
  </si>
  <si>
    <t>['python', 'sql', 'dynamodb', 'aws', 'databricks', 'snowflake', 'kafka', 'terraform', 'jenkins', 'github', 'docker']</t>
  </si>
  <si>
    <t>Facebook Internship 2025 | High School Summer Program</t>
  </si>
  <si>
    <t>Ethiopia (+35 others)</t>
  </si>
  <si>
    <t>Ethiopia</t>
  </si>
  <si>
    <t>Data Analyst and Accountant (Principal Fiscal Analyst)</t>
  </si>
  <si>
    <t>Prince William County Government</t>
  </si>
  <si>
    <t>['oracle', 'excel', 'word', 'outlook', 'sharepoint', 'microsoft teams']</t>
  </si>
  <si>
    <t>Associate Director, Data Science &amp; Digital Health</t>
  </si>
  <si>
    <t>Johnson &amp; Johnson Innovative Medicine</t>
  </si>
  <si>
    <t>['sql', 'python', 'r', 'spring', 'github', 'jira']</t>
  </si>
  <si>
    <t>Senior Principal Thermal Engineer - Data Center</t>
  </si>
  <si>
    <t>['matlab', 'python', 'sql', 'oracle', 'airflow', 'express', 'tableau', 'flow']</t>
  </si>
  <si>
    <t>Staff Software Engineer, Trust &amp; Safety</t>
  </si>
  <si>
    <t>['scala', 'python', 'c++']</t>
  </si>
  <si>
    <t>Advance Venture Partners Job Board</t>
  </si>
  <si>
    <t>Rent the Runway</t>
  </si>
  <si>
    <t>['sql', 'looker', 'tableau', 'github']</t>
  </si>
  <si>
    <t>Consultant Data Analyst Finance Analytics</t>
  </si>
  <si>
    <t>['sql', 'databricks', 'excel', 'tableau', 'power bi']</t>
  </si>
  <si>
    <t>['sql', 'snowflake', 'azure', 'sap']</t>
  </si>
  <si>
    <t>Lead Data Engineer (Big Data, Scala, AWS, Python)</t>
  </si>
  <si>
    <t>['scala', 'python', 'java', 'nosql', 'sql', 'mongo', 'shell', 'mysql', 'cassandra', 'aws', 'redshift', 'snowflake', 'azure', 'hadoop', 'kafka', 'spark']</t>
  </si>
  <si>
    <t>Senior Full Stack &amp; Cloud Engineer(Azure) |REMOTE</t>
  </si>
  <si>
    <t>['powershell', 'sql', 'ruby', 'ruby', 'c#', 'typescript', 'postgresql', 'azure', 'aws', 'react', 'selenium', 'ruby on rails', 'next.js', 'ansible', 'github']</t>
  </si>
  <si>
    <t>Sr. Data Science Analyst - Neurological Surgery</t>
  </si>
  <si>
    <t>University of Chicago</t>
  </si>
  <si>
    <t>DATABASE ANALYST II</t>
  </si>
  <si>
    <t>['javascript', 'python', 'sql', 'html', 'css', 'oracle', 'angular', 'django', 'asp.net', 'git', 'jira', 'trello']</t>
  </si>
  <si>
    <t>Business Analyst, Amazon Merch on Demand</t>
  </si>
  <si>
    <t>Senior Enterprise Data Analyst - Must hold an active BI/NACLC Public Trust security clearance</t>
  </si>
  <si>
    <t>['sql', 'sas', 'sas', 'tableau', 'jira']</t>
  </si>
  <si>
    <t>Hybrid Board Certified Behavior Analyst (BCBA)</t>
  </si>
  <si>
    <t>A Path Forward</t>
  </si>
  <si>
    <t>New Lenox, IL</t>
  </si>
  <si>
    <t>Senior Data Scientist, Specialist Senior - SFL Scientific</t>
  </si>
  <si>
    <t>['python', 'aws', 'azure', 'gcp', 'keras', 'tensorflow', 'pytorch', 'pandas', 'scikit-learn', 'jupyter', 'kubernetes', 'docker']</t>
  </si>
  <si>
    <t>Senior Insider Risk Data Engineer</t>
  </si>
  <si>
    <t>AI/ML (Artificial Intelligence/Machine Learning) Engineer</t>
  </si>
  <si>
    <t>Health Information Systems Program</t>
  </si>
  <si>
    <t>['python', 'nosql', 'tensorflow', 'pytorch', 'scikit-learn', 'git']</t>
  </si>
  <si>
    <t>Principal Machine Learning Engineer, Content Relevance</t>
  </si>
  <si>
    <t>Sr Data Engineer - $160-$195k + 10% (AWS, Snowflake, Redshift)</t>
  </si>
  <si>
    <t>['python', 'sql', 'aws', 'snowflake', 'redshift', 'bigquery', 'word', 'kubernetes']</t>
  </si>
  <si>
    <t>Senior Machine-Learning Product Engineer (Cloud SaMD)</t>
  </si>
  <si>
    <t>READE.ai</t>
  </si>
  <si>
    <t>['python', 'pytorch', 'kafka', 'github']</t>
  </si>
  <si>
    <t>Senior Cloud Security Engineer</t>
  </si>
  <si>
    <t>MDS (Micro-Data Systems)</t>
  </si>
  <si>
    <t>['azure', 'aws', 'gdpr', 'terraform', 'ansible']</t>
  </si>
  <si>
    <t>Product Manager – Experimentation Data Engineering</t>
  </si>
  <si>
    <t>Numentica</t>
  </si>
  <si>
    <t>['databricks', 'snowflake', 'jira', 'airtable', 'confluence']</t>
  </si>
  <si>
    <t>Analista Sr de Planificación de Itinerarios</t>
  </si>
  <si>
    <t>Copa Airlines</t>
  </si>
  <si>
    <t>['python', 'javascript', 'r', 'sql', 'nosql', 'mongodb', 'mongodb', 'sql server', 'tableau', 'power bi', 'looker', 'alteryx']</t>
  </si>
  <si>
    <t>Data Analyst - Corporate Accounting (On-Site, Charlotte, NC)</t>
  </si>
  <si>
    <t>ScentAir Technologies LLC</t>
  </si>
  <si>
    <t>Sr. AI/ML Engineer I (5911)</t>
  </si>
  <si>
    <t>MetroStar</t>
  </si>
  <si>
    <t>['python', 'sql', 'java', 'postgresql', 'aws', 'aurora', 'redshift', 'kafka', 'hadoop', 'spark', 'kubernetes', 'terraform', 'git']</t>
  </si>
  <si>
    <t>Lead AWS Data Engineer</t>
  </si>
  <si>
    <t>['python', 'sql', 'nosql', 'aws', 'azure', 'gcp', 'spark', 'kafka', 'airflow']</t>
  </si>
  <si>
    <t>Arpu Telecommunication Services</t>
  </si>
  <si>
    <t>['sql', 'java', 'mysql', 'spring']</t>
  </si>
  <si>
    <t>Financial Data Analyst (GC/USC)</t>
  </si>
  <si>
    <t>['tableau', 'power bi', 'excel', 'powerpoint', 'sharepoint']</t>
  </si>
  <si>
    <t>Data Analyst, Nursing Resources</t>
  </si>
  <si>
    <t>Albany Medical Center</t>
  </si>
  <si>
    <t>USM</t>
  </si>
  <si>
    <t>Insight Data Analyst - W2 Only - Local to Chicago</t>
  </si>
  <si>
    <t>['sql', 'spark', 'tableau', 'powerpoint', 'excel']</t>
  </si>
  <si>
    <t>DATA ANALYST LEAD</t>
  </si>
  <si>
    <t>['ms access', 'excel', 'sap']</t>
  </si>
  <si>
    <t>Azure Data Engineer Needed to Fix Data Pipeline Issues</t>
  </si>
  <si>
    <t>['sql', 'python', 'sql server', 'postgresql', 'azure', 'spark', 'pyspark', 'git']</t>
  </si>
  <si>
    <t>EdPlus at Arizona State University</t>
  </si>
  <si>
    <t>['sql', 'shell', 'oracle', 'windows', 'word', 'excel', 'powerpoint', 'visio', 'microstrategy', 'cognos', 'flow']</t>
  </si>
  <si>
    <t>Sr. Data Scientist I (5906)</t>
  </si>
  <si>
    <t>['python', 'r', 'scala', 'sql', 'java', 'c++', 'aws', 'aurora', 'tensorflow', 'pytorch', 'mxnet']</t>
  </si>
  <si>
    <t>Human Capital Data Analyst</t>
  </si>
  <si>
    <t>['sql', 'python', 'r', 'spss', 'powerpoint']</t>
  </si>
  <si>
    <t>Data Engineering Analyst (Hybrid)</t>
  </si>
  <si>
    <t>Securian Financial</t>
  </si>
  <si>
    <t>['sql', 'java', 'python', 'aws', 'redshift']</t>
  </si>
  <si>
    <t>Senior Data Scientist, Crypto</t>
  </si>
  <si>
    <t>Aphid</t>
  </si>
  <si>
    <t>['python', 'mongodb', 'mongodb', 'javascript', 'r', 'scala', 'java', 'sql', 'nosql', 'postgresql', 'mysql', 'redis', 'elasticsearch', 'aws', 'react', 'scikit-learn', 'tensorflow', 'pytorch', 'graphql', 'pandas', 'numpy', 'jupyter', 'spark', 'kafka', 'gdpr', 'docker', 'kubernetes', 'git', 'github']</t>
  </si>
  <si>
    <t>Data Engineer (Secret Clearance)</t>
  </si>
  <si>
    <t>Consultant (Head) Strategy, Operations, Process Improvement &amp; Data Analytics</t>
  </si>
  <si>
    <t>Rwanda</t>
  </si>
  <si>
    <t>Mastercard Foundation</t>
  </si>
  <si>
    <t>Machine Learning Engineer 4</t>
  </si>
  <si>
    <t>AI Insights Data Analyst</t>
  </si>
  <si>
    <t>Business Data Analyst - Auxiliary Administration</t>
  </si>
  <si>
    <t>Special Assistant (Lead Data Scientist)</t>
  </si>
  <si>
    <t>NYS Office of Information Technology Services</t>
  </si>
  <si>
    <t>Data Scientist, Electrical Hardware</t>
  </si>
  <si>
    <t>Azure Data Engineering Manager</t>
  </si>
  <si>
    <t>['sql', 'python', 'scala', 'azure', 'databricks', 'pyspark', 'sap']</t>
  </si>
  <si>
    <t>Data Scientist / Project Manager</t>
  </si>
  <si>
    <t>['python', 'pandas', 'scikit-learn', 'pytorch', 'matplotlib', 'plotly']</t>
  </si>
  <si>
    <t>Azure Data Architect/Lead (Medallion Architecture)</t>
  </si>
  <si>
    <t>Soles with Aura</t>
  </si>
  <si>
    <t>Harold Levinson Associates</t>
  </si>
  <si>
    <t>Staff Data Scientist, Product, Play Ads</t>
  </si>
  <si>
    <t>Mundelein, IL</t>
  </si>
  <si>
    <t>Data Engineer Location: Columbus OH (Onsite – 5 Days a Week)</t>
  </si>
  <si>
    <t>['python', 'sql', 'databricks', 'aws', 'azure', 'gcp', 'spark', 'pandas', 'numpy']</t>
  </si>
  <si>
    <t>Data Analyst – Investment Management</t>
  </si>
  <si>
    <t>Manual QA Data Engineer (GCP/Bigdata)-100% remote .</t>
  </si>
  <si>
    <t>['sql', 'crystal', 'go', 'postgresql', 'bigquery', 'gcp', 'oracle', 'tableau']</t>
  </si>
  <si>
    <t>Director of Data Engineering (Keying &amp; Linking)</t>
  </si>
  <si>
    <t>['java', 'python', 'sql', 'redis', 'azure']</t>
  </si>
  <si>
    <t>Data &amp; Analytics Platform Engineer</t>
  </si>
  <si>
    <t>['javascript', 'jira']</t>
  </si>
  <si>
    <t>Azure ETL Developer</t>
  </si>
  <si>
    <t>['t-sql', 'sql', 'sql server', 'azure', 'ssis', 'ssrs', 'git']</t>
  </si>
  <si>
    <t>Senior Financial/Data Analyst - Now Hiring</t>
  </si>
  <si>
    <t>RELX Group</t>
  </si>
  <si>
    <t>Senior Machine Learning Engineer, Platform</t>
  </si>
  <si>
    <t>Penn Interactive</t>
  </si>
  <si>
    <t>['python', 'sql', 'gcp', 'aws', 'azure', 'airflow', 'docker', 'kubernetes']</t>
  </si>
  <si>
    <t>Lead - Risk Execution</t>
  </si>
  <si>
    <t>OneMain Financial</t>
  </si>
  <si>
    <t>['python', 'aws', 'azure', 'django', 'flask', 'windows', 'git', 'gitlab']</t>
  </si>
  <si>
    <t>Xenia, OH</t>
  </si>
  <si>
    <t>Xebia</t>
  </si>
  <si>
    <t>['python', 'shell', 'gcp', 'databricks', 'airflow', 'spark', 'docker', 'kubernetes', 'terraform', 'github', 'jenkins']</t>
  </si>
  <si>
    <t>Mid AI and ML Engineer</t>
  </si>
  <si>
    <t>['python', 'html', 'css', 'databricks', 'aws', 'azure', 'pytorch', 'mxnet', 'tensorflow', 'keras', 'pyspark', 'flask', 'docker', 'gitlab']</t>
  </si>
  <si>
    <t>Senior Cyber Data Solutions Engineer</t>
  </si>
  <si>
    <t>British Columbia, Canada (+3 others)</t>
  </si>
  <si>
    <t>AVP AI and Data Engineering- Global Specialty</t>
  </si>
  <si>
    <t>['gcp', 'aws', 'snowflake']</t>
  </si>
  <si>
    <t>Lead, Data Scientist</t>
  </si>
  <si>
    <t>001 Prudential Ins Co of America</t>
  </si>
  <si>
    <t>['sql', 'python', 'r', 'nosql', 'pandas', 'scikit-learn']</t>
  </si>
  <si>
    <t>NonStop DBA</t>
  </si>
  <si>
    <t>INFOPRO LEARNING PRIVATE LIMITED</t>
  </si>
  <si>
    <t>['sql', 'vba', 'python', 'r', 'sas', 'sas', 'alteryx', 'excel', 'tableau', 'sap', 'visio']</t>
  </si>
  <si>
    <t>Work Now Staffing</t>
  </si>
  <si>
    <t>['sql', 'python', 'java', 'snowflake', 'tableau']</t>
  </si>
  <si>
    <t>Assistant Director of Financial Aid Data and Reporting (Data Analyst)</t>
  </si>
  <si>
    <t>Indiana University Indianapolis</t>
  </si>
  <si>
    <t>['sql', 'azure', 'aws', 'databricks', 'spark']</t>
  </si>
  <si>
    <t>Data Engineer with ETL, Python/PySpark &amp; PL/SQL</t>
  </si>
  <si>
    <t>Capgemini America, Inc.</t>
  </si>
  <si>
    <t>Hydrologic Data Analyst and Modeler</t>
  </si>
  <si>
    <t>Software Engineer (Interactives)</t>
  </si>
  <si>
    <t>Brilliant.org</t>
  </si>
  <si>
    <t>Research Administrator 2 CX - 135270</t>
  </si>
  <si>
    <t>Senior Engineering Analyst, YouTube Scaled Abuse</t>
  </si>
  <si>
    <t>['sql', 'r', 'python', 'c', 'express']</t>
  </si>
  <si>
    <t>PPM Tech Lead.</t>
  </si>
  <si>
    <t>['java', 'html']</t>
  </si>
  <si>
    <t>['python', 'r', 'sql', 't-sql', 'oracle', 'excel', 'flow']</t>
  </si>
  <si>
    <t>Senior Business Intelligence Engineer - Data Management</t>
  </si>
  <si>
    <t>['sql', 'sas', 'sas', 'snowflake', 'azure', 'word', 'excel', 'powerpoint']</t>
  </si>
  <si>
    <t>['sql', 'sql server', 'power bi', 'sap']</t>
  </si>
  <si>
    <t>Sr Manager, Client Experience</t>
  </si>
  <si>
    <t>['java', 'azure', 'excel', 'word', 'powerpoint', 'outlook', 'visio', 'tableau', 'qlik', 'sharepoint', 'flow', 'jira']</t>
  </si>
  <si>
    <t>Business Analytics and Insights Advisor</t>
  </si>
  <si>
    <t>['sql', 'crystal', 'phoenix', 'excel', 'tableau']</t>
  </si>
  <si>
    <t>Senior Technical Lead</t>
  </si>
  <si>
    <t>HCL Technologies Limited</t>
  </si>
  <si>
    <t>['javascript', 'typescript', 'spark', 'ionic', 'angular']</t>
  </si>
  <si>
    <t>Sr Staff Specialist Data Scientist</t>
  </si>
  <si>
    <t>['python', 'r', 'pyspark', 'nltk', 'excel', 'tableau']</t>
  </si>
  <si>
    <t>Advertise Purple</t>
  </si>
  <si>
    <t>Machine Learning Engineer - Data Pipeline - Dublin, CA</t>
  </si>
  <si>
    <t>Articul8</t>
  </si>
  <si>
    <t>['python', 'pytorch', 'selenium', 'hadoop', 'docker', 'kubernetes', 'github', 'flow']</t>
  </si>
  <si>
    <t>Wealth BA with Data Analyst</t>
  </si>
  <si>
    <t>['sql', 'hadoop', 'jira', 'confluence']</t>
  </si>
  <si>
    <t>Regulatory &amp; Medical Affairs - Data Analyst - Now Hiring</t>
  </si>
  <si>
    <t>Research Associate Data Scientist - Heart Institute</t>
  </si>
  <si>
    <t>['r', 'python', 'sql', 'neo4j', 'windows', 'excel', 'outlook', 'powerpoint', 'word', 'github']</t>
  </si>
  <si>
    <t>['c#', 'python', 'java', 'sql', 'spark']</t>
  </si>
  <si>
    <t>Health Data Integration Engineer</t>
  </si>
  <si>
    <t>['java', 'javascript', 'sql', 'c#', 'c', 'c++']</t>
  </si>
  <si>
    <t>Data Science Manager, Demand Planning and Forecasting</t>
  </si>
  <si>
    <t>['java', 'html', 'javascript', 'css', 'nosql', 'sql', 'python', 'sas', 'sas', 'matlab', 'spring', 'selenium', 'react', 'hadoop', 'spark', 'kafka', 'tensorflow', 'angular', 'jquery']</t>
  </si>
  <si>
    <t>Google Cloud Platform (GCP) SME</t>
  </si>
  <si>
    <t>['nosql', 'gcp', 'bigquery', 'kubernetes', 'terraform', 'jenkins', 'gitlab']</t>
  </si>
  <si>
    <t>Senior Market Data Engineer</t>
  </si>
  <si>
    <t>['swift', 'python', 'sql']</t>
  </si>
  <si>
    <t>Senior Institutional Data Analyst</t>
  </si>
  <si>
    <t>River Forest, IL</t>
  </si>
  <si>
    <t>Concordia University, Chicago</t>
  </si>
  <si>
    <t>['r', 'sql', 'tableau', 'excel']</t>
  </si>
  <si>
    <t>Senior Staff Software Engineer - Semantic Data Modeling</t>
  </si>
  <si>
    <t>WEX Inc</t>
  </si>
  <si>
    <t>['python', 'sql', 'shell', 'hadoop', 'pyspark', 'unix']</t>
  </si>
  <si>
    <t>Director Data Engineering - Data Acquisition</t>
  </si>
  <si>
    <t>Data Engineer  - VP (Hybrid)</t>
  </si>
  <si>
    <t>['sql', 'python', 'java', 'nosql']</t>
  </si>
  <si>
    <t>Insurance Data Analyst</t>
  </si>
  <si>
    <t>William Raveis Real Estate</t>
  </si>
  <si>
    <t>['sap', 'excel', 'clickup']</t>
  </si>
  <si>
    <t>Senior Data Scientist (ONLY W2 ) (NO C2C)</t>
  </si>
  <si>
    <t>Data science AI and Python</t>
  </si>
  <si>
    <t>Computer Data Concepts</t>
  </si>
  <si>
    <t>Senior Manager of Clinical AI &amp; Analytics</t>
  </si>
  <si>
    <t>Always Compassionate Health</t>
  </si>
  <si>
    <t>Postdoctoral Scientist - Urbanowicz Lab - Computational Biomedicine</t>
  </si>
  <si>
    <t>Data Engineer- AWS Glue</t>
  </si>
  <si>
    <t>TMP Worldwide India Private Limited for ERS US</t>
  </si>
  <si>
    <t>['python', 'sql', 'nosql', 'mongodb', 'mongodb', 'cassandra', 'dynamodb', 'aws', 'kafka', 'pyspark', 'pandas', 'numpy', 'spark']</t>
  </si>
  <si>
    <t>Data Analytics Engineer - 240106</t>
  </si>
  <si>
    <t>['python', 'sql', 'aws', 'airflow', 'kafka', 'power bi', 'tableau']</t>
  </si>
  <si>
    <t>['go', 'python', 'c#', 'azure', 'docker', 'kubernetes']</t>
  </si>
  <si>
    <t>Principal/Staff Machine Learning Engineer - Generative AI + LLM</t>
  </si>
  <si>
    <t>['python', 'aws', 'gcp', 'azure', 'tensorflow', 'pytorch']</t>
  </si>
  <si>
    <t>Telnet-Inc</t>
  </si>
  <si>
    <t>Training Data Analyst - Non IT</t>
  </si>
  <si>
    <t>Devcare</t>
  </si>
  <si>
    <t>Administrative Services Assistant / Training Data Analyst /31609</t>
  </si>
  <si>
    <t>Clinton, TN</t>
  </si>
  <si>
    <t>Business Intelligence Technician, Data analyst with MS Azure, SQL Server, BI.</t>
  </si>
  <si>
    <t>['sql', 'python', 'sql server', 'azure', 'power bi', 'excel']</t>
  </si>
  <si>
    <t>Mira Tech</t>
  </si>
  <si>
    <t>Part-Time Data Entry and Consumer Insights Analyst (Hiring Immediately)</t>
  </si>
  <si>
    <t>Maxion Research</t>
  </si>
  <si>
    <t>Financial Analyst/Account Specialist</t>
  </si>
  <si>
    <t>['sql', 'python', 'shell', 'sql server', 'snowflake', 'aws', 'redshift', 'airflow', 'git', 'jira', 'confluence']</t>
  </si>
  <si>
    <t>Associate Compliance Data Engineer</t>
  </si>
  <si>
    <t>Python Data Engineer- W2 Only (No H1b or CPT)</t>
  </si>
  <si>
    <t>['python', 'java', 'javascript', 'sql', 'nosql', 'spring', 'spark', 'airflow', 'graphql']</t>
  </si>
  <si>
    <t>Sr. Software Development Engineer, EcoSystems</t>
  </si>
  <si>
    <t>['ruby', 'ruby', 'mongodb', 'mongodb', 'postgresql', 'aws', 'azure', 'spark', 'react', 'kafka', 'next.js', 'docker', 'kubernetes']</t>
  </si>
  <si>
    <t>['sql', 'python', 'scala']</t>
  </si>
  <si>
    <t>['python', 'r', 'scala', 'sql', 'gcp', 'bigquery', 'azure', 'aws', 'tensorflow', 'pytorch', 'scikit-learn', 'tableau', 'power bi', 'looker', 'microstrategy', 'excel', 'word', 'powerpoint']</t>
  </si>
  <si>
    <t>['python', 'shell', 'aws', 'spark', 'pyspark', 'unix', 'terraform', 'gitlab', 'ansible']</t>
  </si>
  <si>
    <t>Google Cloud Platform (GCP) Data Engineer (Contract-to-Hire)</t>
  </si>
  <si>
    <t>Nichefire</t>
  </si>
  <si>
    <t>['go', 'python', 'sql', 'nosql', 'gcp', 'airflow', 'git']</t>
  </si>
  <si>
    <t>Data, Record &amp; Technology Risk Professional</t>
  </si>
  <si>
    <t>['sql', 'python', 'sql server', 'databricks', 'azure', 'snowflake', 'oracle', 'pyspark', 'numpy', 'pandas', 'ssis']</t>
  </si>
  <si>
    <t>Senior Media Data Scientist Contractor (Remote)</t>
  </si>
  <si>
    <t>Eggs Unlimited</t>
  </si>
  <si>
    <t>['vba', 'power bi', 'excel']</t>
  </si>
  <si>
    <t>CRB Workforce</t>
  </si>
  <si>
    <t>['databricks', 'snowflake', 'spark', 'hadoop']</t>
  </si>
  <si>
    <t>Denso</t>
  </si>
  <si>
    <t>['c', 'c++', 'java', 'r', 'sql', 'python', 'matlab', 'hadoop', 'word', 'excel', 'powerpoint']</t>
  </si>
  <si>
    <t>Front End Data Developer (4374)</t>
  </si>
  <si>
    <t>SMX</t>
  </si>
  <si>
    <t>['javascript', 'html', 'css', 'sql', 'react', 'angular', 'vue.js', 'microstrategy', 'tableau', 'power bi']</t>
  </si>
  <si>
    <t>Data Platform Engineer/Architect</t>
  </si>
  <si>
    <t>['bigquery', 'spark', 'kafka', 'flow', 'terraform', 'docker', 'kubernetes', 'gitlab']</t>
  </si>
  <si>
    <t>Senior Staff Software Engineer - Data Acquisition</t>
  </si>
  <si>
    <t>['python', 'java', 'scala', 'go']</t>
  </si>
  <si>
    <t>Decision Scientist, Operations Research - Full-time</t>
  </si>
  <si>
    <t>Delta Air Lines, Inc.</t>
  </si>
  <si>
    <t>Sr Associate, Data Engineer - Full-time</t>
  </si>
  <si>
    <t>Master Data Analyst - Full-time</t>
  </si>
  <si>
    <t>Canon USA &amp; Affiliates</t>
  </si>
  <si>
    <t>Business Data Analyst- W2 only</t>
  </si>
  <si>
    <t>Sr. Cloud Data Engineer/Snowflake - Full-time</t>
  </si>
  <si>
    <t>Sr. Security Analytics Engineer (REMOTE)</t>
  </si>
  <si>
    <t>['sql', 'python', 'go', 'git']</t>
  </si>
  <si>
    <t>['python', 'sql', 'go', 'oracle', 'selenium', 'pandas', 'numpy']</t>
  </si>
  <si>
    <t>Gov Services Hub</t>
  </si>
  <si>
    <t>859 - Content Marketer</t>
  </si>
  <si>
    <t>iMPact Business Group</t>
  </si>
  <si>
    <t>.) Security Operations Analyst (SOC) Expert (Medicaid Senior IT Privacy and Security Analyst)</t>
  </si>
  <si>
    <t>IPS Technology Services</t>
  </si>
  <si>
    <t>Director of Manufacturing Engineering, Master Data</t>
  </si>
  <si>
    <t>Turck Inc</t>
  </si>
  <si>
    <t>['c', 'sql', 'monday.com', 'slack']</t>
  </si>
  <si>
    <t>Design Engineer, Web</t>
  </si>
  <si>
    <t>['c', 'css', 'react', 'next.js', 'monday.com']</t>
  </si>
  <si>
    <t>Enterprise Solutions Engineer - EAST</t>
  </si>
  <si>
    <t>Evendale, OH</t>
  </si>
  <si>
    <t>['python', 'sql', 'nosql', 'aws', 'azure', 'gcp', 'hadoop', 'spark', 'kafka', 'tableau', 'power bi']</t>
  </si>
  <si>
    <t>Junior data scientist/Data Analyst</t>
  </si>
  <si>
    <t>['java', 'sas', 'sas', 'python']</t>
  </si>
  <si>
    <t>AVP, Finance and Treasury Risk</t>
  </si>
  <si>
    <t>['go', 'excel', 'powerpoint', 'word']</t>
  </si>
  <si>
    <t>Senior Data Scientist (Bioinformatics) - Now Hiring</t>
  </si>
  <si>
    <t>Exagen Inc.</t>
  </si>
  <si>
    <t>['python', 'r', 'sql', 'sql server', 'mysql', 'windows', 'linux']</t>
  </si>
  <si>
    <t>['java', 'outlook']</t>
  </si>
  <si>
    <t>Data Engineer III, Buyer Fraud</t>
  </si>
  <si>
    <t>['nosql', 'sql', 'python', 'scala', 'java', 'aws', 'redshift', 'hadoop', 'spark', 'tableau']</t>
  </si>
  <si>
    <t>Data Engineer II, Amazon Shipping</t>
  </si>
  <si>
    <t>['nosql', 'c++', 'c#', 'java', 'python', 'golang', 'powershell', 'ruby', 'ruby', 'redshift', 'aws', 'oracle', 'airflow', 'unify']</t>
  </si>
  <si>
    <t>Senior Data Engineer, Tools u0026 Infrastructure</t>
  </si>
  <si>
    <t>Data Analyst - Construction</t>
  </si>
  <si>
    <t>Swinerton</t>
  </si>
  <si>
    <t>['r', 'python', 'sql', 'databricks', 'snowflake', 'redshift', 'excel', 'power bi', 'tableau', 'looker']</t>
  </si>
  <si>
    <t>Analyst - Agncy/Mktg Analytics</t>
  </si>
  <si>
    <t>['python', 'sas', 'sas', 'sql', 'aws', 'redshift', 'power bi']</t>
  </si>
  <si>
    <t>Manager Data Analytics &amp; Insights</t>
  </si>
  <si>
    <t>['sql', 'python', 'r', 'bigquery', 'looker', 'tableau', 'power bi']</t>
  </si>
  <si>
    <t>Data ETL Engineer</t>
  </si>
  <si>
    <t>['python', 'sql', 'c', 'postgresql', 'aws', 'aurora', 'snowflake', 'oracle', 'jira']</t>
  </si>
  <si>
    <t>Fullstack Data Engineer (Hybrid)</t>
  </si>
  <si>
    <t>Tampa, FL (+2 others)</t>
  </si>
  <si>
    <t>['java', 'python', 'scala', 'databricks', 'aws', 'gcp', 'azure', 'spark', 'hadoop', 'kafka', 'docker', 'kubernetes', 'jenkins', 'git', 'bitbucket']</t>
  </si>
  <si>
    <t>['snowflake', 'word', 'excel', 'powerpoint', 'tableau', 'power bi', 'sap']</t>
  </si>
  <si>
    <t>Shared Services Data Analyst</t>
  </si>
  <si>
    <t>SPG - Specialty Program Group</t>
  </si>
  <si>
    <t>Senior Statistical Analyst</t>
  </si>
  <si>
    <t>Everest</t>
  </si>
  <si>
    <t>Statistical Reporting Specialist</t>
  </si>
  <si>
    <t>Data Engineering, Manager</t>
  </si>
  <si>
    <t>Zinnia</t>
  </si>
  <si>
    <t>['python', 'sql', 'bigquery', 'snowflake', 'gcp', 'aws', 'airflow', 'git', 'github', 'terraform', 'jira']</t>
  </si>
  <si>
    <t>ACC Fighter MFOQA Flight Data Analyst</t>
  </si>
  <si>
    <t>Universal Technical Resource Services, Inc.</t>
  </si>
  <si>
    <t>Tennis Centre Manager</t>
  </si>
  <si>
    <t>City of Orlando</t>
  </si>
  <si>
    <t>Hill International</t>
  </si>
  <si>
    <t>Sentinel Principal / Sr Principal Software Engineer : Metrics Data Engineer – 14908</t>
  </si>
  <si>
    <t>['python', 'sql', 'postgresql', 'sap']</t>
  </si>
  <si>
    <t>Woodstock, IL</t>
  </si>
  <si>
    <t>The McHenry County ROE Application Consortium</t>
  </si>
  <si>
    <t>1st Shift -Data Analyst</t>
  </si>
  <si>
    <t>Epic Data Analyst</t>
  </si>
  <si>
    <t>Data Scientist Onsite day 1 role. Need people with federal expereince</t>
  </si>
  <si>
    <t>Satwic Inc</t>
  </si>
  <si>
    <t>['r', 'python', 'databricks', 'express', 'linux', 'git']</t>
  </si>
  <si>
    <t>Data Scientist 2 - Remote Nationwide</t>
  </si>
  <si>
    <t>['python', 'sql', 'databricks', 'azure', 'aws', 'gcp', 'scikit-learn', 'tensorflow', 'pytorch', 'pandas', 'matplotlib', 'seaborn', 'airflow', 'github', 'docker', 'kubernetes']</t>
  </si>
  <si>
    <t>Power BI UX/UI Analyst</t>
  </si>
  <si>
    <t>Jobs - MIT</t>
  </si>
  <si>
    <t>Senior Principal Consultant- Senior Data Engineer – Databricks, Azure &amp; Mosaic AI</t>
  </si>
  <si>
    <t>['sql', 'python', 'scala', 'neo4j', 'databricks', 'azure', 'spark', 'kafka', 'kubernetes', 'terraform']</t>
  </si>
  <si>
    <t>Data Scientist, France - BCG X</t>
  </si>
  <si>
    <t>Jobs - Alooba</t>
  </si>
  <si>
    <t>Boston Consulting Group (BCG)</t>
  </si>
  <si>
    <t>Investment Financial Data Analyst</t>
  </si>
  <si>
    <t>San Juan 901</t>
  </si>
  <si>
    <t>['spreadsheet', 'excel', 'flow']</t>
  </si>
  <si>
    <t>Senior Manager Data Engineer</t>
  </si>
  <si>
    <t>['python', 'aws', 'pyspark', 'kafka']</t>
  </si>
  <si>
    <t>Electronics Engineer OR Principal Electronics Engineer - Data Analyst / Data Scientist - R10196636</t>
  </si>
  <si>
    <t>['python', 'java', 'c++', 'matlab', 'sql', 'bash', 'powershell', 'elasticsearch', 'vmware', 'sap', 'ansible', 'puppet', 'atlassian', 'bitbucket', 'gitlab', 'confluence', 'jira']</t>
  </si>
  <si>
    <t>Senior Analyst, Origination</t>
  </si>
  <si>
    <t>Principal Scientist, Safety Data Science</t>
  </si>
  <si>
    <t>People Tech - Solution Architect Director</t>
  </si>
  <si>
    <t>Senior Data Analyst - Commercial Marketing Data &amp; Analytics</t>
  </si>
  <si>
    <t>['sql', 'r', 'python', 'azure', 'spark', 'power bi', 'dax']</t>
  </si>
  <si>
    <t>The Chronicle Of Higher Education Jobs</t>
  </si>
  <si>
    <t>Careers At Peraton</t>
  </si>
  <si>
    <t>Senior Associate, Medical Advisory (Data Science)</t>
  </si>
  <si>
    <t>Linden, Guyana (+163 others)</t>
  </si>
  <si>
    <t>['nosql', 'sql', 'mongodb', 'mongodb', 'postgresql', 'azure', 'databricks', 'power bi', 'qlik', 'kubernetes']</t>
  </si>
  <si>
    <t>Jourdanton, TX</t>
  </si>
  <si>
    <t>SJRC Texas Inc</t>
  </si>
  <si>
    <t>Product Owner/Business Analyst</t>
  </si>
  <si>
    <t>['mongodb', 'mongodb', 'tableau', 'jira', 'confluence']</t>
  </si>
  <si>
    <t>Moore DM Group LLC</t>
  </si>
  <si>
    <t>['sql', 'python', 'snowflake', 'aws', 'azure', 'github']</t>
  </si>
  <si>
    <t>GPU Sr Performance Attainment Engineer</t>
  </si>
  <si>
    <t>['python', 'perl', 'shell']</t>
  </si>
  <si>
    <t>Mid-Sr. Energy Trading Settlements Analyst, Renewables - REMOTE</t>
  </si>
  <si>
    <t>ThinkBAC Consulting</t>
  </si>
  <si>
    <t>Analytics Engineer - Semantic Modeling</t>
  </si>
  <si>
    <t>Senior Clinical &amp; Population Health Analyst</t>
  </si>
  <si>
    <t>['python', 'java', 'sql', 'snowflake', 'bigquery', 'databricks', 'airflow', 'kafka', 'spark']</t>
  </si>
  <si>
    <t>Senior Associate Data Engineer (multiple openings) - IHM</t>
  </si>
  <si>
    <t>['sql', 'sas', 'sas', 'python', 'go', 'oracle', 'snowflake', 'word', 'excel', 'powerpoint', 'visio', 'jira']</t>
  </si>
  <si>
    <t>Phone Support Technician/ Bilingual</t>
  </si>
  <si>
    <t>Data Analyst– Racial Profiling and Biased Policing Investigations Unit</t>
  </si>
  <si>
    <t>CIVILIAN COMPLAINT REVIEW BD</t>
  </si>
  <si>
    <t>Technical Project Manager</t>
  </si>
  <si>
    <t>['go', 'jira', 'confluence']</t>
  </si>
  <si>
    <t>Oriskany, NY</t>
  </si>
  <si>
    <t>Senior AI Engineer - Equities Technology</t>
  </si>
  <si>
    <t>PEOPLECERT</t>
  </si>
  <si>
    <t>['python', 'sql', 'azure', 'databricks', 'excel']</t>
  </si>
  <si>
    <t>Snowflake DBA</t>
  </si>
  <si>
    <t>['python', 'powershell', 'sql', 'snowflake', 'azure']</t>
  </si>
  <si>
    <t>SMBC</t>
  </si>
  <si>
    <t>['python', 'java', 'sql', 'sql server', 'azure', 'databricks', 'git', 'jenkins', 'unity']</t>
  </si>
  <si>
    <t>Material Master / Supply Chain (Remote)</t>
  </si>
  <si>
    <t>Data Engineer with PAM/IAM - W2 only</t>
  </si>
  <si>
    <t>Meritore</t>
  </si>
  <si>
    <t>Sr Data Modeler</t>
  </si>
  <si>
    <t>Alpha Omega</t>
  </si>
  <si>
    <t>['sql', 'nosql', 'mongodb', 'mongodb', 'sql server', 'postgresql', 'mysql', 'cassandra', 'oracle', 'snowflake', 'aws', 'azure', 'gcp']</t>
  </si>
  <si>
    <t>Master Data Analyst -26324</t>
  </si>
  <si>
    <t>Senior ML &amp; GenAI Engineer</t>
  </si>
  <si>
    <t>['python', 'sql', 'bigquery', 'redshift', 'spark', 'docker', 'kubernetes', 'github']</t>
  </si>
  <si>
    <t>Senior Lead Data Enginer</t>
  </si>
  <si>
    <t>Senior ETL Developer</t>
  </si>
  <si>
    <t>['sql', 'python', 'sql server', 'databricks', 'azure', 'pyspark', 'ssis', 'unity', 'pulumi']</t>
  </si>
  <si>
    <t>Data Engineer, Customer Engagement Technology</t>
  </si>
  <si>
    <t>['sql', 'python', 'java', 'scala', 'hadoop', 'spark', 'flow']</t>
  </si>
  <si>
    <t>['aws', 'databricks', 'snowflake', 'terraform']</t>
  </si>
  <si>
    <t>AWS Platform Engineer / Remote / Online Gaming</t>
  </si>
  <si>
    <t>Product Data Analyst (Internal)</t>
  </si>
  <si>
    <t>Workana</t>
  </si>
  <si>
    <t>['sql', 'python', 'looker', 'tableau', 'power bi']</t>
  </si>
  <si>
    <t>Data Analyst, Sr. (Quality Analytics)</t>
  </si>
  <si>
    <t>['sql', 'sql server', 'word', 'outlook', 'excel', 'powerpoint']</t>
  </si>
  <si>
    <t>['java', 'javascript', 'sql', 'spring', 'word']</t>
  </si>
  <si>
    <t>['python', 'sql', 'no-sql', 'sql server', 'azure', 'snowflake', 'databricks', 'power bi', 'ssis', 'dax', 'flow']</t>
  </si>
  <si>
    <t>Python Backend Data Collections Developer for global consumer device company in Austin, TX</t>
  </si>
  <si>
    <t>['python', 'sql', 'nosql', 'snowflake', 'pandas', 'numpy', 'jupyter', 'kubernetes']</t>
  </si>
  <si>
    <t>Engineering Manager, Events</t>
  </si>
  <si>
    <t>['c', 'go', 'monday.com']</t>
  </si>
  <si>
    <t>Data Quality Engineer (Big Data, SQL, Automation &amp; Cloud Expertise)</t>
  </si>
  <si>
    <t>['sql', 'java', 'shell', 'python', 'aws', 'redshift', 'oracle', 'hadoop', 'spark', 'selenium', 'flow', 'jira']</t>
  </si>
  <si>
    <t>Technical Architect (Customer Success)</t>
  </si>
  <si>
    <t>Data Engineer (Internal Team)</t>
  </si>
  <si>
    <t>['sql', 'python', 'bigquery', 'redshift', 'snowflake', 'airflow']</t>
  </si>
  <si>
    <t>NURSING QUALITY DATA ANALYST</t>
  </si>
  <si>
    <t>Hudson, NY</t>
  </si>
  <si>
    <t>Columbia Memorial Health</t>
  </si>
  <si>
    <t>['word', 'powerpoint', 'excel', 'sharepoint']</t>
  </si>
  <si>
    <t>Data Cloud Business Analyst</t>
  </si>
  <si>
    <t>['sql', 'snowflake', 'gdpr', 'tableau']</t>
  </si>
  <si>
    <t>Junior Software Developer / Business Analyst</t>
  </si>
  <si>
    <t>Kernel Solutions Inc</t>
  </si>
  <si>
    <t>['java', 'sql', 'react', 'spring', 'linux']</t>
  </si>
  <si>
    <t>Imagine</t>
  </si>
  <si>
    <t>['go', 'python', 'java', 'sql', 'javascript', 'aws', 'azure', 'tensorflow', 'pytorch', 'react', 'git']</t>
  </si>
  <si>
    <t>Engineer Data Services</t>
  </si>
  <si>
    <t>['r', 'sql', 'python', 'gcp', 'dplyr', 'ggplot2', 'tidyverse', 'numpy', 'pandas', 'spark', 'airflow', 'tableau', 'github', 'jenkins']</t>
  </si>
  <si>
    <t>Applications and Data Analyst</t>
  </si>
  <si>
    <t>Smithtown, NY</t>
  </si>
  <si>
    <t>Developmental Disabilities Institute Inc</t>
  </si>
  <si>
    <t>Data Engineer/ Business Intelligence Engineer</t>
  </si>
  <si>
    <t>['sql', 'spark', 'hadoop', 'airflow', 'tableau', 'jira']</t>
  </si>
  <si>
    <t>Senior Data Engineer, gTech Users and Products</t>
  </si>
  <si>
    <t>['python', 'java', 'javascript', 'sql']</t>
  </si>
  <si>
    <t>['sql', 'sql server', 'dynamodb', 'oracle', 'aws', 'linux', 'windows']</t>
  </si>
  <si>
    <t>Revenue Systems Analyst</t>
  </si>
  <si>
    <t>Senior Data &amp; AI Product Manager</t>
  </si>
  <si>
    <t>GRO | Sales Planning &amp; Performance | Data Engineer (30F) Flexible Location</t>
  </si>
  <si>
    <t>['sql', 'sql server', 'azure', 'databricks', 'power bi', 'ssis']</t>
  </si>
  <si>
    <t>Data Engineer (Digital Transformation)</t>
  </si>
  <si>
    <t>WORLDPAC</t>
  </si>
  <si>
    <t>['sql', 'python', 'scala', 'snowflake', 'databricks', 'aws', 'bigquery', 'redshift', 'kafka', 'airflow']</t>
  </si>
  <si>
    <t>Data Analytics - Associate</t>
  </si>
  <si>
    <t>['sql', 'python', 'power bi', 'excel', 'powerpoint', 'word']</t>
  </si>
  <si>
    <t>IT Systems Support Analyst</t>
  </si>
  <si>
    <t>Clean Air Engineering, Inc.</t>
  </si>
  <si>
    <t>['sql', 'powershell', 'python', 'javascript', 'azure', 'windows', 'macos', 'power bi']</t>
  </si>
  <si>
    <t>Lead Data Scientist, Data Science Lab (AI)</t>
  </si>
  <si>
    <t>Data Engineer I, Payment Acceptance &amp; Experience</t>
  </si>
  <si>
    <t>['sql', 'scala', 'python', 'aws', 'hadoop', 'spark', 'ssis']</t>
  </si>
  <si>
    <t>AI Analyst (Data Science + AI)</t>
  </si>
  <si>
    <t>American Academy of Orthopaedic Surgeons (AAOS)</t>
  </si>
  <si>
    <t>['sql', 'python', 'sql server', 'azure', 'snowflake', 'power bi', 'excel', 'word', 'powerpoint', 'visio']</t>
  </si>
  <si>
    <t>Quantitative Research Analyst  - 2025 University Graduate (US)</t>
  </si>
  <si>
    <t>['python', 'r', 'c++']</t>
  </si>
  <si>
    <t>Deepmind</t>
  </si>
  <si>
    <t>['sql', 'python', 'pandas', 'scikit-learn', 'numpy', 'jupyter', 'flow']</t>
  </si>
  <si>
    <t>['python', 'aws', 'azure', 'tensorflow', 'pytorch', 'scikit-learn', 'pandas', 'numpy', 'keras', 'airflow', 'spark', 'flask', 'fastapi', 'docker']</t>
  </si>
  <si>
    <t>Data Developer - Model Implementation</t>
  </si>
  <si>
    <t>['python', 'sql', 'shell', 'aws', 'snowflake', 'spark', 'hadoop', 'linux', 'excel', 'git', 'jenkins', 'jira', 'confluence']</t>
  </si>
  <si>
    <t>Senior Software Engineer (Relevancy - Data Platform)</t>
  </si>
  <si>
    <t>Cloud Engineer (GCP)</t>
  </si>
  <si>
    <t>['python', 'sql', 'java', 'bigquery', 'pyspark', 'airflow', 'kafka', 'looker', 'alteryx', 'git']</t>
  </si>
  <si>
    <t>System Performance Engineer- II</t>
  </si>
  <si>
    <t>['c++', 'python', 'perl', 'unix', 'flow', 'planner', 'symphony']</t>
  </si>
  <si>
    <t>WhatJobs</t>
  </si>
  <si>
    <t>Health Data Terminologist</t>
  </si>
  <si>
    <t>Worldpac</t>
  </si>
  <si>
    <t>AI Engineer, Orchestration</t>
  </si>
  <si>
    <t>['python', 'databricks', 'ssis', 'flow']</t>
  </si>
  <si>
    <t>Social Care Network Data Analyst</t>
  </si>
  <si>
    <t>Center For Family Life in Sunset Park</t>
  </si>
  <si>
    <t>['sql', 'python', 'pandas', 'tableau', 'powerpoint']</t>
  </si>
  <si>
    <t>SJRC Texas | Belong</t>
  </si>
  <si>
    <t>Lake Barrington, IL</t>
  </si>
  <si>
    <t>Union One</t>
  </si>
  <si>
    <t>Concordia University Chicago</t>
  </si>
  <si>
    <t>Senior Marketing Data Scientist</t>
  </si>
  <si>
    <t>['sql', 'r', 'python', 'azure', 'spark']</t>
  </si>
  <si>
    <t>Product Specialist</t>
  </si>
  <si>
    <t>Data Scientist &amp; Analyst</t>
  </si>
  <si>
    <t>City Of Manila, Metro Manila, Philippines</t>
  </si>
  <si>
    <t>DigiPlus Interactive</t>
  </si>
  <si>
    <t>Data Science &amp; Engineering Internship</t>
  </si>
  <si>
    <t>CEGSoft</t>
  </si>
  <si>
    <t>UNICEF: Operations Manager (Risk and Compliance) – Khartoum</t>
  </si>
  <si>
    <t>Khartoum, Sudan</t>
  </si>
  <si>
    <t>UNjoblink</t>
  </si>
  <si>
    <t>UNICEF - United Nations Children's Fund</t>
  </si>
  <si>
    <t>Villa Park, CA</t>
  </si>
  <si>
    <t>Fieldpiece Instruments</t>
  </si>
  <si>
    <t>['python', 'sql', 'aws', 'azure', 'gcp', 'snowflake', 'pandas', 'numpy', 'scikit-learn', 'tensorflow', 'pytorch', 'airflow']</t>
  </si>
  <si>
    <t>Senior Software Engineer, AI Flow Core Inference</t>
  </si>
  <si>
    <t>Sr. Presales Engineer (Enterprise &amp; Strategic), USA, Remote</t>
  </si>
  <si>
    <t>Customer Success Manager, LATAM, Remote</t>
  </si>
  <si>
    <t>Senior Backend Engineer (North or South America)</t>
  </si>
  <si>
    <t>Elevate</t>
  </si>
  <si>
    <t>['ruby', 'ruby', 'python', 'shell', 'postgresql', 'redis', 'heroku', 'aws', 'snowflake', 'react', 'ruby on rails', 'next.js', 'excel', 'github', 'terraform', 'microsoft teams']</t>
  </si>
  <si>
    <t>Clover Health</t>
  </si>
  <si>
    <t>['sql', 'python', 'postgresql', 'snowflake', 'gcp', 'aws', 'bigquery', 'tableau', 'looker']</t>
  </si>
  <si>
    <t>Technical Advisor to the CTO</t>
  </si>
  <si>
    <t>Mobile and Web Product Developer</t>
  </si>
  <si>
    <t>['typescript', 'javascript', 'css', 'html', 'nosql', 'python', 'c#', 'firebase', 'firebase', 'azure', 'bigquery', 'react', 'flutter', 'unity']</t>
  </si>
  <si>
    <t>Global Head, Clinical Imaging and Analytics</t>
  </si>
  <si>
    <t>Cambridge, IL</t>
  </si>
  <si>
    <t>FCRS = US175</t>
  </si>
  <si>
    <t>Anord Mardix</t>
  </si>
  <si>
    <t>Data Analyst – Corporate Accounting (On-Site, Charlotte, NC)</t>
  </si>
  <si>
    <t>ScentAir Technologies</t>
  </si>
  <si>
    <t>.Net C#</t>
  </si>
  <si>
    <t>['c#', 'vb.net', 'sql', 'sql server', 'asp.net', 'git']</t>
  </si>
  <si>
    <t>Double Oak, TX</t>
  </si>
  <si>
    <t>Fff Enterprises</t>
  </si>
  <si>
    <t>Branch Manager-General Tool</t>
  </si>
  <si>
    <t>(USA) Area Manager Asset Protection - All DC/FC</t>
  </si>
  <si>
    <t>Senior Platform Engineerï¿½</t>
  </si>
  <si>
    <t>PandoLogic</t>
  </si>
  <si>
    <t>['typescript', 'sql', 'bash', 'shell', 'aws', 'react', 'node', 'node.js', 'kubernetes', 'git']</t>
  </si>
  <si>
    <t>​​Principal Site Reliability Engineer​</t>
  </si>
  <si>
    <t>['sql', 'c', 'c++', 'c#', 'java', 'javascript', 'python', 'postgresql', 'azure', 'power bi']</t>
  </si>
  <si>
    <t>Senior Data &amp; Analytics Liaison</t>
  </si>
  <si>
    <t>Analytics Engineer (East Coast Preferred)</t>
  </si>
  <si>
    <t>Data Scientist, Bruins in Genomics Summer Intern</t>
  </si>
  <si>
    <t>Intern, Data Analyst</t>
  </si>
  <si>
    <t>['python', 'jupyter', 'excel']</t>
  </si>
  <si>
    <t>AWS Cloud Engineer</t>
  </si>
  <si>
    <t>['bash', 'python', 'aws', 'linux', 'terraform']</t>
  </si>
  <si>
    <t>Cittabase Solutions</t>
  </si>
  <si>
    <t>Business Intelligence Engineer, AMXL (Amazon Extra Large) Trans Analytics</t>
  </si>
  <si>
    <t>['nosql', 'sql', 'python', 'dynamodb', 'redshift', 'oracle', 'aws', 'tableau']</t>
  </si>
  <si>
    <t>Business Intelligence Engineer , North America Network Sales and Operations planning</t>
  </si>
  <si>
    <t>['python', 'sql', 'r', 'ruby', 'ruby', 'aws', 'redshift', 'hadoop']</t>
  </si>
  <si>
    <t>Sr. Physical Security Engineer (GovCloud), Data Center Design Engineering</t>
  </si>
  <si>
    <t>Rahe Solutions</t>
  </si>
  <si>
    <t>Group Manager, Product - Plan</t>
  </si>
  <si>
    <t>['go', 'gitlab', 'jira', 'trello']</t>
  </si>
  <si>
    <t>Data Manager - Environmental (CSST or CAC - NO FIELD work)</t>
  </si>
  <si>
    <t>1000000545.Data Architect Lead.Info Tech Services</t>
  </si>
  <si>
    <t>Dallas County</t>
  </si>
  <si>
    <t>['sql', 'python', 'scala', 'azure', 'aws', 'gcp', 'databricks', 'hadoop', 'spark', 'kafka']</t>
  </si>
  <si>
    <t>Wave</t>
  </si>
  <si>
    <t>Senior Information Analyst - Now Hiring</t>
  </si>
  <si>
    <t>Civilian Office of Police Accountability</t>
  </si>
  <si>
    <t>['sql', 'python', 'sql server', 'azure', 'excel']</t>
  </si>
  <si>
    <t>Sr Analyst, Performance Suite Analytics - Full-time</t>
  </si>
  <si>
    <t>['sql', 'sas', 'sas', 'excel', 'power bi', 'tableau']</t>
  </si>
  <si>
    <t>Clinical Data Manager - Full-time</t>
  </si>
  <si>
    <t>['sql', 'sas', 'sas', 'r', 'python', 'aws', 'jupyter', 'powerpoint', 'excel', 'word']</t>
  </si>
  <si>
    <t>['python', 'r', 'scala', 'sql', 'databricks', 'spark', 'gdpr', 'power bi']</t>
  </si>
  <si>
    <t>Lead Data Engineer (Java, Python, Spark, AWS)</t>
  </si>
  <si>
    <t>['java', 'python', 'scala', 'nosql', 'sql', 'mongo', 'shell', 'mysql', 'cassandra', 'aws', 'redshift', 'snowflake', 'azure', 'spark', 'hadoop', 'kafka']</t>
  </si>
  <si>
    <t>Data Conversion Analyst (Mainframe)</t>
  </si>
  <si>
    <t>['cobol', 'java', 'python', 'db2', 'angular']</t>
  </si>
  <si>
    <t>Healthcare Machine Learning Engineer- Cerner</t>
  </si>
  <si>
    <t>Data Engineer [REF SN139]</t>
  </si>
  <si>
    <t>JOBS.NOW</t>
  </si>
  <si>
    <t>IT Enterprise Data Management Expert</t>
  </si>
  <si>
    <t>Oxy</t>
  </si>
  <si>
    <t>Data Management and Collaboration Analyst - Now Hiring</t>
  </si>
  <si>
    <t>Church's Chicken</t>
  </si>
  <si>
    <t>['go', 'monday.com', 'asana', 'smartsheet']</t>
  </si>
  <si>
    <t>Full Stack Analytics Engineer | 🐍 Python | 🏢 Market Leader in Insurance | 🔓 High-Autonomy Role | 📈 Growing Data Science Team | 📍 New Jersey – Hybrid | 💰 Up to $138k Total Package</t>
  </si>
  <si>
    <t>Staff Data Scientist - Damages</t>
  </si>
  <si>
    <t>Sr. Business Analyst, People Analytics, Entertainment PXT</t>
  </si>
  <si>
    <t>['sql', 'aws', 'redshift', 'tableau', 'power bi', 'qlik']</t>
  </si>
  <si>
    <t>Principal Analyst, IT Quality &amp; Data Analytics</t>
  </si>
  <si>
    <t>Frisco, TX (+1 other)</t>
  </si>
  <si>
    <t>['sql', 'oracle', 'azure', 'snowflake', 'databricks', 'tableau', 'power bi']</t>
  </si>
  <si>
    <t>Python Developer in Data Engineering</t>
  </si>
  <si>
    <t>['python', 'nosql', 'mongodb', 'mongodb', 'postgresql', 'mysql', 'aws', 'azure', 'gcp', 'numpy', 'pandas', 'airflow', 'kafka', 'django', 'flask', 'linux', 'ansible', 'git', 'jenkins', 'github']</t>
  </si>
  <si>
    <t>Senior BI Engineer</t>
  </si>
  <si>
    <t>Maddox Industrial Transformer</t>
  </si>
  <si>
    <t>['sql', 'typescript', 'mysql', 'bigquery', 'windows', 'sheets', 'asana', 'slack', 'ringcentral']</t>
  </si>
  <si>
    <t>Research Engineer- Computer Vision</t>
  </si>
  <si>
    <t>Luma</t>
  </si>
  <si>
    <t>Senior Backend (Data) Engineer</t>
  </si>
  <si>
    <t>Azra Games</t>
  </si>
  <si>
    <t>['golang', 'python', 'aws', 'redshift', 'bigquery', 'kafka', 'looker', 'docker', 'kubernetes', 'terraform']</t>
  </si>
  <si>
    <t>Business Intelligence Engineer , Inbound, GCF ACES</t>
  </si>
  <si>
    <t>['python', 'nosql', 'r', 'sas', 'sas', 'matlab', 'sql', 'dynamodb', 'redshift', 'oracle', 'aws', 'tableau', 'excel']</t>
  </si>
  <si>
    <t>Business Development Intern Data Products</t>
  </si>
  <si>
    <t>Yubi Group</t>
  </si>
  <si>
    <t>Information Technology - United States - Full-time</t>
  </si>
  <si>
    <t>['python', 'sap']</t>
  </si>
  <si>
    <t>['python', 'mysql', 'snowflake']</t>
  </si>
  <si>
    <t>Staff Software Engineer ( Python)</t>
  </si>
  <si>
    <t>Blue Yonder, Inc.</t>
  </si>
  <si>
    <t>['python', 'typescript', 'aws', 'gcp', 'azure', 'react']</t>
  </si>
  <si>
    <t>McKesson Corporation</t>
  </si>
  <si>
    <t>['python', 'sql', 'snowflake', 'bigquery', 'redshift', 'aws', 'gcp', 'kubernetes']</t>
  </si>
  <si>
    <t>Artificial Intelligence Machine Learning Engineer</t>
  </si>
  <si>
    <t>Point Reyes Station, CA</t>
  </si>
  <si>
    <t>['python', 'azure', 'scikit-learn', 'pandas', 'excel']</t>
  </si>
  <si>
    <t>['sql', 'python', 'r', 'databricks', 'aws', 'spark', 'airflow', 'git', 'terraform']</t>
  </si>
  <si>
    <t>Guatemala (+3 others)</t>
  </si>
  <si>
    <t>['python', 'r', 'sql', 'azure', 'databricks', 'spark', 'hadoop']</t>
  </si>
  <si>
    <t>Charlotte, TX</t>
  </si>
  <si>
    <t>Front End Developer - Diabetes Care Division - US Remote</t>
  </si>
  <si>
    <t>['css', 'typescript', 'javascript', 'react.js', 'git', 'docker', 'kubernetes']</t>
  </si>
  <si>
    <t>Tech Lead &amp; PM (TPM)</t>
  </si>
  <si>
    <t>['javascript', 'typescript', 'react', 'angular', 'node', 'next.js', 'git']</t>
  </si>
  <si>
    <t>Applications Specialist: MIS &amp; Qlik Sense</t>
  </si>
  <si>
    <t>['sql', 'mongodb', 'mongodb', 'python', 'sql server', 'mysql', 'oracle', 'aws', 'gdpr', 'qlik', 'power bi']</t>
  </si>
  <si>
    <t>Mobile Money Specialist</t>
  </si>
  <si>
    <t>['java', 'python', 'shell', 'nosql', 'mongodb', 'mongodb', 'mysql', 'oracle', 'azure', 'react', 'spring', 'jquery', 'angular', 'tableau', 'kubernetes', 'jenkins', 'ansible']</t>
  </si>
  <si>
    <t>Client Relationship Manager - Experian Health - Remote</t>
  </si>
  <si>
    <t>Hope Hull, AL</t>
  </si>
  <si>
    <t>Sr Account Manager- Remote</t>
  </si>
  <si>
    <t>Wolf Trap, VA</t>
  </si>
  <si>
    <t>Alpha Omega Integration</t>
  </si>
  <si>
    <t>['sql', 'sql server', 'azure', 'github', 'terraform']</t>
  </si>
  <si>
    <t>Report Writer Data Analyst 2 - Now Hiring</t>
  </si>
  <si>
    <t>Security Finance</t>
  </si>
  <si>
    <t>['sql', 'crystal', 'tableau']</t>
  </si>
  <si>
    <t>Organizational Development Project and Data Analyst- Hybrid</t>
  </si>
  <si>
    <t>['phoenix', 'excel']</t>
  </si>
  <si>
    <t>['sql', 'java', 'c++', 'python', 'snowflake', 'azure']</t>
  </si>
  <si>
    <t>Data Analyst-Statistical-Staff</t>
  </si>
  <si>
    <t>['sql', 'python', 'azure', 'databricks', 'pyspark', 'excel']</t>
  </si>
  <si>
    <t>Senior Data Analyst Finance Analytics</t>
  </si>
  <si>
    <t>Power BI/Data Engineer @ Quincy, MA /Salisbury, NC / Greenville, SC / Carlisle, PA / Scarborough, ME; Chicago, IL--Hybrid - Full-time / Part-time</t>
  </si>
  <si>
    <t>['sql', 'python', 'shell', 'bash', 'snowflake', 'redshift', 'aws', 'hadoop', 'kafka', 'unix']</t>
  </si>
  <si>
    <t>Business Intelligence Engineer, WHS Data</t>
  </si>
  <si>
    <t>['sql', 'nosql', 'dynamodb', 'redshift', 'oracle', 'aws', 'tableau']</t>
  </si>
  <si>
    <t>CMO Cashflow Data Analyst - Now Hiring</t>
  </si>
  <si>
    <t>Buffalo, SC</t>
  </si>
  <si>
    <t>London Stock Exchange Group</t>
  </si>
  <si>
    <t>['python', 'go', 'unix', 'excel', 'flow']</t>
  </si>
  <si>
    <t>Data Analyst Senior - Now Hiring</t>
  </si>
  <si>
    <t>Sr. Financial Data Analyst x 100K - 110K + bonus + equity x East LA</t>
  </si>
  <si>
    <t>['sql', 'c', 'gdpr', 'alteryx', 'power bi', 'tableau']</t>
  </si>
  <si>
    <t>Human Resource Senior Data Science Analyst - Now Hiring</t>
  </si>
  <si>
    <t>Welbehealth</t>
  </si>
  <si>
    <t>Care Coordination Quality Data Analyst - Full-time</t>
  </si>
  <si>
    <t>Charter Care Health Partners</t>
  </si>
  <si>
    <t>Sr Fraud Data Analyst (REMOTE) - Now Hiring</t>
  </si>
  <si>
    <t>Director, Actuarial Services - Transform Healthcare &amp; Your Career</t>
  </si>
  <si>
    <t>Senior Application Engineer-Niagara Expert</t>
  </si>
  <si>
    <t>Senior Data Engineer (Hybrid) - Full-time</t>
  </si>
  <si>
    <t>Mettawa, IL</t>
  </si>
  <si>
    <t>Senior Systems Analyst - Data Analytics</t>
  </si>
  <si>
    <t>Massage Therapist (LMT) in Windermere w/1000 Sign On</t>
  </si>
  <si>
    <t>Hand and Stone Massage and Facial Spa in Windermere</t>
  </si>
  <si>
    <t>Personal Assistant and Social Media Manager</t>
  </si>
  <si>
    <t>Chesterton, IN</t>
  </si>
  <si>
    <t>HCTD LLC</t>
  </si>
  <si>
    <t>Principal Product Security Engineer - Full-time</t>
  </si>
  <si>
    <t>Senior Manager - ITSM Processes</t>
  </si>
  <si>
    <t>Manager, Patient &amp; Site Engagement (1 of 2)</t>
  </si>
  <si>
    <t>['gcp', 'spring']</t>
  </si>
  <si>
    <t>Manager, Business Management</t>
  </si>
  <si>
    <t>['go', 'spring', 'word', 'excel', 'powerpoint', 'outlook']</t>
  </si>
  <si>
    <t>Specialist, GAAP &amp; SEC Financial Reporting &amp; Accounting</t>
  </si>
  <si>
    <t>Data/Cloud Engineer - Full-time</t>
  </si>
  <si>
    <t>Analyst Data Analytics - US Based Rempote - Full-time</t>
  </si>
  <si>
    <t>Data Engineer [REF REQ-2503-148039]</t>
  </si>
  <si>
    <t>Senior Analyst, Clinical Data Systems (Onsite Hybrid) - Full-time</t>
  </si>
  <si>
    <t>Total Vision Llc</t>
  </si>
  <si>
    <t>['crystal', 'excel', 'power bi', 'word', 'outlook']</t>
  </si>
  <si>
    <t>['python', 'mongodb', 'mongodb', 'aws', 'selenium', 'hugging face', 'react', 'node.js']</t>
  </si>
  <si>
    <t>['sql', 'snowflake', 'gitlab']</t>
  </si>
  <si>
    <t>Business Intelligence Engineer, Fleet Maintenance Analytics, Fleet In-Life Services</t>
  </si>
  <si>
    <t>['python', 'sql', 'r', 'ruby', 'ruby', 'aws', 'redshift', 'hadoop', 'tableau']</t>
  </si>
  <si>
    <t>Associate Analyst, Business (ROPS)</t>
  </si>
  <si>
    <t>Data Reporting Analyst - HNAS</t>
  </si>
  <si>
    <t>HR Analytics Senior Analyst</t>
  </si>
  <si>
    <t>['vba', 'sql', 'excel', 'cognos']</t>
  </si>
  <si>
    <t>AI &amp; Data Science Developer - Research, Integration</t>
  </si>
  <si>
    <t>Fox Chapel, PA</t>
  </si>
  <si>
    <t>['nosql', 'aws', 'azure', 'snowflake', 'sap']</t>
  </si>
  <si>
    <t>West Valley City, UT</t>
  </si>
  <si>
    <t>Business Intelligence Engineer, MODE</t>
  </si>
  <si>
    <t>['sql', 'python', 'nosql', 'dynamodb', 'aws', 'redshift', 'oracle', 'spark', 'tableau', 'git']</t>
  </si>
  <si>
    <t>Analyst testing</t>
  </si>
  <si>
    <t>['sql', 'flow', 'jira']</t>
  </si>
  <si>
    <t>OFSAA Finance Data Analyst Sr</t>
  </si>
  <si>
    <t>Combat Systems SME - 23576</t>
  </si>
  <si>
    <t>Azure Data Engineer /Power BI</t>
  </si>
  <si>
    <t>Cloud BC Labs</t>
  </si>
  <si>
    <t>['sql', 't-sql', 'python', 'java', 'sql server', 'mysql', 'azure', 'snowflake', 'ssis', 'tableau', 'power bi', 'ssrs']</t>
  </si>
  <si>
    <t>['python', 'r', 'scala', 'sql', 'nosql', 'aws', 'azure', 'tensorflow', 'pytorch', 'scikit-learn', 'hadoop', 'spark', 'tableau', 'power bi']</t>
  </si>
  <si>
    <t>AI/Data Architect, Principal</t>
  </si>
  <si>
    <t>['nosql', 'sql', 'databricks', 'azure', 'aws', 'snowflake', 'tableau']</t>
  </si>
  <si>
    <t>Senior Brand Designer</t>
  </si>
  <si>
    <t>Senior Site Reliability Engineer</t>
  </si>
  <si>
    <t>['python', 'java', 'scala', 'r', 'kafka', 'jenkins', 'github']</t>
  </si>
  <si>
    <t>Head of Service Quality</t>
  </si>
  <si>
    <t>Coco Robotics</t>
  </si>
  <si>
    <t>Data Analysis Engineer (I or II) - Industrial Manufacturing</t>
  </si>
  <si>
    <t>['go', 'sql', 'python', 'r', 'excel']</t>
  </si>
  <si>
    <t>Data Application Engineer</t>
  </si>
  <si>
    <t>['python', 'linux', 'tableau']</t>
  </si>
  <si>
    <t>Lead Systems Design Engineer - Data Center GPU</t>
  </si>
  <si>
    <t>['python', 'perl', 'ruby', 'ruby', 'linux']</t>
  </si>
  <si>
    <t>Document Controls Analyst - Mission Critical, Data Centers</t>
  </si>
  <si>
    <t>STVorporated</t>
  </si>
  <si>
    <t>Data Analyst, Bureau of Epidemiology Services - Now Hiring</t>
  </si>
  <si>
    <t>City of New York</t>
  </si>
  <si>
    <t>['sql', 'sas', 'sas', 'ms access']</t>
  </si>
  <si>
    <t>Entry Level Data Science and Analyst (Remote) - Full-time / Part-time</t>
  </si>
  <si>
    <t>Sr. Data Integration Engineer</t>
  </si>
  <si>
    <t>['shell', 'unix', 'linux', 'excel', 'jira']</t>
  </si>
  <si>
    <t>Senior Data Engineer – Azure - Chicago (Hybrid)</t>
  </si>
  <si>
    <t>Evolution USA</t>
  </si>
  <si>
    <t>['scala', 'sql', 'azure', 'databricks', 'spark', 'pyspark']</t>
  </si>
  <si>
    <t>Senior Performance DevOps / Performance DevOps Senior</t>
  </si>
  <si>
    <t>['c', 'mysql', 'linux', 'fedora', 'docker', 'jenkins']</t>
  </si>
  <si>
    <t>Anti-Money Laundering Investigator</t>
  </si>
  <si>
    <t>Business Analyst (W2 Only)</t>
  </si>
  <si>
    <t>AGM Tech Solutions - A Woman and Latina-owned IT Staffing Firm-an Inc. 5000 company</t>
  </si>
  <si>
    <t>['visio', 'excel', 'powerpoint', 'jira', 'confluence']</t>
  </si>
  <si>
    <t>Northstar Travel Group</t>
  </si>
  <si>
    <t>Colorado 811</t>
  </si>
  <si>
    <t>['python', 'sql', 'aws', 'azure', 'redshift', 'databricks', 'gdpr', 'airflow', 'spark', 'flow']</t>
  </si>
  <si>
    <t>Epic Rehab System Analyst</t>
  </si>
  <si>
    <t>Medisys Health Network, Inc.</t>
  </si>
  <si>
    <t>Manager, Analytics - Data Engineering</t>
  </si>
  <si>
    <t>Sensory Software Optimization Specialist</t>
  </si>
  <si>
    <t>['sql', 'azure', 'terraform']</t>
  </si>
  <si>
    <t>Reporting Specialist</t>
  </si>
  <si>
    <t>New Tradition</t>
  </si>
  <si>
    <t>Senior Product &amp; Data Analyst – SaaS | BI | A/B Testing | SQL/Python</t>
  </si>
  <si>
    <t>Scalable Systems</t>
  </si>
  <si>
    <t>['sql', 'python', 'gdpr', 'power bi', 'tableau']</t>
  </si>
  <si>
    <t>Laboratory Medical Technologist (MLT)</t>
  </si>
  <si>
    <t>Marianna, FL</t>
  </si>
  <si>
    <t>Jackson Hospital</t>
  </si>
  <si>
    <t>Sr Data Engineer – P&amp;C Insurance / Reinsurance</t>
  </si>
  <si>
    <t>['airflow', 'spark', 'docker', 'kubernetes']</t>
  </si>
  <si>
    <t>Assistant Manager, Data Strategy &amp; Reporting</t>
  </si>
  <si>
    <t>Irvington, NY</t>
  </si>
  <si>
    <t>Peco Pallet</t>
  </si>
  <si>
    <t>['sql', 'vba', 'sql server', 'alteryx', 'excel', 'power bi', 'powerpoint']</t>
  </si>
  <si>
    <t>Pet-Sitter</t>
  </si>
  <si>
    <t>VCA Animal Hospitals</t>
  </si>
  <si>
    <t>Lead Data Engineer - SAP HANA &amp; Azure</t>
  </si>
  <si>
    <t>Appiness Interactive</t>
  </si>
  <si>
    <t>['sql', 'python', 'java', 'scala', 'databricks', 'azure', 'pyspark', 'spark', 'sap']</t>
  </si>
  <si>
    <t>iTechStack</t>
  </si>
  <si>
    <t>['python', 'java', 'scala', 'sql', 'postgresql', 'mysql', 'oracle', 'aws', 'azure', 'gcp', 'spark', 'kafka']</t>
  </si>
  <si>
    <t>FANATICS INC</t>
  </si>
  <si>
    <t>['scala', 'sql', 'nosql', 'aws', 'redshift', 'snowflake', 'spark', 'pyspark', 'microstrategy', 'tableau', 'power bi', 'docker', 'kubernetes', 'terraform']</t>
  </si>
  <si>
    <t>Burlington, IA</t>
  </si>
  <si>
    <t>Employee Benefit Systems, Inc</t>
  </si>
  <si>
    <t>['sql', 'python', 'visio']</t>
  </si>
  <si>
    <t>Data Governance Analyst III</t>
  </si>
  <si>
    <t>['sql', 'sas', 'sas', 'r', 'python', 'sql server', 'oracle', 'tableau', 'power bi', 'cognos', 'spss', 'ms access']</t>
  </si>
  <si>
    <t>Data Reporting &amp; Insights Analyst</t>
  </si>
  <si>
    <t>WisdomTree</t>
  </si>
  <si>
    <t>Warehouse Analyst</t>
  </si>
  <si>
    <t>Valero</t>
  </si>
  <si>
    <t>Commercial Analyst, Insights &amp; Analytics</t>
  </si>
  <si>
    <t>['sql', 'sas', 'sas', 'r', 'python', 'windows', 'tableau', 'excel', 'power bi']</t>
  </si>
  <si>
    <t>['python', 'r', 'sql', 't-sql', 'sql server', 'snowflake', 'ssis', 'power bi']</t>
  </si>
  <si>
    <t>['python', 'sql', 'azure', 'databricks', 'spark', 'pandas', 'git']</t>
  </si>
  <si>
    <t>AI Big data Engineer</t>
  </si>
  <si>
    <t>['aws', 'azure', 'flow']</t>
  </si>
  <si>
    <t>Patient Education Consultant</t>
  </si>
  <si>
    <t>Tactile Medical</t>
  </si>
  <si>
    <t>Venbrook</t>
  </si>
  <si>
    <t>['sql', 'python', 'snowflake', 'azure', 'spark', 'power bi', 'tableau', 'git']</t>
  </si>
  <si>
    <t>['python', 'sql', 'azure', 'github']</t>
  </si>
  <si>
    <t>Sr. Business Intelligence Analyst (Healthcare)</t>
  </si>
  <si>
    <t>Compile</t>
  </si>
  <si>
    <t>['power bi', 'excel', 'powerpoint', 'smartsheet']</t>
  </si>
  <si>
    <t>Analyst - Selby Jennings</t>
  </si>
  <si>
    <t>Content Manager - Scientific</t>
  </si>
  <si>
    <t>Solana Beach, CA</t>
  </si>
  <si>
    <t>Scientist.com</t>
  </si>
  <si>
    <t>['excel', 'sheets', 'confluence']</t>
  </si>
  <si>
    <t>Data Engineer - Data &amp; Analytics (Backstage)</t>
  </si>
  <si>
    <t>Cast &amp; Crew</t>
  </si>
  <si>
    <t>['go', 'sql', 'postgresql', 'redshift', 'looker', 'tableau', 'gitlab']</t>
  </si>
  <si>
    <t>Advanced Database Administrator</t>
  </si>
  <si>
    <t>Sr Data Access &amp; Compliance Analyst</t>
  </si>
  <si>
    <t>South Dakota</t>
  </si>
  <si>
    <t>South Dakota State Government</t>
  </si>
  <si>
    <t>['sql', 't-sql', 'java', 'python', 'r', 'c', 'azure', 'databricks', 'spark', 'power bi', 'dax']</t>
  </si>
  <si>
    <t>Data Analyst (Beta-Tester, please read desc)</t>
  </si>
  <si>
    <t>Application Buddy LLC</t>
  </si>
  <si>
    <t>['sql', 'r', 'python', 'aws', 'snowflake', 'bigquery', 'tableau', 'power bi', 'looker', 'excel', 'git', 'jira', 'zoom']</t>
  </si>
  <si>
    <t>Data Architect (DE local only)</t>
  </si>
  <si>
    <t>Morph Enterprise</t>
  </si>
  <si>
    <t>['sql', 'python', 'java', 'scala', 'azure', 'airflow', 'docker', 'kubernetes']</t>
  </si>
  <si>
    <t>Data Engineer - Gurabo, PR</t>
  </si>
  <si>
    <t>The Cervantes Group</t>
  </si>
  <si>
    <t>Data Scientist, Amazon Advertising</t>
  </si>
  <si>
    <t>Data Protection Lead [Hybrid or Remote]</t>
  </si>
  <si>
    <t>EDF Renewables North America</t>
  </si>
  <si>
    <t>['r', 'gdpr']</t>
  </si>
  <si>
    <t>Senior R&amp;D Engineer (Lens Formulation and Development)</t>
  </si>
  <si>
    <t>Cambium Biomaterials, Inc.</t>
  </si>
  <si>
    <t>SENIOR ORACLE DATA BASE ANALYST</t>
  </si>
  <si>
    <t>['sql', 'shell', 'oracle', 'express', 'unix']</t>
  </si>
  <si>
    <t>Artera</t>
  </si>
  <si>
    <t>['python', 'aws', 'kubernetes']</t>
  </si>
  <si>
    <t>Labelbox</t>
  </si>
  <si>
    <t>Senior Analyst, Reconciliation Service Fixed Income</t>
  </si>
  <si>
    <t>Remote - Data Scientist - Advance Analytics</t>
  </si>
  <si>
    <t>Product Owner - Advanced Analytics, Credit Risk Solutions</t>
  </si>
  <si>
    <t>Trans Union LLC</t>
  </si>
  <si>
    <t>['python', 'r', 'sas', 'sas', 'sql', 'aws', 'spark', 'jupyter', 'powerpoint', 'word', 'excel', 'jira', 'confluence']</t>
  </si>
  <si>
    <t>['python', 'sql', 'excel', 'spreadsheet', 'github']</t>
  </si>
  <si>
    <t>Lead Data Engineer - Snowflake, Power BI - Hybrid</t>
  </si>
  <si>
    <t>['sql', 'python', 'snowflake', 'aws', 'azure', 'gcp', 'airflow', 'kafka', 'power bi', 'cognos', 'ssis', 'word', 'flow']</t>
  </si>
  <si>
    <t>Senior Analyst, Administration &amp; Data Analysis (Onsite)</t>
  </si>
  <si>
    <t>['sharepoint', 'excel', 'flow', 'zoom', 'microsoft teams']</t>
  </si>
  <si>
    <t>Veterinarian - Great Opportunity + Hight Salary - Nashville, GA</t>
  </si>
  <si>
    <t>Nashville, GA</t>
  </si>
  <si>
    <t>Desort</t>
  </si>
  <si>
    <t>['r', 'python', 'aws', 'linux', 'git', 'terraform', 'ansible']</t>
  </si>
  <si>
    <t>Senior Analyst, Growth Analytics, Retention</t>
  </si>
  <si>
    <t>['sql', 'python', 'r', 'bigquery', 'aws', 'tableau']</t>
  </si>
  <si>
    <t>DJI Service LLC</t>
  </si>
  <si>
    <t>Data Market Analyst</t>
  </si>
  <si>
    <t>['sql', 'tableau', 'qlik', 'flow']</t>
  </si>
  <si>
    <t>Data Engineer - Tech Operations</t>
  </si>
  <si>
    <t>Sigma</t>
  </si>
  <si>
    <t>['sql', 'python', 'r', 'scala', 'c', 'snowflake', 'databricks', 'aws', 'gcp', 'azure', 'airflow', 'spark']</t>
  </si>
  <si>
    <t>Data Analytics Engineer (Paris, France) - 131945</t>
  </si>
  <si>
    <t>Paris, KY</t>
  </si>
  <si>
    <t>['python', 'aws', 'snowflake', 'airflow', 'pandas', 'pyspark', 'git']</t>
  </si>
  <si>
    <t>['aws', 'azure', 'snowflake', 'databricks', 'flow']</t>
  </si>
  <si>
    <t>Senior Data Engineer - Automation</t>
  </si>
  <si>
    <t>The Community Foundation For Greater Atlanta</t>
  </si>
  <si>
    <t>Flexential Corp</t>
  </si>
  <si>
    <t>['python', 'r', 'sql', 'postgresql', 'pandas', 'scikit-learn', 'matplotlib', 'tableau', 'qlik']</t>
  </si>
  <si>
    <t>Director of Scientific Computing</t>
  </si>
  <si>
    <t>['sql', 'python', 'snowflake', 'redshift', 'databricks', 'airflow', 'spark', 'hadoop', 'pyspark']</t>
  </si>
  <si>
    <t>Business Analyst, Enterprise Technology Services</t>
  </si>
  <si>
    <t>Invesco</t>
  </si>
  <si>
    <t>Hillcrest Heights, MD</t>
  </si>
  <si>
    <t>Sr. Metrics &amp; Reporting/Power BI/Data Analyst</t>
  </si>
  <si>
    <t>Cybersecurity, Privacy and Forensics - Cyber Defense - Sr Associate</t>
  </si>
  <si>
    <t>AppSec Engineer</t>
  </si>
  <si>
    <t>Founding Engineer - AI infra &amp; Data Pipeline</t>
  </si>
  <si>
    <t>Revamp AI (YC S23)</t>
  </si>
  <si>
    <t>['python', 'typescript', 'react']</t>
  </si>
  <si>
    <t>URGENT - Looking for Data Engineer</t>
  </si>
  <si>
    <t>['sql', 'python', 'java', 'aws', 'redshift', 'airflow', 'hadoop', 'spark']</t>
  </si>
  <si>
    <t>Glasgow, United Kingdom</t>
  </si>
  <si>
    <t>erg group</t>
  </si>
  <si>
    <t>['python', 'github', 'jira']</t>
  </si>
  <si>
    <t>Manager - Data Engineer</t>
  </si>
  <si>
    <t>['python', 'nosql', 'mongodb', 'mongodb', 'mysql', 'postgresql', 'cassandra', 'aws', 'redshift', 'excel', 'flow']</t>
  </si>
  <si>
    <t>Berkley Environmental (a Berkley Company)</t>
  </si>
  <si>
    <t>Data and Systems Analyst</t>
  </si>
  <si>
    <t>University of Notre Dame</t>
  </si>
  <si>
    <t>School of Data Science</t>
  </si>
  <si>
    <t>IN Associate   Data Quality and Governance Captive Financial Services Advisory Mumbai</t>
  </si>
  <si>
    <t>Risk Consulting-Protect Tech-Senior-Responsible AI</t>
  </si>
  <si>
    <t>IN-Manager Azure Data Engineer Data &amp; Analytics Advisory Noida</t>
  </si>
  <si>
    <t>['scala', 'sql', 'python', 'sql server', 'postgresql', 'mysql', 'azure', 'databricks', 'aws', 'pyspark', 'spark', 'hadoop', 'airflow']</t>
  </si>
  <si>
    <t>Data analytics</t>
  </si>
  <si>
    <t>Abroad Work</t>
  </si>
  <si>
    <t>Support Engineer, EU FBA</t>
  </si>
  <si>
    <t>Jeddah Saudi Arabia</t>
  </si>
  <si>
    <t>BeBee SA</t>
  </si>
  <si>
    <t>Saudi Arabia</t>
  </si>
  <si>
    <t>Snr Consultant AI/ML, Tech</t>
  </si>
  <si>
    <t>Riyadh Saudi Arabia</t>
  </si>
  <si>
    <t>Associate Researcher (Dr Scott's Lab)(Part Time ) - Metabolism Institute</t>
  </si>
  <si>
    <t>Data Ingestion Developer</t>
  </si>
  <si>
    <t>['sql', 'python', 'shell', 'aws', 'redshift']</t>
  </si>
  <si>
    <t>Montgomery Town Clerk</t>
  </si>
  <si>
    <t>Data visualization Analyst</t>
  </si>
  <si>
    <t>VivSoft</t>
  </si>
  <si>
    <t>['html', 'javascript', 'qlik', 'sap', 'sharepoint']</t>
  </si>
  <si>
    <t>Imbibe</t>
  </si>
  <si>
    <t>App / Data Engineer</t>
  </si>
  <si>
    <t>Hitachi Digital Services</t>
  </si>
  <si>
    <t>['python', 'shell', 'powershell', 'sql', 'dynamodb', 'aws', 'redshift', 'snowflake', 'aurora', 'spark', 'hadoop', 'kafka', 'jenkins', 'terraform', 'docker', 'github', 'kubernetes', 'jira']</t>
  </si>
  <si>
    <t>['sql', 'python', 'java', 'c#', 'c++', 'mysql', 'postgresql', 'aws', 'hadoop', 'spark', 'kafka', 'flow']</t>
  </si>
  <si>
    <t>Apache Spark | Airflow | Azure Synapse | PySpark - Data Engineer</t>
  </si>
  <si>
    <t>['azure', 'spark', 'airflow', 'pyspark', 'power bi', 'word', 'github']</t>
  </si>
  <si>
    <t>Customer Engineer, Data Analytics, Google Cloud</t>
  </si>
  <si>
    <t>Associate Data Scientist, Marketing</t>
  </si>
  <si>
    <t>['python', 'spark', 'pyspark', 'git']</t>
  </si>
  <si>
    <t>Lead Data Solutions Architect</t>
  </si>
  <si>
    <t>['sql', 'oracle', 'snowflake', 'power bi', 'microstrategy', 'tableau']</t>
  </si>
  <si>
    <t>Principal Consultant- Databricks Developer with experience in Unity Catalog + Python , Spark , Kafka for ETL!</t>
  </si>
  <si>
    <t>['python', 'sql', 'databricks', 'azure', 'aws', 'gcp', 'spark', 'kafka', 'unity', 'docker', 'kubernetes']</t>
  </si>
  <si>
    <t>Analytics Engineer - Playback Data (L5)</t>
  </si>
  <si>
    <t>['go', 'sql', 'python', 'typescript', 'scala']</t>
  </si>
  <si>
    <t>Data Engineer- W2</t>
  </si>
  <si>
    <t>Data Engineer (Looker Specialist) Needed for AI-Driven Creator Platform</t>
  </si>
  <si>
    <t>['sql', 'bigquery', 'snowflake', 'gcp', 'aws', 'azure', 'looker']</t>
  </si>
  <si>
    <t>Machine Learning</t>
  </si>
  <si>
    <t>AHOY</t>
  </si>
  <si>
    <t>['python', 'opencv', 'tensorflow', 'pytorch', 'keras', 'git']</t>
  </si>
  <si>
    <t>Senior Data Scientist, Recommendations</t>
  </si>
  <si>
    <t>Advancement Specialist- Data (Remote in OR, WA or ID)</t>
  </si>
  <si>
    <t>Lutheran Community Services Northwest</t>
  </si>
  <si>
    <t>Azure Database Specialist</t>
  </si>
  <si>
    <t>Operation Support Analyst</t>
  </si>
  <si>
    <t>['sql', 'sql server', 'tableau', 'ssrs']</t>
  </si>
  <si>
    <t>Senior Data Engineer/Python/Java</t>
  </si>
  <si>
    <t>ML Data Engineer</t>
  </si>
  <si>
    <t>Ecco, Inc.</t>
  </si>
  <si>
    <t>['python', 'sql', 'aws', 'redshift', 'pyspark', 'airflow', 'terraform']</t>
  </si>
  <si>
    <t>Senior AI Engineer, Legends (Remote) - $150,000/year USD</t>
  </si>
  <si>
    <t>['go', 'javascript', 'react', 'node.js', 'jira']</t>
  </si>
  <si>
    <t>Research Affiliates</t>
  </si>
  <si>
    <t>Senior Data Scientist, Plan Optimization</t>
  </si>
  <si>
    <t>Senior Expert Science &amp; Technology, Analytical Development, Potency and Flow</t>
  </si>
  <si>
    <t>U014 (FCRS = US014) Novartis Pharmaceuticals Corporation</t>
  </si>
  <si>
    <t>Jewett Orthopedic Institute Surgery Center, LLC</t>
  </si>
  <si>
    <t>Associate Director of Data Science – RAG, NLP, LLM and GenAI</t>
  </si>
  <si>
    <t>['sql', 'azure', 'snowflake', 'databricks', 'ssis', 'flow']</t>
  </si>
  <si>
    <t>Digital Analytics Analyst</t>
  </si>
  <si>
    <t>Truity Partners</t>
  </si>
  <si>
    <t>Grenada, MS</t>
  </si>
  <si>
    <t>['vba', 'azure', 'spark', 'flow']</t>
  </si>
  <si>
    <t>Data Scientist, Partner Experience and Growth, Amazon Ads</t>
  </si>
  <si>
    <t>Data Architect - OT Engineer</t>
  </si>
  <si>
    <t>Darigold</t>
  </si>
  <si>
    <t>['sql', 'python', 'nosql', 'aws', 'azure', 'gcp', 'hadoop', 'spark', 'kafka', 'gdpr', 'flow']</t>
  </si>
  <si>
    <t>['drupal', 'tableau', 'qlik']</t>
  </si>
  <si>
    <t>Manager, Data Analyst (Data Management)</t>
  </si>
  <si>
    <t>Z SUPPLY</t>
  </si>
  <si>
    <t>['r', 'python', 'sql', 'aws', 'tableau', 'looker']</t>
  </si>
  <si>
    <t>['sql', 'gdpr', 'power bi', 'excel']</t>
  </si>
  <si>
    <t>Data Engineer Senior - Data and Automation (Oracle, Python, Hadoop, SQL, Unix/Linux)</t>
  </si>
  <si>
    <t>['python', 'sql', 'shell', 'neo4j', 'oracle', 'aws', 'azure', 'hadoop', 'spark', 'kafka', 'pyspark', 'kubernetes', 'docker']</t>
  </si>
  <si>
    <t>Infrastructure Software Engineer, Public Sector</t>
  </si>
  <si>
    <t>['aws', 'azure', 'gcp', 'docker', 'kubernetes']</t>
  </si>
  <si>
    <t>Data Owner Lead Analyst - C13 - IRVING</t>
  </si>
  <si>
    <t>['python', 'java', 'scala', 'pyspark', 'ansible']</t>
  </si>
  <si>
    <t>Senior Data Management Analyst - Enterprise Tools</t>
  </si>
  <si>
    <t>['sas', 'sas', 'sql', 'oracle', 'express', 'tableau', 'sharepoint', 'power bi', 'github']</t>
  </si>
  <si>
    <t>['sql', 'react', 'power bi', 'word', 'excel', 'powerpoint']</t>
  </si>
  <si>
    <t>0100 KeyBank National Association</t>
  </si>
  <si>
    <t>['sql', 'python', 'r', 'bigquery', 'snowflake', 'redshift', 'aws', 'azure', 'pandas', 'numpy', 'scikit-learn', 'jupyter', 'airflow']</t>
  </si>
  <si>
    <t>Senior Director of Solution Engineering, Data &amp; AI</t>
  </si>
  <si>
    <t>Lumenalta</t>
  </si>
  <si>
    <t>['snowflake', 'databricks', 'bigquery', 'aws', 'azure', 'gcp']</t>
  </si>
  <si>
    <t>['python', 'aws', 'azure', 'gcp', 'pytorch', 'kubernetes', 'docker']</t>
  </si>
  <si>
    <t>San Diego, TX</t>
  </si>
  <si>
    <t>['python', 'aws', 'airflow', 'kafka', 'spark', 'tableau', 'power bi', 'github', 'bitbucket', 'terraform', 'docker', 'kubernetes', 'jira']</t>
  </si>
  <si>
    <t>Data Engineer - Regulatory Reporting</t>
  </si>
  <si>
    <t>IN Manager Sr Cloud Data Engineer Advisory Corporate Advisory Bangalore</t>
  </si>
  <si>
    <t>['python', 'gcp', 'aws', 'bigquery', 'redshift', 'azure']</t>
  </si>
  <si>
    <t>IN-Associate  Azure/ETL D&amp;A Advisory Mumbai</t>
  </si>
  <si>
    <t>['java', 'azure', 'databricks', 'pyspark', 'flow']</t>
  </si>
  <si>
    <t>Senior Digital Marketing Analyst/ABM Lead</t>
  </si>
  <si>
    <t>Data Analyst/Scientist (Customer Analytics)</t>
  </si>
  <si>
    <t>Senior AI Engineer - AI Product</t>
  </si>
  <si>
    <t>Upper Canada Village, ON, Canada</t>
  </si>
  <si>
    <t>ClickUp</t>
  </si>
  <si>
    <t>['python', 'mysql', 'elasticsearch', 'clickup']</t>
  </si>
  <si>
    <t>['python', 'julia']</t>
  </si>
  <si>
    <t>Data Analyst - Mail Tracking</t>
  </si>
  <si>
    <t>Postal Center International</t>
  </si>
  <si>
    <t>['windows', 'excel', 'powerpoint']</t>
  </si>
  <si>
    <t>Clawson, MI</t>
  </si>
  <si>
    <t>Jars Cannabis</t>
  </si>
  <si>
    <t>['sql', 'spark', 'sheets', 'excel', 'sap', 'tableau', 'power bi', 'flow']</t>
  </si>
  <si>
    <t>Production Data Analyst Assistant</t>
  </si>
  <si>
    <t>Haliburton International Foods, Inc.</t>
  </si>
  <si>
    <t>ISG - Client Data Platform and Data Integrity Team Lead  Vice President  ISG Management</t>
  </si>
  <si>
    <t>Resource Analyst</t>
  </si>
  <si>
    <t>Afni, Inc.</t>
  </si>
  <si>
    <t>['python', 'r', 'sql', 'aws', 'azure', 'spark', 'hadoop', 'power bi', 'tableau']</t>
  </si>
  <si>
    <t>['python', 'java', 'c++', 'c#', 'scala', 'go', 'azure', 'aws', 'tensorflow', 'pytorch', 'kubernetes']</t>
  </si>
  <si>
    <t>Enterprise DNS Data Engineer - Network Traffic Analytics Specialist</t>
  </si>
  <si>
    <t>['python', 'azure', 'aws', 'pandas', 'numpy', 'windows', 'github']</t>
  </si>
  <si>
    <t>Software Engineer, Data</t>
  </si>
  <si>
    <t>['go', 'python', 'typescript', 'rust', 'postgresql', 'aws', 'kafka', 'jupyter', 'react', 'linux', 'docker', 'github', 'kubernetes']</t>
  </si>
  <si>
    <t>Lead Data Engineer (Snowflake Lead)- R01551460</t>
  </si>
  <si>
    <t>['sql', 'python', 't-sql', 'nosql', 'snowflake']</t>
  </si>
  <si>
    <t>Scion Staffing</t>
  </si>
  <si>
    <t>['sql', 'python', 'powershell', 'c#', 'vb.net', 'sql server', 'azure', 'windows', 'power bi', 'dax', 'sap']</t>
  </si>
  <si>
    <t>['sql', 'r', 'python', 'matlab', 'oracle', 'redshift', 'spark']</t>
  </si>
  <si>
    <t>Business Intelligence Analytst</t>
  </si>
  <si>
    <t>['sql', 'r', 'python', 'aws', 'airflow', 'power bi', 'tableau']</t>
  </si>
  <si>
    <t>['python', 'go', 'pytorch', 'tensorflow']</t>
  </si>
  <si>
    <t>Software Engineer (Cloud &amp; Data)</t>
  </si>
  <si>
    <t>['python', 'sql', 'azure', 'snowflake', 'fastapi']</t>
  </si>
  <si>
    <t>Data Engineer, AWS Vulnerability Management</t>
  </si>
  <si>
    <t>['python', 'java', 'scala', 'aws', 'redshift']</t>
  </si>
  <si>
    <t>Data Analyst - Celonis</t>
  </si>
  <si>
    <t>Govplace</t>
  </si>
  <si>
    <t>Revenue and Pricing Analyst</t>
  </si>
  <si>
    <t>MetroLagoons</t>
  </si>
  <si>
    <t>SN Cloud Solutions</t>
  </si>
  <si>
    <t>Junior Data Migration Engineer-3-6 Months Contract-Remote opportunity-Direct Customer</t>
  </si>
  <si>
    <t>['powershell', 'python', 'excel']</t>
  </si>
  <si>
    <t>Boeing, Product Data Management Engineer (Entry Level or Associate) - Application via WayUp</t>
  </si>
  <si>
    <t>Sr. Data Scientist Agent/Reinforcement Learning The Home Depot</t>
  </si>
  <si>
    <t>Technology , Inc.</t>
  </si>
  <si>
    <t>['python', 'sql', 'bigquery', 'redshift', 'snowflake', 'numpy', 'pandas', 'scikit-learn']</t>
  </si>
  <si>
    <t>['sql', 'python', 'databricks', 'spreadsheet', 'excel', 'sheets', 'tableau']</t>
  </si>
  <si>
    <t>Pomeroy</t>
  </si>
  <si>
    <t>Analyst II - Data Collection (Hybrid)</t>
  </si>
  <si>
    <t>Entech Medical Staffing</t>
  </si>
  <si>
    <t>Research Engineer, Data (Foundational Research, Machine Learning)</t>
  </si>
  <si>
    <t>['nosql', 'mongodb', 'mongodb', 'postgresql', 'mysql', 'cassandra', 'aws', 'gcp', 'azure', 'bigquery', 'spark', 'hadoop']</t>
  </si>
  <si>
    <t>AI Big Data Engineer</t>
  </si>
  <si>
    <t>['java', 'aws', 'azure', 'flow']</t>
  </si>
  <si>
    <t>Sr. Data Engineer (AWS, Databricks)</t>
  </si>
  <si>
    <t>Senior Sales Operations Analyst, Analytics</t>
  </si>
  <si>
    <t>['sql', 'excel', 'sheets', 'tableau', 'looker', 'power bi']</t>
  </si>
  <si>
    <t>Paul May &amp; Associates</t>
  </si>
  <si>
    <t>['python', 'sql', 'c#', 'sql server', 'aws', 'databricks', 'airflow', 'pyspark', 'kafka', 'spark', 'ssis']</t>
  </si>
  <si>
    <t>Regulatory Data Analyst</t>
  </si>
  <si>
    <t>['sql', 'db2', 'sql server', 'aws', 'snowflake']</t>
  </si>
  <si>
    <t>Alois Solutions</t>
  </si>
  <si>
    <t>Business Analyst - Payments Data</t>
  </si>
  <si>
    <t>['sql', 'sql server', 'mysql', 'aws', 'azure', 'gcp', 'oracle', 'snowflake', 'redshift', 'databricks', 'gdpr', 'tableau', 'power bi']</t>
  </si>
  <si>
    <t>Software Engineer 2 (Data Engineer)</t>
  </si>
  <si>
    <t>Technology Analyst Program - Data Science</t>
  </si>
  <si>
    <t>['sql', 'sas', 'sas', 'python', 'excel']</t>
  </si>
  <si>
    <t>Business Data Analyst ( Local applicants only)</t>
  </si>
  <si>
    <t>W L Staton Plumbing Heating &amp; Cooling</t>
  </si>
  <si>
    <t>Business Analyst / Data Analyst (Data Governance)</t>
  </si>
  <si>
    <t>Data IT Systems Engineer</t>
  </si>
  <si>
    <t>Monett, MO</t>
  </si>
  <si>
    <t>LinkOne Ingredient Solutions</t>
  </si>
  <si>
    <t>['crystal', 'sql', 'go', 'ssis']</t>
  </si>
  <si>
    <t>Junior Data Analyst / Data Scientist</t>
  </si>
  <si>
    <t>Incatern Data Services LLC</t>
  </si>
  <si>
    <t>Lead Data Analyst with P&amp;C Exp</t>
  </si>
  <si>
    <t>Value Connect Corp</t>
  </si>
  <si>
    <t>['sql', 'python', 'db2', 'snowflake', 'aws', 'jira']</t>
  </si>
  <si>
    <t>Professional Services Data Operations Analyst</t>
  </si>
  <si>
    <t>Brightree</t>
  </si>
  <si>
    <t>Financial Reporting Analyst</t>
  </si>
  <si>
    <t>Sarasota Clerk of the Circuit Court and County Comptroller</t>
  </si>
  <si>
    <t>Censys Technologies Corporation</t>
  </si>
  <si>
    <t>['sql', 'nosql', 'mongodb', 'mongodb', 'python', 'scala', 'java', 'postgresql', 'mysql', 'cassandra', 'dynamodb', 'aws', 'azure', 'gcp', 'redshift', 'bigquery', 'airflow', 'kafka', 'spark', 'tableau', 'power bi', 'terraform', 'docker', 'kubernetes']</t>
  </si>
  <si>
    <t>Ringside Talent</t>
  </si>
  <si>
    <t>['sql', 'python', 'scala', 'azure', 'databricks', 'git']</t>
  </si>
  <si>
    <t>AI-ML Engineer &amp; Senior AI-ML Engineer</t>
  </si>
  <si>
    <t>YO IT Group</t>
  </si>
  <si>
    <t>['python', 'aws', 'pytorch', 'tensorflow', 'hugging face']</t>
  </si>
  <si>
    <t>Sr Managers, Data Engineering</t>
  </si>
  <si>
    <t>['sql', 'python', 'aws', 'hadoop', 'spark', 'airflow', 'tableau', 'power bi', 'github']</t>
  </si>
  <si>
    <t>Lead GCP DevOps DATA Engineer</t>
  </si>
  <si>
    <t>['gcp', 'kubernetes', 'gitlab', 'github', 'terraform', 'ansible']</t>
  </si>
  <si>
    <t>Data Scientist I - People Analytics</t>
  </si>
  <si>
    <t>['python', 'r', 'sql', 'db2', 'sql server', 'jupyter', 'alteryx']</t>
  </si>
  <si>
    <t>['sql', 'c', 'python', 'postgresql', 'aws', 'redshift']</t>
  </si>
  <si>
    <t>Senior Manager-Data Analytics</t>
  </si>
  <si>
    <t>Data Engineer (Data Science and AI) [REMOTE]</t>
  </si>
  <si>
    <t>['python', 'r', 'sql', 'aws', 'azure', 'scikit-learn', 'tensorflow', 'pytorch', 'power bi', 'tableau']</t>
  </si>
  <si>
    <t>Data Engineer, Kuiper Commercial Revenue Operations</t>
  </si>
  <si>
    <t>Amazon Kuiper Commercial Services LLC</t>
  </si>
  <si>
    <t>['sql', 'python', 'java', 'scala', 'aws', 'azure', 'gcp', 'redshift', 'hadoop', 'spark']</t>
  </si>
  <si>
    <t>Senior Data Engineer IS</t>
  </si>
  <si>
    <t>Principal Data Engineer I - Spectrum Reach</t>
  </si>
  <si>
    <t>Charter Communications</t>
  </si>
  <si>
    <t>['sql', 'python', 'shell', 'databricks', 'snowflake', 'aws', 'airflow', 'tensorflow', 'spark', 'windows', 'tableau', 'looker', 'git']</t>
  </si>
  <si>
    <t>AML Quantitative Analyst, Data Scientist II</t>
  </si>
  <si>
    <t>Senior Data Scientist, Emerging Technology and Innovation</t>
  </si>
  <si>
    <t>Analytics Engineer III</t>
  </si>
  <si>
    <t>['python', 'r', 'sql', 'tableau', 'power bi', 'looker']</t>
  </si>
  <si>
    <t>Security Risk Management Data Analyst</t>
  </si>
  <si>
    <t>Cumberland, RI</t>
  </si>
  <si>
    <t>Advanced AI Research Data Scientist</t>
  </si>
  <si>
    <t>['sql', 'python', 'gcp', 'azure', 'aws', 'pyspark', 'kafka']</t>
  </si>
  <si>
    <t>Business Intelligence &amp; Data Engineer(Retail and E Commerce)</t>
  </si>
  <si>
    <t>UNTUCKit</t>
  </si>
  <si>
    <t>Tech Lead Engineer (AI &amp; Data Privacy)</t>
  </si>
  <si>
    <t>Menlo Park, CA (+1 other)</t>
  </si>
  <si>
    <t>GTM Data Analyst - Target Modelling</t>
  </si>
  <si>
    <t>Senior Analyst, Digital Analytics</t>
  </si>
  <si>
    <t>Data Engineer Master Data Management</t>
  </si>
  <si>
    <t>Computer Task Group, Inc</t>
  </si>
  <si>
    <t>['python', 'phoenix']</t>
  </si>
  <si>
    <t>Senior Data Scientist, Energy</t>
  </si>
  <si>
    <t>Avathon</t>
  </si>
  <si>
    <t>['python', 'r', 'matlab', 'pytorch', 'tensorflow', 'theano', 'keras']</t>
  </si>
  <si>
    <t>Decision Scientist, Product</t>
  </si>
  <si>
    <t>['sql', 'python', 'snowflake', 'aws', 'azure', 'redshift', 'spark', 'scikit-learn', 'numpy', 'pandas', 'tensorflow', 'pytorch', 'mxnet', 'power bi', 'tableau', 'jira']</t>
  </si>
  <si>
    <t>['sql', 'python', 'c', 'gcp', 'azure', 'aws', 'pyspark', 'kafka']</t>
  </si>
  <si>
    <t>Crime Analytics Engineer, Software Implementations</t>
  </si>
  <si>
    <t>Sr. Business Intelligence Engineer, NCRC, NCRC Science and Analytics</t>
  </si>
  <si>
    <t>ETL Engineer (AWS and SQL)</t>
  </si>
  <si>
    <t>['python', 'sql', 'postgresql', 'aws', 'redshift', 'pyspark', 'express', 'splunk', 'word', 'excel', 'powerpoint', 'outlook', 'gitlab']</t>
  </si>
  <si>
    <t>['python', 'c', 'shell', 'oracle', 'tableau']</t>
  </si>
  <si>
    <t>Senior Data Engineer Manager</t>
  </si>
  <si>
    <t>['sql', 'python', 'java', 'typescript', 'aws', 'snowflake', 'flow']</t>
  </si>
  <si>
    <t>Data Engineering Lead: eCommerce &amp; Consumer</t>
  </si>
  <si>
    <t>['gcp', 'aws', 'azure', 'bigquery', 'snowflake', 'spark']</t>
  </si>
  <si>
    <t>Business Intelligence Engineer-II, UTR BI Team</t>
  </si>
  <si>
    <t>['sql', 'python', 'nosql', 'r', 'sas', 'sas', 'matlab', 'dynamodb', 'aws', 'redshift', 'oracle', 'tableau']</t>
  </si>
  <si>
    <t>Data Analyst - TC - Data and Analy - Data Arch and Eng - FSO - Sr Mgr - Mul Positions - 1615992</t>
  </si>
  <si>
    <t>EY Careers</t>
  </si>
  <si>
    <t>['sql', 'nosql', 'mongodb', 'mongodb', 'sql server', 'mysql', 'postgresql', 'dynamodb', 'cassandra', 'neo4j', 'elasticsearch', 'aws', 'gcp', 'azure', 'snowflake', 'databricks', 'oracle', 'redshift', 'spark', 'kafka', 'github', 'kubernetes', 'jenkins', 'terraform']</t>
  </si>
  <si>
    <t>Part-Time Bioinformatics NGS Data Analyst Consultant (LC 34576-1)</t>
  </si>
  <si>
    <t>['bash', 'python', 'github', 'git']</t>
  </si>
  <si>
    <t>Paycomonline.net</t>
  </si>
  <si>
    <t>['snowflake', 'gdpr', 'power bi']</t>
  </si>
  <si>
    <t>Senior Solution Engineer, Data Engineering</t>
  </si>
  <si>
    <t>Data Operations Analyst - Reference Data</t>
  </si>
  <si>
    <t>Atlanta, GA (+4 others)</t>
  </si>
  <si>
    <t>Ops Data Analyst - South America</t>
  </si>
  <si>
    <t>Change Consultant (Workday Peakon Implementation)</t>
  </si>
  <si>
    <t>Powder Springs, GA</t>
  </si>
  <si>
    <t>Resolution Technologies</t>
  </si>
  <si>
    <t>Marketing Data Analyst II</t>
  </si>
  <si>
    <t>Hollywood Park, TX</t>
  </si>
  <si>
    <t>Stirista</t>
  </si>
  <si>
    <t>Lead Pharmacy Analytics Analyst</t>
  </si>
  <si>
    <t>['sql', 'sas', 'sas', 'excel', 'tableau']</t>
  </si>
  <si>
    <t>Senior Project Manager Research</t>
  </si>
  <si>
    <t>Ann &amp; Robert H. Lurie Children's Hospital of Chicago</t>
  </si>
  <si>
    <t>BOOZ ALLEN HAMILTON INTERNATIONAL (U.K.) LTD</t>
  </si>
  <si>
    <t>['python', 'rust', 'java', 'postgresql', 'aws', 'azure', 'github']</t>
  </si>
  <si>
    <t>Team Lead - Applications (AWS and Data Analytics Pratitioner)</t>
  </si>
  <si>
    <t>BCX</t>
  </si>
  <si>
    <t>Pyspark - Data Engineer</t>
  </si>
  <si>
    <t>['shell', 'sql', 'python', 'sql server', 'databricks', 'oracle', 'pyspark', 'spark', 'hadoop', 'angular', 'power bi', 'confluence', 'jira']</t>
  </si>
  <si>
    <t>Software Engineer, Experiment and Data Capture</t>
  </si>
  <si>
    <t>['aws', 'azure', 'bigquery']</t>
  </si>
  <si>
    <t>Sr. Abinitio Developer</t>
  </si>
  <si>
    <t>['sql', 'python', 'oracle', 'spark', 'unix', 'tableau', 'microstrategy']</t>
  </si>
  <si>
    <t>Vice President, Data Science and Analytics</t>
  </si>
  <si>
    <t>['gdpr', 'tableau', 'power bi']</t>
  </si>
  <si>
    <t>Implementation Engineer - Data Engineer</t>
  </si>
  <si>
    <t>Ipsos in US</t>
  </si>
  <si>
    <t>['python', 'sql', 'javascript', 'html', 'css', 'postgresql', 'mysql', 'aws', 'azure', 'pandas']</t>
  </si>
  <si>
    <t>Quantitative Developer - AI Implementation</t>
  </si>
  <si>
    <t>['python', 'c++', 'numpy', 'pandas', 'tensorflow', 'pytorch']</t>
  </si>
  <si>
    <t>Data Scientist-Direct Hire-ONSITE</t>
  </si>
  <si>
    <t>['python', 'r', 'scala', 'sql', 'bigquery', 'azure', 'aws', 'tensorflow', 'pytorch', 'scikit-learn', 'tableau', 'power bi', 'looker', 'microstrategy', 'excel', 'word', 'powerpoint']</t>
  </si>
  <si>
    <t>Data Insights Developer</t>
  </si>
  <si>
    <t>['python', 'sql', 'java', 'looker', 'tableau', 'power bi']</t>
  </si>
  <si>
    <t>['python', 'sql', 'r', 'aws', 'azure', 'databricks', 'gcp', 'pyspark', 'airflow', 'gitlab']</t>
  </si>
  <si>
    <t>Senior Data Analyst  Investment Management, SQL &amp; Data Governance.</t>
  </si>
  <si>
    <t>['sql', 'r', 'c', 'snowflake', 'jira']</t>
  </si>
  <si>
    <t>GenAI Data Scientist with Palantir Foundry and AIP !!! Remote</t>
  </si>
  <si>
    <t>Business Data Scientist, Global Affairs</t>
  </si>
  <si>
    <t>Support and Data Services Engineer</t>
  </si>
  <si>
    <t>['go', 'sql', 'snowflake', 'bigquery', 'unify', 'slack']</t>
  </si>
  <si>
    <t>Analyst IDM 1</t>
  </si>
  <si>
    <t>['azure', 'aws', 'splunk', 'word']</t>
  </si>
  <si>
    <t>Data Engineer – Streaming &amp; Cloud (Azure/Flink)</t>
  </si>
  <si>
    <t>['go', 'sql', 'python', 'java', 'azure', 'aws', 'airflow', 'unix', 'power bi']</t>
  </si>
  <si>
    <t>012 NiSource Corporate Services Co</t>
  </si>
  <si>
    <t>['python', 'sql', 'nosql', 'azure', 'aws', 'gcp', 'docker', 'kubernetes']</t>
  </si>
  <si>
    <t>Data Quality Engineer (DSS)</t>
  </si>
  <si>
    <t>['sql', 'python', 'snowflake', 'spark', 'airflow', 'looker']</t>
  </si>
  <si>
    <t>Informatica Cloud Data Engineer IDMC</t>
  </si>
  <si>
    <t>['sql', 'sql server', 'aws', 'flow']</t>
  </si>
  <si>
    <t>Mechanical Engineering Manager</t>
  </si>
  <si>
    <t>Johor Bahru, Johor, Malaysia</t>
  </si>
  <si>
    <t>DayOne Data Centers</t>
  </si>
  <si>
    <t>AI/ML Development Engineer, RD&amp;E</t>
  </si>
  <si>
    <t>Kimberly-Clark</t>
  </si>
  <si>
    <t>['python', 'databricks', 'azure', 'tensorflow', 'pytorch', 'pandas', 'numpy', 'git']</t>
  </si>
  <si>
    <t>Data Analyst III (SQL, Healthcare)</t>
  </si>
  <si>
    <t>Senior Demo Engineer Machine Learning</t>
  </si>
  <si>
    <t>Summit Group Solutions, LLC</t>
  </si>
  <si>
    <t>['c++', 'python', 'c#', 'react', 'windows', 'linux']</t>
  </si>
  <si>
    <t>W2 Only :: Data Engineer/ Analyst( MS team Integration, Power BI and AWS)</t>
  </si>
  <si>
    <t>['sql', 'nosql', 'python', 'aws', 'redshift', 'tableau', 'power bi', 'dax', 'git']</t>
  </si>
  <si>
    <t>['python', 'sql', 'java', 'aws']</t>
  </si>
  <si>
    <t>Sr. Cloud Data Engineer - Snowflake</t>
  </si>
  <si>
    <t>['sql', 'python', 'snowflake', 'oracle', 'aws', 'github']</t>
  </si>
  <si>
    <t>Sr Lead Power BI Specialist</t>
  </si>
  <si>
    <t>Insurance Financial Services</t>
  </si>
  <si>
    <t>['c#', 'power bi', 'sharepoint']</t>
  </si>
  <si>
    <t>Data Engineer (Python, GCP, BigQuery) (W2 Only)</t>
  </si>
  <si>
    <t>['python', 'sql', 'gcp', 'bigquery', 'airflow', 'looker', 'tableau', 'git', 'terraform']</t>
  </si>
  <si>
    <t>Data engineer (Mountain View CA) onsite</t>
  </si>
  <si>
    <t>Rivago infotech inc</t>
  </si>
  <si>
    <t>['scala', 'java', 'sql', 'nosql', 'aws', 'redshift', 'spark', 'git', 'jenkins', 'docker', 'kubernetes']</t>
  </si>
  <si>
    <t>AWS Data Lake House Engineer</t>
  </si>
  <si>
    <t>Tech Army</t>
  </si>
  <si>
    <t>['r', 'sql', 'mysql', 'sql server', 'aws', 'redshift', 'sharepoint']</t>
  </si>
  <si>
    <t>Enterprise Data and AI Architecture Leader</t>
  </si>
  <si>
    <t>['python', 'sql', 'oracle', 'snowflake', 'aws', 'azure', 'gcp']</t>
  </si>
  <si>
    <t>Senior HR Data Insights Analyst</t>
  </si>
  <si>
    <t>Senior Cybersecurity Analyst/</t>
  </si>
  <si>
    <t>['aws', 'azure', 'windows', 'splunk']</t>
  </si>
  <si>
    <t>Data Analyst - Provider Submission</t>
  </si>
  <si>
    <t>Amada Health</t>
  </si>
  <si>
    <t>Senior Machine Learning Engineer I - Voice</t>
  </si>
  <si>
    <t>Capital Rx</t>
  </si>
  <si>
    <t>['python', 'aws', 'azure', 'fastapi', 'twilio']</t>
  </si>
  <si>
    <t>Staff Data Scientist, Science</t>
  </si>
  <si>
    <t>Chan Zuckerberg Initiative</t>
  </si>
  <si>
    <t>Looking for Data Engineer</t>
  </si>
  <si>
    <t>['nosql', 'java', 'python', 'sql']</t>
  </si>
  <si>
    <t>Senior People Business Partner, Security</t>
  </si>
  <si>
    <t>Senior Analyst, Analytics</t>
  </si>
  <si>
    <t>['sql', 'excel', 'powerpoint', 'flow', 'jira']</t>
  </si>
  <si>
    <t>Evaluator, IT- Data Analytics</t>
  </si>
  <si>
    <t>Python - Data Engineering, AI/ML Developer ( Local to NJ Only)</t>
  </si>
  <si>
    <t>['python', 'sql', 'aws', 'databricks', 'snowflake', 'tensorflow', 'pytorch', 'scikit-learn', 'spark', 'pyspark', 'kafka', 'power bi', 'tableau', 'docker', 'jenkins', 'git', 'bitbucket']</t>
  </si>
  <si>
    <t>Data Engineer(Only locals with 8+ Years of exp on W2)</t>
  </si>
  <si>
    <t>HPTech Inc.</t>
  </si>
  <si>
    <t>['python', 'snowflake', 'aws', 'azure', 'excel']</t>
  </si>
  <si>
    <t>['sql', 'scala', 'python', 'redshift', 'snowflake', 'hadoop', 'spark', 'ssis']</t>
  </si>
  <si>
    <t>Cloud Data Engineer - Snowflake</t>
  </si>
  <si>
    <t>GEHA Health</t>
  </si>
  <si>
    <t>['sql', 'nosql', 'python', 'r', 'snowflake', 'azure', 'spark', 'flow']</t>
  </si>
  <si>
    <t>Hloop.ai</t>
  </si>
  <si>
    <t>['databricks', 'azure', 'pyspark', 'airflow', 'unity', 'git', 'github']</t>
  </si>
  <si>
    <t>Senior Data Management Analyst - Independent Testing &amp; Validation</t>
  </si>
  <si>
    <t>['sas', 'sas', 'sql', 'db2', 'oracle', 'express', 'tableau', 'sharepoint', 'github']</t>
  </si>
  <si>
    <t>Data Analyst Senior (SAP HANA DBA)</t>
  </si>
  <si>
    <t>ASRC Federal</t>
  </si>
  <si>
    <t>['sql', 'sap', 'tableau', 'alteryx']</t>
  </si>
  <si>
    <t>AML KYC Data Analyst, AVP</t>
  </si>
  <si>
    <t>['spreadsheet', 'cognos', 'excel']</t>
  </si>
  <si>
    <t>Senior Data Engineer – Azure &amp; Snowflake (28110)</t>
  </si>
  <si>
    <t>['sql', 'python', 'sql server', 'azure', 'snowflake', 'phoenix', 'power bi', 'terraform']</t>
  </si>
  <si>
    <t>Data Engineer I (Hybrid)</t>
  </si>
  <si>
    <t>['python', 'typescript', 'aws', 'snowflake', 'github']</t>
  </si>
  <si>
    <t>Senior Data Analyst – Financial Crimes Data</t>
  </si>
  <si>
    <t>['sql', 'excel', 'word', 'jira']</t>
  </si>
  <si>
    <t>Surgical Technologist - ST25-24654</t>
  </si>
  <si>
    <t>ETL TEST ENGINEER</t>
  </si>
  <si>
    <t>Lorvin Technologies</t>
  </si>
  <si>
    <t>['python', 'sql', 'snowflake', 'aws', 'kafka', 'tableau', 'power bi']</t>
  </si>
  <si>
    <t>Five Star Bank</t>
  </si>
  <si>
    <t>['sql', 'python', 'java', 'scala', 'aws', 'gcp', 'azure', 'snowflake', 'databricks', 'redshift', 'bigquery', 'spark', 'airflow', 'kafka', 'gdpr']</t>
  </si>
  <si>
    <t>Data Engineer II, GME Fintech</t>
  </si>
  <si>
    <t>Analyst, Business Intelligence</t>
  </si>
  <si>
    <t>Sol de Janeiro</t>
  </si>
  <si>
    <t>['sql', 'databricks', 'tableau', 'power bi', 'looker']</t>
  </si>
  <si>
    <t>Menlo Ventures Job Board</t>
  </si>
  <si>
    <t>Data Scientist Associate</t>
  </si>
  <si>
    <t>['shell', 'sql', 'python', 'java', 'sql server', 'bigquery', 'aws', 'redshift', 'pyspark', 'kafka', 'hadoop', 'spark', 'ssrs', 'dax']</t>
  </si>
  <si>
    <t>Staff Systems Engineer, Compilers</t>
  </si>
  <si>
    <t>['c++', 'swift', 'macos', 'windows', 'linux']</t>
  </si>
  <si>
    <t>SLED Law Enforcement Account Executive - North America</t>
  </si>
  <si>
    <t>Harris</t>
  </si>
  <si>
    <t>Sr Technical Recruiter (contract to hire)</t>
  </si>
  <si>
    <t>AI &amp; DATA ENGINEER</t>
  </si>
  <si>
    <t>Fayetteville's Hometown Utility</t>
  </si>
  <si>
    <t>['sql', 'python', 'oracle', 'pyspark']</t>
  </si>
  <si>
    <t>Sr Principal AI Agent Engineer</t>
  </si>
  <si>
    <t>['python', 'aws', 'azure', 'gcp', 'excel']</t>
  </si>
  <si>
    <t>Python Automation &amp; AI Solutions Developer</t>
  </si>
  <si>
    <t>System Administrator</t>
  </si>
  <si>
    <t>Tyto Athene</t>
  </si>
  <si>
    <t>Senior Data Engineer , GTS Corp</t>
  </si>
  <si>
    <t>Student Data Quality &amp; Compliance Specialist I</t>
  </si>
  <si>
    <t>Think Together</t>
  </si>
  <si>
    <t>['swift', 'excel', 'zoom', 'microsoft teams']</t>
  </si>
  <si>
    <t>NBC Internship Summer 2025 Program | High Acceptance Rate</t>
  </si>
  <si>
    <t>Tanzania (+4 others)</t>
  </si>
  <si>
    <t>NBC</t>
  </si>
  <si>
    <t>St Clair Shores, MI</t>
  </si>
  <si>
    <t>Bright Mind Solutions LLC</t>
  </si>
  <si>
    <t>Data Engineering Trainee</t>
  </si>
  <si>
    <t>LANXESS</t>
  </si>
  <si>
    <t>['c', 'sql', 'python', 'javascript', 'sap', 'flow']</t>
  </si>
  <si>
    <t>Cisco Internship Summer Program for High School Students</t>
  </si>
  <si>
    <t>Indonesia (+18 others)</t>
  </si>
  <si>
    <t>Business Data Analyst (Contract)</t>
  </si>
  <si>
    <t>Port of Spain, Trinidad &amp; Tobago</t>
  </si>
  <si>
    <t>Digicel</t>
  </si>
  <si>
    <t>['sql', 'excel', 'powerpoint', 'word', 'power bi', 'outlook']</t>
  </si>
  <si>
    <t>Coca Cola Internship 2025 | Beverage Industry Jobs</t>
  </si>
  <si>
    <t>Tanzania (+37 others)</t>
  </si>
  <si>
    <t>Coca-Cola</t>
  </si>
  <si>
    <t>System Business Data Analyst</t>
  </si>
  <si>
    <t>Glastonbury, CT</t>
  </si>
  <si>
    <t>Fresher Data Analyst</t>
  </si>
  <si>
    <t>CryptoChakra</t>
  </si>
  <si>
    <t>Apple Internship 2025 for High School Students</t>
  </si>
  <si>
    <t>Indonesia (+54 others)</t>
  </si>
  <si>
    <t>Data Scientist – Physical Sciences and Engineering--Flexible Location U.S.</t>
  </si>
  <si>
    <t>Jacobs Solutions</t>
  </si>
  <si>
    <t>Data Engineer (NO OPT/ CPT/H1B)</t>
  </si>
  <si>
    <t>Donato Technologies Inc</t>
  </si>
  <si>
    <t>['aws', 'databricks', 'pyspark', 'splunk']</t>
  </si>
  <si>
    <t>Data Engineer, Delivery Experience</t>
  </si>
  <si>
    <t>['aws', 'redshift', 'excel']</t>
  </si>
  <si>
    <t>['sql', 'r', 'spss']</t>
  </si>
  <si>
    <t>Master Data Management Sr. Developer</t>
  </si>
  <si>
    <t>['sql', 'shell', 'python', 'java', 'hadoop', 'spark', 'express', 'unix']</t>
  </si>
  <si>
    <t>Data Engineer II - AMZ9160383</t>
  </si>
  <si>
    <t>LinkedIn لبنان</t>
  </si>
  <si>
    <t>Pratt Industries</t>
  </si>
  <si>
    <t>['python', 'word', 'powerpoint', 'excel']</t>
  </si>
  <si>
    <t>Data Engineer  to Help with Resume Project</t>
  </si>
  <si>
    <t>['sql', 'airflow', 'kafka', 'flask', 'linux', 'kubernetes', 'docker']</t>
  </si>
  <si>
    <t>Artificial Intelligence Engineer, LearnWith.AI (Remote) - $200,000/year USD</t>
  </si>
  <si>
    <t>['sql', 'snowflake', 'oracle']</t>
  </si>
  <si>
    <t>['sql', 'python', 'excel', 'looker', 'tableau']</t>
  </si>
  <si>
    <t>VP, Data Technology</t>
  </si>
  <si>
    <t>Microsoft Fabric Data Engineer</t>
  </si>
  <si>
    <t>Collective Intelligence Inc.</t>
  </si>
  <si>
    <t>Senior AWS Data Engineer - (Employment sponsorship is not being considered)</t>
  </si>
  <si>
    <t>['aws', 'redshift', 'flow']</t>
  </si>
  <si>
    <t>Data Engineer - Need 9+ yrs Candidate - NY/NJ/FL</t>
  </si>
  <si>
    <t>Data Analyst, Business Transformation</t>
  </si>
  <si>
    <t>ADB Companies, LLC</t>
  </si>
  <si>
    <t>['word', 'powerpoint', 'outlook', 'excel', 'monday.com']</t>
  </si>
  <si>
    <t>Data Clerk</t>
  </si>
  <si>
    <t>Senior Data Engineer Azure &amp; Snowflake</t>
  </si>
  <si>
    <t>['sql', 'python', 'sql server', 'azure', 'snowflake', 'phoenix', 'sharepoint', 'power bi', 'terraform']</t>
  </si>
  <si>
    <t>business Data Analyst -  Pricing &amp; Reporting</t>
  </si>
  <si>
    <t>Starcom Consultant</t>
  </si>
  <si>
    <t>['sql', 'excel', 'visio', 'tableau', 'flow', 'jira']</t>
  </si>
  <si>
    <t>Analyst, Commercial Analytics</t>
  </si>
  <si>
    <t>['sas', 'sas', 'r', 'excel', 'power bi', 'powerpoint', 'spss']</t>
  </si>
  <si>
    <t>Technical Analyst - Telecommunications (2025-9292)</t>
  </si>
  <si>
    <t>Cox powered by Atrium</t>
  </si>
  <si>
    <t>Building Service 32BJ Benefit Funds</t>
  </si>
  <si>
    <t>['sql', 'python', 'r', 'azure', 'databricks', 'git']</t>
  </si>
  <si>
    <t>Data Engineer – Healthcare</t>
  </si>
  <si>
    <t>['fortran', 'python', 'java', 'scala', 'sql', 'sql server', 'azure', 'snowflake', 'databricks', 'oracle', 'spark', 'airflow', 'ssis']</t>
  </si>
  <si>
    <t>['python', 'java', 'sql', 'nosql', 'bigquery', 'spark', 'hadoop', 'terraform']</t>
  </si>
  <si>
    <t>IT Enterprise Business Analyst 2 / 3</t>
  </si>
  <si>
    <t>Splunk Data Analyst</t>
  </si>
  <si>
    <t>['splunk', 'flow']</t>
  </si>
  <si>
    <t>Melvindale, MI</t>
  </si>
  <si>
    <t>Entech Staffing Solutions</t>
  </si>
  <si>
    <t>['sql', 'sql server', 'azure', 'power bi', 'excel']</t>
  </si>
  <si>
    <t>Data Engineer, Amazon Smart Vehicles, Amazon Smart Vehicles</t>
  </si>
  <si>
    <t>['sql', 'python', 'scala', 'aws', 'redshift', 'hadoop', 'spark', 'ssis']</t>
  </si>
  <si>
    <t>PLA Buyer LLC</t>
  </si>
  <si>
    <t>['sql', 'javascript', 'sas', 'sas', 'r', 'excel']</t>
  </si>
  <si>
    <t>Finance and Data Analyst – Hybrid</t>
  </si>
  <si>
    <t>Data Engineer for High Speed I/O Validation</t>
  </si>
  <si>
    <t>['python', 'sql', 'java', 'scala', 'snowflake', 'spark', 'linux']</t>
  </si>
  <si>
    <t>Full-Stack AI/ML Engineer(active TS clearance or above)</t>
  </si>
  <si>
    <t>['python', 'java', 'c++', 'r', 'scala', 'neo4j']</t>
  </si>
  <si>
    <t>Senior Data Designer / BI Engineer</t>
  </si>
  <si>
    <t>['sql', 'python', 'power bi', 'excel', 'tableau']</t>
  </si>
  <si>
    <t>Kudelski Group</t>
  </si>
  <si>
    <t>['sql', 'python', 'sql server', 'azure', 'aws', 'aurora', 'redshift', 'kafka', 'spark', 'phoenix', 'express', 'ssis', 'power bi']</t>
  </si>
  <si>
    <t>Community Health Centers, Inc</t>
  </si>
  <si>
    <t>['python', 'sql', 'sql server', 'ssis', 'power bi', 'excel']</t>
  </si>
  <si>
    <t>Data Engineer - Business Intelligence Tools</t>
  </si>
  <si>
    <t>['sql', 'python', 'databricks', 'snowflake', 'power bi', 'sap', 'excel']</t>
  </si>
  <si>
    <t>Coalinga, CA</t>
  </si>
  <si>
    <t>West Hills Community College District</t>
  </si>
  <si>
    <t>['sql', 'spss', 'excel', 'powerpoint', 'word']</t>
  </si>
  <si>
    <t>Sr. Data Analyst &amp; Business Partner - Merchandising</t>
  </si>
  <si>
    <t>Roanoke, IN</t>
  </si>
  <si>
    <t>Vera Bradley</t>
  </si>
  <si>
    <t>['python', 'r', 'sql', 'sql server', 'excel', 'tableau', 'power bi']</t>
  </si>
  <si>
    <t>['sql', 'tableau', 'looker', 'github']</t>
  </si>
  <si>
    <t>['sql', 'snowflake', 'databricks', 'airflow', 'looker', 'tableau', 'power bi']</t>
  </si>
  <si>
    <t>Waters</t>
  </si>
  <si>
    <t>People Insights Analyst</t>
  </si>
  <si>
    <t>Data Quality Analyst - Junior - Now Hiring</t>
  </si>
  <si>
    <t>Data Engineer (Starlink)</t>
  </si>
  <si>
    <t>1441804 - Threat Intelligence Analyst</t>
  </si>
  <si>
    <t>Nodejs Senior Software Engineer (100% Remote)</t>
  </si>
  <si>
    <t>Tether</t>
  </si>
  <si>
    <t>['mongodb', 'mongodb', 'ruby', 'ruby', 'rust', 'c++', 'mysql', 'redis']</t>
  </si>
  <si>
    <t>Senior Analyst - Data Protection (Remote)</t>
  </si>
  <si>
    <t>Data Analyst, Finance &amp; Market Research New</t>
  </si>
  <si>
    <t>BioMed Realty</t>
  </si>
  <si>
    <t>['sql', 'oracle', 'excel', 'powerpoint', 'tableau', 'power bi']</t>
  </si>
  <si>
    <t>PrideStaff Jobs</t>
  </si>
  <si>
    <t>Salesforce Architect- R01551599</t>
  </si>
  <si>
    <t>['java', 'css', 'azure']</t>
  </si>
  <si>
    <t>Sr. Data Scientist – AI/ML &amp; LLM Specialist</t>
  </si>
  <si>
    <t>UIC Alaska</t>
  </si>
  <si>
    <t>['python', 'aws', 'azure', 'pytorch', 'tensorflow', 'scikit-learn']</t>
  </si>
  <si>
    <t>AI &amp; GEN AI Data Scientist-Experienced Associate</t>
  </si>
  <si>
    <t>Executive Director, Content Distribution</t>
  </si>
  <si>
    <t>Himalayas</t>
  </si>
  <si>
    <t>['drupal', 'looker']</t>
  </si>
  <si>
    <t>Security Administration Manager</t>
  </si>
  <si>
    <t>Senior D365 and Power Platform Consultant</t>
  </si>
  <si>
    <t>['azure', 'oracle', 'ssis', 'visio', 'powerpoint', 'word', 'sharepoint', 'sap', 'flow', 'smartsheet']</t>
  </si>
  <si>
    <t>AWS and Snowflake Data Engineer</t>
  </si>
  <si>
    <t>['sql', 'shell', 'python', 'aws', 'snowflake', 'databricks', 'spark', 'unix']</t>
  </si>
  <si>
    <t>McDavid, FL</t>
  </si>
  <si>
    <t>Virtual Account Manager</t>
  </si>
  <si>
    <t>InsuraTec Services Group</t>
  </si>
  <si>
    <t>Flutter Tech Lead</t>
  </si>
  <si>
    <t>['dart', 'firebase', 'firebase', 'flutter', 'graphql']</t>
  </si>
  <si>
    <t>Product Manager - Connectivity Governance</t>
  </si>
  <si>
    <t>JPMorgan Chase &amp; Co.</t>
  </si>
  <si>
    <t>Business Account Executive</t>
  </si>
  <si>
    <t>Hurst, TX</t>
  </si>
  <si>
    <t>Information Systems Programmer and Analyst I</t>
  </si>
  <si>
    <t>County of Contra Costa, California</t>
  </si>
  <si>
    <t>['sql', 'crystal', 'html', 'css', 'javascript', 'java', 'c#', 'vmware', 'windows', 'power bi', 'visio']</t>
  </si>
  <si>
    <t>Administrative Analyst</t>
  </si>
  <si>
    <t>University of California, Irvine</t>
  </si>
  <si>
    <t>Site Reliability Engineer II - Real-Time and Big Data</t>
  </si>
  <si>
    <t>['bash', 'python', 'shell', 'java', 'aws', 'kafka', 'gdpr', 'linux', 'word', 'git', 'kubernetes', 'docker', 'terraform', 'github']</t>
  </si>
  <si>
    <t>Deli Specialist</t>
  </si>
  <si>
    <t>Bobs Country Meats &amp; Deli</t>
  </si>
  <si>
    <t>Data Analyst Lead, TikTok Live</t>
  </si>
  <si>
    <t>Tik Tok</t>
  </si>
  <si>
    <t>CNC/Manual Machinist</t>
  </si>
  <si>
    <t>Seternity Solutions</t>
  </si>
  <si>
    <t>Sr. Machine Learning Engineer, Generative AI Innovation Center</t>
  </si>
  <si>
    <t>Programmer Analyst II</t>
  </si>
  <si>
    <t>['sql', 'shell', 'java', 'sas', 'sas', 'python', 'sql server', 'mysql', 'oracle', 'aws', 'redshift', 'microstrategy', 'tableau', 'power bi', 'qlik']</t>
  </si>
  <si>
    <t>Senior Business Intelligence Engineer, WW Sustainability</t>
  </si>
  <si>
    <t>Task Associate</t>
  </si>
  <si>
    <t>Associate Director of Business Intelligence - 155197</t>
  </si>
  <si>
    <t>Atrium</t>
  </si>
  <si>
    <t>['sql', 'python', 'redshift', 'bigquery', 'snowflake', 'spark', 'tableau', 'looker', 'git']</t>
  </si>
  <si>
    <t>M&amp;A IT Diligence Senior Consultant</t>
  </si>
  <si>
    <t>Program Manager, Meter Data and Engineering</t>
  </si>
  <si>
    <t>Massachusetts Water Resources Authority</t>
  </si>
  <si>
    <t>['sql', 'sas', 'sas', 'python', 'r', 'azure', 'linux', 'alteryx']</t>
  </si>
  <si>
    <t>Uber Internship for High School Students | 2025 Applications</t>
  </si>
  <si>
    <t>Philippines (+29 others)</t>
  </si>
  <si>
    <t>Uber Technologies Inc</t>
  </si>
  <si>
    <t>Principal Engineer - Network Data Engineer - Full-time</t>
  </si>
  <si>
    <t>['swift', 'sql', 'python', 'tableau']</t>
  </si>
  <si>
    <t>Senior Accessibility Engineer</t>
  </si>
  <si>
    <t>['html', 'css', 'javascript', 'gitlab']</t>
  </si>
  <si>
    <t>Senior Marketing Operations Manager</t>
  </si>
  <si>
    <t>Sales Manager, SMB - Americas</t>
  </si>
  <si>
    <t>Ashby</t>
  </si>
  <si>
    <t>['c', 'go', 'flow', 'notion']</t>
  </si>
  <si>
    <t>Intel Internship | High School Summer 2025 Program</t>
  </si>
  <si>
    <t>Ireland (+14 others)</t>
  </si>
  <si>
    <t>Amazon Internship Summer 2025 for High School Students</t>
  </si>
  <si>
    <t>Ireland (+28 others)</t>
  </si>
  <si>
    <t>['go', 'python', 'java', 'aws']</t>
  </si>
  <si>
    <t>Data Analytics Specialist in Market Trends (Part-time)</t>
  </si>
  <si>
    <t>Jonesboro, GA</t>
  </si>
  <si>
    <t>Together Friends Organization</t>
  </si>
  <si>
    <t>Retail Store Manager - AT&amp;T Authorized Retailer</t>
  </si>
  <si>
    <t>Prime Communications</t>
  </si>
  <si>
    <t>shift supervisor - Store# 22655, FM1464 &amp; BELLAIRE</t>
  </si>
  <si>
    <t>Richmond, TX</t>
  </si>
  <si>
    <t>Starbucks</t>
  </si>
  <si>
    <t>Data Engineer, Chemistry Simulation Platform</t>
  </si>
  <si>
    <t>SandboxAQ</t>
  </si>
  <si>
    <t>['python', 'go', 'bigquery', 'gcp', 'airflow', 'graphql', 'fastapi', 'terraform']</t>
  </si>
  <si>
    <t>Quant Research Analyst - PIMCO</t>
  </si>
  <si>
    <t>NANA Regional Corporation</t>
  </si>
  <si>
    <t>['sql', 'sas', 'sas', 'python', 'sql server', 'oracle', 'gcp', 'azure', 'aws', 'spark', 'ssis', 'flow']</t>
  </si>
  <si>
    <t>['python', 'r', 'aws', 'numpy', 'pandas', 'matplotlib', 'jupyter', 'linux', 'word']</t>
  </si>
  <si>
    <t>Data Engineer, Technology</t>
  </si>
  <si>
    <t>['scala', 'python', 'sql', 'databricks', 'azure', 'aws', 'spark', 'pyspark', 'airflow', 'git']</t>
  </si>
  <si>
    <t>Associate GTM Engineer - Marketing</t>
  </si>
  <si>
    <t>['javascript', 'python', 'sql', 'snowflake', 'excel']</t>
  </si>
  <si>
    <t>Sales Engineer</t>
  </si>
  <si>
    <t>['go', 'snowflake', 'bigquery']</t>
  </si>
  <si>
    <t>Mitchell Martin, Inc.</t>
  </si>
  <si>
    <t>Lead Data Scientist - Academic / Biology Research</t>
  </si>
  <si>
    <t>Durin</t>
  </si>
  <si>
    <t>Cloud Data &amp; Analytics Engineer - Senior Associate</t>
  </si>
  <si>
    <t>Qode</t>
  </si>
  <si>
    <t>['dynamodb', 'aws', 'redshift', 'spark']</t>
  </si>
  <si>
    <t>Commissioning Engineer (Data Centers)</t>
  </si>
  <si>
    <t>Customer Insights - Data Analyst</t>
  </si>
  <si>
    <t>Remote-Jobs USA</t>
  </si>
  <si>
    <t>['excel', 'looker', 'power bi']</t>
  </si>
  <si>
    <t>Analytics Engineer, Strategic Accounts</t>
  </si>
  <si>
    <t>['go', 'sql', 'python', 'bigquery', 'snowflake', 'redshift', 'airflow']</t>
  </si>
  <si>
    <t>Cracker Barrel Old Country Store</t>
  </si>
  <si>
    <t>['sql', 'python', 'vba', 'c', 'power bi', 'dax', 'ssrs', 'excel']</t>
  </si>
  <si>
    <t>Specialist, Strategic Sourcing</t>
  </si>
  <si>
    <t>Senior Data Engineer - Financial Data Integrity (REMOTE)</t>
  </si>
  <si>
    <t>Chevy Chase</t>
  </si>
  <si>
    <t>['java', 'python', 'javascript', 'sql', 'nosql', 'aws', 'azure', 'snowflake', 'git', 'docker', 'kubernetes']</t>
  </si>
  <si>
    <t>Sr. Adobe Experience Platform Engineer</t>
  </si>
  <si>
    <t>Advent, WV</t>
  </si>
  <si>
    <t>RemoteWorker US</t>
  </si>
  <si>
    <t>EHS Business Partner</t>
  </si>
  <si>
    <t>Senior Ambulatory Practice Manager</t>
  </si>
  <si>
    <t>Roanoke, AL</t>
  </si>
  <si>
    <t>Greater Baltimore Medical Center Healthcare</t>
  </si>
  <si>
    <t>Project Manager - PMO</t>
  </si>
  <si>
    <t>Sysintelli, Inc.</t>
  </si>
  <si>
    <t>['sql', 'snowflake', 'azure', 'arch', 'visio', 'jira', 'confluence']</t>
  </si>
  <si>
    <t>Workforce Data Analytics Engineer</t>
  </si>
  <si>
    <t>TASQ Staffing Solutions</t>
  </si>
  <si>
    <t>Lead Snowflake Architect, Data Engineering</t>
  </si>
  <si>
    <t>['sql', 'python', 'snowflake', 'aws', 'azure', 'gcp', 'spark']</t>
  </si>
  <si>
    <t>['sql', 'python', 'r', 'sas', 'sas', 'java', 'postgresql', 'aws', 'react', 'node.js', 'tableau']</t>
  </si>
  <si>
    <t>Program Data Analyst Specialist</t>
  </si>
  <si>
    <t>['sql', 'aurora', 'tableau', 'power bi']</t>
  </si>
  <si>
    <t>Data Operations Analyst II</t>
  </si>
  <si>
    <t>Charleston, WV via LinkedIn</t>
  </si>
  <si>
    <t>['python', 'kafka', 'phoenix']</t>
  </si>
  <si>
    <t>['bigquery', 'tableau', 'power bi', 'looker']</t>
  </si>
  <si>
    <t>Business Intelligence Engineer, Amazon Business</t>
  </si>
  <si>
    <t>['sql', 'python', 'r', 'phoenix']</t>
  </si>
  <si>
    <t>['sas', 'sas', 'sql', 'power bi', 'flow']</t>
  </si>
  <si>
    <t>Software Engineer - WarpStream</t>
  </si>
  <si>
    <t>['java', 'go', 'c', 'c++', 'python', 'aws', 'gcp', 'azure', 'kafka']</t>
  </si>
  <si>
    <t>Sr. GTM Engineer - Marketing</t>
  </si>
  <si>
    <t>Software Engineer II (Hadoop, Java, Data)-R-247295</t>
  </si>
  <si>
    <t>['java', 'hadoop', 'flow']</t>
  </si>
  <si>
    <t>Data Center Chief Engineer</t>
  </si>
  <si>
    <t>Director, SRE</t>
  </si>
  <si>
    <t>Palestine</t>
  </si>
  <si>
    <t>['go', 'kubernetes', 'terraform', 'docker']</t>
  </si>
  <si>
    <t>Manager Data Engineering / Data Warehouse</t>
  </si>
  <si>
    <t>Green Tree, PA</t>
  </si>
  <si>
    <t>['sql', 'python', 'scala', 'azure', 'databricks', 'pyspark', 'git']</t>
  </si>
  <si>
    <t>Shopify + Ads Data Engineer for Marketing Tracking Infrastructure</t>
  </si>
  <si>
    <t>Data Engineer, Emerging Talent Intern</t>
  </si>
  <si>
    <t>MTA</t>
  </si>
  <si>
    <t>Partner Engineer</t>
  </si>
  <si>
    <t>['c', 'sql', 'snowflake', 'databricks', 'gcp', 'bigquery', 'monday.com']</t>
  </si>
  <si>
    <t>CareBridge</t>
  </si>
  <si>
    <t>Sr Data Engineer - EDW</t>
  </si>
  <si>
    <t>['python', 'sql', 'bash', 'shell', 'javascript', 'html', 'css', 'gcp', 'aws', 'azure', 'bigquery', 'flask', 'django', 'unix', 'microstrategy', 'tableau']</t>
  </si>
  <si>
    <t>Data Integration Engineer, Technology</t>
  </si>
  <si>
    <t>['sql', 'python', 'postgresql', 'sql server', 'aws', 'databricks', 'airflow', 'spark', 'linux', 'terraform']</t>
  </si>
  <si>
    <t>Business Intelligence Engineer II, Amazon Search</t>
  </si>
  <si>
    <t>Stamford, NY</t>
  </si>
  <si>
    <t>Data Scientist/Python/ML/All Levels/Chicago</t>
  </si>
  <si>
    <t>['sql', 'python', 'postgresql', 'aws', 'scikit-learn', 'jupyter', 'pandas', 'numpy', 'docker']</t>
  </si>
  <si>
    <t>Head Data Engineering</t>
  </si>
  <si>
    <t>HBL</t>
  </si>
  <si>
    <t>['python', 'java', 'sql', 'spark', 'hadoop']</t>
  </si>
  <si>
    <t>Retail Product Data Analyst</t>
  </si>
  <si>
    <t>Blue Harlan LLC</t>
  </si>
  <si>
    <t>['excel', 'sheets', 'sap', 'flow']</t>
  </si>
  <si>
    <t>Sr. Principal Data Engineer</t>
  </si>
  <si>
    <t>['go', 'databricks', 'aws', 'gdpr', 'sap', 'tableau', 'sheets']</t>
  </si>
  <si>
    <t>Senior FP&amp;A Analyst, Sales</t>
  </si>
  <si>
    <t>['sql', 'sheets', 'excel', 'tableau', 'gitlab']</t>
  </si>
  <si>
    <t>ComputerWork</t>
  </si>
  <si>
    <t>['databricks', 'tableau']</t>
  </si>
  <si>
    <t>Remote Data Scientist - 17843</t>
  </si>
  <si>
    <t>Amravati, Maharashtra, India</t>
  </si>
  <si>
    <t>Turing</t>
  </si>
  <si>
    <t>Senior Manager, Data Science &amp; Analytics</t>
  </si>
  <si>
    <t>Research Scientist, Ads QUEST</t>
  </si>
  <si>
    <t>['python', 'javascript', 'r', 'java', 'c++', 'pytorch', 'tensorflow', 'keras']</t>
  </si>
  <si>
    <t>Senior Data Scientist, Specialist Senior – SFL Scientific</t>
  </si>
  <si>
    <t>Business Intelligence</t>
  </si>
  <si>
    <t>Hire Our Heroes Veteran Job Board</t>
  </si>
  <si>
    <t>['python', 'shell', 'aws', 'django']</t>
  </si>
  <si>
    <t>SAS Programmer/Data Analyst</t>
  </si>
  <si>
    <t>Texas Education Agency</t>
  </si>
  <si>
    <t>['sas', 'sas', 'sql', 'javascript', 'css', 'react.js', 'jquery', 'bitbucket', 'jenkins', 'jira']</t>
  </si>
  <si>
    <t>Staff Data Scientist- Student Loans</t>
  </si>
  <si>
    <t>Lead Machine Learning Engineer, Shopping - Feed (Remote)</t>
  </si>
  <si>
    <t>['sql', 'python', 'scala', 'java', 'pytorch', 'scikit-learn', 'spark', 'tensorflow', 'docker']</t>
  </si>
  <si>
    <t>Cloud Governance Software/Data Engineer</t>
  </si>
  <si>
    <t>['python', 'golang', 'java', 'sql', 'aws', 'terraform']</t>
  </si>
  <si>
    <t>New York, NY (+12 others)</t>
  </si>
  <si>
    <t>Data Analyst (Snowflake &amp; PowerBI) - (USC/GC Only)</t>
  </si>
  <si>
    <t>AI &amp; Data Architecture Expert</t>
  </si>
  <si>
    <t>Dammam Saudi Arabia</t>
  </si>
  <si>
    <t>aramco digital</t>
  </si>
  <si>
    <t>['nosql', 'python', 'scala', 'java', 'snowflake', 'bigquery', 'redshift', 'spark', 'hadoop', 'kafka']</t>
  </si>
  <si>
    <t>Data Analyst/Admin</t>
  </si>
  <si>
    <t>LeadingEdge Personnel</t>
  </si>
  <si>
    <t>Product Manager (Experimentation Data Engineering Team)</t>
  </si>
  <si>
    <t>San Francisco, CA (+2 others)</t>
  </si>
  <si>
    <t>Data Lifecycle Analyst I</t>
  </si>
  <si>
    <t>Maintenance Analyst</t>
  </si>
  <si>
    <t>La Porte, TX</t>
  </si>
  <si>
    <t>Austin Industrial, Inc.</t>
  </si>
  <si>
    <t>Honolulu, HI via LinkedIn</t>
  </si>
  <si>
    <t>IT Business Analyst (PowerBI)</t>
  </si>
  <si>
    <t>Pro Assets</t>
  </si>
  <si>
    <t>Inceed</t>
  </si>
  <si>
    <t>Bigdata Data Engineer with Google Cloud Platform</t>
  </si>
  <si>
    <t>['java', 'bigquery', 'spark', 'hadoop', 'kubernetes', 'github']</t>
  </si>
  <si>
    <t>Sr. Staff Data Engineer - Snowflake Expert</t>
  </si>
  <si>
    <t>JDA</t>
  </si>
  <si>
    <t>['python', 'no-sql', 'java', 'groovy', 'nosql', 'elasticsearch', 'snowflake', 'azure', 'aws', 'gcp', 'kafka', 'spark', 'spring', 'node.js', 'react.js', 'kubernetes', 'github', 'jenkins', 'ansible', 'docker', 'git', 'jira']</t>
  </si>
  <si>
    <t>Baillie Lumber</t>
  </si>
  <si>
    <t>['sql', 'python', 'r', 'sap']</t>
  </si>
  <si>
    <t>Business Services &amp; Operations Data Analyst</t>
  </si>
  <si>
    <t>Chicago, IL via LinkedIn</t>
  </si>
  <si>
    <t>Hightower Advisors</t>
  </si>
  <si>
    <t>['python', 'c', 'excel']</t>
  </si>
  <si>
    <t>Data Engineer - Principal</t>
  </si>
  <si>
    <t>['sql', 'python', 'redshift', 'airflow']</t>
  </si>
  <si>
    <t>Data Engineer - Databricks-ONSITE</t>
  </si>
  <si>
    <t>Aspire System Digital Transformation Inc</t>
  </si>
  <si>
    <t>['sql', 'python', 'scala', 'databricks', 'aws', 'azure', 'spark', 'pyspark', 'unity']</t>
  </si>
  <si>
    <t>FSI Inc</t>
  </si>
  <si>
    <t>Senior Data Analytics Engineer / Hybrid in West LA 2 Days / Series A Startup / ETL Pipelines</t>
  </si>
  <si>
    <t>['python', 'sql', 'postgresql', 'aws', 'gcp', 'azure', 'tableau', 'looker', 'power bi']</t>
  </si>
  <si>
    <t>AbodeMine</t>
  </si>
  <si>
    <t>Tableau Developer / Data Analyst</t>
  </si>
  <si>
    <t>Slalom Flex (Project Based) - Data Reporting Analyst</t>
  </si>
  <si>
    <t>['sql', 'bigquery', 'tableau', 'powerpoint']</t>
  </si>
  <si>
    <t>Reference Data Analyst - S&amp;P Global</t>
  </si>
  <si>
    <t>['python', 'sql', 'snowflake', 'gcp', 'aws']</t>
  </si>
  <si>
    <t>Marketing Data Engineer (Salesforce &amp; Alteryx)</t>
  </si>
  <si>
    <t>['sql', 'snowflake', 'redshift', 'oracle', 'alteryx']</t>
  </si>
  <si>
    <t>PayScale</t>
  </si>
  <si>
    <t>['sql', 'powershell', 'python', 'nosql', 'sql server', 'mysql', 'mariadb', 'postgresql', 'cassandra', 'snowflake', 'spark', 'ssis', 'ssrs', 'tableau', 'git']</t>
  </si>
  <si>
    <t>Senior Data Scientist, L'Oréal Research &amp; Innovation</t>
  </si>
  <si>
    <t>L'Oréal</t>
  </si>
  <si>
    <t>Hash Technologies</t>
  </si>
  <si>
    <t>['python', 'sql', 'azure', 'databricks', 'spark', 'pyspark', 'pandas', 'numpy', 'scikit-learn', 'git', 'docker', 'kubernetes']</t>
  </si>
  <si>
    <t>['python', 'scala', 'sql', 'azure', 'databricks']</t>
  </si>
  <si>
    <t>['python', 'sql', 'scala', 'java', 'mongodb', 'mongodb', 'postgresql', 'redis', 'aws', 'gcp', 'azure', 'bigquery', 'pandas', 'numpy', 'scikit-learn', 'tensorflow', 'pytorch', 'spark', 'hadoop', 'airflow', 'fastapi', 'flask', 'docker', 'kubernetes', 'git', 'github', 'gitlab', 'jira', 'confluence', 'slack', 'zoom']</t>
  </si>
  <si>
    <t>Data Analyst/Program Coordinator | Enhanced Case Management (ECM)</t>
  </si>
  <si>
    <t>The April Parker Foundation</t>
  </si>
  <si>
    <t>PMTS, Inc</t>
  </si>
  <si>
    <t>['python', 'scala', 'postgresql', 'dynamodb', 'aws', 'databricks', 'redshift', 'oracle']</t>
  </si>
  <si>
    <t>Marketing Data Engineer (Salesforce &amp; Alteryx) - Buckhead</t>
  </si>
  <si>
    <t>Philadelphia, PA via LinkedIn</t>
  </si>
  <si>
    <t>CrossTech Consulting Group, Inc.</t>
  </si>
  <si>
    <t>Excelsior, MN</t>
  </si>
  <si>
    <t>Sagiliti</t>
  </si>
  <si>
    <t>['python', 'postgresql', 'databricks', 'azure', 'airflow']</t>
  </si>
  <si>
    <t>Data Analyst III - Tableau Contractor</t>
  </si>
  <si>
    <t>REQ Solutions</t>
  </si>
  <si>
    <t>Data Engineer &amp; Splunk Integration SME</t>
  </si>
  <si>
    <t>['python', 'bash', 'powershell', 'r', 'java', 'scala', 'aws', 'azure', 'databricks', 'snowflake', 'pytorch', 'scikit-learn', 'splunk', 'gitlab', 'github']</t>
  </si>
  <si>
    <t>Harri</t>
  </si>
  <si>
    <t>CAVA - Support Center</t>
  </si>
  <si>
    <t>['python', 'sql', 'aws', 'azure', 'gcp', 'spark']</t>
  </si>
  <si>
    <t>Sr. Director, Data Analytics &amp; Analytics Engineering</t>
  </si>
  <si>
    <t>BMG</t>
  </si>
  <si>
    <t>['sql', 'python', 'gcp', 'pandas', 'numpy', 'matplotlib', 'airflow', 'looker', 'git', 'docker', 'jira', 'confluence']</t>
  </si>
  <si>
    <t>Infinium Spirits, Inc.</t>
  </si>
  <si>
    <t>['sql', 'python', 'azure', 'snowflake', 'databricks', 'power bi', 'dax', 'git']</t>
  </si>
  <si>
    <t>Teachers' Retirement System of the State of Illinois</t>
  </si>
  <si>
    <t>['sql', 'sql server', 'power bi', 'tableau', 'excel']</t>
  </si>
  <si>
    <t>Data Scientist, Amazon B2B Payments and Lending, Credit Science</t>
  </si>
  <si>
    <t>Senior Software Engineer | Advanced Data Engineering</t>
  </si>
  <si>
    <t>Data Engineer III, Amazon Key</t>
  </si>
  <si>
    <t>['sql', 'python', 'java', 'scala', 'aws', 'redshift', 'gdpr']</t>
  </si>
  <si>
    <t>Koam Engineering Systems</t>
  </si>
  <si>
    <t>Data Analyst (Social Analytics - LucasFilm)</t>
  </si>
  <si>
    <t>['excel', 'powerpoint', 'sheets']</t>
  </si>
  <si>
    <t>['sql', 'mongo', 'c#', 'java', 'javascript', 'sql server', 'azure', 'aws', 'gcp', 'kafka', 'git', 'github']</t>
  </si>
  <si>
    <t>Staff Data Engineer (Menlo Park, CA or Durham, NC) #4275</t>
  </si>
  <si>
    <t>['sql', 'python', 'aws', 'airflow', 'spark', 'kubernetes', 'terraform']</t>
  </si>
  <si>
    <t>JDM Funding Corporation</t>
  </si>
  <si>
    <t>['excel', 'word', 'sheets']</t>
  </si>
  <si>
    <t>Senior Engineer - Finance Data Specialist</t>
  </si>
  <si>
    <t>['sql', 'python', 'azure', 'snowflake', 'redshift', 'airflow', 'power bi', 'tableau']</t>
  </si>
  <si>
    <t>AI &amp; Machine Learning Engineer - Senior - Consulting</t>
  </si>
  <si>
    <t>['go', 'python', 'sql', 'r', 'javascript', 'java', 'c++', 'c', 'azure', 'scikit-learn', 'pytorch', 'pandas', 'spark', 'excel', 'git', 'jira', 'unify']</t>
  </si>
  <si>
    <t>Crossmedia</t>
  </si>
  <si>
    <t>Data Analyst / Financial Engineer – Treasury Dept. (Associate)</t>
  </si>
  <si>
    <t>['python', 'sql', 'linux', 'tableau']</t>
  </si>
  <si>
    <t>Logistics - Data Analyst I</t>
  </si>
  <si>
    <t>Full Swing Golf Inc</t>
  </si>
  <si>
    <t>WAHVE LLC</t>
  </si>
  <si>
    <t>['sql', 'python', 'snowflake', 'looker', 'tableau']</t>
  </si>
  <si>
    <t>Data Analyst - Marketing &amp; Analytics</t>
  </si>
  <si>
    <t>Vera Bradley Sales, LLC</t>
  </si>
  <si>
    <t>Tallo</t>
  </si>
  <si>
    <t>University of Florida-Online</t>
  </si>
  <si>
    <t>Data Engineer III - AMZ9084955</t>
  </si>
  <si>
    <t>ETIC, Data Architecture - Senior Manager</t>
  </si>
  <si>
    <t>['sql', 'sql server', 'postgresql', 'aws', 'azure', 'gcp', 'redshift', 'bigquery', 'databricks', 'gdpr', 'airflow', 'hadoop', 'flow']</t>
  </si>
  <si>
    <t>['sql', 'go', 'tableau', 'looker', 'excel']</t>
  </si>
  <si>
    <t>Lead Engineer, Big Data</t>
  </si>
  <si>
    <t>['azure', 'databricks', 'hadoop', 'kafka', 'spark', 'phoenix', 'power bi', 'tableau', 'yarn']</t>
  </si>
  <si>
    <t>Assistant Manager, Strategy and Analytics</t>
  </si>
  <si>
    <t>['sas', 'sas', 'visual basic', 'sql', 'python', 'r', 'excel', 'powerpoint', 'cognos']</t>
  </si>
  <si>
    <t>Analyst, Strategy and Analytics</t>
  </si>
  <si>
    <t>['python', 'r', 'sql', 'sas', 'sas', 'excel']</t>
  </si>
  <si>
    <t>Director, Global Supply Chain Data Science and Analytics</t>
  </si>
  <si>
    <t>Wayne, PA via Ladders</t>
  </si>
  <si>
    <t>Cytokinetics</t>
  </si>
  <si>
    <t>['oracle', 'gdpr', 'sap', 'flow']</t>
  </si>
  <si>
    <t>Billing Clerk (Data Analyst II)</t>
  </si>
  <si>
    <t>Vision Information Technology Consultants LLC</t>
  </si>
  <si>
    <t>Call Manager/Voicemail Admin (Data Analyst II)</t>
  </si>
  <si>
    <t>Data Analyst Level 3</t>
  </si>
  <si>
    <t>['html', 'css', 'javascript', 'nosql', 'mongodb', 'mongodb', 'dynamodb', 'oracle', 'tableau']</t>
  </si>
  <si>
    <t>Janus Research Group</t>
  </si>
  <si>
    <t>Marketing Analytics Consultant</t>
  </si>
  <si>
    <t>Dover, DE via LinkedIn</t>
  </si>
  <si>
    <t>Cybersecurity &amp; Data Engineer</t>
  </si>
  <si>
    <t>Port Washington, WI</t>
  </si>
  <si>
    <t>Autel Automotive Intelligence USA</t>
  </si>
  <si>
    <t>5484 Technical Data Analyst</t>
  </si>
  <si>
    <t>Infoorigin inc</t>
  </si>
  <si>
    <t>['sql', 'css', 'mongo', 'nosql', 'jira', 'confluence']</t>
  </si>
  <si>
    <t>Scientist - Operations</t>
  </si>
  <si>
    <t>Data Engineer - Start up</t>
  </si>
  <si>
    <t>['sql', 'nosql', 'elasticsearch', 'redshift', 'aws', 'spark', 'pyspark']</t>
  </si>
  <si>
    <t>Data Engineer Onsite</t>
  </si>
  <si>
    <t>['shell', 'sql', 'python', 'aws', 'snowflake', 'airflow']</t>
  </si>
  <si>
    <t>Research and Policy (Data Analyst) Intern</t>
  </si>
  <si>
    <t>Early Care and Learning, Georgia Department of</t>
  </si>
  <si>
    <t>['word', 'excel', 'powerpoint', 'outlook', 'terminal']</t>
  </si>
  <si>
    <t>RSCH DATA ANL 3</t>
  </si>
  <si>
    <t>UCSF</t>
  </si>
  <si>
    <t>Data Engineer, Prime Video Global App Experience</t>
  </si>
  <si>
    <t>Sr. Data Engineer, Prime Video Global App Experience</t>
  </si>
  <si>
    <t>Lead Data Engineer - Azure &amp; Databricks</t>
  </si>
  <si>
    <t>Canvendor Inc</t>
  </si>
  <si>
    <t>['sql', 'python', 'azure', 'databricks', 'pyspark', 'github']</t>
  </si>
  <si>
    <t>Vitco Foods</t>
  </si>
  <si>
    <t>Marketing and Sales Analyst</t>
  </si>
  <si>
    <t>Gas South</t>
  </si>
  <si>
    <t>['go', 'sql', 'python', 'r', 'excel', 'tableau', 'power bi']</t>
  </si>
  <si>
    <t>Washington, NC</t>
  </si>
  <si>
    <t>Techim INC</t>
  </si>
  <si>
    <t>['python', 'sql', 'aws', 'snowflake', 'redshift', 'airflow', 'pandas', 'numpy', 'fastapi']</t>
  </si>
  <si>
    <t>Industrial Base Supply Chain Data Analyst</t>
  </si>
  <si>
    <t>['sql', 'nosql', 'python', 'r', 'pandas', 'scikit-learn', 'tableau', 'power bi']</t>
  </si>
  <si>
    <t>AI Research Engineer x2</t>
  </si>
  <si>
    <t>Data Engineer | W2 Role</t>
  </si>
  <si>
    <t>['mongo', 'sql', 'sql server', 'db2', 'oracle', 'kafka', 'phoenix']</t>
  </si>
  <si>
    <t>Data Engineer with Snowflake</t>
  </si>
  <si>
    <t>Strategic Resources International</t>
  </si>
  <si>
    <t>['python', 'c#', 'unify']</t>
  </si>
  <si>
    <t>Business Systems Analyst - 86172</t>
  </si>
  <si>
    <t>Entry Level Data Engineer- Power BI Expert</t>
  </si>
  <si>
    <t>Data Center Water Engineer, Execution Engineering</t>
  </si>
  <si>
    <t>Customer Support Data Analyst</t>
  </si>
  <si>
    <t>Sr. Data Engineer, Data Solutions</t>
  </si>
  <si>
    <t>Shivark Inc.</t>
  </si>
  <si>
    <t>['python', 'sql', 'java', 'scala', 'aws', 'snowflake', 'bigquery', 'redshift', 'numpy', 'pandas', 'flow', 'github']</t>
  </si>
  <si>
    <t>Lead Data Engineer | New York City, NY | Long Term - Only Local Profiles</t>
  </si>
  <si>
    <t>['python', 'scala', 'java', 'nosql', 'mongodb', 'mongodb', 'cassandra', 'aws', 'databricks', 'oracle', 'spark', 'hadoop', 'airflow', 'jenkins', 'git', 'terraform']</t>
  </si>
  <si>
    <t>['scala', 'python', 'sql', 'aws', 'snowflake', 'redshift', 'spark', 'airflow', 'graphql']</t>
  </si>
  <si>
    <t>Senior Data Analyst in Market Reference Data</t>
  </si>
  <si>
    <t>Sr Data Engineer in either Seattle, WA, Burbank, CA or New York, NY</t>
  </si>
  <si>
    <t>Data Analyst, Risk Adjustment</t>
  </si>
  <si>
    <t>AltaMed</t>
  </si>
  <si>
    <t>snaphunt-ats</t>
  </si>
  <si>
    <t>AI &amp; Machine Learning Engineer - TMT - Manager - Consulting - Open Location</t>
  </si>
  <si>
    <t>['go', 'python', 'sql', 'r', 'javascript', 'java', 'c++', 'c', 'aws', 'azure', 'kafka', 'scikit-learn', 'pytorch', 'pandas', 'spark', 'excel', 'git', 'jira', 'unify']</t>
  </si>
  <si>
    <t>Entry Level Data Specialist (Inventory Planner)</t>
  </si>
  <si>
    <t>Azure Data Analyst (2) - 5770313</t>
  </si>
  <si>
    <t>['sql', 'c', 'r', 'azure', 'watson', 'angular']</t>
  </si>
  <si>
    <t>Senior Audience Segmentation and Data Analyst</t>
  </si>
  <si>
    <t>Choice Hotels International</t>
  </si>
  <si>
    <t>['sql', 'gdpr', 'excel', 'zoom']</t>
  </si>
  <si>
    <t>Business Technical Analyst - SAS</t>
  </si>
  <si>
    <t>Manager &amp; Sr Data Scientist</t>
  </si>
  <si>
    <t>Director, Data Science - Model Risk</t>
  </si>
  <si>
    <t>['python', 'scala', 'r', 'aws']</t>
  </si>
  <si>
    <t>Hiring: Google Cloud Platform Data Engineer | Full-Time | Onsite in Richardson/Dallas, TX</t>
  </si>
  <si>
    <t>['python', 'sql', 'bigquery', 'pyspark', 'spark', 'jenkins', 'github']</t>
  </si>
  <si>
    <t>Data Analyst - Public Health</t>
  </si>
  <si>
    <t>Hopewell, NC</t>
  </si>
  <si>
    <t>Mecklenburg County</t>
  </si>
  <si>
    <t>['sql', 'ssrs', 'power bi', 'dax']</t>
  </si>
  <si>
    <t>Data Quality Manager | Vertis North</t>
  </si>
  <si>
    <t>Imus City, Cavite, Philippines</t>
  </si>
  <si>
    <t>['sql', 'python', 'excel', 'sheets']</t>
  </si>
  <si>
    <t>Analyst, Finance Master Data Accounting &amp; Controlling</t>
  </si>
  <si>
    <t>WorkGenius Group</t>
  </si>
  <si>
    <t>Johnson &amp; Johnson, Associate Director - Hematology, Oncology Data Sciences &amp; Digital Health - Application via WayUp</t>
  </si>
  <si>
    <t>['python', 'sql', 'snowflake', 'aws', 'gcp', 'azure', 'airflow', 'phoenix', 'git']</t>
  </si>
  <si>
    <t>Data Scientist/R/Python - Life science</t>
  </si>
  <si>
    <t>Maxisclinical</t>
  </si>
  <si>
    <t>Data Engineer II - Enterprise Data &amp; Analytics - Digital and Technology Partners - Remote</t>
  </si>
  <si>
    <t>['sql', 'nosql', 'mongodb', 'mongodb', 'python', 'scala', 'java', 'go', 'azure', 'databricks', 'airflow', 'hadoop', 'spark', 'kafka', 'node.js', 'django', 'linux', 'power bi', 'tableau', 'docker', 'kubernetes', 'git', 'github', 'unity', 'jira']</t>
  </si>
  <si>
    <t>Baker Electric</t>
  </si>
  <si>
    <t>['sql', 'python', 'scala', 'snowflake', 'redshift', 'bigquery', 'aws', 'azure', 'gcp', 'airflow', 'power bi', 'tableau', 'looker']</t>
  </si>
  <si>
    <t>Data Engineer with Python/SQL skills</t>
  </si>
  <si>
    <t>['python', 'sql', 'db2', 'postgresql', 'snowflake', 'pandas', 'numpy', 'kafka', 'unix', 'git', 'jira']</t>
  </si>
  <si>
    <t>AI/ML Tech Lead</t>
  </si>
  <si>
    <t>['java', 'python', 'nosql', 'aws', 'gcp', 'spark', 'hadoop', 'airflow', 'tensorflow', 'flow', 'yarn']</t>
  </si>
  <si>
    <t>Staff Software Engineer | Jobbinghood Jobs</t>
  </si>
  <si>
    <t>['python', 'sql', 'aws', 'scikit-learn', 'pandas']</t>
  </si>
  <si>
    <t>['java', 'python', 'javascript', 'c++', 'oracle', 'spring', 'docker', 'jenkins', 'github', 'kubernetes']</t>
  </si>
  <si>
    <t>Senior Data Analyst - Supply Chain</t>
  </si>
  <si>
    <t>Spreetail</t>
  </si>
  <si>
    <t>['sql', 'python', 'java', 'html', 'excel']</t>
  </si>
  <si>
    <t>['gcp', 'azure']</t>
  </si>
  <si>
    <t>HUMINT Analyst, Senior</t>
  </si>
  <si>
    <t>Data Engineer (Database Development/Reporting)</t>
  </si>
  <si>
    <t>West Windsor Township, NJ</t>
  </si>
  <si>
    <t>(USA) Principal, Systems and Infrastructure Engineer, Data Security</t>
  </si>
  <si>
    <t>Data Scientist II (Clinical) - Full-time / Part-time</t>
  </si>
  <si>
    <t>Data Engineer (Product Owner Exp)</t>
  </si>
  <si>
    <t>NAVA TECH LLC</t>
  </si>
  <si>
    <t>Program Analyst, Healthcare</t>
  </si>
  <si>
    <t>The Duke Endowment</t>
  </si>
  <si>
    <t>Kodiak Data Science Engineer</t>
  </si>
  <si>
    <t>['python', 'azure', 'tensorflow', 'pytorch', 'docker', 'git']</t>
  </si>
  <si>
    <t>['python', 'r', 'sql', 'tensorflow', 'pytorch']</t>
  </si>
  <si>
    <t>['sql', 'neo4j', 'databricks', 'azure', 'aws', 'hadoop', 'spark', 'kafka', 'pandas', 'numpy', 'keras', 'pytorch', 'github', 'jenkins', 'flow', 'confluence']</t>
  </si>
  <si>
    <t>Glen Ellyn, IL</t>
  </si>
  <si>
    <t>Hilco Corporate Finance LLC</t>
  </si>
  <si>
    <t>['python', 'r', 'sql', 'snowflake', 'aws', 'azure', 'tensorflow', 'scikit-learn', 'pytorch', 'spark']</t>
  </si>
  <si>
    <t>Innovative Statistical Scientist Lead</t>
  </si>
  <si>
    <t>Coach USA</t>
  </si>
  <si>
    <t>['java', 'scala', 'python', 'databricks', 'aws', 'snowflake', 'airflow']</t>
  </si>
  <si>
    <t>Software Engineer (Data Engineering)</t>
  </si>
  <si>
    <t>['nosql', 'sql', 'cassandra', 'spark', 'hadoop', 'kafka']</t>
  </si>
  <si>
    <t>Lead Data Engineer (IAM) - Onsite</t>
  </si>
  <si>
    <t>Vision Information Technology Consultants  LLC</t>
  </si>
  <si>
    <t>Big Bear Lake, CA</t>
  </si>
  <si>
    <t>Kros-Wise</t>
  </si>
  <si>
    <t>['python', 'r', 'sql', 'aws', 'azure', 'spark', 'scikit-learn', 'tensorflow', 'pytorch', 'plotly', 'power bi', 'tableau']</t>
  </si>
  <si>
    <t>['excel', 'word', 'outlook', 'powerpoint', 'unity']</t>
  </si>
  <si>
    <t>Analyst, Finance Master Data Accounting and Controlling</t>
  </si>
  <si>
    <t>Sr. Business Intelligence Engineer, Amazon Freight</t>
  </si>
  <si>
    <t>Variation Scientist/ Genetics Data Analyst (REMOTE/NO C2C)</t>
  </si>
  <si>
    <t>['windows', 'zoom']</t>
  </si>
  <si>
    <t>CyberArk</t>
  </si>
  <si>
    <t>['aws', 'azure', 'gcp', 'airflow', 'tensorflow', 'pytorch']</t>
  </si>
  <si>
    <t>Cloud &amp; AI Solution Engineer – Innovative Data Platform</t>
  </si>
  <si>
    <t>['sql', 'postgresql', 'azure', 'databricks', 'bigquery', 'redshift', 'snowflake', 'oracle', 'hadoop']</t>
  </si>
  <si>
    <t>Data Engineer (Full Time/Permanent Only)</t>
  </si>
  <si>
    <t>['sql', 'sql server', 'mysql', 'redis', 'pandas', 'numpy', 'kafka', 'tableau']</t>
  </si>
  <si>
    <t>Senior PHP Developer + Data Engineering</t>
  </si>
  <si>
    <t>CME</t>
  </si>
  <si>
    <t>['sql', 'php', 'javascript', 'nosql', 'dynamodb', 'aws', 'react', 'pyspark', 'node.js']</t>
  </si>
  <si>
    <t>Mid- Level Data Analyst (4395)</t>
  </si>
  <si>
    <t>DSG Cleared Jobs</t>
  </si>
  <si>
    <t>['html', 'css', 'javascript', 'sql', 'react', 'microstrategy', 'jira', 'confluence']</t>
  </si>
  <si>
    <t>InterDent Service</t>
  </si>
  <si>
    <t>['sql', 'vba', 'power bi', 'looker', 'excel']</t>
  </si>
  <si>
    <t>South Pasadena, CA</t>
  </si>
  <si>
    <t>Data Platform &amp; Analytics Engineer</t>
  </si>
  <si>
    <t>['sql', 'phoenix', 'ssis']</t>
  </si>
  <si>
    <t>Senior Data Engineer – Real-Time Systems (Onsite – Burlingame, CA)</t>
  </si>
  <si>
    <t>['python', 'sql', 'postgresql', 'aws', 'redshift', 'snowflake', 'kafka', 'airflow', 'docker', 'kubernetes']</t>
  </si>
  <si>
    <t>Staff Data Analyst, Product Analytics</t>
  </si>
  <si>
    <t>Report Analyst</t>
  </si>
  <si>
    <t>['sql', 'crystal', 'oracle', 'ssis', 'tableau', 'ssrs']</t>
  </si>
  <si>
    <t>Lead Analyst, People Analytics</t>
  </si>
  <si>
    <t>['sql', 'r', 'sas', 'sas', 'python', 'power bi', 'spss']</t>
  </si>
  <si>
    <t>Data Scientist / ML Engineer - Long-term Contract Opportunity - Fintech, NYC</t>
  </si>
  <si>
    <t>M-Logic, Inc.</t>
  </si>
  <si>
    <t>Data Engineer - Finance - ** Internal Candidates Only**</t>
  </si>
  <si>
    <t>Detroit Public Schools Community District</t>
  </si>
  <si>
    <t>Senior Python Web-Scraping &amp; Data Engineer Needed</t>
  </si>
  <si>
    <t>['python', 'aws', 'selenium', 'pandas', 'gdpr', 'react', 'git', 'github']</t>
  </si>
  <si>
    <t>Digital Analytics Consultant (439740)</t>
  </si>
  <si>
    <t>['html', 'javascript']</t>
  </si>
  <si>
    <t>Next Gen IT Inc</t>
  </si>
  <si>
    <t>['python', 'sql', 'nosql', 'java', 'azure']</t>
  </si>
  <si>
    <t>Data Center Production Operations Engineer</t>
  </si>
  <si>
    <t>['python', 'sql', 'shell', 'linux']</t>
  </si>
  <si>
    <t>Data Engineer (Microsoft, Azure)</t>
  </si>
  <si>
    <t>Mainz Brady Group</t>
  </si>
  <si>
    <t>DLP Policy Engineer (Data Loss Prevention).</t>
  </si>
  <si>
    <t>JPS Tech Solutions LLC</t>
  </si>
  <si>
    <t>['sql', 'python', 'r', 'aws', 'azure', 'excel', 'tableau', 'power bi']</t>
  </si>
  <si>
    <t>Sr Data Scientist- Personal Loans</t>
  </si>
  <si>
    <t>State Farm, VA</t>
  </si>
  <si>
    <t>Data Analytics Analyst - S&amp;P Global</t>
  </si>
  <si>
    <t>['vba', 'r', 'python', 'sas', 'sas', 'matlab', 'c++', 'excel']</t>
  </si>
  <si>
    <t>Star Micronics America, Inc</t>
  </si>
  <si>
    <t>['sql', 'python', 'sql server', 'azure', 'windows', 'excel', 'power bi', 'sap']</t>
  </si>
  <si>
    <t>Marketing Analyst - Partnerships</t>
  </si>
  <si>
    <t>NinjaHoldings</t>
  </si>
  <si>
    <t>['python', 'sql', 'nosql', 'aws', 'azure', 'gcp', 'snowflake', 'kafka', 'terraform']</t>
  </si>
  <si>
    <t>['sql', 'python', 'snowflake', 'excel', 'power bi', 'sharepoint']</t>
  </si>
  <si>
    <t>['python', 'r', 'sql', 'scikit-learn', 'tensorflow', 'keras', 'pandas', 'numpy']</t>
  </si>
  <si>
    <t>Senior Data Engineer - Identity and Device Data</t>
  </si>
  <si>
    <t>Disney Entertainment and ESPN Product &amp; Technology</t>
  </si>
  <si>
    <t>['python', 'scala', 'sql', 'databricks', 'snowflake', 'redshift', 'aws', 'hadoop', 'spark', 'airflow', 'terraform']</t>
  </si>
  <si>
    <t>Data Analyst/Power BI/Power Query || (W2 ONLY, MUST BE FROM CA STATE) || Remote</t>
  </si>
  <si>
    <t>Finezi</t>
  </si>
  <si>
    <t>['c', 'sas', 'sas', 'python', 'sql', 'power bi']</t>
  </si>
  <si>
    <t>Data Engineering Manager, QuBIT</t>
  </si>
  <si>
    <t>['sql', 'python', 'java', 'scala', 'mysql', 'redshift', 'oracle', 'aws', 'spark', 'hadoop']</t>
  </si>
  <si>
    <t>Operations Test Analyst - Data Links</t>
  </si>
  <si>
    <t>['go', 'python', 'terminal']</t>
  </si>
  <si>
    <t>['python', 'databricks', 'aws', 'spark', 'pyspark', 'windows', 'flow']</t>
  </si>
  <si>
    <t>Full Stack Engineer - AI &amp; Data</t>
  </si>
  <si>
    <t>Sahaj Software</t>
  </si>
  <si>
    <t>['typescript', 'java', 'scala', 'kotlin', 'golang', 'elixir', 'python', 'rust', 'snowflake', 'node.js']</t>
  </si>
  <si>
    <t>A globally leading technology company is looking for a Cloud Data Engineer</t>
  </si>
  <si>
    <t>OSI Engineering, Inc.</t>
  </si>
  <si>
    <t>Java/Kotlin/Python Software Engineer - Data Platform</t>
  </si>
  <si>
    <t>['python', 'java', 'kotlin', 'aws', 'snowflake', 'airflow', 'kafka', 'spark', 'tableau']</t>
  </si>
  <si>
    <t>DLP Policy Engineer (Data Loss Prevention)</t>
  </si>
  <si>
    <t>['python', 'aws', 'scikit-learn', 'pandas']</t>
  </si>
  <si>
    <t>Full-Stack Data Engineer</t>
  </si>
  <si>
    <t>WP Engine</t>
  </si>
  <si>
    <t>['sql', 'gcp', 'bigquery', 'jupyter']</t>
  </si>
  <si>
    <t>Big Data Principal Engineer - VP</t>
  </si>
  <si>
    <t>['java', 'aws', 'gcp', 'flow']</t>
  </si>
  <si>
    <t>Redwood Valley, CA</t>
  </si>
  <si>
    <t>['java', 'scala', 'sql', 'nosql', 'mongodb', 'mongodb', 'redis', 'mysql', 'oracle', 'aws', 'linux', 'docker', 'git', 'kubernetes']</t>
  </si>
  <si>
    <t>EDI Data Analyst</t>
  </si>
  <si>
    <t>AssuredPartners</t>
  </si>
  <si>
    <t>Business Data Analyst / Fully remote / SQL</t>
  </si>
  <si>
    <t>Motion Recruitment Partners, LLC</t>
  </si>
  <si>
    <t>['sql', 'python', 'r', 'sql server', 'oracle', 'aws', 'azure', 'excel', 'powerpoint', 'word']</t>
  </si>
  <si>
    <t>Senior Client Data Analyst</t>
  </si>
  <si>
    <t>['sql', 'r', 'python', 'snowflake', 'power bi', 'excel', 'sap']</t>
  </si>
  <si>
    <t>Companies | NGP Capital Job Board - NGP Capital</t>
  </si>
  <si>
    <t>SecurityScorecard</t>
  </si>
  <si>
    <t>['python', 'sql', 'aws', 'azure', 'gcp', 'pytorch', 'tensorflow', 'scikit-learn', 'pandas', 'numpy', 'hadoop', 'spark', 'kafka', 'docker', 'kubernetes', 'git']</t>
  </si>
  <si>
    <t>Business Data Analyst, Construction (Entry Level)</t>
  </si>
  <si>
    <t>Arbutus, MD</t>
  </si>
  <si>
    <t>EMCOR</t>
  </si>
  <si>
    <t>Senior Data Engineer, AvaCloud</t>
  </si>
  <si>
    <t>Ava Labs</t>
  </si>
  <si>
    <t>['golang', 'nosql', 'dynamodb', 'aws', 'aurora', 'snowflake', 'redshift', 'kafka']</t>
  </si>
  <si>
    <t>Data Engineer (ETL/ELT, Python, SQL)</t>
  </si>
  <si>
    <t>['python', 'shell', 'sql', 'azure', 'aws', 'gcp', 'git']</t>
  </si>
  <si>
    <t>Kennedy Wilson</t>
  </si>
  <si>
    <t>['sql', 'python', 'excel', 'sheets', 'looker', 'power bi']</t>
  </si>
  <si>
    <t>Data Analyst"</t>
  </si>
  <si>
    <t>United Software Group</t>
  </si>
  <si>
    <t>Senior Scientist II</t>
  </si>
  <si>
    <t>Smart Recruiters</t>
  </si>
  <si>
    <t>Data Engineer I - Bond &amp; Specialty Insurance</t>
  </si>
  <si>
    <t>Wayne, NY</t>
  </si>
  <si>
    <t>Senior Data</t>
  </si>
  <si>
    <t>Data Management Customer Engineer III, Google Cloud</t>
  </si>
  <si>
    <t>Data and Machine Learning Engineer</t>
  </si>
  <si>
    <t>['python', 'sql', 'shell', 'aws', 'pyspark', 'airflow', 'angular', 'node', 'github', 'ansible']</t>
  </si>
  <si>
    <t>['sql', 'snowflake', 'oracle', 'aws', 'gdpr', 'power bi']</t>
  </si>
  <si>
    <t>['python', 'scala', 'sql', 'shell', 'databricks', 'aws', 'spark', 'airflow', 'linux', 'looker', 'tableau']</t>
  </si>
  <si>
    <t>Global Payments Business Data Analyst</t>
  </si>
  <si>
    <t>FULL TIME - Data Engineer (ETL / Informatica / Mainframe)</t>
  </si>
  <si>
    <t>['sql', 'java', 'python', 'unix', 'jenkins', 'git']</t>
  </si>
  <si>
    <t>Security Operations Engineer</t>
  </si>
  <si>
    <t>['windows', 'linux', 'macos']</t>
  </si>
  <si>
    <t>Entry-Level Data Analytics Support Role</t>
  </si>
  <si>
    <t>Rockford Mutual Insurance Company</t>
  </si>
  <si>
    <t>Procurement Data Analyst III</t>
  </si>
  <si>
    <t>['sql', 'excel', 'tableau', 'power bi', 'alteryx']</t>
  </si>
  <si>
    <t>Data Course Author</t>
  </si>
  <si>
    <t>['python', 'sql', 'jupyter', 'pandas', 'scikit-learn', 'excel', 'notion', 'slack', 'zoom']</t>
  </si>
  <si>
    <t>Arkansas City, KS</t>
  </si>
  <si>
    <t>Bridge Flair LLC</t>
  </si>
  <si>
    <t>['python', 'sql', 'scala', 'aws', 'databricks', 'snowflake', 'pyspark', 'kafka', 'spark', 'airflow']</t>
  </si>
  <si>
    <t>Data Architect /Lead Data Engineer</t>
  </si>
  <si>
    <t>Skysoft Inc</t>
  </si>
  <si>
    <t>['python', 'sql', 'scala', 'bash', 'postgresql', 'databricks', 'aws', 'oracle', 'redshift', 'spark', 'pyspark', 'airflow', 'tableau', 'power bi', 'microstrategy', 'sap']</t>
  </si>
  <si>
    <t>Cloud / AI Engineer</t>
  </si>
  <si>
    <t>Atribs Metscon Group</t>
  </si>
  <si>
    <t>['azure', 'aws', 'tensorflow', 'pytorch', 'terraform', 'docker']</t>
  </si>
  <si>
    <t>Financial Data Analyst-Tampa</t>
  </si>
  <si>
    <t>Data Analyst Expert - 35 - 75/hr</t>
  </si>
  <si>
    <t>AfterQuery</t>
  </si>
  <si>
    <t>Senior Lead Machine Learning Engineer - LLM Focus</t>
  </si>
  <si>
    <t>['python', 'aws', 'airflow', 'tensorflow', 'pytorch', 'hugging face', 'spark', 'kafka', 'fastapi', 'express', 'docker', 'kubernetes']</t>
  </si>
  <si>
    <t>Data Analyst - Digital Media &amp; Entertainment - onsite</t>
  </si>
  <si>
    <t>Operations Analyst - Tableau</t>
  </si>
  <si>
    <t>Digital Analytics - W2</t>
  </si>
  <si>
    <t>['javascript', 'html', 'css', 'tableau']</t>
  </si>
  <si>
    <t>['sql', 'python', 'c#', 'databricks', 'azure', 'aws', 'pyspark']</t>
  </si>
  <si>
    <t>Data Engineer 6</t>
  </si>
  <si>
    <t>['sql', 'python', 'scala', 'nosql', 'mongodb', 'mongodb', 'cassandra', 'oracle', 'databricks', 'aws', 'azure', 'gcp', 'pyspark', 'spark', 'hadoop', 'kafka', 'airflow', 'tableau', 'git']</t>
  </si>
  <si>
    <t>Data Cloud Platform Engineer</t>
  </si>
  <si>
    <t>New Age Software Services, Inc</t>
  </si>
  <si>
    <t>['python', 'bash', 'powershell', 'nosql', 'aws', 'snowflake', 'gdpr', 'airflow', 'splunk', 'terraform', 'jenkins', 'github', 'ansible', 'chef', 'puppet', 'docker', 'kubernetes', 'jira']</t>
  </si>
  <si>
    <t>99 Ranch Market</t>
  </si>
  <si>
    <t>['sql', 'python', 'vba', 'excel', 'power bi', 'tableau', 'word', 'powerpoint', 'flow']</t>
  </si>
  <si>
    <t>['sql', 'snowflake', 'linux', 'github', 'gitlab']</t>
  </si>
  <si>
    <t>IT Process Consultant III - Business Intelligence / Data Analyst</t>
  </si>
  <si>
    <t>NIS Solutions Corp.</t>
  </si>
  <si>
    <t>['sharepoint', 'outlook', 'word', 'excel', 'powerpoint', 'visio', 'power bi']</t>
  </si>
  <si>
    <t>Azure Databricks Data Engineer</t>
  </si>
  <si>
    <t>['python', 'azure', 'databricks', 'unity']</t>
  </si>
  <si>
    <t>['snowflake', 'aws', 'gcp', 'kafka']</t>
  </si>
  <si>
    <t>Data Engineer II (Hybrid - US)</t>
  </si>
  <si>
    <t>Energy Solutions - USA</t>
  </si>
  <si>
    <t>Data Analyst - 13 Week Local Contract</t>
  </si>
  <si>
    <t>Elite Healthcare Staffing</t>
  </si>
  <si>
    <t>Senior Data Engineer (AWS, Airflow, EMR, Python, Spark, Gitlab/ Github)</t>
  </si>
  <si>
    <t>Blocker, OK</t>
  </si>
  <si>
    <t>['python', 'java', 'scala', 'sql', 'aws', 'spark', 'airflow', 'terraform', 'gitlab', 'github']</t>
  </si>
  <si>
    <t>Supply Chain Management Data Analyst</t>
  </si>
  <si>
    <t>Hanwha Techwin America Inc</t>
  </si>
  <si>
    <t>['python', 'sql', 'oracle', 'sap', 'excel', 'power bi', 'tableau']</t>
  </si>
  <si>
    <t>Bloomfield, NJ</t>
  </si>
  <si>
    <t>['python', 'sql', 'c', 'aws', 'snowflake', 'databricks', 'airflow', 'spark', 'git', 'jenkins']</t>
  </si>
  <si>
    <t>['python', 'typescript', 'go', 'azure', 'aws', 'gcp', 'docker', 'kubernetes']</t>
  </si>
  <si>
    <t>Harrisburg, PA via LinkedIn</t>
  </si>
  <si>
    <t>['r', 'python', 'sql', 'excel', 'word', 'powerpoint', 'flow']</t>
  </si>
  <si>
    <t>Data &amp; Excel Analyst</t>
  </si>
  <si>
    <t>['python', 'java', 'r', 'html', 'css', 'hadoop', 'jenkins', 'git', 'jira', 'confluence']</t>
  </si>
  <si>
    <t>['sql', 'snowflake', 'redshift', 'bigquery', 'airflow']</t>
  </si>
  <si>
    <t>Sr. Data Analyst, Global RGM Analytics</t>
  </si>
  <si>
    <t>['sql', 'python', 'r', 'alteryx', 'power bi', 'tableau']</t>
  </si>
  <si>
    <t>Senior Data Analysis</t>
  </si>
  <si>
    <t>Mid-level Data Scientist</t>
  </si>
  <si>
    <t>CCC Intelligent Solutions</t>
  </si>
  <si>
    <t>['python', 'sql', 'aws', 'tensorflow', 'pytorch', 'kubernetes', 'docker']</t>
  </si>
  <si>
    <t>Data Engineer - Associate</t>
  </si>
  <si>
    <t>['python', 'java', 'sql', 't-sql', 'sql server', 'azure', 'databricks', 'oracle', 'pyspark', 'gdpr', 'sharepoint', 'unity', 'git', 'jenkins', 'jira']</t>
  </si>
  <si>
    <t>Data Engineer/Software Engineer - Multi-Cloud Efficiency (MCE)</t>
  </si>
  <si>
    <t>Macpower Digital Assets Edge</t>
  </si>
  <si>
    <t>['sql', 'python', 'scala', 'databricks', 'aws', 'azure', 'gcp', 'spark', 'hadoop', 'tableau', 'looker', 'kubernetes']</t>
  </si>
  <si>
    <t>Eagle Eye Technologies</t>
  </si>
  <si>
    <t>Applied AIML Data Scientist</t>
  </si>
  <si>
    <t>['python', 'r', 'sql', 'aws', 'spark', 'scikit-learn', 'tensorflow', 'keras']</t>
  </si>
  <si>
    <t>Data Engineer (Database Development/Reporting) - Omaha, NE</t>
  </si>
  <si>
    <t>Mutual of Omaha Insurance Company</t>
  </si>
  <si>
    <t>Technical Lead Engineer - Data Integrations</t>
  </si>
  <si>
    <t>['java', 'javascript', 'sql']</t>
  </si>
  <si>
    <t>Junior data analyst</t>
  </si>
  <si>
    <t>Coldwater, MI</t>
  </si>
  <si>
    <t>['java', 'python', 'javascript', 'c++', 'databricks', 'tensorflow', 'spring', 'excel', 'tableau', 'docker', 'jenkins', 'github', 'kubernetes']</t>
  </si>
  <si>
    <t>GenAI ML/MLOps Engineering Lead (Remote or Hybrid)</t>
  </si>
  <si>
    <t>Data Engineer - Specialty</t>
  </si>
  <si>
    <t>W. L. Gore &amp; Associates</t>
  </si>
  <si>
    <t>['sql', 'nosql', 'python', 'azure', 'aws']</t>
  </si>
  <si>
    <t>Civil Engineer - Data Center</t>
  </si>
  <si>
    <t>Olsson</t>
  </si>
  <si>
    <t>Only on w2 need submissions for Data Engineer (ETL &amp; Python), New York, NY, Onsite</t>
  </si>
  <si>
    <t>Nukasani Group Inc</t>
  </si>
  <si>
    <t>['python', 'sql', 'sql server', 'db2', 'oracle', 'word']</t>
  </si>
  <si>
    <t>Machine Learning Engineer, AWS Training &amp; Certification</t>
  </si>
  <si>
    <t>Advancement Analyst</t>
  </si>
  <si>
    <t>The Fuller Foundation</t>
  </si>
  <si>
    <t>['sql', 'r', 'python', 'plotly', 'tableau', 'power bi']</t>
  </si>
  <si>
    <t>Senior Data Scientist - Customer Segmentation</t>
  </si>
  <si>
    <t>['python', 'sql', 'r', 'aws', 'gcp', 'snowflake', 'redshift', 'bigquery', 'flutter', 'pandas', 'scikit-learn']</t>
  </si>
  <si>
    <t>Data Strategy and Engineering Lead</t>
  </si>
  <si>
    <t>['sql', 'python', 'java', 'snowflake', 'aws', 'azure', 'gcp', 'airflow', 'pyspark', 'excel', 'tableau', 'looker', 'git']</t>
  </si>
  <si>
    <t>Discover International</t>
  </si>
  <si>
    <t>['python', 'sql', 'snowflake', 'airflow', 'flask', 'django']</t>
  </si>
  <si>
    <t>Enterprise Data &amp; Analytics Data Analysts x3</t>
  </si>
  <si>
    <t>Healthcare Financial Analyst</t>
  </si>
  <si>
    <t>Snowflake Data Engineer/Solution Architect for Digital Advertising Data</t>
  </si>
  <si>
    <t>Data Engineer II (AWS, PySpark, Snowflake)</t>
  </si>
  <si>
    <t>The Whiteside Agency</t>
  </si>
  <si>
    <t>['snowflake', 'databricks', 'pyspark', 'airflow']</t>
  </si>
  <si>
    <t>A4804- Visualization Data Analyst (HYBRID)(No C2C/H1B)</t>
  </si>
  <si>
    <t>NetSource, Inc.</t>
  </si>
  <si>
    <t>Senior Full Stack Front End Engineer</t>
  </si>
  <si>
    <t>['typescript', 'sql', 'react', 'node.js']</t>
  </si>
  <si>
    <t>Microsoft Legal Department</t>
  </si>
  <si>
    <t>['c', 'c++', 'c#', 'windows']</t>
  </si>
  <si>
    <t>Development Database Specialist</t>
  </si>
  <si>
    <t>Central Florida Zoo &amp; Botanical Gardens</t>
  </si>
  <si>
    <t>FAA Palantir Data Engineer</t>
  </si>
  <si>
    <t>Strategic Innovation Group LLC</t>
  </si>
  <si>
    <t>['sql', 'python', 'aws', 'azure', 'scikit-learn', 'pytorch', 'tensorflow', 'spark', 'docker', 'kubernetes']</t>
  </si>
  <si>
    <t>Data Engineer (ML and Cloud)</t>
  </si>
  <si>
    <t>['python', 'java', 'sql', 'go', 'aws', 'azure', 'gcp', 'databricks', 'spark', 'kafka', 'git', 'jenkins', 'terraform', 'jira', 'confluence']</t>
  </si>
  <si>
    <t>ETL Developer (Jersey City)</t>
  </si>
  <si>
    <t>LeMans Corporation</t>
  </si>
  <si>
    <t>['sql', 'python', 'shell', 'sql server', 'postgresql', 'mysql', 'azure', 'oracle', 'databricks', 'aws', 'gcp', 'pyspark', 'ssis', 'ssrs', 'docker', 'jenkins']</t>
  </si>
  <si>
    <t>Senior Lead Machine Learning Infrastructure Engineer</t>
  </si>
  <si>
    <t>['python', 'snowflake', 'tensorflow', 'pytorch', 'kubernetes']</t>
  </si>
  <si>
    <t>Healthcare Analytics Engineer, Innovation Center</t>
  </si>
  <si>
    <t>['sql', 'python', 'php', 'r', 'java', 'scala', 'sql server', 'azure', 'aws', 'spark', 'hadoop', 'unix', 'linux', 'power bi', 'tableau', 'docker', 'git']</t>
  </si>
  <si>
    <t>Senior Analyst, Commercial Analytics</t>
  </si>
  <si>
    <t>['sql', 'azure', 'snowflake', 'power bi', 'dax', 'sap']</t>
  </si>
  <si>
    <t>Sr. Business Intelligence Data Analyst</t>
  </si>
  <si>
    <t>HHAeXchange</t>
  </si>
  <si>
    <t>Analyst / Associate</t>
  </si>
  <si>
    <t>Takenaka Partners LLC</t>
  </si>
  <si>
    <t>Revision Skincare®</t>
  </si>
  <si>
    <t>['python', 'c', 'aurora']</t>
  </si>
  <si>
    <t>['groovy', 'python', 'aws', 'azure', 'gcp', 'tableau', 'power bi', 'atlassian', 'jira', 'confluence', 'trello']</t>
  </si>
  <si>
    <t>Supervisor - Data Engineering</t>
  </si>
  <si>
    <t>Sunrise Banks NA</t>
  </si>
  <si>
    <t>['sql', 'python', 'sql server', 'azure', 'snowflake', 'databricks']</t>
  </si>
  <si>
    <t>Solar Turbines</t>
  </si>
  <si>
    <t>Data Entry Clerk/ Office Assistant</t>
  </si>
  <si>
    <t>Shingle Springs, CA</t>
  </si>
  <si>
    <t>Snowline Engineering</t>
  </si>
  <si>
    <t>Data Engineer, R&amp;D IT</t>
  </si>
  <si>
    <t>FMC Corporation</t>
  </si>
  <si>
    <t>['azure', 'aws', 'power bi', 'tableau']</t>
  </si>
  <si>
    <t>Union Assistant Chief Engineer - Data Center</t>
  </si>
  <si>
    <t>Prayagraj, Uttar Pradesh, India</t>
  </si>
  <si>
    <t>['python', 'snowflake', 'tableau', 'looker']</t>
  </si>
  <si>
    <t>Data Risk &amp; Automation Senior Associate- Data Analytics</t>
  </si>
  <si>
    <t>['c', 'sas', 'sas', 'sql', 'python', 'oracle', 'sap', 'alteryx', 'power bi', 'tableau', 'qlik', 'flow']</t>
  </si>
  <si>
    <t>Jr. Analyst, People Data (Animation)</t>
  </si>
  <si>
    <t>Burbank, CA via LinkedIn</t>
  </si>
  <si>
    <t>['sheets', 'airtable']</t>
  </si>
  <si>
    <t>Navy Data Collection Analyst (DCA)</t>
  </si>
  <si>
    <t>Port Hueneme, CA via Indeed</t>
  </si>
  <si>
    <t>['go', 'powerpoint']</t>
  </si>
  <si>
    <t>Rover Analyst</t>
  </si>
  <si>
    <t>Astrolab</t>
  </si>
  <si>
    <t>['matlab', 'python', 'c++']</t>
  </si>
  <si>
    <t>Data Warehouse / Data Lake Engineer</t>
  </si>
  <si>
    <t>['python', 'r', 'azure', 'tensorflow', 'pytorch', 'scikit-learn', 'spark', 'hadoop']</t>
  </si>
  <si>
    <t>DRC Systems USA LLC</t>
  </si>
  <si>
    <t>Data Engineer with extensive experience in Python for CSV Data Mapping and Upload to Redshift</t>
  </si>
  <si>
    <t>Corporate Resources of Illinois</t>
  </si>
  <si>
    <t>CareDx, Inc.</t>
  </si>
  <si>
    <t>['python', 'sql', 'r', 'bash', 'databricks', 'azure', 'pyspark', 'scikit-learn', 'git']</t>
  </si>
  <si>
    <t>Data Engineering Focused Consultant (Ph.D.)</t>
  </si>
  <si>
    <t>['python', 'r', 'matlab', 'java', 'numpy', 'pandas', 'pyspark', 'power bi', 'git', 'svn']</t>
  </si>
  <si>
    <t>Data Engineer (Redshift)- $130K  (Tampa / 3 days onsite)</t>
  </si>
  <si>
    <t>['sql', 'python', 'r', 'snowflake', 'looker', 'excel']</t>
  </si>
  <si>
    <t>Artificial Intelligence Consultant</t>
  </si>
  <si>
    <t>Doctor Multimedia</t>
  </si>
  <si>
    <t>['python', 'snowflake', 'redshift', 'bigquery', 'aws', 'airflow']</t>
  </si>
  <si>
    <t>Specialist - Business Analysis</t>
  </si>
  <si>
    <t>Long Beach, CA via LinkedIn</t>
  </si>
  <si>
    <t>HireDirectNow.com</t>
  </si>
  <si>
    <t>['sql', 'snowflake', 'spark', 'looker', 'tableau', 'power bi']</t>
  </si>
  <si>
    <t>['sql', 'python', 'go', 'azure', 'power bi', 'tableau']</t>
  </si>
  <si>
    <t>Data Science Engineer, Associate</t>
  </si>
  <si>
    <t>['python', 'r', 'bash', 'shell', 'sql', 'nosql', 'aws', 'linux', 'power bi', 'git', 'ansible', 'github']</t>
  </si>
  <si>
    <t>Software Engineer for Training AI Data (JavaScript)</t>
  </si>
  <si>
    <t>['javascript', 'go', 'typescript', 'react', 'next.js', 'vue', 'angular']</t>
  </si>
  <si>
    <t>Permanent Non-Clinical - Information Technology Data Analyst</t>
  </si>
  <si>
    <t>Aya Healthcare</t>
  </si>
  <si>
    <t>Inter-Con Security</t>
  </si>
  <si>
    <t>Paige, TX</t>
  </si>
  <si>
    <t>MLR.org</t>
  </si>
  <si>
    <t>MLR</t>
  </si>
  <si>
    <t>['sql', 'excel', 'tableau', 'power bi', 'looker']</t>
  </si>
  <si>
    <t>Data Engineer with Pyspark (Onsite)</t>
  </si>
  <si>
    <t>['python', 'sql', 'redshift', 'aws', 'spark', 'pyspark']</t>
  </si>
  <si>
    <t>Data Engineer - Content Production &amp; Promotion [Remote]</t>
  </si>
  <si>
    <t>['java', 'python', 'spark']</t>
  </si>
  <si>
    <t>Tatari</t>
  </si>
  <si>
    <t>Sr. Data Scientist, WW Insurance &amp; Claim</t>
  </si>
  <si>
    <t>['python', 'sas', 'sas', 'sql', 'azure', 'spark', 'tableau']</t>
  </si>
  <si>
    <t>['java', 'python', 'scala', 'sql', 'nosql', 'mongodb', 'mongodb', 'redis', 'mysql', 'oracle', 'aws', 'linux', 'docker', 'git', 'kubernetes']</t>
  </si>
  <si>
    <t>Data Engineer - PGIM Global Services (Tampa, FL - Hybrid)</t>
  </si>
  <si>
    <t>Dev Partners Philippines</t>
  </si>
  <si>
    <t>Software Engineer, Customer Studio Backend</t>
  </si>
  <si>
    <t>['c', 'sql', 'monday.com']</t>
  </si>
  <si>
    <t>['sql', 'python', 'scala', 'aws', 'redshift', 'pyspark', 'power bi', 'microstrategy', 'ssrs']</t>
  </si>
  <si>
    <t>['scala', 'hadoop', 'spark', 'kafka']</t>
  </si>
  <si>
    <t>Senior ML Software Engineer - Large Scale Spatial/Temporal Data Processing</t>
  </si>
  <si>
    <t>['scala', 'python', 'java', 'c++', 'cassandra', 'aws', 'gcp', 'azure', 'pytorch', 'tensorflow', 'scikit-learn', 'spark']</t>
  </si>
  <si>
    <t>Pimmit Hills, VA</t>
  </si>
  <si>
    <t>Data Business Analyst II - Hybrid</t>
  </si>
  <si>
    <t>['python', 'sql', 'scala', 'nosql', 'aws', 'databricks', 'snowflake', 'pyspark', 'kafka', 'airflow']</t>
  </si>
  <si>
    <t>Neptune Township, NJ</t>
  </si>
  <si>
    <t>Business Intelligence Engineer I, Direct Fulfillment Science Optimization &amp; Data Analytics</t>
  </si>
  <si>
    <t>['sql', 'nosql', 'python', 'java', 'r', 'redshift', 'oracle', 'tableau', 'excel', 'microstrategy']</t>
  </si>
  <si>
    <t>Sr Director/ Head of Data Science, Responsible AI</t>
  </si>
  <si>
    <t>Senior Applied Scientist, Machine Learning Accelerator</t>
  </si>
  <si>
    <t>['java', 'c++', 'python', 'r', 'scikit-learn', 'spark', 'mxnet', 'tensorflow', 'numpy', 'hadoop']</t>
  </si>
  <si>
    <t>Data Entry Analyst - MUST HAVE Insurance Industry Experience</t>
  </si>
  <si>
    <t>Chief Data Engineer</t>
  </si>
  <si>
    <t>Project/Program Specialist (Data Engineer III)</t>
  </si>
  <si>
    <t>Career Opportunities: Data Analyst-Tech Cons-D and A-Data Architecture and Eng-FSO-Mgr-Multiple Positions-1617902 (1617902)</t>
  </si>
  <si>
    <t>Career Opportunities: Data Analyst-Tech Cons-D and A-Data Architecture and Eng-FSO-Mgr-Multiple Positions-1618043 (1618043)</t>
  </si>
  <si>
    <t>Data Engineer, Amazon MGM Studios Data Insights</t>
  </si>
  <si>
    <t>['sql', 'python', 'scala', 'oracle', 'hadoop', 'spark', 'ssis']</t>
  </si>
  <si>
    <t>['python', 'sql', 'databricks', 'aws', 'snowflake', 'spark', 'pyspark', 'hadoop']</t>
  </si>
  <si>
    <t>Data Ops/Engineer</t>
  </si>
  <si>
    <t>['sql', 'python', 'snowflake', 'aws', 'airflow', 'linux', 'docker', 'kubernetes', 'jenkins']</t>
  </si>
  <si>
    <t>Machine Learning Engineer/Data Scientist</t>
  </si>
  <si>
    <t>Street Simplified</t>
  </si>
  <si>
    <t>['python', 'c++', 'aws']</t>
  </si>
  <si>
    <t>Stockton, AL</t>
  </si>
  <si>
    <t>Touro University California</t>
  </si>
  <si>
    <t>Data Engineer-Remote</t>
  </si>
  <si>
    <t>['sql', 'python', 'bigquery', 'gcp', 'node', 'looker']</t>
  </si>
  <si>
    <t>Google Cloud Platform (GCP) And Data Engineer - Assistant Vice President</t>
  </si>
  <si>
    <t>Green, OH</t>
  </si>
  <si>
    <t>['sql', 'gcp', 'tableau', 'looker', 'excel', 'terraform']</t>
  </si>
  <si>
    <t>Clinical Data Analyst-18965</t>
  </si>
  <si>
    <t>Avison Young</t>
  </si>
  <si>
    <t>Freeman Company</t>
  </si>
  <si>
    <t>NorthShore</t>
  </si>
  <si>
    <t>Palantir Ontology Data Engineer</t>
  </si>
  <si>
    <t>NAVA Software Solutions</t>
  </si>
  <si>
    <t>['python', 'sql', 'spring', 'spark', 'flow']</t>
  </si>
  <si>
    <t>Azure Data Engineer (2) - 5794581</t>
  </si>
  <si>
    <t>['sql', 'python', 'c', 'azure', 'databricks', 'pyspark']</t>
  </si>
  <si>
    <t>Banbridge, United Kingdom</t>
  </si>
  <si>
    <t>Alternative Heat</t>
  </si>
  <si>
    <t>['assembly', 'excel']</t>
  </si>
  <si>
    <t>785 - Data Engineer</t>
  </si>
  <si>
    <t>['python', 'c#', 'java', 'sql', 'firebase', 'firebase', 'flow']</t>
  </si>
  <si>
    <t>Atlantic Highlands, NJ</t>
  </si>
  <si>
    <t>Zortech Solutions</t>
  </si>
  <si>
    <t>['go', 'java', 'python', 'sql', 'databricks', 'snowflake', 'bigquery', 'spark', 'spring', 'flask']</t>
  </si>
  <si>
    <t>Hazlet, NJ</t>
  </si>
  <si>
    <t>['python', 'sql', 'java', 'aws', 'redshift', 'snowflake', 'spark', 'kafka', 'tableau', 'power bi']</t>
  </si>
  <si>
    <t>Raynham, MA</t>
  </si>
  <si>
    <t>['sql', 'python', 'r', 'scala', 'mysql', 'postgresql', 'sql server', 'databricks', 'azure', 'pyspark', 'pandas', 'power bi', 'qlik', 'jenkins', 'atlassian', 'bitbucket', 'terraform', 'jira', 'confluence']</t>
  </si>
  <si>
    <t>Lead Data Engineer-Java</t>
  </si>
  <si>
    <t>Data Engineer-DE 1</t>
  </si>
  <si>
    <t>['sql', 'nosql', 'redshift', 'spark']</t>
  </si>
  <si>
    <t>Sr. Data Engineer (Blockchain)</t>
  </si>
  <si>
    <t>Data Engineer (Digital Wallet)- US/ Fulltime/ C2C</t>
  </si>
  <si>
    <t>['java', 'scala', 'sql', 'aws', 'redshift', 'databricks', 'spark', 'windows']</t>
  </si>
  <si>
    <t>Senior Data Engineer-Java, Python, Spark US</t>
  </si>
  <si>
    <t>['python', 'java', 'sql', 'databricks', 'snowflake', 'bigquery', 'spark', 'spring', 'flask']</t>
  </si>
  <si>
    <t>Fort Washington, MD via BeBee</t>
  </si>
  <si>
    <t>Interviewbuzz</t>
  </si>
  <si>
    <t>Software Data Engineer - Apple Media Products</t>
  </si>
  <si>
    <t>['scala', 'java', 'sql', 'hadoop', 'spark', 'kafka', 'airflow', 'tableau', 'docker', 'kubernetes']</t>
  </si>
  <si>
    <t>SWE - Machine Learning Technical Lead, Data Engineering</t>
  </si>
  <si>
    <t>Knowledge Management, Inc.</t>
  </si>
  <si>
    <t>['c', 'nuix']</t>
  </si>
  <si>
    <t>Data Analyst IV Medical Economics</t>
  </si>
  <si>
    <t>Berkshire Hathaway Energy</t>
  </si>
  <si>
    <t>['sql', 'python', 'oracle', 'azure', 'databricks', 'power bi']</t>
  </si>
  <si>
    <t>Principal Data Engineer 1745</t>
  </si>
  <si>
    <t>['sql', 'r', 'python', 'databricks', 'snowflake', 'redshift', 'bigquery', 'aws', 'azure', 'spark', 'airflow', 'flow']</t>
  </si>
  <si>
    <t>['c++', 'sql', 'python', 'java', 'scala', 'postgresql', 'mysql', 'aws', 'redshift']</t>
  </si>
  <si>
    <t>Data Engineer (Multiple Positions) [REF DE-S-102-CARC]</t>
  </si>
  <si>
    <t>Electronic Arts (EA)</t>
  </si>
  <si>
    <t>['sql', 'python', 'azure', 'gcp', 'ssis', 'jenkins', 'terraform']</t>
  </si>
  <si>
    <t>Senior Software Engineer, Dash Team</t>
  </si>
  <si>
    <t>['clojure', 'go', 'golang', 'typescript', 'react']</t>
  </si>
  <si>
    <t>Ajmer, Rajasthan, India</t>
  </si>
  <si>
    <t>Engineering Manager, Data Pipelines and Integrations</t>
  </si>
  <si>
    <t>['go', 'react', 'zoom']</t>
  </si>
  <si>
    <t>Senior Backend Engineer, Platform</t>
  </si>
  <si>
    <t>['go', 'mysql', 'dynamodb', 'aws', 'gcp', 'react', 'zoom']</t>
  </si>
  <si>
    <t>TIBCO Software</t>
  </si>
  <si>
    <t>['sql', 'r', 'python', 'javascript', 'mongodb', 'mongodb', 'cassandra', 'couchbase', 'snowflake', 'oracle', 'looker', 'tableau', 'power bi']</t>
  </si>
  <si>
    <t>Austin, TX (+24 others)</t>
  </si>
  <si>
    <t>Technical Data Engineer - Python/SQL</t>
  </si>
  <si>
    <t>['python', 'sql', 'sql server', 'snowflake', 'linux', 'wsl', 'ubuntu', 'redhat', 'power bi', 'git', 'gitlab']</t>
  </si>
  <si>
    <t>Senior Data Scientist – Retail Analytics/IT</t>
  </si>
  <si>
    <t>Aurora, IL via LinkedIn</t>
  </si>
  <si>
    <t>['python', 'r', 'sql', 'snowflake', 'bigquery', 'aws', 'gcp', 'azure', 'tensorflow', 'pytorch']</t>
  </si>
  <si>
    <t>ICIMS</t>
  </si>
  <si>
    <t>Data Analyst/Engineer - Junior/Entry</t>
  </si>
  <si>
    <t>['java', 'python', 'javascript', 'c++', 'oracle', 'databricks', 'tensorflow', 'spring', 'tableau', 'docker', 'jenkins', 'github', 'kubernetes']</t>
  </si>
  <si>
    <t>Data Analyst-Temporary/Contract (2TIER25)</t>
  </si>
  <si>
    <t>Junior/Entry Level Data Scientist/Analyst</t>
  </si>
  <si>
    <t>Vieux Fort, St. Lucia</t>
  </si>
  <si>
    <t>Principal Data Engineer, Architect</t>
  </si>
  <si>
    <t>['sql', 'aws', 'azure', 'snowflake', 'redshift', 'hadoop', 'spark', 'kafka', 'gdpr']</t>
  </si>
  <si>
    <t>Data Analyst Expert</t>
  </si>
  <si>
    <t>Advanced Analytics and Innovation, Associate, Technical Specialist</t>
  </si>
  <si>
    <t>Sr. Systems Analyst (Data Analytics)</t>
  </si>
  <si>
    <t>CGS</t>
  </si>
  <si>
    <t>['python', 'java', 'sql', 'aws', 'gcp', 'azure', 'snowflake', 'redshift', 'bigquery', 'spark', 'hadoop', 'kafka', 'git']</t>
  </si>
  <si>
    <t>IN Senior Manager Data Science  Data&amp;Analytics  Advisory  Mumbai</t>
  </si>
  <si>
    <t>['python', 'r', 'sql', 'nosql', 'aws', 'azure', 'tensorflow', 'pytorch', 'scikit-learn', 'matplotlib', 'tableau', 'power bi', 'git']</t>
  </si>
  <si>
    <t>Post-doctoral Fellow in Philosophy of Artificial Intelligence</t>
  </si>
  <si>
    <t>Data Analyst – Medicaid Claims &amp; Encounter Data</t>
  </si>
  <si>
    <t>Senior Data Engineer - AI startup</t>
  </si>
  <si>
    <t>['python', 'sql', 'postgresql', 'snowflake', 'aws']</t>
  </si>
  <si>
    <t>Linux Jobs &amp; Careers</t>
  </si>
  <si>
    <t>Assistant, Analytics</t>
  </si>
  <si>
    <t>TKO</t>
  </si>
  <si>
    <t>Lead Data &amp; Integration Engineer</t>
  </si>
  <si>
    <t>Endava North America</t>
  </si>
  <si>
    <t>['java', 'sql', 'azure', 'databricks', 'spring', 'spark', 'power bi', 'flow']</t>
  </si>
  <si>
    <t>Abinitio Developer | Contract W2</t>
  </si>
  <si>
    <t>Next Gen Software Solutions LLC</t>
  </si>
  <si>
    <t>IoT Data Engineer</t>
  </si>
  <si>
    <t>Muscat, Oman</t>
  </si>
  <si>
    <t>Data Science Tutor</t>
  </si>
  <si>
    <t>Data Engineer/Analyst- ETL/Migrations</t>
  </si>
  <si>
    <t>['sql', 'sql server', 'oracle', 'alteryx', 'power bi', 'tableau']</t>
  </si>
  <si>
    <t>Ignitec Inc.</t>
  </si>
  <si>
    <t>Solutions Consultant, Data Engineering</t>
  </si>
  <si>
    <t>Oxalis</t>
  </si>
  <si>
    <t>['sql', 'python', 'scala', 'java', 'azure', 'aws', 'snowflake', 'redshift', 'bigquery', 'airflow', 'kafka', 'spark', 'flow', 'git', 'atlassian', 'jira', 'confluence']</t>
  </si>
  <si>
    <t>Azure Data Engineer (Office: Nashville, TN or Cambridge, MA)</t>
  </si>
  <si>
    <t>Data Analyst/Project Coordinator/Health Care(W2 Only)</t>
  </si>
  <si>
    <t>['sql', 'python', 'excel', 'power bi', 'tableau', 'airtable']</t>
  </si>
  <si>
    <t>Senior Software Engineer, Data Science</t>
  </si>
  <si>
    <t>Jupiter Power</t>
  </si>
  <si>
    <t>['databricks', 'aws', 'gcp', 'azure', 'hadoop', 'spark', 'tensorflow', 'pytorch', 'keras']</t>
  </si>
  <si>
    <t>Senior Snowflake Lead Data Engineer Frisco, TX - TX - Texas</t>
  </si>
  <si>
    <t>Data Engineer IV (Lead)</t>
  </si>
  <si>
    <t>['sql', 'python', 'snowflake', 'airflow', 'power bi']</t>
  </si>
  <si>
    <t>Data Collection Engineer</t>
  </si>
  <si>
    <t>['python', 'r', 'sql', 'powerpoint', 'tableau', 'power bi']</t>
  </si>
  <si>
    <t>Data Analyst/Report Writer 3 - Power BI Developer</t>
  </si>
  <si>
    <t>['python', 'sas', 'sas', 'power bi', 'dax', 'sap', 'tableau', 'jira']</t>
  </si>
  <si>
    <t>Senior Research Scientist,  Connect</t>
  </si>
  <si>
    <t>Senior AWS Data Enablement Engineer with SageMaker (W2 Role)</t>
  </si>
  <si>
    <t>['python', 'aws', 'redshift', 'jupyter']</t>
  </si>
  <si>
    <t>['sql', 'java', 'python', 'nosql', 'scala', 'firestore', 'gcp', 'bigquery', 'spark', 'airflow', 'kafka', 'sap', 'github', 'terraform']</t>
  </si>
  <si>
    <t>FICC Quant Analyst – Associate / Assistant Vice President</t>
  </si>
  <si>
    <t>Huatai International Financial Holdings Co., Ltd.</t>
  </si>
  <si>
    <t>Data Analyst Sr Disease Management - Registered Nurse</t>
  </si>
  <si>
    <t>Advocate Aurora Health</t>
  </si>
  <si>
    <t>['aurora', 'word', 'excel', 'powerpoint']</t>
  </si>
  <si>
    <t>['java', 'python', 'sql', 'snowflake', 'spark']</t>
  </si>
  <si>
    <t>['sql', 'python', 'aws', 'redshift', 'power bi', 'excel', 'dax']</t>
  </si>
  <si>
    <t>CLINICAL DATA ANALYST</t>
  </si>
  <si>
    <t>IT/Data Analyst (CTRI)</t>
  </si>
  <si>
    <t>['c', 'tableau', 'excel', 'word', 'powerpoint', 'outlook', 'zoom']</t>
  </si>
  <si>
    <t>Data Analyst Intern II</t>
  </si>
  <si>
    <t>AWS Data Engineer (Need locals to Newark, NJ) Hybrid Role</t>
  </si>
  <si>
    <t>Protos IT, LLC</t>
  </si>
  <si>
    <t>['go', 'sql', 'python', 'java', 'aws', 'redshift', 'sap']</t>
  </si>
  <si>
    <t>Special Agent: Behavioral Studies, Data Science</t>
  </si>
  <si>
    <t>Danburg, GA</t>
  </si>
  <si>
    <t>['tableau', 'powerpoint', 'word', 'outlook']</t>
  </si>
  <si>
    <t>Data Analyst(Advanced Excel Expertise required)</t>
  </si>
  <si>
    <t>Corning, NY</t>
  </si>
  <si>
    <t>['sql', 'databricks', 'excel', 'sharepoint', 'power bi', 'powerpoint']</t>
  </si>
  <si>
    <t>Rockville Centre, NY</t>
  </si>
  <si>
    <t>Wyckoff, NJ</t>
  </si>
  <si>
    <t>Manheim, PA</t>
  </si>
  <si>
    <t>Schererville, IN</t>
  </si>
  <si>
    <t>South Chicago Heights, IL</t>
  </si>
  <si>
    <t>Blue Island, IL</t>
  </si>
  <si>
    <t>Matteson, IL</t>
  </si>
  <si>
    <t>Veedersburg, IN</t>
  </si>
  <si>
    <t>North Riverside, IL</t>
  </si>
  <si>
    <t>['python', 'gcp', 'tensorflow', 'pytorch', 'scikit-learn', 'github']</t>
  </si>
  <si>
    <t>Data Scientist, Category Expansion</t>
  </si>
  <si>
    <t>San Francisco, CA (+3 others)</t>
  </si>
  <si>
    <t>Whatnot</t>
  </si>
  <si>
    <t>['sql', 'redshift', 'snowflake', 'spark', 'spring', 'looker', 'tableau']</t>
  </si>
  <si>
    <t>Data Science Senior Specialist</t>
  </si>
  <si>
    <t>['python', 'scala', 'sql', 'sas', 'sas', 'mysql', 'postgresql', 'gcp', 'azure', 'snowflake', 'hadoop', 'spark']</t>
  </si>
  <si>
    <t>Business Data Analyst Intern</t>
  </si>
  <si>
    <t>Ascent</t>
  </si>
  <si>
    <t>['sql', 'sas', 'sas', 'excel', 'tableau', 'powerpoint', 'looker']</t>
  </si>
  <si>
    <t>Data Engineer, AWS Field Exp - BPO - BPX</t>
  </si>
  <si>
    <t>['sql', 'scala', 'python', 'aws', 'redshift', 'hadoop', 'spark', 'phoenix', 'ssis']</t>
  </si>
  <si>
    <t>Briarwood, NY</t>
  </si>
  <si>
    <t>Samaritan Daytop Village</t>
  </si>
  <si>
    <t>['r', 'excel', 'tableau', 'power bi']</t>
  </si>
  <si>
    <t>HaleyMarketing Group</t>
  </si>
  <si>
    <t>['c#', 'javascript', 'css', 'sql', 'sql server', 'ssrs', 'ssis', 'power bi', 'sharepoint', 'excel']</t>
  </si>
  <si>
    <t>Data Scientist (Applied) - SCGP</t>
  </si>
  <si>
    <t>Siam Cement Public Company (SCG)</t>
  </si>
  <si>
    <t>Reports Engineer/Fledgling Data Scientist – Poly Clearance Required!</t>
  </si>
  <si>
    <t>Praxis Engineering</t>
  </si>
  <si>
    <t>['python', 'javascript', 'aws', 'vmware', 'redhat', 'splunk']</t>
  </si>
  <si>
    <t>['sql', 'sas', 'sas', 'python', 'java', 'neo4j', 'hadoop', 'kafka']</t>
  </si>
  <si>
    <t>Senior Lead Software Engineer - Data Engineering and Data Science</t>
  </si>
  <si>
    <t>['python', 'aws', 'databricks', 'airflow']</t>
  </si>
  <si>
    <t>Software and Data Engineer</t>
  </si>
  <si>
    <t>['python', 'c++', 'shell', 'unix', 'linux']</t>
  </si>
  <si>
    <t>Decision Science Analyst Senior - Agency Marketing Data and Analytics</t>
  </si>
  <si>
    <t>ProActuary Jobs</t>
  </si>
  <si>
    <t>SAP Data Analyst- 100  remote</t>
  </si>
  <si>
    <t>PlanIT Group</t>
  </si>
  <si>
    <t>['sap', 'git']</t>
  </si>
  <si>
    <t>Sr. Data Scientist (100% remote - west coast)</t>
  </si>
  <si>
    <t>['sas', 'sas', 'r', 'sql', 'sql server', 'power bi', 'tableau']</t>
  </si>
  <si>
    <t>Data Engineer- Business Intelligence- On-site - Now Hiring</t>
  </si>
  <si>
    <t>None</t>
  </si>
  <si>
    <t>['sql', 'azure', 'windows', 'power bi', 'dax']</t>
  </si>
  <si>
    <t>Senior Cloud Data Engineer – Snowflake &amp; ML-Ready Systems</t>
  </si>
  <si>
    <t>['java', 'scala', 'python', 'snowflake', 'databricks', 'aws', 'airflow']</t>
  </si>
  <si>
    <t>Fashion &amp; Fitness Data Science, Engineering Analytics Research and Science (EARS)</t>
  </si>
  <si>
    <t>USA-Data Scientist II (Clinical) - Full-time / Part-time</t>
  </si>
  <si>
    <t>Lead Data Engineer in Consumer Finance</t>
  </si>
  <si>
    <t>['java', 'scala', 'python', 'c#', 'sas', 'sas', 'sql', 'r', 'postgresql', 'aws', 'snowflake', 'redshift', 'spark', 'kafka', 'tableau', 'looker', 'microstrategy', 'yarn']</t>
  </si>
  <si>
    <t>Data Engineer (Informatica/Teradata/Datawarehouse) - R184257</t>
  </si>
  <si>
    <t>PNGAS Job Board</t>
  </si>
  <si>
    <t>['sql', 'python', 'scala', 'azure', 'aws', 'hadoop', 'spark', 'flow']</t>
  </si>
  <si>
    <t>IN-Associate Azure Data Engineer Data &amp; Analytics Advisory Hyderabad</t>
  </si>
  <si>
    <t>['python', 'scala', 'sql', 'azure', 'databricks', 'spark']</t>
  </si>
  <si>
    <t>HairClub</t>
  </si>
  <si>
    <t>['sql', 't-sql', 'python', 'r', 'sql server', 'azure', 'databricks', 'power bi', 'dax', 'git']</t>
  </si>
  <si>
    <t>Associate Researcher (Data Analytics and Visualization)</t>
  </si>
  <si>
    <t>Chapin Hall</t>
  </si>
  <si>
    <t>['r', 'python', 'vba']</t>
  </si>
  <si>
    <t>GenuineXs LLC</t>
  </si>
  <si>
    <t>['vmware', 'windows', 'linux']</t>
  </si>
  <si>
    <t>Data Analyst, Technology Consulting - Data &amp; Analytics (Data Architecture &amp; Engineering) - Financial Services Office (Manager) (Multiple Positions)</t>
  </si>
  <si>
    <t>DATA ENGINEER with AWS Glue Python Developer</t>
  </si>
  <si>
    <t>Compugra Systems</t>
  </si>
  <si>
    <t>['python', 'sql', 'nosql', 'aws', 'redshift', 'pyspark', 'airflow', 'git', 'terraform']</t>
  </si>
  <si>
    <t>Data Engineer, Platforms and Devices</t>
  </si>
  <si>
    <t>['sql', 'nosql', 'bigquery', 'snowflake', 'redshift', 'spark', 'selenium', 'airflow', 'gitlab', 'jenkins']</t>
  </si>
  <si>
    <t>['sql', 'java', 'python', 'nosql', 'scala', 'firestore', 'mysql', 'postgresql', 'sql server', 'gcp', 'bigquery', 'spark', 'airflow', 'kafka', 'sap', 'github', 'terraform', 'docker', 'jira']</t>
  </si>
  <si>
    <t>['sql', 'c#', 'python', 'groovy', 'sql server', 'azure', 'jenkins']</t>
  </si>
  <si>
    <t>Product Engineering Manager</t>
  </si>
  <si>
    <t>proteanTecs</t>
  </si>
  <si>
    <t>['go', 'sql', 'r', 'python', 'tableau', 'power bi']</t>
  </si>
  <si>
    <t>Crestview, FL</t>
  </si>
  <si>
    <t>Crestview Aerospace</t>
  </si>
  <si>
    <t>['assembly', 'terminal']</t>
  </si>
  <si>
    <t>Principal/Staff Software Consultant - Machine Learning + AWS SageMaker</t>
  </si>
  <si>
    <t>Renewable Energy Consulting Data Engineer</t>
  </si>
  <si>
    <t>Natural Power</t>
  </si>
  <si>
    <t>The Wolf Works LLC</t>
  </si>
  <si>
    <t>['sql', 'java', 'python', 'nosql', 'scala', 'firestore', 'mysql', 'postgresql', 'sql server', 'gcp', 'bigquery', 'spark', 'airflow', 'kafka', 'sap', 'github', 'git', 'terraform', 'docker', 'atlassian', 'jira']</t>
  </si>
  <si>
    <t>Privacy Analyst -Policy</t>
  </si>
  <si>
    <t>TechOp Solutions International</t>
  </si>
  <si>
    <t>Plainfield, IL</t>
  </si>
  <si>
    <t>Ad Hoc LLC</t>
  </si>
  <si>
    <t>Gandhinagar, Gujarat, India</t>
  </si>
  <si>
    <t>RandomTrees</t>
  </si>
  <si>
    <t>Data Analyst, News Analytics, Insights &amp; Training</t>
  </si>
  <si>
    <t>The Washington Post</t>
  </si>
  <si>
    <t>['sql', 'python', 'r', 'sheets', 'excel']</t>
  </si>
  <si>
    <t>Oracle ERP Data Analyst MA Locals only</t>
  </si>
  <si>
    <t>American Technology Experts Inc</t>
  </si>
  <si>
    <t>EHS Data Analyst</t>
  </si>
  <si>
    <t>['sql', 'python', 'word', 'excel', 'powerpoint', 'power bi', 'tableau', 'airtable']</t>
  </si>
  <si>
    <t>Sr Data Goveranance Analyst</t>
  </si>
  <si>
    <t>['sql', 'databricks', 'snowflake', 'azure', 'power bi', 'tableau', 'looker']</t>
  </si>
  <si>
    <t>Sr. IT Business Analyst (Data Analytics)</t>
  </si>
  <si>
    <t>axogen</t>
  </si>
  <si>
    <t>AWS Data Engineer/Developer</t>
  </si>
  <si>
    <t>ABBTECH</t>
  </si>
  <si>
    <t>Director, Data Engineering &amp; Development</t>
  </si>
  <si>
    <t>['azure', 'databricks', 'snowflake']</t>
  </si>
  <si>
    <t>Data Integration Architect / Data Engineer- 10+ yrs- Minneapolis, MN. Hybrid.</t>
  </si>
  <si>
    <t>iMedhas Consulting Services</t>
  </si>
  <si>
    <t>['aws', 'databricks', 'spark']</t>
  </si>
  <si>
    <t>IBS Data Analytics and Quality Assurance</t>
  </si>
  <si>
    <t>Business Systems Analyst – Customer Data Domain</t>
  </si>
  <si>
    <t>Regal Rexnord</t>
  </si>
  <si>
    <t>['sql', 'python', 'snowflake', 'azure', 'bigquery', 'oracle', 'kafka', 'airflow', 'gdpr', 'tableau', 'looker', 'sap', 'flow', 'docker', 'kubernetes', 'github', 'gitlab', 'jira']</t>
  </si>
  <si>
    <t>Sr. Snowflake Data Engineer (NO H1B)</t>
  </si>
  <si>
    <t>Data Engineer - Fulltime</t>
  </si>
  <si>
    <t>['sql', 'python', 'java', 'oracle']</t>
  </si>
  <si>
    <t>Data Analyst / Health Data Scientist</t>
  </si>
  <si>
    <t>TriMerge Consulting Group, P.A.</t>
  </si>
  <si>
    <t>Data Engineer - Onsite Fremont CA (in-person interview)</t>
  </si>
  <si>
    <t>['sql', 'python', 'java', 'sql server', 'mysql', 'oracle', 'kafka', 'spark', 'airflow', 'ssis', 'cognos', 'ssrs', 'tableau', 'looker']</t>
  </si>
  <si>
    <t>Merican Inc.</t>
  </si>
  <si>
    <t>Senior Manager Data Engineer (multiple openings) - IHM</t>
  </si>
  <si>
    <t>['python', 'go', 'snowflake', 'aws', 'spark', 'pyspark']</t>
  </si>
  <si>
    <t>Lead Data Security Engineer</t>
  </si>
  <si>
    <t>['sql', 'python', 'databricks', 'aws', 'azure', 'gcp', 'hadoop', 'spark', 'tableau', 'splunk', 'flow']</t>
  </si>
  <si>
    <t>Lead Staff Data Engineer / AWS / Snowflake / DBT / Chicago (Hybrid)</t>
  </si>
  <si>
    <t>['python', 'sql', 'aws', 'snowflake', 'airflow', 'tableau', 'power bi']</t>
  </si>
  <si>
    <t>['r', 'python', 'sql', 'excel', 'dax', 'power bi']</t>
  </si>
  <si>
    <t>Social Listening &amp; Insights Analyst</t>
  </si>
  <si>
    <t>Think Jam</t>
  </si>
  <si>
    <t>['python', 'sql', 'sql server', 'oracle', 'node']</t>
  </si>
  <si>
    <t>Perdue Farms, Inc.</t>
  </si>
  <si>
    <t>Data Analyst, Program Operations</t>
  </si>
  <si>
    <t>['sql', 'r', 'python', 'sas', 'sas', 'spss', 'excel', 'tableau']</t>
  </si>
  <si>
    <t>Reporting Data Analyst / Hybrid / SQL</t>
  </si>
  <si>
    <t>['sql', 'python', 'vba', 'azure', 'kafka', 'power bi', 'ssis', 'ssrs', 'dax', 'excel']</t>
  </si>
  <si>
    <t>Senior Data Analyst, Ethics &amp; Compliance</t>
  </si>
  <si>
    <t>Gen AI Engineer II</t>
  </si>
  <si>
    <t>['python', 'r', 'alteryx', 'tableau', 'qlik', 'power bi', 'symphony']</t>
  </si>
  <si>
    <t>Data Scientist – Generative AI &amp; Medicare Risk Adjustment Analytics</t>
  </si>
  <si>
    <t>Alignment Health</t>
  </si>
  <si>
    <t>['python', 'java', 'r', 'scala', 'c++', 'sql', 'nosql', 'azure', 'aws', 'hadoop', 'spark', 'git']</t>
  </si>
  <si>
    <t>Senior Data Engineer, Ethics &amp; Compliance</t>
  </si>
  <si>
    <t>['sql', 'nosql', 'python', 'r', 'aws', 'azure', 'gcp', 'hadoop', 'spark', 'tableau', 'power bi']</t>
  </si>
  <si>
    <t>Software Development - Data Engineer</t>
  </si>
  <si>
    <t>['c#', 'java', 'go', 'hadoop']</t>
  </si>
  <si>
    <t>Staff Data Engineer - Data Intelligence - Data Platform</t>
  </si>
  <si>
    <t>['aws', 'redshift', 'asana']</t>
  </si>
  <si>
    <t>Business / Data Analyst for Credit Risk Data Remediation</t>
  </si>
  <si>
    <t>['vba', 'python', 'sql', 'sas', 'sas', 'excel']</t>
  </si>
  <si>
    <t>Data Integration Engineer, ServiceNow</t>
  </si>
  <si>
    <t>['javascript', 'flow']</t>
  </si>
  <si>
    <t>Customer Remediation Data Analyst - Consumer &amp; Business Banking Risk</t>
  </si>
  <si>
    <t>Senior Reporting Analyst (Hybrid)</t>
  </si>
  <si>
    <t>Big Data Principal Engineer</t>
  </si>
  <si>
    <t>['databricks', 'spark', 'powerpoint']</t>
  </si>
  <si>
    <t>Data Movement Engineer System Administrator</t>
  </si>
  <si>
    <t>['sql', 'unix', 'linux', 'windows']</t>
  </si>
  <si>
    <t>CRM System Admin and Data Engineer</t>
  </si>
  <si>
    <t>['python', 'c++', 'java', 'sql', 'azure']</t>
  </si>
  <si>
    <t>Data Entry Analyst (Temp, In-Office)</t>
  </si>
  <si>
    <t>Privacy Bee</t>
  </si>
  <si>
    <t>Senior Data Science Workbench Analyst</t>
  </si>
  <si>
    <t>['python', 'sql', 'bash', 'databricks', 'snowflake', 'aws', 'azure', 'gcp', 'airflow', 'terraform']</t>
  </si>
  <si>
    <t>Alignity Solutions</t>
  </si>
  <si>
    <t>['python', 'sql', 'snowflake', 'aws', 'redshift', 'airflow', 'pandas', 'numpy', 'git', 'github', 'flow', 'docker']</t>
  </si>
  <si>
    <t>Reporting Data Analyst / Hybrid in Irvine, CA / SQL</t>
  </si>
  <si>
    <t>TelCom Careers</t>
  </si>
  <si>
    <t>CAPGEMINI ENGINEERING</t>
  </si>
  <si>
    <t>['sql', 'snowflake', 'airflow', 'power bi']</t>
  </si>
  <si>
    <t>IN-Senior Associate  AWS Data Engineer D&amp;A Advisory PAN India</t>
  </si>
  <si>
    <t>['sql', 'aws', 'redshift', 'pyspark']</t>
  </si>
  <si>
    <t>IN-Senior Associate Data Engineer MS Engg Advisory Gurgaon</t>
  </si>
  <si>
    <t>['sql', 't-sql', 'python', 'c++', 'azure', 'databricks', 'spark', 'pyspark', 'unity']</t>
  </si>
  <si>
    <t>Emcor</t>
  </si>
  <si>
    <t>Senior Data Engineer (Java + Spark)</t>
  </si>
  <si>
    <t>Santex</t>
  </si>
  <si>
    <t>['sql', 'java', 'spark']</t>
  </si>
  <si>
    <t>Data Analyst1</t>
  </si>
  <si>
    <t>Dover Staffing</t>
  </si>
  <si>
    <t>['excel', 'word', 'powerpoint', 'outlook', 'flow']</t>
  </si>
  <si>
    <t>BI Data Analyst Intern</t>
  </si>
  <si>
    <t>MITER Brands</t>
  </si>
  <si>
    <t>['sql', 'python', 'azure', 'windows', 'power bi', 'dax', 'word', 'excel', 'powerpoint']</t>
  </si>
  <si>
    <t>Analytics Services, Data Engineer - Sr. Consultant - Remote</t>
  </si>
  <si>
    <t>['sql', 'python', 'sql server', 'snowflake', 'azure', 'databricks', 'oracle', 'ssis']</t>
  </si>
  <si>
    <t>Data Scientist II (Clinical) - Now Hiring</t>
  </si>
  <si>
    <t>Data Engineer, GTMO Product Tech</t>
  </si>
  <si>
    <t>['go', 'sql', 'python', 'java', 'scala', 'hadoop', 'spark']</t>
  </si>
  <si>
    <t>Data Engineer with Power BI, Azure, SQL,ETL Expertise, Business Central</t>
  </si>
  <si>
    <t>['sql', 'azure', 'power bi', 'flow']</t>
  </si>
  <si>
    <t>Wingate, NC</t>
  </si>
  <si>
    <t>['python', 'scala', 'neo4j', 'aws', 'gcp', 'azure', 'scikit-learn', 'tensorflow', 'pytorch', 'spark', 'pyspark']</t>
  </si>
  <si>
    <t>Data Scientist, (Technical Leadership) - Retail Analytics</t>
  </si>
  <si>
    <t>Data Engineer, TS/SCI FSP</t>
  </si>
  <si>
    <t>['python', 'java', 'sql', 'kafka']</t>
  </si>
  <si>
    <t>Senior Web Analyst</t>
  </si>
  <si>
    <t>Director, Data Engineering &amp; Governance</t>
  </si>
  <si>
    <t>PEMCO</t>
  </si>
  <si>
    <t>['swift', 'azure', 'databricks', 'snowflake', 'airflow']</t>
  </si>
  <si>
    <t>Databricks Data Engineer - ONLY W2</t>
  </si>
  <si>
    <t>['sql', 'python', 'scala', 'databricks', 'azure', 'spark', 'pyspark', 'power bi', 'tableau']</t>
  </si>
  <si>
    <t>Arecibo, Puerto Rico</t>
  </si>
  <si>
    <t>CONSTRUTORA DORTA</t>
  </si>
  <si>
    <t>Data Scientist, Agentic AI</t>
  </si>
  <si>
    <t>['python', 'hugging face', 'pytorch', 'pandas', 'scikit-learn']</t>
  </si>
  <si>
    <t>Scientist/Senior Scientist</t>
  </si>
  <si>
    <t>JDRF</t>
  </si>
  <si>
    <t>Automation Developer- Data Engineering &amp; Power BI</t>
  </si>
  <si>
    <t>['sql', 'python', 'r', 'sql server', 'azure', 'power bi', 'excel', 'dax']</t>
  </si>
  <si>
    <t>DEIB Data and Insights Analyst</t>
  </si>
  <si>
    <t>Senior Data Analyst/Report Writer</t>
  </si>
  <si>
    <t>Proventus Metrics</t>
  </si>
  <si>
    <t>['sas', 'sas', 'power bi', 'dax', 'sap', 'tableau', 'jira']</t>
  </si>
  <si>
    <t>Data Engineer only W2</t>
  </si>
  <si>
    <t>MVK TECH</t>
  </si>
  <si>
    <t>['sql', 'nosql', 'java', 'python', 'dynamodb', 'cassandra', 'redshift', 'aws', 'spark', 'kafka']</t>
  </si>
  <si>
    <t>Data Engineer TOP SECRET + SCI REQ</t>
  </si>
  <si>
    <t>Sourcingly</t>
  </si>
  <si>
    <t>Machine Learning Engineer - AI Weather / MLOps</t>
  </si>
  <si>
    <t>['python', 'aws', 'linux', 'excel', 'git']</t>
  </si>
  <si>
    <t>Senior Data Engineer (Bank Tech) - Now Hiring</t>
  </si>
  <si>
    <t>Data Analyst/Data Scientist (Kennesaw or Plano)</t>
  </si>
  <si>
    <t>e-Commerce Data Analyst</t>
  </si>
  <si>
    <t>Dynarex</t>
  </si>
  <si>
    <t>Data Engineer(W2 only)</t>
  </si>
  <si>
    <t>RG Talent Inc</t>
  </si>
  <si>
    <t>['databricks', 'azure', 'power bi', 'excel', 'unity', 'confluence']</t>
  </si>
  <si>
    <t>Senior Data Engineer, National Traffic and Capacity Management</t>
  </si>
  <si>
    <t>['sql', 'python', 'aws', 'redshift', 'databricks', 'tableau', 'power bi', 'kubernetes']</t>
  </si>
  <si>
    <t>['excel', 'cognos', 'power bi']</t>
  </si>
  <si>
    <t>Sr. Data Analyst on W2</t>
  </si>
  <si>
    <t>C-Vision Inc.</t>
  </si>
  <si>
    <t>['sql', 'bigquery', 'oracle', 'tableau', 'sap']</t>
  </si>
  <si>
    <t>Senior Website Data Analyst (Hybrid)</t>
  </si>
  <si>
    <t>Midcontinent Independent System Operator (MISO)</t>
  </si>
  <si>
    <t>['python', 'r', 'sql', 'databricks', 'azure', 'spark', 'flow', 'github']</t>
  </si>
  <si>
    <t>Senior Accountant &amp; Data Analyst</t>
  </si>
  <si>
    <t>Senior Data Engineer (ONLY LOCALS TO NEWYORK AND ONLY W2) AND ((NO C2C))</t>
  </si>
  <si>
    <t>['python', 'nosql', 'mysql', 'redis', 'snowflake', 'docker', 'jenkins']</t>
  </si>
  <si>
    <t>Oxford, MA</t>
  </si>
  <si>
    <t>['python', 'go', 'snowflake', 'aws', 'pyspark', 'spark', 'hadoop', 'kafka']</t>
  </si>
  <si>
    <t>Senior Data Engineer(only W2 candidates with min 8+ Years of experience)</t>
  </si>
  <si>
    <t>SCM Planning and Analysis Associate/ Data Analytics exp. required</t>
  </si>
  <si>
    <t>Graph Database Engineer</t>
  </si>
  <si>
    <t>['python', 'neo4j']</t>
  </si>
  <si>
    <t>Associate Software Engineer - Data Intelligence</t>
  </si>
  <si>
    <t>Data Engineer-(Required – State of NY or NJ agency experience)</t>
  </si>
  <si>
    <t>['sql', 'python', 'scala', 'aws', 'azure', 'bigquery', 'hadoop', 'spark', 'linux', 'tableau', 'power bi', 'looker']</t>
  </si>
  <si>
    <t>Prism IT Corp</t>
  </si>
  <si>
    <t>C&amp;G Consulting Services, Inc</t>
  </si>
  <si>
    <t>['python', 'sql', 'databricks', 'snowflake', 'aws', 'spark', 'scikit-learn', 'tensorflow', 'keras']</t>
  </si>
  <si>
    <t>Community Planning &amp; Data Analyst</t>
  </si>
  <si>
    <t>JM Goldson</t>
  </si>
  <si>
    <t>['r', 'python', 'excel', 'powerpoint', 'word']</t>
  </si>
  <si>
    <t>Analytics Assistant- SalesForce</t>
  </si>
  <si>
    <t>Data Scientist Quality Engineer</t>
  </si>
  <si>
    <t>Monosol Llc</t>
  </si>
  <si>
    <t>['python', 'r', 'sql', 'aws', 'azure', 'tensorflow', 'pytorch', 'power bi']</t>
  </si>
  <si>
    <t>Senior Data Engineer- W2 Only [No H1b or CPT/OPT]</t>
  </si>
  <si>
    <t>Sr. Data Scientist, ART19</t>
  </si>
  <si>
    <t>Emory Healthcare</t>
  </si>
  <si>
    <t>Senior Data Engineer - Selby Jennings</t>
  </si>
  <si>
    <t>['python', 'databricks', 'aws', 'pandas', 'spark']</t>
  </si>
  <si>
    <t>Senior Data Analyst - Assortment Analytics</t>
  </si>
  <si>
    <t>Principal, AI Data Scientist (Remote)</t>
  </si>
  <si>
    <t>Jazz Pharmaceuticals</t>
  </si>
  <si>
    <t>['python', 'r', 'aws', 'pytorch', 'tensorflow']</t>
  </si>
  <si>
    <t>NISC</t>
  </si>
  <si>
    <t>['sql', 'nosql', 'java', 'scala', 'python', 'javascript', 'bash', 'cassandra', 'dynamodb', 'databricks', 'aws', 'oracle', 'hadoop', 'spark', 'kafka', 'airflow', 'spring', 'flow']</t>
  </si>
  <si>
    <t>Operational Safety Data Engineer</t>
  </si>
  <si>
    <t>['sql', 'python', 'databricks', 'pyspark', 'pandas']</t>
  </si>
  <si>
    <t>Customer Data Engineer, Tapestry</t>
  </si>
  <si>
    <t>X, The Moonshot Factory</t>
  </si>
  <si>
    <t>['python', 'java', 'scala', 'sql', 'aws', 'azure', 'gcp']</t>
  </si>
  <si>
    <t>AI Data Engineer - On-site or Hybrid Opportunity</t>
  </si>
  <si>
    <t>The Mutual Group</t>
  </si>
  <si>
    <t>['python', 'aws', 'azure', 'gcp', 'snowflake', 'redshift', 'bigquery', 'hugging face', 'spark', 'airflow', 'tensorflow', 'pytorch', 'scikit-learn', 'kafka', 'docker', 'kubernetes']</t>
  </si>
  <si>
    <t>DATA ANALYST SUPPLY CHAIN</t>
  </si>
  <si>
    <t>Web Content Analyst</t>
  </si>
  <si>
    <t>['html', 'javascript', 'visio']</t>
  </si>
  <si>
    <t>Sr. Director Data Sciences</t>
  </si>
  <si>
    <t>Early Warning®</t>
  </si>
  <si>
    <t>['sql', 'python', 'r', 'scala', 'phoenix']</t>
  </si>
  <si>
    <t>Data Engineer Needed for Large-Scale Data Collection &amp; Structuring</t>
  </si>
  <si>
    <t>['python', 'dynamodb', 'aws', 'selenium', 'pandas', 'flow', 'slack']</t>
  </si>
  <si>
    <t>Clinical Trial Data Analyst</t>
  </si>
  <si>
    <t>['python', 'sql', 'excel', 'powerpoint']</t>
  </si>
  <si>
    <t>Junior Analyst, Data Analytics</t>
  </si>
  <si>
    <t>Data Analyst – Power Market Modeling</t>
  </si>
  <si>
    <t>174 Power Global</t>
  </si>
  <si>
    <t>['python', 'aurora', 'excel', 'flow']</t>
  </si>
  <si>
    <t>Senior Big Data Engineer - US</t>
  </si>
  <si>
    <t>Geosyntec Consultants, Inc.</t>
  </si>
  <si>
    <t>['sql', 'python', 'azure', 'aws', 'snowflake', 'power bi']</t>
  </si>
  <si>
    <t>['sql', 'snowflake', 'alteryx', 'sap']</t>
  </si>
  <si>
    <t>Junior Analytics Engineer</t>
  </si>
  <si>
    <t>The Nuclear Company</t>
  </si>
  <si>
    <t>['sql', 'python', 'r', 'java', 'c++', 'javascript', 'go', 'aws', 'azure', 'gcp', 'tableau', 'power bi', 'looker', 'git']</t>
  </si>
  <si>
    <t>['sql', 'python', 'snowflake', 'redshift', 'aws', 'airflow', 'github']</t>
  </si>
  <si>
    <t>Data Scientist - Promotions Optimization</t>
  </si>
  <si>
    <t>['sql', 'python', 'aws', 'databricks', 'gcp', 'pyspark', 'hadoop', 'spark', 'gitlab', 'github']</t>
  </si>
  <si>
    <t>Rossmoor, CA</t>
  </si>
  <si>
    <t>Tpirc And Fai</t>
  </si>
  <si>
    <t>Tier 2 Cyber Data Threat Analyst</t>
  </si>
  <si>
    <t>Data Engineer- Analytics</t>
  </si>
  <si>
    <t>['python', 'sql', 'scala', 'java', 'aws', 'azure', 'gcp', 'databricks', 'snowflake', 'redshift', 'bigquery', 'flow', 'atlassian', 'smartsheet']</t>
  </si>
  <si>
    <t>Build and Solutions Analyst (CRM)</t>
  </si>
  <si>
    <t>['javascript', 'word']</t>
  </si>
  <si>
    <t>Senior Software Engineer, ML Data Infrastructure</t>
  </si>
  <si>
    <t>['python', 'c++', 'postgresql', 'gcp', 'bigquery']</t>
  </si>
  <si>
    <t>Monitoring Controls Analyst with Data Analysis and Automation Expertise</t>
  </si>
  <si>
    <t>['sql', 'vba', 'python', 'tableau', 'excel', 'sharepoint', 'alteryx']</t>
  </si>
  <si>
    <t>Senior Manager - Data and Analytics Engineering</t>
  </si>
  <si>
    <t>Pike Construction Services, Inc.</t>
  </si>
  <si>
    <t>Post-doctoral Fellow in Epidemiology and Biostatistics, School of Public Health</t>
  </si>
  <si>
    <t>['r', 'python', 'matlab', 'c++']</t>
  </si>
  <si>
    <t>Data &amp; Analytics Specialist - D&amp;T</t>
  </si>
  <si>
    <t>Director, Analytics and Data Integrity</t>
  </si>
  <si>
    <t>Anne Arundel Community College</t>
  </si>
  <si>
    <t>['python', 'sql', 'tableau', 'spss']</t>
  </si>
  <si>
    <t>Senior Data Scientist, AWS Professional Services</t>
  </si>
  <si>
    <t>Bilingual Data Scientist-AI &amp; Robotics</t>
  </si>
  <si>
    <t>Fuling Plastic USA</t>
  </si>
  <si>
    <t>['python', 'sql', 'pytorch', 'tensorflow', 'power bi', 'tableau']</t>
  </si>
  <si>
    <t>['python', 'sql', 'r', 'java', 'c++', 'aws', 'terraform']</t>
  </si>
  <si>
    <t>"Splunk Data Analyst"</t>
  </si>
  <si>
    <t>Alindus Inc</t>
  </si>
  <si>
    <t>Fiscalnote</t>
  </si>
  <si>
    <t>Senior Data Scientist in California</t>
  </si>
  <si>
    <t>Rudra Enterprise LLC</t>
  </si>
  <si>
    <t>['python', 'sql', 'azure', 'scikit-learn', 'tensorflow', 'pytorch', 'react', 'phoenix', 'node.js', 'docker', 'kubernetes']</t>
  </si>
  <si>
    <t>Graph Data Engineer &amp; Front-End Developer</t>
  </si>
  <si>
    <t>National Association of State Workforce Agencies</t>
  </si>
  <si>
    <t>['javascript', 'html', 'css', 'dynamodb', 'neo4j', 'redshift', 'aws', 'azure', 'gcp', 'react.js']</t>
  </si>
  <si>
    <t>AWS Data Engineer (Onsite interview)</t>
  </si>
  <si>
    <t>['sql', 'aws', 'azure', 'databricks', 'terraform']</t>
  </si>
  <si>
    <t>Principal Data Analytics Engineer, Platform Engineering</t>
  </si>
  <si>
    <t>['python', 'sql', 'aws', 'kafka', 'flow', 'terraform', 'github', 'ansible']</t>
  </si>
  <si>
    <t>Senior Data Engineer – Databricks &amp; PySpark Expert</t>
  </si>
  <si>
    <t>['python', 'sql', 't-sql', 'sql server', 'databricks', 'azure', 'pyspark', 'hadoop', 'spark', 'kafka', 'terraform', 'pulumi']</t>
  </si>
  <si>
    <t>Senior Staff Software Engineer – Advanced Data Engineering</t>
  </si>
  <si>
    <t>['postgresql']</t>
  </si>
  <si>
    <t>Associate Technical Engineer (Candidates MUST have experience with Adobe Experience Platform/Customer Journey Analytics)</t>
  </si>
  <si>
    <t>enGen</t>
  </si>
  <si>
    <t>IT Business analyst/ Salesforce Business Analyst - W2 only</t>
  </si>
  <si>
    <t>Auburn, WA</t>
  </si>
  <si>
    <t>Find Your Next Career at Muckleshoot Casino</t>
  </si>
  <si>
    <t>Legal Data Analyst - Transactional &amp; Tax Legal Data Analysis Team</t>
  </si>
  <si>
    <t>Montgomery, NJ</t>
  </si>
  <si>
    <t>Data Analyst - Active TS/SCI/wPoly</t>
  </si>
  <si>
    <t>GENERAL DYNAMICS INFORMATION TECHNOLOGY</t>
  </si>
  <si>
    <t>Prologis</t>
  </si>
  <si>
    <t>Jefferson, NJ</t>
  </si>
  <si>
    <t>['python', 'r', 'java', 'sql', 'hadoop', 'spark']</t>
  </si>
  <si>
    <t>Purvis, MS</t>
  </si>
  <si>
    <t>Director AI, Applied Research</t>
  </si>
  <si>
    <t>Financial Data Analysis- Food Management</t>
  </si>
  <si>
    <t>Genuine Foods</t>
  </si>
  <si>
    <t>['python', 'sql', 'nosql', 'azure', 'gcp', 'databricks', 'aws', 'pyspark', 'scikit-learn', 'tensorflow', 'nltk', 'spark', 'git']</t>
  </si>
  <si>
    <t>Data Engineer (AI/ML, AWS)</t>
  </si>
  <si>
    <t>Boost Mobile</t>
  </si>
  <si>
    <t>['sql', 'shell', 'python', 'nosql', 'mongodb', 'mongodb', 'aws', 'redshift', 'snowflake']</t>
  </si>
  <si>
    <t>Guidewire Policy Center Principal Data Engineer</t>
  </si>
  <si>
    <t>['sql', 'python', 'javascript', 'aws', 'snowflake']</t>
  </si>
  <si>
    <t>Business Analyst, Portfolio Analytics</t>
  </si>
  <si>
    <t>Realty Income</t>
  </si>
  <si>
    <t>['python', 'sql', 'excel', 'powerpoint', 'outlook', 'power bi']</t>
  </si>
  <si>
    <t>Quality Data Analyst I</t>
  </si>
  <si>
    <t>Olympia Fields, IL</t>
  </si>
  <si>
    <t>Lead Data Engineer - Quality Assurance 🏆</t>
  </si>
  <si>
    <t>['python', 'sql', 'azure', 'databricks', 'spark', 'unity']</t>
  </si>
  <si>
    <t>Loads and Dynamics Analyst III</t>
  </si>
  <si>
    <t>['matlab', 'python', 'fortran']</t>
  </si>
  <si>
    <t>Principal Data Modeler</t>
  </si>
  <si>
    <t>Cotality</t>
  </si>
  <si>
    <t>MadaLuxe</t>
  </si>
  <si>
    <t>Real Estate Debt Valuation Analyst&gt;</t>
  </si>
  <si>
    <t>Altus Group Limited</t>
  </si>
  <si>
    <t>N2S.Global</t>
  </si>
  <si>
    <t>['python', 'bash', 'sql', 'aws', 'databricks', 'snowflake', 'tensorflow', 'spark', 'kafka', 'github', 'jenkins', 'terraform', 'docker', 'kubernetes']</t>
  </si>
  <si>
    <t>Integrated Broadcast System Lead Data Integrity Engineer</t>
  </si>
  <si>
    <t>['jupyter', 'selenium', 'windows', 'linux', 'macos', 'flow', 'git']</t>
  </si>
  <si>
    <t>Walhalla, SC</t>
  </si>
  <si>
    <t>Program Analyst-Part Time</t>
  </si>
  <si>
    <t>Databricks Data Engineer (Hybrid onsite - W2 contract)</t>
  </si>
  <si>
    <t>['sql', 'scala', 'python', 'aws', 'databricks', 'hadoop', 'airflow', 'unity', 'docker', 'kubernetes']</t>
  </si>
  <si>
    <t>Oakland University</t>
  </si>
  <si>
    <t>['sql', 'java', 'c++', 'python', 'javascript', 'tableau', 'looker']</t>
  </si>
  <si>
    <t>Rochester Hills, MI</t>
  </si>
  <si>
    <t>Material Handling Systems</t>
  </si>
  <si>
    <t>['sql', 'tableau', 'excel', 'word', 'flow']</t>
  </si>
  <si>
    <t>Financial Sales Data Analyst</t>
  </si>
  <si>
    <t>Pink Stork</t>
  </si>
  <si>
    <t>Treasury Data Analyst - (Treasury/Liquidity Experience Needed)</t>
  </si>
  <si>
    <t>Canon Recruiting Group</t>
  </si>
  <si>
    <t>Data Management - Data Engineer</t>
  </si>
  <si>
    <t>['python', 'java', 'c++', 'scala', 'hadoop', 'kafka', 'power bi', 'tableau']</t>
  </si>
  <si>
    <t>Applied Scientist, Ad Catalyst, Ad Catalyst</t>
  </si>
  <si>
    <t>['java', 'c++', 'python', 'sql', 'oracle']</t>
  </si>
  <si>
    <t>Valley National Bank</t>
  </si>
  <si>
    <t>['sql', 'r', 'python', 'sql server', 'power bi', 'datarobot']</t>
  </si>
  <si>
    <t>ML Ops Support Engineer _Reading, PA (onsite)</t>
  </si>
  <si>
    <t>['sql', 'python', 'bash', 'aws', 'databricks', 'snowflake', 'spark', 'kafka', 'tensorflow', 'bitbucket', 'docker', 'kubernetes', 'flow', 'github', 'jenkins', 'terraform']</t>
  </si>
  <si>
    <t>Amazon Robotics - Data Engineer, SWRDS , Amazon Robotics (AR)</t>
  </si>
  <si>
    <t>['nosql', 'java', 'python', 'c++', 'c#', 'redshift', 'oracle', 'aws']</t>
  </si>
  <si>
    <t>Staff Product Analyst</t>
  </si>
  <si>
    <t>San Francisco, CA (+9 others)</t>
  </si>
  <si>
    <t>Lead Data Engineer - apache spark, scala, and python</t>
  </si>
  <si>
    <t>New Home, TX</t>
  </si>
  <si>
    <t>['sql', 'java', 'azure', 'aws', 'gcp', 'kafka', 'angular', 'flow', 'git', 'terraform']</t>
  </si>
  <si>
    <t>Cloud Solutions Engineer - Azure &amp; Databricks</t>
  </si>
  <si>
    <t>Grad Engineer Trainee - Data Sc &amp; Analytics</t>
  </si>
  <si>
    <t>['go', 'python', 'r', 'aws', 'azure', 'databricks', 'snowflake', 'spark', 'tableau', 'power bi', 'qlik']</t>
  </si>
  <si>
    <t>Software Development Engineer</t>
  </si>
  <si>
    <t>Dallas, TX (+1 other)</t>
  </si>
  <si>
    <t>['python', 'sql', 'snowflake', 'redshift', 'bigquery', 'tableau', 'power bi', 'terraform']</t>
  </si>
  <si>
    <t>Senior Data Analyst - Finance Data Controls Analyst</t>
  </si>
  <si>
    <t>['sql', 'alteryx', 'tableau', 'excel', 'powerpoint', 'sharepoint']</t>
  </si>
  <si>
    <t>Careers At Vizient</t>
  </si>
  <si>
    <t>Dover</t>
  </si>
  <si>
    <t>Ladders Inc</t>
  </si>
  <si>
    <t>Data Engineer (Skillsbridge)</t>
  </si>
  <si>
    <t>Mission Essential Intelligence Solutions</t>
  </si>
  <si>
    <t>['python', 'scala', 'sql', 'aws', 'azure', 'gcp', 'spark', 'git', 'svn']</t>
  </si>
  <si>
    <t>IN-Manager Data Scientist Gen AI Data &amp; Analytics Advisory Kolkata</t>
  </si>
  <si>
    <t>['python', 'r', 'sql', 'azure', 'aws', 'gcp', 'pytorch', 'tensorflow', 'excel', 'qlik', 'power bi', 'alteryx']</t>
  </si>
  <si>
    <t>Career Opportunities: Data Analyst - TC - Data and Analy - Data Arch and Eng - FSO - Manager - Mul Positions - 1616983 (1616983)</t>
  </si>
  <si>
    <t>Principal Data Engineer - R10199297-2</t>
  </si>
  <si>
    <t>['sql', 'powershell', 'python', 'scala', 'r', 'sql server', 'mysql', 'postgresql', 'sqlite', 'oracle', 'aws', 'azure', 'spark', 'windows', 'ssis', 'alteryx', 'sap', 'tableau', 'power bi']</t>
  </si>
  <si>
    <t>Principal Data Engineer - R10199297</t>
  </si>
  <si>
    <t>Backend &amp; Data Engineer - Risk &amp; Trading</t>
  </si>
  <si>
    <t>['python', 'elixir', 'sql', 'rust', 'go', 'c++', 'redis', 'gcp', 'bigquery', 'snowflake', 'redshift', 'kafka', 'fastapi', 'django', 'kubernetes', 'terraform', 'gitlab']</t>
  </si>
  <si>
    <t>Customer Engineer, Data Analytics, SLED</t>
  </si>
  <si>
    <t>Apple Service Engineering - Big Data Analyst, Analytics &amp; Data Engineering</t>
  </si>
  <si>
    <t>['sql', 'python', 'scala', 'java', 'pandas', 'spark', 'airflow', 'tableau', 'kubernetes']</t>
  </si>
  <si>
    <t>Thiruvananthapuram, Kerala, India</t>
  </si>
  <si>
    <t>IT Technology Leader - Data Engineering</t>
  </si>
  <si>
    <t>Kendall Park, NJ</t>
  </si>
  <si>
    <t>FSTONE Technologies</t>
  </si>
  <si>
    <t>['python', 'sql', 'databricks', 'azure', 'pyspark', 'terraform', 'ansible', 'git', 'docker', 'kubernetes']</t>
  </si>
  <si>
    <t>Database Support Data Engineer - Intermediate</t>
  </si>
  <si>
    <t>Empower AI Inc.</t>
  </si>
  <si>
    <t>['sql', 'mysql', 'oracle', 'azure']</t>
  </si>
  <si>
    <t>Abramson Labor Group, On-site Power BI Data Analyst (1099 Contractor) - Application via WayUp</t>
  </si>
  <si>
    <t>Lead, Data Scientist - PGIM Global Services</t>
  </si>
  <si>
    <t>Principal, AI Data Scientist (Clinical Trial Exp Req) - Remote - BB627</t>
  </si>
  <si>
    <t>TechData Service Company LLC</t>
  </si>
  <si>
    <t>Data Scientist-Customer Analytics</t>
  </si>
  <si>
    <t>Straive</t>
  </si>
  <si>
    <t>Data Analyst II, Quality Control</t>
  </si>
  <si>
    <t>Databricks Platform Support Engineer</t>
  </si>
  <si>
    <t>Tachyon Technologies</t>
  </si>
  <si>
    <t>['python', 'sql', 'databricks', 'azure', 'snowflake', 'spark', 'airflow', 'pyspark', 'ssis', 'alteryx', 'power bi', 'tableau', 'git']</t>
  </si>
  <si>
    <t>Part Time Azure SQL DBA</t>
  </si>
  <si>
    <t>Senior Data Engineer-R-250440</t>
  </si>
  <si>
    <t>beBeeBusiness</t>
  </si>
  <si>
    <t>['sql', 'python', 'sas', 'sas', 'power bi', 'tableau', 'alteryx']</t>
  </si>
  <si>
    <t>Senior Data Science Expert</t>
  </si>
  <si>
    <t>beBeeDataScientist</t>
  </si>
  <si>
    <t>['python', 'r', 'sql', 'java', 'hadoop', 'spark']</t>
  </si>
  <si>
    <t>JNP Industries</t>
  </si>
  <si>
    <t>['python', 'sql', 'aws', 'airflow', 'git', 'github']</t>
  </si>
  <si>
    <t>Senior Conversational AI Engineer</t>
  </si>
  <si>
    <t>Associate Director (Group Head), Clinical Data Acquisition and Management (Clinical Data Science)</t>
  </si>
  <si>
    <t>Manager, IT Data Management</t>
  </si>
  <si>
    <t>['databricks', 'snowflake', 'flow']</t>
  </si>
  <si>
    <t>Data Scientist/GenAI</t>
  </si>
  <si>
    <t>Product Analyst (Digital Marketing Applications)</t>
  </si>
  <si>
    <t>['sql', 'redshift', 'tableau', 'jira', 'confluence']</t>
  </si>
  <si>
    <t>Database Marketing Manager</t>
  </si>
  <si>
    <t>['sql', 'azure', 'gdpr', 'power bi', 'excel', 'jira']</t>
  </si>
  <si>
    <t>Data Analyst with Data Compass, DAAS, Snowflake</t>
  </si>
  <si>
    <t>Kasmo global</t>
  </si>
  <si>
    <t>Head of Fraud &amp; Risk Data Science</t>
  </si>
  <si>
    <t>ETL Analyst/Data Scientist</t>
  </si>
  <si>
    <t>Data Infrastructure Insights Sales</t>
  </si>
  <si>
    <t>['sql', 'python', 'databricks', 'excel', 'power bi', 'tableau']</t>
  </si>
  <si>
    <t>Clinical Data</t>
  </si>
  <si>
    <t>Lead Graph AI/ML &amp; Data Engineer</t>
  </si>
  <si>
    <t>['python', 'neo4j', 'aws', 'azure', 'pyspark', 'kafka', 'spark', 'docker', 'kubernetes']</t>
  </si>
  <si>
    <t>UNCOMN</t>
  </si>
  <si>
    <t>['python', 'sql', 'databricks', 'pyspark', 'tableau', 'power bi', 'qlik']</t>
  </si>
  <si>
    <t>Data Analyst 1/Trainee 1/Trainee 2</t>
  </si>
  <si>
    <t>HD HR Consulting Solutions</t>
  </si>
  <si>
    <t>Survey Analyst</t>
  </si>
  <si>
    <t>OC business finder</t>
  </si>
  <si>
    <t>Novolex</t>
  </si>
  <si>
    <t>Cyber Security Data Scientist - Now Hiring</t>
  </si>
  <si>
    <t>LazyApply</t>
  </si>
  <si>
    <t>['bigquery', 'aws', 'azure', 'scikit-learn', 'tensorflow', 'pytorch', 'pandas', 'numpy', 'matplotlib', 'kafka', 'spark', 'seaborn', 'splunk']</t>
  </si>
  <si>
    <t>Java Full Stack Developer with Data Engineering Experience</t>
  </si>
  <si>
    <t>['java', 'mongodb', 'mongodb', 'redis', 'spark', 'kafka', 'spring', 'angular', 'tableau', 'docker', 'kubernetes', 'jira', 'confluence']</t>
  </si>
  <si>
    <t>Data Analyst / GIS Specialist (Hybrid)</t>
  </si>
  <si>
    <t>Total Business Tactics</t>
  </si>
  <si>
    <t>['spring', 'excel', 'tableau']</t>
  </si>
  <si>
    <t>Data Engineer 2 (Associate)</t>
  </si>
  <si>
    <t>Customer Engineer II, Data Analytics, Google Cloud</t>
  </si>
  <si>
    <t>AI, ML and Data Engineer</t>
  </si>
  <si>
    <t>ADVANCED MONITORED CAREGIVING INC</t>
  </si>
  <si>
    <t>['sql', 'python', 'aws', 'pandas', 'numpy', 'scikit-learn', 'tensorflow', 'pytorch']</t>
  </si>
  <si>
    <t>Software Engineer / Big Data</t>
  </si>
  <si>
    <t>IT Systems Administrator &amp; Data Analyst</t>
  </si>
  <si>
    <t>Patriot Broadband Technologies</t>
  </si>
  <si>
    <t>Data Engineer - Jacksonville, FL / Alpharetta, GA / Berkeley Heights, NJ Onsite | Contract W2</t>
  </si>
  <si>
    <t>['sql', 'python', 'java', 'scala', 'snowflake', 'aws', 'azure', 'git', 'kubernetes', 'jira', 'confluence']</t>
  </si>
  <si>
    <t>Data Engineer - SQL/Python - Capital Market/Banking</t>
  </si>
  <si>
    <t>['java', 'python', 'go', 'sql', 'nosql', 'dynamodb', 'cassandra', 'redshift', 'aws', 'spark', 'kafka']</t>
  </si>
  <si>
    <t>Enterprise Data Governance Leader</t>
  </si>
  <si>
    <t>Stanley Black &amp; Decker, Inc.</t>
  </si>
  <si>
    <t>['vba', 'sql', 't-sql', 'go', 'sql server', 'excel']</t>
  </si>
  <si>
    <t>Data Analyst/Decision Scientist - on-site in Santa Monica, NO H-1b or C2C</t>
  </si>
  <si>
    <t>['python', 'r', 'sql', 'databricks', 'spark', 'looker', 'tableau']</t>
  </si>
  <si>
    <t>Travis County</t>
  </si>
  <si>
    <t>Loyalty Analyst</t>
  </si>
  <si>
    <t>Data Engineering Manager, DBS BI</t>
  </si>
  <si>
    <t>Risk Adjustment Analyst</t>
  </si>
  <si>
    <t>Advantmed</t>
  </si>
  <si>
    <t>Remote Rocketship</t>
  </si>
  <si>
    <t>Principal Data Engineer – R01551017</t>
  </si>
  <si>
    <t>Manager - Data Engineering and Analytics Consulting</t>
  </si>
  <si>
    <t>Ippon Technologies USA</t>
  </si>
  <si>
    <t>['sql', 'python', 'snowflake', 'databricks', 'azure', 'aws', 'redshift', 'pyspark', 'terraform', 'kubernetes']</t>
  </si>
  <si>
    <t>Customer Data Engineer III - New Glenn</t>
  </si>
  <si>
    <t>['aws', 'confluence', 'jira']</t>
  </si>
  <si>
    <t>Data Analyst Finance (VBA, Power Query, Power BI, Python) 4+ years of experience)</t>
  </si>
  <si>
    <t>['visual basic', 'vba', 'python', 'sql', 'pandas', 'numpy', 'excel', 'sap', 'power bi', 'dax', 'tableau']</t>
  </si>
  <si>
    <t>Higher Education Recruitment Consortium</t>
  </si>
  <si>
    <t>Trade Desk</t>
  </si>
  <si>
    <t>Staff Data Engineer - AI Startup</t>
  </si>
  <si>
    <t>['java', 'python', 'aws', 'snowflake', 'databricks', 'airflow']</t>
  </si>
  <si>
    <t>Data Scientist - CXI</t>
  </si>
  <si>
    <t>['sql', 'python', 'matlab', 'sas', 'sas', 'tableau']</t>
  </si>
  <si>
    <t>Staff Data Engineer - Data AI-Listings &amp; Structured Data</t>
  </si>
  <si>
    <t>['sql', 'java', 'scala', 'spark', 'flow']</t>
  </si>
  <si>
    <t>East Lansing, MI</t>
  </si>
  <si>
    <t>The Doctors Company</t>
  </si>
  <si>
    <t>Sr. SDET – Data Engineering</t>
  </si>
  <si>
    <t>['java', 'python', 'sql', 'dynamodb', 'aws', 'snowflake', 'selenium', 'docker', 'kubernetes', 'git', 'github', 'jira']</t>
  </si>
  <si>
    <t>Staff Software Engineer - AI Governance, Apple Data Platform</t>
  </si>
  <si>
    <t>IT&amp;D Senior Analyst, Platform Engineer-ServiceNow</t>
  </si>
  <si>
    <t>Reckitt Benckiser</t>
  </si>
  <si>
    <t>CARE UMR Senior Data Analyst - Hybrid in New York or New Jersey</t>
  </si>
  <si>
    <t>['python', 'r', 'sql', 'aws', 'gcp', 'azure', 'scikit-learn', 'tensorflow', 'matplotlib', 'seaborn', 'spark', 'hadoop', 'pytorch', 'tableau', 'power bi', 'flow']</t>
  </si>
  <si>
    <t>Machine Learning Engineer - GenAI/ML, Data Integration AI and Platform Excellence (APEX)</t>
  </si>
  <si>
    <t>Sr. Software Engineer, Data Center Automation Services</t>
  </si>
  <si>
    <t>['python', 'java', 'go', 'dynamodb', 'aws']</t>
  </si>
  <si>
    <t>Business Intelligence Engineer, IB Supply Chain Analytics</t>
  </si>
  <si>
    <t>['nosql', 'python', 'java', 'r', 'redshift', 'oracle', 'tableau', 'excel', 'microstrategy']</t>
  </si>
  <si>
    <t>SIGDEV Analyst - 22608</t>
  </si>
  <si>
    <t>Customs Data Analyst</t>
  </si>
  <si>
    <t>['go', 'excel', 'powerpoint', 'word', 'sharepoint']</t>
  </si>
  <si>
    <t>['python', 'pyspark', 'spark']</t>
  </si>
  <si>
    <t>Data Engineer - Industrials &amp; Energy Sector - Staff - Consulting - Location OPEN</t>
  </si>
  <si>
    <t>['go', 'python', 'sql', 'aws', 'databricks', 'pyspark', 'kubernetes', 'github']</t>
  </si>
  <si>
    <t>AML Business/Data Analyst</t>
  </si>
  <si>
    <t>Comeet</t>
  </si>
  <si>
    <t>Heitmeyer Consulting</t>
  </si>
  <si>
    <t>Senior Medical Data Analyst</t>
  </si>
  <si>
    <t>The Doctors Management Company</t>
  </si>
  <si>
    <t>Norton, MA</t>
  </si>
  <si>
    <t>Precision Medicine Group</t>
  </si>
  <si>
    <t>['sql', 'oracle', 'word', 'excel', 'powerpoint', 'outlook']</t>
  </si>
  <si>
    <t>Clinical Data Analyst, NGS Genomics</t>
  </si>
  <si>
    <t>['swift', 'aws', 'azure', 'gcp']</t>
  </si>
  <si>
    <t>Carlton, TX</t>
  </si>
  <si>
    <t>Afton, TX</t>
  </si>
  <si>
    <t>Ladonia, TX</t>
  </si>
  <si>
    <t>mgr engineer, Data Services- ST (Hybrid, Seattle, WA)</t>
  </si>
  <si>
    <t>['java', 'nosql', 'mongo', 'go', 'cassandra', 'couchbase', 'aws', 'azure', 'oracle', 'spring', 'kafka', 'spark', 'git', 'jenkins', 'docker']</t>
  </si>
  <si>
    <t>['python', 'sql', 'aws', 'databricks', 'spark', 'atlassian', 'git', 'bitbucket', 'kubernetes', 'jira']</t>
  </si>
  <si>
    <t>Software Engineer Technical Leader, Customer Data Platform (Bay Area)</t>
  </si>
  <si>
    <t>['python', 'java', 'c++', 'scala', 'aws', 'gcp', 'gdpr', 'tensorflow', 'pytorch', 'splunk']</t>
  </si>
  <si>
    <t>Senior Data Analyst - Insurance</t>
  </si>
  <si>
    <t>PMA Insurance Group</t>
  </si>
  <si>
    <t>['sql', 'tableau', 'qlik', 'sharepoint', 'jira', 'confluence']</t>
  </si>
  <si>
    <t>Senior Engineering Manager - Data Engineering</t>
  </si>
  <si>
    <t>Principal Associate - Data Engineer</t>
  </si>
  <si>
    <t>Data Scientist, AVP</t>
  </si>
  <si>
    <t>Blackstone</t>
  </si>
  <si>
    <t>['python', 'r', 'sql', 'aws', 'azure', 'spark', 'hadoop', 'tableau', 'power bi', 'git']</t>
  </si>
  <si>
    <t>Data Analyst, Strategic Operations and Performance Management</t>
  </si>
  <si>
    <t>Data Science Analyst II-Geriatric and Palliative Medicine</t>
  </si>
  <si>
    <t>['c', 'unity']</t>
  </si>
  <si>
    <t>Data Analyst - Crypto HFT</t>
  </si>
  <si>
    <t>['sql', 'sql server', 'oracle', 'power bi', 'tableau', 'excel']</t>
  </si>
  <si>
    <t>BeBee KW</t>
  </si>
  <si>
    <t>Army Sustainment Data Analyst - Consumption &amp; Class I-V Modeling</t>
  </si>
  <si>
    <t>Axyde Analytics</t>
  </si>
  <si>
    <t>Data Analyst II Medical Economics</t>
  </si>
  <si>
    <t>Senior Data Engineer and Software Developer - Research Analytical Laboratory</t>
  </si>
  <si>
    <t>3M Company</t>
  </si>
  <si>
    <t>['python', 'sql', 'c#', 'nosql', 'sql server', 'azure', 'asp.net', 'ssis']</t>
  </si>
  <si>
    <t>Customer Success Engineer - APAC</t>
  </si>
  <si>
    <t>Beehive Industries, LLC</t>
  </si>
  <si>
    <t>['python', 'sql', 'aws', 'azure', 'gcp', 'pandas', 'numpy', 'scikit-learn', 'tensorflow', 'tableau', 'power bi']</t>
  </si>
  <si>
    <t>Statistical Financial Analyst</t>
  </si>
  <si>
    <t>The Weston Group</t>
  </si>
  <si>
    <t>Data Analyst, Technology Consulting - Data &amp; Analytics (Data Architecture &amp; Engineering) - Financial Services Office (Manager)</t>
  </si>
  <si>
    <t>['aws', 'gcp', 'azure', 'snowflake', 'databricks']</t>
  </si>
  <si>
    <t>Data Analyst - II (Hybrid)</t>
  </si>
  <si>
    <t>['sql', 'sas', 'sas', 'python', 'hadoop', 'word', 'excel', 'sharepoint', 'spss']</t>
  </si>
  <si>
    <t>Sr Marketing Data Analyst - Now Hiring</t>
  </si>
  <si>
    <t>['sas', 'sas', 'sql', 'r', 'python', 'excel', 'spss', 'tableau']</t>
  </si>
  <si>
    <t>Sr. Data Engineer - Permanent/Direct Hire</t>
  </si>
  <si>
    <t>['java', 'python', 'shell', 'perl', 'aws', 'spark', 'hadoop', 'airflow', 'linux', 'git', 'docker']</t>
  </si>
  <si>
    <t>Minato City, Tokyo, Japan</t>
  </si>
  <si>
    <t>['python', 'sql', 'java', 'pyspark', 'jupyter']</t>
  </si>
  <si>
    <t>Portfolio Manager, Data, Analytics and AI</t>
  </si>
  <si>
    <t>Pittsfield,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</si>
</sst>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yyyy\-mm\-dd\ hh:mm:ss"/>
    <numFmt numFmtId="166" formatCode="&quot;$&quot;#,##0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F3F7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b/>
      <sz val="26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-0.2499465926084170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2" borderId="2" applyNumberFormat="0" applyAlignment="0" applyProtection="0"/>
    <xf numFmtId="49" fontId="5" fillId="3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3" fillId="0" borderId="1" xfId="1" applyNumberFormat="1" applyFont="1" applyBorder="1" applyAlignment="1">
      <alignment horizontal="center" vertical="top"/>
    </xf>
    <xf numFmtId="44" fontId="3" fillId="0" borderId="1" xfId="1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167" fontId="0" fillId="0" borderId="0" xfId="2" applyNumberFormat="1" applyFont="1"/>
    <xf numFmtId="164" fontId="1" fillId="0" borderId="0" xfId="1" applyNumberFormat="1" applyFont="1" applyProtection="1"/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7" fillId="2" borderId="2" xfId="3" applyFont="1" applyProtection="1">
      <protection locked="0"/>
    </xf>
    <xf numFmtId="0" fontId="8" fillId="0" borderId="0" xfId="0" applyFont="1" applyAlignment="1">
      <alignment horizontal="center" vertical="center"/>
    </xf>
  </cellXfs>
  <cellStyles count="5">
    <cellStyle name="Comma" xfId="2" builtinId="3"/>
    <cellStyle name="Currency" xfId="1" builtinId="4"/>
    <cellStyle name="Input" xfId="3" builtinId="20"/>
    <cellStyle name="Normal" xfId="0" builtinId="0"/>
    <cellStyle name="Style 1" xfId="4" xr:uid="{21A9F110-DA21-46A6-AB15-8B3456894211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numFmt numFmtId="165" formatCode="yyyy\-mm\-dd\ hh:mm:ss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Title!$D$2:$D$11</c:f>
              <c:strCache>
                <c:ptCount val="10"/>
                <c:pt idx="0">
                  <c:v>Data Analyst</c:v>
                </c:pt>
                <c:pt idx="1">
                  <c:v>Business Analyst</c:v>
                </c:pt>
                <c:pt idx="2">
                  <c:v>Senior Data Analyst</c:v>
                </c:pt>
                <c:pt idx="3">
                  <c:v>Data Engineer</c:v>
                </c:pt>
                <c:pt idx="4">
                  <c:v>Cloud Engineer</c:v>
                </c:pt>
                <c:pt idx="5">
                  <c:v>Data Scientist</c:v>
                </c:pt>
                <c:pt idx="6">
                  <c:v>Senior Data Engineer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Senior Data Scientist</c:v>
                </c:pt>
              </c:strCache>
            </c:strRef>
          </c:cat>
          <c:val>
            <c:numRef>
              <c:f>Title!$F$2:$F$11</c:f>
              <c:numCache>
                <c:formatCode>General</c:formatCode>
                <c:ptCount val="10"/>
                <c:pt idx="0">
                  <c:v>#N/A</c:v>
                </c:pt>
                <c:pt idx="1">
                  <c:v>103900</c:v>
                </c:pt>
                <c:pt idx="2">
                  <c:v>116275</c:v>
                </c:pt>
                <c:pt idx="3">
                  <c:v>135000</c:v>
                </c:pt>
                <c:pt idx="4">
                  <c:v>137300</c:v>
                </c:pt>
                <c:pt idx="5">
                  <c:v>137500</c:v>
                </c:pt>
                <c:pt idx="6">
                  <c:v>149743</c:v>
                </c:pt>
                <c:pt idx="7">
                  <c:v>157500</c:v>
                </c:pt>
                <c:pt idx="8">
                  <c:v>160000</c:v>
                </c:pt>
                <c:pt idx="9">
                  <c:v>160992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2-4A89-B487-109524B2E383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Title!$D$2:$D$11</c:f>
              <c:strCache>
                <c:ptCount val="10"/>
                <c:pt idx="0">
                  <c:v>Data Analyst</c:v>
                </c:pt>
                <c:pt idx="1">
                  <c:v>Business Analyst</c:v>
                </c:pt>
                <c:pt idx="2">
                  <c:v>Senior Data Analyst</c:v>
                </c:pt>
                <c:pt idx="3">
                  <c:v>Data Engineer</c:v>
                </c:pt>
                <c:pt idx="4">
                  <c:v>Cloud Engineer</c:v>
                </c:pt>
                <c:pt idx="5">
                  <c:v>Data Scientist</c:v>
                </c:pt>
                <c:pt idx="6">
                  <c:v>Senior Data Engineer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Senior Data Scientist</c:v>
                </c:pt>
              </c:strCache>
            </c:strRef>
          </c:cat>
          <c:val>
            <c:numRef>
              <c:f>Title!$G$2:$G$11</c:f>
              <c:numCache>
                <c:formatCode>General</c:formatCode>
                <c:ptCount val="10"/>
                <c:pt idx="0">
                  <c:v>93580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2-4A89-B487-109524B2E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8075327"/>
        <c:axId val="1748080607"/>
      </c:barChart>
      <c:catAx>
        <c:axId val="1748075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080607"/>
        <c:crosses val="autoZero"/>
        <c:auto val="1"/>
        <c:lblAlgn val="l"/>
        <c:lblOffset val="1"/>
        <c:noMultiLvlLbl val="0"/>
      </c:catAx>
      <c:valAx>
        <c:axId val="174808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807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221779474641024"/>
          <c:y val="4.2735042735042736E-2"/>
          <c:w val="0.71669894614675589"/>
          <c:h val="0.8379769836462749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Type!$D$2:$D$6</c:f>
              <c:strCache>
                <c:ptCount val="4"/>
                <c:pt idx="0">
                  <c:v>Contractor</c:v>
                </c:pt>
                <c:pt idx="1">
                  <c:v>Part-time</c:v>
                </c:pt>
                <c:pt idx="2">
                  <c:v>Internship</c:v>
                </c:pt>
                <c:pt idx="3">
                  <c:v>Full-time</c:v>
                </c:pt>
              </c:strCache>
            </c:strRef>
          </c:cat>
          <c:val>
            <c:numRef>
              <c:f>Type!$F$2:$F$6</c:f>
              <c:numCache>
                <c:formatCode>General</c:formatCode>
                <c:ptCount val="5"/>
                <c:pt idx="0">
                  <c:v>76212</c:v>
                </c:pt>
                <c:pt idx="1">
                  <c:v>80774.5</c:v>
                </c:pt>
                <c:pt idx="2">
                  <c:v>87500</c:v>
                </c:pt>
                <c:pt idx="3">
                  <c:v>#N/A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6-43BC-9F04-CCDBA601D1B5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Type!$D$2:$D$6</c:f>
              <c:strCache>
                <c:ptCount val="4"/>
                <c:pt idx="0">
                  <c:v>Contractor</c:v>
                </c:pt>
                <c:pt idx="1">
                  <c:v>Part-time</c:v>
                </c:pt>
                <c:pt idx="2">
                  <c:v>Internship</c:v>
                </c:pt>
                <c:pt idx="3">
                  <c:v>Full-time</c:v>
                </c:pt>
              </c:strCache>
            </c:strRef>
          </c:cat>
          <c:val>
            <c:numRef>
              <c:f>Type!$G$2:$G$6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93580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6-43BC-9F04-CCDBA601D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3435151"/>
        <c:axId val="323433711"/>
      </c:barChart>
      <c:catAx>
        <c:axId val="32343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433711"/>
        <c:crosses val="autoZero"/>
        <c:auto val="1"/>
        <c:lblAlgn val="ctr"/>
        <c:lblOffset val="100"/>
        <c:noMultiLvlLbl val="0"/>
      </c:catAx>
      <c:valAx>
        <c:axId val="3234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43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A40AB13F-82C7-45B4-A5C0-D6FDE99883D0}">
          <cx:dataId val="0"/>
          <cx:layoutPr>
            <cx:geography cultureLanguage="en-US" cultureRegion="US" attribution="Powered by Bing">
              <cx:geoCache provider="{E9337A44-BEBE-4D9F-B70C-5C5E7DAFC167}">
                <cx:binary>5H1pb9w21/ZfCfr5kStKpETduPsAlWbxMk5iZ2vyRZg6E+37rl//XvIWiVYsN/UDB3gnBdpK4Rzy
OodnJ+e/V+1/rsLDPn/VRmFc/Oeq/eM3tyzT//z+e3HlHqJ9cRR5V3lSJN/Ko6sk+j359s27Ovz+
Nd83Xuz8rsiE/n7l7vPy0P72v//FtzmHZJdc7UsviS+qQ95dHooqLItH3s2+enWVVHE5DHfwTX/8
dp7EThJ6+99eHeLSK7v3XXr447fJX/rt1e/iVz0g+yrEzMrqK8ZS7YgrTFa5QeTrD/3tVQgqt6+J
rB5xahg6Y8Yd0df7CAOfMpXriey/fs0PRfHq9t/jkZOJj194RWLdrNxKhlmev75e1u9TZP/3v8ID
LFR4MgJfRGXplYi9lYRJ9PezYn8kG4ZBNEOdYC7pypEhc05Uym94ok2hf8pM5qH/PlKA/vsLEXrr
zctDv8n38dXhDoRnEXpNAbiGok+QV44o46qucR18uf7c0byR+eV5zMN+N04A/e6xCPnm8uUhx4K9
ZxV2SVGPFFVl1CDkHtyxptGPVEUlRGa3Qq9MsX/ChObBvx8ooH//XIT/9Z8vD/+fuTNo+PgZNb2k
0iPD0KjByaB28JkKv6ThvaYrnBHtRu1ALd2YGUAFJfykOc3zYDRU4MLojciHP3+BbXCe9Hso/ax6
Ru0jEeNIlRVFVXR6AzSZaKGBT4RSQ1f5lAFPm8w8B8ZjBRaMX4k8OP/y8nvhfF/lXulVxR0a/94A
SIp8pOjMoEy7lfUpC5h+xHRZZVy5VUZ4Pd4KT5rSDxjxfTUiH76/ecCGDy/Pht2+rJ/T+2HwPKms
UQ6VdPOZ7AKFHukMtpgRAfvlecwDfzdOQP3usQj57uPLQ/5nVZT5/ln9fUlhR9DxMuXqvBmG9qGG
THRVvVFOAvpPmtI8A0ZDBR6M3ohs+PMXkPx3SVW6r86S/LC/UwP/XgWp2hFVuaJw7TbwmgYBRNGP
uKpwHZy6I3pjhp84m3keTAYLXJi8E/lw9gsY49eH0j3k4T7++oymgClHCswA1alyo4UA98gtZUea
ohkwxsaNqZYFp+iJc5rnxmSwwI3JO5Ebr3cvr5xeH5pXXw77gR13Avrvd4VEyRED0lw1lBvAEQaM
2EEQG3OVUkI0MT542nR+xIjRWh4wYvTuASN+Af/I6tL8OZ2jwf/kiiqr2i0LpppJVY8IZUSV78IE
wUIsT2eeB3fjBPjvHovIW59ffgscJ/HXKt8/ozYiFOk4RWWaMpV7iWtH7FoJqbeKCMHb2CN9ylTm
cf8+UkD++wsR++NfIB33Z3/I/957/j6+A+Lfax8qH6mGqqkykL7+TG0B1Y90riNbym43hiD5T5vS
PBfGYwU+jF+JnPjzF9A/22ofPR8PiHqE2NcwqHwr6AB5bAAo4gIEBUhUzPqnS5OZR/9mlID7zUMR
8e0v4JCeH1rvKnk+zJGaM5CaM1SdTcCWiKzAHBva8OeO3I0XujyFeaTvxglY3z0W0T7/6+W1/Nt9
vI+e0fPnR4wYuqLpg6MzfERVLx8h+88YwoOb92DKWNUvz2ce+rtxAvR3j0Xo3/758tBbSVHuX116
V88Iv3E02FGFyNqNjjdQ2BopGInTI2Iwohh3llaA/2lzmmfBeKzAhvErkRXW5cuzwjzE3jOaWuOI
AeEh6rqRcRn6ZcQFBGWMUyrrt0GZIQTBi7OZx/92mAD97VMRdfP05VHfHvJoH3d3CuDfuziMoOhI
DK5rs0UAAg+Iy1zW+Xzi8wnzmUf+fqCA/f1zEf3V+uXRPzvE3TNqHgLPhhga0joTWVc5MkFERWnm
1usUXPvFWcwjfjtMwPv2qYj22S+A9jp89W4f1vuvSf588g53UkehhTCNTECXOD/iGrKcChU8mydO
Yx70yWAB+sk7kQHvfoF089m+3wcuLO4z6nnKj4gMY8rorbmdFh017UjXoXDuXB1ZMLZPm9I8L8Zj
BVaMX4mcOPsFQqrd4e99nDwjG5C0MRTl2umZbAOVHXGDqYwp36sBY1/zCROZB/9+oID8/XMR9p35
8vr+skEy8xkVvkRQUaeaphKI9ci7UeHha5Qi4vpefRyjvjyPedDvxgmY3z0WIb/89PKQm/vYCfdf
D4X7fDof4SzXKbI4TL118SfoG6j9IsGmc4PfvBZ9yydNaZ4D4+UIXBi/Ejlhrl6eE9dFuOcs8CJd
xlC/QgVrqvOR4yTI7nCu3gbAsMxj6X/CRObBvx8oIH//XIT9z/cvDzuyTF8PYVKlhzsU/r2TTzRI
uML51M+UNNRWNA7/8y6xj/dj4J82lXnsx2MF+MevRA5s3748Byzkd55T62vImemqwTX5Vr4FNhja
kSajCYvfpZEFNizPZ54Fd+ME+O8ei9Bbf7489Of7sHxGezt4M+ibJdD+N1mFaeUKigcpBYXwoeF2
LPiL05gH/HaYgPftUxHu819A17x1vdBLUy8+PGfJSjuCoVXloSA78nGIQlBM0dDlJsRXT5zEPOST
wQLwk3ci/G+PfwFpT/Lk6jnz9io5QkGcw62fdXQktNRC16PV5y7TKWQWzpcnNM+G+4ECC+6fi/Cf
/wLK5riKnX3+jLk0ODiEE53xu35xwc9BjlNGmk29qyYi0TzWOk+Yzzz69wMF9O+fi+gff3h54X+7
D7znTS0oaKOFYCNFPNU8GjI7BBoJByhurIDgXz5lJvPAfx8pIP/9hQj927OXh/7ddf/an9/yZ62j
SAof+slVBUn6ieZHh6HMdYJ+KjoV+KfOYx786WiBAdOXIhO+/AraB4eq0EMYO3eY/Hs3X8F5FQXe
joKOhesPBH1sgYdAC/3NhsGErBo6O27m8urd0GR/o5Tm5jPPCWG4wArhrciL419gQ6ydLi0fW/c/
O0OnoDcH/fx0KKrM8AF6Cg4p+HRbUhnqvWM7sDibeS7cDhPQv30qor7evrwaOom/Pmd6AdKvMjTj
wP+5QX2qhXRYB03Vhi7+m9eC77M4m3nUb4cJqN8+FVE/ef3yqCMc2XfFcwJPkUUYWkXYbeOyDDU/
VjvoGVG0IdEgz3boPGVC89h/HynA//2FyIHzzy/PgZMi3x/Cuz0/p2b/mbpB9pgThSKHeVvCRf5y
hD/aNzlOtqCqcvsRgt3l6cyjfzdOwP7usYj8yS/QomzBziX/82p1iJKrHEeer15dHtLq7xD/kXx7
hWbyJab8H54m7g9X7rPuSuMIOW9DhqG54buQ+2CIBZF00n7Utbs8n3mxsO4GCnJx/1wUDOsXqK+9
xZn8Mhkai56xi47wIwXnZrgGo3T9mbpjEmqdiMYVglr//fuxH/DESc2zYTJYYMXknciOt3AAcWOA
IOkPHvyfHq2H+UyQk3rO7SDJaGKXkYYl93pQMFODd0zACqbcpkfulMFNg+OT5jTPi9FQgROjNyIf
TlYvzwcL+cFFnTi9g+GxuyUk5Kd0jaiqrtwdqJ9YKklHihDJWp2oQo5wcSLzwN8OE0C/fSoCbv0C
Bmp3KJLSfUYdJCHY0JANVID7BGsE6+jwleEq37U9TsX9CTOZx/x+oID6/XMR9927lxd0IUb9cQD8
zzyz/48DcsF+jC5XudcQq325X19fW/Pkt9cih7t0hKGPZCxuX518/eM3goDw/i6c4RsmUfd1UXh8
tvZuyGFflBjMDDQu4XIWgjPIqG8MX9Ycrt8QXM+iwAE3cGkOji9T2JU4yUv3j98kjEFGBt63hg5v
NM7rCDqLIfuGdxSdaFTGSUKGu3ZgeBR+f1XQ2yTsnCS+R+r2/1/FVfQ28eKy+OM35I7Tm781zBNl
dVkHba7KFLfEqCil4/3V/hK3EeEvk//pHZsGOquVXcCJ6clrxzvVQrO3EvI6z84kyswRODP0oJAf
0ENH+qDIFSzBkKf0Ukp9JmUd2eEqpJUfflGiq5z4WzdRFwgNExcXxnD+jCG+xCk/NkxktLBIz722
qx1lFxf8JPNSi3PXCtIb63ljm2aWM0NFV9GCo+sa/qBJYUolrJE2SKKE7py2bt6XnZ1aoezpqyAs
1JtK0g9JQRzEBYGUbsDI4eQQH27dGC9Ib3MfLTA53WWNwi1dD/tVS137/B/zBzkmNE3DvZTRcjTM
YgRbnSgpQVKc7uIm81Zqzd5XTuOu+5Sn511d0AUuKXMAor1GJ4pKFUqHi3Qm9LgjZbg9ge40KleK
JUV69CFpEuKbrdc6HtBUeWh6LK89kze1fBoETo4LEKI2WBWJUbC10zC7MSXa56FV66m+r/wmdTaE
lZJr9q7vv0/asrc8Vfa/uVneeCsvVurPjqcr1du6a4xjPw0Ctg5avFxY3nDHwAOmaTLBrVdDJhtq
YLq8qmhk6vQV3ame7K5Lkr2mgeesXJweOJZ73Wpt6U1Eqy+pXfanYSEVZpZz9cbj+KHkkGFTCXth
aBce0opI5IK701loqZ1pZQ2QFVUiK6WVTWqU5z7vPLPo/I0kZ2uWlmZsyCdu3vs/AQIui8EWQRM+
ApfhoMSYxzTRZbtUe7ajQZpYqpN2FzG5LPKiX9OyDHeeT1foJc9WhuafBFKuvmF6q9101f8YhIes
gAfPcRyYQvNA2IRZlFzxI9wOwnYKCbK/tCq2j9G+/rmu/eDYU5Rm3YVycF51fbWVsjJdE9sjx0Ub
SieP77AH+xhGADofCUUIva4zZYpGqhqF2vBEOtOCTtt2ht6+61ljLyimhzwHGSbrUE1DkwhO4U7J
qJQUaqFU0lnurHS7P2319KsRSL2parLl+m5qNoT7EDfv3LnxtH4I9dwKkdQbGrM47JcqIN0mJGhy
p5fOODnNSWg22k0o/0MCg1KYyDM6TZGFYDjaoWoEKnG6tiTUSWUUhnFW1iqxiMfeUSnfeLnir3zf
Do4dHrrrx7n2wG4JJAWuFTzPoyLQjTP9TZh9JsoHHnwo1A+PE3mgDAUiAs+awHXqOtGMM0f+0sR7
Rk6a8OJxEjPrgB+iwH9nBODpgv3FYe0ikKjn7iSpt3yHW4ZSWa1zUav15nFKM1IwoSQwqSn8mCi9
6+4qYm8SxreV1356nMSMHAxOFdLzcGEUeegQGSuWjNdKG2W+u2vSyt3WfXbCA6dYx452Fthpd164
nrygzOZWBTOM7jeCM0dUF1ZVh11VZmkJkk6+zbrmc67pN71pP5TuJRKCqNW502VJBhJ5l7umqueO
mbIlP2zYg8IW0nVMfzi/w+BKCkRIb1d5alfuTlEubKc+5dK2g6EtIQaxccazdyVXV49za070dKbD
08W1MLivRFALldxlSqiCpKOcy44ySJ3UXHiF8zMs+k5HFHGSGr5es8bdaUG+pQ2pTbeL2gUiyI0/
xA8eH85AqSjIaYJJlUM791gNIuSNFq8TalZd+Kb2uy2PTClbcpNmuTWiJgh6FAR67yWdu4ucaKtU
0SnJ5a+R25mJoa5sn5h5kVqs0ReU3rVNfCAlI7qCd0Y6rZYCG3Rz91LOym1hVCsnO01901WUv+qs
WwUOMwnJTa+qrCg4c8OD4x5HhW150pcmP8d1qE1Nzd4pz52mNptk7WvBJjKCbaGybZuUq5g7JpGO
nbz7CU03+OR3HBo4OPJkS1nPeBTK7i5t3A2BtQeEq1ZSTTYc0r0P+N7e4DGOoebU0JiSINgNK7WK
dZAFt7rI5fR11rtfnfyT47mKKVWF9Ti14QaHh6KHsowxtIbiZh+BKbVRSY3eq+6uZp7Z82PcNmsU
X0ifm31XfVZr/t5BFNdmf0n+KmKmHV74aWy6ebdKen1Vxad+faH5naXqtsn1jcPChb0xY8b04TTO
3QQF5G2/cuWcG9D8SWhsZLh+r6tWdi3ad0tmeU5XchmOAM7yoxVctACe3GokrYi7C5MwX1U4PWRW
lEYnj0M+p7nGVATEu1pz7ZK12Abevqjy80b6Unb0NFKiBeRml6Mg6Qa3EK666Cn7YcEChK3uLpDf
u2myqpV+gcIcb3AzyC0FhP/TXeHJft/kNZZSSqEZGLnJ84uf8WN08EKRVYr7F5QhKzveelVSdn3u
9e7OJhdOpx4ncmZJaroQEM8uhQ1ONMLVoXN0SiXx0lhNSxsqGKIv1R/T/kuTLkQNszS0IbGvoDEV
57mnNBQtkTXP19ydH5/bvWoFxdZn2YJhfBgl4oI6PqIi4KWqPVaYud6uVWLZjEqqrArNcU9620nX
nq+ca2r6V+o1VuGwz6woo7Wj5u3CLOa02HgSgpC3zFFtqmCpfVtIZhZSY9W1nmp6XctMLjlrOWmW
0iezNPWhyws5BdwWJ3hTttfJWVCBhSdRV5t10pq8pxZV3nSXP7GDR4SUKR9Zq1V5rQ8qqa5MSd0z
ZGxgpPquWUBxVlWMCAkuvD9ELXXL3V1ivCvr1Gx5ZTH1lKfp+vEVzUrmcDrpOopE0DZdEWyboTZI
cexi6YPj6+u8+yB5Sw7A7GrQCI+LDnCJokEEmaiUTG1yyfd2vvJNd3oz8F8bPFzR0l0wamRW83Hk
O9kQnyMtOl1OW8WSnheet6tVzcy6csWjbdacx38HLhIT8XFryb7ZGys53hSGZ0oLbJtBE0VtXEel
q/CKkaWYkg+a0Pf0dlio8aFUP7iIv5ZUyVxEPqEhiIaSy2XcMtDQqLSFF6yfap23TjdlFx53WbGV
wq8SVxbEZAZXNLFCF6Oaz5EPEFRLpSsNHFXH23G7ufAztkJp3zX/sSgizodkDzfcoZtEEEVbr0qp
iCNvZ1dsg9BYUoN1bmcLIjK7khEVQVdUmuSXrRp7O9cOzUrPTAP5s8cXMkcC+SG0NgztDbBdUylI
stptZaP0dj0/r+J849TaAoWZDYVAFXlvDRlcpP0FGTBqN3TKuPB2ufzRU86bNrl0lXNVDhdSfnPy
DNWAkjTu50RzuQCWp9qFG2YM8qwdaHQpNR/KcMnNmwlKUDf4TkPYM0mBkoEfUm9H3b46dQI1s6qE
plsk20+jVP/kG0VwIfPsovGDpfBraX0CjmUvZ1JVg3bB3xr1R599Lo1vjwsDGb5DCH4m6xOkoece
adtC83bSWUG0LTvWOrOvTdvxTfUQdZmpky2tGhOhlx4tgTsnKGNwBwDG0YuiNpXbqN4uqEKzi9cZ
++RFsmkEV4+vcpYOqiO4iA/Gnw8XN43paDGRXLXXYUY6o1mzwrvUcqUzizxQLa+l3PoZcvhVAuRQ
cIJKJKcHVIoyBepId0OzcNKVVp6GWbzylCUAZ1wLZLxxaAIHGIdUjaCUWkqzKtehbXPimvBDFb+x
NK9a0TY3o+qmufiHKZs58zWhJuw30tl2Vvmg1ucr/VMk5WYeXpDeRMHELc4qXzXT9kOTQGnpaydw
zK6jC8jO7kZUhWQ00uMCfDGhE7dpYBMdmqV1EGUrKAZYVddwM5drusqJYZthpvarvAuabWKnxeXj
jJ3dkCPyw2YayauRKaQkA9yS0ZmVp5u29GExeXntBYhbEnc9D/VK3NuG/qgplT5yuSTjlm+otdKU
pDdZ7UFKz/3oLw9Gwcg/6R9IcgJfYoX60EIoMJPx4RQnpAh641DJGHrhxyusZA2pJLfydh+7pDBd
LzHD2rWS4Exv1Y2q/0R0MyE3bNwRoInvO1GYg5zchibTL8L80Psf/znTxksS3DuHSq2utKCR1qdJ
sveqi44toDbr9VCiAzUDm/H6lpTxOmyb1CpHY/GucCsLDp6ZOJdOKq/8SvpauelOjnvbiuuTMghu
uqB/vCkHaXggLbjeD9wabPpwQcuYdNqEKkkGAxWljnqi9ZFnGk3VrjyS8q0uh7Xp2Fm+RbaK7NS8
aLZaFDlL6x8E/8EkcIcAyusoPuE+pOkkfCn0MpnIWL9ykWhdsgmqbNXX6tfIy89VYK9K/cmQBFNT
eR1K27o58WJ5oao7tzuHiwzuJiFkqOQyzx2Ptt4uI+dGnptycbFYlJndH5RquNpy8OPFtCtnRVCH
ZQJ3ICeBFduGdsI0J15XYc9OgrSiZt51ZzJL6dXjUjyn6SmFj0ORxx6uYJ4irDU0SuoQhMs0lE9J
Tbc+Ib3FY61e6Q7jKy9ru4WM0KxzgHCBwaWGtsWpjSnRKu1qP6wyqFsmnVfZh6A+VtR1UpYbIq0M
ZNcq/tEO6Noj4Ro5knX9+fFFz7mqFD+CgruHBmcVTSAT2W5KbldaPfjcvn2ul3SFYsuCRZkVmhEJ
QWi472la3sDhlpOPfZpZvXyuatlC7DArNd+JiEmc3HVlRXdBRIrSv+Br+cG7Vq/MqPAuau8qDBdk
Zc7dgXByxjWGNmbRK+htm+adkWJN0WnfdWYYniJ36kYL1nBWJPHzPzjNjD4WVKim3KlJzzNbg0i2
vDNLw7V09iVk8Yp4y/tudkm6gsI+6jjIggmSSEI/78IWtPyWW56nWGXyLVW6NWuWVNmsQOgI8JTh
13fQzzBdldGEaZkWUOVJWJit/dXtNkq14eysD23rxOCphdKRV8Ym1Swbno8W15um+/q44C9NYng/
sotxqcOYEGw839+7uWeV3mnv/f04jVmhRM5jCGnRGTXcujOmEfHUldEq4O0MuE2MH7c+sdzsreNu
9HRj9wvU5lf0nZogLI4d9CzLEXUyF+X4fBUVxEzdi8eXNKsvRksSTX1Mw8ALwbtSySzN/uKkP7WT
RxQEjaSraKNJCoAWV1apXTqRvXbdfhPWrWV8zHtnQTtdM+GBYR3RE9RT1ep+3to1Mka+bSntmyDI
TL94k3gnQ2Gj8k7TNglMJl/6LNoytVq5SWk6kMhgqbVkAVtRqQQaaXwvwsrd0Ld8/cK2A/Nx7s2K
CEe5GVcao/YsJib6XjJcPeygJb3qW1Hp/Umvsb/iVk0WfKZZZTIiJEh+1mSsDTWA2gZ7EgUWfuXQ
dKPItOtiYUlLlASpJ3ZO0YsFSnHPjjMlOUUhAkX7VZzsH8duljujJQmSz+O4StWygcLoncb0tEPg
5Uuyv8QfQfY7GjVJXoFGr3+IXHUdF3+TIFo/vpAlIoLAo3lTV10ZYsbBlMD+hvr5ohM3zxWGH3Gk
8Ctwe/BU88k+LSLaQtAiEm6buDel6Fsnt7vSWxC0+cV8JySwX3Vi16AOENMz7SxSD7zjaynnC0I2
a4dxTQtFiybF3XTqdDlp2ehJp8D5bh2mn+HCfN1ES25i+oSt89AjZ9wh/oJiml/Zd5qDPI4MVBJm
aFNkoFnVe5l0a0hc2qYLRGYtFLrp0EqLk9lEVAip7LiIuHtEFcm3IFRNrT6m3qGWrVzbtLF88s8l
j+Hyy6EnWdMMUSri0q98ozWQuXZjeZslEl2ltt9siyAJF0hdlxREtY5yGMXZJ9QQ0Tk9ha+ogryi
6L1Dg01/XBjE5DBaQbgu3GSbpFuj3AxBZBMU66DuVnp/wfTqXVnR00IurUCSA7Mvu+3j65/bFQz3
7KFtSkHLMhO2t8Lr3kgCzMnz2hVcORJ/i0vJbKv143TmVBVDLzEbjrmgb07YFI2P4+YtD/1d6Fx2
zjeUdB7//jmpGX+/oAp910ZGSIr8XRKjT0UzVRKYgfMp7Sorh4GMg9Xj9GaDf/QQow0QpwmR9xYI
ugGjWV8OCzKabJNnAd30gaaafpvox06qBGYRGo6VaYFhpk4b/dUZ6AV9fBJz+3Ho1kKjE9KBGhfV
ph6UCdOwaOJ8VBzZQmFH0j4+TmOOcRp+8BD32zMVamZ4P9rzQdxXZa8k/i4Oow8Fon0TzU7pTygz
qGTclIE8gowe1imRzMu6Lulif5cVMbUq2a0tGb0tqzpNr4q0hrE2tPYn9AwKjBqH64FjCmL5CPna
vJOTzt918rlTfKhZaAXJZ2JHVhSdd0aysMSBF+Lm14cOYQXRzPDLDdMleqGBjLtb+Tvu6x9T1VSq
z75y3MbHXmu/JelbxJ8L0jFLUaO4dUFFQyRCtSnFRJW9UAo1f1cXa/g8CY8Rt3SllVAHqUzddLL2
r4zxzePyQh7uRCqr6LBHZ/tw65JYnylYGqVu66B34Urf0HCVRWcktKq/7QMyNC2xjHaXdVvaWOh4
r4PTXissF80azmKafCalipngmITGMZmhoXYKQOfKGc7doSsvaBASlN6qP5Zy+63WZScy+9C0hy5O
rSbPLFWyX3eVtsDxWSBQB8OPuaJYpYqt6Vmqa53bF+4OtsB0gtxsUP+tSW6V65J+RhVrgd5DjwBn
Z2DnoV8J0rhMWG6op3GO4zLuLtMLy6u/FGlr1c1VqG3cyF8wG3O08AsjaFFB7RWmU5DmMJUiN3HQ
dKDW6VqJ3vXvJb1H460Z0X+c36Mo8qEPEU1QaLcRG26MytXdIIGBlui3wIeTE56SwFvQBQ+3Cm4d
h3YbLgCGKhD1T0RKyesjpGpKD2WF6EPW+pax77S9FB+UT0azELHOSAbI4YLVobN3qGJOBTOPlJYV
HXL9SROimiCtVPsTtTdKcMITAw7P14UtqeD7prpnWN53esP7kQ6X0P/gxQXCcKKFm9QmVp2yk9DV
t5zUH1V0qTrtt778Ip2EXmkuZRxm8olT6oJc5i5vG94hrSG50rHOWzPp7Y2tp6eFd+oH9rlRsXWR
8mO7KTeKnKzSmlnw0Rd2x4zBxjSGwgrOrOAXAx8cMpJtnrAh86EZ7YlSKhaVv3T+xy70tkVYWKr6
uascs1aXbNtDI41NiR/rQeYYh6i4eAzIjmTiGEno7gwtMLlRmyh9oKq6JMIzSQM0baO1bmh/R/5P
lGGkUz3Wheit7ruv8taVV6nbWQF1LZcSs4vMD+xE2/b1cSyZSbFQJJxRB1CzSI7jbD8qWNc2YSRg
g4LIOsdDVkm/Im1hhv77PD8Y/lvfv1qQ5YeVj+Faj++kBJ+H6xXlUgNSWbP3u0PCXntRYmrOpd5v
qXZq802SfFqgObN/xjTFLAjtdZKi2IH9GhRm8dplx15y5tvb9u8yv3QZNfEPNZDhWtCyczKL/ha4
XkNSEkHwoEhGuDp2DrhbbB033NH6IGf74FDIquUElcXL95Q7m0haCsYfhgTohcOZSbASJ+XgrE+J
2gnJq65F/Nrm6yHxanMDZyZ7S4kX1OBMaXlKSfAteVD0ijPkuaK+snCaTSo+xbmyRkikGjg7aSVS
aHXymZu6bxUl2rrGpd21/7idBHMYumJw7gH79JoFI4jbwu59eVhtLUnEyqUmNW0d7Qia6icLVmZ2
iyJmkNGrC2WMwx1TZDu76N2IdB6OVCYWVcvjMH3jRCiBHmeUBiblHwnFKUvdXuk0Wg9VPCUMdq7f
r3PFXgiYZkwe1v19LgL2mlL7apWgbhYjpZfGhmkb+0DPTU3Tzb6KTN/1rMXs85wuHBMVXFIDh4CG
cBs6mAQfjJSvmljf8Obw+H6dXZqBEjMue0GAJsJcpBrDkQUD27UnxznfqpWxKkttxWl+8Pmqp6rl
V/Lx40QHvAQbi9AF5RecM4KrKVZkk7iuNNklyI2EaMqvUypZkapWC1Zsbm+OqQyKeCStSiI5PGuQ
HFGkcFu6ynGVXagNEgNL9fNZQgSKGydUUd0efntoTChqWV3ZlQTxQKJrjeaxdJsw/RvFBtyQwuEL
Xt4sesgKUJzoQ1FbPHtU9ow3WUJxZqdDZ0l/0SXV6nH+zC5oOFoH95ihfV8QvaAq0LcnQYdHmWGp
7JzIyVpyThezf7M6e6hW3RESkKs6Ke7bgRBx2U6P3HXmKpbf1ifI4q9IUWum17cb2fCvkBb4/O8W
KYhHqzInLwc7rPXHfr/Jwrdp4pvE6RbEcJZdiKuQMkKdljKBDk9xMs1mOKcBf8rC0RA16tePr2TG
RUYnP869DcGThqBmKn9qmDchDiagz16JVyhi2vCUNfJXWHqbFOVgvV0wtQP7H2xfDdesoFEM9xmI
+alOUmsfJ/q8XVde+nW7KpzQVLql88KzQjiiIuCmslhWpARN4c23pAxMXb9AZ3+f7h/HbviWx9Yi
eA0pPFEcC8daWiU3gzBbZ+1Z0L5u/cpK/QU+La1I4FNkxKimosN4V6XFOfe708Q9tNknxc8vH1/U
LKHh0vLh4C18+MFHG2m+KpBqUsoQ7UzuVjT7SDr1vJBXrZMvWOlZSRgREow0epNy5gyxYEFSOM5k
CM8M9sWOM7ZgMmb5hKOK6CEyhkODwy4bLSmPUmLEAfiEw9tWp54GKLG9L33UpGjifnscvtn9NKI1
rHpEi6Absu19NFXotOjfNLEtb6OOvyl1csgL3dvGUfe3JvfJwraa5Rru8uBQFkhUituKFEpE3QoV
fF0uk7Xu4NhAEtvvYspwPtv125/RS7jUiukaDmhTsZGt6OWOZgzkQh2JSpYEsMQ4zbUg83MSgrQv
RyCJS0/wH1Ms+9xO9TQNb/rXsIdL9WJZxS4RETaWF/Co5kOLSkBOS5bjOOS5lixd4jCnx4ceelxV
ifwKvJbpSuw0Q5u2gUREoavZO1JnmckkP1mIDmcKHxSdqt/JCMLnOxUtuxhuH35hKTmO/UxFo1r4
Jcz9aBOGho9WWdKtnLyv1q1RaWtbCeRVbUvuKtY0bV33QWQ2oaYeE9cz4Jn2zinu91g8xTCkXUS9
OZ7mIMyjPdI6inbTQZMrVqI1KLmX69bBbQIqO+b0tLLPVCOwEIqViwmoOVWALBd+bQ23UuK0kEBa
ZbgMxOuRoYGzcIb2Ob7OabzG7TURUiPuG9p7Cxtz1k0ZfDuOH5q5zpJOF9t0KEc5HTxJlqbGOq2k
ZBU1cmJKcROsAyUPzKxyYivmCIjSMkk/5yyJf0LVDjcpwFui15t2OofQb7TKtRUYD/IFp9wMPzfd
4O9/rviQicZBOjS26pwJIh47gdIodoACl76SldNMLVYSoub4C6rxTrFQ+r3O3D0QoRE1QdKJkWhy
rEI1eIq80W1L7jp4md0FChzrukw3Uv4lUjs4NNWaK8XJ40ud3c0M92Egk4lT6KKLa9cdREuCymjt
aEWUxOy9Jcdv0DoP1jciIcip1PZSpzdQsDRrNoHibRRyVnTVsS+/T9SPrDUXHbPZnTGiOLwfbcqS
Nb6k9liUT6/CVuKm4QYr3GqzKjr34JPN4xDOat0RNUG1RzKudG96SIuPxtk+y98MOrf6f6Sd2Y7U
SLCGn8iS9+XWdi1dVU3TQDcMNxYwjPd999OfzxydmSq3VRYcBBJSSx3OzMjIWP74w6/+IOnAk8jA
P4mMA6p/uyhPMjsx+oVoj7+V0fcoOm13CazqIu45KOE598iDeCukpbaeBCLZlSRqz02eO1H6adJB
cTa6nRiqbSo9HeMBcXHYHsbU3MpIru0l2SNKegovpSou9lLSSzXMe0JITf4nAf5C5r5F9P0DW/Fr
+O3sIa8xxZxlkUVR0lDMcoRUHXUcpbaL9pBEikuk7OZBbvfZxiVbuQEINCxiSB3TuXz8wRKMhidR
qgQX5URe9KSKvBQy9GKj9app4akVT42xVcub79Xi3gF/pPEYlLUMT9bCilWCXpWtXkaXyiJhpOvC
pzqMHxuh9NxMNJLft8tYEXDOoAShGdAW9YlcjYdEHeJfxfqEulghPfbmRvJv5V7fyFj481qUgQz3
oujSUBUbVe8UG6MdDI99+1qFpvsHWjInx6FqIgO/LI15Pb6J4nfRRZ1+FXfTxi41NdjLnpjsc7H/
JpR+TlCp/7wvd+UKUN0hjqVzhbNbur85jr1oJX10sXrz0feaMznUbtgAr66YfdxQ2JDAbJN8mrnG
ry1krXetaPkIMWRwFT9zY6uDdU35gIPTcGfNiN+ltRqkWqNBy4gu0IGYtIiHex3MXOZ9uL9Zaxpx
LWbxttRK5hEtUK8OE+gzkr1sPsjHsEpdNfpyX9Ka0biWtHhTSMSUSjWyIGPcC12V2Ykofhm0kvKP
ZGfmLlF+vzmM+cVXW7iwhZlKXlkU1eiiWN8041EPd10Z2LRG/P8WNhuvq8fSMsamxgeKLr70oPYw
twj5Zc4wxK9xWdlJUW0Yw1X9/m9Zy+R51ClaY3gK+j1RtzO82qln9rc2/ef+utbeMvaP0hKtJiRo
ltCpKdasOBM8sAwZmBoj/YuhWg9iX72L8uZH2e078Wf1UwtIEk25uEUssaou1LpBDULHRBn6dlcr
r6u8WhHAFpnAsuoic3Upow04SuzCkHflBIfMj/sL3hK5SEJA9ONNfYrIXpKekjZwhwzatggmgbp+
UJNiF/j5HxjkuaL/f6tcmBGY/LKik+P4EuuRUwS6v69SJbfzXhLsKkiOad/FGyJX1QcfaI4O4dJY
VpqKCSrJaoZ9ysmupfAakROr9Y3U8qoQg0IA7Sx0Sy65mQahLmgtIDGvtt9A2QXty2Yha/W0CKbm
jhUIW/TF7U6KIIIukzgm7GUnHmkHEr97BbEUQDT5KHsbz/P6bbiSt7jmsZAHWVYirwijZ7/s7ak4
mdOjFO47ud6JnmynykOc/FVsRY2re/mf4GUjlCWUIo3kCllS6SFT6SrTzR3l4Pf3lX9dCmCw+cnk
vi2202xSrw4HHTQGSVgjP1VJBfXN4b6QtVdznooy95bwdBoLdYc+zAibFCGRJl3iKjl3qvftvoi1
dcwQKDJ80C5ARntrN3Q56OdQnxQOqOYx+6ZaL7CC/YEMCFxAgfPFb8qXmZbmrRaGuKPNSaA3Kx0r
OyLle1/KmgcAQvRfKdLtSky/gytD97Hz1XOmTLuhgdkqPWmCtvGg/GruWjq615IWtlYfEs9P84aH
MvCrByHRUnsAWnRs2mDYVWFRub7SGM+iAKNbqab6+0hOnuu+/8vojcAW/Gk45JIf2oVq5m4whqUt
Tu1kD4EI4WplfjZ1n4blnB7lWvGthzIK6cgKk+BgDE17aQBbQx1IlNL59RbLw6o64HzOwGYqwEsU
gVcoUGGQ9LxMUeQYSbPDrQ6NrcfqF57kzQ7SEEnXzUxyviRaUryJYMkHmKolewCqJ0sZHVNNZ+S+
vhvl6EVOPsrqjFMF91M9B3r0KkWl0+nvlex7GwXu1OcPdf8OxtTUfAYGvRflF1+QHS3bNck7AZ4l
G6Xe39ewtRyhMjux0JdSPMWnuFWxNKJXXwwKnMziHPXpc9iBx5zyBy2IXHGcLmMUPDYpqN6sDCy7
CyBYzdtDWdd2boSubCinMZR3XjmKG9Z29diuPmxxi2NFj4paA2Srt4MzRIUdnmrVO95f/qo1otET
8OvMZbLsPyvLseQwKxy34UNkRY4obtii1Rt8JWBe5ZVnGNRlPQohAvrEhReRs5flj7H/en8Zaw8h
Q77+XcbCsa6YK8sJcHtl7Z0huAMgU1j8KsEiw/s3x3Zf2loOE1gl/c+gN9Ca5a61kwnBd8nR4D8o
8uT0Bm2CQwpu5ENdu1ElnQlbO2HLy56f1zc37ErsYi9zT5DyqScFUAU7E+45FS/QLqbBkQLDrhXL
0QfJbqVyC0K8FiBdL3c+46szDPvQTOI5LFe8JxEACQuT6PvRrF2FG3p/b1dl0Ug69yrMjGoLiz/W
AOpHjZPsjFPSxJ4dSzQfJ92x9kJyi1ucnauX7ErcwuxHhhZ2akV+w/K/UQGgn/olTzeeylW3Cbw3
fGRA5KBOX7hNVpWqWj4AwZa9QXekIjhNpiNN3zwaS1NIJPzmUKTCK0yXWRW9/Ml+/it7afyzqUy7
oUd2n7z3xvrYqLUDoMIuzJ9W+Cf5m6uFyovDCzqhygsDaLtA6IAvn+SHFvThcxZP6R/AG6G8h2Vl
buygJraw26oUMEG3J7VyLrTSkQtoQsVhI62+qoxXMhYmeGqhBEt7KbrUYms3jemM6Te9itwelmcK
M/dPalUVr4TNP7+6ZVyHMYf9NrqkRvFZEsKdpxl/i5bu3hezbrxo8pyH3zLtyFzcZr0t/Sao6Lwp
lMoeteSp8LRzkZ66PH8Q4uldkZ0Ky0m/b4idz/6N8WL6ma7NvH8Unm+XN7RiZqQTYkuvdvPIcNLi
RS0/Nd2noUhspctthWrQYSq3oEurT5yJP88jAL3Ar9t5ta8Cr340QVoPSXlqOEY4DA+9J9aH++vb
krJYnifRzlnJsxRIJh3BKEbXizFf96WsvqbU7GduQwpYyzqzWgLgTge8biUK5DkTrDlTIvIAjYEz
0BbxR+IgwKFaRy5Rn+/H1dbF7aAFysg7J0Krr/yjQTDUfIqy9A/2bs7JguehLmiYC7Mx6qoR9j1G
OGkmqrEPY6Du7u/b2t26lrA4HdmPlFiWa3xT40deU9T1nspy0y1Y0wEQawBFgAHMs3xut0sIByER
et7Jqj7RqTj4rhnFriWFrorvPzpD8iilR0Gs9pn/Ic3eZV61cWBrBosWGOoEkO5BpDF/4dWBjfHU
MW2AA1PhDoavGd6gVt21uuZmoe5OWvzyB/t6JW9hs9TEaqwmRZ6Qmg/0tjpKWzwK+bjhpa5B+Wnt
UVS6GOEkofxxu67ST8IkHWgGa7vCrYxHqx/tojyRwnEko4M2LDDtlGhByVxhgIz3U7vFtL2qQVdf
sNDRMBKLLhv5AjN7bSttP6WWY0ZbDJSrGiQBWaElXSMcXZxfJ3eCFjcEI6anfA983XSCQprcPzm0
/4QsDi2i4znz5qY3QvewlE+m9qPxso0jW9+v/4QsXplYqzOln2bHKiyOnm+6xSAdN9Giq1J+gUig
JKPXeI4LrvTd7MooN0Ucjlwv6ahvoY2qu2SwJ0FI9/d3bfVq0bA6U7wDPTUXKlhIeTH6EaICSd8Z
X4Qxtof8qPX+Tv2jvQOPgbrNM4mW5I9JkGskIKa51Cc6mf91hozW6UZ6cu0pmUEf/ydkodCK2mgY
ftwNSw51W5p6Jgb1o7FX1DSDd0fZAuyt7p82z2Yi0J7RvbdHFRpmxUgXEdXWBYlUURM5oN+DvSDF
lZtZKsntsE83Yui1pkBmq/0ndWGS1SAtpqaiUDDV1UmuJ0eXxMMoQRuTZ7upsx6MsXPlb2pn7YfQ
+htk9ztD8y969H6Ko5MiPM9oiZmt4b4yreot/WtkhoGnSctMIxXVUp4sE1+PPElsHCrVd8xNPogt
KYvFa0ldj1pp8RqIBBjUtKwXfdzKZ67qEeXaXwO5aGFbCOn9TExxr+JLLpsujGeeCK2RNTpTt6Gw
66v5P0EMnrlVIC8H4D8KQvQrqxl36kk0GptBUX9iHf9dD9X9WzFELmJUd6ynsAZX9q2jrsZusklG
Oav70h2eq9z/u200it6KUetImPEDdB578p7S2XtaUq0odNrmcW72Aa+9EcusbR+UbfRS0wlMG9ri
aSn6PignEaMS9B+D6efYPbbhVg5wVQbVWrLOAN0pm90uSs6L2IS0FDcri45Brh7pYIy0YOOE1rYO
5BZ9hbikc1vzrRRBMGq/jaP4EtajDZ/oLqaSSlZYEjJHKCc7ija2bs10afOcsLnLzdDUedlXr4xC
H50yeU0Msr4N7awdvb/9KTQcs+xMp7CgiJY96U/sJeAVeOVnoDucs7dCvSGxzK5P44uqfimyPU/d
QXjVAiesisN9Y7S6n1eSFpqh9Vk1ZH4VX7yu38/dXYG3r8yOxm0sklX2/lFUtgzgukwCC3o8aH1d
0j90ZS/nytTHl7YE8EiBKz8UjZI8TFbMbJF4EHfEc7swjvQNBNRq+Athw7+SF/ZqzL2hyCDWu4zV
SPOc5IM3HB/bVmJ4kwMEJrBlJnJU0XdgmRuv0dr1wHWY01pQotBOeHukWULTmZxrMWzV8echG8cH
dYy/hKPub5jK1UXS0cKocZjZqB0vF1kGZp6E+JFKX+xyT9uHgdPF+V77Xiv6uSte095ya/Pv+4q0
dk+upC6bs+XRM7tUxbHMpcegOWeFAA7x4+CfGLi4sZVrr861qIWVTnsZGrgI9zKl9F6D2ymrxzr0
Ka683F/TLwTs0lBfS1oYaoE1ifGMcqlyOwuTXRkC1BjSn6B4Yo+khdHtYzGx1ZF6jtd/adNDNJzy
/tuUd+/6ras6X8U3HwMegYZimBwoH99qUGv4qRHkZPP0qnCZUzKkxf7+etd0FMb4fyUsNjakxACN
AhJg23Pb2NixsZtu+7p+0mFDuQVP8E0HgugZeHzhgIcbaIeEXs9cpBMAj9Dz3H7q7FwZZLtp27OQ
bDVDrirplejFJTQrKcy9CT++SvYS9tsfbCutoDNunF7fJKWYD+Ttgf230MVbZRqphqON1xtYL4D0
HN0P900dM4NKFg+1eugHqNws8amJhA0Xc1VVaGOiAqWIIEsXb7HkRYbsazNExv9mev/4/sbFWL2B
V79/YWKKkOkCcQWyiDkGRVU9GdlBC/IdvKgbC1kXNI8kmyeq4sDc6nw0xtaQjCRhVTnfDcnE4CHp
MGV7ATTwfd1fVQ38I7hSZp6kZd1cUyP8vhnF1KSiUyfhPN90F9bmrlQ0t9oCiK/etCtpC0UMlDqm
ZsUGCtajZ1JBh91Z/3p/Rat7h+tC1YH5D2/GRE6yldUdrH4XNfrYiK6ifI3gPtjQhPmk3+j4v0JI
Kd8eEKPe9aAQCGbQNAECXjhAZZ0O7p8UiY6CEtnJsJX8X+vghqWL0iQ6QdfmshEw8rKg6hVwWe3w
qdfeC0rlziS8oFj3CtM2YWMYGM9kFDstVwwnaJw0K3cFLG+nIv39iR6oJRQLYJ7hsZaWMEVPiKS4
qfmWEDbkZgof81+WDOos809y2deiFuakGPs2bmMiukgMDrVY2bUkbXiDq5eAmBQ2JALTN6AzmFyD
Xh+If5T6UQ5MFwJnu9QnJwkje5PkaVUYOCxw1LRi4BPdqo5ltp3QFAir6uCV+aSNWu0Fn2mhMJIU
zAG4fxtWb9wvQgx0kjb4xVOu8FY3MTB+spXPnhE7VXZKGEB0X8iq3WVsFnBfwGUgV2+XVPVFHWtG
GNNcJ3zVImN8L9KM+3RfyNq9BvIFup1+CyiaF3pAv2ipxUoRX8Qps6P0kSRSA3QE3HnWbohaOyLo
qoARM46Z/NfiHem1tBCivowvhuSKk3LIksA1k/FUkJRixMv+/sLWjsggJwJrCMAi4q3b3bPKpNOy
FlsyiLqd5oxWjSyny7bCj1UH5FrOQhUycfQFKsuUHJILFKt2ANOdUX8uQfDAxLWXzMoeip91vGW4
Vg+OCJwqAbTaUAvdrq9LkpRJl9iKrDvVPQxU5ecg/TuZIvcP9pH2UPi3aPsFM3Arh5mdgGJDYmS4
r4q42tEDEVhbE35WVeNKyPzzq7i4C/I4lEtUPc4odoGzSD5KsV6D/j31zRbf+q/oaPnMQOD375IW
iuilWd+342wrxn0mMH1Pg7LTd6S/ivqg5/JlnMynRPyoJ5Pj989BA9KqLh/oMZsC2Q39r2n1nLYP
IDUsicf9Ay1n7ZxBGkrtw/29X3sPgfozX0yBbIO5HLfbEmaSp9cqe58ljiV8lXVhpzV/M2CQ8QoP
BCj+n8BZrwUudsbsazXUWxC0YuW5jVW4M541Gzfq06unfbWshepSYjGGUERK0/7MIKEX4qNofdIi
Nym2Jn6t2VAq4cQFCj34JJtvd1ABPycMI+atM7wfVnzs6uHH/TNatTNXEhYPT+QNUmOWZAH6It8V
VRpBhVU4UaOFu/uCVi88PVA6pFvkWJbNUEFam2Etkzuyoq8e+b24P/UepDNbEf/q6VzJWVx4MQ97
XxNI4pBRHrqe8Q/nITxDbnEoqo453I6XfA/kl7bNnHE4W33xaET+M9zjx2wcqGTUGxu89T2LS1CV
UMc2DEa+wO4ZRMdeMz7m8yj2sj34TbiFjFo9Thwj0mXUkHELbxUmBiivC13OlbPAxpenqpvsfqtP
d75GbwwQSFeycqRVeKNuhTAZ0eqnYYopIvdfykB9VsJ6T0VQz12yWPsIXO+GL7HGJKiY8AaTV2dx
cMrcipxikw472pAvvqk4vXDs0pPHEFKD4m551vPcVVUImeiJaR3d+Ov3NRc3xqQERYT+JnbIe2tM
hSRDtvBemLoHK6crOWmdTNwa9bN2R/6T9CaAYHZbLVQipydN5SnIhD281b2lvcfzt/8/awJ9f7uf
pIwaQ9eRZCUNTdXjE9irRyFtHTGMt3g+13TyelULnbTiOA0DAR6lcGJeu/C1Mt8P2bc/WM+vBCq9
XqB5ljIkskEpQ9QvTX9Q1eDs149xXjrJVG/4E6voXvNK0sIka5Ug+KLccZ9H0yF1YwF/3VmeK9An
JdX6334/PiZDdbDS9P0YyU5qZM9Gkr+fSaSkSTzW3+o2eYmjbu/7Eml74xD3fwX9dBzF2rLp+nsI
hGaywVsSQolbbtf6RYJlSzMYJMn0gYV57DM/gU2ez8/66SXSFMjsD9X4QzIDx9ScWojPDLp9p6Xm
OfAbm5bPDfu8quIGlUgw+XP6d2EO27wterjouUypFx+kyNQfujxVXpVJKt9Vwh+MssRTnwe5E1WJ
tIzOynnlmjHZYogYOYHyUQR0VbHV901G9yGEpPLxvg6u+tJ0SEHKAwOVbBgLJez0kWqxgKzce98J
xWEyzNzJk+IjifCTaI4vpl/tdK/bK2n9/r7sNUfhWvRCK5ugGYqxlOJLQgc8E0E6cEqdvJV1Xb3J
pkGya45R2dfbzZQBj+HrkbfXoHPlJlOj266IrGkIETcoF7KvFg/MrZDJY6xfnXu4t1nzMBnZQxBX
x7htaxu40Uaia23bgDDAjsJoStIoC+8nj5W6NDKBQFiOPxqkX+W8jjZM7dqmXctYaKDcCJke9PN6
fFhhh8dmytxNn3R102bXyoQ4hz7RhRCzZF60llhYpWbYJ/7XgpJDELb7CMLW39c060rS4nhGi6PQ
PBNJyj/MP7DF7p/7Alb360rAQsmKUvXigMEll1A8kM6yY7Afmy7M1n4t/Ak4bSOPTmXeC+FRSUiy
VI9jB/lptv+DxQBuACFPgzwok1tl1nqmNokFi6FvJ6d2Dqx6s4iwqsRXMhbuGJiieEwClJhpvV3N
1Bqm2t5fxepuMQWdcwfoT+x5u4qubujcSePkUsb5rqqbQ6M8l3Gz82mjvS9pjaGRWAe25l+NZ294
WOja8cvMajExddjbcoBDJwhx70paB19/K/vxufM9ERKYSnBVr/mijN5jy5yis9bFoZuLsHEaWm9X
pqD/vmLefNpCMQ1hGCLmAxFddpXTD6cm0e3Nrvz1DZjRuXPWDFr5hUkS/C5thxY8BKy1rg90IPJf
emZmK76de6+UavXhJBidrfqFE+rkF2jWEe3gD4a580CTKtfwNADiqQsPMTSkTjRysgxGJewbYWfF
sqPkL/ePe+Wu3whZvJhj5pu/ag2XeexhqDDQwoztxtiihlzRXzqaaF2mm4JnWV2cXBIMIT4CEAIh
MlwmOEJz4AqoMqx5v39TIPwg3zGDM4nDFqfnpVpd6QKS+I5dCX9S0BZ7yThrkPjc37r5mxdBmGrR
Twt2HaIZeI1v7yQzR5RGaIinySjTftWoJyMDOz4J9V9kjnKnCwt/43Kunda1yIUZsAo9bTSJbATw
T7vwxg+JGrl+JLn3V7Z2WnO7JsReMxHM0o2KK8nPJmnktHq5tzvmYh7L7hi0T5qWbE02XbGdNHvh
H87ET4RR87dcu4dZl7QaXa6XJNAzO9NkzRmsait8Xdm4GykL/ROTgjGN1MxxafZDO9jxPMZq2GL5
WpXCptENAiU8o5xu18Kcr5LZhFFyYSJt0EwfKFibTbnhaM5qtVA7jeG6/wpZLEVOgjA1mR56KXOj
3wFc+QgJgOYGUWPaoZonu0ZoTTeaoo0Ab31xpIpnlmAmCC0c3ChoW1CKJKlFaQhdsayZh9j3rtH+
fnzC+v6Ts7jAiWD5oc74xUtWREcrew2M3rbywTG6430tX7m/CAK9N/daAt5aXKa+KuEUq6rkwvyC
owdPiSur7+REPnaCBOthHDzcl7e6gbQW/BpZCnv3Qp5itVVgVBncaam8J251BaZ9JcaGeqx1kcKB
omJOZ1Aa/7lVQjrxJzmpWVYP6p/Kgm8zHHxnxOJjQOvo2HrvevN7Hxlf/MZzmukU6MBG4HGIP8Fy
C1PAi5ltrXzFntx80mLlmhVoHumNZKbT7ohYYkZ+8Mx00B7c3+LVI/1v7UvYj5R35jh2dXLpvJfB
U49SzVhoI3eyYZ+2+Yb+rEXyMMEwLZGm3dldXlz3QK4btrZILvkoNK9tmkQPZS8BbwJw5Qhpmj2b
hdl+yKDd2U1RHLmMrPwGJ0n0XHaZ9eX+0le1S4codmZ8pqyzuDY64wLyaEK7YIH7JIgl74MhMvTH
33gb1lBIxGoQIxHNM1lFXhymOcnNZAnssTclvU2uqsXwaFllq8UzHN17MKsHT20PHRzTnnhQ439S
apzxxzh5HoINZV9b9NW3LEFIytTFySCjWFFN0EXVPRjy3WbX5JpWXUtZOGIz3p/JPJyzGH8WcltV
babQKtpfW0XhtWtyLWdhYVWlTmvF5OaKhbJLyZenUe2U6Qulug3XZVV1KayTO54tIPSrt0aiiXTL
F0Q2riufjdql+odtmLSTFD3ItRsIHwVjF0tO1H28r6VrGRpc6/8EL/zNQul52sKeUufgQTx06tvd
pNj5sNebX6Uz8EN2VyYbSruqJ1dSFztbtFXiB2bLTY10WwBLOg9x3IwcVqVA5WiQ0wJPryw21a/T
se6mElcGKiC/hqev32a7WFVGSrYAPUSgd0tWaFr7hEqPuX4QRgZKdYiJCWrYTxhYlmwBt9bahXka
4dSa0U4S9a9bNQG9nQqdmqUXU213jSw9gMc4+tO+0T/CjeD13c4vd1r5NWr+4MCAOhL10NQOvGbe
hSuvMMTT9Y2wTi9e8a73KVIx6z7ZErK2lbOEudN1hi4shGiVlOq1YaWXytD/bnvxE3O29kMqfypA
Cg3Mt7iv+/PDe+O4YTPBCcH0Q+UGdorFczEO5GSFyB/OkNVR3BNEaR/gitbS2VfUg18PG3u4Jo+l
Ye/n4WxQIN7uoZkymm3oh/4st1b+IzPCysGw+y7ThKJ9l2nfKPSYxzyiFeX+Qt+qDSuFU5jQgfZQ
+NEXKxVL3Rsqse/PTUv7SqoF8Ych1j+H6mQdszh+EpXy77YR5YuSRd0lYFLEg6Vk8oaRe3O8fAW2
jd7U+bq8Qev1GaycjRAM57RVyFx+zTLNTqzyYBVnkZL4/TW/sd1EmkBsNIJO2AkZSX+72VWnxYUf
Gxzu8A4e9V2sao9AO45hpm+o0YokcvdkGckLkNV88+YJ05BWzBA6j2C8xj53LDPeyUJsp8EWqmJN
FMcHvz3lYjZycY7jVJstBH7jeQAKb5UnRuvMRIhZ/Hp/8+bNWdwMOihAh89zu2ao1+3mGWmuS2PU
jmc5+uyXX6BQv//71xQSVi8gdzNlhfjGjlmUg1IlNsdzXoV7wXiNpMwBs+REeXYxE9j1M1zfwnAm
+QvI28N96WurA8g5e2VkJYh0b1eniO3E/HprOBMBQ7Pgp0AAk3KL93vlrOA9JGlFgo72w6X/1wxS
WMUNBfVa1HZ6Iz5XofiY11VkV6Rb7q9oxbLAH0EuB9WQGFmx0AtZniBzqH22Uy86t+mY29cVPb1z
uZx+D41QvMDrQKEtrX+bdxxuNhK5eNtAssAyz1929S4EkxGOY6oN54LJMIHUzOpY/jZd2iyE/m/s
BykJOhNvhYiKkEuJHIxnka75utQchMjyRji9el7wpxKC8izAT3srZITJX4nbcDy3yc84bmwJj93q
HXN3/6hWjOA8S0Qx1V+V82V6JZd9tWqZF3BO9B+GsNeo5CTJSbVAFHdb0IdZkRfXmKs1xx6qASfA
stKnKULjhU04nUmGH9LC/9RN6WlU/olE2ZFlR6peWn14vr++Nz4XZ6VoQA8ph4HjWHLRDn0mlHzK
cG70yPbU58xMXBIIGwq/touYWxpu52ayNwR6FjiZIA+N8VwA6oiFXVErP5OxeNcWxrlPso0zWzEY
cykMFqRfdHpLirlcVKsqrqbpnIVt9dNMk7azwZKZH+5v3ZoGQmwD3xTWnVNbuKv1kOh5pGrjOQxq
Rv7qFjZD0ZSnLsba51IjbyDA16zGTN3LP7LapLVvNV5p1N7yDGU6S1l6FIuzEgg/usqujHhfl9Me
htUNP2RFH3mV51QV3CKscmGm6qi1GHEaiOdJa3aBNO0y2hlL5VWvD6m8G1SXisqGyJU9RSQkdJDE
6piohcimjWoBHi8GdpXBvrHSnTDA1vVTKTf2ckUhoeeTaBGGKItHbb4WV3ZwnAwyO3ornr1aYlrX
GKlfc1hv94UemAchUZMncfLKw32FWTnAOXUPFHaeFktufSFU18I6M+TpHA7PZt3uveQcS5pteRoB
XGDTrH1f3toir+XJC3ljYlZerk7nTnswkue+6XeWfNCTx6JJNpa2Ykaoqs/1AhC/BrmcW1GZphlZ
PqbjGVzOQahBqabdruq9jfbNFfUg0MBSzTAqpC2uQDOUTTaqxXgeBymyQ696pr0wartzU2zVytZE
/RpsAPeGiVu60JA0jqswSzPel8KJm/hFUJnoptWya9JUfv+c1jbvWtRC6XNjlJVWQlSifZBiycbq
e9OGsVrRBfBflHU0Tmkmpbg9II0gR2yiYTzrbW5L6pP6o+2or8MetZXgWrG+mF0y3DMpK0/ZQuvg
12NqVYxZhK3QFkAsytPP+/v1NglCYIXjRO8zD8qMp7tdjMDUMmlQJRbjF895+N7zjzS7FuJD1f8v
K3JonGLx032pa6dEkwp2aZ6+JC7dUHQS4u9Axtxrwmgz7PWoKHFo+377+08y7Z7k1TkvyHqWdylS
IsXvDVaHOvheCQkd8a611ZS8vokaIuYQDzmLK2vqfTXqAufEfC93FP6JvW/9PnzKnPahE96NW6iL
FeNHjWDm/yRFNxPR355Z45O2MoRkOlMxd30R8GNqC/AlRPKpGsdToAi7++e1coHn9vh5yA49MOBK
bgV6Yj4FSV1MZ5VJuUz0zF/CgAK8RzfmvpjkH/elveW1oQ8ZxJTJtDF8AmTeirNkPzDaoZ7OZan2
J8Vgot5Amcsx4r4/FrSwwFAflXbILNtzHA7Kkdna2ZNuJHplh6PVnON02hqOsnIVKeXioACjhTBg
2SUjS4zakJsGR6gNRPxHWCG7stjq6ltxE+j8nlm5mJeELz6bnqu3tBFNXxXzHr/Eg/7Co9Hjg5n8
SIwYcq5EBNjfxA/KkG9cxxWDxjzimR+JBBQNfouoUGi567oxsjZ9sL06c7sRIiZsdT257fR943RX
10j9nb/cS4zP7Rq9oeTYa9ZYGc25kMUjTVDH0tM/je2PJHnSvBcaPx4ZDGNMblmcS3En02dcpvgw
vpNqH1IxEI+hEtv3v2tNx8mJGcDZMLUYjNvPCiZ9oimwnc6K8kGVH6M+stXpXfT7jG8M6YaqiT4y
mpVhdFzYdN+Ed0XWuLx6/6JaHw3qsmXymFf/aFLzGoWqY1pPnn4SvN8PiRD8a5IsTM5koxa65TPV
debn5BLX30sGH/t4a2bn6NrP6mug2QEEYPd39O1B0y5HUYqHBaqZNyD/UYQ+GKL76ayJ2TvMCkW2
lhMsLq0M4r1/iAqpdxNt3PB73z4us1ionFEunf6sxYvWW5CBGg3WQ08+C8qhsT5O4YaFemuAEQHw
0YL3Yk5/L7ayahNafAJEQJczjqE79gqkCa8W0zLFLt97vw21RGfmchr9X+Rs1KWv1hpJLWgqF1RM
ZPmYq1T3cMiDr1IRblS835Zsf4mCf4IsJaNw3kQN46QOWN/pXPzIyuyQCq3bqvWlaga7KQMX1vl9
7Wf0uATnoX7XN+VzOsHckDh563eUdHtHTaSNE11TJBTW5L6Ag+LP7dWMyY1IM2XRWUr/AvZvj/uW
upd8rP1LQ95sw4V8a+kJ07iiAIFnaMPSPpF0r7xYldiB/nM3fVd+37+nWYKuBQpPdEK9YeeC5VzP
GNgpnkHo7mF04V4E7atghBuZxrdWHTksAKgeWQc8k9tdm0ym5ihlKJ7lQLYjqd1bVujSMXEe/cD1
rI0zWrt1AGJoTiTklKmT3EqrRi3VGnPetSxyvaRwC2okw7hJtj+bx9vEDquCGoWQFjwQL+WtnKHQ
Kl5IAj8B9ddDu1daRtCNGZzipdsHf2dW9VEaiqc+9g+KAAnGJp/hvG/3vmChjehh5vFYYtaaaC8E
9WW2AJZvncZ4jxObiM0rJCP70HPhQY4bZxC3EGyre80scPYZqIi0DEC8tlb7rmEPxOKdSUE21y5C
s9HguioD6kmeRBIk1Ipu91kTuqRoOgJevf+WTR9oodjMba5da1xy1jG3tIFauxUhzpObmsLjQdLl
RyGYnhIv/kl76qsiHz2v+wRpmsHAgY10xdrCiNxQVS7HnJ6+lRoJSRf3Yiyei7h2oupRkJ8Yv7lx
G1aXdiVk4UxAbUEBXYvE89BZr4Xf7vKh29Nd6xSm7JixDEW0sU/z+HD/xV17l3BNqZOq4L5Y3e3a
QqYIBnlfkvKpPunGex3WWEV9YmcjBm2P1ef70tZ2ks4GsrlUEqg3LS6CnBQjpRSkWc3wpRb8szDU
F6akPPyBmNkdpmwBkHJZ+B1LVYcXCTumySR2Ap/BK58tDMx9KW/dv7ktnTEAVOgojSwLsFablTVY
W/FshscR2H+nPBmkwbt4I+2ytmnwB8CKQLxo0Xdze0SVp/hRVXdY/6hy1ACKLj+wpej776/mWsri
aKpMScs26MVz/9zWP6WZmPEgbwHB1x4YDDDpTNozqB3MS70KVv6HtC9bkhNWtv0iIhiEQK9ATU31
bLttvxAexSxGMXz9WeobcU4XxS3Ce793VyIpJaUyV66lYV2qabJ0NAk9lPh10rf+yH0mp912Qn/l
VlaikZAGwc5FXnPxJixHE2/PUZPhDLq2sAPvupeCoev19rxdt1MjlQkZbTC14VhCSWmxcfHtepNO
kQzrIqydr0O5jwQom86u+U0zvjR1EKV30x/yBF7IogwTdHXn09l9TbS7+AiNO5J5kU9+Wn3Q5vvb
n7byKr78tMUNm2asjNwYn9ahWXS+H3jqWSJw2K60TjEoyb4N2TOxjvFnONRt0++H/eLKu5iVxUmd
YUmsQcJ0I06JfrKig10iW+OZxp3dHov0jYBx9qsGvv0p2keFn3wS2lO1Rzd/o+Uee5kpEhT8nB1n
sjPZn848NPTczPcc/yw8cx9/Tl8q7pVdfWy1u9JF/9zsReXGFn/vKr41jIUPuc4gG0syGbZoPUzu
wCrvRoZnDp87g3oZkpOO46V4b/bxfh78GOJt920h9lx7SdJDBpRgKk7u+NWu4hMJbf7VqJ/KMrBJ
6XUVQVNCkM+Zb/fQLPucan/bgXsJGnvTjbvlPaF+axiLq5nGo8PqkQ8hKZ+Q6x7BeQXRPsqPqv9/
9qQvPse/Cq85OVEw44TpSy97tIVPsQp1mKPkGx8T50HzM/42uQHoPjsZB1n6Reh+TcPuMXkeT/zO
3BGQ1LB+h0nzsCzNnVG8ir140kbfnB7Js8uei/Rzpj2MINL0htfxS214SfYoH2jmCdMb0XlhnvXo
kRUBCAdYvDERK6V07AgU6kF/DJ0O9NpdHkDV5GrtiCdHCNIPYEmmot3Rpp5PRS1AHDqWZpiKvPC4
RR/zqRg+FW0PMq1x2ur1e++8v1wR00AwbSCOQfkU5PuXH2Lksu7lkAzhDHcBuMc3bPlJIkXU9KY/
N13o/qkh8dmgLihqY5czurP0E5u+Q0jNSwdrN9rehDdW52ngV8oh+QualKNKv+QxlH91kPFpfnfo
aXN0VTIMrUpuEXYtPepb3EibY1lMqtkLs65YDMCMdgf+dOerfdSwLcSjFfIMAswuwF27cTyCDjCB
oFYRg/sR2XxxyozH9NFyPKIdk10iDyLzIzOQ4rfYx3dIMDjWs+g9HOPelkzRytGI+QeaAvEBEpR4
HlzOf2LFiJXzYggjNMvWYBIvzEPnArMofJWj04wHJuddNxXfeuvcVvx+pvFWeuW9PfDKCQByBsk4
YlqEYJcf4aZNqhd9OqCGOT1quvYEVhPotcVPIrPvSrCKVmYD4BpOGoEs22QGeu1HUX4QJnvp3fk1
ltMvPLHv48aFBKJs72UdHZGLfIEEE+bdTwwr4Ojw0PYMpNHlPOw6a2+5odO/DCWgcA71ubaxxa6j
IkwssAdoLjEZysCLO6fSLVnkbjmE0AYH6iYNRCGRIdxFSBTevmPeY9Or6ftgarGHqsYgdcObAdcu
fWl4idYmVEkFfUbv9GfLToK81ID5g2y0Nd3LIf8qsyooX7r4T952Hnryj9LVvd76MTR3VkF80x4P
ZnHc+MrrMAQToupmiA+Q7l/qV0dcuqKN5yEE97qznzS5L0ujDQpOaVBqEGgRWvQAvCCO5QwU8xr0
OTsi00BrJ+bVeWn4c6sR7I2+39coYe4JmnXPMS/RojuW5S6pXQ8HWYHn40zxaujovjVJ93J7GNcE
0OinAS0XZCfUCYrO2ktfBegVfcusHUIBainHBLVUDzYyTdgnMstDa59c9zBOP4jms/geXMl7l3ml
AR5UYzpVCDaG7IdZbzGwXz+awO2ONh+0uqEVHQiHy48yAchSUzuEgxu9lOzQiWeDk33fFkcAoWoZ
xnO3EVStLCdMoh2Hgp9XcXBfmhxrdGWxTIfJrPHn9A4kVRtBx+qgoACuqOshlbkUZKk6Z9C6HMjH
End0HB8688Exc7+VhxyVlP5OTBuYvJVbEdOIhI/qMUU+ewnKa5g2DvmIMRnOMRXpEdHJvf3A9Yf2
V/NF5tGebwliqON1sXVB3aQIAgGlQpVkMYs9Jxmoao0hdKvIK6bvLNL2SfFixfLUF9/lVgJt5VC6
MLc4aCeTTHU2YYAS6mkC+sv8t6Odwcmx4RzXTzUlffe/w1pCAct6ZII404BEz1H2D+0Ig1tVh1Ub
6DZDRgtIJbRuXDqgNiYlhFThHoDL3eUtHANiVeUW5nzdJxQKVlcdImhGvDTTobMyQ+8ghoIwXJrz
sf/KbLFzytDNoKiuA71ZfQNfgj+QaGMDvGN3lt6hmleB2VYovWVwlM9dW3WRjXuxjp9Jfmjpm5PL
AynPs/5oQ9O05z8b4pEUnfAmVDOhC8LDvj0MzadJfRz7prM9J8d/J4iCQDkaoJBRAg4ThajFIRgl
QoIeKgeAL3mphr/a/H0avtw+aNeWF6gftC4Ct3ota6lrpcMrAyam8UdrPoziQJzn2ybWDpiPJhZL
a6PtGhdPNgK89+qwzKOpdphz1CPoodFPbXf893Z5NW/I86r6B4i4l/DO1ioGJ+0KgEiLAb0S9aMx
/ow1+YBer8Ptsa1OHzLk4NoBkwtAnpdua6YR6cwMlmwQmT3kmu0ZVbkReKj5WbonUFmoq0C0Dp6w
8IKsnPOEsnIMB3DqDTsU7Pyi/pT1T7eHsmHmHULwIVlS6GPZCwoz0j1qzaucH2fyMG2+DW8P5r3X
5oOViQs0N/c1BkO/6uMhjg0va0YQyWxsanXEXk+aIlEBZAR1qcVVXTjgp4nw+ApHlqJy+GDQemNZ
1C9cW8BvQ7QHGK+lFkTBNUoauxpDF6AG+qXgr/UT6Fu8zSzW6vmEriP0YAPHDq6WxVjAHG/WEilM
1EXxkmb8rFuB1Z7Sx9HSfRdit+70XLITz99i+pPFsceyfTScku5Xxss3Xn5OR/nQTdZx2sJ5rG7t
D1+2eNbUaOgTpOrhM80bMTXPynez45m/yuSZKznOaWPOr1ux1M7+P4PLG8+ICDTBoBcTpvUpf2om
DtDRG232XH5qjN91/l0aErT0z91mimnVoT5YXoQQHXTuk2jQx5C7wghqbQSaKtKsjdhodRN+sGLB
6T5sj8Q0ckiuDiOaLo6N6RlSLeYd2Tr1V6/bj/OoRvvBjj2JLOM9XArhvzyZ8luhP/YGVF4jz6qo
yo0I7dGCfPjtM2btuAQAEwyBiGcpyu6XZouoiVOIhY2hmMCpPR4kFOuG6eU/MIJiPtBAaCyDpUsj
I9Q2y7S1cKWZd6wy/Lp7NiEL/N8ZWezJWKB3wo7MMcytL7x3PZ2eunJjIGsuZ38YyGJ3pRWBqrAJ
G270GqU/NTD53h7ENR0ztpPCBwDDhIwAHlSXUzW4rjt0jgFiweQz2kqQsI7uOqf2+8IO3BatP+0f
9LGV02tVN0id6+hgb3pv4t82vmPlLEWlWX0FYh0GeOLldzQRJ13qECxZnkDsT9pW9cN1k/guNacc
Sk25TScvGXQkdY1cL16juCIAQ6eGMZ6yxmFHCWhdHmik1jP02xXunW2X4xlSST1Hmrbaqj2ufS+e
ESokhjdfYRDc1M21bsDKkBbItrIvtF+irvMDdGcmv4zsOHRmSzvcnqVVo8qfQawJkMHy2TSao56A
9GYMa/nZHH6w9lRXBHfb74q83ra0sk0V9BFBP3rhlDLe5XJI0NPlQw5L2WiRgNQxPaZmAwXZrmcb
UcfKoEAzBOIYkAoAFrtceW5VWk901IFAf6fXGfBU8xm8pJF2P9Hi0+1hrbwCUQRCpggatUD9LEGd
E2tIBJ0EFFal/oagF6lO9qAgMZZ40NM5AC57I/RdOc6BogArsgJKQ7fTXEwkXm9AZBp6WDaM74s5
Y4ELft9Tj96+FhRvGx6yak5NJGJ5wNaWwVVcuqUYSh31TvRCW3h/ah05ZLr7hzvN1gG4snBKnwv1
dwuoy6vO9sQtQCs75EZIRASChsaPx9mHfNyekvlT0209ENfWDo05YJCBS+JsXRzqdRU7tEMJFq05
8z6Zjl3bsCBJtZ3LnbvWKb/W1Phz213WZlP1C2AmUQlF5/di8Ryu61Hh6mH21yqsv0VXg3HrF7SM
//4HdrBkyCgZgG8ua+Jd0jggxe+NsMw+lyTz53DoDK/9dz15JNJUZyL8A60QqEZcjscwa7vMOokO
WhF/dVi1H2Y7QF/7hhOuYI0Veg/wNsCMLUSsi6USbdZSZBuN0NSq+dm2iy4oEJXujdEYdy6Tzm4a
u/aPy1INVASSn6TtbrXzrninUhlQvVW26lBYXJ29mY080UwjdFEe6jK5z91q73J+3zFzF2e/b6/g
Wjh1YW5xjxoEollg8DJCJ9Whn2wfKqcOyPgTRyjLswPFBUQhFTeWdB+DK33jGle/vniJwDqojlBh
QAF6yU8wTkZUl2i0D4UhPCfClTdHh4G5KFfeV9Uh18nvXKs2QGgrGxL3NdozFK4CnISLAr4LAoYW
s2+ERRl/Ail/+VZK66Tpn4Sd7y1abYBi1hbURtECmGsYtJf73zXKOGISBTP0CQVliuJuVJ2TOtsX
LQfnux1tYNPWhofYCyg7xbOoL+kJzGw2dUELM+SxP+tICCHXz+t7ycHO0ZxTJPVuu9Dq+MAkh3gM
ZDdXj/xumnoqOmmGYu49xWjBznaeHAtURQtzq9dr5WQDhuR/jS2f+nQeRrd2WjPsJdAq0qjDtMR7
pkiS+KmTW5TSK2EsesoB0wKokKKzfnEJxjQ3MwcSyEApoHsNUTMK1iB8Cm5P4LoVgMPhlbjkl6eO
nrVRD2EbM2yHDnWVhP6lZbKleHxNd6eKEeCxURbAJ/FOt/vh3QRQx9x3pMcyQWmt8pounZ9KvZme
8DRvd3gV4OVd2DteQYigikDwqwnwvqQj2HTjEZdyzGvrrtJn6uFq2WIuvmabef86sBEqnga0uy9O
PTcZ56Y2BzOM4xmtgiYICdkho+w0QDmzyMPILn70SR+2zbPuHsra8fj8pSkOIO9FQ9wGUHfNo9Gx
Cw1EhJIgBlyciZqmp4Vm44BAqbtvf7ACzdXiEEFlhmYbptbWHpVtaKKCv8AEm8LlzRbz2W6FqRkh
QMj9MYOv+XkGiOVtD1urn1Lk+bBB399Lyy6xvGyqQvYcLlaA+ErMJjkOUSyP9ojpTdxSf5nxjAmE
y99EhHW2gW86AP55AkXoJ0pof+rdYdw3k2PsjK6u96M5c78ZpOUT/LKXNhFQMiWYIt0uN/fTEImg
jYx857pA7kDLkB6lXdleWdZG0A2QFbSy4hRLI8K06l/bfiT7rC/i3e1xrx2FLmi93qmqoX262L+1
IzI5zMQM6yiNj72rRyGpquwXidtvQ4FsITUaNxjzxtoIjFYNI+2p8JeoTS1fp3HGLNFxZoazRvcN
yE3KuNxXLTSrwBVh8elO5MbGy2fNk1BnA/wNoQtye4sYSUMP8RiT3ApjRLweT+7GFhCD2/O59uoG
MbtSh0RsAvz2wkhbknEE/Bp+BLVvAKVSEIEOO1t/c9MdVLA9wfAi+ZLqmpenfwGJ2TC/dvozHJBg
V0E6EYWPy90yigi32xCZoaa5MyAIpHmL8tqZfQKmvFMhqmEvdTrvZtdAQY5r9b7mjrgTnLiBzerX
UgNNGjW6bDckZXNuNzFuK89PMGADnwBsLyhnlsdYwjSdmlpqhUblzi8CoJidaXX2QVjDVv5+zcX+
z9RVK0Y2TSWzcm6Fs7WjEFuk5MTMCJg5ccK9dTa3VGrXEpgfxoYo+HLyh2yijZlhbD2p7qZa3k+F
vh+0+gHvin2KN3ZlhoaV7zU6+fFQQ+vox+3lXx3xO6hZsetBjPDyAwBOkVD3SyykLlyBjon2a6Xr
genM3ysKZoV05ocy2Soirt1M6skNoWhUSQCKX2QUqB6NGk/xlkqsu2x0D5HNfTKZD2z+3b3x57pD
Rnu8504VQp4pmPEhtTMcJrAuNFtERmt3OKR1cE/gmkRX2TKdHnEGFbIZL1dHoRjsT1GrhXVC/WSX
y4ep1z2z0u/06pHTY1O80DJ64u53PeIbp9vK/YjrGh1tWAM0+juLKYkd3uYWGYwwEg9Y6ScZR7tp
jgBD/JOhD+L2qq8ugCLZRN+RupCXiPxyHOqhitSDCOGybYDir5wObpW9DdQGwBCIySpIunyXmz2i
6dBxeFAW/Hls2qek7HbaZip47c3kgEiBgo4CDaJAg186opxoXAgNr5ZGr7/M5ueYRF6UF69MFjt7
Avf06HKP8fHUWW9muYUIWJt9UGGoLBdKRPCES+t9RmnPkCoOpabti+nOaLNdCU1SFFgN9rIx+Su3
CrI/CMggs62qRYsbNMVyuHmVmSGxJHL6k48GUi/+/Zw2gKEW3gAhWdpN/tTFPlqo6+h5QrvS7W9Y
+wTF54OcOEqiYEK6HC+jfZqRnsHpudsF4HiPfObkfH/byntvwuIpCugRggUUXoHsWOYogZ1L0CGa
INaX0cHgPw3H/mQhdUwb1PKt+E6MTSijAHpuJ70uvQjJzH7eV1X1N56MA8OpkA+Jn/DfopT+OBcn
o4oPstZPKd+qEF4fhEhcKdpevJpBUrJ8NeekAlNxhkdQ1/QDgvVdzT8n3a61TnoE3Snnz+2pWTGH
EAZtQWg3hDr5sqvSQtXbaEbE5hWXqujBaq+xjw3ed4mElEWnall02FK1WwEe4oRDHRw5LGSykP25
XHeDxSWOH8MMcw4cNv1ZQC6pYAGzU2gn31GwO82/8vo3QdNCAbXorNvKxPx/vsDGiwTdV6hhL248
AMKZNqA1GbpGQ+q3s0BbZXTu9ejv5P4sjL+xlr7yAaQVWvsnSkzcvaUvR3m4Pf3XORI1D+i3BFKQ
gSpmsd/HOC85kvlmSD8XtrOLAb+bin0PxZOe2cc6e562wuaVA+7S5OKALxvBC+gqm4C09ICiZla9
d+bZejG7dNi5k1MEJCXl75b0xb7JrdzvisT1tL76926syw9RAeGHR6uAakmCg9YMmZZq+zGP66eJ
zfmeNFJ/vj3NKwcAbKGqhN4EbH+s+KUtqiGjJygG3cRknxIC8BNJvqQsKKXta+1jwp5BWimg/l5F
AHwLYCa8+UtHfRo9FuPeHX85KDCBTBNIXAXSBl3b7S9cuQkvv3AxG5zHWdd0JjI7IvpNAA7m3d5i
0NoC5jUa76r81TTIPtHfIvdUgO5Q+Nx4SNjs9cbWp6w6JVCrSKQjCNCX6JG4ylkHGXkz1K128Ibh
EZrq83BuKtdLbeNkur/rtDoa4jDaUIjs9o3xaUrqQxc7CNz2E0BIme/yjRL0Oxb58gy3EKchEwUF
NyUhtVjC2qxqoVV4A7W9zD+ZU9LuSi7HQJ/me3QHaY+znUIwFcDNl1S2DMdJqe94ZzyDEiD3wEjy
zem7IWARdf1axHmQMBeE6Kz9gT8KQVapQyHK/Gp0ToZiY14+i8wsHvou74MRRWOfzMV0kn27pZC6
NttA4tsq2FLtM4t3j7qAqZTa+zt2kB6SPNOzMFjju0RovnDpk8W4U3pCN5jnICkd3Pa8tRsAPVUq
Ha2SR0umNAKOSdOaYZ9KEtQomABv6VaJhwYIbaJew4otxPcKihZsacj5AziESx/rudiNjuZEdVxa
YUF7dH1IvXkdgQ8O+iSPf9mlM50tIieQ67RgmbaFnvnVbJ15ZjRHM0+moGk4+zFUneHzpM7/MAF2
vDKv47NWR9bGblD7buF2uIjx9AY9iWqgWtwTSNjnaW1IK9T5fKiJCcq6ujeDfsx63wT04p9zRqDH
gXdDMBrNYYhDL6emHKWR9ugfRY3sq0kS1AL//cZBNRbVPUC2wMOzRCDJhDeE5wMJo7JFd0Id1K7r
WfSZJpHP8/6YZ177dtvDroNaEHJAGkiJZQEsvMRqikJIp+pSEkJA2j4Wlp7e5z16Y6zYNXy9T9Nd
1dMt5fmVeg8wSS64p1TvOyKMxUxSHGIdyRM7bGbxlXJyqq34U5Sw49z3jwBFcz4e2jm5g/zJxlG1
sqPwkkOBFa8opASWiZSRlay2pUtC1pjoESJzvEuFPe6YHOk+yTRgvqSW/GlK3mwsrjoDF86qLjkI
waIoiaBuEdFHDu3dCG+6MJcM7RIFfPVLM21cptcxO9Qk8GZQGF/siyWM0a0MpGqQjA6zRkt3fEoc
j2m1tZEPWptE1DmQNwfKHtXBxXE/FppI08m2Q72T4QAecif+MUanmMe7Cs1yVTu//rOXIjRAnQNw
SfBhLql2cUC3fSUKqkAnZbHXs0MCSP/EC7/Mxo2c7cqOQAUSuHzkxG20iKjBfwh9zLHmPZLyFD0o
5iGBoqtRG+CA1Q4WtIlZ/PX2yNa2wnvgQ4ni3AA08NJcb7Q1Su4QUIFOE5nvwKRXJgchrNgzs2fZ
u2dGAjRV+7fNXq8geGowo8DSo0EYtC2XVpsaSBl7ipywiIYdLw0JAA0CaUYbTx+HgFrQNWfNuCV+
dO2eMGtDVg0RDJrcloRDLYtngYecG5pNNu0rA4i1LOWn22NbydZcWllcYZMGzIggpRv2dfzV4iBe
N5IX7IcgcsXeaiNA8eqn4c3iaFqLQ2A+QVbxW6bJrho39vy1L+FLcLwifQLiOyRwL6fZ0epU03vu
hhU6MIvkHvnZakK/GNoGY76xpNeX4aUtFct88NuItbWkOLbDMk6fZnfE+xQdefljBeHzjf2/4rTK
FnKBiE3QvLzkBkPrB6ntpnFB6YQp1WTyI8na0dezKgt63qC0Kxrzjhd0BCmH49zTOhvebq/ymitZ
iIiQigFeGwCdy+GOmUBH89C64MyQwNJ13QAYIiEbC7g6UjCFokcf7gqm14Uvod+VQHi9d0Oevo5V
5cUFSK6tx6IugW0rDmlUezOHHMwWG8/aaiIbAsIWPMRtgDwuh2c6oG2qOGZY1EV9QvV1fLa5fu/E
o35v0UHf2DNr5oiN8/WdXf9KLTXTWlbKbHbfLydNexya70mMd4SxlV1YW7aPhha3IBstMdX15Iay
qHy8JVN3C2S9ZgFrpZogwHiDWtDlzCVuMxRTTt2wyKLOB9So8SsDJMO33e/6NgcGC1U9tNaj7HPF
1Sk72o9N0zohJOnEqPsThDDzLV7tLSOLu6HKGAjSks4JU7BEtFJXbMz/tZHlilh96UZVj5Hk3Der
B6BjgmSrsrsyEiRN8apQRDomdC8vF4UZeA6aE/iBpoQfhzxC30zm16QJbq/KyrWGyBx7Bim6966g
SzONOQx2ohV6SNFxw7h4rNCgT4ImJ2+qfYS24wakZWXfoEMa+HpAYbF3lqqUUzkXM44e4AOdA7U/
Ob6wGo+lG0Hr2uyhOwXcSgh/rnmISp2P/VTMeoh4TB7dJA8yNOHs4/HfwdbQ/8Mx8P8QiIgkL+fP
gWaJ3pmYv9QW3xta+2XMnmQzbJyqa+NBnU7xAeIEucqsAZZETRHBjJUJL3bu4/S1tz//uyuoRkGV
I4EvEHVMfLgO4yrTK8JaPSzqzpsa8DbInaz+yPLN7bytmqA6jS9je9CYK6ihpRKniK8vjZUItIGO
gRvwhy6672oR1JSCFe5uSz975XADZbqiT8Wxgze68scPo0pNPuup0+mhRn+S6O8g/vmJi4F8+P3F
tdMaJgidB/z+PD244sd/9vsIGFCmVfHn+3X74fst0PLmtAZTTA8JXBya6D3MWHO8vfRr7qVwZIpa
DW/pZWhQ20XcVCkgtJn4k1u1P6JmbpS/bhtZXfIPRhZncwStEdT5TYxEJlDHlo/wY27HPyz9uwBJ
xm1ja8fMxxEtzmiz5TyTHVC6gFodLPNHOfZeRrPA3gKMrx2gOKJtXNHvDLML/7ImCrVKLF0I0heB
pvgv4/xCYJLui6338KorKwwrWPmwZZZkXBEYX5nVMpzVLWo+s0f/A/bLdwYu+BnqtujCXywRsQdj
pj2cuSyKH2ZHXvSpvoP0TM63umrX1gcJG5UvUyoYyxJ9rNmzE6O0FVJrXxDPrvGu8gR0kG67wdrq
qNMZRVDQh6H0cLn7XYBq4gKRT2j3zOsfOohqIO9oQApb12NvIBtB4do+Qr1TAdHxdkHa5NJclWSx
sPAWDp1Ie0xRi8Tf7ET27fagVvAN70g/3DZ42qOquzipixTgDdtJVF21vi+h35OAHRp9Je6+s+8o
670u4Z7R9C+d4OdRzwNQyN7+hLV5BU8/U6KSqHcu+asi9GAkDXipwwlsJaT/ItwnJTStT6D0CUT+
/N9ZW7jlTCsKveQC0LMi9hpS7VquDx4yNS7fg5B3B2SD2IhW1w4r5BYgoaxSDAAQXa6kXmZ5Y3Q2
wpToQNAT5A7yAM4ixRwtgTn+9/GB6BgvQ/gDkBuLABzSeJlE8zx4uios48jCHskEl08B6I0BzvLs
ZAvNvDo8Rf2AUjUye0uLNOWWMQo4qgnEoFlA+bCsPas4IpOJIHOrLr5SpcNdD9QLWnmU6McSfV/M
iWB2hsLEiLAcEBjsDeJ37qfBMIKJmB6B/GK7k8mvrt9w1LWB4sjEuxBiQRju4tGL664326ExVLJo
Bjek4L8GqvnjdEAsuL+9jGu7X3HcOmDNUM2qi6vAiKXVTxy2aB3tosz+UtaV37XFhmuum4EIGgo4
ILlZRjRKD2TKDLQyMPFs9V6L1RvyasPI2vmMhVLs2zg78Yy/9H9ku2oNUaIRDrz2h+zAwdDeuE/z
uAEBX7nTQJYEJKAi8bzmgC9pBSIUFaiDJHj2RtRnjqZozd3tlVkZjdrDKiWBvAQaFi5HMxNjGkU5
gtavL8Ydt0i7s2bDk3wEFWqlbRxXKwuEhwdSWACyvgPAL62JQdhWPCDQIelr6tzP7Us1H24PaN0E
mCLg2SAWWF6fEV4zfdTj+syBsPF0Tu9LKP35cd1urM+WocUFOrptVtUYbEirv30SVvHzZG9E0Ksm
kHpXqSnoKSxT1R2KnGaixjLNJbqs73C5eOXWhK36GfplQB+AJPVVW1qhJVoSD7ERWkbU3RcTIyeU
yd5ur8qqm6mGGGLhGND1xWQNQKXbmVEZYU6GLqgiO/M1YkfHbkYDYcKANrxtb+1cVaEgKF7QbnSN
Gp5bNtiiL41Qn+v+NGjaHBC7Tn3kYXQkcrR45ySFfTCyGo4uU4ChDbMKpDZsAVDWRq6ymqBMBoMr
8ouXLt+xBAGJliIegAw4N+9bFn2RZUC1/uX2kNVOXbwbQa2lMDYoLKKmvwh9RuSMpTPURggsjGdX
x2jChQyFD6eq9oR8vm1sJcpRVV3guSyleL8U7634MI16i+kVBTpwQs0FcJB+n/sqcK0vvbtxbKzN
IU5znE5A7Cm01GIOuxSnZIGhScPTnJ9V8X2wIRZc/gfb7YOZZeiWDwwdfQOu/tZ9k7Tx9fhHwTaG
srZKCGdAPKQoQcHGdjmUmbm1BL8ZbkKrgr5LO5c7ArXHE8Kf3i8hxPU4Q3Fkd3u11PxcuAYQVohk
gLxD7R9Fk4VrtEmqozPMZaE5z54Z8dPA5deu34+MnSSpvGT+PWTxl9tGrw4vpDDUqYIrEoAbwG4v
R6o3CZGNNLVQK8SjVp9A/vbC7HaDLvY6qa7MAEmnKt3qMbMMR/Oq0BiJtDAv6sBgn+hvUns1wPno
9+D7PqlPY7mRqFsZGU4yVLsggwig/PItWGYzYMpEj88ZIBNQUO7kDDm4DUfZMrIYF/idTasAoy8k
N1uPIj0Dp682rrC1yUMFF6hotEchg7JUnJNJzvTSwUiG8gH5Vs9+Y863fNzz8a4Tf3kxQXnu391C
5VQBg4NuHzpb1bg/ZG1qSirRFXN8VnKYCWs8tGX5o9zYylcnBt5+qHaA+FIlH3CFXloZeIw0fUfj
M0IsX9Mzr4KcmAGFO/n3tpdf7edLQ8soWi9dqrWmFZ9lGuFh8lYk5wjEQoA56luIjmuPwCsdXSEK
RogxXR3woPsQtLGLcwK3q+dDl4M/9Z/PQPzwRyOL5ZEtweN1hhEtju50Bgtau4co+O1ZWx0KmjZV
VAPJhiUcMprsVMqUFOfZ/UHG1i/zuzLeWJnr0q0aygcji6GAszVDKscqzg4HQKIYdrJwgqbKvk6u
vGdpYXhD1HhmT3bxBNSR1fRgT6rPwCX5Y1MBnr/1tFwbNVXPn3eRO+RWLp2SzFDliY04OY/se6Mz
X+2vGu2y/z63H60YCytZzCAlmiTnhn6228orjNfe3NLh2RrKIqpRer1Vooww/pLolW9MXWAnfON8
eqdfuLy4kDxErRRFfjg+ciqXY2nNJBFNoRfnVkLL0Y2PE1RfMuKhYur22b3eVzsBjTG0Wp4N8ZbQ
P1be7GVb7A1gybL8Dxb2qLfkZCaVNzdDcHumrw8ZPJ1QrsMXIu+INt3Lr2N6PFQAcohzRVrA+CDz
t+8NCnbnDkS7k9Unh9v2riJ11Ag/2lusrAPVYiNzYnGugT8gcxtE/X9pYbGsWd6DQnLIxHnMuE/p
n2QrbryORC6HsLjVpB5NsW1jCKgDyV5xqMCO9segz42gAdJJOzpuxMVbs7YMfrIM0X6Vi7MlbHBQ
30tH35i1lc1wsS6Lg4YNohF9BJ2V3jiMM4OE5Z2dJRtQolUjoM6lUNRBWmDZBjnZSczzsRLnCblo
HwWvr7LCGRKVzZ9/9zJ1N+P1hA2HauSlV2cJ1EOcuRbnIp4Vi3mSkAf0TWyhIVY2j4Or2YKEDHIP
YPC4NNN2YM5OEAucIdFaVPpzLfS/pD0B2blVXl9xAMwZWj3AvYms7LLhqhzQ0CZpKc5sLkUY0djc
s6T9cnvWVpZHFXDAOYGcqOJMvByODhx1RQoizqnO29NoNPwnaEZTr0POY+vwXZu6j7YWUzdAHwP5
NNhK5s963Zxs+9uIm4yAPPf2oFbiQ1UpQvIBZxwKoEt6nE5O4MyUFHsHesQ57lF/zvpD1TS+ZeWB
1Atf1Pwxjyl4FJ9u2145KS5MLyYUL3EIIJoM/q7kN+GVZpAjgIvFrst/s7TxIPB3hibzVv5+dSEh
vYiGR4RYyDlfLmRkmeholnB/fXCDqPrcpzGYLBy5lUZf80q8aJGmRPcX8pWL8QFdBUWifoLDdDG5
s4QYg2lbafw6PMUCgkFG4Ryhab70fdNt7IxEvELIgSKEVoSj0z8gjfArQZeUx4i58RxbnT2gmeEq
IOUAT8Hl7FmiJ6XlYNXcBNJf2TSLnZY37l7o0Fi67SBrEwhxTJVUpooUeRkbZL1NGyurzqyODq3Z
oosqsnsU5G+bWRsRMAzY1wBuAeS7eEn8D2lnths3smztJyLAebgla5JEWZLd8qAbou2WOc8zn/7/
6B8HrmLxFGGffdHYgAFFZWYwM4YVa1FNTvkFeeHW5vOIeHpAaF8jOHvbyspiyCZnnAmgDLKx+RzP
sqImTMxJKZvCVcWjLIlY+ItghUyZOAqeNQbLl+9H0CDsE1Rd6cZh8WzmyUMeTO+qHLxrmfLH7yHD
06DACXUhFaJVdLmYNknjTLLC1I2if4X8CxLOqvFye7+uT+XSxOLwm7Tt2y6PUpfmxdCFNihhKXu9
beP6BsIGKGGqXHAcX3G+TEHodSgSpC7qBXee/lAGr2X/aPofUTwT0UYS/9jTgHbyncLERGWIvbvc
Njnmf1QKU7eoIRP39YckfFSZi729quud423XGMRlCOSXoUsrZpT7upANqTsM6n4YP3ZqttssLFxv
HUYQAEbDlsoCD++lkbLkUit1ssi+nJx8QPMAVYap+xkGg8MUT36s8y2GrutH8dLk4j5tRrkx2o6U
MtIER+o/G0B1OKh+qxa5un8WKkhQUoMJXL4PoAtCfRBl7PTqPgV6bzFQugmkW1kN7Ue6yAR79Eu0
hX+PBY9DrBupKxeJgwwYKUZKdip+2jyq65uH2/PM0uJ+G6dULBoNS1b7JRwerX6L8OHaALAMhQuH
oSNUPZfVMtkUJCoXo4di0AlR98MYbmF0rjdrBtfPCDAqqyDAFo9OnAWKVNS59YBQ6z4WPqPkyQxf
dp/JxcYnej29NwMyQDAwNg+8nlzm0rHHSSoqRSk92rX/Zc3OEj9TLz5MhmfL6DRP8qkT7pmiE8zx
e0FaXDSuX90pTbhHbOFPv+NfWpdUV6GDgSNxsegistpJ6SbIUEazdwujg/u2p55bWeKWqMM1qoI0
AEdkkogKvI4a+uWqgyoCABc3HkXr5liY700Q7ZUmPw2CfD+kybOOwEk51naXfA+L6TWXoz9OfmbY
yFxMRneT+c7Fi9JDxFKTGAgPhdLtZMUN/dcMeaXbOzr/kctiA8tk8pCwhbeY1sblKofcUpS+oZRX
qt7BgkqZ29EfrcMYvKGacdvW9S0CPHquWM99SsiwFhekqVWlUnR+6MLo9D0x3jLpJc60z7eNrHx5
XCA8YbxdzAgtKZDQa2viUot9NxzKdjd1hsxou7rVD1/ZNovIEsANeCXGbhdLkZO2nEaqoEBuHhm+
/6DUHyL1RUq7e3X8fntB8613eUIkinTSkNSDWpd25eUJyWkAR4EnUHUyu10awEA6HT2lPqB64yTF
z00BxutTwh7TmvMp8YUtiZ3agFB2CqzQVb3xpAaTqxXCg8W89O1lLXdwLoOSazMOOIs98n8vlxWq
w2SEcUvFLkwRVquFcqeYaXYQc4GYFlYxJ2I3/vCTYpCEKgIwY/AF/PeXzNFZxJlGfqKSuEVund0L
0uvcXmh+3l7X0v8wMesazPx8tLuuOkC1FxqZHIexGxitD72p/8nX0q35v+vNQ1ttppTA0dHhXPYT
wt6MrHhsYtcDKmPSw/UMeT92/Y889JCO2vL2pUvMa2LWCeYWQBkGy1qcVadkogaFjmvU1Bsjm0pc
aHy7vW/L6OmXDbRzZmEhXH3ZvDBaM4wqa4jdDI3xEUJ/0LP68MyQrD20/6SV3VVvf26ROTXeEsJO
kqpFWW6C4y8tzDhxi0r6UbXh9Bzlav9kcrHvyrqK7gJPH49D2dfHuKy3yFCWn/W8Xl4ViDvI+BlF
X/g/zP9iVYlR4qoWg9FRY56KVvvamP2u7YejMt1vBj1rOwwWCb5Kvm6YthYP2lA1aijD8uKak1zv
mF9THK9vDqpYGnYixJGjJUq+TysRuRaGzDe+96soggWTHwNQ5Bqj/LWE0Amt0JqDliDw0ZoEq2FZ
HTU00pC7pERp1H1xFJui3Mdy0Z6kwooG2x8i6y4bhlaxMz0b99Bqdx/zxksewrTKPyapGD7fdomV
j5fBT2OGbP7Cnizu2s7XvChVpMQdEiPeJ4JavSWaUG3UC67oOX5txazrwmQ8mK3l9C5sMZkplWbi
eq958TN6AleVH/V/4MDyHmPZKQaneFeE0+21rdwZM7YWcBXhDJ/Y4iO2FM+UJ4njL6SfVfcefJCF
+/RT9HrbyopbX1hZRGhqa+QpzYvEjbMHn+AoLmzJ+Afak1JLbHGLzUFfvI3/fyN/r2nxCWtKg5JK
pCRuk2qD08uVDymCJu69RIE6tG783e3VrVyENPWZK+fThU1gGVx0fhwDQpETd8whyuK9v0/VjSbu
2jGxLAg95oF8/trlXaslcVvzBSVu3haBg2aw9UhSFNxnUmI853KCYly1FWmuHRpoAi5DwmoKxgub
VHbCJk7xx9Z7HveWPdnS9CMof0bvt7dv5QaC3Zx6DBmLSl1pYWc0g1I0KtLwuhOYLPN99SO6BfVj
4WXlfuwF7Y4KZfBhzIXvoPO2+jyr1mcSvjlnZnR94SxCzKwlfAupWw7xAbL10S7Kb0YJDrTad6iv
THXwlsUbHrPmoQTX1AUtSlgE9JfH2at9CV5Op/LgIVFPIw++c6/6ZO5v7+yaY/JCo1FMMA/D2fzv
Z4FNFmpIilWYSZr7GpYDxX8stnrLv3Dk55Ho/LUhIQ2WZs4XQE9eGgk7X+2ttMjcsXgOQxQefdGB
ODOqXxTRFjPojvJD2tJUfqs8RCuLp9yCVN7aV7pv9xGSMJ4CyLIxnGwIn+r+qxScvC64L6atjHVt
N85/6PyNne1GW/Dzu6jOXAVeQbqi9qQcpjjd2PProyXJgOjDmMcW4LdfeLPYlmM/xgBt5O41/qiQ
C09ScoJQdOu5uF7OTCzPqwBpGjP1y8+zKVtAWoWYuQO6uBIkHYL0vWwjW5xyZ54813oAJU3wKsWf
TFEg/46BwiH52mqHQPjvtqOtPOMzFzQS83gtcdMyict6JjVG3QOQUR3abO99SNDkm/4L03se7kPQ
9Kd0kmNGfB/M4b9CC19KpXJG/WcfHm7/kutLix9C6Mv2z6H8UjChHKqohPosc8s4rg6xMuFyplE5
UtK2R1GLlH0d6N4+y5qtcHjl4LE8p8uzKDRcB5fupUxJpMtRlLnxJCDyeyxbp0rsurm7vcA1MzBE
gOOc5wCofV2aSQVeCHEoM1fUkoQgGHphNX+sksAJtzLztb3UCUQ14Hkgr6X56jz7YKyRVoBV8MEM
FYRAGgCvtnMV7wG2FnAG5TdtS/B8JQQChs9DOrPjAY9dohsnMxmBhgSZm5R3mlgehP7dYGHRG1IR
CvrLyTGBF853NenUbwyDXsFkuYfPbS+Td4ZjvAYkW4bY9A8rONYStUz/W1I2Oy+0y/ylHX7k3cHf
EvvatLu4MLypiOIox65l6gejt3Zp/ZwHd9K9hR/lijO1cEyNbzkk0rc9ae0CQTmTrtHcbKFieHm8
kZxPWTdWfCpCFTlBnEW0MSkfSHW+1QZZ8yQ6aOADoepmmxeeFKhjzwANMn6hBrEfEgTCsWX8H4r8
fjrkVhPtI91ooTzKyo3P5Uqyaz7WM9NLnao+LacE7Gnm+rrmKLH6aulvTX+QECrt1OZOanQb2NME
l9cna9yRavTDfSh/Gark0dOr49g8U7M9yc96ScJx+wCuionL37Y4ekMNFYM5dI7eupeNXS2d/ABk
9ExScvDHZwvtZAelzMFybhuet/vyyWZPSNgpYc6QR21xhzRVo1tC3HNVZcc2zJ18fJrSQ55kx8Au
I8uupnrD4rWvzSoUHAU4NOosy9Yh9NqD3EIA40bJhLxz5T94lohkWFCebi/t+no8N0SddOHUlVLL
atwADOrMBy82vvgwglSq6VTi/ral66xwtjSDEFHmmVsTl5Zgje9JXelaW23wnZS+dbokDTYCxRUX
ubSycJG61dug0TsgKIbFC99AJfBulaVDGO2M+WQHWrWXWsh8hT00wrVdaOpGQWT16Cg1zrypwPZ/
/cKzV0BT+0kY5h01rFeqY5X0KMqvt7fyOrthkdBxzv0Ejbxt3uozE2OsqGXUiphoNJzvixR9surW
Cat7Exa427ZWHeTM1rzcM1uB15Rm4WOrgcZA2Y9S4Pjl/i8StsslLYJN0zerNB2l3NXDn2YQUc/4
mFA2EPTNIfnrj/nS0uIaH9s4zYpEBqXR5sfWyB4jY6hsxMpsGcRflx28UXoaFX8D+b11Zosrve4h
4U90FlhN6mPiqScj6nZafyK1Qb59A/24vkauDQN1KkD086GeHVotDT4YQg1jw08v/E9D2REdOfxD
SkPHeB6kfsNL1lf32+Di+LKJtvRYsqmS9h0lvtosnfrOU5/0j7e9cf37hu7rf1a2OD294xkOYG9x
o9BtP2uC+c/Y7Pvobay649SfLGI8K27vSCM6JFY2jK9eYWfGF2cIX1wikSIULvDNzA6LOrYFLaYA
WAFwsn19/GpIIzVO0E7GPootGJ2UMvzi6Xq009MouzcbAZ4rAWbJjV82X56XLxROPY95zcT89BYX
N4KmpLUVjlw6gXkM1a8o/yre4Oif6t5pxG8yqvdmcfwrmyhTQwmsziMpl05mJUi+1trAzXAYRW3v
WV+78pNsHnXlo9C/+tP7UG7ce2v7D2sLkr9UARg5WFzuhSTVXpdyF01F9hxY1mMjjfvbq1r7cihl
06ady0dX46a9mAxtn5n4l3Fq+DT79CFoe6cXn1MvsYPmrVQ3uimrLn1ucvHtKBOUkVHqsY/tV7EZ
HKnyiPQkCOUtaKdTEQ7Jeqda8KiGH836YzB6f8pXA0UFsjC/F734qCy/DJtQFUChqgejuY9jLYDX
obZjI32gXLGbtvgd5kdj6a4yCE4SfjiztGV4o4qUF3WPJavJqe08J0hP1FU3Yqi1l4vhV/jBAFhT
CVxEbcOUZebQga0dtP/Q1PRQc0G9xte2voPZ65aL+bUQ0mjGYJcZptj5wUQbicDGT3am/NVyEil3
JASVYUs/yt+7/FMDWe9tP12pIJCFkLryNNN3YZDp8usTR7WohEnNXf+zINzTi0vt6B8Rgows2ynH
URrs8j8vPJTlsRydQd3V7cZtODvFctnqXMJlmH8usy7eGKUdlB65xcJNiL+b5ClsVRtRXScNj7Ly
WPhbCrpr9qAGJYmnVsGxLo4z7WutE3ylcM2hec2rVzUPH7Pka1YE4Dmt01A3L7e3eM1JifqJtH4V
+pfYEKnQitzKg9KVUUz60Mtje5f0xn1SjdLptqUrsOz8AaLbMqcYtEwYqLo8TKma4syERBag+bdc
iBzP/Bp5j5FnoOguHIpSu4+yhhdt4z5ddaJzu4tno1bNaR6oKUF0DQc13XWp6QgW5Pav7KoERXOJ
eo//1U8O0kfI//X8qfIbp91ypfmGW7gS3V7o7Zgmt2bmosvld3qE0mnPz4itfsdwd4SutgS3jDJr
beQbsdHafQsbE+IVoD9/DclfWovHLh3rAWsqxSDiZir14bdJo0tqTHdiBDfi9CiYTP7G437UklNT
Ghs/YWW9Mz8qUCBeaxq1i283VpMsNfu0dtv+4+y+aIWMd4H0FEHteduzVj4amlR8M8CbZlYo+XKt
oRqIE0pHtdubHxph2CnJYy02TjbdV8OpCe5uW7v245lHC+Q/GDd6pNSlLs2hZRXEdVoEbuK/yUm3
i0+m6VjQYyeyYYcINhfFB0/a8OKrJ3s2KsnEIAAtSJcXuxkKcWZpTR+4YizG+6mTM1cYAXsbXRU/
ZqmcO0zZxU6r1E91PIUbdbCrs6TyNhdMoF+bORKXwJIg8fQpH+ahxCSN3J6pQidWU29vlUZ17/e+
bsdjm27Ee1eBEDEQAn+MQBDwAa1afDDRUKhmkoE3ymXRKT3p21B3W6MCKwsDhD0j+IF/02ue//0s
h1Bi05zMgjlIzu9TqJS2Pj7TORZK9Vna0otecxygU3C+SQReJC2LC7BrxdHUMoldjL5UrU7698Eo
j8mDH++Sh7SZTkPxvuGr85+8uHTmPTwzubj7fLkTmJKd97AYPjKtS+OlccJB2+ljwzgm6XTYHFpv
eBEH9C0MZ1Lf0zg+3v4V80Fd/Qge8nlqAFGr5TRjV0dTMcpsch2MdpJOTmi8THB23LZyfeXNaz0z
s/CXMW6yjMI1Z1kf5byCtji3LWSepfAl3D1K7S7LP1aTDRHQbcNXIdjC7uI+yOW0F2DTZxJZfg9M
hLkG1elDO622+LT/lxUyxA0UCg5xbbFCaxL9JpuYKoxNFEHCAl50YqDQsab8kxRJoQOw/JtUjD/y
JkwdJbeAxwTZP/BK6c9/vmaKMwbEtFBMXo32xVUwZGPJmsFg3Gvh3jS7vdVPtrBhZ+0OgKAQZizF
mB/Pxd62FspPdW4GrhYX9bHN5S9Gr5YbF83V+8EBnhtZXAJRmkuRMmosporf9d7JfxTo/PoSbBhh
sdOLNnL+YvcoEZLjzUyGyuLBautYCQeZVVniczx+s4zCMXSnkT/dNnPdRWBhv5h4GOriJV4Ch0zN
10F/9aGbd7vAOFLWdqLovhOR8Pg0lfYoO8KzzHTAbbNr20kCO2MemXJgQPXyTvXVMMs0+KzdWDwF
w4FSsvG98hwxt/v8Twlo6XXSV/1ta+EffRt4cZhiS8oLp4fmdhMKteaB5xYWzuF7gzwOIxYsxqwE
5qqSdgPGsXY9zr3hmWMSrMFy8iRB4cEc51NiVs0Z9DdNK5ys/tOC7a+N+m1k8RCIcqUJosAyAv9V
bcmXxNJmHmZ/++jXN+u3lcXRJ56VZKM6hu4Ua3bYvmxWULcMLM7bU/WcCY0JEgHZhzD1pUYm/v+2
hMV5K1XTsAaW0Bp8IRYTiuFGk37+jcvnUCaY4/LkNSSwuvw+BEkKYtnkKErJcEp53GeRubfqt7LY
OI3VD3HOnFHdBe6xnDPqNNgKynSe/TbVO0RhPlvKU6185FYnu5Eeu3g83d67VU8+M7hYWS+ORqST
srqS8eoDoiirx17fGgy84i2Yv3liQhENEjCmUPVe7h8c/ukg13roJuOhf5l+pDu9fLC8+6l40RLV
HZXP9NfjJ+GHHxRUnXe31zif//L0zq0vXLwOErh96NC5Yv2v0pkMs4tQWTya/Xs6/s3tRtGFwBs4
EPw0C1tWkAda5qmzt+uWncd9umM+Tt9Y0do3xRM+87XoeIK+KHFqQG0krVBCFymok2VF9yMiwLc3
bc3lGXFhQhCY2lysujyyrKlbDWGJ0A1F0VYRmP6qj5+hWb9tZSVHAm6iAFpUoXgCcX9ppTeVUG58
DytoVGY2McoBMWiH9hE6L/Y0do4SbBIUzruz9Idzo4ulIRumFaqO0XR8o3zZe6INWvWLLr3r/nig
UXfnbVHErCYScwVBB+ED9d0SwhVrKAHkdRC5xjAQ5h6RZDPGEFbXgObpC50DO4LGs9+qYFzpFc1f
HiOezLxTxSAbXdyNeV2XqKDj+wr3YqjSGWhT2TFQv6KGUfofxi+C9FR65b08ayQ68vf0risP1Xuk
/0O3dMOn1k57ZuWBNIyJwCsgilzXdSiWbLzcv5azdIhi0iZ0KmgAoesGUAr17IbJtQt1Hj7lWwH/
eIXmKfwoDkHzRC4yD/c62nRG+whXWRlYB/85/X7bm1ejN0aX5pnUeZnL6zuU2lbI2yRyOwUiz1R3
NL356XudPaqIlMfl8/ycK1b86Hvfwnpr2mc12aDuKc1VJDCYS3RpUBexMPh15FbNcBL7F0Y7f4To
aeSI4PWvTeVou9ctyu3VDWZfoYCh6ErT5fILZiIzK7qoj1xN+2xN3gnh6sxyVfVf4a6rNvXY156r
GcENzwJRKlWqS2uwyVvQIXaRm6eJMwSHEoInpwxOobnX77rPg3IEHpl/ro1HmYooDAK3D3jVgc/M
z5txVnuIDcubNEQXXflRHZGDYVQyezSMfwgFCl2zyy1/Wrupzpe7eJ2jweylmF6Bm9XKexQZx6xI
7xrz2ct1x9PuvOGDr9hyshWFbOyyKV8uU+66YupqlunHoS0Kb133VJUb0e2q3/C6UKaaSa2WIpai
ms+ypmPkxvkxVV8mcJxW/VHpH7XxCSD0Rvq29mDO0+7/Y21xcFNf6llisiJPTdt9rBkV92C7VdVc
szJjn2f2sdk/F8dVFwGtB9Q3XcTgnHmq/o8Js+brnK4GdASoPs80t5cnoyFyoqqhxXWmvrfJs1L8
TLeipdUn49zG8slQKshga4/TNxEhagsHTfJD7iXHxh9PhTfdC219CvvmBR25J9MKPnQ9olbJsBOm
8ahI5d6XzNepfRK24vw1t2R4Q6G4AEHjFQNaHdfiKKR+zLx/taukY2rkTrQ1hHol1vhri39b+fWS
n33jaufVGvQ6sStVd2H0UxqCk2GeLL73YeyeB2iXAt1y5K5wogyskNKfAslJvRGx0cJOpvSfXjDs
rG2OipcfpqIhb1NPcSns/ajaN4byZInVo1cmn6zYs7u63N++olbiNmZPmO4jLiSJWPKbFFJPayht
oIkrJsDCcKgogSMzXLrF5rcW0jA5TI+P95xW6TLUTZtBHQbIm1yxKU+5mTzVFRJxewu6h/i1VXZ1
h2BKYuxur2/FCfB/JvGZNWJi7eobG5NK1tM6dH0q2lUXHBQdREc+bVSxNswsI+zRV+O6TRsyluY+
6KLdjC9qIFf/88XQlyDPg/wGoZz5QjnzNQ6ylSJgzm6N/+xb8X0z+15xB9oevy3M6zyzUApW3qg1
uXEyZQ9wFd+n5nCoqvHz1IqH24tZudERLYSTlZouoe6SEdurJqZmZRJ9OdnHXbgzR0nZJ8O0a6P9
oNfJsUN967bJlcwOk6SW80wh4dYiDwp7GPcki/3rh30GUqqK+33Ugs2yshPFn41HZMva4lmke4LO
niCHbmNMw9HzDWsnpBYI/XR4bzUkZFHn3UqdVyKOeQ4ZvB4B7ExmfHl+daEWsp+TOZeV/DHrg4Pk
e47QCKdhkvZlIYRzeVAYtog7Vt2GiVBemnmmb8n9lMhp5Wm1RlUo6n8M2nS05GDXx0nuxPTybx/i
2qfGhDBT4zgP1ZVFDihSeVTNmExTi8RjlN83U7xPy43W5lpszEDHbyuLT60vO6CyExsZqO2RSclD
/m/QHXXTlZS3JD1mBqpBemD79ejUf6rlwZMCycLMuIIuKk/Lwk0RDRF0raQNp0zvk//y5/ijxd9f
xOCG4tVN1/P3/fCnJr5tXiLz3iwSZr5qAJ3AzHl9l1Q+nVkb1oiWtlsX5b9pwPjqIFtbhPprLndu
ZBGiNVqa5FoBfC6U7iipxoHK9/Rstj9ve9vaR0w3FCYfCO4Yg1+YGdHKzJKWtQyRq1fjUfQFWwZQ
xbSfEG1FLL/wbVc7d2ZtEREGsdF6Zkx5LQp6+GIkL292Y+BLzDA2yJy2crdPxbj5J2fMajKqbkY2
9B/aNtN2vZTWuz7rX80YZfHbm7B6oL9/1hIiZ05VbgAVpOoX+oLTMwx5iCux2rCydneBjIGjmZuL
zV64ZddmQ9O0JSdaqJ/yJD4Ig2eHcm/rLRzNql3I6n2zxSi5cr4IPzC9RJwINd5yml1qAmkuQXBz
ofzQdPFDXRfPbcs4RDNDGgL/dHsrV26vC3uLR8Ew06EsS+xxynZAt9vwH8fyL+7jCyuLOzJgoDEP
JKwU1qM6oEH8EyalVt/IyVbXwhUFmmneuSX/mArLayyWFC+RvDslWnQn26K54RTXs0ES5NaIAcFs
LcITZy02rIVFXI9VLuI6aqND5od3tRD4z3WT78colOwwzvJDbuQ/4y6O3UgvqRQr/pexUqa7emi3
MIa/8AKLT5TfAzckVGIMASwLGLqvhWqa8Pz4VvKQ6eW96P9bxN6XMIwPVqDbeqEcYyW7Y+aO8R6b
pMg2kwMK60cjjmfy/29ipH+/7VSrTkwNF011bZ7FXFwbyGYWjThaPFZFft8l8kmcOrsMtDsJKvcq
yo+3zenX9zuv0sydBUxl7j1cBhlSpDUeahxEbsjQMzfT7xLlq9Jt1HpXLh2sEKeBKgNVsJTvLmtV
jdqJEiiy3S3KN5rhMGC5VWNciUIvrCzud4ApZqbKEKpU1r1h9o5aK0dveq7FyNbg4WzCjcBi/ah+
r2pxVIpRR8TYISUarXmI9OI1Tt6K5FnUoYAOqo0I9ObiGNVdBBKpVKkk5lQzI0Vm8j62Q3Dl4tc2
f4rlwNlM8X6xBlx9G4BfePqRnqISdekYnWoOeVViz2r8cB+lRomESpA7YxkL9thl0T8t3CFoQsXJ
vowAtvtm+XVQ6h5Z7VCF3av24Nxl69Wm/DkOVDz9AGKKKexSB6eznGno/9WSGhErKfscBGO8M9LI
e6BcZNp1oECIFI8elbYpHD9bbeE5neQHT1PvSztEoGOnKBOoLMuO4RlryB110AdXCsC8qpDA7yW/
F+xMrXSwpoqycZGtfjSgOih6ApOBN+Byb/iYzJYyQcQA54vku8p4SsQO9aa/+TbPzCz8We+aSs9H
zPiRt6+U16o3HF9+HqLPt++A1bv/t52l6IDsK6Piydgx0BEZQjSfH3NqcreNrH4s1CQ0LjYAhsu7
Vq37tmGglzJc9dFKRAQ2WiYVTNt417fglKumDGbm57watqPF8STAAIUQeRQXzhUFpEFWG3ZqIANX
3Jf639xspErkocyMg0q7dAV56lJP7Sn7ty1Rax2rBjLP3uvtvVs9oDMjC0dApj6tDJEgPxs+NNq7
lt8XYbBxv6xuGvpMs8SlyUDpYtN8Mm0CAyJjBtSCqbKnRLIZSbZz0e23dN7W6keITgErRgSFgEBb
vDp+AWfMxO3ChH2kwm80fTD6Ujz6aLDs/LENHRrhj6o5qruxHQp7MKXiL3x+riUC66GYSj3p8tx0
MyiyuKJfUvrNLot128i+l8rGua01v5l1YjeRpKLxt2x+KyWo2gDCPLfoHxKRmT+yXbdpnoc2sVO5
hImX2adcdRQ2PE5fotY89FpjD9qzgRbdnzsRFy69Z4Cp87dxueI2j3RvCPgtElSQO8Li0smT5Kmr
t5gx1ryVIXrwRBZz56SNl4agLvRkpsBDt5vk98nLrL0SCu0u5LvY317SSpbB4zQTQljwtV3DbPNm
CAoDqjEvj1+7onWL8SkT74JJdur6ax48C9OWKNvaM8wO/hI1nglBF7uoDW08VPVAYhP7h/RUWZnN
aODoy443+ra3BSJce2nOzS3cNEibXK4kiRQjNO4kK/0HgRiq01JpV2J49xe7+XtpSwGATs7B1XUs
zcw/A3qzgx72CQuxNigwXpRg2olbDcS1pingWmIMCkAAlZc+mTVlGE2hSNYxHDQpRtKd1t1HUxr2
ppXaSbQL0Kt+KsOt2cC1eJTBaWgEaSjMWLtLF80kWe9QJSHILkP/JwWDxpmlkv7ijjm3skiCYfiZ
+q5ndXCWnAplVwTRYWq2KOPWXOTcyiKpShNIHlrE0F1DHt/k2lbk6Z4RDSdUt/ojax82nX9GFHhU
yZoWb12NcwSqSLzrEROf6jT9DmhJdKDB/YsiBZMIxFcAXHitlyQSQ2mmnTdHPvpkNvt0ioNdUpdb
w/urXvDbyrKELI++ISgqWYmgvENW5hiasHHnrmaYtCyA/9IoMa8YxJvMiyWlobKllXvLPPrNIX8V
hQ+lDy3Eg9W8t8Pd+B/IOG38GvmZk0xOmt/J9fPtL3vtbYeYnUuSZgPePrvQWSdAmYS2McoCFFR8
F/b+IcjvyvBDp48HJdjCJ625IwgPbkhGh4AAL24swaiqpqhoBXReeuxq51ua+E7Y6Rs7u7okGKaZ
OGfCVFpyPlVloycoTQPkodY/ia6hfY0rKjDat8o73d69NbdHThLmC5gf5+j1cvdSFL+CeEZcZUP1
US+1j0HenDTh/S+sUIcAwgEsiuG1SytjwF9tQIW7aQN/BIlV/8kYt1TsVyswTDfSdfpFXmwtnq+2
j8V6SOhjDNW+pKShQKWqWf/EuumkmWUn48lKj3pwBPpqZ8q9IBqH28tccw9YUGAgBZpjQjx8ucxY
rCK5G9lMo4paQF/WAbmZcccAfGX7gh9sjLhfm5tZrQhFZkweffnFrk6t4KWFReTcDKXTNcxwlT0S
tI+iVmy8nquWuIdpNJhIThmzF519Y1NrGX5ZgdfoeiopSQv2WAyr/QAQxvtTtRGqQyKSJozCgCpj
HHB55ZtCkdUasXrc05OOJCU6ZXkKKZ8eWrZpxObxTw/t0t4ioptmTu+6a2liCIDIrJ9K9hP/34Ta
Xn9osxmI3JgfIDdYUqo1VennnQouhPX9S4f9OauTD4KfbEHeVxpCkNVRJeYd4wpRl3NEXmamZuaz
HinJbNkPHCMVbZ1AuPQjYkaokazolNSAOOp/2+KuKYz97Q1dCXz4BTMrE+zPunLFpiNmtYrQGt6S
hPumKpBDJdyKdn6Z8kkGtqcGTodcjVrutc3m/do2I8tApjdv8pVIs2aw2mJoqCS1wl6rTua3AnAc
VR3gq7tg/DGMu1LrHIasFXaijZmr8O6jVP6ysQdzkHVZYaIKTKIJLnKeO1zqwYpWmvdexin4WQMk
TnVqSKqHeD83AXXvvu1Qqm7dYNpIdFdPn0onhA0Q+YLKXGS6iLeDlhT4elRBs8XqB+Qv+yAYjrI1
HNogf4ya7DkJD7LUYTx507JxS4Xj+vFi5aRIM1aQ/vUSEVoVnVdGgUjyOfYfYIs9yFb9nRftC2zJ
j3WnftvY6fmWu9ppyhP0QCFqVeTFpdtOMChZ6Dy6lZjvwFfch0Lv22NhftRezcipxS/VcKcxHmjH
4vfbtleXOndAQezxXS/HAg2udM8zJD61YGeiYA3jCMLgthC2TrnVRryO5+a2wm9b8xV9dgWn+qT4
o6EyeN6aPxpLtUNJ+Hh7OfNOXe0kSMeZJpHNXJaWxqzqSGM5uYkHUmmEvTkc847pCek9FB5NobXz
/I/DD1bF9iGVxdwJDnu5KkWfRjGYdB4Wje9DfwO+Lsnt7va6Vo/pzMj872dbF1V5MamFQSicWvk+
snR/31miPdVxZBdGE9hVuUmMtPZi0hMXf0FWZRDglzarCNE7IdUid5A/Z2Jgm/FnY3jL6X/++doY
xKXOo8C6R8R4aSdkPKSQK7x/YCU7GsSdO3pah+ZcFzpyH/8HtFTasLlS4aK8RW2Y+Yr5pbkKB7yg
G1ML1GGP1MqXYXzWAzAqoe8omeUMyb1ZvqTGxmjS2oaqNDjRK8JN8M7LhcL+1nWKKUcu1A6C4HgR
xSXhWc23hLTWnOXczsJZpliH7hmiRLcbqu9i/qmOg6P1heGuwyh41kagP3vB8otjCJVW8lzo0c3F
6aErLA9Zn8ZuOb31vgdJ7mAXwqdWuJebwBmH99vOsvY4nptb7GHBm0hjPAMC2Gt23r+YjIlsTqmt
3SLnRhYbWFvoySTV3OLsLMD4z16f7KThRRt2lrmP0fcUNzEwa4/tucnFx5YJzTBUGSb9/JhVp8j/
zFSo3VHeEaovTX2UtK/RpL7c3sxVhzw7u8W7UzBhNqRN8v9IO7PmuI1gS/8iRGBfXtEbl6ZESqJk
6QUh2xL2fcevn68YM3Y3VNO41nX4TRHMLlRWVlbmyXNSHmkMHWgfHG54TXu/9FvNhV9ZI4RkskcX
VzAhkumvCjp9q6dBt5QpIyunxma4osv8cPRqn8v9/azEp9iyDxMavU16j2zjUcuXQ/nRYh5iUctH
Neg3kgyZGzGZhV67AMX9orUwaVlnKVaTnmf1yTFfSZg3kT+yj/v2mqeKjezaeskmOtHxlFnpmfeT
rw0/xah22Nq+rm19XZm7UsWmhu2gXsq8znVcgdTcU+rFTs9l5pvRfThoj10RIlGd+U3xYCzpp00K
f/En16deDBKL/4S0w+rFMTjGrLaGmZ4bY/ITMvTNBqcEnyPmN8VdzsOQeLkKLE3jBWNcU493w/c2
OqeJ8iSQveMe8YjlUau6nWpQFXwF8nhox2Nvb3SPpUvkYn+jaRBAzeuvWkfKVOUhN0Tau8UxqpTX
wgu2wO8yP+R98Y+R1Qk0o3gOGQIi1w+Ko9GkfuNMu+0xzA0zb7fhRfoQtrXXuQapfNbq9+H0Qh3l
btsPpVZo4ouJesBo6+SrqrzR1XKDxSyAuArNhVCo0L4rXr817CG7dHhYA3BmylfgL6/3pvJ6eg4u
qUmlZLsRIuTIow1lWhFPMk879W2o+mEVbdBuSU80VAGMEOKOEDVeWw1ji+qwKu7v5n5WHLRTXpae
7ap/a3mCRYNROJXBiFX9wGC7mkIsD8jPXWI4d0zUWAlPg9g45uUM1cVWPiTduguLq/OsAnVGDYIk
tk7ne6M+9TO8NtZG/iPdNYcXAAMCgrp7dQkIFaKgG/CP1P4DXF17tIJ7bfxcV1w+zfPtq016ekVR
16Ca5hIWr/eqi7Imp+JKS9YZu+cw15X3ZV73h9tWpB4B+gshEVzxF/7+wYJvtY5cyld6vaOwvwN4
D7XUc7klYW7IYjwjuojcQfohhliu16Pi8ItOQn5229H92imptZ8DWGvpyEYPgUAZJ0vIezVczkmd
6DuGUSLfNHv7sRqUAyU2e69muXlXT9prpGgO01F6dkTtI7vXZoPRgKBa9mivoDPTTdaReRLVd2NK
LeWSfRjyZvSdtI/2ZqRX74eE3xFOvQa/SxXfTdkY70obYIJa2vOBnnJ6Gso8egz5y76R0HL3GJbd
uMHFYVvfQIL9iccXs2akFNcfhMHo2i2tReiMph/nzvzIG9p+yVKUYusqjL5GSrMl7Ss3KQQFeDcA
0Vz5b5xrqWokKOVU+9JrHybna9j8UIzwfrReb/uVzHvhC/BA9FJxY5DjenGpBZS9LVmcWbsxrcT0
UxPUGx9Q+gSi6/A2gsBAyrqcR5Wj0XplRvjH1e+m7kvqNc8q3W1vOtXeXV6MvprVfh9/ur02SY2b
2Hxhd3XnxfxVZfDIHaJSqfxRTV8XRGneVxYM5PkUFi9hESawKI7zfnQt5T7QtT+KUDP205xX93Sc
/jvlDD8I5hUA7lTb4Ba8/tpK22od6lv4dAIMtbnPctDg+aFn9beXLgsXpNtIUKuIUPNkujYUR+ac
eq2TnuEGUikjal3nO9+jH7etSDMngRJh8kfoiK2p4TLLSZNhHNLz4PzVHCiEZGb/VSm6O3QfYPGh
vDO7T9YA4SdMCU7mD8UWe5As0vNQp55PjAVttTqcgzEw96IHRCsUOROGrxp4Uar684yIZWuTLJYb
X1Z2f3Er87BmMJ5EeBXuKS3EppYj6qTFcGV4avw36NV3ebr1tJbY0biRUV+grYXm7MpOaw5OYXtD
ds6rn8B8mBioxo1bUuIktJhAwWMAvO+aGzKM09RVbCEXlDnHeXgSQNdW/bEN8hFXxiqCigYgGnAI
mdHGXXkj1ZHBiFo6Wkny6owPxjjvFrr6HkywarQv7H0W75ryMGZI0P71G4nvlXHxoS8yUnhBlqTi
3J+zMTg11mFU9ZO7HG+fBEnAvjKy2q2ph17TrjBiVZ8I27nyQZ2+QOrtbbyjZe0Cmo/4OY8NC2XC
1aeMArV3MoXp+QqAsuHD9B6k4Fu7z212CGu/ynzHzt/nzgYoXOYql2ZXSYFuK21mxTTIncQ5dhNo
sHTSz5rdf7eHaItATnKmWSNkmuINL4a8r3fMZsNCw2KNqW7fJ+2JXFsrwmN251nH1jn9953jniW1
51DDDrDqC5pxEFiVQHC2qL8nSNzwwj205UusTowkb5w46coujK12L8+gAwgGcBNGNL+znPYp7L/a
zrCPmxrlrPQ4mlvMPtKNg7YS2L7oL6yLZm5I5l8VoBKTlmbkXNXdqbcB9BWNqfkJ4Ky7259Tbo9n
Gaq44MjXKEgvUTLTG8Dzhdr9t/skIUROW+IssnudKg/dTlFOJSdenTY1nkK9dUoeZdpntarQfkBk
If6o139E5v3Y34d65GdZQCL5ozbv8ubL7TXKQvOl+VXONBfxvGRBBdsBohI+qD2kL5aP9Hw/3LYj
ycRZptC/4fFJ4ro6dBUS5CFYALCRxldTtR6NpLtrclisv9fac5bkh6H7z9IOGiSVFyZXRy8E30Cf
BjAkgKV2z5jfD7Oj75nb9cbaZAHz0tAqKodGrixazhbOSXNCwWJfIbbWueihGXbtK/Aa3P6W4oev
r6BLeyuXWWIlAJUp/JJZp9j80Lt/3zYgd4p/N2vlFOrYe1ogDFSfrD7aVeVH09oIwlv+IKLLxU1W
J2Ckhhq/K3oIkrL4xezbvao+M/xppBkUMj+NaKviJ10WjxBenDakA9bKIYJaTYNFE2Wj1vlzDoZ0
F2jB0zRtDUFL98cgCxHTkQIcfr02q84st+hEK3Z6tfs7xfr4G9vD+AKaj/AlwU56/ffjqC9J9mnX
jYyh5RaNHxrt6lAeb5uRlZ+BDP5rZ5XhB+qcKvZI5UHRMBUc85TxYLD6P3lgnEZHp+tUm7uscb8C
O+z8on22UvAh+nTOxegmsO7bP0gWjyk6i7KBmDxdd10VyCQVa+H3JN5rW/3ZkeKZ47OZbuQlUje5
MLM6Xnlojx2DVRRcigOY2B2aabss2+qWb1lZnTFnMuciKlmMAfnePlbslz4uBn9zPFR60CD1w1d4
01B8vnYWPDRYFs4SBDOB95jMnrszcshX6xSFirIfm1Pjte59qdd7RWu2VilLErjbqGoCe4SKeZUk
JBEdDCOnS5ll86FxuvvY6nZjOxzz6pPensr/PvAnKmT/2ltdM97EvI6jYM+Br8hU0l1Jmcyuvtx2
RPHN1gH40soqkJRVqxVQ6HGZ2RPf0HtaWu+93XUPg1fdJel/L8rRmWeGAdpaAe5dhROwe96c8P+5
MRd1V+bhtDMmbdnfXpOssEFdiHkIWI49hKdWZqqypKmlElVqq0Rl904p942+a9zxtNjFfs6yPXP1
e4bDNsKM7FRf2l0dtwqOGQU4AKjY/J03nLq8PXoMuFJYu71A2YG7tLOKmoo3Ft0g1qe3mZ8o39VQ
Pbip5v+GFQhVBZ89RNnrN81YQfI+WQpdZK86jQCX7dzcbrVKHfDCytrNPcgZ1AXiGEv7bEPL0yFh
OGbqoZx/tMbr7RVJbcGjCuEag0cApK8DiAK00pwppp1pC1owxUPyYqSxuke9NjmR9lhk4ml7um1U
tllMiYqgxQ2kraHsYRFoOAKy5Jr5gyrTLhuYhfudQG+S2gs+QMj511CtgOWiqE1XfDK1d4Olvgs7
6900exvpoXQtQOIEvRHVq/WrLByNqa+6il6/mgtkDQyVcP1v9N2kRuCeZ/AIOniWdL1LxmDSsVRH
1kLtqn6X5AVaH/Hu9q68ce2sAx986Fy+UCdAkLPyBXVuzdYx4uysNkieZ8My7ppF+6rNpdr6S2AH
JAg5pWS7jQ5T0Ls7ENrVrjRBEKld8EAXptoZzlycEnNUgAjanh/yANoPxgLryDQwNTUby6fbv1p2
BzEHDE5M5RoEnnb9abohScKhIe0L7ce+f2Uc/L3eDr43CFajH6PRHG7bk20FQ85MUQq6eiLptb1a
Dcuy12iB5ugH7gcUWB4NQAq+1yRbkihyU4wHi3FWFdjstaklG3sNZDrXK5p1be7sIjiSvC1spSxC
wxf/jxURIS5y9cagP5KZWGn1Yu+mkG3P2c7rvy92//E3Ph07ZfPxMLgGT7W6BnO4YMPr4u8WBO3h
y2YBT7oYRgao3cFiQq/8ejF21tdz1nGbWsnrDCWnA0un7b1sZiKyvAsOwX/srA6k6bWpoi9ca3lv
HKwq3plKvasVyFgmdxfN6s6DgGmKNj6g9BZnjgUIBZMZQkPzenlzHFrtPHLLzTA4R9n7EVqxsNpN
w3hnFzEcbn/pobOD9meLXlX84V9CAyke8FPSc7Sxrg1XpZ6gU0PEzpIEpYSfCLr8xtUqFGL+nwVx
GC7cENSz2UQtmewUvDLTH6C8M/afbzug7LID4UK7GmAnEIPVKlrq/3OsgBhMK/e4lKM/me+D8OSY
oFlRhL9tTPrJwNFQ+2AGAxDr9YIimyHwcOb+cUMVReq8eC7LbGNU4I1ZYb0v/GlSOlqtRKWVEWey
m7FrEto01ouHDiMUkm38cJzc74p+6MrP5sfE3KnZl6A5JLNvtfQecZdpX8HukurF8faSZd+XIU0c
FDp4VDVWp69XumWeMnBvg1ocivxFH8r97KW+m7+Mm2qisugIn5sBOhDBCzqC19+3DCBVgZ4Vl7xH
R92vvSfGajb2UHbMxWETUkmwt62T81nzqmBinP3cd4hDJQDd8+xQNaqfDlrDsrK9kdMOtpRpw7DM
eYAvCX02viNV3+vFdXbaaTWN1bM6Fh8L9myc0vvf2KwLE6sQlvawuSkBD2HV3UFI+1GznhKjORYI
SE+OsfvfGVudvNxlyEuxQG8Y2TEdq3MT+kYTH0NzOsPasGFMlhJcfrxVKFH6SWuTQEBFmK21smVv
Q+6QjfnBCd61WXHIdP1we3lvjvDLOaQoTy35baZ+lYXkpdeAAmjpp7Q84/xizst+1yo5+ZEa6cqX
wi6axM9cZMV8tdcA+SVa2+3LudT/NPMOIvgYGsSKgY6o/4vB+fY5n9M4YZJijo/VwoxdGTTjj9Br
8th32kD9FE1OHIhRh+C5zzQ34HAPTfykpNm08UKVHjS03kE9g+a212kIkKU07VGLPocIyvOkCru7
UdsqJUiNmJB10dwHXb1m1g7CJVTnmdChBKmvLwDUa181v9/eJumpAtwsqnfk0m9N4os7JleywrZS
AKX6GMSPsbPMh3Ky/jtBHPA4R8WMyzAowkLXZzdxvTRGuZPnm/eaJu+cqPG7aOMmk67kwsYq+Kmo
DJpFzKujHXOIdctC8evYbfe3v5csnguWO0REAAL8wq8wzXM02xkgyizOZwTQ+3aXOcVyrwxL+aiM
6lm3mJS/bVPmCJc2xb9f7JHWq0XSdiAh6mI8Lmr1lFNbapvpt5bGCDfT/jQS1k1rLW7bZhyBHUSm
sQ/cZF8n5l5Xi2evVxHW2SB+lC2KygvS8qBRYRNZLcqZijDMOl5WdfkMCp0ChXVQkvJw+9PJtgum
GdrwIKK4gFdWqtgorHxQ+HQW04kMyyBmWHiPg5qfq3JL0Fi6JBBrtM4EePmX63eJeS8sAEQCBHg1
dMxHx+/t31nRhZHVNajYdsCTVOf+LaddMiCNEh8Xg+nEwN0b/cvtzydfEe0rMIZi5kK8LS48r5yZ
RagjXGJQGwGjn+LGH6bfeMkzxfaPEbGHF0aS0ktHuH4gBYZOI1mCUzxYe0uNN9x7ay2r+2jIl7kN
G4DWo5XsKoZ93Lw9xVvDG7IodLGYX1lnLQSSaxbjWu1u6FvY8TcaSdJ1CI4aDo+qc1SvP5c1BlYZ
OMKlE+hOvD+TJIX5ZCvNk1qxmY1iwFggZlZveq2oO2S8WIel/iyap5BBL/L1jZRuy8hqS6o4g1sx
c4H7C+y79STEPDanNISPrvMQcMZM6oFx0n/VoUfKw21zQEZ59MXofxbGCUG/ekubfcvK6vbRZjeO
ojEinGlPxb5JNDKb52HYOI9yKwxbAcOhArKeg24GHhNoIWTn1iru9Ogh7byjkZ288vvtcy8+/K/f
7F87Kx8L3RiisCrNzkLNTfd2aoWywwhtnoMEhfFnBl3E5v0tG+gUrAZcPJq4W9VVktDlkKwijJqd
i+V5EVhDGNKU9j7rdm8DrKrfmj+q5VMNyU5tmIfbK5bWEXhoA2cCoAtoU/jqRRSyU1VrvYSqb2UG
0G2r2cmM53fO0B5ykE3z+94KfaAY5JTFRmCSbCotU5SJuKKAzawr6EukRfM01dk5Ga073vlmXx+z
9K5ITreXKLfj0giG+gO+6tUK60WpklprsrNrKq+T2X4fRue+mMOHkjx342RL7l3W9K+tVUzX69Sa
SwdbQ00czONu8HUjeW6y9CWdwALVW4Q+krgLQkDMg4uqMw2x6+3LDaNuS5PtU6Mvi9P7bnK8/fUk
R+LKwGpFmZu1xtRxuS+Qw/cHJKROYX7vPoO6ONpNezK3VNDlK6LIw/gRlbs1ZW/VdJaW6eK+Cu0f
im49M4D56faapCaYnwZIiHgP/crrjza1alArKse8mPK7wbWO0bSBmdqyIP794lShnegFNRSHZ5fe
NQXOLqg2PE1yhxAK/13Dyquj2DZyED3Z2dZfatqFWfM3FfsNI7LNp3YKsI0qqoDXXy9DbdTBpJQP
nlMdxAAJet+zdyekZ4UEkDm+aLP60dKju9v7Izuxl2ZXPjfNXTYWAMDOUfCktj8Uk3oOlG7hVilT
FvxIW/9d3+q2nyj3JLbO+hJBoxoUOsS7HdOMgxU/Z9b7bNbez7H3rRhNm4ZHkG+8BSTViSvzqzwg
1Ibe1CvMN8H7Jfs0jKO/+P1cIZKMxG6wYU3+VSmQ8X4TVDArr4+HNsoqA2sm5FhL6+vmXskeCmsL
xi3zTAI60k2AjXlQrVaVRU7rhCKuM19BQEqdLw7FF7fYChRSO2KqT8zWsp61c1Y0saEsyc6d++qG
7r737sdqawxAdpCFBD3iy0yVMJp8fQK0WWkCpWMxhqIU+7ymWqUk1pZsjezagFeWfBP5Eor5q8M8
d4VeajCCnlvN3gfjS6A+19pDkw97fQtbKVsQgYMim6MixrIm6M2VsXDyTsvOXlU2e/Dt8EuX6bxR
d5PtDQANtIeBFXHCVr6mLLo1xAEo7STOJt8Ivi56vM88xuRvRwrZhwPJb7xVctA4XOVOs5HZUaez
mlx7qJrkDkC4HZ401dl56dabWvblGLYE/MA+kaet/dqI03qxhvzc1uGR9q6oRtxejdQC73W+ma4z
F7BaTaYrZKARMV0Q1SjV7Bdb3WNZDEAY+R8Lq3Q9r4bJMtKcvm77vU3zh6L/qWavoZNtRHDZ/l/a
We1/0hve2IjbSaxE9HAa+AI2HoSytYAgBSWGpjaOtvpabtrPfcqk9FkPjJPSIAveRsel+xaUWwOH
UksQfQJgp+ZpvgnvXNzmdV42Tq8RaQz1c1k/e+TlsRH7Xu5suLPsswGSByL/xmW+7ihHXheg4Tll
Z6d7aGPjnr1JN+OmzMsujaz8uGy6tEo6zmZoW6T2D223xW4mXYYBfxr/IR69Zo9IzD4Y+gELI6xO
HfOfrfVjc1xyy8gq/Buhpth6zrcyY5Qq+5/ivHjjuL99JLesrFKR0RzCtGVQ/VwVYbnPBtfZTW7d
wk6ReBsxUxbLmH6yhO6h4IERP+XCyzI18JRiSfKz1yw2mpLN+HcbVq4fRaryMhfF98Hu9Q2Hk3o2
+AUY2wTV6bpOCM00o29ZmhOnEU1mWrdJoWAshr09/rj9IWWWILvT8QrUnX5R4oiVSKnLgtkxzUKM
o4BN8gVCF+gbNqaQhfeunvBgH8UAIohcoeez+orDPBWVlefiQTSNj+n3cnwEFbLrDaGZutsss8hO
E1h3+v8Q00GItIqoMDHMheHWOW44+4tt+v1Wq1qWJdJ5JO7QVOKuW8U5vYWwNWxYUVoHfp/Wh8L+
I/4K7ZKLitj2DJc0KaZnJrpXkGRyiK+/YL6QE1R5ib2gfW7z6KWkpBOqcMQntuJP2Z9h8XOMjxrc
9P/dRS4Nrz5lMzDKmLcYbqPmhCSbP8fDMchfsi2ci+xQQ88gkMVQJ/BNVytUq2VqgUECXWYl8W7u
H4bw5+3FyG2Ing8lDgM71zYMK4lcYLY5cxDhchQygrvGcH5asxYebluSebzgzMFDKKTAI3JtCeLN
SisGLLlTN4IJ0wYyRwvch9dMKhQ6YffUB3Z9t9Sd9m0Z9K3KvHSlgtEAlyGhXPtLFyqZS0WVbXOr
nQtHSbnszC0AlCx8MMb8j5GVbyjuSMxEsuQch+MpDKf9OLzErv68OV8oi8I2qlWMrsDvra1hQ1kK
4V5tBcy4RojrNk+tC42wqviHjYtFZoeYIcqZUOnZa/yO1dlt4Q4mcUoP91HxGtQ/zWw4di0cQcNG
NiYh8tZ1+LdEK8MBILEGQA55PMRoZYjB3f7sDDbME025cws0QrroMIMhAsIwnUbvR9qmx2jUH7re
+sPTp12dbhGHSBcOO4XLpcOgs7U6GGowjL2eRMW5Vx/GyDj2KC04xWNnfQxG8/720ZDYIg2hrgpL
Mn2pdZc3tqbZrVX4a5XKs9/XswrrWZjnaMqCanTavIRFq8w2zqMmtQoGRwRPhtOt1ZvRyp0uNsIm
PoNw2wWfS+uY2/7k+bX+nlm2g2fEz1rylCkDE+TfppEnv/ZFK/tDxyxMsaWjLDk4BpVBlINge2Cc
bnVw7NFTemuAPFf3umNxtNrIt5VTXG+NGMvtiGIuEYjYuro1CsuK1EKHzHwKkvoI9K710fucDuAm
xzuwovXG+ZHcu3BXMOMDKzEvzPWtqCjtuHh86PPcg/xf0qDY95Olb1iRxLYrK6uvx3Ri7DDBhvTx
/HFETDSKj4WdbXip1AiM1KJ/Bqh3XWUbK6eNzGZEna8pTo7+nFdM9W+xhkr358KIcNqL7LLKC/J8
d6DKBSg5+RQYPxBHMP77k4yaj+B3BeYGq/HK8+HDWyrNYSWDbjyk6uHHMu/cJt0oZL3lVKsc78rM
KoTEs4VaYwDVe5hGu1R7SO33samcKmvejZ35EU4caFFftOJ1Vu89Buq9dtoHdbs39Xewc/rNwZuY
Cf6O8jz6qI1xx1k+K2l7X44JYJz31j1gh0NfKYegfXK35D1kuw0VnJClAV4Nv8T1RuSlHg6dCYWw
0p+41HdpSs7Ymf/9MWGI2WCIG0DF/VIYmXKN+rawUhi7IHvwFti1noPui+l8+u8hlkAODpSqCg0T
4XcXfqVNDuzcPdVTy1pANLjh300X6/slyJWTBU3K3hVSOrdtSj/hhc2VLy+RMmZtz+II5js7/z5p
D/FvcNcwwArlp2Adt0D9Xa/L6qZR1zOmnikz+l3+xCRh6ZzC4+2VyKIYyEVCMy9lShki97/4esMM
7WDsMKIeF4GftX9Gxum2AVl30bi0sMoOlWloMz0Q09t2eqKaerSnzh/UT5leH6bcoGH00Fgv5rB3
nNIvhv/eB8G6+zZGAGBsXTkJzWZQk4yJWacOmSPIimofQeiy4Q8S4Wfxx3nzET2BpnmrMG0HRc0d
0TAwqByt5BvMaAfm+u6q3k99s40RnHJ8aqrFvIcG4IM53lHGtdPhCLIYWaf9vFn/kqUAlz9o5T1e
PgVtGIKkd+ABaEBGTdpu0p2diSTUMm3cH/Lli9kWfAhmV3t1Bq0oytWoL9hjNECrIN0vzJKnwR+R
i1Djk/FU/Dnp0JkMRyibj9OT9kGdj6EmaJgy5KxuO5x05Re/ZXU262RWUH1lx2177yx/jQoD/OVd
aftVutWdkjG5gOyFx4WiOZQj6+GhzKDEbY0MYATqS5G4YOs6P9WelPohmJ1jEMYomuwd71MVH6bq
bhYD9+OwUW+QxaLL37Da6YiulJkL7rg5zPeC39ayd5syrOKQri88Xncgu6k/e0A6rsOEFzdzPS2M
S8C+Q7aj6w9t8TDmf6rGeRi+28FWk0D8vV/skTMTY8Wjbk1QYy1V4RUWH5Y6ZB1TJs6Qu0RhgsmG
294iKzZAhYdwgKhvkAsa1ysLkypQaPkyHp4OyM59qDVnJ2q5QVztvAFkF8GKl8GHDbMiIPyyQMgJ
ePvzKiCPvDabG2niIG0kSHW9Y71kO4RKg+bvsfG1c5p4T97yqhXLQ7KRH8lIIOAog/zBFikAVbdr
u5oaVUY2wpHn6X8lyD7HRnmwLKQLy8ciCvdNZNJhnf0uhJVoWXw7bu9IrDeeg9LdvfgRK2+agiJO
WovREdX5Qht5NzKgArD4PtniiZfdblTEgLgJahS4N1ernWwIE4RycRBbP8qqGXeRkjgbLiQpj1E9
odKs8dISHHDXRpykdBM3TAgCjno/m6Kk7U8v4aQx8TP4Qbvx8WTnHYJ/RwADcaB1+ua4cSLaZxzF
0Yh3RR08eVn2M2iCraAuC6Qwy0N+SU2YU7+602Y7DL1UZX6pM5o7Sxv2ef64QIRS77ToMZvPYV34
sf1O9z7DV9KMx0y179oB8bNPobbVzpNtJPorVKX5RUTaldtO5ag2kN4w7GpU6b3rdMkhDlttI6+X
RTncBPk2mO3BQq38sigXY64mE3byIThFmXIoYhBBUbtHJ93vioe2Hl4Sp/qNAA46Dik1xkDJwlb+
w2gdkCzKdedocHdMqjhVCtPf6XbAkX3ASyPi3y/yPE0rTW0ECXRempdq+WxGW5Ribxw164h2aWG1
RcHC288q+XiR9760+33AkIGVlw8qAzGFs/h5KN4BOcTTUf4+SZ8UMhG4wJC+PFV5N4LXNH2eJfBZ
xQ9W6bxLxkOYLUfTOLUQ72jNXacfnXgL6y9z8stfvdrydG4UwOtiy+EaLg/h5PpB9i3Odl36G701
nidQJsEsAepnDUtgwMVKS4/QyxTDXuQGCtWJTDv+xkaDK6JWyd0CLOt6oxdmP4Y0eCNBdcHkxDsl
3aiSywIQnJr/WFhttNJqyzR1fLJSA10x2js3OpfIz9xeh9wK1MI8HUUCv1pHH5pZ3recCmdy9gNT
5+I5PM0bx0IWu6G9/sfKai15HNSRZ3Es8uVJD6y9N/6gPD0gsqDr+0IN/zuvCEJ7YO9prkO/56y8
rRznycw95pzi4h2lgXxKn3oIEGjGh7/z+WjVUgmDDZMew7UbxE2QFm0AM4zgIJi587zxdZtRWPze
X878hZXVeljqUjqCdCPqq0PWzy/uIOr9D0u7BYuWhWZRraB0LGh3TXGOL+KXY6dN5wRsVAY7eUHf
qbZ2VvYHqLbKTA/acKDYctsBpZHhwqJwnQuLceGEShRzkNpy2Ae6fpw9ZMfcIbwru+hLE2xVbaWu
iDgcwqtC2/OXHSvTvE4F50xaNJ4/RY11N9ntfVGklV9nYbwf8adTNiVbKbD0pF0YXm1iBAXCFBfc
87aYZuifdPMHcNHf8UdImeFLFHI9a6xtTCM+WAKITALPOAH6SHkdt/bLb2wZk8g0TYh+vyjThEHU
gnglZtDb8HsjuZ++eMPCrVKevHSLol7W04Anmcov/LamAOtfO4hZBEPbKcRBt0K+Xlvu4FzwyN8H
2kOZjx5e9KQ+5D48pdnJsQ/OFhmY5PCBPgHdxEp5l71RKFw4aBQaimZlqAMkSsbjOqz+qKMaCi1U
joOw3EhSpMaAbAFWpcqG+M/1Yp2+mbJUYVxtVOdiPzXZsCu73Ni7DGKjbo0y2O2tlNqDsRFsrdjP
dcIXp641WmPHtM1kADsftId8bnfqUhz0OPrrti3JAQBMheTem5C7+9ZOufiQee3qlcrhoxMGsC7M
JsoFTHrszSpINt4KW6ZWQaWdyyRSGPs7awHvyrj3tSnxGy093F6RcL1VXEY0RWQbTJcLTsjr3VKy
ech7B1B2Mw4zxTb3WEfj19s2JBGZyM9AlOnxHEEH4NpGNIaFU1nApM0aaRbmsh7VMD0s5cFotUMZ
51+ZDu2Un7eNyr4fHUtI7CGWZ6ZkdeZmlKIRL3dJ14Cqps23jFqiotzfNiKJxEJ6RrzLKekBu7pe
WW43TtLxzjh3YbtLPf2ohh+shwhOYOV12SpQSq4ZcBXiTDGgCTvu6jPmc28r6oKxsvicQ9UZfzOS
wB+TfAfw4Pa6pB8PHClgNcFQ8ssgd1U1KgNfrCspDT8MFPVEVz/fVc0872+bkq7qwtTqTaMsGU+B
Cj+PacOp3bdx/DC775ve8etq6/6SOTsQTCFIBp0Ctezr7eqHqs/ykWV54YfBBpECteTt1ciKRER4
QbLhouLNDPy1iSQdI2c0CLWMDPihV5MaznSw512aKX7cLqc4/9ui9uepWyh7WRxEbBoKEVzjVx0k
elkRalKMvbZz9inrJ/Sxyoc48Q7xb7SF6NL+a0n8kosoOCB10Sc2w65h11Q7LbZRRgwmfedambrh
HTJHvDS1Ck/G4iZTWTLjVkc/q/wn6ieu+XB7y+TfjduZg0Xdck1G0di5l5UOq1HNZFdCJuiUD0UZ
HuN+I1jIvI/hakGFBFMsYgbXn60x0j5JC9iLB1ix4LtQkvx0eylvuPh1NIfch1ejR8mH9OnahFeN
ClzdYiAl81ujPeiHstyBcQnvnOXjGP9civuEfgqSPCMCLNWXDp6ZZVdn31DQ8pOHJLyHED8CNr7x
w2TbCHkOKG7AgnSpV9s4z0rXtC6/y3Fh8FB+TP8Dtm3Z56UuSymY2SkC18orx9qYnMHxCCTFTAVf
A9izVRKVhftLE6tlBKGOZhsymecuT+5C/WlOxp2NlFSRvw+S8CEwAtXXwGxM9aeucf36Y1rurdk5
lVq6N6IPVvzYVFvNP+lvItyw63SUSPCut3w2qiFFKQ+IrFM+6fbHaP5bS+pHvTDeNYZ5D3/fFohL
rPIXJ6MJKHItgZldfehMXfSBIX7GecpnTauPlfN3L6pg+aOdv952aFnbxBRQMZyZYjTX+PXqJiXX
7DBl/DTQ8VczuSNd2CE5cBer7imd231XUfjpn6bZ3Llx/FK007PbuV/ABB1v/xRZmGC5IKqZroBW
ZXV6zSCt9EkhvPbGixWNvj59GSo4fz7cNiMjIDep71H94elK6BNH6SK4ao2JropDIbqvzY+e1fzt
hd2jmaHmsMSfXHOfpoci9OOgcfZaY9/dti47p2S3JBlifJ0Ycm287ZVcr6HoOKfGKVicXd1Fx6nM
Ny5JmQO9MWaTd1q80vVrK6ExGxZku0Av0sG3k1oB21CAUQcyVw3mX1GrbFRrpcuCEQLeHfaPIH9t
UNPHEAoUkyY8lUQx8V1733R3w0FuG7HW7SFPSQMijxXTTXxU84fRvtPcjXqaLMSBFP6/6+DTXa9D
sZd+zASYQBkeEJ/wt+WlpFtzYWHlfUsURJQz8D4bMQmDiW9okP5O+wd4dzecYGstq1iaqAHqMvQl
zov7VEJhPkcb0Vr26rj4WG9og4uDZA4RaM+ApSy9T622jI+t5Q/7Yv5puB+jfsPaxu6vi6lTpJhT
rIutUfZ1VB1RrznU9gZEQVpIAD8r4EoUEn6hr2iiIrLDhPOpKlSfJ933Fh0lX+c0eJTImxlSpz8Q
AIyy/CXuHZra2Qmdx5Nr54PfpVvNfOkWXvya1Tl2Jz3qZhePd+IBafjJ+WBWxlbnfMvIyiPLMdW8
SWXJZaEd5vp1zpXD7aC3ZWF1n/Wm1dW5hwWv+JaPj6W6VZGUx/SLD7XydWBFkTX2WFCMz0lvHoLk
fk56uKsP1Frj8UGLhn2ZJzsX3vHba/v/eMxbb040NtenoImRRfeEAPeop526K3rL1ndxn/bxrpry
Qtu7ajlbROF0Hn0Yn8eXRHPhKK4XZ4HeqTT+D2lnths3snTrJyLAebgla5JUkiXbctu6IdweOM8z
n/586Y29u4rmKaL9o+9agKMyGRkZGbFirfLUqUoeHf0ckvq900YUop1c25qOW7tegQ1QgOb5wsjP
4qI3lVk1NYH9qRPfA4jj+tPBH6pdL/3Y2BHhlcv05dLS4iKX+0izgymgpdykXmyCrnEeY+nj+L4F
Y/eqO65icljgndOUD7dNr64RwmsEjUGCUgy5Dt9G46RSrgkacjVzo1hT3N52EODW7tn+YKN+tJYX
mhfGxN8vwp+G2mbfjYBbwmh+m4ZAu7PyUTxDQ9mrelg8Jqj+DvZUb+X6q3EX3l04cin36MbCMGoL
tRFmdJ1b/2+HxDca3k3qORgOdfAupjhNjfP2tq6u9MLg4smdGoqEBjAGp2Y4QgFA+ftpZLolVHjP
GcYunDdejKux3gYLQu0YONbyO84VnEVUijlTP2Mtv5+U5pOpABu6vazVUgIEx2InAWfDs339BQf6
QpNVYCYHBI8QTah+K6LjJKWuUj+DmHSLipbpVu9xzUkZhea7AciksrU4iH6t+lni4KRMZdTtS1ne
K0XgdsOnjdWJd8nyGF7aWbxb4hlZ9jrGzpR/qqkOP+peGbpRCgWUFz3lO9n6G254k3vttuHV9QHi
EY8Xg2fFYledOZJja2ZXnfoFDJQzvsFObXUbN7U4yr+tDoy0DjcoILclKmkCghD4WUtLyEA5s/NM
iBid3RwgcblRqluN8MBJABQCAmVNi6hSMKGWZxr9O+2DBQeBfRjoSdvRp1FRDr2terye3I6uqNXp
DBN4fvJoZF8zYMa393X1qWYxLUe9EGyCYou4exFwYjkzx9hnyQps+uX3wDxU5b7vvPxzJL/VzEuY
8+g6qKpkxnnW7rdKsWvoUejx6K5AzY3UyG9vlyxKbWMUfaNS97rkmz6Nrs4YXT6chp9ZfBggOBzu
lPF+dL5vLH31azOGIyA9lLeX49ayHSICFNLfUe3exZnH4kuEKBwoAUk/FZ18aLMjwBkBp+Sge63+
IreVO0+lK9hXtiib1gIwGDXB/snwNHDd6w+RO1pqlKlAiSS57aY1Et6F8yFqIVVzkmTYxynieAN9
GeZoki8bWyFuz98c/8L44nZN2rKupZJeKHxXu7BWPuralz44032+m2P9qekqN8yCffEz3OJyWD3Y
TCQgSQqcnPnD62WTXwVF29Exh1qmtR8jG32Qd+PWrNza5orWMpJ8lHd5Tl5byYuoNpHTITzW/UMQ
5fdq2bGy6mMVqlw87de5Vj5LWvbt9r6uedil2UW09JuZzv+MWfXY0jIMymwv+bnrW9VjO3UbR3nt
fqOdhifD3i3QG9drnExNKtuZnUzKnzDKFXBbWtFG/F+7tBluYApVnFl1mSU0ehqGEqk2nhF4hfaF
q0Yv8l0S7yco2pNiSwNhTTiGoXgwx8BwxSTbIkzKalX8p2leGpUXNV+DCsaKqkGo68U5dal0KEOe
vNUeWnO3maJTpfK8aue9Xdpfy1DeeMmvbjE9buDuUHVQVrre4k6SU10K+Z6aXruS8ppoYOWsLWTM
6sODwQA0f0D/ER0XqdEwxaWKBiFnIqLLfde1iSsnFoilftfHe2DueulFOdrbG5fs6vJAuItBY1pj
S/4W1F2MLGwhX816W5CEGKO5G/wNN11dHQhjFJyZX8PKYnWq0qqpVnY0xKKoeLBzVMQTDZZ/x5fj
u3ZW2wMvL+1hKvlfhf1FGyrI9nkTf7h9NteG6KhR0j4QBW5acyIyXdx8bd3HjsSb6txPz0Gyq6MB
Pb0KWYqTZe2LeW9I2iNEVNXc7II8/KLqJ19/lKDzLQRDbhucbv+etc2//DkLT4dx16hphUODZcWn
Dpj9PL7m0pZvrQVCRkIBlwIRBs26CPRzK+XDUHHLZI21t5y3aawfCgvYnsmkZhM8WWrlVsUfDJiL
QdT/WV2E3zQ10ymBHfJcWj8ztfds0AXzJ2vU3CybPSKkd3sv1y4VsEmU3KAC4FpZ3KVTM9ptoMK9
7iSvTGcfkAKzq9Dr7I0sbvWbwdQCZvUXhG3xzYKo8QN7Ih5I+s9QgiAIFr9W3ap0rFqhrAxwFQo2
0t9rRw0ouLV9S/+zaNJHo/tBKekQzD9ub9naVYXY6f+MiB9xcRqmKquqTrSpdavxpuqnDD+U/jxn
u3yoNyLAqg9emFrsWt4kUSfHBSq8g/aXwhB0Znb7sdbvrBShAVm/s/1xH8WbcXXVKy7sLi5IyNUR
dQJudQ4a/3tLIdaIxu+zKT3MMnH89nauXlz/0Xu0YFwCAHC9nzUDWVYgFGH6dq+HL/LoyeZznh3s
/l0efLVhj7fnR8sKUQN+DOTPAaW+gjx/TLce9qvew7MQnOWvH7I48UbpqIMuuudlFHuK+qqaiVvO
x9vLFS64zB85Agyy8aYxeF5fr9ZJQCUFPd6jBMGOuQdqmeaG16x+vQsTi683zf1kSj1eEzThU20a
O6tuDqGlfxeCxrdXs7plF6YWN5RfFfrQi9VEzU+5BIEY/ii3JhfWbTDqD48Zk43L6WKjBK4tC/xT
LeeeLf2o7cLlTv+ThfxjZPHtU6fNyo7zdrbnF8F1LveP/bQ1HrEaOcx/jCyC+5BNkx6hUXKmzYpI
2rGUPir0r2d0lorgy58sCH4sHm1UWJYAflXuJ9ALOEGtABqrX0tLd+tkw9NWP40NF4qgQwGhJpz9
IhT2UTb0oUhQ4L4fXKaU+pM9Fv4B4SXn/2hK/JQLU0ORKopfsHd+/invst1QvUxg5m9vmvi9vx1O
uutgaEyAXMuRoKmO8s7XBiAmtfU6zPYPaXNedrWc4YhO7y++VQY5rheSWaGpZw3iFZkVMBMZ9k+K
nj3kiFYEbXeIsva55ZgyHfgolZSp+72JPjhwinCXaMF5MP2NSs7qN7z4PYtvCBK690MT1EYj2ivD
C/xQZfLp9r6uRCT66RrvdfTTKPYtgl6d96yzw0/yrjuNsh0fYXosdmFqTe4gb1E5rk12XZlbBMBS
dYo+GPmMWTkc8ppwMfytzPKrLQ9/CcGHML1LrDupQXYly/awW+4iZSOeCBMLT2LigBEWxpJMEDGL
ryyNvm7mE8L2RYw6J4zvhtR5tTzvEWd8jseXcPz398qVwcVnTMxQniCrAtEGXzcADWva635ub1hZ
iWBXVhansEFoRc91ljUVP2HnLw8KoqS0GMot2OZatevKknCpi/NOntHFLc0xOCXeh+ZLGQ27Tnuc
T4nxDGfeTi8Q1Xlswd92/UYQ+P+YBr8kXq4QMS++HSRctpw00OxG5oeE2zkombbhXXlMlGhvQ2wA
+fmjPb0fTfUpq7bgvivnkYWbzJoBgXR+G2rLxxhYcQK5/txnu6S9T0C6Sen72wdyJbGkgQ8wHIgv
xFLa4t62yxQwtU3XLPoJH0r94usPqYHm9XxWyfYy88dtc79wor8dh3/s6YscD17koJZ7hmbD7DDk
d+E5OYUvXbrrhndynbjIwVvUqdWPEwODCrNH4O6b74rxzk+93NgFg1uOe+WddFS25txWIj4wAw6q
aMmJQsK1m43AW9Gkm3hv6T+plhf2xspXDwxzGnQaVHRUfpPPjTu+dSjKQKPyEA6fIkiow11g/ASq
vIFLXxs9Zy2krsB3GKtyFn5bqgEFg4i3o6KAQftryHaK/kltZ3eqIZLLPsLdskt162wXgdebh3x8
FxqHqu52Etm2ab5tKdSs/yCDOWnB30THZfGDIn5oODr8IOiFUBk1y13yxOjpIVDfuvx9mj5UlkOL
cAetYqS/qruye5v1UwjDuZP9ge4XvQN0OPgSDpOc4kNdxBNLDpN5ipjPGcHFGsYXZ6vgt3qkLgws
Lp251pTcGfEkv/nU2dNxqMY7zb43qm+1bn8ZtU8pExG3j9VqqLgwuTjFSowflD0m8/RVj+6DuKe/
pO1uG1lr03E0ELuyaDvQ5Be/4mLnCFGFEmcAzfMSbZSUwuk+cRzroMpI6MhO2x7ABc1uII/0QnXJ
P/ZK1G/cO6ubCy8iVFX0+OGzuf4NmTlUA/VU4lX5VfsLL9rzTMxlEELa7NnWy+0lr17enCNaLSjK
/sY71suaH2Soz5wZYX6XGN0OyR23GU5Gn98nz6PcdhsfcjUKXRhcHBRfLsJaG6mO9O1jILQFlC33
X91AUdBnSoYK3rJQmkSlYiQ2SoGCBDZOv2adpzRe/reZ7P289BAB21jSukEDFDqlJTCUi4gflzHv
EjHKaxkoyZb6OR7nvR6n+yCTvNjY6fI+1LcwAWsVU5TmVWqyjHwyCbQ45VUbh10chOgHCerwKlMi
zxpLc9epqX/MOoi/2lmb4dq2jrXhxCfVmur3kxNEG/66emgAqcMfC1aX+2WRvlhy2tCFYr+5Vc2j
Ush7RfvZG8Mhq1/q7k3xz2G6kWSvOREc/eIlRmkByu/rMzL4TquPEIieofl2w+qnan65fSzWOqBQ
NPzXAuwu1xbaSe5qu2GUoezdWM+/qsN+fJC7/kte9Hdj+06lcTN+CvLXgFGHWQYEbm6czNXcjJFR
quIgwKmeLH6CXjXEIqHra7blj6TPS9ealAOjMJ7Uju9SK0V4c2eEzPoGpyZQ79VcPW3sgog1y1wG
7CrT6aiuUQ9f+NgUp2MZNJRMJSX8lKM+CLhl78+Sl5nqSa1lT4ZMwsihOYUBZ4QE4bb9tYN1aX7x
mdE9YQNsYgVcLHDYlIx/Vq76XYGugv6AXO80K964AtbumUuT4idd3ABKHBvVWIro233NI2snGmbB
JmBydWGcXDBcKFcB0r22EuVtIU+KD3poTt1WZo413NfDZy14k4tzZlQHWkkbb9/VY6oxYCrmFWDh
X6Iak8RJjLCROaZWw13yuR0dWnSfo8yH9Hf2eGL4w/yS9YN3+yOunVUxTiWQ0MymLe1aYa9Wk8XY
R5CYgu0x0reeEWtPbrjABJcV2Ze8rJr1gzIhhks0KJ1HTYrdLPrUjZW72S8W3r48DZd2ljdzqLah
FFA0zfVxl7Z+5GmpRoaldvN+IhSTeCZb3be1+/nSpnrtKe3M9JZdUtuak4NdfRq/28Vbhzb64KZ9
8wdfinsE9QTmnXjOLwIOZL+aPMQ0m7rip+RXrrk1dLF2uEiQ+Q9VD8YUF4txxrGWrJny5vwhbh4l
hLmjttmIGWsa4oDyQHCAXFBQbloEjVhG6c5JeVS2UaueIt+edlNUtLvc6SUEMTXlBIIOUoE8cjyt
T7udNbSQ5BqV4ap2Xb6lPaI5jr0rAt/3GAAT1+pU78eitj0fQU3PSYMtcdK1jeHyJHngV9OpX2xM
0mlhHMmIjDFS68EIaNuu2W+B0NYOIrcJB4Q5c8baFu4bdT4gpzBKzyllUqX/mRdb495rzspbjGPO
zA7+s7guxqYp9VBGT4IHtieRQWZN4DXmI7FUoJY2SXNXt+3C3uJT6zmvEJt3NCDMlzrTD30xeJsF
vbVFkb9BL0lVHoqYxakIjd7IVatBU0I13SnhvCu0geVx78j1oSvik94Up38fMi9NLr6U0UtNgdYg
7O/BV4p7Oxl649sWVpOLSxMLj3NkplBqf0gZTemto1kPIInlcHhwqio45uTn8Cm387GUmaCTopIn
tIa7ZGGqvCBVJ29NSK/55uXPWbwK0jmVOstgxSE5u0C5DX/QlRUtKEgIHCYnfyOrg4TUT7MeGRqj
f1DVF6WDlU16vb2raxcRRAQg52iaokIiVnmRPCShUde+Ija1cLw+H9wYnIbioHW9cZmv5Q9gbWA7
ZdCbp8Xi63W1Vk59rqOngeTIPM5HXX6LjbcwN+79sNjVk7UPk6131arPEFiZh+emhc9ksTwgwpIE
zyrKF7CLyIPxUuSDF6U6imYfh37ea9NfmZV4FhIFRTjsfAfc3O0NXruBHcCsDjVD6BaXfAQE7t5X
Zl+sGyojUfhm5jGPvXa07ycr30ubanErp9+Ep02oNdlIA9uLEDPrQ1GoI6rAtSSGKx+sctfr76Y5
8UwIg7YuyJX1wZbBACCQXcjalhP8ft4xsZ/yXUP1rCZ/5eO3+mtZPM1bTYo1O5ZAXigUq0ygCgtH
zROLhpaJUkb+oPvnxDTeTU3zanRwv6nK19sfbe2lylUMdkho/f1O45U4kW31wlpjZao790q5Kxvk
ppI6dmjUOR9TJ+vvh9RqvQIULnrV+nBMADseb/+QleMJzwowXiBUIjFYrLoqlVpWOhQNpLry+vLb
3O1s8rduayZu5XSC1qfIKjifKK0v3hAtwkb5OJbZudapHw2t29h31Z3meMoMOfWPPPmDBBiIKCKl
BDjRg1mEgzKOsjES4hOxSRIqf5DKaKc4YvJhi+9r7TjYFOqFMptFiFtsIeong5X3Rnou/L0kx4ck
VnPXMMPDUDhIKFYZVTJ1y39E8F/k3b94rSgugEQBhH3trWouhYHtozRgKUP8hIzeF8VneNN3/NBx
h7SA/r9MsoMPZvipC+byqNpj/jomeQjl9DDvS03hFXfbl1ZSD2YiBP8L+FGhNXX9m/QB1TbbR8Ek
D/rsMGdp50Uh59Tq1a1+/dphJaH6FRPo1S5hFHWCwhR0AKjzzD/MerrvIbDf8So49tJW53kNoEJo
FYpDBsAQR18sq1S0SOmjHLmUuh6e+tDy9z4AcbA/YbA3VCU6FXlh7yNaft6kDDR1CZ77cRBEUEPd
7JUBEZcwlYeHcc7Hg9xsEr6v7gYoQSY/HUFAIv5+cce2Wp4h015ntFeK4pgUpXY08tA5JIWZ7mdD
j55138/vbn/ttcgB0EoAZgAn/vZ2biDWn1vQUMDwuqfA0p6n6XNtyoUr+1uE9iuZkMkVB2segGRB
P3G9PiWNkJrIcfayvjfMl7TYOsIra0G6DqTlLxlKcohrA7kW2O0c8IlL430fvZegHVEUr9JPt7ds
5TtZVK9MHYpDum5LqFMbMbGZKBPfKeSasZ9Se3aNUXIntb2rxm+3ja1sGgx7JDu0nWAkkBduq+SZ
E5ihwmnM38XtY5ZvCayuGUDOgBca9x+RdrFpY5MnqRKzmqYo7X2iKZLbNq11vL2MlaBiaZAE/pLc
gWp+4dsTX36CTy07d03iauPsKeMrxaON0LW6Ftqh9Iggn6EdeO0AzIsx1pYzoO3otJ9q2oV7SsPq
hpU1N0PBnFoTLSjGABeXYJONXUEPqmA0z//q+M9+aB2GxD4F6R8IMtLapfJDggYl63IKCJ7SSKtm
JE2ksrIear1pXCvUs1OkB9r+9gdaWRRtNUwIYCfFtMUzpartMcwlB80bKd0xwAqNiQbpHVQmt+2s
pdp0MEDiUnUVRMULfzOyvLQgKcjOokbyXtI/debf9XzODdkdpAfbm6HPbZ+ldrdhVzxmF1cts0dC
6Fzg60lern0jHH1xgWnIwxTtaQqTvd6/d/LhYVCYrRyDx8KoedA/WKa0YXltZ4WAFn16BH0g5rg2
HHSOT7kdpxRvi1aHqKj4MkIwpb7eXuHKESPzg0UXADAC5cuwFDTg7souys+p+rMaHhkZU8J/P1KI
CTpqDlyyxm+qmt1MriJbWX4epbfcegtp+m9Oiq2cYSD5gkIaltjfey5hNtphbBa/lmHQi2i22DpW
v8eFgUUoKkp5rKFzyM+18wh8b0a/oqofN0uqa2Z48KAMi4qZCSjh+rNDqNTXphLnZ6V/KG20fZO/
++BzVHy+/dVXzVAoosRGXQrMwLUZaVLluuq6HC1u7Zjtm4DVqK3nbM0trY0PME30P0O/ivAX2clk
JUktFT3fvnNczW73GERdPHrhKm/6B5GNRkPlpsbHON1Fhzkwz3bj3M8QmvU/ZOfjv142bd1fSQv9
bK7H62Ubs1JObUhhPM/f9P6Lb76XzOdoSyNr5UhdWVm8CYKyGwolp0+VOsO9szcStAbKLfKotfYF
Q3kASrlMhJLoIvSCt1cjS6c4TZexmCx3OLKXlSwLemHDOM6R6apafr69gatLoyZrUC2lO76cSomz
UqlimHXPkXwMy8qNpWel3Yj1K74JNSak7NzksCwueefoxlhW3gGS1PVp1w+BNxXFIQHn7ifhRpAV
br6I7lemFqfNqUEFVjamJvnRjPuHKG25/+94oHtS/iNs8lOwRekvXOyWSbH6iwPha7ncjC2QS3t8
hUCteLAs022MeacwMXn7Y22tbuHtYT3LqmRhqjT2/qepKp5j8yHv3mrzuUq++E65sZtrdQ3I54C3
kug6DqiR67VxKPx6UsAhzs1LLKtuLTEnitLWrGu7KQxdXRDse6oV0JKq7A1S4TXXvDS+OA+8HDJF
LfmWKmKCquIq2ovZfb+9o/rKx7u0sfAXXhDBNOTYUPpiB+HeLjCrjWWsm+A2JrfWAOctEo4Ytudy
0HnNC1axpybwm72vSNbd7YWsuYbA0iAIA6kY8/fXX4pim5bXnQGXmhAkcQYvCG0ol6iSqJ+b9i7p
3ufT1kNuy6b4+4XnS/JU102FzYI2AUT5NPPdOj40U3diereTfzhbY9NrZw24Na9GeLZ4eC0OgBqR
UUq6A2BA/aIUj2gXnGDxIvdI4+c/2M8LS4u1kXn0uISP50ejNwylNxoPc/MQJK9qroBWFY2Sf/9s
4YFHv9wg8SFJW06Z5moQ2ZJB+6qhY3FQlOFlqOXo359pYYUHK6QeolG28EdzSqtRS1GQrqsRMQzp
EPdepRlHtVfcJvg2dWD/x+ih/+Qbd7f39Pd7AMvUFn69MCk2L/pMZlNG3DQ0KHT1cUhTkW412ivT
hbfNrIDyr+0sVpiOkZzOKk2ztJJPRfA5hqhGh4ksAU9Rt3+p1atCCo5U2fQRUsM+t2hjKMjYSOUG
k9fvR58fwvOQ0jp6OUzbXx8QW6o1s85YsJk9aW3oGfPr7aVuGFgicbXMqRG3L2jHWJXr52/xFhB9
JSlhCWKYUGAbRHX7egmJrXVZbbGXaqifksY4lM1zLj/2+XM8dQgw3acjzKHTFgmRCFfXlypmBfKJ
Ni7xbBnOJgN1uV5BHVpN9yQn9XdVes6ibN/K9m6zab+6i+jGiM6POBkLfxljBY2cURgLLdeSnkkz
Ny7u368yliOKRUB5SbaWE8axb6jhHGIhCRHKBGzTAcwuiq3kfMuMWOhFQObRB75BmMloX4oJriZ/
nIzujxYjIBuCcpf37LWVuFZUo/Pn/4iQM2MCvhtq/NuOvTL1AbkSLmeIpzIdnMXlH6eUaXUZ2sbs
Sc/ciePakFA9xd1RV9+MRvMCv/XCKWFgMgCjtXGuVkPIpfnFTiYgbiI/42DZk0f2+pSZH1T0jG35
UUoVN+t3Usn8Zvdmx8a+VauTBQ9pJsFob27OGP5+5wmaKco/vO2gSV3y99hNYfuZzgnUj1X9LYhq
5lt+xIy6bG/677WRa1OLJGIMUkOKK1Ydo5fpV4cweJqi5IC8g5dFu8LOXGXw8m+3P/Xa6btc3yLC
lL7Z9tOUpaKYYOmvRb91rYp/YBlL6OMA7yNl4HpdrKqq5UKWZzrvsswXtPZV9D4IXgP9ZB7HV0na
OB1rkYvpfuI9WkYMhi6Wk85ymesT1qKgDw9KyTigP0modVpNcmd2FrQNHRNDlpXubu/jhuElmNKq
tdywAwxnonh2CoZdqnwbjaORfAhBWNw2tnaVX6xyiXOKU0AUTQYOpi9s19BfAyNwpzyHSeBw29B6
IFDph4tHKmyCi5TPYtzVksc+PU+8f4f2Zxa0T2X42HwrpHtV+yZpaH36exlVsx5msi2cylpEpUvB
y5XyKyzZizigVlZcaiV4hzF7Y6Ikah7z8OftFa6aoNTKxUMjAT+9DqfyDMONNqnpWTPu4vZJHg5y
9eG2iVXXoGcgJiUoiC8TSzOWAzWoNK4fGA/CR234WTNVlp+06jtta++2sdX1XBhbHIB5rO3ZF8gN
Ywzc1kcNIPSGLT3cdSNMEMBKYqADv9g03Yeczu4wYoWvgpTElD41db/le+J5+1vkgNb2v1YWvgc5
shLFKnAQCyW5qNt1/knTz4PxpbfeNGtXtbbHBH2Svhdal7d3USzgN9PITkK0BIKBMYlrr9AKtOQk
n08WKd14DGZNdye7VnZKVkPBVNnaVod9BQ9O8KegS57666QtXB3m5XaIcpusWZ93EB8pvQu9Wbcz
tMcBvU/uBQ/5IMd4SQIKDgnF8i1p3VU3vfgF4qNfpC8K89SB1PELZG8w/qqTwI3zY3pPjd6Kt8L0
+v7+s9qFAzlmOHDH+7yCZuarwh9j8kHymV+KP93+jmuXD0NKcKACMCeXWZ4Gy6BL2MbZ2fgcVneF
tWusv/JoejaCd2rb7tVKOtw2+KtRt/QcKED4mIAgxYDu9S6OqsFIZRrSZ3Bq/b4ZtMxtNaEr1/cD
k8dJxiipOR9IvqO7birCPXhS6eS0TfduSErNU4q+vB9aX/pYOP7X3Mo6SrwUE4wKoZIcqLObM5Sy
F0IcRzPv7PskrGG41kfn0VYi54GGeHB3e01rHwuKZ1E8sXiTL1saaVBIDc3o9CzZzcHSwFm2kdfK
yb62//0UFrz6sD7+AtGRf4qQcOGDvRENiQlvy9loRletYR2qXEne+EarryoGCAUPOmw0dAWurcg6
onKBgLPMgep78zAFu9Luv+j5HHlOMXyNky49KHXq6XoG0UM/7W9v6PoPoNHPmBIgYvQlrn9ApJtl
Uw0S7l/vmCueH9rskOqPofZi/5Xkbv/ltr21HFbgCv5rbhFI4zGNAB1w2qhZfq/TV8VHTEgt92YW
79p2Y3RSbN5vBwBGDgWYogzF38LY2MLq5lgAVzTJm/OD9C1txqfYvjPs+N2U+X+NxRbb+urywB1T
ZaPVw11+vZsTxGZ9E/bZOcnaXVA9CJVAB5xSvpPC5A+uV4iqBFkjU0Hyr5fLhYPWXaJOSgJQo6jq
QyWVe7lw7oty6zpYX9I/ZhYOYs08RbK4E2ZAdxXhsWfUiUbLTvXn+2i2t/QKV0rNdJsFvoGGoiWK
e9d7KIc+jBMWkDK1+DS2pxgahTqvT3oAqEL26rw4UuYLq89ts6WCsnbtXFpeXDtqGlI4NYvs3Ae7
xkh3crYzgvHYNtI9bofA3Mvtw7CWuzDaq1Ko5a5Vl7qqSirFaqWD71Gal9xE6jR6jIotIp6173dp
ZLGd5khdyvJxk9Q6hfDTxXGxGzrPSY5d9u/hCXw6IrMOzhI4zBJSpZh1oXehAWbAzHSvV6bcmyVI
GCB73FrW6t6Z0Pz9ImP4bSramhvF6voBt9R68yFW5mlXyPadmhtbyd/anQPWRqBHSf+g6bz2x0KD
cXgqfXACdulK3bjrwk8yk7lJuRGL19wPp2ct+AJRa+F+cSL3DPaD7ImMgzQnu6F/L+tu9Wr7+d7u
+o+3nW91WRfWFuc6hAkLUjmgJGTn436ONMChneWNpRUedIsc97a5lcWxfwpVZgDNiAwtzJnxYOSx
Tixu0NKaZnQG/oaiQG3v8+opSzYO1sraqJDQBqYFyDt/OTPpFF1RDp04yNVpas5g4EMTem5744Ot
+CBlL25N2rS/TvG1ZyQAj4Kc5tRZBgFu2F7V3Rub+t0r5xcEKtGQFIQVLdWQtcmYJyfB/ah+hoG+
l8Y3Ey7lznwDS7DxkVYwkaI+AvgUCSgMLisknVQxHFQn+TlTKeZqH227OGSdTuC3irPT6Get+SmB
6ZWpYQe6/TOR9WN49CllhMqDlk9bv2fl3cXwFC0QpumE4uEiCWvzqc11gJbUofbhGLq2TWNVqh8F
t3MYPOuppzm7rv8cOJCKpsqP2z77a35qkUBgnk417Xjg1IZ+/YF1qZ3GoAHikCfRsfTvh+Gukh7q
UKLU178QeA5BM/H6a7x67GTPyF8HuYLG7HE0mYl4MKQfvnXokuPQPeV0uQflvtd+5DyZJPUhUo9Z
e2dvDbatzIQxjSGaDCA4IUFd6lDWmSx14dzk58rapRE1GTM4pY7ugRILPet7ZrhlMO0lZUbHtHf5
Vb2MyMRTMjwKpb5mto4kw++GZiufFnv1214iAAHkX0ecbQmnlkezJ6MGtiCpRbAfyZOOpV61W+Xi
lThDfUbk6wQZelviOF1kRZ3iN7pRM8TgfAiH+z78ZuVf0FZ2Cy32kPmqh/lhbIJ3zte4/tFmP8Ko
/9CptUt4RU3w1Nf+Rpa2EopEvQhIM302MHuL3zPwiSxAD4KwK/HatPvZzepxjq33Q7l1Ja6Zgu8R
PC0lMsHqeb303o9mvxJkZ1mU7OzwTjVitxhjz8m3uhi/5OAWH5P5f5JOUF9EimXrkHKnlA8dgpKR
au9S3/Gk9G/Jzj0jMJ6s8XtzjA2eLFN/sLX2Q+g3u9A/tVp/CKjQsNU0NCU0+p5vH9e19f9CrFKd
E+CnxVbHkm3W5QzBz1x/VvwDAhVm+WXcwg2uBH0OFrhoMlNwq8t6zMSQHFVkZnwpBNpz6dI1dP33
t1eyaoMADA2tZjPmoF1/SbMGbQFVIzUf9aMxn7Mggzp5I7au7ZYAxf7XxiK2TXKa+VWNDYoVrk66
FicHvNiNpi2k/crJtwEgcvXTO6SDt/guHIG+NEN69VHxpEcw+sIEfXu/1g79pQXx94tD7zuAN7IM
C9N8kkdad86BWT5NdgGnoKTwB8Zo3lGFoLICg8q1MSsnSbQ60Qh9k+iTuyYSzYb8UbbeN1vBfOUB
SyiHKFO0ReiWL75RoeaBPefgKvK0eWfpzQcnkJ9SkyKcHZsfFeQtgYKDvMnGn7fXuOIcV4aFg15s
KHK7ZRqVHCU1GHeNrlLkaRAYMVxdrjcC5NoayTYgIEZ7V2BJr00F+owMdQ/vwszVPit3zvC9fAcJ
mfKqyY2Xmurh9tJW6IsYpfjH4DKh4tXTJWnLDeEXlfJsWG1wQA4jeQrGFpL/uosPdaq2bpcokjch
7eJpNB08Z0QMM2Lc0h36qD9MfhN+zIY0MkFWGnlxUBleP8AhO24gB9aew1c/d/H80CCFQPgFYgg7
086h8xpW0XPsO3vNf4ig/KaAF2fBrhsn1zb+fRoNiTBpF3hVfHqJWkiAVCZqyE4ZSb5vFTTIlL9t
mRq7KW0EPFVEtMWFItgmuSFtWCIAFF97gZ/nlVWq3F0QYR/Gam/HrTsa9g4Sh5PWPGjZQwC1MIVh
r7HzI0IAinXIq295dGp9ZyeXR8f0ipFCDyw7U+vGTvlZ67ZgTitQdVznf7/yN9aAdmqC1C8gPGyy
fd984W3rTtO7XusOEuQdQGj+Cof5c17fNf2T1iUb99tKlAMNhAAPaDs4aJZ9PXUupSpMgIWmYj7z
xfRhQEfHFP3jwNd2oA7+j/YWnpeWQyLNA9+kjc5+qroaYhiBc1e2mdtTAZb+yBzNUih+KCL8eptc
xJxICtF1sNhcqBNcyX6VtMY1QeRIkMRJ6scuaDYC+S8B59+c7tccjYDicxleO11JMMuNCTJCY6D0
3ydgKWOEzrX2vpbMXclQs5afpvy1jutTOsiHyLc8u5pfs8m/85X32XxGNwyylvhdWxwK5xBo9qfb
wWotDgtZKW5PQQC07NfZZhVYdaQTh/ueJp2EOq5qtYdSnfbmrE0bAMW1UMzWi+0nu6NDeL0fYWl1
agHf1zkpir2ealC/ctizH5kWPFcowjSN+mPOzdPtNa4kO+Kbgx8RDDF8h2urbZsz3AeAgzm8j5KV
ozZysubPt22s7iN4YwGKBLq0fNf+P9LOa0luI2nbV4QIeHMKtJlp9pAcOi15gqAkEt57XP3/FL9Y
cbqIvxHixipWB9xldhXKZGW+plIbIP4NSZuTfu17WwDOhEpDsicxthWH3BPirWgWIhJ6O5awiNr/
E7fQ00uNB5BqRHiXnexo76W+dRa8DCSdl4reGWVkk711MYZsTfRhdp+R4BvN/jy34dHoovP9GRRJ
mrxX4KRixkZdAHyUtDbocFZj/wOcEX6cI/OpNJ/UMahd51LgCvYbsRCggFInvI5kGZ1Kncao10DL
uYmJ9tQ0HCuUGmrvdZ8lDyi97umobN6x9Pb/CSgtwTbs86Wwgbvgcr0qpzw2P2rqn0iOHaohwPQX
C5hDyDZHJeX+SLdADZiq0fPHL4tilfyQQr3F6lIToFbreNHDqAhAUdesWCAOJjVaVzmXdpi/KrMm
emXbzXxM3fE51iKMcRrdetLgW+ycilvbEW8EU7BtkMeRSy6dM8Zek0+gjDrQad53F7+paC/p25xx
at6iHMC/QPLebpSmd+xxMDQ6vOb0ekJbupqdgzUWFy2y+Xd/1hPv0CnmxRqes349/c60izYDyDUO
OlN6kpSrUTrz5JDDRzkivqE+HpolyY8qlim+OTVjwKnUB2ZWhod0mF3QonMZ9DYPsXGolavwEt5Z
CpvzDiycaoCN9rb8SlKLucoTS/T5h9zPUgefpS/ZsCeMs7WN+bKYrbPa0W2WXhSuV3ZDNQnVha45
rPQbj2pae36YDOm5GYrXXbGTQ24FpBzBOhI6Flyytx/as5FQGUdAxl1qPxXTZ029UB8z1/ZiJ9nj
/c8qfrx8Rr2MJS2q1bPDeRUQ1S4WGv96qByjxXR27qvNteuodKCRVkFIWCYsVqabT5HHnk29pj5B
T0uPceyGJ9i/iPIv0/xgqcNyNGatPNr56ml+WYbtdXEL+3x/wFu3gACTIjlGCZrveTu5RtUu9piD
9DLXGiES4ckVIddzGqNsDnIj7lE98z5MST/uHBJb9xwZGjxUoPcOD4TbwGXUYBsWMtOj8b2l5OmZ
T92QHtx/74DMXYO4jBAY14TD820cXIC62QwZ4Niv5B+umT1QaW0O/RLtvbU3hwT/FJsldFF5VN2G
WkZUUruaS8cyEt9q+6cMs9A4+87LfOf02drplM6gQQnpU07920hmbYZTN7B+ivYdVBA/QUFWL5bf
OE8QBTWQPmFlUBW8jQIboyubkYZLRQL9RCb/sTdi52H1onDnut6aOdI3qo76D8iEtMX1KvYiy6Xb
korjvPGd6vWc/2XFOy/hzWl7EUba3ctajljlQeannaMn36PJ8r09tPHmUES9lvK5cBGTPs1cGVn/
A1+Cy2Ic1gfTfXTQLI6Lr/c37uZYfsaRn3K0O8rWLbn+kq4VniQxeoF1tnM6bB2HvKZpHgkdKEsm
i3Mw1RkXCcehZkC/LA4hi+3+OLbn62cI8ecv3mzTopRKXwKSqcNzGboHU38LBFv9DZAfOfvPMNJa
dknNWr1lJHn4WGofB++xDb/dH8neZElH6dy2QxWBxb1qsesrTRNEqrNzaG5/9J+jkBZXmMeDYjZC
G0hzqiBp44MLTBfhrN85YDySG65cHJNonN1+FdCBXuSEBBrM7GToX42sftTc7/cnbOvT0/WEuo+w
AhUJMaEvPn1lx2WUTeAK2I6e86WzFD+e68Oc9jvLWEyLfKsLJjPvUg8km3xcJna9hKsHT98mM8yf
k/Gr5tFjK4JY+aOdo6M2/+uUBZwesALQJ/xD6nI7siaj5etMbM5sth+d5e3qdr6K6VyjZ49T+/nf
TiOcGmTNfihHUNeRvlU2N3D1SjquXYmI+velutbTlwj+7f0wv04i4j1k2iBIUaT8xRBMrZzC81pa
yJN5SmwV++zi1I41d88SOJEdcLjjZbE83I+6kSoJzSC0DhD6wDVXJhVbxrRMRUwBG/2QNDlbxndj
ClMf8EagwIHMzMyfkyrI1uWq7vns/brdiE25jg2Hfg5UlNvPmOQqtZOcpgD33mNtoNUzzeDh95bn
r/vgNox0BJpV0ptuDT8QEWM/LfBMpWylvbPd0/25FGfc7Ta4jSOdgbbVaOUKs+TqTsUxa4CXTU+T
0Qfz8mFS99Tht+eOvh6wF8y7ZDcbrVnTVJlikqHyTZ6/0boeate/JpyLAeG0DcxSPAOl43BR27V2
tYi7I1XfGY3nu33zpE97Vb7tofwTxpayk2ZUwkJVCWPzrsq7p1p7tp2/73+brTXAcYugqQnuhOzx
dqkNtqNOMcJYVzV9UL92X7whgrj/7X8LIs1X303mmBsEKYzRt6d3WoEwn5kFu/26rbPChqNPxZ+W
DNLNt6NpGE49Ci7hJJZy9jgDIhi/TZp1cRRof4Ue5EWxczduzSB4Px7kOlCPX0SHtNZ25lVIVjqp
6nPL1250Ssb0gKLq/VncWg4vA0nbyLAnfdKLjtpSlwcZj9Hkb5oSO6PZDEJ72EEmn6xY9pT2rBWy
nAiix6jkF996/bybqm7EwHGJAorLfwvY3e1X6gx8XtRORSnOTGmFXAAJ+QWPpPvTtfFdNHrqQkVQ
5QqWdTBbTLmhYIISKyfl2Z6rg9u5wPk+7/JLRbogHW8EEtY14EPgdEuLLhzdoVQcsFT9MIvh0A7a
ySM2DlABa4LEynsSEQNp/6BU06ZTDbwOtGUGj5vcK8iTp8aLTt2euOXWx/knlpi6248zL3Y2piof
p8y945Qee9PcV0bdDiJMaESDEFWZ2yBRHmtjWJMYdbbTXxGtzU9KO6oU7sZo5/LZDMVJDViFEg6w
+NtQaQkzQB/zUoiD9H1xIANP2r3HxFYQINNw+kUTCAbubZAEupLRlwjkRMlz36Db3Pc+Umj/+l1M
PwXZMSHEg3+NXMjundRcMqH2g6aKSbMuv7jD9/ubZnMgVCsQs8LGhRf47UCyVFHV2iBEUq+Bgp1J
IZQ+rZ2TbGtrWqIExfUMqFLuaaSlVoQ5JR+eE7gUJwagsmcccJw02ZmxrY2DNheAIvaPkKy6HY4z
do2ZZ3p59aJ3MPw6JAKEBI0KexmR3OP9udsalRgSGT8fyJMPnNzh9eK0HqpCSfmYmmnAUtNw2I7X
PVzvxrB0wY6h3sqwQEHfDguuNxLhNcyHNccFeHjUyodVTR6K3EIEYKd2sTGqm1jSilAX21VihVjT
xVySQ68GHdLkex9qKwoHHFVWDmzkFKURtXqnVEiRg0fty8hvlCjx++avlbz84KhFuPOlNpCGaJe9
CCcNal3SOHMEXF790sX4LHTvuqI9mdSX+vZsNh+s+W/6h8biF+nJjWAto6TWTVePnhg75KAuD8re
DGzsvJufJCViRVSlReoxA/H4CgmsdXoT77UrNy4qQiAIS4ePy0TuXKx5a3irK+gJS+Fn0Tut/Xh/
B2yP4WcA6SascvxkYhHAwbwCVe2yfTt5p/8thhjki8d7A0d46RSYB4P7fow+Tm7od8XO+bTBIxTr
4+dAxEBfBNEGc0zhKzJTlj0ECKr27xEAE7INcxTM0EneGHWE/pONI8iaZxUi5ap2Ssw+e+xnL/fT
WLeCAZPJd/cHv/cFpW0SFZHrZGKCXfd9ufytjH/+b3+/tC8StV/MEIeJK8X/o2d1rwaci34jBNUC
0iWSTFWuv48AJSIlE1py9Kv0+DJ3eztpc5JeRJAmaTSS0gkXxAOroYXzr+IMcb4/hs11ThoGWFLk
r3L6YqzRENnKipZl+jWZL2r5BVGu+yHEj5SSShyTfoaQBrEYM26dLSGGGl2qOhj0k/p+oZxzP8zW
XFHDgddJocP7Rd3FVLsxbQZB3Bi+qv2XbpeSuzVVLwLI6i5LOEyampCFe2Z9VqbhqbDVpzTKvt8f
x14Y+UlhZ1E6YWN7NUfH750nLVaCvSLozlyZ+u2hsEymocyrzlCwydXcD7r79/1BbH1zFOwEA0kX
JjzS7ivHwVJHMVflpD8gZPbNVl7XDuSxft2D0G6Ohf4xwEcIhr/YZWil6cSxyli6+tOMh0ll7Ulv
i/tKXsCCvfvfCNIXUWrLm4XA6zVcm+8lios+FISq6T445n/m7Gl14r2Ie2OSvk9bjOvg6GJMOXbZ
+cd82LsWxG/+dUyGkPMxqep70qYcilRrjMkRLLt8PLRa/M3T28OaCd9eO8BVCDmWQ7pa/8E36lEN
f6OOBgsBUDWYZOzkZHBJudTrMkNpJO2rJz+M40szmhen/LRO5rlVafPfX4/bE/oznnQLotFO6m5z
C47Wx7T+No7P9//+zU0rNP55NOOOJ0MZrAEFWYoByOcqJwtZ0UV9le+63YhN88s3Ew8/9J+EoY60
KoyIhL9yInhBS/pnk6/+CmfM7h5y3TzsFdM2ALommt3gTuGLURqUi8ZaNkRTn/DYnPIRcpG5ROAN
o/VhdZcx0CwlDFSoV+/dHn5DbFTpKe2a5zpNP4+u0gdQAKAeRlGELUDqPWRge2Bm1Wj2eMO894bY
nHxexK74xVw0Ur4555XptEXJPRyFWB6IHrzlz3vSAfeigDiQKT0ITptKFBOlGf5c6o9j+3pof+My
huOLADPFN+C30kFjllWVunFbXkM3fA3nLEH+So3RetgDrm0ezx6ZM+hZODHyYxKkarMqJbn5ZLYn
bU78MtYAFIdH0Lv3N8ZGGVMX7yBBbOd5LF8EatrDSOhZRk4PUDY6udPBDf9Wlr8mN32go7s4ex2H
ra3+MqK0GnJ3mda6Qw3ZVRU/8z6Fu44Ae2OSa1hjPbWFQgQFlEk7vm0Qn+rtS+Pqftdezf6YpZ/v
z+LWmETvBkoVzRT+I93XRYFu5WqW19r5ZqSwxdLj/QBbi5sHOFpoHMq2Jzcru0GzU6fmaEFuvPjs
5E0b2E4RX9MRh5b7oTbEDoD4AbfDfun/VN5uB+MYfdgrKxvJWmHlV89dqZ6iNDmq+rVWtedVaMRa
3wp3L5neGiODox9LzQnZQ/HnL15CTVo5dRdDY3Sa5VinceAl39J1h/q2EQQaKlwRNKdIRmTzLidO
p1mPQe86Vm6/b+toPhmzMV/qfgz37vCNvIQLHPyPKAlh6ii9UeukHaZIqOtWSXhq4uSNEYM60vvD
2pxn5xJWMwe1OqE38lGHC+l44zN4P798ctGh7jOt8HUvoUcSDjuSDxvHy80PE8v5xUzb04gaiEef
U9O8zzG+MAmtVDtJH1Jn53jZgG4C03gxB9JH7ZfSia0BvHo2LCdcGJoYOYSPg4sYtvFGMx7C+mrP
+cFOjnOWXtZ1D6i5PVRQRGh8s4FkPazKGtU85CV4zcrOX6LvegaR03rU8//c3zWb64oa/3/jSKca
hewFDUZ6uMW0hG/6qSgerWT5AC12T/phMxJiFrDEhUGaDGdzrVWxphqRYQO8tIXHF07U1Wyf7o9n
g+TMh3sRRjrSxgZEba3jmmivAQS/BIdX1V/L8LRq45/ZaHIGNEdwQE9jZL5Wq+nkeP3Z1OfaL9T1
6EZDoE57qr0bCRZIN8DvgmoDlE/aUHjCVQv9ETaU6iYP6F0ccmv+aLfNc6EOn2Z33hMZ3wwI0p/L
XlSoZf+2OZya2FZgeEWQVirroK5+9XnIpkO2xyXbPCteRJL2CWbRVK8bIi3LB137oKSZr+FcartU
ApeTMn3Y+bwbNxaAYhSsAKVQWpBHlmZeGjcpjfIpVddAbYr0aNVTfMgNNQr6OQ/9ucn6gxaHs4+6
zvhYjlHzYNao+a5x9mdY9/Mhbmt35/LZXNxQtQS9BQK0LCDnTvo8WsL3sisvYHP9Zm19fXh/f/Ab
ZwKwbbYOjkbII8n6SIh2jXWqwXNIl9Y7mMvzIF7ZUf0cU60/3o+1Mc8/DBmohAqDHRmwXIaEn2vO
Bas0vrRt/xAP3Q4laMNjgCcHvVIIxdRxCHN7nKfVOKpOCbiiX5tHfFz8cCTdt9EAzYJSp4HbfKqy
T2tR+eCqPutTGkTzfHAoHk5aFZQLJed+7zdtfMib3yS9hYDdU2R3XRjmmfGfNVkfcjphZpGgnexP
8/tCt/xSGw9j/7ptO9aa+jXVqy8m50xmJjsX8cYuvvkt0rHRh6m+qBHghijOzUewwI6vZkt9cYY6
9PNVKU5zsU47b4XND48Bm8BscHi40kcpk7ie+omP0lhpF9RxR7Krqevj/eW1laxhqPQzjDS2Kem8
3K0ZWzF9xCjK10kq1Pa7G30PVTdoYaDFjvGgNLucjO3xueA/SaZUGL63i66u4mZdTWRtlcTS6arN
/THPE5DHda/hZDFqK6YwXvtHioHwYz3Mymveo9lRUZoo0JQwDdy0G/wqDcOdlGNz5ek/f5g0I/bQ
LSH7G5iJWmIs0ByW+dtvUJjYci+CiNl5kUFNZmZ0rcu0D1F0jCLHH5bvXQzW1o3//Yl4E0kcZi8i
9V02QbFB5XweLg38djt8dPM9lazNHULKjUchUCaeuLdBsqGh+iLgP30aBtZwYpOm3Z9efimrr/cX
7Oay+RlJll/Qi37lu3DAa850WYd3aWLvbAnxW6UqDAWYf8Yit56iYkzTPmUsGtjnTLsUmI4WzttU
/SAuE6GtAPX1/qC2pw8+ENxs8B9y4ceucG6PF5AsKwzw89qF0XNXhOfIC/1imBLSoiH9eD/k5iq3
eFZQM/O4xaTtV+ltyfciPWvMzxkqgnYKMnEPa7BBOGaZv4gineKr7S5zMdu8lqb4as5BlR6mMvdn
U4U4MsNCNDtfWbv3A0nD5LaxP2Wdj9clgg9zffGK7ohYlD9ZUWC288GgQ91bh3IIebwO7x2t3OMe
b2RR/F7R7wHTDxtbmpVxHkV7l9+b1LFvozozxX8ZxiVX/9M/2c7e22LzG9gkEJjBCOyPdAgkfcpQ
BpFDue2TWg7TuR90jPMmb6cxvhdI/PmLM2B0ZrUvKi5Tek2B5Tw7PdlhtOys4i0cqgkGlesKUwWN
gd2GwSvX9dKWME150Zoy0MrHrBwCBGDYPGViH6L++N4p95LszSOBR/8P+i64I7G7Xoyuyou6I1uA
vqs/m0705IzezpWwuSxeRJAeZ7kDjc2EF3EdvMqfDcfXE/VLEr3CHy733fg6m3vpj1hovxxCLyJK
B+pShkm9CNhmHisP6HrAiBuP6GGQj0V+F3sP9vSYauphjfM/uib8cP9wuD+jiL/dzmhq6rmaOYy3
tctHvS8eqmanjLKZQv8zPuyQbyPALiUlENorzWT4wxq9hYT6pjdt30z3YILbyxJ8IGrW1Cl/ceAY
E6Wa1oxYVTMEbTqex8o+xMv6iBAGzmDGFFC+ft96w/u4ja/xsAdT25xN9NioxSBn48jaG+6kOIom
kJ7dkne+Dv7yXdm085/3v9kWUIS6F10jBJmEApy0+zw0JIw8hS1GxSRY6VHMhXZYLTLmSA+q+hWt
/x7jCPNiTh+Sfj1mo4rDbfzQZ4ZPo/u0aM1jm2roQiTXKba/3v95W5Pw8tdJaUjdl0WazPw6FS+Q
qHMh4ny6H2Hr3tYwKRAwdJd0QzoGjAGl2roB3FrkjxHOsWnSnMYJdvgDlyBvmfGhNNPD/ZhbF/fL
mNLBkNluWcGmZ86jr+loBlE2BEX9IWQ6s+77/Vib6xgeHOA9WghwxKXEdDTzNnWwUrk6xqcC4EPR
eI9VNH/ORgvhVfvJHI9ai+hXbH1JsmovR9lQowIq9iK8+MIvjlm3SuPCjRaE00cf4Z7sTFMG/HVz
Hhv1qe/fRUp8mG0AR+2rhspyOcWj3/JwQsnxEA/tCfDJySPFWMM1MEtl54jefMig1wG/XFg3AGy8
/XlZZhtt5fGeqJo8yMM4GLt3mlUFRaS+61wtaMPwiA5ciBzbzncR8y6f1S8jS2eZlncwm3UVmtm0
+gl87nh6Xfbf5vpbM38zjNVXS/rizSuF3EYLzWO3t/X/P2MHTI6eK7J0stiOqkfoBkDDuA5qHTjN
c+WWAuYTjMsarDpIOK+4RP2rNhkf7o99c/3zNhVKDHTn5YJaX1jTOEaTcO/Wr4VVnk2sQoaq9R23
OzeQy++H28pjxFP4v+GkJZhrMNQSYbiSR+9gRZ2V+Nn7HSAm7aWfQaRzdE1aW0NglYepgcxN4z21
2letuBQe9C7UvO+PaHMCgfz+EHwATCHtabeaGkDZrB299YJkOrZWGqTql5oSw5rs3BB7saTZg7js
lq14cSflMe14VHR/Loo/kILbZrPnnbd1weNr/M/ApFmss5kTXwSLi/GkOBdX00+AlIKcvXB/CrfP
xRehpKvFSEY1UhWdxydqp231KtNfhRak9LQKFudP0rMxBYHXXOt63MliNtcjtGkevcKWVZZbXRU0
5LySI1Fz46DH5iFpgqneCbJ5r/FEABRM/kAX4vZgc3Ov0vqBmYQzeXajS5cWh2zkqA1P/fhh0Fu/
19Tg/pxufr0XMcVSenHWO3aN5cBETK99LPQv2Ev4kGLOcNDe/UYgpo5OocPt8uNkexEIlLiLBETD
BZrPy7laxpEkpV5RpIo8vx+qnbx684PhpYvPrWgqyZJ/cR+1TT9xheZoTMAIHhOkd/bkaX5kWr9c
CEBuyDhNMk5Zu85W07HqhYvJ5OWH3u2Gx9ChyWLVWlAMLmpiOWJHeL2vf6VdjuJK7I/aCQWwhxUp
lMXdq4lvfkyPqxEvONKGH+XfF3Pc9mo+DB6rtB1eN12x+m41+Ka5Ho2UK/r+99yaYCS2KSoIvUp6
sbcLJ7IQ7gp1YRSifzcJNY4fx90dLw4qeX5fBpFWJ5IbfZfMFmSzuD7giVYAbrg/jK2j8mUEKa/T
pnTS+xhu71TlgT78rY1nOzb8ngaRDiD/frCt74MAnPC7oWEBvOh2zhaP12REckVLuQqaEk2jeXns
YrTN2A33Q21+Hlj3BoKX4LJ0/TZUTWOYJMCFdGunQasfys49IMD1vwWR7rTCQcEotpk8y/tYjp2f
JMccev//FkS6zMxQm5zEcOA1jhdX0QK7fFLavZ0jPvMvCw38nPCRI7GSlYnXIU0tb4VQMNrNB4pw
QbtmH4fBvMy6eu6q+q8o9nbGtbnyAJj90MzByERaDKM+KpnBU+6aJM3VsuloG49JTdMBeBalsPuT
uLmRYEMjOUXPjPNeWg6GGTZdj3qFpvZclqoznd3UqHcuk81Fh4Kt0NwBRi0vurEwyliZC+gCmVcG
Qow/MO1B48KcyvP9AW1uJbi0QnhH8I+kssmspJ7VqjATPBjYtfmpjaPTPGS+k+6IuG2P6Z9Acguw
B1vlhBXo9hpb7nacj970MdvVEdoZjsw+RPKaR80K+99yQvRH3T9b922cN8fCjo73J25rJSBmDLKF
MhqKHPLraanyzkR46Rr1K0AH2xyyvypb2VtwW6vb5O79oWgD4lYKk4+GOQw218O0jK8WhTuwjupv
8aC9M7HIgj3z/v6wtiaQIxVJA8hb4OGkBQ6JO4oaFfJM07ZB6X5LcbaPlO5UTs/3A23RMBjUz0jS
eVQ4YCcntUOexa3cQF8QjHW8znruTBf9ctXNgnpp+0czykbAo963wQ6jYDBUJUDl6JoqjR10KAD+
xn54+auk00RJ0gSnTfZDbXxy3L819Ss9mbgYfmOH4xYnZKqhLuKcfnuO6FNZ4O/Uc45g12D3F3Hc
T320c1ptncZQFoVZr431i5wI27mLDZcOz0CvEAR2MY8eqi9O31w6XTmmA4XRZM9sfGv9sCeAgyIV
xiqSnvatFfWlu4DTrobV8OPxrW64gTbkqj8Pe8fkXiz9dhKBivSuJVDoNOr/UybHIU8PES/2MFwP
9xfr1i6kSgYZj16/juLTbSRSm0pVFgxEDH2+ppZ2DVPliPrAOc/tU51nO+3zrQcMKBHE4sEemrqc
Dptaa9ZFD/ZwKbzCtwf7dTejG+u9ii3hZnDm/3XxZnvnhN6QkQWrLWwNAG0jSik/rc04t2clhr1j
xZR94v45TLo3Ja/4wjXOhkXBcy2Dokqf1GZ6Za+hn0zdbxw/Hr6UuM9A4UOC8Hai9SVNFt2B3uMt
zWVqnD+K1AjqbHxwmr0WxebqofALVpBPC1rkNhRrMqs0CxxuicrH7E2vHWA/42I9ubvJ8UYo4d9j
ohmJDgP2H7ehSqSIPA/3yatbfnLbNWhxa2lKh6bvx/vrdDMQTzWQlkg+AL2/DaRrtYVgMV+w0Z7w
YXhbFt/L5aLYzr9/FaIrAVaRqjmarDJa2urcjLoVeF9TUR8jAEuF2p1/h4l1E0XadY05x507VmB8
qSulznOCh2da7al6bhySN1GkU8RY+7iOBfh2HJU3I2grW3mvK73oUpV9cgidfufs39pnRIQHhH+H
uAOkr1Qv02QltcCaO/bg4+WGouazbX1aELtR62PVVn4VjX6j/hFNkQ+U/PH+KtlIxSwWBxVxCMbs
d2nlV16pjFOlss/N2a+L77wEzGqnBrMXQ3oPdjaNBX0gRmEiQ+88G67pW/9erkxoB9FO4JnOnSOj
AJI8pyFWwwBP9e9OSa2gfU4Rrbs/W1t7SkdRnwMZ60lg+7d7algbdWyqvLquiVmdh8Wu/bAwvtVq
8waFhXbnptmMhh075EkacISToiG6aqGvCiQ7Wh9b9N6jpnk/GPGhLIedgW19Ip3rhSoHpRdPBmY3
ql7XdqiUV7upjmXYX6irPmWj8e7+/InVLD0JYTT9DCPtL93t5tIy0uo6jTmend+HZk9EansgKEAI
XUFeTWJOX5Rrhi5GR2rIKgbyiQC291Edv98fxMaNLGhZ/4SQFoEz9+6aQKu5ajCN8KIYW9/rV/rK
xyyZXzmzeVCa+pVS2J/ux93KkilkAmfH1gHcl4wTqksSqt6x4LtWrXH2arzR6sQY/CTsS05dl+OK
5OQ8z7r1aTIcuEa1E2RlaiBV75iPdNuE0fqC8M/9H7a1TuFcoQvLjxLkn9s5r9spnjxKkVe9Wc6I
9JPAr6fFeKrWvWLPFtgSPUp0REQqxLUmPv+LzztrY0cSzTrVUutxcZvTmj0ajXt0Ji9w+0Clezcl
3gOk+CB66/XWKXSmw1Ilbyd3DvT2vW3uwVC2ljQcQaw+GT7lQeliaheInFFSVdeysRrfbc0oiM3w
3yvv8rZ8EUXaOO006dVosObmuWs5c1or0LEr8d1wqU/3v+bmlcSdBN/FwMGd6sbtHBtVpSfaWlYU
UL47jRZMAHjqRHTeJhWy/6tae5j1V0sJrtJzHhF83jn2trYw7xS0W6EpkyJJM7pMZVP0Q8OMdsoh
yc9rGx7ieSet3gsiTag1FzAsnba6VoB6yCfcpfERq74/lZtBeDzjP4QsEdXj25n01LAzcmcmSPzM
Gzdo2qdy/Pfu5lx3go/A9S1M46WE0puKteIKr6911FW+kz/VY/pNtyC25L9z/QE7QX6WxyLysOIg
eLH7ujQa7L5vaqzOsE8qlT8X/S+tSF6xse5PnFhi0j3B6W3CGuQ8QeHQuA20pGqidFmPn5uJKbdX
Kyeljy6uQ6qcTger+ON+uI3vdBNO7PEX43L6sKCu01VXd1j8sPqqZTQ2dl0ut6Jgjic6Gy6Jigwa
DOeiwThUZV2DhCz77hw9JFa2Qy7aovxgms4bhu9jQogRv+LFWEI1ZkXPdX3tFPc8eebbOPpYD8mT
DQtq7epDVX0FQBiUaet3YXEGS4AneL+z8DcORUb5w0UNzimIgtsfAWq5zJOhq69uVT9WbXsp91Rw
N1YIVBRV2MRTgaX5dRuBMvmQD2leX1tMH5rwdWyeI/QvjSL2Q3xm7q+PjeFQfOXKpzFjYAssDcfB
G8F18qXmqa8Z64HV33yx4pgnyP04W4OijYuhFlQFMEjSoTSZQ7iui8554fU5lgl6+WhPZXoaMRj0
wxpGirvGe0bmG4Mjt6SlwegQBnSlTV3QaJpGtEauVl4fM6Hp36X6bzAomTqcvk1B5IHbfvu5es21
FG/2ahDbnnvuayW7JLGnXMxq7nZ2wMYkiq+EBhQ5s2PJOmBlqw4UKan/J/wPTrM1GhezGRLfXm3j
VJYYEjlVb+w8grcmkYBUhZDyRJ9bmsS59walCMsG9d/2qxILYK4Xnu+vjo3zA6gxvEkqT3B0ZGh1
ElpqO8dmgy7+kwvpufVqOMO/IRgBzxVFWSxCdA83QOlLjYveuVPScp2kD+7afivS3yHRIW0Ac8Hl
S4nm/20Mo9esdjDq9pqM9jlylIPWRMdhCB/uT5iY9NtbhEGg+U1DiHwZIbXbMGXVdojyRrzW7Oja
ml9sPBbbovfHZE9waS+SPGlpnXMtxhVI7fdO+rkIoYLYbzLl8/0B/brKGBAbiE/DC4T9ejugGtmA
aOCuvyoZThTOoczsw/0Iv64xcljEJLnbOfFQHLuNQHt26WubCG14djAs7ftPbryzQTdjUPgSJsJ8
HBm9qjYlVbbI4XJvn93kE+Jp6HHfH8bWRAEY/SeEtMAsve2iZrb58u7il6PwQr4f4NcPjqICu10s
LU5reWmZpRovualV16zDCSq21QHzzJoWZ12nwaxM606daC+e9OWjsjRnlV7M1a5CI3DNJnycC+Vz
qYKKM9qi3anY/PrEFcODWAoBAQsJXczviySiCJW4HIyVZaAY06HEWMQ3uRO0qT3q49+N0R9mrVL8
cJl2tuyvh7cILET6uWrxOBBr50XgMVwTxwjJmMEMFBhXlBEGsU8Y2QVJ9nz/E26NUdRGhQIiFAJZ
mxDyRDqUOpet57TXAjkS7BhDdErd4qSj/1y5jm/vXfC/rkshdi6cIkigQTNL81pllcGFp3ZXw/jW
m0/dnv/AxvTd/P3S9JV66uBfy98/zQkPxNehn0ZvqsTP3J3J21iPnN1MG7cRQBWZwCpUjTxj1TsS
vL+n/DVrAUcXtF33Mq/NAYkw6AVy58k6v0XRWc46h901tq2H2oFq/WFQqmBtxktu7fQ8xOTcXhd8
HCqHaHvim/ILBrZCBnzV1aTnukj8Cqa8GZNZ7hzhm0HQ3BX1KUEfl1LJtlLWyDUJEjFfVfppHE55
9+lfr2ycCH7GkHJjRUOmAgPTHo66Grh5emlA1uEceVgS9RjX34wJSfNeT3ay183FjTMi8ps/8hRp
8bWjGdrLUvRwpt+V5fM07dX2NhcdLxuDv55aiOw0l7sVbJWq669q8zafQ97r84ETadb14/0J3BgJ
vS+HlpOo6CD8dnsKtWWjGnjkDNcEZuvRwGvpsesTb+dM33iq0eoReHu6eqA75EukV/o49AZzuC7l
GuRe/qmK3adR005T1uNpN71bhuKduZYXKznb2UVzP9njl/sj/fUQBFICdEEIePEGkA96riu6NrYx
wvgOy2NM1/SUKjrVO30K/VbP8mMc0XZExvfRmpfi8X70Xz8o0UHQYBqoUVeQd3dfk+n0jTteYbQE
o7f6uXrmtvVreyc938B409zjPqHBgeoa6eDtF+2SsHU7e5yu/ZQ2GXKEeXNRjdI9lkiABcnaeyfP
K8IARGrr13OknRS1q873hyuC3B4w/AgQ9rxJyHtpVdz+iEQr7LRnYV2LNTzMEbzddPaV1tzZhxuz
SumMZhLrlz6FXL+bw7BcrAmtInc6pm+7SFCErnFd7oT5demI5xW6UujTkmZb4me8uKo7Ss+5k7Xq
VbMa9VVtDOtTrMBOMMb8a++gL2gvavdg5st7wKnGTp6w4YvpsnLoo4qSs+HIg6zXcXXnytGuFioI
i4ke+/qhzp/yv6f0kL3y1neLnvq4/4XDycr+H2dnths3snTrJyLAebgla9BASZYsD+0bwnbbnOeZ
T3++1AH+rWIVilBv9O6LNuCoTEZGRkasteKue+EvOs7B6/C30D+nwa1sxt6W2sr5vtuCvufwYbkW
OdinG5KrhQGTLlL9eGqr/dzIjfXsFMlQe0ZklFBpKgriG5HqgmMjo4PsgABR86nXHamhV7OhyxYU
ta3B1SCL5E4PIcl2keNy9drZlZm1n5dk35gfj5LAIFEnhixErQJezel6QyXJyjZTFF/LJSYjpKbh
t3FXv14/NBd2FfwB4BGSbDFqcXVy66wZwMSG7GoRK7fyYDaSW0KgcXuNJ90IR3YjVpyfUq6Wt0yA
Rh8rFCnJO7+uk2WyrWpWffhQKuI8JsIcv7LGaPKHZCpje8OT3ypVp1GB5oHzJj5CU/Gse1I2lJ6T
slV82dzltadbDBRwK22HECgzBpzHHGj+9OHAe2pzlSHISWA0o10qbyztavzU70qj9lBTvP7tLoQI
JNTwSuA/sNtt9XQr05pcn2KM4lu5PjTeYnRK7mVlU/CcyNK69IAIolBsV92yC6MFWkouIdJ0/Uec
p5CkxMpb2RVyMq3U0x+Bdr4tTdLAj5AU9Ug1w95NCKgclKSxbo0lPoy9Hm8cy0s2RWqMwgsvdSjc
pzaR/FwmjaaAP822P5vRw0wDxS01p0FUWPYZlb2xyEs7TYPYIZEAsXM2+jRjELHeoVrkF8X4O4og
MKErpeaguhCYuimS1JPK1q3TZsN7LxwWbgGOP7crnfc1RFBpIrWJJ2IewCRpb09j97NUc8frknaY
N/KlC5EAZrkYfKcIpPdaRdLJc/I/dFl9XQ5fugHiaVrvexN5CVKG6z5zngByq+lglqmhi6t05TPp
KFXNgHwNmqZ69LM2m+GgSo28sXmXrVDLA0fGuV9DgUIjLheFCOQD5YzdfK76m7Qat8Cplz4Rj2r+
ItyC3o3Y1nfxbBy7csysRPPtjGnQstb/1aOw82rAWxtR5bIlQR8E7Uf1erVrFSctTdJMYxK38Wsa
jc+z0T1Kw9YYtItmuPVJPsicUXg5XRAdQzpcGZPm20VFWWIKnaMoYtxUtbxslKrEFbaKzaxFTAUl
O+ZiX5XDlkg2pDY0Vd8YsjuwGJ5Wf6sb2cuHT5okHfnnut9dWBpNE6KGApOBoYirpdWWpUY9LGW/
n/4plsx1ILyoW3oG525HoxCPA/RFhc+yV0ZknRmuqGeayCUye82p5n8Sc0o3AtJFI6BJqIULyVd7
dcOUcYM/TyFG9LaXd3Vd0pkZ7cqO/4shlDM55AYF/zUK3+nTqiyM2hRKXbWnFjl5T7gU3b8f/TJ8
flpaiDYT1uECnTqdvDR6wpwZk5k8bS7vW8ca6pthJgVy+6JWkpePm8PvZNol1OB5756a67ugacso
svzManp3sIbPemTfmB8n1wNb+P/Jh2CQaSszS1+PyE3Glh9JtS+soKvz4aqKA7yMghe642IU38rb
nEwMrZZCi/Go8RceLQGNGOvfOrO32Dnn14MwhLTkW+2QoH26ZTpTJOfATi36Pj/aVHotEWvPmSSn
bL3bLxkyaDlyMzA3zl4P6WnGXg6qCLFGs3S8cESLL4TqKqPhuPV5rls6mzYzggqTe5nPg57LXu1+
aHa1G3u0u+ytu/U8YSFR+b81nc34jrra4UGKJS14UMrmEQ2SSmoflbDmkbqhp3J5VQQFhnogzLl+
i481x3ip2T81iSOvCNXo0FTxpzIvi/vCbjcO7oVABDZHzAMCuEdJeXVweyRa+1weyRoimqeupIRf
LcCVv6+f14tWRE+GPJMMbM3EjFPVCAq1VlHkSKraLTS1OSokf3+umxGH5fQ+Yqz9G1KU7SO3XPl4
XSldWOVIwXZWlu0SB6ZAJsmaV5vKtL9u6uKKQJ0jlgD0HHjv6XEqY1UpxrYjs9PjwUNwcEATwLI3
Gg2XrYj5Y4QHArj483fJCSKBi21HA/T3JHdekB9JDmYR2bvraznzbnQGCdooOTNmlv+viq7SiEJU
iEyJ3+eh2wT6S0vjrNW4zi39s1a2G1t35uCY48GKiC+YaLIU8RXfLcool26ag673UzSWM+KPUzhe
ztSZrVN7tntgdoWSogMc7o2XeGoomADDJYraM5Bs+IrWbU4RS9oaRvUWz06cTlgROSrqECTFa6fr
1bkqw75d/EaoCnqmNmchTPRB/5UhUtrtjEQqtMdJsofsPkmS/sXRIts5poOZWQ9lUOoGsDjNXlzy
najftfpk/qt1lVHtA8OKf9iIb76WgawwonsSQMqp7fVHbRzTfldLSv2SN0WKIm9VOl/LKdL+lnNZ
/zY6dXnKEjt9LVK1ec66WdpnYZAnPKC16vOAkiV1L+aNlbtq6ceXhFrq05gnSwd63JH6/UBZ97da
lOmvfA7i1ySIssI1iqp8DtJFz7xqMcwHDWRvtAfhGXHGEE/4HqUqgT4YRpleRDTOB3VpB+cIji4z
DvlQpvGrXhZR6WqZMz80eiPphyhWJTiPhvbLDBK5cyPgB/KDUsfZ85Aj9fxYxBLv4kWeUXiK6oDG
QJaP0msox+n3xRrKH6PVWreJXM/f8fI0c2U6V6WnMZ/5Z5FkUNravByUnRSUGWzRoe8/h5Qu5MNk
a4myyw2lTryuK3hkZFHX5m7dq+aXdtGmft8WSRm4HH/nZxQzHOKmn+bEoWy2SM+DnNS528d1V+6c
NlKQ7q4TVNUWpv/8Exdhudz27J3J6MVR627nKcyVjTff26Nu5Xw0oikwmrxrBb3g1MVjNYladZxG
n1lmBYrN88A7Vi/NMTrIizNmuyCx5Je+QV/FzTMn/tyVnRWzIVqhu0Nf8imU2hlaT5uV/GdQZRP4
jzRRwaombLqhFE3CrlBe26lMQRj2mWwb0M3MOLdcJbW6B1IKOQfmCwfCCzTSPg/FQPmB8mS+R8i/
/g1op6l3jrJ0fyREwtNdMdhoQdojQJi9kqrR/Vg5wWcrznPpBqpJ3h+sdmimY+c0/bzTQK4XLngW
62VqR1neQS4Ks/0wLXMZukbLdAa3rzUr9oqGWtFGenYhVvGUokQhUMUi1zzd32QeqqgwqUmPZgWn
9Ghq0WGo/0jZlqj+ebcDQClMB0gi9G5o5q1eh7ZUDBNKdZSlk1B5Qf1hch1Emw9zUsn7IkdDI+6n
LnHrwmaSj0Sk6ANLOpQWyEyenOF+1OtkS5fnQgS1Rf+By4HHEHiB0+WjPZ6anZ5PPo+HmetAQv3G
NP9+9PqB1Mf2MpOCptxZpXzq+7bsY33xedIeILEgCtrd9a2ZiwGsDmI7HzdHHZFHA5VhoYp/uqZl
MQe9XELZLwEKPvWip21VOG8OVpksa7E8LZ7kD995XEEwtaAW0l2x1pdEZrfW2E7SgvZf4uzRHM9v
2qbs74xWLykuGlsaA+IOPY0Lwh6fjCycl8saITq0U8lHjWQ/SmLLC0O9enAGadgZ8yBt5ChnRQAY
C7Q5mGlBqYYbfZ2jjBp1OzWRfdkI5lvDLH6qnT0ep9jhsgGw91iYSudlilQfrn/IC0dGIGApnnLD
A/JdU6tkqYjDUtUWUN+159TqXraHm7F3nnuhzoIelzq9Dl3KxOjbuGwnNxYjA6ogeb7+O94+3mqz
AR6RyCBQCCtw7VHgYFpn6ArF10mzvKGkcO5aozm4yVTU+4ge6r6vGtMjVE7evMSV5yRDe8jjnpHT
TFJz83H4U8eW7vVKV9znvSw9yPKyfEFNZDzA1292dHwzxshNzk1RR9XnYq47dy7m4IDyWf1oh2X3
+fqizk++BoOH5BZiKpU+U3z1d0maXMVq1cJK8rVpfqzU+ltXaVuduAtOCp8XMK7MtwP2sTqJ1cwM
AjKayV8gbjyo6hTs8Of4l6X2zkYt8dyUmHtj8CplpCfNxVUgY95yXEZapfplWuuuY3TzDWIluadP
3bRxHsRfdeoNrIfLGAALdx6a16c7R9kqYs2O5jdyXN+rXTvv5cEwX4pca++5rk3BUu08YzJDz1nm
YUuT95ygwC1C6GIUM/+AEF/dJI1DN0YLNM1XJpp7iNQFDsqo6S+JCbbOvG/t6qgvrVvJ42EIhcT2
7XXXufwDHKpaHE+WuyYZ2XBgnZxaEaBC5sxO4T7tJy+Ta0TTl6+K/KVGDLCwNIjp9pM8tgAOt54Y
Fz636GTjvPSTxSSi029Q99ifB4WYVObDl0aBs0f9w9a9KAhAOV5f74UPLq5uXurCl+njnBqDSoSk
r97Jfi6jEkf+vKCCM+j6wUrb8esoxcG+VYf0UFhJ7mmLU+6v2z/PUSgcifl7zBDG6dbkNDuapABv
kv2hVZx7Y46HvVkmLQmnmf0oCqncCA3nAR97hhD7YXgIb85VThQokrzU9AZoOSbmDUK5xV0Y2BkD
QtXhU5YG+aMUjPqTXSIWd32l5+1clf1ln+l4wm86SxXULLBHe2CpmRp5Qek8z8n8tUT3L+lHz0ic
56iMXtsEyUJ9C11zYdWYFkrTtrht1tdcHOrRZEusupYLcWN7wfBPmfi6mbqVVXlxe/xPa/2fQeHj
7yKwFgeUh3oMOvXoSvU/qZ0eIBI/2ZWEkGkLQDy+K+q6cEdL2bB94fiAGQA/wDq519fTqhaaFEyW
oFxj5na+U9NQ8dJ8oBM5GOmGqXNlUajXgKIoDIkuDB51ukzIvebEk1n1pxIN0cotkBK3EZxcguxf
OW4fGdKyk9L6tqrjl3GJ9uqvcRy+JU67R5dtHzAxJWLwxZL8hV23D8ctaMyFwwUihdIISAoxYngV
SWxqYVUCGsw3NFQfzdKL6x9JQXOt2QojW5bEn7/73vS4TLk2qMSlCLDJw0NndofAoMW9Nb/xoiEa
UMRHoRuwvguhGzvtFDQqBDLncWx+JF3FZC3DNT48MplPy/WDVg6ETGYnrQKjkUyTwEeofpZku8L8
WVbmjaaNe+DZGzn9ebaCJTpDBH3RVdZWIckJLGsw9FDzjaQrbkIr/8ItvKVHeeFeo1nNeiz2jeWs
uw5KKpmoJqcgOhBRR1K8H28BeDCXEvAI0wJiY9mb5tTeNAAkbmlX9vuZDOthtJ3uC/3aYaNQfL5o
6K4iDop5JELj8dRhukjSh6hJZb9tVcTQ2qU9qvWQ7q7HofNYwDAbICaC/EIZcn27pYBlNI0P6SNd
f7uYAWqs/W1obiRN59GV3IxAo8F94cG9RiEg6iWlcrQofqq2e+TED3VlCGDW/SxPP4Nafda2Ztee
nwKaljSqBJeIrHJNBMt1Z3QGiFO+Dt7+WanaYZcWgXlnm8DBpNGcPuyiPBBIfAS2TUyvXKWFErUM
u1wakqJOLe6j0mwR/opQM73+uc6dAkYgADrqPfRjz94igDZKPZYn3S9z3dh1etoexzL8+Hmju0+S
a4gz5+AXp66XSU06RC1WkJQxmDdEsaLsc3tjy85dDysONgTYnlx2VdxarLwIpk7TfXsKauRnJeUX
Z995rttW21/fNpETnybtuDHWqF6hW3NG7GhzZYmTLDF8qeqSo1Hl3CVyITNKXtWOczLMXyOp37r7
Lq1P4wFLmKSAjG7k6S5OgRXkRdkZftzoQ46OcZIAg6N4qrt6W4Zb+ljnrgH+DTAcMZ8gydPg1FxZ
zH21jLXhL3lteDZTYg9920mH6zt5aVFU7oQeFk9hwMinVhwUaJYaUU5UGQq3XJ6cNLxREnUjKl36
XjxMQYlzlGB9rdpWKGV0Btrxph/bMdjYQc9uzUwbb+ygjG6cjjo3uNkPQ0U4tewbmS/NQCjYq6WV
ujkNAJINBA6rYWdH0XTP+6pyZ8XpNvzxQqYrbAF0YHWC0bb6WNpspI0eOIZfQ608lvks3WfwmW4g
afV+bzXhbZFF/c0smZqnj2pyn0+zsiV7ceHGozmIdqRCixp24hqhFk9DKA9BAXpALsipp7tOD/d6
8Q/6iybyL2jHuqFJUR5i6WdrM+W+4EoUHiiFUoEVSAnx5+8yoqpx5DBYZANtPytm5ks07fRojlwy
12pjvy+a4qVKawosHBn+qalwQka/723wC2Zky/eGBpv/UzLHmeo60jBpG4Li50fRJpUEPcUQO8Rp
18CZPMuiGlUg05fKIHhtMqv9U02BvJFbny9KWCE7EBpjgiRyuqh2MSWiq2yi/2w3P9XB0Q6ZRifH
jdO23ziQF1dEngfXBfFbCpantkpLMrJMyizf6aKxcSmJjeVhLCHkb1wKFw3RRBYijLxRrNUhVGrb
KNqBL8VlXXzNAiu/kSW52mBonwOoBRZDlLwFWZwjuFpPm9DLKCGF+0bolN8REwHCm7TSUzM2w10/
GvJ9OC3KXTFJ8z6BHH1IEzk/tnnev9RKdqsnScaM4yDbW0kdHG1p0H/IXdp9S6q5erKi0dwNTZf+
a9E128gALnx1FILQC+RTCAK4CJ3vTo01Njyc4zYAVcpE4zKkUmjmxmcjmzc++YUYxeHEuwRh3+BV
vsq6e2uiuWiogd9xfSmuIkfRd5O7OttTdYh/16UQNo36ethp5hAVBzsdy69DaihbSz4XRVZtElTS
YTyCbu+6T1FmqAfKSWQz+zhJdlUiT6+NFDndzg7TA1iK4GZgrNcuzUnrmlFq9t0cPMa50zyhzZI+
ZKn9VW/Q7sgI/J8+eh8yroYqHHVHoZC8VoWWlX5wuj60EU8w51czpONW5mH1vFCq2Dga55cirzlA
WGBVxCCHNW+460WNqKjSh9HJPTP/raGS2CBQWlYO9PgPBxdQprzYUV0lb+ffp242a2HbG6WVP5T2
o2CFKAti1z8+uneimk5tjQIxcWpdSmUpNI5SNX1YCpqO+aT8qyvD4pnh5jCps9cA+lO03lAI4dyc
S0triMdqUVhmDwGX6VOWxqJwGVnMejCSO47O1tTxs5ohr1SaQeL5LeRx10zHSLbysqdx/FDksv55
pgCyG/QeXf5o/LMEneGNOqBvJdKcF5WB9hs5moiRJ9ku1kncKRMTHyi8ry6Gvg46remG8mFIQ/0h
KZZlz8Ss6dhG3Z9UYhZwGcmNh4CO8vn6Bz3zUGFYCKSTTXBXrNtSWo8K6ZI75cNUCz6TpoUVclBB
ECrurNIKOeRL1/xJqunDrAUME6Co0/LWE4qtp94aSwCuCyWqHvoFxXAocfIed4pdOxu7jYNxHhaF
LZBU4C2JwJBnT20lRoESrJZXD0Y9BruiqRwYCqRpSqkon8DMRn/tIdHvgm5KMtcKY/WT4kzFzfWd
fnuXr78xlzsFEZQ54BaszudohxFd+qp6WJTG/AyNDcE8YxKNeUtjA6AjJeNcHGS57D/nRo8gTpyl
8/Ncdpm7OKl510mGdegC55cKXvSwOPNhglziBWlX/bz+W89uLLFhguFH24Ji2zp6V/FgOMyjrh7S
INH3mWo/FmTZx6qwtV/XLZ0lD1gShGYuRk0MxFsVG2mapArCw+XD4ijxrmbaJnq5U74Rh8+DiThd
gvduG6rocJ06QGy3QR2btUZzL+jSXT0UKrXTxsyfu1ZORuTEO2OLsnK+h0BvNRCeJLCirLF6K/MW
nzNOtcnIvSVcPhd1OkUuch5S/VRNZbJFrDo3B4kLBBepq27bzpoCavTauCAxY/sMgARDZNGQtB9k
BxCyG8tR2H4YiCCQVZwo/gaHW2xd66r0pq2l2bb8UE212GV8aDIckAqNwo3M/NLCaFsJzh713jPA
By6zNGkR2/4Ees1DuBetZVBQ6ecxiBh39VF3BN/5zphw13epGhW8yGB0se33QFdcXlSla06J/eFo
z9MNfBolIYAlqLCdWrFBSi/5IIH8rQf1qC0NItF4EdwtPUrccbRIFoxOL91GM9MN/Mx5wCcNpeJF
G0OABNbw5jZgivFoRA5KE9OuGoL7eIppfLevy6Aca+n1w/vJoEMTvCTQY3RAVm+DsJvLMSFD9Ps6
my13NuRM8jrbTJ2P5thM0+GNg9Q4+EJRMjrdUt2uFd4gVQkpLb2JLe5rtVekvaNudZ3O3HFlaHVT
m7WtBYWBfF5mDju1+FuOz1YVb9wVZ1ERI7wQYXMLyUDc5HQ1QTC3USxUJUqzg+Bclq+F3OcbFd6L
Rt6QRBTOGQiw8vUmkjIpsJE16YcYjJ4R9vGjjHBH8dEzJRaD0BvfRuj0nEUmJ6Nk5NhIAYZxcDvm
DG2mK9tuWFn7Nbc6Pk0aA15Jpmm1CrdRl9tNz9Po3py9Skm9vk/cABapNR+n8Pa6V699AFsg0OCi
vM3eg0p2+nlGc7aMygiM+0z+ZHeTV++srttdt3GWLrwZgftNv54CCAiJUyMz3A0qFY55LyemBDwz
Sr4uulV8HXgS3dWzE37veKveLcDPjqG2xJ4Npe6b3Jvhszk12bGXGAuGumN7V1QZNL5c/12Wjoba
f6KHW/P+3sLG++SGX0v9mYwBkTN2Zv06r7Rlbuw8s++BlOVeoBflrYJelkc7pjkiNDXtirmp991U
27vEjtNHs22no9SZRUi1rg/uStWu94FVRo9W2wYPlhSXr41cdi9ZLkgE8ygdlyUKkh1KOfKu6yBq
QtjujXavW6CK3UgBR7oRVNZpA4uC5yrYoCANKWmuzjqQ3nyZFtO+hxTOm+2oqO2t1P9IKT1c/9hb
hlapYSXPABYAq98Pyz09e08bNTePn9Lh63+www0ncP/i0l457qIWXRczUe/eMmYm8Zp7p4h/VHq9
nxbrcN3UhfPIy+1/plYBeTb7Us4j275HaexTgLasVR+6+aEzZFdVx41Qdmn/HK4RaJ3k1xR3Ts+K
mvWxBrfJuc8GVN5HxL1vW3jKN/bcP+rWrGxso9imlbPDYBcD+NhFcpKVOXnQokApMTc2zuSmZtHv
GjXe0it44xKcmKFiL5DECpxufHCNmUmpFCWOVUf+qMZV7aEgHlT7IeqGb204WMxWsUb1ZwvngQg0
Z9HkTe3c9548qd3spaXTv/a2XES7BiXu0KUarSGtMJeprrlaOC+/BjPPns1CVrR9keoqY5aNUFN+
y1WjAdme+2a0d7RKeATGalhv9ZLO1IG515DK53EvBlIL6avTj6bMfRxYyhT6TgJkYrCfQUPf6I0R
MUFRYsrZj6FmQJbGDNM2/7bwnxKcVu+H/Sxt4d7OnPX0p1irV0hOPUAp4zH0O+kulxNyh/qYqUdr
tF20e48fPBlvxhDsMQDYOmdwV+itsxF1c+jH2bdYk/bD/HeIXpkYez9M36+bOruohCnRGYGbiQrx
uj8uMewVKO8Soj5c79TgbgIjPm/Jo50dPgRReFYTJHlgiZzl9Ds6RjmoaFjHfpPbD33wNVDS48gI
Y73fSF3PkCl4DJYEz5RKBfh68UveZeeD4wRBlE9gfBTp3rDKca+RyHa1Vn4ea20+plM57TOFYQ9m
qKSfpshuD3OE9MIY2cMRLoP6LI9AfkuF3K3mavwUkDc+9YX2Ug6O9QK4E83665/grGPDjxacRZH9
Co2wNZdnjgHF1lqS+HXybxTWjHead+qiHyFMHSykaur5HjXLXfGNw5hZy0ax86J5enJgi2nC0KBb
uXYNoaCZZSNB/JtBrjXcIUYe3HXG4EJ+gAU4EVeMT4bxT9h861t9FyXAiq5vwYXTBQ31fz9h5SCl
kqZGapiMZZx/hglsts4NpN3QyZ62BXAR74lVyCSTFWhP2ividXXqIdFk6ah7s9pgvhnrv1OwuOHw
I2dMqRp+MRjXe31l564PeZOdFYVXrp41w38sNDSL1T7yldinA+I1drwrHGNv5L+uGzo/yFQQaOFS
l6QhTi35dF3Q+2W71LWI170qgNVuLn3J2w34yqXViHghnqXUK2TxHd8dryQroGVlYezX5R9J8sLn
wrnvmp8fXwloQRvEBZcbowNPjaT1bKhJ38YcwtbLql3GqERl3qqGXLhcAJmSknLm4MNDoTo1I1mh
ZgWmEYOW/mZp+Sc5LI+lFb3YTXqoFoavogbe6N+dsJpcu2uelln6KyixUr/xlLu0qXw2mycDzUV+
1OkPWaa5cgSQAcGqu0p9m1Ha1L07TlvaJZdcBO8gNJKUkKuKo/Hu62VxHUFSHhPflBKvGGO3NyY3
TDYEBi4tBzwQ/Ecwn9As1wdML6Vo0fXED+XelYiWkNVcniGDvhHsz3IsOsyAm0Dv08qiBLoKGrIy
qFEYgOdsk+5TqeSjKyLs7rozXlrNeyPq6Z4BglfMZWoSX0gjm1X3VGmlmzrPYWP/l+WIMeUOOY9Q
PT+1pOr15Dhpn/iJlSduIyVPsjRu1eTOCt1QLmB8AGtSEFei6LKyMtVl1TQZPjCrw3RsImXcT85i
7BrgXBST7N+zpMlUuI1s3xWTsw9GJ/lwsOeyA5AhdJOFXODqviGNnFAslBPfio1oJzn2fQMfbh/J
2t+5rYzdpHNRX/+KlzyfaZrU9+mgEBtXRwzJk2YKUuGTiXPkkbDckEmmXsI0tI3FXfAX4i9NKdAX
kMLWTQuzkvt6LMIUCbG/JftHgNTSxhOMng8v6cTQ6kOGUd9XeiIlvqFmexCFd8Fo+DBz99fNrJte
+ItI3ED6orYiuBinXhlCFxzyOE2ZZe7U+yoowtGdF+eXmeStR+k4chM7UFymoo0hdMNxs2F94dOd
/IDVp1ukmJmNdZn6rSJ/Z4b5sZeNp2yWbgLZHN3J1h8TU/tWh/XN3DMFjoI0aJeEke95gnTYlOWy
i5qOtru+LZd+FW87wg5NCUhEq19VlCAnoJmmftQYrjUl+2x5sSrjo49WNp/iKD0CygyqsQYU1YkW
9SAOxNrbh7r+GWlPihrfOLx6Pr6ct/EvEPF5a63pCHHVmrHsZCxHa/aKDk/J+tXWHy7AieXwqsGd
3qysA3avWWPQ5qnf7006VlHxRWn/lJC9vlxfjfDJ0xSP6VOEN0BQQG3hHJz67KgNTjI2DKuWVOaL
NkNVksmO++tGLnkAI89IUYRo8tmk+zxstLY1KsJ1+13NvibqTZP8vW7iUiwR+lewrMBJUOc7XYdS
5wHM0xoT4WMevEzpbR/szC3Fyku7BaSIy4AWDSz/1Vepe4TTJoOIpZVL9QeQfusx68AsNwLjGfNP
RJL3dlY3adNWJaoFUepX37O0cCWmGigFvPPAldFuamr5GOTZXVbVLgPrMit6LBR94zydPzP4CeQm
QgiL3so6AWrjMm6NMUn9UvLnOH+ass4z25sxjdCQ3YKeX3AQ3u9k/0J4jzrwKtvqG4boWImS+vm0
uJ35N2wLN7OMDTe84CNAlEEH0dMQj8eVjwxSHY1BM7Or9i8561wpPEAhZ1u38DoXl0MtAvQ7HXlz
reyVhHZft5PKxdY3rlqG3rLczcVHodA4CWGOc6vjjmzeajljXcRtYlkEItvEP0JPbpv/sGN8emry
9CaZUrfyw2xk5gtzdFNGwP6Ol+dhiLnQajdtPn/49AriAaQqXI1UZ1W8MpNAB/fksBQyR22MoPiH
npYdUdnYOFqXPg1HV2BTqMwy+OI0TlCSaybgSszXzpFu0r85kOytj0rciC8juqv8W3CU1xi+dKiH
IB9ajCAlHdp7J3xSooc62+qeXUg4QI+LTrVoEoAgWi0G1OzU5thpUyZwxum+aeLb1Kx3HeD7MryL
evsOoOfx+sc6rwq8IXtIjflQnKTVYU2NRc7zYc78RfmUTi7zvioa/4d/9erbdUOXzivxnMczeL9z
dcFCrmqJVzzbOITgvX4x/cAd5NbbfKpfcgqhXA1sW8D+152JQW6i3pmz3G+75N8SSGe7gJE1249n
Dtzn/zOzOrBSK0/RLDHLu2qNm6KIbpds/mHpydb1cWk5XIVvECiyobX70UANtGJhMvkIt8btAW0e
0jEUdRSj3yhyXLgQUeCjag/iBF9fDyWh4UFbTREzw7XE9JQA+odpbVW8LvgBQC4yR9AJPGDXcXsK
G8cZFxyubWMvMixXalWPeiid1o3ocKnQAb9EQJZRuxHTNk5PlGXXdtbbU+Yn/R3DBF0UDNXsW82w
x4rOxG95uJvjX3n4k3pzrRje3G0F9YtrFcRqHp2C27zKMJKgKbVp1DK/lG8skssKgdIg9sL/cEUh
/gddxyFfojglPuy7+oailIYzoAWIWGN+LNEWoAQmRRvlUuHQq+QSOqkuhCjEUtZE6d6sANp1Qean
GvKny3HJFK/Rnrvgq7Q19udCUOKehcTIaGbqVGsgRlfT2jFSHLGAq+sOeZggL5Lkx3zWp9uqJ+XM
Ab0/xEDeP36qBfgVlQYqK2Trq3DIe0tVc/7nWzpzY//0fjJ8vKECvheAECJPQr5qXe7QhqCsojCK
/L77VYF7kg2w5/1dDlfA2ZSvuhA9KKrQSKGrKfC8qyOAHkJrSssc+0tUeQUDwkMk7ubnD4d2rqs3
ZU3QBWS7p+6HYFCupoYeI7H/nC/9Tjb+msyb+Q/dFAGs/Z8dsdh3bh5b0byMOoVLy3gxA2vXSz+T
8gUUzUbguODphD8qpCJq4IOrBAZhyqlBAitG8TfZ22Qwu9hQKMorqTvn6Y9lqD46XZ0c451FQBqn
K9NbRavAXsXIeGaezgtBTV6YnOiacraxtosO8X9rO5PQi7IqKZQioPjbBrQWR5kFmj+n3tq4S7bs
qKcrcnpG9rCzsZ8jDT1rCYP+yGu3mJgXbizueF5wOvwt3tgrzwMwHKSGXdA+aYzp6CjpzaAxReK6
e182QlMbdCQN7fXHScfWkFECTES9fDHDv1Y6/3vdwoV4xzL+Z2F1TwxhmPaZgoVUbveZ/hM1MK+R
rRtJeYAotiPX9K4bvLQkUnP6DG9vjjUjrXcSOBcmBqnKPxVQ0eS5+XrdxLkDaMwcUoBoCRwAm3fq
AJCsg0nJieFSZXtllLpd92vaKm+eb5wwgpIFjzPc6SzXay2G3FHq8ssqOGSO8ZhoX2JTv4+m6SnK
O/ix1s31ZZ1f6WCpuCBotXJkiamny2oCSXdA5uQ+rBh34CKaPoX267A1Y2/LzCpux1XQRU1RcQOa
+ywzYjduKQ/kdeY2zp/rKzqPdqxIVG0pjVsQLVcnVXWkzE7kMadL9xTE1dcOmm81tY9LBTAi2hpK
dumLwbqiOkX2Jyhlp/sXyL1EFY70L0poxcS8o6Xpa62jYd10f4F+br/fzhxRnCvq0aRgAq+91pJF
rrab5KXqfT1Lml0LmGCHaEF5o/XTFm36giludUhsNJrEiNjVm8Ci31nOkTL4aRzoD/mUfZ+SUD0s
ltEfr3+0swNMJ4M+lmA7ClTnuijRBKYq1fUw+PQrdpJV7aLs9rqFs+foqYW3fsq7yzYPMrNtKtbC
OZLcvpf7PRabw1Kk3Q0N9cST5EY96Ebr7KZ0Ur5cN3/mlcI88xfBTNBoouB86idDHUSAxNUBuaxD
yDBmS30Nd432yOT064bOTpowhG4cD2/K/GhpnxoqqwThH5t1tv+Ps+tajlvXll/EKjCDryQnSRrJ
ClZ6YdmWDZIACEYA5Nffpu/DsUYqTZ3zsFNNbYNICyv06o4uBRhxCmiQ1jGYr359Pc6nZ+OfcU4m
tIwdd0sXExrJI/ePAXsU/pk+wHNDnNwtVVRkruoAW+Z/0/anoUflv349i8/OHRgr0DCwEjTjCL5f
LRC01T6YZfQVqWxKII1o/fbMhpwbYrUg/xw88DQ2Q+ljiLF+9cabWt99PYXPVumfKZwSsYmRzUMV
M3Mlmi5XbpcpFISb6ExR84Odw7FCOyvMDvAPMfr93s8C7XpGDCM3V80b6g5ZHT4Mcqf1pq92wTkc
zSczQscgfBMgaGA8Ty04nWID/Bpm1Pa3Tf0gIFFRP3y9aJ9M590QJ++RUm0bc7CCXHnuixJv2JdO
3QwAyn9z1Zn9+eRCvhtqPR//7L83tYDngubzSooBDuoPn75YsEi653yHz8dB1hA5vb88h+/HQVNF
bbRfYdX8LDE0aygCMLCDBsmSf714n9gyzOg/I52c6LVVxJ1jnIVR1RkHZyuEmjfcz5wCwkpnVu+T
2wNqIqgSgqZ2lXz03s+KkdmbaSvMVQXwQRMsqUHU8vV0Pl048Lf+dX/Q+H9iyULIJo8g6gfNKLmQ
HduCWyANon1g5f7rgT5bNyQa0CCxtifhMXg/F9rZ0ARiskDHT2llD6J9os3LGhe505nX7rNlS4Ae
+sshiDToyVBerZghwWCvQHeHRkq/LrOpb/5r5wfd5mvDK/5C6hCULu8nZKiMlWMxodLnl9Gb47G8
mp88tnHdHWAQ/2V3EHJ570Y7ubMzoq7Ecm2Rca1zqSDpWNzqc630n7gJGASeFbLvOOOnYKLeRTp3
GHt7NXeXEGaDQCvYcruXHiwLxRt41oLpXLLrk61C2gQpDbTygojrNGMNIgLtOJW1V8Y/KpTh+3NS
w59M6d0A6+//GCBfUUGCyeAscLsxvM6QLizACwiOH+HFaZ22Z4WaP7Hg/w556mxZ0y18cjCk28EY
hccSvjHi5a+v00cIzEqgAAVApN+R2/ggQVCDj4a28HqveH3QM0sXP4LbPWz0FKW8zgluWQzNNxI9
nhn48y37z8An5x5QqRqNtLhddLgSQw7qD89Uqxf+2k3PfqU2xIapSn4GPExnTVPqpYafY8342Idx
Mv2TO16opvdohNvHvAD4LHoMuJdDz2nE59Rox0BX2xLnhbwDTbhvH9BHOrQpqrIiyYjIu2mnu63S
xSHgLWqAO7psx+R6cO3/tE3oDkDWGBgIkGK+P3/UZVMAQK69qlAmtqJNeySmBZKRMsxim+riuh63
E7TPv96lT8w6EPX/Gfbk2COzMYeynGFtyX3CVCqeWFCgrHrGqH+gP4BZ+mcctHK9n14JFgvSBxjH
T35QsRPfHL2bv0P7eN2E8kWz1yFvtZ8uo4d/Vpk5M89Pr/dK4YqMG/BKp/6f14asFhGWl1YgjK2c
jWn/QKpquzhD5lV669jvTnH4em0/YgDWSf8z6EnaQEwGTCMCg6K79pZC9TZET0KtLtBNEIaXTGfU
ewxicSA4ciXEOxd1Jh/3ESC+fgEuOPiH4zWPdXL63YV2xltcXP5QNjt/fJh8vhmL4dXttgHRmyme
D53pUubnJR/BT95eoqNelw60h9WBs8t+eY2T4ySKC8nOGYh1+u9qCycfd+JSmL6GspyPj2NRuA0L
mY/Jt2La+TYv+iNIi8o7dz60xTnM2nqTPgwLFo4VEYHVOe1taKSSxWLWYUGRt7Dd6GdCsmPvJD8W
G24odc5EBX/jo69GPNkFaClwiGJjxLYJD8sy7VmX+aGXhldRvSvL4xC4+OnRJ6C6hePGnLTnB72Q
3dD/10iudc1RhMPs16pfcHIkodzjqJZ5+JRp5+lj6D20/pnpfrxqAM+hQA9eb/wL6PLeX/VlHvxq
bt15pdd6cPpsQCwvF7TybqAhBe/0xWv129c37aMVw0grABe0aCAROqV5SYpuaCIRzVcgeCvg7aBz
zq3z4Syk+OPReT/OyUZytJQvfRDOV/UDidKm3zlAkT715HYCkPnrKX10Dt4PtU75H3+k44nirqTz
XzcYor5FNEDf/H8aBChcGClEq/7pIFYLnxkMEgVbEJt284JFO9u4udr298d/ncp/Rlk9/n+mkiyq
ayMHowT1U4Omkl0DKRXYXeG/QisvQXukb8MzM/sYRaC5A/SwqOSg6gyi8PdjQipo1h4EVa5ivq2T
X6bexeN1CyEX6Z95WT7ZKLQmo3ccuM2VGfLkZRtdOid84MsVOH0wmekGZBpL1W2+Pg4fREYhyYfq
IdjxcHFXxMbJQz2142jNUi9XsbpRd/1VW/BUtshngs3gxtJ0hLCLwH99PezHA49RoUCM4i9SqaA5
e7+MkVSLaUNMbgjQQK4uGzSf2Sz0HxgSuWO1/3q0Tx7M98OdTBItW0g/jRhu4duiPAa9SE3/oM1F
ccfRwBs7m8DfOMG8n0uLoOPn18N/PDPvRj9t2R07lEsVqDavGvDfB+S5i57mZ9RYM2P+/C8joUgS
AMqGGPfk3kFQT8CSODPQZfe1850Ur2X/xy9+I1z7eqDPVxSgGEAEQuzgaa2MJnpCf1W5AA0R511d
QQCmSmGbHUQdg96iTNcWIPYBQNB1bttXDdjR11/w8TXAoq78QUAFIqF7amI8SUaSMGzpDFb5KJ28
nbtsgwCFIZF18YV39/Vwn4Q778c7MTaenEbZU9yTmRyd5X74AZmdZ5/kUUXRmnGwaCb+esR1r95b
NwyIYBi86qsmymlbejwDh8gJTs24oCUVDIPD0qcosJVnSes/Wpr3I3nvL6OXRKMbKowUkF2ALEIk
lzxctpw8KPHcFA9tGW56vfMIy9rWPSDBns3DYZzOXJP1kftqwv77z+gHSLzZRC1XSfFSJT+5PbOF
n17Dfxb05JGli1+PZdktwE3L9o4WSJnfeF3Og3L39c59bAWETUUVDGQLK+MOQpD3M2mHRsxiWKCp
ysQRwt8yG/2B7h1CBNimFucozTSkPsj8MhW1GxGr7iD7qUbkyvzt1x/z2aoCCbc22ACsCzv//ltG
ot25qzzIr3S/4vKmOVfZ+WjJ0TcEvTnwgQQICaKTe0FLtyhaLyqumOQ5dfDWfwudbzWHRFJq/lth
ceS6cNXhwoIPAqnpUxc7KRceK86Kq7Lp0mCEyNR/fUZW1jUAkkCvAOLzUwZBalq0vVKYLeuhr6u7
lhuf3wZguThHlXV6GFdayjXbGYGqEOjZ08qvKyNtu9Z3rhzkSVj11rQ6FZCCBxw+U92ZA/nZYEA+
wRNDbQ/lqROnpUAaN1JLzY7jcGi+4QTuJai7KSoW5XIGG356HNZ5/TvUiS0Z5773WsHZ0S+KQ2Up
etc6Z9sNcMYYk2kNum6C3pevz/gH4/z/o6IQDIgmUu2nhzCCLlw9TY4DrKFNJ/YQLTtj9uxYHWz7
hy0usHJvXw95+vz8HRGshiunGg5MeHLFZ+UV8eBgSd1x54V5Z0lKnpH3TePibj7E1ZmA+y8z/b/G
8e94OPBIMuD848a9v8YK7ahi4VjXpRL3wqqVWit1Bwaf6eB/L+W9V31nBRp5LlFKqdcG5zYb9E43
ZVrOqW5/e8s5ROTpA4VPQp0fyXQfmWFYufVZ+cf9VgEO8GQCdmTNTk43Q3lri2+oTZzZ3FMD9ncY
wC7XZDr6DU51yFDSrRoYGRxeql+Kqj8waAd9vZl/S+knqwtfHuAsRCzoro9OTq1oaDdF7oSIuX/U
9BXhIEi983H+1b/Q7vs85GEJ8syN078NVxxI4y6t5PfwLOvvJ5fn3WecvIA0qcDG4unyKIoiTdBS
nfi3gZPz6cLnu/oc3v2D64+VBTMJwBoBLJEfnOauDGRxIXZhqmNi7z1ox/rXhvVZjFpsuec3cGuO
4TmKog9kO+uYKMEAY4+GOOCQT6boWjSw22SujnK4iredVWm87eOLGnK8t2AC9JNt0OVR8SCqN7aV
KXhNSZEreuZMfXBfTz/jxBdwhATsOVqqo89+GPRHQ4oDtfobCQKVZ2Mvp/bBa/O22UTBlDnh09fH
7RPbgS6AteIA4MraR/P+4lh04vEWTS1HHj3RMk6LEGqDRcpfVVynlVtsGjAXfD3kqYuHtx+UUIgk
0dwO/q7ThpClRUvshJz5UbcPFXSw2x45w/3XY3y4qOsYK8U6KjcrbfDJtERZavQRa3uc4jY1aNPh
9bmw8cPKYQiwUawcQauuxmkzCO2Jp83M5uO8W4aH0MnJL9sM6QBdzPiQNOdi4zPDnRLY6jKq6sRg
uLE/gC8OMqDzn+m38yuaNkqmTZl5h2UzXAY3orp12pTkzfPZcvxH2/R+zqd1y4HSykVhdD6q9htB
hnsbpx5PoXeYlOBleijfnOJSAdM1OJcMuSOEl2gLm9oz7/rHi4seOaACVqFzuCwfFAkKrZMZdJXi
KD1kVw7D8H1QTd69Vs2TC7nCAUVBcsXAyjAfTYF+I5Q4hnQcUlRoEpB9fn3UPvkadE+BhgweLZi3
0SD//grBp2gGtymB2m4UEtyqY0ccb54XLajEE68YN17Iup0723Ez9sv4K2i85NAkSl7zVSBZzE25
bahXobN4ljszKOjOxRHbLBUhZ+7Fx7uHbw3QFbi6yFBzOLE11guWWHn1cGzVy+QPuZb3tT3XFApe
/NV0vnvEVvce1DMgQUBEju16vyZWearze8c++HFcBqlAQnFJp6LyboOJuT9YoOtfS2kFydDnoI+F
44y/55lGYjfKANToZpbNVW/Q/Z9XvXRfe6jXX8+zU/1RgkdhiiJ9crH40IbditZWoFpWxc1ixvix
bwzgfdyE3Et1ryHMpHtHs72PmGZnUJi2Oxfssw/l5EOgqo5K66ddIZCFCQmfdvOCLU7Bwue4BxFq
NFVoQ5tcoB8LfdEmGN86UEM+9qor/UPbOP6UuaOuIHIYi+WRdMMw8CzupJrbq7AdbMfSpnJJ/acE
NQVDBZkWSaxTWw9m2UJ0GJRpFWTS5m3FKfQDUvSA1z/nyQHRMvfBDpzXoV5QO6xmB42NbATjWjqD
e7OHH8WDIXWjEo1UYqjq8DpQVMnDkDSo57pt1fK08KfJ5FEolgK4rxq5Yq4Hn0BWGIYt8ztO5c5b
oqna41OQEHKgYPg2MvjuSNAHSmRhMbiojBBkFNFU0ISprqPxSdHC1jkPxyq6DMCtA/rkwS0PJbRv
7zrBe8jxqrC9KkU06hyY8uHWSsKellqOP4FJ8wiQSX149GqejEhxLfQeUhVJt6tBgwst6jkYTQ4N
3TAPFdc8Y+1QDzvbUs6yejL9b+ui5zUHF1AvckpJB3Poz3W9nSufg14c7eSHdpTe7y5MCmfXAJRy
EdaNwzeVonaBAty63dafYmg+CzmW2TA5I9uBuUk+FDFBFdQD75aXAizRO/lYxQPEhXxugmxMGiI3
a0HsKIaEMqTueHuDJilxH44AYKYsqHxQa/aAuaLpVfS3wK659eVSBj3m1JbjrjJt4WbKId68j7tk
vDSWzG5mUR39zSNVOQdfFRIBSz96wxYq3TgVsyLhW62gKpOORolk4zm+8NPeEv+2901RZ6UGKnk/
9VMMZo5uIC40HHn5S0k6/Up8bUCk5Qxjt/KDoAKqGjqiucXVdWqjBfvF2DiRjEVeX8FvX7TciLac
ljwKdIIgMOD9d84BG047dHrOuSOHys/7JGI6NRoRBjiY3TmbZ11BuXrlVg5R5UerZz+DQLiG9mbm
O7HCkASpOVphN7ag91Cg965A3pv6izvNFwZClM4xBvKCHgcnhHCT21Sq347hEoAAJ470DwvytQdI
NES3Bst4O5Ex2Ymmx9hNre2bBgKuTr0K0WfmQroTLgxkrEGhWNXfJRi1v7MwKovUs1BhTSfNMH9V
4IilsZ2iJyJNjB114+63P5eNSeveXy5YXeHqj8hy8tQfUWZG4WocRLYUSo0p4o4E9NEA36LMaw1/
dCeO9nc7s/6nbaw9uI6c0V0pw/KyicuVcIFqlmRAl0d7qxI7pFhFZfAFM8cBIdJLJ9rGz04HrDwk
WyahEcfVxZIvhSw3pOvXJ06FDqBwkClNOZfd97YN5QSYsyewWrxyYNIST76J0XQVSDEnfGi1RIJm
YyjdKnMgK8qyQJFkRk6dFg8g9ehIGhSomwEQG8Ipi6Eo9Bb2hRnyxpQJJh2BOC5FY7L7PQawYc7h
skc/+xhSJOkyKL5kJZTAH5pK2h+t6ThgRm0dt3tZrpsKbg5yDeXFdoDKKnTK10MGg5B4Y3/hFD0Q
XbyJYLBGT4TNZokX4u9r0vOfk20TdNKxgoQb3+3AU4QyxXBB+FwU+xKOn0kN8bmbBcGMjdAmMRFA
R/Uc5sj4GxBfBsvYZqSQ/nPkjipAZ9ekdJqAHwtUHpZ5PVpSBwqx2gYeTc3ZdGgi0G6WsoudXTw1
8gmk9E5/oMmgdguxU7uTYafcFHvi8K1QMqHHsgTfzy0wv8zLnUGuOmRLbS7txEBzN8+ovqe9iMRx
WCDHsFusM95Dose5RjqZi3vjOUN95ZBJuchdB/4OxW4GZASs/jP6FqEd6kO3++cwxVC4QaK2+mFR
s7ifIS/pp56m4e00xWOX0SbuH5ZR8Dr1WwtxxKQNfJScY0n0jsJrWjYimRZ/WzE7yUMQrJBgS1nb
7JwK1LZpjTaxBzCP+GTvRpMT7YZwLm6si5cmiwAtd1MnkPFPO4DY+mYJOz1moP/0/XsS9sh2BH7R
tUc7tPTYogcDdcMO3J459O09DqG2bpxyz4RsvnRGU5Z5SVwdpcPsN82mYWPigucfX5+5OJ9tFiFB
imWEgkfxbYJI0wM8DeOmAgZjuZRlN2O8PqAzoEsjazPXQ/iflX4/vKBcFd+B2a98qaUxNR5oF2TV
YVLZ/mowRTftuXTsLUfZoN52FUHWXISJilKImTsbQqYRdFHrYHlfUsCyLafhwWNjazIfCsvJ4wLq
VSddhTZZHjb9pFPqjMsrA1O3TQssNEjeHYNuF906PuCXsX8sdSu9bdmUgYcmeFLYQ9j1ic6Qeasq
uKjTzO7bliU8l2joNJkuQVICo6AiccFmzuJbXSU4Ra0k8ZjplughZWsNLYc9D4u1qaZsALDA4c6K
ZGgfKYtIC0wm1K63rmCQ0wrGNmg2hPXsjw25bTeyDuMb8AqtIRJ4PHgujAO+gSEyHS5ohWR0XqAm
2OeOUd4kILDpkDFjPkbZTawDo5vnwKWxfV+OF9gLcuNE9VxcDu4ky3044dedLRId7bSrxoe4Qj9T
pot2INsukry7ZFXlXDoFa9+aOhR3c6hnm4+lQMY2Yu1UoSN9NBRRuAqGQwIGKrTDgH4c2DvWxAlO
pEWqQPmedrfMuvpWBKNm98rnXQ99zqFkD+E4et/lqGiSQqLeHS6j0Zs1XvMZbGgARnSkemzQRaFS
ExRIU8HzgLkBYe1s8gDCfjV6Z5dxTMnYTk/KuOTPokXbZDPq9GaPelDFUvjTibstxk7A14MPikQ6
hI5B+w51Ob2duFuBeY80yQZKrLQFr85owj3zvI7dLU3ilTltwZGQN3xyxX1hQZGQk7mov48EZIc5
I4UIrmIdL3W+DFPLdkvZq/AAVrAmOSDOQMjlAgzZ/HBYErP7AndIpo4DUF9uJmoIPCwO/wneAo3N
fK84mBuvG3yVynVs/acRp+PVKyK33RYL/mbKkclbVSHGAmp4JM++69gy81H+vxsctvwKR0LLjVtQ
eSuRebxQmiKE0JXg9ww6Hd2hnyS5A5ge+dX10YVbCTGBN4Sv5etU8nm+kwWnDJrZrIP7gAa3ckvK
ZmmzcnLLKgtbxWpwtemuTBU8hmPCiP0VCE1patAtlOR8rIph40Q99rDHI+anEJMJ8KvH5BtYWgFn
g65H/0cKVXzvYu0Omw6mUUBSPqRj6lNAVZAm7Fm1KWTsl6kGM/uVNzdabmHI0Ltf1TG7ritvgONC
Ou8b3pBIpJzOzYua4eakkBpHUDFXBvfI8mWZU8mwyik1VZkg/hB6/u2OcX3r8mIBzmWUvyCu0Bab
btAwjFXdlcCAI6f75DVhBK/DAaEs6s7+fEyqoUTsQvxFbrwar0E7lhBTt7F8bK1b7HjjiWMCTakd
Xwh9Yg5a6LXT6FvSk6LIRFC4wcbXvfualAR5Akj/1NiOkQY5qcOA76lfxthQNUXlLmakGyEdNtnm
wptIqzdVaAqSorEI+Fak0KFWPQRjb66xRPC/K9ojDSWS3hEXSdc6FyxEvLoJLe8eC29C0qikcPNT
9FAnIRhhrLHpMHrUggWaJ/GG9wqgatNJ7cEZKYIqD8EZrHIEM0sD131BPhMJKGBOwBfTlplTx0n3
ezYx1twfQJGV9XUl650Gq80Is4Xn54jwS/W7vg7lIWR9xffosQi83CN9O9zGQ7dIXEy8WQINCg4Q
w4Do6e0QC19kYFivb5QOkEsgbPU0PF/ARyMWBP5Z3CNhBnU1aqsUb2f0PDVN+OSPNQKONjBgmXdo
3fG0GbW5dqYevJ4mAu0lcmaodKECrW2fzYpRkSrWLpsQltrNvB4J+zSC5ADJuOlAcAUmoumShQDJ
yVBiVklg1JU3odMCnpVLL7pqslWWRIPo04U67ZJykljkoKv4mXkV2OsGiApa9LbN0s3CoElurK+C
NhUdiyAzNoU8Wvl0Oc+oqDxA84Np/lWwWJAUxEqizssx0gqovba5hciC80bQeYGMTqLljO7gXjTZ
FNEmwaEUjcqSqirvbdgHtwN0W+gmGPp4SDuHWQgdSUitQvMJIg1zgMRiCpwd8ondWMETNQMzf3qk
OoE+DXRw2eG3JSM6FDeA6CBslz6Xv7Vn+LXLS9ZsaNvjStZRQ6tMwGtimai4H+fMi0NU9esG3xQG
ev5GSFn3W+LB0MCidPEDTl55r0EBq1L8xpzcTYQqkTbz+htrFetB71V2NrfggEXoHyjzTTIw2G1Y
xyuEUJrWF/7icciHRS2EhiMzNddThCwic2uotMBxWxjCWKvDtIRWJDgYUJV/Gn1R30EyLUL6B0wn
D0Rxonbowoq8tGxJN6cebgOUMwJwIKfSa/nvWvYuQbcZgxksNYU0fBIt5S9Qny13Y2WCOfcLpDjw
v9T1JVa2B/WMG6lrsGQ4I1Y9du5nD621rvIV2ZC+joAKc7kf5R54FVjqaga594JamXNWo8WtQLd5
lFNEdi9UFAHZmDqSN7JaLKjBHVG+zIhWaRpN4RimHdjvxlSUgoItc2gAIoWkA4hVe6dK7gwESNQu
qHgpcoAz0EhnprDagA7Q1XuJhD8K970SbgpqUPbiBoFuLhBMKBcu4YTEXUUdhKsNdHM9xGGiUxvQ
djN3w3zoObSmnuONMaL81QktvylkP8u913G/23dy6Nr7NmECj/VEBpUZ3aAIJTop2YNym75C88Yy
BjlVkMw+jK7sny1XFC/jECaPTMp2ydYnNE6DhbQIg0mLkIVB0dLdL8J2fKeKcPS3bgl/l1bWFdBw
0xPEkpDWDrPBcd2biNWw3LYhw03vuQrONXc83HuJNzYtlOOVV6p3++ky7CcEjBCyQHI4KMMEvn4Q
sH0xQ2sX6Gx3Wi2lB0xfWwYNnNhR+m0a4QgisWvrAsvlBZC6hPJiQLO+QhyQIzn6iD/O7gA7Qcap
ZOH0tFClbDZ2vUIw5iC1fyMdAkFdDSVfvOW2XNoLP3Qh/RF0Y09zcM8CdV3hJHiZC9EANx04YA9p
HNcD+NUQPnewUAN0cqPaK0iuiBHXfiKTNkVwBGu3kCbwwbzOgjrzY+bNKR+YijeFWqD1McqmAySy
mCcXpq/yN8atOTRxjIIv2Uw+Qt/ZL5wOcgERMtYBm1FfoghPfpNFOS9LF47uNoJ3PeLRXPnLC5x1
gCujaUxuQDSRFEgt8/imBdV5gjShdRt4l1BJh0tYAkSueubRvfBD+Zq43fLoOd4MQIl27B8PFP+I
ZfzJ5XkQWJrRYi7uks7BiTcex/sX+wzP+ITC15NTU434ArQdYZogZdXhJjfztqUw0Qjep9XqLUDD
bRFPt1UWiWCIjhPaR4rdNItYpI5XwcZOHDu6EeB3RE1rjqchM7UlNKsLQLaz0kbjiz80Vm3KmvUB
5OQBxUhLMy0/qJn8t2b2I6RvmtC71908mLQc4BtlcRPgMoPkVoHlPVIcb2jiy1+ag6cCZETw8JEc
7CUM+MBWze9eTU0GIYXm0ohEwI6ZCsFTAYomB3GXXkVOPa5uCjPTZUOJbVkuaumDpdBCBDjjMAe/
RcsTkuqAqKPqGx+pwUoNT54bCn/XkGU8UtqpKp8V8jRpVQ6kOSacR+U+ivXgbr3Z+N62djQKPyWX
DS4ZGHn0FpUFA/h46I+Acns9YbmjXb/ea9j2b0lYCyf3qggJJqSS4irrllBVN+Hs1NWl8WtISgyu
C9B7b1TrpXymVZDN3TT+8svRbfMQqRVQXHlqNFnryopudBd4P8EHGWNvFt7prIK3420WSOr1me49
80R1rK/lrDReAa9VE/iku/7VmZwE3it096ZcNyKEA1DWAq+b20bPJlxTkBYgg4NKHGUOrSJll7Xg
4Vcbp5nCfYJszpxLoHLctAEd9z6eEIBskkTIatfMUtJ07YiELWUOve5GB5oXXQmvSqXawjTkMQA/
AA/OeLCdGfmZifXirpNcIGVsVBTv6hEM6WjMnFCr1DO14FrmoOvZlkBWKSQ1A1pkrmQEyWWpldkm
XY/McIe4rMwFgxoj70KH58BJSOT0+jK4HIIu7vcMMrCgLucWVwxNzLTIFyQ0S2SGZT9mbmfjLp8a
z77WOGUq00JwOL0t6LHdNimh56G9+sKZIukAKO34SMJgEfnFwPECws0K2kulOVI5FsnS64AEps8S
RG37HlIyQ86VJSAq5VJdjeVE8AnhhMohANroqFhU9YuWFDaQzeQRSR0+566afThMDWCIcGU6Baod
AADHzIM6ZYdM0Uj/uFUSoU9f6YHsvBZyvmk9l0TnwK+TZg9HRKoM/Ia4T9gueAVzUMa7GO1n5fPk
98UPeGRzmZW1rUB933atN+wV9OwqJHaJdC5qt+nMdtH4R4oCD4pQ1J86tM3jmUjWFgWKtNA8zXHu
I1Trt5BUje555/ILwwQ0MkOodIQim4DafGTa8vbWEZq5JDULqTwooSYgVLMc2KDO2nlGJWkqLusF
WZUM+RU/TIlQesl7Xtg2j5Eifp4rCw9JqdrcsUgWz2G5hL+6ol6aZ8htTfbbgCckfPDwaM+HpUBj
9zd8pS3zhQwhnrYiab1LEhZe8WpUv2DDmq69clsjddYkgqkM90uj7cmPO54z67OXnrgUhyFo6ENn
KJBYBdESzgmxRXM/t9zArEk5IMfqDTOjJhOjknzX0mFlFIXEWKBuTGAHdWDeqFyQjELQtLkHX6yL
vWh1BMmUuq6dHKpyEXa6V9WdEKoK4Oe5hX4DqetIkSBHsQBhPuq5kKvu/QYCF0UJirgt1AWcJMO7
Z4DcnzQUkS7G2ok9GOymdHIH3qq50OPifkd2fDx2MQK4HYcXUW5Yr+vwCOqe/icTtJ+BFm6C8doX
BCBzv5wlMtiIFhF6J4rG2YA/SR4k17rbj5G1Ip+G2OoLjWoVzLTjigqemzsd5dDP7eMwR6JC5kFF
Zb5m4IM8HtpgL+xE5B6ykaXjpCG1Y7EDMIi7m64uqIsm31iWFy1fsF2TdsgLfN2oBqUvh5ZkQGWI
ehD6XNdvCrBdpiVoX5DK4PMmGcWXSNgNwwaeaQht7WYCIj9we6AhHGiyehkfddTe9YiRxKaisKO5
z3jRbcPaZcUO0Dv/exDDS8Gy0cr5P4rOa0lSHAvDT0QE3txCmsryvrrrhmg3WAkQRkJPP19e7s7G
TlYmSOf89tAsRMfV2EaZIdexLLejRXOxnD299e1lyeZQ3hmPSlYaCBIqY+NuEc2XthyJl7ZkvCnB
+HbSBXKuiSX6F5Biud+51osvSxUuMblSVxM1ANAP4czj/rdZqqT8A1Jnkheu14AlZJdXAY0SDEm1
N93acBgSuKumZ4qVIDWM9rVzM4fhANCl6oHajBJoC1YATc1uAMcUxukbTirlFjaTw/6f2gYr7pyo
FvpUj4l8mhtvQkbi2IApTc12vR9r5fdFM43SvnbMIZ9Oy4BX7HHcvyPHgMopOmfYndusybb0a+x9
e+4nyyxh8TL1FwKZgTPH1BXjoZpp2jjHQg/RU6a9Bivf2M2/vSagI4qSpL7LRy9045t07ZenhDTM
ON/nxTtS+mQfSkpqfGKeGfmOwSDsnRlcFedVmaHiCaVq//p15yYP2zCtLlgUQBhDamziggNnrm+D
YFPqNRp8A88xCLc+NW3HsFt1IgSSNqkA4VzSmlXEHxkLpLAXf0rb9xreDEGpE6NSomJgeZ3IEHnd
mK6bC5w+8ILkbozzcRzYiOrS9T/5MtNnNgzz0C06/t4yfqx8COvtnDS2pJclFvNPG2ULTUkR4fen
eoqDiqcgmXz0wM0CQKpV/OKBYwrwgjjZ83KaUpMDAuxD7unYee+A3J28GgwhD60suQs0qL/Js3FP
BKB0Eyo+DQUWRcIdzVs0+fsx4bR+1/sofyngu+d2W5jDyAkZitDa6NL0YE/HcWfTK7xu4TM1Ya+m
gwg39z8pvGDJw3HyfvS1M/yiPNFZ83Ez4jVkwAoPK0u3Oc6+Ui8a80aZ4wS2X2tPK9sypjI62nqf
TDFcB0z4i7j7rGPLUi7iGqon9uvys+vnCAHCFahfWLyPBi1Cwyw7tfpQm63Rh63r44z3IVRvGRw0
GNXS7HExA6TIYq7H7Mdeo0S69Az/jxYN71vVbHB4pTfR81vqbX/qHQUE7e319qsqE8b9uumlyT2Q
s9tZtl180p5sL+Wsdyg1OCEMDECZ/I4s8jyjJAzdQAFFDDStiJ93MIBPLofgD6oSmCEqxQc4NqLd
352W252NaR0/A75ImokEd3ruKOHsQO6N/yte5/Rx7qcRBsObpq5w0mXjEAt89blkbvnihTgC0sVm
73tadi7UzrY7udcogP5+7UHsTOOpFxTDEVloHfc1EF4Vfa2+rpvzlJj6XNM71+QKHureaKIqc6fb
m9vAZAvszBC2mypiJsCLyUJiWi3szN8qgQPJAT/FB3U0EiAM0PAVc4LUR0wvc0ZH0+7iRPTqOSii
niGaHWIr+aXrPbhNcOm1+WSa7U/tyiUkSGgFqPUiPekbZsgtBKSHyi4Q4wtIszE07WmcS/d5Kie6
ZbUB5yrSwfD7rqFLq64aByCKpUFua7RPDcG+9eaj28r2Pz1mkywquSSwSO0Sv0tHDsH9LILhE7bf
yjzT7MCFnPt0OPNX+49VHTY2n3WTnduAiQEOolxOs2iaVzVZmtKmbuGhCpudFVhMTX99yffhZpza
HmpjL7u3epqtoFOZst1jtGJpK9xgT//YNkBLvYpSvyIQ6J4FH/NprSLNEzFfWQ2W4uXH4CzDPcBA
9Xff6pnVkantF11A9kF0PhBOuse3wrtqX7cli96Cuo7c3JF9/J801s+OW7vG8s0EUG08g/t4WRce
K+WG/he7xRUy3xIUTVslh7tprcnpsKk/Mw+5/qXu9zI5zkG0o3uKu/pX1pvlpRvBFfKFbXk/gU+a
siAX0/xyQjoVT9RpjT9QSTD1pFXUxAfGSidCHrDOt9rfcUHTPbRNwJDNNF06sevx1DLyviV1YKef
dY0SBB12NBCxEjiI5QqRONPJIWt0ulvnDKY5DvbrU9ZOm72JtV+HN/AVfg1dTvztZR032oVNbILg
XC+O9W/aPhNfLa9aCFKrouA3WOziffSJDtRPZssKdYXGawX/HdQn32kHr+Dg9n4CwMv4vJi5cY/9
QKFVztoQ02RFWhOaCpGgrlpXD2MIksElenbRBTAONuU43UaWSfbgwwj/jCXU+KHkjHKPsu9CJBPQ
+0gv2T6aG/ayUhep0WV2snbB2BZ2wFPnrPX6Cen2PgFSJHr4l2YQUCBv7fKZsJSlPO0xX+SGTK4r
eCGWP32aCoGY0iKHzlbtePQn1q46BWIFBM9FO8kPWUHS/En5x8nd2LhOU6gxyLg4URCs0BGVCA5W
NaNDoDTUR3JQxG1hpdjLMLsby7n96Ffwc86TMnmO9jj8b512tzwuqTd6ebU3yXcqvRkswl1d2GCY
+FMctY6+aWvkw+geWUgRM7nkFuxzuHVQpssAZJDWnTMfI204ZI0DPHmimCGejzx2oAJw1eGSowWS
REVuDi+qJLD3ORi6pnmaowFsNAY9QQkRoq65ZW4NV4jTgVSWrQlREJVcuaLoSbaURaD8ncl1SqM3
18vsBmm8s0pG89TB24tk0ix7WQ2UFrhdf0IG04f5HiI5gvVMJFTdmnofne9deY4e19fF7LpM8iHd
Yo9zO4uWoq8zlp+ViT7NnQSIVGdwvAVwfPqb99ggGhnXBUbSLDOdEzgv9g+/U9z4qdCLc0Q6Nba3
qnFbHkxbQ4ttyCji4xaztRYcqMl6gu7bgwOpHA1f0N6K4dAJPzBPlZ49GF4FP2ePjj+39riOZJI+
G1XF1WmZYaCeowA9Xs15uiXrswZN0wf6Xm19O4yb6J5U7NbueQt7X18ypYHrxdy6zjOSKlPfNHGf
JaybRj7Q8lstDOFOtrUfAHgddbHuqIbXQO1kWMH4hGPz7pVRl13SIYF0WXsniviGgZm/6Ar3prP0
BBh9Zl39HrCeXVsu1X7NS6jn/mD2TO/nrBwS8LvW6fnrndH8RSsGHOYGbbKdsnpqnDNoZTCcus5S
h1bukK1DuOvfW+Cs68lzSjkc5JDupnCsKutChwMCvZ3PBcHCdvcs6m2tyJx0M+4nqUtzh/BuEQUa
PfCimuAVgHUgKJBLoWVWrLREkDTUhURO9cJvyGRZLIhsuqhxfK1EDVLPRavt0esidMZTk12FRa6O
aXCb0uUnW071kpjqWviRNCQnz+gYJpAPvJnHpZPbg4LntyfhTFWFh4nB4ke7JYvOw2ZMyxM/MkI4
2cP+5gJJ83IY9ThkqCp8mwF9yHKic7Buujwk+LQ9NtRxp3zIwCAqU9NgfvRIFYljU/68fVr+yuFl
LlHmHddIBPXrtsKe/6hSpwsRoZVEe0Te0DNzE9K4PSkUwg+TI5rly/OJUT0MyPJ42zYu34Iacvz+
lTeTPjBWU8NXUe5j27wJAUNDb6qje2BgyF1ArdqWD7scQugiQvPrHB4jlhe0kia8lXPk2COAdWNO
45rhJdnGzHgnJtQ0PgLiyC2v+cnLy95U6smBxBpuKJl227c1A8z6dNOx9m8lV0/9d5VJutx5O44g
YuHcyNzsuovvvSFZ6jN1ccIWst49DPoxQpSH0vTYj1BV4p5crQWdq53Usm9DKjQf9NoH872PQC17
XDInXX+GY9DydIWV9m8tc058gO1TpH/yx4qDXXQLHYlgZMUh2XvcWl2ZpPe0diXZeTXwizd9v2Qd
WGnMNFcsM+/PGSZ4XnNCeUPvRGYYfeoTaZwZT9mSIMiI5rC+pbaGp1IjsjLnaXBj+c+bXJpybRkg
dFvGLBNwYvNgnI807ER0bFenbM+oNEx3cKLNG584lfvnUXhcg4OXjPq558/LbqQyffkpV8dsry7J
L3x0rqvyodMl460RW/XHc7A83V+T3oDowaidO9hDUnZ68F59IB7Za/9qE/tECs0DxSyVGULYU3D4
8kJzETdYN1sDI8XBbfqjNbr3Ti5n8/LuQOksV9oGvo95M0WTCEhd1pe18qs/IBGatkxEN8F+kGov
yfCEw+svK0wAbHImiDR0ZOboU+RGBL/sfptWt7EzLP45sp59T8jOtTfO3vo1cW7w3/mswvJPF9MO
fVwxdPWwJFzbQw4WA7CL5IVlg/2Y9lGA+XE9wIyj/Xa2Jeb6yLisEacp/yolmZPlxhlWR93xmiNk
SK0Iu9+yZx+jBJ2I8qPONj8+hBttzu+T548xRl4j27t4SLY7ClNYAffFwfW5hJao7M20HuC1CJ3m
5OwdgpEgGsKw8OcIxS+3JNeqO+6sBapklp6oVU3PA9pjkwuGHpW7W7o4ByElOSVrSesYlL+TQGMg
0ApzbiAkkK2c4vZnNyzutwynbQJzUOjw0F1kKlc6SX7CEIfJOUoH7439KGK4ntqQo6+dp+YR0kTo
s5FQPZdWBtd3eXEN734rTAxtFRuuaRXGUzF1SkV3jnXdhcUNB9mtUzk+D4GNALf9qGttTjMU+5Va
/WBHtyK99CJRwO83jh1aKFlRMZA5YRRcJ4iZXfSakJEdZIlsgjWwT8eLv1oysikGmv8Tg2//q+K2
jY8CbuXFDjFoTbZKdzoyythPTo74KZzYQ1+CDDL0PJWz+dBOjXcuG+T8CqA/PmXp1FAgu837W4Mz
U5+bSSp76lnuLWrCKfgneZqiHJiHyabxgj2EMqVbGZc0vTGHMkuX/yJn3sObKl49/vgoKTvQIcIe
Waci5xckytKguhvj13mHaSsI+FVUTcsFRZmq3O3BcNXul5AJxbvx9iyjd2bZd8o/zFJ/uU3m/2Q7
Gx83Yj9VvurM7YoNtbF3o6DdCCoL2xHheCxU4e5RVx3gXanLGZN2ehi8vTJFSjQkddUQBx8JQsDh
JtnRCP1WwN0r0kAKNg7ox0VzC0wRTuQTiM3NVzOkqMoqnvkjmjFK39ggeOA6SnFAF+bY/Eu23k6Y
X+bROS3VhqrC1LNnqce27v3G29MdaJXUjLDX7Nc8iwKGVzU3/pmYhgxpgEyFf5QB2NphRbLLPRMG
e0OJ1kDYZxN2izzLoVnqA68rlriEVnkgnbR2LzZIHe7NJOg3nJDUp7vutY5XjVVfchdwaaEwMDWN
qmtLxOPmM3Twgs1yPC6ujxzRxBC4rFhX/WDsk1Nc6AHdEqyC9nbitqiDo69mZ+FhNnLNzSza7bFG
KS6B4pggcr9vMZkqoGV9ZDRubxwydccHKPTsPYP/749JuDro5GcRR8Xq9Da4tMhRzS3MAW+DY5FV
HwXtvRX84yTRsbbAQkXcVJNgiE/MRxqzHxWgnF511nEPh9/NmWqOKhahV7h2c2H5xDq9qtZl0IgS
Evh0HI1IavetjG/8NeUzK/KCg6VL/0VD67whyUmet1KhNRjJzg5u+TDgX6b1+74YY72hNp9SrNSs
Afufhax/+cOo0R3zRO7+nHdxW0XPkBVBPRwa4ZAufyC43vMvPRwdjx3ksocKH63xUblzZD/qFPg2
B4Fq6O5egqAuunBc+9Mc2+jR49fJiiFSzXR/1dL8AhIX1KTZqZmLQA7Va9kqJnrBk3ULUcKzH0Ts
lCcqeea3moy5MI92yMTzslQOaOfslj847216YgS15UGUI9CcmnnDi4R8XPdBJsF+E9i5Qmu7L5JR
u1mAl/nLO+dHkljF5tk1eFk2HYTl9wITdHPN/YoQavAI7+fIFTMaf9WZN8cJ6azeUiCPb7kEin1l
nPD3kzbieAQmcRIDZXT7iyh3icYrVkSGJSO+khNlLMrcCo64d3iY9I+KUDde+nRevyc0FPVhikLe
Lh99sb5pVCKwFCbzvr0MpOyZe7/e5/orCXWtT3y3RFEzCDqf2zwl8bGtOIeLqV8ic6uHqlQJ2o4w
uNe4OTbEWCrA39XQ85yDItjtlHRlFp+2phuusEyXfSejl/6Wq29GVMAyeHeEmn+Ek+PiUYKYao8y
Lte9WBubvsxj13LfctKoUx+3noPPshprpuSArEtYoy4oHxFkNvNh2dKNXIR2jaY32JS4PyQDg2iR
6Jg0JXccQbSpfHS/13Crn9u5Dqj6DXagxr5nXXv0Mzuqw1g1BjWMdiZ1yOSS+oer02MCwTDq09fS
nwr0IeW71iWsqaqbpuJK4CA7shmLO5EsKZdaWIFCM1dhwABO7r8owVn+Mj935mHoFJhNorc1PTrK
H+pLw6/wb4nGrvsOXewgYFKcPIdt1aAVgVJcodnoWHOYo6pejnE9V90vfkBKYhs21PVgsIwSjcJt
LA5xEHa/Rq7HJ1e75hsNbhcVqY3QL03eFs2Fnd3412qCKTotnJwNi2E8OR9ed7WJQT1zS8uhzPbf
AR6Gp25Ea/ZbqdY4lxlVtHtAr9dMd+3GMfNmK6jMoolbUAVYXvDgIyYa0V9Ak8v5L2NQ6J6WNDb+
bWeMHJ8cTynONWN1kBPYDz8SKRV4KB28sgvulj2aywMCQSyeVKRt4Ws0mtC5tC2HwI3lXiAvrdIN
WrzR3+qzsrPuTnU4T/1NNFciud24op0LGDEEqDdM8PA00C7egduxdk+VH8GPVyxjYB5ptbw2c8a2
7kbh9KnrMd7zMU5hfD00U29xtjSUPzB+Ex/iYwNFWlFDhy4inTjcbTw+jruDljyGe9pOSLA9PnW5
I4snOM0gsLMBhwZk+CbPk3KG8J7HMamOZmGPLyoPIDwn7tYJz5yDdi2EV1HymLkeKr4FVRhfbzeu
RUU99zde4+mtV4taX7K5D8LjoN3ydzyjOGn6qC8PWpb138qEZZBXS9A0DybZHQAZLFn1vU9ezm+Q
jez3NiSswJ1xo/S1Z9unZkKiaOvOHXQZEmOYwvWtxP+EFKMWM+NnFBneRZuU7mlulr2+6Aj5L+eU
W+uDq4JpP1Ewlpb3rlv63Fw69cdnEu3q5rAqGhUhEeJkTr9Dh12Bh7TfvzQNiN7Z8xSC97QcM+9+
iy3sj5F2Dx7KEAHMyUt8y6DhEZydjEeJyWJaUfj0CNxAwaQZ63PU7NGIoGHwRvAAwpjXgklw59/k
IDKWIgudB88Dlq14e72IFh6I6PFdQDnKkwAQsMU0lz5nQya6vw3PG3pKuNOE9cdbVrp0ZOdwz12j
H1u31cGvpAsI8a2yQONei8BWDqC1tQV/ZhbTelO/R3iwf9keyrjjEkei5phdUvszOmkPjDHu6r1r
ScNhCHd8Z7hb3K7jiOqr8UtheoM82tzhpx3N9q7cfQ1eM1MRQDmMq/zhK7GGxSYW7eaRlF78gxy0
EeVog5o392sjeACtnoASW4Ypv9Am2tNTkGIcx6uT2OFk9tnc+SEp8jkyNVs/aZAqj5W5AaFZyeMZ
/oSjBThe0mGh6Az3RiCOs07t515n6bPArKSYl/02eXCBK8VtGZZLdU8vcZseUXE13UPoKlm9GLqr
AsX4lDUCJQPj1Y6AcjDpy47EefuAGPd+zi4M0RHPu9Mf6wWtC8d0nXDRgi/ovJKrBR/3ovqdpJFu
u9k8VNbQPMaIp6D0r34bPHeaBZAcumPZO9waZV+3fyDWXeA9RANr9hwrdySHISWvpeBJ5H5BXp3+
XOZWvHcJHA9OGiGAZdlfvdPcZTFPU1kvlFNhSb2H+mV7nYdQPKJ/vhp5Dd29tK7u0U+VuFY8w38y
PRkih6pD4s3iG9wq4BaDi0T7s0YDzgkP4H2LW5qFI9vEeCbkVeDsNp5O79EjQLX1a0IvVswS1hdV
13QZ9/II919G/NP/gH+r6hKDIg2nJkaqxNSB0J5TbPGmA8ZPTzyUXl97x4aJFxFM2m+IIns3EPqp
YmJsLjpp7Xp2Xam+W9hr7xDbYN/Y+z0KuJK2nv6ZyMTftTuNHBPSa4t2S7vnodTpDw8ryHfitAoh
YuVhLvSSdI4Och2whypv6L6VXh3vjrocfBJI2Zvt6FfZfOn0EqV5iVYuug8W3aw/WhWtZc4rnHg5
8s1SHRKaWIfDGjqof8csIDetlX0AFz6Z9IuxmlqKGFNCnWOFwJeG4h89ZFbuhl8oWUtz9WzQocRX
z7y1dUs0FfifF5chPVL7YZyFp3+ucwA82IvBVDdpOIZ4RrOr8w4yiYG+cKCQavyPO/4yHxH3S6S2
4AG0YlnBWPvljzRpgt8mAgkFbsJGY/8xL5lPA9m2nqpxZBw9VQn6WUnccq8Pflz3BKiw37F8h51Z
i7QpSe+bp0H6h7JW2CxkWIu3IYvrEemIiFWxbO3kHgdvcwb0GqV8wbfJw5b5m3vLoF6mB5f6yzdy
6ELnzvrCU4fWrOX+OMe1YPZVYxYeMkD+ihEs5qzipUDcoZS3fJF+OsfFmsD4lUQ7bDB0qfkqm7XW
X9ZYwGjlx82KtOv6mOqqC/8B1/A7tPgvyxt3XSdmb15rfiVjA7+APIz4JcONDMQQZdYhmUInzY2+
AhylvY5KUxXg1J0zWE0E9Y17tzdZKXJfNOE7BcZTiR3IR4gTV9UMnlY5znrY7bq+Q/xKNDk9HgTw
/6YsD4mv9N2CBBlYlG/yie28e4qXEksRSNQgimhY9XpMbetu+TpfXdKR40LpNtg96b4aYv8ObGT9
3jpv07nZ2v1BsPRRAdCVpTnL7SrZhIV2X4zLl/K4LTAWF2i1bSR/Z5Z/EM+PrOlUxT7yBbYGlA5t
KzRIE6iTl3UDPMMWehiMkDXikRisep6ddewPVT+w8TsZH+IYhSr9FQQrdgOgUFToIvRXRvGK7CeC
py2eb14HMaFOuEo7tUObSOGm0sW+i0iwANbMvmLqq39Ltx34z6DaX0vvunTNMTIXA6zTZ1UyMheh
tgPWgbXsXmZMbF6eoloE5QWcy5GTg69wKaH5HYGZ/3D6EumOkh7LID+JCU6mKY2XR0G/875XGUlj
TEtr8tBYd3muGmd/rn1PugcoajGdY5GZ/+h8cua8jRb4Q4LQ1w94jPEDCxLXVBr0XXTjzajw7xTM
5R/RlbgWbBds0bGO6+6VxKqNlX8K1sdohKa/ygG4hs08ibfQqN4/Em+DcrKypr0tidbFkSfd7tLH
Y5Sw/HtBKSVHcDNmD5zBDuKvMvJTtASe04zfIXokoi5w+cztrwZFJIJFnghx64XOpA8qijKMIxUJ
gC+uyx7+HE4yVbecXdt/hAEQ086itdbnSUTyi34XJ0Lf1Q7zezuGg3NqZJ8+NuCT3K2Nyw/LH4Ko
bnOBRnI7BEgRxjaE0GNNXcI7D0/khN2pN6E+CgmS+WlFVD1rA7FHBd3kvnZu2qu7NqPI7bgEY9A8
6mSO1F0pg6swe828+tgbpneMSJ39g40Y/og9h8GGNRDiGaK4+pnOzE78L8rovyAB1+XXrYck9/jX
QO0uiA5vlNVpVsjeL5/IhGnW42ay+UU7xgsuEWyx96NUZfAeLu38y4aentAprSPh//3IyopgIVsS
BBSio8Bs7TKio5OkjPeLcnvX3uGGGdIX/NX7WyA7BBGmnbDdXwez5XYeE3IcOfCx+eH2gE0zfZs6
h3ZUEwLKRgfl0XcFlwVCqvIGqmD7WHwZfAG9tG2OEorEfhTFaUq7YqW+LVXIiLw3d3dzTB/NL2Wz
5WfGJMcLaELsKAbx6V+fCQkacQbHKZBHm+1LO90KlbdyKp5gfoKQCnLDXoynaKExxO2xyGUVxxFL
fHfI9sGElMIKJNMbQMTAnWChCFfqPHFNyLGOT6HLnP+SaZ1lzwmuIVR+ia5eHVDD7cnEOiOcIWC1
kaDuDoJbDJ3lUhhHIqoRmFSXwp0GFdyEQY0SrWOnSA47xF5WTGE1v8su2vDPrdiEYH6T8riFgRte
pnkYoWzqRP0clTPP5030eFnrde0PnmrimNO7lBPqfCKgGbfcnyMxw/DRchwAXNtA3HjgvVcbmxJH
kIlo5v0xVhRb67PHraFf32gqVKpb/PAl+vamc/QPph0RAARo2Tx2CGiWf6xxMrN5XwpSisBI+4R7
vd4fR1wEn9pfEM/KhVkiD3xfT2876Ufo+SyaUj5uGvWfzKRrc5nGbvvb1RiUcgRLE+fDmAQ/I+ns
j5278xAOzTB2p21axw/TGvGWNL0FktDT/r1yWf/dkKnEV6PU+izrxhkP1KnsPup+F1VvkproLSp3
NISRSoOvvh6vR8GelKLAdCd7fg9GPXSAaCvzZlrIbVlCZGGHjM+Z5Dtn0WdE1gSKK9VUn0tZd81b
gJ4L/p9ztX+bfFN/dCI1O1rFZX0GHVYjj6LFTLNWbrrdQAgBxEfVIqKT62HXzUcAyH/Jzpx5mAPb
Pi57iUMXx9mM4gVr3HtPZlOJRtcnUYV0+B2TDZWY34sdUwyX2kGuytX4y+X1VgdEpPI7AX8negcv
4nbAzEGOgdRuUkBR6y8SlfYQL2LbPglZZuROp67jnhdGzAe0EfUXaiQU9dFoW+LZiO74wuK1qRPp
e9V0LlE9VQjF5276ZbnHmcHcLnhjz0zrQgQSbb/bzOoF7YlpbtEtVfzXsTbyEpP5MtzbXqw3k1WK
pwRKqeHZDWOE0BADX/uMfqhI5mV77OwQfisf0WmeUFhAPp3SQN1OhqEHQVGMagpoeH4PWdL/4PQQ
y1mUyvuP3A56UQ0JvUTGwtETdL5V119j9RsU9uQX2RWGz7URZpFxhOCdRn8IiqQb9/rE/iOdx0TZ
4ROADOqnKrX84tCVj4aZwC3AaVOmpblZVZ6EdfOHE2D1ckxhJrvfSa2AMPbb7Ba8OIhukMKK7jUk
FWDjzxxAA9W6pIyJWacfkhB1FkfeqJkyJkaqvOl6Dpytj+b4Y/P8sP6FbaWqzzLe2nvkU0EGvki0
Dw8t2owRwNLcAK5M081cr8QqRC0iyiL22xLqJXQTv7BjovEGRDL7e1VYPWywCO7ZzqmOGNinXd1d
seRfDYEVHRKFJPjoIj8DOze6Tp8GT8/TK2wVHjORXqMNnKbz1GMfyKU7romMfixttbc5Ruf2qYR5
YpZH+PRj9HZMLZsvLaS50+ySYoWdFTnbug0GYKh6CXJ01W6AwvMg8CpQ9tK7m2LeT6bde5SzrZ5c
rDf3qxfjw8454FT3JrDtZY9xoqXHlLa0OL8LN3Qdz30khIU14jS0U1SmSHvXaP5tBenh6gB6i1w2
F2mYaHMion9z1hfk+N7kPaf7ir/q7NV+I/D04AcU1Wu2k7Aw3aUBymA2RfatoDrGOOqjBIMK7vDm
QvZ46tAWEXm9w5yq6ulXPMbWZQNE9XTomm3EmC7jpDw1JUmy8jAo3x8apMdM310xba78b5yrCWUm
rLXWD85An94bGnWbHv1BayYvtyFGIRiWpMzXwNv/BWS3DLe2ZOCAYghH+a6bUoy3NSdhdFj7VH5n
ZCq5zzN8/tWtzSGf/nU2oatnP9kzmJvU7zIS3UzTr5fOEYk9Uwu5SGKs4w3gRVf0JNs9VuKyj7oO
bhYwz+oh074b3/ZZzZnpz7YWB+22iXlbeKfpjpBJHOPNIBHhc1r91t7NaReVDziM8Fv5LKi4uOBE
EUN4vP2LnyPIw5aVS96uiLkVC8kR5EM5r4AnWHdMB4F76xBJR/kYGTC8PZaMAnKMesQ51ZLt/N9C
pW85m7e+An0TWfNaSCRxVFU+r3vaoaxfjWexEmfQBOgu2o9oU/EvHxMN98Wos1dvtJIOCh/Ic4dg
xCzUi5bJhntHsohnZZR3Sbk/h2UUbk8QVNxhvJHhxxykxNtXvOOPm7NtBB7wc2e3TqSyP6aeqt8d
X4D9n7Tz2nFbC9b0ExFgDrfKUrcodXb7hthOzDnz6eejBzinRWlE7D03tgEDKq68VtUf1h7AcJFE
A5mddV3o5c/Ya7k+tqpPItTAOQxFopbf9J2hhTmnysNnNriCs5PDTCh2FPG69yYx2k2i63K5rUqn
a+ykK5BeMUEVvDQWiT7AEzCBd52TwTpF/adlrhghaoENM9AeUk7YB88AAAR4kt0BwaDAWVPuLnZD
PFT5Oq3y9Lnv/553itS95QqluFUhe9QyIdAk+tIjrrH0WkvqyJRrIVyTvFa7nZOG3geiIz6vhjq2
HqGzoniCk1OKt6mE4zd4C7CqvgYYfUECt053bO8Ze5baoP4zeN4TyS6pWPBsJ11XirzAxsSVpKxL
mJgvFPIpUCt5JJx6zyNxW7gx1HWnseo/batXPE9ZQNk6AFXBU518cUqSEF6a7UIRdRB+SPGP6sih
PJhDBXS6wxkGcwI0fOSHWslMwNZuCYJCpECbs6DiLlh7SlbSNNephkfZIBkKOb1wmmVbkptGXUQa
eJCUqiydo0Lp/K1Zmt5I08pz8VFuYBdQQBDI22VF13QrMebFteT9K4Kg6AMQWUZaQihxG4QWqMsF
C7eUlXQlh277GwA9bz8H2Km1kDyjVrdpabgQSTivtykagsMadTDt2cvRTFih3NE8ia1Jobt2HB5O
oPSYZxGot7fKyVVKxlZZrgyVjDMAOrF4QgDGJ58FcaF4NBAae+/TtnPsFEeHDxNj2FUoy3Xz2SsU
vsmm91bAvZeqPeubai10WbT/QDkWjbWguCMmSxQBEXiRAlKRa5AnIF0VJAaAXfA0k2BsFtpHNj57
Vo5m5C5frGfx3lIH560QDVjPlG+1FyMT+xXU8uaUN0W0GYC7uqDp9eoXJH4QPPBDyMIjVMdjYyD5
K655xYsn5Gaska9MtXRBBjKEsQ6FW1oLsJyQ7gCNDJIQ5ATk0myg3C7HRfQRxm3kPJhRJHQgvSNx
FQc6cgGWZPJvK9NQOWu1djjmPNp/ppANoKoLbfDsDYUmQ6WDHLMAh1wrVCtBGG8CVPQV5plVPqSi
5MgZWaYiec5UlzxKIibln0Rqsh8pqWG+oEhMHulkDPofjRYXxtq08u4Uk9pqF37iKNZvXRQoJClU
6LeuFFrxEsRR9YKIhJ7BHDdjXkVVlmAXrefKoVMLKillonnuPtVLc1hZFKKytVnLyFqbYO8fpFFo
aN2nXnNiY23CNeUmsGgS24GwVeLUUOwsrvv2AT4AtIkWBRJpn/swxCwe1aABxbL8oRuGhe1XIlr6
mfy1pcKOhdhhdBaCUo2AaW0I19ATgp0e11DBfNXw/oE3EIALLq22Onlup5dHpe5GdFoj+UcVDoV3
Cus4Vo9i43SUTSC0+OEGNIPJxG1DiIESHOCfPjngfzA3y86gh8B8c6FoDGSCLBiP/FtOjwYEB2HP
q6WRYQdXabTOqUWlKEJApCEp4YNUWzjcpYSlhYR5uCkiHk6sLJ/a4NIvFAFvqMgxnQO7HLqRmiKM
UCLE9VCjaYa2PgPLR9+WiZ+ZSJq4A7i/aqn5aq2c3JKagbeAT+y3HGoeDI1iKbFZx8/kgAYYmiib
a5u2wmdpZ2kh9ERKbrWyGVCCVB/6ltLbmAmWmbwcvyuepoO39COp+tXWuXKOVXRgo6VVk+U59kju
I0WV6CL2a8gGVfkDUJtY/SYhKEEpWBOE9okUlVe8g5n0IFQbYAnUVQDoBUyMTJGQ3CC6Ksm7bzT6
z4iNBgyIQo3CGBqVqk+ro8kIsM2IVm0BGB1MOOXXTZyFlbOPWr0xtmj1FOXWarmwcCCC5MAzKyjC
DMSzbiEp2RVBfUiTGE6y1xTKsetc0bXIUnuS8mNI1OJRTsjufzOAdUnnCgCiuCyGvjKfg6zKnUcL
qiTZi0wQkPMdCLPNod0K3yS1bFLsUPi1l8gg37+z8oKSPhwYGRAeJPFQjVey4+ZPlVAl8r4mt2Ai
wSTLL4Hsu9ZqEGUu13nYgu8RRkJkQjFCPHDndYN957Jidx6j8lwVEq9Mq6iQGogN0/vOA7Mrt6hZ
1udGNvJy7bd63QBWrgR3D7PYFZdZk/ZwuqAiSMKDSfIe0S7H8pwnJ8zkn0EmuPk+M3MMsnXF4hUC
wVf/zpZSoS9UUbJDzck1m5Bkg6GYlNBKgDH5t3TgAMxg0cVeePC8QKy+myL3bXID8ODXqd/niq2h
Tuft0gA8AsJoqEctNBJ5+KtEgRt+INTSuiNSVxOf07zM0hMWKkhUF4palufSygG9DQyZuIct5HJn
lwVNyV/VOtMpVNclSY+mRfFtFZeeGp9Jm3fdQdEB/wiNosMHMNTUgcxWNyo3RWwcj6jLDr9Us9F8
wLlV8GNGXfRayVZGwhAsiSZiBa7JE730sIklE/xTdQQ9XPsvchSvY5B4BATiJC4GwX11h2hTp9Le
3FXLJSM1Jz07CphOxTxNRUbpHsFv+IMT0VCBGE1kuPWxjfJ+3RTImRegoijRttmOJzmpQG7yyjbs
8noj6MZnAotsLzaefHJhDTgzgqtXWt+SjEUvhDaq2KOI6agw/0XrW6uRtvHStD5Si1g3/S6If1vu
NzSzZnr+Sqn+bxz8boBXIcRjTnoe+6xahi5UH82nrnpNl323N46asK6WhvTqJ8dipbjbGG2EZYpz
wymek1m/GZ+83mgmLvMF0/iGb8ipWNVHuNPLobYHhCS4/7viFlK+xdmhZUDt//ASIxO7zkYsbrXv
lT9yK2yyNJyZBdfKseSkRHHsdDxyrixAigrmY4OY15GCx8nNN1SVjkH+fL/PbwaR0P9mlhm6NB1a
ypZKF4HsP0pq/ATI7UGpnwP15T8E4fVGZpzLiqxOtGnDxFUqXXWaI/qu75Yu/YbO/WR6yoxK8bQt
TE5OZXhyhkWqTZtqJeuCVYqmliEv5H8U0rNsvJn5TIjpSiCEJIK6QGBX4xolTWYIlz2tMrk/nILs
qQqfQ+ePbP0o6tO/669plHF7+LLefGS0h6iQglNZ/JD9X6Z1GuacGm701UVDJjtMJnSO1/lKcDL8
N0ezHfWXms4oH8/11fgJX1qBllenWg2taJ2z5tr0lRg89+W/nFvTvhq/4ksUr1Hg6ohEQYpuGUmo
LZjfVP3p/29AJhugD9xcBUcYnBQYDKHwGxU6+Hszoz49d/5vS7iZKKOTpChNWkKBORMyUQ9Oo5jV
gsrLQazgc95vyc1BManmamzkOmCpy+7iJQAsFgX6k5edTCRJAzQrJf9X0c5Zr0vTzXRsjqyxHBWD
l7iiTCax0SSS6PVhdPKrR57Hfvlo1ugBA0Mbss9eI+1DoQSZxc0gnxzjW4hCtILRXkdq3wPCZ6Em
db/powL910N1+kHKZdO7alB7weGDvEFeR6ho+ZpMrdBdFUIGM6tdhB/3A97q6689MFljQpM6eklW
4dRYW/mfBIHC2KQwNtvTUye8acMmC20wcrJuuRudQmQwY6CvELaAl6AaZm1RZbNg8IXdxgBCf799
f2fktEdNxeCMUCTQwtMZW5uhJEIviE5WIpzg3wHMOqPRBqAc/TfhJXw2fvDUaB7jg/4Yo/pDHnVO
pf9WH5uqSVFnvKCo+qSPA8XT6h4I2ClbefXaE7QFVDxEvueaOm7sV03VJF0GqK5hRjLp414yHbBr
VXTKq2dyhgtEtyJu+dKnszCe1A26TCDCouVMB08tCAwZqwwOf13kOqLL+mRLCMEIFWQo+rOMHoTI
Q6hEXEBdZUHzrLevUvpAZingxV8bW1P+0eXReRwLEBQ9KlPZjmfzRmvima+6WtiTj5pshpXv9x3K
Yf25hr/Xd68+fHoLhaqa56+Ubu53wdWmOAbjPqigz2LJuA9cLtoMEUktdugBw30mdbAoit//PoDO
749eHOj4qJMTnZwXGBUt688tZSBFQelZ+Lwf4cqfaBzFryEmbRCaTjN52/XnjLSWbj566i/abKvh
ukX9mbrqHiWJJrdmxun/EZfXg2FoXFesydogaYiEXtL05zCxm+wTVb2VMLK/rJNgoqbzo6tRLcxn
VsrVgqSxdKOBNxBWEVz4LgeshBGRUxQezgKaxFUMwp41CfThqM6Zt9+KhLWZxAtJJX0mTvZzM3ec
onVz8ay6KHijTOQEe+SnQdoc7w/gXKBpP1pJF6puJJ5rSOo2crEC+S4EWFm40b7qLXP1H+IZMgne
v1d/c3JG97xOecV14lkuw0VUvVjcnxBZz+P9/ThXB6KMn66mq7JMfs2Q5clQaS7gFoATIjxq41Rp
4bbKX928QJlHJb8vn5tUfLkfUb7eOwhpcLdBeYEr+nRDi6FIl2rbi2cjRZ4zUoUfpaObb/FArSBG
NupBU5X0UFL3OajlIP0iXZTvVNJoKyRHSzsOqIkMEjTTheMG8UNXAZZGBEw7IEixqKvsewVxAoav
Vu0a9A0WFbnzpdAKdmxqwR5pSO8TprI3s9JudaQyGh9LJjNe1iYzETRGCo9BFs9S+5J8BiH74HJo
VlVhZzNT8caa5iWI1CC5AbZDaeoERj5fSMvMYnkhPh1m0ibT9bU/HBSzW2aItHRQPdoBeaChX98f
u+uhG7cRC4FrNkmDi93lwk7LUMb3oRvOhi5sINEjIiFsmvjgAYAqle/3g/19SF2ctzLRVMXE80/j
D3lck1+u9SH6MoAsjeHslqjgQFJ58HRtpwbxNymmfIZgLiJb1Q/k/LeQb1aVMnz7L19gkatiZGWF
R+XlF3SyBqAYAYdzWQpMr+Kd1Nfe6VZtoO1h/H6HbwqcWTfDRc3N7n7wW33NmY8xoIaVJJery9i1
7w5BSeH0rCTlq3kojaWVJC/x8MfMtv9fkaYuYB6FSxgA+t9RTRcq5GNKmod4iPZCC1XETN7vx7ve
S8c0A7di0lMaB8RkXBMF5IgVuuKZFh5q3dmgpgu5Pns2m5lIN5eKThqPWYtjEa+dy04kb+cNqhiz
Kk+5noKd/xmUrxg5BbCGBAdf6khc56kxt0JvtvBL2Mm8QaRNicOCsIJRbopm61cFHIDsGAXOq+PI
wHLXnlse3axAbHeFXFIttAffCtcZCc5izhxxvJdO1xH7LRktQ0PlSp/MpE5OmxShS/GctJG/tZru
D44t7a4LYVrfH9lbc5Y3gCZaEl4w2nQmxXKiAQik3SoljHBA6XYH9ixr3zRooPdD/XW/nbbqa6zJ
pW0ouixXo1A8t1oNcQZzjiUVvJ0qJG/Upe1WVoRloHaPQ148URd4iAf1JY6wK0YWaIlUb7AuY/Ck
GjrlC8NC9iiRFFgx4slFb9cbqifXlxCCE4phlZJxQiSA3LYj/fJMbSuDEFvmsrPWmxZcq1zObX3X
V16qXcgHmJYoky2zJo0z8FMGwVdwLMsa0rBKZddh/SFqQ7CMoyRbAkH7gabsPs3V75RXjr7pHaIi
laFiKjugrcPM6XbzexRN00muaRZfdbmOuHyRMXVq8Vxxmi5aTQ6WwBPVmSjXy8bkhNTwD8HumBzs
5IFVQE8WFMWVz2YBKDyTH2PDHvCNAo4q7u5Pn5uhNGxrZZErliVOQoG7HPyaLB+zh1cL0m0eMo3U
M0H83w90vfhoExcddjuLXP70XoCCSTToPYGGukQcQs6HbYWJztZNFXfmLnczlC5Sn7NQZ9Dl8Yry
5bwUpD7Oaq7J54Iy2x+YKf7S9dvkp+7rP+836nqd06jx0giiSMYud7K/KajfapZLpIS6L5XhZdQc
qNrGCPak0Uy6VRpvTpcLnWC4/prYKGMZP31NhJEalrgjyNRmM5RHAfcYb3jY7FTjtTK+x9Qqff8d
shW6jrsQOpnizZiDXk9+qnM6d1W2NJPix2SuJB5EpbzFj8DsQcxyDYgp6sX6f5go3PUNleNeAiI2
iYKSkkQFrJXPXP1ECvAqsCU5WcrP94fu1sT/Gmb8/y+TRC3g/WIFKZ/TiI3iIPhPiEcCObkf5cbd
jT4bj3laxLyfVq+ycsgEB+Wrc6D87oFgCeFrhW5jEu/C6De4iIUaf1QJUNKn+4FvrYGvcSe92Gdk
aRWjl88upSk1Vh+Mdidl1eZ+FEm+MSe/hpn0oqJnSjvEknxOUgjUpqOsUiyP1mVBjngEn2EcUDV7
7sqFjWawf0DnLj6GRug/9jChZ75mDDZZICbbr6qyP7N3Tr2P1SqBXdy6xrkHIMCLlPcRYh4LtzCU
NUqn9fp+48frwiScZfCCs9ijGdlpOIdkux6qaI01wXcF8WIyKku3e5IzZmwFgcCtH7y8nFmD10Et
EV6vppo6SSCu4pfTFsR+A1smNM5+Lu2EZDG8RMq57aXHMHg29YOlz8S7McIQ41WL6xL+xiamjZcB
FSfogG611lmW6nWO0EDpP+XhHr1olK+KRd5Q3a7fVEVaGlAL2TxmevnvXemym8FCmjC/xp2Pu9s4
Bb8sVAukvhmovfcU1/9o1glm3EINthLIm7Bb1qAIOsTe6HLE1IX4CZjU0B8NyBnozuRoFNV6jP/d
L0vLZzITt3rGMLm5Wwp+haMf8+WHpRA0QQxIzjkE2Q9iQyy5Yx3Avzbgbz0MHEkfwGn8pm/8WQ/S
sdcnncJojEU3jdu8aUyOuGZQKgB+rvvU1vJ7VuwzfNnrDWkoxLaPRt2tLXQgCwGtG2vYpvFR88+S
sHP9cmbJ3TiUKE1z0eUBg6UKD9XLTgDkDxdDCt0nqFkrRXsXB97exUv6U6YqfQQnKKbuEkmPVZt9
Gu7M8Tu2ctoLX4NPeiFLNEjsPnTYMDE3eY+aMtxuS/2OtvQyA1wkOenMoN/qd0qeisL5JCJsPFkN
Pp4JsFYU9wmlGPhNPuAZVOusHdoMc9n8Gyt9vFyw7AAwqcY0m49N0NAbveE+6Uc07FR/n3S20VqL
SA/Xaf4pmHML7eoyo1BfB9hAjoFnojhNgYHikXUUEIKnobfdXaTue/eoBn8a+jQMXmuV8iiK2Nmm
1107asn9LaXuZ7BClUVYysLWEh5K5FAdFBTzTFjm7RaOkIeWcRT4M/fjq4vI5Zf+fRJ92RJaLBzx
EGuDp7L9VPC7rX/f39mvDpLJ70+2HCSejFJ3+H21gfpv5kvoern/T1N//vs4pqyTKtM5PpTpjc5s
iirphz54qtoPtShtM2PFxnr/5LutMNNnt0bXVJlO3Ks4tsTJyyXJtbYSQoc2GXGyFbs0Qggw5xk1
ZOmu7OtmD/tq5hIiXQ8UFSJuqhalIktTtUlHViXHfVWG0jGOwY56PLX1Jy1Yud+G9klzD2X8JJM3
U15x/sDcUVgYgj7T7BtfIEvi+BG6wT19ukmXfljJVpfL0D9qO86LN4wKtv92FPldrKm5BVisHHH8
hC+zsca4oa6lQj4GOoaPyI6In0b8Rzfm6m63miKLbPvsCApgqMneo8CuFiCwywgtgzkPN6U2M+3/
/sLFfgo872uEyYkGEdk11JAIAhC/EWY/an0/iA6M33SdNHbZbIvsR50I+0z7MPMVJpHGzH3jZiPZ
00ckryEqU9yKrAqGH/uafNTQtR1EXIWD1f3hus6Fja0kp4BXrKhLIFQux0uJwBemWqAc48DZNN4j
J7bVJNjPpXC7f1m+beJNoWTxzFF5tZ+PYTkhKT/JeM9PSzQl9mjmoMSQguJl4CcguH/D+a3Mfe49
CsFDnn7cb+fV4chTDSCTTqpLZIvRJgvea4cQX0nTOuK9tgxC2GlRtpYzHNpRTckR5MhnGnh9F1B0
y1RVlfqsQk3j71voy0II8yAzJQr9Rw0qv1BgnOOgEyehC93XqwSjDCM5wDRZCAjmSQUVJAFpBdVf
3G/3uAwuJ/HlV0z2HLbQ2kUg3zka8u8eI6XklBszK34uhHI5gwTZgFfVR84RtuYmiPZWe2hRUPsP
7RhlsRg/8ibT8hC3/56UTeMcS7dEafNc5Y+1NYPyu56ThjQuBm18UkgAbS4bouJfI0XD4NlmeNC+
SadMWYvBr9I6RQnWqMW/XtuX0SZvlx7LjjFd6tku9kbLOoYyL5QguO/3m3Q98cerMTdyRdFp0jRH
57VeHGSGD69zSPZx+uLjAO8sccfu8x7i83uM0Qp8+DXs2WLYtwqOSkY2kgFP8NvWgd6snd6c+ajr
G8XlN02ansuZUIWtG9iBah3wD1Faa+9GTw0a5jOtH+fe5fQ3IVXSbtXgmODueDmkEfLSptqGgW36
1So3PjIs87yFc3K9lfXEhcxGUq37bWnn+3GVGy2UDPDdoDN4ZvAUuIw7WEGFU1UT2RF6nx4qcwvs
NxY6QhhJ/dBIP6QwWSa/FG0b4EWCSB2Cmgsh2iFCJAuIlC/C77C0zPpBENYtenjBR0SRx4PtAmfn
hJdBkJ/g4UbflYKK09IUPyz0P+634frsATsz5kAVFNfJsE1WQ0CGQs4LPbLzKP1lAt9QodzdD3G9
c1yGmMwDTPgstcKVy3YByaTNvtNXfTGTKJyLMc6QL9uw0vhaL/fE0FB8FB9Kfy3LM/C867QWJzPY
eQMWFC6U6nTjEFE+1JwSqwahyDelcZaKF5UHEWR16JurSNtDLVm0Zbj15vCg1/fYy8iTHnTarlaG
tMKB0Hz5rqQUjiIcXnclhJD7Q3XjnnAZaTKjSwqxSebWqQ3/3ZBWronHzcKnpGxuqyNi2t7M+Xmz
ZTwrTZNr6riOLsctU+I4sODN2bH6KVTFokFUWM4+c+hpPjq291t3Y7mq3A/+J9hkmxA7NR5tL2gc
3ArYxEr9j5FuAdfP3bbGXprsRwSCOqBKZK6uYFsomQ5FWDNeXothgrTXvQOMbqMCFBccUWHr9DMe
CBTw08a+38TbA0huBLwUN0qIDJcdioVELaVCntpowxceertvWI4WKcTON0M8F85jF8zsgrfOHhIh
QKKp53IbssYx/rL2xNI3wVQYmd3X/6i/Y6wNPQcLvnJdCo9DutPbtfNTxgzbPLanPrQQaV923afR
rHXdXd9v/o1jkI/QqdfLnO2GOGl9gAuOaCRJZqcZ7AGtWYa9uwT7GMg72c0WrtLPTKmbAXXVAPjB
fcXQJgHbvnI9EpaZXWrfQPAvxfYYOO4q0O0ybcFizoS7MYOB7nLX5FELLmJKTcmNQUAvRs6wyPMA
VGMiT8oLoaKgngOP3TgXNGavjsjdWI+bJnoR8aZMnse5DakZfbRg2ZYz14NbEbh/kU9ispJtHf//
y7SRsxpCuZLkdunH0kMHDWqNoMbcBnM7CulKtmzulOpkzY+OgFmCGpKdmWWBKE4mnaEdz2FjbkYB
rjFOAVIayqQtYDTjqAz7HEkJFDzjh1FF/f7MvrWwSXuSdrW0scInTlaZj+Z76Vl+bmPZs1CA1Z2Q
aBSrrbVN3KPEyWriHXo/5tWhiuYX5ViNRByLm3fV5QjhCl5nZcIcgCmTLgvEynY6VizrQjWa1f1Q
8nhAX2yZk1iThYSFOHrIbpjbcfcaB79+Y2LWLKuVUD30uIKa6qmE4J89OckKq2utOgXf+bv/gSRt
8+buSxQjXXmm+depgck3jS+JLzO0RVJKyk2+SVe+dS4CdXtPehG8TywDSHYvEDUJt3D5XSRD+u3Q
QlLa3O+V6yvHxRfwKLr8AsVSOoCWfEHV/nF2jvNnVLjJT4OCisuw0Yz3dHiXcmtmF706lMfbrMZs
4/4us7NNxl3JxAofqrq2zTZeZ/pTIx1kI1lG3ei68+t+E6/mGIUWg30GJBA1FxIgly30DaXOc10v
7DyOvmWhu0kyjCjq+v1+mKuNc6znWH9BR7A1yQxchkmgDWrU4gsbw8N1qrz4WrZt02OLpef9QLfa
8zXQZL8JS7o2rgkETuIVe29I0tZxUNOZbrvRHo2MA48OmHK8/Sc3QnRdMujdPu1BMhYjR9N7M7JN
igjov24OE4Gdk8OLZ/n0QM0Q2DZxxihsgyJTGZz99cAr+X6M61muMdvgpFhjBp4niHw5OFWA5pcm
Ae+UdKE/pk2uUOOTCogiPbYeAVJLYengMdSEyDAiKTOCHOGZo+65uf8lNyY+SHCqW9Sv+WMKlhJj
mJYZ5FRbNJoFXj1b0f8ZqsnSMfyVas09W6/3PNoNA0cd+X0kj6aneZAEo02AS5k4+xzcn2kOV8Nb
KTKpseXwqLTpTsjOeKi/ddnG+t5W7hYvWoRrPHGnyc2S7Itu1Asg5FFzsrCCnRmX6yrk3+/jcTii
dam4TSZZWIRoH1MKsOvC2lVY4+k/PcwbFOW7dEAzMXzNjAXyLYJ4iELcv5V91h1LDyoC4h/qsbAW
XvR+f4DGc/TilBi/CPEISQVSQwlhMlNqXIMrVDM5zfv8A9bLEkr2THroxgIGeg3xUldBCHHYXk5G
mC5el7R5ZWfSgPvxoUOeK9Rnlu+NiTaSAkDSKjrZ7avDvC6NfAjLyk7DgzT8yS1rFQTWUvZGh5E5
EM2NveIi2ORojRDb0xO9qGzkyJZyDfPrZ5P99vUZ3NrVVVhTGBMODAW6l8XZcdlx5JQ6JBfS2tar
HwKWQCZ8IwlkPnltWXzTSD7dnwvyONiTyWBCYuM5p5CDYUJcBlRaN1NUva1tz9wqVbDmuYrmTfmt
QvxHsexynyAMY6z7n+mr+BDu01erebPCAzPV1h9KdXf/c67nzViZ5oYJmRYIjzZO3S+XhSjGHjdS
fQouybnSf5vxY4D21L+PwZtSYsogy3tVWvLUNBJQD6vtAi8o3z0labSsmpk8x/UaU8HnsgLIC4Hx
+tvtXxriKa2akdiq7VpBG7SSupOMqcVMS/7ity8HT5V5pZrs9siJUkW67C7fsNKiVvCoiNT42L7q
LTe4CqevfOn5b7H3NNTZN7FDIap0DriI9Q52SCoeDCrwx7X76mXrFv266Jhip5a/INj3iD/nBuss
wXm+3+k3+oMvpZYH/4qdZzqvEe+SuJzmje2YpbCvoganhbL/fT/I35rcdX/8b5TJXpsVBa4VSFnZ
8XCsEeRRcXDjFFD/8c5qjC81pmpYWlvpuROT9+yP7m1wVXPlaGYW32gsLAZm15hIhg4++Ywm1R3s
T8veDmSsfhskj2YaemOZ4HbEVUIZj3ptmjIVPMQxhFLu7RL7eB2BYUhsUVmt7nfn9ZaHT6jOnQ/h
RbbXvyfvlzmsIzKeDh0ixlLS7RCgXGi4LSfJh5zNBPp7Rl+OG0c3YgHkAGBjMD0u5/FgDgaO46ls
Y8EXLhPDXzjCR4CHqfpbE9cxRk3Avw2nXUTPqfxelBsU+jZh0p58B+gxz0QE3XYNkoX9Wp5DZF/v
yFSmRv0AcgZcEqe1qcKLfR2wjmoPKPAt00FSVwMa0vhZZzgmqLGOdIQIWiVAnO5+/9+OzDlqcO3m
WJi8IAwz5Y1cErkg896SHcc5ZyGihrhPy28+jr33w13PWtL+CqgCKiDcD6zJZmIaYiAMQaDafgFw
RMg2leDP7Io3ThsAT0B+4JqyN3LWXQ60hFMxOS5LtStvnZ0DaJ/VfsAtcRv/juz4MbNR/Q/lRfsI
QlRRNxXicNJZ2vgraYnC+P323tgtLj9mMusCx0qQOjZVu38SkcTWHyR1Se0d0K/f7Uv8XzZx/jq8
w5zpq528ser9zAdcX2BG+BfwNCDHvAqmCY/UzNsecJRqo89NGXepSE/+g2Mkb1kgL/T6EHlHuT6E
5kGTULc1UYXeBNqPoH5uf9z/EmW8VkwWIF/CxinjXQf9atxwvix1QcuNXEcL3jZ+mhEl7IVaYf99
Epb+WfNPmM3VwjbOj/mDfPAOqh086afiED0Pv+FhyAv5QzJ2FKQsqC7LjDUysz+MM2/6dbxtyI5a
bKnU9i+/LixKOc0Cvq6vftaI61fWU6z8+aM2qwKN5TT7mOkN+Va8kfSChgmwUG2yf7tw6GTcNzRb
ObWjGPGiOnfDxn3216G2QeMs2qJY1HbP1CKxrHIf8ndL2sjH5nNAzvUobAZ1LVebwXjS9F2Cglnm
Dmvcb7e+OsfhuD4IRk7s/37p2JIv41aFBebReqxR02gWOiLNSFxo6lxuemzvVf+Tk1N1CjbUbybp
BdmTOtcoWwQukDQq0BxTudE8+zIW1rhOQElV1WqBs9pGX98fiWuk5Mj55d5gglpRyUZPIluYDPSx
0Gi2n//UHgRnlUgrlCAbTNL7XeWfejRma/F58GeafLNfv8Qd98ov/ar1jlRrZaWxH70X/mvCiGf/
aexMEEA0j4T63zX5JUZRteiwpoNmY0VlD0a4a8xqi8D7zFPs1iZDkvt/wkwmM0lUnCi7TrO1SNtq
baQvjT77WZDoiEazQORFs5mD5Ma5NR4f5KEYOxmc62XnSSjuRZR0NDvKPsPiwcdoO9SwK3OQ+PRB
3Qozs+RWC3XYGmQAeMmA2LqMl+ohlimurtloFwOe/tDkdhs4L6Mpe4cS8f0peeuUHMEBPJ65El1z
b/2i80U4RbZJVgk/N8tYpwksxvtRbmQ1KMCTLiBHzb7HLf+yTV4tjB7jsmrraG8nZrvUwuc4eleR
TBHVtc5EAakrLrp1i36hgQXujzDZ5Na+Gu0sNpbyidbbohK1RR2vzWJmSt08xv8C5Sk2WspVj2v4
GdRyqKt2EkQHLJgXDjA9ZP1bfBg8XV4gHb/UHGHpOIirD/9E4OnrchtLS0V5da0dGDBLXTgv2Fk0
9SPeNDMT4jrnzLYB+8kgs2dwsk75JkU/VArK+aotATTXFOw1F21R7pwVEoP/OCtgHLX27J9bwVz1
4hs6bvdH7+aE/BJ+MiE7lac2050rYxfjUOb17doP8hzLPD9e0Js5L+temWn0rYkJSsYAg2uxR0+B
3UitGa3Rc2g5MuLyFL+CFcZS0ebfNw2kIocxT4MRAXQ5L8HzN1WJYTgQGSTxgzejf2iNfNNIJ8kP
ZrrxGgTKMH4NNtn9ndgdSrNXVRtl/nVWHKj1ysabmmykH7jJq+o6flMO5mOQPThISN5v6LhJTc+8
r7EnJwD5TaXE/ZTY0aeKdGtbrOr/cq9Bk4xRo96Fetj4DV9OgBBlSrw32Cjd/nva7ZrxoMETazj5
5YOobQoERO836tYcIR0HmJDta8RqXwbMKzNHFJ66au5gVRUeXG8mfXX9ZCTfS+2YpBz3VhITlwEw
5kYbuRkDaA+9jWgyt+nvlKRmtsdbg2MBTYRJCUT3iv885J6Z+Kjj2w22anV/aJRdipvV/c662ZYv
QSZbsKBVheXJpW53zDuTKrFkomS4MNJ/7se5OShf4kxut6VBZgQDAt3G5TdBhKYE+JSH/cy5dbvL
jBHchQE3T9rLkRELE9OHptNtRcOkSX1EgFBS5p5Ut05+mDaiZXF26eA5L4NgEdG4mDPodo+AafoO
tCd7MzqM3HjKpT/ud9vN4fkSa7I5yNCk1QIDBNu1HoafInQCWDNSOXeZufX2gKP5N4k/cgona1Rq
anRrvVy3swzZUGVfliIU13zVdU8cchh+Lyzr+X7LbhwfjBPPDvZXWJvTaruZJYGLKaZuW5icPpiS
l2MlJ22HTD+WvKnhUfszEW9MQWjDmC7hNcACngIw8MUzYldg2SqF9CEFvIeb8vV+o24M10WISXbB
8FM5EetIt6VQXaCYJ6C+qQ6bOP7XRBuUc4DtcDlDyFAGFXc5B6MBw8BQIlCe/6LW5uVQarsZPOqN
xXQRYzIphko0XKMgRhV+py21sZO6GQWEm/1F6keFu8agTqEjlt43Ea6o7D6RnuBq2b/qOk8vVSij
RQga6v7o3JpygBcBKWi6IXKlu+w02U3itBxa3RYwPl03o7S/NCDK4ZSe+H84O6/duLVg234RAebw
SnZU6JZkOcgvhCNzzvz6M6h7zr7dFNHE3g+2AQtQcaVatapmzbnXksDfQ1O1coAXbQICpLUVuC3l
5GubCQohKYh6FsqqX+ugN53IbJCaJcOoWoPdarRD3h7l0rIxxH8sytcW4azWJYCU+skER1u+hMgX
ByvQsUUTnFy6ZdiCTOe1iS7tExg0Jf2kjufO+zQC/OvMlaO0dFqpW/9jY9o6F2GD5VWlENQqLmns
fvVS/Qsym+3tmVpaG0QLp0cV6lrA8K5NtBUSi0NmMFOap+5kL9b3XpJ9yxFekxs5OetA5Da3TS5t
eDIZMLVRjKebbGaSMCmSOiM2TprxeYiPRH1ZGDpyFv37i5DWBrqmIMQBlTFPcyYDNOqlFBhct+Ck
xBRS/7ilItKhtbKy3xZn8R9TpNCvZzFOtbLQNIHNUJWfQrX9ovbyVyOQanT1Bg2Bur7d3Z7Epe3H
1UvDK7maj9C9FHmDPlZL42QJd4L+LIp/LG7G2zYWR0Vha2ow5J6f0+oIRqQNrZcZp8KHTIN88lOV
NTyoNDJBytMY7m+bWxySOZW4FEiEyJNcTyJlllEO3BqmtwSRzgEZJfNHPX6+bWShkgY+j+wnPEEK
sAV95oyMwVeRv2mMU+kOtt/do3zf4tWHv339hBZva+4sEwSq+FSgjlOjDNw4CBSkY2Wnh0B46dvI
Ljr0ROFSGNzu0UM50o03VfMkroFwPmLYuOAAqxD6yBTYPzRyd31dVmU9GCfXTwBNKTu/vodDBRlS
tB+Q6tSrAbysbP2HdTBYBBXWLIhF5lmWslNM+oIU4yR1ky6pUT8LQprsXVIEK1WCpRWnVZb+C/By
MryF1ytOQinVYrp/TsGov3L5vOqlUaB0JIsrO/k9kpo98t4p2+C/AwfxgfxOKtCDyz3LOMVITKvN
xvo2ZL+Fbq/Veze915NT6KOPqfPStUAJ/hQkQFWZXVbHIduqney0Y78LKtOWCiA9wr2lHMG8bHL9
fqgOSnhvhjwc6K9Gz0+hSca/S5B+baJz1ewqAVIf4nzIBmzxFOjkUJNq0+muDamJlg8Oitq3t/jS
rTHR0/3fWKefX9waQtjX/dgb7PBWssOALrK1AtKSB6eEQB1jil5JEVxbqKIoZ7965snon2qkYOPg
1VRSJ2tWnNzCKwNuHwkHR2pYV/TZg6kt5NpQ0DU+Kd4PcfgxKdChhVSkP2jV36pmsr09cR8bVDhw
l/ZmoWtY9IVS59gzzJ+i9+jS0hsf9Ko7GT4o7bywxcJJUMyIN9Z9EHbIV+zc9OgjQUJDbi0julH2
kCpvlQHVxvye+N5xaQxIPlXFJpbeBmjuXM9JkGMpXuL2i9l+ilxUcqJDBE3D7bEsOo9p3ibQG1W4
OS1S33SZV2iJeYqPZv8G/Z/tk0g8qoc2uh/VU7+SR19K4RiX9mYhl29EuuUX2Gvr2hmz5KtmfRUb
39HPMMx61nNuFnZGn8IYbPXoGTEaV1trznm/kOan/PIb5jeIT8/AhBGj8fws+uj2fDJk1ILQhZOg
XN2DyZPVZ+45R4FGGSmXrt8a4g8xKF9K/5D7ri2twrYXXpXUNEDpUVQB9W9MR+niMNaQGpVBxJbq
WP+TUvCKzH7luaOj3eUdaK5eWfbp6H2YAsxRbSQqIGNybQ9BCfTIvNw8JRqw5632pI0nevX7NxTF
k8qG6rDKVp4UH5s6OTZTj/r/2py/KQYdCfbKy8yT1u/qSr9v4cjRk9YBdqtXe3+onLqCChw4+T38
ylW2BrxeilMu7c+2XtN7Ya112C+s/E4RviEAZIhHEV1izV/jqFpcT+ITFA/IvZL5up7fUPVRdHdL
jtUg2XQROla1iYkbQuNe0J9kpXCiteTh8lG+sDlz6LGSK6UC0OSkKFt13xmJYzC5JNmpKiGp8DX/
LLl/b++jpZuZugahM11uoMVmw4T9s1AEs0NOVxM3dfpNpNKZRa+3jSyuG/kWONvgjqGAdD2X9MRL
alaaxikMEyeQD24Xb1BRrdXKEbyVjrfFdSOO5amDuQ8Rui8g15Z2uCfNTxEmZF8M0X3UbIjAdtHQ
f49KZCnTb7cHuHR/kdiWKflNAB5tmoCLwy9KWUMGH6NmpSByndhwe+8bi8bWDO1D6fNta4trdmFt
dlsWdRmFhcY20TnoufxTlX8PRKq3jSzGz9ySgJzROGF3zHbGYCVRKgs+Dk34kjToC+k/2+rYdK+e
9y2uD8jnNAAExAAf+ximp0Q69OjOJSLsAMbP0HocppaPZqQbId+WSv619up9Gexzc593h9vfunhw
psI+jZoSL9w5c50njTU8I615krytr22zbJ+8QHys8b7wQRtJL9Wa/11a8UuLM3dvJKoXhpCgnYKA
kN0bhTcvhYsFQZ7A+FVG3beOO+f2KNdMzjZZ42ZNGA+YHKJoC2c/dFqvfXzOgO17cbdVBW3lKK0Z
nH5+satRTDTHqu0ng3fuXVIFD5H7u/BejEDfpEF7uD28pYNLWpZIk7rJxB1wbU1rZKWCnQvgg84b
qLyXzEMn2DoQhMyW4OVeI0GZVmh2gZq8Di1MAeWmD+ranuS1gyVLJETYPFvD+ynn1aE2TDR9q5Wj
tOD+rizN5jEWcrTgCizF7vdaLO0pwEQhbRNHPEyFlWlcHBbAHwu0MR79PXy7WDSvRawtbH0DpVYK
Qn64U2VErXQ4+sS1ZMgSyM+cfAMv1ok2wJoc1YWtCDlrryhIvFDtCsIjeLbROOrZr3HTCm9Rv438
fBN9bgS7/gkrWVChHyo7cn3XHJX+ddD3crSWKl7yBHwStWIem8TC75988UlFhAigkMCRmSDtq46f
S+lFNdG8/54LydHInhQv+6IoX29v3cUFvjA6i0sikml6n2IUjV30pv9Q6t/U2Z8GuCOJ5ZXdNJ2D
D/sWf0wmnAuHpM31pIuImqdBgzExSGQnjim5C3Gx1ni2uI0urMxORzMGSAKPOS926Q4KTYjPA7Ol
4aOL7AAd2Nvzt2iMwUwCRZSy5mIGo1SEcRpW5LjCN7PGlak/q+qrLKzV/5amTueKpsY4AfE/xCGQ
ViltQp6lN1+D8WTWv2+PY2kfTCARQh24X9V5G0ZptG4N7M44QX1ia8Vbr8a2lX5BQx562B+3bU1O
Y74NAHBO0wXG80M/RqF0YRiKMokOdTvKpZ3Jn+JRsNvnilxOvHL1vNetb1ib0yGQHIxlIEAG4tDm
UckexUxy1PCtFI5S+sNXdpHrlBq+xo/vw9jf5KW0jcXxro/LLXxQqMl87avOEauj6X8x+sR2rbPb
PfvZtnUddBCCHg3e4D4q7iTxOKHqx+qOpqcj1DgmfPHZC4h7msbsVACSmD7AGdMMtpC8GMgKysPm
9swuXEQgPf6Z2XniEKYVN6DzyjghQv7S1XtTFxxQXUB078GSdsdaWsu/Lu1Lkwb8qXGNKtQ8q9xZ
6NlGJO5PiRE6YSo+mkJ+vD2opSPGlgSJPelQQHx97TXgKW4GGuONU5SpCAvGsuWgvijbYsLDOfc8
Y+Ua+tj9TkqRHhRSr6T7yL7O3JQP9YrSyS5J3n6rNDbk9Il+H/kHvTmK47HtI6c71RVsNncixfgR
PjDgEdQRB7tea9haOpYT8zb4rqkBfq7tFKnK6HcD0blXDbbev6nuC01sKFo/lchR357nJQgyNQg6
NyaUI73B8zvRMoaM9eTdSN6QZExx8P39aBwGBofuOlB47oRoEzWo69r9yH/CShq+at3ryodMhuZH
9vJDZgtgmQinS2ZhnoTioNfBQSi2OgMfXjKYK6w9D9g0/OsqTklo/4eeuWGtLLOULriaitkdUkh9
HyNxap78+Htm7KqqObYIVgvaztDstnuegJLjnxz12yQ79mt1u6UHzIS1A+JPPoatP1sJs4lbIWtr
E5YbGp9Kedck4yeVYmgdfwqVs+w+yqgdh7/q5K+mIA1+HH6N0CtpJPnDNzEYnD63JaWyS1mjElDZ
kvy7fks+9caKc13aMiTGwe+QyxWBR83OZqOiaukVlXlyrW88obzE3bSg5U04zLUBOWE1QoP5HuVb
/0mxUid3D8O4AWy6kdbmbMERQa5O0MtfwEv12Zuv9aQkyDuJNx8ajjB0xWtEZAs9re/07ZNu0XRH
vi/aRXzme0qW65Vmnmpz3xgb6yDUz5L2OLVNFs+5rtpFdR+soRsXjsLEGf+P0dlG7JqgKtxUNU9W
+qpZP6ecfK3sVs7bNDez8zYx4/JCAa1H38s0txcjY5e0uZkJeBkxLDZ6AqUUXMvFTi+zz2ntGk7r
9+GuB2tFqaUPD/AulI9i2JjPOlSHtpRb/yFdhgcGU8WCojU35z6v5CJNpJrVrIVHqdi7T4J2H5MT
TV5uD30hFCGxA84EamsK5POuzaouQrWImN6IfIRIzC9H9/COkwP2Ro/S24pnW1rNS3PT51xM9ICI
t1uVCsmW4LGWf+QBjLbRihtfG9LsSFpClDfjwJDChnRqZpv5DuVtWy62xkP4H2JteqRYJnSNePnO
SSNNtIijRs2sU0JHTCS9Ko1u58K3Rl7bEEvg+ytLM5eo0sWdRWlKE6icf40BzA6xnZbqvnJ3RoeQ
umUbxY+q4Rm3qdeQZItuDopiyKOR3aCkNCsmSZlSWU1QWCd5r477KHqKjZcU3S1FPkeSRankqDUv
tXWXK68CVDHhZ4VeoWYlLlmIg95f9SQiYbcE0X69edRBVYJKq6xTS1taTUfhiCaeWXpOZa5kTxai
DipzIHCm1nkd3Pe1pTSTgzocBQv0brrRvIchaew6PErBs9l9uX0Al07E/zf1gQ4jhW6tt1rPPSUi
Uur02NH1RA3ztpGFiA6/JhPR0NxAe9McQZK5QTgIIZsniD8V2iaNHa35JlU8PYJHrzvGFE2DY5d8
NwQq5QWs0we32QP2qIXDGjPox1UkvSERWvIPF8k8yRGDKqlbnRMT5+JbJhXfhFCBZtLodrFSrT24
F3IKNCnRLENyEQ4lANnXKykWEticTmIlJc2hiTovp4BO4zFgBrkzxDvRVvPt7dn+uKTYBNbLWxXh
X1mXr212EWnmvg7dU0047NW7RvadbqUqvzywCyOz676q5UFEJcU9VfHfMHyxdmlqw9iiH8vxl6CI
m3Rce4F/9KvwxEFXSfMj+XII86+HRS/YILpk70++AljLfcsC/VR66r71f8fpAyX0fz+L06rRtw09
HXp41+ZaNffpWwytk0hTwzDeFZP8wErrxOIsXhqZOdVKoZGvVHzrpGrNVlIeEJGoDMuWa3mfhs+9
9VV3fw9CvnLmFyIpppL7AnQ22nG8Ha/HlnIfV9HIGejSUyaHd65VbOD7s8tjMyEajF3nQ9HrBZBW
r1zAC80Y16Zn02olWW2ZQmmdSupSffT5uUe+6dCjNGq74T7dmL8t+B7NdmdkW0Fbs/6x8jlZp2+N
SivjnvshQ4VXLfan+ZbSxk67PyHgi0dFPqQjt9lIotNRPO9ztSrFs7R5yaqSmp4IrD9w8oRForRe
yt2hf9Y6dcvlIevbljyjJL+tqkQvdOSgUAl3Fvx/FJQJK6/XF37+JtPNmr1rwhQX8P4ItH0hfutc
a1eWvmOWO1fFN0imU7o8LQe7Vx6NfuQ1pVXOEGzE5rdY7oyYpBAkKtXeWGupm5b5OuKdvhAKLFrR
4LcTJy99EYiZkhJ5uj9ap1TXn3zB9+yy9FZiy4+3KDag2IfegS7mDwTNmRTXFZIW1smCr6+iNzTs
X6qstQuekqvEVosLTJJgKkHQw2vMIhSa0TITMkv2daU4kXTkAeYBGzPNzK7k1A7pNVKEsxjtA8Ra
BLl3TH2PXiOw8Whbmch8mK/esEalt3DXgbxXLBrp6fMArHU9y2pc+qoRuNw+yk7X7l0yZpJ8DKp6
xVeu2Zm55kYuq7EQiVeERn2sgvRAq8SdykspXAHULm6biwHNAqNAypLcqrh19Db6YfoRHLSwMN52
/EvbBsKGCYeM/PGHpqZY7dUJFOOeDM23U+IC2jyU9KtYybbfruC6l67qS1szR0zzlCS0ScpV3e0N
9XuRPBfaiomljTnRQxjEAuSx5inJoHJj16oZjt+DdNlYIVom/b2rHCXlTjd2t+dumv/5sQa1iyWA
6mibzdZHL1Ig1WPlnpAXfeDicoDwbgRf+KOTji1N+UHufpXdSrS8YnTOJlIHdZDrKBWdmiEFfEee
0LovRV4FUHfVY5zYg2E5vuyvBSSLiwfbNUzscK1B2n99uho1zZNQZLBe+jePXk31dyH8lwBhYtT+
PxuzE5y4lSeoYemeNEQBkjv5WG5VFEmH72H0CFtJ5mlrofoUHX5YwguLs7OsKDU8MjIWdbc/tzXS
HYYtmoiC9Y9e9pKTA4T5R5ce+i7ZlbJ/uL2BFhJ/vBIgyJOhJ5vK8bMdlCV6Pg4J5k1qFLakb4fk
Zy79QCrFyj9JycGqFVtU7Di6iwZlk/6HK+PC+nu8dnEtjeNUJc9rF+CCZBfgEbTeOBjdJnnkXbPi
NBe3LZ1egPctHZKNGR584PRojcbZD7ivHaOuNn2gGU7Wuvu23fbf6kl0XdqvzO+Sq9amXw2glm+e
XwlVV1hmnkgsb1A7WbInbRYJh37cxNC7qsW32tyhxRh43wNw6bswc4riayOtkqsvOfLLz5jtMlHM
wAJ2fEbUKLCtIq/0acy33nbYaft+A/uFS+Ue+o+CWRFWFnnJIyKlBvQVzON0V1+f28oMvD4L8IhD
eKijN1hoQcHZOZKaleRk2lqb5eKWfmdKNaZohyTKtT3EyGGlE1lo6uBOryefW/WIMrnq6k6WPtR1
gOwvsbeIXCnJbVE9pmtq24sjppVLpnkD+qk5uUCaD6EojHhIWi4cKdxZ+R5YsltsZPnBXBOVWnKL
U9/Y/xmbRUImglKdJk3Gxs8TEr18hND3v3ipSyOTF7s4qGY8Dl4i4Hu5o92y3ETy91iBxEv6GriJ
I3XeIaG3x266cYdEe9rHa+doWrS5m2TzMJ+iQagwv+ncRqliPzHcU0gyKFYd0AwbULpAQMhgJPd1
u2vin2b+mAbWQQ52hvDl9kFe8h4X9ueXHvxCdHzEugtz+jaueE708UvhDOIu19pPIq+pYBUtvHRm
qUxzdAC+gGqcLewghqHQyhbnptP3SXTS5F9j+bV078Us3rtqh+syNlHsSPXPwgu30PU86tZqKnDp
CUcSgPuWBkxS07MbUa7FOofFTMBtglUePvnN0SygPIDyxKuhm+lb26ArrlDCU5ZJn27P+tKD3eQy
JiVHyzRPi9kc+E1XlZGsCtO+0+No4we7RH1pt9HZimwUH+Q1yPR0C8z2GQZhfKL5AdW6+Yu1d40k
jmJZOFWG6NSFsAUe0AyIv1TIJO6N/K9odY6yur0XZvnK7ORRLs6XlEhqzvQJpyz+1MPvjE5QZCD7
Dv9gDMdV7xBtVZvSXyOxW55gYDhUW9Hu+ZCek/zAV8a8cdF/QJk0sIHSJ+O2NoFi2vV9o0KFtEbi
sXAlwso7SaJDzwdn6MyXBOz13iwxOQjQwSlO6EPI6Wn3NDkeb2+fBT9sEtXQCAg/n05n6vWs1lnT
6aHArddm5tHkIWgG90liHkw9cCTlqwGR0G2DC2h3OEbpwKYFFiJF5J6uLeZhXxWDKuMnBRK7pMph
nwDD3uvHwEzoNHhGGsaBZXErZdBgGPCqgdJReSQTd25C+VvqfZK9z8raFbxQTeC7kA2AqZjJ+NAd
4ntaICtpKJzaGPJnYaul/HkIFTwHLxUptZES23vVXk46BMX/fVX/2vpsHTTJ85qq8YWT4Y6JXVVA
M7STjnx5q8HtsAYsW1x1OjTJd4DvgfLweg2CuJRhfM2xBmu+H7Ktk+YwKCjxNcB94xyqYWk1s7jg
rOlygNOVXOmUk5g9TtK6ERrWU6CCPQB0kVFOOlv1LnPPKTrtYI5hsiI14UOglN3LxTlN7rN+5Y5a
HLg+ceOgj0XWfzbNiKLHjRCkwqnX92ZR74wi2BgUwTjNpfIb/uuV3b4QeUCPA/U9TDyw66qzt0Ol
Q8rXI5SL0oYubqyclHQgSOmmNbK15uFFPyUxuWi8cI5Jslwvat2Lrhd5FbZ4YTvs5YPgi/2x9SOq
73H26Fk0/0Vxpt11mT84vqSv3YSLs0v2lrcDtVNS/tdfIAx+PDS+KJxcdq4V89b1ScLfN3RLh/Wb
H39dcSVLNxHWUKiDlB/U/8yVjFY39G7CalbJvRtGm+qvqjtarZ0h0TS0yOaBKq7VT6ZQfH77Xdqc
rWgES0GjSNhMSlsfczvfNiBf4p+uc3twS3OJsMfEKkcJTJ2PrSvbthY0SziVuvuWFtkuj2HMocM+
/g78W629FcqAJXuU9yh68/jjspu9/bJIkpskYu0awwnrYC+cq73UyI5YvPbJ4fbYljzBpa3ZPomC
QHSzaZ90/WgHDfjhNXe6dIFeWpid8wKZ4rTOB+H0xa/lrY60r7CdxNluj2Mh4jUncdiJD5jga05r
r5d6LSUWoZde6I+9efD6V9M95gWkkFLBBbL1n28bXBwWuBpalkgek9a9PmAamoHVVIY9pSNc0oKF
OC/cuoq4F9cUNZYcFyVCgORwHyhQl19bKhopl9OEIC/XvnT6Q2p889eadRZv3Esbs6NUxOzGknTj
yYW+zt1WX0bzYKCA5R5T29gEyh/rj2nubs/gyriM2TbvzTp2xxablvw3bv6a1jlv326bWHTEF+Oa
u0FdEchk6GxvBR8kxvcS/GfKSXQPZDnLP97XsVwjg1o6UHR1AboEIUPb0yx/YBVdHTSm6J2NuBM3
o6IN9pima7p9S7uPrB80/jzY5Q8d1kXl5q6kUDJHuAmytG1r/WxLCapFa2WbL5XkTNq4AVuSuQVz
MBuPmfu1aQY6tSmr2UR0TQTjj+KOlv60Aw6co7X46Fu7EZc/SGRx3Qc9fEvGl5V1XHL1l18xOwNa
5luj4BtAPJI/DX21d/W30vrMYwD0bm/DTShCrYv666kPHFd+4EuE5mGM1hB1S9M+Md9ApKzLAKBm
xyQWIfnr5N49QQ5g5xEws/CxGC27jeoVf7aUFyJN8o+p+SWge6OZxOZICR0BDVO1kUU271I9PNCh
de6sluzMS5RC62dKj5r6Uq5JoC3tYzhUpxb+iZh6/rSswrzS0pTXSCU+DoJP7+/K2VxYUo7JhGKZ
MCxcd9durdWNzDDH1DtXFtwdgcfx5AaKvvsFD6xqLSSbVuYqVkBLY6KEneTsYaKYZ469IQ6VojV8
lEkpZ26mcqeKxjvSNsFDbuyKbuUOX7H37pgunsjFMKZdnWFPClKUGb77Mgpdw9mqvkDovynTu3JN
FuzDfDJCg5wT47NQIlZnR6SRai/rXNU7t1W8LVL1UHb7OHouLPWzK2xun8cP52CyBT5gUip6hz5f
r11S5P9rC7QFJfF9AatHbQj71WL1mqHZQ8Xsk8YLI9M7N+5T0SmQDCGJk8h2sdZJumiIR4jM3pjI
XOeGyNuUxNHeuW+VTUjXgak+haN1zOSft6fu48Ge5s5igXDbIujx6eBd7Iw4FOE963z/DGdE2aGi
EA4bnv4bNcnueiW4j2MwLMhb0hzAHhGz76tjXdqbl18wG+vUaJo1feSfKfz2bnQU2rtKD46mmmyi
KnLaONlI3p/bw16aX0gzDImHF0n1eT3DUPIqVqzEP4s8uWgHVhHq093jak1s2Y4B5STAHM7C9POL
2W0rmhm1PvfPanwQvT9Txzpdx/6/5l1jEXm0/mNm5rzCgnY4vcZM6w3bPIC2P9LsLqqcqhDX25w/
hjGTuQlWSNmZDOu8vygvEB/ibYK5enAkfNhbGHS2i8it2W61z4PwLQqllTM++Yu5xzQnWXVanaFY
Mmb7tMjrtvelzod+DYD4g8fmfHSDz4K899c2x/SrPpialot+8QkNN23Yi0WLlDFQ2qz3z54XctPp
jc617q1dAR/ldaZZBEMN9I3AnXD62gw8N3oZweR0lrTQ1rMfLbLQfgS4ZPiFpM6oBo6c9HvkecmJ
FN2hHksH8iVHjF5L/SWF+7gTMtoLlA2Qhv3t47E4A1Ak8ZhA2xp45/Wn6UIfB6E0+ucILpkoppNz
JYJaMkBDlCrCtgI3+jzj03SR2naZxWrGGke8YMv6A4q3t4exNMUgtaf8LJTEBA3z56QbkI6oTf88
NRyNfgIZprQ16jP5Tts4/MmNV1Pa6MEXIYkhxLN7dZMPdpQfRemvH8e49/8AJqKKevlJs6lt60Yr
zIGRt22ins1ck46K232/PfClE0oKlUQq46Nh05pZ8du0DcjR41MjHzQ3pOMH5ERC5RlhnsgmTF1r
bfzYhTKN68LitOIXh4YW6jryFdc/K9GDaPaEUHTJkgCZ8tRFrIOSe1SHcBOjWGU05r2k+Pu+Bnx0
L5i/a+QFteFnLr/53mvX07Kyb8NNo8FC4QcOO5zT83R7hhbcydXnzi6dMOm61tMFdkYBrY24CQHO
NPQsW/HXLC7o28u2tw0uxENXBmc3QZR4lZiozA+lgSffcjeVeG+5/kbIVtZ+4TrFEAJEZKrpD54T
pihdJQd+E8EwL74VbW2r6UaRBvbyJlFgUNfetPHb7aF9pMqZ1p6NNrEBTyDw2dNZ1cs0LLM4OCvl
N8nEK0k1Aru+vJeFzBFc6wjzxtYS+qMefFYFwWnqp1Gmot+tESQsuBUA76hBQJw9obdnm7AKSrHK
PMbeG5IPQ9EAG1GS/+s+92m4F1Zme6dOxSGtYcQ+t+F3dR9q+8b/UqdbmPJuz+vSStK+izUQvTTv
z0LooCFqq5HWPdcjePdT5t25bQonU/szTXzbovPGITK8bXPpXFzanN19ru4GQiJg0zp0z7T/bNWt
1zxmvubAGfrvTYEnow0LHQGawmZBi14MATF0Fp6l2mkn+adtTVVDfXLrR2H1AfveWz271IGU0RJK
ryLVnPml3ratRHNojbVE3AooP7ThVFPoXoV873rSY9AipIIsjv4s+Lsi2pslGHEreO1DprzrTkX7
pxOUX8lP9QH99rL/gVxPEXxtKFD0XNxhdfT1g0H3f30M5e+hukZCsOQ/EMhkvoiBCK5m/iPQx2YU
wiI8B2O9J4EOAkVPHhIJGqS1yt/SKYJYAHE66FTpgJgtjFsHUSxYcXiWg98kpsK19N7SvtYp9YCp
eX/Qz35/VQSDZkUshUVQJbTjMRwfi/gBamwbMFFXd2DK/7VkBaeIBzdth9S1iARmF2JoVPCKwO99
TnXA00prh+EdKZyV07M4cxdWZiGdSnxKLrlj5vTQspPa/E2Gb00jYHH6LozMnByTluqS1YRnMfvb
J4+atZHSL6J58HVE97K3cK0PbeENA/OW+F4GnqRNZ4OSOmUgjmLqJG/jRw+xiJS5Cv9DukZ3trTF
Lw3NBlb3WoU+BYZk45OoVVvJ4P4/B0a1S9XNbd+zaIr0NQHLlOyZg4zol+oDYaw4TXW5kdsXq6FA
JDhW+SUUVp6aHxsYyEmQkGfiJoEwEnXXkZEYWQZCH8T5sqc9JUN6MEvRnqiq3WjYRu64UTQ48xxT
+BwEawjJhbXD9kSeSEwwsV9d21ZjtYsFGdut8pLnhxSmU1z6mtzXwmxeWZn5Jt3rBYuco39uTCmz
cyBjevigoD7Vj/pLpB5vr93HHPDUtstwJrJY+gasmblBDlTEFv3g3ISyeO9GcbERY2NwUPputp4Y
x1ut68Z9LxW5XeaGe29UQfjo64a7A/WeUh7Jsi9Dx6upNppgZWctnE44vElT4qOnh8fM0VS6J7mE
woRflrevaPmFp+N3rSZ2n9AUp7gbqaq/o4324/akTAs5u97kd3oMLm/qMnOopC4gTqb2XKZdn79G
UfIphRZHUdai2KWHhcK7bUJoU0pW5olETa68OjSi+Iz83rAfEquwmzFEqsQ7oVqryrVHwJfZkHI3
RJ75mmDOwjARm+AM/T96k/kt2KIknxRJG59LCEqj3tHfRnSubk/lwm7GBr03NKVAojB/l4diGrgu
WOxzWZrRlqUTHytTsgC+pP43Q6qKJ09N1vgU5kZJp4AhmjgVKSFzVc2chK+LbhLQjnvu5BY43N7w
ThpQkkI39qGyBtSePPblZpmMAdOGrZomvwkgdu0VFMHXx1rBmCe+5U2/EyXBlnPE4ui6N8+WsWml
t6bcdIlou4bkRPpKQ958FSf7GkTASOxOYr5zVbRed60+Ld34rLixTfatp9gbaf/FyNQVzjLCGjov
wSYka60I4OW51Cpb1772ZW0Lq0ovi0O5sDK7s7wx4aaOguQ8kG/umL9s6imGIfL2nvzwxJqmjD8g
OKenAMt3vWS92lVhV0vxOYqkXWWiTOEjthe9qu5BujOkvailRykxd6pQ275VwfmDntS/PBjTN0zk
tYRtU1PqvAZEYcRLzJhly2r/BdYbklfsFHcnxdtMXKugf0hMv1ubLk7QodT55sUtI5J9USlZv2SE
djjftIQdpImmMlfMY72K+mNg9XZBrD7Capv7fxNI+G5P+9KpJE01nRUFRpX5WxouZ7coIas+i/hW
x+y4bjzChu1g0C7l5pVrx1kfHG4b/dBAzsjR7ORBRPKRZqh5epVe0dHtTKxq9GsL7vdsPMh99hbL
jtXR/QvRareB70uxfopaskHiMaR1BWevrWQSPox+KoQBJpiUPEzeHtPPL1I6YpO5sQ/269lUBHEr
uqKjI/TijMPokbjRoMnKkmp/e/DTeblyTdhE35hMNuhGyo2zYFPQfKGPFCt4zurB31S+LIFTlcft
bSsfN9dkBh4g7hFUvj+UxdVyouxA0v2Z1u66+1PnhaMM0i6tg52eW5uu+1rU937QwtSFgN+pjusV
7/QhNQlnztUXzBx+D0JE62ozeNZjetnjjTDct9GDpuZv5NGbVrIpTMR9Ah36r34r8N5P75ocOhTd
ruVHwT2AF1fWvunDvfD+HOfOI25BuXWOE89HoTWShgXvEik7BlnY7aNYku4Ul8a1wisVewwrCZAY
OgBRp+mPUZ7Vm7oK5J2IoM2T6ptTx1Zdd3djLaG2GLmxI+RomYhco5s8qb/4mvpTaBBbQ7093Po+
SaLbSzuPeKcWdr6fygROA8q+2aZFw6eIBz2uH5FtbrapKupoLpr9PuxDb5Mg/bMWjS4aBGCBDDnY
evbN9SnRRt8XhLqoH33vpKbJi1m/yAUiIOVLW/a20X4vO+kopN3e/VodO/++0X7ivkbfWLki3vMl
l0dnGjmdwhYVW2oX+I7rD/GsFrW9rKofYTY+etJd3X2Fwxzxr8J3PC/YqgWkP+691Rp2IUBp3T55
/tZ9ipufntbucu8xVfVDVr7RTOPzHx7A9LY6D190Qdp3a+Rj7wf5w9ci2cLHEMHDNnD9tX1ALquO
+/qRVMddn9lWo0KsaNhDjA5g/epFDZJIf3RA3KRN75R03Fa1toFuOdGPXX6XlBPt6cmvNCeF4U6z
PmlDP/GrrRTO31+C8+8E+/sOsSDgndOOi2VZwz4XN4+xkeSjXXZa/pxKk5aSPPoNKAhPDNRNXOqx
ZTee8T+cndmO3La2hp9IgObhVjX1VGq3223HvhEcO6HmeX7686kPsNGlEkpwgo0gGwbMIrVILq71
D8GjOiah75YDvm5ySI/MhqSFsJGOFfKXsgCW6Jqtbj9EpT9khzatFC+KW0hLpR9l4BokO/01RQI4
aCHa6FdZGr1ARbMqzgOJ9o8grmSKmmoVDXs9a+zpmGmxRm9xSrfkWuYT6Grm1IG47cG4Qwq6/EK6
HiJMYVCNq1FSK/xwb3T/ZsoPTAHhPz/Zf4o85q7hrgcqgL4t74ulOoypDGhIBrl0FqF/ThOfwKge
LGN6jKWzHjek+77y7Q/PCoakO6SQolkaIqKLyyaYhFbRQJPOZvRAa+2+b84Dr5pQf/vTcSgzQFHA
pYMziYfh5Uq2g4Mq6khKL01Y8NrVXVU+oGR/6IpxI3dYpqPznfJxpEXDKy36rKoTU3gYk+9UaZJd
qW9+S4290T6ZT9GL2FiMs9i9SV12ggYE4+jtE3navsjEoyFSqGHRr6T606o005pzsFlNh+QIiYvL
Bey0XGuDlgUMEv+h/6yVB789x+kPshZuxI2ouIr7xWCL15Gk5JZOi4q5ZeGDjboz6q9ukRow30BG
1JOLdNft+FhZzY/TW1ajTNFOSJAwop6+hjHVcNvfT5BIYUgF4t/bY11dV5ezWxKjOrOV9LhwhCfT
QA77nd49ZWTPo7lRB1mJxIs5LSJkCGur0xPGmfLvtGBRllSPSnG8PZkroOgiMJY7mPxw0LOYUXrp
W2ja3zo//Zr56qP6JXkp9b0kws9qBk/CmFosSja43MtcdTn44u035YWjVYpPVFpvTv/PmP5h/v3+
989wNMgnZGPvQkUf8m8z9/0+nSThJQ782kExwtfWVPudUKri2JVF7pXtsFUxXPtuMD9pHQM+Qq1r
cVZ1qTSNfdgEXp/IvRuBt3xIrTHjmpG3hlqWyub58TifExbe53Q2Lnc1rnAhiW4deI1eRtIBAjEZ
Wl6noOB4IHxK6lRUqCqV+XAqp7I9+LLotpRzVrbD/ALAowtyhA4/8vI3pAlHixjD2BN9H/6lhQ4o
0tbvD8rQSLuxqOqNptdVAY1J4wWFBSjuEjDllp353EqcaXCa2Bs63DtUH8UjyljYrIiqP8RTjP+z
v2vN0FPRPtnYLfO3W5zaKFuhR0QtAZO3pQhAWY+6MRlK7KHql3yNnFw+jVqJiYWjxbshKRQIvYp0
KB3pr0bp+31Z5mLjglo5XElNqXVRIUW7e9mHaawiUqVBi73c6cr0OEyT8Vp3FWAL2wny8hiYupzs
tKzMwr0fxsEWynttfO4uVLP5GbBvFt+7sfxMMrMp8uRRw3oiKpOT0dbdm6yKYhfz5nyUA6k54Uyv
bkGxV0INhDT9uzmL1AmAy1ArJ3lU4rZNkYNVxHOOkMrJaSqM4XP72FWlfrr9tdeG4yXH5oKAiuzm
YneNUavWVlVmnpgylEd4ouVpu8NIdwcGfctA6ao+RVjDs8HSiO8zU27mdf9wVmWdbFd9MOWe2th7
S7Run5j3fhjexeoZM+Qd4gx4VrutYu5SRXrW6SvWqfbYYuZ+e9orHxhpaoN/6BGQ9y9WOa6DJtDN
svBKqiaFBfE0yE9ObD8U1dDuoqj9rErh4faYVy0eZv9ONYaiPwubLitj0fzardW29KrcvuvET6l8
KdNvlv/s4LtFd9iImrtwfBXqlvbsymkNOtSimqrypa8SI3vMoSYqWekpevZvY4lDZPSwj6It8+y1
ceiaz/Vw9C4AV1x+3j724863ncKLY05IPUlN1/zqJ4a58fXmv2dxQvGCnonbbBEN+tblOBHNRSyr
8tIb6/CQVrANqTUZfXjUky+a8en2Z1u5v21e7fDhMP2iOTzvoA8xK8LWl+DcUd7BIfJFkbLsJBCi
2kiE1qZESQtT3LlrQfp/OUoO5tO3nLDyCm3H6Xxnj8qpjMS5q996eQuGtbIPicDZeY7rdL7GF6MR
qJLTY0/qYfqHmYkEdfJhbHk8Nc/GKT2YxQ9/espwkEqtH5GzFY7Xc+UZBVGWBsa8FZZgYlnu89HU
osJLOnh24oesCepq91wGeyfU3D/9fJeDzTH74fO1cS6NcREXXtagrF4BeN1Sh5gX6zIaNRTJKHbr
ECx4ly6O0Ng2e/SU7dhT5OQwILgRwwmIav8ptYoNYsv1BrscavEUbbHzmUW2Y69AlTnExedznGxB
SLbGWOSrUhVJFRJbCVyZDAJkV4QJkrKpvTfzpvl6++OsRMLF0i0+Dn2CPi1kJ/ZSUbpTfl8mRIL9
KGv5brI3VKO2xlrEPLVcIwstPpP8kptHY/ja/I151y5Jt/g2K8+Ny680/5IPIWfQzy6ilJEgvuTT
boB87yQUr0YteA2Cal9Ir2n01CcY6IIL6pWt7GV1plxv4PpAuGna4gs6jd8G1JUJyD7bZaL6FtX9
UR4DNxE+9gFvt7/hdX5OQYZrhbjj8Q2H6HK2jTVO5iDHiZeUOB+d2+Kkx/vGuJPis1+/6PLv28Ot
3KIX4+mLq1ud6sSpYggHjTjI+WMaYGGKu9S4Q/hQVGjS1Y3rUBAshi2HybV1pfYEQmheVZgQlzON
q9HWJg0QcDVI+9AVumfbVLmyX/EWe/IKvADjZy5z/W+oRbAGcWnpVc5Qw/QNE9pJ8V1V7Y5+jgHj
XR6PJ83ai6lHdg+XcZzlQv9o1oNbY8l2e7lXv+6HH7L4uqitlwIvr8TTxV/Koz79hT4MWhntl/SX
nG28lLfGmv/8w77xE9KG3i4SzxKnDINZSoi6dCxLN/2NrJvRbVGxr1po76s84+ppcEMXWEqfzLxw
X7HaxJuk43Sscd2Q/k4BLKXTnTJ9ltrf2kM3nUMTx690P1WHsT2aW0WrlaceO5TtgzA/u4jAupx1
JUlxajVJinpvpSkur8JBuFmEyu5ORJ0yVySssqFF0Ob/ppR8MSiQZaB9Jaax/+E4BgdOfjG/va54
KHU0DI1c5oln6PVRTu9UwntMHtP8eUiGjcBau2Y+jrU4JEs5MoXFPetRKRf1WyJ9kpyNqvx1ks/K
oiBPS5ZbkXfk5crGmlm0bc3J5MT9Hq893qn7wEZ3BZmX4bsdbVUq1sZD+oz1Q7UcUapFImA2sj5l
XZl4/nQWsyPRP6Z5L7rH0fzRO3e39+XqJYMasoUUpgZedfmCCYPQzkdZYrD66xi5KS57aKFE3YCy
o+LKkpsJcyeVxkGdfo1bNa21mSKZpNHwwGCc+unlyuZalYVBF6eehN9omgZnSRxTC1+fNt5J9gGP
u9uzXRtvflXQ7+VaM5blyEpoWjgoA9yzUH4wpEelkna+/1noeyuDxN4iAXB7wLWjCCmDeR+wtMgz
X05QTzq5bFM99WK3MCO38V/+GQP++6uovwhtC0CwNj171i0mdnhoLFlLg9VOkK+dlHPIdwXsf1PA
Us52RsiTOHvNA3/jTXPVV+bbUSjDFRLFKbhFSxq7lQhFqWop86aJ3jKVrDbXvLF809rHRvvSOf1L
YvtnuIuFoR0Asu/UJ0EnEJBTMXXwxYz9FP6Swof22+11v1L3ef9hlITZQVCqYN5dLrwjCryC/ST3
7Cy6DzvjsWrKvzWn+G2AiEShqifgDCiAei2fSkndVbxYAlcEpFe4ah79ytzJ1fRJik4UQzd+28r9
r2MsjDQJv242iL/8bZpZ9Zo5SLlnmf8M/vg8qZFroyecT3shfc5gk1cv5hTv2y5wB/9Ot9udRJlS
6u4nf3AnCqW3f9A83uLhAZWVggpPqBl3svg9UVrpvtSL1PNtf2focL10KzuHfaTuC/F6e6zVuX8Y
a3FcV10mm/6kz3fzXmpPtLF2JQtfJ/vU2pKR3JrXYvOlIkxs6l5cDVpw0GC2qa+S3ByzfuM1tXb1
Ev6wYGySLS7gRcIRUVywc4djrOpRJ4/1gi5yjh0QsgCxvGtjeR8k2nGCf2OlW9zdlfuPsXGFAqdF
XXlZUoZ0OkZpF6aewJozD637eKzenE2JkSsMy7yhZtNSCvUIJnO+XAatEneSVft16mmgW6t6OMhh
/9SK19b6OxHOvjHdydT3vR/eibr/qetvyabzyrxnl3GKDI08A0Jh8S1NoMq20qbJzzjeTD3ZqXaO
IYxj/nM7QNcuRNKoWaIRYINJL/5yoqAE4sComGiY/Wsn4j4N0oMxmL/HbHgwgNxZobUzRPZk9MbZ
lvd1O+xv/4K1sOVC5FIEC6Vf6dqpRWfoZVKmUHAYrQGogP68gEhQi3Hj/F4LHmIWIf+ZukdP4nKu
aqbxsfpmRjbIimu3joRioqMeFB+z9duzWh3q/ZbAyI/yxqJXXANZN2GKzUNlh0FoZIR1/RTyqP1P
A81fEG83JOsWc+JRVzah1fP9NB3dw7ewByIZbzRW1mYDkh+0GnxVdLUWj0cNSk+aOyQSEgJmh85S
f/dVLrtmY25BV9aCfu5cUQ8FigmI9vIT+WleyIVPBlFJPcWMlzwcNhZsJUcx5l0NbVXGKkJfBLzR
dbYzlHnmVVOX40g7NBTsfar8p0IaG/8+kDSejZI/OtFeotV04qKS08MfhwclS+raGAHM3aLFj0CT
cqyCpsuAp2At6hwBdDvY190eZK1eiaoU/U2c3W021+KzOYWd6lFa5l5cV3uEZlHEHpCWH/P6UEX3
jbMbOlRNDr5+V8Rfq/BBQojw9k9YSdEMFbFxXQXmqMrLeXZ5AtNAizMPZI15tMLAP1RA6RFzhClh
a8WxMjGZmLRiq1i6doAjDwXJagbsA/dc7Is0HHI14F8el0jxs5SbHlPZQd8hONzfh409f1wlOhVj
iPF7Wpq73qH7GypR+gIDSNolWlYf/3wx6I3hOoFHI4CYReIx4C+TFGhqe6UU249V7iiHmhTlQS1K
+UGUjjhUfTHuDT2QP98eeWX/ArKdfYopxPM95j//UCKQg7FDXTIrPMmYjn7R3WXRbizl0+1RVpId
Kv0zeIUF5yG3CDfZCaahmfLca/1DWf5Uu7tvvfHvZuVsbRgQy5hZcOZRf1h8WTptQ53LFctYxHzF
JCKLG+T7ftKe824y9tQDtkipK2cGdX8Sjvmlwa5dZDxTGgxpFucF6vzag5JBc0SaJLHOuabsjeSu
O8kozN9ezLXN+3HMJUIsK7QGWQZ6bU3/aotzKP/o7M9tIt+n2UB0PuvY3dXqpwmAXJp9qUR+KrZK
siuH8dzumJkE6KJyGl+GjaP4UgWvr+CJM+2k4Uedb6WS8zm3yHFQ34bwS1ORq3953MvAIOKs7Gko
xndKdJBBBxe83w5d97VPvipj64rkSxIftlyLVpIOIKxcyxSQOIaXLKduNAff13jItYlaH1K9+amh
P76LrVB208Iu9rc/5lr8oMcwk1Cof5KAXC6kLMV5m45jTo7TTqVrhnLhCrT4XpSOVkHn3Jc4t95X
XVRi3SbJG2nPyiFM/kiKBR4XBdAlIyWn3GpFoUTjyAGkWgc7HAPi5Fhpd72UzUfxBtR5JWxgGpKS
gGzHGWnZi9f8Me60oqJ31H5T2saNtnweViZE4VGZWbSAzAHvXC5nlAAg6EAIeZGmV3diRDg1N4bx
U60lsefkKkgXSRUojQproxuycpDORSM8ZGyaVld45F4b+tqupsJD7IfSkdM8de14F03/of3GWTPr
jpEJQW1cvBtB9bZKP8a0aqdhFwjTFdrhdkiuJf60tsH90X2YO4qL2wiye5qrDm11kUkPGGa/dlOz
K6297Veu6PLPgVUjZ4H/bF/art8kxybdstRcCxSVhxaehbA3oStffsfR1AVmfjTY/Tik4/Klbv+5
PcmtARbL2NX2BBckKb06exzkb0Pub5zSK3cR7kVkxoDiKf8u6btZUKZROIrSS2dFyEA+W0ii6odc
Q5/u+OdzgUsxMzf4amTjl4uVToVsF3ldermFMXZeT/JOJOFGL2FtPiQKCtJDOs/e5Rcx5VjN60Iv
Pb2odu2k7mXUoM06cpFReeGluJGLrxzDPG0B1ep4cXEsLjIGJLEGe+zyCu84bDbE8GC1+knjuHSD
jYmtbVzWjgfFXH7lylmsXhrIZPtx5cWRXR50p3zu4za/y8KNiFtbwNlTY4Y9zHyB+cL7kGlNKPEO
datXZFrJsZcCTylOEJpozxafN9VCV8IbbX9SeyAqs/XnIrzNogriyExqHFryr5MzYMZcbjQD1oYg
5QHzgAAJNeRF5hOn/djTywJ8U3dw+y0/OnRtstUCWIkDmxyDWVBwIQ1YHASOz2GUKCBT1Mp+7KzI
lSb0TMx034Wn27toZSQyR0x64OC8NwEuv49k5kmiQazx0A/Y6+HvJv8qo0O1qU12vW6AeWa5bbA2
lG+WWBtVSotM70CRmpNsPw+G3f/AnTnZ357NdV7BKLThwFFQrOJcuJyNHKpRrwjyiizonvQ+y6Db
+8peE41z70fQhYfBLnA7q6WD3YzO4fbo12tJSkOCCMKTAwNU6+XocD6LnOsr9+q+QKc9iYwX3beS
vZ8P1I4GK9iY7UoPe8a/UXakQ0+lb5m1DSqap4FeFJ7WC/CUk9QoT7Uc2W6iSNbTUGfR81RzL9tV
Cs7TrH3zL7Mr8EnIIJYcb0/+eqPzcTnx+UUEEp/hcvKhmfaB6fOkCpXxKzJcT5r8HUOEti53lrV1
LK+8ZhkNWQ/0Cmdhy/fL/MOx0tRx0CMeP0PE1Dzd13VRfueEMXpX7xL1Zchzar5SVqJXkUmh/hea
MLr61EOqxPEzrpAy0zqpxBNjsoo/vgJJKWf5LyRq54LpYiGiShhRl/qkRHVt3o0i90+GHyqHJI6M
veSHrwirqBtp2FrkzRU8NheoYnv5NupGOYv0iPSoqYKjLEnp7NbzYJVRsSvN+uftL32dbc7lQnrM
pCnks0vql5I2Rp6pDFbnoztX8B0EvqZxN/o4C8fOgRrtxrW4tq3JahEB4IHCkbi4FnOyTG5njsM6
flXlH4VyCKwHTbjNQ63/jsyt0/f6bmSCH4ZbfMG+rR0ZAZfS66PmE04Bd4P5HUjIlqPH2o5BO2VW
/rMBhC+rr3okitLKeBbwx6c+Ecd6GM9DRxqtJiCGo/8QlyY3Ma8QTuCr0lM7SGFbjHLh2bFyCgNg
spPT/jNp9t/y+CuAkH87StYWkb7gXKmnLwiY8/I8iONWqrtaL4CzQUysQeJCEXfGLWHDtchH2Aep
Fg581nKRXwTCLx2rHUmZsRrKarnYj4b4Pkz6q6SbX29PaQXoATkPwidwaiD80Agu56TUlh9Iscpg
1A9xabgL+vw4qDuYT6GG6TVPk+Kojl8t51WOdawzyHP6Z9k6j+F/OG3Z5lAaZ8ehq3pp1gy5lpR2
6ZXjQTW9Onysqy+WuDPkjYFWmlvMmVIpxTJoawgJX845bKa44MorvQmPLoWqIZJd90nV38u+4SaO
Ql9reIuK5G0qtp61K/AlSsHYgvASmgGmy2pIlSI+lERT6XXglkiIgelX5bmpvqeW7ubROVE+G+pP
GaZk4z/GOSp+qfQJ64c/zpXZMTPAe9Zymhvdl0uAVvOUBL5Ueq1qeY0cuqH6iMXVl9vRNS/kZenn
cpTFhhnzclJDSChelCQPprlDq83lVX1oso1PurIz3x+YXNX0Dbk9L6fTizw0jLCsPLtrD7KdQPVW
7xtt+H17PqvDWCZSfTNdGUzr5TBSK8rBn5hPImkOxDkVRGuZNKeA0vjGWbNyP8xJ5f+GWuT9koy1
F0J8lRd0vWvHZyMSuyCSXsMGecDSidy4RCvD3+qcrH4xIFdUrhFJo/d7OUPDz8mwymB+20QuaORD
TqKjR84hzjcicG0kWll4cPBYY9PPa/0h3WnLuh7HqKo8QXM5TMy9Fj9AGDyWzT+3P9radscYnVQS
EDmogGVny6nxFhxEX3lKrrQvcT5WR6UYp78zQ21OVZFHbqHoj11oTcdJVh+aMN/S3l25FmfaCqYL
s585mcblXCO05yr4QJWH8M/eTDGOG74I6RhK+rFsj7enu7autAFwGmEkqDKL20PKEWzy46nysvhN
JEh4/wA95itvt0dZSZigYYH5UGHsI1i5yCdMp5bMJuaOQgsnfQ74Hd9TKX+QI/5faYf2IWnwYcbM
6c9pkXRWqOrSoYSyAdPhcilFV0uD2cM5SNpD4Xw3ghe73qilrm29j0MsIrPqkjYLDLn04oRibYY0
iEwTKRs/605zkOVPiXxQy9Pt9VyLkLloQW5tUXtcPvPbmkIhf1Z6BGBndPsOf2DHnbp2p1digy27
uiGQ9ySHIf2kobwIR7kTodLZZuVVhfpTCmXl2Fm22FW6Ue7B7CtHDLtnv1CR7WsBZKZNemcj4V6b
LxZstIB56tEvW/wEJ+0EehLUUJr6oQidJxLKVxGGJ0Uoz425UeCYP9jyGoLkQ2UIgXZCZ7ElImq8
VReGDV5jyYGjFDGQxFc2Duy1ffdxkMXJKeoM6J0aNF6DGWMfnSbnk9S7xfQfjk2MKOnYUBSnx70Y
RoJEFPhtQb7mDPJZVdJdOloPdeTo+yDXov3tsFyblAP2zpzF0TG+nD/jh0PabzIg1LjKeYRBCTUd
OdxGqfp9YpR3vtk0G8OtfCiaNXM74b1jvqx/ypFFCy7xa69qGmLPtMsdFewYDE6wZXmw9tymt+hA
tyMoMAJcJr6aHztB1TaeFRQFUOp/M2xT3VDo2n4c8KpvwO4f7UnS75JW1o61mmbPPe6uxyANbJB0
RbfxZVcmT0kWgQMQAyz1UmqwDO2xtoao5pIAuCJsV+vavaltHDRrm59SNkTD+aVL/rt4eDrqULZB
FbSeeXLKB98+hOVjY9X0A+7zPD+qVsjOv78dRitTozwi88TAcobMe7HbMz8dOAPq7j2ZaY3PhaK5
USvvbo+yEqwXoyyCtU5EqVVT1Xn95Bbj17bZ58qnnu7b7WHWJkNuNCPHeDGxhJd7Qh0iP2mysPfM
/HcfPATKTmt+3R5iZSZUv+g2zKFAjr44sODE5zIl0t5Lp3MUvhWgJv1YPTjIM94e6D3KF0cjVT06
+lQY56fAInGuR3lAcrXuvTYCXTsGxVNVfqO+h3aU1qeQc8DUU23TnLs8VT5XFlTn753YtSoC+n/3
5o/JfM6zyC35oJXOG/JTkj2b3ZsZmruwB3nSxHdmVL7c/tVrywOqh2o41igIZi9+dJjCjJ58pfes
MNpnzh49eLc23kIz3DiP1gciaFFrnMteiyxnHJMiMa229+oiPaGK0JXaZxHmn0aBG+ztOc1Rc/Uh
eIghqUW5C3XOy6gaJnkY4ljrvfEkovveNE6UnCKzd6tN3t917oZTCfvQgKVOX2aZa4RdMgxyBBfV
7Oi9c5g3j9E+DH6Vyr+F9O/taelX04JIjODy/KlooC15rxpujBMlbF6AxuAOHLDDFgn1ejtimgVm
w6YORM1pGQzVVJqiTufSHdabewocbq9jrqTof2oBRKxBiMFsAZUqWrbLuzCqJ5PMLKIPmJiNKwd4
8rb2SQ7RfIpxV01kr3/u4mQjWVtZQAoF+B+DwuW8WZZB/cFK6mnkQabo5RmVpB+Kk20cAis1d1rE
s3mTNq/iFad/kGvbjEPywRY5gX0yKRjTW+mz2QTJ3ilRx8NZA9ftioK7GtiYtE/pzoc6vbEF1qb6
jpeD/8395Cy2dVskhZ3LPOJxTDzEUnbQ/b9vR+P8N1xuMtpPUF6oGBL7IIsuNxlVZr8Laqv0iqJw
01DDij7u0p1a+edCV5q9sPV/fRWcmFxu3E3X25s8m/r+PDFABUthfakzDEo/VoWRdXJn8KQ3g7OY
ATGxeNL019vTvD62wPPA3UdPja4N/J7Laao6gEeYaR3e3ZN2X2ioP6t2EO2DphnvLS2XNz7cyuRY
TmBT4KbIK4xFKoU8cq6kXc54eXMHDuVb4SP+IOEm4Opj96DH+vH2BK9PMCb4YcBFpFTxmIpCLTsv
c6w7FUpGUO4tEBsTERr76gmyyOn2iIsl5bIHV8Nrk9cuJjpXTwhFF1o/YKJ7LiMFjTVzyO6NPrF3
uhJNj0ljbPXdFqfa+3gUB4G/K1z/wLYvPyFGPbbhy3lxtiDw6PSAQoqvpfXj9qyWAJH3YVAmg5qF
YC+V5nnaH/J7S6/thC4Lw0RAz7H0MR5Q/UNTNiqK3WT12q9mTOLPXY+4lzKO1qOv6MNezfr+YQz9
dOOdtoij+deAeQCphcEAWc+yKOkUNHdCVa3Pkj7WR2UK3zIr+mIakPAdker3ko/Ey+0VWFlnrlua
m7QPWOdlOSFLa4FZkVafNSIYbqEUIPsX9KQ5U7ARQksCz/v0uAGpTyJTzD2yWGw9TzUUKFXcGQIl
to5o+Pvg+Vr4aU4cSmTgoRmXgLeq6luQx519kBQEud1ck8QvH0Oqv9q6k17idqxsN22nCiE8DPc0
VF2TvDpUaMAMLrp3cuBCICw2iiLLRsH7r8cvQ5s9srhvr3LSnnvDKu36XClJ0buxiMo7YU3pPs8t
rH/qrpcoWYvsWLdmfoqlQf4JjKpR3aAtpaNURkggyVL7EIWY5uk+Upxd4Vcbn3P5unn/lXNpfVbH
oZyy/J5xPAVjkFn12YJWDu86ql5qSYBxGZJpJ+ykPEp1m+wMM3Co/GPTLHA02vjQ77vmwzXDj5hf
sBQb3kly0L8vd1U++oUlqFSdJz/GHylVfUPs1WGa+X++NSBemYf1V/a33x4DAEztsQJv1rjZOIi/
+87XwMn0TUlmpnTls52Oxq4yjOgBTYBMUKm3x4IH4oDEoR0EZvZ3OA5ds8sQ2+Wd0Anti4FQk+TK
mj9Nh2Ro/RrdmEH+8qdbZ7aZR4tJwwBuhjxezrIKp9GM+7E556qSH7KqVmAd8nToDGezhDsn2ssV
5V4hP+YEpu6+WNG2tKyIdiNjobC690WiarumjnD/cXx7nwvffxus3N/rUjDeVVrLRlCn7zjURRsB
Ng+0/CGcFugHzOKoyJFcTlrkVVhIBvGVW4ODTH74xTeT+A7zVOowEV5nUf1nl+t7MFHNhco2G8bh
Fnc5olXrRhXrU3M2pwKVT4u0q5l0FItbUxyIs/4Eoqe5v/1tF4nS/w8KXIvHgTkLjC8SpbATWGxF
SnPGBqt6ARYSoqqR5XurbMcD2WB9apVAPwXjGOz8ycz+y/Ck2+zjmX62bCPLKHikbcvnNguz2ulG
2n9HSFpBmFv/Had1em/qUr2Lu0rdUTjdas0ve3Tz7GkVkKtxI84I18Wzz5BpRdq+1J1NuQ5fE7PG
BkGX0S208bYPUdY6aEM4HoY2b3eC7P1YN6W0I835rIGS2DWlWu7zrBffrK7Z6gstUp/338ZLHTAd
yCP1yhhbbgfoHkpfnIWg8mA3IMM7HV/xelLckqrai91Z/qcicbSNDPb6puSOpFoLaw5ay5WCEX2S
oqMpVZ07DH0GtxI1XC5HMlv5hEupbm2EwHXCBccAgTGqVFSc+RSXYT9ZbdBHYNPPOc3pl0SHR6Kb
9bizjQLEeFwY4bfbIT//hYudDXSbk/FdOhxhucsBQxEF0RQ61VlSo+kozYFHYXqrE7Q6rbl4RK2F
ouqS20hHpa+dTtTndvDNFIPnTqviHWWrQvoU+slEpif5Wj9tvCJXhqXZixTtrHuCeMNiNc1wAso0
T04dfygGmB0wrKnUoe/YbDyxVuKTNMqYoxPUFPXMy2W0CsWpeE3W5xJjmCYxdpbZHEyM61rALYWV
n+psi+y7ksWSlFBhoEMC8YXiyeWYRV9lcde23ZmTyfkmjOTbYCb5oUhSYx8YmMQ4g5bsOtJWN8a7
ZEc9jKZfqBtYT3X+lgTXSiCh9Q4Hkac05/WSkTVEeeHXyJGeYevpn4NBTMekq7dK5SsnNKVBNNqw
JwToteR0FlT/yzBUu3Osp8+t4x9jS96PEmIg031eoWhjaV96PdjI0FfiiKoRRESAaqz28mAeFLzP
rb7qzpVoOzfIe5zq0h9yHdyV+t3t/biSLgNbn2VzcJ/grl1qYaU5r/DaN7qzrDThq+ZLrXmXSlHn
7KLGj57NqM0+x75dOG6gcU7v5aIG/tZUZfpbE3p87OXccmOusWdRhMMnOn7fy7hW7shx6/sqlpRP
nYYt2+1fvbZA+HJRUsV4YEZZX4aiALvTDoXozw1I+95wOvAO3U9tKItdUSWn24Ot7DUqnbP2Nzn5
XM67HKwwey2tsvmeGqpuN1aT5SZJ8rsR6o+ga/Z1AYJNb7byvrVRZ+tfiLx8FV78l6NGrdlabRH2
58o0Xuv0aSp/dckp9slDmsNsant7kiuBzpk1l9zeWUTLR6HdR4U0NHl/rjvzbhAWEnNfM/T5ivjg
aNkp++3340aFf9kbmi9ZGhXv9x0dUsp+l1O0R1gEsZz0Z2uykbZIR/u+S0wk3RFNPDW63J0QJczv
RDjG+9Sw/yLPbA4KtU43dYKTMdpbNM+VsJovQY65+X9XIGBFWL6I0ro/Y2sRPaKT15xGKtMnlYPh
XkqmLSLC2ngI+wFYYP9xJ84x8KEuMLWDIrVc82dFn/Y5YF+XnfdTaPlf5KLNn+8ZkGdkM5TkqELI
i4BKG6cxsUAazniDfy8p4TjTv4Uxvgmz3MCUvuvMLC55am+QwWhC8eJf6n9FXEKR7ITteTTV8Qty
bm9tHX2Xy67Yy9E0PQo1cfZBpVlfgNvnu6Svq2cMS+KDJYchlpGhEaXuWGT/4Gk8lkCvneK1ZmJH
nwquG0S+6kZ5PJwQR1CPPVWHjR2/7NcQmdxx4DpmgDSvkGX+UOeSZVd13J8j3YogFEttcs/TwX4V
QjvGXRfdibSpXpLQFneBhVCnogLR7c2Ml26YWsci0AbU1kxt39A1OVVl5Bxbx2ju8i4b8YZRGhxw
TN+VE/tzkEbSPnBa3jkILO9STqF9XCQPYdeBDOyaLZr7ytfBd5Rei032BRhiia8coKU4Vdr05zLG
rwbQTPgadbX4EtJzO/R9V6VuUGtv0BXHXTNp/TGzxuGgjlW079p+OrSj37pD3TUPSKn6DzYH1K6i
wXVyDGGestHw3UwOMdvRcPWO2lzfCOTrm5/fPwu4zhx6zqw5hf6waypZjVvfMPqzPxU+lDipQIQF
G7HbB+L13mQUEkgufY5F1JAvR7HhqcpxxlmgN1Kzz2JlehJq3h8TS+721tCqG7O6Pu8px4M+mWuE
pDNLmoNi1lo9TcFwNtNO3cW21T+hTzO5eqB1ByvOg33T2Dly18aW6tnayIjJUEVBNBXs1CKvizu0
Mv2CU6geCv8UquItmlAM7DsDJVBZHZ+aRjsV9bBVz76+cmi4aDPpkNoNxhX/x9mZ7biNLN36iQiQ
TI63JDXUIFXZLrtt3xB22815nvn056P/i1OiBBHeG41uAxtwKJORmTGsWGv1HY2sMxDcredT3x6I
wDwIQMYPutE8KtJhKt1mi+RoKRpc3kqLPegH/hQidWv5/9/5jUlTacrjaD4N5XBQo8gRCnJEwYdK
0dw5Nzb85+bq6IAozEmxuKumZrdsuN7NJybGO6+2K0AWtiQ46brtKJN5lgAHelO1VJ0MY97wphve
SyGdBIjJTqhd1vC0thRpkU9wx9VK+71RMi9Kvw/G7xBRlfvH5MamYsiG/AcOYyAHqzec0RhTGeRm
PjG2ENYvcnzWu89yMrlw89y3dCP/WOCFLIaNWUCb6uX3C0dfMuTUnk5BTVohAKHuotCLE7ehPqC5
7T9tmzq1eugN3dswvRyBlessKpzLIBIJHsMSl6Z9v+hbNZjnE03Q3qWC1g4uz4O150PqT/YYVo6k
R9TN9DDzJhNqkrDqo42s4NZWM2sFwpItIOpdxaFB04VWpfEjumj2tNSZqYEoj3oautzIG5t9404g
qaSoQiWQfHbNdzYrozqOhSafqFI8Uy63BqIgnf8KGLDar2pZb8Sf13UPqhDcBAsUlxB0jROiUj0W
STUhcKynDxIx9hvSjJFT5tIW7vB6G7EEMT9ybYAb2M7Lb2mUYdk0g6+cGngW1Q9W9as3HiG1cJg+
3djFW4viaqPCRgxE42MV36m1qE07jdQTikftU15bIZIBkth3ZSt9u++i148iHP3/93BQlL/SSmwr
pTYDfRKnuM/LHb2Rzh1na2tB19cKkCkq0YRHyzlcw+pHM88zeZDVU9drn1QYy+XadiJUYet0ixd+
+QyXRw5TnHLBvaKSBq/eX+Jww5giUz1BKfQqZE+Rn6Gm3weTfGDU+VBT42DEdaOAc/3BFvQdiRAl
OACi1iqvhHllSOy2F/AN+/D7UfqXIPXuIYXb8IwbuQ+WFmpI7mYCxzUQJa/nII0zllcarXLS+/Z7
3zIn1OVGuc+K4FXR0HerJOhTehO9iUSpZocqbujMc/VSRe1fsgUR8VLyB6xCR5A4gLrZ5amgMNYP
wpfFqUxyp85+C//LfQe9Ue7901RYIk62+Ip83tKD2pobRaDTJMexo3SigVfAh01Wm7i/5Eatv0RV
NOQeUTlZgNDrFFAseLPWbSKpG3dD146SG6p6EbqpHMK8YndttnGQbvS24Hkk+l/UPhjeWCPm7WoM
y3g0xMksG81Jk9Q8dEndPxWBXXkTkH5Xn/F6IXykvyrrZyd104Yb3jhm0PzggjRjlgbI6ooa9MTs
hrrTTrH1Q3QLoc0xt7N95qsbt+6NQwYjCepmHGomhtfFn8lHVCTuGg3S5AkgSI+WWmpKBnLEaXHQ
5TLeldWY7qW0DQ/9KDapZ69vLWJripgwQSDhzgDspdcFUhnXSj9qJwZLnrQCfXo5fp3a5jjK0VOQ
MLUsHrToR6REVN2ho9UV1Plee1Ry7jvnjXMPSItIiQjDZDfWoaGvjx15unbiumZWQMkcqPCfmB59
u2/n1odd1FuWUFsH3bgKYWw5aetYLfWTDRus3cyHCcb2oQ+QYNuwdHNF7yytrk81qq0isAr9lNQ1
0LN/oix6bOQf95dz/ZSSfTERRL+CjgXB5uXnq8uSlit66CddozKoD+PgIkz2GaoLBok7JpEmBX3e
+zZvLQzeBhC8aB9f40K13G94Ryz9NA4UQ4fJBChhpdq+bKstNYkbX4tOBX050kCm2NYNqjQURsO/
tFNQlq+GDfoslJ/1+lcF0ez9RV2HW6hFMycHRIQ+HEnY5UZOZRTaBRp6J6QqHiXzsRSRF8pQLCs/
Rf07V/f3zd0oAWCPEg2EaHQVMX1pD4BaX3btpJ8yfZZRxyVyUHF5ZToo3TzW7liF9lMAM+VXK8th
9W1p4R1MKWcqeNKqojkOyqSfK8WOZKc3+mR2U10sMhiMbcGDo7fhL03NQiDlZjoUjhTM8vNkmqXh
iNiMft5fzY3EgNUQFbMk4mJKtavV+IqBGqiqn9CpUKvIMf3JSaXkUDLOaclurMB4L7904L2nYXRY
+cbXWyP7lseTu5rqGtb5w7q0pgmir6UMcjIDxMUL/+OQMu3U/CPC+Nz+Y8qPWTc4bbtPQ3UL8Xbr
uaJ+yHckZuYGX7fKxyoBngY3y0kdf0Sz7oKy+540r7BU0lhjflbErqGOJYO0h/vbfuPtINGhXAo8
m3h6jZ3KkgVGr1fGye8Bpvhj0O/CrJWOeW/DXq7Kxc6qLSVxpHKETJje0O6+/RsXAdrcwMQgSGNe
fl0GqqD0JL7qiUWh9/SCsUg9HbitW0ViS9b6z1pWwShvA4RsTK8zF7UGRvjhrIspJFqL53gHh6MX
29+qyH9JADj6wp3Chsk9xISCfm/Ub4G2cO4ep/xY6ucy+J1OBzuMHAUO3oaSQxoydKDszZbxd/Fw
f1NuuQN5G33rBXQMTcvqJfNNai3CSMVJU775VeRVjf2Lvp1nqc9LGaAr+309imOTbFHy3UAuLf24
P4Oh8GOzVZen0J8LyYoJnIhog6MqgoOP+q+mf7XK0UU/3bCeZfSvtUQ/mKL1/O4YRu3Rz8d9rYfH
NDQ+3t+J67eJn4OXUyygaXNdJTSTWQ+hSjwh/1i4aAZHj0lcazvSSrII0KuUDay/fnQXYk/AhIuE
DrfrKn2YRGyVvh/BZtfMCOk2funFqpo5WT/Fx/vLuz59C40MUbQMixHJ5ep9r+XSMOpWQ9u4tt0y
FR/qqHGHrDjPo9hbQUdGZvDut6/3zV4/iZgVANuXuJSztxzKdzW0MtRDEFmGcZLyt6l+Dcd/04C6
4dZ7eHN178ysbnRVytNJDizjJOJiT736twLuQuTdSzww/kCMCJGXN0gbo0E3XIbFQYhMpAeUfl1g
6cOurkwDMsKqXsodoRE8hWNZPaRpnnmWVLY7q4Tz7f6OXl9jy47+f6OrHW3D2TDDBHq1nnE0j1YE
Jd+++BpUfru7b+nG3YApxgPINilmXZUk89af9CHBZ3L7RwR7vWkfOc+umsrHXH1K6sc+PIbl1re8
uUAiRJjRwPRfUc0YpQagpEeFm5zCSZFMVr4Y/hZFxZaR1bWnpnWTS93iMKPi1abh+LH+XGp/HXuy
gcClaKGh/mutS0eBHRvQHtncKXYQ7BrKVW6X5b8oN/UbEdpyWV4+OFjieSOi4YuRI12es6Avx0qV
QvMU6+DeDCWu3JJe+v9gBQavpRlEtgsjy6UVq5LrZCHhOA05QurWoNCfswgY7vvddXALeyH9VELN
BWUmVh6eGDM4UL+1TrmcQZebVbKb2qmF1ondPMJSMTtDUf1MQ3NLQ+GWYRB9NLngUKRmtdwy7y4r
eOGnSZJH6+QPM0ouRmbsGfnK0P2L5t0Ym+lRadXmoCd5sXHU/gi3rL4fwz/Q6vAk8hav+T6EGAAI
S4N10su3Wf6C2N8+i4bjnMH8FX0fAUwmylHTpV2vP/ZLIYH+FaPCTqxNjt0UR+Y/Hi3IXSI5ejSb
BXO22QZcHqP1T8TFlhiBYh78S5e7E2RpXJqRZJyMNo1/w+1QvnWS7BMp+NWLJmmFa1Ui8cjbtUNp
zFTfoGmH8i10IcaSPCsU3b5SBv2FNpXs1rFmfY7twQCqZ1Rep0g/x2xOPkayNGx47Y3HAcg+LG1E
28Tda23Osis1K524xsxZceNJ9+TcK/p/QvlhLv5tq1dF/3bfgW8cRh5aXnaQimDn1zDNKZrscvJz
yFh0qdspqfndb8E83Tdyo+dM8sdRXyQhOSdrFkmz6gs4CX3jlE7VqbB3mflE5biFRd5JZieww/08
/TT833kcOln4EjAH4rdPgXEWtF6UfNhH1vDUEH/XTjLsauuts46V+lw0zO7tkpB+V2/UG+HAHxmS
lROxKTT5QYYxtLXmtZU0auk+t+JJnpUC30ZT+5Ni1PZb1Bpt5o6JkA9qZ/YZ8jcaB1xTQzsAuplP
/3VaxGBcRa9n3sP0E9F1Dqvim1/bUeCYqi/D7mqmOSDUAQKX0EzU1lMzuFRCPWv/HWd9RmJmSCLh
Kcms/RvTXw89VUS57DZhisROH/k981RF26U7SYd/zyvDuMuAAcaLsEI+2d/1qjEtR5ey6rTIRibg
LX0msNVUh/egLdU5pV83NY+EQv5HhKGUr1qY+OS8jUrCXOiJ0nGX+ZLpdKmSxC7ke/YhtQbtn2AW
9eDYo15/bsNMjp26b/J/Ulj5WydoioAoWbc76NaCMvGA1tFv91UpcCU74nFssqnpvGmA2+nR6E0S
mrqmKrjTu8KIDlC9GOVD0zbdd7mXFHUnQaahHQx9qr4XFF+/GUGf5YjW6n7gml0+D0eE5kzhpLOq
lztY+/JPckdvYiMPXsdPANXhtGfcmydymYlaRW1Iadvt3EiUZiK5PBQK1HlKOcaeXfT+UzSo7c4P
5S2s3G2jAAFJ/3VFN1eBsFwrkVz0kXGakmP3xSo0by52SrNvo79NOJflwUTJa0n8y9zDanm1HDJB
JEpiX1s4fmh8savugcx+Iwpd/pr3R4oWI3cN8TWzgsv86OpRzqJSK+VMJqGXOAG6p/ow+gwHIbYg
71dli8USZ5b7mZyFyUf18gVI89Kf+77VT1P8a2yaFxFXh6F/jvLMaXv9ZbTEQc4/tIn9Ixm2KMzW
lzi2gdgAqlt8hZWubOuVPUuzTyjlTwuxT7ynV+bkuf5oxrWjMNKmoA/bbUQi6yhxMYpnsmRI3/jD
yldS22gSgEnGqatiJ2xjrwbfHkCiv3GVr59W7KBxC7QNMhzywHWnuutCX1FrxTopRW4d0sZiaBUk
q8uIjLJXu1b1gtQIXDgCmoc4tOavjdGUe6u3vyam2j1N2aCcJp+wIK1hW5z0VpwkAxUoqU3iB62H
PdjXc2PvK+EWMeRal4mJMAht6LdBx8jMN35x6RPRjA6T1sT+KUoDRyRoModS9rkP5L3sP/vWodKe
7Np05YXKwJeeh6ne5eUE4Kdzy8zTpU/mEOzqQHFqmuCxtfX7rmp9FNcowkAbxk8DP3EljF0ngUy1
0j8pyu+QjxhXe6X5kOy0KvByeYb3n1KD4CJXmuei3vqy60hgsQ7wCKGDJfnW13BgtUXQQDSpf8oY
v3GKSJKd0Dc2wo2ba4Scjcrscj5oU19+A0kJzRIuSB7VofpPmLRzY/Xo/5Z8V0inyG/e9GDY64Gy
hy0Sib4t5On1KRHQqwtUUKguwO+6itfDQqW0Ttx2srTcCeRsLzPU2oCfv39KtsysrlNh+GFg9ZN0
UqPJafWDVP5SUMi5b+Qq5+WL/cFRQyxN6kaEdbmXTQozduLb0qm2koM69A4sicZAc1f/VvdwraaN
71pl66ZTugHXuEJWL6YXpQiyHiDKzH9ems7iVgIMHwdnX4H/yvQkzTxiXTdefaWF87J2ZqH/TEX/
SeraV8Te/h0gpmw14pHxUc0NyoOvUepa08f7e3IVaf75YeBYKI+yOXTgLn9YSAEyMaosOPfNDioE
2MldYUTnqtin+oPJ3C0jC0H+MUPaE+rlFhY0tfi4iCQg+OIp2VEBIdjFn+NiZ9sfu3qvxvmuHI9x
3FPlq92ofLQabUM35/q9IDYmo+LFYi+v2BTA38TCV0t+s7SfwJZiicZCF0GdFpuuJbN1pcVQB0Ob
93fr+jleDC/UHTz5NAfXmxXGms40aXC2I/U8mIMzMdiO/tMuycKHvzX1p4sGWxNi6Nxvy+3zLl9N
FTNQUlQNz5VvWV5rxvtGU+ZdkH8HdL6/b+sP/cRlmLEYA7ZFEADWYQ34BmIjJIkkEC3ZeG4dIwnq
1PEbBn9cVY2V0Uk62qwCHrzRkSTiEC2001dTQmfaCWd7eioqqDPk2VL3ogc97ii9Mvyy6zT4kmVF
s3GYrr8CpBBoMhEtQC9FNWG1NVQVlEybU5RK6FHT7DkGuf9I42cZW9s4H9eudmlrVcU11bSsmAdB
lHVKl+Fff/CKafJsprj3eWh9jSVt3odyEj0Ectwc73+Xmwu1ifuAYlKrX8fQlY/3U1VIz1L8LAd7
o3hO68izu62Wxo3gDzDkUshSwLsvI0uXO0oBtc7sLM7O5E1uF8CKWX8utf8oCuxm2n5p7wzhocol
Ty/MjQj3+hXVYQ3/M2mw5LtrKSNhjalvI2Z/5pe1n9JKU54yPREf7u/kuvoDuYtN9Mw7Cm8e1Mar
g1vBUmCZI9p6eu9HjyPtGhf4Ywm6ZFQjFieLzxk1PjR369rfOF23bC/so1wXyDHQnrrc3BRioXyU
kILzIUEbUGPRqsQNJSg+YPtJVPGhFOXXv18uYE9KTvjOoudxabJSOlWyO4GcH7qT0YzPioMZf2Wf
90nTMsX55b6967wLAAPtN2YfuK4gc760Z6lTkYtRz855z8wwJYkhDCSvLMYhf63HIlYPdmLN9RHo
SWL9um/7lgMtTEGI7OG9VPcubbdTkVZNM6PnlzGCNU8trTSh5d7fW1kQiUxncCGANr+0oiI1A0BF
RoK1zTOuYll5sUtl2t23ciPaA8gAypIxL/jPedouzQTZIGdJ62dnmlmOqYduOzB10h9l4NdhOO4l
Pdghkhhm1ifJ706ptRWI3Yj5GZsA6UlMvdCRrr1VNoOMozQhfAfC3ZGNuN1XZnaWzeyHqnf+Hr6a
0EkKk+tobH031+YfZtUe41qe9j5U5Ye8Td/gVcrchLzOWQBrbtCq3c4UmbaPlP/loQQqQXmcnB80
7nr8q5pR/01gJzm3trSHU+dlJCBp6tfa39JBv3UdA8hYxh2hy6DRfPlxGA1RO1nus7Pa+ckXdA59
DyG28XVIbQ1v0NUNb7h1qkiGOVcwoagoq17aMzth50aGZ8vpb9tOHMAZGfHA8JgHW7qKf0TSVhGA
bYOvJOMjHb4a/zZg2QNOLPHZUTT6kPTwcaiBIh91hICfQ8aPvb5lOkfOpHpnZxI3J4ydHoCg+BAb
dbEXIrOfSRZiF0SocM0h6r00qKUPWRAwO6w01nGyW9NrmlB/CvQqOdDFewmqUtppcV4ehlgEj7IY
DEdtq/63ZiG3LrVF6iJJVkHpKOqHSW3IlQvT2lMF85kES9qN9/bWTU0YxLAuZ5xoePWB+xTAISU4
5Kuk+Tf5w1so+46iJHv82tWawJ1kQJf3j/xNp6LLuIwFwA64ridnkuWr9VjnZwafn2plQn7hWQvz
k9l+u2/o2pu4VbgjSVeZtcN/L70padtIQrABQVACGQRsMyX1Wg50MpsvWT+/3bd2HTfx0EIrycgD
FR1ITC6t+TNpqW2U+VkY//bmcRl4yGqnHv7TgvQJMPFHtF3vW/wDAr50YUxCh0QPHBAjEgaXJoOx
jQZZgQhfD9GkAVM6tYWTSJH9q4XbZXYKpgXJ9YRdFy5lC0DeA/o4LwK15n/kpNA/q3CtTI7Zl3Pn
mIUhOqeUE/Ewt7n6rej88pMd6tWPADBB78lZFjDVpZf69wbRs70Gwm5jQbc+GNhtYBF/YAvrJ6cP
8grg0pCfpZaRlFJ2qB8DJJreEmtw9S7eIlm89clIBOmNsYX8b3XdjGHQJGRvBT1142Fi1PQU5NM+
RYIv9OWjLRKm1rbk+K5PHJcmwD2YpSzGRtajKVNvoHw6BfnZgAGptPe58b2yikc64E0Y7mzy8ftO
ciPSxeAyRMtwwYKuW47ju7TKytTIBEKLgKwstdTuGXf+moGgfgyG0v/MQILVu5lIrE8hcGCDuCml
2jn2BWxXoT4CSr3/e26uH24CDgjjMuC/L3/OPKc2uVaV86QkiavFdNXCvEfmqk9yWm528SHQICtC
MdDesLzcZevTQsmVDAKhrSU2vbTc0VWQ5YQDao2a1xuSmyQHEcp/namzzQTfNG7YOt6VSyu+MqLb
5E/5eVCODIc7afyxpzUyFLNrygPA/WRHZWQDMX0dES5GIQKAvQVEzLpmpdpJn8rTzN0zQLugvZBg
b0SDtzYP5rVlnItBXcqjl8uq8sD2A3sRu2XmvSAeS07pZqv81vkXC5yWhjx92XWaG5q+Ioij8nOA
TGQCCL6SPo7+Jx8IZjBvpLnXr9Ay8A0Fy4JyJ61exZ1tMFZiGgVbJtLd3GsEnZ0r8nmn9s0WAdry
zdeeBywIUiFSuuUcrjYvmuo2rBb5XKl48oNPcvlZ1hwtQBCB0ObHZH1v7C2SqlsuAUgJJ2SaFwb8
lU2mKBvgamio0vnz942pz14M18H+/mm+UWBkhh1uN44UU9zE0ZdLm/qxYcSjKc5KWCJTQJf1Ncwr
15/e8iN6uV5p6U6yFUHcckZm4TjCTAfw3K6utF60iTmjY37WzKcye0v1x1reqhDcuqfe21i9DdRW
8j7s0dht4gkezoe5ZLYX/mLYsAQTZxveeMvz31tbfs27SxrWz9oUdYCkjZ7uukR1c7N0RPklbtqj
LrZUEW75BnAUwDWQ//I2rA6zPHRxLPXkXLoOuCJuifOggt5qsN04YQwwwYVqE6SA3FqtKR2Vqp3z
pDwHRp7vmtkUFdjkTj1MYxYdc9h2NjbxxrJYExkrE2AMF6xnpmY7Tss87RAnLspwH9AndiAv+UtF
TVpEtLTAdy55g0XXf3WwRsuK4snq67M2qv5L38E8Y5WS6W0crBsesYwGM5MM0QeWVmYkUMcJrOiL
wgKF3eGtHMPnRH7T6oGks3xNaSy3YnpY/gul0E5A1hCiNAHbvVNk/Z5ugOeH2kbp6g/w6uImo/JH
hYUaHD+Kyd7VN61g2tQb1nzuzW78lk5JFLtlzHSoN0xacWwrEcluR2ch9kSUSF4f68ZBE8w4eUqX
VbqDWq75IwFL8KOdfFQIgqpVHbywbtwpnrQPsCPVgMhrO9z5KIOYO60Nh9Gt6gZk4KRXLQh2OFB/
SZ2qBXuJAVzDZe5++B131jjuU8Mfuo9FbrTDsS7rRDgVdCyNYw62Gu0Cs1+qibmf8MdgMsAflHCI
bny55cq72iPKXlTMcfor1Rs1scvBLkODKLYSD0ZWPvhyRuG8GeSHHBSga86tOTlRGDaq09RQKvS2
vIhKDdGzVVTpBh3FdQDIq72MiwBRAYhGKePybkFohVwUlMqZz9Q6RSoeiqz1hH1QUgEbZ/AIF+9+
ZhonSOIP8+BvBERXl/Uf8xSgSC8BX655W6M8VazOTI3z0AT7vDIU8pTIDf0i2oh0r27sxRBVg0XL
jebdeha7quIu7ufSOBdWDngECo20JoPInLplULl9HvyNM7phcM1CZVe2ABZVGGeg+E4HPaENxWlT
eoquOWbyW7K/bHjWEpOsPIsHHWw7yGMe23XnKrLMsB1kTh/44H7HTVU8iUj7b+4A3mdhik5YVMza
W1MBKe9zUezLYTAO0qIycv+X3PqmAIT5qNyF2Fm5VJaFWo/EDeCrWvE6+6ApOwpoG9/zthGQLXxU
gtp1aEGAlhlw5BnnFiBgQ5OUtjr3/sZx3bKyygoym5JN4OdYaR5bCo1mftD0jQDw2lFwfYrT9Bqp
d/DHyxMIXyXz8IUmkCfOPIa1VOXoJw9QNbkCbfLI2vDLP12SSz/hpIH/p7OxnIZ14SOUUQep9Vg7
E0JlLrjZGaLdSZd3WfRBTV4n7ZusfpEpG8ta7rbUrep+2qMvego05jvSrRfz1vLf/Zx1StQawSiC
hp8jxLPmw1poPLf2l1bdj/HTkG/0Pa4jUlBIBB0gERb2fnb7crPx/SQ2dclEmFU2nsckN52gBD7o
E83tQWfWZzULeAt4Uj70ejm5FVq0+/vn4yoS4Teg9wIvBJ05+LlWhRlVhAlIStM8p7yPdJ+8JPv6
9xaoyvMGAzWD0WjZ83cBo7Uw89hzY51LWdLchMPuyWm5JXZx48tRogCOST0Gypn1ldoUTVcgdMiV
2g17SfwGMPssRSftQY1SjzT9r68VKiJ0NcB+gGQTa4qSPkIjsJcSts2SH3WVsnaONKBWGFvih9eH
ns4biQv/BmkK5vRy9xDhLBUVjnbUIvunvGkjWvzRB8W3N07iVQgMVv69nfXBVxuaBzJ2kmF2LKgq
kugL4N1dOfz9I79YArVCQ4A//WmzvPOHCBe3+oVXJedS2FtdIxw5CFKnA7vr+akvPfTt7B/hWIWo
yR+lfdflOtdPbu3uO+bVoDvptIZkF/mFLpYgfBW4yvDmSWbgo604Sc6AxFOWfQnVXZ5pbz7zgNXB
nL2qHF9iPf9UjuMbPbsFIJom1cYvuaruLQNCPJZL6MEluB4iMIIKBGmj2mdyFHq8St48VKk5HCeR
JzsC757pQF/ZV21gPviTqjzc34hb5pnUhciULyIoM1z6WGhUZWznmJcGG4bIoPFKkzAwj00Ufu2H
Ge5kI0edUd9Y9lXiQGpCf5m2JCqXFBtW91/MSwPeX+/O2vTiR191qmzR/NvKH3x9Ixu4XqFGwQky
DeBgULKswWj+JCUw/NTjebahu5Q6dA5GV/L/oWZYDRrFPMmF23bjvb4+Uhhd0EyIRaFou55qmAYR
DnqgjmdF/wiGiucUFu7X3Jg2oo8b20hyt9hijG5hbr/8fE0nI1sTmuO5YqoMfhGns3IGg8FmK5+U
qNqIEJYL5/LF1hgoY25xAYTiNcuD8u74loHcNf4QT2dmQZ4HGvSlhERLvkU6fGtRlL0YnUCo9zoV
GK24luhqTeemYTJ1eA1DYNK508JC+/djwUuq+N7Y6vLrLLDuSBhMZ3MOcQRXLmrPloOTSLP/cu1H
3Tz3UvlclMdI2vh2t3aT92qZj1/AZ+tBRFmStd5P2ukcGg+RKT3kiWMAKLl/vm/u5Tsjq3M25wVT
iHI1nSn8HUwtctJheuqeg3A3S1vf7YbTI1jAP5RSYA9Zs6ONjJDZZlLPZxEDuYy+iUZ1ZfmnKTbe
qxvBEzPxPCCw7wO+oet/6Ye1iYfnRjefpRp0k3mwvsoto0NeQXgI0e4uTzee/Ov+P9Sy7y2urslk
UBPm/7FodvPe0oqP3esM0ZJLKQOFzLF4Rnj+mI+O2v9PlmkHUDMnj+H0Xa41TurRMIJhPusvfp7t
6vKQkZ/vKVgayY/6A/ifZv6Y/W2lfulvMRAGxJgZ2atHCWbgYaoUZHzimEJfJO2SMvn7a5lRHUq+
jIcTY64bPsoUJ5GpFDJNdLHTpZLgDZnVqG4bLudo10zRWTSMp2vyxom44aUMQPDUEbyB/17jEhR6
d8okavls9t1rXxzz7KGxfiZa9+3+ybt+d/4oSzEBtXgq5MSXHw5AUz3VcaCcoSJs2me77J2sRCPU
m9TezRWxM5tf9y3eOBdM8AkBTz3uygzEOkuctbRVEkM5Q4KjzZkTN4qrxv8NKVQp+ZPRPSb98AD3
5euG3WUpl+/CMjkIWJ9a0sJEtvJRoXcW0a+unPNnyTrOmkJZDU746V8of5n7avNPlZHvFPOvY4jF
LE8RsA9K7OsCe5x2HJvOUs5xw4R/8pRI31tUGaOXSNrIY64zjEtLq2e2L9VWiUeTb9nGTvdDDt5U
+UteJV746EOAtrGdy/V1vZ00mGFgIjuUV1mT3Jst5Kqsq5l284vNpc1ovq+jfxYrkK35MI78Crjx
7pu9tUb2izYTDSCN4PjSXyMbihtdy9WzZTLJZO/D9tVEz893u+iHJG9s6C1XxUXpoC005VARLI/j
u1CilqNkjq1CPWdgWYfBixoH7WOomnZZ5UTVSeoTJ0Xb4/4ar8/+MuW6kENQ3hDcppdWyzY0pjlO
1XMln0BwdUmzy6e3oBs2nvYbe4mdZXkLOp9o6dJO5aciqoxaPY9l41rFjxChpDgqwdCgLmfrj3DB
31/Ylc4KecyFxdXXS/Oxn3Wz4esViZOk8JEXTt5/pT0uCbcaq0MveVpjI1pmOuTrjhTagMa9gj+2
47+NXj359qHNnKFCTAI3ayLzkAfGIVVNVxeg3bdAWzc9AKwW18XC34XXXe5REWdqZ3SVei6lfewn
jhrXXr4H6qlUEMhVjm8y3LpFmXijzAxtAFEDmQ5XJQCHS6vhpJT0pnv8LtR/IZ7ijna0k4VXkhjI
v4jYITaunc6ENzezj/c/0vJ3r841TwLeTpEb6PB6aEzR62Hu6k4lPrJ0+CCaYj/7abK/b+XGu4MO
DbECVDMQJNird2eoq9nKQh9PiPNP/jifq1m4RdR5kpEzECzzOQU1rWbjMr61swv3Jok1QCY+5+p7
GmE91BL1rnPR/wsD3ICFSUId1xGjN1kOSsDidyOp3v3V3jS7kIf8OWb0/VcBbthXatnUElVE0O7I
mTfS5I1G5ljjg6F8LZPysyHt1egZVq+/DpLgjHxnefXaFoCTEzMJ9HMxVjVTrwORS4s0yv0F3vqc
PAPMxyM9g2DfaltFGok89kP9HPv00RLGVdv/pupBgrE56Pvd8KGKzcN9k7eOJk3rhaQJ7CFzFav4
Wp51ej0c2XPQOPKunT6p0PtV8WEoPsupuR/mxFE2Yojrs0EcTzC3FNUWWr/VZk7M/koQzM/nVI3F
rusi46GRzPrh/spuWaGjTGi0cGpdncAp1GZRhOV8VmcC2ilCrwa63L9VvSAe4Rkle6VECHJ6HfnV
PpzUSVXNZ0Oas70VwbxijSLauE2u37JLKyvHLzLboGVNYtAjYvpsItqyQ4euhS7Vkh5sXxs29u6G
Pd5Nsn96vQxNrWFvoz2rqZ8kytmPhfG90O1pr/QW4YHuh7UDNmBLcPs6PyaO/UMg938R7eoiW3TJ
avIQgi6a3cCX/TZk8gq6LKmo2n7jmC3H6PJuhqsYEWjwUCrHbF3UDfMRvBeCWuc6kx1zCpxwnHiS
PurB79l6EvHGEbvezEtzq1M9VtKQ2SA8ASrFrp5OLgfORbe3/vuK66Wh5Xp5F2ep1I+1NpBNQCjF
v0j4PodRPDud6qhm6EjmkyTpC0Nn96L53waUYe6ftyXquNrVparJvDmp1pq+wrRKw06Ic88Zg7S/
puDB+FamvxO4ue7buT7X4P+XsYqFLhhu1NUq0yYKKwmBufNcBz8zkOc8dH628cJd+yNGmPmio0m+
StntcisVZM5Gq8iss51mkQs8jzXRMQJ03w7/y3remVpFc0aWW0YJ/QpNICt3TK3Md9EI5ef/sGvv
rKyccAjmuC8mFmT52b5tZ7T4tniFbjnA+z1bfRjYlJu8D/gwmenlUpm7Gf28znyzjBQ2kvjz/QXd
OlXvrK2L+gsJRmH4bJuip83e7vzOC+b202QHz0k9zRv+8OevW3s3JQySJljnlgL6pUNoc1NHvais
8zTlngrZld82p8ZWdnJseXP/aLfdAWG2B03tXPkxmVIn6pSDUnTf7dj/Wn5MevO3nfiOmA/i/5F2
XjtyY8GW/SIC9OaVTFuOWfLSCyGpJXrv+fWzWAPMrSQTSWiu0EADEpDB4+LEidixt8Tjh4R/EEtu
quj26O0MiH7YBccRSH2u2l3cEZJ+uD9h6+WZ97FMAobAghtxcYdMVQitL5gYCMmGCQQcd7u8a4ad
6p0z1dzysTeyaCa6whxTMsgk/5d96+qQFChXxwrB99fIOtGKmuZohgh2UMFBGLaj4w3NX0W4BKls
t6nwz53h9OvNHIwENYQaYByvF6wWZuCoUCgvHaR+Oypdiq1G4hbC40b4BG7axBaxw0xSvIhl/FIQ
6H4J9ZdSKeysRolxz5vP+II4XvWpd7Og2nCz631P8h8OJRM6A1hr35pI3jl5K6dvw/cqgA4dDNyC
WX4tUpJOYvxdKK1uI+xdN6UCruVpQfs59TNmceE21DaGRibUQQ7F8r7MJupzcnYEvsH71pJ/AYGK
0GE1aVftknPqcS6aJj5qxZ/BC8+KXCgwJiTVgyp148NYab/ub+kbsAKwv8gAEHmBgSOevF5ks5Vo
jfEC48U3pcde0J+qxvtIK7WdW19knkEIxe70uj15dXKADjJVnzTloZbMvdS58hYG9C1uvfYR89fM
LXjgWOda//XX9MLQW55HsVj+MhBYmPREf7fgqHVo4tLaX+FvqXesi9Ge7s/C6mBDGAa4gvnmdoUr
YuF3Wz2Waxh0rJepy/Zj8A29XUfIL8b0CZbR+6bm5b4a4WyKdDEc8FR0qaZejxBwsppmUWOBm9D3
df4R+m9bQJs1gQ8p/6Z+uG9ttdUX1haXsCJ1foE/tV4y/W8z1jadU3T/fp/FAu8bWt32GEIHjfa1
uUeVnXQ9LKnSRyGxAu8l0Ue75GKUgx9Wu8XGc8sK+SiK/KAUKYQu1kmMWhSnhcgjqK5gidhJ2S8l
3TgRq+CIBNSMQoYjjtCIt8/1SGQwyLpY+MKLpqf1rtdywVZ6OT3fn6+115Pp4SWzIb0h22gAvzYD
UL4SMkUUXsTqKaJkN2qaXcc/UHbsmsxWvZ1cAMaQNpZpvdF5iZgcd55pgGqXVKpItgihVii+Sxei
3U3/WU1td+0vQ/qG1MeGrfVOJ4tP5pBNDqyWNbseYRl1USxkU+D22Z8hlD6Z7bMYtzuQGVBhqbt+
S/ZvxQDNVUVaj2IagBOwtcv7sq2CuppQ2HBVzlRa/2ydWHTRLAGQT+P79NRov3sIvdr2A8h59NZA
EgvNI9Q1x3AuNnxDI8EoYDa1EsevyMVv8T3cmHwgMKQJ5judV9PiME7jpHtW2Ieu6T3FhU+aRUNT
+k/hfUOLayMkXrH1MRnkCdlXdHmyjZetECB6+96Dc9vNuo9R9t3rP0/j06h1tqfX+146Ttp/pWCH
RLE0J2a/s8qVoTJTv3aFAnPJJNoKjPHNjLX1t9B56xNGTMG+n2kM8XLqYmOIyC+PY6pErhQCnasz
8q/J4Fkbt/yK4JgZYItzmMmXAzdcZkyn0SNdSJO6q8m+TT/1LhHj8/wWKeBh8oVLk5fnthB3xldv
yG3e43JASRnMVepTAEq+0hvnCESpY7Efo0PzBuwboOfQdmm4dS5nx3V9K4Atmwm338Tr5SWuBASP
ZwSjGLtt4NTZRzWvDuVMvqz/auX+5KVoM2w4oBubESwWzxnKF1T1ljjXIJOlZDLM2K2sh6D6JLWX
0H9o6icAmht+YB3HUj2Y/9ABiD4bl9+1Iwj8tIQg08vcIO8OQOjsMB7tipH2smYXfuXyFGUbert4
/CJ52XM5dP88WOaWRlgKGSD4QBRff0EbxkbRe6X2IgiWE47jHuKXhKyFJCdHc6MEvZ5YKA/nqgmY
+jm6XARUvj7GlWyG3B+Z1hzCVAjscdDkJy+XQPWrteqq7Sab922jEKxBXU4BeqW6mARTGpqx8BIW
EtzdatCbTmb50n5KQIGKY107DdD2L/cvsbWHB9VCxo6SNMd5dcKkXO+kQh4E8ghmNTlZEWo6qr0Q
5uDh89qz69GzqMGFYi3uAXCkWwJzN7bWG28zdf6Zxg72/+uFJcuRqlI/8QWeH+T2kNChDwgseMpI
MDtdxkHtkjTbCVAh2lkaw+OiVyfCL/moNZDr3J+PdXhigl1C6gBpBYpZy1AfnWQ0bk0xcQNxkPaZ
IA8ONiksF+1WBeuGKVJvtEq9ifiaS/x/1pMnrQIrdutBUXbxDMsaKtoeymHc4ptacykwJlhHAN3B
dYxTnTffu/dSLoDPCtsodQvEnhr6C8yyhiywcrpHnVgFvyEPnznHTziRbtxllXFqkvRY1AdDy+2q
Gg5jWv6q6SCTN87a+r0wE9gTW0CiBDJoNeOS0iVB0KSpK3oWOo9c9dKxG9OdV4CJ/iFVrWNoBwWZ
oebYGI9JKvzzikOiZM6tScg14F8Whx3vqjZybqSuJz6omcqZS3bpVoFhdbgBG8O9B5+BOQt4voWS
7+bfV1vog1CqIK5RHwJVdtr61YKioNVc6piH+3t4HZgurC2GpKlC2/qjn7uT2Z3NsrdF71wMu88R
9HmQGWgvsrIVKb4RuVxdf7NNCDt4Ds3HxljYJByrO2uocreGucAOpC7fR3L2Ss/Rz0od6wOXVfgY
dSHsvG067pSxjh5oBoZ8U7TyXeFFws8gE7aqn7fmnVwsLCnwEwHxWdxbfqeMzdiNuUv9hV0UGjQM
Np0B/jX6EfRJuZ/UbYY1mcO0nAqqBnDykXYhSF8YrcxIr/taz92sR01Bq1X57Kv0DZZ96pMQqf2T
6fvcXoIg7PQ49R4RaP2eS0Z57svG/LuxGeaJX30NX4GWMfJyQFauj34hwnZrlGruDlN+KiXd9l+r
sdjVXY06dWjH+kNrIQGyQ+blvuWbcz8/VGjiF9GpWDh2KxzpNp/8whXb5nPdjtHeK2lNlrVJPUaZ
aEB4N2W/7ttc+dQZ1I/nnm9vkkNL960JQKCEacrdkEQfyPgIYa6iFZwKWP7+vqlVCDybol4Iqoog
jNfA9bzq01gT9EiFa3g/FPmzbn2+//vzLlmsG30EM1SaNxgljXmo71xGLyFAkVhK4WqWa5jnvNs1
sTPUH8aPgrZDqfe+tRuLdWVNv7YWypPeJ4lRuGryUUM4WHsNfvrpJ5Rb7ttZxRs8JOcXA2z1//f/
13ZKlEpizRwL6Ll3I7SD/d+SW170P0Jv5sRDubtv7sYiXZlbbH7TEkYCF8xNSJZFn9qtIu6tRQKv
BICAtksCh0Xi0xJMMwtJerqJXNlC/UkfH2Lvr1eepdLRESDs6CX/9xGhWgCbFu0fcF0tLMokaWhc
YKHM7DEQ/L2Kasn/zsI8p+82Xh2IEM+YWKAzQdinsQ93yUga8b6VeUMttzcVMh1CVy5EcgzXVvQo
Ga04zEvX1w8BlLTJq5xm9mBsYB9vbYD3ZhbT1UFpk9f1bAYZwyZ7COTT/XHcMgAMHewvBAmoCM4b
/t1sDY0+FkSwpWuatSOlz9l28HbjPplp5RG45FkACGFxNhOkrjQSD5VrtA/wgreqrZ/7XUzMphgH
MbxI8glN7GE/nKz6cxioe3TIY7t3qnanSQeyrelWL+2Nxbv6ouWxyqIyrQejcgehOYmxOG8QOwv+
duJWUvKGXyIsm4MnGkfnpo3r6Y3StoHF0YAFuh8dsfurm48h4YMU+bCsv95fyvm3FluSvhBeQdQV
oCVaqiMMop6URVo0bgu/pENqBwnbOkpOSUTh899NsWWQjKTPnxrG4vLo9Y5UflA37tRLjoqaaMQ7
bzzeN3JjlegCnQMfSnUcscXWxO5oTkbTuClckXFKI3oc/zTy8aHsi427fv2KmxNU1sy4T3KAtNUi
/Iv6Gq8Eh7SLpsSjVB9Hg62pflSMj0asO6kaHWJYMT1BPdWCfgySLWrD9Vhp7SMZShMFSCzopa73
iQpTIzTdZe3yIYDo/iTyJ0/YDYh53p/T9R7hmQKc7o0NjQ252I9waIcRani1KwkQSWc5/JTyUci3
Ei7raxI4DQMi2TKrUC657xp4luWsmxo3UyO7lz7l0Rkx7lGB3XnMnFI93x/VDXMkHFBaAQTLn2Xx
ZGgUpeljpSFs0r8I7QFkTVc7YvupcqZS3Kqf3HifwInzP+aW+RUJpkS4uMfG1bPfY9QhTf1Yld8l
xIa8XRia58hT7Sb67/4Yb6wcyltvFDYkGmikuN4hXpxUaYUGmhsivKV2j/Nj1is2tsfaXc0EFBw1
MiokR5fxp5SkRTHmXuMmBb2YdC73ZFC8DJDpq2cUG/7qxp6fSb8R/KEUyvtxcb6bjkSRGfatO0bZ
fxPN+xHYjGqSkLzciuVvTB4IshncRR2bsc2f8u6Wk3oxKhpFbN1G/Wz55a/Jin8M/r/XDnmjUZMn
E8UzkozIwkyr6ejDR2Xr9tGzF7ma4n+stL0gPOjVX72nWdonsW9Jp2hCp1TJP2T+6f4mWXdJzl9A
bxlUYDRrwltwPdBJ9GAdbPPWtcwE6jW7FxU78B/l/OBpl2naTUnmoFAxBtAOXhpeuoX1tIUhunEa
r75h3mTvJluWc2+chq7l8JMQaZ5aJXkyUZ+t4R9EiOv7JG6Rgt9aXmpyPFmpoHL+F947b+W6B1nX
uvJ4CsY/WRHYRX7YmNrZBV9fr0ztOyOLiK/LYBE146F1k/6xM0DDSM6g0X4rflCGY+KfK/1r+PG+
zXm1ViYBSLGnKN6vIqdcRq47hfmLbRs6CvpByI9kXz1tK4l50w50bjD38OYHlnW9YpNuBWmiK60b
RtbPHpEXMxB+pdHXUd3q2b9x0TKLOhrkUN2wR5fpqqmLpEksMGVF+VMYPzdtti/p7CRxuesTY99P
FH/a3pY6D5qJ4bOY1RvqzOuI9/oLFuso1EOlh8gsuUlXXSK5+awFW/N5cz++G+RiPtvItPqMorcL
8+u+lgLb6p5U/X85jvkj3h0zxQvC3G9V3Kec7Tppb/Rbw1inXWdvAi8P6HuwRvRdXpto+1BE0Mua
vYn6KSmfQ592VScMnKJ5IGVz1hL9IQsdFXgzkOeX2NSefN23taE+iwWFFbWzVWG0NURWzH7jZbR+
ul5/2+L2SEruw95k+OUekWKeE6/6qxR/pg3CHvTLWMkbMcbNnQtohycS4l4Qn8376t18B3Xc1org
d27bfBBHKpNW+OyFc4lcfp6GDxkJm2kqnlOxPlaaeELvfKuN8tYx5WoBnQI8k/tsESTqEDGMujz1
rtBXNlKgtdzbSvVb3aIuvrV9Z+56+JPBDSPWfD3SrKZ9ObaknguMZ1FxLn5N5Wjfd223LgnEWeil
pct7JtW4tqFANFzJRjS45VTuI/HJkPdDcxkGb1cM+y0VsFt7he4eukeI2shpLo58arWCJ+vp4Apx
5/RBdNRos8HJlE322EWGXULZKI67+yO8FUu9N7pwApVAHSRJ44Eo8U8QHwyDovY3PT8TMN43tC4z
v6F4YPGf4Ryglhbr1XfQW+Y6lozcd2bF0sysTq3YfKILbufFv9Tse9bYZVi7IR0sSModdel7Ef7M
he6HHprHCUYFvcr2g5Q4heIdShQH2o9NCfO0mB7vf+wa7cXHAkknwzmzyADtv154SQsCSK9Zi1Q8
tflO/4bkiz/srTFx0uRXs09/h7Sy/YFAYvB+B6XdbTz15t9f3KlX9hduE0K6oabqz16I5HNpCB/N
Id+KwubNu7JBo6yIiyIHusx4GFUoJVpZDu40BDsUh36YyouuNc9p7gaTadfAtvP2L6i3vTFpWxM8
b+alcRga54oBGC/e59cTnLRaqypeP7pJa/WObI4nEUUkGsIU75MQdr9EBToAvxGOYSmX+0BEzK01
ot0wSf3GPNw44xpt8iw4WTJqKrM/e+cxO4GAuEkjvkQVv5f5H9FqL6iAOb0AgP2HaG3hHG/4LeAm
lElIMPIQXL5eYCPT1L7pRlc2Ckfyh5Na7Dujd4YgsacAliL/AWzFWPxM1a9VabnVz9b3HpJoi3Xh
5h6nVxGuURLfDH1xb5pZbSZ+PY1uk7kRPBZtYMvKo9EdTWM/NofOsI4FXf3QAZ7n1hwxPIgQRUl/
Ms3f2O23bi16QCjcUTuB2l1cuL4OHU2/FcfRrfPHtnCiP8XO6uwJ5MuL3O2N58n8ZvgbneI3jdKP
RLYPhBmozsUZ84RphKElndwCmaUBJbCghbga2vWJ1B7oFpOUg2zH/mQXKBl6hrX5RF9fleAoqcmD
v4E3hhD6euvpYT5UhqZMbhl9hWToqf7JFD2WkVU6ZV/Cw1w4guggsQXqtRJOflvbkv9fl2X/BfGv
+x5v7XBgTCGjBAUR60Dny/WnmMqI5IssTm47gGfSy+lMg/A/05dQJATGR2cmzdxcp4vLJuh6Tama
SnS1yHdyQ7bpIP+bdJ/+fSj0EjGjwKe4SecD/+5AmxFKPZpQii4SsI+9bIS2kpobWYEb2RX6yng/
8x4BGG0td6xQgS6h6UB0g/bBG1DpfQiF5yZ6SbzanoipFKQuA3Wr7+bWKr3pmuM+KL8tST7lIoLP
2sMqCi6jDdNNvEfLegvIcGtbwqVENylw7JkF5noCg9jQEnyG6Ob8fhV7R5ANH5HO+1kE4f7f1+q9
qcWOmKwsEZtEE11Jnfbd+Azrp/O/s7A4YyZKY0pZqlgQR1AXZW5bSrIRda9dOg/fNwwhWWb23CLk
DaJQNiotFecqZYwOhYiIqzT980B42Ks8SGFhoCi6LIUaQd1JWJFdHz7RpjomCHLdn6r1MPhprmTy
QlTZgMxcr7tVC0Id1YniishoRkm178G0p5Sw75tZby+CDt4mcy0HZ798rw0Via68mVR3RHQ1Fs/N
FNqT9hDGW2XQG4Y4nGCU545JIvjFBWcIqdz1saS6WVMeIj28FJ75V6nBvTbp1/tjWh9M2A0puQJp
m0G1y1IDT50she7XcLlU7ED8UeDZ7ltYdyTPuC3wW+TeKZxAgnm9Os2oatnU5KZrKM6QPjXl+Fp7
Em60t+w6ajMAq8JPLexrQKLPFrzXGx+wnk2qobgEoLnziV2mr0OA/8OkhpYb1M9tK8JK+6xXaDyE
G1ilDTvLbqth7Pw66ALLFYLI8cLI7sAlyda5S37dn9F14DcPCB0ZZpNa1DIQG0ZRrsYuttzCeh7l
B97UtgevVpv9lHzpTAvWh/v21h0u8/aY36oASsGzG4sVzHUti2kpF1wtaFSkoE619CDm/aUyRdqS
OofWbxgy6JJ6tqbXKQnsWviv6BXufPqlgfuEGxHQjQmgqj7LPdIQS7F7cVEq8NTNlZ7gYuTCbhJ+
xq1yqoRyH3oQ9PZAITZhYKu1xRBdCbPsHHUQai7Xe9jUejSW/XImjf1ojRDxCn7V7DpD+Nsj4nd/
um/bmn0MUT0LLF/baqq2SgOz119aUxsfwrr+bNaoTlRlZRwiTUkO983NzuTqQTM3FcPmBM6OkI5A
9tpcVaB31FQarIrdrmihptSPXdV9VHXvi97FW9ZWuYK5N2bGk1KVAIEjLlybXxRqU9Mn/dIa33Tj
a1f6j6iFNKhsZ2jo4kkctd2a0PUIsalC5M+bBWXQZTsY8t45mQSaLqtughSrbC4EX8eq80o7TUbN
0SwA6vcndX1k5nFyamZwOhnzpV/t40wq2rgxX8oKPjhsnnJDr4+5L0onCpWPSutFT0EsNMc4z77n
vJYdiFDQrgwm/WNulciL1BcK357r6Qh6l90mQcXq0pxlFLlb5nWHWWdZ/zV6VLvp/zZfIgF17xRS
DL9NaZRLP25MxRwKXW8wDEH+R+iH+6Ch8XqDpYLUIabjw+j4zHi/TM0R8roOZabmM3BaO/yo/B3P
pMNU9FTvm15dbgxxZv7gbUa3Dz2B15brylKDri0gc4yS/iBVND3QMWBuBFFrcCNmeAUSPxFYM52L
8EOz/MKrEtV6McRK/zH6Lb5fClTrmyFP9a+ySXGaY+9b3yZ6JEu79cLYtwV8TXEYxp7e2DYMjOQU
THl3TCuz3+KDvTUNEDEj1QbnLCWc+d/fvyv8WkzbmSK8mvzpCQ713A7ksd+Y7FvTgCz2jGkEvEU+
ezENek4nZC173guoguJxIjq2bKmKKRKjSWTrk54fY2M092rcay+SAmQt0wvfafq03QtmZOyLVk4Q
7Yq32IdWPgcM0cyKNyemZsaQhYery6GIxShO3VSWk1c1DKSj7yXNq+dLtROE9EmAKoZFyixHMN30
Zt7fhauD9mYe1ZxZrwQY2HL6gzYU2yIAwmyk1i7rxHAfT15IPq78Z+SNjrcxieQ0SloyFMPXKz2W
YQIZhRlcIBnu/0tSAu4ulKrTWCci0Nug/Xl/aOvXJAbnyZ2RjvO7bnETx3qmtUnohxe9/q0On3q0
uqB4OoSfCxni/6A8eIIjqFtMGKsbEuksXBabDAApHnax0/wAQYAyNsNLpqiINZayf6imRt3Hel3Y
4Zhtqc6t4o2FvcWN3KNMUPCuZZTGY9l/QN8mBreqkV50Usj578/p7JSu3CXX/hxoENfRSoOK3/Ua
ChLqIS1dTZdUI5GToa8UdXTIqtovaLR+xehPbwQAN2aTWArGwZlzc9421wblVlWFsk2SixI+SROa
a9Pl81hv9Zrf2ipXZhanUCprFaroNIG+1D8C5TYy/1Hyw2Me73PfcxKKeK1ingrJ3Hh/ro4/E/p+
fPP437k/qN2TwYiF+CKiDqgNj1HilgMkKhfqFjbUmDrqsf++hO8tLu6dXogblVORXKrxRbCqHWow
/rNQHCrEAu9burF2ZEGRAiQNbPCKW0yqISDjIYdyelERQp668JiGX5S0f5nkLV2YG+uHd4dVau4h
J7hZdpaaVWQ1kxznlzE3oK3QHOYxHBw42qM0gqLayfLG1iKQ7PeHuE53AgeeBfreunYJWBbr11d5
KPfGRLd23fwoB2ec7JpUr3WQg32TnqWktCvxKIXJSd8kUlnP77XtxUpaSQMRhChhe/gYwBCTZKe0
RV/x68YYV+iHtzEiAUY6hirTkuIwi/LGjOIyvwjSpUZDNa/94+A9RdYj+hdk62hvvGjC7/tW125t
Htz/M/q24u8ORjq/WJu2zi9SI+yE2OJwqE5anSURcuGpchBl+X7f4vooXltcOO4qGCJfnBhmV7/6
YrKTpuesPpThLuxfkHMAvHq8b3B19xKMUFlny86JWzplr89+kxZZx8WcXypRdzpJ2PmmfEqzDR7o
dYpjjnlYOxQvyHGADro24/lDxpsxKC+ChyoTqeJu16MOYytKreybkr+rh1jc5QM6MokypF/BN6dO
7RvF+f54b+xXKkJ0YdKs9BbZX39INnohV6dWXEK159EwS7c8gJ2FKXOr4/LGzPJEpf4GfyB1xiXm
Ky8odJGrKS55O9qZOFzQZrcjoLj3BzTP3PVtyK1Exp2cG8ExBbfrAVlqGmtTl5YXM0u6QxmI8PW1
05Yg2o19SaMGRS3oO0gULa3UwVTGVTiWF8p+B83rH+i1fI0ehXD8LgnmzzGZjqW/cRZu+bUro/NH
vTt+Qe+PbW7W5WUU8nMcfSkrUiXVQyp0dlYNtqG1ABHPQ+FkgvDZr8LL/Zm9tYA0p8wiLZSvEIu4
Nt/JxhCknVRevEZDLblxuq7dN0K++/8wMz/0yZdSWlh6b28isWIVankJBApipVoil2sexkL/776d
G84MUOD/2Fl4ajMItZ56cXnRjLNcVnRzfZIymCuf8sSlsWwDHjP/2nJbmjO/x9ypAr5/sXZ+26Zx
oFXVZaiz5lXNI/1Lm8eWQ20HgvRcLvaRFP27KCghGlVvThudEWv+AyMh/1aqaXXRouCENG5G1U+T
fpNwi5UP0EsQ5LdTdhSSLQqfG5ML7SHFLwAe1KeWFVeJEq9Z0NZ/mbQcUQjzU4f66W7I4leN7paw
MQ3HEqhX3V/S9dmfM8YyRml65iG/CG5iirhpItT1ZTQqKs5SEnypdT16vW/lRmAza74Q3Gg8kckn
Lu6IrExFIUxVBpeO8akORv1BK61wpyBiTi+5WH/Iy374EgmtuSv1VjjEPMJOGx8x33zXG4qPIEmB
aAFUqJRLrk+jHptNnEhWfVGqUrYRciPxU1k/JVjVztMIMszo5gZYT0udPGnzPZrVFinB6J8bVuY8
BikynnQk7IG8XH9HXsPYycu9vrQ8h/cU35vTFKXlxrV8a2XfW1nEAZ1ZUckIyXDBxNXvid9hDRnr
Zn9/UteHdB4LF+/Mwk+D48KKR2tXHabMqdSWj0rjRXAR6L8jOTj6vq85gd5uQCTWLhWDHFFMAsLk
vFxPnlyGqSJYGNTEEaG2QPotSx5i5H61JTS4vud5HOpUiOZm2rlmfG2JNJtBU0jVXOrqv274orQ/
y/Rz5W341BsTeGVl8RTNSD8OSpk3F/JHEDXDXW0H6C5BlwMfWabGIK4zY6vjerk3CEeoFM4Fd8Q1
YFdYDG2s6KGwWq26gDvonaIoK7K0gbrxKFyFbEszi7HJTZFNQ2mCUTURGpTp5kfkq//jdfSg1q9G
8Gcc6zMg8vwf98jS7uLanfpiSMhXVhdL/9JHx2b8PERf7u/72Ve89yVvJuY5JBIl3710aL5KuTCp
/fpixD/kGiU94HgIy+1BikNpCHBd1WxEqDa89XKzyOCb8RvULclczMn96y05IkDheR7J9TCxtd9Z
H5wjU9+VKFrqqrURu6ygs0tjC3dZJIEcpL7UXKyEjMZBzFSxtOtsFB+qDtJ/xOnj8WEYcA8nNRsM
fS/IWR04TVvB9qQZmhce0Sfu5na5Qk5OXlkbppPEIe0Reoj8167oanE6yXoCHEIp9Dpxyqmb/t5f
qOUpZhQg2GaFArJY4F7nKX0XAfLs8vUmmbqLMnbRUaAIcIzH4BGAfXTyxirbumRuLNF8srjryCxR
V17s+bDIeyVNkv5Ca4j8HKaN8LkeU+Oshz3CnUJXc76LKQa7U3eOEhfCrigU2Mv0qHMoi8lOPsmn
qCgkRxME+RxhjNgnrbe+c/kaZl5mSh8kYWdMAr70el58YVQHxEX6S9R6lq3L+aNmVfV3FC+rJ/Sr
FXsgZ7Uv9Tw8A4SXHiqIkjeQXeszNINk5qInKBmuuYUXyvpMKfJc7i9hr/YP5CBeBHo3v6lV0exD
YcjdNvQ+G77yIhXdFi/kW0Hq+gDPhQRcLzlVnpVL9G4ij0mC/MlwiXy5dKvEGw6arIwUEYLJIUgQ
D7FCu0srCd2TNaF0pKcd2pGlVexTv+h/RkmUvcSNIjtRL0DwlGg973uUJxR0n+24RzcFbUMcXVEZ
D4h1lI9R0cUvEOj0TmOpns2LBJqy3NMcXRw/6OFkHTqx809Cp3+s8rJzmlHcCwRodp82sOFnWb7x
7rvhn6nJQcQGYd0cZC9xSpkfV0kghsMlsH61ubzzR/R5gi/Q+Z/MWL4MHqAV+UAk9pEvvH8sbxyT
K9MLF02pEF7sEaGlTNZetNj7WOnSt8GKX+ruIRb6aMNxrgLQebtTgJ1b+aiLwpF5vd3rAvaUQUyG
ixRFqCOouwhaOCB+TiIrdi40jtLkZ6EATOCrh/tDXRVtlrYX+1zNutaojGy4dMaIykFJZ8Ek77rk
2Ao/U89wZMvbjRkNw2odH/vwYIimA+ZTSbYQYrcm/e15AZ8Z0Phl7GRF4tQhnMx6R61Nh5XIRdwh
PTDWf6m7b9z+6xgDJiU8Lq3lHHIo5a5n3BitWqm7iQMWCVSgPE06aZVV/fs+gihoTpIoPGAA+19b
MZUgtczIHC56qr12AWJMKk03/6kWveafN9bxxvRRilHBvuGv8J3zv7+7SnLDbyA71MdL2JSnMNDs
yvxSjmeVzoKxF2zJmh602nIztEwCqo+MdbQCOzdOtfE7A7maVcnx/ictg2F8Ny9FXv1gMsmMLed4
HCpPK8pwuvieyvOwHWp415LmIRy5iO+bWi8npjAyD57Le/k8tZAVUrIpnS7xrAoTEn3vvVzJdvet
3Ag6uIpwRzTbg/TlFb6Y407LBD+spEvsd80+ScLmXIhqbhem2h/7UZBfR8q30Ar6/sEvFWOn96qx
g5/N3Gnd1KHc7BlPsZVnBz9Iy+cmT6SjIfaGE1QtKjaB1CqvFlRwGxHnm27p9XVCpgLXopEJBSa+
bBfuigTlczNSLqOf7kgZqPsA+d+/amvrxUEz7Gp0IhutEzp7wx0UPdm3aT53lV1sZfNu7Im5h5hi
E2Iw0NTP//5ul05tLvq6lCmXhlA0K74ggVRZW3CPdVT1Rjc8QwJZKMAU10ago+qCOkqVSxV/hqLl
EI31PumRgAm24pT5AC8nlq5o3l8zvgRk1LWlUIHsutFz5ZJ814WTsS+PY3TMqgPpH+Fhyp3+pEl2
ukXsd2O3k7KDThCoI2iDJYFQ1IcsZzhpl0rTH8ZyVB1Ni639/c1+Y6XwWLNez4xqQJf3emiK3Ifq
EFfmpZG6amfETWKPVfU0NeGWIt9NSzgL6krwHRDzXVtS5S6RB182L5EmhDvNCJud2qrpzsrpab8/
qBszR3OZCAIYahQ6RxZuX1TqJg0iw7wIpYpmNNkn9HWGLS2DmwOavR4sQyCOllYMoVaaYhDMS1or
1bkjXgvxt230tYGE+PX+iFa2iBBnNmXKxLz4ycRfT54h+EVShIl1qWUxf409P1cOgmwOHGr6cLYE
DVf9z/OmA/EPimLuAgHNcG0upNPFLAxDICpObAuCa8v7YSg9YlzHvk1tJZ4uY3lQ246Gp9L2K+/I
X+07AbkbfwNtuVpLPmWWMH2jkwAFuVhLCXnWsO4S/3XMaX6e6upvPPlbhK5vL42rE07hQeQY0PUF
lAuC7+sBG02bpzQDBa9j+JUzedZUV/iGXmpWQ5ySTAdFPWvxpyJ4yfzRkatnXxYfB92pTGsjUFs5
NT4E0DETTzQM7nGx0KKU1nWEW3tt1OgUhAn49qop6CczMjsOlY2DcsMayRf+4/FBPXLZ7yB4kpDQ
YRu9lt1ks8WBM3U7EY3MZH9//940BNEzkR+uGHTM9fzivYq4rbzo1TSFx2nqT1Y6/YrM2DH8rXbb
FSSPzQtGfAbjKBCB8Lq6tqWliWrSmRa9hlFwGYrv6XQUu49tcuyGXxrBiajbkQTlOaDuiUQJODXy
wnaFImL0RxeSy/2Rr5gN3z4HomCSeGRaCV6uPydLW2msxS5+HQk4jmEdZYptWX1hF33wYCFC/GEY
UNiTLVKVkZTTsKfFwbnvtP6RqQwcX6s3uwdXFxoOWAIpOff0zERps7t5dz/TKYQg2KDGr16ffELS
xo3Ndj+KnS1/yivFUfJjRi2RiKUzxQCGyMlOtkLz9WtoJqMhKSJSaKDet1RNhUo1CRoY8V9z/ZFn
00sUv5bxMVDPuXGuZbahQKFfjDceYWtHSn54zorQ1AdY8a1Y927k0H/4Ji/5+JWYzQ5nftPibxts
AUNuOK1ZZJPcOrAprodFBNkFvlhpgLReQ8kcnDITeep0prDb2FqzM1h4LcSx8YwUFGZB9oWzKCJD
9TSzT149OUXh7lBp/4ez8+qV2wi29S8iwBxeyQk7S9zSti2/ELICcyab4defj7r3HO/hEEPIgAEL
EKCablZXV1etWouabdTdF8ZZkwrIGyYvE4yZl6OrdPGhsR9F9h2c16EBEaNLz3mQ7pzzq2Yn3k59
i1seagL+pK9WbkZGZQQd8Lssyj45gX0vyuabMZyMwvlWV8KbgsCVJlS+fyBW06XT6faWbG08CeHC
+rf0IdczKJI0FKYoo9wvRhCIyjhNJyOEhe22lY1oxlD3go9B0YPC1epIJ4leDEre5X4uMk+r4/tp
/jznyScp/0/rAXDA5CfQO6pFlwdV0LASkW6ynUWJxNt9F447TrR1IKh7MaNOB4W1rNKyWJkHTY3j
3G/ALHvtYH4Lxh6SRqnYm97ZOvGgz5h2YfO4CdYZYJqBCOnrqvCnswz7wWCe0uluNP0gfu3Vj9L0
uZZ//7TDwQNygeUBEFnT5FmaPec5wFw/FaqB0IqQXEfS7mX17bZDXFUROeXIxXFlQ56sqGuHqJwy
nEo9KXxd+9zdQwotU8Ry3rr+KWleG7XeWdbGub8wt0rPgiax5mwqCl82SkbiJ00c+qr7EU8j4qHC
aR40O9xT7d7weWzy8Kbujw7UWrXbFK0SKDM2E+XH3GcnQ688Y/bj3wZhEkFg9tY5VyQLEN+vg1oQ
5JKetYUfxl6XOCcFRd03Bk8KXq4yz8nbX+4XR/0qhmKO/+DbpuFtrzoMQWEnkGznpZ9kc/ikxXp8
DLpUfFTbYjzIs92eh1AeD11I66ipVP1UN6rqWZIJP3KYjiedgqlXGog8NJLWniDc15hO1R1vTCrz
vh5HeeG2jQ7qYBpuEiXlo5y3yp0TDFAIhagUFGbXnxri1Sl2xulYVVN63yRV8tTWseEKcMtvmTJb
XsCmAIAbCOJhVLym6FSfmxyNPdHTYZLq7hBKavRAObV6UCmpfmjnBhppq+/Pt7dsCeHrHdPotC4y
9Ty811Kijcptw1+W/qTn+VkLlOIkoffiGRZlzTHPlJNorObNyfo9v78uFuMbyDuTidM5XwLJZTiM
Zkdrc50XUM+ss654QlHP9nw/xP5onNMmOdTyct1VJ5H397dXveX/DFGQJmOXbvPKdCXZs113SekP
ts3gxh8irnxrick7d8tWKHlvZ3WBqkavligLln5Qn7T0rfgg65JrBX/ZCy+m+Kfbo8Zcfvf6a763
t/L/jtHTEMRF6Tfx37Z4HaAqdR7SjGoX3nN7CzeuGoooIOgWMlv+tFze73KvEtFQICRO4ddqrN8L
O6bab6MiNmTdj9uWNjcRejeqNfBFXmlmBCIvsyJnUbp4KkfDs+mOmkkETdI3Sqt/AhVq96pvv5h4
1xtJCZjZC3I+uEBXH05yBImnkAiQ0UGpkBuPXLv5GuufB7V3jSw5hvmdbaQnu/TKIDoMJNyJa9zx
KnVT6SHsPbJsNT50ztMkZw+mQKHCAFNgf/79raFeQfbPp1iaT5cfwepnOw6MtPSLzvaq2Ty1VXqY
KfpL9nCqgvoo19EfTMHsuPWWmzGRAmkciRPVupWb2XWuRFpSlb4NOLsVuRcVP2Pnm5l9TpzX2yvc
ik/vTK1zwL4qi6ZRiehGozXEZ5iVlGx4tk0gdtqsNkemxxGpy/LfZSldbq73hlfX8kizoZDaksA4
Fp9ms3cn5amqq8MY/5Wl328vcsvDmYK2F24Shfnh1X6mWtHPpmhKPwpit6o/lAxkph9kOzmqTvwy
ZM9y89vlZZaHKi6t7AVaiuzNpefw3FErs08rf1asFtKf+q4w8txVtFr3MmRDHx1hoPiaztI5Gufx
roui8lQ7BTwA2gzlmhl/nwenP7S13t3ZisjuiqASdyr3bKBE+eH2Bm3Fa8hDqN/TneayWmfOjhxQ
H+OqCEZHMIOT5/d2xlhgWEqhO0bNHrR06+XDsV+q/LCCUlRZHaw5y9C6DfLK1+z2pAyf0vxLZtwH
AVwSH2j49+VXYYeHygbSvlMc/DW5sQ49aFUgVgEsGbm11Xukrwpnws8rv5urY5A+8r7/1GmOp8f2
sVb7T336HcYHc3wYm9c6613n45w9Tkbm8aQkKx4eI/kspWg9DA8iy+DDfAgTN5f2aBu2t2gpt1JH
p5i+nueN9LF1HHnkd4pQnKNm5KmaMVGARMDsJY2aPUREa3dUx/quM4zpRU2m/BxrvXOgcaLuTBdv
ZhMWp4dRh6W6uoYf6H2t9KlUVb5ehcdauWsRXw/vC+uhkLz5VbMm1EZe0m+3/fK6u8QxQlNEVunV
MJC/DsDUdaZutovKl2PlBAa4ZMg6/J5FlWuHxo+mGnOvHu2/0+KUFmj+2uHzMAzeUM3cWdJfIQw8
eh3eVdLPVktde5f8YCuwMLxJd5o3mgK8/PKUV5Dnm/LYV/5QDX+TXzme1DJurdt5d69WjPJrqQ2Q
Rkj6UerL9nR7d37dkmtX5ktQu4fjZWEAvTTf2X0h2UVdQUI3ww5XjzmVssQO+y8OWfrTUJvBAryf
UYLBu++EqOHFcYTW3ndJolbuZIXVo6y34Z9V0dMQxaHE06jq1bB0T2ARzbX0y85vXuL61W9e8LJE
G5Dl67ljM5HDutJl/EidHkoDAfY6cJOCZG0Ij/knzXyMAm9udA8+lJ1rddOHuVIRZIftmPi8uge6
dEytxFEr38x/WsFzZC/0yq9Z9WVubI8O7NExXcVuX5y9vPE6mcN7F4LShXJh0Zy8/FB11taFlePG
MYAquBys6Hu+C4TeM7K6Ue0xc6iGElNVP5xLV3xug+dwsF3RVIckucuzN+2LZTyllAmBwhzKijfQ
zrW33GqXH5e3BkAFOvxA6Inuq3UadaB301D5o56dtFx8FvIeO8tGYYR3BdS9VJRQpuDQXdqAUVQW
Y5PXvjJFXgp0PkP4FjT6fZw/RSEcS9bk1fIfZbCztq3tpfSzoNPAXzK8fWk3LzUbxcqi9lvDIUGO
+sCTDK1m6ivcxWEu/rDeR4M7iujBux4ti0tbzSj1kAc2tV+gLxR3+nOFYqHFSK4UEt3r6q5KpEc1
gNjPKT7uHNDlrr+yTaDneubhQSno0nYdzFM9MvbhO+DwGFzllrTkyATUlLgOs1BjPZWH1oTCMGnb
7FiMcePZ09Del20DbyP6cu7tX3SdovLBl2yKGjjt+vU7NiA4GNMg175WqJ+A3b2aomD/rW+lMaFA
XNxZ416gWL7leg+Wsg1GYTjEpy/3wFAFo9BDWfuiTY5WBHOyWd1Pg0+tVK0n5DFDl2q7l8J1WEyo
1ATzzpq3nI3hkKUWt0yj6KsfoPUgwWkx4GxmT1qUmW6UmVy06H/srfU692NK+Z2p5ae8e2gmXV7O
qQLbtijnv8cx4Wb9GQ7Zz7BSHmar8RpteIpNx5P1yR3T/LEVuhdGFte9fJ6Mu7Hag5RsrZ1uACKa
pOvyFS1Wn9ZOnVpZ7TOZ78qZjGInzAjFzg5vLRu2vKVEB+yJnPdy2amewavMg943A3FuK9VtZedH
pVd3zOQebzvwVsiiEAM2Zvmgur4m29FrWYvH3ml8O5COtVx5srD9rGvcMacEMwvpc1lKUGjW6bMZ
nW4b3wjJgFoXbVogUORuq6uH0nJpQczVAKL5XJrfJmvnQt/YRx7yjGigJMyo2DpcVKpcjPLcNz6T
i5JKA3x+VrPncA/fseEUIHXA6fwqiNC0vPxcTTtp/dzPjZ+Bf5ez4wSrKmoFt/dq0wipFDVV+nxA
Ly6NtLIVZxV4O3/WG6+OYIenETrsTZNs7ti/Vtb1bzkWnan37FiSi5OVSZ6s/azVr3b0X77MOzvr
fCCU4zobsDN393YAuUbYuE5yrtK9YLXRtSUu0x5VYW4mYK6LnFLRJ0NSqvh3Rp8YggNNUGnNEZoF
9uA6EEFCDlicyayiNyHs8+2vtr2f/1pfuUYWF+lQIybkwwDvaVrjgvgj12esFZ7L26aWBHF1Lyws
+4x8M0OwwD0uHaQY9Tgo26zFQUz5pNVSdpZUAeknjflsUCr4s1R50SXMn01ANMfb1rfcU4Mvg149
dxKaCZfWwZiUSglk35+aV5Dwp0wk7jyVO1Y2Hp7LFBIwkl+E/iDjL81IStH2qlm1fh0rTAfV4lRq
6glZhUdD7U9OKD1V+R00FveO2R+SWTsZhnR3e6UbEJPlN9CV/EUPT6fh8jeoFpQjit20PvSkXyr7
2QB1i5TmcXIyFz2bnid3VUioNqiuarWFWyv1kzRrd1ETnoTxWYn2nuOLwasvT/JO3geZyxX/VFgi
3QtnT+tL0nyeEIq3pxet+WqHr4rMtP3ON9j80u+sLTnauzvZjhJVyoDw+FJXMVjUp+5k+rla7vnz
1tFZniT/u6p1mpHJUkKu2fpd4OrFZ8ee3U79q9iNENcFTT4nTUzq2Rqkd+t8VsiVHvUMDfok51Dt
q8cwuoe4w20V/TgZO5u3vah/ja18J85LIzdCjKH+7jhfQvuN1ptG8e22j27FgqXjxmQ50DnUrS+/
0ViXXIrj1Pk1+b9cfBPGXwK80zCe5fSzGj6m5V+3DV4fzAVutbybHd77SBGtrvJYE7NqhFJJVlp7
8VAcWqN2axDLIFMd+S59Svr6bKSxawAX+N0xPogQl676MiYDBEZdD9fZUxjGaUmpI3PeSFiSpnNb
of7ungJxh7KW+RTSJXjCVp8u7CZDnk2Td3L/Ot6H9715soKzIj1qmUBFeActd3XKVtaWL/zulGWp
1KeTbFSAjXwl6L1Bj91a3cNXXuMDFzNk2AvYmK/nrBzFKpwgCRy78lGhX+YEzNrLrPphDGXJ5Y2h
fxy0BPQxD6m73C7Ksyqp0tHOeu3UTN0jF1ntUlkYDtHSMrztUlfncvlpQGKWVy2gonVhfMoShDkS
ZGPbmNdMVZw0ollmuEMrP2vhjrHr8sultXXi09dG2PQt1rKKySq4QvWk89Ct8NLSfpZL4TaUgrok
cjm7taXc3V7rVSK8sr76DFI3zFk3W5VvSAFcX+YceLFV7XUkFw+9uCewAjqEyjaBwYBH5NKnbLID
WwSs0c7Pc3WXGHdCYiDoPqexYe2clk1bFNIWQkQFap3VLSHPiVlGiUQ5y5oQEKu9MXi2xVMry3d1
mXwG8bv3aNr8hMz3IwVhkiFQ07pcnlZNSe+Mae0bDIQzQvndaj7Vg3KsUpSUDo2lHNtp6JYexpEx
bP/2F7x+Ry2bi+AAtwhEgvSWL60XE8wtecMnjHTYzcufQKIPpd59jozSHxPpWVgoBQ/hqznvsaVd
3Sm/LC8DAwzfUd9apV5zWeaKkYa139XyuYOeRfratM4ZmqH722vcikkgBRS0NhBAgUHvcolJ1MCr
0fDwlzO0CMPa1rzIbuj90p3ZOY/XB4LTDFYe/qKFtnxdvBb9JHS7VGo/m7PZG63aJMvo9nTSNlyG
ctkv4ifeVTR9VidCyjKT+8iq/ehz2yduOdrukJ1hnp0izTOD01if7Pwlk/64vZG/WNYuTyJ2cRTQ
+twpTAVc7uTYoV+rtDHPgkalQR+RQRojCU4sV9IZWgGV7puZMN+aDoeBQXmGytAtcGymqmWRvYEW
hAgrbKpXTY/GY1PIn2fYOO8mpK68QR7yUy7VpzqQyWJ0+bXUw+g5nSwNOo9sgJNAF6e4sRVXsqRm
58NdZR5QbDDaszTsyNOvGvbzXAtbyyKe9FpzTJroCDb9VMK8+pF6VI8qnav24nh7O7echdagY8Is
R0dqnZAbYJ5TO694f88OSFeZgdhuluudLtMvyvP1R4NOFug+nW+S/1V8kYqmhNyibHzVeAyj7M9x
aj3AmQtnLmWGc1clB1NyoNQZDjKadGE4v0QzczrIO9jxN83M+YpMl5ReRV0wzT5UA8Ow9Ouq+q/b
+3EdEDSQuExYQUVNVru+y1Itr+hg5o2fp5/m8TF8Cxh4UXbmPa+vZ4xwt1PnRlPjineCvuk4Oza1
GzX4WHfzUxILr4/0B2qTByfaGe69jjwYY2ACQCrT8TB6X56XInCY/U8bCjmW7KlpfScnAUnKHvH0
phn6L0wALtX7dRk96jg6ais3fgfVxWEu7ZiKvSbfMd67xzG5uX081haJAuj91w/ZRoMsZNSVxm/V
h9iRoWa5Q8DczcI/w25n87aOJL0BBteZn6RkvwpycVzXYQIji9/H0vd8IXiO3AgR+YYOtkJNVa7+
lOs9bNmmUdoEzCQApGQS4/KLlXMZgnim8GH15yCAw0/ELgQ/paeRb+TWOe2/33b6rQ3lSvr/BoFw
XhoMBrOr8lliQ6VA+mQ49ddI6Q5VU+eulQ8Fc9aavdOO2DQJpzXlCMIBqdWlycaqwyJZCgF1eq8f
MwJcpwCTPof57hzP8k+tYw9MbNBMwoCwOMylKcjQFZo8PPGn8e+Y5NRL9JOamgfFuI9s41TLr06z
R2q/FVbBFvGsImeEu3y1PDtSO00p69anu0tTvzsov8suR+ec+cxlsHcpadJ3vVwV+p1loStjS870
mhR/j+1dBnLYiY5MHB6jsPD0aK96cZ2XYhIqll/jxFzByzd9966ypTTRp0Zr/Tg0Hqy/krI/K68Z
lI9QA/zBW2TnOtwzt/z9O3NtmPVWEOitL7eTG8CwLmrIL9Lia6M9K+pjxQP59jHYNEhPir4JEOYr
ZEYWlpbUV0pLOd+YT6Gd2qQXdnpGTje/c4axO5YdDYUAsZmdMLMVPElllgoATSlebZdLtRstgezJ
ZGfbfsmcovYUWkl+KMMuO9xe5JZnLiMJyyA4PbD140JE9Tg1Qdz52VTWx25QC9cKCaK3rWxdo++t
LL/i3bfTlFlJZSfpfDML3Dgxjnr0GoZvOvw2/8EQd86CIYGZb92mMDthOF3Qd34j154qRQdNvMXK
n52zZ2hj31BFc5ZxCpCigFcuVxRXTpN2ViTQZk/mo5z2xYsVhOnvNqMZ1VqGcgy0pxaY4CpWiSwY
olBA10zIfQPT4M8Rgk5GdL69axv+RrVnGRGBEoG5zdULM88Kp9Eqq/NFXLj0I112TVP2qD02Yjzg
PObQECvBGdYDVkLWg8mJ896PTGQxpb5IvGpofwpAVaecEZ2najDbnaCxuTIqMiQz1D1g1Lr8TGmS
q0otRdiM/+miD1r+IsU7L5AN3+aBRVMMpi3my+2VCdj82tEGWOO3Ms2PbDDUg1SBGutR5Dm0QF92
XHzD8zS647wb6ZLB+rfyCeAQzqRGRu8XrVOfps6c4a2Ame62S2x9LM4QjJDwKNHwW7mEEcxWYKZD
T4ED2pWgeSpnw9Nelbo62VnxetvY1uOREQpC2i8UGLMUl5+prYQchbEx+A6atC9RlxsHR2pUn1kl
407i4eVFtQNZWi2pp0yO1QehmuLUpHCj3P4lW8sGyM78H3nIwsZx+UNqPaH/aCWDr3RmcdYlAKuN
Mh7MrvismumHCffe8dCNci+QIcpIDEIycQHP4KVJp63a1tEl4ZtzzN0JEu7QKHF8cqq0o79VlS99
V8gHcgvphfumesxDh7e1DKRatqQ9gc6NZPPi16yuHomqxCgGU/hjJ1cHDcHuozAdyYPOoziMqRY/
9JXGlEvf9g+KCPcgGRt3LnAMkglQlgsH2sq8U3dxmef54BdctFZj/221z11uenP3c67nuyiQ95RP
Nxf8zuIqkDOm5KDbiMUsQqJCfKnf0qC5W+YMoFqynqboz9sethEuqBgym0h5ie7e+sItgQIXgVmO
/gzDYeEPzugGE0WKPY3QjcinU+xh6I+R1uuJFM0ShgFt9egnMMb2NZQT6fxQKH/dXs2GFdp3qEgD
XaXItH7m2QCWmkwdJh8RlSckbMdDqGdHqWv3OBk2oh63LbpwYMIYl1tX5uShC2f4emY/Eab0AA13
e6grtd5JvK6tLM1tVHCJABr/X53F2hymGv494UtxCeCscfU9HM71hmGBJhlvOTDjPO0vT3sdhVIY
BrhbO9VHpwYPbVmJh/DdXlhZHmmXz5zFEDkQrWRyu7Vya0paKpSxG3x5epa06Kkuocqak9elg6S6
1fyliH4EwzeEmHfup60VLgh8k/Ime2msDpQWikhhHmz0m6lGj7Fj+q70Ovvnbcfb+FJgcSm9Qw0A
2+Ra7aEVEuqTCGH6cvihqhK3n/+5beA6EvGVgI7zr0Muzwvg8kMpQiSNWYSy31jlcKwSWee1b44f
QSwdinzRC0I74zgORr5zGW4Ztqm/8bACScSdcGnYag0lS+dYBu1rQ09zMkf0QyRvlL1Y0I/O9phC
N74XPT++FINc1OTWzaHYDtJBF9Hs12PvysOdmQp3nM63d3M5OCtvZACA6hZneJnPWB2slGIKxzWf
/XK6y9t/Ik1HAPjDUhY2yh1T1wGWyXge9lTT0Dy7Yq+bqmIcNKeZAWvbpzETr/NgHgb0dSxpvr+9
qg0n1NGOolDKBsLcucoWqFw2diwL2Rd55nhWL0eHpqmrnaO88YHowTDfB7UB7+01HU1gZZC8O6Ps
h/ngFZk/h7Vn7RG3LO68+kCAbaFHxOfhoVmrIaZxI3WBpMl+nR+nGTVrxNjDDDXMs6ZBeZcHR1X+
env3Nj4UWC/YduGlgWhjTTMIvjVIU0OS/X40EFJoc8gXk2F2U7O+71JH3vlYGy5Iow5KH+hpYG9f
T1oHSq3rtVkrfv7SGIVXW9YpUB5t4CVjsTeivmULFgnVIATyjF8DIcpedao2MBWfmnEcj4d2jL04
jT5U6uPw6fYuXlN7MKnOlC7UyTpCs/SuLuOFNil90mSt6leSfg7G50gKoXxqXBNWs0r+Z2pdGH9h
NlBOelE+ZyI4ylFxnIfqvo+UlyoUJzlw/rz9ozZi2PvftOY/6w0GzsqxUv20io9zfBiDk2Q+dPo5
t996vds5IBsNw6XyReELFClfdz3XNEb2TOsulX3JvMvC3A20z3GTHaDjsfKXVHqjkcd00+n2GjcO
P9cDciCL2Nm1tGNcNvrQWYXid/kUuYMlRsbMAm0nmm140oWV5RC9q5xYuS6suU0Uf1lXaTC8oXRQ
5M9eqE6uluxAJbasLVqRBAIeJQzlXFrLqUZFaS0Uv0VPGN5xNXhmlG7sDnm74yEbh3958iwayhSY
jXVlQzXSSg5CXfHjxjoaiUhhV04ElLQgCotsr+i74Y9UNVSiDQq8Gpfd5bpqYygGYwoU3xnaQ2CG
LwyaJ8ZnRfytSKjTDP5t19h405HaMb4AMxV9O+pDl/aGxkqzIqMzrlLrqsXnufypFZ1XKNO9YRzH
UjrZAcye6ZOTOk8iGHec5pr1jvi29CnQUFqS2fWVkVhdZtphzfnLv09J+OcE2xdU7/dSZz5UluZO
QE/SRjuTOZ0SRf7ajpMXmuK+Ln0Yrt7iU/RUvTKleXtbrse8lp9lEO85N0sOvApVfYaYRW3xri+7
5qBl2NQ/NravDKfM/pIk0TGi2EpLJf3ROy4S3qIBNZu9Ceg/W/kHbLRPCeMsgbP3w7YCCD8MzCVw
MgdmkdX3ygro7oEJsV+8Kya0KJJwOiRx5VpWfwx72510mAmy6dzuqrRshBGLVIUS7CLrDpnXpaso
9ZDpnT2oft+jGSckUQMUlvYUS7aOG0MmsJnAUrDMkV1aGQZDKQDFqL5e/zEOycFoZ6oM2iko9mh+
NkLI8u+D0wVxdB2L2yTWIlS2Vb+YtUOahwcQDXBUhG4Ma0RlH2+71LY1smRbJWXmHXq5rjwcNQb1
+XB5Ylun2oidY8g03GmEg84dqSb8lIao+P1MAgE2GGhoI/0CQl8ajU0zjSxrUmnM/2EU1gG06rGX
noeuP5vFXkFmA1fG7cJrkfR5ee+sZ+j1Juo7RF9VX5HmY4kAVA/5gRlqx1meDgwfe4FZ3ZnxSxh/
darkoR++V8rdoDE7Pw07B3jLi6hZMM3L05g5t9Vuj+ag1LM6q7493Tvtn4P4nFifpj2q7k0rOtUE
C8gTN84qSihicqyxg1FUTrKPihiftSYvz4bd/RM45h7g4RqCTExapjXgiqJlcDWGMplJXqZELD9v
KUo3Zyc9gQI+GW36MMrtpzB+LcS3yjl2ve7OjnxUs+6Q5RZ/tg5WvceHvLF2Tqi+vCZkXu1rMZ65
GMYiKTLdL/OzMw6wW+SuMX6GgOX2ubnG8oMFem9otclhYGhFNqYY0h+lASxFmB6mHjVUZ3zSivTT
ZL/CBdAo94WK9Mac/ZG30o6OzMa7hilNEg3uZV4364dnYom5Arym+3MRhMe4K8VdkDSyV+qgu28v
dyPIvje1hnGgxBnLdTLqfl7KT9KYfU6h/7ptYuvLLaMCYLoABfLuXAUF2IarPNZ1Xy4647VV6b7m
Qyndj8icnvT9Av2WPT4hRR5ehczMrewVqMMYA6fHF1NxbIzuYFpvlaEfwm6nB7W1d+8NLT/kXQaq
9HKaEA/YuxpWhSJ2B9u/vXVbjsBRBw9HhAM4vvyCdxbsvsnEqLaGT5+mRr/TAiq7A7HZOubU5v+1
sdouBC0qS84bAwPjcaq8qL13pPRRCdrTJN9XKgjVuXpxskM/fnQM8dA3H6r+bZBPDTMIt5e79eXe
/5TVhsoLg20OxoAbMjuWaustmxrDX+/s3fqbG8slRSIPFTWIrsuNnYx24s3IxmYZJDYFCltvarJT
Mt3Kdakxk9XRRF7G01dGHLOumTW2DD/IuyxzU6Ulz6wMqo5WIw5loIVPqiJehZ5bGQjn+F4LGEMo
e6t6svVoD1q+ublczEz7Qa0JwvxyybAhBVMNhZZfqrprzY9B9DELEu+/be07O6sqXdwD1JKFY/hN
Wrl58rcOC5eQdhKNraNHV/H/FrM6GGUfFmHUYISFtPq3wd4D+m7tFjuFvhTkoEwurm6BwAE1IjuN
6UfOt0aZAfx9mbWe197P33Z5egO/wiJMaZRUL79KADGLiPUCOxE0KS2SCUdUnppjmcb1M2M2e+va
KoosVUbaK0ysgdVafR6rarsmkWPTH+QvaguDv/ViDY9FW7xkUeiZsB+mk/kxNs+J6eaGdWd39+JN
TyH+OBZ7rJ4bm4x03v+7bNHYW5fWer2ckwJ+IT/g1ZOXr1ITHKzmxZn2kPcb7nJhaOX7fdPbFZgF
3MUMXZqJ8Lf+/pWNo1DsWGbzyQRXBc+UnrQ8B8t3VEe3SihHt74RvN52lo2ohZPwRqSeAwRm3bmA
rLKzg6o3oW840xN24+gVGtmdILzRcjboOJNXy/QQzCvuMlF1kTHxevfrLJmeBiN4kyCxOYgaZJGV
FTJ0xk4EFapuVPeKsO1zOqfwvgIASk+/v17KIGAjCJ4LyO/ycGggJadSZJavOG+WgXCmear/S1cG
cAdjPXA2LKwc6/svHsahtjqLIvI9JCaa+hi0Oxi+LT9/b2K9jj6sUqXEhKNRM4qUr331V5+B2Fd2
4MN7hpZH4bt8IVKikRGA2vK15ksa2YdZvIW9L/q9nuOenfXNJgWmbPc9dtr7eTA+5eH0UsXxDyHv
pFhbHv9+51Zh2CjsTDRBaeHxDOiNbhvZMPb//A9u9q8HrHPgeBiyQCkry09k+poIVYn4IQ8Ot40s
W3LZRqCaR7eRlJ6mBO58+WmsvgvMbHIotKFvdiQiqZ6ZTtqxKWfHi8GyR3EY3UV2t1fhu97CZcYf
FCSsLySj64rXrHVZj7qE5qOu50XJB4smJ8KFv786BvJgxiTthrJtFf60ZNSsQG803x6+WoCxBmrr
8VMa3HfDUZR7oLnr2gaPH+4uJpCh6yezutxLuW1qYamj5tMNZIQsiY9qn7VHPbYOFUTYcyd2qr/X
/o5B4i3/La/DtWagM44NDRhF84fxmPR+A8y+yB5CZ09R8/qeWuzQHqEFTjVqzYeshZArlnS6/Aa0
jccT0Ha1UNmDTW+v5l8rq0NVxYMBkF7VYPMQrtGel8L5GMIjM+2Eoy3Xo69JFxryKsqaq2s3a/M6
SSAG8nVJ9vKyd+PScANzx8r2cv61sspowrGujbxjObSDTkP60mgIDSiNW5s7Cf3eclZOLkW82UuG
xn28z+2L16j+w7b+vn2QtjzAXAjHefxz463zwXmaY6PTOEhIQ+uPSR6LDwtTx05faCsY8RJnwJxn
MinC6sOUTj9k6tzpfu98ssMPBrOHrw50JpUqPoWSVruxOo47KfvWoYXJbHl7EIvkNU5Fq6s+EagK
+PAtHu3mB8RTcw59qJgOCFqebm/jlk+8N7aKEHYwtllSSfiE+lzFX/TqPkK53NhxiK0lwdW/vCAh
yqEqdxmHJNF1M3Jzuq8OyR/GeJwd1NOeFDO662gj3F7Rlq1fBXgEZZgNWn8yLavjnhikM0UWi7/N
MndD7XveiWNS7ezdhgvieuAEyDNlyOKXY/AuiVD1cNLtMTH9MJib+yFDNiTJ0ub317NEOQZGQC0R
6lantmE0rOnDlLSr6AF5CcMXSuOVJgSQUpD8Y8ThX7c3cMMlAD5D0LJ0g6n2rz6WMeupCerV8itO
H0wtueFZtfGY0Wr3jEm++w/WALH9oneljrdywC4doPZssTZ1BvRJIqRTeUDEYOy9UZ3tf0wgEXv6
HMsKVinGQiWJkBKESRy0VVzv+1ib9JlbSqoZXta8OXel4j4p7JcySD404V6fdyMeqkQRIL6MaMHT
uFpjjQi7k7eG5gfKcDDLr3k0evO4B1Te/G7vrKy+W6F1c12XxA11vtOE4hZ9yNS4gPhj5x7ZW85q
+xJ5TI2ECRxf0ef+lCvlV3PIaHQF9Z4y2cYjHGwHnwoqAWK8Iq93Thuisk9CHVrd8azPvjTFH+tQ
PBbUSrLuxdE8dSrdOi3uGlvAvflBQ6ox9NCqmvPMM+pa23n0LWu7ch3GVZjoW9hP12OHhZo3clAF
GtjL584Jfk6Z6sUvkXmeA79qqXenQ/gfTgjwgKVZBKEL/GaXYQb6CGaL8ooSnKa6llycRPopn35E
kJncPoob35UCDqRTC4MmxZYl3r2LZ+i/WnInUcqZpBdb8ukYCHPn9b/hoxcmlp/wzkQyT1XSah2v
/3mOz3Zh3lP4E4cggUqAaFPurGgjQi/I1QWrA8E4t/iluVAM8KPYAfdOGYePDuV1VyuCPR6crX1T
Fcr2FnQvxJPVebDRfIk7kRp+2CVk8wlNZ+ghdjn1Ny42Wh1k1Qv6YFGYuVxMa5LET6Kgxq0fE+bn
swI+D6mkmfcmj835ti9s+PkC22ccGlgQTa3VzuUAZTM9o8IcOOLM0JA3iEPX/FNMb20WnWQ01tM/
/oPFXxTwi4wFpIKXy6ucIRR6icUpVN+0KEof+lx7a5vO8piO4A7K4uheTNL/kPZmvZHjTLDoLxKg
fXmVarfbdsnd7uVFcG8iRWpfKOnX36AvzpkqllBCfweDmWmgH7JIkclcIiM0jIKCQ/a+8aVzCdYS
1PexwdCXUYzXCF4SXetwxyD4mps/xp6EPGkjFpzvG1r8iJj5geIW0jJMZV+v0sXQl2vPqORpHd92
+p/OeveauOvFToiVDV2AJLi4x6jc48gAmekql63zvYwbDKU2f5h2mai/pG4LKbU/ZZFHqF1FrTbu
2zR5Qb995d4tbSc66WjzQoccI7XKsGIP/GRaBjOYiNwCYtnQcjRFEjld8Owb9O/9Hb3VYIXi0qUx
5dt10JTEvD1oj1zwXFJooLi6vs0dXj16gxH8MgDePFCLui8BG05DPleftLZnPyboqu2I4c99mCB0
TaOWmWsgtsV9QCvWRH8YkFL1TGdEGGL0ObRY6vLX1P0w0x5MAfmPPFntxspVKg8TahZAQoF6GWKK
6thaltT1/+9ZywnCBvNGMzZJ4R26DlyQRkiKOgSt8J9uzHem8X7/Cyz5P3g/HWh3FwB+VQ6m8+d2
AubGO/vlU0pAA26e/pd0zwKhECB6aFWiBK4EAtzhHSqqqG8l+UMJMGK/Npe9eFvgdTAhB1EgIAfk
t7x4miajyP1xgG6OrqV7YI2PPIBmia9FDOTvdRo1o36kjYgysF3e37+lU4LZL8TcoEbDp1McO4pq
yDDlbSmTLeYtNkbrhZ19AjXDipeTTls9IxeGPrbgYokBHzQ2gLHt7BKwJAyR4TxqBionGpjwoJkc
WCvVoKWDATwEgFqgAZfQ0ust7a1m8o0qcM9V5YR6UGICNglZ8z8U7kAZ9n/NqJPfRjdbIpthhjSe
/5y3hjiMYvwFpqKVR3EpnAB3NmYAEc4D+6B4Gg2MMTWqhN6589Iw77JINHz372cBM6fAniNVBoON
eb1l02xhmHZOcZc0YCdFGwEqk5vgrSi0f/fROG7oXmBEDR9HBaxN1Ug0hHvu2dPfBAKjuXlIjHAu
1qSAFl68KzvKIUi6ce7zDCvizdHzYx+sTb2XbzzzPHn9Srlm4cD9ZwvjRMq7E4ge+j/ywOmdFZrj
QfOhCG4f/vkTgclD4tKQ0GHCQlnQPJEhAOPFh6MAq5BVgEmdzE1kNABKN6a3xmq8cOoAZTJw3ND/
xPyDEooFneEnvokMue5+lYYLCOjr/QUt7tqFAWVBWTrPeoLeOmT1vjP+1FoEj9Txvo0FH4dFoL+P
ugIYZtWqPgP3dVtNhXd2uqPh/K3mR+gqtCxY8XDypyoe7sqM4sTtwTK0psdSuEuTrdOUbB/kKN4W
pUGjtp3e+7J3jrVbBq+EVyvubqEhCBgNZg9RMMQqb5ToraAnyVyM/tnJ2sgcpkMxhPb8BalB6FvN
gZBXM3/vHQAZ1jSAFiAU16YV12TWWj1TD6Yt2DSs7tQ0894gbIPRMPGrsHmUJuM2texDEUCmJ+Er
Fb7ltUPuC51BcNCASuXacQmW6WY9MB9Y9nLXj+lp4uSEbHXboTVqJw+mSx4yOWaV+WVcsm/3j9fS
HcEjg9gHNVM51XxtveY2gyLi5J/NAXLBnJssorq+FmQtvJ/o2QRSHgZ038DcXlvBhAAv8xpwY8lB
MDbfs5LvBMgyMvA80Z3o/95f1FJkiwowyBQRW2FGQM34nMxl2pjogDcDAzu+Mn9TlpAQPAD3fgC7
6qZzm83sf9aG8UtVhw3k0IZgrQK+5L6B6wD0B0lZgKf8es3MgRxsOqHIqQl3K4LhkCK67tNt5brH
dG12eslLAEuJBAwW0WhWPJHX1y5rBTrqfKzEzi/Q0eGt5Rxzs3J3pp+vvU1Lng/5HiAeqALKmcrr
xU2TlmqQ/0WeEgDroDuVFaIqCuG5zFxpVyyuDOqwyIYk6sFRXiZ/4NCDHbCyaegOXesBCy5KI6zT
R0LdlQdqASSP43lhTLmLTgdgU4tQ8zwa1MlCMXH3UDmlz0IAR8rNrM8DqE/sdmOltNwaY751zKwM
rQ46tUmph8UM+KqwQLEgEs948duq3o68tk4I84uDNmUZFP3alSh46QrLrUFvSAd7mEoyR9Dy0pvc
BZqinL7olnnEbq046GUTiHgC8HrIuZvrz81IXUzolrpnyt0/lVH/mPRpjdVj6b7IPjJg1pIqUx0k
MlPWjl3nYO8dEaFdvkf7/2H0kyg1mn1nkpW+/9K5QlVQZg9oQUDq+HpJoMLKaQkSmPOcC+OTY3G0
O6ZA7G2TTD/5OA7n+z5p0R7o3aQUNN64QHEHQT+17hAgaiSWGzrTvKNtGbblpzYodvctLX0s3BdM
9WFhiLWUQ5xroHoC+hXx6eDRHXA2Q+S69Roj+eJ6EG1bEiyO0XDFA1StM5VuJWOfQuyZWR67wYzm
CukRD1ZCoMUFXZhS4jjfodQYXTRyQDA6bCgYc0I/d9coUpZcGqJEJEQO0HKOmuOZsmGdEgoITQJm
Ic2FHAjx5mHnB8larrJmSvlCQIMM6EvJaLt09yJ3/bCnkJPh47wSoC7l5pjbxzAkugCgClDZ1JOq
G5lrZ8iKipds+Kt5wCrzPR931GMhxFq3AX1J14Aoi0cDFVB0LBG3QgtauVpGUGdBBqNOVZ7yXs4Z
lS82sR8ct43/h7OOZ17y60o5HOVokDoR08ABR9Jt/mQRNFX0cuVRWFoN0lZEpcCqYdhTeVo7nrpN
kI/eeai7owiaXZakbxXRH6FJ9/P+apZc4IUpV9k4LnxWzz5MMbs9Oe4fan01+3oXYPAky1dsLS0L
zFqgm0bih/lV+fcXJQ0M6xqVkcNLmH3+SOnJTDGaNtaRBkTI/VUtWEIpXI6UIPxD/KdYSiFUCsJ7
RNhVNRcRMohvBiZT/Q504X5Qr2WyC3uIqAuVKJSk8NXU0glgtdZkNSQ4jy3dF3OAVxscsNGkldHI
+j+5lfCVA7LgnqDoLMmoLFQRbfXhKoAhqvuxDM6Oy//UNKdRPmpBdH8TF1wGRhrxNqKNhffxI+K9
+Fy5gcfRp31wNoCVD/XMTMPWpZ8r29nfN7S0fyjUgP8F2GdwHipnMAlIPROrCaSuclucgkbbuTDG
S4gMW1/v21pcVIAitCR5x3+Vk4HIspqCZgrOaR8D7VIYn1i/ErksHT7kAf/XhFzuxb6xjFCM9g/Y
t8COUP7dQasYZBLFhoo1zrqlnUNML8Nw1O0QKV6bMkea16LGagbv55BZp/JLw5twrt4R6/wPVwoN
azSaQFKP4qfykQTUvUHCqgdnjz427YNZP45fXf33/a+zUBIA9xmY4uELgKNQK2oY2NRaH0MMZyF+
tPTNsL/kwUa0UBtJn02bgZFo5VstbuCFQSVEGhzh+Kk5B8BPQLfT5Vvd+MbmF4wNDXW7cmmXjh4o
wxAAAnB3SzZVDroxOYkTnF373IrPQ/ki6rXZ+KWzhzBMnmwdEHRVyn52Qa2bg0fuPJgiAt+QU0JZ
1P5rmu/3P9TSWjBaLSGfAVJAldytoLztjNYIzgnp2AbQqwo0mnr+qTCL/X1LiyvCiDrCShC0YC7y
+oinHWrQs53g3Flvum2EJY3zABHtykFYmKEGKhwdEdS8TDSfb7xd3kEiV9cTcBQ72Q5Lb4++0bVR
Y4O4rqtJ8Wjw7CsI9Zotqg1zJDyhnYrSK/Z9bmjP2WQMG3sm8z4nlr61BgaYgQUyHhMan2HnGO72
/r7IMEOpnn10PzGaiWlYR0X+1LY3jR2mKs4YTPmUNOlLoT0WySsfhr2D4v0UfL9vbymuuzSokjzo
GhZiOElyJo75O0gML5QclQ1ySzRqQ8oMBHcJeD1Y2NhrmdPScQPIQfYlUDi6OW7+zNnELD84U/EO
RqdQ63761Vo2uHTSwFUowcwII9EFvD5pnuC+RbssOeeTxyXBP9sbzPreQas3RO29WnGoC64HLKOS
uRLswmDukj/n4pkwBOgjOoKr6jixSf/WPXRQaewS8A1lK2dlwa0iXpVNTZwTsD4qvjuoZiDPKq6d
MfS+sctsT/IpMobHacDQSBbZDNqc5dqDsfDNELpiiWjSYdBddRF1o4G8f7K1cybM/QBwcVKYu4Ct
LO3WioSKoOSFF+lDhPN6F1Ojdsaxwkczgxb6M3ZoBUNo2isVodt469qKkj1VdmIEaEsnZ7cQUWKX
G7I2mHx7+KQFdJPAxI6SmhqxJrqEpYgigYAcprm/gQh0o3Wf8uHl/i1e3q7/zMhDeXHoeqHniUVL
nPFCax5oYM8nIykOZYHx5vuWbo83SsvouyAPBPc4Tvi1pZy2eOwGM5Dg+TzxI13feWjcZ20WMmvl
ZV0oaHugrYQtjNRgEEFl72qsscuNqsL36XZ5/6xPQ+TYj5PII43vXPbCzc+p0HY8KFcKYQvPhrQs
mSw/qC5UuCBCyaqtHHy3sv1pZF8aKyy8OazyXeXuTSueya6tAeSg/nPyUjQ7XdtqHoaun3XCvtmJ
/7nJ1+YIbi87fhE2QweVMbZfHa8lyeBYFLVDwO1/FMMYUjcayhNc9vjF7EmUrnznhauBLs6HsB6Q
vLiD198ZRYumQzSXnFMOV9IMIOEFa8eadurCuZUhIXhEMNICEm/59xfnVmh6OgvRYpuhiJywLcIP
CCO/3T+yCzsHgDA8MuIIBwgJudQLI6VHmdA0uMm5HndBG/HhjQA/hfemmjbT9Cv3ft83uPCmQnQJ
dTMPrSiwVKm1EsMSdld0jXb2ynZstrVmSDVYgJghaz1340/I22dmCCRu/llDwbuPagCrINHUdsG/
dy7lAQZfmyzpQ9VIWbzTDjVUpx3tbOQOunF1/T5CT30lpVzgIYAV6aqRq6BRcpNFTMMYTKWFBfs8
NM38aHvFBgOroTX5UdDteLFtu0++xZ4BJt31GpD0Ynt/05eOElglgXkFAh+MicpCq2ZiThJ42lmr
vrX+izUVoEf856AV6SUmRFyUQqHBouZls+gNMRt5Gmcp+MPdDas+BXMW9WwlKFtay6Udxcl60JFt
O5enMckADZnqUy3HEKoV97rgyq9WozwadK7b1HEZVpPNqFKeJHOD44YF5PiGtZ1bPCGeZMGGG0d5
TR0HrUeMVECtO43n8ju3ttzeZIZ/gErfi2MfScU3WfPi8DoczyBdOPZjvYZQWXiJHTCPIthEzQP6
HIpDE5pjlslsp7FM3zULzGrWk8fJfnXyZsndQJ4LOCygpWUIc+1ugrzwPUIbEncvEz219M/YPHQV
NODSd9ARJDpda/vKMO86ZQDD7n8G1TCwmJ3GbvSOxIXrQn73T61l20IuMIFcrf5YGpBfonHFs3Yl
1L3NVWAYxR3I2iDzRXx9vVJZuPf6GYZZU+2Y7+A9/CrQh5hsFIU/+dAPun/Flz7hpT0lZyy7HA7S
a0kc9EbYTueZJSFkZadV1ObSzcDbh9QU7ht/UBZWO6Y1toUgsckOzvS1ah+I+0v4Zdh4jwATIOYp
009mK+eqjPnHWLy2Goi5hj2tVxzOkiO4/CHKij1KdKBVTRI3wwNPf7TmGxlXjs+yCShmSYkuzzTl
31+8jjzIxpmYFokrnJMuMSOdlWE3rJVul84KCsSgsECegkkTZSVjb1pZ4IKHpyMbo/wxVvWbkR+y
uPO6d+Z//veDcmlMuetQhWqY6HyCOM1HPGE/MOMFU+Bmu8a6unQiLw0pj06dG2hdtx6JKWWbavpj
gPPObg3klWtM7ur+AQSOd0fiLpEPB/hc15/J63CbrQSU5nWxDTJ91xqbqt4BkLIh8zZIVp6Gm8hb
Nae8Db1hZ0C6M3G24alR9DaLjUF+zt6v1I1N19j40++J7hy60kpVLx6azhigRzz4MS4A1d7rVZqV
Qx0nsfTz3NQ7rtlZaPsibkYtj8qWHTuq/71/UpYMIqxGCi1bF4BqXxvMjaYZXJYbwEQFYV2AeFJ/
8zoWJg6NBpquOLAla4iqUYOQJLB44a+tmaL0QExQGeeR0SJyWu9nUui7pPG/9cMEARZ7LfpT3yIP
11rOkoBAHMk6YCzXBqEBVrYVwK3nWWcRuMQfC2t+07XyhHHdCFIsL1adbLt6TQdIfqbLF0kxq3af
Juql7sRgFtXMvwFhUaC3b/c/3JoJxUVnGDtFPkGSs2DmKefdDq2G7X0TqmeU/TNADFEYxDXCOJ7y
tZoqJVXv0TQO0nw3ewE4dI0Dbb7et3L7ia6tyDNz4X9BL0+HhCOm1Eewu0M3sLCCKDdeOWdHguSz
Cz6hBfB63+ja0qS3uTDKaZ6YQwejVo+xkhRQohI05sbKbZYbdH0MsDTJ1gkcEbARnlKfmpg9V6MD
K3bRhlYDvuNWRKI/8Wytr7+4HrDXg88PJT5Ad6/XI5yiH9uqSGMHdIVFgKHnerP6Ut6kdTgQqOLI
xi0uFEqWipVaq3TfHq00FqMHKGOqha2HyRz+0u4KRj4Ggpjh8g0GKs/3v9ftaYdlHC8ElChIgP/q
en2gUrXbog+wk8TMEXZANWLMbG9338rCLiJRRDyHKACjmWppzy3sFHTHCeIrszhiwDDsjPTI3BUS
r4VTcWVFuVapRkxG0ByMDd+HkO6Xyj2Rrtpp9cqc203KIT8XKqNIOZD9I/OXy7045KNVZZadI+Sw
knfW5zsfJCNOca7Gv3XzlLc/et0IJ+coRkBhh32b/+vU8Id9lP8A0sGmYrTg2j4AjMA4pQXF+2Vs
iEM3xfhlegUqci0uXvpuEnUp8ZAgfFApuM0099uAIMbPknlfDN4nfdAOnv1y/3QsfTdMZvio/KJF
jQrU9XJGwEJ8TkYaGw7F2LMHWuHnVge0rVopvi0a8nWkFRi1wwST4pwg2dJ4vT/R2PH3LXePo74l
ehV5Y7JStli6VRA5RSETXCCStEdZUVqnrBh0GicW+ZGkOQsNHQSK97ftJpSSNOzOR3cDu4dTqLxU
mOArtKKoWJz3X/LpDMa0zWx0R27vfFbu/CaNZhBQIrlYA2J/lDyu/a+E2OEfqPB+3Ojr9Zn9pPup
ZWWxFHJ3wBw3+3vdxfjZ86jNh9qje6+Kevpge+1O7+pNw781mb22/tvPCaC+zLvRgPs4Ode/orBF
pWVeyuM0B5L0GJRHlsRj3z/SgR1AxcmA5KBPHqv2PtkHxfgckEMJjls4hZXvfXtPpDQPSBahpYFT
rHKwNjbFcPgw5fHEf1nV72DY1mLF6agRHj42xsslYAQYHwg7KT6HEO6UZlPmceI4oVY/VKEBmTvn
U4Zq4/1ztbQYcF+haw+ZefRQlRxnypIu70Wdx6IfjyI5uCVY0ew17rqFjydXglAVjVogv5SHp5m7
BmTJRh4TSEjbKNKa/Kee1C/59Pv+chYeV5D/YsNk1o0EUS0meLTS0ykx8xgs+BGF0k3/rSswx8tO
Zd9GxpRFro0AKVnDWtxwSspPdmlYyUzn1PUnLYNht4qJqMOh/ELtUzXae55XERu0TYX/sQhcyxZc
dz/9RVjmtvsuiO9vgZriffwQFIsl9xKwH5byRcF5AITb7OZxPfRhmqVhKj6X4uji8toe+PXylRO0
aO8jtgXAE9gtZeEe4b6HhB/XwZi+2FVnNyGviibK69E9CsvIMLVY8F1W2sPh/kqXbgkSrkBSXOCR
VrF2vBy0EYPaYKWx+5PLEeV6G1/fUN/+OmrjirElNwiqiQBPiSzngMzg2gHV3GnqBrpDuCk5nnt0
nJ/trKKbvko2mSaqKO9ot3NyG5JdAdH2pe/xx6QWzdEoc3JIu4lt/LHgK9CEpe1Hh0kSFuNRhcrP
9c8SGNcoproq4iYoHu3E+ZK7/Gjx5DhVyVNdPDeZttZVXTzrHiZDMF2N1AZttWubjtGSsaduEXvG
0/iNiP1gwfuO9R7dqzrdDzUJy+HF9U6m0YayP87e+KlaI7yR76ryLqEXAWS2VPEAzkE56CXI0v00
Kcq4SYH2n63a3xpDNv0P3h7KMa4UnIL04se4zkX4ZzmQEp91WCF4Yqn5G9o49son/Dg6ykpQspDS
qRKvB6TW9X62ojMFCgtFPOtBiHq2rX2DxIr4Ze/9CQIP1cZODibRQ8jtNu6J83cQZIiHBNxm+d+p
/FY8YeRzHrei2wtkFI656/XwXxv2cCvYAAiLAISHqSBbuead1mfFaGDix82m/dS1vysbhFOkWavw
3cw/fRj6IG/Dn0AXohzoOXd6o7CHAkmlDY3hyt/QTI+AAtz2zkn/WdG3Cg24yolYstFW+6MLLxXa
bZjQATGItC7//uJzQw97FgVBRVYHWYH/NIsnzTgx+n7fcy28ukA/I5oPUI2TQkjXVqgbsAmQIFza
REMgz8KuZpuMrEX0H+U85WChSCqTTAyhYthJCRr1Ikg0jeCipvOhrUiopc8Dqs5tAMZythXZp6ba
Z7NAhlZGgR8XdNem7+DAgBZ4HlL/lH2h9Dkdd90YGVUf8mDcF/4jFCBPmlgJ1xduMyJ/1CUxeo7w
SiWWop3wGJxuEfMShAaOj3GOvmLjShi59HkBBMFoPdR0MWshf8XF562CcR4H1y7iWrynEJenoOsr
ZxB5/r3/gW/LMYC0SI4nALTB+KLO8OtQ7fJZx8u49l4DQMRo+xfSWtEEFErwU/CzSNyVZ3jhMbyy
qPjkbOx4RlB0j32QidTFps6KTcX+mnW+GbQ1WbfFSwqCAoAVgSMEQkk5wAaxcmu2RRlPU5SVAp/q
rfRegraF5lUXpdR9Y/2xGWzk5Pa5piu5/1IyhPdeEhTA+wMLqvoIDrgNygyItMoqBE1+qFPyKfGH
Xe1pL6KafhQlVI764XM+tmEyt/PKo7B0WHGrUH9FBxABiOKwyUSTgUy8igs90XZtVxdfp1bTV1Ll
BSuSjgzUt0g28NQptzdwCc94zap4rFtvK/x5POZZY6wENgtHFVk/Qhtkrj5COGUvW82tA2+wq7i3
v/H0iRbaPtGNg0ENqI56kSfQOx7+ETEF3wokDiBNwAvjyXOVa9jUpdv0RlnHOet8MDCXVjQM9hrn
1MKVgAGcDkzfoxj1IaZxcdn5TIpU09o6xtD1Z51vaTocvFRE1P2T1yvua8GjX9lS3o3Kzvy6RPYb
OxMaX7P9QNrp5ARi5eTffiwceh0lIUDvgeBRcVMOxAZpWxdNrNu7vh+tg23W9q4Zs1OWVU8mbX50
nW7uPJ+sTZ3cxpmwDMYzGQgBCauCFjguwgTphiae8lOZIYEJnlDp0DK2sYJYT9bGoG/3U5pD71vO
CqHqq56QwQS4xXObOHc37fCglU+AGay4zIXNxC8GPgbZPPoo6sRYA9tGwIsuNkT9AIzNs9/+YPSB
ZqinuP6Pkm6t1fDm9k4HHyJXCJuRL2I44/oBEo0wa6/NOmxZ5ewmkUnxa2DA7j8/C7uHAUKp7oPZ
PllIuLYyuE3BDe72ceP90qAt4JSgpf9238bS7gFJDqp/Sb6HN/vaRiBYTb3K6ePMMjY6hVoIqten
oeXRCSJmf1kF5Tm73d83ulCNBXM1pMIA9EV6j3+vrZaicFvGui52cuu57AIAoqxjMKQh2g41cR5n
SkPGsm89Ixs3oZshe8p4u+KYF6oM8ldIVWLZZETucf0r8pnTLOnLLgYt7sYdt3gow55v2+m7bT0Z
mh6W5RDVAOuurH7hu17Zld/kwqNBiLEWAkpGcf9X+BvfDpkWVyACmDfOE3nzthPZjuiLWGFQRN5a
mrLw6l6tWuWuz9PZwaML6zrV35vhtxD7NLXD0Wi38OJTewBBB+bqNzYe3fsLv/Xksk8CjSEgYJFu
quxLI7A4XjY0sFz8dpyjKY6sQi+tD+e23d439VG+u46Zr22Z13sMWivGkAHghEmeh32VPHf2WyEw
gQkGZNACTrUWVj+/W+K5aFPUGx7z4BfaX43YjivHbG3VSoJrT+got+nQxSYZjtADg0bPnjvvuek/
TjZdMbaQK8h1o9QLt4T9VJNQMPB6IE7Ku7hyufnbt4R+QjUnmMK51Ju//dyLJqJT0s1bhrnUPvST
TDeOrGmKcmcPot/OSZZXL3WHFkyaO/bPtsgqHtKRe69lXpgVZkqZcLaza9KznTVmuwE/KdP2hs6r
fE9Kp9ePY+tm1oOvFeSZWqJYowtddB8olKBSBxptlEwUp0WBBYbe59zF3Teo3dlheja3OXsYx1+z
fsjqPvSOTb1hxkq8eJt2YG9hTcLW0LJXZXz9SmSsJxPuLe15VLlJEvZmkR9GLxm+enmSxiuHWMch
vTnEFwbVo8OKsglAUBBnYx3mtD6YAGB45pF55aZDSS4f33J7jrS1sYWF5w3lecCK8V+UH1XaB1wT
7leG2cU0N62IpUyEzjCvKTgtuUFgYuF/waOJ9Ep5BDSnazrd431c5w8d/Z6Yf8x/1ggCyhBVgP9s
KC7eS1JPT8EjH7vON32Ia34amq3YlvWjwOBm+wAERPvFDfsHs/3U1O8p5fuVbyjPovoNL3+B4uwL
U8xpL1iPIPlE0v5T00JDr/lDGCbstt2Db3UPjeg/d2xtYnXpI6IAguMqxxTBsHDtASvSmoHW1H2s
zb7+WmaIHoD9Tb7cX9+iFWT0KFNLweRAWR6m21OoQDd97DilfuRmUx8dzKWt4NJMedLVXcTQKAa/
weQDcWZlMcQaur6iZh8LiqEth44MzGxj/8MWLtnMVdY/Vo02P2PmxYuIZRQPlpugLmL40MyjHgRr
57TbIMfXnzCdl6FjmftHPhYQyiWz2LUaJrlsM6nfahbwp1Kf+4NI6Rpq/zbgAFRYIl5R60Yn+IaY
dEIqYLfUH+Jcq8hvq+YkKkRjvJQiNR7nFuLJoK/imO4EcS1m6au5OxlgbPt1/5Pd3Dv8CqQdKFOC
IBDMfUqS01ve0E4ZF7HNrCPFuHRD0mPXrREf3JwMaQbnAjUrC6JNaqtTIxMgM2YvcPUc/i31O3eM
qlIALX1/OTde+cMOyq3gIpTFGsVJWlrBUjE1Iq7BorvhVv63GMC6Y/MJlP203Ny3trh54Kf5P9bk
qi9iNzPznSJFABG7QZFEgcu17czB39mgcLD7X0yhKSLH4VCyVl65gtXNmNStiFEgD2szOfF82Hh0
XulSLn+n/8wokVINkEdmgQIjJr7zGcORyckcArKS8S5uG+Y7QdZnSp+suAmq96KiZMC2Zc2+MMat
Wzcn4Rvb+1u2eBb+M6OCcvrAZv6AGau4M/90w0kEUzRkr7U5rthZWY6lfBqPzZWjOfg0PkbqPFT3
M8wvu92a8pn0aldeD3UV3CGU54DmwLyP8kJWATMpS0YR61lNvpdeAtYw0iRDKHSoZtpA624Sak4b
6CysZdULKwTzBXpRmDQGXEV1uLwCP62X8zHutTbyORIjt9lCWXklJVhaIUjK4Cl0OXauooyIQbFr
RjmiuLOt7Nhsp5Dy0YgagqX1PgC7+b9i/wHEhxQ2/AQggWj1qh1As2pBB2TOIyAIVh7WTV+Gnp79
oaQESn7spsM/H8krc8rL5TeWNWSuGGMhxC7w5jbsMOgaVkk+bpzEX3koFy4zOEtwYFAtwJjcDVym
M5vCIvoYFzw/2PqwR7PnX4F8cv8uTChX2e5NAeoXc4xd/tVuxabVPjH7PUnWuMIXT+B/dj4e0wtP
WzQ98LGmNcaMfwUX9NZgUHgLpn93TPCviCwgTgGggcpIHvSZ77WdhwMITm2r+220X5J5JY5fWsml
DWXHqp6Moii1MR7bKSI1i/oGldLk7f5Bk85AdRbgpPyA1aCorjqLQqsAsm3IFCO5019JB2JuhGTZ
oa6MfKs11Hxyk0mslICX7i8Gf1GWRQsMiDO59IuPVAdd32MSbERf1XbFBo2qHHeW1NO0m6nd/HI8
an8ty7HaCaIl7fH+kpcCKmAVAA4DRFlHACrfg0vz2jxruYadFaib+vNBsx4djrrNcByGORRmFvfO
IRDRfbNLO412CYr5H7V2tW7kOmAryEQ2xXYf2xqEojHH2/8Q7kmQz/ctLbxnGJNACVXywboYZbte
H2XompCAjLEXIFb0k2aXlMwNvTLXIyux17rDS1/Tk+NQAcJUWZi7NuflbBKFZk3xlFptHLRipKGT
Ne6wC8g0Q16s8a0xnNIJ7NWJW6ZrDZmljcWLA04QwO/xVZVn1eYzM4rBnOO5ah5FTTd+Hhww9vuH
a+N3+NE1F3NjD4m87YA52AYEAs1wZXsH3cagDgA2MYH24QRdQjBoRc3wUyO/iuL9Hz+ltIVSI3QP
0MlAUHy9t4Y1A8uk+chEqdgVgFGQEaIjQ3o0zZXjeXsrYAqNGcgfQP4ToBJlWSUTg9dazRC7br91
xScc172djLs++c29Kkx7FHEI/dy7axTGcg1XLshGGV7WDIBjQT35BraV47VjAkMavEqjkf70yQlD
SxHHG/59SJx9/8/xHmbN8ERg3g3gDvBrKLE/ByHYXBZUjxvjsQKBdkKqszlmu5KvDdXf3MQPS6A8
BxUmJK7UpfkY4mtYmemgcfgKHrd62mepGVarAdHCFoKnFqh1Exk7mqPKFUgNOo5QvNUxRuc9VWa3
dfMMhbiw9pqwA89jNWY/y3wlalha3KVRJQUwUgCSMZCpx2kLKDs56ulv3P/J+vnPVwAzl2iwSS4M
pPFKKJQVHelBZKTH5Leu96GZvblmHU3Wyqtw48XgwADygUIYxEYRQCuPQgVmY2Gw1ogrQr6bkx12
5Sa3jSebDI/MjHqyRtNyW1IHQABTQxDZQy6KOEJZWDoYqW6Nth3jNu7mboqs0tn7PIgKk4eZZoJv
coz0vnqtdVQp6a/723oL5AJluNSaxK5KGkg1uYLOpFY67uzHXdvvO/JUgGW5aIAOybel/hrQv9X4
PZvPxb62DhllW9f9ob34/6q6gucCfUUf/g0TP/gtyl0MpgJSLtxNYq41IKx2C+1BoA6BvTDWynq3
fluOXmO/MXyNiOejCH7x7FN/kn0xk7zmOshAHgPtGb23Ka2ihH1Z2Vv5q69dGnYVJwkHFg/wTRIu
MKGQe1NPX62WO6c0rb8JQY0nNoHoxCm0/GvATWMz6RaPWq7Px9pwn1toaJ1Y0aEIpa3x1krfffV7
AIpFNQB4DeSEgEsqvt2pLLTrDPyewX9uh8+iEFvmWbuVVd8UniX0FnhMAAMB5AHHx/VjVZlGgsh7
oK8jOGr7+bOXv0LIHUxxW2b+Latma5pDCA3Q+2ZvkhdpFQpgH1MneL2UE6SbqVeaHGtjdbp1Jjvq
nGLz/2ZC8Q22o7FS6zv6CuKaMLF+U7KmQnxzNj9Qy3jkESGiH60KUlGo5brMhIUMnlvirTbEAwls
3fnx/0fad/XIzQPL/iIByuFVYfJGzdpevwhery2REiUqh19/S8Y91zMcnRE+XxgwDBiYFlOz2V1d
BQGE70yNV/I3N85bMCjsiCxLAE+LMWtQFneZEx+o+lGZ30zerRha2nq41wFBQ54N17uwPDWpslQ1
BhISNIT6nRlJboYIw+tt+T/DNf+M6a+peadcHHCgkVWJFTA1ZuEo2dCqiFxEpyvJh1u/PZtBqIm0
9eyyxEvdZHE6TGqEwyT/igtlaybNS820B4Lya8b32o8e9AMgC3lMrbVa6G0NS7At3LlZpFUquL1I
qFvelHnE9vlGab0q+iilhxLCYuk+7tzBcBEG3z8DCxsGHH5oqJpxQiifCesYVwYxlQ6HW7bQflGO
r44+OG6WKy9oAFwDLy5sGgAzAIuFEwEyUDQGGKCU9gQrWWlZ7OF18SoZWb7tbG1lVAvnDsn1GcmA
VObc6nK9ZfLezvAhWEvlyWjDUg8gokSqgE0rdhYHBMAAuiBQt8L8XdvJDCvRciKREBHcTnLeINBA
bWUlK3ETBSKYBXU/YjKgZoDSEfZ/G7dV0lYZDaFfP9ETgcq8pLxSBXD01B1442trvR3LFmdmGDxN
8EoRNkVNjRKkhoyGXXtwvvLsBUBltCXrZaAaW+nz/g5cMyYML69GqaHoyAtp4gQ8Qhwd2541+JYU
Mgc9eDaCtNi7b3PpsGNO/45Q8JOdUdE2oxhhHAHpqJ9L2R3Qp6+BFVwbgjT6FfebCq9eY60N6BZm
+Wc1/1oWLp3MzDR5GLGayk+IJ+47YMOltzIeQ9qcuiGGK7U8u0s8hz62dbcSDc9zKQQMV8Oez82F
K9WzrpRZhbkGTVseZLybAlKAN2BldhciBoS+cCtoCERRSYwYKsYheE9zGoJDUTdd1dpmxZ6o0D0P
KihdT8d+xXkv7qELg8Jy8qQxWCrBYBU9zKBDI+wR6it4VIOqozhTSjb3h7jkNoEzAwYbfK5oSxIM
SkpXgIQA+6fnj0O/UfLf2feqWDEy/8jNal0YEbZKqcV0jIuahlGpsk07mR+JWilAbAAAcH84SxcQ
VmyWn0K6YIbKX2+MHB0ndYlDETYoiCrWYdxEe+3U1m+GeYjpz7LajecqhT7IIK8cxT+Vq9tR/jUt
jNKqVSPXeENDe3iKsl+1edQary7RbBS7o3ysVb8qf5rn9gdtPb3+EuuJG/3M+OjW5YvhfNXtDeVr
YpvLy/v3m4RzwhiIWiE6AfdApcg3yhSk36jK+ZKjh9K0RlC1OgXCNYIcDXQCrAIusE42ld7Dz2cd
oPkfsdE9Nw2BO0QzlMf5YfidUGXf27tB2dB0B4VXXgDaP8E9v2javs0S//7OWPQYfzeG2F9uIBtu
mMX8aUaFpuixIn6to8R538otQmv2imBfmvNFM4/8fMAvHJOUtFITNyjPmSyQncdozLZFdy60yh3V
Tem8ZXtavUFw68g/7fo4tqAA2YNNRXm//x3LK/H3O0TPhSaOoZV1HDkQfhSTZ2zaHMq2D5k54lQ8
MfPRpH7Da1c1fAhJuEMBDbAuDnTrlNYvUrRrpR/oxtNfVz7rJotxPT1iPEO7iWuZienpuuQdyoh5
vRuTXVY+IUiss+JFb0tvMvmh4rvU+anSd6gqEeUVialRA+VTq7tJtOPjJi/9zCBAZjzEDKTllXXU
ejezx4CRtfTfovO6mEkhhsi0EShuW0XBNYqnzVjbg6uXUeU1Vr8mX3XDyYhSw+y05vIk3Bckhq53
T8Yq1A0tuJBci11aMI+weA+Ej+b4XN41yYR8y1mbNmbjTXbnRuw8xnP7rc68GpGN1bgsXtlJt3lX
4ZsEFwJ8iiHxpkTUZkvbenrXwVRDKPELadpozc80s13efUfqa3N/ryy68svJEJxJr6mTXjbYwkl8
LPJQK6irkSerhHDMU0E2SGpHh5773DqRtbb5pbD70rRwinlfahadYJrL0lcshUTjE+MQuPxmq2vd
80uO6cKWWBE0eeXQBn/CCko9ukzcYW0HL10ClxaER4SuUzRFtlhBpo67bFT3DAzhEzjqZStZaTVY
3i3g8QC189yYKLYkTpPVVGXX07AGlXQGKhS/s/iRB5FauWm7k6Zvo7kmmHXb/jpv0QujwhGVTJQh
ahSkQ7Vj7sghAburVK86Qwh2PBQxcfHGAGaqLF4s6UvNVjbqkoO4tD4v8IXLz4c6s9R6mKMbu9jG
eK35zqDDs0PbaO16md/PYoxxaUsIbxI0L+dFMt/nxdGcPCY/KDI6HRmo6FxpOHU98eLqCT0C8kpg
Ne/4e4YFz6QM1jClIwwn1m7Qfpd4Qjne4KZNtCXWp3W+f/aXronLYQo+J5Uco+KIvEOSP1ZQd6Nt
78Xa96jjXhJPiKv8+/aWRwe8PN7y8LyiKlQ3SKqEJmj43b1R7oGd63SP91vW+HaoVWtZksUTj5c2
Uq/oDkbO6XrDAJXcsiqyaYhWbMfVejK5k4Enxf0x/WkhulmyCzOC/1RJDhgOwcVFs6dEc5VpY5VP
bXvAcXH1we2NX3q00aTAzN1iTFwNmhVrQuy3Sfz5ZF58g+BIB+5kk0HxDT3EkrfaUVFcGcrQHq+/
Vp/aM/fN9DFTzjY/1FKOksYaAcAfypb/fRLAU3M913HSESlrFdxeMpLXh/ity13DfmvR7862Jd/o
6a5JX9P+ZL8UX0HQ4UgHkoGrBGQMnUq3zCJurT6T8r23Xykbt/9fawS40PXn5VnblpGDz2PyNqOb
rn1Mmm3bfEzpBswQlb2ZohcpPTVyt5elyadT59rlGgJ8MYkA3iX0g2JTzsQM11+RqRDOkWOVhM4x
pcjaqWOgk09mnfLmO61adFAqfmUHRvd+f/hLF5MGQBbYngHKxqVxbZc3Y8LKvEZC1KDo236S2Rv4
Wj2QGq14r6UTd2lIOAokmxqAi0qkr4fe5aT3DPvL/aEseaxLC8JGj7rSsJoaQ0kNKOoC9jz1pzR7
6ulHmW+Mbg2GumgORBqQ38OjHR2S1zPHFKJLRj+SsFFKDwwLfpRmLqtHP7IM6hXgM/E1Wq1cdEvL
hf5zGXZBrAAsw7VRhbC8N3skI2kWeWZ3hOB6E7+YzorzX4wh9Lm5DjAGSCCLHbSoTOndqCEnYaat
jFBPGnyikuKtItVJBXXSC4iQR5eVpXPSlKx51lOD7u8v5zx/otu4/IR5Ki7udKe2NYm1lIaW4utV
4ybtvstHN7ePkv4PexMIA1TjdKTrwX1+baqVmyGXSzxMY7u0D4xXhounsbRywy0+TC2EZVg4C0I1
YguNVXcFLgQEgdYYdvGhL79gU2rT7/JXDkiF/qK0qUs+J2NDPyLZ751dxIP+yf64P69LB/HyK4Rj
UowKkJc1Aus4ls2tWUB/M5ezNfzlYm4SOBGUUgFsABuyMKdTa3ZRTRGSZUmgWZI3dGpgSOjUfI7w
fDNsr7QfIJTTfA7yWqD0py4tbp1L28LWaaahtypnzgAMTzm0wqJGOrQF2zOw2MuHTjY9nlJ0abyr
/CfpMm9UNikELSTk9fdd/TEa6AvcGcq+LsD/3/px9EPidJ8qdKcT5sVM2lP0CZBue39l/pc5QxQN
dA0wWeKcmWaWV82IGKhnQdx8FPLDNBk7CcQ8kTt9SdI96cCrxTfWl/uG57W4nS8gO3V0kc/609f7
v5kcp5Zx14Z1otcuzxz0WGlJuR0lzdzcN7W4+2bBg/9rSr02ZWY90lH9RMMBCL8A7FvTjivKivua
t/C98QiPkQ4y2pbTyHiMcGWH7phq9Mw4dZM4CqP4R9TbgRXba7HePEn3jM4jv/BXHfDuqsyweDb4
DOPI8AwQO1gaHiEt8WMNsh9AL5jTCd2PMh39+9O6tIK2jpZ5BHqo/4nRc2YC3tb3iGf1YWgDtTDy
jZQmkp9SM/8Hv4wIBWRCILLFzSeMUwLeunAaZ84JMFA4twfS+WCsDOTODOL85R/GhfYfOGZ09CL9
fz2pyCyV5kiTNNSipHZRRh090tdgVcqntSfB4hRemBL8op6PKCAyloZlk5nbFI+cIE1jspGZPa7c
N4sOCsW3/xmWSF0rt6kUqdTMQplX4Klv7KrJ3NiprXZTkW4qH6JJ6dl4kAwkDTy513Tu9qQHFSKU
AYwgRSmBBBydktpOo1Gq7Nlkxe2xcdRB9VVC8e9Yy7XSa3tLYi9WXJDqtyInJRI2pjpsR/QqFa6R
V+Z4tHsVhC+xOdTlrpJ5XYFrQYZCxjQmxSyrAN4Ya2X8SzchghjE2kBrAd8kNuyWU5rhBDZZWNmf
ilkdQJEfRDpY14ZUDqXiVw358ERC0i2bTu2YP/Qk0NNz3kcQK/41SGFkfDqk/ry/1xYCOg0vXrQM
AJhi3PBp5E6fNQOPWajPLN7o0s7lfGNmY+DwDYQ/XN6/3ze4sONQ0UIwB9wmhKdEsZUigX692hEW
NqDK9RLb+pXw5IehsLUjuzjfl5bmL7nwTUYfRRBphKXx0Ke7ttgiVRmNb1pR+FAZL6SHPJDw4DCC
CLw+X2z5q9HvaOdT/nZ/xP/LhwB9iGYJiAqLNw2zc25xVrJwqB4GNUgHL5OHwIGo+pv6rXotyyB/
gdghRVeqPLoZec1VNxkgSvZ6/0MWgsu5mPj/vkO4hiqrnGgpFSxER7PrjL5SHlH4mAYvXiPGWCoD
zDCvuTdvVloU8blNpqPJ0Gww99FztTftR956gy9D16d1q/eq85T+Z/MlHg452vO0oGify85Vtla1
mb7nazClpYwEvuYPze8sOypq/LF86jK1xNe0hyHj3hS9d9KR2UjjjnzXSEcUghLjXTefhhZqSF3t
ZhI5GMkKpdlSYhmtbuALBxocLW9iEaKZ0kFStI6FkGn8MeXoILUr1+qCzAATha9CI0QJdekd/R+9
tuZ95gtKuKhnfj7clCCpA6xQyEfISVflXJ9YyO0Upaj6yECrdn97LUVyuIjRB4Q7C+RzIk+YkY01
BIFkLPp0MLkHGtYamcFTYnrGl+rNgQaCFVTGSmry1oEB14GrecapIPcrZjLUurSoro9VmIFtQ5NT
10k2yJy32GeMuCCAD1ZGeVubB7kR0szazI8CpjIhbjR63WbAfTahTfYJ6h8tOJ1Pfa+71sB9Kd2j
YX40VhAsc+x+vXqwCWKl+QU8830LsV0NMo+yKIom1KlxVChw6E7yWXXaplP57/vju90oYJECiRQe
wYhW1T/O7MJrRgPTiW3wJoxr+QRuS8QfZCXkv/VD1yaEoMOmfc7NsWxCC325Wc2R79yVJTgqFVTU
Vg7dynBE+vJ8TM3WILA1NPprnKUbLVpDpKyZEDaEzE1aKO08HPCzGbHh0vjr/TW53eNYfAS46OnD
32gAvr7Jkjoqys7IsCZ8jFxVaf0ahNsT2nGNrAho2f925GoFxb5mU7gsUA7U0b3KmpBF1NPMcj+i
bzZnzw2A+m2HUqC+uz/IpWlECxDac2YJNsgBXw+SatTK9RzTaEyjGYwWNdzKlL/dN7K09f4aQZvT
tRGlx0/GDQ6SUeuBNIWG0+E6CFnntWsCbEtn9tKUsGh9ylHcnXCQ7PonB7V8nW3epFXi5WUrFkr+
EKLAmRU8g6KXSU0IrEyD5DO+JYq2qTT60bRrJJRrlub1u3AMjpPQoVCbJixyJ3cjNX4lYAZAje+L
VBYrXZG3QeLcoAtcIHoIoc0nYpeNphlSaoxNOJaxnyeofCsfEy6Q+5th4cKazWAZwLcwQyeELdf3
xsSVCWaS6iGGzKKiVoHk5HtuE9dKAtWKH5NI84pY+2bwKRji4T8Hw/iAuR0NeHh0GYpaiCRm6KPK
5SbM0vfCwTCzU5ysIVAWJ/PCyHzSLxbObEEsxxIFo3SkTdInx0zqn5m0KpY1u+3rSwrMfLj70SqC
fYh037WdKHak1tIjbBD2K8JbBmBhD6VYGTjqioLvlrnZ9AtCLUj/MUDLAtqxoC2Qkirok5EWnkpG
ryRnPiUrnuWPk7/3ZcIMoPBVkray4D8RcvpS5UevFbBQv6MpYI/WrlcAiPGtN+vR6Dbmpx3aUe0a
etiu7Opb54MJQs0BETHoupDLvp6gttFzOxo64GlTx0vU50FVjhk7gPrbMFfzrrN/FscMtjPQiKAt
BDltYcySJBljrfN2BuJMxB3Zvkp/FE5gfI/LH4iIXaAqJPYLDZ8ro7z14yhnou3xj/Q5mH3E250P
6OOygBpOrO+GeazSj5VTexuAwcDcQqIjo4vOAOFmqsDkXWQ67cKm7jtw7vNUVh66FJWQE2tth2zx
b+dDkexW83VmT5ZrpqW1UyUUYP3733J7tNBhMbPIIvAEIFtkSJDTKU7tKBlC5CkU4qNRCoxJoylz
H0S6ay1Btw4YxqAfAj5r9FYD6CVsH4kpsVrmQyhl2V5nY+1xBT5joMPoDvlaHLg4NAi1ooEEtRe4
yWtr0TAVrV3zIURVTj6MZmQ+Drqs7UFeQ5//YRbROAohJaCQEOgKpogpp2A3xsBGdBcDDp7tVKPQ
jloEFPN9U4tziGanWfFrjqSFI1jZBETckTqEtCC1G6u7JOUGUHkDiJTHKbhvbAEfMrf+4sGPUtmM
hRTmEMWXHqEhH0N5kJxnJzZrKFYbMZqP0fPpTF5sjTx9RtIxAy1UXG0s1ljVgZRW9sHbDnhfq4iy
Afq4SnduepaxL/c/8Pao4vvwHES7J9gK8Wi7nviqbYspB9Y4jADUOTJLz2fw75q+2u2co2VmVjHE
C23uWBRCFGuKLanUpDEsgfk9ovFlPJhgYAbJcE3Ost6vqtPc+lkYNNG3iCIlWhf+0B9dXHgGo1qb
avoInMMpa45ZvVW+UvP7UG0HYAtt/XUA/0HjyntOEw/JSLcfXqrks9TXekMWXvzXXyIc2YmbRswH
Ddj0ONDao/nD5A8q3sflD7qBDKecG262ddqnH/fXdaGSeW1X2OZg8ZImJODGsHW+caiPpLt62rBo
g5z81/jnGivX0gIDwT3DSqDwCR6k622kdRBQZ3U+hSRVUWUoyAhkUPTkkDJyO7WoVl78C7ABRIS4
WRBiQEcZcg7X9kjdZCPugClsNdU3ya+UuOU52r9Pyq7tbA+ktvbm/oQuHBSUSNFri9AGHZKOcJmO
jlITrZcnxL5mvaEy5ZvRatbQAvOvXF/Z6Gi9sCLMY5k5Cehpuim0q8KrlGhb8G37kGrAax9th648
8JZOCdRaQLqKxxYuMeEazZospwp3ptCxY/YoIxh2s8Yq94pUa9taL8KO0mL/D/N4YVNYuU6p+h6e
CDbljqIYyoctKwt79y9WUGpACgPokhsMMgJKaF8SJNVVvXnI7Olbj5rsipGlTT+THDh4rSLIEb3a
kEKBoZWRuVebIX6IFWujRtprZtm5PxII794f0u1tjK2BVnaQPc0Ve/EmQcJJKiLO5HCCH3d7u21+
YprzR6izlWu31m18NdsCizfStmByEIkZ406f9Dqyp3ACB9h+gDwHKhR14UECe/TyVI6/dA3y1FbP
QUBcZePB6h1zJSRYnF2UJKAfBY1ARMzXR3yGVSpWjwf6hEzXgaZ24xKtHcH1ZyB0nuzP+9O7eL5t
QHHmqxDWhH05pSoD7STau61uqDcTU2TXrri04riWrAB3Z82SmHiva4IXMZiklkafgD7Q6l/yNC1B
GN2+/veRXNoQJq50WskiGfZ+yiTFJV0Te52zinNY8lSIwEHaooGaAqHb9fJYqZXbGhtgpQPzGPob
6qNlj84+GmY+TxmCbKldO0EVW2iF1CvgaOLRdJUoHoNy6tPAIJKz6eu+cpVynPxWMsk55nrmJRmE
ne/PyNLRQW8hssPAt0OTTLgLUXopc4epMnAuUeSD7BMNqg0aiVuapeG/mAL1Mwq3IFwR+XsgdZTH
derIEC1uR0/Nku6tqMFIbIwosN03tbiXIDcDqqW569YUQrfBMAjJag17SW7jxwk644GuNvK/7KYL
K8Id0VRMswg8dqjarb5JWl7szazVt/fHsrhCs345SqNzzkfYs7aaDV1qxkqoMOioUJBTBnxS6SPy
LubKEVwoBQFl8teWMTu/i9iQ66htUsmWQ4ZnM3L2dpV3J2UYi34Xa5PcnrqRaKMr1VNXgcW9ZONO
Iw4KVwrIxlDFyowWeSAwv0Newahjt6kMtLYUOpUb919mxQIFjAzacjDMX39pKxet1CiRDHh3yg9K
YxnfRrmvX8Cx7awkyecJFgMP0IACsIAgHUgw4Yig9G/xxkkVoDjUt2EyPqpSfU2MMFYAykT0PNci
m5WQamnR0cQ83zEOKExE1eoq0adyqGGzr2YRFqNsPS4lyQb1xDVq3KVIB6Rks0ivCToN8aoeEQ50
SsGVMKG5S46N6Q9R0NWbql+JCZYO5aWh+f8vNlcURSkoLYt5I+fPLCFeFrOV7MrCxYjrCbVMJHVA
ayOSLPX6/J6cd0Vcx4e8qbcUXY6u0TPPKt7ub8ClOBvkGHCZ6EPVLOyO6+GMXZU4Q4fhyOBc89S4
880mgQD9UA2Ptl5JXkOK/tRUuu5Fhv1gQlnyK5M0vjKrC2Bu5ASADkasir0Cndbr7+AZmnHigSqo
W5puXGQPg47eK/VLZWcuwJxeedAbtMfGqt9zPGNH87HO2qDNuidWFHspj4eVo7lwXq4+SLj+eFU4
Uq/O5yWBdB7ZqFlxjDAL7di7aT+Cz+ikr4GdFvbWXAPE6OEO8MYSXLE9cF1OSA2bMfN1+iyDMPX+
ei+P6q8F7XqaBzy5HGgSogZdJdEmQw3GGcK2J29VV+HFTiDvGp1KZ42NeClLcjUyYZtNyF3yrGqU
cMw/zfSr9Bg7SJNM45nK+ragxC0aCMATz9HKAP0gj9ASIc4K895CKQCTC5p30L0jzHZEsrZ8yhFT
S/ARACpoERglpd5LLQOMwgowMDlDhi06ULPZRMpgujnVTtqwxr81bxvBDV99g7CtrBo3ijPiHqzA
cP1DlmS8/PKua78OHSKlCaRjpz7tVH9ieb3ijRfdysXwhSvY7O1cIfPwLaAuJfsnoldPtz6m7L9n
TOd5hko7ih4aohdhG1cRAXEtBHtCsznpWijVG31cYVZZcPdXJoR93HVqlo19CXdh/swiF3QSKvsR
9zbul/39E7M8a38HI+zchvVGb5rYuWzyuontDJu5hVk8QZPgvqEFCNH1tAk3NILAkccyzmaLrGCZ
7iu2MWvd0/RfKqpjUtL7iuJJVHueUrYZ7C3v+ieksyp93Iyd+VVn2i+DyJ/3v2rRYVys5Tw9F9ed
gseSwgxMtK28J8SHeourT4eefK+lp1x50pLwvr2ltBbqZcjrmSBsQiuAYDBvKaFIGuAi79wqctGu
MfIf5idTXVt1K/5ar+GYlt3ChUXh6mHFJI/DPO91EgW8LF1rcrY8fSFjvNWlH0V66lt1ywu5cOvu
i9Gs5GgWnf6FecEjtKwcEzNqZ1iQU20TW6FuHZc0uD+viwcGdUhkF0CTgpv2eh0bCRxcko1trIPm
cwRhemurgaS8M574zfTtvrH5x26c3IUxYQ3jtuFkcjCjvODf6zbLPZsqisuyLP2X++zCkrB2vTVa
/TjA0mQ0ATNeUjuotF1tnsBjzfnkIVezYnHRH1xYFJbLYT2jvQWLVpdv7Wg3dt9qBux8t7k/h/Pv
3JtDwVvrlapkxp8Fq5ibhD3dyg10O/TYTUnpK+w/C0+BSh9h+v9sEDGhFg06TRsD44J6bQ3qRD2C
4LW8EtmubAwRV8WUgkQjwS5UeycAGiN1JjeS3+7P3MIKoQarqXOmB29NMXxmvaO1EXgOw6KqjJMD
hOhrVBjyRzJU1I97x/jveay5KA7MM6J1RxOROzrV7CYpYa+ztqNxHNBqLan5ZpSs3f2BLfnGK0vC
xdo7clEhYaagQzeA2m3pKG6eP1BfL9/r7AlgGmRe/3sYjJyZZYBMd37BiW100K9QhgIKaCHPp34v
Vzx7Bcow3zh4hwVNK0+voLvN0DGl68MuHvQ1asqFHTNL86B7CZRYIC4VXInUZY1ZIEES1oQDz1gF
WQM5ybEJVqZ2zY7gSJhjFVwrYAflZt9I4qe2tP3Yng6lduCN4qWghzCYIbloZXnivbO30/QgJ+k2
xZNEGdc6Zhau3athC16GQZEjTnoDw46nc6wflGJ6IKDzHhXtSDLdq3M5kOiaBtTiybmYbMHn0JSg
9FHAap+1m8aMNxH6zVPwNjbduDLhK/P9Z6tfxBWDVFDH6hUFTYbE7fXpm1U/TjoIGFbWdQ4EBTd6
OZF/3r8XdrqO9tBXwJBk9ptZ37oqO4C31Z2UAqROCLMyaZfAr6JesSnQfofErmemfGWwK6v5JwK5
+AijLroCKXcllBh3SW8c7KF61Kl5NJoOxDntHgomQaOtzfHS4x6DR2l6ltpFlVQ4PCXtzBIVB0xy
YoPZBC8eAhw2gHADNNlxqLxpgkCeYXmDJnu1s8b/tJSIA2MedAz1Gft0g8l2nNRoys5WwrztIfpA
H3q0Psta9zjVJlLW/Rb1eDyozWM9nfQ6DUequxPZmdLktmsMqItrcPEt80a5WINqUJpBodgIWrbp
ZerVoL7yrTGgoNoCL0b6L5fCjOZF+Q08ieJTXo6lMqtNCQ/e4b3UvH7aKLqbtyuxozp7/JvtfWFG
GFWt2HXegwM0zLMauHpGoHrLqyYB2QftJDRXQ5TLoz36YNAYGXnMGLhbN7wPNLtw/Nqe0gPoJaIt
qIWGoFPHd2IN0IR06ujAWqYHkzo1IFYsJp/UevcYM7QL3j+hC+HvnE6b2T9BKakYgs/pkQgwdT1W
wzQqn5qqCOPWXiMpWXI2oHSb8SAznkhsziA2bTtLoZglcxx3RIutvV1D+hnloDUE5RIcABlUAHhB
9oA8pNjYVYBTrVYIV0Mr1b6jSw2NNttefVQ16hpOmBLVz+QfSYm8YVoHxlDEXg7E1v05vQn2QVSJ
LCjyebgxZyTR9V4HSH2KiFXXZ9ngrow+UJ1EfqT95mbsx+rrfWM3gaoNyBKy12h3QDkRQhfXxiQi
jboidfW5S3koleoLGYpNzJvW5WD3lSaOfS/38va+1VvfMptFi/rMvTjT+wpJ/riU+olpQ32up3Fj
N92WZ6cqfcFBQ15/04zfquzE5XPcBJ3SbfsazBtb3Vgj9/jDxnl1APEZwOoDPDXrDaFD8Xr0aU2T
frSd+jyRt+kJwn0QAMi6rdW6keHqwbiNpcDKT+1vCDOP/EjMDVOC9oXzIDEOkE6Re7c8JcoW3Jtt
eoIkiML8djgqmdtKT3W4RuC6sDPQqYNSEmIpJHzFggNrpzJ2AEY9A8k2mIXXql8tyJwpBXwFvMbK
Gt1cvnM9DoKsYCMxFCyXMDllPfYRYL71mXZ8Z+XVOU/f0eaLHsRm28TxqUjRDaAY6B7tfzfSr9b+
2meKv/IRNy5y/ggdqBV0otn4I+xPGjVqJ3GzPqfAgQMmu9dK+hK/GIVPddUbG5BNQSzK6YKo7C0X
OMNvKx+wcEBm5Az6cVD9Aom7EFpGBHT7dk6as06/Rn3j9sUvMOHvNZa7rSW7Fn/iabIfvtTVvucP
PIt3VQJyP8034m9EST2u6iutJrfpWMwJak4aul3xbgFj6vWuRWLbaEumNWcN/HCVdgJ+R4q3A+Ii
kDwXDnjb2t9k2Jr0uZQH12Y8SDV15S04z7twcjTo2coAtM9nSFT5NnvQDYGopj3HRam41Bk1Fx2b
g7cy+/NQbsygD1GbGSg1qJ1dDxX1jVGWla49g/Gyjj2WBqn9hWiPVgkSpXNU+HLht+3nitXbTef8
4ZXHsmPrQTJOsOrQNpUpymuQWJnYZnwcB08fOtcwjlAWxV3omu4w7KbVuPrmgM862TbeSiAix4kT
Wy/BwtCoA+mcMCnOtvpQSqDTr94Jf8iQZL8/yJsFhGQOErxziyfU+dAIeD3GSUkmrTVKKbTUxC3p
B1sTPb4dCw4ter5Ako+VA+zs2oBRolxRVR05aw13NaN2bb6xHceDh/OUeE39cckaSrBgTUK/OTIh
QrCsS+gOwFsB1myAsVBwK97Vrzp4FNd4gxYNzbsRUDrsfNEHZ/rYFXmjkbNql7PiADtzPDXLXUlW
jvlNyAsZb3gcFBKR8cPTXTjlLR7uhiURerZC0I67iZ4FRdS4peRlKK/IajCUK6dtaWgmajkz0wPw
L38u7Ysg26SAL5tyBovuiOSw5elod+bHtArvb70bl4qRWbP/AjwQvkPcGbU+mmaeNvRs4EFl54lb
eyh7u5by0u+ztTtz0Rg2OloqQfNsW/NZvxjU0DfY50Sn5651XGrvmnbym1LZgdtqZhNia4CMm1c4
BocqPdDmiFdBhy/YU+3UYVJXpueiNvc5mM6LaG9K1klaez3cvg8FS/P9fTGyqi1xXw6wBKiXtonL
TdluIuuYlVvdlxCwfJPXwIFrYxOOdFI5XJNyjrG1k0uT53Z47MjgruXUb8vJuO2RjpOxaIiF0ZFx
PTLC0lwpUomeVcuv2iPLznHvIxxNtNTVOgI2a9Udp2Mn7fptGiLlzn/Vjn9/k96OFd8w9x7hBMIl
m/Or5GJ25alPDEUi6dkcd5X1FJFjVD6oysd9K7dHDu4XGxOwJwSiqJlcW8myuIfIwJCeE2kTPeiP
dbobo1kW/r/iR2bCf9TnEemDwh1Pzms7nHekAv9ufpbQgzvZL1r2YIxPeus51dvMCE5XZu/mzSbY
E2aPS501GDrsydGj2mW+Vh7JqnzX/NFXwQHuF0BhAFFBtgNBqnDUiBmPmlXJybmuPmTlK1+LPhYG
gRZp+CfoJeAuFvmXutwpOoCpk7NhfQ7Ns5RvSbSWuL8N5uBwgdywATkEUg8F/OuVQTCXSxEv6FmJ
X4shc236rGQP8rgtjE9b3RRn/f+Q9mU7juvItl9EQDOlV022M52DXM6h6kWorEHzTImSvv4u5sXp
k5YFC9UHDewNdBU2TYoMBiPWEN1rR/2nNRQOaj63t99yBXG4kODj/QPeOWg6Vyr4M086+JpV5wgq
Q5kOzMiWLuVyDf//CJANwvQwyvK6zKqxqccprc7VnLsjO+Yxrufh9fY01gZBzIVEBorcgjBxuYaN
lWEvGFJ1pnqC1sfvxjik2e6fx4D2EeylYZyG1/ky4Y1KkjUVIe0ZVKY0t2wJXaNoS7R/ZSIitUAb
BxUA8GwXmyFT80Ie4GR9TuRDCgJEFu+AYbZvz+T6o+NmEnkf0moQ5JerpedW2wBxifoChXBtmhsE
snB57v3fRllMRepJySsJo2gxUN6VXYEDdXuEqyIClgkTEWhBJM2AyC+Cp16ZSdqFGKKX72YNcAzL
NxTHMGY7eoZ4+uQzZ6gcOMQQ1W7KQ1luwBhWF1LwKCHZgbi6zNblzMh0NSq68zgwyy5oU8DpcpK3
prk+DJp7aODA7WpZK4HWTjhNEUo0rexKOgQoHch2w/xN6WyUvZV3KfsxzD/6zo0HV94Sb1heg2KN
UakRYGgQdlCMvjxasJtEeThEhaSe2r0uvYVG6k3Ka5du7crrrX85kFiFL/etjDLoJFqzZ1binafJ
9lA/61uHeG0pBT9PwLNAMFvyUuK50otCrtkZMhjxCbRBy53nuNvf3phXZaXPRUOPEioUUL1A8n45
l5kXI5fgMX2GzUfFPujb2N2F9J3FPn1LNUeOEeY7P2vsTt6VZIa6guWprlT+ntQGBYYjBPcMWh2T
jLjwRnDANQH7tLDw/86nPtpV4x99gikyvN2qvbVlw722Rog8eN8I1S58+8sfX/fQDW6I1J+l/ucA
PxaZb5Gu1vYUCiq6wIhA1c0Qf/7lU0MiXKNjmvXnuEvzu5FV5aEtzRYK5pYF0oLcuBvfQyQCXxMF
8T2QSQobSnSUUT27HFBqu1m3+qJHLmdn5n1KUSk6SbFvIXMmNkGhPChe5p1Rn6Fy2L+XmV3hcWBz
6jYQoXe1zmMvanov/2UQ31M+LFeB8sExnNx4K2/6fHbf+qmLtVHGQSJKWPVnXuymbIfmRiV9oPIR
tY6w3wk6/c4qgoI/NfVsq/wetk2J9FHDOgGe1UiPAWZQyftsOtkDbV3LcCfrNKBnknkakCPaHVf8
gjuE/60PLbfl0pbJrs2eqsyDC42VeTJ0ZuH3ET6nnc3rzgnBCsBfzDt7+JMVu/5o1t5s+Ooh+ZVG
yb0JZCtUusZwK+gtCz/4ZAJEiawEsR2iXMvXb9sWIHxMiK30kEvSr8ToH7S39Ccle8Pyy5adzf41
/Wch089hNQV1C9wniOkiSn3ZmmqV5KFAI5+5DqRNNzc/tNR6l9LowUpmaWNfXiECxGiwDoWYKZS9
xEt/MVraJmVvILgqag5U7LnTO7eWNJciIzfeU/UJHgfdtqivCD+LPQblBpHSimTjyrKN06TWyIDa
HVQnE9syfSWNXPYC+ieUzoDYkj3kN09avZFBrQQWPHQ+/X1h8QSO9OVsoUFYaK0U9WeiP1RKBPXk
rdrMVftGLOjXIRanh8SNqcxjyM6NvKuxiHEJemO8GyI/I3e1U8EI1uYfwy7ir7dDzGcT+GpNRfKJ
iiy6KEu+DYTYoJimxf25Vj2aO+Guyx+LfSbdF/DdU+zwSWo8if/eGFUkUdejwoBIkGnhLrK4aEwi
haXaIbDJv8aDAehDZGs/JE9T/SQ6ZE4oPcvTEQLw/TctP/edTVzFYdnG23Ll5hZNnP/8iEV05R0s
qGMD28nMe+7FYIU5PFErZzDqt9vzXd1Bgv+FGqEJ5vBiJCsaLaWqdfQ/IFNRPUgtc24PcKWKhg0k
ch1BmwJ+/8pgOy3R8i4h0nxmzQPu49hod3r60movbTPv2ehV1blubCtHGQ6UfmkPSDkM6O0YvZjq
ri1CsO/KfVX6ME25/cvWtvbFLxOVhC+RqeetKsMzBpXwdK809zoK/sNzrHwvM1ebH0PiN9/Zw3yX
px+3B77aYjKadCirCuQh4vGyKNiaMWd9ozYBml9W5teGo2jRqZ+e4XTiyTwEnGerNH2d2KMwKFiU
+AIAr+KLXM41iTpt1Iy6C2LyFE1BaBF31J5KRm1w2aY3yJWpxrHqfZXDKdEFI0nq/9ye9VVr3sRP
wJNfA7cRcnQoAl3+hKo24zixWBf0FBgHmzBnkn7k8CeOK8mXdeIYFJfyYzId8uZAY7cpnhXyd56A
iR+aJwt+tL8jYqtwdiMbH2RZ0Pz8ZWj6QG8KrUv1KrnUWd+iSd0Fahe7g3ZsyF/Wnfn0zgxrr4Zb
TIqr0y0WwtDgUo7qKar5i4sYwvsEYD2wmiBV62jxvTUmjtE9317u6929GEVkcF92dwVcdj5B6zPg
xV/KBpsx6lpD48IrxCAwh878VNmXYeE0/b6cX8Yk2Thf6x/8yzwXoRQEGl2PgLUIoGyaxuWOEgbd
rtKhZDp0c+XKiaNlNdwJ7SL7/n1sjlr2g7EXgC69MHbD6k6DZ6aVPqPdJ0flxoti9SMI6x/0IHUI
zi4ORAUFosRI5y6YUaDpo/0Ydk6+5Zy3NgiycvTZwMqGlPtikN40k5bRsAsGk3xAsL7dZ3TOwfaz
tnBd1w8kfG74tKPwJQ4X+gCXn7tT+5jBOoAFg8R+GEnoRePDnHQu03ZKBL8pDbnsvazuy8Lt1NPQ
n9TxTu/3yXNzn4bTri7Ycc6/xTCVR2PkR+KkHkfzHYoGQ3Oohl1FbQ7QH/Tvm6161uo+EZetKAzD
SXUpEVSNmWHOFmVBRuT7jOse4bAGjqdTEhm2VmlOYT6T7m+IDxWDfVjQD+Sadpc88wQdhyK3s9xX
3vvItVjt5prkEuzq26dpJWQLAiVcx1FShhjCInYxOY10o+UsiJ2heOhROCTjSZ2CwXDk8iffbJeK
jXGRheBrioo9+hGoj11p7CQIVngmRH3Q/2UMqBgo/pyK8DQ987G1kQXsE/0fGcOIgahhy+BDQhBX
FMwu98+oomxe6hAFwethhqgajz0rUjKn2/YtEinjYnIi0lI8RQBvQvp6OZRUWW0sT/MYACDh1gpM
0qzIqZp9H20QnFaO38VA4s+/hEB5UKK2ZtIYDGxH89pm6V0/bQGCrzIosXBfZrNIkM2uw33XYTY8
e4vSjzrcyIOvVwtoInG0JRBiDYx0OQlN6fOMQm4pqKqk2sV6nd0zLk2uOU8VWjlK5N7e6teXIQoU
QB/gtQYcAiSfL8ebIRg9ZEo7BlFC9+wpB8A+DDuvgFoYtFxbO0q3ECnXK4gSMKxrwB+HDQQO2eWI
gwY49SApY5CbVuRB9QGQfsj/bMzrU4rtctspsozXDErNwpdhGSEnsJhjM9GxkENDD21emD4qwYrD
pTpze9iP7kdCsn3eGp3dTeXfwewnLxnpYEfFGHnANkf20GaDj8p+5JnZmO/UCIyc28svJnv1KwXT
VTwmoeOx2E7JoCdWo8ZTYNXctqzEkQoIx3HTNbmfbqoBri09Qsx/RlssfQc7AF2ZkBAOTeVGnb7X
unKj6b42IUi/QQKYQj4WatCXX3fCy7jnWjYFKpoJ4UuiYxs9GOqrJJ9ur9ynxNFy6SCABGkXKE0A
YLQIYVkeQoOk6Kcgris/zn9IrW+S2k6ZMz61zzQafct8i03uNqPsxNOPJD0V0S6FD4/swj4gH37p
38uE2qZAxo0bOeZ1LAIa7rNGCkY2CjGLZeCUFtbU8ClosuiY6CimWw1Is3GZb1xVa58UDUkTLy7I
puIIX663UfVU4YRNwWyyx0hr90oRv9xe6dUhAJXAMqOYhIEuh6BE6zuNYy6xHCOXL2Udk5HmjYlc
FwAEgBAtNNwQAvOypKdOlSE3raFPQRVCui9EXNhFVGZuC2K+EwvitZ50w74kcesU09R5xqgXd6xt
O6dgqbIRP9Y+IB4uVIGtCwA4S4WYPOdV3abyFOgdfdKxcfK+eALIeHd7bVfCPZ6EgKYDow6c9LIp
lucUe8OQpiCBCXEJhF42l17b/py2MPhr51IoSuFygSuUsUyAYYJmKI2azUE3pH/azHJL/MNGkdBV
ZusML8it2tx1DoXH7pcBFyeAMSVSTR5hwJ7tuJw6cv1LK8+5dEhqWzF/qYN3eylXNxDkirCLDLSa
EfQv9+kMIlJRoNUTFOmdDGFERb4L4UtiD8yO8N6MtN8TFD6mOXqCvt+hK6P97R+wdk6giALqD6qR
UKAXK/Il/+Cp3KjgXM0BpfnstGpU74iibnnPXSl9Al4tU3TshKYVxVNjcRynNiZFk1C86mm2l2t3
mNw2sRXmhoVhp99UugObCVj4XU3A4+wbV52Ve+BrOxS3k+wHN/Zp0dy1TP12e/rXxVjxwwCNAOVM
Bu7vinimdKwtdfywkTwZ9Qn1CScmngID2he19hP9B98qZ60dUiwE2kQArQkVkcsVVzSIIGSaOuP0
RB4JVR9dkUOZb+kSrB1SgbcC2QvSDJA1XQyjlNaYS/McjOOQA0eWyqhLNC1kwwFj5vHv2+u4kpEh
EwaiGqUbbOSlMDCL68waWSQFcsWkXZVkL2ZOdGjMquxYlGmxK1qZegMMYTYi8MpqYmAw3TQgACGK
tcgOCqlQ5TrFwBaMKhrd8OHu58cTff73+aHaKkgCAhb0eYy/HJMJskpaWFVT0Ga+ZfxB09JppSAD
kk0yz90Wj3QlDEHASWwQFSpmV1yAKK4lnlrtFFAp92gcoREI/zbTncBjl6RTWaOeHZ7/fYZI4EXj
V4h9L2E1SjuDZglD2KCFu64WTAR0C08vQXHyh3QDRrwWDkA+AKYCXn8CZrPYnJAFoYXZaFMwWdSj
ffVU8dLVx9QPU+OQ5ceUeC06UfxZT/iunNkrwSM2/G0Zj5LuJKi+BpP5u59/3V6ClSNz8asWeS1M
IDghCS7zMQLQzRwOSspdDsQ9NK83Uui18/J1ARbbNjSxaaUer/NI0XK7K3tbUaLfKKLbFvZUyrH4
7caQK5epUP8FpUsFOefq1p7KCF6Oc4K4w6QgjHZ1KHlWfBjyD93wbi/k2qEUpB0FoQcRaGkAFcpz
NrRqNQdo8vZ7HpqTTzQ8aFJ1bg63h1qpGqO1jznB8xDzglTtZZyrJqOLpbmegwwGPsprkf3J6S/2
ZKZuMj+y9jUnb2V9zwoX3XZ+z9Ld7fHXporrEx1zAO3Q4FpEc8kkHYc4GlZVG7MdBEB+mckceXMH
/8XbI60FBdTOEOPEowt1+cuJKjFtrEnGvcFHpzip36rpSb2flQS4Vj+Ktzbo6ry+jLbYoO041xGp
jDnQG24zsKRnM/GaPtp4eSlrZw4veHA00aRH0WqRf7AJaWYEVdRAG1yodUDQy6oDy/petjX8KxN7
rr1U3w+kdXj6u+3cEG/87DlU7TS7a7pDo6R2eoxgHqPMj/p4TmoTSj/0wdjyqlk7sKiuwXcDqEM8
zxffORwbbTT1cA6AJpFstVWfe3DvnSFrZceK4TrWgejsVCb7L2odwBqh7oBSGyRVPxfwy83TTF3d
UbBRAvqegeGvdK4ZAb4Cz+7RLd5ub7GVj45cAbKZyIiAk1nC6TPSRxOeMFIARQvLk+MCGjusSry2
z7fEoz7f1IuXMLoYuoYo8Wl/Ixb8y7zS1OLcoFwOTBqdjVwq3CpE/pePsuLMUyvBnxEI0rElqT/P
RuHN+iz7fSsV+wiB7NQmY3nMjAT6O72R3ZvI4Xw6DNxXkySy29zqH1JFK10zl9tjnVWmV7Z9nduz
Ecrv6gBfOhQwVQ/Ny+I5n6T4NMaRaUv5ULl5H8UbUWpllwPSLJ5lqMShr7LY5XXPmjTuSzWo+mPB
2odiejbhO4En8sYLcC0cfh1pGY8gblY1cFVSg4L6c1sCSDIjR2m9uKz2cvJIc3BLhsTJYmjjRX76
YwrvexiZ0pF8v72XVh4WgtGIl40EKVaU+y+/b4/WTmtZ+CGSXLqdhprtFrLgCjCOM3ExhNjOX7YQ
I8U8WmWmBpl+b1SPtK1sglxCKL/QEdaGj1RyZZQG8+nIDOg+tnaeChP6MD39N3NFUo+UBpfeElsp
Z13WMaNRA10iR5UMDs2SjYfK+nL+Z4jld1UGoB7zAkMkQ+/ocFACKOn2JFaeQiqAwZZo/MIi7GqT
qmNbz2ZJtKAbD6Pxt9PemK1Nf/rQL341EJ7xb493HWwwHJCcKLCLILBUieiYMrexXuoBNoqflE9j
sZfyLf2s62WDjbREVUAzUEMEjvJyi8DfozMy0NQCHhvMnkoGwjX6Bu7tqYjjexnLgOFGLBPdAvxj
KfpJugKmhsTQA+YbDbOH+Ugc6LK1+vuLnG5RW1bWDdwtYQ0M6Ad0EBY3c54N0DJNIj0wmuLYAHpB
3FIdNkjqK61ZEA1RkUCtG0Csq9JLO1KJq7TDlMK69TuZtRANYaA5SlN2LMc48QxtNv0m4/Ke17Rw
8p7Gj1Rl1a5R4FvH9Szd2DBiYstVBhgWVQrcwbihFjdGO6fghwy1HnSeSd9hidhov7i+18nu9te8
DtaAvWJnGIAMgop1xeVhswG2eScHc+zqkmpXv4zR16ct0N/1d4QbB96USJKBI0aJ8nJrxoKEMhWG
jKdWk+/AwKpspVUtD0Wadn97RivvLTGWONcqOj0ANlyOZeFGk/ROlwN5fks6600dUw8mJ1kGZ+fO
G2ji9LSzgSRm5gyQyy4xlH2m2VBpTAjgMOdWczOgHYbft3/XlXwauilA12Mji5VGVis+xZcI3hhg
9CdoiAQcVCYW2l3Pn+vmvWvmjwECLg0KYfkANmYkOWr6BG8IdJOe2uatkvgZ6qu2USq/1dnceAde
H2egTzQsFKIhysfLoCEPnLdQ8VYCmdzRorL5VNll55ht7Ffz60jsenrfWIi1zYDECxqHWApxq10u
xMijUk7xJ0FxmgZ4UjWhm1Z5akdS5hCGa1xKTXt4bCx4pqhPMfck2LqHAz1Ebb9xzD5LjpfnDK4T
IMAKLDAoosv9bzZVNvAp1gLehhbMlqBc10BdcT9MTRdUWi3ZdUVCYHO0wQ7NytgTLSoBD+fD341V
EdH56pfguMs6MicAvxZvu6ztCiMiiRZQGS7dsUfJdwZiRGfCEirzWP7IHOm+Sf2aerdHvt4BWIIv
A4tr5cu+lFhG1U7DEmQWbCndCVR7VuBh6RTWHcmeu3jjGbRSBtZBKhWnASUsHAixP74MGJpEBuSk
NYL4WMVn6JWC4b4jQYqCGuF2yUpIydqdpfpSvdFUX4kNGBrhDloegmiwRBNmahGSaOiNAJLSdlKo
tqX94GELNUPJhbKpk+TEVvy29lQYs/xCmKhar873VljvJ+0hSQ9RlHuWOW78rutoL34Wgj04RKYw
17lcERjEsjLVuBEQXdmr3aGOwPmeZbesdB82ULe/98p1BwNSKI2AIaNhqy150UMsa1zVJxr0uR02
xxY8W1F2Syc/Tb9NsV08tfyh0g5xOt1TeSO3W0lkoWmN049CBr4/IJ2Xc+15ibq7NdCAqR4HM9YI
YfJwTPtv+fA7b070dfSYXY7pbhbw7DfgZKZxg9UibpvFUbv4CYtESYqhsjAmnAYwCJWJr2SvQPqh
yvhgsvsUJPjb630d7i4nvDjYqinPJSEzDfAaNRxeQx2L1hOYLWa19X5e/bToOiAPRJaJCudicXnJ
5pgVGg3GuHam+jVGP8e4l2d7uNcqdkCxIEU3n7p5+JD1z7fneZ1KYJ5fxl6sKmSbUiYxlQYW3SX1
cxXC6vLIN4LH5wldfDvABVQcE1BXQUBZBA/0xfWyy9X0pBEJO6TJQ0iMRjQcQE8qu7RxrVRGd5I1
KoACCcuy6qHp5PEtqaO6gVonYeF+lLrkZwMtojdiWRAMQuW+fEyLESSroZogQ2XhL8PzT8qBax6S
uAz3LEsliLfO+WxCBwXISXeIOP3TD31SO2CbV4WTjHL7YkIF+12LJ8hyzuJxjlMw012qFrjddT5T
4y7rI9L7mlajaicnQGA5pNTEf5SR3OEZy3+yuYPsFIh45d2ohlDAyltdRi8jG9+41IfcLRNjAHtC
lQsHIsAwsqtYQ0snM4rqPaVjH7q5XhHY63FFsTt03XRngq6h+Ty2yN3/yF0F9QD4nqKgALzt9NEW
vCvtsQj18nFGrHvroYk52xpgz8dMzvPGqduwcI0q5Zmr9ybsoHjDyHGW1CizOQpenWtgbTIXZob8
wzDiDp60xYCuV68olbUjs65FPwsL0vW21OtV4yeVBpbzVFSD+gKLuPw4hcAgbZTeV06ecCWAdJNQ
eAdm5zLU4AbqYgW2JSeQ/p9T1PSi7Ceh40ZiJ4LzYkeiqI//PkSGDKAXF2eu0AuwMyMrPRFdfyMh
ezR5YmzEkJWzhV6MsDcCpQhHW/z51ytTlYdIGwlKQUXqDNAX53emNbrtcP7nMwxGGCTZRIS2wNy4
HIeoIQP5Pc9OLEU9Kop9M7nXQsB/k41Ps7poXwYSScmXCY0jckD4M4KjxD7C8mVuX25PZOO/ry1y
zCGpQZKcquxk0ezDkohtGf0/o9lgWfS/U1gmbJFBBgM7NzuNYLpJcPixWdL7owVBmttzWdnGGEiA
AFFNE6bPl2sVJRryTdJkp16rj9Pc7OtCaeysDw+3x1m5FlFpR3qEpzbmtVSiCZsa/dKQmgHC3vOs
ZHZY69C5M+4mFrDiO6R+Nia29pHQ0BTPD6QhcKa/nBhYcmWIAqQVqPybbN5BL/u/GQATwW4GJlBd
vjQUaQCoIhrAKbOOmvk0R+nGAGtLJsRs8IoxhJTOYhv3OhvzloZhUDHFCeUnMk920hV+r0Ky70Vr
pK1SxUqmKBovqI+DUQ/L8cWAMlROVaWJicjdiglin5rbJ68tf62H6QDN3bFx+/6bVfnm9CqhIKoV
dmj5elM76ZY1w/W2RFVGlOkFMRmNgsURq6ohq8B8JwEgF47ajoAkgmqVblBvxIQuoyuEVT/7ECba
JtJnxvMlUFBtKrVYz5OTwfAuh9RwM+/K5/xvnMh+VPqJtPFFVyqDFLEPvcPPooi6DOeUSHCbynBp
QJzG6eJip1lv1i8d5RHZ6eX8bqbxw4xnwu2ztzYsFATwLEFWowAEtIjwKVWryoDf4qmD3oALAHbh
F8iSvVBt+Ql4kPJALT4iM+HxAQLL8ouVlVsOc9dfVDiToEAJgAygrUs9HjIUqN90c3Kqk8kEyZJi
M7OKHGo93CKsXn9WIYsnXCSgDgKDr8WlCV2mMC+HtDxRGSawEOq1UX+zSzOY5/weCmOgFHq3V3ht
RPHYAbsA7w7EuMtgM0RJYSZSXp5aBV0le7bsUj1Gllv1zqDBYZ5ufNGt8cSff9m4ql7KaqZjPM10
C2mGzJCn6B70LBFGzfysnG5Pb6UZAo3K/53f59P3y3hhXs9JlmA8Ijsm+2nABr6/jwFWY/W+AFUt
dIbkwJoKR1Vz4oAlDlTTbv+Glec1wEU6OGWwS0NlZ8n2LLpcGgCOLk+iMqwf2+lxID/D6EHuz0V1
39e/uvrDgvvl31FGuxxtqkp2uiS31TG5zyokulFxN7dbdO+VL4FfhQuU6qIwviw+piyXG2qk1UmG
PhKD0xci1W6scb9lxyZ/oBuvy+tcDYsg7HHQwAT6a/nALfs+NVqICJ1ioOmyk2Lizi5eonqL6b8C
oEbSaeElC545dEGWwoFd17Iphe3LibOfmgY0RXjPXezswvv+t/Gsv0kI38Fzpx9pUgFrf99s5HDX
xTMFcQLUBwiGCAbzEk+mm+PYoKirnaDKbA/dt6RJbBj01DLFv54pXCKM9MmaStsYwo2tdh0vxdjg
pkDSE09B1K8ujxcHvjUmEcY25Aet/qkpdyqpbFU6oESuViem+3jfbBzpq8sXxCFcdkJZBK6uaLFc
jpkBjJpFeWadFIjDD4ec3DeaA+acugVIWB0IiGGgM8Wlt1zYbMqBzQpz6zTFf8MAVPYxam1wJuLW
v31ir6OGmNKXkRbXTtG3UQcHLOtUw5C8eoMYqL5vDLs/tdJx1BxrelXiH7GuYWX3fQEewJb2x9Vp
ERRU/M8ygZnEmi7CpFFlZTKTLIOXVGaPv6vh2wT9pmlT6/Mq19TQeEA3ANU1IdWuKpffLh4BreVR
xr+ZJE6fetDgXKVBz/T2el59OBgRAoiIfqIYC0WuxSgSIw2PSw3Oh+6gezoC3j2rnmctuD3O1U0t
xkFLWGCxkYMtacKaPuV5SnoNIr5HmeGZTZzE/H57jGum8OcgoNEDCYJV+9w7X26UEj1+yDjO2jfm
j9kP7Uc52AjklvqrCJ+z7KDXo51n97xwAFy25QCgLrsVIqGWbhsoXB83BXdWVxdFsv/5QYvNiuKC
nE65rH1rXovJq6BfkWpHnis+LMFvz/1qt6B0ZuDcyajDg7y3fAdrGRvRNtIM+MdDHqR+QyXr9gBX
DwcdiDj09VCEBcMV4PLLjQKlMvS1oaF/7tAlObcVgmTLR2gtxzT1TYhKOmAtaKfBircMfq8OnBgZ
ZwHWmbii0C2+HDlWk2iYQaA50+pg9nupebCe/wvC3OcouJRwKyCTXh63MASuM00xP72JAVPxYHpu
M7SV0p3WzQeDZm6+k1m0+/dVFVYMwHLhbQQk0eXcVBQvGFAa0RlFGWc2IGanOnUJxdh4J6e/VNS0
bo93dQwhnoqaJwie6IVDW2zxgCVKwqaOQXmx1I9d+jzpv8Ppnx/JGAO3Dc44UIZoDSw2/WSxSIXL
Zn42AF0Z1cHOtjxqrvfi5Qji2H0553mfpk2qtPl5MDNoQD8WZulA95UIJcITmtwbi3bdCMWMqPDU
Be8GqAhr8ZVShaZ9p2vZuVODsXcYwZvOi/iJqEetlD0dyURYSIcK0JZW99Nuskutd6s2GOujEUO3
pvL//TPiRABZjd8FLdLFZ2yVoucKMqmzEcKTFfEUhEtYAXkAdv68PdKVFh5qBEiLQRwEHQrnfqnV
WWcpq1nSFGdUkieoO1dR/UfjfUKcPibVH8qAFnZjyuajSmn3PinjZMDBMeQPhszgB2ESK8Vp6kj+
CzzHvtk4QNcNhMXvWywFKNhTFDWsOGfV/VhOcKchdjxrh0hKXCX/Xck+MNylPUVgLbzEIzIuvnG1
XYderJABQDjKNSAgL2s2upQQXsy5EJ2FENA4wJ5N2xL+XhkD4H1UngA8h53IMpGrwUKJ4OxVnE2p
rndIoiMHQojWxrZa+9jIA6jwrpTx7lw+h6xwpOXU1uU5RK//ySKt8g5oRRuQuu+dWPw+W5YGw7SV
kdZY2bqTY1vB4x4q7QbC546ZBdxPO5hPoroUW1288Quvr3jougHEg24Rig6o+okA9+Xos5BOUW3S
4SzVjokcM24T7jRz0ER/WOrzylesEx8OqZJ8I7FlN33sTt056mMHjjJR6KrEg5mRXaOLuGU39/kR
Lio/4rfh+kV+qGDxlqUuaZYaCPe1/EwgPRzJfh1+wI8WqlUnOM844byfys7L9AYEdD8hySEc8h3U
/sqisUnlFO+j9Y4eBVLXKvcN3YuLfR7/7WHmYj7BSNjD3+7bBxh6JGhEWAAOwl7UmJhd1R6hHpGQ
H9bvRPM7/aGpOxjL/Sqlyosfkz/FAD2pDyN9t9CmRoHtdoi4jsZAWAv8CjAiApi6iI4IBSwdZJ2f
i4aXdmkMhif1ueRrafK30xrhgmH+HnqSbbyoPi+SxXrjmQw9EnFzIuFbXANyEhpAy5v8rI9voQ5Y
nORX0aEqT1N1kpJnldpJ+GqNrwlRHaTntSV79ZP6YRwUclccpW8pdVMTZh6PI6zNIkeXn+IOz+2D
dq+Zvm648sOUUFceA5ia1F7yrFg+TZldt/b4UBk7ADUb9cX6o1ju7QW9rkrgpkFdC8fQBOsMmtaX
m7zUO07DlvCzlEEuAPqmrfZkaTBhc6i2i+eHvgG4JnFpoDtwvIm+GfShaUebpjvzsYjtONsq9qni
zl4u9ddftHj0jC3w81Mc8vMAxQTZ5w2U8p4zC/rvzKktyKIZxylyNdRvj8bBiH8Or2Fst+RZl8Ck
fCeDSysnNPfYjA9T7M3UVYqHUsPl4MI0RA33Wd5g58A74B6qV/FGn/cq6UGFEEQyyOWgsQdu5OLl
nSk00eqSZ+c0JPphBArYaefRdDnQPhtn4SpOi6GATkEyCdgUOA+XX64z4Y+Oil4GawSU6XAr9o5i
stS5vUE+k9GLz4FhcNAErUI835ZpHETe64IqXQWV3ZHsy0irFKeWkjDbyY1R6U41UdTSc6a1uznv
+9bJtTwx0aydgFIfGoAHbTInZu2U4OZOThlOcCkIY8oHd6yTLt2lfT9ASYfAW9oeUTIHPU0NlW9N
rVr4kBCXGpzCmLrcrvt5Kh1Q2zliEhBJiQ8sJ/+ZWyQN/X4uY9UBmGD4kVQpVNKldqJkIwxcZwAi
6KKNCSgKogD+fbnm/dRmtRrFIhl6ZD7vfJRVOLd7vxs8Vr5q991vAGWAo9n41p8ShYuvAEgxSu8o
SKB+uJSjjpAxSaOBmlkRO/nv1k3crvYGt413hRdp+769rxpnADblDh7QkAQY3UF1JA9aoZE9fq8K
mwpj7RlK63+LO+o1d6oPmKHZ2sWD+aDcAeIX/Wkyu4W8zUerAu1rp+/8WMJxJoTUBUQFH/LCsuW9
9DM0d7Al0N7MzInHn7gykvbM5t1Qeml+YIY9RBv4n7VFR/9YYPCw+lA2EQfhyz2sE5DH4oaBkQ+4
l84HX1X/TFpgAdNfSm4LJcPWNYY9Zzur/9nUw8ZrVMSbxdKL2ChY3dDMveJdYBuOlQR78rNq7rru
te6fTbbTX6T8Rer9YqvFsjoa5KwRPqDxBATS5WQn1HtKq9Rw3GDLt48gxWiH/RPv9hF/3KIsfUKn
LqeG4IH+PwCOAPlBr/5ysDIrWGJFOpQ4HePUAeJXvQT/j7Tv2nEdybb8IgL05jWCRpRLR6U5L0Ra
es+g+/pZzIvBTVGCiJqprtNAF6oVDL9j72XSx9ZOoRS3/9qzjU7H3V56bhWqHUJ4MIJiE6+u7SsT
fPYZy5dpLxqT1kPxwquIaxrEHUzuIyFfiVXQZsMRt7Y70waQoyIyylzHgxkSxeUsN7R37kgDE7kV
6eNOOb62OWXizhtM0tnFJrMOCuGhpm4FpbWZNsx5bZw7nbekT/VBwHPBkYOt7xh7Ca8mEuokoro5
bCvngCLEQXgMaUYCyPjcpy4Kiu29+gNVWtPFZsK/AE+t3UBgvEYqJ92//MAhajD1Y20KT01uxved
71bHx3xftlbxrNkFbfG53Kf+rsQE9mkERve9I9nj49DQYu9vNZI5ghPah/tCd0L6feDd1nZK+9sg
ilkQF6uc8tvKOkDzjEbJZjBjBkAi9anywVvTbrirSPd0p1shNXPbMqhKQ7O0ARZ9dSsCV1ACLVpo
S8DKzUYO0bUVBwK0BkTFCeC1BP4t73tng539CICSZWlIdSYH4yHYlTkJyIO+zayE/OvtknQUREE8
yaAnakKbwvjWdqIro6SRkdI53odmMRBXjVCzQsQA5ecHYDMfe9/8UmhPdFL1dP/Of2TO9qXaHStT
eb4TO6sjT4GFHZ15OZVcznzwt+VJ8+CAZfXkq7dxf1vcg285PYE2MAxYjl1vwoDJctn2VMC9hCpO
aFKduZEb2doxJdRqASWjIQBd8MsgWCMxpFoms6O+a5Wbp55ILk/yn6/eFO82X6f+RZEICbcmSvqu
/jhYwVYm4YbU32pPnK1KRDIB/HmgBL7uAbwxqPSJaMnTJGLXtu/E3xo13PgoQ+yRWE+gmFiVmZj7
wu6oRF866CFSbZuYP0yAbd2mJu5WOtDp4RjZPBEe61NIUuJlmF+Bdseji/+z3ROI2veEIOWAbzED
itHfqF9HhZSE6vhRjARHX0Mz/5gcWyXHHP9TsHYZsRH2vHCptfnyreKjt5GNJBmRSW9GpWWk1nHz
QtNv2bkrdkdG0dMqpRpNTSdqLM0rHeNeEHawsTKT07cLgSus/L2/p+22PHw5G9BBSvLFbwCg2kya
vXXSbUEeja8gJ+FPZI6vvn3S7t8Luzyxwsy3RUtiExuNJ4M10HFDJGfrcrkJqwOdhhaj+eEoEocq
X+8JfQR16xGALbJlZtNQskkJhvbTBv7ZPaZIf981u9SqE0I2rgWNL9MwLY0GlngProWZ3JVkM1If
Y/PzHZLEQZi9O329ZnfP8N1+CA/xu5kP9rThsRlYetiq6P/tkOn3vFoeq3O9cVZNnMWQFhfWCKEN
oZH0zhNQpx7NQrNEn74FLt9YxvPom9q89m63efEwwk0BngByAiKSR9pSJDwF80T0ZSDfRtqcGHtG
FBCUphpanf9zu6Xfp86id8AYgskF9ikINcs3WB52YpmGQe/pgxlFL5GEVQq3Ya23i24Tqg4DUUIy
I4SDComFu2gkk0JDSErwNM0sP8YsA7YHiZA4NONpW5cPTeXw5dPKZ86h2PIzZ2sDpIKgZIMA+fxu
6xIUy+ukwIsNTFCpsSSI+YF9lpUS6fj3QbdVzoCjAgTiYZ9SHP30LeM2o/Yeh4A1ltsCfDEp7zqi
gi4XBqbOr62S+QNufeDinaPGeSchrdB70hN3V23TBnuogfwu4mX/VVXd43QwcgoFuw7D15r82lv6
Emysg9EA5iX+Rk0G8m3nI6RGaZIVjQgfLaf9Ak0uPIqa2xQ2/lNZ4SY9DCfFmayR9Gto2Gs7BEUT
MGogdII/y8KWlKhQr9Lw6oRLFHayzrhuAjkxme7UTJHxbmCF0Zp4eIwSHqVVVJE2rQWwXkedqZbP
xPYHCAzh8/aakS6DL4wIIi+I5igwtBQXU8JPCVcIfTJ4qQhZcCow5Bi3qUQGhgJyCNwQjB8h1ZSY
Mw0h1h/j6RNa7ZX0AAfYMn2FS0eKS0mpPlJUfHIiji/GVFhNfSikH8DSKNjJkfgBukoC6sSAgiGF
wOzYuDEe1OpK2HrlREBfkMBDlQFR87IvhRLzWi/Fg1emNFa/u6e8CIn0njxJp9ujdn0y/7el5dlT
aUJQiyJail1DpkiJh8HHOGwTkfKYvX9R6MQTLfuVE0+6tn+AQJpr7FD9uBCs0VHSThA2DqjVkAT6
KUQdrdGqIfn8FG2n/WCQzoXbs0yVVzF009DxS8RzCklRERw2eEo0VITqPtC+Q3/gGbQdMMkTgOGu
HjjcFo/MTj2musnKjbEGjbtME2DRz8QiAXxBeL0tAu+WS8ps7OTekzs/RUobR9EQtSnlJrxobk/P
tTX9t6nFOdiPPkz8GDJXvCO9AkZUaaaGGIjLII1tT/JKa5eJMhwqqPnMVq2gv4JNcn6o1FXfSJyE
nqWQnZxaKsihmUKzI3TYBHi3WeaplX4N2QEKgZQxs7X66TUGPrRP7uN8K8kHA1IbfkrybdS4ShAQ
IKxBbfLhVfSPGV5a7HwV+cnPNnxtyoMRfk3JRso3Y2KHyb0cwCG5J7Wv7Hv5jm+O8bDx0xWc4aV2
29xHVJsA65iLIhfGQKlSV7yODNV4kkLScq665SI4C1DQI1T+tbiHNVv01j63P9UI7gieyLbhTZCv
P0KnP6f1mkbzZRLv94OgPg7bJWSEl3ddraqZATF57HWTUyxf4/EK78gguoKGCPdpCDd5RcotzAGg
iVghBodBTkTrbRDb2lq96NprDqMDPXCIaCNdscwoqhPjNbnCxwy1qb8PbFffA1RV1bS1VK94UGz4
YMhit7Lwrjc7l22RfoN/zu9x8SdLAF1WqWsSrPMk2TTBg9Y+xV9ZIDlSZuUg0vF7JUSRk8pK6a5V
Za4dtbOdyP9tepFD1cs8quUR66E3jhxDHZcMo2kou7E0hTWy6CW2Z55roDQQ58HzCMfu+QZLGKCQ
05ywxcUtxXRIaHsnj06bbcdxrxUnwPduHyDXzlkA6+EGgsASGn3SeYNjyCd+N+djW+ULOg2n8l8+
0e5ktNVKyHbtUISyElYMEFPw3l4MYy+0jSSPyei1fCdZCe/XZhdBRrQre2OlT8Icgi+DL1XGNQ9V
a0SJS6FHRR3Bfi2zwWPFTp7+pT6uBXOEl7ul+2bC36sQWE7cGQZj8rJze0CvtY3aLmqqKC6hyrmM
MmpBYphD7NbwUZrlHHFT3m5hvj6WvUOVH1cLwAUYzcX1EhRJKccDHCXyHpxI1lMFr+5A3UD5YmUg
r6SQUCCDR68KoQARGMLFpAl9U0s+aIqe6ig88bcggAI8+jSZ2GsGMT5gQguFelrucwNPEtK+B585
oDANkatD9xyvkQWvBCPn37MYXK6dWj6dEIwUiaF0eHtVhiswBYYnfIlHayNoqMvWQlV5xtjpx5nb
Dk5tz8SI+DIc8kgvZ1D0vz0fVzYtyAmo04FuY8zOmos9pIw8kNpdPXooew7bvJQAGUoqGbVB8FXq
GLRrX89Cu+Oz2pHLUt74fbImUXnlljj/iHld/jkhoawadUGlD3hwxIab5hRC651MO5sp4ETZ/ps2
UnCtUlo+ZyY8DhJb0VHao8qa0rhwGZOcf8l8Evz5EgYADkoFGkK3yuT28kALydGKjZxQ1eSH7SFG
CXU8aoEbtbuUig5Pxw9NWrsxLo/t869YLF14PfRVIhgYD5EgyBeFkvSdFbmNRkdkS7KEyNO9YLww
4yvubDV6hAs04OdV+5ApbIW697vpz7csPgYoXLysEY/hQXY+JFw/JgyEfQwJEoQa0p7GRnvS8n+t
AXlXKP7aSmp3ncPZWQI2PGRubEkntXiShC0XEyl7QZgRNjaqrvy000qkJdtDm7hlTYOVY/rKsAH6
hRcFwMzQXP5F3v6ZvESQRqUeh9Fj4kPONSQ1jnItENaiOAR35HKFSXRlrZw1t5ilqgnwFIzRnISB
4XSNyPkDm0upQoH05YtvMFpGz7f36+UJDf2O/+3iMogFyDIz0qQfvTCoAfYIzXoMN/9/TSwe3zK0
vUcxRRMZi2hef6B48v/QAN4XCAiBRcR0nS8oQyuagM3TpCfIxeKN1BQrG+jyvsYo/WlhsWRTSWcS
kICjF4n/ODEx8dYlEdKht/txGX6ct7I4KxqOlYE2D5QCl1Kd4VXtI+TJDWqkn0qzsg3XurR4LPmc
OBRxJIweP8F6SfrsOwVsWX/ler66vP4M3GJJN6mSq1XKjx6CIbxHA6RnVfHj9rBdbWOGSM8YPJwq
i+mXo4yhooWe+HgR69JXyNYqw1fH6k8Li+lHGbZSYg29MOpXpXrJc2vVQ/zqUYPPn4kwMDtZRoQw
DlVghx5NniiOn2IcmcwYaDA0X6ziW0tI8Ib3+3Fldq72C5AaqPdAAwCKw+cbR64g8Aa2yOTV1cFP
jnV7L3BrEoxrbSxWACtaISqadPJi/aNgHTHELbfKv1trZBEKyUbqp7wRT14KxKwkuV0pWBUI0bcX
2tU5mlWigDXAI2g5R/rEcQPj68nrygc5eOrzas+XJ18Bo6fDreCvUZWuLmzUY5HwmR2alnIQrdwH
YTbmaE/8LrjHWvZu92ft9+dR/XO9BVEvc2VXYGqyf4l+UrkVYsi134dJAl5U0A7kjWXWtY5FMO5b
dfI0tXiVwvrVKP6zFC74lqDXgAMCwABA8Itos0+6aaqghekhc0qM0WXKczGat4fpWqANSQM8CWG5
BgTRMgzgtTgTC4YDpo/Bvaa9AVFzWOIayP/JvVz5oNo0kU8zaWLCTh0NAwohgoY66tDJPoEyQGpX
aTGtUSYurwsQWlGqR1Eb8FkkmM+nDxJibcrEHD5MjKb+W0vq8Q6JrlBaoV5eyTfMDaHnqO+ARbt8
xY2lEUklXyAMykwe7DwIUyubdNinxpNUmfKhkp28BTyMoIa1MvSXGxtNg2kjgRAJV64lJLeP055L
cBR6cQqaJ5z0Omj5KY7YuTJKicI2MiV157evJ266h2pvr6+EFpfkKtBN/37AYpCnDF4SkDccPDly
dR4orYQyR/ysnxlAJwANVmRwtuLXsJssJXyF3trKAMwL+DxYPmt/mWLCizaFhTFeMrXJNHOEiuEj
0Gq1b3VIcz0bhyYkbFOsnTyXJx1a1QAGReYFymPLpZUOeBr2Yjp6cANLFasqLAUPh9iNy1225kR3
bRlrgBkClzEjT+X5FPlzCmHiucLv5dGrJCdqHc63Rpd/MdqVVOaVPAioDjNaDT7KUPtcAui1OAlq
ENV4z38Y8f7J5oqs/5OZyAyGxXvvk2Ay8b4AEs/YjvJKaH+lkyrkrVVksWa2zjJNwTGOAX2IxtPR
NkjaH1X/nd9p/1nDCU5IIOBB+RxhEMjhi7FEoSCrq1TjvRqvW8EaH6PhoRXfgxkj5hhrDMdLBP/c
HHg4GFDU1DCF51NXlbxY91Ab9Rjt4WK1Ke/LjJYVkLOGGWa7YbI6ZKhhpmdii4olplWKrWKtxHZl
sUKcFnoFM+cUU7vYolor8OOA5erVbNs7kWi3EKt19GSvayuY9Cs3gQZRRZRZAd3/JZCdd7jgsqbI
/En0lNbi6+ckdrSBhBytAVoF/BF+mKZoloN3+xC4zHFBDQzXPyCJc4VrGQcEcj6CiF5LniFAWN4q
AAvp+adqDSB7JXUDyC8S2RDDBTcIpabz3sGlwwj8buK90W8mK8XR9xYkbRmSuOQN0k+RuC90Y9xE
BtyN4AIiHptmrFdum8sTHx+BiBT0bCgpIMw6/4g6hW0Jx4m8B1PEOJ0r05ZevNwe0HkbnB+qOi4y
HHDYjxDTWApOaBDB4YumEr0h8SBORyImr1xcV1sAKha4AdQFLrjGSSFGSs5KEZ7wYFHillSaNVDs
lYFC5RacI2QB58rMIuYNdDGQWS1KniQDhtBtOsCrVl8+V1Y84osZFztXH+ca9vl0xArfTiOfyZ5U
u7GxYb1K+X3S0PgRyBl1z0bKNCKuRdqXxyVE0PAihB/UHGrzi4NFYPLAp5Cb8MbOzEMzSnfDTnYj
ZSX5MQ/RYh2cNbNYa3ErZwGDbx/KuWyyDAa4BBSZ39thxpqtbOIraS/wQKFDD68awBDkZZaCa0DW
KXrf8CRTIrmT77PBnJyJBifurnW7F8VpTjF0ixWiKQc4UKq5DYpXwChzp8fyX0rqFo56XqA4/vft
7XB5gELlG6KfiO1mdVp5Mcd8OwRZEYa+N1VA1O5bLXMLGRBYaAWwNLU11bzd3uXmQHvIn6OiAzIM
NuH5msqACE2m2vA9GVjpWMWTeuUMuZxXSEngBANsR+Z5kIfOG5B9iF13DS97CQE8MUflgyoagb52
ot6pa7S5y7WKxmalDh5aIToKcueN1aMEvR+ATrwkfBCzfcfMkaMKR1bW6iXLHlvibzvzqP6Jk7K2
KMTOV2SvhR1Qeaf/dNkJknJkyK3GG3dM366KoFxePOdNLm5WQx+7vEH060U/r036XHBbpq9cqVfW
AgIH3GygsQKg+3v+/OlVwFclvI0kxZNVaMEqkMvpN7dX25XVDZI+uOXz8wXkvsU5yUOfvoWLnOKB
NaBXx8zfTu9h6hjmmrjzlQjTwM2F0xIXFwBxSxFRPPYU0QcvzhuBynvPSlv0ug0f0iB7l4HBU0kR
k6excqTIud3FK/im85YXa0OP+0BNQ0Xxyk+oONaeLLoq7k4Gz4AcoM83/c0wKO/vIIFuAMD41K88
U35xAOcnKdyLUYYzwLnFS/QXbvRnGptC0wejbzhPhwH5APil5ukfNefU0b1SEF8ot730VkwaQXkq
K+yEPcBmJDIGEvElKUVg2Q9KXJMYw5RuG3mTxHugUrL8rtNpN7gwuAHjw6u5YzhZ8G5Pv6F/tjKG
8z690QV5cSqNZTG2pVpzHmDNP1LrinD1y1xmHJDXKR84F7nRjnkrjc4/eqvRxeGRhpkWpgYazRkO
/Kck5c3gXpUeUU8vqpqU3KOYr5EMrmyIv3O1zJlUsESCr0PJeYpIq8b2dQqEuMG+ux3IbJb0XdUu
+/TJp6aQSSaJWcFGaaXb841y1m2sE8SYqEmD1IOk/eKAVvhiUFVf9L3q2YiIDsmH7oOn7UeVmbXx
xPGMrCvnXwz1vDZBZEGsBHtThJfn5+cIrXfOZ1iiTbpR2peBh17jrn8KBAJMWr/n3Nt9vLgW8ChC
sR0vExUVCYhrnzeX8VBRNlTOx1MBNbbnMt9xOm7zo7G2hK6MpYHkIEIL/BckJ+YMwp+tV+gVzITy
hPMquPIeY2Or+pZIBx1+3p8thRZY2f/np/Tct/npB6o7boglKkgQioR1lcJ5aWCx8rlQd3xwV7Yk
NGxmOHpK1eEYvSGB3XdOs0anvbgx5sbxB4gyyDcBenXe3zyGSgjMFDmvEO46AUKSRb5yFFyWj/Hz
UHIEAQZkQeQvF0tFKP1gGBkLT6J+xPVHs9iVkoeSe1VlWCrkNkczCxbe1A+ec+lN30kTRWfHcquI
OyW2oJ25csBfBo9zhxUsXYTiCPl/y8x/JhmW9XUR+Vp4mriHsHWH6kHuT8Pw0uBSAWW3oGL1LIK1
KjWvnQisMXzHJjI9x/27ptEOOEAIfsJfjpTpN9fTCP6lU2H36gGl5q7H83U1b3UROswfPDuY4jEH
o4OlsFeglT7IcV1wgtebbwp2+iprVCMQdZ4YzKOpLsGcxKkCOuLIgR1J8HN7+/0m4xdHDEy2wCCb
oS8ocC6CWq3tIUNVKeEJcrCkvIeLWGuGINK6/TsU5Pr3qQWxpXmeyoNQvbVlSQDdQ+j9URSg1hEo
IZiKnckkt/WWAucNAoxsFdz79FidMoMCMs2rjwiSIwsSCbxigXwMCKjg+HtDpwaEUlz1pZzodIxc
5kN4AmbKZrENVdtP7ejLx93mtQewK/C4zojEIUtshu99YMb+1+2BuEQgQMAN4y8Cggypa9DqzvdL
JoayFowyFvN0QN4rAkD1ngE3p9TBpgIy5RABvpiS4kkHf4HbKP4TSK/dY6tStgYHuoTQzN8CmA7g
ewaCpCUYdEQtOJ/GODq1eFaU7iiY6TuGsvpWYntMBlImXh1QUQC2bzufyiBWx7PnOCmDyBJTm4Oo
DM0TS+he+rVqxZVdD6Yj/sKixZGNWHExUGVcAUSfRafQ5V4he+/fN/GG/4G1eXD0kW3FiwjwW+5z
+s6SfzF/AFSWewAzZOXxchnMYZBmQCnq8rOw8VITphgGtW77Ojql473xhHWq7LMTwkg2PnAzb32y
QdRBcDeZvO5UT1q3crxf0h7wAfA4nbkE/CxkuxiICB4ztRBy8QlOuENHm4kWGi2+G/+lsLhx11c5
VH06UrMjLk+ufhwKuwqsXifFR3CXKAefw41nNzAveGxrqtzfXtAXj7vF1y3O/3oIm0mavw7lF1AG
YmCaCpx1oBAUjz7goK15u73LEgCYLfAjlMByUZGSWBr3VfXERuhpZ6dY3Jehqb7zvsVis+J3xcH3
bezlyOPrjSCR8FTEdKrgYLASMM19Oj/MZpt7vGnhHYyM/MXSVMt28OMkP+X8j4FjHs/LlU7OgeZl
C8gbz9c5VEkWoyr4UZyoQZ2fOt1lD8NOstudsUVIHtSbwpR3HFtZZfMdumwQqhuo2QHIC9r14nyG
xErLSVJYnPz6BzDZoX3uiv/KC4AsHnw5f0WfUVo3Fn3yjSwQ264tTrhy4BkuTiSPPbmxhGduDbpx
mSdbtLUIGcquilNlaoqT9tlDyQB0tV0Y7pP4mWvv1NeGURhmpoV1e9Z+3yTLQUSJBllv6HYI0Is4
P7JiVkm5EWnlKQTpbsI9A8O03O04u+xoKO27xswSi7+XfipoHiGMbxOIdmy4h8DYc8q/SIgBBSMV
ZDYLokKYPIaAAE3zjaZBMuOZNe4E25nG7SIQKLcjLjC4hY0IJ2JasCd/zdvqckUgWYqjd16EiLqW
tnglHH3CqO+rUxiZivKvyA/yms/H5dmBJsAZQ94XEM4Ls7c0b3zON6bqFDQtGYanGkzH6JGHo87o
5g/q4+3puayPQL0D+1adFWxmFb/FogAdQhp5vqlOkg+eD4HGe+eGtROyI1iqZv0oPCpWSYwkQVjy
pVYOt7IBrnXXmAMw7AFU15YboGw6XxL6tjopk1n6pB90JxkkMzXgKv0etVRp1qheyuUrC11GoRZv
H0hsIId/viJTQ2r9io3VqTOlwS7wus+hFSiIlv5TPTMkVsHEtXKO+ryZ5pYQ2QyyAjKdHlMRrsc7
qBzN0k/vVUxaSwS0PAabM6G1Dvc2Wqd0CmhzP3znJR2gNcfcsvwAU4lNBwD/62yjfogN7bgNSlAl
wrn7YiWXdMnEQewNXCsekijiISc+d/9PHC4MYqRPnQIKq0R4sFjS+iXOaFDZdTJSqYcgg8NDHSW0
k7dReRxkU+6fpG8NeQ/F7GOaG6SZAGe0jGwTw0Gk0YlcuyjlTqLJI3oXaaxtIOgeajsmmIVh4x8q
7dpt8otUPj82znuxOHuFKi0hqanWJwgMRIapTU+SdoBUtTHtm5/pA1loPMJ9J/8uUhK8Tbobx7ag
Of5INX3TxPA+34q8M5qjasbtps8dY7pP+b3MQYzPrn0aPirSXXGv/YseJUi8SC9BHyJQIPFoBXfy
Z+tbWrFP4TrwMnC72oG0uGo8aIiDv6vYgdM5Fz0nhtMkd4lgT9zGT2xRofWxwDOlPI5xCUWuikIN
anKQ9QzxK+GWAwNTpbCvrvdNhdqcLXR07O/DD0gVVYaIlyj+vu+RYwzXVDovM7NYFOAMzBf0bCK0
zGaMdSElDafVJx5E8Lz5gWsRUZ/yR8XBN4Kss/IYvBIgnrW3ZKFJOa9mWIf1SXxInoNdpzxOb/Kh
12nTQHHxbRpdnOuFCbfQQsH7Qny6faz91nyWy0edYVCo/M5YqEVqQ0nFvM8y9NfYVe/qQ0OHXW7W
ky2qiAl30F0CgRPKCi64suyHfylBEjIrPNSP7RcfU+NT22RZRhTIDxSdBa84nwBba1QURC0DlhgY
s+QOck+C0097n7YmNDSPgUjYR/zQYUGAWe6vqTRf1j7nOYTkC6zWgKmBZO9iY/djamRa1JxgQxQO
uBR/1MKgep5umLjn+YpCaOVYa/85lkWruBsQ6cOPHRH/eas632VKpPj1SZAtEMHY8zCAxf8v3AXd
k7qGxbzMT8991GfVRx2h7IV7RCWLSHJycXMK8eZqvsNWtNX2UBcvSLXK5WaKP5UO8oyAYQRbsATz
dI2scZF5XHzAnDP7c3rCDjTs+SJpTnLipsKsQwHphwS+z7tV1TD80sUS/dPVxRJFsUQaMxld5RNX
gPB1DGXvYeV6v/JgxA2HZzVCCdR+LvaBmqu8r7bB75qJm7dK8VJlo9xlCSqi2kkddxVzuNLWRgIA
Bl7fFVTFQqsd3gYU80aHj1YgvVdeKvMHaYgG8TlIzy1up0oP0rFTMb4aDjwWHgcbVgoC7hjQH1L4
tJSUg3SUDgBKDeb1fQp+errNFXr7fLg2ywhKUUqEdCrijkVQyvxWLSulxSzLqEhXth8+T8Wn32yR
8PjPFk5YUai5acAqIaUrLx9GVZkksNQN21MMSe9PHPscUih4JCPBhdTK7X5difHRGLKCqFLBLRh5
wfPlG2pNNxRT1Z6kfqcLr/oP14nAm9sCsuSBIynQNQ2sqkm2YrLyWLoWSZ41vdg5glpmZQRV01P9
KXwkkkSl0ZShSNXqBDbctCFMNosnVXGGYyMDZR8lsCzb6Wsh+tUj5O8QLPZVJ8MRiRea9uRDoaU3
E/FQcUjbxEixPbRwcGcUsva8QLVuo3lGt7Kyrt60BmR4f8XGcWQuZsCQJr/gWtaeGNxgs3JXypZc
UX84lK1i1UZMG4GMEHvxVW9l7i/zmUi6/ml5MQFjDspKg0riKW4ggjX7lWkZzaBXyiP1+5005tS+
59VnNj41bCcabjC+ACk3vK18xtzM8lzDS1OQkQeQAPpYXFNhEjGpKnCudcm/8dBBvMAe9PlhMfbb
3JreuWKXyK4W0uhVuNPhqFeuRcDzlXTxBSjc400B9Bc23vkmENUkksQma07CK1CB9z3e060IlSze
4qNdbOWy4zcOCn3NYI87n9SOn0KZJv5uEaBt65rwZvTKOcMBVnPKQLXIQc2n+880VRwLM7rg/37k
fET9uWhKvxKNWMEwwR55BEMZ1KBsV5VIhgd0VV3i6tKAjugsCY8lslQJYVqehArgHSeYg9ECcWfo
H/PYjLWVuOvauQqoHeDO0DCf3QvPO5XmaaeVrGtO+la464MUcntWTmN2l64B++YT+mKO/7S0CEuE
qS+NNERLbQ68T59zih001cvKWp7X6q1WFms5kGKhk4HTOOFVeuI+1J+42uS9LUp7NSd84YaHxjdv
t3klxQAMMXQtwS9TYFq9OD9YHwWy1ikA2rShFWODJuWbIv33ecIUzSrCEIOeDU7P58molazPYq45
pf1LpEFvqHuAyCg0/CTE5303/L/06U9zi8nqozCtJs5vTlX+zWAlWOgfZRKtnLxXBw54Utx9eOqA
C3feJ8RA8dSq6BMzaALULMQA0uQ/g/mxZeE5hWONB8YS9/l5I6UwMG6MY3YKfCj9KWRogZFa06O4
dpUi32ggBTTDZC9qz1oyGSyXc3bShMdIpUW64/otLFNMkNkDGcJZIKlwjZ1Bjlfqt9Or6Kg0sp/V
cSU5c2WTAREMVgQsZwF3XKaVfanSu4Qv2GlAungSDi3YurdX+5XLYtYlmCtxoEYBtXo+nuMkN2U2
MXaSIBqGS7Itdz7bpM297Nu3W1oeTciIQOIDmTUABPG+WGr0dinz4dwrMg/qcWKfbcueP4SxARn7
9iGGIVWyhrVZDt7/NAiI11woge3WYqmoES/Gba0zjxPx0u40r5OblX11tYkZLDBTD1DoXi55fkrz
xIg6yHsgOyqGgCn8x0312wkIS82yRHOiehFMqUbI5VlUQzxrUm3OuK+khEB1e6Ufv1nGv+fs3AzE
DGA2jaQVdEoWzQiT3ky4VzoPaZBoo8qmXhFo8HFWIuxCfsPvxcJlH8WusVYj5uWxgabhfjGnCkCf
mR3ezlcg49NYrw2oDKnIjETWeCh4WsRH9pjIT0rjycztxIMq3iuQ1DzWUDy7vSyXG+C3eRQ/oXuA
Iwvo1UXzRhlWcVENXhSFtAKXgekn5IoaGcTnlchMkvBbi1EGQA9kLX2GhkON4LwtHVyqPggY2kJt
tfbhgPYgd7CkIQZ8o+cCFXJTWpeZ0JdH7OhkMtSu2i+/sVSpJmP9EjbbpHzuIfgGzJi0SwSnyCEh
RsqWqsIWuIInod2qBaiAImBs8sphdBFZ/89Q/e/nL2ZKqf2eqzUMVau54oiIkiAfFzwmxk+aEEMC
9ZmmK5yIawsTQwaUALRGgZRenhpRKPtJGHaDl+hm22wgXMZ25a7birJVvhTC05hSZrhdclTeGKqw
t9fG9dYBxUUci5sAWIHzCYvrodX4qYUuRv0ow3+gbnbh6EOJXSM+ysuSQMRyk8+6saXLxRbk04r+
WdDXXB0vjxm4huK9jowMxJSBVjj/DNAMDcSNAw/p9YSjpQgh8TQZ85VDYBmjopKLqiEQAMha40JY
pgyrQuTGQdHBP4G3g5QextHu+Xshtm4P6sU98NvM7J8OS6r5iXzemU7reABNDN5T9sFwiHqrjN46
QSLKL/BgWmntIhH62yvQswDRhvsGKtXnzY1MHRD7oDmh9Cpho1WbBtRcKaPgz0fQNminchPKE22y
8hAz9h5VzTtQ5TQenVX2xNURRn0YkkRzPXOZFJWmBC5m87cMUAgIhtSZ4gOkuhNptdfzIJ6dNBhk
1IFBd4eMAo7XxSBPSiUjBRwJntL8H9K+s7eRXunyD20DncPXjgptyUH22POlYY/HnXPuX7+Huu/i
SlSviNnFc+8TMICqSRbJYtWpcxx5fipOcmHp3HP+LJLsd4SIqZntsD8SfmmUu+w0zRnpiLVlJtr0
iG/xDJHPAIKL55WqB5UGAWvhlI0/i+F12ZPYwySfOXIGpReWcNva1GJawfuIliZsFWrAudSKRgid
hFM2Hfr2rdnXAPKAiPm+7960ORJvwvYgPWKgu8K/XntTMaLOP6WtcNJap33NgWLN1MaSkFJIwCkl
QiVexFX9NCwfuVbsjEeG+bVl1VAuxDkIlDJurWvzIEkL0Q/TCCcpAm0pkBPNpokyFJCejOH3NOYm
nrMTpAM7BQJZqS2BUTAnHQL3P4MEA7RzESi7iA0FSTm6wKUBWpdG8iScRNUtwes6IjX9Wb2JqTuM
rzHur/vmznl12h5QLtg36GxCwpAKTppe0dsqFYSTWh5SYUP03kFnFwyHJbK7EeCaRdlI0CAOXCOw
2+o1eUMgaqqpN6knNHiroa8q1lTEZrI4oE9H30TefKHYlm3L6WGBnPWcO1XJmKSbMxv5erz3DWw/
pNJxAF0vVT1qjVTVi4xzZ6gsAiW00C1WsW4osuLU3ECEF53faABHmxKNw2la8DMsuracqrY2lflX
0r3MiVfLivdrymKLJyyRBcsBbiohcD3kOHGCQVkP/9SpFcnkrhrEeuBPifITfoLka9A9bXGz6Xv+
7oLW0iLWdN4kVhFfw90ItAX3H1pBqVA7zYdMkxZ4dLWgKJhJrrG8tRHOMaSuw8KqhuYFz+ZWBkf+
ayQy3i4rA762Tg246up+qgcBtIGDvSBxU6OROChjs5K3VSdbqrZpUnEPWM9917/J1p9HDf5NIKHR
dcPTzZpjNvf6rJcIuWY3G3ac1ppLuWwE1Dfl9BDNP43hJiEgaNNeUVpUMbVnvFu9DlIBw3fXM3bi
+iIAsUnqXwRsSgWwchiKWmo0oOX5A/LYpXmql03J/R5+1AEF3xeQePabiXXo3d4kmPsLo2SnXdwk
sQwIgSAj7OTAcqELrQParmHyaw09Lslmnt+5DmCdrV6OX6U9J8dRAIYUDIRL8TnLD13xylgTOrt5
XpOL76F2Nl8PYwzvn0gr1FzstVQwjdJRCxROnkLhcTbFpLSZMeANLvI/ZkkXFl4OAKlTc79kY1kL
wzid+B00iDT5WWsnLxTRElb9TvQPSXNrNT8kEIbgXgzk9qfyoWq36bKVhgewj+X14ySMZhedpNlT
5aMe14wT7/ZyIuv03w+k1mmIgHRpebxuklF6rwwu8uI+2nOFuDB2401RjZ4KagU0CKJwwF5PpxD9
tcGLBu0GQexQNU4rl1NPGhL/sy0hpMQU5LumtsTggWufE+GpyV4EaACGHwyfEG+OYYXwVZG0IS4q
pJSvfVSJl0qXQmE6GVD7mJwir9CWJ6fypzHri1so9d8OWZhjo9SBwwvTngNVjIl+z88x03PGO+32
5iHfQtLucBM8XqiTMjG4qUhaEOplaYHVVgoZFK5qxjgL1nblpRXqREQ+O4ulDCNW3pPRG6AnK5i8
hEf7Jze+M2Z3zbMubNE1SzVppJwDT8gp5Xwu/9Dzv0vwW/0tFn4sWSEKl1G6SQ7l9CLOB7DSK4yh
rgQgmFG0oAiIZ9FTQEfTA/5QbRVxOun8R6YfO742y2JwymSDrpQx2WsqWKGF+Ninnd2UH2r3OUP+
aSm2PAIPHeWW6C84pNXclad9V6HCuzwvhZe2ykHngk2rj1bFPbZdDcEQYTfKI2Qm7s/gTZIDlyci
NuQcAIwFSzn1CKpmQ0kVkQMJKcAasl2VdeLoAHwDKVx1CaASM6SNlrlhTJy4ui0u7JI/vzi6pzrs
VDlVp1ML5YNgsGPk7pVKsuTgUcusVAanP/dLqLxweMArfgyh9wy4PLSAR8WO1Pc8LUFRjF4EbN9i
zyLsus1nkFlBKxryCkg/3Ui7ZTo24DKAd6+RoUIRf2fVQcnsDEndZAuZUm3kzGYXgHD3/mKIaxcI
oQ5FWg/N2fiE61nJOHlUkhCroUSDm6gA5Kj6Xg1ms9IhAgAC9jDMQBgJEud9g2Zf4aGqTklrC6Cd
WFC3zhdpr4VuoT7OJbKozJBy5fOQqZXBnksStsjnX3/eoI4FkLfImzbTAVUKs4qfxciaUDJOB8hR
zKcQzICzr2zvT8uKj0LxEOVKAFBwaNHp2kyri0xvueG08G+tUHqL6rVl7U5F7kgjYwnI4XQdNaOz
AKQUSDmiqRQ9pddDNIxcH0MZkgTyBErsyBzGN6SfVdEf9D3ghPLz/aGthY94vRC8KsoXiJepu3uQ
uQKCtNJwAq1h+TJNoehUsOvCS8C6gcyRhOE/xVjMFzEctV1WFKwAeuW81sG4CdpafAS0aqkhV3KW
iU1sDKdnHZT+fS+bfOmV3He2QKOKJaVzVoalJ1gFPQRUGEg7CY0qzVA/Qd5aBf2wOheHRVa450zr
QJ1SpyGqhVAK3U09PF6qSB6ig2RZgQ6OYjZ6J54X0ecWvf7LqdJszUGfI+sJ0GCvJbrVIxLf97H+
moqRZGsiwKCLlqqbIaigDgBqRBtVo86RGv0TqhOVx/WR4HJjFiMN0slmjxSwK/OzUpttL+G8UaR6
+ffDFiSz6AQA4RQai2Rqe08RX4dxno6nISt+KWL3JHNf2vg01IdWemU41soBq+NVTAi4key5caxM
7wBKi8rxJAeOIW+TMtgayEIWETpmx58hK+02z3/N7WjlGmfOS2YyPuA274LEJFr0EZJhG6Eh5Hon
VUMfLhqErE+17AbADvfQ8BVxP1ZoJRuXfbNsi3iXc8BCyH/4/qXs0SxVq2CEfi+SkPFSWHNx6HUj
16SAThCwoutvUYpFGWSlAiww+F33f2bjCG2BRjW18lAWjIGvnSAos+NdJqPfA8XIa1uzhgJuVPTj
SeySrwVEXqmmmsISH9U/A1dBhtXqRRZ0a3WxL2xScw1qIrFCfz+IrgPuD+S3ksArK1yh4a7MWo9b
ALbtJzeGGENQLLYIrW/GYq/EYRgwphh+DTaDc6714jpfqq7rM6GD3iSEGpNt3ftK9pD2R/5B6JwY
vLUQjmqqvZDgCF3s4mFhtVCsrvDFB1Bbq+nzWp6Jt6G5x1Gy3JyUwg0ewa/m9XF60AqZEXqyRkw+
6GLEuMLVJFGxzMksHCah3da54Su9yurnWrtzL2eWiqY54CdKI8HMzly7EVLQbNe4eNVtDORUoaFp
cF5MfYjcRDFzxbu/rOuTCnoF3L5IVdFsOlzQ6NzQYoxa/lHzmy59KTSTm58lgNQZAeFayAU2PiQy
JGINL5Tr+YyjEOh4vhlPY/F3jB/USLMCoruNHhQ/a80ycH/K7uf++NayFoQCELIfGB/pJ782OpRd
wXcD9g2YaGZ9dCRXkb0M4lG9xUEWQ9nofbcFYW/0977hc4775ha8MExd+1Vt6FmpjNgvy1aInuNg
el341CSdpA2OpkitoA+SmHwM2oxwn6HvdARKTd8YiLdGaFcucbVN5FNUP9b8iwg10kn0gJ2bAuRZ
RKh7yxt9eLv/zavn+cUnU2FCW4/d1JeYK3VAflRHV1Q4bjqOVdZemxpUJUi3KZrSicL89ZpE01j2
i9QiWWA8KG7kgNtAasG49hYoHhoXM8hkhNgA+VP21b4azYkDoSqQfWZpBI8i94C3nlo+oHdm1xzU
/nFavFHaTHgJ3p+Nla2BvnwUMXDAg5ONpmRDa1okVByZDS9fdlPwpEjbOoaqjXysFRZ5/LoxABcB
C8IFxlNnTRAvU8rlCvYhWpCLTShB+wzSbukfHhoexcAis2CYO8esF0dbMilKtdQ8EqpZa9W86szF
Z7gLPQWtzRlkJe/P5Fomk1Ac/J/R0YGCXEldWgwyLszkJYD0l6i1HmRStwXADI3c2W13hBCf1m11
OFsw8YDXo8ypNccmaHZi3D1AQZWxumthOb4J6rqoLwP0QBcylGIQoe2Nb1L58tHQggoZ1QziuEMn
apYODnIUJhUIgYbaDkBBMAcrQHUygpaVZw9eIPCwMwiCp9udgZbtjUjCqlf1UyQ+89YYQH4yhKSe
yHhgrZ2DV6ao2zOpp9JoJBUOVmvHuth07zVhIopbn+d28Z9GsROgr9Frwaosk0ODOgfJKwtpY3Jh
4vS/3uxSGgRNI0CkAywUuskZo2waU8IiiaQcGrxUKCrrEF9AUUpHKExZAT+V1hnRKPrascAOikxE
JON7WdloBr/vzNQheWOJOrwmYUEdUxpE0GAdISCzHTI7YILQbowoaAYkTR+kSQ5lJOqqnJew4VMR
Leyi+JTPu6EhQAdeYZRpV6wQA3gUQT4dCUPq0IH36SkfKZEvvKvTJwj/5Rqs/s//OF94zwNDgQ5D
CfEj2H+u17+cZDUBnUzkSxpUDbzYErR9xgJJUBsJ3KAgvkBnskDqYKhLUSPRIZhcw59jv7Jl8aEQ
nZrb6PPfVmDkDihnhh0Zcjp420GWhZRiKTtjNOdZFdaRb8x+z9sCi1mECjnJ74M3hSgf6PgbII7X
kyVlUGGQtCj2k86ZVfTbISJjHHxrJtCmgF4miLsZQApcmxDqAO2dcRv7QBaBOnF2WTWSlTkC5zC6
3UiNnKCerw0YQlxFqEPFfjF46Muc/n2tgZrFQw9CfUTShd4bWWakfTN3sY8K8JR+ngrdrtvT9I/0
iWQpcJqIuPsBVMGrkhpGJ+vZonNV4gMWJocPvP7JZC9eWQqCWMBK4BJQ8YynZmpKDCmTysRvUa3l
3mr0reqMesDtxkBcL5OuH3QeIpChTqsyGcqiBVmJP+nbYtiN0y4Dw9ch6dz7u3x1KEgaSgCr4kyh
Z0sVhz6bmjzxNTNFHsfoezQ/MHIrLBvUWDpeTlS1hQ0p2OnjpwDgSvXv+1uSIERHBEsFAl+5XpEy
jdNJQ1gO0IAba6bOM956a0O4/H3qUSChfo3Ngd/vm8OMLl/VHjlWdmLNhkzSqMDe4E40KBt5kCY8
l46JH/GH6VnIbTyV/32xke3hRYJlQk8VFUu0xhJUSdKkvrwTAqv4/Y/0q+etBxZxJA9RVMTFQd1+
zcCVnRIaiV/kxyY+tpHzz98PrlxUK4HuRlhK92kF86jXYRLg++fXbpMpp+T1vgG6DYqMAJ+t4Xwi
JzrAEpQfTXk0hkqd+anZQ+2t8f5WrTWLQNaZ84tWgXjP/gk+GUZvrnOYRTkc4CCkv8jpfm00K8Io
nTUNZaZ3eTc+cFAxjl/D1/RBfkwO3K6BOHT7NT/ft7piFBQdSPQCPgikNU3TUeUtdlMhLXtQM+bO
Ejidl7DIR248GqUSXCRAggJSg2Wj/CFP2gKw537Zjzv+af4OGO5MJyYQ+QDRgsQE+AlJp+aZs+Di
NTQ2PVCVxbDs5Z32Xr9NMWF1gnQzutXKLUuN5HYwSMBjtkguAplKGla6hLWuJiqUiYLyMHI/oFtk
cmaShb4IuTEelCnx26S7CQboU6zrgaVNwxgMI5xFVIiR9Yb60QGIAfXp/uqzLFGXpJz2sTAPsJRw
u7+owoeSpcxOxXn3zdyEFGRAoPmV0V+CG4YuoYx80aGWaCx7sJFtGsZmvfXg6x+nxpDLYhsuOn68
43Zp+VxFDwtIJgbn/hBuLmIyBISmpLNIIJWB680phlw0VXGw7ItmE4BultuDayBBXD+69w2tDQfx
CsqaAuiI0MV0bagwoq6uo4rfx4WjDKCm2yeFU6Rv961QKfCzi+Gyx8sBCQuUeKgtGRqpBKB7w+/D
TSYcUDBVZ3dwAs4uPGZf7dqIDDQrI6MDhwYM8HpEEIPNUMzg+T0UiGfIO/JW0ANewria6YQAGRII
J9EsQsjHZJmOvfm5bY1JDYZ9+TlsM/t58Wb3A1qZH/dn7nY04M0i72D0aBLmb+ryjCok2CQ1H/e/
5e2j9Hj/x2+9DBkrxN1o6MG7DgfN9VQVVVIoZTmN+3FywNeBjqVJ8WbFGVhB+O3GJ4bQukEe9Wg0
pUogQaYHOR7C4z4GDsIq/+Ci2aI8fX80t04GI+CQAH3l+QagIplCzpeqjGAk20KWWLX0YwukPeRw
W0ZkubL215bIoX1xA/Rtpuaavox76T33+r/BR25JP/Im1s2Wxa5KZfvhZtemiH9cmMrEpcODAKaS
x+ZR4k3O6d3cVl1I0BamZt+fwRVnu5pBytkWnGuVNsHYbOXPcmKPx5FFFkPDom8GRIUdCWTPAq0h
c3eMHofO7L6GX70d7Xi334JAqv91f0grt/X1BBKvuZhA9NI2bVnAXuc2sQu2RU/yeB/8MVug+oOF
4YN0OyA9PJonMh76zoh5Ydyjda2OrXyD5BIqbMtehHzxDocdYG6e7vKmrQ1O9JvlmcTHr+9yjJa8
EIFZOCO7rkdrJHkecxz2QLhfJLv825X2VMKUO4yugR7pucYuj5wZ8hKb+xN9G6hcW6bWVeNE1PJS
WJZTR0+8SPH0ZWbN7qqD4p4CrhcYb3DjXA+vyvsw6QYRp2GxlT087fagFFKt5Agye7U3S6jQ8mi3
fJIb6/7oznkOemIBKf4PEQUSIdQNlohx1DUQhd8nvqJu9Mhys310QHV6wz1IT+qLOW4l777NtUMT
WSoE50BDEnje9WA1ZA3r3simffAKRqtNZxqHaRexjmaa0PPsscC2kLYl4FyAXLs2I1ZjXiwizGS+
6pSb0Gkho3moH5SdYTWbYTfttMf4a3FVLzxK2/tDXFvPS9vUemp5oSvLUkx71RtAjw05t536et/E
7eMKJygSMwC8QzABGXzKRp4Bpie3sNHYgrls9G3sdZvU06zKk5+hCurqjNCA3Jo3rnJhkLqHcj6V
p66CwdEClwVjC4irU3bx65RXTE0wB9OAX+de3Pq5OrVO+Fmay3Yw9e2yiXe1ne7Ubb2dvGwjvicH
7SM4zPv2kXUxrZ00SHkRdhiUapBQv3YbXV3aSiKjNNz4tXuRd7qTboZN7DeHdtv/a03oP156YY46
XqRETcuyqKZ9+9NujJcOviq5sSPsq834OL5Hh+zzJX9hEbTRqETa7Pl2ubg95oWwZ2rltB9qsEzZ
uldt1do0C1u3VVvYtS+yiR6D9BGiVpb0NOyEnf7/cK6eW+2ACEP6hOYoiRbEOmXbTft68fTBQsw8
8w5ji5AtcOOxpJ3vf2xQk1vG1ZDMOmzkT2D4KT4UqHMVD8XwDCHjvypvQhs3Zgk50sjs/5na/xql
LmZVC1Uh61oYVU3o8nwt/vype82GMwF2e+D/4PZQ/ySbnfSBW5OrzJJ1V94fNR701x4sd/2UGm2D
D5iPAFbuWkv9RoNtOyIKNoEL/+wrxqYhe/P/Ps+3SKC2GfgY3KvIfjg658Wx03aMw2c13oFLAq6o
afDNG32KoB7boK2nffoGDpctIFbbahNsKqvxUpfhN2SP34wHVxTw48iB3nTSQdYp4lWA6/cgCT9K
A/pNTOl9PCy/jNBUfW03fqu9Ffwh3HFmEbKu5NUT6MI6OSkv9mYYoG6ALhdcybmlgd7wh3D/b8O/
qWiKmaW/1N/o12JBT+km0f+47YVVym3LGBnTRRgwv4EDISYBR1FtbYd9sx8TEyDkYuNXuR2fDMZV
uX6P/dcwHVn2nBFHwP1Me/4peCA0eZpjWJUz2rpZ29OuMVnM0avxx4VB6qbBqQf0YzZCi9DtUss4
BK6+AVlwzYjQyYTRTqQQMRVwZUO3heaiH5sR6S1BhCJTaurQfyocrnLUelujXlNa0Ia677RrtzMK
DsCuI0WIpyLlNUnVCr1QwhzasK2CcZKubfDLH6cuxSlSEnQ84sfTDdhD3znGe301Cr38feqgJnEx
NAfx++JDbj5Nx8kGNql+Sj6Fp/DUWT/4D9YeX3mAQgxVg1AA6AyBbKHCp1qRK6B3JXHfF97curUX
vbUfxmLGIID9Vr+Y67P2QLwySLb9xbbuOl7oxQAG8VQ0w9wRvrjUzD7VF6hxS5/hYyjZhAKfNc6V
0wQ88oClKiC7QwmPCoPlKtWEZtDE/Rg8DoAUHdMH1R9kF+IhwkHxjLf+sWFxga+4PqB0qNuiZQ90
cyK1w6SmjPSu4YS90O7mN4gZELTDL9VXu13cevf9fiVpQYr3wFAZKCECO0/55tKoirHgz/c9lBNe
htkVeGuQtuOwQdtCXtlN8u8XLHwGqWWiuQZKbhpHPnCC2neVruyn0A6fQX2ATqcK5DSh2c1mnVvN
7x8wydwf5u32PhOTgJ8DpG6ERPXae5Q4nvsxn/U9L4M37W1msaXeHooy0APwE+SZ8FiixzT1YyNz
Ha/vJ24xg+/hqT9Ki9dVwAkykjG3zgFL55Q83vMgWaAcsshTJQeDEboMyo+gAI+Q1Yd2NjtWASUD
5Z8jE9RjkF/EwQiEE5rWr6cNNYal6cQW4XT8XKk7NMEpCSsyIfHU9UGPlAQ215kxm0A7r22IIw+A
PzIPuE8afwF/o7SJMtNLT3xksuRZV5YJzdSoNp4LgzKtrS1UvVpHDWw1go2W7clFQU3+rvEEVBkP
spVlurREV7TCaRzTdoAlxdSBsfZ6zTl0i9V/jxkDf3NzuYBGgJRP0d8OqAEKttfzN/eFMNToZfBj
fhvFToimff39H3cPZYLsrouzl6sNvkjHOfLVXeE2z/d//Pb7UWcmISmejQCv0RJGUdSVeLjGsW9E
fqVoptp69cLYNOT2vvIxXUYZFfDoc97kBnEjQDh75Pqs9HNgkgHMex/bBiJhjN2yZgWsHNCoRdSC
QJv4xMU0CWnQCmlTln5rQhgp480o2mjD9v50kfP4eihnEJwkoTcGqRn6ga0GAenvTXLfmNyQf5gt
6DVAkJpnAa1pOyg0gTiMvPzIowFyc9eDGSWlH2dQQPtE1meDyH0C32Zjjsy3NL3/AVBDKzSQOFge
In9BnTGLWlecyAW5r2q2DJUbizv2DjKToHaOHvXdsJWeSyCVB7PN3Ko8LKlZswAbN5cg/Q3UHqqk
tombkMv9zn4fnchKHbN/7w6ssZ59+XLxaDvUNRQ3HcflnZH7tdM7gjv43VZ2hJPhlrscf6VP8W7Z
D/tuozmPKPK7nKduwOS/Q3/j8WeTv4Dc3NQ3gwcNHSd3Y5eV6acV9lDsOdMUAZ8G+I0C8Stq1dWu
NupCh2zoM3i1t8cQTAlvamn9bUzBKkzdhFK3IyJ99esjtBortUVTsSow10GQD/+e2oYdOIFz3+Xp
U5sIUoKBDXVIgDLR70jPWq23RcCPpT8+ad2utipIxkVW8J5GjEP71uevDVE+r4t1kWgzDEH8Uu5t
rvIG1VVOPCttTF8O5wGd5xd0M0TJ4HqWk77h5ECfSn/WrBDJ4sEFSTW0bdDH5kz/yjyBNcWoVNC9
IITFY4qmo8xDY+CC0cDhd4j34D9Ha8Zr+ti/QE93Yb1E1maQkCShmYtH/KpTG4lf5CqQOPDuj7sj
NBhM8n8QbZjvpemKUFvYVZ/xO+upeJP8JCOEb6AzEUrIMoLK6/kUUkNVGy2ufWIs3HTbcBNumu2I
LRa2JiQGttVW34X7bptuQO8BxpuHMPN5e3JGP2JB/s7d8debHN2RaBNBRxv2EVLo119jhFonc2pV
+3uNzMBb5w+2AoHycqPgv39/Id1sRnYIUt3//JVafwdrsWZbcCAPbykWIKHW5MzYT5AYZ6wQfUdh
qtBlpwpYI+AHACq6/rhEG8VqGJYWaEFT9FCBysE8xthGN/sV6lYoGIC0HFALQOAo9w7ktp9Afh/5
EboyFAf9KprhBq6c/Q5ZRME3/kaZIp9yceWWYp/3yCFEgImaIVpf38PvYNjp/0jxRxS7oGyCIxEw
aiTQaIzl0HaNpnBC5JeaXbYunvEPGvfIMeIHcrxcOQ6sAMOJuF5HvRUzdz0YHWsjZu0S+7EZ2Cyl
yNs7jvp1auUR5UeFOpBfb8zlFxTlNn90N3NUc3P/tKabBM6ThX5SYKHIlY4teT2MRZRrpQoB3Y0e
OWw5GXwiL9l+thHbCZAfNQdWY/L5GUJPHDYaKNEIsytQi9cW06Zom7rlY198UtFDuefBFP0aOgAt
Oek+/608yW5mogPvU9slobmtE5fVfndzomNyoeFORIYJu94NWCpIBTVIjNiHtAGHIyh0Fl9/BHVW
Zt2f3Zv8OHFFaLGj5oG7g6Rzr8fK6UbWTkj6+bMzvchvxZOOIlz/HD6Nz+pWdrXN4mV26g9PDcjp
v5ikVDelD9o+tboxmKIMToJ9UKbgOWgrf6bHyQYNxBMSFfFvwVv2hsM5aDgaggMqy/tim21Y1bu1
bQ/fAl8KaQnBeXY9CUY8omqdJok/7+JN8tKLmHRmVZmMhPYqSLKBNZW86PG3ayNlFTZB20AjeCZa
jelTmdjFS/K+dObojY9N6MZH0LJ/lC/cB/cxsuLvm4z9eaJVHmkgEIzf0n9pYo8mEQVAZfVp2sZQ
I3mDglP9HjwGZl28f993q1X/Jdl6zCZiBZr1W2tFFO2MAZDiT23Tv6ZWeQSavN2zAszVU4iIb/0f
Q9RVrYo9V4LDI0Gk/TPJ1imwe385DIeRdWTfXHRknwBaBsw92L4ganq9egW3jEFFAMzu9CV5ABV+
3Z8x+tl6Xp7//r5OeccgTEA255gxyU39ncoIede32cXPU3dBWcQJyjX4/MGdneCzc2VE4Nv2jXs3
UG4Md0iR4IE5/wk+tN+yYOIh6GaKKdbe/VHelBfOw0Q1kwDZETnQw+SSCF5I1muxw92HtpktZd/9
ii0QizzFL7XD4n1Yd/sLg5SDKFwzGJI+J769iCZkOfMn2Vsqu/a11FKqx4YpM0zuvZttfmGQuhfR
PJfwcogRguHAmZ8MN9y1/vdi4cXrtNuAcX6vbrQLa9QTo5TUAbvvbK3yRUsGFmD4Uayf+8u26vwX
VqgLUeqhxao3U+LnG/0RGh571kv2pt5F+wV1AoNovCgiCRb6T5Q1zP4B9VKnchJbQj2x83p78ubn
lNWVcE4G3FssalcveQHVtAjeIXuQQEh/QzrXbu3WTBE6pzvDQQNwfZrtyP7FefxG+gAhs1du+D0C
gQ0IgczAml1WUnH1o0BDi0YJNHQRkNX1UYPApJLTGJ0GmjtwuByAm4fq1PCdeZk/vYT7wjcQf7SA
zbR+5XU/5Xvr5SfJ6Zx+29vVIfxTeayAZDUKu/wo4ogXkbEUiHGYTfgo7ti4IIuxW6uDjnD0Sd7r
snvf326qM8QdLqzRzL+zGFdAPwbkuJKt2Irx8PtTmDlSBpk3m5x93xxNg30OMS/NUafjIs5YixyD
653CHjfT+7fgRnCE6Dh+Skfe6b6WX42T7xRP2ATHCodj8gCGadEcN6HXveoEn+XleJExvmstgr/8
LurwijMIpwQ8vsvmH7gjt5UtaSuhiQlKTADjnOJNioKOtCk+OUfYqeBgMrWnyAHm6C94PVsEUafw
j2Txj7wPEOKBVaRYPcwvP4866tolV7gyxSpJeIi+1eR/mvWxICzf/U0Za8RyQLqZVg+rrJYTGON3
YOQyJc99F0zZTJxPZqS2dtxdjos6jHqOT+RUJ96HoyA6cuaAPFnkzm5oT8hRSWbivf3cX+rVA/DS
JrXpodyeGO0Mm8ZLiuf97Eib3sk9SFxbnDU4wOO8F7uKNakkqqDPv0ur1K7uIVwajQscjPfi52XT
W/GTbOdubXe/749v7Z66MERD80HhHqh8j+GNjuKjp8U0vMQZzejpvpmVKIpQ5pMyIMBiiD2vTykB
OA1NKMfYl0e7Uz/T4CtgbcqVtwJ6PQjZDB4LYA8ge/biIBSipuW4TI59obP46AEkUKgvuOBavj+S
ldcCiouAzGt4g8rAR1ybUctWHOtOxfNa2AL0xVs1WEkWFN6ZCrYsS9SccbI6Sy0EeX3ILgrhaxOa
ELNJnLnbF4zob3XqLsZEHWc6xAzKXtDPltLCaeOdXlhB+jr+o2IOOc/RYkg4ecGihxQeda2DWGuM
VSEFStB4SNO/jfivzV9nA2j1BdGVhAQB/ZZr2nruBrWO/VSaLMwY28LK0Y/CD4r16GJDGzmFw7nv
SyvzDpEHoCqQRkWm7owmv3BZKTS6PJPgSxxnx4uj7OvhlEt2xDqjV87NSzv0q49Hv4Iy9lrsg2t2
hEBWYAfBrmbV3llWKH9tNa3K5whelJt88Pieam+BxLh4102c2zyxwDdFsTrSonTIsCXQbjtBA8Q3
Uqdm9SisnFVkPQBYIOxV2OXUDkdb4Zw1MY7Eymqrx/ZjZHV8rlsAhh0lAaSz6d7LSK/TpQIZMwTg
R7uKBpsLGSnGtfc3BoG2LjDLiRK6ualB9JmWlDySGuouN5wMoqiKFciHvgd9B7eVWPiZ1V1xYY4s
3IUnl0uiG5GGRE30aPaMrvTVRb/4berQQM9sJwboLvBLZL/kY7NbPu5vQ5YB6rItMkkCbTfmKsh2
6L7VJy9uH3jx9f/LCt3K2Zc9L+QShhG89gf9MT5NDIDAyn1xueTUyfS/NG4osxrZMgTLQmxCjFsP
N9HX2DlG8nZ/KKvn1n9XxKDvCy2SxCWHJSFzAfrsdQdHLShieVbaf3WjoK8beB4UBdFte+1WLRcW
ZQGOYl/mvUxHcAkZhZqVg1mdN7zqEJyAP/0GhmXUQZCXJRJwbe4ksYMqXQkhr9yaI6diZSFW98mF
LWpA8TiMCdfDFuBQALRFjG2/Nl8iuh4BycMDFe121/OVKC0pa5TohV++k/A0sYoLa1OFbLSAlkHI
U2NBrn8/EvS80ngSxr32Kbh3Tf2b/wiSY8rK6q2EpaC2+q8h6i6ZBkkBQ8uMe/yn+YCpdDKfF85R
A5uVaF+bMsRzpEoLyuYbgKMet2Qqhdg/Ni/9dmSA4G5/nVCwY0kU9EkAJ02t9wK0aVslyB7mb2qG
arYpid79vUh+4fqlQLrpAQk6U9/fxBBcLo7qsrSJnxivgvKQoh/JYYI31oZBSCIQ9CBHfaNuVIaS
HrQkd1YgG5h5BXQ8WK570zqHMAjNqKp+Lu0CiEg9WtWsGuum7RI/ffsLLP6usRX/K/iI3OrN2NUu
t1Mf8xftFNr3528lEXltl2zZi6urrmdhVkB74odvIXqfZUuWTdDu8dtK3EFGALmtgsWqs/KohE1S
zwDqjhA2kfm+sKk23bDkAsZamlxpHgfVi2z5sX6deHNQze651qFFAq5yc/w1f90f75q/wCp4zNBS
ho5sarhQ5VqipBfxnj1ilMVRKhwWUu32kEODEkJjFMfBJ4MVvR5djT7clOvi1Nd+Cchm/3vZGVVT
EDgR5WBStqHOBkUtQVsR4+f7Hwn1msmcRxNKPshD3p+pNae/tEPdcnyrpfGsR6kvOh+8ycgPr+Ro
wLEDtWncO4SPipbra0K1UmNpIrQiJnCJSJlYxi/hpP1K//J/8m9Bs9Hv3/6rMj1eYDCL9YdtLBF4
qa7XRh8SueZkKfVnlGt97SsUXPHP8MmbPZQoWvP+DN7GCTAGPUWQ/kLF7qbvu51bpaiaHo5gfiH/
be0yxuG3PosXFqg1mvumRzMcLORv6GDPn7rNYlUbyfmOoOvA2ToyQ/eHdHsDXg+J8u0s7JV5IkMa
kQPX7WILkjLQbjIm7qyiSJ/qlzNHHRBgrs2DpIWZibQtKsC2gDTBi83wN44H02393WjH9q/QgbbA
/ybtunYjR5bsFxGgN6+0ZVglr27phZC61fTe8+v3pO7unWIWtxIzMw4DNMCodJGREeecQNq13od3
g/PytTAxWVuHAC2HQH1FfIQ6GzXeuckLAzdx5gvtw1QdZH1vtIwU1IYJiLFB0gqgYLT7vCK6tkuW
1eUIoI6j/ACtltUIdmMXQtsAPFoICkJC/5tVceFs4d37Ki6nDMBZD/29h109nHC2RJYyzOY4wF1A
vECotDTAOQoNjs96NfNHwVPa05g4GksOgmWCcn2hnulTk8DE1DhtcYAJjpWp28jnigjtQJclAGog
uygbS6p2XNYjIAo85Ri4iQsNf8AB593vF9Y9KG1cRitb1J0fh33B1cQWZL+NXzqgkMfwPPj8y+Iq
SLBmx09h19nQKHJit7f7p8TKdrVdvvReYUvH2ZV3jTOQMgRKeE+zWzHP4XUedj0Z1PYv1KZCu1v8
wFfB5p0JRFt0PUUyXTUbK7B/lPc8knGvhskSnfruVkk5gNXMkE19sWmnWC9lNAJANtPuzfrcHwRX
36uWhGuitCIr2Qu79Fy5i60dVbu2hPN7e2j2EXLSnmSjom/ztuyWLpDoT3xpim72IAB7Fu3AqsSP
lYDgjMF9ZuVgyXTQvxqJLHQh1hCS4jyvf3VlBHMtyhHiGqBGdzML3r11kkUBMmK4TKDdSSc15rZJ
OFHC66m6n7AOoZWOu1Qyu+rjtpPf2pYQ8SOSOGCIIUhbD0PipnpO0XnDr1I/UvaAgAGNrLOQH1uT
RYQagFlHQhwBzdpKOudpENYaqhm+8YlmvbfHsPV1yCWTLCugM3Cr668rWSqIZc0ji4UA6Wnc3f76
1kqARAfUBRERg+TE+utDng+zmNa42Wc3bT402S9CGyk7m0kI23J5l5aoEzgOAApzIhZCbM19FJkA
dd0eytZiy3jY4JWH6gHe/+uhqBnH93xfpn7VOkHqlOFBK7xlYCRntqyA8WuADgVdMvRoXVtJlzJA
XVlJ/SZy5OlkBJYhP6Sic3ssW5N1YeUq/S1UFYB6sDIOvlB76BYqqPe3TWztKySrkVZEdlSEoNN6
IA064Ezoqo5siaM5rArfRnSF+jKCDfDhgH6j1QijWFVHNcGR0AuPB/iEMyXBMVo3mS30crw9kK0V
QYEA7DTwEvCmpQaSQLG80QWse92Y/WgH0KNTDp2wv21la7rQkB2yuXgL8TiJ6+mKprZAYhwHZYlN
w+qfb399K/6FP4T3AHYM8CfaIy4dFyzKQjbv4iKi/6mfZnMILXHZNTE6/z4qOz5PLL73lBeGZeKd
aFevqfDEuKbwyrvCXfEjBKnDAQMzTGE4o8VKfWgKR+UOvep1P3cGY6hbWxu5AQM1N8AhMdT1REL7
tOzwckn9DuL2kYc8B0tOd2tD4B2GLfHdtoIuhaZVTIquWurrwqH+yIKjkDms58OmDaJKCGUyJP8V
ym+WPdpLdWmOWPcd+Zr+DGRAKrOaUW9NFbrpqIAU4rDjClhPlYy2k0lu4GkJPhqS2XVz0uLX28u/
cVCh6AlNQpIxQ3WBul3GkpeyPuSw+uUbMhiQjVCQO+etLLP/3La0MRgIU8ACchYI31UyoxeBUMiX
dZ4WXeaDEgLdBGjSRgPjAbKxKCSjAAMa3uNXANAJvFhumvEm7nqr+F11x9DYhayS/tY4BCCldUBM
kbugYRJKgvp3mJWZn2vH6hMC3Sz2zIanwVn8ywD5ARcTpY7VLKNrdOZLAOxK5shq5bo1SwK0XsB8
Ay75SpNQVQMhko3i++2x9AelPBTZAfW3v7/cQFeTpskSKuz03uU0OWnCBVqoMBGMDxxMjA+3TWwP
5L8maAxTqhlcyOsN5FYLcuHno7XUrsFqQLNlBbEqpgpy5oRzvV6Oauj0UsmkzJcd1JRSpMolK9YY
Q9naVEQ+G2w6TBfU79ZGMqFsuhBkAn/B5h1eWx45HEYGe6OSiFysAQ1wkEMRodBUnyjUYlEusoxE
eEF4mAH9e1BeVNGcgQGb7WZkBK7kN1MXC3Q7SbIZL1DwS6gbs57lIup1jGn4qf7JngqE3jvo+LXN
j39wpRCtQGTfoOMI4gdlaRqbajDCIkfBLKitz0a3b2+0rdW5/D51Iqti4PQmz3Kf14596SOsDAdG
NLZlQgUJA34enEqFTrV2saKgFRqGwPWeVh4gdTlMf7umhGW/MEE2+qVfqaUknPg8JxkgJByy+KRN
jFCMNQrqNlGzKDAaHSYwCsTfGIVc/pNR4D0E4AmuLJ5OzlRZrCaKVoN9yr9jFAC3/LNR6BraIqHi
AwYy9ZDIAmTR5lzJiV/pxNSE79JYubKte1eTgRzGLQXnQhdJ4mIxtJaTvm1woinXZvSkPw/RaWSJ
FW3VRfAGRg6IFAogj0Q5sFFUMhkbDqb+QGVv8VsRgrr3UDmeAzN7V1ky4WSNqWOPB5hIABEIW4Cy
XW8zqPrVZSRI33yThjvWe7RU+aoShnP5Lm/QZsCKg6AeSOgoMFJbTUiySgxzgDtqR/YGn9uBH4dW
mvvqvrRGr0igRQX6Esk9mTl4e6nz9vKjsaTDy+Aou/AeKXmAS/eaV1gpUkDpPrVfUSCyEi/bD1+3
3cdWlQi8qv/+Vhq2E4xpWMg9sinig/ZTi81+Mdt3SDimL/rd8BH87D6mcw1JyQe4R4bprdXAyqMJ
pQYNDyijrFdDreJQ4ATULcvFGqHvZOKSbE+hGaPN6nP3x5hs4T0x59Ccn9tn3bptfeMGwGWGBxME
PKB6TcNjUORX9F4MU98Qbb1zl48uM8PBin/psMe43jYOFOGTIc1J2qcIdLazTcclDzugMibFEaeH
qHakjzLye93sWbWXrTm9NEX5h0QV0yqBFD4ICOWr4GdPFQJN1sJtPMtW46FOrVxGSwo2DDDqov3e
j2aVo+6SLGhUC0AfE9a5tUVBGUFxAE9QvJ3onkRjGFezoiD6qNTH2Iyt0k6f0z1vBnelX1mDqxw4
qKKzYAgbM7mySh3iZZoSLudhdUYqVDO/NI+FmNu4kaC6x5OeAiAaXvch4tR0DBM8CSrJbN+G2uoS
5/Ym37SARq8EE4tyHI0j7esK/VQrvDYhvjyURISn+vvPGsRRf1mgzrAuVWELgjLes7P1aXRucMxZ
W5o1CGpLB0tf92GEQQTiGxqJNsPH8o9W4mIU1IYelrmI8gYmlgq0R8VwjN3thdjaTMCKioTxS8RI
qYqoWs2RMcd4LYdAjPaVGdSnNNiP+sPv23ZINEndPDLJw6IwDvExtLtdu1Q9UIxSm0RkAAVbg5Sa
9Hr7+xv0FOjDEGwqnk6g9unUDVoFS1lWoo71PkG/xed3+kmyO1c5DjvRVh5S0J7Up/jU3S2fSGvb
QDmAi855oYuWNcCWax5ayFXe7R+1laC6/FH0RYJiQRe0MjYhd5fvONQs8kPgCj+CHe+LfuL1+/jp
tsUNhy6Dww14Md70IMFTWzIn8GMuwixMw5NYW3Hp4Hylu3BfdY+3LW1tHLwbQKgmXCCZTlYiN9p1
kwr0brTX9wrKKVbzwGwgtrVrLo2QE3gRfS/RgNhMVWLfZfG3v+XF6A15+WkqsO8rABwq8unZyezc
TI+Sl4Cd8i7bnc9/tQ/F/XIUfkpuAnpLbqHkAm6HML10QIcLDGe4QfQR0Yrrr7mkDofBN3C2Bn6L
AcWEY/Q7spSfCmqPEy7LzAkOki+4eY5OGxBy6I6Th07c6b18zN8mp7wLfuV33Tl10e/yxUCowHjG
fQfVtyaKbLmLNRiihQ+iEAuN3esgz4ld5YRI3DkzFL5DUz9Ub0ZnAp5oWPM+3k/cefyNiiVoCDtt
/+/2HHXGNRCi4oXsuRwXa/Ya28k++vuViouluNJF5fiqiwBki30I7Z2gNH9iTOftHX2lghor6M6g
cFhq3nFYoqC3jySSB+uVKuRgLBWyUupiQXd0gcQG6130LZT3/++Gq06fAmRXw0GHDRs9WUTrDzQ/
3xI7PYvOc3gcX+La/IImsOim9+JxhjSpl/4cXrIdq7nc1vtstU7UrlwEPmzqHnwXGe8XUtAVXjsv
PfV33GiiryHDkW/d9H8dUIi+rGd2RDNFqclAIShAtP7RsxpWMz5PR0OSGrVNSAbT/Z7PnDU9pV6G
yGs2Rat6GjMz3jXVeSxPM+vZuRnBXgzse5ovDrcYNeUs1BhYaVa2gf/4ICOHO/GthYr26BnnQjVH
n9kwjszXjV30TbS8MFtrE3T6C5htbGQKfg67dB9agsXCEWyaQYsPAt5BtY4G7GZab1TSAk5GA78K
fanclBwAbNDo/RgwXlJbwBGiyfNfW1SkpsnzGPABDkZwyuwFChW8K/m6D78YQ+WLlTPaPOoX1oib
uZhAfZYmFUwwuCngvvD43mugUmjubXfLmj7qjJWZmvAtGVL+B73pvQqC49yLzIOhf9vOVtACmAF0
3vDe1cHVWQ8mGvC6QhiFZYJ8zoQbpalMJxTvp5FhaHPWUH6G9IwAcgtdhShjVFj1CWBXV0NxdfJE
0UlkM2Tlpb/T9PT2RvoeCSKkiPC4oVYn7qNymEn3PfFh8uedeoi88RS+j4/aaPYP+QP6lZvxJ+hf
CxTci4fZLRGL9k91b6LxmI0uNObtCb6SzgXuEWKQf/0gKo7qxkRPQ/KDZktzDScFGbf0mmPipi+y
m95Jb8nDwsyikGW7NQtUhBVlszSCXECosZGX3H8GduNw3mIJ/q/8nuWht5b2coTkzy8OhNZ0udZw
31NeuF9QcDNZ8sYbYhXrSaSOw9LKEFgdYaKyy7MBLMbZaC1fttOjeN881lAZ7yEckbrCIXgL982h
3/M/GOu4AcharSM5sRejzHJAD1RCoMj2ii176aEzIV2H25XlObdupIvppO+FNo8XcQwyZMAcoLIl
i9X49Lvv4Y3N8e1OL0YyhEujqwVGIt3VoBRPeKoFVvUmH9B+ozzLe0gLHSZPelKs0Z3t2MsKU3aK
z8RdzrM9nSMf2HAIf0OM7zPaFRZT6Xwjk3Q5098vu4vfN7Wh+h9ajGiNFm8mlgZ2sG7ne9HUndur
uuX+LueaOpxLMdR5XmEqekfZN/e4/6FtPjNcH8sFfEcCFwMK5U4aeNJ19DT9vk/3k9magzNgab9Q
IN8bdzkjqGGNijqQg9DNdRzBXmerjgH8IhkXi6xIXMitXUQdSZmv9NgYYGQRTO68HFLYuL04G0pU
q1NPK7QrQyxgGCBhoQKP5051h2dPeRAd1VZeqzse3T6s4VScp9cS7q3//aGx/OjWiwFEBQ21AdTN
IW+4PvOQ0qyndioAlRdR4EQr5dJmDHHDgvLdqhm9bwFqo6F46BEtdKkCUBMh6aDx5lvgBWh6sUPr
5qfqOUTq3dMfhMjhDJOvLYiuK5HD8/dFkFu7wgzfWGr/G86HtGQUiCQVyD309SkVBugTfQRYuwl5
TuB5GG70WkkR2rWXBqgTF0rcKEwlOBQq4KL5BzQpPeFnvtPc6FfHm95ziZyxM/uKFz0qliSZtZOe
k32K9MBdxqjMbcWNq99CnZNpGbgC2ILUPxFOws/T0tjz4hSxPd53bWq2Efnn9oJvpaVgE5LnpLhF
RNHXW6psOElNI8IhsSJ3gjoLWhwICCXdGEJjBjQe2sCM55hhdmtZUUoFfQ4qxTxEBtdWOcDGhzgl
4IYYiXm3mN7ljlEQJp+g/AFKzpAl1iCBLF6B6RV9lGutBFymKx9qcwpsIYGQfekT+i9D0ZusC2UK
fcFRn/omTkIGcj2asWyLOhKq3G9qG2m2FGqtP/juANQUY7E2HCmREoMXQocI4E+oRHacycHQBCgP
t8muiE3xT3UfIEkVWToa1TyGWLwfizf9UWNo1O6yxJ4Yc7rhY6HViFIAGj4qwFlQhyVV0SdxCObc
fy9Ly8jNMDEzltz7xmSubFA+Ti1Qcasn2AAJFVXIHLiUwkIvY55FzmIZoi4Mvh3mPChhCLV2EDoI
cRedo0okShnnmmWI2uyBqNbcKMPQOHsLjw6J1fs42+rCOFMbi0MamAKgABAMWn1R46m4Rp1qwcj9
sE5MYJ3L9tA3J2YedssM8MECcHtQFzHocLAKhapIoJ3n18KpHB8kzcY+Z0p+bPlCgANFomJCdGVp
uKjWRUqk66hswUOIia1+cFDjRnsk3tTBkIAQHGcWmVdDYvP2Gds4Yiu71PabuyUI+YBP/TZCGRz5
KxUUgnbPwvZs3LMrM2TPXIRgkCTMkigUUPQ6uCycyva3oaAIZjIaT9Dlj9KYWmCs59QHI1D0WVih
b2AA5e3w0//7eZq+X7bqIAQZyjfZfn6RvfwrPxhW9gS15bvGOZScNTvGvrNYoNQt+NXKrriestxo
sybLYbc1wXSwJ5MoD8lm5rCI0Bs3B3YcEL1AriANQWuzcAXfCWEK7HhwagubI+2g09YGHVU/s0xt
LtVfpuiSWyhGHM4AsLxgSqWdx43W7d28ldQDdAFChrg1oIVNOwW0zW2DIkD5VpMsw3+sjumBc7TP
0mvNX1INgi2/k93Yvm1143ZfGaUcnl6g9cCgwWgD0efHjjGmDQdEetsCc4tEkIpC4nofBFokCFEC
xK0GAlQ8mZ81Tqmcu7fHcG0FzRlEiUCLEHdiBtdWZDFWe71AhDIIBpS80bVUSmxWheF6+ZEsJvhn
BUqT6DtA3ed6I1bo59eAKBf/1vNTMDMW4tqZ4ftolgF9HgDur0AJizyWOdqSAQk7mHG4h7MUHlu7
s+rx6/ZsXV9xa0OUOxsSDn2DFDAXm+lrkC3VR/PstjczPBj+nSFq8ZN8nvqlw4gS8OGjGdzW2F5Y
rmZr7YEkBUlFg6QpIMrrtddL9Bw3cgAvW4eDpJ9gsd5xm9N1YYDsiwvvPyCdkE4ErVrtBRtJdggI
8owk9Dd4d+2msSQXNqhYjeO1bCol2CgPqvkiQywSRLHDveFUO/Q2yKzA7M3WaazfBTyBZekWCpy1
g+7NHOOXfB+VW7+E2hxpVTZJW+KXNL44m+2xPqYf0S/pTzuBrdg4lTtYCnoiPXJPOjiNrIrKRkV1
PRHUlulTPcoFNHZFTkWDZjK0jc38APGnvLKIzBsHEmPp5j6Ci+S1chozxpYC1/gudgWv+Fhexc/8
U3AEZHtYfnLzeGrYZgbp0XTFHejzVEp6DshoaDjaCoJ2X9ipey3e3T4zGzcn6ZMDgUhcJcBE0YhC
8tgK2kgDYP1X/473XelVNSicwuPyysRlbp2dC1s0rb7sEjlORf2b+1vUBByvCHteYZRmN2p+GBLG
A5o0mDdoprQ+QSVQ5csgpDkSsPxsZn70LEI1YPgM0fV4tAcW/fX6RiPmQLnBJYpJpB8+ol7LZUig
v3m2w9NnJvCb24u0ZQEhB7pWoJSD9sqUz6mKDFhvScj9OT2Ustnw+/gf3GiXFiin0/VFh1qRmPtR
eypTZ2isPNgXLL2tDdeGBzD2mATBazBjyP64cG1hpkyKxOEVAuxv31jzcNJRF679gtV1YmOjgewF
tDdskNcI5d9Ecc65JODwqhI8kBeS8jDo9j9gK0orK9RwtEpJhXaBlVw4KIWJlJCINoOs7bUxaei1
B4gnlp+QCSkPGU5yExkVkjBlduAnk5M+CLxLu+8Zt+fGnAHDB4wd6AswxlOnJpSXWJerJvV/doY3
1udK/Tmz0uUbMQ0wpHABwHcRiiflbgu+UjpRRfA3e9WOEfptzRPYljgdKmRbrloBKMLQLl2AJ0DX
HvBqh9ytcWz045/bR3FrlhQkN4CZQhYUuZb1FpamJg/qIYVMwiN4VrNsis2BVVTZGokig2UFUDGy
RrS0HpdWjTgHsCH81PTP+lHrX+rQB0H99lA2zBiQLiBkFSiiAfW/HkqRGUM79QESxoWNFhESpLzs
3PjbUSZaDRKmEpYGYgkq9TDjMnFZxAa7SvRitH8OoYotWNnX7ZFcP8pghMgQoscKyT5R2yoPsolP
wggsImBNFpJ84j4SziHqZM8yKwnAMEazh/NGL3UAiDM/gPjCYi5IN4xmkFnIdzVAx4eMVbr2/RDl
APcdbxo0QQFocb1Kcpir6H9ZF77NtbtPId3fnrrNzyNnh8oBEujQ5Vh/fjBGoDnRNJwwriGMBfbN
PyCVYASEjAHXgjiDfi2pGQC8bSgU/lw6hkxMDMXH7VFc+xV0zcOLzACPnyjzU/6+F7hqCXu18AXz
jZWNuT7x62+TP7+4tGI1X+So0gof552TT8g2tvkJyiK3R7CxDiLAmJBLRdM/AgdYW1m4NlV7Pin8
qfOGJ044PNz+/sYogG5BwgfifXBfdFmvFfulVAklxhX/yD/fGF/f+vUgYUC2GCQo9Mqj7qhchX5R
3aWYo0Ex26+E79HAlLFTN0eAvAviLJDerpjoRtdLOSh2hV+Fdjd6sXxemhf91+1p2h7If4wQ1jt1
HBIweWfwBQtSxesMNx6fuoRh4tY4iAnqBuHVBIyVHONAEITUciGfKnAAWCeCNRDKbSgJJ2njSKyI
D/BShnBYFuf2XF3fH8iykLWAQNp3e5H1ls3CBH0wDczVxPsClKTABoLU07scPN+2szVhpHcWKlGQ
GMQ1srYjjeWiVXVT+Iu+q5K77NgvbpoyjGzMF8DmCK+xsaDb8K00c3HKG1Vdam1EXjQeOlPcB6CB
JAymwaYJhA3oMIyMG4QbqXHMfY/2IbhvW1MLbBmxqXV7ojYMIODFAwQpI6CjaA4qH06V3ocGkl+R
ZyR3arsvgtfbJjbWAiaQ8UJFELQjupqV9mJT9GOMm5b31Bwk84/uhWdJJG9485URKmbI2jIqxjIh
KZbhnvvz70ZArQJfdEZUcLi+F3QMFU/LboAKhMSo6myuBPKDqPshwkIhZL3Uaoga/SxiJeyCPwvD
fclq+bQ5RYRvinIOSM205GskltyQqchzpvwutdTeuz1J258njw2EU6CBUivQR/1kpEKIKBeu49Q/
/buvU76pR2voJZuwiWpAdxj5jK2ZBzOeiPcJiJlobSUh6sYoV1rEzkDLxef8OWVRvbfmBtVplDgh
bg/2PbWBinSWg6pBEoMfLeSkWFDbDa+K5xeK0ygvQB9So6aeVxDLxnJY+pHx0gTmku8TtMYYdxIr
z7gxU6S/Hul6CGb3VevsKcF7U5RS9OddLNynWm4aIwPbs+EtFOAGSAMABP9Ilq6PQRXmiZoXTQkw
ymEWD/l7CzFNxnneGAZ6JgCoieAftJ4rj6QESVFqSeNLiGC15WUYXhrOub1hWTao4wxmt9hKSdqg
y5tkeTXYE0LK8BjXuwoVJbSx+y4rQTqCiqDaRFO7WRpKiFwJs9mxFpv1efKoubje5FqNw6jH50en
tXpGZLaRcENcZiCjDI0b9KSli2LVNOaTinvabwZLx9Me7XVehhpy19CjjYuT8He7PoPt+p17B5Wf
KLfT6qzCoBdBGGiDnwLqkLlj5Y6KtYQnTmXcqGRaVtlpdEiAGCJuO7QJJY9xatqiFoh7qEf4WeYq
9e59Tr1g10rWKDsxq9x3tclQioGuDe5uhCFQjqYOC1+oZTK1i+QbiqOOVht4I8u3XO0CVMUgp4vj
jvXCdqN2wRzHUS/Vhei7C2htt8/Ild8i3ybtHohKmIq9sJ6qfgnzoBg7EcGHU3F2gr6691F2fLlt
hUzC5YJgIVSFCKXqQGATVeC1lSrhA0hSFeoxfNUqx0VHI2c4DW+3jdBDgRFkcwV4P9zdANIRt3Zx
WDgt7Xux1PRjimZNoX3imsddx1I+uRoJOOt4LyGxj+Q+EUNYG8kleVqUROHQjKutXwZ0et/xgsUl
XsDSl71K8YPAr+AigSv+bhFJ58OrFtAcHZEhkVPv3Ppcm8Xn3NiH/I4l33NVUoYpIhGPFziCaDz3
qR0mA8+SxyOEA6LAFOS9EIIxvudlM783DgI6A320v4PAdoOH4ktI728vG31Y/2MbKQA4UdIZm7Kt
FkHUCjJI3X1uc4HVlv7yUAqmkXjTaNaswhV5Ca52ImQl4ISI9or2LfS+Xj89iEMx0UCCB30b/Jv6
lJm1Famgx7ACjiv3iu0hweNhfMgIQpaD2o8JkszN2IQxnPfkBwfVelRlaG5xqESx5N6+Swn0sPCs
07GIUBdAeLMelprMbVwWLZrHevWj9JN3ksg0G819qD8zJJ/vWQDv60UjMchf9ojLujhrqTK3CdfC
Hjq7xI6bK+j73DwYXzKjPcYVZohMIq5VyABB2w97lDJUozNmpeWAAGt3wp36qv9WbXDf+F1jhfj7
9k68AlETY0gOk6sQf13T1keFD4t2IaBm/SG5Vw8h6oqP+ePwLPg1JFFL6KXPu561J0kcQi8eMjCQ
IILcJKoFVPZCS0hjA0LEAStUncEaGe8zEEPbveSweBSb83lpi4qJqiWZhIyDrdEySCPv1vyB1z9o
Bp3FysDR1xaZzUtT1J5sG17sOsIlbB0FXbdurxV97eLjMq5DpCfRcAIpBmocs9JViLZ5VAkzS3LE
gilhvuEocKkToTnSAR7Lst7hZZv16AYB4K6emsXvWrfVL/2tQmnCjkrnb+sSYzhE5JDwBJBuB799
bS3L+2ZeRgHDIXoovtGbvFfc6cWHaPe/h9ScWdD663tsbZDyuhWfNPKQEoPPIhjS3AtAyY60v71I
G1cYukOQ/vHkMUF6Qa2HlSR6WasDquG6auaOXjymLjoYaq/LV5haEFhhmCNrQh2klTnKWSxlKEQK
JxN9teOiZbvpPQRobXQ6tDxJrSE9xonbVnZfH1L3tumr2APrdzlQKoyqoJSWTwYACeqpinwINv8G
VEb//HdGqAsFpJolDjXM5tR678lH+gZka/B428ZGKIAwELcWrkkko5AiXC9ZBBrZgn9zUEYltMFc
7M/8MJlfYJKEVuEo6ETIaoR5hVfH5l+ZpHbJkoZzKo9xjstrcPnD6PAOusd05j2kKvcT1IgU+/Yg
yUSt9wneOypg1xq0XaBaQRmUeyPruL6EXtZsCZ2j9eelOqs9A0J+7WvxAEFyHa90PHBJeo+aSr0U
CjSSGPzhlyw+yNZe0MxwXzyWgwldb6gtMY7b1Zn+todtiDcp6ip0MULPSzWtdWHA/rDKL8gJm6Vd
9fbCmben7/qepAxRG1Hq5UQMDBgqM7t+zS15H38ZDshqTmy9/OHt1GW8H66OF2WQirrDMI7qgYfB
0/LrPrKFA+vqv9oRxAA6VqCahojiCgHNq3LYjrU4+MuvMoaWeCnaDmPSrq5DygR1ofAlXie1Ig1+
FD8mrR0397Jsdjs/GMwqM4fX8MeEtsPKb879l4Ypr1gpdbhkIQwrd6KB3i+g3EW19WN0JX6nHN6a
D9BxGSavLk9qrNR6lQh985xMZxqhI19uG5El/6zQ4djuHo3CC0TGjiQnaXWgYU9CPhWlRNQ2cOjW
J62NAPxLwnj0RfQA3KtHFqrr2kVRBqjrMpIErq3laPSDaV9V+3Jy6ugsfYzPwMKc+eNLfAf1/ofb
s7g5KGRmgFbB41ymCw9VXIh5VmBQwWSJJkKchhXvbm1JcD8AHyOlgavaXFRkgTggae/PwjtPMhiu
YDVmZP7JgB2U3zEkhkUyTVfr9H8GSRVtvU7RkE5doxGDVoUWwbGlfXaauYDcvqAoz/DyW+7wv6OD
Meom49U+HfWkHHGTzX8M05z+fDA8/IYFAMgQJGpARuHZQB3prEzGOJbKCY+T4bkFe0Fwqtpq0bcn
Z7j260jKAI7MQByK2BB0IbovEBfh5lfiYfI7dGSFukhQejy3m1RzAWNiX7J6lDPtUU6jmabRmKVu
8sXmLKAtnaUZ1nDm81PUmhw6A7PeQBsefjU+chguHpRjIKjjqPQTGMmD21rJXfminWs7ANNbIC17
zd85oNp/Vx6LFEGJIjY0LXmk1+hszlI3adYXI2bVrk+V+XFgbfjrh/nawneS4GJccwjlzErGugF+
6krA43afvnKYf3bo9R5Y5Y/bLuNK9ug/A/omcgCVAM2F9TR2jdzl8ohpHK3ofvSGPY40+lUrXouk
m2xD2ufYeo1T+udlwj7ijso+t0v39+2fsXEuMK3/9ysAIFn/ijnjmzQc8CuyffU8OsFb71dgJdw2
suEeV0aowxcg01grQML7z/cWC1S3sRvxbaD3SVEZ2iJUgIMq6jB3BvZFz3vtZEO2tTXMDorKLG0o
liHy5xfbo1ETvanGGdvDHTlzf+h3LOze1tW1GgtZrAsT3CQOYxpNZI+LVoLtILjgDNjRx5BBMhFd
vxOGk79OfJE9D/QzUENwjvi/tUVpjsRm6YXJV5643XOAMB5M/vvaNvYxY79vD+7CFBXJi3mcRfUE
U2AWCu5zYIO37Z0duEUvO/ssFfItr7gaGbXnijouEsTek88JoPFawmKrPveHy+3qobBYne6vTxFK
bwBpIImCJzT803oay7aapLAUZv9n5naOBW0RRtS0aQCgIgS+oKvgxbA2EMw8ENehNPvST3ALp8RC
3vy+v0tY3VquNMbA9Ibo7V+GqA0h8p3MzzMM4fISre4zhNrabn6V0P0rPmjQsIv3rfvVOJpq1ghz
bON+/HxS//ZlTX6ErgBdDDge1FDXozUgLz8pDaZTVPGUbSz5yNkBY+tfyRR+jxQQZlJKwQdl6hrj
hCyuOl6b/QmCbbrTuR3R8TDHg27NZ3OxFAcgYOg/NE4BjkIK0R3VPBTmoQEfRcPP+QdLTEp8SC0C
wwm2PbWHZiGXpaqtkX+Gou9zAG7vMUCTYeP+ti++IhCi+gUAMmA4gMGB9kA3zNBGcdHSIl0gz8iZ
d8W+c3mndBZ4G8756l0psmZfYLL6Nm7XlVm6RBKmKjcWXb743S/9ZVStpNxxmrvrrIYoP05mzKFb
COPUXGdIyFjxnCelfsQsBnU5LNkiVnOXLZBGLJ0usstoVyFudoKn6NE4BNZT/1Q8RF8py9ddv1G/
ebMAzIIGiqQF5cgrTcpLrSoXlC4GV3VOzV0KkhH+3stmYP5GJxSmOuC1h1ibpLaP3ktQShmrxect
4Sjb2gH9okxWKvdKeed782Ai/3dgdM+CRgtTyBDCSu8Ud6L1vJiRtezuHj8H8y20BavwJCvzSnB4
JIsRqVzpfxDbqBCTKjH6evE00LlolAAcVNieXLxRX5fdZFa7bpfZmntXmNJBQDc01S0OCkT6f7A8
/IZjXFun7pMx7NuBS2BdPSD1b9WQoozc+NTsNGRSJgs/wAqsxpZPyYnby0coVZuswJss4fpJhp+A
4hSuLXRBgD7I2i3mUKcow7bGEXJBjbubXN0JXcVunWoPZpdgo6aNJxrCHxEVe7NAxtFh+I6tTQaM
K4pJAgB2eMivf0GqSHM7RMPil6/oUZI+Ns/FvfihDXZxHn+Ix86SrAHusjiOd0zeKfn29ej/sk09
czQl0wuZ7xcoptfm7IleA4meaR/8Gfz2Ade7bFcQBg2tj7fKelXgonvr92wmzot3fnnRoQltWI+Z
+RFab94zWnihMznIZ63lfPghtGr8c3MWXcXqvKeX8ag+srz7lke4nDnqtumXTBPLHDOXg2fWHXM/
YzFyyOqv5wegA1Bx0AqLPHBpX5eh02ogR4rud7J1D0ERvziwNBs27g4Uf0k3XewAxDnffRQvAtRY
bOVMG5PA11/qV96JIJfWWpk7Wbwr7iGqYDoRGOEjw51unHyYBSgBaDOAKpDsXm87JeKHohWbwHer
yFl+5LW5Hz7lZ7jyrLW8ypz38o+5M/nAhnYad8/S3djwerAPbgD4D2gOCj34tX0uD6Wxz7vAPxoZ
OkKLr9w5fS9+g9+/N96N02iXz/V95yW7dgeVmnv+zKLEfgv/UIsLkCO0E0nBE/NOXShCVwlGqWgB
Hovos3oXf0A0zzXuRG90FDd+bM3MTT0VrPzFjM3nR9UOzfvzD9X8cRas/H7cQ/DJFt0B0sqJuTgi
TgfDM1w/8ZBdIe14QAqE3DH9kIj5Kgu6iTN82eNc5WfrlS+VA4zSD2DszuVT4Qn3EStY3Yjx10ap
OBFSLAEo6GHgt4/dcfGwNxzSD6GwWKiLrR1o/A9p39Xrum51+4sEqJdXSrLlJtur7/0irKpu9frr
76Dz3cSmjUUkB/sgOTsBPEVycnLWMTCQhNM3sDgMb11rQFC0Q4vJd2GbTyTYRYd+pWwAurArRaKu
xFXgRT5Qip7VTbgPfGHL64VgLT9SYggtgB9AxSMGYOzuOIVlDYi2cFc/7c3EiXf6KoWmY7EfnHO8
Lwnle1rkptQe1wstMcFwKiMBS0CiewvU00XmJE69gfsL9FO8sJgZJhjY3VuHxuPIZi3YeZWYKUWK
E5oEQ3YtO5PGGhQQWCUg/eCc7oN1t0ufMfujrjCbt038zO9W5S4WCTenxT5sVDTa6yzKxkHH85in
FT2tJ8BcleFOI1K9Sz7L1+BPuQeXjY3+mvWsLAD9JGyV52khrHgdIWfcoMvLzQpnL/dQdZNZQnjl
dm7ugmZ2n7+jDmqnu3irRaAAeZ82vSs++sKhFwi3aY19myAfUwZo6FGQuERYxJy5chqAPNup4a75
6dezzem7vBmFpz+vICtOZ9PA4sHW/yPMHcBtAzdMsjKX5cJcz06+bnaatxNc/QvTsGAIXFvOvCuP
CQgbAriOnocYCAFZtrOQivhdzW48OXwPZe7DbCR6G9GWwCy3ziOjCosx3kUgjLOBt/XaolcEzRwR
iVW0AyOPWbrqfnThyf1MG9EBrXaxCRqbo+9npbo6d4TzyEej3giwWmw7o3SSJldlmlXjLicFvJHG
BtgNAG9k9OTr9vyG//nvx+HP5KT4yJm81qjJRGj+GF0A5iNA1cm3YPfkdUYRDClKryOWM8C+244I
I7gJnRJeKbCICNfunrmv2C+HBypi5gzE9+j5ub6pXSsMmRVF026y/+42vePZb7Uzf3Zu6ME3l22w
rL/G5C/A3Mmb6pL94uQs9ZWG6f/90x48jYSs/j6tPnsSOa89apGPx6NCnPW2t//85GQ9LFSik0Nu
t3jAMtujGRVfWuJfa+ent99/OjclGlAUBvtH32NCdKHgr1+0T2w92PXi0SSjbZJ0lREfrqC2Rziy
3CrL18H5cyLP24y4nf27Vp2bR3/ZEja+Ffpi6FQjnHab3d+daANN+aUgq93X39XyYefs9qvaxT9b
d71+X26/6+Wbx3mCz2Ayv30B4yXl8Zjkg4Qv0P+2Tr3V7dXf/eJ7sTi4Dgq+JXl0e7LUyZK4nutv
7Rdv6xJyIGuyfHdMbjrjxphDuS9UhB2V0SdVDY0ZX5MCtO/NAIzT7xt+bnn+bbmMR33qgwC0RBCw
eDlBtXZv+wIF001Kdhb07AlFJNvGut8Wi4cWV3q7dA/r5fbxFWgbm+cj9OCL5+OfJ0WZT0L/ALqd
KK0TBb67vhaGYCSDJszZ7k0gveO0q3ADBCM/24/OySSaB3h2u3KkZe2ZK3xSuzRDEuCSODXSAdXi
J9m1z6eRkwS5edrQ0XNu3BfB/QqgPMZ3qAwLBXkraXZ6iqb6JwsDtUBZM4nOQ6+86TVAOyoGBTQw
zmPkGc4ys/xKPxnlaJXtDiHpBCsQuqltOoGT7/IVHlU7XPBs+T2RKCPDikKqZICo73rHtXKOZEMo
ul3+joxZ2SK7orlwyqYvbTcsAiJ6VkIiaRFZnF1l1Rt5evQfwD/CXB6GL86u6UUkJIGxrxV6Odn3
eNNat+5Ip3t15rUdR895gpjj06I0G9H0jak81W66vYLRtsmt5YVec9ILNz4uaqNI/CLSwVwPuhtZ
psh8iqT61Pfzof60gLXwZ/6SHsW1BfYLzNKt5FUfEnEg1jsg7p66J0D2LX6/0TdINecPQFss3U+N
dg1eH6YqzNGkmuN8GNbhg4o0Fp5jwdcQzczL8sWPDzm8L2vVeMku1zjneT6wy7uLJB0qixh3wGAT
GsbZjpyys8ZcTAXpUODRqtbDshjcZA/Gr6RaZNy2HOrK3khDIV/H7A56IdhUjjJJkVLOgXSQamfQ
F4lj/EUEkS3Ebf888qSxPj2lGEV3JAYegEED6lrGUoIou47mkxUeS4A2hHhzMeveOTkaF0tH5ToH
bCSIqUUk6NDZhILIeeLm+hQ1Kw5EM+2SY/ES/SkqYh6q7+p5dLtVtja99jmgSO8czbnZTqTFUP5D
YzpY7OHUMZ6UOOFAK0Wfd53duQNAZJFMXkkAE9rnnFtys5eQRDu3KXk62o4NZi9zrciNuA/FnUJG
Z1wJfmybC9HjdbGwLjkGVK7EMD7qZBkAbBYELGg9OqmXAoWR433e1OP+JcKiXXUgF0Ny4/qcrNjI
RUGNxV27wh1HwsAkjfMZHuw1QKi3X7+f0P31/FsY6x1FlhInxYxtS73IsWx5y2MuuDGT5w37jwDm
7cmCZFQm8XwugwtE1q3s8IA2bir2zI6xj00lWnMzDJG4Mx7bguSVTQlBHsYttu812IMmHisbnPgQ
bSJ/+LSOARqcQOS4MIDu+/t2sm86+yXMo9BqoVzlQyLuGgB6U7HWOna4OR26Z1dGitlTxh4PmWY2
OdX11hmQc9UWpqN+EhmDTbz13L9V/zk95lYVYZB3fYL1THa4SQBQbhxlT0AG9/dtuzXyzIqYayVk
jXqqTzhBzD07sxMhjS+vTu/9kqeO58HL3/aOsUjo1x5KrYek4GidUfVTTyLhMX0uN5YvrxS7Wsiv
gYiQjTf2xLsJTGwWlk0UxzIkyyAlLDcK5li4+8jTP8Z2zMDnqfIR5zUvrEU+espHcEjtE/DcaFda
beu+dVAb2+qckLu+m56Fs/LT8B3pbuqxMGmi6gSMMy3KqFqCMHmdOfKqcoylCSBN7jFS//HmGC9k
MWZFloOpOZmpiHamzp3c1DO8wDl5kae4hcMDmL59OWH0L4TRj7nwKU9ANZibBAtbPXhHjubzFsJY
jFpNm0oJ8ds9npPYzaH3gzO66FYMHW6rx73nGP6GgXQpMubAY7heiKX0uSCcKnEHUiHU5wBJtEkP
5S6wuf0rPEmMiVKFHk6jAkn0lWxI4KBPcX1CZZd3q+6bjos1MSZKSnJFrOiaBrdfNQTtWbsOEBP1
svhfPIwLQYyNKgNRzsKppDZqdFSbPpfGuv3nW8daqFM3FaaGBfVOvxpXiYP2vR8blNQPHNXjnRFj
kKyxtyRAVkMbFgWpkOiyfCTdbNXjdfDdfUUudo6xSl2mZ6cgxYo6vIoZAk/4gHZ7FDkLumv8/iOG
nQELSqED7yXWMzr08ZVXCIVsnuW5Y8UlxEGmjvFrQ0f69PoKlWYPrnXrrNiRnUDItM1f//uDuZLB
HMycqFrYmWeVbkjiICNBKEcu77W4s19XYphjKa1UA3NHTY+lwQSniMdv8LiWgN50xlJfSmE7pEIx
m+I5bsRdRdvm7Ra1CwmVi5MX25OMPADtk+bsHzVjv4lkHocurYGp02Fhyl4/Ursq2Ccvy0jniM76
h2cX7r17QMO2EN2gxItkPbOPUtCGSdEb9N1DZzsG3EbcIuM9djKuP3abC8CA44UsthQzWElqlO1Z
Vu73vR0+YDLWaRA7ohVqKz8Ge8kuvkB7sBY3wQPX2N49zP8slc0k5XlTW0p4Fk/NeuY0u3/d5mrR
72o7QpzHOcs7vi4tr2l0sJrOcDN3ARU/KUt6E5sbExVuEyoASCAqaD7LbF4MedOWBA+GRqtoEEdo
DhBN5n2UoipOYz2R8JbIduaA2+9DLsnwh/JHlbaJAiL6jT9EkbPIm0ITK5d5LedRE07KALm0fcSy
0L4XI/M7bwcfj9pWfqE0osuhAwVasG/faZtbwykG3eZ46NJp/zbtxYdrwChxL8ngUplAXtCttX0Z
OdFT/BA/UBNnuA1wgKeCxCgLPJx8Wu7gWYm7en0hnrXdQpOFUZum0i7CiE3r7Oqtum63sbdYSP5y
tKN3yZZ+Zpw7d5r3nkqjtoYCPkpOCv772qBL2lDI4tTgzI9gl/KaXYQHN/DoHZaJjGoNT6Vv6m7n
076QyGy1qPdTqMQteCIiW4fxHWzjcVhSf+LkNaAJQFSHbIlElM0IgkkaRQYeoB11EnwGn0h8VQt+
cHLTSsF8FAu5nwhx1AoztsHytL15RPbr2K3nhYw+ksjJROAmNJ+T0y9LlLd6RNMVFx7/JmfMfgJj
tocgTrpCxSeMTuZEcBOKXXCQV7MNqJOdgAshPPFe85v5QlYm49ojVmp0Yeqg9i4AelJPOUe5jTM5
GsagHnnDEve8VUra9P+1jbUwRq1og2LW0u6vsongFNOxpNJGMdXj2M07ccWVIMaktDPYFTMRC1Nw
nQq/sQUU7UBgnhFMCnG9ontJqytxjBded7kVzHRdA0rlI84uQS25x/LyQwB7gRbE1T9cIOOOI8gx
wNVGTw6XhcaAaGC3jYeTNzkgf+a5sFxFYfw+yxgDVQignIC9cHLfWvzr9AaM1whrHqLMTR2XVUvG
KI2tMgmdARPR4SHqV4lJrMXstI5AQhcQfV4AIyAcNfi3pW1AeUInQ6KJu8fUErGO1KW2MpbKDOU4
rHWcarduz0mZAIWyfk+NleoIO8luDtQOWI7AzaTd1OyYLWD9Rh1TCVZOb6Z5DNaVD1PoKkT3w9cW
U0Aldn2PHNseVRfPsjGn26+zFx21brt1q54Y687J0JYS2uX/mIC71Ha2cyKvBtPSeihD4b40gJUK
nMNSO1IORI6S3/N+6FChBHQkcHaxDW4l6CMSjOBJOx1Tu8bZYvTrHk0FicfNovJkMRpeC92gN3FP
nZDekR7HBZ196h1q/09eeGiJgXkQ+iwmuNAGN31EVfpW1/6zVEbljbno4jiE+G5toeUCWVs8esl/
C5D/L636jxRGoxNdCeLTCRs62HCb7dM+PlKzCJSD/f8UhlwcHvukwtZL4wmIFMi20KRm/xQ4PX09
cXwyUf+3SAvcUMDSBeYc8IyZ9zNTMmR3JulftzXBGMGM4ZDQxeGtetwHc8FD677rtcFlBFwesLUg
kzmzfDAA5zoIEjqIpp/RkV+UdvVEC+nVVpjcuCReuSsW0a5AlCcsNZ7Pek9j8ZaiRwcVQmQcmYRj
NwWWlZeRvLNwM0xoKAVYiPHYwEvnJH/uPtyXspjNrTpTzFodsJnTEuHyzrJHdC+gk5cfhNB7xl6E
S0mMSyLH+dioCVYFuJ5F894/GehPCMBr2f7U7ye/WoCLBCucONmTu+7XpVwm+IGdSaquxwprJzgW
fg+fVNuAkfjHAFSA8i2SFq0C/4N9A+AYncbVgRXKGvkgCKS01joZ7xw6M/bFOkRniLKcRyJueMHr
PQNzKYs5QUkv2riaW2iLRyuR8Xez6pe8+uC9F/NSCHN4vYbxqLTCguidp6YTbv1Sg4P3+8bxxDBn
pdXNEITFed9SJL779eDIJHB193cxd1Mbl8thvMh6KmUjP/Uyqqr9vjkqm9AtkCbql+przEHM5C2J
8SBbeZCNORuoKPj/4DYEvdwIbeedEHdNjOMY440zNXRu4E2l/n7oUrM8gvhH2lX/Sybvcv+YNzXN
haqQQiyqdkZn8GM3Qm4/8uC8/UOFYCxxcZobjDVhUQBG29KEELX7WBTPDNJTuDFOFxeWeT8LwFIA
5wML6tb0TUs99X3yaZDaokjdIWyai6X1xdHCO4lqtL/820qwQKdKH0htE0EorXeKSMzk9ryenBqD
Pb9Luud3o+8U5GDAJAAQnMmcl5HPXZSpk4wa3eCnHjoJtorz2aIEjw7FgLw/46K51eNj6ByPvK29
Y5+uZDNH2AjgwhS1Wd5t3sqD7KYb4DmgwRStl+idAm5Q4uaLbMnbW2opmAO9ksocaGtUSimPWDHm
d2w5RZwR4BybbX4YfR1OpvL0+xbfy7FdCmQzPU1r9rKG+b+dQXaSE27KxX51cEu/OTx7X5w9vWNT
rmQxJj+ZTXCqJlhc56rIZMVIkSYE8+Gcy3fPD7qSw1h9axzjVq2xpreKlH9EW0BNfl6tvmlf/p8/
8qJwztAjAdp/Obt5xwUC6wCQwTAGgzY/Fg82RkeMhNkveh9HRGhoZNyVm9an9Wtu24F6R1UuZTEW
WmtS5SSVVJZ9zo9iGCBBF1ELtrl+iWqlYwn8CIhaY1Y/ASyB8VuMxQJ+nXnpurxLcylR5Z267BH+
ou6GjNTqIUWcJy+QoHNEvHucTb13Ey9l0o24qPdqqXpSYQbknbQPjvlDhz5W0VWcp56cp45fMoBr
t77iDh5H8D19vRTMmJ8AFKIYxZVk9CkH63TzkbqhK+6ovesJKOCcwYm80Y8GtA5wNYm3aMb89HIn
ghBNkc/DDqmPQRpQigg+cLbAKDpSSkF9oYAYD9eHZxJ4ohkbpEqlfGoNavk+dh+KQwellssDEs3j
8hEj+zwjf+/OXOzy+TZfHC8gvgq1PGGXJ1tfApytIvu/mbPCqDOMrQ5LX9P4bDOQr3+6yedCwIXo
qFWMXgLbGMZZJhTdBDKv9k/LA42q3wtHQzLwyAtDOTp1TvxeiFRr2RhRC6MWAgjYJMFAYIfsLc8j
vRlBRGQtA0WSNqpS+FSTsbVGLcRVcdKo/mQFSTBhvV/sY/INTILa1SU64PnDuS7UrN7YhguRjNlV
WklJ4hC7icIbauXFukLaoF3XD7pX2twKyT3zd7lAxhKN0tR2UYUFRhEynIvdU3i+GvKb+KmtBYc3
2nb3obyUx5hbqwfyYxH8n66oNnC33cLGblL9zADe+tMBcff3Hb17EdFoa0lgKUMTNWN/BATUVSvo
8u70FoLGvHfKV3Q4Voqr83Am72rlhSTG2qRdMVhKBUmKRHKMzGiIcGMY88/uK+YBMd19Qi5kMeZF
1Ou6lk+mvIsxdrx9GEoMM/2jfWMd1KYJZ1WPsZqys0eZTClRv0yL8sCXPBPC2Th2nlOLw0wzIoNG
L3FOmh1IuMqJKKE9eTLvkM6P680FA+wFBpcx3Q7E7uuHUG+Gk5WbibJrKlQj9YrkoV3FRFyY+INE
4X545angvUQ7eBksUTQwlQbwG+aaaeKQlVIaKbthcnNvgD1W8ew2nxUwEmXEaNYfnsi7W6paYCyh
sIUYtLteZZNUtdolqbKzKsfMiKg6J43EX9NT8jzy2AjuRZ9A1sdcBKbIgOnKoksVcWMCLqtUdt1P
+JB7vSf4ij++pE/pQjU43uHdhf1bFtq/rxc29N2sDdYJW4npyYJIT7pCwqfwq3D+W1jVs/G/kMQY
fyEE9L4xQJJp2hrAxz7Hn7Iimbz4/Z7dy1Fd7B4a9K9XlKq1LqdUjkDEXfwX/qeOO5ajIpkeJq9+
bj6M1QBA+eff5fI2knEII4ALlUEGsUVNghrt+QsDVfBD8lCvhcM/E8VcOTG2MHiYQD+Ex/QhRT4s
OJHiCdjFhfvPBFGreeEXBALAQMO2OK/JfJFeA4HEMRGOUmhLvNTbnZI3pYykTb4UYxJASdfCFDQA
tUDvxJywOy0nO3cJKnVOsgiXoSs5gts4poPiJKmXOVx6zHsu9QWALhfP0pfJwTC6Y9SA1AgDAxJo
TLgCcef6W1SjD/WsMTJfXGqf3XIGPkHijidP2c2updkdSLBKd+LdxTv+EWwZnUuifJOwqMx+G01a
Dmakl378Pi9Ohw/BHg4qxiNdEyuWN/Crs2fD4Z3ynYzGtVjmoW3HsFUBrVz6gifaCmaG0md5FS/H
jeWmmd0m8Jhm5L4iTI/TkVQASqO9xXSLV7XhWKM7LSbXn8LY2Xkqw0kssQPJagYXA7jZ8Paj56G3
xTdrV20T78c72cLBBKv077p+J3uPWQqgqWH2BZW0m+6WWRFzdLrFlQ+wdtQwAeOHcdNwL3PKS/f0
/FIOm9wIdQU8Zwnk9IvsqX2akQ+QSLIX3MrpAf4juFD4XYR+/QDYHO8TCR8j1/TyxWnZfYSP1oo3
unX27q9fcKB1Qd0xzGxivJoF07LACC3VVQtO2xWYGgBHnXqiq7raZiSAV9G92c0eSvt5QJ/2c8aF
Z7hjr6/FMw6lqg153dUQL69PT8JbjF57AWVSZ4k20y0awxNS/OHkfO60IkCmTCfaDdrHpDAWVAu1
ymzTsfItT14nn1NFgj+6U7sN0LOCjf4ROvkHR73oMm52+UIkc7fRNqPGRTNVfrTSPpU3LPcF2Awf
p028mmJirZMHWnxDlwcvcr7NjFIwNgquD5BAACSwaz01kZnCgfGBkYb59MUhQ9S85s3P3rVduDhU
gUDEDMKAa5OZgStXUCYwI6MCv0Tn+EJw0RIUgWlkq6Ac3G2UL4ov+pPwJuTuGWuUhv4t+XyxL16p
Oj9NYKmHZA2zujVidO0h26j72X63nG5jcPbz5hw1BeBJuCggG0ExSmTUVYrVNFGHqfanFxW8wHZ9
qFS3szhezK0UlCzRJYwWAg01L4PxJsqTqDdJVwIxfYFxJeVEQsR2qAlHHDk30RxM0aUcRjkAV6I1
ags55gTLL7pmskzyZT8TkzeiekcSnnbM3VKMo1scoKYKwxnthb1/chY0Y50QlfNq33hgwAO8lMA8
2p1eWUmkQQI82UUFCI54ZS6OPD/lthETFlIEfyRVAPDpst55jy5Mscz7CRf5JBPlLX1InroX4H4e
GjsHjk9GwkN8MFHWm8EtIpMvbsXtzlYiMACzDri8EQexCd2hPeli29SzP4E3YASaTflIW35GtNyd
3GkzkfiAREqynB9/t2FUGa5MGFZ+KZdRljiPu5MoVLP/5hw4CbfbmIf5bcY8qnKCOekav20RdfnR
b1pkFDX7mALf8fdF3ECIAHj+ahXMBZ5qQwB1FiRN9ke+TNBBaK7U1cmbl81b47w33gQUJN3HcwuE
EdS53cL7/QtuXx/M1pzJ2TAeQFHxGFMpqKdq0PNE88d+aayHrQ84Q/L87j9+Ob9LMuiuXZ8YUAM0
OhmtIThH7u3aKBulohvpoKh++5SOxEVf9INlbx9CsvhrkcXnMiZII6/wV8MXHNt1t+tX95u8b9+f
H7sNgEq+IrL2Ht3l9o/nHT3v7enn+AhoDGfjhP7bBqM6m+PEO59b7b7+ZkbLwkAsy3Y0VH/zVgAo
C5EAhgJmpyDyMgMsYkVQ93JHYqKb/RASuV03W6iJ4WjcfPeZ9YjdPtA8YgBZkoCayOY2Jis8ATAi
0/3FaiXYKyAmfuuOSj4N17C/A+f7EAMSAsBpgCkgj56xyt5eABFHpocvXnR5dsJ++xRGaxs9jKaT
gU/JybTOydubRT72H5jHIfX27WPxtDKd79wGJAVagQ+fw9sJaAolgZ1F9+jinULPpIvjpnC7zUvH
Jfo4jxQwX4drRWk+VAUmic0idGUQdVIu6v64yAmqdgZ5SZYvaBB26dQQ0oP2PiTfhrt8OBz+HEzn
gUyLE9mifdqxB2TSvR8+0s05SLv5KKDhUl5kwBgZzJa1ilh3MWCE/GY9rdGD12GKpMX3aUD47QAU
UL9tAJ2yflMAVwRVe/ouUJTDx4M5hyAGKOyH7xVQB9OVjggstlXk/g07iNAKpgL2Jl0lL+AzI6+9
3SyISFAxPHJt1a0bADwDwFRIlDaQUrZe398wM7W6inPDf6Pp6xrq/xIjLZ9hogxBMOpcGbob0RUD
uCUTPeJvMlrCgS7h5Zr7uyVRaUqN3UzQSgLoHwESHEpmM+uhKxshUQy/s/vFiD8arOMEQDvcSwQN
6Px/OK1GBzSpOPA9TnskKfC3epciHGXkEC6/Q5dsY7uRSYRuzPXx2NkWh8ZMofbs5isBY0dp1pGL
ZHM/0ZyV2ZRbBlwAg2SrFEgu0oJWUYAvE3qSQ4sNPfnMyLZYlajY0z67AT6/ZkcE38PZs9v3Egi9
CpAjgX2P6IrdM6BqgVDlhK+psS8FeUMOyjGgfjlRCA4MSQ4L0ZZu46segm3ofn+a5POTwidV2Dhg
UYufVMMmIBwfU+cEmB8MVfBKtrfhH9gPwR8mgtIRNHp4j651DG1XZaCHhYm7CzBhAKNG9ugJoAYa
ycEkryd8AR3nAHaej2DU4Q3U3GABYdIU2DaiCkwWzJtihPZavi704CtuEtMvKWPfKlmJgJ9pAIYY
AjtOgEl7srB5kYzNK8iM+u5HCD4XfXsAXSttuHh+D0i+2j6jFpfZgAfHXUQGDrhSz1+/n6d87zZS
fE6EGqJpAifj+kuHejjhddI1nxZfTRTTwTPklQdlgfQU+atizF5H/QxJVPJEIYN78tTYs+GIrXvi
jRvf8ZcoXA8oPsEFjhwVC/gyKInV5mJh+NlbKzofc0iUAKErWjofwpfs7+8rv220xp03KY4mUtLA
9WbtECVoy7s2MPzdm0acGUZUXgKcyyBvf3cfifNRQKvf8J8hgbm06c1S8WepZ3b/zPkUavKurzjW
jDEkjOdh/OoGNUjXyraOT43lY9jr4SmyJRjqT8PWkR0UbIqhiXS5G5K/M8FfcQrL+sGZNhRd7YT6
h52anAjq1sXC96AxERN3MiVOZNQ3riNNSmrB8qfR1cBekC+jiN/weRPEA0D5QgrbxqrOk5rOJaTM
gR2AU1BdhoqdPn8aAP/oDpPBWdQdJxnyTANt5RBLI51rVdeMRMykKQ/8lAiPIuxU9ITeXVzLJ8TX
Lc7WABoZzKix9nv4rb+f8W0gZ6H2AUAfDNrhkC3mngVYaZHWdQCLgAmvEntK5skOJEy0aR3HGae/
xaoTCG3xD7DwgLDDyAI93wlU7kngZxFYeR0e9PRtQhMGDaYV3dbIauMCMb8vm0PV6KIk+MmWJnVH
jFELRPIaFMlszFIvzVXsCrkrD4uTXXk843qbXIN4bCNSFpR4FomL63PM40AO67K0/N6pAPfdwDbF
xHBL989zCY9Q9HiP3m1JGu3sKOTgxQPKFhqOGEcBhbkm7JQs2uc/KtAihX22Mte5m+7GB4BFBo8h
PFXUY7hln5unH7kYmtRDQoOGOmzK/jRNVZtNkFu4gLH1hiNYdldR4ytLnUfoZN04Q1SWIYM0CoqK
+IBZYyhoJohL+mi/efsL0G53v5cIoBG/FuhTW8A4oquBPLgPCKzIw0PiLL7RB1DAS4qcp2/38PQX
8L7fLToDtnhR1779x3cPs+1H7tfP8cVaHTeT7RlwUddwkP94j8cvhBZH+/Fou2vn95t286IxC2GM
V1aUSArThYS+egCxnAcMTV5+7sYLOsuwQBUNYFqAfrA3oDrpfSrU0V5cS87pnZPKvTG/uDzIwkC5
MdWPRBnjvegFKA2lwIS6PZADbY75fYPOHOZX9oH+PoIIUQUxLqrcVBUukosDMsiZFFjRfv7E00Ke
TOfpYw+8lBQtZkAKpH5uT9r16/aPO9rul2mvybunjMvfP+O24o2GUxXWEA1uyLACvur6M9LZMITW
6rL9MJFqggepggbLB5h2gp6g5lXmzm3cgOAAJFyG6cCq0QcFJg/mBZCkWug7M8z36CAwnTZAU7Ji
t3jb6TDb49fXT74fuFDUrD4iHwK2SIXW2AFgrJ1TvRe7Lc1Tp4dG0O6AYBwAtQhk2CTXV79vJlW4
yyNF+lEB0BnQ4kCWAleCqtSlkC7s+3ROQiBZkP+2kwpTQ3i30AdxRllHPHz921OppkZYGqFfbuXZ
3Y1oes6X2rOJ2y5x3ugb226hZAPKa7DKIbmPeilj24U6bnOjN1MksqxFsQZzxKr6xnQyBR+G2wz6
SylaV9wiJeuAUbHossRVRmIJaslkr4xMLqZcSzPqGhDRPTn7h88SwOSoUHECqJtU61kUOGR0gLdD
JhtARYE6d5peZP5pVdExd0eQEDhhfPThtI/28p9wNxxad0Y/RkxSZDtOo13lHAsgsa4X/Qg4dxjH
hV6iGsxchEas4ynRczR0ovlZQVU0f8tlkmO88gszKCEXiZP1fiAP1bgzmy+A6tBoda1CeZFFpl5V
hR/nzqvl9jRiRarLf351J+QmXjoUYXXeItnXE0Lh5CGWMKjPddtRUwqRkgN/xT9li1MPegYLuJFO
0XjgVcgdCUiAvH1lDTdoSBDz0fUBGglPKWO4G6sHGF8lghAWtMvhsU2OdWzXA6faehMnUTGIahEo
IbRUgMZyvZsSpsKA9CGVfr1N058OQPqglk4/G9AGAy7gmROdnA3UtW1BeASYAB2uswmuI0ZcqmVB
EURG5ac10Q1MHRck+9RicorIqhhI0JG4cWYeV86N2cTgJ54o1G9lYGMjkr5epBxnIM3MITWfdCQ8
ABA1YHmKw/EW2JcceykBqFXFI04h5ln8h7g3AsymJ7VvTS9a5sWfAa8cdU8CTAs4unFWlC7heiG6
kAfgauhr31z2IALfG/3Hf2v7aZoDpHngADfB9ckIQGNcOTSKVPtzuyzKpaL8+f3372g1qlAgS4e6
QQ9Y9KzGMBKlqLLOj8kMmN7Yz4p3zikwIsAOgmQNyj5otwPXN7ye6z0alW6Mjbmed4O8mID9FO36
+i/vHWPvzVkKsgqSRVGHZfBqX0vJ1K4eG2OedyfZUV6DJ9XJkemWHZPYCY8VmFFfyEL4hVSZjvwT
bg/7kMWgNcujbNJ3SewOCON9X55ei9L9r46GSsHZawA4BrYpnkxm3wxVPeUd0q07yQKIw2jsjLUZ
cRKQjP7+SwacUQoUAlFnN+7CtajKXsvHVtV3ETogLdEetZ6EM8flZfyX/xOCmg7aVJAKYfmuS0kX
ojDX9J0Oyzx73BePVTAJ2iWCcgsvgWTQusf10StaqKcZYGB2SvQeZc9CZGtxZP9+GMwjByY8BKZg
i8Cbc25LYB45wHGmVoVhJj+uF7q0btDjFQ/r5LQ8uYXIedxY9ZJQ4cYbA1nIXNEg/3o9TV2IWoLX
we/eqxSNWyTYjCrhhdo3K2KkMLsWq3mOPnNIEY+i3R+65z4BWZn1XUmcrWN1jF0OVY8LHZNGuVXz
GYKUgqhO9JJ9/340bIMSal0qbT1FLI39wkkxL7M1RkFaiumEnMHkln/MiozoP0P8qpJOJakOmBCA
0f9BifC1Xgrr7C+gMNtlvIjA6fU9fpfHck1z1b9/1Rmg9eJlpV8F0CVUvWFUVV1jAVw1Ie9iUR5Q
fH7bxWSxQzGL/EXmHHF3fq4xARJmojE2Eiuhu0qBX45/IdHi44Pi1kk0oeweHl63T8Ub+AV6l6aO
IyTXZXQUFosSDDTIiJAYQ7JHMFgImI16dMnDcrtd/xw3aFz5+vl9Recmo99WxGhMbZmjAUzaGcWK
AimDzaZfyMAoSTATbC3Qtb1pvWRvucFWd6y/zbZdapod79uj7Q3o30GZ31MIx7SwUR/dZcx3y7Aq
eN7hTzDKFbSmmAZaIYKMuEB5HNUcC61YMSo4r8+oIorEVx8423BjbhiRVN8v9DmP1X4eLIhUlT+6
TTEnKQxNbj+hXlKRvzGODuBSb8oyX/n2j+krqwhNiLrb0cGuhZQBDJ/IwFhe/BlajtKxvj+6pRD+
ghgJ/UyoHwLt+/rbqhmAQ92c4q5htOol+Kn3I8JtJ5KXlQle4d934mYjIEyBZiO8p3UQkf7/Fxuh
D2GCBvQ48A3ZSS0HKcI82pi8Tva7a0I3AJ51ZCZRymOOuIZbMWQGxMyoyx5nrwWBQQ78JBTLMjt8
/H1NbK8D3UFYetqYg5DbQFfr9aLaJFNTzMsKfvBcH6QnVVqY6J/9Rr1imhZr/UHrXQmdKhpnL9k0
JLxbSrQHRDgQKIBwkN1M0RwGoynlYq89GhSxqXRamnEbfxR7xC1fFaBwWEi8iJXmy66uNKQi/YkI
zsDYqMJOXkhCpOmAuC33MlhGX5LWlgxSV/YJtIo83bx5b6gpBAwbYOjglN8A7mfwAJMgM8p9+lOu
ykMKHlSnAs7RU8RFaKeGiFkVXHK4Z3g8AbDHxlBpEfZtmGJVDahrwOFU2SWqg9uY6F/B02kihblK
UA3gNQPf2UxUuFBWwRkCAp/dTAxYihnSb+VeQwP4U6auFKAJpl4CdI1u8bua3ryp6PNGLgPRIPwe
xInMnQiFAqSJktGAlzExn7NhW/JyxjdOCGZsYVMBcQ9Dgqowa0nGYJyjRGr31U94bNT/R9p17UaO
LNkvIkBvXmnLe7XMCyGpJXrv+fV7UgvcFZN1i2gshBkMMEAFMzMyMsyJEwfFt59a8E0+XsfMhBAp
cKywZ+StpOOnLqt6jUnE+ig6gqlcml349FjAXOumAqiEMXw5DRwgEMCjei2j+CZjOg9Ghi6cBx1H
4/oiGYFQABBdzNXFYETKbAys3Ike3xz9NXJp6/aT3ZQ3z6k3EShO3JfWebysuVGk5FGPEJu4DCix
ueaIUcJrb8PfxHVuCZa0rruFI7q7NABHMTsCeS1gO6ilNaMSd34lNsfcFlAvNGtVz8Gum9kN8LGx
GaDDAWCP12r1eIk/c2untxhwUhk2ScMzg6FelNykKYYgYrClwip4q9CE/vfDRzXIwpxmEV1bMP/b
dhXDSKI35oX39GqVf2UfSKnJeI0xllXVMcs+/AqWDNn9DVEQEGA89g/UZXrW3DhqSiZgQ0K01IJd
QO99QF0++d5uWuS3ozW/4HLcuSUYkvJ/Asn///XQBkLDpYEMgcMmXgP1YHTCwvMzl4AsMHJpGFCt
agT0OpXARankK9I4HuN6gzRDku85jNZ0zcdHOgvSMVGW9KIhRFMUJJ5leiFZmzS5UrLHFLSbhoYO
mQazdHkz3dT79G2Jce4nep1qEIpdLPKwIL1Aov4Hbfhr3zS15hWMKmWO/Bn5eeZFqvW1WxveLd2A
2XXP2I+XRxehyYQ3ERTxsPwYaAPni9rFqq79uKq44NQBm9yuNCsGYQ5nCij1x6CtYuDiM4bdQTdf
+c/k1HCGlBrd0tswj4eAwEJSgvRISAjaWSpWHYagV9Isy04txEZP5VX6iM4YHoRmDTKaNnNkI9ll
NrtNQL067NC7YsXOeGIv/GVwaltaLyVnZq8Vgf3iJcEw059kE3mvf59DVQC/mo1AnoCQBgfxtnwn
aTuPd5CEyqAKQ+IdEx0pY1GMCarG4M8/DaIdHoMn/lW+Bft24+7Sb8xV3AAqBxQcJoOtY28TLpa7
yGv4W9NQKEQXAQjySNSHoTeUeGQoFEZKQuEkb2QjBY/iqQSlbWAXC0ZxptJEECGNwZBx9CcC1zPd
SkHrwJwnpMJJQKyRWAVKlKH9KWzcLeZzXh/rM/noyaKIDiN7h7wmJgWg1DWVpRYh0zGa6p+P1sIy
ln6Zn/4yy2gYv4ki6BnQAmMpJKS1Ddks1AFhy8BICpwLXQisfVXzQy3JzrnpVYDi8rKelQYbIZxm
14BM53rW6D46HvVmYcPuScZzhVwdhsCTUt10Wa065vHIJPm5twFuX2KGm+kY1oVpyD+dI3A1aGI6
LvaqLOr5/My9RNsYkCUV3HAhlvH41GnHD57YT9IRmRSoGP6ZLgLIqS7nhKQ4y/J2LDc954iaEyqG
sNQ2PN8tXBeCc0XASiIeSpAvNk0ucU15Ll8EUzw1t8frmOsYfp7wyKAwTEY1UVawaDyVG5oeP2+K
+sIe3ft00oklIe0IkkCaF8J3ZTXrvaY6B7E+olrSxr7ujwsHPhOCxxiBPC+SxD9qv5TrqhVqFfmt
m58xgD76W443+DX/uEXIx6O5Ba4FyjAwzpRdzlJGautALs49b6JVtijMx79PvnBiQPD75JVH9xEC
sdmkLMHttCEevfLMPCdP0ZuGUmBiSosO6sz2QwwaqoD0I9hjoDcojR3ZjGdSuTzzGK0TMyamLor2
gF7bFujyDKC6UsfQPEe4qstD6mdaRkoaoPEhc5JBrvXjp/962nKvghYGfnWWODN7K56yp+EpPLrA
gSrAVwwvPPJy7frxttLOGg4LASZJhiBoktHyO12vGMS86MZVf+4/A9RbkX9qTG6pbeiOEGTUZFgz
0l+KmGYqREKLfYaxl9K5b5y02bYVJk536vnxSuYqjqLTLyGUAiKhmwRRCSFy4vD9KvAvbbTQZHVn
HUhPgXSBWDUSYlLrqAO18r1CPpf8blB2SrLtQHwmLBzJXNNB5IST4Ah0H619ZKG/1CAdIg9M3xkW
ItqS+y4gJcg2q67ZhPWCkzkzz7imsNAwB0jXaOB2n0rSKk5QIjmRz5we7ZGVQrizRHsz12nMAEHs
BT8D9DezGcpikA5yHrjyuYssJ+6sx2c+P5Dpr1Nvv+RKDCfH+HWPpNScyIhHJ376dxmoBcEpRPyI
9DBlOoOh9xSuKJRz6VtSawxAPXP7oFlQrbn24tcVxPrw+gnwlDr0QXazqBp6qJbs+PD1rov3485h
w63ESyMDvAfIAdnLX2qVV00rNnWinfdebbvsqi0NlTHj2Pzn7QJahAQLqDvBcaLuetznrTvWqnLu
Mstjt01iaK0VM87/TwrlHY0c24XAzShnDvTw4yUHeaRr5NnC/Zg/BmhVA5IT0BCCaKCf5ioppaTr
au1cNgYf6+UaotzKGpE/eFss0d4TBog5IaSD248AYHo+cZnJWtty2rkN9EAx/MI6hBtgp7qrt1RP
msXOaNwic2f/I4t8yy9dGCK19IaS1c4c+Hk34wdX69olWGOAhcVElro0yfeOciM3hnAd6WgkGjXq
tHKxBpsRW7rnEtwCyICjaqXcHivEHe1GWQw3B9AJYCho4JAb+l7WZox77npLqywX1qby3r2lAsKd
lcArQFD+40vhpKYb56YqYLa54p7rEaRCke4z3iLJ1HwpwLUBPyGj/RkrmoHqwW6MukvqnpVUl1Bv
MSVHc/r+n++pgqgevhTMDuK/n8TULxWQUkX2ECAw5w4kAOWz2zhqZUhLwez8LYMUZDIBNiSYDRqC
3TB1yZVe5F285hLEjqN0T2FmDtdMXnBwZzUPzIdFmxjQjQA0Ea5JyoDKie/Bgaq9y58AfUNgctDl
zkzOzTZQdD9C0h43yihdY2ckxYLsOwdGAmiRsLrBB/m5bb+2suBj1Xfb1rsggeeihlk5NfgJG6cf
FqzeXPuwRjShIbWGPcV/TLVvZHhOZWTBu8TlMc8ttXH87vXxPaJfVKA2WeQhCVk5wl4Mip6KcLUh
ZaIh9S41s8El6lmrz5xIWlgIuSa/nXngj5DuJM8Ran2Icam3qAxcDCML3OiSndPLEqcHvUv4cVI6
URAtcCrBxE+XEPAj12rger+UL0Vz5Pbi0tfP9wiWBgYUHczwzpDFngqoOTHhsU/ZRXVCo/kTo8tp
wRugwZ8o+fy0LCBoI1gtJGemIqpGQ3QuDfVFAso0c3oUwwUywnHDWvkaRES83jWOvL1mH2Cek9am
soDlmeWGyAfIBFxO0jZzMJpbtqGbR0JzGQzOFt9V5PkyjF7M/wAHfUgXq2y0nYCVACaZTLDCwCry
r+l6Iy4ROX9ogquAJrtv5diaH1jzd2B0rxnIhzBbSo8tDPII9f7kLiEIZ8/hj3RUuQFzx+WCkzeV
zgt92g4+pLcvPYrpYInVrCDT2+9cz58Wt5ac3UT5yVp/SaMsFRPEKd+ydXDFZCOM6mbQvoVxowbX
mGhoUq3H95kGSsPwEmnw8VHEk4H/oTRJcLWk8bo2uFZ6vo623hlR3qYJgQFhzXLfrZhbbUr5QjJg
VvmGVEIQgu4pPC0I+6g1RoLPe0Pqh9fsu8sNH/2fqam+fvF/OXSr6bymy6tqCVQ719kfocDQI0zG
1ZQo88ilI1oIMH76OgpG8p0dErQlds64lo08WietoS5kB2mP7WeRCgwZIPsICGn3MIEPXGks5MnG
uAp9gEZkPUr14fnv4zOcWwOysF+CqIUVLmCpPAdBwZ/hO78qW/UreW88vbPiI5eQll5h87rj0SHa
G+mFQHsff8D9nf31AVRsXbFiHw51jONEF+xl6HVQ5tmsjSlXt9pR1uaCOKId1A2ZrJe6j2mH6lHb
Qxwom0Xjjf86iUdUJNGb6+y0kxl+LRFU3z9JgFwAhMTDSnuPlViqJXorwyubbHlk3ftkDS7jJ+/E
LmVE/8tW/kcUndfNRM1X8w6iNO2JV6xo16LBWEAuS30ON/7Xwk6Sg5ntJHwF9GaCBQPT0qeWrYvF
OEr5PryKT9lbfI3OxT5xequ7ic/+OboyS5mee6YUWECkE5BUxgtJv41eIGMkAovlVak1osDKvCtG
jqFo/b7dL7Fl/BdhMrgBkL2C9abU0hOiKunUFnsZ7+APeXvuohjSoMvAbolmcB2WSvN3nil4FfDO
0XeCwhxLbefo9mLb8XJ4HRzNNxN0+J6v8RJqn/wIfWYC8Dsy0iVgmZWoQHDsIsA5uyG4utGfxv9O
bgdG1jdsrXvDXwZkUh/nBSWZ+TMwL4R7UETUDkPDU9FgyDFKznBacEU9/pO5Zr2J3qNTglT0qjCj
vwKGLbfGajwtiL3zDv4WS6ceoz4f2bGA2MaIQUNx9N6EC2uPb+wzs9SGd+89QtPTT+YbioIwcXoP
tCGJg4IXIsgqrI8RZOFfGKGkf3oGaP2MaMmAEXeFOkKk8BDuwIsm5oTybzu5y6uBCZIrEBWcnpot
Y+hfwvv41FwTX1/Yx3vCCF71B96LTBt1C8ImURBeQ1i5bq+J0xR6+yfeGMkx3BQLLx4xvPS68NAh
y4/sNLL9lCg5T+UOcMXkmtrBOVviIab7hYmvQt7R//w8ZfcVLxiG1C2SazAYSmaGpRNGtzDWh236
VXxkGGL2NYY4L/Z5WKVP6qEDt723sJ33Hlu4SWiW+ektm1Fc9YVblKraJ1cQ219EC/RI40fhBEBg
KufWetKc2mA/NLj82araNgsbPKu3ky0gMEgEsMjPAOE1VVSpEkDGzI7JNUe5v0ODWRDpsQ1Mk+EO
aLdszOjEbATrdV0fpV1/c9JLewDj/Ur6Rliti5fg47F20dw7P2fy+4Moa+SjZlWpGT5I0vlN9Z7b
H2TAQPgX44oBTcIgewlDIDvD/SpW52wL/IpebpnLZ4WxqJ6jPakonATreuXtY/1VsGoH7VT5iA76
5hYuDiH8cWZp/fz9sdQ1r7Oi9vgWHxvDjY/15BzIRnytDcbkny3uIlnNyj2wz826NlaP92nuQZCp
v+iuQNIRPoRGnVsuRGlblHl9VZ8guF1/IkQr/ySLU+Du+A/orgIPhUwax5ArpgR1XinGBQdBAHY/
jeiqjnZI3ujjBo0KZr9go+fv3VQYdfhBnWYA26f1dTAGMKu9a2/1AGayP4/3bu7uTaVQp5ZoJZbp
Qkpv+zf/zxIcdm60QIkDNUXxgTS+UhHQv37q9LfoOJVNePDFiMNVPgsfIEd6fvzzdzya6e8T3+BX
Kknmfc9lAvw+7xvRW7T1r2ut0iNwBjwlYGNaKpvfk4fiH9IMKGbJJGs/lVeURegpXsZduWuMoYkh
BlqMih7+KW7dUfxYdEfnJ43uMCR8kE9HdIgYbSpOyXrETGnDXWXV4J/WIiQRMPSOx+y0GP6hwV4W
NpRs2NQiTCTSDjDP+EPYlTV3Zc/Ve2oWzsX9W64+w0MRGe6SsPlLTAqppFKE/BDSgWT5v06P9/yw
JnwY1+RP+Leo9P4mHbqX5MTukDNZSqrfsQREGprF0fioQbEpaV4RiYwSMNw1f+1rHSn8Vh+NTeuk
Z5Dqd3r7+ngrf9zAyVaSHAIQHQh3CX8snX1EY6dQRYVb3fK18pF8BVaLJpPEGjFfrd6yp9ISILxa
lXZtd6tmV1rJtdvW5nhkD8MqtB5/zdxXoL6GckWYTIwYNdCqG495g4VVod3UA+tNCIAG4Wv+/BrA
tPHtmQt2fgbYVIDIRXoRXcLoE5pzDzFhD+xjwatXk1nZ648AfHzYfMOQtwuSaN4hVOWnkqjLEvNS
LXElJA1OvivXqdnrXymA7iOIV0WjRsOPzaHFpwY/tL9qrcBRTRkk4ZwVmP4mASTPs8fTUqRM0wLO
vorSukwSGpIKUeFJDxgRGv5VN+k6xTQTwuQsbDmQ38YASnzpYNQAbXmHPxaTcRiHtxUHox/02InQ
cBQv5OBn7y+1WZTHPcYCi1wMNqszAJ4AYIJQd5E+pgW1m72IlBzq+eWqTMuy8EdO9odwAxH3Hgwn
n8/vhHir2rkAUf19LHTu1hChgLwgpPhprKY0QWOZLpFSSb2ONhnLKqyk1bgKDG4THga0ppZgxDuC
CM/cYF+dx7Lv7CssNua9IRENf5Se/dAJreyXYc7AJdezwuhZ3UP+LteRdkJvPLtUX+Nn9hoDJjDU
ArVWeFGECmBqQtUoyvIw8sJbDeq6Zv8hbgbjG2OzjgnasDxU+NG7xpq1g5wCmtaW0AozKDyQxOhg
IRwAgPmi8ks+75cFV8WarXshDm/yEyZ6gIU8X1W20Sw88zy5JBNTSomhjFfHFWEZIlN5S3TXkcAf
NoA/zTcQmPLrEn6zqPuHBoxwAdgOBZ3QFXmg+Hx8svws7Kc+gtrqGKgNpQrwEfmLt2LAZ4FJ2ggw
MgN5GzRX9uDlQScapqHruaPqUO/YkI4YdG88/o4fH4PeDDARIEOFqToE0z3d86Jpgqxzq/BWvUcW
Uiq2BqY7Fxz7PLjwFDux8FV2DnLHHgMVPy41yGoxJNgInGwnGSXmYGK04qusN2tw3zmsg/fA+EZU
jyGwiOwx560nc8EXccg/zVuzz1bRqUbKmriY1Gf7YdiWES+Gt9YWQF6/RoslIS46j2hk5EF9MBgs
hoLn68LBGIfzpbE7G+DRNWsLoHfR3xMA1ftevwYmc1ok3pofLXBdLMByaDwDipxOd/R8n8klG0W3
3taOwmthJd/5KTR5dIYqTr0qLbCGgJx0IVqY1WBR4/8lFlDJ6Ul2wM572QCx9a5xxHN2xshLW7PG
TYNkcb5RTJztkf94rD+z3g5IhS/Jwr8nFTmZrt6wARIjucfGt3FXnV8ISS7scWCF9ohg9OKcdrtn
5+v09eW+dMfoyOR6u+RGE6M/VQXi8qEfASUzkB/Q6eMk0UKUbYv05r6lNvPOWdHibZ37O1gl0FrI
88DzwDZTQdKQc4Xbln16Gzbin+YNrFVvPplAvGIuw9/a6q7uM1RqH2EQSm4ujgUnBmm2QlAHEHwt
j1ZkKu4pO6FOCl9IbzkmforWuPWcZw5FuRTmAI77kutDFOWROMoMc0PUxhG6CeFqJqvk3HNGYrBr
7VBu5TXaEFaCWTxJh8quLaRjnOCaPmk31wKh27OCiYsH5jV+WjKXdxw/HMCvLaBsNqsFIZNr5JtM
FGHBXFo4vi1h2hhvZrYLyuzHan1Hp/ACkaY5KBRpSZ7epV5KtF6Us/B2BKDZuvB6tTCTa9bujHvz
S8Lstkp9lvD8AAnim1cY3Z/oC0M5t/FHZ3p7XVgNoSWuA7RXPgFKsTTY+o6BwroA10CaiwSDlKUQ
01RoBASftyTROzx9q/K8iEieXRnMKQBuD1KQzSNNDtQDlzauUnuJl93SXffNfELYn+IP/55s/CsK
y6a0iVx9/Aa30am7sQsqPIvO/lc4sHYEy8UjOTQ9v7bsykwdQgi/gaP+2Tf8q7yLLeaUOoGvL11Q
2i0l0kDNill/SNgBWUE9RmGrjUUjshmUU5Xt4ilKjH5E3rRbyE/OHCRaELWsoquTJC/G7CYA6mJ4
2+wp3nKb/KCulozAoihyQ375YvLI5ioPPPaN2br7fB0fMRtm51+QNvzXisvPolAeA68MzDeAI1NJ
4BQRIpfjslu3ES0faeaP/Fl7CsnAoZMULrJlzLIukIcEARLMcKxRkhapTSwRZOXEoN6EI5KF3aU6
q8fo5m+F7+C4dNPuaMZEFrWL9cg0ns/ExS3aBptadzFbu3leYvWnjRW9IMpY+bLag1ABQvx1fBJW
7BH46IULdXcdSKmgDwN+K0jJpmcUuG3ER3lR3MbP7l04+B9CqfPP7vtjqzvL/mMlKEEgzQH6D5LP
pQwTD243NAFnxS1+Qbl5e3Fsu9/qeOcOrv5snFdkPPJjkXf27gc8gLYu8Oii+WC6sARdWI3HVsUt
uXjg9z/WQDAvYU5mUTsyboB+kOYr8BmBYJASwkhcJvuZXN0Ib/EHCDb6D+8rrQwZsx9ErI4F90fu
rJQOQwdK88zrG19vdMkksQmZXHwlrPGP1z0L9X6+SQUclPSEz3OPyjiMvqoyNYIgFQR+ycVEN2pq
c1tMGHCQyYpX8hbZArDka+sFM8YT0//bwaBlU/5MU7RoY9EgG4y0zyBPCTHaqVzLm/ZY2XDP7Wz9
ntmJ+Yc1VTu2ljh+Z/EfLZ4yOHGbC1zjec1ttMEJ4aDLH14r6+RrN9YR8NgSEF+K0QFgkV/4XX9I
N0v5kjvWFe4McpWkwxRFSnrinNSFsh80bXPzciPId5VnycyWWVXP6V7bLen4HYtHONNUlLbQSgeI
F7XgaoiUmImTBu+TpO/Dq7RfYUb86vuxSv1QcdPH+lsM5aOhu1xJmRBiBifc8RvpKn1yW9vGHHX5
VK7cnSO96Q54aVv9stas8N1i1uczBjW9nRtkpq45pn58/2uYTc769zdRV69Mqjqtq7i58dG2avdC
bqwgxQNhpEbmP3TgsvkeMEMjxAD70jH4i3mOl+gyf6IDamNAlYHoGl2M8CjpyKzSqtYf5aa6vbwd
P5ArYvR6XejpCYTygV4h3icxP6IlBsNFPLDwkD90O/1QvDLIpR0OG2vD6pv3ePUkWJhQBouB0Ww+
co0DQoD//evIdLr1+fGZ3ruqpAEaPg3QtezMkSqEgi15kujVjn80PT+JmJt5xeDHJ9nskFIULAzS
0Jk1a3Lw6Zh1tU2dYuUvuAh33gWM90DcBVg24GxIhk2ttJyHvAaIcXNDE7ZdYtw5svs/4xQwpQAd
U5hPXUKDPBMzzMylSRizuBoqNBFOPa+86KVj4/vNTdyLm/aaYyKW5W3A2Y3WYIt/Qbq/dwp7UJYs
NB2G0XKpmLMD5aGnMm59q6wSSRSfkF4g8xjtJOTahQTvhqtndor5DNpN0fkFEOwMtEGJp99iLXG9
NhMgntnmO+agHLRL/6wclH3vNB/ayd8v0Zj9l1MmQ8fguANgTZ1yieKx7PVhc3N7PfkTXfKrb48r
zcg+wWsv+zowMcyrcLtWFusBsuUeluCacy8HJ0368GCQCY0PZSw0IW+UUGHrW78DxcBKinQ0zj7J
Szt792B/iaEcUG4sU0CMOAxG+hY+mZfoC4X6nXgtjmm2kN27EwdNV0Rt6Tik+RgIEDWCs+ptxB7u
Y9CUIV29ZXf9Xuv0+vWxxaCn8ZHRJ6jN4F8yaaADnmR6VxV25JIigd6Aqad8ddfya7KRpE1nYoww
+BIwFS959lJdXuLsmaUIKMF0n6NYsQyZuFjfRDzl5U52tBdtW+y5QWe+Ezs4LeKMyLM5MetImaLl
ASwBhD4Ert10peIwhEUidfW56EyfQ2IkSzFlJnYtgAqLq/IX2bZh4T2bP+Xg8wfAFl4DePK0Ocuz
y8lB6I09ulR1Tlm1jeEPNhK1mFoim5gs1v5pF9SVnNd0lWSqEtoECIEQmrCpVcJlV8Wh8tkzd+XB
hNM5fGeMoPn45poF1bknCf4x8ngoqCKZR7mFYhKPGjAPw1ndx0YJirA/l0wyADxd5GWcXXSCyURv
GdxyAuagp3jHnqq6scYN4EsEkggRp+rr/DZb8HPvHBaP64CbjuYbOAAidRXCsmG5us6F82CkghnL
TmJksaE45SYqrcI145eFuzdzrKETSMaCtAA1acLQOdXIXBoyFJMSjGbW1X2JyiT+uK1vyx0SeD2G
SRmFCDdhQerMnlFSKffSLaSYEZgsushvGJr25Z7EdbRrdu7z+M8KQpaH2QeAS4jAuFLLIx0TNdKw
GHsYoziB8dp8p5cgpN+lDpBpC6sixn6q91Nh1KpaX0rDMYSwXD0m790BvWZVYcYaZvNKmxqQ2tQZ
dHPRVydO8lQsBhIhZYVuVDjqKMVNjzBmCqVw09C7bD+GS/giyZvRkXorWwefIiaa5hD6eKGzCJig
9cGHigZhYPdnnJtKO3Qtx4bpRbl6lW73GAdbLfWz3JGBW4B+fuBOCAaIelibMo4CVdTSC3hjGW8n
q7vklXsXDF/RWUwWRjNC6Uj7bl3Z/G5xCsTcrwBFPe4gaKohXcAyp1s6NAIbyEDRXwor32WHeC2e
5TP67sC2pa7Hs/bmX7qb5Li2iGKutl4amjkr9RGK/N/yKQta5l7a4wTEC2+k69yONolTb9MVODaR
3UCvvOOtZTtceUdpzZ+FU2RnNr/CyEFnqb47dwfITBsN5Ofg0YDZo9uDCznP+yIopAvghN95huJ5
svd2yc47wZU8LlWv5/YPbfSI5DEQDaYICHFKl9lBlauGZ+TLC9KHbyKoWcEff8z36qiP4WLb1tzz
wEBL4FIQrRDTB8HTc67aoiqbLNYu7QqEYs/ptdjzr67d7dRVdAydyvJ36dfi4PDZWwJrhBgeERII
LUlr4FSqm7OhMgi9e2kkPQDfIwYgeM5Bfnp8S2fWiJJCWSMudvOkAyfoJdHt53824NSPE5v0K9er
NhnDsgN+vDkMSFEdb90JoMZcBzDMebyMuZNGRIHOFE2veIHBRTcVVcQh3zOd4F7AVVzqzKdmp1f3
lV0Lkh4GhvusnRaR7uR6TSwquu3RfYVWOsL9jAkSU5HuwHpiI3HelVl526A1MVxes3pgdK7Niv0o
9+ohe0aubclTm72KEAt9AJsEGj8I+dJUrNQV0uiLvn9NRDtm9MoAW5iAgjnA9lZhVwu+xh0tBG0W
KKVwuTFOik4xAjStFV0a+NcUxV8FZR0BJSsX80vf/vUASU8EWCQxbhOWFJd7uqwyc+XCq/z46oG4
yJG/SiRwnv1nBhZlByLmL+lvv1Aqmy2NkkhtZM+7HoYsePGV+0xRPn7GQK5ql4I0cIl+ZvZKUYIo
RRG7vvBYD0sLyGwd6QKnmhdWj/dvdo8pGZSNGvgWQ30iLKY9aRZSB49/fX69qJ+nHloQwIPrS8DP
+7fsAKC4qRwiedW8AKckIesUAqi4ZDzIF0+uFyWSet1aV3C9aoTIzvronmIeDZXS2VJrjOj9e3aF
BQMyixEoaeQMf5kqjW1HpSQLBA2gilzxKWxsgL3HvXYSl0bR3ZMF+i883WhpJn2UU1kc32gFV/E4
K8waBbwRpNCfA0a5rhiMH1psvyAXZ7qPeJvhHMEw4rFEL9BUWpKMYlF0vXh9id6xuODi2/Fz+kf+
bN+j58dqMk/+o9kIMALCQgGwLLg1prKEfGwqNpLE67YzMM7XW6FXc0QHpQ++7d54rW7v78iKouyw
1KE2v8tTwVREBPaeNKp9QQRQP5KBpgzfvbW/cMXmXs5kdahyT1fHiilmVo08hOzza77+cNeRo22Y
NcjPrKWetB/DOju2/2wloIJTYWhH8APOx1a25YrNjPaoXAQPae56E+xkzGNvD7Jr/nunH7zlXycI
bOVUbJyN2siG2Mjoj3DjgUgNLO6s7Jk94J7WY22ZvZ+UKMosankRcyGU9moW53X7h1kKDpZ+nzKJ
Ctc3Ue1y4pU/Y85RyJv+aUjMZjQ8jAusMEoKfRwb+XMcLDFYspd3Lh2uN7hfUY0h87MofcwFpuu9
1Jeu5Y7Rla27qy33CD1xqu0SfcTcGyapxf+TRaMuQnRuFbLkilfW6XehqX9iaFxpZbultpEZtAS6
MRFEqWTlB6PIBIp4Va7lzRZAN75lX8VTugUgDLyhglE+AbwJgO6pWurfuvMATWVTetkWvTCIiSZe
wdfkbd3TSR8d5k1yRrCfe76+KPCOQZmslVLOwte8CLxjIhqkRgwRBlWrQ0YGP74B81w4taOUiiY5
5o4VPSMC3xyu01OxR63YNUtsqGC0T/6meV7iTJ77ItN9pF4DAO1K9OJBMVUn03e9tXCn5zZSQiwO
rAUobjgJRPnUOQVanBBXWbnmL+y3YqP3RLGYCrPRY/g+QND5S67JbEHIvf5QExJCGoAjqYOqBcEv
hYH3gaBjUT7x1pz17/AYIgMxBeJNDRRBNH1KwvSBFrQi2pjW4qbf9cCrVTuwyFpLcIh5TYiSRG2f
KxSDEomSfyttZsWsMPt4U+zLFZhuLHfFnYM10OGbcjEnRX528thQYqlNjNgwaLoRYruNfwpWopGe
uPMr2mnWqs2sF5R+FsBQwiilT/1mZBgAF27R4eZFungdQcYY7ovVEn7ljjJOz41S9oJnPRezP/wb
s1IdxfY27l/JkjYcMIX+IrfzXUX8pSSUv9olquDHKZYVHI7ccwqkwdJ6Zn7jz8YR8ngFYE3wY0/f
5lTQYiliBf8Gem9L3nirfiU47hEhy8IJzYwfBBFAKIG+wm2k9R05nkyO5DK4ZRZwz0DMx6a0bbey
Ga1HgzDKEnr8DpiZPwuC56pBZhICq48WeZAJ0Z5xk2F2l5vz4Y/6excJOaz4W3HE7RJ+ag6UkKaS
qNMSexBYxS0k1WYLkDdaAqxnwaq22ZJBJNo8vVpTQURtfgUWfpcF7kiWBGZ87/DWnj5t1ZT2g+1f
vFekBZe8nqUtJGf7S14+hCOT15A3wFIRjtHGbkwkJbh/v8ZYGGodoOclbZg0oUEQJ2KBGVUhcJgN
6VjlDuqRs3xUqJbm6cyBNeSwfomiFD8LAAFBVju8FVa5i+3CiM23FkOJk1Vg9asu14cTf1SPxVoy
WAwWHi79598CZWzjsXoufYdMBQBhAmhvUeM7OrDsc7gZ9U49I93JGoOV2qjeO8G6s5uXaB3/CQ+a
Q6bLRrayXlSqmWs73RCZ8sR8tVDhOuBDMAPGRImuMphL/fz5GurlvsTcKtdyrSUw6jwNCqGAqsP+
YOwxCCepKxMlfNZKHTSrteVSF3a+MW4xu1012WOxq983RnjO98Uzt0Q7NDesU7nUDUpArATwG+R6
7yIQZTyHbPpSR+nctE5lULemz/2AwOzIrWGAmvmQTfea2P9M/49MLkZ9gVgI9OOALtMc9LnL5WUz
oLuEdcSN67AbDIhDtaCyA5QoGsd1KqdccZsRUDnZzoBA71ZLPLTzcAHfgJZg4qEBnofvmRqIblTV
TO7y5NZ8VwcA9Iydty4+uadwz50e35e5e0solH7IokBOTdpppqJQSUTT6ZiktxK0B6PJ4cFS1zKm
sKa6tkFWeLUIgSAfT1lb0LmLYEJFZhakX9SLn4JxDHR6aXqr9AKhq2dpxsl6JxjI09ITcsewQxQY
YxDlkQHWlBsjKW2R126W3iLjtBQazw8JNO6gJgcqlqBHUYCc7lzURXk/8n0EZKcJ8sEBg0NM64ou
feBjHh/STPOJJKTOwXAAxwKdCVNJhau2cTGO0S3STWWwWwMZ15JwTjwWM9cFyAG9CAr9hBMOzFpT
OaxYpl2icTGalwBSOwhmhUYLjMe1wsO7uIpBgrHkxcx0gZJIaZ/cNu3YenyMpsN8tw+ETdIZYEM1
itEm3BHuZbEMNnt7ySgkPIUo/qPtDUy10zVyueoOXJAkQFYpurjZA120rq3hZj7ey5lBpMRQC4sV
f0jqJsYNNpKn1+v3Ur567hxRAiiLW2m5H3s5BLiOsq313UGwQt3490oGJYYyuqzSjnlekXWgTzKE
6qn6wUd2cOHZnucOKDmU+yAFo1tpCY6ltnsbS7JtTxfXqu4ZyiYEvu/x6dy7uxiIBXAj6a9FhZa6
UW3JqmUgEHGgeqnX/FdlgrsHw5OXGORmbjpZ1y9BlLr5/RgOXR4kt5dCR+8WsKaJvaBq8xCKyADB
LwpcCAag1VOVBsQFAemQQYZ9xLatd9Huel70Je9c1YkUfiolVIsCCAJIAacgp9vcCrBV5Dmf0CL7
fX58PPc2DYksVJhguoFooZSh51T0AgReemN8/SXrgZoJPX21eizkjlEl3H2YakCaT0DlMF1PVmpC
IQoN3gbdfROOKXjn2NoxqoX2+LsX9bccsq+/nH0AvRmGSSHnZXR1ba97tzrWN9dFqud7m/ZbDqXS
WSz0ghZAjnvmwRMkHxEEWguqRqzW5OmGpv2WQWnz/5D2XcuNI8u2P3QQAW9eC4aeMqTYkl4Q6pYE
7z2+/i7o3jMCS9isu6dfeiZCEUxkVbpKs1IufGz7UOv0vHOn7aHxe88avlvUzDkJyq5xlZa1RlPh
uOKNuOJNzuZeJfPEKJkuuborTqbTnN0KP9aSEgjgJMTsgVPuFZLqG618lFN0Vz+xXutL3mDOFCXQ
ggB08aECUwmJ3qKAmKxe9+ngb1wM3f8Yy6mglgAJO9cb2Qq3jGtftM6z76eHUPNUnvrs8fPq1s2J
YqvkWJrr9wEj8sWv22rJEgC6dq6VqteWPkZ6B7MxNZJsObOwkr2ACQFm8LsUDMz5onTT6Pm2zdpy
uhcEAo4YksgJHM5iSBtDNekwNOzUnitHCBs27J3aqQnQDCyPdUksGaCUM4v7oRsiHFzxGTry5sPY
bQxgRdjRaViLO3HnWZfbV8Vii4pxupBTvHwAQSt4/Ej22zWLJYba0IhbmRvzrsSDwLOM9nf5DyAZ
NrdZYFGgzECXF1wz8lBM/bAbnZ6g9YWl+ww/QzszX/ZGTFTj8jv0LRar0saAl08YHnMxBviWZDR5
XduzoYk5UavaSZIHs90XZHjvnO1ax1jI++0jYxgDjL5ekyq9UU5KCUqDsYTQeNjbT8Bq7Yj8q/Ix
kMJqbmH4TyyEuCbXSJUn8Nxk2hxL0VGozoHgEG9zk3WESwHO/AgpY+CJnuB6+ZcxUADpopulM1rK
utzJ2JdpmrHJOMfpnP6zzUbzzjVjXqXLWSlN6hORV+wKBobQ/im6YynRbZ/9Y6lN7RZhVw84P2y3
kDcVsDrWDEZuW1H0VF8zwnd8LwYlZA/vxfqk3/s70zZ11kwMUxAmXZ657DSv6o4TwAj/SbCbezTN
aY86y4retgjYOHZNpU0lAYtzEEZ1JtI/uoly9J1vBlg72L6lgEPRPps9t0pt1oNume5UmUNKAVuw
qEOMvLL3OM6H9cbEz6GaBl4ut+9p2RB9U6DOL1GCjuezOD0Lp+wRy863EhJY4eo2ERYb1PEJhdKV
vAsikGnjsXPW0v3fEaBCKV7tAyQvQCAZSYw5KP1P+HSbwn8QtH8Oik4hY9Xw2A0DSBw6AHuZ49GW
UnuL/UOMV+h0Fj8NwDcdypC6fou4Ko1S5Aj4CwDo755im6GbjDunpz8ha7pc1JCqDoBZmPz51dvb
/MAg8h9Ctm9GKMsZ5q0ylFoIE4OR2gTFeI5Eq8oKj/GapZ6Ttb91ZpTRjLsykZIaT8NwvwMCqqNL
ACR6GQ+puWYlp5YN5zdXVDwlFHXbhUqAPOX2GUvHTwxWflYqvh5T379PaXxqVIFQNrgbodpqRBAt
QSHCkTtWFk8SpySACvKtx8foIzC1noiIrhgGYVnQAXiNaQqUC3ga8lZUWiX3myk9CgSqfiMQbY0C
CeYqTJavmyTgx7XNKFFmAc2kTZwryDKLHwWQn5HS8YEPtesPmMllBNvLT7sZLcpCaEkaJ0ELrgb0
YHlmt38z7Xi9/bxIiFJEhuwvBt3fxOiueuTGujHlQMzf+CezcG6bokVrOvt1ykLohZG5MBDp+TLN
7z0mf063f3/RPCAVOk0FYPsVvWGtQCeDApRheO7espI1lh4mBJHVbSLT3f64+xkR6j7yHOi8Qo84
R1/Bka6e0ID0dxQkKvgtOfTD+R5CbP8ZEI0QrXrFrxnh4eJFf3NB76PFeOj/i3ofVw8MiV285dlP
UxGuOASoPVc4IPECWKkt1pGvGffMoiDhimahU17nRoTeWZgy1ANr++Q+/iULlFl2UZnTOQME4vsW
w+A28wm9bKtmh0RZYwxOdYOvQVQbO3n8nZn3QLfclyaDD4asfkHPzQ4qNkoJlEBleHj+bbwhwnz/
K2WgTa4P5AuhEUHAP2Oce4UF3uXqNoVFtzU7KMrUDkOdZAoqOed44z0BXYSZbl58t8wIUPqsZzlX
xNM7SV5dSkvaYX4SNiMAksdfMUKbVk3uxjAqoBbF0SPRGZux//v4Cz3QgH2XJUyyanS5KylcPChq
KUPYgpd5Zg4OST2WRC0FR1dUKDefo2PdwD8ZCk6S81sgm2jTo1QzsML7BR2/ojP9fSa6QlakPT9x
g/f/ZjqwgSW7C5KF6WOsGAZGD54odOdPJEupD6C2DC9xB+hJAPkrGFf+s6MafYJzEtRhjVhhogsc
SLiv2NF0ucud6inHviThYkbvPmFo+4L7u6JGHZmRZ8JY52p2fnYPDl+YMgZnWkQ/5cdtSWbRoVQS
SMJdHVcTHfTFYIXP0XSPrIcXiwallfAhnKK2OLnBVFfYkgiPjn4fDKOfb/Oy4AfnZ0ZnmqNa67Ro
omOVLclaZjJhwboAgAEPYHQ/oEGAp87KqDtB4EacVXDpAPWhb4INdiyFyCyx1H8pkXVFijoyl+vU
MBNBSkFLtoZHi+MD7RAS4NsD4X+xEj6LN/TN2ZeHmyloFUpNFE6cKcRwOLM1j5HzyXAvy9ZmRoSK
GAFY0jdNDyIRCTe7wR6PyJM8MWIhJhUqYhmU2tB8HlQKW14dol1hek/C59Pwi0GIdWRU3II9NRG6
Fb6OrHkT1urJTl8/b8uzuJC9wjzshGKK/hdAw1GhS9YJXdlp8vREdg/RMd8M2+Tors6uFRyCAzoS
9i/9ZdhnFtoR7Nu0F6INrM0G5hmmvtHvQ+tSm6aY2i8FvAAFK9+NCnkKLOvvSFDy0Gp43klGN+WF
RdNR928nVsPUUmR2xQUlDBInqoNY8+k5K8lzAexgySOpgnzwA2uCaEljr0hR8tDUcqarJbip7HCT
x+YzZrhLs4jNqfagbVioNAu27oocJRqGLwqtl4Dcjv/oAiK83L6bJTW6+v2J/swiAHQjrkeMbp7H
O1S6tdIEPktK1pdsLT7eJrUQHFxRovxqgeq95AmgNKxE81Ct9D/rvyNAuVI5UspQUsepkMKbv4H5
xWBgwRJcMUC5hR7w72kaQlWQHt3IdhmTt/UnIxxgqeP0DbPrKLpA7JoIghygV9YZGnuQ1qycy+2L
ACrCNY0ycks100Cj+TxkK9nKL+5/i9kyjQD9Y1Sw9PmaQiRhB7jL4ybcJ6CbnDuDmJllMvwMiw1K
591CbQW9ABu7Fsnqp+6/HfuleKD0PBaqHuBjqChk5BCQ0Ho07Ii1vYvFAqXcjZynXl8NyH3wKMzF
VmG1jLa9hXj56iYo9XY57OwS4sl8BFvDBL4Fc+/mdJdUauWKAqXWfRRUouuCArfjt4epcoBp1d55
Ahoao2f9tm5gu+i1VPHIU4+VhhspCqIT00M1vlgz7fuCL77ih9LyPMMy66jGnTzjfSGavK2ZxV67
bBlhxW27Dgjza2awhiCTUhnMnDc1YQXijJOiwzxopmyEMX6cby0AoWNdy6EumAlVxkl9uZaZrcqS
RK46H/awMyXndeqHVklwH7KefLfNLtAqr0/KlTVfcTMImEIchz+Z75nNMLqLFLB7AAD2QH2Tf8T7
qo65plaCkmjoKMpGojyQ7p0RBUnTd/5QlBkV6sarVBoDzxChKGuNWFW8LvACd2qAoACOJgOYXm22
Kx79rRkCi+iortY1RmiaX5/2G3+3ZeUSF03P99fQIgI8mEDiePAckey1sF4wqMM41UUhnFGgnEAm
ZplXuKBQ18QwuftdB3W97fEXrduMBCUaUVvmqZiCxAXXpoJK5pLbFFhMUF4gRIGEk2vIeFxaTkD0
vY/98iZDNBjy91VNmClS3PiF2HUgohC/JZXdWsadE2pWdr7NDIsO5QzkRq+CosZxDeZrOTqGWY6m
rTzdJsI6McoflL0eVCpu5bwr9w7686zyUpq3SbBkl3IEQdv1UdaBhHbntLtwzbJsLLGaWJzdR6Vq
mVFUuI86w9qRGrg6p9sMsAhQpsBIR9R2Yf/P4+lZwXIQZm/xomn+VoyvB+eMAzns/Sjx8aAEstXG
IM/RsSco7cVbz7nNCeMqvrCvZoSaXspraEh6Tv9k5A6aHrwzdPwnkP8UiM14oZS84ppGbQTcdmHX
gF/lTQW1FWDNotgaYFKkLU3twS7J6Z3VEM6QZJHSfUX2GyAv4ZYSIlhVSH5tO6K83z4/hkrSmFHD
WORDXoBGuOls/fJHWAH9+uPv7MtXFXh2Sb3eGDkgPydHrWQYtAZi7Ut5/EsilN5LbjHEGJeE3hcX
GLBjsgEqrslqUVmqrF5JA6X7EJR6aCeBs3pj1TRIYW3qc/EcOfLvnbxmkfu64xtOm65OhpXbdm0F
4Xtu94JqB/vDebDz+6jHzFC/lS6m2fcW+BQi+5PLzH+Z2ZhJP2UqwsaLFTHEB6A91Ft7W/mkk5Nm
6f/mxfZNhi5fym3fpf7krJ/51W74atQYPCv7fVval/M0MzJUTDD6WpoXLm6vh2tAL9j7m2umK4ZO
LWXw5zLyFYnN5B2LvdJB83Fm6KfsbMW3XN1CKg3FFV88YJsmrAdr5pPJGWUsAjfQsmHSMatOSRaS
N+TRAmcNaMG/PEL52jn5XVgMcoAjxKs0eQpWv95SU7tnZdQYto+uS8U852qJoHy1vQIIfNParFFK
5olRBgNjZn2i9CBxSNaOE76n2LXGQiRdZAM4tVN3CXajfEGVzCQBKyKLHptYECkAN+klA+iDug7+
jeGb0aA0NI8ClRNi0ChFKwJ8kbCVn4cdK4m66Ci+qfzw6AX2VjSiOsVu4Yv0gF70qeFVY/CynA6c
kaEUVNW7ZNQQv52twfTvDSybxH7LbX1kOPUfa7swQAiAkX8u5gshanYxAC3UvToDnShfYePDK9bP
Ai2AmDZATTbbY3XehRvO0bcVwVY1aCxmltgNy5NO/jDus4+gdDYDeIuaBxOzYrbzHhoDHVbwIb98
wq0Si+VLlgV+Ro7S3NF3854bICi7g1iiu1dop0YRccXILDDpUGF+kGRdklXa9LRLcHzPreVtx8/P
23aIoVk0+HSZtHHg8SCCUazishM7gpcRBjJuU5lswK0borx90Bu+CzQttKVM+887IIb+q1h/dikT
nzNBHNLEH4p2EkQVaw/5gJW9YHFAWYdArDHi0+H3e8xDHFNmaX+Kfm+cEO24Rb0ehkjBCX2VKp3f
nh1szLeQvRyTRYiyDH4nIivGgZGpti+ad+O0Fyd9LJk98AzJor1326tu5nrgKCFA4jIb4j9cGgzK
cnf+PYDV+VWLyihGV7TzbVljWFgap5PTu3QqxU6vcOPE3bVnHSsmVJ+1Q3iRPYAETP1uaLSmm7gw
g1XCvhowOs2l3kWbp4i9p3bx+TejMd3lXKi7IOK6DjR26ird81sB24MHyXz7d+9MHTOswJkBRgA9
FS5qYRR4QZDhri5YwejwFyxfVIDuwTKei+/MGSHKpqlt0lQFj4VqsGiAMsWEHKvVdml8BXgy37xQ
8YiXCqMQj9HUiiMgOh2wVfqjN+HLLZ+wssyLsjajRdm1vu4HQCHj3NrIPAKNAy+IALtDWN58WQ6+
WaKMmzHqY66FIPM8WuP+Xr1r9g9MlPlFw2DwwLc2IM2ySlm4qh2HOOTSqdzfOtlb94a4FHtZh4zI
jogFMbe1dDlC+SanTTzPZLsKgerM8TnWtZmjM1yALkLusfP7WbAZHm7Zj84oURavMFKjDRVQ4gFj
f+dbMiCJEzDEEoZF2Z7RobS179OGk+oC7SzAwuTg57h/Mf9raOhSAIjoNKZNF/mbTm6jLikhbkCB
Uc0p7pjSzexu7iVvNydEHVnqur2K3RuTmkbHAGDRLVbH7H/3pLDEP5CIal+ca/PfXNScKnWAPFe7
8jjgACUyPid4V9ZA/WuRE2IRWhL1OSEqYOyFluuHpMnOGvKC8YtsVuQxJaNdHvPtiSHnLFpUtBiH
vJfWBe6sdhDBDbYwaZVTYSEzbIVzm9iSOZrzRVlXZWgghCqurZ1QrrBS/iWzgJ/IMkcs6Zj+PlNd
rZKMXPVBBktUv9DCgEd0B+hQiHxr1jYAuD2YQSbYC4ssZWzRJypotVFNBmrE9iag2Vjym2yjf7e2
42P/KlxU9lKKJaWeHylleqMYLbxR/aUJY0aay2BrjuYYz92bb3oolGm6ySt2cs8ct1n0Y3PKlD0O
WqnXlRLsljhlDHGZ+Q5oJsB8yldMQIZJCOno85vWD6hbKYlVMZYnwXHECfFw7wh71UwUmwwnlvQs
ObM5Lcq24JkdcjVGRSCk8btoe+RPZzUbd/dwWxcWHcycDmVNui7vajUGnSomvxPbdz5qOz2KQPX8
rxfOT6/gOSnKnhhjlHtdBlKjI6P832OaDFuV0fnHDG6WD0+WFcBfYqswXW6OtSAo/WqYGv801GSw
VZjYOV7crGUsy2L/D50vnzpTcUS8Cuc1X3Sq184R7HT1L3oYDeyyE+HHgD2IZQvXVoTTZa6OtX6S
A8zfTWfGHZQ3NoD+JE+0bOuA/0CtHAtbsT/zmo7XGVzlSZDtGnrkpLide2X1FDnvDHlbMvRzOhQ/
ilANfquBDvAn/1SkJcFmcIyVgOKvZzEbTpcEYUaNvqA+kOXEFUENq0jI7373Z7xsWYg9X1WLG0dH
dwaMblcW/mQWOqCwJwRbxu5aS8WGPDyx7x5Hy8Hr8d7byLLdf4brrbFhwdculgnmbFJKHAe8mLQ8
vmBst0q2e9o9eMcGawuP3QZhj27evsMlDzOnRumxOzaRxo2gpmDyHYmE5rl+u01hSa/mFCZDPNOr
Xh56CCmMuveG3rbWN7XNbQI/t8TAFs0pUDGAJg58rVTgobTECVhltFL0ImtE2STk+eA9YLMY6Zx7
2bP6J9t626bmJ8tKLT2N559AxQcNpxmjp0whD2beIyRSRfLJwkRk0aCCAS1IsC1jCnWayya3a/vN
s1hsLLaIzvmgLEdRpfWgK1/ioGHxxjkgge1aLbo9nvidcX/74lgMUebDj3khSybzId05E5neHFB4
uE1j+o0b+kwnn2svc6uhhp9CIkZ8k0kCLHtgkjI8PEPG6VqyOIxi0Aeg0kHsekigbx4//44Ryiyk
cl/pHIfDsgIEmyQyRzNCxxKrr2/RHmAJiq4CxU5W6CexEeZClrVYXv4qOeMmupfXt9n4ibE5Kes3
AfoRnHNRKgTTInYr9W1H3apmDyACLCTLSAmvfkxLk4kfP5mYH0Iwo0nFX6EUe6FWwO9GMHIZUTEw
PEWXqtWavGMWd3/LI3VXYpHlZZTgEBE/yyaHLRHiU+xEpnpuzTcfy3v5aciyXTGk8MsD/uRzmv2A
DmNF++RBZ6a27bCeuVCxDx6ZRit8qUyfJ9l5G/aEFWku+mLsAfxfStSJcjKM0SCBkoINiqR2sBy5
z6xx1YjMkRYWKeowO03NesEXJw/lhFZ02G+nzb3MKuj0M7fOjnKEWBgZ6ImEO6uiNdK1WDskE/mP
YJvd6LDkg0WLcokIaNM8jMHS6LTA8Qx9wJpJZnX3EGBMgpWjWawp67O7otxj1SlpAjRHjJsABUiy
k71R4iFer6ZXAVr2dtka5SrTXzEUfRKBnwc6IddrWM6ifkVaM2GMco3n+EhCxuFu46ABrTvse/RT
/ZsaJtKR/5ChuONlKQfgnTzlbQzSyETY5a/qb5ZmsZih/HtUAyJV8MAMutwK4j9PI4J7l2gXYN7d
PrdFhzXjh/LyDV9zY2XgGcLbif0Rk/30qGJFfYsvxfmpTa55djmlkTdeMV2OFe8PqQUkWfheyWYJ
+rI3+b4c2sO7msypPsik95bTW41dPRUb/tS/dSQ0S6v5F32bM67oihIX15mWudCr5zEl+TFHv2PK
RB76sqI/BFvG4ixAU067jSgrK3CApPQLSNwEsCY4z4FlXprAjNbS2nfEM3rVN+1jbLssIVyUjBld
yuaiIUBW8xh0S+T4X4un++L+4bbsTbd+izPK1Obo6wuVChR27gEjaSYsLeOGWDxQlk9JS28oeFCQ
nNgSHnmSrh5Yc2GTxl9zoWDHGqZ5sbMO0Mx0yliWvTrODLk5WxuWM5o+79ZPX1/B7cP+GTNefyZ1
2MrYDL43Sg2wLyonOXSOySoLsg6CcmkdwHo7T8ZB/H68Z3VPsn6buki1rxO10fDbiclEoV94hVwf
DW3TPYNrBAU/LlmPlQVgFXvvwUWd3k+X23ew0Nl+TYmy6zmsE9dORxSRDfBlO7KDEp9Uizjm6TFd
7V4t6IBt2RiQsxl9a1/l0lvCRFl6F3N/UdlCAA7Oa/cUPOl2Yn4AJvhgtXePvsUBytlcByfbbKzT
+oit7abnGJv32yfAukfKEWCbTci3JT7CeUQGj+HLfpr/69OlzH/T6gM2meLHe/LB0vKFZPH8x3/M
gumNolSepzTnS2Rzx2SV/44JQK/DJ4tj4fPfVnt6KOxvDvzHGk9RcMdSEacDv2dcJesrKXUvuMp1
gwKy/Ne/PFGeRQvt2EiGO5kqoPyyAu/bAqjSy/sGjk+CbsBXK4QQxtjVz219+rWMUCrWCe6g6ZN0
Y/uUKZEI2zSc/ZR3rUi6Lpznp4Gs1vbnX14EpVODpqUtx4OlnpiMn5ZYl0ypVJ+jMTBS8dt4NEQF
iR6y1da+2w/k0bQeGrJfv5nvp2ZnrqwJ/2orhVbBiuoYn0DlYW9rw1dm5D8bwR+b6wNfQLv/CH52
rw1BBTS0nIO7KYlI7A8gpd+mxvryaw35u9+aaM10opcyMWxzfLj1yIiaf8ZIV0L79Z6b/bLvVUKp
BfhldPOQyFaOCjBPO8LatSSy6FC+D+gNGVfFoPPsAIuCkMMdZ74ezp4to5SzBk79ZWfz5HRZs6Bp
GCr/lSKaMehFVSEkkzlBDoZlTlgKQvfNanqfd9xkTy671nF86xyi/JGSX+cNVrQ/krW9UVbbi09M
oGy+D+bWs1hVnq/WoVsyTemoK4txUffg79myDo/vd3frgrycC+LsMpLYqL07DsBfMxMLp1wLKP2A
zvCINSKnZ36uHnrTPtlbeXeKD1tyH1iPnyFZb7Yf648jT1bmL4kcDj4W8qx1+7ZEi7cjUpVOH3FG
W2HODx5VcO5c67A5WB0+9dVR1hWsCXqcE0cie2zpyO5YiWeGZtIJ1HAUKmycwK0lps0Sty+ooxv3
QXfsqp2f9sVkY6yzRw6b6aRXpv37jEqOT9C4m2K5o/UewEUMCLIwvEYUy/zToNQNi8p4AH0hoN76
mGsb9D9SrsZcJOJjAFlrbZ4ff3kP8uZ5dbA2hanf18Rer0xywn/RcIlsuGrb+EBztT6FKx3TlWuW
tDKUkU7TcL6mq+106QCjYUTXi3G8gTcy1mqLaOWSKV5Ff/CSOtFa5GYOpYBlmt2zvsZ0AWdVzH1n
S9ZsTouyx4qPcijfqy2sZoBlln9ccpru8raKLORNFGlOZTrNmeka3CCJelUBMIB5iB5/J2b8hiY4
JnjmwuTYNR3KNhuxXmWGAjoauq07+1X6XQJNGUBhKTAfOXRy+ciW20+fpXObQdYpUgFTU4VITMZf
p4hdk68afM9J6/4Fqvc1e1SE5IfGMAY52LNil0gJcf8kEIoYGnibncUAEP2dEvZ1Gl97a67vS/G1
KHN7vT0/HwT0/MIflGsOaMQ+alrlukZTnIcNVNom/pgG8wqGsi8Z1Dl1Sv6FXMqHoJioN4+P1Sa1
32+zt/gGmiYR+GmFoaLRzo4f3YgbDCjYwcCEuboN8Wqs7dE206e/pET5NE6TpEYKwYrlXsLRqqxt
ZEVWs5620TH3Gk/nQtvIGVu0IwISYlq2AdjKLYV0WJ0jEHfDo9kUSKQaBssJg7mfJYZJHP85Rtr7
RHI/eokA5uKXca0cV6aIzKG/9U636Sw0F1zToVI+gutXrhwY7dnb5dlatqTW4ex8h2y8uEuwZyA+
uPDxZk62WLxK1GOhEZaCL9SIrr+BkkkfINaVP13kgD62yK7X+l6wT8Xvvz5UyiC7IcdhwAiXOAAK
HC2AQAR3nvTjvxjGumaIMsmhKBZGO3wxNAGRJJiV6xwsCVgxOZqs0i2xpIxygJWeQ9yDo2ntkQH0
gxYTRmiAPk4N0FhHCPMVkQA98UzKLAGlzHLKcyW2EU967gB96F61uJUHisL9bQFdtv7fekCZ5VD2
U873vA7+urlEqxjQcW8BsyC1MJl6fWOULWkk3QByPG5Mfuh8E1M4EI3VAdm3HEGmYbpOALSoVeua
L9v4wG28u2rNKgkvcArgMFUWRYQmQA+jDjTphrzMOHxC6zxXQF8o0VJ2YnkfYRIISmCuqFDnqTbG
OHpYP3e+GMQ3o570gMLySGWJqLXEduB4p+E3k+qC9byiSh2vnMSSnMgQltb5irrwmhNsYurOlgnr
u6ARM1I/migrVwy8YtKIhPAYOlBs0TqxeiskFpHrpPv/YAF94XlAz0HXnLFLX1In2NZr2S4ejMfx
Idan2RAUMs0crjxbf5YP4noPm5qS7VO+wmACevstjAVb/Npgdk8txWlXB0Bb9CwZ0nS6YZw1r5uF
aaAk9Nvd33/ku185SrtEXQ+E2wwu0k+3lXXJkisCqvyGjK5IDZvYrmObVOG9KAyhrYOJJmt3v3/L
mQHU1+jQDxGeEaHcRdKFHQr9IFLYydE4ynfNk7dVN8VKsYOHCMMSk6c6pvZ61zsd+WxQ1/tMHzgL
/zegg471vF8KwK+YpryKESl9UWn4ntI5iDYvk1Vvt8cadT7W3A7zfCnHknBa3qgVSFnuakq1AVzu
6WS8sN4Ui6ZodsKUV+HRSBErPsgcfnvbex0i0xHWts1FFZrRoMyd2BR8IQ+gkd+7+9KWnQe8chnB
LosPythFqhB6fO3CR4X3gf2HW5V4pPwbT3h1/5RxQ3+mGJY8OCnsys7sxkZ3DZxuwt7WthRcz0nR
nUqxJ/QK3GEHGDXM8u6knWdr9jFz6qf8wOJrKS1wRYwycsaIJheZw+kJd8IzD0Ny2GhEXwmWgy7u
V3k7HLxtbKmwJ9ZLszHTN2WdmZy5tyWZwLS5xCw2W/8goTVGxFiH6xy36/bltsVZek1dfSRlDEJ8
olrXXIuxIner/PJ2fU2UhKxsfgdIszU2aILy7/cCI5yBc2EQX5ZhVZPQlobttzp1Qr2qDkrm44QG
s3t79reYcq6tKQoLtt0h1jEYNJr5SOzgLN/BJTT4a0S6nWGxlqAu5awBQ4aGcMQPuvhjyQ0vcpLH
YR8M4sCwRY5WIMUqtZKPYnPfrwM0f74gN38KibxD37DFagNdNoFoztNkSQbwF0+ZwFQqXcNv8YqQ
GjP6wLqgZAPpZw0tLKrzjApl/bwoV4XUw3HzZvnOmdELEsIsJK9lEzsjQtm+GEPsoh6CCFz0RUVb
Y4DHT3fmycNt4Vl4iCvARP7nyCj71/AFX8o56AAl7VE8SXjwrG9TWLYWMxKU+RvLRE/qSTzhLdq7
j5d4nVmfDBoLz4ArNijjJykYhihT0BjM+F1Y57t2W72b4YqF3Lqoat+8fF3bLMvl+S0gG74kDNLd
b7hH1WmRHrnNzdJreM7Nl5zPqKh+qHFcAG56R3KcDNDer8FxGjaKrToh+p3qTGv+jI0p2NsA2s5I
njDpU/GTMFZSGcvQo8urkJjCLjifEVpyZuPAgN5nmxz1dunewAxtemAYM5YOf2VO57wnfsinOmgX
A3k9G0DoDEyXoAOQJZaTBv2I32ZXSRkLnvc0QB3CZD9bgX04iFvpWDwjVlKwYv7/46E6GeFb5Gir
odfxqJa40zwnv16ES0h2grNmN4VOv/OTjoSVucgsqz8zy3nri60L32wQTNKkvFNYCmAis3vgOITA
Oy/umRsC/oOx+qZJHWVUhE3i6aCJ4k3qw1Rhd2/gfHaMK1sqw0AvNEnGbmU4l68K10w2ApkP0iaP
OmSyMSXsXozIlHaZWeMdpzvx2nyZnuUi4SwZySLlUq7erduaufyqmX0BdYsydmPXo+R35+c+JQAF
8rbtzrCLrwb9kPC79KAfgSiFPYLpivl8ndTu59V+s0/5hMGQZK6PQLxvMO61SYm7t0lr26fbTC61
/qBHTFMVGWu8sISeYjII/UbylbKD75G3wPoNYOswFmv2KTaLHIK1vC2IMlr1ryYk1Rk7cXZ5AXfO
h4B9Un9FJ/y7zln1/UWvO/soinlU37RRjVsE6thAEEemfH4CdG/16zbvy6KsCxIacwVZEmjUdk/R
0yAGFPh52I4o7r2YT8zaz6KG6giPeF5FlyS9uNMFvHHvu/3ESfqsvu7kh/hO3fSPfUJSbJ57fWA1
Gy2llRQM10m4TuRyZY260AyTcArnxt05+Iwu0xa1KdkfmHvn158jCmse0Q7Cw2hiHbK/ykPWa3yK
fWmxBTwYil26iJ3h9GqaIeOzPuSTDiHGgL7Q8hzZQJ/a81hF1q9OrJmnhSkxBcx+k6PCjSAT8kCP
ig6D40B5Lo5ODzBelwyWya0UFrDJYsQriiqvKpoGdaFbKr207IpUh7yUVu+E5zoxPc1UQS1e2+b+
5WXE6yN74TFbxXDSC83r4HNGmYr6a3d0s6Ctuv8LcOuuwv2USsNCt3fREUmBRC8jVFzSwDlBKirw
BsnNuAas+i45SPuYKDHhnZoR/CzzhdyNpGnTNarU/VViFkj5JKyQVM2Jth7xDh8uZltfPJNfx8W/
wcfCSULjeUNVDUXVqODRDzhJG0IwpgBXaf9ooK2wN48cM1m9rIffhPQpip35L70rh7GeTvACBFK0
Kj9HRLYNJz0JwNjcylhyax3fxF1uNikJt8Z9fWClDBcfqjNe6bei1IptxBf4hN2Eu9luuo/ikP9K
d+Mq2bxh2gKrSNd2aK/DlXtk5eWmm/thCGRVxcyDoIk/gNvG2BXjOB+QoSimJKRvN8wGmoUhKtzl
jAZ1l7IeYxVvBhqH+j6NzCk1tYVbXj0hzUvQs8NZrAzSssB+k6Rrcq5Q5N3QjR0q38ouwdt7HR0M
+x7Aov6Bs4RN8Zu1XforCL5xknRZznWjfHBDuBBrWr9RPWC7IrAxMJIDqWEPTS8acEXCQitFlQ1Z
p86UH+MWaNoyHNbGCXgztTCmr951+/o13A6MXNli/I/Sw/8Sow2q2ySYM65A7KIhdYVitIA1AyIG
6GNWnLN8ijNSlEEzmnhQu0REtsLRyF0o2oC6RXdE/FCjE0MJmU2/i8HFnLfpoGf6n6RFEgHcesqb
hQLSprAywOQgHN4CjDBmKcYQFXXa/iLpmqhS0VKE5/CQGMoUY2DuFk1UU5jam39Ea+3b7G6CZc4w
aowoA9P1GOC/5mwy5p6mhz26xQV0RaFuJJnbmpl5XspWTDvCUNA3sIxIo3xD2Esjz6HSeA6wtWc8
VvfMFNJSjA2RkHhJFtBGotAyIXV8lORQ5tJKPg8tZ6qbHNjEtpl/tAeeCfy5ZBLn5CiJGFO5Kzm5
m0Rwio0O5xTj+5r9a0p16/bnCek65jNi6RDnNKnX2uAqfYWXb4c9e8hg3WFyPwMWsrpJMGi3j6zM
gv9ZK6zx2UXnNydLBaFp3iTBOIJsBtw3TIrdYbhKAtSD3MHBy9Zknfl1hy6uYpftSis8ZDYKV4wH
3FIMMz1r0Piialg3R5myTGncRK/4qY77O7Y0ezTf4hULY3rxlTij8qUtMz1PQ4RJXiF10IaC/L7j
CLLiJtZa1KQ+RftwpxWslM2iE5qTpBQwq8UY49xgbLDlj/FsOa9Wu5ct775dyevoj28zDMyST5jT
o/Sk51Ie7Wugd8iBRR7k5sd4jLAYDjn2KUR7ZyXeFrOIClA7ZA14ZDpK+tcWxqvVwPVl+AULXqh6
zLauhaz2o7oLmb1DS8ZzToqyMk07cAI2NE/lw2l98VAQ10JdFbmv1LaqE7dBuZR1ntP90B59TpMS
TL4Y+wDNj1MMypvN0bP/NNaIonHKLFwuur0pSNIlUdc1HOf1SSpVo2fG/yHty5Ybx5Vtv0gRFClO
r+Co2RrKlv3CcJVtzhRnifz6u6CzT5uCWcI9vdvREd0vSmYikchxZeTBBUQ1xSfNJkCXs2j7RmCV
u6vz9VhTxtqOqR39hxyjKbXQC5lSgNyFDphfyVpJSIreEEsyps/CyhJfNyU2SZTEWKmG9YvmjbCm
OjZRI338Jbeerx8yHnwJY2zP53MmX7oJdFZTzTftM97p9tUjezVfGr++6vduZfx/1OVGTfyAKmNu
9aSp2zQHVdPf2ympXIonIlpBRtovIkWG2GLUL1irnAmPUUs3IMt4AEghB3FVgSygWjLiCLaGnEzO
gyqd0a9/JFPmWlbYf1e1Jci0Ztwb2VxYqA3xN0hvvrcWBXSUtxfUevb0IvVENdS30EnX4mkj2M6r
/o55awcVOqP9EuyLuXkVbMnY8aBrRr0T6CByAqICr0hhDt5L0jjOBJ96Jy1SlADrslrE5T4XcIVL
iTns0ANKb96BUm+bVzTYJyR+qo3Y5vl3o+ZiwBHzmKozbOTwovB6bEry1s7z5YxUIUHnofsvwIUg
ugEpRpGkrmpyOQFLCrYYNptm3W90Bw0ceDfJ4ws6mkwBJTj/NHWtsTZezzAFI6pQpny11nrAQ1T7
KQqG6ye1I2f7S3NRRa3m0bJcX1yOYzB6SxVFRLeoNhOQC2CMog+/9tqCdG03i95MalLMU/PjMYM8
IozlnekeMEJLmEJx4Tn6MiGoA6QcRuhx/LiQA0YYXe/1ElPlDWgUVv4hLaaGxHuqxmptuET/iIrR
8brXxTKpQUEmZrFHJw+0/Gpdndh+LK1xn2ZAiFFyL5eqWSKBkObIInrXuwyJEeNVRBNoYzYv1EPm
pUpHs4eIm2AjUGhArMu8VingIGIgXtLXCvDy3pcckuA1tp6S9yxfpua/C0KHBBlpBvpMirM2uB5P
v/0rAX7hzESF9OJW7vXpsTxH/f4Ba4w49QyJfS3S8RDJLyF2U+09o/q/g5LCVAxosMYCA+yzmlpa
4Sv+FWAPFlCdm6VvTjg3aTRNMCTEvDtpVIp130Fs4dcptTJ7XgDdF3mCJec6jVt0FVDIU4Hqg8pw
1KEr2Mu88xWRdLzx3a1qvKRHDDY8Pptx0zcgw/DTSv6sjjSQaWSiBYacIEt/dpTjS/xRW+mpmhBl
tcKu0NaZLL70gBTL//t+Rxzd4Auo8RoELW1fin4p4wsiuGnII1f21NEIoLQeczp+cgM6jKeLvry8
1oqcCjQwItt70szZ/DXZXdx/0bQ75Ii16QA/iSSvAqWz5W8CY++5MeYneW7lqKP1zQ+bUe3PSRQ1
JahIh+CoIGVVmILNheYfN0wDMoxhEgIvwtZikPE+pS3AR530U7ewAsWe7BIrXyPbyDkn+lD8eEgG
BJmH5Jzmla+kINjS7Nh5Xbu+Iy02aCmdL3mYozwZMkZQiIXLtPFBS3djYKleiWytZieBwxKPCmMA
5RB7mlV6lcX1pEFN0yfCQV1rwNbiiG7snVdmsigDewdVt9t86eAqZXLfJkKQXlHx8pftU77VczNC
BUN1pha22XlEQXVmqXlG8Pav3LUBbRbpRdVkTAsmoG0n22DrBU+t1bwINGL1uMkyeiysigxpMTpZ
e2qW6BXScecvb700FePioJYITMGrVaP7VN9x5Drm2wzpMSrZCdh/iSbuKy22+dYptCaGMJd32TLx
EE+iPvR19gzeNPCoG6LQ+imKl4IA7/TeMBaaFzZRQk3zfm1jhe/M2GMnZmugo/vwNeHpzph3NaTG
vDehlMZTIDZej4nZbXL0ETs+IqRF3/Ge6rH7PSTEvDjl2Y9iRcmuR1PqzdISCXpR3C/PUoCpyTk3
qgc/9GQgQeZpwWKYchpW4OmUrVSAiM/epRQJv9biKQiPJ+ZtiZUwuEyp8JaAuWxf1GU4r99cjK42
3GT+mDEZiO82Wju8474/7fIOpPxnvwAG+sTk1gtH84hDGky80FVBEiYX0Hi+GKdlvHmT0PRqhr+A
MZ0T44Do+vnxSd1yPw9Oasbc6N7XgJLcwnost5URW79/F2QOEBYpsI4zM+qsZmUIy4NvusZ1bQBg
eyfPP7gJanqhHn0Ec829II0lb0pPcZ3bsW/482tHDNf17Q+35TXbjfojQyEzb09ZlFLZ9GC5M06A
Ud4qpoKaU4QyM6/4ylMZxpDIXlILRQFKMTHDDZKzmHD/4BVZR7YwwQNXaXEEfVKIZRkDol3yJCnK
Ke717L3eJqLVvLa/FSKuEC/tJTTQu+ah2h6MyxKhtd2h0AC58vITo0c4+AjGuNTXcnpWA3zEs7ku
V8HT1Lab94K08/1LihYJHtTdaE5zyDRjYeJzW1ZqBHq5+Qxk/cIo/mwMY8fja/Rh1ySgZ2G2RJZZ
2aZdV0k5FpxhUeFRtS5zgCXwhh7Gn5sBDUZ0eRyF3TmhNNL3VMXAtm4p5mr6a4GJ+/U5Mnhh4WgK
DztS/mGKkZ1e6+VVCEFQeHtTibiIfdQL9/t9TwrDX6TOdn4MzMI380Vx+HJ359871BCNXwZwnlvL
R4OUcdjB9vEUmfL5wwoMPoux5UmsFUpSzPBoKM512c0fW7rResKAa7ZGkwRnWU1z/LxYEt+ZHRbY
xrzbcV7z0Rv/zcPN9gweibRVp0WpgYiZFsbMLIHDBK3kcDImKEw5q1NVl2cSICXv/RN062lagiUW
x9PyTVCM84VIlrHTza/cSD5N7oDg6BsxpMccjCdI56qVPDB16jCBrMOhfcacgTnfz/eq8WS9vCJd
Z8hG4i5qpyNpRlx/C0yOj8d83zxZVkFUTHhhPlmUZHXGfMc59gol0y7d8XRCK00P/HvAMvcuBpKu
gE8hK2K9R5gZap0DEt/Ol49iIlDMONLnfQWLediKRVMpKCtgSElSnJCoGJ3/3KdGYOvW7MkBnMZB
ePkq3+I/RomNd18XrMzuW4vXmTraGzuQhsz4Ck0dtE3RXiENc43tbWQbLwBRPSP4lIlgAB4F23QB
J4y/r2R9IdfW4oli+tM9V9DdJwJYUJ3REVLm3b5EStDOvPpynAQkWYmLdpVaM6yoWIar2tIRENSO
iJk/Xs7u5yW7J8s84J5Stv1FBlmZeDgAbb7SSMLflfbzmoGMpsgCUtOKAlyB+2uWqpHoCSoqnrSv
cAL8oUUpEGkjbtG09ZUZv9r1ATXrl8dK/vPBuSfKiFSQpFbx1Ckyxk7xq7K97QFuifuYxpj8ZuJM
1NE/rGk/UDuxkOEyUQqVyq+zYiswZQczS5gcfUxmxNFCO/qADqOhSVqHVZGDTmPUdojuvvJlio3C
OZYW8ZIXtxble9twT4s5rGncqZF+Bq3LIlsd9ZRsC1QfVTOILWl+wsVYANMQu7ONZqkZtaksRCyB
ss77ueMHZvTeYxAQa9TDlW5FnqnuLoARkzG+DmuyNrkhO1XQRx/LHHJzjWdJ16DeLJFkXlhrLKlT
LXGukEXueAbnGMY0angKzG0phV5O0BxBT5vazDU2zXIZ+hnv3UufcXS9qOn1yQzSp+d8wfizDzQF
1ZisJ8Bp+b/n3+6JMf5uoXZFcLncpEe3lS89G0uOKo5DO2bahlKjxmHwkOOlOaP5CUSK9dRB2ZBX
ohy/gyjGY+heVPFL97+f+Jf60qW3au3W/7Tev6rl8+Prx6PAiKmpsKY0voICurCtyMxdjUK8mDyv
bcQTp8fxzQkjqa5R1HICeNWjbG9PiYGn2dZe2+fU5jrK1F78vDbflBi/x/cwo3BNbhxtQycCvgU8
DUw785tKxy/oNyUq28HpV4IQSXoBSpUVAa0MjvGFzA4K8EgwYuabxZI3SDlSdbiTIpvF64o0lyMd
UnyudgV6a4xNuvVN47FKjPjA91QYixwFs7jVFVRrZCzR+h2YwquHHcRowVDNmPOQcTliLDI28gaC
R08LCBoWllp0H7TD2v13kkPkS4F/hJkoMMZUESZ+JWPnBCLBN3+H9znHdNDEjAXC67AYidQgvgEp
xpResqtaxNMbKWQOMKcXvHhmZE82PsaQnbRCyxfnwEZVfkCRMROV4ot+nqHqFc2v5u94fV30aFnx
baCxPaY0ai0GhBhroXpVVs1iZFoL63RVCfZkJQavi5lagh/3d0CDtRSTtgwjPb6i1HpKcJuSBUdc
PCYYAyGfxVL1cmQ4lwldgEfiOaoXvM6tERCOey1gjMNU6uVm0kBU2alEE+dbcFhXBrph4G0A+2Mh
GFMs2ykBnZejAUb8mL3S+ZCZrdnWq9LgP7BV8ymeL+T5xeccIuXvgYDZELeZKsG5KKAt69miR5CL
HTJcSMcRrMw79tkQV7/WTZ3OQOS5zcj6zTMS+CyYoTTX2pM3wyCFQAJrs9gTDHI6AnabfCYO99Jz
Tvpm6AYGGqCgXhLrN0OmE2ENzC9AH+Tuazrf/DLOc4AF7nme+QhJZIAAnoaSsIqdZYxy6cm1wjbH
BpOAPcA0jRrDYucDx+sYszC0hIR/ZGmqCSxf6tVPQo92QKRoq56aud0u8RZgkCmxAvLl8WbsRhLO
KK9gGIwiCUiYoWcehCLOZpMugy4vK2z8QzC1Rm9wa8Ih9UNsOpoaqZk52j6tCQ+sajZi2u5IM+/D
RMxCOZvBmBZfrTlB6um60iKTfsEpWMOWYxEDmWwKwPsbgakaF1t8mh2uxnt8uG5mSwy4rrByjGqe
byeO+sTxnkZ6B+8lwzwrotyWckpLTxSBYorQIcbXyNYFmGv2QdtYG28jz3ll0ZGuAEpVRjsKXCpM
zTAvTCZXZZGFsGASKNJ92fEGM+C+hbZBFVh96uJwIdliYspAZeu4PcUjbs8ddea1kdOpei095KsF
R3SAKTN14cVb10VO1LfMOb/wcFLG/BE83LTVAl7wTFeYJqzYy9vGm4FdmZTzqdk4iBuIvJgA5de3
eXGDSN8wxjzOlCndbizqsGEyY7jLpLm2sYoyA0IudWlj1F7E+qNoWy4BeLqZOLlluTu0ZhLLeAWs
5C+uq0zl9+ADWHbhVJ6DmtY5asSeU3gOgGpfxmsk8DaLrCAS0G423N50eo9YoqqAXki6/0GYsnmi
a6+kQS5pyN6Ji84CvABSVpsnVBj9P49diJFChDIbUmJudCWrQhTSPGHsXtGvkOAJ7O0CqTmJoln4
xwy9kb0BRBxr8hZhgZ/oE6BcG656nPLnOkacjbuPYRyashbjBtO4eAvBtIn9VhZZ0fVtraEs8Vjt
eFn1sedhyDzj3GRpOYu0TKVne8bj+/LaIhVqciTMY4rR4FhAtT/J6FlindY6JX1jACgimq+zeTQv
PygqT66a4Vx1GjMjr7IjmpaWGtwJMfFn0RpHjdwzQLcEcSqzgFsTrxY8OfQ7DDae3rT1G6qUOgYr
NiaBr0P9HYpS8Zj5kUm/e5qMRc69CPMHEWgKOxlqMz3QyXQLkKlPAbr1L5hDQF+5x22fH5W5LMga
eqsx8MTi41WCgjRrEXbY04IFZoa+2PACWx4FxrPo8wrJ/EvQHVM3MnUj2Rj6x2PZjVk+dcADozdT
oel0oaQ8EOm3cXV4ZzOq/P/8PpomYIMG7pgXCWex7sCBSXfg5tuavBre78c83N4+xpBhiQ2G6EUV
qebpzXcaEEkKChagid2xWojOzJJBaR+vdONTQYNNu+Na65FjuaPHWJB+VmMeZgJ6+oEmMJFQrNDs
pcx954LNrio67AVUc48cLkfMtUw7D9F8gmkN7eaxDbj0sbUuQDm3Qzh7fm6cZp3C1fxTrSSMKPJC
mZH3SMayLuDlob6pYorv/ti0SYiNwl7XHX20HgbmhXNiI5Mgyt3vMxJMpphK7NNpd1wu17caBVIp
x+TP8WyQOfmzaq1VvCKvGAMwMmtxKNcZMJ0/kIrgWA5pVKYDPhn1j/QQy4yxfwX9BWv7sg8BpuET
fXMl0WG/lyo8TitMDZNDmJF0e/jS9l9L/fix5CFtjqVEBvLQ2GuiTuq4vaYo2Qi74Ok6T/ftduqm
Hz4yFmcOz2OPMQDKpqiVwdOhdvr+bOVIC5W0g+xLmy6CXW/7+TGzj9clwiTHsVYXM0cDUA1v56DP
vz6eOWo84koCUkQHRoIgY8fz7UgGatyred9M+3N/yzQtNWcCaLAJ8EwzMnHOAO3m5S/GnDt5qsJv
xvobvEcK47te4r6jCw96mLh1C1dHJ+2qPIrPv7fnnU0Kc6WW5LXcp08l6eaHzOABeI0LfPABjLLP
5GtdpEnVH5ena0h8zEs8ddb6d27bqbEPjcK0GjMvAFdnLUQgDgE1Z4vEJa9F75Y4Zq3kUA7Uqg0E
X816X5Gqoj8+P6/z1VtFfndnwyfOxHDQnO0/YQd6i32HdI1GhHeAc+7cY2Cu2lXQPawgBvklyg2d
9bbV7d/V+krmn6HhWBHiptI4Hw6Axdxxr/moOfs+ARalUG7iJhV1Snt50py36ONt9quHZZsDlq+1
Lubr4v2wuLhfCwBLvwJG51dEuAH82KOBbaNAlcAglCreei8G4u9nehVFcg/xy7ZiCAk6q8vD8SUV
MZlZWxdAoByalKicV2ME5QEVyhkgFqYoxGJkgTn1ULmUGfK6U1y3iWgEqCvZxTpdY69DtJ38Qh4o
Igt9geGrhes27rPLue0jBhaIKBJmdTBtJSgsYICkhWnqY3MFOgTWMyNcFCYM+teOo1xjBcUhGRYq
oNDiUpN7cAkEVoJCQ/pWWv4rP/0/4s7c0WGyIp6cBF16AZ2JC8u53v6+YmbQ6B0L2ksOO5d3acdc
G+SvkVumJkwHgPz9pZV8v+jaQp4e1Qy2OtjOHdwWAOZYC+PxSf3MEKrQDvQpYxpaF34AJmqJIhZh
E8NRsyvSva6Mnov+8zM0uCfBGGJP67LrpUzwyC36JbFWi82h4zxuI4pwT4OxtX4R9pNCBRsUVKUw
5mTVmRZHVCPJiXsizJ0SQ9jzoAYjywmZvW6Q17ztleKZrRGv4J4O4/5PBFROzxXoPK8lNLJle95I
C+/QGZvsdfU5b0p66NWuOx2UvflfKdWNwYHN07FqpO/P+P0KLlVGsE/38JjASI3xTkRszjmUWqQp
W1CQgXgU2aERuK77wTsJjpzY5Kuf92nRyjiI+F1/x1gyrzlsJLt7zwZzzYNoktY9WhXghwKz1oGo
FtCqjux4w40jgI73lKh7NjgSOToj4puBUr9dnxrjdHoLDHd7Nn5v13aObr8r2rG3eIZ3nIP6+RDc
02Uuv5D7ZSXTyz89vT212GJnWRH5xbmZP80zJYKmIx0xEqwlc2GySKlDrzyjAwsZYhhmeHSkf33M
yQh6xT0R5tL0eiFOqml2s5S/9lu6O8vd7/11U5v71S7uTT0HBJ5PYWM4lDnszZhgOgBek1eKoBys
mj0S8asK4Bl26GA/BUQ63a/Ii3Weo3//F4rf6uuX36MZUzMk7n0YyfLcyeCWwh9oUT4RVb0UIOhn
7dcz9i0Qe06eVAOw2S/WxuAp7V8M4T/nyvaiV1ql+0EGcgWWhGE79mW5M/+VqfomwdzA60xB6yuN
rk2gmJ+NF4ClRzPOAY4UVe7Fxlw+vQYs3qXGAa5N27Y/xSfnaWXRPtDIeObBZHDPiLlxVzVQ1S6H
0BDb9vbWnuKQnNLN3BWyIliShFVZvP67n372PX/M69sKSXnJZQixXza2oR8f6/9frOT3GTHvrtxm
UtalFTg6xZs1xhKOyCiSwM03WG3AoUU/9T5aumeFMSUxCn6ReIb0zPUVE1uRjU4sg1iHEGUv3eQ9
ACM9m/fkGKNyjmaVJ8ygGctlSsw1jms+f2oN57N29/AuF5hA0NF1xnvY/uIv/SNStme1E6pZmk3A
Zuob8tsCqqihelW5nPLl+AP6TYbxm8/YzSBjjgM5hzMR5srWdC/cFPjPsuGdCFm8pi7twlIPqL6b
J7syUGJHcIstxVgOd8gdtHTzgg4eU4zJkLvgEndF0R2VXzKiOXuO1cQz00HPKbBCDZ4IuUfFGA9J
mdbqWYaKZMAMM/11dVpg/Ga34xzVSH3zXo6M3ZgGUo6VwaADNYTNQD4M5XoHG/ZcHXA33EEj3nsq
M0YjUoteFwAGeHzGBry321ty/CR/kIlCTGVgqTQPe4H3nMiMHdEBHhQqPijGBOsb15WNN2XLeU94
tl5mDEjkIffV5NCOk4nC2pHMkV1Dzz+GC5aaxbvHI9mV+0Nj7EcVV+JlqoGlJci9gV5g77FP2nas
DEVL3Ouv3ceHwNnOPWruRVFDPg8AtrNb8DrwAtDZWcG/h6aoDTmfAN7y2AaLozd68PuMJgJLMfPk
FjdaIs9oq3p7286RscE6kwYjgwbGwHg3mt7YH0Z/QJBRxSvGmKbTEAQpsCHG+2lgb9iaxVsSQa/q
IzqMAiayKMhtA8HJWHB2eXkstpFyGHRhwAWjeblSpuokuYnN1N4xebCaLoDB5+pPwIfnad6oERwQ
YxSvUbtKaScpKgUJ0gZIlvMSE+P26JvCzc8ZaJnf+JOzGoGdHDmkLcz6JzVHSB5g5pBn+0ZTFANa
zDvVSh2QAD0cjG5H29xF1h/YuR8854Jzb245uwFHdfK/xy8dQkd2Hh//SLr57vhv9nbw634ltE1C
neVnrNKlZfa32LWPhTN3kGld9cbFtDab1ExtF1Eej7WRfOM9deaVUrWurkUdElyik6KfJ1MMfZSY
NQE6sFH9Bs6I++EefglLbp8iRxFvFnLAtp5NstgH4tJR3WpzGdlMjm6M+9MD3WAubTntJ3F9ppyZ
SCLD+9wi5qmRQb6YxqJz/0XC+F6SzDUuW+BUAayKprIAB2nb/2P8TEs2Fubusc6MZ7QGvDG3WNaz
mZppuMUwfJZqTJ1XY7Hb1a8cMpzrxfYyl/JMzWMqwvBKhNcalQYPm7AMUeUFWhxDzgLbXfSiThoa
KS9NwZJdb7EtTr/aN/Q88uwf75Fi61nXcHqepgUllZLngtQrW17htVeRpsVkthWfFtxweDSX8n1a
bFK4A+QSgHdwWsgWEbPCxrzyoK+FllS8vtFxL2ZAirnOVSE2qRzhViEqoUHJJ2AI4FRYhvu13PHG
j8aTUwNqzIMvaFEvyh4YM5HDX9uphYLwfF+ZzuvCWnTk4CJsWH48Vspx/xPZIkwOzjTAfjM2X2yv
Sp1PEVVKAALZ5ofjHHGDOCfYdmi4mCH4+rrcMnEcsuOPwDdZesgDe5UH0iTXxBvZ02mLYU3A/1lw
tg3sVoWzbXzpF5KjU0hwUS6ZcIzZSF2BGpdv6kzsEjaNmohl3aHjul5Fx7f1nFwN0D9uNryx+r/c
kG9ajA5FUlz7cg9ay2dAjdN6f4gt8w7Wd69gOy04xI9F+xel/SbIqFHhz7DKiAa1NBKE2QSukGI6
yEvtlA2HFld7GJdRSvVKUVT62grOCQ3Aa+qkevaLY23eLXiplulyuKO/+NN5/OaOeYdarY2iK/WK
8cKSFCqDGrbzXjpcvL+/vOXflJgXqEiFKs8nMG3P9R+VSLgdcydze3jgLwDo7LGrFvPeHPb+8sx+
E2WeIjWo/pPkrKzaXAYo1Wsr4qAxvjGMD3m+882PZy7OBFXBv8sUnUT3l7Gug1mrUx+zNE1sllur
7hYdRJV5dRoOf3/xzv+XP1VgzU2gpmlKY4w3feuZczJDLty4Rbq8VguJiuoRV4yJqcML5qICGhSa
trmlrvM+dexw+YbkIzIj4G+1stypYRxcEwAJbmjukl+81NZ41u4fU6OyYzgw6Wpaqre3GE02x5Ag
T0L6BeJ6rmyp7B4xzFiadqJif0NJFRZjTOjKzlwEvtqG82IoPDKMfdEkX7qUF5DRYqIHaFU9dYb0
J8UyvSTE/9E+ebjdFZlnGj5j/sdxVq+LBeKVg2WReWB75p8/L+iHPKHLSd+dV8aHh2B2sbAQ1jZn
Xhg9njgaHABjoiaKV0UezTqbwMPI5xiJmMBt2HHM0rhv963XjFkK0bJ99Wgy4Iz+fGPyJtjGzuXN
tlOL8+iAGYukTrOz5tPQtp8XpkcoSNFjNsYTKQNhMean9cVarK5gIyZI6u1O6NWgoBd79AmTGld1
YxnhEzBhDrslF15q3Gv9R4RsuTTKZU8XaOS2BtXK0C3hj7Hwa45zzDHr6k1fBp5HrFVxdKW5IiCy
UB8L3qrTUpAEqzQOmCDjlVY4Jl1ly6fn7oqINEIqbPlW0LkNOFj7J6DpE5F8LYDheYg4MTBP5W9l
4wGLTX4NhP5Wo1MW3oVMd7AD8gXxhvlYXbiEGItTB0Le1TTcPTveK557wHW6B65iPPYVVbbBNRKu
sSZdoRjPyxwDk/pGeA0PibG7+YaPORppExt6hhg1uX8K24noh/KEasfzej3Fk58ChM/B9hQXNduD
4UpY7suRIuedYnuUYlm7TPUMQlwGWBWK1Tf+ccczT4+9JkD73rPlA5qxxjoHWnoLsRSy3Kanr+IF
IK4IKbi4VbdFVg/s1M1DHehfUEuXbJpB46+2+bZEG/56e5zvw/XnMdnu0TPUSeTzkxCjQpMlYAf0
1fIQHzrX5UmW4wqrbPIsqhCdZvTqleby9La1j09tinNE6kedJwbHGebdhlskMGC7k8I+KSjbE9fO
A+K5gJ+hoFKcw+S8Amz+TA4jXwYYK43YFCymW2s56RNT4GjlXxKP/5hjNpEWNd5/CiE29pigwK0b
e2K8L1Bbx93juaCcO3ALjQei6/3/NSTLNSrQ3hPQJR5fbJ7jebv4AwptjSxPpeCWdY6JhNJ2Htn1
8g+sPm315TW9ciwWm427Jrnca1doQrj4LPiYvzwNYJwNOU8lv6C1bRN9rPQ5QR+tY9GTQUXs+b8U
HGM6gmtywWsJXjC29HZEPhNr5G/lh2X6m5dO4jDGZsiyNp4K7RS0lpcv8bXcfHGuzsiQ7p15ZzNj
TRMmUUZ91/R9jd7b2HDm9nrm2NCHve+gNks2FrrdsaYe3UccFeQSZwKSfILe2LICd2frhFz+8c02
l7P1tDAvRp9bXrPTtkb3Yu7cr0Oyjs6wHcv/0kSxubO6iZReQxsBbIcJSDO4quiFSPDH4XW8yPjt
SN5GIAbXrcykKZbr0JMM39FjpRriCS1dHCo8dWEiEYRW0flKg8nibOSuQs7HruOQ4BgmifEHukDV
QiFGTwdC43ChOi7PVHByUSq7FXKa6ZHsV6BwWqcbwXgjORJDgNNzJnPOTeZYJbY/rJFmdaO0oHQx
gBu78kns7J2nTblHWZtDavo4UrnF5oPj9+Mmvlxg04+meVFIjwZr8o50YsDxdDkKMGMSF8mkaOqw
B0eI6M4AokLEMONUeTkpLgB63btO0kTItaRDpvJiYBTV3GJfiU8+EdQSDOhssNAeNfoKGPw8iMXx
uEEC/L6O9ZaidlOcgQxFf+qpPn3ndffZjq2jYn4iW2KhpE1TFg0Grx8f2qiPOKDH3CbvOgmqKMOZ
yWR5dfVf8e/Hvz8eeQ0IMHepxprLBDNc0HTMQNhvvxF5oSSXEPK6QcFqt/x3WjggyLyTmaTGWuNR
CZL53PFstBQRz+r2j/kavVYDKswDqeVpdj2H1LfuTSA78Ez2aGZh8PPUQg3UIPCTJNALepWUXegk
5JaX51g5nq6xjjLwWP/jsZ+WmKunneOfiIlXRmm4B6RneDyNhvrfPLGe8qWXtOBCU9TB6jeORsUW
pKWC+VzdnL5WvHLYqAkfEBPvBSgLeiaK/0PMXCe28Mc1efyMmrsBCaaekCixroe3VOPMmO5fkGpH
lMjzkUdgBeG8DKjM7hlpkrZKQwlSS8w3gGF/XjGwTqxwjv4WP7ceKzWXGGMNCv/SdZIGYubpVK5S
srwYM7RN2rNXQdsWc7dqbA5F+vk/osYBe6x5KDIRwBegSJfFnR2CFC1B1cKV5zxt5x0XYxcAWA9/
lna7opKNKRb0Czky6r4rVCwQG+rzC8bwnh9zx1NCxkhM0FmRnWt6i2clmcQYzODWfXjyYwyFFOp5
q1MlzObh+rrUjSuaa7+ocxfhX47KjydKvk+LddWb/qoUug5qz2sk1yFCoD6Ze+AI4A/lHzq8CojL
hmBVJEeU43XSAWnmRY7FeBJ1OhQFqymRcMamLSQrL4Z+yLc+6Z7+XOx20S+ktR/DhXbdxwc53iww
oM6ak7g4tylt5ly+pZ+VLUNDd5r1zB2z5igp66rP+s4Xzz0ELBEPIJQbLNQVVwv3EPIyouNZkgFH
jF0JxVq/RDOqm2vaOwfsxxh3YYHiFsBqOdIb9dgGtBizMkulVBYC+ACleWos1JrwMNcEsKiYIUMd
hkONc+t+eO9nH2uFqOk30Rf424fjNt+jGoH6PRbAce0z56VmPXlZkb1J3YFaY6wL4ltTB/DQnHs3
Xk8aCJAxJCoYagqavm4WyQpApV/SUk6Jj229GyBQf3F9KB5TjFW5Np4ghCro3WZHE1N/mzw9PiWe
X8h68X0sUaZAwt6mFjJNLfmD/leNbJBv3bnS8TE5jk6w/rymAStZ8ihDgGqebjKi7HmeNO+Q2ImN
Jrx0Yk2FhhY0sv+kffoWwgRrV3IeTXpdHryZLNLwWdErVc1BaI29SPNw+1hUvF9nDEMeSaKk0azx
UgECUTV//Os8S3rDrh14tomo51kl4ucb47Iwr3TX3J9+UcyNJc9FH7c6CiKpmU63mTE2O5TRplRE
iOG0z8bEGm2gr/L2lVCf4edJfJNgXEBvoohnLQMJe7oUnxIics0LjwnmNKoew7CpB68F/cDrdfMW
mVJuiS8dtmZijwFakpAv4pzQ+Bv0zRRjrTUtvpRSB5LiW4LlVKsn63VhuI+JjMceM0GgAFSAumKH
MKa9FkzbvKF+X4qNoGv4Y2haqQmGgzAkh2eI4z+MGoABPcZ9mF6ktKZzgMf+DzYfG9ICdvMxS+Mv
6oAEo29S2YZFq7f0qDDUjl6uLQYJ5sg2It+GhzXmlQTGvTEgcku6pAMeTWcIylU3O/cUZakxUhJW
pHcpuAH1yt4CUwuX3p/FAQMMoZ2tpWi543WRjarmgDyj/J3iZW0TgPzW38FFAcT8Y4GOJ2EGBBjd
nwSK1k49oFZJJFitA2NrR2bza072wgfa8a7OAZNJyS9eCmY8izkgy+g/hK36Xa9cj1ezJ+mv0EGz
a1XDq+XwN6qSAzrKfWSX6deJkGrYPPH8rOLUNLPbFi+PRcjlhQl6aJ9frRbgZWl6i4mPHhTUnuXX
Dw4ZehI/7OCAFaoqA6OO7UZlMKNbO4p9CHjl/a2REHWjQ8djiOr0I0pUqANKqBldEjUFQ1EL4Jq6
Mogdf/qOL895odWtXvN3UiLbICXKWlAoPdRvic5M5TMWgVA3C53SR/b8HBBgLVNcvsAWNh/mTo0w
uLyUOSoy7lP8I1iR7ZzKwrqquildh2ImOSHosstItj8cuADZHE0RBcaY5HHbx7qHZR3LvF2ifJXC
drjqfPdfacpPzAWpDvosokJdC0b+WoWbBNgYnYoUnWepOS9sHH2gB/Jj7ph+UT3lMgNGXPoVxiR8
Wvi8l2zc7A9IMFfMx+YvtYpwRJg5BcZLvMRLRoC6rC7eJetgcgd2eCwxdy2WM19QEypB8/KOBVU0
O3wxr1ZJXINzr0UeLea2tT5QnrUQtJ5NCkx6tgBWbJ4367emN7QDOc9Xq9xqbGUrlxhsx/5lzpvK
oX9T2sFtD0sllZsKSpmZ9e+NBSv8WB15DLJ9QU1a5Bc9pjb4dPIW89CC+bLFOepWNMI3z+7SXSi2
a5jcSJ9q3gPrwjYIXYHfF551uhxnnX/Mr+TYfPrEzl1vZgAt0JWPjzkd97u/1ZRtD8I2UHS5XG/0
zuRiBQByjVeKnSFLxKH0+F0T2RJGHspY+tNAaahb0hnYX7TK3T8JoV2fm/cztqeZHOduvAljwBzz
ZJ/PyjmfhbjmZ+t59lUv8oQsuHM+j/0d8ZY8HShjoodVM+vh72A6evJnZlwXaYulYo+lNxp9DThh
rMm11fo8orfb3n89/mWuBjCXWSsm56yt8f1BAGeDOLAbaARCgok3QcFRbbau0Ejl9RpTQcXv/4+0
K9ttHEm2X0SA+/KaXCVZlm3JtuwXolwucxU3cRO//p7UzLRZWWzlRfe89AAFOBTJyJOxnkj3049/
hwlsGUEp9EQRLzihbeh7hnfiYB7nK7ONNqaR1YlKTwlNYBkKzG9gqLr9ITifmO2x0S6CFFUlFAhX
GAU4czZbcqICMAn/7iFJfddfjIGa6XE7rGlrbntXJN45t0Gzhr7Dx71tu2/3T36l8W7+YuT4bbxs
uw0IrGVLa+nNXx/NR3js1eB88gYWl0PHmRRqfrN7qFY9ZoFOUBBEipL3TqfQffAmIo0PpmSb205G
z+sGUF+fkJk48DskQ5LR88ydpiW2THCOyFqiQMZ193gHSI1zJksSIgzlCMCxriHY63XaV0H6MoX7
mBd78BCTXdKbCXrbdBRnGu+8DRF0Nz6fLWAxjfj9pdhygSyVYaR0OLoLKLpf623dExtr5njoz7my
bH9PMZ5ls5MREwzrrW6bD5ndo46E4Z6Lg5PbKA/cZkeeX85OwImZIuYnFSKNAJlLl6C1PbCxSZLX
PrRM9jQ7QibItjQxxUJcfKdBc0osYLrff2qfKOzQehXPN+cAE9u+ow2KONUtrC9DYSV56bHPoXd6
kNBfQMTVELNdu6J3GwuvzsCN26UwL3eWZGUU5pCpdGB4eMrJzxZ8OuCH4bwaPN0Y0Cg7RVaFFHTc
VkuSkJx5oL7caqihmwHsoqalsiMfddL3hWxREmiMDRae8JRt32xsDFjvE8/hkuQtp89n4hiU74zS
7LD1jia06XjZY7Y5mCv1Z4IlF5YTrFMS7INHztP4Nx/rW0fmY3WVKFknys087TbeyhPs6QkL/r64
CE+N+k+j+JbDfKzz5dQrvUDPcgMGxd0qdNA/TGmDGvD8g+yMK5AGt7cEMl5XC77BKg4hsEFbHh2G
wrQeZTmkLiveFTwrmK12OKa/HNx8a8mAvYgBlU4xYZIvG4j0tsOALS0P4V52RJJH9mO94e2c+RvU
/xbJuIC1WLfxIOIDggXkTMyHO8pHBiYmjmbLT+ZfYtiwLQbt2dTQCOAlv9te7MlD3qLcXhK6oIo7
G8gxlqvOszfTOguKJqdYAKrsPe+9OKg/soyE3o+yczl68S4dG7NFmdgWKqXRxxBJtNE8D3PIwYqs
UfPeP993KwWeAa/NhNr6DdNk4zahkkLVLGElJ8MJsbgsTjha8ZCLjdeMEEvLjJ5CCbb0yOSo+qgw
vgymr3tI6zqcV4ZnGwyGlFYWDSgCAYg3mPtKXm+b3vWtv3VcDHT0oRIVmXaFKOcor7F/DetpPigv
0ojxg8RuMWt8d1qhxyQHR5KT+9wtydzzZMCkatUqyUZoWN2d7j8KBxhyvrt7vcNzEPDaOxdjbQMr
YDHdgRU5rLNfY0GPXFUp+hTPIJkq3BNWWlMKxdunutjErOnYbgqOQWxVYPmkMSpex/qFjjM7wI3+
o7TB+wRMtu5/6c4DWlcjr9tEnn7/GYEp0nQ5JamlOzAXz3zUQqtN1EAgHhtxSnTtxL84+i1hyFwA
88mkMLlMdYzq0GbrfXi/9FUb0GZPlL0KGMjni+DdFriYbZ0LZLBfMk6FPpxQKwLBy0Z1qyB5CHg7
D+nfYK/CXAYD9uPYqpaYQMbx6DkjiH3SmhPJLqYUZiJYkumsbYZUoR8Gu+r36Wv9E7X76Gx/cldc
Lb2Vc0E0cJqBfN9JvZnQeXq0sIfr0HlA80hO7qifGOjuy+2vwzE3dtetOXajkowQdnYxT+vyEH0x
eMCuS01Gahi1TzaDIUWdBL5ekZbADYzMSi0xwVjVQJdHocJWVl56bMkQ5vKo9zM/PBktvkMCeUpC
0tecxI8FCCVvn9lisW4uhF6xmZBIaoaxlyGk8Y4beFCd+168Ja78drZIsmo1ZMQH6PYVhCLWRtbc
yf1r+o019/kPoA/P7AcMUZvomjABJDLkPLYftU8Qmkk+mdwgkDjtK9xvyDxj50HQkPWHuhDmbh2Q
YusHmlC7QEsO+i263YYqo+4o6YYimzTMnmmmyJIw1QP9flDsKP0XBNN7cnnlYcY1JP/jFGeymIt2
QfP5KTxD1ssGSx3fqwcjSHdjRM5OA54rZx+6aBDb27oHgjU8NNwk6/LBzn4AY6xZhhGnQcIPcI7v
IQjk4PUH8FANnh+ydMnnh8rYqx6dSuVUQc4G5BzVa7S/fR8W79xMDcYay0wYw7HBn88Ru4irznGD
hkuOu5RfmevAGGEXlyXYDiScFTqB3lck8Xtbde5eC4w72h2RVgPHeVtMR8wl0lOdmeIUlWUdlpBI
UwRHzxPcs0f2e+58DE8z5kEeE3WQsTuBcvBgINeCFHutPt3+RIuv11wZ5hFWjcso5cglU68GM3VY
L6gS+ZUDjIvu4FwK8wwPlTRFKC5DSoXO1QnmgFW9G999XgeRx4MKejv+uL7w0dBQY5oYIWGE6WWB
GRxNgbCWbh9wJVQFAwAi5+SoYd0Qwyb2rNBKVVFSIYb2uhxHx7hXCTqPUbj6R8f3rRGb3DuPuRaa
k0E18raFM26mxn6wSQw393P8f/RsL6PtTCADQFEsZ7IWyXT0B+NFxw/FUZ0cXYlfPNUWW5qNmSQG
gk65iAWwGU4RVwkZgPjhjLHzCe0FmwcRZV3ga7IXN5D7qbu8i8wxFDbXV5rV2cReb3CTO+HD5N/t
18GXtjJt3uej78UtS2EgCtTdVjb1kLMZ1tZ1SfD0KNmPGtrZbtvksgMyO00GmpJEzs61hdN8yZA7
R/OVN2LWzbJ937/HXft6DHjUz1xTYVCq0ttyrDOYitM42rXpa/QUR14VL7Kz5p3kIiTO9GPQSonl
yIxbXASnp4Pmyn15FDSgPLf5l3e5GQxRJ70uUhMYLyIR0K+E+3xz/nn/NSCfWHPXi/A+m8o4N70g
VelpxBnW78orZoJUhbQueXaxgDLH/0MTiqn6j0h+A2pqbtZ28Zn+PlS2L7gaUzWRGkh/ObtYIRjd
e9vOV06kTsj0+Ca+Pr7wulKXX52ZSAZfQnA2FqJEIfpYAjSf3oCaX+DPf+F+SM4dZ/uE8xPmCOuz
hqN1KS9m1RLBVV+Dz9sXb9GRQpMtltEp2NcqMvcOHqtpTrKJdlF/ug/483zLWnz/feaSZa0o672O
v1+7DhhxKf1/510cDA/e1mPZ85wpwlywBOP7fWhBEDqTbSd7itbRdhJtvSPN9hFl8nvtMHJ6rf8G
Qb6VY+6a0Td5KimQqYFOmIgu9tuhYvvTJOu4Jp+f3FHwpTja0BXYlyjh3EzmMNVsuPQhNQlsqBY+
it3pWUMzfIu8ZftcYQvp8Mqfk6M6/PEE6JZpog0biaortdTMZ5TRS95aYTLRCXgwGgtEC2LJlldj
g5UfF5J5wWNuy6LN+ZwqRyxzz+Jm6q1ETie4kDB+KbVfn+2g2wQKFzE1+lDf0pB5yJUW20XkFKIc
/b0kilc4WKfgPaGz/fUXqpEP7usbXR8dkuf1eo02wSONOeBboFT0+QkWLPv+DUHOIxCA8ygu29fs
7Okhzc4+QnY8M0v8sq0SaICae+z8AscBb1UzVw7zzHciCKpE+o2h2rbcygqJVnZlfykP5UZ3OV92
8YGaKcUgzqD2ei3nUAou4RF7XBDl30s4wNzm9QIv0slhCdVftsvcl3CKe1O/UFHgDzH9owKW/Shz
w7uAcqIEgQ1a0JboA6azMZ9NHTasykFPfrdBoMxNHC1C7ezXsAhlxJGWixlO2XmfNkrnWfb1XY6f
1Yhwx0yuPuAts2bAqRWMVpIViKMlzcmJvdXTKt6ZhY10VZI6AUAxtE05qEAlADPer+kOnccXnqu6
+EZ/a80mGcVBiaUsgW3hEwzuO/aOeuGd4mMkGsVAupno85/FNzOR1KudXZvpnJqX/ALNw4x49VpM
iQDnwHcT7B8ItLeOW3rnfFk25RiFMWYkBAjcqD68AumEAsVa3CTYqQOSgU9emmc5jp8pyCCWmjap
PPVUHnqb0/1lFwSgQeSgDwf4DQZ8sioZS82AEFQbTyBfRE2TmxjmQK/BAA9y6HLatRHddLnxLE8T
bRcPGRgzeUQGPIgzGNTpBLydwhnavMBRxJaIkURgFqeTypxju+Z/b9w7gwGd02D06EkNaZl9sNM7
A8MkQB2kUqV7EaTH59XXI2osoa27XJeR82gaDMJoYXcWhQbHmWH9gJM8Kk90WA4zA3YhkH8H4wYD
L6mqR7jYVFZDNsetXNjiZ4V6NJYyEs35Z8Hat8mzWdSqKFqjyOgj/X72s+doC+q6PTh3BiLc8dIw
y27WX8+GyeBHUsSnaigBWVtglvdRIBQtNmCHTPbB5h96yDPNGE8Hg5SXTAAlCu34i3cTYl2cIG/a
h2f/JgMZ42jJZhlRGHayx9FAwQLdhA4CeR6fPlcSgxvdIJty18D+MRdzzf+BtOYOWfwNF+cXY4vZ
yTHoYWRRpqRqPKHSg0YT8AlR+mL4LbwGEx7emgx4yEWVC6kCW98cz9ueFEFFQCIjc4dQF1sUZg4L
6+CHalkUpx5nd/HjksAZS1zBNSw7vCtaUl2cqiE6Od/BW/rcxMm91du3b/W18+0GeJkMggiGVYbp
BWaCLAzm+nRb2QigInASF9xXq7C2Q9DEegO6KOXEjWwzwIsawZeg8Q6f3oZrSwzIdJJ8yvQat/6y
9rzati7YNgxWWmGF0gX2xN1WfjnX+21P7E7WbMKWZ0WEPSFzuMUKnBW4cbdPrybBNiZr9cmRRo2G
PWpTxQIBXTFlLIFnrLfuZK2fjBzuoOKUWwXTXX6Q7Ar7M91+IszhSFu6K3NpjAlPyK6VvQVpmAUh
hZPYrxd4J9wIdSlhOBfDPH5TXvZo4ThdnQaBZGDSCy4fvOLPolnMpTBWWsRFUgza1f9BN3wC4i3Q
eqPMxK1cL3YrzyUxBnipUynrQ+jToG7XTlhihWFkm3YFIn74QsxiYYEi71stRUgzodcfNfNfc60I
L7FGv9XR6UW60j2m5HYIkD55RsgTxTx1mjkV4MWAKJp1PToW0hcDOR/VE6S9fObHf2eFbHu+ISF7
0dAPF/rxXpmIfkLBlZYBUh7pwmIr0fwQmQevAX90ZJ6h2cWvMfi08TAOamJnABoDI6JZTo2Wc1vc
UPHGykA/bnjNxnJJQRb9wfkPYd7DLJb7uKU3z9k6bUsgHYuX8b8v5AyQGf184Tigi90ppmpaiO40
7O1miWPjk6AlQoXt7QrGXmGt/6PH4XxL+rv/xK9vMczViKy2E8y+AH5hIglT0uA4e6Z1Fp43xpHD
3gZVmqTWpFcQcUj0GGHRSwKGOoKDu63Q4uM7O7frh5xdOyNGpT5SoBDeXY/S44zBCAZtZPPom4O0
wIaXfF2cPpyLpKg9E1lp2ABk5hCJLmDwj7xvFe+01rbdSkSJLMG76tzWcbGFdC6QuRVK3wvmMFAd
810NAtrg8eJzRPC+F/33mU7DRZ3yrqug03G6y2piPabwlmiTpfPJ278iLT+ifxkhO7OSq3omij1s
/eUIyHJ0lOrBSRNgXJ6jFbXmG9Z+HTeeaaWZYqTLSU3jR0e0d7Fd1qQJ1IOx/tobb3TT5f9j1yVP
O+Y1FTRZB/kOhE67FzDh0xRz6lSb7C47gAyD1ye4SB88Nw7mWY3aMilyiVrj0ev3aejAzcOyIxRr
Xz+/vriU58suyfe3YwBEPEcoDasQR0kkjg58zcCwhwMXQBZ9ElORwSVtwd8SGYO8nE+j3qgmUsmg
nBoeNVdb26ns5T43/l7UaCaJcek6OVMjE0rhALXXFNNGmDQSVhgu50DVUhVKQ7uopBroPzOxfO/3
OybHp6INWxXXWPUP1Yf1NLw1Nfp5NtHHbbtfKvD9JolxEMZGF4TC1CBpc9x5H4f29clyf/0kiPRB
/53bA9G4nvHCXcPMjCRKpqXT4grzwUIxLusysqaDjlzNi0BKux5sEwyobu0876tt5f938PGTB15L
/h5qYBLoZgxFFdHh9/vBJpfLScrUUqQ94uH6QBf2kreLc/8D+xO4hGxXPjAGVH6TxsB/VBXYLz52
4jVFW2KZE274D8s7k4+IpN4TyEfy67a2tx/NvelhPq6yQZoRbBBq3f7MS6GPLkNxGdQBkqFfzWAG
b0mvVV0xxCKqZ5ut7NYqKtTwqkVIDL6sFV1hw5FIwYTR/TeJzEduxUsyjlh6cMgfULE1DJBkIh2M
ZqTL6yP86hd+omXB1/1NInM7L72QRlOYirQUuVWc8EDpqpBu4a5rXfIkfpNEcX12mkV+msDMmsGK
euRnd9PkyJ+vgd0F1uET76BMWeFstHHyXil14cHQZUm2wHICXh6Y8O+Cm1JWEOblMCiNjF4PI57u
wIHiYnm3QfBCpjatjiIrg7b62jffTJTrP/JXy7fT0R42AdaEgMfYjl+qJ/u02zs9L2241Iv+2y9k
PkIfn4YGy4TwC7s1ChMg+d/C3qbGb10QvOFobGKbdyeVaHRLofkBGr2e15C+BJ+//Qjm+9SZmp1i
EccEDmKNYNIVNQnPJCnX3aLn/YeRz74H84CnaWSVjVVAW0Td/V5+Ox3c56/6gxfeL1W6ftOIebqH
aYJrF0Ojbu04gdWCLRrV2vBxu9GIQmJMAVZetrXQ7g+P1sdS2i02PMAghBcjC2xu1Xgp6Pnt9zBv
u5zhJdZ7+pkd50N9mz50pyASKApb0mM+kOaMNqHFSeAsxXxzqWw3inAO5XMuUamb7eU+eZRrcLnF
zoO68qO7EWkC7DSK3QsB5T766s6bz8i5bLoPHrQtAs33V2fbUlIjikfLxM+4oIiILAh22IfeiP2U
WMP+yYFR6rDfsDCWJm2IytzS81rE+4zrHqZO/xQgMcGdClvGtJlSTOQgd7HaCN1VkIe0eK4QKUJa
fLQFzFlg0sKGclHB3dJ0PaxbCjKQloFBRyz7CgqW5OJm69Kegoh87Ly4Ihp6Yu7znJQOnNTK369H
374H0Y7dJeAwoghLg3qU7E07e/0nxavfrI2BsupcTlas484BT4+oXmEgClvJ+O/Wglf5mxwGRMrK
UnsxxAkgHSTaQuKpn2qCBsqp9HiWy3k/VAZGMB+XF5JBD9uhSw/dCMPldzSg6oLY54HWMgwrii5a
piRrhsgoZoxSCLVgUi+eE6YECQQR/a70k/2TSzITxKg1KONgxeeGqkXfvmzdeW8xgPK2mKWOUHhO
3/owoIdkWquFIcR0dut4l3tlE4Ks7o78XAF0CxK022tQn2+5eYRFE/mWzI5spqoZ9X0HySN2Lb1i
i3r0mZJptHPcTe5up8VHbSaM8ZE7HZwKkkWRQHbPdgJID3EDsZFlzy10L4Ru8xO9WtDMkcqrPsa6
COilkO1GQvO15r41Pi+2550eA22aEWqaWkGKsIPj8YapWrSCoDOB8zwtZXt+04aFMqsBoyW1d92w
HflX6IAfWK0w7dqtBCf4pF0gye7x8bZVLjXG/SaVgSlTLup8SOgZ9na+M+86Tz629071/CU4n7HP
3Ym7lJ3/TSDjXZ3Mk9RUBgRiuF1yztuuI/uv7gMgwt1lLC0C1swWGQg5nwvRPGlUFjbdvNfEW0Uk
B3nXnps6WyKU+00tBkTEKUXj/AmiKqf16OrEpLYxoGoR3c5c4emUbCa7efyanoN94X8ZtKuGA89U
wh9P4UxZBl+wNSW2LGo/NEQrbf3nC685ayn+nSt5/ffZhTPB5nCqW4jo7OtaUQSiwoQR6a8AfID2
J48yZdmrQErGRNApSpLJXIlTpgnnAfMVB33dVGTYlr+y7en5Zxys28zZdzuEgxta6+Oc5PKlmMll
LsVodKlUtZAb322OzQG5GmWNGN/eo7+OcwEXshm6PBPFXAcxGpvkLEBURvKDdI9K+P6Tc8UXEXkm
grkFWRg1lWlCROVsd/2r4WK8ax/kPi+Vthy9zQQxd8CsxVzr1AuC9iZAzu5Esi8UTDBrRtvrZLcx
ifTUuJ2THVy3wiyzJzwOiIDJM6/dd+kqKJIuGgpsBrtWmARYYsRiqOkTzdNUma3UxOF6J/TQ2Num
yDICFQn/UVlq8HOWRWexNelt857C3g3R79r49tfjgP4MjK1yviFPHHO0ilaml0sJcRlx3t8nsvPB
ppuT++eA20yzGJ3NVWOARLgIeMTPVDWEh9vj7uCBvtcPAxVMGcgrc/2vxa/1fZRsXJYjJ2pq+X+O
UrfHE5whBKGHyB/ddQKOqZiXZriGPTc+HhuC5Uo4pVlk4H4nRPnIprUguQkWQK/Nzdr1MZL2i9yF
5H5NKFuNrq8fHWS5PvUn0Gv9iMBy4XC+7hIIzE6cDdNksxFqiZ64eHKb88b3n2Lwkf58sy/oEvyy
W9n7R4On+lwm49YIFyXV8jPOYHM8xsifktf7tRyE3IXiS07aXA6DpYaiRxHawXAXDxGhq5ZcK7VX
vk/QryzArbfTX0DVmsvAsvT2KzK6JySJZi51Rr8ehTNsJggRPgjgbiVH0IlhZq4cyVjbqCPwPuGS
lzgXR0F49jSeerwX5zPEwa3p78bUTgP7McQw1Oq2rSxflm+1mOMMjbLsz9RUjKc9uukwd3j77y++
fXNFmAdJDvMEVEoCFHFG2Y73kq8f1+oH1lsH0Y47IrTo9c7FMY9T1Mp6atLLj92XueNUanDxItu9
eG/1at2+B9wh5CUOPRj+9wkyUHpKBxP9/FAQVdXCwYIRbDmhZID+A2Unt2kpdyCm2xHd5Z3t8l34
Fs0g60XOItnMY+nwcvHxQGI9XDYQnWf6HBNhe6qb0jwrZYUjbfeDA4oDVMM5MdFiLDs7Q4MqOrP2
+jxUlwmLJOBSUBJCUCjbdCTvybwDBQG2f/3YYyPrJ/fbLRWo59+ObaVW+uQyYmM2DtDpXAFfDikm
n+dIL1U6f5PCQEcxyVrTF7CQF+c9TwnWsUYPInkWCQr9kUP37/AcTvoX/3yQ/jIMtqY1mmOlNBbO
s2uIRMLVdKKNBUh3o0D4xfl4i4kVBcz8KAKoaANhCV/SqdHrUTtJh+5iO+KzRIsr9+WDbXo8Yral
1kh9LooBk75t5V63cok+Mo4YrRKM3rndbn2RXG5f1CICz9RikMSU8xYM/QVs4+hkbhMotgNGKo67
vuiHzYQw4KEP4yCfOwhxzJqIP/Vgf3rlADB9Kf6whZkIBiR6tZryrMHnGWALQeQezqS2zZXxLtnr
VucSiFw91Rvy2LtcFKDDV5DYO2zOLiaVqx7XmQ68dhF5CX10wpPi4+kJJUcn9TSwA+mH5IhJo9Xa
rVd6SboVHF5u58YiUn4fAnvR9VNRddollQ6VSbIhmCYbWZcL+dJPnPeUZ6IGc9mtWoONCjDRQnZi
C8OHQfwYrJ/XdUW4dGb00906asZJ0PLOOCUXHDVNEWy3qxT8UT3x7+7e1msu8d1Sp9f88rHjE4kw
nZDVhLTtmBCssUtt9Ri+8li5FoN0RTMUhOmgJtBl9kp0Uat0aQl7taN7xan9cKU8FcH4pNJ9mg3i
O1RVkGVXPjOiP9++LMsP0Uw4c1mStNdDtagluA9gjN3udHsHN/OpRZqncUeb1nADR336R3j9LZbl
SKhyqW6x6EY6aFVQBPf2GNnqBsV3ujfgH5UJZwd8rWvNHtsxlFolxN5zVBJetr1XEmzWsXoHqfAN
l7tq0UJ1FfkWUI6htYM5T00Bd0B4aShge7Kr24j9nrBT+7xa77/APXn76y2/RN/S2GNM5LDqTpez
hDwLLd1E6/GDDjJmlYNqM0fWInLPZDEui3WyqklToNl2m0aOPriqjFbL2ntu3/cZNj74vKdisWsC
U9P/O0uWRzZtwkKbGminkN4rZPtuDcZQd3RlC3UM53Pa39aQ8+mu7SQzM0mbKiwnZZAO3uAXgert
Rc7iXO7nYuArOWWTkA+Q0AjO5aEFZWeG5RirDW+2bBmTZyfHBDlFnKpKV+DkHGSsEhelRAzLoaea
zzdNwekPRJ5JYhyU9owJd+08SsirHB0aIh4kcqifS3tl3vk/bDvbBfvc3cPt43VjLOPmTDTrr3Ta
kMlDCyU379t373CpCZakETsPYiJe15UHPNji3QEGqqfsVIVqC21xrppkizVJnosNnRHfX1qyT9fd
R/lx2yoXc/DzW8AgSiwZsVJZkCn6CI3RxDS4ydZqbMG3z9U6t/n5pEVH8Ptg2XxSpwyFEWsw0xdw
r8Q2uqonv16dP0xePHe9Ujesh80jpc3/zlMrwV2AZL9H0fmlf0PvyrbwrCft6dfTAQvjuucxEGK0
kZQrfUAhhxdYUjO99UPokczuvly2ajNK1JYw+9/scq8AI9vx+lEpayQq/pyvyrk3LP2EETVNmae4
oS36u733dmWRMzLYmwGehrfWP1Cw4khcDJFmX5UBn7zpEksZO3pTpR12116ujUrqAavIeeGtwjtO
Bn/kc2yJ5gRZtdt4lGf/WNxdbBN0tyXBqJXkg4PrbXTdV18FIwwmMLDrElUQy3E2vIPmGTMDUJqs
6noc4foUd9TGPs62vmtwYbmhGtXplgkxcCShUfoUWtAZ3OCqD9Y7kGalrxXeyMK1/629MkDUhpKE
Xd4Qlub2duN91JpdVb5576B3MbWTf0JarM9ASGVAqKTUe7oIc93AO0RAlRDLxgsZhEjz3LbTq7t7
4xzZ5XfV+aJqZUJflBenXMe7c4rZoNVqV2AJt6CR1rfhJG5yO96CMDHffnJ7J69LC279AsbTiU5h
quvdBc+0t91gkcZ2d7Y/EpKtV5Rn282DdUVk7+15z51N4rggGgND0Wk0iz4CDG0ddG2eX3kP2BIZ
x/w7Xv99hnNhL2Ero9TjO/beFh1Nild55fNguZaL/hpEbfvho7Dt3l+jUdD/2dsPTw8nv0Pf4nMM
phfwOPiTL+7uexfLjHM7eBkHf3y4bQGLKU1sWNRpNIR2b5G5ssm5NYT6IlKkEgKMuear0TlnjpZ4
Qk6GlfWybrBJefPIS+wslmfngpkrPPax1UrRVbD4qJEiIRgLOG7FC0b0192bWG8xgM0Dy0WvcC6V
uct1lFtSDUqaA1Jyx9329JRFtnRCz5XKuVqLbuFcEnOLT0mrg0+HSrLQDa3aRWv3OMu14kpb4+32
V1zsFpwJY5tmQIvcqWUGYRsMqkS1l73HO/1wip1uZZcG3pzaDbDu6OTcu/eKvS7cABdbNwjv3aO1
SvY2z38Hc5vFGIF32VClm9gRnvILsas15bq5re9iJD2Xw9xdKSrq8WRN0BfDRrtdbT9hkZBv2C5Z
422jU7ypzauiLuHFXCaTe+naso/rCbqNnf3hpcjCo613fWrt27rxTPTakzKDjVrN/muim3av+G9g
jHs0bd5LTR2QWx+KcRpO6RTp+Fg4QGu33WaY2EVfZ2zR5sdPfvmOfo5b0hiQSfuy1uMQ0kJsn0/t
9br3f1TrR471Lbl58w/EIIqV9G3RRpJ0kLOV8ITS7BTbocCbC14aI9HnYhgI0TpL7guT2t4LunR2
6NJZPZGHV6wQxzDtfsPnE+Z9KwZJplFKz2lOv9WmdRwN9ADP6MLd1V6soUuTm1VZ8l1n+rH9COOQ
55gThjhw7VhesUEjPVZ4oE+AY+dLPpyuYzZG11RZ0ljfQ5q0WFJAQHcop8CgadzUnj6G2Hleo5qd
wvfgZnCWPOW5RAadWqkU4lJS4DVumpBEAmr3CCaRCXt8FO5ua7doizPlWICq4qnrBmokOEW1sDUc
4sttEYt4NBPB4FGj9wLI4mXpIHSk3mqv4GXp7MRD4/JtOcsv2UwQtc8ZIBWTmKdJD10G28kfSrtp
CJ223HC5u3gWwYBSG8VGHyb4Pps+JPCy1/dY3JrtHveUY4Zbglm085laDCgJitCmo6DirTJ+Vm8S
+PxPkpOJDpInXHY9nuUx0BTHfasaV3PYeO+7idQwB5RuMQTPjR54ajHwVIulhTF4HGLlgMtmckrf
eBbWgAleZY7elj9AfXZ+DCyJ4PctzVajGcNtf5Ce1rLzTF/e29a3mHmaXVqdaY8qq6QxkwJikFBW
/eP2/X23QrM+1jjeuSgFPtub2L8tcrGrYC6SwYk+E4pezGAZ4AncNghlZTduvPR+U6UEwdC/PEid
wYrBbDrFEiHu5SgQdYWyPlolbqvEgSO2vyQ26rGVUoiIUzL8EtGuYPcyzyKWX0aUag06eWtoFoNI
0eU0yBkIWxFRhT7expW3+vWQ2D4eRlD02NjxyM+fLXqcM5kMOGEpntrGkY5bjCGh9/7uci+AoZ3n
+12drj+N/Vs1BprGdpTj+kzF0I3qgzuRyusUdNChbYbX1ULB4JYsBphOzdCbJ0QPB3CpS08hWXOD
vmVz+NaGgaNEbjQprg0KfYhNjtva3Y4xOFmVrXo87Sr/K+B7Mcvg/i2TwSWsjWlAPw6tkG48NjJp
Y2K4+Y+oInvkqzlv4zLefgtjsGmSWz1ucyhIhW2T1e3btJgm1v8yOp1dyD12Q5pmCnQxvA90FT89
rYqAZsPRAldiZZbNEbfoPs/EMXhUmeoQThrECfAmjoNb7fNN8wLGD4cjaAnSDRRHKYWuij5Gxi7E
IS7yC9ogMOzphG8PJwdULZhu40hZeqHmUhhLGNFQn506SEEpwUJSXyWu4mLFGEebxdbQuRzGCNK8
HpRLDTnXNSCgpDis0BqKqdAfP7AkmtcXudinORPHPlSZPIFF/QRxYGhxvAj+xMHbGaRD88j28ohm
BYPsaFc/eTq/XR4qjTy4l7sGeygxOBoU28f6Faw4t496Mcky/02M5ZywZbeOz/SDjs72gDlsgg2b
6NYBIoOy8tO649w7dQm75gKZt0wbjUxBjV2G9yH72YWo7/AOTl+oMAzudkeS7VNp595h9fQENvTR
Tl+Q49NsEGyfLPR0upLrFuTeRu2Mx+W2hAjzH8a8TZU2CnJT4oe9NGgDsfisdEv4NhfAPESXoiu7
saJH7W3Pdi4Sxf8P/530xnuNFtMfc1nMa9RbY3EW6T1FtyiG25ABKZzVAbSo4tvP9FXHOvQKQ9kv
dcjr/eKdIv33WSigtsOo9dTGFezTtu5z97a9LmYj54oxACSf8vh8uX6lzfE9xj7dJ8O9g7Wm2KLN
T0ssfzLLki1sE8OQOaNNL3btpcDMxmEDfrj398IBI4lr+ScHU6cc0Ft6cQ3jWxSjGGhj41ErIEr0
X7Yf6iHzOGi32EAzl8Cg6qS1GBnOIaHa9y5a3ykZAOfrLAP3txIMoFqUXN2IIMKhtxmbKVdom+G3
hC66/DNV2J7QcapUJbV6amWed9ke4t0v8pP2HWGo8usSBKnP+zx/A5R/qcb2lU3gbxnFqcNbcdx6
4MsDQvkPcFzpZBkvD7FYdZnrx4BkKJu9PkrQD6QGh/IxItE6j9FrTlCh87HDzt5XNfkCabXwQJt7
Pzm2uJhhnMtnsJCOoaSTDPkXH30EgCr0bsI3572I1BxYP3YuhkFEQ2uNcGphLhjMOJNo29IqBscm
/wYKvz8cA4W5CaaAtIYuSE5gPTDJOhACpuTkOZXf2usvzHk9fiVgdufchSWfbK4cgx0VPOimKyEX
5gLkNd/6QPw4f/DE8M6QwY3L+D9A3Djm49Ei2+5HG6gtesVSfDWwxvq0p4Wj21JMNdeNgZKTNMa5
nEA3ENZvsUGtJPEPnmK882OwRNfDrKroE1aS/EFFXeI6WcWzjmV35C/rYKl2tabJOlOBCcLONW/1
ka3RRD/dwQmzbFzv+Ol+bXcbdSNvMDLAOUWOhiz1rl5oAhAfkLLxpE20tuzaS7wNaPI4cpbf5G8d
GTRBAVfupAknuUF9cWzJINDWBgcZJtAffpxa1Kj5S+4WBxNmNsKS8E7WKIpWB+0o4xU6gq4kc1go
hemEnw/+3Zsbu9fZhDM3fOBcCXbOUqy0CwrG9FzHyfFWaPgDY8JeeKDt7mAb5tbIed+RQZhsmC5G
qeB80TCBpZxKgIXTZxtN72+UZz/y0G+FZbu3PyrvPWJpenPZqJBzgJIYXgWFH97awy8fdCd3LmbG
eUe6KM2URFNTVAlxpq4ybp2VnoQwoypuJw+JG/QAkNp51fw1NEQzLOFot3Skc3l/HGlrqjkNS8Bi
tkZK70wOaNh2LgrR7HvRW9uYpLPQnsLLrCx5YRjPNWRNoR6fxoRD/8fal+22jmtRfpEAzcMrNVie
48ROnLwIyUlFskZrtvT1vWig77EZlXlxu0+hClUowFskNzf3uJacnqNuAHktlNZrPwy0jZ95135K
O29FMLdRi8uTpNQStNNxtl+998IxzpPO0a0A9vEerVDWUghAJoq6/miWQFSLcSAXIxjgouHIm7Kg
t+IY1RCKrmyEE7bMrEgXogP8H46Ayc7TWwmMMrRadME0BCSglot62hfJqAcEALjHSseVw7zYgJLq
graDHMTbR6AeRvZ+Zuzg+mDAniOKfjLr+dwuiXm1o9OQIvl0XZIDw5h60gyIZ7hKvDzXZMB0K4l5
qtuqjEDWOVLjhB4+qQa8ttpQyx+RBVBZHT5S+ZRzcCuRebhNoysqpDpwXCVR93Do+C8a55qymZSi
OUeJ1kNES9vm4DvCG0ce+Q2dC7uf18dnxdFvlhMoP5dKbJwu2MDBjU6eKXFZdjkWgc29F9Vg5T1d
DXAdYmD7LHybB4k/meq6ORTWgKd5VpVQcJoQOB51W7X3BDZh5Z72G3DOctVuMtN/K4+5s2qbJGZH
rYJzlI7iT0Gq+RaNnNlM7e0R0zf+opDIoYzI7uWbq/PTr8d/rDgbtmv1qI79QIU7PQhwKOwd7wJP
+VS362Mv8KUcUlnEtcJkQf1cg6o9J9nTxgdRJpqAOSrIs0w6c4m7IRjkNKIaclxfgG/n7U3neUYu
s8M3x6+YzBLcLoy5vfU5ByenAnUHRLbi13+09+/H92nSMbyRwAbvYwfceTDnYjFrPICKfyIYWn15
poMZqOqjsW320oNKcskrfHJsLhvB59plHKUYm3ia7bi9gjw7y454SUqXlGKLX391tD/LaI50Lop1
3V7V7DQFZhjyLdyi07+4Zf9RdHbaK0oDUxPCq3FHggq8EEDT/Ardd6B7fLp2Pec9kRxbyA52KsBv
vhgxdS2qp9PTCw+Ul2el2BmvRDKqFH0sVM8LPPSJm/k1WZNTSJSQqB1At9sErzHvNnP3kXn5z0ly
UQAeQFUSHL6jHzmUlvgTVKr+Do0t/4/XmWXNEbtLpo9n3AA4GmtPcvYl2FQ18CDPYaq+eaaK81iy
RDmB1mtlLF/vm+atP6LvcJc8JftiDlv1/+EiMAbkrMthVl6oOAfe2nH9Ks6OlhdLdliQ4Bn1ohOo
+x6bFN7lY6N4owpG4GxerTFSIN72eabuZ+5icZ1f42KCcZ4XNm4vzZMy5AZW2KPn5LheB6jCFq5v
xe6ORyLAcQ1MJlgos6YZVeV6dsFTsUKczit7TBaub8wxG6d3ZoGKPI1HALmNqBWw1O8o/bwgm857
WybTmreimFAhycrzoOa4Zmh5AoQVgmTkUUMwST6ZK0JW7yCbAOUJCE8ouwoPdIZnXEzGJUGzbRTK
EhYKoAIvdSp/NrNdNBAhlKCNB5xo4go/+8DFZwP0Tos7LRkgrrWRMUaOGvy3F4IJxKcZeVvln/C7
Xoa3l3R3pvDm3IGsSXCB281mPJQ0M/SLYUB+QnI0qKhOcCI/8MY56+Q5DCyLDtBQToKgUNuJ0nPm
RmhF5+WJuTrK2JRBFwxQ1VAdha8/+srsgMYKh/uI81wTlhRHQs7xJJWQU3lH9FYgANynKNQGzvO8
IapDUHu0XdtPBJuXFeCpi8VkHjqgRo6JAtFH2qbifc3BJIVX4eJTes7ZZRd4M51cQDyxsjeYCyD1
Ulh9pz3hpl6majg3emMxJgfoZUmVdle9QWKpm2NKZ76n2R7gKrxvNIzqUHXlGHBOzMg2BgmKdLbk
AkKjeeM4p0X1swDy92MhHJfdYqzPxdTVWKEXwvl48x//9GTB5HbTGNsiNcYpCWjOxVtf5tsQLVro
ZgpcjhieCbMYP6UT5KC2NIh5XWvI7WwvCOL+PK0APoQGXIezX7xEksVYkCYYq8qgh7JEEOd9rPvn
7fwZQ53CbNPYlxkQgThqwL1/TJwzmImelNfUFYZXq/nooMSLlgxy9l204nauYh8wf0/RqzjnR2/X
A2NtMQZmVMUhESuqG53TvY1QcnCI81b3WIjBNgUF+v9d3TJd4QX09rjdAE14fvrzNni2LbxzH9xJ
TwUj27DzJvK2bOOgWV9awKMIMCoNKok12T4DHWiGQOtMKMcvkMBeed3h0zp6I5NJP7ZDnwdBHMj7
fC6Os82wegdsgVs49Za6Yy8vwJ3hNTpPx8c3MtX79PQp7S+K1UKmE83X584eifotLQrgwlLGNoqp
yNGXSXt1I5C570HfYtNHi7qAoUpkVIADcJnZj6VMBqw3QpjbHocKsJ1kCFFt8Sl4/p+ikJufZ663
Ueh5bOr4eYp65CSj2+0vX0O8oliKB7s6UGKCxwuahCIyb0Qy91vpM+HUKBCJ0dOUtOPxj23na2MO
iBK7Ons7rjbSNfy61zcCmXudWG0VyadQAd31t//z+j81pN8siM1lGONQqeIJireEu1CDlrGwZ++y
g1yu7/DUYdp9/rsYNoFRJaEIFj3c5oT0NthC0NWzReJTRw/tE/ySz0+IXVCyKF4nPO9Os8mNSIhq
RZAgeXlEmxhtu5k/kZVJ3kPMIPIAq6aj8Zt1MhYEo2r1RRNxaMArBTwkCGXBZPak72cNpsXABhl+
cbd20jTfiGQMSFUpAKITdSxwiZn3bfeSOvUscuSYSIhYAd+R0Eqeg74S3qPAueRsyqMyCyVFwU0G
iM7reh09rRPfg8uJxhlntjJmKxv88yCC9HlpAc7NMBjjEiaJXiQZruLXnibgmvXjq849RMa6qKem
SnP69KzRWeh5QA2YPRFagwIXHM9TmXa/bo6PsSuGmZ3CvIfGLD/qnWUXT6B75I3s/8slgJcIlDFL
Fa9DATetbeMplmJFShSs6APx4wilnD/hLV3EII7ZgeCO54pPhz3qX4nMGUk1wC0GKnGZzj+6OaaE
4Hh1a1om4qUBpp29G1nMeVWnFmP5DWRhisL5QE7Ke4Zl+QNgy9TFbPXu+/uxgkwCdWEM4D/byZxZ
oEp5WOoxTLPz1T5j5CVrnRDYYOUFPBZzIs/JilzcT/CY+y+on/9EJN3R0MMfnxKCN4oTx1Jxv1+K
v5/DvBRWf1alpMb6ncQfepLNsxeHl835Fz39j5DrpblRoabMA3TcYs1F4p/ftMojPqY3X9GU8Hhz
OYu5qvKNHHASG81YYDHaF9jTKMmAxrFbkzNfN8d31acbEWe1CrMwixTku7d6TAddF05P/A5po8dr
mU5k/FWUa6npRlKW5tF4zrFpKP7jL7S3I8aSesfheSfT3vLf01HvvcgOtNtxdIagpfASvQQtUJD9
8GV3EgkP6/9fnvK/ohj/8XxJ5eQUU+VfX/u+BxvLQkpMdD+yQ7oM98gK9RgXSDfoIYl5tpku5IGu
y4xd6VszC8T6RK/e0fvw5sB0oZEkQef7giLTUchQnr5Mv3N/V8zYl84I69GgMlv7VV/UaOhawF0R
npbf3EmSf3l7/spiTEsxtGWcnKGbS9q36wloEp3PgEznIoAEWj5nabzLxliOvuzLIbYgzYkCIu2a
V/+H54DxDAcLLaZJZiuHGJ7fL2lDDJprQdZ2XqZAM1F5toMri8lEaYU4Xi4SvdlrT7erGJyqoSfs
eTEU7z1lAcWGJtDP+vWUwL6tz9YfX2SPMen3994BVBXvlLjLYrxKa8izSE+o0ktw8UzEhmgiot0J
j83VJF7JjWG8JvpuzFVrRWkuXh+S4/o8//gSCGJ8OHQYZpphsAKlOYB3nO0B7bS8nPOkT6eZoBEU
NRHwhcwSNQX2WFELBQFC7Y7o7eA8K1STf9mNm99nDKSuXJSsHlI45hYiEEByNET8HnhjOdMZ5Rsx
jHFUYYMDjS7jFc6wsUaiHMH141OanOA0b2QwJrAzT0GdWFgKyC08WjtFB123NE9A84/X0ezscEfq
Jg3gjUTGAF6SMABZeE4PR541DupUVoKE7nWWk/eS0YN4dFCMATy1jREnVqYgj1059KQuqyoFnaQP
lBbeTtKdeiSLMX/mGGa9qmInW8hxvMjRUTpFmMZ7MznKd9Wam3tFWSdGFRSx+/js1PsX9I7y+D95
inf1RG5EaOfc6M8ZRLyilF4eOpIOdml6XGvOOZ6rqbqRIydlb8Yh5Ayz5VGffWQL4UJyNI+UvE2b
dp7+at3VjbsRZZlVVgQaTgc4kSC4dOFV9IR2+3LzfpMpsRtJdNE3ktJAKLPWhKTSPTrbK372dQjb
hYdrL195Vdjp5+NGHmMlxjoYpe6MTVSujLprzJo8G/ZTAyaJd4wRgAWNl/Sb9A9vJDI2IynHSwPK
GGV/etUFzKahcWpn7bO3hPxvb+ONKMZYFClYBmoFm5lQj9cAjxdaODFLgyoMJvMo5zPHHk46MTcC
GYtRFsFpEHQIFGf6x3K99VDwGjf1HzCi/hc9Ar930gSeh6xaoDSRZZWNg7rACjSMZcOdyRJ/9Ayi
7qLS6eRFkznmG2dpvw3HvTDGn+mrTu2kpMStBmz3xUFiB3wN1g41E/zhvJATmeh7YXTlN7fAEroy
A/MVhFF0vXFVRSRy5uhsqltaEuKJ+21878UxL35Zq1U39hBXV6vGGWx5UVIGYcdYr042uqcvlMnF
4WzobzfjXihz86L8lKUXgGShtw8hS2+BFq0ePGBGgTtvFLj+6G/Dci+OuXZSLFhS31ZQFoB/6ST/
FNHR5z9eE09HmPuWV90p7PMWxqt3PKBsqk8ieO1s+7GUiYTO/VKYWzZUgPtXDSwFE8CineRuEWIi
Ytiqrd1K8AR46kGP//5tvpfHvM2GGTe6UEOeo2zX1T4RyLhGooprPjhqyIYnwwjwnkq+HlH2T3Xg
Kdxv43S3DBYy+oy3f9RLnA7mhTF+J+JmwaX5Azg41c2iZ4Mjj6PfbGAiYJJmPNNdW7+ePiOvf8p5
1pZzLlck1hsr0YVJLZ1bLAhj38t4r/aOLnjp6xkRPw8JbcLTvd885l0WtJORjSZkva4dAc10wbzD
+NuV/IuzbxP+070oxjAYEVAVzAAbJ1gELGPtUwQ5vDTNROLwXgpjD6KsUJvChJTX9bF9/Rhci4zn
RetUOo3oXlxbJ++g7dgI78v1Utiul45dbim2iO/8Dy7B/bcwdkM/FT16w6nin3TSzv5J5kpKgKTH
KxNMpNvuBTGWIxFTsx0HvJiU0drp47lhW4ad68ThtqJwbOGVfvlGOVspDusm7JA8JEvn3BFzNfxJ
eFMqvIdSpVb/RspYS6rS91QtMfzpmDMLlIbbPZnNYh09wK8cw/s7+LrbPhbaOK8CMJSLOKfjJXQ1
Uq2AuRii8crVdl205hck6KV6YHhZCqxaxghEVGAP0eIclYsVypyG7UhPFgbQOLduInN/vzbGBxBL
uRZTupN4VIIPNGEBwhgISM8zEJTMV2ja4b6WvHdMZWyK0QZNWPZYngNzvF2TbN3Pba5PyrHDKmNO
wro0g2aEFPC4L7KBIBvVZIQIB20GS4kKAM8sczwNlbEs9TBYaadAS8btq7krUUNquTmaiYjs/rgY
k1FFRRP0fU097aMzIhV1ARbSOoncxyrP2zzGYIy5HDa9Ra0kYA6XOefXeaaehSDOzlEldh1Wkb0W
OjEXp7Ndm3NQNRee9W75j9fCk8YiAebgxba06rpnnSO+Wp783cpE9ms+gxfn5rITgGDvMixFgShK
Co06mCeua698x0vGy9ZNTKbfaQKLL9wO1UkDXL+y11HMP+oVkJYsskX5qSbzcCG+VLl7mZW4vkBb
4niGPKPBQg+XuV4rwxnviYL6wxrkGGi0OiFUydYGAC5atNrL5GC3gK7K1xxjzHlfNMZ4yHnSJhl9
ytLGVUd7L9ip6WgjN0zhnSRjPqQALmlbQQ4FMRgjB3FR6iGZCBeLsyKJGoYH5l5jDIdUj0OmgPQK
rTSvawtTo8/aZvxAFixETYybCeM5AywKk9xdEGbSAAzdCuvzl0leqBRu+Zm3KsaEmIaaZaIGMb39
ejS2niO7feuiSjS6rt9ovOCI/tyjTWSClUouhkSnseyrJsG/X45nIs4A2nABu1bl28Az8H2Dyw/K
s8fsLGGYqlk3yHQzo46cAxsQIonzg9EI57ERmzbIwLxTZOBmiWz3X1Jc4qpPBjjHLQX/EXZqbXNu
9b+s5a8MJtXRWVI7RE1Pjdfy8uYi90D4o2/T9/evECbFUZpZdRkDCDnS9szanmc2uoE2aAVa5GDh
5dl+ek1/q8VfcYx7YyS9ItYDvIDlGhSDa7t2KN0vb+t4UhijpOu5oo+AA9u/nkUSgCvs8eFPVJ+o
rf+7CsYYdY1sJlKF30/AeqQ40gajbmjq4Yi5Vm4fbRZjiMqiuwSXy1UB6k/LGzFehD/o/my+LTvf
lCfSr+wBlCyUHu8nPnBWOe1A/V0l49sMRhaoVQvx3hYsuzOQI3PTvryDYozSKQdQtKrRFR7xQKND
eLsHattTCHS9d+zpywK8FT+8ezUZr4MLTNRkXF+dtRFCovZNY4wIiSISr5JN+i7+o27bee4mGGp6
iX1eY6EysUy0PJiyBMB9VUabJ27FTXhkamhXl8tKhiuKGaN0jhTwR1jZ2xQFq3CznUvLZ8EGMdLq
TQcv2ZmkIUgQ2lW92riHbvbC24CJp0ATVVGUREMDz6LG7HqaaaIRNiHchcY+jk4cEQsgl2eQ2YH3
GmxvvX+JHX0T8N6EiY3XJOy6pcoaSErY3o/m0qVhWVg47W350b0FK2Gx+FFioj1xrPPUm3oniTEA
GCcPx3MESZUHiu94b7kJwH6BbdgS0668xxdlyvVDm75mSdhRzBwZzFtXpKWKxwBanGDSaV3mbieT
MUQQrKBV4bmzVbS71+NGWF900s0OqDNw53Ym3iO0DYgAcQStg6pozCcM4eVSqYEA92ghb74ufnMi
Jx/OmCHOsjlgosE2OW57njWnLxBjoLBoUxYVYMOI0nWS70avxT7JBCOQrD2ykW63lOflPCLy2453
gSbY201LAukbNlcUYXgZU5QJsZ5fSgWCnAHEoOWnSKut1WtKtjpma0YikOyzw78paymy3+ITsubK
QqQYDKZBpCee4Zrofb7/IOYKxZKVN6kgW/vaDTfr1Dstavsj9AVibNKUdJvYLTANz+vTor/6a79v
toE55aCPAi0UsQ3piVjPyQoa/cI70wnjcLPVush4HWZr1bUUatZ+Gc9bd7DsrvesjUrqPXAbc4cy
1i/igmcaHq9MZ5sd8jDR1PKs0wOWF/2n4vQ1ib3M1nRQnSu2qx8Lh5tI4gllrETUp0I8ZliqU80F
MDJuKKbQY9vw272yRHRpmKquqrgpLHjBBfORTVEmwf4ouvt9ZCOheOT1O1/hHu7V4l4Iczt0tEhZ
5wpCXo/bfzxvadp0eg+jyFJHMr+YrT1MJqNtdzvHDFjoR9sncHpitu9zs9koi+wJTvIOVMJksTh5
YGsAkTwvprpm2R99Ij2KG0sRnkBAEWj4RAcdqV9fdKy3w9ToscdU8X62WaDJYFwsJHt0MaG9CAHx
9PgcJlw27JFmmpYJQ60Brfr+A8ZTqMlVFQRI0o9e1xHNH/3+/TyQ1C+2wjuv5jsRRN7JY4FGwlJp
ir6zArxA+fxUE8AsiW65KG3Ljjbh+5lcXitb5lzeCY/REi0gahqKBtp6rPV+lafybF7yIlfpkBel
5FJt4NEABhbgIO8rnPYBBWDe2U406OERwKuO5l+0KsEzvhca1mkQ16de3cOtkRz0R6HaXDrBdvPZ
k8JtXQOv4svn4/OcmLC8F8r4xnoeBRLwSVUYDCg1+MDAw/hP4My99XEJMKnv78J3+s4vwby0WIB2
aadnxDqT3evj75g657vFM3fPFKROaEp8h0oBTItF6px24S54mpPhmLv6m/ol7B+L/G217lfOXCUZ
uF5DXLbqHhxKH2dQ08+r0OO5iFRRmPt6tyzmuoSxXKeFBiGOtf3Q/3keU+CTIPW8e7yW327L3VrY
1oGozo1LJXfq3pxF2+cnZSF8PxbAU062eXo4nY1AtCBh3IofDcInxUGDLNpjVWd1WfTHFDAUPcfY
TDQEY1mgaTdk05JFg0XWSIasEMZ0wO5h8hEtuZQoe70nAp19WT6DuGhma/aLuAR8Qg4CRGXOWfTk
tt7IZ26koAK+PtMu9HJkFK+PjueXNgChs/U8sZ/e6Mjg5vASLSIXuSbOmU7gN9yvnrmaWdjmpzjB
6rvj6VNf4GZe/At5hs11n95WxXyDueOIV7ybMn13e85cRAQ0+N90z+k8leNtNX8/1wW0QgNTmGK1
L36GL7rjQH7k5n4nb8vNfjNXUhlqPW+BhkCLmCES6K/py5yMO9fNnj7VFYXBsa3/pYp4v8/MHVUV
ozNGA6dcu17u7GH8AChL3HeDp88T5T1IMkRJhSODXBc7MaZbpzgPTQkniuvzJS3nM9BxYK4WKJ7+
yRkIr2Y/ATh1L5BGkjfuQnEKjUYaIRCwI4ALnEOHngGSpDvAc0cuO5/lNkI5bo500rTerJNxCAsU
+dCrCrGoyq7PnqTO0428+jb2y136QXv4eWnEKb/obmeZm2qMWWGAgFZFVQwo8olfzjr/8lbY1vM/
qLkDApK4n4dDtU6wy9Z8p22NuemmrrrhGPzp63OzdObSyk0EjogMH5KgTrz2uvkFlEmwk6fVaqWA
lHFROKjHi/9F9WL6Cb0RzdzcMtYzSUsgunRf0QWCNuFiVg3wR0Xg9fDsxERq4F61mFsjgwioOJ9F
LHS0uxymSXx5X9To19nR9D7H/eetjcWy0SIgOgXBCEVewyE3SYdUMXrGacc4ZtI5lneii/JubSyW
jVmBdEOpYIfMdbkAjgAhM/SrY1yCoqbm7skxOC/NRC3vXiLjcBZRkpySBhI1ZEI/vFky9x+/ZTzb
wyLa1GOTmWkPCWfH0/yQSBtKaIsAAc4IL5Mz/XT9VUWTMQAnRasULcdxdY65qIlsO/vrk/0EukFh
lvqZJziCw8MpnfYXbsQyViCysliWEoilCMwU+Qsuijc3HUL+kFXvIDgCy6H37fPavXm3noW1SRXD
TIcCgl+PlFnA8yRc+uIgAJv8z8pFHLZ4EZzcTu3Y5unq72TgveYwtz5u0rpXe4gG3PSTbksU1hT2
fYV+HxdwZy9In+xMHks8tWK/3NqbjWYe6mwwYyTqIFSkTfs42z0gjOczwLFsZLQHcFSXt0TG1MRR
klpqC1OzXOq9DTAkn5ZUuEA3U7Ht7SPCAt00WmUmkSmr++g9epG/dRQDhHfwJ3ABda99PA/2j8W1
uVjguBUTBfoSrbRtssH03rp9rVaS8zUH7FlDnp/xZK02MoY9NzqBh71yjdl7QKoTnS1Pvv7fdpiF
t4nDXhpbel9lVwL4FAHKDjCTFTty1efHoiZq7Hf6yoLaNOAk04HQTC050AHET29+IYScbKjrAdCN
UNcf3hX5XYC5F8lYow6NC6mYawgjzl661ZqNOEdhzgfClOX0S4DBoyJtvQurOiOPF3tt+Xl0zoxB
iuNQq9IGi03AYG4Q0W4E59nbK047KwOCRjU04NFkN9q9cI+WzvLFf7Hf39/gLYz2OxhdeFeJCnz0
QYx7EqllFZ1FvAI62Ku+BAQTc2nWgbDB/2nJ9+PV85wyNttsiuc6GmrsewKo09ZFisoD2sr8NJMy
Iv95pwMxxgr5BVDsfiJtCEP5+AN4i2WslB4lbT7EKh7Vrz8Jl99R4mwlY5VqpVB6sHqo+xjXlgAB
CLBp7uMFcPx38LPf+++XsTmBXwOWTwuXHlgaRqD+Rzb6owXURATStzPERc0zuK9LyxdJfuBcHbpD
v9TFEg1dRNUN0ON0D27iBzFow1NsWbis+Ur7Uv8Al4QjYdqzuxHBhChCFxiRMkJJRFu3RXf29PYm
AWyP8jw6XKd1MqC/EcaofxXFdSBlporxmCOFCqEzvs8HMGZz4XZ5O8c8y+KlCfV6wLKWp9wZl6oz
mo7D9bN462E0PAdvYBpJBnV4jmj7voBF7eviYoT45Pz0vgXAh1fTfqyT046kZSBM1xXQnV1rTLc6
EVswpmqkoX3eSbe4yjClP/0Sbrj/za3HUb/3twL+RxjbQ19pnVD0SazBL3bWTmoi3WQSG/O9XEmT
j8TfZbHt9KUJVMIwPGnXbiU0whZHLtbVdMx0I4Ou9mbrhspSAbAfXOPijw7cNTNrRtHnBSedvXKO
ibdzzL0qxkYyhwCyLH/tKKjQe/L84mbvm5Y3TqdMeoM3y2LeV1Rs81KUBRrzOmtajvjYrlv3PHdq
29s/g7PMAun3CuwW7WqDSd/Fzw9QlLgtv9Mx1M1nMI/txQqiMKigmKBfppN2wdxr5/KS188xgccG
d+JGDmNEkpPatnEQ4gIsO6eEKUZiEpPM+RJJBhQkAJ2Z27udwwMjmZhZuJfLmBSp79JAGbC+1+P6
aHjtetxtDlR9bK5/P2W9aBVeN3VRlWV2XLtru1IJ+lTb1wuUwAqiDwjwhdfTXD3CVYC79M0jUaSv
JXvRFRCK6TJKLopoMYen5WFQGCKVSM4SAb/fp/SPyHHHJp/TWyHMyXVtlApmV2hXeumP+jPZAI96
mf2sjyc0GSCV4Ayr/wLAb+oq3oplDk5VCz04j1TsunGiEx1dBMirG+wbUjszwFm4oFyCynD8r8ko
/FYu8zqoRTsK/ZBRk2YQwPNQuAegYq3cA5B5uG/rlLf1V9ovX6WptS6QZbrKI3q5lLdktegOgDXi
CZrMztwKYpySLku0qKWCKIcOoAk9ZDYBGwgyD4J2H40PkkB/8N91E70p92Y7Vs1Gbek+gv8kpV1q
9s83f7x18n7froux2JV17tIacQrEVM7RnBkoPBroiDgvo+cwJo7D28nr0MqjhTGGe4zDVlNkSETW
9LjWkDQ8Cr5YktFy9D+2479SELxhgb9nO0wKHQ4Ld7Tf8hRNZTbm5nnfM/k+3u4AYwQUpbx0g4Lv
Qf7fy9xidnkGKZ/SE97jOHWiKgbkNJqLR6mXOdEKQDPtJeshSMjJ2jrKwKnzQmRqX3h3cMpDu5XE
HKraCaYVt5A0vsDnFFIb1MFeBwOA1iZYOZq/JFAmzuM/Zb9vpTIHa8lDZlzKi7aPLTIkTjYTG2RM
RvDi7SjMhoyk3zcv801/k1UmVacseOjklWR2mqhrMf9SDZoGrF4JOA4FeoeIRCJPs5yzX1ZOQEBZ
CioSu/WzAEBkw+zxoiet++0HMFsdVxdBuKT4gLx2yldUrMR3y16tWuT98EoSY/Zmi2j0iXZjzNvv
qVM2aLsYVi4ZEks5IFo55I6RgSQcIDO269fiOdxFKTkc+rcIZRaOVk3AqVjw6v/KY843y9CU2RqQ
t4zP8OwiydadDojMhX1+Q58acn+Dt1r0xFppwAUr3Gg2oH/bV/6H9nTQgCqyqoIWypINNsQPezGh
0DjGPkXzsaiSyNj1nrZoaF558Puv3U4dCSWl4pz1hILfyWWetqwyogAt6gYCOaA+YvL1CKJiaf81
QuGe1bm6/5MDV28xfiyatS/Mf0Bu/vgLJjrX7lfOhP8gSAZ4jowvCH3tDbNEXxhM2b0e1cVxWS++
Q2/wOYc+FSnTlk9DQ3MIQvJr9vs2ejhjODZD18q+T55Oe9lBMntYZh6NlHf1Mppp74+XeB24ZW70
nUBmiUOan8K0E6Bl6BWUMlA/bS/OyRc7Vzhk88/FS7B5Wbgker3m1lHDRAWzARxkgubQx58y9ear
MlTe0jFgIaN2eP8ED6Mu9WZWCntBdCo8hF78LUiuthzxNnk2Mbe2tBb3BxEl4h23B2nCs7kTzty2
MRUsRMMQrsh2LNv/PG9pnv3sXgQXzf2A7/U5q6XPz93GY5m6opgSensldDozaR+zNUVBrC7BPjRt
b11szi+qG3uGQVIkvzeu3bmoGNvZlrPLv9PSjFxml6uzGWuRDLm1NG/eqiUoVoG5WduKj5jK2a9F
ZIdTj8xqb7bPHW8WzmI4BXE0f0ldS0dzUD5LbeXp8W78juuuXwX2OWwERubZhIPZNUEeqQp63ow/
ytLaafbiwBv9+p2rvBfyK9FQAPbIFCEEsWvmw6IY5Lg8O13k6k/JDJ2x5pMRuNpARAxOezBvyB7/
YNBOHnlvyS9to1+CLkdZlzRFwn/cq7pVDl0q5zqWqwSoJG2/tpQDPa6dPEA77CK6cE79d0KHEchc
c7HUqijrtGB/qfymQWNd992ujfXoVptNth9dEHAiaJd9jtzfj9i9XBYmOO/OeYAdD/bL5Gd5TDYF
AVFCTpKPwHtLTrQxAuUr6h9ZTzswQrzwLPjkLfu70Qaj7WZapOAcNIN9oRGxJo1IGlfYZU94MmBF
Hivx785rulhdNVQJuLWSwVYI27C1GlGNhP1SnQW7+ClfBe5AYhfFcltdAOEQPUXA8w1nI3qE37OO
Fn7QeP3y8/g7fj8izHcwsaiE7veikIQAA1ezpCSF4corO3FOzsn7id0GBMpLHsfI77ENRiaj0WYk
gGDEDIW9kxYAw7qsvPTP3jslIKhbk/5DVcin7vnycjG87Xw/dY3Pz8H5PMCF4LkNVJVZw2poKlrJ
FIk6a4wlt8IyrIOhFjCB7r2GiP7HfbeNjtlGtZOFOevXvUQWqVvDWVV9a9F8xOBeWZQScXgt6BIV
xXyKBZQfOGr0W9Bken/Nz2bfAMkct46Sam5g19wLMHORuo2QR+W5DhPrtpBYkSQQeCpYPSOsOcVt
VRqxQNOo2XP70SXIP+hb7edTdlK3O/jIWBncsaTf8ZwFpPS/YtmujS4xiqbKEgEJCCfBGtWYrEpP
9+A58FDUpy6YJWtAflfwDxmP5v1+JpfeKuICsjpaXNt1vqf4/SH52NN7RVBNBbq/+6K+FVukW1HX
/IJ69cvW5vVc/Q6q6aJvPoTRseQ8iJcxwYe8LkFLd/72vI+P9XK59M8Aqai3OVRPt7fDP/u6JO3B
zfYSjRPKd7wpOT93Qe/WLzWD5UEcjyIOZkzutwUMImrUtj3unkGCdY425pMdxk7vyUCx+i4oCi4P
1G9yByzFUk3UjCzNYoOCqG4DTQz06CDEdrQtSXyUbXMR2anjAdTNTvGGuij45uRpqzqpnzju+XmR
eJ/Gp2/MNafxLL8PuT7k7/K+heEahQ5riQhTJVZDgryKxU5J8kM7A/eP+RS8o3ihOj2Yt9p5ehBD
zkv+e+upPBW3Dh3zusZ23FyyXDJCK88PmGAPwdbx03/9F712v+oWWJVimQYAw5A7Ravs/QEXJ8rx
UEbF4Tw/NjIR46W+F2bishoQ/3EeD+WXMpnIlahoUdcR5f+a+IvjrM+k06U8hJSDB/NuIdxSFLd6
0q2D2raeWv+sOo+F/p4Ks+6FMs+0celFFBggdH3Zy4cv7yt+SUcnXUqz0V40qJ57rm3MMHvxos3t
uPM54mlO+P4CoRMfU3aGhvlkWWLZQk5NreiVqVYHeRHP18Jx286ykqSNjaSKM7ppRPQTEcn4zxmY
4CizuPmsmoERleMtXSEW2O/QUXGDAqM1Xbp6UzfRX9kJEUaKzOqgbPsf40+xKTfNPPIktOWG+2zl
gWkTVsUevWQTEmOtzeINIJrxiB5S8mZjAhKYZyJADtFqItqvAAs/+NpM9k7bmJOH+R0ZW6BVuflS
5rEpzxdFqUJ8qbStvBpeDoWoHtE4bTqRF8wDT9qo2xRg5S3vrCb081YyW8PrEz0okaWoDpYv26fQ
vuAJQILgCJI9mZw8eJKOMi+Wua29B3a9KNxiqcxpvPpYZyYMIHYAULOwf4qho3v9/k7qY15FihnX
B3GxFrbxfvTEzy0ax3U78xtac4bta2iHmP3WopE7m+PCktTO7cb9PJPS+0nnPtAmNPQ6hR63O3dq
l0yatEGIYUCvma8r8r4AlGzdHIDnOt/HL1pI/g9p17UjO5Jjv0iAvHmVV3pb5r4IVbeq5L3X1+9R
ze5MZqQ2tTOL7r7dQANJRQSDZJCHh9W7ZJ1lPPf2ks6enu/GIyoP+qBAbTkRN5nmfvN2N5obMX4v
xFJTXwdo5gEdsbzOplqxHUJVueZ/fuTdUYDZD0xGuwpOspaN0GjUyhYcdoHj+zHFPn2KwspIUtIK
g7lW9wcjMAl4+qqyug5aemlEFcOUMm20Gn14iy6D4xuKni3EnI9VGELmdBw3yy+bMAPp7K9MBQig
fNOgbMHp8AgGUnZTj8+Gm0iXjRSc9M+3/vfVShgNNJXyDCMyisAyPBHtN24vB8BEVtduNWi80XwX
Ki2oud7YhVHr8cFbc5+9GquMRputFuBPTuuc1qCdHmWpfhedl5Ips5+EWAQ5UkzYZmVyzCdVijzF
CVVzLfXY6XVG57999BmMKHiUSMAbshNoiSPvI6cD9coJjX6AMGvcHqGEwduY+qEuPIlmIkekWeDT
aABZ0O1MWlalc2WlyLLmyqRqYRVX5pPG0AVD0SqzhtWUtFxNUcriaaAqdGGzRjZTMnlt3SLb2qvF
Ol7S0sdoHR/EKUjxwseKaDG/15ie6Uu5bcvmuk5GdQQG0Gn3GEF5GvYDylujB0eTqO1Gz1fMtlx6
qE5X4FZlFPSzI9PGoAENESP+41540DKy1PBed/U6vX4bDDo0OCv7rlIAn7fIow8bDzgWWet0m1nM
o5PBDPwsjzQPgsapv18iHwxjn/FjHhftJQudtxHaUH+6e/SedZvs/PxqPEB2J1EIAwWcOHKpNIlD
bMSGacegbNHbI1rlRrbklbzqXuSVZzN6qlOGZATowy4cRlOszMl3jePbLKbeKEsBzsOOo9I+5fLR
GcJyMJSEvxTQTRkF+N+Xfq+cs1KtVr1TaYXGX9yNTKmlp7arZLN575xh7a8CZsFIPNhnoArgNSUZ
TwQ0pogkWLvJhjTqXYkGiAhlGxWEsBOCY4/5hi2A05vXRh9xBc4+MjGLI9EfUo6/wmUBzb0MwwNr
MIVfN9axCZOgq6WUuWwhFZgs3npjUflkVBNDo9C3YVkRkMXOhVEjY1SBIblyBv7+mDK9g/qzWIN8
sE//+CDoBsqCwDeRAxFbyQ3jQnRpDL0DFDfTLn+2f8DnFmmj1pidVejxrrTW9vm824EzNHp9rpYP
aYFJ/NRaS8s0z8AIEOH80NeZJJfYD7lU/bdxHVj9jrcZ1F3P4BxeUD0y1QhhEqgr8HyAR0RoS0QC
CHijmBIqwOHe8BQCIPX7+WpIQ0b+PqHZo+gVKRfUAFR/yaCnQH7FadeyYC3EfZMXuzNZ98sgc7dK
wxVhO2AZf5i1rw96s3AoC9tEhpWJNHhFQeH3Gd3VlS3z/nyXHgiKiG36zU3f3IFaGDBlq8XvT1Ab
Cf90O37VOqofaNmCLPI1Q4oighGF63IpVyDK3X4GhrANF9zH0lYRrisPXIEbpt9nf3xTVlR2qfNg
ScD0/2/2KhiiphEmlZo4wCVwScuY+qo3G+RKp5lk+Otl4XQWlPgX/XYjcXT9tKMlLKkyKnRhg4wO
w9Dxl6f+xcvKGMx+tzzbZLp5z1SaCNzCUeLKJMEy0ckiatSHLZ++FtY1HTUhAjYG/hYxBifyJFVE
RIlV1E/NrVt6m54ZLVu1IKcN0eS97hZi4JkLeieK0IowCHqJT4E6T9+jtWSAEJFdL2HWlmQQiqG0
koxxM5BBF6DfUv1ds7RhD8EJiCdQepWm3AeHhwxxd/xYomsqZibVw3tSw2vJAtpvUJfkzMQDd3KI
3UJbCMtTIoDlHt5L/IfjOZwVHUrV3S1l5qdfelCBmxURe0ZFuVumAVYEaL678AiePY+b3yYcezCO
Amao47eTSkWmpNssUlEs7RNxR/hMKPNq6ne8JL1+QssKb3JoyE5PS+/5GQtwdyCEmxTTlClHH4LW
3sn8jDQOg70WgrCZ+34nYvqEGyPjCciqhRSA/uJq661dvTU6h15wkzO2/1bGbyh2IyMEZk7ECFr+
EpwaK35R9CXajFkBiJtQqkXgJJEFPSn0WJcGc9eFUxndQxrsucVa+vlJH26+Hw2MecYn+PnqJzxk
1jiABOq5hLnoS6ZvVkBEX7LLsLULAzBlyycO2tOpV79XijVx6z0XtbQYwphIQ5a2PdhuLrowmF2j
ZZfnvz8XVAAlIig8j1wH0ASTNbvZrThK/BbzeKG0EyVcoH5XOrvYdz3jje+EEEdSp0PRxh2E+Hpu
KJv/5xKI06ClQiiGBr+e4WHCaiZKpAI6Vpei4IfCAIKiu1UQZ+GFQRtVKaDyQDu+HF9SRzAZG7P0
lqbBzNqRmyMhDHs3ch2MFtYzxS4JKLcuuaUv7Nms2b2RQZh0nAedBSHW8vIiQQatIV4B/1MNJrzN
8f8wjXPWcN3Im/T8Rs0UMajBrYg1BbazlU6AhaJhcv220zfXn+dLW5JEmPtszMsuiNCLxB5jk3c2
IzAwS7nRpd2bvuFmNbwfZaFcYzWhU6nBZrXUirh4Kwk7P5RjA5obHM927e1S53JBnyefqcfnWzWv
aAoAK8BKgZmRkDJGclrWgjAxh6Sumn03vn7NllBKc0IAFxDABoWKGpoE7veqzRoplDO0IwyabA0G
g5eRB6BluRBHzBnKWzHkpcmbAUYAzSWyFdiuqVje/vlmzenVrQDixriVJ1H1CAHIkf4UV/btb7ga
lq7lXKxyK4S4Jm7W1UNPQwgdq+GhUrlj5oh7ZuXplb1Eqre0Y8RFCQvU3cUesliL2bh25iyF8/MC
QGEiIU+JrClh9VGDB9a3R6vUiCETgco74YiY6PmpPKTNJ6MMmk9UT/FCQVWfWEUttmFUutw0i+6N
08vXdC1ovZZjhtrLkYOJaf6Thx6oRQG745CIQuaTUISR9oY6w3CmC/jat6q3ynqrX7U7zaaTiYLw
izIbrd8vndZDO9HvQm/EEqoxZG7oUqEMkt03XaDV8IwBgjkQSfrPEZicn58YtAGxVtkyiiICcChL
0e1jJnTa6ZsPIHYazHp+K2X4AOz0aMIFvrzUegTKc/VwOJ2Y3fnHN3zjZwnP+tAJ/rvwKc+NkvJU
KyNudtq6XULn4eQOITlMtOQqAkSaA6u82mkGg+N2L+FOQAt+oy6ueu4195tl/2/pxGkLLRuENQvp
L5gF8LY2mUhzHZBgWu8rFE3PxdRDmVpL5Y/ZWONWLHHaaEFiarGCWBcQFfkrXYG9ZGqGe3575mzz
rRTiSPsg52mvhBRa1PcTihOTbD0HlJ7PxTwAfMgjJPylVNUNFbeQU2HOMQYQbbtTsxViHXWR49eC
Df0tVpGv1dtFEV4tqqOaEmII4zEZAEmyWOVs96CcPgGw+dMZ4aurI1yfkAk9VtyuE/GQMRMoOdeC
HP2wNQbrpt+AbXr6+Wd1/bgif7zgeIXJ6T18I6hjMTQO+XSBpCvEEAtRiOTuHyHe2y9FsYQ0lWxN
GM7eno4CxMz8YWBQ+8Swq8RQ//6NgN4HTU9p50aNYlylh4YM9V/ZX4B2d6oH1tmf3Pr5+Vq0efPG
B0UQDoy3vABPfu/EOdaLsyFBEqgy2GO+6dFXeMks3/RfS8esrEr1HPdvanHaKtgDE6dnOlDXzoIW
TVftYdNuPoLQorBPsmiM8RHcPt5wgDbE52QbXZVtAWme6a+LA7Ukc84hcwxHIzpCzy1AY/cLzzs5
k+m2QHvsW6Wlzuh0vDqU+irvjAWdeMBDTJfkVhRx5dmO4sREyvgLqmmjI7ymjq8xhaX8+ZHAFoqQ
yUXuUjY9UEU/39i5yOZWMHG4rQx4KzfmoK/bBAbuBfpCwtWSqZkRAiwBxwKXjQIS9Oh+I9OeH8K2
bunLWhGMynL/unCf+wUmhxlDI/BTlIkTQw8AsAT3UvxALrgxFXpQzLIqM+pJa6hKqQpOuB1UXjZf
nu/cjG+6l0f6JjGVAkbg+wtvxfVZGPXWHgYTl3CiTAPm3x4+8Y8doM1jQH9JbOlLubkHrIKC35dQ
gpF5IOiQUSE01K1FsWl8CaAnX6M115r+Kh3OnP7ta31p9qzlrxaM7Ix/ArCLQ8CFWviUySHSBm7P
SiCJarpLHZtbUUTjtuJr8psxXs+VvSBsUvz7e4+eIagMsBgTJTUJgRWZlEmyhu8uCmZPuZYpDQtu
cDqlJwJ+X2M3z7mCyju+GiBgLajtku97tFr4em56+srIGdHk+VR9moeD7HYXerDlYDDbap1pfV6q
zbvXWGWzb9Yy+DoArxgwhi39WCTzfrx59x9A2JU6Z8IyFvz+AhyF2V6aCFmeyGisSqsPe8HkzD+Y
bKhPE24HfdfGdq311tSYJWZL9KMPLQTQVYRRPC/+0oQggXZ/PT13SJpBiqCrQI3UWlwhfh1UChCP
8i0MLTEM1Yo/FW91VavcqLnjTmlOtda47wv3dvbEbz6EeJoUUZaNSZD1F2Hfop6M/WdOFUBXaGdg
rATJ4RgncpJCrfXAQdNtxujElGY9alXU6HVhjoiv9z7jaYBtPv+0WXXBjZb4qYuJEYnrXIUh4FEo
hFy4NkO7efE11Gs/+XguZLLoDwovIJrHzZ2Qp4RKyFw9CEyIc0h7hlKzNNBklw50Eb1pmVtvlHCp
eWR2vwFRkQElA4ifnv7/zQ1L+6jtkibsMSI0DVdcNUYfgx+mC+Z/du9upBB71yucG0tMgb2LGn7j
dry3zjnfNzOhVs7Pd5B/jOCgypLAKTSiAuDWCFlyQ6dlUGMLxVZvTYxBX7EWa9GWe6VMjEB/g7aY
/V89dOgVsI3DPrO8zWvkDKbypzE9Jzcak7E6M/3xPwRJqxoHf7bGOTAn8rfn3zqTTbr/VuK4Ob7n
eDGHBQhZX83A0cCIau9uvfwYsawqF7brnertEoXXQ0PW722/2SIirnCLkAtEMBNdqHwb0H8y99xy
jpzuBTD2J4ecgZV5vtDZ878RSMQYWSQzIGaL+4vUBgPe5X1pZE1bOqIcCAsu4/eKPFwhCdB1cFGI
uKfE4ko2rRMvKPtLZnSr2mSt9MDo1F/xPJ1u+pNtRDO1Kvv5Amfv7Y1QYoEt1Yto901hP6nOXYcu
F2h5mfGbsvIF1c84T40iNI0/Fzrn66Hq/1oq8aBKsrSSUx9LZbvM6G2hxvyHfl/aXWaWKZ5xBuuq
bWdQyZLVmD/PfwomC0VM0wuCy8FK00K9ZzGlZcgMmeoWjOH/cj3+JYZ0BsC2xE2d9xdZOQzZIVJk
raVXgauy0pf33qa+KjFnaikwYKeffdAgDKcR0bEI5L9C3MrEZSOm8SA2oG0vUTSp5tU6sNgi0GGM
HaEftdo1GxpBQurpwA/rPHOo0nel+igkh/rwqB+2X/MZpYn8UrQ+F1UC//qvjyPUmympNo04XKXE
NbzQqppjHV5kXh86JzGkRpMjM9OFaB02slpjjo3yb0MBYLJu5BOaTgVK2tUUjj5PPfQgJdkmkow6
LzUpX2Jom/b58RwA8wWqDYXPX0t/45soLm1bvoTXcPk3drDF5l2kYtW3nt+i/+W4/yWGcIGu6KVg
aKtghCmT51/Rb4MHyblO9pWASQWhLiDkAfq8l/UYuiZAIWQe0G/EH4lk09m+pzCoKFgzUauxAbNw
x5f2gPBmAcUXMtvW/aXFK4KPfC11TYHKjk2/lFCbN5yY5vI/202ofQ/+npahG3iFKDPDYBMpu6II
33PloIR26uXrkX7nxlNCr8LadptGD6lqRcmbQqH+g0XzoO0WACqkRYkcIRnIft0L2QDzIhX9Bx+0
kxy+1/tcZDZtkmCS3nMdmJSW1LRbgVNMcaNpVa3woV/gdertKvHA0bUaYXZ5YAbZKmHjBWFzvgIg
WfQw4dXNPPTyyRgSyfaZixv84WWfle/Qnaw2hWR1n89XNScIz8/pcQ9wtMQTB+pSQiezeTdc+qLQ
kUZQa6q5oghnj1mwl/kla/2YkMU8IhkTN1CA5wFFJSzDEMU177bccBkzyYqaa9cnZjK2mtysOGWt
5MyKC36UtDKer3LOF92KJZygx9Qc+ISk4RKwR6laBcVbFJnPRcypx40IclDrKPSo9lPicGmrt67d
lyVg774ZxLwqR5cyWvKuc+cGCCkD9MBUPxGIO08FbgFubmq41D5gxBGefdKRbWy5a2y/XKpsPQoT
gVpGrMwgWGYlEruINp8+9H0aiRJkQkqzZT+4PxmrStGC33g0ZPdyyCsmg+kw8CCHQluu9GeU3vJM
G07PD+rxNXMvhDDldRsL8RCyiP15ttBY3qVXVDbQC+owA7iGGEw6oyVgbieGjXtzoUTMQLchh0dq
jyKH/InopweyvDdGSvcqlRpbJ3tjgy9qeEmEtTR8Dcgg5D6lCx66g/jQ9uu/fvDNu1OTXyrnNss7
bKZ78DRd02nF0rY86u/99xJ7n3VBIEjdCIuTHYbxWNuV3opqxuqi929nLO8lEQeQeEJXdQUklZLj
y04kFEbkvaIEqdEhbabiAsJkJs0HeXAQSNdL0GCyOxaLovyoV7CyKN5yrW9XuVG2555DX0fXnFPa
SmWzq2i1A/Wqgn59ntY8D4kW16ppp2k1Jv0I0w+f69QE7Ur+Qmn60TahZxdpQPTwYOKS8hvA3/iV
rpVlsa/Y4dIMjGvIZQEWnxxNtW0Ufj/X/Jki4GQtMBZu6hJCizhhBrmMkSsJVIAXvoSL7jWmN73M
kIazIpxG0ciLfSv6akSdS0/QMDFHyI45dUTDqRj8hMI69MO/ifwlsUc+fRebN5HTqMYzs3pBQWbM
wO1nkg0iHoMR24PLs5eWj1iTEUejlopgpQhydPCHOtCfb8svpvPes8P/AYiPjksaTomcBFDCKyWR
xIPUDj0RFAjZQP3y+fnJa5+Hzevr6/v7+273sbpOE/JQq4m1r+fyZ44F8pHHYaZ7AaM+7ceNBuS+
KHYKMwoXf5MANCRavSmYlZZsPSuw6jUHynXulFijLTqMke1Fg7ZQVIhX4bWxn3/KzKtfxgS2qeQP
k0UDAHv/KYHiyWKsxCI4BHLQXNWF4XpGalDvlb2Y+36MBWQOLWt4g7NoAwLQ4F4W44dSUDaSeKFX
/jsmttooie8wBsouFzILMzADSEI7GnoBJR5dm4SzHGgu5DD2TQTGDN2zDdik3lAw/eYxeQuzvkDH
sAgon6ljQiSHDcSFRvxGdl1IjdTlObCY4A/dlofLHpONQG2rDZoSqJ+mM7XoqxdThVk5VQfbtjV7
ZRiWGmLxGLmz4FdnHoT3X0NcfH/sUorOcvEiqYGRtXp1BUtDcAltTSvAOx8jm7RabBF+NGx3Qklw
IjSaUfoeW4AH54v2Z/gsYoN75TbjLkXl9qUGwvrsnZ8r8Exm714okQ6ggxBPcL/AvoNK+M92b+73
IDHa+xo1TZX7nDYdSDmZUzOn3OnY9zNIlj5YVLPso3Bo1H974JvCTB+E5hu8UhSMNSR0r0xj0Rv6
SkQzRnPamuUmDszNK2sqhjUCYcx8AxkQ/QwrKV94QkxnSlq1W8GEVfGBRWIoFoJHRme1bKucy9Yq
Irz/zZp7e77tM1kmrBI0sqDFACsgTT4jeqUpsoCuccMStGu0yrUbVVc89N7WfZUCLTz562h4eS70
MSpF1QycXRPkCn+TLZ1SH1Jd0HvyJZ9mXxrX3FqC7czdmzsRU9B0Y5nTQOnTznUljMDgVwruTmgG
BqW16uurp/E26GMWfNGiROKmjnTUcLEHOrYepKedhimpu3IdXZkTq2cmFNROt0sNxL/mj9AUXgEu
ALVAJFFQE7xfpcgUAyACFVYJIGm79jXFKLRPX/f1iccjVxMzA/PACW2zq8Kqth2mPU17kFieSpsn
DPGzQx20RoJVghkhBPlkCCTP9PUN/iu30PaMaW6vg+5p3Vpw4i3l1Gh5dzXfKQwQq1GLPAqzmnGz
IEL1xaRMAkoqpWkWhHe8ZvslYPcD2xFu9cTQB/QlCNLR+01EyxKqmjWYCaVLrfMat3YP1Ck3wdGI
ltLRjv74+mh7q8piXiuzVOV1BnyDr9ZWbUU4RPfEYh9oUCO4u27Zr06yieOcwOBos0Q+bKKqvD/O
UG6DVI4DGQj9Ab1Mf0pHMscNa6geRuFq7uvzWziTGsNW3Igj7gjEJfGYhvKlMdpNhaq1KRnIA6mK
8ZGh3z+0/IkDa3Hs2QyM/14ucVM8t/L5ksMyRXT11k62CwALatXSeC2c1mp3rvF8oTP2dELQ4AmB
twQSGERoNJaBXIVxL19cK9Q5u17jYE3aLhZCsCUxhAPj5IJB1hRiEAbaveMdFfDv5Zr0/nw1M9Vc
YJdulkO8T2MZ74Si6+TLW4oWYN+Mjq6jnLytuJmoElJVgotEUvN9sRFy+mFSPTkFdRdQRSgKcon3
6ikilM9iYZAv9aZYiZh5GOulweuSNZyjv8Lh+TIn5SOFgWkc2QsekE+JbHSnQ7cApbqvXLjCCHgV
FgpFNC9Vx0XanJloduI0/6ckYj+9mvOz0QuVi4I5kZrgexpm0nN61JxFo2M0diGkm0zY48JEUC9x
E327TGh/Bb6xekxS5ZJuwrN4ZvXxP9q5fwogq/11NjCDOwkQt5TNmNTJ29Amv6Dsc+8NgcdDAwgm
QYERIeyo6HmK1IqFArgf/VGs2K/yJzylBnta7CmdOx9ECcCiSDIeeSR7b5O4fCPVHYZmY9bvKfwr
1Sqy5LHa+er4IS1s3qxxupVG5DjqSGwDwW0UpOdUhlbZQs0w6RZMDmtpR0da+YcLVTZRl174M45v
CoX+uUjCk4cNJbssA7HKvt6HZ/6L+W6WCPbnDNStDMK5KlkuMUHUKgho/VbtPoSdvC9/MrNeYsiY
U3EMof4FoIOygIQdMIGLDs0kBUdmVGEkTnd12MOgYxhstWEMQBXj63NbMZMoAj4RdW+whoEKCm/x
e8sU021KyTUE0ivQsgMgOdrCuoH/9FEVBjwaxPMJMAAcSFlzrVl3n0u9Q3MP1bsvIPY2rWuvH8CY
Cb6KTPWOqmT4JvdZWaLzumP1BAOs4mtoFf+2LQEOYiqeAVMCvhayZ3CQy4QZJbAUSvRouqxTlMxq
/KHqzny+wY8HqkyDfrG3MijMULO5399SLKqqyUHMSCv5CnHo32L0JDtJgfPL2Z5eCKWnX7uzkGD+
UBhkMfBCYKBFRBg0cJEY0HnEXmIKRjjqylTPXKE0WK7htOcL4x/uBNLwIgwZh4c+omiyGIUBwk04
jJxwocYdU6zofC2HTq6oEkYWu9Sr634Fga2EWxowE+889gcBbNbsFVGaJnFW/0V7H40tuec81sYr
gwo2/v1dfmSZrcjnrtTo4hh466EP1MY1XU9vKr3G7BMg6cvKiBO1eY1itW4NsUBgnqAGdu2jNect
IHQenClWCReKuBL8/dyDz+Gbsk7S6UWZ+rJrFNWAySgS0ohh3lBGHISF7bO5ZxTN4C5ozpxksHUA
QIh2kYna715zeKHnBBesQhe0vDAW20cgEeLY3Kl6bDJoVRJLqqL0KCjDUqF/7miFCQCIsE8BTTMJ
Su2osvBCZMUAvwFOglEp11XpaCWkVw700NvEN5ts5QHdHW5HbxXK+1SJtAJE1Z1GM7ZPaaOvCp/K
sB5HsypVTzwwja+J+R/WsyPZ4NoAUwmo7CX+CYptUrsa0s5N/O4lWiuoTaTJa/YtXQn8kZbHiaPX
7cxS3nD4r+c6/BjH/2owOOcwnZ4XQGp2v8ciHwgIKZCOC2n2gPdTCahmjCF2Re7ZeVUPegnKYj0q
OVCmCNWxjkVaj4bi7IlJo7OMK2uC4updkv4k0wp5L8u0mksk8ABwCacWisCrLUaYO8+/+xEAMmHt
FCDTEM9OKG8inuR8thNHT46voPmNHYVlkh1LiY4fxwUmhjda24Myn3N7U8lx1xAS56aQhNXC9j1G
MsDxCqCcxWNwyiSTxq3NuCoPy9G95GGSqTWTHUNcWb7sVEzQVQucZCTWB196WeT2eUy+QLSMlzvG
TfNgOSJjQd4VuYIuae+aZJbbgci7Y8yWtrpaD65dvQIcU3C/eXahbvEI157EYs0M2NaA7yU5rMUo
42i01HrXsFFkg6ZQLupcGozHWetbVQCymaKtKnsEif+K9anWFH1JbcIx12XOdw2lK+qlcPLhbcGj
bxsYdTBqszyy6YQO822dBmJYedcy4pFpCysNEzgFTZAUwSy5bDAbQAr1qC5kS/HoUQvDKjVBnBs6
8oDxIM818zFJgK9RoJPwPSD5wiCS+xvlhXSQN4D/XJmz7GtJtB1+6Arz/TQ6s0K8s0BL2hlpYHDu
nuGNyjMBzcn4QqWTfZz9ZTcsp/G5nYRGjH5CVMe+htYSwlUmGBKzFjhdUV6kq8drErW0j1N4eu87
8eWY3Y1ZD8hvIM9x/+WJILRelnTQqBdXVH0P711ukxwbaVfwilrVb1n3PazD0UrEJWr0X6KdB9l4
faJChT/Bsnsve+A6tvXG3Luy8g7Gw9W900ABGqf6+apBJ0VrR/yhFkza1UEU9xEf6VP3whtDrwvh
mtHAPMKq3EG4JLLegWOBmkjrl2DZj4HadLQ3H0k6pKYQJL/IvGsPu7KnKqvnDE5aeVsBdcN6zxj8
Onkd3zjPlo4UrH6pg31PWDim38IQsVVoGsAtnECsE37jfqu4FDNdG0H2rlUXGdlxKF7Swug9y800
0f2uqU2bW0XznmIWCsdv/OFvSesiY0nABfWCyqQWcgwgoQg3BZ4jdG7Erc5T1jishHAXx0boHjIQ
bpQGFdmNojKxIRy5L1RI3bNyqkOnrCJg3rSQ+ubFI7qq1YbZNquxfpcUtfc0L3CCczQ0Kp2u0Ki8
cLvEGR29Wzxh93kqafkk4L2ruK1Ec6AKtepPgbdVWtB8B+FrUaipnUSvXdbAaat58J4ewsyOBH30
N15tisIr2+vDl+g5HnXigQzPVhJ4pWCxlWovuug8K0+wNmraXz3WQDNXwWtBd5BEk+NV6Y/LO1J7
jSOnSPdAGfowd8NGBGnguE3zdQxcaaC2lIPpDjkKx9lLWuq5ZBT9Gsyx0jF/84qFgHfGg6PQJAKg
jxANuRWBjHjRqefRlOhd68gUCw3Y+MJzwL/Z6gBrxSobWHKtDdustpjI6MDZoqV67K1EWROHLV8t
fM6cW7r7nCmou0mex6mSeV3letdhm/BqJJlVpHcoovu0mvkvNbgqeYOnI11mywXRj+H4/UYQ5quJ
2X5MeMq7YvBTkqDzssw1pZJUQTSrVC1TECvG6YLMxyc/YmNE/zD2aHKZWKjvl9t4I8eXpedfa3pH
wfOEY7/1PVmtcuApUrXnciOqBhW0cCsGQXMr4zr6g6PIS5TUjyA9fAn3i99mp/waOdA1CXO24BvO
v2ay0Kksqhg7oWF7q2glRuuGKt1UUixfMqY7eDVdr1PF6/UsGXpV9Bn2LRMbRRvoONLZgsm+cspd
gnrPfiE6J8GczdIgi5EI1ehcXwqSyg+ujcvZZRDqilRqgLJXkpVXpt+0RkU5adjqfnYKqZe43Cil
GUmAK38+99GP9RYUu6f25KmbAvAtkTDkYs5zg4jWxKtoRYA0Ma+SOWxhrCJeY12HFWxkDN+jPXrQ
rs8lPwKEJskKhMPDAsIoELFKCywGWyl+fBWLXaqYpbeWRDuLMIHkyol/Q2kLTiUX7Rb0rhaNSp5G
g9BvOXvp80z3U0ZDPAOg6VsHSvMhdjU5D1YQlapUrXHCly9bXusvPAAf0kvEJ/P3Ks7wMU8h7oqu
rJhw1x5myAy7qgKKJ2aNpAxTje8zfyHAn06AcHKo8yESQeMqkrhkdoJKgfEN6DK+loBEbKps4d5O
qvbs5wk3ErBdCZw6fp4ZdtLw0n1J3CrftbK2lNifiZeRhUC/DsBIExcb2XUnlYmbcRhzfx3iceWF
W35YMaW0dZtNcS1G3uiy93ywWw2xhU7x7uW5vs08UPB2BvgB8zen3L5MxFUJZrc2ru/615KZ+itD
DCUf1Lgz23gL0nw1KS16qXflUV/uRRKXKx5kymVaxb+Ofq5FbKPGHIMGrHfQhn1TSDI9X+G0gPuT
BOQcVJe8RKNdDxM37rUTDcY9qtNScOX8Ltb9ZqxUOqM1qpMi7bmk36N6EIWX3i9nBVKFxF5mReX1
jBSG1yxdD+LRa0et59Frxn4joyN8tK0RpxipA+7cbiPKe6U2x20Pt9NUasquo6UK7kw4OpF0IPEL
cw82X3KwqlTnYchScXitqW3Xa1nOagl1Eo6uSY1qnjrJXkZJclCrA3dVxEOJJvUcab5eldKFrXms
KyGLCPI6pGaB9EXehLhPOd0nZZbX4bXkv/L80pbHijpwiaANvuEFqujWThNehV7nUCvmV66C6Cyy
2YZV2cx4fkxz6jcZDOAvUfuBs7lXiCgr+o6hO8CkMHRSa5UGrP1cWAOXm412KBWxjiBh6f0yJxRE
v2BVnmDyoPq9FypElQ8C8iC6xr4s23xb0U7XvDN1uwYKacQTL1QWIuGZDAhAYxMQAkBuGkslrtlQ
uAEG3mBXR/4vPziDBO7KBO8NvlKTc49gvAoMpjHkJVjw3IUTBIyKQDF0yo4RYRbbNXmIR3h4lcR2
3DLxNvov0r5jx3VgWfKLCNCbbRVJebVRs92GaEvvPb9+gj3AHKnEEd+9D2ch4Cw6WS4rKzMyIkrQ
61KX44Lvmu4V9rhpwhTSIMTCLzNAqen4QdP9CAkOn/BSAOe1cMnMOWfx3MS0rGfBqgvfzCVKGDl+
JRBBh/Ir+JC7bzCTc898+jZIBOqsVbQP0WK/AHec2zHnpplgSPUkA+FQETl6rmhHLe05GsYCIEm5
hucuSFtoHCbJ6j8/G9CpmnqXQAmM6+ByvKPvCyNvVJFTDyEaZp9cqTB9yaNhn+M8Jktb9PqWRcof
LToo/AIndEVB4WZt5I8Zxoh2VcHO0HNAash9bEdhfOSCkiNNo0Wmh1h1LTQ5kGEhWnUhahOYNVei
c1wfUysCxt5uKvVbCwdp1wRcAOp0UVzaCZODutpsKDch0Y0OKrTIX85MDSKEPBkFLEeyaxSkXdGq
R3TpWGXoat6iNZWvVtESJ9ns/sMUgatikiFBOu3SKp8pgyQPSuQYSWV6Q7U2ihM30iR9Qq5bKu0G
L/Re31W8iZ5f3luKgqajyg4aPXRTbdTgoSQgXpqveVfMRzGHQE7WBgcu09FCrcfxfSj7TuQG/F06
ZuNK0d2EDnn39h/vReQvUHcDQhMEJX8x+tnZUyQvyvu8jp0miNBtu5MUsyssGfIZ+fttS390Q8w4
L0wxnoTrU8ONpCp2xAN6LjevWmzXrvXSvAZUBmIlttGEuc0jqoEIP7kLIzKsvTt1sRo9mWE/Y5JF
wE35p9zAnL7WTaQxCuLEQXq6MjNRIMMYkVj7zy9AwJn/mZlW/WxiCz2Lk7CLEicZQ3Qpb+XR9MXd
CDWopVznzDsKGOZ/ptjgViw8n290mJJO4moEw/WL/gbNEd3kNAieIAUW2D1Ybk7jaWFFp515NZWI
etDIrYGY4C8pcjZGX+LCtgzyxAHczELC/WNwqkNo/4R3EAwPTR3gks6s7tWdh9zHDvfHUvA1czkB
LP3vA5ijowxqAAxhmjgln0KIWTViy4uG1L49zplsCib4zAwTV3hyBuR+niUQdFHd+6YzC5KLlp6S
XLc5cV09ieVWTdcLVmfupgurjDNU9apUZAOD0+6+yy/Qx6+ayJRfe4pM8Kak0pZaw+fDbaMzdwVs
QodTACof+qiMTd4TPXAY1InDRXhR9oX3iUsjXbnNJGjXBtyq6cSeymm2BCidST1Pz3FgagBoQ07V
YI4lKjgeCkVN7MRN4d+FdZ8LuIo9uaFezgkAYynFqJ+m3Nuzx0dDTfo4K5V9nmV1RsFanjz7Xth+
R5xRtd9471UDUtFtw4GSw9BLH+0jBWixS0HOS5MPVW08eMoIHpGgrHIVxYjO+OIkxMp2H2UgjPQT
sO0Ice9/Sn3gBWbTh2V0aKu4T2mWqrgRZKVOO/P29M8eZUClJhbsSWOPBbqJWasoRV7EDjIJNdea
ekUED/QI7oNm0G6voGCtU2h3xn5H0d+LztbbH3Cl1YLXm3T+AcwTAnihNIxBe+IM4bpReEBIm0Al
SbStPCJJNCqI9qWLdm9DbyBHacT2K6LsuAbUPfVvyb36z5jluH4EH2qiBMRIToV6QLXlv/hMQJ0V
FB0R6IP/6dK7dmh8HfJwjJ2R/wk++HW453yZBGJpB43ZdrZaklYneCTRwmtoqbxy7jEBErulRhnT
HsF5tHFdC2XKSKRltGn7TQlZHOjTaFB4e1r42rmTLKN8Dowv0Jp4mV1+bYMEOTf2Quxkw7pQd00B
UTXotneoDACwK/00XWDVyO23oUDa6HWARqu7DcQeH0dUFDCLjS49GwNVO3SzvQzh4wB4Q2KWBUe6
paL7nAfAGwoPebznp6fb5bdyfhl0Q2jEDqr6rek1am4WyeASA1NuoZyqkjhOsnVZcktkQjNPmgkp
CJzK1JADuptLy3GZuUWkypgllffWVS+BHE0axqOSFPnC5TwXA6DwqKFeDNZ6XJ2XpnKt8JRyDODQ
JUEG1VMzWKGRPaPMs+WjYqlcMnt/IKgVgehDCgjkNJfmOMSXQQMeF4dP0OYkGHbYkLqibv2kDuBF
tIKXaDQHf+nauoLd4Syfm2VuR1f3AzcsmsQpVKIW95pyaPidbuOActEu71fDEoH4NYprsjjdHQCO
qQCBM0vYK0Ul+P6YOEOLHASQRcStPkWA1SvSiC8ohuj3PqKh0OIGs62oZvO4SQHqN8KNOP4Kw9aV
F95aM8E1vgjVclUDdAYV6sup5wuBCxqOQ2zkG+22GwBVEGrlJHKVcgD1qr8TssKjPJcEtAFid+F5
OZcegCIsWG5UpKuQmGAKE5Hm+pEiQhKTqwqihq/agOqevOa0rSSt0r5exd5DqVdWUC858mlgbGwG
oyCNmhSYoHR+OXBZSIAiamG5U0hfPFR8ahojQAKhFbUJLfmMVupLW+/Ry0+8xFZUyEtOb8HcQpv9
KKCQ59uxcVekxz541mOTd6n2HxNIQB0D22XK1uD1hQTD5TdyQ62EQiKkTu3GlJM2XtWCE+NgLOFr
ZupDMIQXtzGlJ1WARC4NFUWj6nkkpU68L0/cBjKxdKLsBPnq41dJxIredvhzOcELe8yu68a0raFQ
mDpg7PRt+Xdq2nj8GY/30V4lLzmRqFOF/4Pbe+bEX9hlLhroKFT6GIqp037hHRDJu9T/SLWVkuWg
zAhWcqkTVzmAo4vvTxW3c/E5uRlHVo/WoWaX5Va2pLU2c/4uvmjyxGdPBG6UVRfPztRBkXzqEoDi
O59g1/dE8H+qfpEsZNYeoGq8As2tSXXr0t4wxIFW5bA39GifXE+MoBvwbZ56rDmQ9ZQnNIf6eEis
tqB03RHzO9m5FXm+vQOueT+nrX32HczxS1q0HPsGdsAONCRg15dQECYVBCnR+9i8rSpznwLSCnkT
59R9PjwspV/nUsEX9plrvEpbqRCKad4J4KyuT8s9Xi1ZCMblzMXwwb5rB+aD93l73HOVjnO7LPNQ
MDRgmQgw7oYOCkGTPR7ZNHYtf1xBGvS2sWktGRd3YYu9VuUuiHUfY9S1XStEJKzv3eG5934WgTFz
KaILU8xVmuiRnA0ShiXdQTLQQCYGncHtrurwtCWlfAzfO0AUD+5SRnvec/3bR2xhRfE8BBU+TvQg
rDPoWWeUP/DP/LiNfoDMGSOTA+1KZhUnUV3I18zESBdDZnwYtk/XxSNml5ceVAFQutDueyouBsez
PmtKZYOkEsAJlk2j7FROVj1gOhVuN2EeFTsR0OwgQoKAg1ifNtV2Irv8EF94paG8bhvhEfnJBEVC
o1zC1U1b5npL/fsYxl2ljRD7vYB1DvND61s93jUcjTgbbfAxcDu7xOSW8mLzu/ifScZjTY9ekMtg
niVlL4R2PUREfgWuWFikEpkJ7bGi/ywxPkkUxzI0UuwlOzXR1gjO0zs6uuvbh3KuPgeaSlREJk55
QMmYKez4OBeiXE6dZzsj4Z1vVoegJ3VC6HZyOxOfa7c+0Q4YqIVrdwaEA6d7ZpqZSoPTPC/WJqdr
2s0Pqm7oGk3tkejtJl2nI6W/8SH77HJwHkcVNW8PfP7SP7POTK/adF2U1hh4+VVZObRVFVyqT1R6
5s2t0Vil/dCRByTazSWa13kngRo9cKDI3qDd/vLSCyTOh8ojnjMxyJ2Rq5YyUwW/egjtgOBR158r
8CrWMRqjNvBSZQwG1XDh4MwgKnQ8GcFfABQsCuwsHE6T425I+TJx+paE+gpgm7o6eBawWzi+dPhJ
InsITT5ajfLGWEWH8q4swPMr26q+SffCz5hYSKTVuzBYp0uNaHOeDOwDyCvBkaKowGyLLvRasYv4
xDGEGl2iGfIXxZDCdJiD6aNeAijOvGNl8PrinMlgYuNZWMuAHFOhGgoyv/2wHpM4JcAmPaBJfXV7
w/0pNLDOCrOOIw1bgNEyJ00akKlq1Tp1VPQofrY5ybj7xCMGyo/PwptbEP6nyntadSTPt9Gm9G0A
y8eA1l99v+JzUwtN3MxjYsby1kPxR9xGL+IeNLLiPej0XDj7Xy+xcMf43cPtT5+9T88/nVkSt5Oi
uvEbXN2qCR4qWnRUzYCIOPAlunu4cJMWJFt3d0ti0dd8H4jL9GkzaFBthq9gbrUgGjTX0+ADXZVq
e0MgqPGYQWveZ1SmCjg+VzVBSqv4DlaV44ZkaC0RGG76FVek2gfyplEWlnHu0XzxSUzQjhjW99se
n1Tb5mABTftjb9T7VYqG2q/8V16jAzWxIce6aqj4eHsdpGm4V1vobDqYLQStBEBphRH33UZ9iD5e
5d+74FHbqZtkH9ByBwLD2vqllUm3CRhWlc1RoN4dlSj+3xbNYMGLzD2XZfgvY9IORh/EX3by7LXA
gwyqHookc2R/iIpNqDVg9KtdKXltQX33XAdT34sUDEVJXTFIT82Y8M9DrSevmWTE3sJ9Muc3QB6h
gBJdAXznb+HOvmYAiEDBeypzmtqHwnyVpTSSk6+q5pVTW/I9ub0Y055n1gLFfNQBZeQr0M7KhOxG
r4WNUmmZo0mavNEDAe8D5C9MjTMUKhV6QuIyXsqPXJPnA64Dkv5JMRy4KHihy7tDHIRIyJs6c8TY
VBVSQhpBNctsLT2W6NJcCcOjbBaHUt1JwlrLSVQiNtMXJnrutQJFO8DeAUkExRnbKiwN/iAqeZM5
3FoVDmJJOvDD7As07A8gWaaNyW8q2Up1S2zsMSf5l7bwlJjbeXCiogbMO8pZgN5fToPse6LmK0Xm
fH5GYGBI3rOnmhZ28Hl7jWfQlzrsGBBFQOZDu7oc8lSURt7HSAF7IxhoNT4VfkFq7KYCqWi5IImK
DhaFRh6SMaVHx9FSniOjoYUSLE37zE0Fai6kz0G9pCnC1aBVrUWFJcXag3Q52zrbE2duAVYnCFK+
nxc6Hed8PohCAJIBt5Gq4Xa8nOKy9cEYogwZnqQITBAC7MqEqClVjoULARotRaxNloKymdcFeqrQ
l4NIFP2V7OsCGTBOaHg+czo+h+BcMWhEbAR5nSsu+NOzdCBaK3kWAENPneG5q7FdROL9kaEwBxuH
C4uN0EOH6DVz2bVCEbo4+fgG1+VfUE7ivtMe6CUzFV0UkoQy8w2CAAo8/V0X5MTIQBV2dCPF8FeF
20aRCQBHCqxWH3sj2OeaJtwbUgBINz9E4kuaS/KL1kNjnPJ+1VVEhrQC7gwtE/ZeF/MGMcTOf3Zz
UXku06qt7ETjZEdq01y3bm/vubsMAIpJ30kUAK1lOSZjiIyUrpHnTubTULWEHNM7mhl6FfKUcsWn
+IbP4bYiCA7uO+jONwJVP7vXwlaBogVAOgQFF9g9b3/VXHyMNil8D0oaCANlxrNOiPQSukCeY8j5
SrMgdQ5qs6OqrXqf1ltv05md5oK33hqlhQTwX77pcu0h8oCmSQTnYKZHueFy0xeNJ+tRnwaO+fo+
WOnmMJr1BnxIYDvDRJC7SYd+UkH3TR1UEF+E0BN0qR7o1iWdud9PNFktiGDekKuCuuADxHZOp5Se
csgMpBDr2m639LT0nri+93BgJtkoFGPw7ey9B0bnpJAM130Sire089BztIn8e79fCHyu77tLM9Ll
1PhupugojblPDa9YXnysgIQFeylNxp2ULKnczSTkLq0x3sfLClw8Eax5nTnQfKOBJaf6zfeHwwGK
PHTz84WiWr/tKdmPv9G9sgCQnTkZl/aZKE9AQrjjJ/umuqoDcrA/pxw0spPy/f0Lj0ygioAKDS+0
Ic2Cn79285emmSBPFyNdiybTmmvL+a8Q3UWKumDjOpC8tMHsc8/LvQRuxX0CqL5o0P25REw4c3PC
AtqBUZ2eygUKs4Bc17sQ+My4pwSiVD/IY7bbI9qFvg8Qq1PMpWLkda5ksobIeCqGoz+BmTO+UL1W
KhvuCXwPpK83YAUlA3fUis9afemUhcB3doWmTkVcU1NHLRN9uGIpj9zQwpoCuoVqlWjP0pAtucHr
5JbBTw3yU4cKfllSuGHsgEFLOQ7M+5GVrPS9TrbQ6gKgYMHSnAPBvMiKNnEN4KF1ebLVotO1qne5
px6VpR70dpVEqupQoG/+tmefcyHnhph5kyrIvQY5DIH0HG83ibQyT6QeTHv8VxwvJmOXzDEeq6oa
uXJLg5vkbqLHDopeHE4w3tdfAgVTI92qu4WH8tyxQkgKQAziJYATmZkspUKKRxkDjA0wDHBoZ8e7
/fYczuw9BIDCVK+ABgLKcZeLlcdV3YhB4jmxWr6UQbkv0KxA/CCxbtuZOVFohwJWGcPBk+OvSH72
mtK1sAvbEf3BaZVtRU+4c5Xo1UiDTwmsq0XS2uDzXThWM1mpqQXrn01mwXq5931JR6vowQbpZGh6
BD9QnP7ZkNWG4LKFBpx7jPGmPS1Eu3+tMczFf2GacVdCiYpq3cH06ytPn1XruaMDSPIUYtr2xrDw
CZ9Pk/9HvqH0SLqTTZU0Jq1XyBJW611umr8LmdmZ3XvxRdNGOFsAjZOMUKkLzwkCY62OrtUq/L7o
BTMpa1pVSz3qs+bgZKZXFZCWLOghFHLw4SSe50RI4otW0ChU1ddRvQOQbsENzF2uIBoRgFsBeglF
b2ZoIuSl615GM26zLXRaeZhQiaQ66TfhXX2fmopLK5fUMS5YD4U4CO254COVP7qiJNkbyn+3t/oM
4ANowbPvYW4PoPCFouBEzzEbS3g9hDINbenQ/4L6wKPuQow5Ra/sTjs3Ni3E2br2XqlEbWWgE3lc
FY/tnhd2HwoSScphyBeimBl8GgYmoodJQQv2JOx5aYvraz4potifypqHkQiCNXx/755j5Ka+u7W0
BG2di9ou7DE59dD1lZYPYK8LN229EzQn2vmtjd50qG4F7hr5gWAEgD02Y18yJXnXBncC/5oYG7He
dRYPABu31VJLUzizT/eRqy3EPX8PyKvZP5sR5m0x+PHogmzcd0BGWBDDRtED/DIE4eW3t6VH4V0M
zZrU1s/T3Z39uOdW8ZGeHszXw259kj+DO4ig0rVrfWvmJEW5Ll5ub8X5o/Hv+1hu/FTS8hGy274j
gkQayP+XCh2f0N4G5lHbhsom20JPCpmIjWjGD4N6KJ7QhNF/1I9cSgf0Svv3tz9oJuF0sYUU5r5B
biQIugpLquiH2n0TOAheGmvJzc2uNhwls7OKdBJyT3xplsAd5qZkasZPqR/01iOxu9iyO3PHAhGC
hD3e6OigZDnK+UHti5RPfMiF6ltwQazGF/E+oPxrB9Yn14U2ML9wYueuwnOLzLU0pKKR1H7mO1q5
RrP4UNmxmQ7vSM2Duu6/mW4UIqSJ5lxDOvPyxDbI8LbKgOkuZFtKqJiY8qk8+gA7GlZ3jElqav4d
Whu0cDVaYB2MR2o8LXzDFIZdnRFotQJvP0F9/pLyZx6qGdQyMbIGS16vRhWcBry0Db2PzqOFiPxu
Gm5QYF+JrkZivqLKUklyJrn3B96G5hjiG1xFjNdSWrVN4xT2h5VCit8MSCySAYhHaWQv3PuzHhKT
jVwPWtAmhbPL+W5H38N2Gnwn4RLbq56j0UpcH6iXBzHYhaqM254GEhio3oqceJzJa6BIeV6Y8LmY
7vwjmLh4zA3e75PRdxrtBN4OQ18L4V7viZ6Zw0PkPwxDZQpZYMqoym1EPPFVdKXe/oaZYizoiCdu
GhXXxaSHdDkRUT4K8VjjG1AKtZPYFGryJtH0mB4dx0nsCJy6/sTpvqiVODv4KZOMdjyAydmm5b5S
dHAxqPB4FIpL6EPgqLtetZb1odDv7HNJXXf2jkKQ8//sMSsegNa/6BXYa7Zmvy+f0vvIqvfaOjuo
pv9RrqXjuOVWR7Af5DQG4Xnz6YGNfGnJ584YOoggWID3Khq9mHNeemUjJnEVOFx7inkzeNBKS8iI
6G0145hEe++b20pLcPHZKPfcKnP7Bb4S9mULq75E7df3g/81yWOi+2O6B1/xMk83A9XAhasG1j1Q
qGSAsgE9Okcdzf0lcU7Dy25JgmvOuwJrrSgygs5JNvdy4xl5VBsJgJdOkK/8+qlsdqn4pkk7v8+W
YF4zOe2J5g6ZfKhOggSLbf6NILs0xhKP9F5nBZC0Hw4BAdEHPUKhRaHCf3N3wrGA83iCdYK9gRla
mRSlFHGBkzWepchfnkYk0cqBZzcMu1HvgeoMKovLfuvip9gnoelDzEKVKRrMY2Pp8T0ZY7w6ZldB
rhdd2HjpM/OMMlhRBB5aUI16pcZrgX/oQM+rLFxgk2++siIhEwMDggL2u8sh95APkOJBCp223nIS
rUHrag3+vT5+3/ZX099h7ACugj5JQKahlcsW00UZ8N9a4WInanKzB9sfEj5yswkOpbQORDQ/yKF5
2+LM/IHCGuIXILQGVJBn/YYAwY+oB9JepHf1drCXVGXmNueFAcYDl1U4uGkDA9lx3KWm+ANqnJIg
3iOGaTwtU2jOD2jiJYOaBpLtzFIVKUKAWoY9Ga0M1QsaatNxC/WW29M2U05BYhosDvDtICFCf9fl
jhCSpBSrIkyc58oCQKw2NRKC0LjdF0TY4009kscWqPL7FDoDaWrVz1B6357Wt79iMsJul/OPYF6c
PgBOXtvgI0D2YsljD725z9sWZmZzohPCxkBsOvXkXA6zExtN6Cq07Qo9Lu5xEwQgzC0evIVdODOQ
ib4OsQrIMaCRMH3GWWxWpm6cDxkGUrbJs8bXui2U5VK/xVwEdmGFGUxrCLIv1xNCybhr2620dwPI
tSavsXAYsldpXAEKTKqlWOy6+Id2prOxMXdiU8qlP+Y++i5opEFk/LcaH0IwvnhPQoX30GaxlX3G
iSDChTwy0h7IQ7ChR5kFBtQf0YkJ0H0DkY0wehz6txKCtmJDcv9h6T1+tUfgEGEIHSwTDSP48C8X
r9XEuMjULHWCIYSiUAymD2+FHpuAxpG4sFGuHDFji1lCGUy1PaSPU0eoNDNsDXBJ2UnVrgK3Nxv+
6/bmv9qVMIYgekpLGmjaMBhXkqXaUGkB8EEtnJXXfrZl9X3bwnVRcDIxAR/Qgo9cP1uqzIU4bAWh
BU4RwAofNaH29VVwaajY3r2423FLm/EqLAXCAccLEAvwKgOezqyVlBdhEMVyjvI3HNamNTngwYEG
V4m2GmlnIhi+PcLrpz9jkVkx1OHVPuKk3EGzz+7TI8GqpQH9Ce2WjINFHxryvabRl7kIPp9ZvSnp
h0sNrCgTL+bltswCN4hCLygcvG7Md2PncuD7Jp5oftQrIzS/l+oNV8cOAwWYQkdiGWA4PDYu7XlB
pupu3xWOvMpQ7AZxs+JTNHXnP/1CRvkqtmQsMS/3MDGQZtRgqQm+Y9U8NTw5DUvcHkvDmab3zCUr
ISem7WQkIfJAU3mtGsTRXfPh9v5YMsNeYSoXiaUrgADJglaqFyIRbVgRONPflKcgsG8buw5GpplD
vx2KDDoc1t+tfjYoxIlKhONRYPur7/q7nbwb1bHZfLSrE3S9Wuu/MDdRzfOQCJFBTssMToU0Y50D
d+kA96qRXfBRZHYlmy8g6Tp5pgr694U49TqvhQHCEvyJiEASjuVy1XhXzqvA60oH1bWBgHUuj20e
BJ53GrJWaJSVn6DrlpmaC4bpU809xj/jUkR5nXdmvoHZOW2QjHgC1qUDhoXGO0ADNk9I7VOaAyjQ
K+btSZ7zaOcjZuY417TWLYy+dErbW8e7eGkN59zI+d9nPCZf+bqUqVXpFMEG55qYB1svCF+99ZG5
lu61p3Jpk04h90VUx8wf4zGVKorEzGtKJzUOirpqXzkRuydMHgp3a1SAzZKlVODitmFilFDLlaiW
sG2k7CBw5pgAfvqC1snEDr9ykcjtXZY0JIFcZgpgIBG4iEpvgMooi0fmKlrC4AEmRg8GkjaIrJk7
t+4iIBC5pHIE7zHpzRj8BhrI6F1ad+uwexitpRr7NWIetyA/EUcAlI2z/5dLO/MJiOEH0I64ldOX
ryBRF534RUFKMplg6uFRJ9oh3XUdGbe6LSFRdHv3zsQzaI6FPwJPlozuUOas8HwrhbFhVE7evIbg
AjHV9pTkRJcX7MxcGSoPQlAo0SGiuWL7Adgv0YUsqZ0wfBylNViDywM2Erg4+4XqzB/ZFLN9/3j3
ATBEdUZn713kRIqGQ+7c4S2wndmfwBlptrcNnKdDCMUc8rEVkX2h4Jsl6cq7Sym1Hk/lz+61IGZE
uoWBz8Uf+BzkonjgKeHxmfM7FoOhuJ1ag9KB+onN2Ulhpftgp/W/WNl1TJrVaOyieqOMaxFCgMi3
c6Z81H/j1zJacCbX6UjstfOPYY62NwZh25V6jUsVLBG7z85qAXMlow2KLoKKB4H2JqiyLY2gp8vc
LaVuZnwZtBaxBxBooteVZ0IUocrVlsuHxilVDuoBhgR+oVxeHOV0ybA7AEhHvIonpCECvMtLqOwS
yW24ycxYEmHNieDv3AQroyVVYoVgaF5DN0TTiDdacrcqAKYGfQNaRtoPvXvxQbck7xoQYftvt8/a
NbsHaBrQ3yVOWp/TL3NV4DEfNloi9iBAJOqjy1nDqi0t6SsytXWMPjZvBfqGIaddsR9Fs8ssQbqL
QYzIr7XU7KIdwODNahDMvPp2wcJkgQk7zCx3/I7EceEi/yMqv5zDy29l5jCJoywSPL53KjTv4pzW
5juqBhNyYET/ZmA9pbv8qNBTTBFJfN+eqGv+DWaimG2KLGOgZ8XY48n6HtPDYCFnCcZo83NKnj4d
DPL+EpC3D2UlUIceXz4W7F8jsWEf7eLI6qGQjucXk5TiDLlP9ULpEaZ1MYmgqJYAfhiV6J31bM9U
oN/p4t+C2WlK2Sk/t8qcjkQyal1WjN6p++OgID6LwcxkrBM0dd6eX+n6HF6Oj4nSRGWU5aDC+OyE
2Hfm+0DBa2aNaBWrAb+w6B5Z6k8RGexkZdCSgOUcPcM7Cm9NlvLU170ozFxP33p2/YHap1cLwe3B
9J7upRcZfOvj+jGGKR/+qKA1Npz3jW548wFlA9NaZEW9vvEvJ4M5ldAIlaBYhA/wim8BXMSQyZP3
USODt/gtCvMJ+Bl7S7f+7PlCzz8cIbDnYESdvups2FzgZSIvcBg2Eb5s/3T/vuG+6k1oqyT/+JA0
oGHdO/cokXgFfl0O+LTbe+AaFTTNO/ickI6cJAvYPa54gSGOujc4MD/E5ABB2Kdo65HHH/l79biJ
Tyv0CipU/JSP3+tfWtKlovx159b0BYAmgZFiIrFheTI40IXKbpIMzvPu9e4Q7D4luzjeoVQVkMd8
t1qtjtZpINvtR7U5OtsY8kcA/T4s6aNOy3t16s6+gll+Ia7FzBVjzINI2/IFhC8ka4KFEzd34LCc
YHmYVICBC79cbUAPcg0US4MTjJZbaVYsGNbt9bwOsKZa+j8LzJEuKzdT/bIA91gCfhzIikkSDm60
8gTNVKBdoA5LgnPKdex4aZI5ucIQ9gbYIQcQgj0fDigWZGQ3PLy+Ht59evdUHJ5wxZvgiX7syWYk
G3fjkSdpt0noihDLcjKBOP4Wtx0x7tenkGyt9IjmWOc3pd/m7cmZ86yShB4PtGSiPZTNEMrcVKBN
cNg6UFp3ykM4vueyFST6wjLP2gF/Id4OgMtC3/xymUN3HMNkOlM5cuFT6lNHcMWrAFDUv7dHNLdr
p8I6WmgA9AJX2KWl3JXydjCiAf3SRkcUBQ2DqtiRFhnQ/5UhllS+6jB38XRIjeTNFXc1D+qY19sm
Zmft31hYwl7keKq8kcPB0SLoQHr7BA8DIXrx8qVa3cKksQDjtlE8A7fp4DRyjwdWinOYZiNajvzN
7RHNHfez1bmi4IV2ITdoMOR2eFMZqPNnSwz2c2OBJh1CXLjOqaPocgM0uihnfFwOTgueUiEGeNQ7
Qn7k9jj+wNCsczy3wgRCndZ3YpHCClJFkIbH4+T1cMdbd/Z9vm7JY797fGzpW2u9fcgi+eCJif6M
258wGwuefwLjOoGdaF25xAbMzVfwRoFMGHQytn33iKtqBTIZ6SEl+w8rM09r4ChiuuA65pYS6XcD
bTyiDnwDc6QHEZ2Df/u/6QESz1KiRwsUE/Mr+c/C5NnPIgGINqle2GOAVQTMgm+q3nMuLCH0/j8r
+c8K6zCURNSqGFaCcJ2Q50M2oRPuNo+gyAycx+7+SyYgjCMQYzGPiPamuUQPxoJ/XBjqH2/K2VC1
LjR4XsdH1JN/NH4UJ/bs2/tlzgSKeHj7/V82ZeZcCG1fNJo34Fyge7tKFdst9E1hLOHFZ17SKBYC
0wNyb6Q10Ch0uWpxFMpSI7Yj8C41uGUyoGzRfG5uogOx9iKUpsut9pHT9VJz2Ux288IwW12b6HRU
pYZhiZT+Sv0Iol31zt8XLfhtVgUEwe+zz9tTOhdaIEjkp25NXGp/keTZqvFCGdZSVo1OAhDTkFoy
QAFh84h38nsULmRvpmljHQ7soJcfLag8HsmX05oORVpUnTg6Ovj/mvjUCLmZS4R/5cIHQ8q3SbHU
szP72Ds3yaxkWKdZllTSiMfebgCFK+BCUD1/l8wn23NI0oBikkhLmKG/rX41UNSGVGQo0NPA5gI6
MY0gXK2PzhjZRmwXPU/AuWkm0ksAPkN+3zSQc1pCac3UHwSEDP+sTlfx2VJ6DeTkjcIdnRbMRCpJ
WwsgYk2mbfMrUCO5D+4FUAAkr664vr2HZtf1zDDjRsu4LXgxh2HRuA+2gkji6I3P3nxpVW5BOHnb
2Fxgej5KZhNlmgvaw3Qy5j10nEeUnzxbxf3DErZEmoLq60WclGEnCRmFrXZEaKz1EkkZncOhojsb
WaR1+1Q4nLVCFyMNbN50BPo12NbHQwIX0azz1W9oNbuHhUtqdsBg25j093BQ2d5aoXCloDOM0UGm
XtLtei35NKWLlZXZRTwzw85rlTWyMcBMCl6gu6EgHRxBSgyqG8+1uHREZp/I4InkJ6l75GK06Wo+
26xVIwRAlvm8I5DNhrMePevp7vMdwqXvd5+bzeMG5Cq2xy3ikq9vfA1gNpTMkKNDGVVnXlJF06RN
A9pZhx9Fh1NyqkhLXu5amA8bEOl2FN9RD5xUiC6HlkGlqSibsHMQ0eAmVqnxKexwE5P0bvOTrv8P
aV+22ziybPtFBDgPr8lJsyzLtGS/ELarzHmekvz6s+iLs0uieUXcfVHdjUYb7WBOkZERK9b6ukAg
HPi5UTnxvHJc4q8+NqBpOymGd3l8VmbyL/efMpllIAxyJfaiznkViHAE+QfhLDzgACFKbCCl1+za
vryhR+5QHc+nYgmn+hvHNJmJ8T6/WWSVUZK0j2Beda79N3r/9SNHQIIOukzyLO++LuJRJm+HA7iz
if/+jWr94/HPr/a/lZh4xCESKzmqsRJ5f0nqY6Es1MpndvH9/E48Xw3+MMUTMcDcKI3WulqiPozd
V7VHnkyog613G321+qOa2oLLnXH295Ynx1Vt2E4ps7hDYFmBeorFi9TQPCOBPGwMIhcFFP+x7XPH
UnqK022SL3Yb/3aP9x8wuVmHWmWHLsLcCuQaHd5RjPGNF2G1XhPRsE3W2uSbMzziUpQ5E5vd2f0V
ZvoDjbjR7rZFaAaer9h6+fscXkyXbHTfXDFPKzTLPt5HM8n9e6OTp1LCKGHCZzDa6VJDDGq87z/b
80t0esk267UtmZcYyeuUsNYbgkPScGMJHsyLS5HpzKV0/yGTB1MvdWkW/PiWwhyPc2e+v9cvGoHO
L15Osv4SGs92uiXJbvcGJc8DfDgB+gBvJ/vPwhZcOt0/W/TmdPNaU2RZis3PrF6v4LsoEFvJurV2
jXrrG89/FXNnKujyh+6ZszlpxmnhdC9+wHj8bz6goW2fJD5Whd/XBpjIEN3h/sAkBGRNiZ2vniAP
cDHNDWYg3p98e+EF/ftmvl+MiXvre1VKWgb2fbQXut1WzR0O1CZuqofFwjvyN+fcvSv96R2/GWuo
ag3VRldamAlKenvRPK5Nfv1kcpuDzuMiMZY2/eL0Tpwb+OrzBmopnQNUgmRxxto/e6Qd4wK8K58B
d9rtEgOOe4OO/ssfaHfKz0t9/TNp5Pspnrg5JXKZIODH0w5Sg+0IVABagd2UOyx0tIWv3Y5qGk+X
S2OooJAwhZ6MerbQRT/mBBB1LP1qtbDsPwxa95Hh/UdNXF+UJoVXtuNH7TvziFwj7nakP5/tLwLH
FzzB53vY7UtkoD/Phgd2f/bIzR4YNJ9JotEu+BP3CTHq3d5S0GvrGs/P9HlHmBO2AlB2eJcuHLWF
nf7jlG8su2DWcSMWlgUwtSNfZfV5tg1qCPpEg5W1vPnY387AJu5meAp3K8sq85Mc9krjWnzshR3i
QWJ3Fkp0Txji2bOMhUWdebPdm5xGbaAgZaIYJnPD3bu2ZAUbdyUe3W2/5Dd/ZzHuLU3cVpz87w02
9mrt9+0ORMbHY2okukfcnf2ElFsqk4NgnrGNtktaQEtLOXFatUarTBtPlJzYdWW76LhPSj0e1ky0
dFvNlKHuRzqJvyLVzfNSg63eNsKAXHFFFcRC+QkDXT8/KfqXen7L4McM5/sEeoPtwrYVRvfw68SA
EVuA7JAsgXLs/oZQ+7gKwxRRkrjfXhukNgvdeo72z+pL0Om2j4zOae1b9VZ4RtUCwpegDNbT03hZ
rdRhxOwtAjlnICOYk5tPmqx+4QVqWYf4pP4kQgdM38OVk7UyAD/qWl/kgBTdWcdbYGEqZpf9xuxk
2dEamBSJgKUAPZUh67n6lgS57hY2pNweH94fFNWjSZ+segbZvrjVcG9IpD+1kHVBmQTBP69/pugC
xdLjb277UmIXrHGqDwfeQPEX2jmoE/FW+bq7CIDxsiALasnfsibP/PrSWG/hQdqYIAkyTmgT4PfM
Tu6XJmmc+0dfPrnx+NjnqSgmHYRj+UMTsQ7DCUv1+fk3GbbiCGiHCs20IlK4aRFo6hg2ISOljBEL
slEuTr9iDgcg0tDVYaKHZZWieLb1PlfFYvvY770AIT9WkxUICKLPalpfGgq+aiHqiFIJGxthXa8b
lyl11k0O0GAiKavExuMtwY3x8f3E3lmcFpqKtOW60E97x2B4Ev0NQz2EhvmJMbAZF0z99q73piah
eg+eqgiCoD1CddaWjtutqm/34MJCzOIbxcKpGrfyr3GhLgsPM+a/pgg7rs3qsqUYF+jHg4Kg39VY
OE0z6EmMB85rhIlqoDGc5LyDCt1+/YBCLOg1xqb793dvBVqCgVz6o9qQg34altSgZnwUkPOjVhu4
XSGzO60/aajZ0bD2BsxhY3YAjH0en4eVbFQWcL7ZmuhOaHbkO9SX4r2ZWxhoehGNEaAJQtvCtI/Z
jfCiYBqpd8Jm03dmrsigJjpUNSBd4H1V6i8QNpA0X0oq/r4n7s1OwsyW530+KGAWmVMTv51BkLkL
oT60frw7f3MpSPeGJqFjWJRK66Nb3XlFki01jsiHRNsX8OSh50/bVvpnZR8Ds9I5ZBtj8Eof1zuT
324CwwHdsO1klrxq7c2mtQ+Fda51/LXJrDNLWNKj93YJyDK3vUFxhHTZ2GUM8pH761OuoT+US/4A
9eJzui0KRwusqPMXtvjMQwOTcmNmdMs30SUnVoVWdthu/KY5FRA5sr9iYpvmYSxUfZ9jU1/V1uq8
+oiM2H68IHOuEPlAuGIRUmDY7/em+SJP8kRIB8dzPb3Wjq4APFq4ZYQE7ZDqgrGZhwNUG3iogUME
DCSJ0uT1rrkhqpAZ6gLpjtnmIMnDFmDweHhW9E/U6C4qVtElzB7Zk9JewkKNW2vqq26NTxaTd6uy
bGIkeL14Jb/mMoIdBVle/ruC2yoLBCD1IvHEnN+/tTlZWYgza62XYMDcjqKFN18pih4w4D8uBdKj
GnoplNPjBZ3zIGhAghbNSGqGp8gk0OG6NG6FmGsd5QKXD0rjzCpEQ9T2reMma9zpj+3NzOqduUmw
05QJU3iUbR1xExroiQPnJpfoTPXk+bZbL7BqzOzWO2Pjz28OihgPUh1XGJuoK4zVp0ZRXotj7S3U
6WbnEJHBiORFyRaNyfd2tLaWQzWrO4eyUOmUpWivdpBm8N1eMpuiZNZdmHBEBIN10viaLYk9s3SN
jztjsltxUKCYAH61EVE7ucaBUJWhxKS1TkAhZmdL+chkyWySC/+cfRafQkeSz8crKc9EDncmJ6NO
ApnLWxcmRdbOy7fmk+E+xUDPgy2bEq4wgogE3NqnbyyWmRpSvi/SUw4e29Sm2j52X5P+WANOKYHz
9m+k1eB73ahUp/0+c59F/N/QboS+GYvFk079O6gLZGr5g5FAqKjQA9WOU7vJSXceNgKqkvWfEKy5
m5TVi/rix1+y9JV2z3KjC91aqqBW70LaxqTKOtgUYQuOk1oHsavc7x5Py29WQglUAzycFZqa0Nsn
TfxGSxvUSEqUTMR8O5wrTmesRjxG/dhSlfmbhoLI2RRUcLM/pWjBvkCI8/EXzFzOdx8wcSJIPPSx
kAZIe3SG2JPku/e/UaJOWruRF3b+TH8BBiuiEx/NIQi6fvbIzQkT2Lzma1xGDl9YEsl3rZHvBMMK
j61VWqkdr7eqr/vWsE0c1xogY7sXdNdK8IQ9K+9ULyHobB+YhXtjLga8+6qJk4lzyrRcj68CveVV
cskesNkRPsuYVwZEfVWwbXxbz50FXzrjbsCpAz0/0JVDx/knS3MzGYmcy6ATjqmTDjK2KKunDYIj
pJQLtO2F18erPHPgBYjLAzKrovcdMgb3PgcFWDXOuoI6Ss0Ery1ep0SUqbuwm2fKB6rAQZEanLUA
fwPccW9G0jKfd1XA9JU4G7Uyrdg1NOoboGrKW1IqzoDyKqr0UBHrEiOAGnjf6XGn6GJ/lstNVYG7
rmRWuW9ygvV4BuZOGvrqNICRcNbQ4TJxQKHqcX00KNQJ0QVFrTLZiVJOToX/lwcXBoqVYBTGW7oy
XEYvCttjFw7azNMUcog3HzA96kkYwCEDOp68guHLeu/Mq+F9RuT0vUJlZQVeVyjJ8W8tS5J+i/+y
lIObOelgARgB08Bigclpcr/xRQt99hLPqRLYdWSL3M7YRyvrOBD2KB+7XfBUrcPN6vG0z4DQMOob
q5MtUXcD+Jx4AJe2tRUDMUGiQ0EE62i9PCf235rsOmv3peiAtXbrDd07+sIHzL2O7z5g8ijAXCA8
FcfXMe4BzgKlT2vQD94DROu8cK/OzTAK39BKB+wNYn2Ta7XPWEb2ehYRKPrPJBQq6Gs6vAzJqtfW
irp02GZuVEiyQ7EFrwf0R02fxzJChbSi3OD4iS5cm48IMAok356IbHxdLofWRHssqBP/nssII12a
1iXr489v3JfiM4XaKbBeF3twcMJvCmj8IRokrHoBZPNmA2KXaKX4Ov/iFwfffLyvZkq0YGYCbBuS
Ncoo0Di5t+IokqO87gGtUqxi73NE9b4BBNj6eMnG7s6TjkO78mrSswuWZxb5zvB04GWngK+J4j0V
rnhu48mEV3eK2JKM1/1s4fU280ZEJw20RgBKlaADObmbtCJvGLXEs6IWdu2nqH2X9EVbkhqfgaPj
ZTSmBVQFirgQv7tfywIvRK7WcDsI5LXXO1O6hn/kb7rjLLDd65JVkPfBag1WH3aq3X1w1v7FBrRh
0PMP3NLFrjV3b2hz2Jj2bmd+9GvOFCHbtL4M+u5ts/k+LXiyuRUQFZDxQ+4ZzEFTTTMlbdkuzPje
ifMT6Cq1wtAidNrUEJxB0Px4n82UhSAlcmNsss9KNLWySgBj2/1R/ogN0K07RHmuV1+2baIrGgSS
DDjX+Uu36LBnXj93pic7rdWEBhBMrnd4u0BYFJBPa/vndT+qAMavmr35YNbSggeb85Z3Nicbrqvy
1K0l2ExI8aqQa7jec4f8NVxwH3OPdREIbMi+gzIJQKWJnVisK2ZoMa0ZEmCpkeky3hyglGbXeMBW
iL9cqzbVa2IUR2atPP2RXkB78bIk5zNTCsPq3nzG5E5s3dDt/Q6fAcJ4Djy+hxqTy2+GqykeGaf9
RK8lRfMeOF/XZw79hNLC9hp3z+QhBgg6/shosQDdwGSJRbfKMAs4eX32twoPlfr8ePv+gGl/G8Dj
gkd39m8E6hAOKKbSijqAc7y3a8EYduKrugF2XwacIDZQLrBLM1oXpaHYzhmlEc34HkUCQK7GPLVo
YKyhHtQjdbJ0iueH/u/LJvcynsAFm9CaOoHCVtvIk9SDpMbnx+Mf5+/B8H+w3Te3VN1ptcDlJYy4
/BvPe81rkSK6RNdSun9saXY4aHcD1H2UhJ7mVr0ejQtNgYn2Q/9cqOi1F5Yu/CUTo1+8GYwgVVIb
ug11XpteTyAAgSU95tYPJmiXrNF+KAv62+aMGvXjsc2eVulmcNO14ikzcD+Wr/xmbwnoM8vs58BG
4G4UhvnGY3+svrV1jKrKUmZtdgn/2Z6my+VUUNuiaanTytKqg3al9snKg/l4hHP37M0AlUnkxtYM
BT8RNqOX/a1dQ6EXLrBCPzH+CzNoOUESHjvll5IcrUDg0wqUOnnu6Wr96QlWm58rPL0f25l77CBe
+GdoslWSIQKPCt9TR+UqM0nRrS25JcEOykiKxm0fwOEoQDIt5L+FUNFzMO+1LcpTriRahULXHi++
ajRZ2MGj1V+n8earJttIkACG11gs5YAi5gtfqZHlxyWAkjXwJ75fRKe+FT9LRhUWoIQzb21MB6oe
6CFE36Y0nqybk5NAGsSVGHRFV3l96vjALIpTP7xKKb+FhvdCzDYDi0d1B60GPF7AaA+dJqJpyuDV
XyAv61YAywSGXJJUA2KcVBDRG/6INVr7NvGlBpML6Drot5zogwDmw4V85uxdPhJjjPUz3LHTkyNJ
rQbhGqCAi+/Eu7qcaMSCmbX7UPhQRCukENGBqs6gXRc23xguTpd5JDEbi2qqiPrd/Wz7Pt+ybuux
AHuweoY08Z455CR5ci/+Qg5lLpcKGkvkzaBiiyLhlCIi7WnrpXwyOAZ34UBq8mk3KHanpLo0Cz5w
JhjDDQohHhQJJcTJk4BFiOShdFPUMsJ13ejUqICAoz2Jn5deNiCO/j1/QE+j41UCC4OIRPv9/DVR
JdZRjqBfg2LJXqODK5tVjWSwBXpjTiVxUfO+XgyuSK2YV5jPgorutc9oy9ismlKZeOPDkEQ+joSe
Cb4EGtlWZrK/VPDr6KVJIWyIHglV9AjrAfyuZyI05p8V2asAOioL5CGCOMvjnVorgWzKuahlZpYg
e/sniiOXtaAmx6hIsKpZoKuixPZGKbZseqR+Io2SY+hYNseW0tRKGyBZCS/UIF3QIAohEC/q+8Cg
nRfK627otJOQtLFwzJSMxluxz3hvX/pByRiyz7gCSTg+Z+0hQx1lC2IFPjwmaS2VVyVT2uypDYNS
W9MaaEm7rGIhx9UuB8CIDl0sWhqNBQ6y5H1fbvhEdscaAu/Ke55jCzSndK7AWWlceS/wgT49J30Q
V3tfknxFL0dGaFJKBQhnszII8crTRJCea7IY1E9R0uWhNQAx1thJpqmlIQ55j9aMPoH6XeAyEZh4
+JhtTMnlBX/FlSoNQOtUsJGTiXGbfklSAiQ78QdkyT4TPuehZRa5GeMfUB8Q85OcdJq4UiiI+U9K
0fjoKetLgSF8zReZGVdK3GPqSxoMutolWfKegrFKNgMkDKqvWuW98kusmsQDe9VQMemqyUSt23gM
I4WvYLTxQ9NHF2z8kkUhHxWkrNBJB0WDJJQPbatIgQP5BQ9tbKgBoYlei2iOek/ZakjKe16jjLLc
cso9e1nXDEaMfy9qUkgN/plrKVTDNWj4ml3utd62KpEY+Y49Loi7TdXGkn9gmkaW3vBrcsAjEqVr
32uhrmvI16XaSzzEfU8oxAx5s2iSODPcAoTMJo+ZxhdpoUIPdcn4vtn0IS/bXhYH4a7hNR86Ybzo
RtIOCRom2Lqly6Z7JkZCzIYDUfFL0WG+FQaxYUjSthk1+yBLPZPN3KpI9KrMpEhXC/QDg/6qSvvy
xYO6oRBCOUXr0nOe58qwS5UCgiMxT2NGFxm0R62ENOIFU1YwSRzJkazoDHxL7a1r6KumYOtOU85s
mFJItkXGppg8v6slqKUiquHQ+lZHKiVoltQY0lZdUqyTpOOKJzAQxArgvX3R9ys3YCr2LKkUkJlB
k0v13esUJfwcsjKXbK9n5AqFDzlozdaNtV7n+aD1LU72IgFLJVDxMMhgScLZaIoN5/cySCtyvmHt
uCrjFIwtBad9MWkCQQTWazzJGKD39ldDise3oGLp+Ue/zH3mwJUpF5lx4hW1yagBzSwu4Nm8JC3L
xIPhoRlF/e7SlDFB1zJcKKh9PKgedfTv40tmpisTarwjzQjaeHn4k0k2NS6CJKM1OpWQ6GmI65rq
Bki/+Bzv2tVwZQq7elXXssFtE1WX9xU0NGxKDQXFJc9Wq02NDvPcfPUtPOnC09JlMRPoALACsh6I
xikqJ40/v4k3vIwC5hO0rOMWcql3bYHsMheBnwJTSHjqQgdzAPVfQJliIZCdq2ZAIBJ8rxK4IkEr
zt+b1oYiSjuuY/EOIfxpUJ9phf7i/lPZlJGtcVYg6vSb2l2uIxVfH4IXP1iIO+aur1EoD0krMEz/
4hAS+aKMIjzqnFiKO2Nok57wBdpyc7dd6hbnZp5EkIhBRQMRgMSjJeh+tKwE1wjIJfvzvEWaCjDE
9+qak01uP95vM2jLUcj1n6Vx1DdLWjVgARXYhEVipAWNDaguyPhvjUkNbyXbEGDUUUskKGcFLdkA
aCbZ4MJoXnrj+/GXzK7w7ZdMIpEgVlK5lvAlyOGPH7FHk5f9hK6nythtQnSvLaTb5pIkd0OfJEny
Goc9Ff6PwZEt2WhbgjzYOL7W9HRdh/7hQl7ktwwCVvR2kJMTFFYeL3gNFhbwss9P7WBvPEMHWeZi
km30E5Ng9c7Q5E0SdErTULhldLxYxrDNLXGtJ0a7N5ZC1bmtijqfxuNcgudi2vEohUmutsCuOhnx
Av3dL83yMjxHqFO7ZOzQaow/4YKTnHNDMgeghogSC8ock4WLQzfjy4qyjiUxOvfMDPrmxC+pmi0Z
mayUjGBfKmIYidcQQNxpOBU6SvqasbDtZ95wINz5N5jJQsUKU1Geg0+FEEl2id8gcfwaaif/CGQg
6Ci2EOTAzRqHZq2avkLEpVMwt1FkBbcN0vEa6rYTB9BlGi7wvuMcNMPULokgrQnKsdhSrwdHj5ba
EeZ2i4rkKMhA8QCQpiTlclGoaueKvcNk3DqrtlzCWo8ndC6zjTb8fyYmAyoUOZEGRuid4exGYAn7
eLfQP7gut6D3fYaQC9H2EHJLyQHFyROCwD8L9sebaHrybu1P/FgWMSpE3TBE1ZFK9N0Y7y+Bmdmq
EdhRtxkbvuBcVgx8i2tKf5Za3ZYmeHI2WI52SawCK5jH9KDK2aph8Fp/PMRxBI9GODkaVY5j2ZUK
EvieBT5ZyEmt1bywKrd4+S8MoUQkg6IQTcxTgVqp9CVxEEIgwfyxvK3V39lgieL6sRVhbsXwsEem
GgiOsR3+/g4M4oAmmeoCXykQ3APctdev5dW4AmcJxqJE59C51L0FumnmBAKz/fbsVE/6ksse9+V0
Vm+/YrJyRaQkYRkyIL3JT760Z+Rtt0TdM7dwtyYmCxcHHPD84BAHWCkjkdIDFdSTsgG3oLCULBoz
i79Gg6obUMggvAYY5H5O60DgM+j7jnkF6ZqsuC0w+eFnsgaVaAyw5ufCEs7kZqAy8h9zv3JCRaf6
0HIFyQeeUsBuA5xBDfR5rjMd2dwdOExM5809Xr4QsEHx5nxqyKKc09I3TJKtXRJ4iTj4qKD2+0IB
cVF+YlXDQ02iQ2+nVH0EjclEi2rlcxcInr8sskQQRAA85X6mxaGNkLfLBieo4WdCbduGDk6kEjhA
NRJN2tP0vVVfiugTCH5S+ME3pbmhuX+DBMoQ2vfjlZhNXf1w5QrgfAZEdnKYymRIAU0fwbGexdQE
MtecDQCKSjjJUAv7sbWZDQ0cLu4toMww+imtUqpxLgOlBtZJZTWxBEZ9ldTAStkmNEK2T6zH1mZ8
K5JkEL5FvIyoeCrRJpRjyr4F7UkfSoWR1oFnAmn/9tjIXOyPpCYAR4DQg9zxpz3pJiIX6kYNWR+E
JzEDSioU8Jr8wDWYvhpwHulFGtC6XROUamoz9kDCp5VGpqqGvMhoM5dtRwkTgR0uaojvTrsIAJT1
oohDwjc5yK/eiDJpNkq5zaxwWIOBAH3CTKdru6gk/RIIeK40M1LpwHuggi+jxHe/q5U4juWwaFin
9T4of87iS1CLuAGIOHwkAfTSuie/ijZ+JJ7roF2HjGsXIzPztQG0Lal1NVgV6I+pPwo/MyTvWxqA
B1rqr525OBCAAhMmcEidoqHj/iOHQY75SARmQtzvr4Bmvm8RcdAvauElHCMKzsAPegD4Cerl6O18
XdgoM/7m1vo0n9p7kO9DNmdwaLVpnjuFJMqFZSwqnIIKLbblkurkDNEQpF2wJBJy08hP/MpKZ2rb
tpyMAgAlvRLq1NNMN3DNPjqwyPGI/h6owA37kvAmDyz8wnBn7kcwcAArgrfGSOY0cSyhzAaNXzMj
v1JlXqllZL0dMyZom4FTaNEIaD42ONfQcmdwciEPfTpQVfJYhxZAdQJdW3d61sKVRQb9bKKBqLFe
AtmYt1+eZ+f5geGOjGDIeDnLdifaZWAisSdSTfeWajEzPl9GZw9S0GDqHlW/7zcepE2YmklAvYd0
+LsKGoGPKlooas2aAIYAsTSQSJANuzdR1m6olS0OYEIYjQwrzaGvsbMwxTOPLOQN/xmZrCkUU5ta
RroOXX+lwYPhNNgkNq5sWTeswcp36VraWZ2sQyMDG6q24QKKs79ht+k+sJayW/P7G1rg6LCDVgHY
wu6HjIp6y3tKzjqeIn6FTWDy1brsIpOJvyGMK3dWyPxtAgv6QyRdRKjMvMNk+DseLNAorf2CTChZ
SkNhKFinowyhzTUgbMPqrEyiGHDpgSDpRPyUszJ/IEz+GodPj9dirrwni6AjRfcWiqi45u5H38RD
oqY+1sINz418zZGst5tX1dN9HyIN4llAWUisWMhy2pUPIQejbo4CuJQef8boMidxI5CceIxCJ4VF
B9Hocm9uPwQ6uRzEMuvwMhHYp+K11IxgXfmGCNnTfgG5Pe7h38aQyRTEkcxvymOmqNUgdsjgO5wK
mD7OkSAiQb7wwh738CMjk0uiLwqehi2MaJVN5VcwznO419vr43mbi7swcf8Zy/TCjNqi4kWGwf7p
FV3R3ur2NQm3vn9SpX1MzRYxGLd+bHN2+sYYT4B6KEr/k5FlVOGQHPc5B2J72qH1Fn79jxjJr5n7
9/unQ6qjAn0EbMY7gufJPalYMTixrJLzlsfKcUoCb0h7kobp8MF1ZXJmIKUgEtRm0sIIkSFA9UFD
/p6IHqS9ra7PYzOUXBB9dhoyO2baRNqOgscON1jIITZ26wZv5QFKrRJh1QJa2bkLtkkz6ZjoD03i
5t1HLb4jtBxwIyBZOXhEpYn6Uff9ALiX10chCaqOS21Oartaz/F8BZc+gxSLnuaJdGRbxCZmIsTi
a8alqmj0II0FqbYU1Jmd94NvhfIAql5XKphr2ZWUWo+XbH6b3MzpxMdVbZZoKLki3VNXSGwpK3A6
Id856L0P8YPHxuZSMUhf/2eD/Dy8bw4z2wl9wbQh55Q7zrAqiEnE68EKVupfi9fr4/AM4eVDv1NB
i+Zvm5cQnRELXzAXI91+weh1b76gYUX09hbjFmWfVAYKuyhFHSVhV8RmPjyh+kbzlZqqRlxabHEV
Zc1o5dQQ3VPvW1ENTgX1SYuXurnnbr3bjxrfGTcf5WcSip0yPEJcmXA87KDH7oVfRBjN3eC3ZiY3
eF/VKN7mMAOu8lDYKb7ZaraAHGZSLZzU2WgdsFVxbLkBHdz0HaYNo5Iwh4WWiAQxLdQLtmjHgDZB
AocaAkrL7sSVT/hVvAlP3ScEX4uxlrGYXp/JOmDD/fuOycxGuZ9maEnnnKQ16qcaipVbdZcOxERN
+fJ4a82l8kd0I0onIzHlL71F1o9p02cp57CQcbXRH8m1qIYZ2sm7btyv6phDyuK8WjA69+K4NTpZ
U3cokr6XM87x14jKKpLK4xSXAKMY6rF1ytyKl8QzZu8vAeocygik/oXV5j3fhXJwziGfym+y1Ggq
k/cXbv3ZE3FjYxJ7eF5eJTkHG5AyZU9yarKpk+FZS/qlzrTZOwtyPrit8F5Do9L92cOapVKFLlBH
jW03/pTkLZstRBXjtffr2lKFUQAWwfMvDHCdDZ1A8Vx0sswsIFuA3idvl8uEfZLoOlhi8FyyNpm6
3veaWMhgrXRtClz70R0TbBHavPOFnN6sP7kZ17iIN26LHerI41tYUmOjRgjsPxWh2baf6Dh8vMvn
dgNgfArC4REoNMWc8mXv+TXCJif4jjxwIdYBEH1vGQsScPm/uQ9vbU0GlSHn2qVNyTvDkUUwoQWE
4b4EtG5pmZ4dy02+lK+b24C3Bsf1vJlFuQkkpddgMEJvRZiuBOka/308f3Nb4sbENBmqDqCYEFyY
aMDcag6793abvqqc4S/kP2YfTLeGJsFE3oFMTfJgSCpABeSpuj+8uiCdLz8GrBn4x6l4bs6F3xAa
yOvHg5yNZG6NT14KKs28Ns5S3vE1qHEZWDxIiXOor5yATVlSFF0c6iSQcMGAVLU8hlqVVlzrWbz2
8iem2uS7IHseWKrHtRU0q2pRInZ+v4zMFiDVgE7E+POb/SJWYpHwccU7CbQbx+yOoYLzU1yV+ZG+
xJaUAibmmWpuAIUkW8Mi5HYu6akIoBOBdvqPANC9fb7KGBdnFIm4Wi/rcwrCCIPqkilkGy60WXlX
iWsqGtqTFiw8nObqMqCb+Wd6clQYvi/rGg9WR/qyopVkDWscz3IHXSTwN1qQr0/1Qo9ASLRWTuIK
XEDxht/yLOHxh7EZW9wNOnCTtf14581diP8+CzjU+xkJJQhqoOwB3QOI7yGxj+aCxwbmzi86SICj
BtZ0BJzcG/CYIqduV3JOh8yqnftGlxM0snsvSLouBMhz/WZoNUOz4JiFQZvUxP/1GcgBPJEiFjW4
T9cAq+oGtcnTKGb0/z4oXB6o+4I1Q1amxI+0L+PI6zjOAaapi9qVq2UG5SuzayOjLAsC+CFoQxaM
zibT0QojCai5stwvnY/cVdi2z1U8vsFxPwCF2JvVk/TqArZrRudttl2K7efQyTLKA5C9Rz0dtcRx
99yc11YQ2qEHTnAkDy93+86OFVJYumeIz48ndDYARaEZZMF4y7LI/d9bKmgZAVzuclA5fu+Yv4yy
7rw/crVOzdwuQ533DZY1y1IP3sJuW3ALl/TcJr21PhknI1a95majdXnbZLb4UXiXSF2X3lFCVnix
y3jGDaEzDmkhdHkj+zsluadBhR/1AQ9WuGjQeWiiaaQYrkJqooEDCHTkicxyn0ar5KsqzLMYm+C5
BRB8Ja0hH0m979QbCbDfHq/BzFeNosVojEExBMjfyQVYDaB5ysZWNg2v+KEIQNy+VNCfO6F3Nib3
XNMnrcynsMFUotUxiSUy4k6unK5Z0XIfenvKGH6p6nnWWVlx5Mr/7y+Y3H1Q++CbIQKiIutR8Grt
csBLvRJNiuiMY7a1623bAqh7tyZVRy1RS9ZFtYC+m51pUCyAVUAR8RaZbDfw8FS0oWzv9EL7Tl1F
Z8JwYTFniJkhQX1jYxJKq0qWK8WAme7t3g53/tpfV+Y7BO7wx64JfUZyaf3DPr05N2QpAzxXb4B5
lDEBi/k5WffnGcBgSJVTQDegl/TpoWGP0cG2uIp0G5ARZyRqAo3AyrdPS8pfMxfareFpna+vgQCS
NSBWGgjOywel+ejSaywvFBSWrEzOipoNWdeW2EV1EiS6VjRPVaKuhhApN7ZhrMcH8/8ymYCtcxqw
RhBsu5/M3P/fyWz02tjvj6lV2YE5kGeC2QR7ebMGF9bpzxJ75dw2xcMPeDd034+KzvdmQ8pKPZi6
gFiRN//D3HUtx45cyV+ZmHfMwhXMxkoRWwXTnt0km+4FQQvvPb5+E9RIlw0iiNXsy2r0oKs75EH5
Y/Jkhu61CF3lnwf2edFNokvERP+yMHXuBakLCmS1UJSlbc+0PeR40QN5dYvNCTnlO32v7ztW0deY
ddi34I83RLNbg74dZZX3e8ptKpswgSG7zjiJtkv5+zlihIvvmywzF1XETXx8H2CcyC8i6xdZgZXa
6d45OqPUl3kAEVxoFXZsRSbSt+it46yEwen4eabmXuKLL5lsgVhrdQBqBjTRuCuZgZTjCQ25++HQ
B39ls31dk8kFqaiFgF5z1IFjDLkcJx1D1tae0VDAvcDuDT5teIntFmQwCx7OpzP4034Yd+QXfyPE
bRLryqftp9sBtsGvRL11TOF2UCx6R4+vtZWZDa1W77t7sHZRdFImLNq7RrldxJ/NPlco4AjCWLgH
+eDke2S5lCTHG8ZO6wJtGKv0pBltcZClm1gQDIAzao2G4LBcL6z2TKYXGmu/7E68IUjg1FoVwa5o
Q0DxoXx3dIoW35Xxf7QzXnNf5rvxW6l1Q9gJaWXxG4MMYDZs6duCmbnbUgVnAQgNVdTxp4xkDfQ7
xFxpeZghr1cQz7MhlscHxnCHNjCIPjuHhWhr9rh8tTgZ2ICOKUloYTHPjglB24vM2gjpRDTjNztv
r5ODs4RHm4vhNXh0aHQQ0a+OsuPlZHK8rORyB5DtvjGQ+nvyIU+41hVao1/FXJjRuQ3y1dYk0vGR
F9bEsEfYVtP9Q6uhOV8d9oa5qBg+Q/yPaAMjEjWcAgHeyuWoNK939LwVgN7nNVbbubrTcQqFTby2
6fUol2uVFvtI9hooPezTVrq9kw93upGWuAqXVnU8btPrAUI0oFEBJxtAQdNgtRyGRJAx6n3w4J5U
JmxYZY/yvR84/AubVprJEGLgv4xN7v5WjZzWLcbl3A7Wy5P1VNutrW0sbN3ra501NNoeb9/Ne/M5
Z/eF3Z0jtopM3XBvluPNOXi/hm/hR3VrjZApRqLttDDSOdQCqkZOtn0YG4UeaVjzAW2H6NnYELH2
DH3o0iuec0eKl17dhomS3vlKwq8JSnN2wA/qoUn9sd0sa220WKlXJf5D/drVF26wWZdF00Dcgx5b
Ar9lcoNxg+9lA+eMeQXDsVWeyhAV5o1gZeBt1Nen9OWDM6BTsa6pxpbQLnNLp+mAPaCCA7THFMYP
+gDNa1Nk4MvBHIQXSbjtOcujGekXHqwlQ+OG/XJ/akEseQ6S/edGPT/Jdcb85pRhQrMlSulZd/7r
kCbzGShSiiEhjaImFEqB8EdqlH7N4tHTKEETH0QyaXjUthnjOPq2ulu4b+ZO3si9O9ZMwIM6Xc4Y
XYVuFMN8VrgsUvdEepcDkHf7PvrrPj7Jk9Fp1+SoONIy2wiuGcrD7c8fMbunkB8Y226BuUeb+OVs
V0nmRFpYCefEtUfpA/35vrTsCkozoEp1Hw+bzUl9xK0jLGk1CTMPGPjTQRsFTCquw6knrMWcpA4F
wIP1JqQQ7C5bc+gx3+DTWZ2kY00X3L255YYulIq0yzjpaM+9HGoXapHsj/O9ldAr3dH74mPUTIKi
A0UpJGG6kW8TJq3vVqufJ3n06SdXrI4kHQKNkfQO7VqXhvMO949UiAChtpaePOXua9XuIojroHND
CgzwoCzEAONIfjI4OUJETNAwiUTbOXgV0r0qFIaiLYH9Zo4pAm2BB2EmGppxIV0OKhbB+ZXmsBE3
+74xB+YPQLwu8BfMYY4urEy2p6ykZeb5sDKUzN1c+adwxZvgsXsVdReSQMoKb+Iqbu/4zFzYLnOZ
wTGTgBQdcNMinonLAfqKJ/t6g9tWSyDEod3owi6NzRhNoAnNu9oouJx276CS7jkWleclCcWZoeNy
ANfT2DkFr3XK3eBnshA3QyUCOyqe1NcRihGatqAe+AfHpyugEErTMYfjz3t1RhLm0uxkXQfZ4xKw
tIrnpDgpvWuICUB1e93S2lXRUA0s+Zlq6QY+IfaeyTWPPAcx5F1zp4cgjl3wTr7fEfgYEW3pGD8K
6VNhtcZtyxCxrAj3b+1Tb7tQiJ2JRS5//+SgIIUutVEN0TbAJamirmXfY0gtMjJsk+JGViAVV+71
wMj7dTrsq2Zpj30/qJf2J5ONJETXxOP4xJ6m992xJLdOaDjxdeg8D8+hcqW2TH1LwTID/OrPCz3j
Wl/anhytTO0bKScYexShA9xqyoxy6bG7z8tVAZy0KZdLpYTRgb68lmBRBkIPlQtgGKdtebVY9SEB
sddZCqsIaE2+iVWq1hFac9VWkW9CR+Rv6tJvjLwZBsLaxCNQsy/A6ULlnAe0sImJ1FtdrvnbIQ6z
DHTPbfcSDm3/nPLx8Jaqbh6bP0/U94vu8qsnYcEAcgRRV4AQKmQPNJnKSgJuO/S2pCtZoEUL1mZ2
BNphRtzuiPX8xiEiCFWmpWjDO/vkXs7XWnAb19bPA/r+HEFIEOqIwEqPzCHTFrs60lop6ZsRAwN5
qzJifV6uOS801OxOiow2ilmaLqVAvjs7SHcBvDqSlKPhZ6rSquq1XteyDJBIWATg4Ymeu8bjFlzH
GZ8CVkTUVMCMAjq/z/jji++YtHLsOr4nnpUS8P5oUxbUl/e1B3mIyLGaJg9oWQyGVlt+/FBEdh2f
YlDnkeB1ib1ppviCT5EkAopGZKTRDnL5fLhlWCthE4tnZ5/dgjzPICY4lbNtaZgaHcxEptKCLzdT
gobJEfGNfjg8GtOUAOdpfc0TlOr6U0pB5QwxRtkQDh07hAb5C/4bstBo9R859gXw/kzOBYImVfXb
CCACSAqYgDFmb/yzyGIGfg4BysK0flDwf16394H98waeidxQjcTMAnEEejc0oF/Ord8rnMPB+Th7
KUUdC1SEK2ddbVWw2EGmrjI37/kasPszQsf1z6ZnrrCvlqdiWWj4jSNXzKSz0ISMy2we7H0toJvm
AEq5JUacpXGKExeEE4c25TiMk//IjPwgGWt3EzP0GTtXhSmj8dBBArGyQ4/mS/W02aP0ZY4/A4cv
R6nSBjl2QtjOjl1Fazsx3K2Ebk7GeybjQMuyxfyy+P4vpHwuFnfqLVfw4OtQhWE1M8JnmUVXpNsR
xt/CwYiW5OrnXkHklSCbg9Qg2hDVyVZKKiTXNL0DQqXbdg1rdPrmEivTDWCjW+95KJcgMXMX/BeD
U85RcRB06NM3eHYB4AcziwjqFkPZgTyBbNrds3O/iRCDLEXvS1YnOwmJ7q7KO1gFtxmfsLIGy/lf
GhkISRSEcxA4n17xXCvWVRhIwNuIdxUnryVhMCqQRxLxnEtU49Yxrz0JyUfpgL3JEoMV56zacuEJ
GNdr4mMQtDgC4olXVAAj9+XVEHlhmvF+Ip1b1q2jl3rtWpjPJd9prAz8YGW6iBkom9BqCiujYp78
1Bm1LTzlD+kaZfylBP5M3Ir3HoHrSKAAfuVpiN5XeGYi0AFiSEa8AouamLAOYmOv7av2ehapLlBl
K+6HK7SSe5YEhvPrZCnam7n3Lr5hdJK+3AZdOZAwJfiGEO03OvP9o7RxIBT6ssj8OxN3XQ538q74
ER+o9ThcEHQrb7Zr03sqbT5SqN2WS8WomWMxsoLLn1M7pmMvh8UVvRN0o609Md8Wd8n8b0cMpygj
UPETFP1l0mpRcVNdSiUQjye3IrPiFagjS4O3zPQR28T4+WmaC2YwmF/mxs/5Yq4IVQ1A3HGNaGGV
H60NYDWeQ/6q3t3Uqyb4S4dAHvHcwM/wAMxe2iOakGdhUktQQAlou2kkU9T2wYt/AjkQlY9Ncc0P
uzJZ1OKa3YtQkUJbJZqaQTt6abeG3I3Qhq14NkDKOSBUCdjBo925vUHi6LSE15kBmY05KrwCkEoH
tbk8iRErLax7r8oALInNjDdCnTm1b0R8hB7G0HQjzUCDMeZgl2U+bbOUetJJUOGAea3Z9Gch2nrD
JgJJdpmuKoBAsl0oQlfjphWYXDDlSYKAWG/wzVuEOsqSEtEMaQ6+HlUGfSxzI8s9mSwvA2q6JbV4
vgMxG21W65A1Kx6XIyI8cN8m1+LWKFXki0HV9PN+nGEOujQ9OchBm5MwdvHm9CcRYvaFURnOqTF0
Snwq3fOFaT4i98Zknz4+2odmD226JcqEOZd4DAREVMjQN4fQ4HKvdC6aunQRz7tEIRXppswRQOyL
ftBT+xdi+QtTk5lWHB844QGm7gzjQd7kLg05Kux5OGirlbyAdpnRoMTkIquoj0pqiKcm1pB9U90i
xNNKHspn/k7ddkZzKx1C81Zl9k4AORFI9k7F+eZGOp8L6FDeJ6sdVNE3NyfInP680jNZmotvmSy0
2vVSgtZ6wLHRaAqyL4vIWG55KWMxd+5BYwoSB2DnoB42qVQ1JFfDXhukc0WuA53Gie2aHVzDxPTD
888jmvO8QXj5y9bkYei5TnTA3oer20BzjH4DBfYX/8yZvbVLniFtv1ll7IMtWJ3LvV1YndyoDaod
ZdCK0nksAYCldudslE1zC2GDo7nbFdCxfB4G5q0IK99+HvDcUwWmJGQFFJAlAFJ7eU58p0qGOlQQ
aWisaVza3gTt488m5nYJCB+Q0BQBfSGfAfPX52nwwZhXYnBRD1CuDlbeehfEG28hZTjTUzaGLaBp
QV56zDJNdqNYuZoacxhKi3ay/s69R+vwsQTVR7OiUDB/xQZFSPwKFVDOfJFK6vW2sDCbytx0fv2G
iRdaEtkD7aMmnVMCaksqhmVE7EQa9Hs99/JzFaY9KBaJ+q44ulIbae2gW1zmPHXfuQN6AfW8qWKz
ansQKOZR3kuUhHAxqJKF/IsYywDmpA2KSjTPuZIwyQUrJPpInAR9t0IQIU/lkuQ1UuQ4shQnVs2C
q18GtJwceq/OoLZdDPUj8Pj1ehC6OjdinSNnVSyVWzDjRkcxLRqkLCoxyxmoZvOUSYkiuWYJRJOL
/+31j0GqFsiVClm24uQYjlml6gCce4G2D4kUrbJIHVZeprhvIkHNl9UyAXt/UiUCHeKm2miJyK2j
DKSQNBIytWGZGNUJ2uUjvjWTAm2YFFQCgE4nXvHMR23BU6Vta4ehUTd8iTFVJR212pq/4tX8WjqI
mVyehNZv0NgJ5Y1zcJtrADmTGx2snGJKubW3dUzdtVxvISE36/J+tTm9bTSl7BOUXM/eTmHezVVg
uCfBFsALEZmRTRYO4kzNDycEFWQ0UOO0f+sY0Noo0YPEwe40vZ3RWHvI4eQAJqX0gVyBW+85zcBI
aigRY1xqGwuvxfxoFeQ2UVMZ6Tsmh4PIvtMrXSyf5cZouNOQnsI7GY1CBeXX2FOqBCqscl93h34J
Gzf+5mnYJv2yPH1B3FSMs4H48ll/EDMWUqmwxXSXNnbZHBfcgdkbAL4FmKBxp5IpxAM9oeC57RIZ
AfeD3u/rBqCBherF/E33xYZ8uVXjrBd9wsNGYe23IBcBG5VnXL87lrtrICy0Wd18rNT1nbYY/84O
DpBJWQCmGrHT+PdfrnJOGrhecAf5vPVh5udnYnRcvq3Rl9898dhqpI5Vafzd/dncnD0AAH/+/bMu
4Yj3/OfHTzwnlXQBqHBgQAtWju0BWPiQNijpySjnqRkdpFNaK1RPd2214LR9eps/jW3yNOWgho2z
HKZTc79/urKA1qJtDrwPeCx3u3x9OGxEatyoAYVE+8/DnvXGvw57cuo6N8gC1+Plse1g3388IR6h
sokGofV1tLWzj/vH+PawOQNBclohh/CXDv2vWZ+iUjkh46U2wNCbB2F3NQYAjgGB0v7qpgL60Q4W
dtHsJYOADX4/wlOA7CdT3YE4WxB8XKkh0I57yEYQozL72w14dt6cJabQOc/0q7HJ3OpdG7hDT5BG
kM1wo7LoeiU8/rx+M+g7eKPAaIBWCnyr4NG8PHNJE7qVU0cyUhVWtuUttjq9rZaUkmdzTQjpka+A
nBcR+akHinOhERU3pF8w58N6yWni4F140bdX68fG9K5B+X1g4GI+N+fQuPl5jHMeIoB+I4EWlGzx
BZdDjNQ6liDWJp8D5SXvn/v0Nuaee9H82coMIBYz+cXMZIycJCWRUkq4vR7GW9NjzTEAYiqnL7dQ
88Z5kCndcSeNtjtWMSUELaoPJRgOCjFghatRcfj5g2Z3D7AhQKcKQFRM38PME3Ne7FX5zD9xV1Fr
K/U6FQ10UCgLtf15QwqE03SEjVjey/lVRXBdp5pHzpWhKZb0wjurJDGbcJUtkbxJ0swtDloHMG+P
unvQhLs0xbkul8UxTKVmCaEj7mawBolF66c95JyyGzTtvrtjciqiwin6MKHKcQuS1viIrmTfAGnk
+ecpnqtmoN4MHiRVQmoY3GyX3+PEnC64HraWsW/ZvtilFGV9VtxH23hHNp4CzfGlEzsjQI1d/MXm
5HnWiONxVQSbcDSQ/QD9Fn3CG3NjYZtR+5XuzCpn5mok9z0ZdwsDnlsANB0BvgK0E+Czk+uirOSR
6QD3LXeTRbolRQ+ady2BJqhLTPCeBV0Gwncb7heH3b2UhJ99Y79an7yxst8Mqaz149D3RnHU71Ue
rb9UC9gHeBVXC2MdN9P0WYVXoIw4YeTHpxm6QXM6gfMV+RyjHaZaQ8OyYImnGmHQoC9cM7rAqLzX
n43OvuVfjU58oNrvkzKDewuf/e7B2QPKRfdXJV2/t8fj8T7d7SR2YKsVu1u6LmYcJHAGAB8A/x08
a8rkFId54ARKGZOz+AGSkhZpXgNcNd2SPOz4/ZNJvTAzOTGp7EZhBfUDZFuGzB4CDXPK+QHrHVQg
fp7LuWwLoN3wZEEjCKbjacjuQtGQDE1OzshF0pGL99o+2qyg3qjfuF04GuOxuxgYHjdYw7mAgAoe
mckrEw583kbEbc+JFrmGV2NgdevVC6/M98TraAYSeRCVGJ/TaT9ai0w8KVytOXdX4UEwpFW8R1r8
HXRdts/I/r4yZaM09Oa0MDz922mYGJ6cPeKTIAGjTXt2lYNTbLmbai3Fa9+zgGptqmdVfIt75jFl
h6ab1Ao960V/jmQTetGR/iiWII804mvoUu/zc1+vQ/8e/BSRyKKdZxcOLRt0Z5RGCbfZdG/TqzRi
zU4/C8G9FjPPgAhlEV11mU1yVvqgA1tlN0p+LISKFmhQ42iwSp6hW3gqdcsVEefKqwxtvhsfINBg
FwtGKxoxC1GjhHSQS4lmthLgKGIF+dRu7N7f5ySmaAxCsb3i7sFmgryAbHp7+SUoF1vbx6P0bat8
WcPxQf0S5+iOj2K0pjZngob+O8ioShWItncCyPzwMeqJcGbpmUvadd+e6c8FRE1KQCEc9J7TdyP0
+kYdF1CwvCsVuSoHmq0Ld+aSjcnt1aQo7kPXoj1vZRvdb9lWXDrT89vw1ygmDxAoZHstd3HMIINg
JFcQF2vuQmwRmm+d54X749tdNZmxyZZv+zwhjTDaomgWJOlKikxyOjg0owLLrXYrsBv93xb1Go0C
AoMYGM4buPQvN0fcK3lZ8SGMVmVt1U4U0V4IOzNt10UMxFFXQQXX45cYq77jQj/twn9FjyugqfJk
YuM0iKEEiqULgid+QL+aiG6YQ+ILI5645KkExsnOVt58cZe981eFZkCwgsr18edJ/5ZLmXzGZM6B
m+wTPgnasdqfWBzK4AWG7Jg+6jn5Vawu6Vh/Vku/HUYUcf457slhDEg6yF2F+ZZzq/Io0aFF4Qfr
Qjaq15RQdYA0RQrKN6YcIR0fr0N1lb4K7w0U1hBim/ybABRhev/zLCyuxiT0Kz2/TlUI/GDrpdEq
rK+JwLwXN7vVWQxdoXX90Pq7EFMCbS7FCLmt31///AnfI3ushAp2Brh6kIRBcfVyI0IGDIJHGWnP
pbL1FeSIj8lRl1gFJfLskTgJ7VYkodE6J1DtQMtIQPVrwb/vJKuHphaaP9H8QpDLbakU2FK7V+Q1
WcTZzF2l4zs4EljCCZ9m/3tUx2QxUfCRBVU2QYcFVE6JvFYq2+3syN+E5KnUj0S6+Xl2vicCYBQU
CCNThqRCEm6yQBKiypJToHDo4eL2r8uhY0MHYvPcPwbSU6fwoPTZFKIlQJudg4KWoj8V9QLydRoK
oMkRyhcaevWgdcojvJ3s3ZBz1JLUaLJ6kO0H7BAtoNojAks7tWPbrxmQav0qtNAGsneugawylH0C
KAn5/OfnCRmvhy/H6NunTOaDA6QMaP6BP/OAtUthS0P+ADC3Ey+MeRoDTA0Jk/tRAgVDE3IwVIDh
0BfeOueo5RkFt51JCmJVMYu3Ug1x9OqprxPr51FObqdvxidOnusPjZyWPH+u0tv02YlvBn7jNytf
MITKUriF5NrkNf1mbeKSCzynVVyP5Q1RzFFu/baFIFNtxMVVDI2xn0e2OK+T4w6VK75LCdowkzVv
uqWV86sEwnwg3AlYhdt/RcxukV7jc7Wm2wZ4CxArCAq4Uj4D/i+ukOAXvTqIWE2UQxvNhvCPFYBO
GzokQF8KL0sMN7OjHCmNcFVA0gkwz8tLrQ54kKICin8OZJNEjFSrYK1Lq7w/won0oo9Stwu8uILz
ujC9c2uJHDOPtCHYaIDfvTQ8hLkKbWS0n0m159wpdd/anYiKGvTSRCrFXv/U+018B63OYC3war+K
uR5teFH6GA/FRyjErV2qcnqKgIW7GlIRuCWePGd9kK5+/tK5g4xCODqZJFGR9SnWuYt5L40cfKhf
WjVeQ0+wU0PSEvazmWm67HNzj54GECTKiJWauKNN45QtyhkgBC0M1IlYcARL5zE+KWbw1toVBBQ4
k5g71fLXxG6NeM1bOUplIDc9hYa+hhwG/HXf4pYczPEIT3fk1++a7pBUEB1Jwnep4rsSR6vGqkrf
7JDWcd0ntUUYIyWM/MPqf7x2/+m+p8d//P7y7/+FP79CH7HwQSQ3+ePf/7suq+I58p+T32hdvD/X
v6Ufv91Uz5VfVv5r+V/jL/vXD//98o/4XX/aMp6r54s/mNADqPpT/V701+9lHVWfX4GvGv/N/+1f
/vb++Vtu++z9b7+/pnVSjb/NhZrf73/+1frtb78DDPNlE4y//8+/PDzH+Lnd+8tzMvMT789l9bff
JeUP6AD+/lv7/vkn8gca+IArQlMvUOcAGf3+W5IWlYd/Uf5jhKGP3Uv4AUTB2MFlWn/+lfQHdBLQ
hYDuZ4lXQMLx+z9He7EGv9bkt6SOj6mfVCU+//NQ/toLgPUgCoNmKHq1QDQ8ZhEuD21RNVrqxqHA
OsWvCjNAsvwt0qXGY7GqhXue61zAxKrwMVZBCs+pfREYdR9yT6pWKJoZBW76Vge+AMhAFkUQymid
lxCNsLJRgFD56DhqKDOI+zmDESdx8uSGfEXFqOhSyodcuNMlPUwsd9S2AHmqUA9oChu6ggZFgwPZ
ZIEDjXUwA0MYFtqmH1Guk3MS6cFt0CThrQN3vqHJwKk3qdrK8GMbOdvFcd3exn3lH7im7isjaHx3
VyOSVqyoQPxrSErtGALX8RAhJH3xUEmC47BKL/TEANmBe/DKQc2YqpTKuW5ESI0UXJJ09pDVWbYV
mg7VbLlDkdWrIyhIaqTOFFr0bfjo+tkbSu7h2PiUmlhDsTBzruUj2gDD66I4rLshE92Wf5KHXtqr
SpfeS55wiEhCPJOTAyFhoRP2libVqpnkdeVaIqQhDTyUuUgdqCJ0lBcJEagMPhSFlR3PbzIIhEqW
JMbeE4l4FwySUdPrVKuFiqNJmUMGVPK0SILeThJUeMm5/DmROcATXNxeqJwLUXvTBBr05EvCX0k8
F+CtqHvkNKJUD0ImVzjyhofGbbRPly259iGP8KRpTqzbowBXh7aFIQCzgZ60JgQ40SfalUp3FdQF
iuGqoDoBtKSHUDaIHNX3sqO4YE9pW+nR6VqITyINm3IsVeN8VQu1+BqlTWjzg+7kVg9h0I8YDaJv
vhcF+WaAaqvAwoRT3jFdeWzwqKmiXyMLx17yPl5L0B5PaKbX8UvRlxlnKXwwZCbUAvSeopSnx1bh
yx50TBQ9BPdbEBaQdRgE5G8cXyKGy2vOLQ/C+I9USuUEjcRqxbGQhOWtnA3xTaRGQWRwgRgDPixl
+aYYiPbQ9S2Rbbes+eIfz9W/dXPu/dciLdOP6vJSvLxu/36VvSc3VfH+Xu2fs+m/eXG5/v+4TUds
3n/88/r6dpniiaiTN//r9Tv+wJ93Kf8HpHfw3zEyAZJ2fHz/ca+K+h/IT4IfCA09uDohoPeve5UT
/wBHHn4CsRSiCWiL4O/+vFg5+Q+AASU0lOPaxT8QHf93blb4EhevLNRhUYsTccDRJw9rAJJe3qxB
UfscL2V3PSRJT2VOTECFEDNwPr/pSm3l9ZGM8kkFADDkTfL2UdIgDFwx7F6rrkJTITeNdNNJIJiG
KkbVRzoT/R7a2/iBRmQad10NN1nfWXwRb1LoxFbOLq2h0aR0rnAvuRtJvBa456hSViKSC1KhVEZd
NxzY0d+yRjCqYZuLq0SVGClfOPSf1ugLXCeFHBloe85ZGvCVVYQgvBEqU0X9wVEcXJzau4Mex0Ro
cbmUPgs1KcWD4AQcK3RkqNyrIJJ0dEDW60hGuBwTpgSHTiuuyXDtSz4HtVv3xnMTcMm3m7zhNrLm
UY7TGWlwvQlhCp3dqjLyupQoLwwgYA546vmN7RT5iqtquxBjQy0j2yP8Ni9D6jRPjdoAbNiWA+N0
ELYBOZXGwBZXwb6V9ykvsqRYgzgHXM48cEF6BL1pCUonDb6/rM3AA2lTgnw2Yo8MyvYex1mtr4GM
OWK82Jtt9cGlnqHFH7UnmWCdt9PirOlvnqTQQclD2g76dSMLh0pAL1GJV9wunYoFYQ08l3IeOgWN
jwKA3h0eAEsnmJUEXN5I9sBPfvfKlsILMGICRspQDe4A/rVyH/TTSbDSeg15uD4LKSeq+Z73/QyJ
G3fDxTtRfg478qAoYUl1kXsc4pdA7wxO3bd6um7aUDKlrIqgiCC+OPUAdiRovGyhGFIeanScSQm5
qwXw8isEAtVYZFJQ5IeZ5xL+Nm8VQ3WdOyEBc6WPqNMj94o/2GnZHuK6UdA/rpabngxHHRz+tq9t
k1TwMfnryOUMErlk24H3EqmbSNpLjWz2TWvJrWx0Qmd6Q75NIbrkBvV77kTY0WmxQScBJJWztYRN
mnvFhwA2B12LbfDdjZhxS8hTFD9loWAc6UC+Bf1eyQFBVxRs2rCneeYYqhPKEQsLsJOqNYtlYNt1
3rWFpmdcnxtVoq3UmjexyizgMhMPntEVHR45yAVqgJOEp1qPFerhjeiGmEH72eYyzRRl/8pRA1MN
GytuhBOEdBmv3ch+S/miFZkLEQ2u3KO5Z823QOFpZCW6eU5VDlGzzALJiDgwM5WvZXpbqqbH3zle
h8albt07IFKUHf0o6CXEWAQJkpDQCui5LUg1Qe2us6R+6oCMV5JTTbK16FXYp7zZt0p2JcVFDJro
ftXx7XXdEVsY0isZRB8EPo0kIxvDJbVDNf66Te+hBL0RSjT8AScve8CR+3Fp8d0hqAr8G2MbOr8t
g85U2w9uuPf5B7EVaJQ5+amNQyNLvYrydWuJ3C7p1oAQhxB3ZnEs11ZVnwQgAHg+tsRq08ntTZ0H
66E8pTj8flNUhhIku6CLVz6iXUe9EhsIeykOq0UXcvRocerDl0oF+WqroDcPvqboZ2bh4bhD613K
CpqF3DENHxVP/HAgghqhk7hubjvHf3AIToMGsRQoYidjt3eLLSKlRlFBQql7qbKYJU5oxiAjoICf
s9wrqQOu3xZeCo55xgu0zwHnH94d7iOBqip0xllGrkEJaVfBKQgcXBGHhvj6dpCEB+JH2NpwSQX3
RejDGjSN51QhqZGrvEngycYgdhqCjReLrMs9wLh7b6PJ7bEoQoYcHq416IRwXoLGbS9YNbJsRX3b
GGCQ7SzPwQU4OLTuQH3VYGrCUzXc69qzztUU4E3Ke4mVCryJfaebLt/YeZ46+Hh4mIzLQ4epcfOh
FsNm0Ljd0N3wYFisbL6WtZMsZbcIvwzPLR4zWbU9l1uFgtPQNE6UdZTmuONdVx92moCMsCh7hwKa
GQcUL3Pq5X70UhLvyIlIhKp6flRj/anBqUW8cULLh0vR1PZY4q0pkrB7KlrUOTlox+3csDTzxrXR
xeOizgSijir1ruKYnMQCRNLAWIJzsfW3RRAeCifun/QAkjy5sHbict8OipGRQrEyCJAd0jRDNTpt
g00o1lY+VPwql4XaRMwDZXO3vM5jT2B9UWHuIKK9zltEOiwoG7KTMq+7Vwq/tF09Ks5SIoCsDo8s
r3Al8tu6eC/wZbgqOqWkjVLKjKRi+FAkcO3lONs4hIfiVOIYlYM6X1OWjg21dSicQhVbTpuVnGuv
4Ntxt1xZuGtF4zMWtLrv0KCuN1Gj1ueR39/QisFHlICbKPVJY/gVxGC9Rrv3JAiteFAXc3X/rkRD
H7I5naWr7YlEOk7k/7D3ZU2W4ljSf2Ws3yljEQIeB7hLrBmRERnbiyy3kISQEAIk4NeP367unq8e
5rOZ966yyrLKCsvLBSGd4+7HXdyNK0x9I3Qbecy7euCw2ymTl4usNjjydZIU1jNuf/B7Ga76HdKX
mLyCOQFyjWQce1znG/j/f5J4LesCOfI/MHdUXPOJxVAU0CVpJlZ1O6IV8N9qiDneJ5F8g+z4Wvnl
ZiPivFb76+xcy/b1p0TqfItvQI6pXJstp1dVYa+SuZQgNfGAIUJqRyMPmLFWTZZHUADNvYTod2nn
UbzGJrwBwny1qT1w5SRwIX8l9PigrTtGw/TqinASzomWpisiq5K4PCJu5jzwL+us2x5n/1Tsl+Ol
tjHiYRA+EgT8fqKzxvSE6GbcTBnN5x3Bs35fbuaVlp+6rNwNxNKYHRtm82JZVB63ja3tmE/ZIUGC
69JUfbXhXEWu5nwidJof5yizrYY9+Je+KNh+VFLkso0hIns2ZBAH0kn+QckocuyyziWNFWQDg0SR
XDOgarApz2D2sWHTtrIImCBHbhBdbPpgGEFBJLvpzgRVnBzZyGPplNS1XcXywiwlAsA+sY8szwbY
rmcdDn/YTcizmuTcqGDg0TsiFjDtedFjCy1FXxvJOlNjrru6LiKLirJYgDvBoEDpazXiPYLhSFTc
4K2evigoM97JBgeWCnk5t0RDxY4tbMo/DFCxou3LXf6oqtId6RgtbwMWw8Ev84wYGfgh8+NSWR/X
Dufrdenn/pYspECtqOYr7In5gXi+HdUuLpFiaYFTVG0nHan9ZkbQ0GMacHDMyWbuonmXCET+6apn
VYSbHOXFy2LUdjWTYI+bQi7sIGh2m8Gt+ymaxPpOcPX3VOBACh3L2qqrikM5TfRx2LfyrprW4RGX
wq5kt36FWZrHGHKOXapzL2pLqqsOBmV1rheCLi/Z9p9LSOWpT4ory/K+rXTJHnAYx8dJZBM0PhlD
PRjfKJtF90symB9GxuZFFMNwm4eZ4tXrQB5uJT7P7PB6gdnOoptMHDLSiW8TxvtvpR1PUPm3QFMO
Kur1scsKtOF5OV7Hxrg2ytU33rvXLUHAYsU4xSsZQdHpDlPeJR+F3Ydr3qfy4Ey+PUe7Gr5rMEQv
kiBVaRhUOE8xKuU+EVPLlo0d062kMOSqxDEKQ3quKAOFOyJgCY8LtdVWRuJYKf5YdUle7+XC7ogb
l5sh891X0tOfcmDXzsyvwcujLB/3cXoX/HlE5sYhZl7dKWGvQichfUeO05nl4YpxJsBPVwrkmH+W
Jej20U0L3tFK3JKVPEczgv0gG7mLWEADxErZJJhPMF7K32NA0wA7U/CuqrhNx/XJDSuAABQkqA3P
hcLNtYmbbiVHwd7Ln1x6iwqdviVL8dL5OG/cOh99lz8wEqZr6sltpz57PMt26+VX1k3zQ9zhJGad
NK2TkTpAbPqaR+mryVeUth3vbmYxIgJvxoSbr772QGiwDd5sFdCoPguPkBG9Gj8/zNk0XYOsRneA
2BGemPRUjdO3zZP34dK3pGhSeKGuk3SEbwZsjSgN6s7TFW1IZdAwAS5aW1FgodDqupyK/gmbKYpi
l+zHIQLRr9clP7oofeES1tNakvRqnkXVPRTVZNsd6/Z3l4uxhcMbu3JRVBxCEpV3K9sMEOJ8GK9w
yGI80LEqHPHST3eqX5Z7JWV3WrzuhlqPg8KboRH6to7wJHCg99qhh5FMP3KoTyhm6xF56pODnuWO
PqrU6e22z5i/HOLJ/fJIzwtNb4e41VjfbXCD+DHNI+52Jq7tFk3T7ewxm78bwpd6CO5sI8dgkAoj
VXlDJ2SG7ec8s/tbFO8KsJg/0S353cXwVF9GiM4Ac9U2oe9oipF/uq/f+dD7JkT/9AP8N6LyN4AM
/zOg8p89/+0kJCJ/Qt0XPBs//yeekiR/QHQKV9mL4jGHoR1UCX/iKVH5BwWYAbAFeAYs4uHq9S9A
JSv+iIHBXP5GKA+QE4Ag/8BTkvKPimKQDPYml+FOINX/FzgFw8l/gVMQWQMPUyibYQIHQhrmk0Bu
/l9FEegG5rSS10OIRq6eXTwRcufjNVc+qdctDatsS8sS9EVxxszYoeTb1drwy9dFoJOtQjRn92m1
xe96Czybl1pTi3eg8FPG9dvA5xVnSkWwJY3wg8Xvue+dWJL4sSh4nIhaL5sM6Ue+YsjMvAuHXQ6Z
tFG6hhUBCLkg3y56BpyhiVzWJwTI5rpFuYiSb90DvFDLvUJwni3NiG0nZaHukt6LI6Yl96dNTSpr
s0rwe6pmROMkROm0HjJC98YPXvziWdmPp6FDgvEVDpnI3iZUxrTxJIV6Y5+6PGqTdY/kuSgN4Nax
Svx8t5ko6mGGSKBs694JdImXuAvhdnou0oV2L2SAiHo6oFoNyVMEQKk8TYpk/G5cdHjuK1tNZxLN
qnoY0XuggZ7NCi9m0GvxMcywGzjr0saNkn5Wx9SsuJZeJPlSp8aiShtn3et2GbKc1ERs9rzayqzI
d70A/nZwI6a1NlLy1haZ8SeSTZQ20TpHVB/LcqULyCmnJpfU0wjmZzloaO/5fj1G0iMKuJstia/7
XK5XOD0R7+fSxP1AtLIIzaiLSR9GqZG8WaEckbsYIeelfOvbLUpwtFzzlHS9awgnZn3abFzwB+3w
/46MR8C0i0qtJq3zPTFYXN6M+j6uJBqa2bo0HCGNxnwhWZSyus6SJUYpyjwmYYzXvmx0GsGjPERl
ac86yUbdIIVmVEdF12I/VAO4lkbC3Nq3+zaN4ZrvdLof83KK0LitRJ08/pz1jHIjLx8TXe3bAdHN
iW8Z9yNEgr5M4fQ1aqgiqnQz3yjd6CPPh+7dqmpGYhDFYDFFgE4KMKqwD3vUQ6qv+TDfRsy5u02A
rq4LybICxSDZuhowA2j4/UKaIklTmZe59IJcxcLyz0KglT9tSYFewjFO4lvWpQoW5N26Dm0spp6e
abnh3sKDtKraaaDRFwqvobwOXZBJE7muMte57cXb2tmQHmZYSsaHApji0jgyQIaVmwCLk1iv00+1
5zxpdh8NCstVRw+JzWcoO1IOb4bexNV0XLsoQdZhYulHguDFqR4pr2LAWcEAXoyyDU7HJRthDwMF
FFgsLpe4LrWgAgUrJ7guUUSu3gG/fZ/wmW9+1dGnKrsZDu5dwlHyF+klGlaHABIKpYyr3VRG/DiC
RflaDXpZWlXKIbsd1lW8924skrpCgxqaeJWIMM/sUn2P1qIYW2VENh4jhx0TaQ6DO2H8jA2Hwi/9
Sz6o4sJoTAYgGmI/bwydxu9dOaYcxT1Uv1hSID0oRyEmduKvlUSa7UEZkvCx3nY4PR/RM3XLaV+q
ldVxZefyuyi9rq6jCUOjfT3EQ4J/Ebxr4RBcj3nVxQPi/cJsmPrHcsvz2QN/ZEa3VYUR2uHgyn5h
34MPoLsazuZogWos40L8WkfsEnix9hEj1ZM1OW8rGlV7/qUUUiGxKO9dnJ35wlP1OvWiNOcqSkdS
R2qe3NMabS4/COaZvCn2ZVAfQnUlgG672nl8UiIr+tb5DpVtrYkfNb/C+4ndG/tFiWIfTHU66Had
km0L1xof0g9t4SZkWDfFhP37wMBtFdcWFbB9YZ2n5FTOiajuZWLQSfp0zgEawhJ42N50yDPzWEIb
AoxhrhSwloiVxF6taTIXr4VM5/R82Xo1OywlZNy87jxmeX9hUHoH1hb2LQKKpX1EAe6kkIYJZywG
60uiigaTY061WdAEGXVhRBU+G4NQ006m7z6kUfTkfb6v2E4X8ghSbAkP26qT72KP0GvvAZzWYfEr
ajLQ9al4SzTwiuMW2JI2IQ39XosohtWyWPLQ35cWggrYE2ULea7KxZUHMlC61oEE/kTTJXnu42Rb
QShsU9kg8wO9Iz4BSGlRIvKmVmkGjYoAHnfbg5bDfHEXaaTrJBbo9WjT4OvY5BYFsxhs1DoCmMqS
VOhT5vbwzQ+5cMdqJaO8UhilRrR18HjBlnJEkjkcodepJanyhWqcKwrdohUYsysIQCqCheRiwDwz
ZBnvzPVAazsf5dGJj3h7ml72oztNGweRCiUj62uMPDMkN1OC8PlgNRugI42qFDnO6GBrAYHHV9HL
DjowgKHHmISVn2C5FgNbM47zsxFkHK8KNSTPmOdK4PY2Rhm9SyY0tHXibZmd4B20A0BYRlrnzCUf
WMfA5ctJprw1mgv+ZfFJQC5AoVl3XYXR3oWkR5hMvw7q2OM+qvvNw4jlwEDAX0BUKZLpIATBvY5j
2SNcTTuAHMDyzCmVnduwA/bCIv0dbSJ5MirNkQPTidh9MUAF4oZqIvBYYu+fOtrNM7Z/knwuZQdT
SBn1IWvh1TVtyN+1KwGHzouHvvPQzFld5eo4rtw/b5g5z1pipAHj6+iHGBOo08ecCoRbdBsQSLEb
PKNitQk7cNgepJfqhoqDQg341RqnZogftcb+Vrr1x54yUwIcZtljstolu14sbFAPCaoqevDpVEw3
qKtW96XSOw7yNt19ApOPalzl9x5d1KQOc5mwEqhZR3X4tnYBPocqGdjPfUBn08Ry4s9zUm3JDS92
ae5nb8flJzKSA8LDEzxSL1KwzH2vItH2C819vZBxtlAYkAsSmI/5Wbo5t6dJuxnQYpcZB6pDJ/0j
IxAznFUuZXEs/YDKbzeUDl8Snml/nPqA4Ec6mfGYz9GIRlvqFFwC7kGTBbPCiVhuEvNJQ2/7Wumw
gDgrKf8OA9p4aI1yzp25GxAgNVdEvdt03+YvSW8L+zWFQsE9RQLY4SnJBvdZ9dM+HohJGatlgObx
WgW4xh6tTg0aT+kCPUCvQrdmqyYwH7Lstuq7NGsFsCXbkuFh7zKVHmQUufzNZLBOeIA7b7c85Zhf
ZRIeO3DOVhuyerVFKSBOonQw5FpOdMDXgJNpFWWLBCs0x6KTOfxudp5Nt8yJ7pNHOTzXeBcX4pRu
cErA2exS5KWPw3xvXbxnYHt4D4S7A2ZWJyVSyeq5GvAjoceReC3g44yAPdvJ/uwmSu5wwgrwHdPY
MzR7VLzuvVKPqK6QdVTwbIETImdlfJVhZdF6nDYEUwGbJ++lKjF5sgKqZY2KYexQrxWqZ3B5tvxu
mcjmGja8ZIDYYYjA7Gw68jUOuHBXeO++LGYCbM1Y4r+jagGBKoUA8r9vZATosrlnBBWpGLTTyB9V
H9IVPTtD0C1N9D61rhv2d+yI41z7SsT60BWOHZmPcBLrDPf1mElRvMHeEThGsORCgk4hyusli7vP
bCXenqzXE0TPHXEv6wpH12aVA2S9otcqPZbcyU9RoVI4LmOGUwmSu7I8w/LC8naH1dkPuGYFILUL
gxuI42Z7GvSggFd0S/ar6NMCDRD0JRf5inVgTAY+TnVcSJzv3PUDOD5B9zPXHrNe1BAYJ6k4SsAP
LMq9bUNqDGjPAYB45IzpkfI3Egi41vh3x1gP1kAWC3RCfYcylUBfAyJkoB5j32g0/pFd++8+/W/l
/1dGdhLfzV/a9MuP/6NP/yOpYIKIASzIFGAWGKMP/kefnv2RXpTSVQnDrQoDVJfItH8IytDdQ+iO
lgx/0Yvq7L91D+SPSz+NkRk4/sHJERqw/0uf/qcFxn8LyuCKC+dd/JMgNg9XCnHbX/v0XFmPo/87
iiscO8LCgxqgOEULkoD9/+ZGsIh6wpAeYhdXyxozxR6ar2rMORKJUSBpkeUBhEHRbY3D6Pt7qpBH
dnZCk/E62R1Aw05Qg8SBbVQzmBnU3w9Mj7m/nqK9Al+qu2VN6myWnbnQmqu63fg2IjloVMrfMJ/2
skWfM7dSDHDkA6KNPw2zH1181UPM6a8znk/Nit+Zn6OiSB7xwmRzi5GV3ym1lt9G2wzuhI3wbDlV
cId8hXcjWgtAIcV8A7GWVcjeslP+vd/2Lb5HmZwiCr3y0VRTbjWis5NsGZouTfxn6eJiPFSd9PHV
0MkpOy8giG1bDMiTQHp9T9WVW4iAd6DofVtUjpws9rEFaEKBQYWxN246d5MwHGrf3qZA0BakhKfc
09sViTpTnXuW/zaJiW7y3FDkd/bZRpus6sYAI5g9/1ZOmuCMnxJ7PdARBlGl9dVwztW4xgD/xfix
U6m/x13qe7RUIyK5UWuBN+ab/lrtYQfmCSwkgqc0Ud/QOnW/CRDFoY0GK+9sXGogKJDOIY49Jn0t
Y9SJt+uOME4QPBv7vYxsvDjB0+hbxGaBaK2+jCeMVcQO6ybti/wkhlHCybRi7hTRRCVHw6ANO6Ao
mn+QDsA9Mvq64ilOOnDIsUxZhC55NRRZw6lHUG+hC3aGJK64KJFByeVkgo8w+n73Y9YZhuR2PJe5
SatIvW/7oD9sEUFZOGZzHNWj3LLGR+sKXV0sUMhp7uCfa0zljyZKgIOjZtkgms3J0koo076kudsj
bOtSxHWClXUTFJcp0tiEFFfKEpnV1C+41A79GTQa0JwgpH4Z0KLReVJRsyujJbCrRTzskPz8yICY
T2iDkuK3h0c4zs08nX9QoL9vDmrG6QDliwDaFAtQ3qsYw42d9uEHRJtddpiNHB5jlAuI9tty+Xuh
lt6jduP9AaprzDPDF2ndW9SqzrfEcf0rmguxNX6DsREehl5R7WSh+FYwAvVh3/tJNEyV83CTD3Py
2udFfz+QDLqSOSErVBDcoFkc2KKerJtQjklBB3vKFnZDPeRGWYANeMMVYW9xx6E2KWe6YcC6sxhC
CrPLPuN4AqVVxqJYarUTSXDG52lXK9ot4hRi6X4hYgDaF1k5v9bT1jPXeDXPRQPVNYdqhi7800Fi
is7dp1AmQt6EByrjabxlDFMcJ57BTvYqSKgtmwlsOh4Jr/zWVgosCzQ+3j3tA0S54ESntMQRT2Io
WmYKbRZRO0PgRiV/9Z2BesYRFYajm215UaCgw3bjsE7QaTEIL0gwF+kC802kTPqLIbhCPaFGCJ8X
F+hPAfStqIWKBhCFFWGyWUyZvJWKFG/5EvzQOJWUL046j2QV8NsfJO+GBzo4lAx7SLpPKbpUHtme
Vt83OsPIqtAGudAY7KnuKGf8dzYRu35loCVtTbEke8TT5fpaj/G+Hxa+RuAO8ViuUrVgs9HObnMd
8ir62NGBPVpMH8MMTJPyzW1oPVoUfrTRBgrKZtoZbQpe8ICpqbkSoNSqFWoPoy11X2fI77f33sMM
+foSlHuFXQMDM/lQQLeaD0NW1kguRJPN0rK/zyDPKY5Rz8pPNc34cmaZc4AC857dJUqCLSiVrH4k
aSghGKZiE3XlgvuS2IqD94Av05EJCzEDrg8mXyTDJOFu8GG1xEg9xPRbND+UO+NZU+Q7lGM8nzdQ
qguEvG2cq3I9T87b0E5rQZ/zYWVD42co2gA0BjgBrczBHbbfinp3cP8/dGOEYmrve/JoOxThtYdU
Km3EvI9ljSRjU7QSwxIW3l19ivcloGVqOuPm564s4IUJ6ypF6m1KOMS/LPz9uQ+3C0WDiaWkx184
DArTyiTnGnerA2SBQHAgbik2mv2IrnVbDpZedL6zLfhcD5sTtK2igeGNziT0rH0ydcVbWkYjdskC
KO7dplUQVxzrM1xNdtjxuiGnHdKjsaAwIzcjeRlZBIZ+gZueuglk868FUI2lET7uy6NKEoAGfWy7
nzRIPqBIT/G63XoGOOZlVbqD+kVDJFDPvcj2R+tYF4MdxeHd9oCIX3d0mOGkK7CKoJyqPALKGgUg
uVnMPVQj48XeHSjTRwfYFlByYtNHDju3T2ROaSC1EAxQGJzto/7gXZ+eAePK5d4kUaLeVlxW9twn
4EqxKuC72oLnW7bDwMvs92hXjDqGnJ4kXbtHuhcQF5Yw+JxavGu3+tXMGbF1YZIFQq0Nm0qGJSFv
HfZc21b9KECxzyWi74ZkXz9Zn+HSSRd2gZvNVtDtKLOqq3K6KNYTw8QrmESIZzADHvfiopffzIOb
XWHPIzDnJyZGG91GNrlseaw0byMP8N5pNg9JdtYmbFrCZ4d+8b3KxvyX5hogAdp9essvNjcwcayk
wYc6sLx/J4X+XXX/7TKB8z/TY+1vPfx06GV+/sfX33b5AUr5Mp8yi9//0WBGafgLb/Yv4ixLoCm+
2J9naQKt799dJf4syJP0UqsjwwDjk4DowV79qx7P/8gA+eRweEHBnGAWCVXyP3XISfYHvBchUcJo
BiwdLrX6PyXS/5sJD1hE/oU5w+gk0l8gbYaXbYJpMIiy/lqRY47CR9EKda7Eq8faiiOwrZ7Q8dvh
E8wuYtynzSKaZ8h0Dzi5CglrUXml7xYqKYWTNHBea8xczHUeZ4q1zFFx5efKTLWudA91kN53ecIQ
VPFAuBy/02XhTzjSIiQOYecGV81WTHZ0rgd65VicZLXPLILgcoWaRJaYBwcXJgba7ENcZi3H3nJL
eDePaLIXmGou25q+RsRgY3cDxkymgg/8MGSxJQ0FGeGazIP6OmJ2xIkrnJozDnwo8XbMjuz0pxAM
ApIcpMjNoCjMZVcz9L+YKxT0A8Mg7pYYkp56VhTjatVeuOshw8gAJHx076HpDEhnNhs6FciuRvYN
OmbzMyf5Dm/ovJSAf+UAK/F4mvvnaQgsqiMil7IJU2Q+FrJv9AJWp6d4TmdUOZs1RygXCldX+Qx1
i8LAf43Ts4BlVBHGV3T9zh4gX4acOJniHL/OGcr7mSWIpUWntG2nQe84xlPQeQu041V4CyYtVE1U
tyJqaJf9R0kGmEL41OFzit6Tzy1WMDpPN0AFVhH+de2jnZxnWdnPIioj7Cjg8NarEUF5BgbzsdyP
1QamA/qNpZxrQgiSvyAZzdOjnHAOHkwKaCleTYzCnkbxs+0wiSwL34OWU3P5knuBROsUFejLwCZQ
OmhQAYIWa3yzu777nTnuX3y2Ypa6c2wHtIppqEcxEPKrWPyYQM7FAaKsFdjO2sGmAAJ2m23dYfeD
6+p0WUoKqBZOiY9iZiPGowlwfwThhjK3CoxkkPMdQDAIPYnGptrqYYzLgweodKQ6ttkJoTjRxziv
233c0WJnp8QaYc7UWeDgPZu7a5fxikLJGm/xjFDJSELmteyQrxOQI0Xdoc3CDBGkp66vmYGu/5FN
BRpDPAnj4ttRr7NR0IPqnN27OR0hpooJfi2rcZMvxlUuO/Y+V+GKplKRuLas2vKPLQUdByraJfIw
KCzGm70DLXOL/oHtV8xVQ3y0KQRauOJxUYeqN0MBsY9Kh2tbRh75Oh7DqM2somJqKetVfBcZ9AxI
dSeEP+2ZQTsFvgFytAlJcgESftHH33zfX+hmkwr2geweqV+AfqfhPhYbtTcLOnEAi4Os+hsTVrWj
2VxGW/3YLxZ5X/uLucJxRXQd+RrrdB0bESAiPsVonMK9tUvhb2B7no7tqpYCAjVWRbBj9QtSdQ5h
2kL8RMYMLWbadd1em465Lx0eIj4mKTBjhuM3y9/7KOz8sOgxmVoDBeQPDaWmaDGvY+g77xFhAxw5
9C8hSmmAJt2t0PZEuWt2p7fydqMQ3HfFnMeNDn0yXyVmmn8Tr3R5F+CSDOZQZ4SgjB/W6EsVIUOl
ZthmMAsBZHH5jhZ3f4KgqECzSMtOtisocnmXjJqwAwVZNX2NDVUQygwleSzCUKqjqJh/pGua9nju
ApsSgu5Ch6+TQyXGYM76ydN9PqbM422WaCkCiDY80rqCZHipGRRLTzifOg0gV8qvUrl0BV2483PY
4hJQtvPcgyyDZBfsaQrvVzVt089dlssbgWrrJyieeDmGfA0/FC/juKvBZWpbg4eCsm5Ms2mu+Trp
7pwpmsJbp8occkqoxJXwuS+iA4S9/fRYGelsvZhVxRcCZsbM3CZxs6IF5NaRs2SGmYUZty9YAxPB
eD7holYj0XcCPYRsIyr2osE4MOraCqNzX2b4DyiV1Xasts/UQt136hbQ/o3kbIWfMmi3/jgNsrQn
j/rzWtkOdhC4n4TdKzOrbzQF/nFYKRp+pIzG9KFXFA7ypl8zCTFTlMUgq6R8m0efvffFBjdaQxP7
TmhH0U5txkJoSPtp/DqC5b7Nd0hWmyTRdMUDTA3Mq7ddVG2P1/klGSsUk4kXLqqXVIZ3wwE5RDN1
UyuAemx3ieXqXoKN+hwmmRe1Kfn+DF3JFE5jgoV3ppnXrmal4DE06Yt+ZpD0AjMAFwduGWdOVW9F
shYNAQUFtCHzwykblwqIeHe5VNVPvWygdZXbkeQczTEzFZZSjs7DNIJhDvCgWNb3B6/L7RFhUdv7
CHFudwDFetE5zkOGxUWimKMjYwJTi3q6EHrZCshLiKX4tmbwOW7SrfAYUImyGX5Ha5qdh2iqcDyv
2M9qli1BH0S3wWlZREN8q208FyiGK4OhhVROtJnT3dGzCquFH5KNvWn1HiL49vuJAv9yfXFakU9U
tHNny+d0UHh+S9ggwSPQ2QLLlt2PHiczIsz3DtuZZvvwMKWXMc0NSOI3b3d0jyr0ULTaLv7ooHhD
IW+Rjl5PuBs/UNHkmOMp5vW9N0H/QEpIIXAipwG3OBuryzLOomcxEfGGyfXqFwYrg7mUAArNbQbH
yDrHCOfcFJWOcWyK8qqjDtejejLmt7Eb8Qgxqqg8MDSqUTaUYce6XzXQCBjnm4OWSZQ/lXhnQhub
BCZuEbdQN0/rOOnbojdo65xOot+KT3SA1D105MjnyF7tvAyQ/oDdp00ZkurNV93wBbMBGNApoQPG
7l4N7gvUAapsOhzX8nBh/x9Ywcb5tGIIQjbrjOKq7hg31SEFhAOFDsfe5OYBsFkmhiXDKFqix3bx
JoZm22b4cSb30jdmWDB+I0eLOkVB2ABXXCX62wAewp4RzoUCLVDc6NPOd2budxlt72i5tT/l3u+f
mSsgKCGTLNdDPgbEO0xrSdfL2ttvqcvsr3yV0Ssi6/gz3zgmZ8s5VD8AwqIdxh65/dZxwSBDwcLE
dGiEcc2wR9ktpIQTqKmNOAgJKi3PHtkq3zO3lDnU0BGZG8eyCGsUlBcsY7bYYsIJYzv1Bg7yvveL
XRq5YjNpQo+2r4bUvLvJVnh1Q8owsusYE2gZkh38/GhQzv4KXFtYbstJP02uHz8qv3a/LhoxhcgJ
jFvUK2TZH2Pgoa+1dOa/2Duz3ciRJks/ERvcnMtt7BHal5Sy8oaQUkrudKdzcSeffr7obgyq/sF0
o+/7poBCZZZCEQx3MzvnfPZjKrrlm2i8esTvQgIsWd30VeMhuvREOD4oXzM+P8/o39zK+kmqyDKz
kl48U/+o6q0UpffH18v6ksp+PRmnlbzi3vF/za7TPk+O1zEqlA0T9QVt+3c4jBgmwyFPP/tmzt+X
uBEfMduT+fSnoftUq9boN/WS3o5BRH2VFVnBJC/VyV8tT8qdjSfiI7JAzNlUgYEr0rHmHRiR6zfM
j1aV3BoCtYzn88qCHpOOabduG6vPCF+x3i41pq3NqCf1mjvWnNqCYfumy23yqMPQR//yMXbi+lzT
l6XDpIU9Y13OHkc+k8+kNu+cacxXc9sgfXcc3PnWWQO0ZxsMs9xXYSP0Xl2fFmwDCfHCqGzqfdzq
qNwMiRbmoBc1fit/0L9CpwKtFhkJjcYUvaw2oQ/nLLOt+Y0A4b5WnBiK8czolEwN1/jHQvB33Axr
NclDOqKJrSur4TeImCmo9nxw2JxNiGDZX70x8aZmnapCN3S1PAHdwyLlmwVrcunputt3eFvS01hp
0AlrX5F/XmPq6S35FkA5QoaKBCVGt5aYkXJeMyKCZus5obrwV7K3vqycZuNTZzm7pOtIE3h1kgf7
fOyX8M42+HJOOl1JGPTI/JSXSG7vkRcOCB1iRvRI2LdaMq9qUQDqhPkbgfNKfls7R+k+M9S7Oz/R
ISXrknKzQPmvPkaeEpIHgeXyUePs/sLgSwc4F2oAtue0g9gkWYyTTLn80H1pbPCTz1k9Mo4Tf+nE
CaDTT9rck99sfmajP/nApNIx2Y+kOt+KNu+TQ7w6xYrJvMWyQwfG6LqrM/O9ulVG2ijx3Gqrhp6U
O1+X6ZTJlBRBhu1quQ7v2AnjE9ocuBtdaHeJvdofcOwv3bZtPCgqTd9ExSG0pl12c9bTWA4+/obt
FR+K5uK2YNGlGF12lNYd9vtw4qw5DIIgOVGzHAFfkIfCNSC8FnvAYjEaekRaDlUV4pQR4I/oOvIl
Jb8TOji9G3+d9L0jxqFn1jm0d7GtZv9Q5Yknt711MozWgqNsN04LZs9mJgd5mDrWAG3j2WuGfY2Y
TIKlicropQkYYe0CJ6cljc1a5icS51xTNotwLxh01eqIaYKZKbZKogRz0EbdeUwa0Ag5aYkKXsPC
hY6I01CLr1mK956bhaUHge26I8XM8OpEtawvGYiaZhM0CvNGWOOZ2zVKccrOuRD36doGONVz4zzb
ltL2OOgJx/gSTXV6Ny1ysWjpCb9abdL0q9KOwikeX/thz/VVdlB0G80Wj8iwXOrM68tTE47zj76p
J+eoIoWKLdPB9y9+4ab5DzftR3evytr0m2hpMGDqQlR6s2CcHXZ8X67WoQEI3g7bSFhvQSYQ+hz6
MpXHvuHROuhoJkrc4Gyh7Awanl/GvYW3gwzQODtaQkCts8iYDuiJZQgYRJqJeLU3NBlGhIHE79A2
tTo1yIzF2Y+LPD7lXMzyPjONrk5rgk5357eYJk7c/1j5WHOLAwaKxzKeldtINsGx1D7ajP31v47W
dsUhISzrbn3hEDygzDZq40dpz8g/iJU6qMjt2vs8D1cEdidv+ntbwCXDaNmuYLyFaYuTmlmXuucF
1vAlda6D/SpaGv1xEsA5agJoapfTIP6pXLN6x/h6ve9G6aTBpeClrZtxlSJ5YBQpm3sHzX/Fetzj
Th0XiC3nVCwoVDn2vXLvrDDwSeXO6P2zz9P/NEC6KHd1U2dwshGLvJ2Tupk8hi4Uj2mXdhSDm5KE
Q3KYg2kwZ2OBbjwsanHn+2aUU3vjcUY0T6nEePCaxX2jtiPCh/lrFohx5LO8dY2fCWdlBeCPBksw
zIzBHuaFIx7olf73OC/eEuMrIQ4BUbrsdVJz6SXU0lPFdTz13XLoaXE1bTqTkz0PVJ8iHfH7b9ul
WKfbeuy9cdv26FH7xoZ5sqWHVxA52mgsTn5FTHbvN6PCmdFgCd5BosOWFUWsdvislXR+sgWl7S9K
DmuyY+Yn7W7hLcaPTOhxvNXBsIzcqMQ8juOSB8t+7SejjlHQ0mUm4VoxjVIzUUMYTZA4wfq5LrTZ
gA/DX/2q2A/jgME76m2kzmWNc/XMBT/xpAmto+c+QFl5nhhE95zt6JLHuA567yAMrnLip2Xn77x1
zrm5A97KY5Da4NZJGHTvwOREckvCvgQ15Qf6uSIh/WG6XJC7H1QzbZdJU/rqYXUwoEzMHHaRaob7
JOriR9fmbUvYrJl+YZfUx9ViMT76fKOivdWrxs/EK5Z72QlKwkLyrJsuXF5KoCDJJlsrnJ+Lj1Hv
FK2Jeo1cmVpGAN7obhg/dsu+YiBInKmOu2RbSg+TWFiuzSPjgRFgaWOjM6M3abaLrKIcZ1DV/pVg
LsYeZNLxHhWnXQ4Oje7PUifpWzp3C0sHIp5azDoy/uWVYf25EO5Csa0SSZ+F2skVMZczKhwcLgyO
vM+clswQuc4RujAhTOQJQ90saudjW/7VOKNHqtSLqFY8ii2ukgo37kbHcvjiy+/oXRrrfrnMM/7T
d13SH5yXNLdv09TOJW++1nSNeWIpRevZTJJpWF5P1R1fpmsSaJntaO4bNZVTcyylHiikpEvnHCD8
FXm0ixzyjHbjqIi+7ZhNntWnkafE3DPdqvLXNrOUFoBhIxncD46HryDfTW1Yq0OdImIf3GgSzGod
kQ/qxa3TFbAnA6VoL7KqNr+nZMXaynWGKRqki3ZR1kRWEsdCcbNu9+rJVvT7JMB8v+ujOgQrnjAv
UgcEJhfdE4tkvzRsafNV6BzCKGPUWcDhKQ8zIStwtFmKF7yJg6zZzb2MFMiWaF5RTWngCqgHTMWP
YeeJRB+rMV69DwLF6fzc5G6bnMIiEyEfdpTHz13tLvZ7mMOMClU3E13ljSljIY8MBlxamLbPBTcP
DXLBcVErk0y/i7SYzZ2rNJ2dBmxIPCQm4YoCSNWe+wGxY9+vMbv37dJ/Zrgus1+jH9XTa521I8PL
0s3oEmCCRgzGNp0ccEWiC6Ui/ElBXQyvIl/hYaxsjSu+/NIx5EA5vG30EquU4jtF/8INGI5p6TPD
DOfqAbdVKZ+5kDKBTUxXSu24JgEZr01/IWmy/NCFZ6vjDE6D/GYyxfeuvg54q9hneukQnKL176Md
9plJbPng2nMmoU9cJgfgBJBui4vGYOj9dpes/1a46d9Gr2LSU5re7fZBj3pNMxHhLsXSVqljDmWt
2KUe8KRzWJcdCTlU/9tYjdq7NCoF0GRUkg1b44XIedhhEntMkBVD0uKKOtm7Onq2EZGRl8FJiLAa
QgzjJVgnqBMJ7zc1bF8nVEV957U79nPWPm2ZN/hblTJNYjzk9j9JSBZfDmSClFlSDXK9kCmkAizH
/n5hwrRu05ov9plgSfE4+/yfUFIRMhkTgTkyvYGpYuRY7hloWvHY+dIn/juOCTjlHF1uUxem+ZJJ
Z9+GlQjQDm+JAufsFBantxnUylc7K/94TEH5FeKCuGSrhWUI4NvB36Fe5ERGZTL/xgyCcZBpGY7D
JBs9b18tRv+U3ZVTkDSz/1yZ0c7QlRbvN21afijjpn6uO1uYrUnwx6xj1P9IiPC022kV8bwbR3+g
d/Cv2oo3G4jrrgISYoYRXAlPM924Dbwe8KZa41/SGoFCmfv6e46nKyrDneunJXbH/OoG4jGb3VWd
ap7/56yLk2G/MGJ/BptRyx1NXvE9UiI+Mw7h3ZlHbV7GdCFOwaGW1bwlg3h0ylx1vDiLB9Wp+Caz
3bCtyoPSyYSRqytJPDVYFd5bgfNyM6twvUvjsscDYVcKTEdBqEKBr+gaTcHojxx16dbsmWsYd9SV
Tj6cMjWWI0+1f2TejN9zQNIiY0i0W3oOCrIpguu71G1Gj84gmqsMYjxYmDap/wqphpddL3Om/Qa3
+yv2r7Q4p42TG2SoksCl7/WVIRcemzubOizSHquw+qaPKgXvrkxu27oyzr7LXAEZLMGahmHfsWe/
DBOc5mlT/hGdG5VbEuXINUKJa6Y9qKiTK0NSfleRE+JMaeqw2pVh1Id7rEGUbZrTr7joCSJapa8Z
f1mnDQ2mW/u0rpyN7mbtHe81z5vZxf5ZAtghrDpkm5RjKdwohw3sG7Swrr5OaJCDokTTcirtMPig
6Y1eMhO4bwmJ2/XQrkHxFGi35ymqVgKTDZOmr5rDnXGISUbFHGemHWeMQUJKK9X/Tm1vf3h8k8LN
nHnDPZFlv9/GkLeemjXHH1zFciF9O4yoXlPjZ6+I39nEwDbw4L6yCa3fwC9zyntKwuRJWTnBdJEN
fzMbh7SHYwBv97RGbeTuJhTzn5i8c2fbzkF0WgnpKiJdTIbxl/bEcsYIN8J2nKupPdP7+S90bvEl
yymR90NYCbtzM0U8VVt0uY0/V966raJuxbvWB7r6a1jl+Kfq57beuG0zf8UhBKNn/FNjuvPd6wCY
MQxCUJLI6XlUa+rcRHEX3I+pwNTdh2P1E/qh+0TAtCb5r0Jd3g68vts+IVy+YWXa+hYiO6ktVx2K
u507WAqYJqata3yqjMFxIcjA/SyecfTKD+iwfb0jPTi89anM4bSpRv7+X3F+XK5R1Gvi8/8vzh/0
R/f7++8S/PXP/4cnNv03EbIYMY2QcBGZAb//X0+s+DcgqBiUYmIWcRJ5V/rqf3pihUd2lXVAQEQ9
cU21/s0Ti6YvWIvBKmwgquGVv/g/kOD/iRsVGGtCWGBsT4tCl3+7av1/T64Sxs50pjpw+0Vv65P1
Kp6rWqSXjuH7bV1PrvsfDo5/oDb/jnX8f36iCAOAyQz9AUfz1vwLYdxtoUAMkkMDcaSDSiCQRFbD
4bWVVmu2jJKFfPrbp/GfvoO//8h/dxH8zfcbxgjehNcAt1AIpSLmjf77b0nOD36ACxfHRqRaCEkt
LTsPbFYFm9VH9bG5ivdRHDGeI82T/5xC6dD/5eEfG+jm0ygfq1seBPY9HQOTHP7rl3f9jf/56vA/
pLimRRgGMQsu//nqAnqdbMwDWgC5MAmduyFagJoM0YPwJAPBtTEMQATH3+6//sH/sluaz5tIAs8Q
IDieNHh0/+K+KKeIEYN2mKbMwpHceySL8iZgzApYaXLPpXSJLpaRrx8m9AHvpi+nlHsopLTHSEkB
DqZoKptn4dXAHP+bV3dFvf7jfbnyRXlxERbwlG8H34G/f2owGmRrIjK7KpMWa3DgRcxuiepLGJZ4
NXrGQSdHO0m3ExF2iCOzElwj0EkRFFpn+MVgonxqQXc4d8VQgv9aSAKq//Zl/ouJhVjDdfmS78bX
DbYicKN/YWK3SRmlVvBmsN9SnJEH9Z7fprqp68Y9xa7+kk217omj67ciN+Fn31U5U6EmHuH4d83t
UuUCsMAVBuV18/BEKjPYVktDTToluo/OwIrETyzqfbFT5LSW3TAL74N2GY9gZVCl03qpi2MPSKjY
2QSAySN6VWOfwhSK85rJiIUcfsY2A0RxYEiEcXwGfU4qg+CpIvvk7wPN1ADMKc54kBG4z7kyx1zb
+dB43lo9Fthe7BFFkD0EGe7YYTdyuOWCWi2Kx5dYCwQJhTD6GaO4kpFEHBjOEy0rExTBVl+CUbA6
iWrGgkhhrMxWVDxzDhAHjYtcDf7DMnfZcl6ja0gHJA6W9IZqt9pGMVE9TCcG6gJRX1yUHbXhjnFU
WN5SOtEJBWvN8D1y+T+uzHwIwLgzjjnuaP9Jk80D0XNVqKp4KO/CNQ71HXk56TLVtvzTsQ3ML6cm
xbrNZV1zaeuQtxJVCI9Aj48eJXZlf+qGXqmyx8Vx3c88ojOFb7fyB3PoLWS8lMZ4bnLmM1nuhYdx
7YrmdWakcpMMBs6pqREmHyZ8VRViSd+8EYwYElxPafKFHz82G6ED8GXeZO2WUHX86S6Eazexqqhf
87CxjxExeSz8FIg3zjySdm9IdoqNi0+exRgycX8nuqjrA5aMDFNIEh4ihmB4pPI5oBgUHVs4Zbpu
18mM894u+XQOVyfnGfQnZiajJU2U4WN+WpMg+SqlMVjnS7TYdeiizdB63pNI/VFfrv06jUElUvs6
hTMhZh3IIj20ReIx1Or6x+tcDXKfP3bvWBWC+ZQFRfSiGJzbs3Bm5Iaqzc0TDsfrSMjmNeNtnZaC
RbGzZK+BUkeEC+8SNMlH2zqIl0S26491DB3/t4oyfaB8rb4Wqt8e0aDmqNLBYr29mLp+X7YdmKg1
ujG4dL+8ZnI3AGuHY1D682/yWdWdC77xNR7ddkV38jtew2rHE+4DyrBMtOcc7/q70BPogxF6TFPS
KUqm/OSKR0nmbub3x/u18MEnOcz2gk4Dq/QMyKYglIrjnmc3VKN3sO21ZxoSeihS5N5vRjAwphg/
+u9ex0wBQaXDpSzJPJ60EBPSOffEARD5dzTm1atThemf3sFdtR35++l2GJqWpb5ARDdBEpcXT1sH
yQvNOqTj2wv0yZcqdJiE9GNXvcPPqncMpgDcmd6POWb4uBnKL3Xu7t08FZsWWhGjJbOsl3iZxAuT
QvFZ4j5+0BZDB5patsmnLj735chuVaK7TO1cIW+U8DlVZI97YCtp2+Hws6hIH5ophJXUIyFLMFd3
fWyxc3tKWUr/rLhg3i0ConBTjR1hLbeoWzVbqApnZgEIWKBHy5al9GhjKXZDqddnt75yJ6okvEGS
rraWiFdxx8hrSm+a3qm3JMgJB05oYtvBZwu9MuWA4E86lRJmBS2FrImQNJqfKkDLAy6ZB3f+UMSH
gTDdY9J55bGqaxecJf3Cfhaj/1TnK1uTBnIv8ZCE23CSguKZ+cWWYGVabgrp4EPTPlOc0vdJ+TLa
O1XM6+vtZMLysjCLOrp9I8ZbusnwHHTucqwK6UNhuPqgiqabWJQZNJ9JVAaEDjUcx5b29mn0VgMK
GtQVOY/V759bPJn65KzT9LQEUQGODnPOjWBbdH0z46vfz4tdH53O4rdwsSUx5Gg4ywq2G/EUr7+Q
DEPYcDKMDoA+rrdPziq3p3qSrfPU8qQz7TXpmp64kLGpoZVbEhuDLQ49Tyzf7Tq8H2IfvcNEZs9Y
00AoLpwtw6ppR3M+XGwjHmdQb2GQvMos8W/reVkOjEOOfu0f+9j73Tbrs3LTb7I8z55M91GNFSLP
H/QKbGgtHwGksaNED/1DGGiGcc2QgNKc4PWIwntpVHQ3em55GEqoCbYxF9vSqImaTVI9rdMmzIy3
9/g2/8hMag+9L6JDp1JwhvjYd6B1gzM3Xbxz8rL6JsoNK41g5JFnMEb4MuPnHPb2ZuZHxNw+Mtrr
hPeRdQL9m8QD6O6I20DGZfIM1jah6xMB4ZWLFstEGgyn1Q0iwAzQykVa0NKfGLPV00fVrwcPI2J5
F7X1ZEB7F+6BcAWcgw1vaJZ/gA2dpm2SJUyY4EnhKYK0AissCii1grYRpyzLXSxgSc3mrFQw5ZMu
h6pfKY93uG73hil/9tyhKuxCBkuYyIpckUjysvzSdgOjLSwXt3MPLy4e8RkcKTXMFvsZC2ICZJH7
2lQsiknSyejbYFF2j6twVVuyfhVIzn7uhz3OufnkJVrc94wBcC7gSIeuJluQFYuNQWW547o+s61c
8RV2RIChpmjFX/0UF9g82qJAe3ZXD9Jn7s+HmDoKS5/X31aLy6qFzkmQJPXcRbtqaQGCcABBJXMW
VlkOefOV5GNwfY9i5kboHrsAhB2L0mVZvcbU9uQMTAsjcUGF9I+JcfC3OWUGASSt/0BBdH70kyqn
fd2U3Xko6OP3a1jrbR3HhLny2v9hoyD5yS7Jdrr0ktgdI5YylGfIexk3xwy8oHBlfwo7/EJ2ztNd
V/b6QbbkWU7cJs1D4qT2r4lVwM/MB/Rlad3kaeY/3wXCe0cNHC5xHfp3MmjyN38xLSZgf/R+sQxQ
3Fz5Qqc8a7w/FcGKH/mkh70mo/Sbd1b8NXqZe8MHxxPDr5fpXat9CIYlDoT3qJdoApFdg/3iTMBj
Ov1pfWn3K70c1NYJW4xfY2FAU7A7vvtUAU3oBOY05Y33C8kVfV7X6QWMbUxyd+Z11ibosNeEM+vd
atTEVYKFXZDiL1GLa3bqDaA7JWe0e1W+V/HViqKi5OIiqnvbWFk+ySkNsIE5gkGm9Wpzi+Xzpsyr
+cKGsghBJuIfrok/F3eqtoni6zZl0zkLqvwYAtIQe84ucy+94MYsjXyeGmEIluXBfDbW5gC6VPJo
xOi91oXobtrR6+8XEtKPi2pDEnPsQj+Qe+r2GVLEBs7M2Vnm+hetabEdmPE9EZpwjombALCM23B9
KIIO/6+qDLSBgI6InrH/6vwwY33d7N1o5lw/2H/knSqy2JeWof6db2T+2Lv1TV4NDzh0u1u1TC5j
2Ty75LFzhu9X/4wyaT4EGtCPiWLniIf1ya3LI0XcQuJODkf8bv0mwZl8qyd8bsptB7DWEauLem+6
QwuLdwJljgutMQeQaII9Aem4r1zoFXXfqtfA0KPLJGiOC6LTlsE/SmhZe0ezKKxcCIppPk73KdLW
Fq9FcePHqNpjD1/HC+zwENR1djYRVnusc8sNVPrxombjvFJyeTstyGbOplhxkfFx87n3bFnoiyLe
LTr035a8bxi9K8SPrjO7bhKfBV5J6pCp35u0nfdX6/YR4993H2qZHqZ6bfclJsmb3llJ4RZDeoUF
+w+Q5uQrwMDurmXESX4lL2PiggHV9EKcZZ1qc0jiYrxZVBxtAbWwWyl2xE4503LTht3wWqz1n9Qk
w1drMELls2VaX/j5lSPk4yycTHZUBHPATY/ADMHdpjvCurdt0X4tmcwO1N7dTRgRFYz9K7CVUd6v
OsiWbU6ylnNnGO5ji1wpGznwTDGGxVrJbqmOyiMDbgWmteIjLuvjQArvCWe6/xojmJ4sTK5DY6BH
b1TXY1uoBjzEk163Q9XzHDAxPLicu79TKsPvWMNOmWaPeybL/HM7ZM4d9vT6uAxh8oMYHr3TODbm
xkGp2xdz85asOWeuEOAEGzg9c+rrd++6l2EE/jHKNCEcEES0Vh7BenwpbkvjYggLk9u7VsXuvuzt
egvi0zugd77wmUCfDspghy2LPTSpeUsy0QGAts3ZLu7jEHrrPnC4pOFPLgdAfcdiKZFySkw+jOV5
ROZILjsMvxwv7UIW9UrfrWvaGI+75bUsy+DkUEqdE+oLGrou+N1EoJrREp+DURGu0zAM3t3SeWxy
7P6On3xHrvAvfNrePuFqOacluQ6F7VX34/3SWHPDWUDrhjnthXoNWSrEMFv4/pW7Wd76E+GETdfi
c9pmaTzt075Z2JWL3kp2190xSBbANtLsQHHMShFTkBpJg/e2itO7fpmprCSmVNGt0yE28HyGOv0c
0uTFn2FbK8S6rVIeG4e9RoI8Wk4OX6BNZ8Lg1gJu+uqaxrwjb/AW2NzCBDPQsJe1g4LSkL7D4B2/
sKJIHeYxhuOLK+rqlSmyk1jXn6Uo1sMQBhPNmEDt4AIDH8ZaE3DxCauloZHZEAjcROy6htL8UvQr
IlcY0zWFPS3CJskpPtym+8xG+d5Ym3z1y1jd8Bfbh5igTXTO+knchTmBwav/MPyZTzK8RLOc751G
LB9YMvWj8RTh0cws/ckV4iNUbgRKF1TH3Qxlj42jrnqMkPYuPcLgnfa74DEc2nDrStoL45VMtAFO
XLKk7o4KEswl8EIsINicvHOHinpxusTcjaW2T7Jo9D2+Gv61hU49TU7wMrbWYbQRml86nL1PeNms
2HDGCWTVFVq7AbWxnFjagm2bHH96Jhs18A86gSHozb6nrPuh4tX9ypAt9+mULF9AK4ejEYk9IKMb
UG7sG7lpsw7isTOpo21ogvYpMVFOhTAk5+GSt2ItgLUk2fXQBj9iHPPTPpOConMd03e54hXaxq0r
vtGtpnE7ZX3/hMWhegtg7SWINPP0lMXOcrEagyVoEf2bxH4K+toLfkppgKt24sspm+4SwlPZ4oiL
XynbX4hjlLd9RUe7iUgwGpKr70VEKVsoO51c1y0+6zCpv5VSnG9+RJmlx6Ns3OEytyteS41tfBlr
9ZrMffLkxrrbVzw0JwjXLvBavI8WwxR099E/yiV3nn3TPZEKKnahmJ4m6Xu/m8FiQWylucNC8BcE
sCbgwnJxUpBKUJ+pG87ukRMJ60CNv3xHlyQKcu82O7WTo35aLfodIWvnJo/I4lzfcAzPbn6HBSre
RY3T9SwSqKJL0FkTbCwwd0WicAgPWdLwvI92yrcgH5PTuKCPP6tmqevTHKSjc1i1tUflL9F3bKJ1
33umulO5fGlRW+XvYgRxwrYbX3TeU97G88JUZ+ge5pqQ695gCGbVkHa9izdpUl/xtPrJXnOwhPuc
HaDFW8/0yRA6U4BOUhUth6wx06+UwqvGX9Cnx2ycHJ7CePVvrvzJp5moBly3BfHvuIThFQKVK+wO
EN9weJYn/Mh5cWCCR3XcLk2U3IieRO/W1/WSnFJAAuO5Wxm43BKQZpQmHRARSNfEzXfa85xdNYK1
O3imyY/cfAvgapNOjxynXf3Rj2hMm6GG6UwICsLGT1PQCt0X9dxEf5jA1WjDpEmRhHnDRw5P8Avh
lB2wS9Py1USNvIcwakifs1lhqA4VVcvX7AXtq09DQISwmZ4JHdrsJg5N8za2unmje4JCm7lt+GvV
LM47ll0i1nt3ljCNS6EKHKsmvJ/4ltGeV74odkSSypbVAeV6l2PnG84ts0QWJ4zZ8KgBDnUXaJDE
7ST2/R1O5fa2w6a64GoHD7WNZWO7YwfdjVJzzp8KkcXNhiMBGwXuKQgCXaeaP+nEzHXnwacRP7w0
HpujLOG48eT6JBJyXzE5xPE59vvBGJOhO4eBvPeIkGHHia+m3pXBZH0K+ggFQfs+f/5qxbZwm1L0
k3XoLaxzMne7KI/C+bko/dF/sANYpw3r66/ufEZ5r5ni8Tx4hLZWRHQMNvt6HdGU17wI520MR/TK
X9cUEx2BQYRvD5alzK/Tkcp37F1UARrf5oSO3hE8zGnG/i6eIzxghMKEwzJjkUWae4Ov1YvoguSO
qry4A6JPlRhMti3ApCM9bYcrcmXLGpgeFFxeG6BaU0i0yUtqwBCNqZiiz2nbZRiO6vW6jXwsscxR
gWG2Lk38tAZleGW+ZyXbEOYyYKihAvOYC1TVbu2AELURqAh2rIzuwLGCGLG5htFfqyKMqZLXCMdC
NC9cIHNYXg1WncnGXea3nBlWqq+CiNnVjGCHvwwBp8chCLqvMW6mN2JfQBxnNTyEA5rtxpcxbF+B
M2BTda2FMxdg1DkJKNPDuWhAHZ/l1R6DoyiUZjMbMdzCdvI2BWXVo+8Hi9iSNWjeQKX474tv1/tU
Yp7aKhJkhBFGKX6AmML0olOM6RuK5fhjJdt4cJiUc0vbjrhfAvukfS/HLqOgRy4u/8zpzMjeAxRR
nwZWgGHVGcquPTCGGdLbnPv2iK+uwNaTZMCeeOXBxzyTvCTdksHDlBAx9hOR/+tOT99c8DGUP32W
krzivx7v8U7kR+YMPDJuwib23Uj9mJ9Gslb1zbrUrtlKlbMuRsKLbfADtHyVK/y0/rG1LoWVA6Ty
UfRxG9wskACAYkXCb86OX7J70pn7mIsbVAkLTJjGs14c0OeN7QZG9clCtoZECkT5ZhnFZSrHoL24
EVXinl6Nh9tU1Ps7Npa5v1gsQNlZuq15CceiC7YFfkwwczTufOem1jkvw8xRb6CpfIRLxlspS3y2
ihY8Yhd3xM7xNLO6PZGTq++HZEz9hwAB1Wcg4VFaqQWxfOvEIb+C5ls5byNF6IIY5vV5Z7VN8W3r
yo/2IW3ePSBhaF9qRuVMBg9fv520/DWIK4+mNxEbjzLSsi/Mc5OPsh/rX4vfF/ZYqaB5I3fIt2DN
6+ANXkzHxPEKWiPBidCvMNg8JHz9KlqC2L6ziYPl5QPcxurslqajsSabymnQ+nW0hwI4Cux3WdVu
YBu696HuxGc2M3hux54v6JSPfHRYr9ziCBsA11Y5U3bzE9PW2QVh1jHpXgKcdYmkegX50N6iYWIW
TMnD3ocpThScEq57NKMm5xz9H+rOrElSY9vSf6g5BjjO8BpADBmR81RZL1gNmcyDM8Ovvx+Sdd9S
XnWp9dgPx2R2SiqCCHDfvvda34rQSuqOALCHf0ZLeOKNqD/ppokFrDJqMR90uQI869qE6QqAV4sQ
mKlYcDhh+EKvyu2g517Wwgk3dcZt5XmseWzChKKW1RztOeCU1QU8w3TpLHRogXLQ0H2xLczti+PI
zRVpmctZcj6a7zcuEOVpOSH0WDBfTEHr1up56p0GYVZZM+eAX+kiEtqmWEtplKRQrqklCBVIjO8k
/ng35MK1y76bTfT2OnskU1uviR9zdO/mcVs8Q5uXzQF/OXgvubU4KedRt3/wUvomJ7edqjpMvfi9
88zUJw6Emq5OLfItseSw5Pdu/yJltM5BO7RiRTVTSvrciq0OZJM1XSJlesinu8o7SM2lyd/T5a+O
Y2eyMyR2Ede7uKoukWFW0Tl3SfH5OThdstxlHviOm9bueXllOa/9RZ9HAO09jRLz3OVOth7rsWeU
yPlZFCfsCcQUKuTtHT9Q2X4A7ot7xmda/tIIpS9nTK9m9Gau9orm2Jyj4iQ6o+2/6Wic1hcz2qoD
HD6OG4Kl3gIK6FGoRyvKgJUkRh42IEYH367dxAroAKUBpFf6PjgXeIcYoqRImfiWOF5OzQAYrnTY
Kb5ba5KuGMfxbA53dOWz7r5Uqfm8kuTkhJ3yBClgdRdL31VykLcDEFmqOWRV7kiGQWWYDwN2gT2U
PuMV3dIKSl+PruVaGxx/pTwT5rm+ogeFnFp33YMTr1hcFnxVMraZ5vS2e8wpl26VmcJvbAy9CaBv
OheKuc210ujYDiLpPFrC7n/kpRPz+HipcwCWpO6YYxfvRtOOH90aA+kWrD7BWozqIcU17J2noXTP
dqNsIhFyImF8DcSBP8XR8uqA0T12WRP2pkeCTY579OtsedFbpzves0bpGzg9j4KTI+POtFi+l2np
WjsiX83rccn6k4O77TYhrNY5JmgXzKspWgwAJijUg7TO+iOLgTxyrEILTKuk/t4kjc0CPkzavF90
AlrsQSXfxGplR7iedADcyTvbwpqvJOoN3zY072rBZ4mJKXduEq8xQ3tBfggFZY3ywJqlBV6HTfJQ
Fsn6mKSavWUPVzoySrJAr93Vmo8FHcJvZg9VCcV4fssbBF7V2filZAV1w48JNzB9Q0ZRDL3H7NJb
JrK1nDaKYiydVt4Ox2C7Hz1FFEPtlMntSr8V6TnOmgNktS3OxmjgKGBAJ9BZFskHs2wWO2PkxJaU
OiYcWsqNwJCYgLAZk37aLVZuhdS11dXUN4RiKGJQwI0NNT+rkfuEakYInzG/Za47vNmrUQSDGtqL
ua7xCeU0wzEjepUuza3TIiMNyqxR1zJc4Xu+LpPx4aZWhgZtfHYk8jJtrHMUn4O6MD9dbucmAd6u
ocl6qPtJwvd1wcHQ9cyw+XXyCh8eYxehDU8JrqpvSzHVFwOJxR3NVB78dVLVXpetHsxS8WyACDIh
T6B78floHsBi6JGnAoie8IE3TnsHJlZNDoiuku+l6DTsgLXvjm1D5FiWtodkRZSJPkIbAsudMns3
cTr2iWB7JFynvKAkAX2p665DfmlmHU2+M6bVHPTvrAFM8a6RU329Ro134oBcvDBxKIM+H6DlaBXy
UEk0hvAt7DXnrBrqr3M6sotNS1I/o8J10ENngGAaZYaey5Apo0H/CvRmoqPbs6WiI6dhIXIIs/th
opGFr7c4S42dfKlMO95jomqDSWs+NMccCbVv+iLYJEL+/0Kgv/BTA4xf8Th0EGUwRPK1O4sv05aa
LY7qqyylKdWZGTHr7lSFvxeh/FWbg7Rji2HmPIAiwZTCFpua6ZeA7Jb1Uq+ahDU3U6zUrhDyvEbD
+GOSJvM2DIe3wIioLH9/2b+KpP64rERPgvRLN6jc5KfLVkM6S2isDLQrzXEBnCxWRFgb33bYlZCe
kXyP7j9c09A3uc9/C264KjEKcNcdh7mODoHrk+AG8qkHEZ/pcz9aWzczgxJ0SnUWL/yKsm/3yTwN
5Jv1DHENamrEEG52ZOjPiW/M7bUPQTHo35eiw1SFlVHn8Op0c/MKD05qJ1ujY442H8Ow/M64mRq6
kVb2UebFkjH8dlGpQB6nPsBG3f9wvJoR0CChx7Aze5gMJdam+4y2huarYhU3o9EMzy6n3Mkve8ra
+7q1DWRA+tD0xwTLwxD2wO+WMJ8w/ARGLxnPgSM01HdvgVCFnQHmAwjIgkaxhT70ycPGAk4667UT
bgKcb/00qY1WOq4nWNz2w4wrjleLs8L3aZ7Y65LZpQdLabUXGsWlr2JLWEEWaytloVZGHT04W7eD
NtENeXJTfUyChXzak13onNlmKel+IPJprowc183W9xXgnlJSUBpZa+9l5WIOqWZA7QcmVumbXVSm
PKSog5HoR8byo4AEpUOwn1HA5viOdYx3CLN3KiGprG/oRHPQrJHMa3THNF+HB6lORdmjPm2J3PGA
sbXtmTwKthlMBcTHzm6L4CVGcEvCXuORlJdoaXXAo41grraFgCxr9wPGuYnU231m5FiJTGQzEpvc
0F5ZRqF7AJ2X9dQQaTEf/ng5/hUD6qlG31B+jpH9S0T3/1ss7eG93uKx///I92Z1+r+rUM/f1m85
0pNvn0LB+Y/+lKK6zn9oYdsmclPDQXG6Bcz+SYOy7P8QkoLly+L135hPYJr+txJV/seyULdhiqA1
YqFW/T80KEv/j7TdLX5FuOhbXQhW/0KJyt/z6+JjSCbw0rDYhQj8tnRz+/NfVlqY5yVRXiORQwAs
OQHOUU5lxku3a9D7nHtZyhum1ui5f/mS7v5c3n4Vh/5VZej8ed3tw7PqGQ48hL9el4w7FU2Ezu07
m9xBaCrMgSycChDs7avfX+rTqv7Hpeg6m6blumRFGZ+EnuWaZCvDlmXPccq5KsTwQkYpbBUOrLvK
1O5+f7VNuvvLav7n1egOweoSSMA/r+aT8jydjh22NGcEjucYcQCmBJsO5eq+ocnlc9ox/NKuH39/
4b+5TZuti24zsilicbZv/JdfMp0ghmebNKZ20fYmna1/DHa5hGm2GmFXdPXx318PabUpKDJd09we
3l+vhz/Ohiw6YDuAUk0AawbmmwipFa4Nkidvb5UF7JffX/PTVsmXS86caUmTB5YXx/x0zc7u7QxA
H3Vt3mOQxXxCz8JwD//uKjazf51mGJUeo2WmC3+9M621Zqp/Z9pLt7BDt8EiquiM/4Mi+/MbwFUo
blBiI7VFkv2HSviX3ytBzVtV9oTVNSortHDFzFC/aZgZTdaqn35/S393MeE5aHAtgwbj56eyp9kv
0F5xKIya9GAn8zN8IQcwufn2+wt9/oW2u7J0y0TXs+lyjU9PYSOyqiL9YN5rngOHRbYHlXjzPzx6
f3sRzmasW5KXzPqk/OWJRlIPEHQfCeuHoKlxBjvi/sOy8Xdf2cZnRAlisj6JTxdhQEW8isudUCqO
hwaRTWp69YWxqL3//Xe2PbW/LBkCXxSLv75p5dkeEMr/9XmbknFd6LJAhXLWzoIvosMVFTbV2H1d
Fl16nHsT0U+1RhnCXxQgzUtdaNH88K8+hrmtGyxcFo8jhxxW5r9+DGank0teUnHWQ7o6//Dmbv/x
p3s0KeUtm//xRumf3ymtEy7amHzf61O+fnFhzriEeJtdDYElhyLjkIbzdR4bJqK/v61Pv+P27bLy
s055fMs2UpO/3hYFvShaHIj7KHURa6SVZNLsoh3j4Xr6/aX+7iZZNtjlMZYQ9L790L+80gQpV6Ly
dFI1CNd81nCk/WAnHE5jZIHGMcvhIVfucPPvL7q90mTJIm9nh/vrRYlcYvgztsUeg2dFG9jp+9fR
y5sT+SCEps6xOTQoqWrx/i+vy/prQ2XXnU3aTxHx6bqmXmPGbcp9jNDlUbMddQJ3U70RkKEOUzfU
OC8L6/X3F/305uNf4WxmAtfEmMCMU2x//us3PJkMPzyj3KvFcO+n3p2KQEypGP/hcf0fD812Haos
GwsRGGLrk3UFpp43dZ1W7nUOu9d07qy7xnTkfRIv9T+8/Z8fGligdL45cFp8lzyh277+6y1tg5I8
HgzSmf3+a3r7+y/MxBPBX/Drq4f5xuSVxs+O3Yhu0Xavv1xADBjd6W5ahxFLtBPSSa6uxoTGQDAV
hJBCZhybHnBy6UHXqEnwCsjamYYdC6xBWBnIqU0UqlESCktqz8i90o2uEHtfrJ5Wlg/TkeTW1ulo
SI2ujOMA6gEt4bVWzlsNFfGqwGLD8Brn/rux0h4NBiZXLw30CEK3NY6Y2VQ5McqOlqiYte3kNUwV
zb2PzVL5GxodUIdmT69gpcmzTBszwQfu2V/yTmrwoBbrxsh6+cNZpPNTH/XqvtAy9ONO1ztvaS5j
wml0AF/wrlZC7dsVKzNq8ni1mDTxSQK7r5djjyxMgoi39CIsHcN+5CWOboauJeKjk24/7gmXru5b
e0X6urXpN3XDGJ9kD10sFEYPqIT2Vj4f7bSBS6HlnvMEF30ww9kF7ECUc8zXzxlhto4VL6gJSExb
vgtUWF+SQhRQyPAyFzuP1vNCAJ2JD5x9Y0FM10vkHgPggL1WMZ+ADBNXX+I0Iswu0vTiXtGrQpmo
0O3FzNNRzWeA/45Rj9x6p8CQQcJSHbqhWIPlgNxGbT4UpnJtME5O9xSRl3VXpa5Biu6SzCsOED0X
voStPh8j/kCnf9B7B0xKqO0nSruTg3jEDJTda/l+wkD9MyrleivTVTf3YmlFf9LyprhuUrJa7gCX
EGMFdY3szjgnbW5I1wqkH40NjPILqSJHyx2Mn2tKWnKIDLJ4I79RfEXHNG20dRfKVMwzCBxurJKO
5DWtbQKF3QNR0VwU5TU2kxRcqzMCkIlxPaAFSnrxMCLyAGmyztWHN2a4vGGJQzdJqB/fIietzROq
dDpyeBLms7IKTzsI06HWM+VcvlH0GeJQG6Qz78ta07pjEVsExC9TUtI/tTs+4SwYJo/dKrQjLWlj
CAZiabJ9PCiSfXtSkqB12oUK2lrBvtVSia4/K9Xwg1kjs94JiVOFo3s0z41tootHy5QbKEEG/Z6P
Q1ex1Tvoe1E0CA1YnTIc+iKrR+CyQh7nx1MDEYlZ5XS7VvgZfNMWy1fcww3ktNiZO7oVVY+nMFp6
jB2pymSozZp+0OH5dUFpyK4O46wpS3IQQdyd6DFDyjWNtYvvtaGGyLR4lnnFNwFbKKdKPTMS9Go/
qgdD+W4ii2cjQh1NxnunV1e0Rnjk1gGLJQJWOjqhIzyEq4VInOUQkRBX7pKJXv8ODwFkpQRqEm0M
gCQY82niyDK0QPmO/mI1iKlXvY+/ty2j46BE0W/tsfRDVFck8SaHcrb76smz6sENRiS1hJutMK8C
vWfgwtC5LXUSdJyNhLswvZdgDF8NDOXymbme87KxZON9LvLlp+b1Eo+6pSOFZySGHbBx501tKFIk
9sqRkvD42n6LsAn0JyLHWlKBHbt9LVjf8gC90fQzZQgrgoV4Dm2Xp2gwWLkWTfMdBe8XVUsTIaQs
VqYqVP6XSuktGDGwqm5I/CUDK4r+2NpPeglhsLKRd7bLoqHbGBlH7/hLgQd4TTJ8TOOMDdBAa3oT
mbLEutkV63sDBEfSLxzkS2OU6OHcuuIRaDqh9YHj9Mk3dH31w+ikZCgaReQhSKzz1DznaDEBPZPf
i0rPsoF89jiFkPPYyShPMUBW/ErEkXNWXlfWKNuIsFutjdOUV12BIK10Z0LBNE7TG77VZFqfmxuS
avrjUetKxdwdt9kJ4sloBiaML9M35hrGZZGUkRmaiRXhr+qKHyNin+t+cfjXFAp42o0riAvEElbP
/CXv5fsAVdiBdi558ol/9bwQd46NBoPWwRjyWyT8/8QfJz4WDmH76ITslISsccbswz5gHyF25vKw
UFzTKKwnCfyTJR4Ow8J6VPaQIqZOWwKo9dHORHYaAQ6tqi9NC3auyEqeczn0ICOkR2L52KewZsUm
Zpv81ImgQhIqx5wU9o8guyqhbWczMYnVg8Bl1JCtrCdDQOnSvP3RZPGrItIiSJ6MkMCRdd51R6nA
Z1pmdS4W0q0PNODhZM/leIVK27gQiOCyMNThIL1vlWbedrL0wqosf1Yac3G3xmTDT/4TiP36OJn5
h+k6+4SRvUjdx0LBtcsX/QsQiCDR8y89fFerMR9kXBOqRvDabnGz7Fo4qyLyTT5bboE9yQR7Vmrq
wpyZJnHOSlenvFoLuxy5CVq1a4F8WCSEcQsO6k2z9ouxbC/t6LQvgszqgODaO+kgIAePGyEXbEES
jSnsIRxhfutg29JiBvUEAZCKVcV7rdmggEyebhP0Yhck1WuHIoGFD+luS1K6LnnnyZRT73CQmp92
Vw5zyFC6fmr1EaG4A0EaAaTrEQKD3LRjKBdMJAn/gBBgrtw7z9pOxcp8XOEyPliloI5NveUJdB/2
wrWh4ZVxI4dhnPSD4VXZraViTNqd8dXLI+ci6mi8JdQPVD/9lfRL3MQT4K7KLW4VoeegZ9uJuJap
762faJdokBjlEOlPrdclQCKs3Paep3H5FkniDhekRAPiwnzsn1dNokRPzMfe1Ws/Z8b+UDW5nHcp
4V4nexTOg0OGz8cwdjbi2XgJ9Y6MeTSeAeahalflKYxIYRjphp/Q2+8RpSyxHCZwMlChs47oaSRk
FQdPRdYS/0DVEJFhLDqhX2qTURUhDGZ5hObG21BP3R0mejNwll7dEHApvmeRtk7IzhYYzSm+gjhE
Z1/A7NPV8r6a3XyFKeq9lmh9a4xI1xEdgGCEIPQ6xjr5KOkiAfiQuEP6OIXFkNQvs2Fb97NLO2R7
RXjcMt2ersaY3MCdaoX5Bi92OHmTpX+4cfoVdJS4NyFWPy79cqQ8KkJDM7QPLS+HS00KEKY840vi
qpYRto5yYOgxWhCBhsktxiAUxWt7M+XVKVOe6ztLp+431R72rcFCrR975REb5se4mVTVEqHvnjMz
zBFVhJ2TdUEzaCviyclcnnLPakhyFSQfWmI6IFzJfN1IlvcMb/ydCzkdIB6QwHwyqgc7nY4etjhX
W6EX5a7hXClZt24QR7b9jj6hYhutNeybjVYM36aIXB0gG/VE5qIOLKAt+/1ij144TXh9U1PsJ2bs
rPqpGWZTWYRL1EpG/M6an6BU42md5dxcRWvJK2s0CGUHQTtysL0gHyLQZE2nm98tUkZ9L5lfosHO
H2GcjZRQTBCulD4xOI/0OCQkoHoT+WA89WSNXVyIkbsln+27DGTuUwUt52GLgurYKTY1RtrjyNqq
29t07RC3ATBCJe1O+cViT9s5bTNcNZ2ZHFphTYGNvQ4EvmBJkT2vHGMoedQ0hBvaUIbuOC4+9wxG
fC0sWNhdR73SY4nrnNI32gp9xYDb/EqPu+6WIrD1ZckYPmokluWotLUzxbXWwTnDKpdZ5fhiNd0s
GI2mRCZH8P0PUaPmN2BiLprRcWnCsmBD36+rGd/SzV09fxQL1BEvG1tIKvXCqtG769XErwTJm6gm
nyKQ+bxYnH0/UgUyQMRCRhKsmRS+tLVoxe4yJZxDpti8B+y39scsHeSP0qjH9FyWkStOwmY7vY5q
VkxYPGqcLuRS2cBlZmwskzQqEdL+RQLqqpr6wyVWLUxr6DFWolUHFO7g9JDKwh/F2rtOcGX1tdyv
qbL4+8jIXjZpjaoT7mHYokKBC9R1Gy4AJPXT5KnhpMif4VHAyvxk96oe7pVuNbdup703uE6DZVEb
iZBA5W6ApCxEXfIx4v6ZnILhHfvWUAJjNJ2HmKourNNOv52s7G1AbB5AbLlNocX4pA0ZbNKUZb6D
H9eByGJz2GzdZj6wDuFrzLDRIV8YKLiAQeDuWvPBQgDeieowT0u+J1w9LvylBZ02ug37uOL8WqUa
mEdkiAiFaXgkaDVPVWJcV2v2GmuxdZXEEUGvIkOR5bVXZKo6146u4suoYQe1NaJcD2BpB59w8gRT
mBA0mdtNFG1jge0h2nR3aJ6bCwjzPOTlMe/QA7konRpbWQhp4JpHQAUvqdXZN3KGzanJFjEUpd2a
xfrqD7gM7zhRNbsYxhtw214dNYzMZCVMRXabldpr23TQvR1gUcoolxcp8oRTicnpSGopys6yWc6C
9ckJ6AM1e76BF2YNugpEDM2akHFGjjhN89LaIVKXAnKt5XGABFh0ojR0DqJVxE/WcN4OdpZc2sz9
YeJiOXF0ubaqhXj5GW4wxN46HY8OCEa8Tf0z2OrxBhegfpeUwKm6GqF/sc7f7VmVt40hy9st3eon
T9YLnTbM5wvJHdjnneQyTp59VSqB6SsZH5iOnEhG0FKAfjHf7RBPOrj9ePHTqn6D0rDtm0wujQLq
GfIoY0WwT3sJqd6qnyGqekcRD7aPUxUdcFWarxQP6VMPeV7btTbddNKP+7gJcY4W08FDM//kljbB
dLzY8U0RRzlPLJX9V3bGhIv2TeCyllJJlRQYztgQLxTfgryLUKnZ6gu+Kz3xMxDnZPjWKHQm5MVQ
+froMY6sETiQHeH4JEvORsmVzpdEyAHof65BVWIGu8vBIqHdKku0FoMOe1+PHknHbGeQ0+M3dOHP
dJiAfOdEF+OGwu0i5BikVYu9kAk7eCSnuBA3pSjRR+zwhDrMakfuEvsPXpUnrVfTezoCJYVN/doR
D6b5uOsIoCY7mY00R3m4q6g53pkos7CLJF+665aIt/lZR5z7M5HQWmkyV2+x01qvfeyhQRNQKeBe
J2Al5iWCDGCTeoEuT4cSSCm87ONR35wZFSB0AMkFnPW0frezGBQvrs9rm/iQEhNLrN2rYjs7jOaw
vLnSLKnGKSJuyIOPYAwy0S/Dclrkc0roLccKqruvCEcZ5aPLfzc7lV8rJHQvkxz1R2E0zm6gYTSF
AHxJi7BrsDGBa9bjQUdSZvOiVe5tu2QknjW9OG/xDNE+SdbW47OayKYH4vMQuK5a0FTaEPnkvTkU
n3wd5iY/XVocJrDawzLh1/fLVHfPmejNeU+0izCDfBwrpu2A1l4GN6bURzBtX3WdY79aSe7gTBuU
PbJiuwSidoMOcOIPzGkwro6CC8yAf88DUkykR5XQZO0c1nUDqgFRAIG73wZBRemnTVvfRYtL4oAo
TEOneDKMDFz+sozBZKz6j7RjUQ+8uUGibEAImcAkDOVT5ukFRWijm0OA93laA3tatDhk9YiN0FFu
9zDNJE35ZteXFZbR0QQ/7jrGh+bqJf7NrjfAbhJXQrruHCXxzoWlAlNhxp9KfUf9FShl1QdaCnnD
VpChXCscp/kA3EBEZzSWmLARnq3X2NxdPMbwgv0sc1jV3XEZ7zyAIUYQ8djfgRzIoCl7Q4JLDnOj
gUFmmfuLh0urPVZMoFefXi+nQjPjcEI2vPU0ooVF0x6pFVnamLHuAa9dv9CwGQnjnLr+QsLYUAV1
JCGoIAEksBivXXyr2MDXQz3D9eAkMydU7i08L1JByOrCWQaZNS42MbuLEnHwrW7hMeHVAh7SWktc
naZyAAi7kncLJCI25KUmONmjD+UM9zFblUYjBoRigEuQUr1ykFRSgxKTccbt5mSh0/YNkNUEDXlB
qiVMDcDaaucQFfIdNrFlILJKOXhsrk062qKATOfBybzVM30LkEbBH51s4dUl0ZN0K4JcYsajxBrL
rynKEhbQeSxBA46D/BAN3BrlWTGqH5z4WmgUciSzWqsBRQqhL9cwcXAPW7izcNA6Kxg+Y4i/8zfa
H3ViUmpGWFHe0A+5H52YV5LqERojtSmV5We2Zy2HBdoGB7+F2OZdxdTRxCFnqias7YmebazTfAOH
TB7i3hsc8WVJ81hAQtV0pJXErVMjLpqdBdiW6Dvk+rBc5Mbo3ZpgdDeiZo3HkM7WeBvjfnR9zfUg
I6SeprmocWt0dx7yXRc3TiV47Ssypw8DiA51Qi4YSzp+ZPAleHDECW0Sxs54TCqYpnjkSKxQzYCD
UsudO0dmAjkfza0izPqamZSnUt4EWnE2dgzcm1+JZJTP3LP3mLpbUhK0R0IYZlIm26uKJCr88XxG
Nk6HDKWzmsp8PqHetL6gG+RU33OM/TL2VBkhyYimHZjzYD+C+0GBiWoJEVU0goe8jats3FiD5vCS
6q1WBqjCKuv7ApNM3GByn5Zrql6hoLekzftsDJjdmnU0zN2EwMy69A0tct/kPOECoKP1ZQWqS/Tu
ENXKPC/GKLhEbWBszdbZEh9UqVrnArTIZLeSmDU7hrqLYfEU6dnrjB4vJPkYHgJ0feyiFKmZZEbZ
H9Ocr5VIBQBiGnDyWhYVCxRUu8Wf8jqp71w24wldEhrTp7RBn+abeqUKeOr8EuGC4kk/uYOL6oMs
E8I1Kx0bc9C0uhj3Vt2V5Ssa25bsQoPz+YH4v9HxBw/efcDIsDN8m74eJPRCd8cgz9VAxc1izZ33
hu7u2qxInasOJjKI77wipgwIlJNF5zKnfA0jEsnnL4TFG+sJszF5xBOuZ5qFM4GVd6Y2wWIutXUc
oFdGTesFljXah0RMon7tifaj/kg5WvP4Z5V5SoReJ2+txKd91i1jKELVGE39jX1kEGczr2t8W7Ei
DcxNOactE7DjgJYwAgbRxRzv54aq9pDbnVuFaZuL+JXeQUuQzeDCbprrxZvDSuhKCyTnHkLKcub4
tAnGWL0Dg2q0AyLYShKIUArvLQPdAetTGR31lbSqJMi5o+TKrrLhlQAlItI10HQN5dMQ4enSsr48
Y+heBTbFyPLw3m2nrduVYGUT52qE1s2OpfUkJCkyfNnF/N6PUn9orBZtKwzOQbtERTS/mkvbW+dp
HPT0EIHd8C5WRuOGRS1xroBSzA5oi9EZ/W6EuXA3INN+oO+bshwnc6dpe72JyOGRsRt7PFMDglJo
0tj20BpO05eoIp3mYsnRGu5wEmn5wXYgOftCs3AeN5W9fBOyc1Ms3ThjaZmhEAgJi3M+smkw6DjT
2/B0jIxsF7t5GG0rGHlO9KuhjZRzr3CYKbb/nBJ7MmxG7XoP6XNXA7jVQvrZaeUXGHLKY8Mr2e8J
kGiq4+So+YOyO4UoP0aDd58ShjB/Tau4icIYRfwcoOvA6JBrc0/4g8o5zvtIV0Xx0wQ6sVDoLMIL
6WVqpLETRbvgpGMS5jM/Tx7dlfIpcGFXLxwkprbF9a6a5B19EaRdrRbdoxchdN7hrjAe0SiSaurU
tfa4xotRH+rKHme/JxCoO5hrSTYVLKA+CwzEpeh6pcrSE/SVPIhAzapzB4bd2nX6Ku7wfVqPhW2B
0wHrMvxENu4Y55XJWbpbsLvcNQLXELLw0n60OAx/k2ZSZ9dw1uMPoRMsCBwmbrSHyHXtB60C1btD
Uut5b4vADnpHO3V6XDxT2VeNa6v17FlOE0OL4Qx5GbTEyvdFDyf8IISD8RVpI+JI7KCZK2/RmxeP
c0xqwr4Tf+DGzDZ58baWEIdpfD1eFg0/6ZFxAif1b3UPc0uDZB+xWlY3UUIQij/ypI2+LFar3CeY
PC2/4+m+XbuovaEOKzkqd25bHVRTufkh1Rd7ugwN3CMfrZB8I+hPQ5kac5QNjUhx+nQ5yvJOqiz6
QekynMuazXUH+TZerty2Tcb9HFvJY6w8dmY8i9SPGnpfP1eaVQfdSnUaVirOn1VH9tZhNteWImXQ
sSGSIFDQzSGQOczRtv1sSOQCi5DoRAJLJGBpHcDa1qoza2pu3nAqZioC6lHhUEFwBCxrLj8ATekJ
ccqexHDZrJXYt6Y+lgGmqNI4kRhRFHs5NAAESNFmpLTjXy/HY7MWfFS7iZ1VXgg+p+jP+tGZb3MN
Ma0/1ypL9k6KoeexGgyyQMjr65l/LBHJsLU3QVlQ0O6+oKStcmaaDKl3Ho/qeK6rkmO2QwfC2uWm
zAuO5QOOtrST2VdvXhvwF6ryvpblQO2i58TGhn3LvITyLAHMw0sXpdNNbOCq2HLJEv3c5z09Nmmt
9js5zrKBiaXw6hLMMvTXeY+XD1Qddp2Q9OjyqgckR5Gli/m7RdDCmUFezgyty/VzSRQAr/w0qzfd
rh0O0CN9a8rCKXkml2SqbryEuTXzgXw58JMwvYl4aO3QoHPokLTbrce0LzBX9jjT8e4pGLPhUGKA
ubTcCNW1sLpsRzHcgv2WQDuu1CxFeVjrCMZfthg2eU1jnJBZtxp0/Se94QTdsScSv6bV8VdzKpkA
M/ugzb6lVEw4XPGT7sahWJ9x7yv9ysssd7qyIg6gp9V1qA7jum/aMMZb74admzTZ1Tb/RvSZ0R61
7Jpu36w743rUO3hRYdLrm2XYmjoDMGaqH6GgVO96Z6JmTJBzrpRJSTbuPMhimAlVVh8nGVMhExQ9
XyLOzzhNCBZAze66C7nx6WzRSpUU2Xs8jXQ/PFqvDlFl1pKHReF5ms8ip3+JFAxzFhCS7EAoxf33
jaOPgcWThAAg+drqL7owoEwawzauUzbHBngFyL9tHmo8mPZUIdyfqNwCbVGVfXAdgaeRnBABlUY1
YrorxoYnUh8zZbwxqzWf2oHtSOhEURNTIF2yv+Ok0NixVllDUs7L/qGlwmFuFpXaO9mdlXXM+Uin
olLmC0VJLgNiI7BvzKAon62aRE3YhNp2IF3xdO0WcOWD34vIWkI3N5foOMyjtRB/PBvliS49WTiY
xNKkO+Y8b68O0/cFyTxNpBBRB8HDvV70NoYEI8kfU8cxt6TkypzSILXl2u7XyZbFt6mHaHovlZ5e
opSTyGWAehr7q0BPsyM0Kp3PNJDk1yqfASpsxWR0Uo3FCEFRQ45706qlTaBg690Opvwv9s5kSW7l
zNKvUqY9aIAD7gAW1YuYI+eJzGEDSyZJjI7BMePp+8OlSnXJbkl192Uyk6mKZEZEBgD/h3O+M4z7
QnjtQ5BnEKD9uqglY7DaMVv2jfiCxkaNT7kDReqY2J2UF8byguhkoQ4MTz35VivUwF5dbu64DIee
Bno++xDW6tucbCPedEwnfzMUep5IWB8tyrzIdrNtGvWatGkARoxcZwkunnRN/yojz90/+n3UNm91
k9tiTRxnIrHPPAY6L0gC2rcpGXwCshL8cAfI1arZL33jX2Nl8T7iBqTfwrc3YS2fheVdScU9uwd/
4MMxweC2CdVcMdElVgSxjIw0NvqBSeC5yunw2exLJkB7dx5HEthJJPvaBKSrsi8tYn9DxrmAiFpk
1XtseahtSxQ/4XYGFgPEn5O0uRCFxVh8aZBFXqzGc/stArzjXFmJBJLCxI5UGMiFc9N+8RfBkPgK
gfE07bw60vEXP9FUIitAZupWh9UAd2v0Nf2XI1I9XibLrEOAjoXuD72vmvZcT5UYLqacNm8PVSEh
bJAzbdAIbTzxPZI8KHdjQkbCRoIEy85txzhuK4Ig+3AL0MCMemKJVHlSBp4jxdq3XJKFg4+1YNVI
qof07/slXeSjj0W12MzK4AdjLZB/B9yVgMZC90ZC4/pqeGHdbyw4mcEYEP3NCZVKXx8ZZhncj5To
apuCKMBrbUT/MIphemX1lxCP6bmkDLXD0DDCtxPvR5uTInzDLUXm7zTYnxOpxjcwXfIOFllOWYuH
9CtipqyAvuMbOPsQeu4Hl3pgp7yGbA3pL5A1/JrxBOFdrM7gCDrTD2XIxjvyHQMvAQ0rxj1cdO1f
Z/Tr/MWqIMWbzYb3RhnGvKGSbF2vGHVSOCG3aUhkokF6EbPF/wTaskqvTQBMbk7TKWEVYRpQn3kh
snTv8AtXV7OPz/ZQoQoz18gjwRShFTOAJvgtManD8CUOCKLJrmpIhOH51+QL4Uaiz/qjVUl8wjVT
/5dmcgnobB3Nai8Y3Rhyq0UgPDW1z2N4TjgjTnYc5/Sz0HKrTQpzOgS/VChnF+dl4ZwomqMXBg0t
VQG8mWUP+tV8U1Jb7EthAdMaQ+IjuFkTRK+Qdb1DJG3mu2SeKZwtC96j2EaQPOZTEfYkcrRJlXd7
P+goJyxlcERn86DBnQqIdGzr/VFc4nn2mNhDNINIUqcQZbzBewhhloZb7YXlJd9+FsJTiTm3yQfr
vqV5S7Jp5VDTbqamhJRXpGGtkY5WKfCDlPHgNh2owrdkaGjeNdUcI6yF7+kS5yF1LyiLCCl+z78+
J0QSyKNVsszcFqKvb1VnA5KHkCcCfnxeODsHyi+hcWMOrMEy+G6pjYLmakxCq9kRnpV8BBitAOPK
Pn/225kq3xTEuLGkZqu5zUwmruOksT5ifmmf0UZIKK9eXvxwPNQyB2BgDOrGSfKVtVCSbhLYWOIW
fS9zaN4W5I4uJ8IZRQBWfCEtdTfhNKJlLqvxrWccIbYBldNDB6VMbio/aMjIqVxRbyXrVrK9aHju
hrhUNx27yy9cxuhixmysaATjqSG5gtUsAwRt3CfPM5XDmphLkkd7R1IVX3x5B99lYnBVBGtJQ2Zw
ummUPbxEdP9YmzB9kwYSh+0tzu1uQh+Wc4GJrmgOqfLmD8hR8t53c/e1kQXrmsyKKH5CZqy3+TLV
AF7i8p2Jpn/Ox36an4ckkO8jhIrvPjPQEvRT511Fvd3bu7ooxIM9+UVyW9aNxeiw5+baZQzcPixP
5y429gVGZR9r9SGBmll3JnQ7Z5M7qKFOXhapH4HOlN5arm4P0BBrRFDkRlOGzQJM5JQyqIfyUYc0
kJYTAVfo8+ZNtWDCNnYE4YKtaI5vM6taNuc6j1qgNE03szxeLNu/naCt8Xda3iMBvVGoEZigIbha
8YnLzoFCMOwwvhEN23pDk1PH1/I6yKWH+zf1Ke9QFVNkmKVLf2C2E8OGJyAuW1QyXX1A1xVYZ1Nh
3cS2nzKe0bGHG9ErZvtEuATW01oz2bqWEzugAdFeuF2zYq6SDMjkYSZl+K7Sjv0jBBoe8kCdiXMT
cVtdS89beBIs0/JD6jz/bCFiJn+Sqf43jrMeNYWFhWHTeeO47IFcOADHHGINn3oMBxWAXRm73wA3
Z80VkdR28SNNMzv9aIImzfdaJ/AeO4LC822hw/Qr61EipfqxB0dcxVTAG6LIEV8l4TRfrzMa2K89
/KAG8VOGzNSu0s+iVwnVASFty9Gvk1h8oC7AZpgyn1ue+YkzzFEbYsMuqnymnixGoHMvY4ksp6oC
jV6l7/ShJMtU7qyi6Ga97XQ7eyc+B7PAQdZBddahPzH5J1CNjZWMaTUgcpvGFXCV+c+mxbQf7y2T
cEMw32P/xtYm6bfSZnaPTCFSz7WKYG+GQZovV20OTBOthS/3JPUCeJDAsrBwaqJuzgJTZf7YirK7
bKPBz3cENBJrN8NVA/HVE+p0Yu0nyRUFLQF4mussvwnTySp2GLkQrmL0Zt4hbXeINrOM7YKiv0ys
QwPaX9OpEUNOtu3MfLpm5MsojQTdmILvrSn8ZTkNYWybL4NdV+KWCgcfFkQ8R39kC57/C20caa4x
t49Jej0XabVCgPNqqiM6sypYdjIeYvabeYG3PaBnJ0GFeM34hFCvKq+sOCB2jD3CXJG5F1ldde30
HbJBSqUAM00NMBzsFbZYIIEuhR+eZx8qBYdkLgeee+RG55m3HboR7BpVhFVWiCyANrQfiYdN9KJ2
l7atN+005sRRm6n8oBYZzMFMMnttJqyRh75e2CNMXCBPekAqsutYQTGxtybzbi9lXNyRHAyPYUSs
oy9DCxgSirhxZPqvvCm+n6vRjC8pSWb9NYbpqj+h9ysIFRqXCKXpBKRfHIG9yJcsjt0fLVcxRFww
QNMurkSxLiWHlQoXIIu0NjbnoeFhZTXFQ82tmG0FqtqRKD5XEh3Mof3M5TuZI3RO73uhdBpdOm1H
4mm82lavs4KG7xxl5A0f+IyKHHcPSc02Gz2PNACPLvNdT3DHd4uLOWabIIBOIKwvNkt/S9ecHylA
+PiGKAR83fEQdc8I2RC+uVnOOtxDaRufgAAFjGUtvl3Ojkz3X2WvM2iDGtAoWopEleugoxwuSrbe
QbzF2ea3p0XUEv7WNKSlf48qRTOWWDz3I2Lum+3tzPNs5jslv2BGGTFEiQQ47rS1y1wiIS1QddW7
zEbjdfD8wX9JUheJQqYRAxya3ADYYwZeDxeSOJv5oOLKrw5rTLm+iB32IqfI4+PsavzMHPYWST47
Z5rbkAEdCfE5FAZYbmCzwIUd/Q7DwCWywtreJkuHn1+ruUQgJHpWl4D3x/AYhcirXi1nooKh/5nN
SczaTi4RZxOzl8wNvFaijEmcZ78ULHvUjpraaGbiudEJjfptb3fK3RYMh2yEXp1pr/Fxo4vkq7az
y0mMnYe0sV8X4/g8x0fuhtx5ssW0LigLy6y24sW6j0Rdqyu40LZ3O5ilwYcacJidG8v0zkZxoltE
ygY4oSDZBtx6KQMt7ZYvkKji5rKiO2WA02grvyeFYE7p5FxmQJWoLf3ctgtzevTvcftu4da27nLy
HtovpkIgehWKbMa8GNYTqEOn8lKY9GZhRwTimIG4Qz2mGVOL0QP0FYMgLe/bsXL65z6Gs1Fi//As
dDlL5HdrAkOet6+KsSJFHkv7wIUjJ8i0By8AmO/KHh3HfxlRnSiKwLqK2p0QUd0/cf3b5OdFdhF2
wyYPJ6FvPNwLxXGYCwRB0GXmeI1rrVZccmoZc87g7cYXc+Gj5gDqaJhRsMcPvgHfqtJnH4e0de6B
3Q33S2dm5CtNlCfO7TI6/YhCpF36V3Dqjriu7TQIiAOBq7ascnFU8tSwMTvgIs+Wbr6sYhXn+aVH
7lQpboewGJYAZbwFJ7hc2JEca09bBWl8hamuWFnK9Fn5yGgu0ypp59uRPDl7V+qwCtejT1zpBUDt
pm3b8Jyqkj2PYkiKCDHMMndL2r1/ogFmcZhSxaEEMYgVcTWgFtyAH/Q+CK9ENzjkdMabkNnvZQhW
jBJz4A8ue5sGy/JPlIaxj4JJIg2IgOEmsTcdo5FqtX4Ms5TR0znr4ciXJxYhQpv3wE4r7sicWNtk
vgxqB2vAIgfT3w828UzMkqQmT+PLwKzFZUVEjlY9fxB8RPd34NGm7O7CmwaQTodx6hiTcYBJL965
DkCh4jAUInGQPaRzu8bTg5PKNkTQhpSxSSPRA7RtEDc8PQX7QE7j2CgLFW6i55ZIgCVhD5lA3QzT
/Wi7rXqIoiiBDMuKM3DbMwIxOd0VrrA5KgbeW/joqjQaT4bFyrKL/SZmLlqUQIXGsQ2OXeVmX5q8
Zw2c2rF9P7qL/pHiioGEno3yO8fa4FGSNsGzv5QRAMKJP6qRFT9l/UrNt53FnLSw8jfHNPK5tGT4
Alg3GTDEYOKvDiahNNgMHRz1PU4iBxdLWjXbhTCC4ae79C+59f9nVvzb+nv52Jnv37vr9/p3a//6
eh8ElIP7QbP1f/744/h7tXvv3n/5P4gBSbv5vv9u5ofvbV90/2VJX//m//QP/+P7Hz/laa6//+ff
PipUNOtPi9PqF2v9GiP0z+34+y5Zy5H3P8dCrf/ipxff8z/hH3b9cA22cW200v/lxXfFJ6zFDplR
OPWhJwpcUn/34jveJ7zxAStevNWC5QumsxbJaPKff3M/rabaNU6JP8DH5bh/xYtPntRvVi2w9iE5
KyE2Nw/z8RpN9WerVlbM6HPVhE8ndyqfrZyRdxyubApWorK5MFkXs5ctygptY24z+vZ3Q75Yr60x
DFVN5gnzgkzbM9syVDHUbcpkYS5JHcxe3TEckotkcpN0hxQlVTt8DEG+dxLO8nPXsBG7YBSKyCjR
meMdeWZErz7yoLu2WnJN6ADbR3ZRM/x/8kL1t4456huTcCwpLZru+JgVzvKYNqKZib2wbQxXJSLF
neLp1W2pJtN7l8TEuyguErZErBYn2GcmRuascxoB0H51DluzNpfAnWKJHnyhlyIE1MhjQ/S387lN
s7E+N5mFaoCEUHw1fyx56Yu6kFrTM4D8J23H+QVb09C+Zb5smaOW3OuHPCoBay2xCIA0gWANSYOx
jIbsycjADW+zqsPaxRjOTkmziJqZHlghlCRNsuMQ39dqsRMwV76fZHtkuzVQUiJ5vQmUZibRY809
BrNHP+NIeBpy25ELUU4gIYOvWDQnVkPlZHU2z05QZAViRBIns/CmH23Vjg/CYluI5IjRSa/P9Pms
5Rfo2Z5ulodFYcvrkaHaTL/RzxPVsh0GMgTwoDG8djbkyIb+Ia8wC+xB6cHk1apx68taZrq7JFeW
ZxIaiYz1p8/T+A6MEMyrZQI5t7FDUw6PccH9svcylm6AFQVq5app3Pzabbs2P1LdQi5wi8xYwLuD
Bbxi0wusWSaEG+gwPJU7zOS+OKOMrTq1jfKRaUw1suQ9zVL055Yk2XZHGxAu0CKRF+5Mts7YPMp3
/6BI/eKqQlbmXogZ5P91BZmU8yJNyycgNOwhMA+ToT0Q3btzXK65zZL73rrFYsPZxUtwl7QMzJEB
YQHeKH7UFd9QdpuyTKhPMIfXUYCbTi++n43kjVTBuF630CcYadlTNp2HtorENlW9Q9xq0ILBGrNh
FseJzSIaqixlvDMVgSxxEphJvBEGQLYfCdBtwKp46JtLznHmRXOgadI3pEDU5t4Jjf9AoumIi3uw
W7jfC6fUvEGCb5zPFr4zfRRJOspDyrUOVZAozf4cF1EizhFFRQHZqV1kdi2xa41kt8JwVy+2E8O0
2hJJgi6dPVqQvAz54He3wGxhrLK9Lry3bonX6l8WkgV72hHFgo51yqvodpnY4F5Lbv7hJmk0wtiq
pBj+cLJymWDpJOqOEMkyJCduifb9kCM1oso1N07eYAJonNEj+QUDbrM0fXEqppqtL9oNpNahDwZy
rFwLumbek7beTKlTbaXM7XsRy8LZ21Yyy11AgDtKcJsR3R6If/AIFFqewinEXIS0hUnDXMjkPp7c
/MirIuttwwUDI4qCAetdo5EAKQKQkgM76vTse03FNjEntXrHzr/qj0qp+iuTtTkEez+udYsdkoRl
ZdDZsBqig2fHNNyrOfIfEroJtedpSuLS4LSJ2XoVixhYPBLgmWYKRetSBfHnrMKyQYlPfGmgdQxu
M20dZPVexL1g2E5zmoXUE7k1B18nunZvV9mN/YZL0nZ2jRMFZy8humk7uk5+EUU2I6fGsQKXheDK
XEEB1/TbqE0Cwc6LRTWU6mFcNkIlNisDtmsb7hD9w7fK4tJ0xvsMEqlJ4DPqKKme87AZHxWodIbO
hEB/x3fsy4sUxy1tEJOypxTBwA3ShGZCowrzAN260xMI72TzDbhWDgPiqHTF5Y8k5ZjwoAMkNihz
DwF05XAlncI/6xrGwJxkyXKV88y7KxlS4oDFf+hvY4FEkqFU6Lwqiwpz5wA7uzeryGE/z2hmM7D+
og9uZ4s7udkUCCsaJpzrKGABz9rhDAptbAs7Is75CiDqKRLdC+1x0gVqDJ/rLGYAE3U8vAgMsKZy
43QBcmMAaPE0bJsxxEPrJQa1PRIzdZ9mIZRUQqlXPxb9OmV60Wb2s7FISbtQc5ZWyL06wdgzDLS/
DUvP+SaQYJV7CWqvvKiLiR7YFi6nH+mJTbH3Oj8Eca9c5xvd/WKOwqByY/NRA0DGGIGl6OBOBaok
bQGgrHO4vExZgx66Y5671yzGkeFu2tojzcNqFHzYJjVu/3kMvf4xQltF5ldRNHfcAnxWKCyU/KGx
hjNzAT526DrV8yK4NuhuExxfDv6nfM/MJ+wvVb/kgtFp2sj8R5mkfnDm2iDUGK+ni1oGgff6JmcD
NyoMcexvMaUXX/y8nWkgekQSTyykrPrGTjuv+Zq1NtlJuB4q2vo8khkrsA7GdLCl6CUIZse+OLMP
ddLFgtUySiSm3zXznTbjMb3Vi4OHtRj9jDK+jky3r5IOtt9iF/Ndzi+PbGXSFlkTEJ8cbYlWSnIU
M3nxzt+bv/hDFz7MmYUfTYCEfxrtwb8Z2wLfUDg2zYt0iF39g9PlXiyjCNDa08P/sHCdxAiWevb1
5DI9wh3r7kQYYQAu43AhTzLy3nirw2tGq32NOLEasKWk9X2hEvPkDvQbm9id8v6g0UrSliP369ZL
rEIbL1KAZhp9ktpMAcMCGrg2pHeDKEAp41ZM+WQYYx8tJu0l+xHO6BXD4qnbOqWOT5yo3bhF3pMf
VNrEGmCp112UfJR26+NXfiCZiDFUirjsioBsU+2ZildfWniON6wjBUC+pc4egqxuv41tKx9IEtHe
DgSnE+/x76EVVwBSk22Hgf1YkJAK6rkcy+Oix9E/S8YQPd9I7agNvDvNosgtqs/STusLy8QGnGc7
1t9W67JLPulkXqjQmNCVYeJ+8ICdOIo9SegzyaUdKRpBZG4Tv8a6FC4DudRcJ0AFnDBCJ8PVNJ4g
M6cELThtfgU3V1BwBrX9oZoE0NuQjmizjQyB3YFUR2usG1U+YYV1y8tJI+FiEBRQ87DywATas4ls
j2ECB5mwhEG92ozVydF0K1UivXfQ2M6hwXG0WD0aU/JpvHpPY+2UCEXCmBA+vyOGmiTN4bUXXvaS
MRrlx+pk5qG3qDzf2hQw7YYbSQPjtZyYHAEGLd9MD0Rug32IiZIEalVsTDrDzYaQD+pAdXPweX39
cU++KZROpKNNZzPbKqPOJ6BRBiEnRtNDW8Y3jysxdBvnVCEa1oe8XtTtREqfYEY5uXhXsilHGFdp
67r3K+McLapBqD3hQm1ew29pd3HS26cJ4iqNMGjCfVWYKDgQ1zc+jJHXxsdZUixaPLE9fmObDrNc
Afe9l99Zn3X24zi1PSuVZiq/VNCN8fVGnpeGx0Fn9BE+8Yr2gwO0wn8yLRzgnWIFfsUKFFOu7rr6
3uocON0on8wzGELMTscUGVZ7mBeIeOUmZT0kcbSOdTpdN6NAHorQMqIAZGK6kD7Amb1IEMpNeG+W
MLiNDeNBFvf99BCpFkd75TJsQFmsHBKuKCOdnSUqzYwBeYGJePxrqoUGN9fO023YY0io5y8B4tX6
kuBRohl0MsKQJ3e6RUkBj/sdswdWm5lYoz/A38VRMD1WePecPmN6aHCZ/NF4/m8L/reVRvfPW/Bj
/67/3H6vf/tn+01T+ynEjy09/tuWngKQ8xOFt/6JWhEoARgi58/Nt/sJ/h0de7ByicDx8sP+3nw7
7ieIQkpAvvE8wmo98Vea7z+QLnh/KZT/iJq2bWA2HKzrm0Nwz0/+tfeObfxy6Gr07SjrDtdQ358i
42ZfncGYgMNgKJ9TRajayfbt4jyCk9371YTxkwmdRDiK6PeUiusUQOu0Z10TP2hkTeiK5hRvVyie
58lKnxzZRm9xhXW2qkHA9k1+gySTpJ4pLrdyzr3PbCj6y84arAdLNEDDp4iE9ohAd+B8bn6VGL9h
sj4dKN67e9hJbOAF4FmfYfVQsfOhwLnQgryYVWmFDGsc4ecqwVL7fy/vn7HjHiijf355b5P3b3++
vNe//fPyFi4zJKZIgZQEO69X8j8ub/cTZ4LggbkSAZGC/2O4xL/xpM1ACoiG7Sh4ev+4vn0QkA5X
Jf8/RNHMLP9S5Dj/9NfhkljflueH/NCQ/3A1/3qBVwv9UuOoi95Cegp0FDXbeDacRvUZ066DoVRo
dIRF0On8CatJcp8y/2bDEBJtRphOvk2mfAmfQjg2HoDstlaHVLszoQcrjh9dZ9Y8CLaL41bFBOEe
Mq+BnwDywlrrhBzfwqE1pTCfE6enJomt1BFAPwY66x3+eYnqAenknOP37dPqEiEa5c1ZjrnNoot4
bGs3KXs4eSlthGC/ktOW1d6IGBLYxV2CbeqIIW1lQnv2sU1dNzmOFqWwiPGIoM+cd4pOkm0WGuib
iQIf+r/0nWjErivsq1JZ+QuCANzfedE56oWQ6OQ97nAnoOAelo3dlOJOsRPahzMIFHNT+3LZmSL6
3BOlRm2pIx94EVs36VjPaA84XYgbch/gmWM4b3Iq3RdjVETjxUL5IaN4QJPPG63Zjpdd3xRXNqxu
IBNRrN1bbDJB8mBbcy+STRY5Zf1tSmX2vYEkk0F2py+fduCOvPgRFkYnHyRIn/K1jk01cxInGG7c
afyGLcIhopJMnK9J488/OrDGDUVQ77KaNnWhbr2ZxGz23rQ5yo10eqCq7K+xICzZLSI5oqesVojb
pk0j67QQQJqA2i2d+TMRCOP3TKAbvmc5kRjazG4EdS/iuH4iRCpCFDj7Oxsv2wl5T3pfLmN+GnGj
YPWesSci1CP1MhKJ+0g2Y2vXiCA8mHtp6sfAHQu0ryGzBo2e6xrJacjushx12NpooyEaQKmgxkYO
Fycg7S4rUDM9KRRMsyvsZMwhHdjRgalRqqLrYPpnWzB5AKKUUc3vF/lBsekRUpF4h2ozuEQAlzjg
6N1pPseO6zP0q0Yc5H1K0sVxilRwJ4Aq9RfLhEv5QmEcjzYN8UPDrk1Yp2Ix8BmI+CZHYMQWRH5R
I8uM1CLKoKqm9kg7Y6PjbGp/2Ns1buEZgcSNhWH9AEsLUwVQHH2DSx930BQt1nUESQ7cZeHOjyQ+
ZAbnI+fMhG38Hv3IfJspX+5Eztlyw8iqv2f/Thc+oSzIdzom89JBnnVCoS/5XZXcEvt21tbRQySH
dSAyxaPAt80t1CXNuW6Edz8Jv36PyxjaDZeW2QY+FHw0nwi1NrOND2BblDE5QEtBjUY3Uep1CJYz
0WWIuup+V4HeVUZWwTO5JMnTNDfeDTIXKuYB2HzbnWeRgIX53CHzSHENiymLaAOjDrOItjZNB/6c
aFLuy6YjM3qosavsgV80/oodcxOsM9RrU8/1uWGSFxbiSIs2Bc6R8WiH1SRxxniBHUUfIy6TFqrP
Y9hmg4OAKcTWtWUWkYlljyBhqfQ5DxlNVj9qM8LRR3cF3SPJdjTU6Ug4RJlRvK8J3wOZXWXYjWzS
J2hiob6Mgh7H2gYTw6Rp752pwwZeGjzlm8kdvUMdjiVjAgauldwsnZ0/kSfL27x2x1aO4xdGNhhA
th4meFxcZDQVNrFNrSVWoZEXY5UfBJOBFuh48pkk447CFXL7mLx7IUtHKLZ9qV4xulX5UyAKSKK9
01fmOiQ6wFyrCCrbHpeeYdBbjX3Z36Fc6ZEvmYxE9S4fWcauoHWEiVK9943E+mCjdDuh0vGOnRuL
TVXZ+i3hy8WnybQOh6O7A/hEfNxQWI/BiszBoUCqIYs7mtmJ58JMyteqWMub60U25iLIVfCQ4G/Y
zcNCuC+7fYL4gqC3jmFvk9MAzvvVdUexJV0VKJHlLvRdY6EPaU/M8sZuS+c46bD4wtTQv427GaGU
Xdlk21atvXM7pLc68b1z2RXWba8IaRyNyE+RQvs913Fwtpm9onQDLfM2zL1PlDfBGkiMlp0dtvqE
QYM2m8c57qpmmZ9yw8xlG5IevdeZJIoRTyt2NjGJoyhbnwjnWQC3RRR2TNlefpa5foBSBeQiJsO2
7u0fyoPJ4JN3DbQIh8CmNMY9r7aBLwDXlb6c+V0fkfp+7Rhsmrck5kl80WcoXL9FhYsgq04r4tRz
BMwsIHy//cJYOSHGkf5nfk21YpW9SgARzJBh4kXXkym8+Fuettm7VEpYL2piE3FlwNUFhyhDdLfj
BhE7FkAdO9VYYMQi/WAMtl7akjPnz/WRfU1BLluvyhuFNA/hAmMwKsvAR3OBmBxlncOM7rqA6FHu
nJxnaaPn7pgJHCmNYbg+xWEGsinU8x0iMXL+3LK3wx22iiw8w7MqVL5f5sA9WBoXKy0agLBwaNAM
1sGb7BesxaMnkNpxd97rtvGvyLpXD51ZfMl+KYxZ7Hrl9LWw3PEqRbX8Pk7oW8AqdPkhska4HQsF
9OMEsFghJU+690Ex/IlPEOOYY2YLqqwPNGRJcgMGYPQPs0aBeYzSFKhCgVBP1xKXHib2ZIM0l0CM
BW38sV2Q7K0PyL7Xd/9bQv8soZ2A2vef19A338f/ePv+Dlfhl1L6j3/1s5a2GDp+cjjy/ABgrC+U
hIv5915RyU+B7wWOCkKWrn/uFsmB+QTolb0uG1SfitfhX/29XbSk+ETTSa2tpL3izu2/VE+v2PY/
YTWxVzsskkKPutyXa1zFb7BXYU8V6L6sey38KTiAvZyfEbK42BFrzCyqEy+q7Upnp4D4XEdR6j9I
20swachVuBfm/euffoN3PzvVf05UX9+Pcvhgnk2ugU8v8RsHNl2SiAli6r3iGgqQ66fNxeKSxDrh
sdr965daP9p/t8q8lCAdx6blljb8G/U7zDdFh4WPccre6ugY6POiAecoCT2p2czTfoLNUaTF9l+/
pk+P9MuLKof2KPQRwQpeMwjX7+NPGNMC4HRkskx87VmaIcYpA3GOMwN+iUe9UEffNjXhP3qQADNr
ho+NAoa2GxyfRTSrp3XrO1nxQlHMhnVDSGodbQdpoJuWPK01QKGVeRnjrxIHxrVFs80SH3ROYuX5
rUvJaDbLWAVfgw76JsP7CViZOzu63C1pbJFKWsuVEDio0+LbLKnIo2HqPtmhohlZBnfb89Wz8YhE
vhytuQUMWky+81FXbYE0mrHwN0RBygNFsLgGaGgWMWweo+ypnmwy2/oReQDlgBdQUynyK7DJImEt
ea6x0mA/VyOmlAzx0siFWaTrqCZ3o+41qseqz0OC5ts2J4+jzNpLxo9Ac1ztZFcsXcAJdZa3YhRJ
u5kQpMS1ZIMMEgkmxCyuyannI6dTpqtLVk2C8HbPM8UuRlb7MEOdzf7Nt42k4vcve723PRFC3w1s
9zdmbYjaMZXaLF8TZ+mOximXq6GfreO/vqZ+pfzKlVvmeE7AecAreYyZfr2kZtcHY2FH9teVZgjH
FnV76ufVNgSW+nNagjwGOcz/5+50/t/Ll9daB1xMshixu789LvCyZCZtC+erPXL38mK1i/B4cAix
bFqbMMwOqd4jTpH0SaFl+F7UGVaQPgzyt96PHG//lz+6ckK42GhX1lncb28HvUjMw2Tmo1PpH+hX
R1yyXX0ykDL/DUj916cFNyqPI8YXTB4cClniCX79LScBsmnRl/qVh31xoEyxtn2Gy26eged5UUQK
lELkiR8+vGqJMP38Vz7p+vLrC9sh3zQeU0y6v778ghe/dRztvsYZNDl2fIbEXMTjEsnJv0E5/3rV
/vFSgJQ5xVzfl2sAxK8vFYxzkGSO8F6btHfv4Jx7h2BgofuvP9AKhP7vp+/PV1kvWR68iJJgm//6
Ki0ixNnvavVa4cEEO6nMNU1ptGVYM1+GxHY8/+vXA/jy+yvyvbm4jgRnJ3PS37nmqLYLPVSSlMw0
y79qZwnioyWJ1YD0ZobyinhfABGk8fTs18o+ptAjjg/dfJDWxMwziWiO6FFYi1SOr2lnR7/6KhrL
Yu8ddCAXKomx8YyghFwOusHy60Q0VL4b66wZNjqbXZwIZsaDEJQmvvYiKzkjMeXYiR2emEcqgOzb
EjegWzIap5T8I8s1ZKOTIrYnabd7i9LMjU+kRK6OSt/DPrK44/SljnAtsLpI/HGjDLhnuAZRfszY
TQWHxfOLEPG4712Lhi5r9bW3qJSgFGY5LZ411nsvhFrMbKqsOQghHpxhWlQsnqupux2rjLCf1jBP
Po72LG1QKKzld5C63S+TVwe4dfHlkiwnilUCZUO9xQlVIM5fLBdxlutMJ+nHJLjPQRR61yhjiZuD
IqacU1IxabsGo7FkJzAFrrhL2FnmpwIbmAJ1L4dbLkVcEJFyivzUeCa5mHQqKKLHJUuOaetqyT0A
tBtQHK3nFnSCiXYT7ZI8YuuJSCgSMb0dYvbSuQtL+rFNkDWROfptzYrTcnGRYs30QGppvpd5p3GI
xPvED2Lk8BVhcz5T0nbL0NHswwQfOje6QvGN5gWIsu4Dm8bKEl0HTjXHlRmPPAFy5Nz/l7Pzam6b
abPtHxpUAd2It0zKVrAsWbxBUbKNnNFIv34W/M05I5Iqsjy3bxAIoNHhefZe+2UieYG2ZpZNSJqF
i2saYTGydb7158kKODtTM6eh5dTWIw3dmmQkynbzOddKMcv6jvnaTc2sSSL2ajXGyBdgZqkYwPlg
4GFOa1VtZAU1/9EoAw7hue3j+kNkj5IYHQ5nTPQN+D85r4UvqvKq13qago8EO7K8rmRc3fQDCWlr
+LSFu+5Ur/3qhmF2J0M4ytfIZr0fUy3CPwP6+RjjseQpeQPAcPhDJf30iULGC8kipoHaSnGIdYgn
fSBLtVVLpevGRmWQzNYqquyLQDaYt8wWO4HRIvdamuhw0W7rItooSF3+cjSdyFsUIUXZTdJhi4RA
M3qPvd+I64FsBLxBTjHnKJJpXS6bsTceSkx7nNGQ9yGCqm1zI4upip/TkOCvLVspN/pFTSdxv7Vp
EN4HANZ+WE1jsGbpY9Lf5kLE8S0n6AF5GdUMPPINKAHItZ5+E2g1bilnEEOywVXTd+uppbq4zJu4
fw6I4IrXXjuYd1mvuz88v/HeSi1m+0I8RfITMhOjFHMyLVkx+dpTFbuIpF0s0PfRaBjNss1z9zE2
kOTiS/L+yLg1XpvMn3FSqAkFNe2J/wHypR1fBj02vVWiefETMOG5CIWe89HgT2ZLEHTDWuXFMCvb
qobNFryVak0PCmYfsNHy3gpm8T6tmYQHSPeWrVla/QI511vQZq30WdMVOmzZdPaa2ax7lLXy3wDA
oiOBjCoeLeI/Xzrsm89QVgrOzKCtn+DuxNuwJQ6ZFr0H9cmxi/B7x8sCi4S0gS9Sx6aIZorcWUoW
3Z2rkU2I0bInH27sEh6VymlLUTs3m4+ux6ZKLDeCHgo4lvOOSy0vFwUOKnMBmTzFmes3zR/H6foV
jSmyNrNJS+8qBDrfI7ND3IWlvn+gwGw2C+YMNGCJlVNRVyFQFuoQvAlsos2jLHCT4pBMogEvaVqB
fiL7+xfMa7xkg8wdbxnWio1z0AZ6xThO5UNlMa+tKKLqPwM94eiTeIN5QQwhZLAh0U2SjMMhG785
QWWoSyOmHk+F3vNiHiC+PQuozHjrZQMu2FZgyETVAZXomimLNOHckRAsXWwNw9Kv4rJcd+mgLAQh
hf1qz8I9+u2+dl+xCSCCVma4odCWTJgbIxjzSSLMH5ZjhWCFtToltyOFt7KqiM98a2EeUeiHnDcg
aPGAs7S9rZCeBS4xkyalB6bGICvuqynU1BLtYUC0U+xn+gJRByXpIZ2V3x2QHRxBBvj1VZQ1Tb5w
ptIxlqaKvZCwyFDvV2Iy+utYjmW+7ksR/xhj/i7cH0f7lRoFK3ujwXygKZJRGpwCnJKL2YXVrkwB
XYrnZwOo6QpbNZhaPORb0Loya9nZSkHoLVP9VpZt9TZgdR0XrjVmV72imLzwZV2LTYp4w72S4AWZ
NL0Y2ZQ+GAzqnMNruzCBOFobasJ2STYCLEX4OTXK2VizPZ8K5Wg/mVoSfMAH48jjIwO6EXEZoWwf
oufEQjBL3pVf33Ichx8wqpno20902zc42AneM+um6pZTmDRk2Wmx/6g6q7mX5BEQvt0Yzh+O2RR5
NNN3tiLRgNV3VIR2XWC206YHHfA9xoz2wx26ErWDVhMvWIoquHci0/6Vs41oFrAxJaSwKjMeCXKz
P5rJn/5klNg3Lm6NaZ3aVQW5rXWxnwgwAtBvQ3d41rM+MC5UQOUQK5uHJaqhxtSshajT/gpbwojx
qXO3YxFzFjP1pH9OoyqC8R9jrV8yi3BKBUM5PZh9CX6A0tzcK4B/A9Omb95jNTb37V8lN1I4GCd9
0fnvQzWMPDJrqPQZf9dR6MMSCRulDn5pTtr+ajP+2wWH5eQPO9jxJkhjBFnFY26mWIwKaIn5puEI
8tr0GjB3Up5wObcC0hxeRC0xEEPYzh1pCSGADyK6AYoxM90q1yXiWJtUoDFHuNyzTCz7vcgLeiiR
q5zLBK1stSg8LFHAVodgm5h59KMPMd2vMhjKTySOmRXBxXoB2plmzZbQ8eQtruYcVD2xM8rWKv5A
b00RlQPpgKSoVfGDNQZw4ypHd5NNQa1N8Pg779WI9fZBZsMQrlkVcQNG0JWuMFj1t5OIXjyrKu7n
XNeXJidXadEj3q43qGVgkxi+xKSf5glqwKDAKAQKUT2NueuEq4Fdp7/IoO+hG/RdZoKA7wSLmzEM
3magktkuZRxHd+BSZwevafTZGqUTXZwA5PW3yMBBTu9Upt/sTmuqa7OpxLjOyDHGbjeUcbtm1A4E
YWpA17MxRsgFo+duQsgSLvg02u+igsfJ8oT5PItM/Iv44RaTAfymKzrFIm1kg0mHoxv8uR86vFJs
rpOlFFVB4vzADCziMb4lMET/nkytAT4akbpYllaK67IaglFf2UMbEB9SB8Qe1c1kLKuWvPp7QZL2
rtQL2HZ8MZIEJi91xUInWxVOR+9XlFeBplF3yHoBo39BayhXIL1k1iENdWLJjkErmf075b1S1gf3
ZnogdnAPtnQyuob4kkTrxDYIGncFAti2b3MoG3MiehVCzhI90BASWASg6wJKqeHW6T3ZBsysVCDi
y3legW4BcYlH1Bao1vw4TZ5jeMj8F5jp4PyJiulD75GLLtOytiDo0fGZNjRKnfccgc9DqyQ5ybCp
iystcjtmEt3QH+1pgE2u1537w/etNrgaURGXKzXlkXkjehqfI4Ak+j3IgRxVNY8tDkWkYCiuINJr
yP0u6OAyTxl96X+gbgZjy8Fc3mcTLr+lqFXcXIrWae7TOhHtlUnPwCHTQqd0koOT8pYGvQOEzViI
w1U42QilRDs2D5SmOn1DfEByUzej8ZP6uPehAz/0l+i89WxdoxauFwqgA0tr43gT8NhMGhvHzBUu
2CjpwAxYLAs+HFf+qD1F9+B1EkSVU95vBmyY7NRr5MN4MTgO0zYotPsW3gHaZc+wqfYLt/vlxj0J
0EbHAWwGBmnq0m5xPyBDtznYlE1SAaggPntRjma+NWoV7uho0QPkDGdvqq5ClBioCYMCRnzCWDi/
PFTd7IvDeyqjpQP/6fcsvYSym+fxKyc/H2djjS53FGWNRz83V0LN2UEpMxbzcCD1d68IxsuxrJOn
ik9tDVmZfY7L0fiJQeG+EzlwO0XhSs+fzIFRRs/Fdn9wik1HkBS4Im9YjNVO5EKlC2uE2u/WM2rW
prMarVKUaS909Ef/bmz9hJh1s9Myc+GHPTlGgvSRl6Axovq2K0GLrwkL4sYGO23CawRC4h7hhFPc
jJaFT7GM4u4NZLmHmI4Tss5jsMJrcLcMMiag4peqMyb/sozoxWrYNYtFSQG5o64WeD5wUKt7Dalj
vIt4MNk+c4Yl0UMpFNzotl8ZCHRHsDBI4DSiyJ9zJPj5KgzjjDSjWPJUg6TxHzGsFc92WWHWJv/A
uWk82sB0V+vskWS59Dun0myrm71O5w8n5Guu53yHbZDULxzOwxetKPOtVZnqvdfT/gWnsIRHz+n4
tkyTsnjoXKCXPEpbq3HfGELdS8Oens2uy95HPpweLbttvQF0U+0GRB2K8ahrh2jhu7Qt30GY5R+I
7tEGSGye+o0OrKRftrZpYtZHov+TH1G/Zlpnf4+hFD/BkWQicuykuyWrYNbfOqMHhji0KTc7/ljQ
LJIzijcLXbSrNWFXV6EDSS0rAo2zTTsmCxfB1bDwzGn8gLf+rgd8/iuabfENQTWkBFdYWlYqZjZZ
EPzLYWZsJUl8I86LH3WpqKZGReBtWkMnnpGGAApOX4cnvCrDrGScFjTGF3nSB5zx6U//bCjRTJiz
g8K8A3huGxdtIsL21nQDp6SzN8dG9IM3vMaOVNoP0dDLvht5eumqIX0muyFtubTXFT/UWcMS7p4w
bCFuVZndN1ddJjvxGkwhRhWJ1sFeOERwwyBL8u5PlHfS3IBNyLEDY/mwlyP5XKQzuKbdX1m+6VNz
o7iKWUwvCPigh/EQ8NAurSAv6ytv/rzgELjeez/VyrnRIhCK6xDU+LVVlMq41IGP8BICRNCbELEu
1OZi8Et2Sti8lhyaWfykwDC5KURsRRv4OEN7jZFjitd9JXHi56iF8uugMr1kO2l5VROIZOIJ0eyg
jq4itxpwwGRGhqEG4G7ynQJEbr4QG0FVnAfiTJe8F+I5U6DtNR7ddl7fYhE+tK1MmiUx8CBkBz3r
nkthyJ+cj0APVNZED5kYNDZ5OiSTjV9yxPEQsbvguakQrhJUhnfpoJP5ja62yi6ccAAC4wUjTYOU
Xd+8syiK70nYxq8dwypeKtuhs2gnVsKnQNu2uYzMhHO2X/dsrLBImdUFa+P4A3U3BXjUO90jig2X
fEWtrF6N1FTB0gcfVd4gEZvPlzB2rBuRIk9ZNElu/XTNOqel3VnFM3HkOqhPlWnx8r+ouQurzJR8
U7Zd/IYpMabYViNJw+3/9+W+qFsflTQdwzZnYZpJy4ynNZcGP3Vd/Cwp4mqyXfrOkXFbxIPxKtkO
/WvhdL6KLS1qo/pcLJ5Lnp+uMoHkHdtp9N6i1AY7Ngazotk4cytHddO/F6EajOTHYB49qM4mqU0Z
iLrt26BIvupc6V8WVj1gIinYFat4OFNin+uwe3Varsc+XFBTcYXgAe7f1OBELbiByH+bvAZ5AKcA
jpCRfjfjnTZ+J15QVhATPEzxmV7D8Y0KiyYZvTJWQWmbc9vj09Os+9aMbFB5W89p8wtk6vUNHE4O
I9nkr6xEtY//OEZYUYXUUTjSnHO48P71rMowYA9S0/AA4V4QAQJANWmqM49z/tV7j3PvKpgR96/i
FFaP/15SOcm04gb1B42/sMWqFWrlzb/e0JyUiyLTRbDJcDkY9OQ6sbVHgLZti86baYLV/Wjl6vn0
VY5vyDEdHTGoZXEVwz14TVSZYKJMab7VNSaEkKMoh9DwXVHsPdMxOPqIaZd/vtLB5zUMsEc9Pc+3
GmkdVwSeeSvplX9O387RqJt78shV6fTghZLOwfsBIYhxtuvzLRknyaYu3Pw+IMPwDZyd/Na7k3Z1
+nqz7fpgQKDWdgyL94RvG+32/oAgLTKt26lqtmNfaG+BVubZsk406ztwhHRFUnR5mZP/4Kft8KA3
ZB9rtayoUBa1/TjZ4BQtFGY/B7PVzzS8vnixMNtQJiJDYEH52wr89P0ZYwAukg8OVYtNc8KguaUa
S7uaSvVx+hl88Qgc5CymQ/ALB0j7YAjVtEZYlIdq2/Z1tnQKsjtpHfhn5pOv7sexLb5wY5Y6ePOv
+HQ/aGHLsjezdhuDJ6fElP2aUi0j64Az9On7ORBV0NuameKsBe5sqLf5APcvBfxVkG3ZNFsQHf46
U4W4pIKf33OkMS41IuMvK0ibd42WdC9pXaOuaPvybjIa8dvqguDMPPA3T3x/znEoHsyyA+GgJznU
HEAom5Sbj/02NHMSCnwHrhZRSbF9kbIFIWGRQ5ZY+wLVXFTR61jZYIkQPvOdPfRdYf4EyFmJZQE5
ylv0nTeotUdhgcQ3zxuvchGjrySADyfWmKrgsqxkdqdB7ftFepB271o92mPYRekPTeYFbPqaguxy
lJP52DH936NVNKYzc8XRqsU6P4vDEXjgd2ALvv8GSiRint87tMzKMFra1CaXip0jxJ2K3DTXCn+y
/rc7GmXT5vTL/2KY8fZRx5uMZp1O8f6VHcAalo00fCspLGzZ3VZ3nU3ULyryZvXPlwIxY7g0o5EL
HeXIO9LI3GTy221qZXIBlR2nppO/xlWdn7mpo9Yp6oJ58BgYVbiifjCgS80KwEbn07avnfWk2e6a
fS84Z6MnLiWKLxO0t/94bzM9wsMYM69faBwOtjmR6k2SrGS7RSv5Cp7f+M6umrjQNGy+//uV+Djc
+eZQUfxV7HyaFzpXYEOugm7rKgpKfpT0GzWaGAmE4595YccTA3c1bxAdNojMrO7BHOSM1Aqxb6qt
6YfTPUgx/8ForAGmnJiWxdSFa6CA81mjfUOmnf4kP01dalForUAv2C+nb/zvVnFvXuDXOLgpIKfZ
0nO9eS38dOdjmpW6FpXdNuZgueg8x74cOgi6dExneoLhPvnx6C88o7afnK4kUD3urBc81Dr1Fm8W
Tepvp3/S0cfDL5p1MtJ25n2ffvB8NIf4E62X3VbB4L+Fh6ivQ2XBnJ3jgk9f6u8UcHD3lhDMz5BU
mLK9A0UF7K++64UathpwOkDEFdVAZG8e7uKpcUYy01wOXK4Sw4vrKWoFMrW8i9oqZl9km/XfkLRj
yG8EKQoLBxIq7mqnyf+YGCcpYFJDuKaWx+EWfmbzDvorfzF6TXuB/KM/n76X+bEc3YrtYMvRZ8LL
4RAWQ+dPaQS2v59yiFEx4Su16+dn1hHji7cza34w8kiO2UezQEpn1hizfNzmRljj+Hbsb1M5lRsQ
HdlTKMG5VRk+0TCrjG9OHNUPkzJ5YuThrEcQSBtcqxi7OWNccuYbLk8/g3mwHj4DxMicEwRtHHH4
aRmiRjA+xeN2MDAGs3fJ1mEVvEHi9h9CgH5nFpivHrnpSAEd3XYZPgfbNo9WxiwjGLf0K+h3Eq24
hmtfnpl3v7gp5DEUuFjL/voK97/QWra+HoGN2mq2Ppdco+aiGCO5KEBm3YkGJMXph/jFXbFvkZYw
mXhZPw5mBAGyUQZeMW574IbXeFXp1bt4nf8PV2HHx7KMSVHKg8U5K4Mo04J63FbjxMvBjvueFUSo
nr6KcaTYQiKL58yR6DG4lnuwaA1wWdzKi42tHzv1NXL14dm1E8zHrUkbKaNqd9HWUGqMiuzdAi7m
tqBqugCVSlaZlVdUu9gxjBTL7qQbSdJ7IrbhnnGjEtqdeQ+07/QvPn76bE9xJbNlwf+LYnD/bduZ
Vea+ZhjbMgmiTVmRY5dDCjnzGR9/xVyF+c40PfSv0jrYoNRwOpTt+8Y2zj3/Iu70bDUSILLCFSLP
3NDx8EU0h9vVnJcZPsn5p3xaYGJdtl4sSmvrWlT4Rwe/W+fU9p1nVsM1/Xi5Ov0Aj7YpjFkupdt8
MEwFf89an65HXp9CzqR7W+7buADnQZiziG0wNvWE91qoaLwoqUr9PH3ZLxZShw+GuxTzYoJBaP8+
waBSyq5bbYscS1wyK7Tat7KyB/+GJIPuG7z0ABJQUqpHF5lsQ/c6tH6Cqawgq9qat21MuuFYhTzq
r6d/2vGQmn/ZXEKxOMehKd//ZWFvg+YTlr9tEax859MOf2QOTpjTV/niuWNupsxgWwbF+L/bnk/P
HcSjgI8aa9ukNxIwJ6Ja2YFR0RQM6+pbZEfRhSQb/cwH/sVVGVq8SZbv2T0t9+8N5IFP+iLtG84W
GkY3w/ydJLEgQKgNLwxFoBCuquT29K0eD2lEkVB3YKhJj7s9eKDNWE1e6k3Zrmbze0X4G1rmtKZC
3xThBfhP9XL6el+8QA/GGMrPWabOi9y/yUqQUxIDONgxxtgisq7dRUj6zswJx1eBGoeulUFiOSzt
B4+SdmMl6tYud+Qw/CJ3oyGnlEz207dyOPFw8rY5fvJxUrokEu3gInStRImOytqVPqGlYBVho09g
R6zCujh9pcPbkQZeC84PbOrZZHty/vefxiPxqGROsE/dZa1b3VhoepdDEPj3p68i5h/8ecsxX4bR
x0GPaY7a4cH05oA80oViLExRT9aD0XuivyqBZ0W3laNZtyMG4jt6Ex7ZgPiDaMi6SGdWntVZWMTo
AKDEb8UG4hAJfRxxconcJgTB6BlxeUFgCXSoqEc6v9IKo3v08DC/1DqeI6QxdUoQTa3n5fL0TR2O
77/3xLjmazEMUDoHU1nWJYXibM2j64211hPRPmZ9dd1O5j3ahODMxPHVi+I49P+uZh6MbiSZnp/D
K9qp1iDLpm2tVeH4yZl7Ohp483ualyH2HFAOD8+S7DVaA/JStqviRFumKdE+0DnrTdp3v08/veMr
sfOc9eGzO4eK+cHOJmxUQDZHhd865d31ms2BruRYPmE2WP3zpUydA7Ixu+AFr2t/jGd5hSI2HaId
yHBxA/OZDlbVWtfM7vaZt3R0bGUjiIcB5worOVPf4fTQw21uOsjeu7yFl1+XpHYWaPoRF7elvrLM
CCqSAw4HV2Hu/+5kPqxkjb8thCIxM9jN5MzG4njc7P+gg5vXgsYmzERPdih7aAcaJIMHqWBrd/oZ
f3UZc56rKAcbFsvo/jOuDTfr6lImu6gO9FXtZfqDK/vi/fRVDvepPF3gIPMCPW8eOPseXKWA6ZL3
bbHTOx3mUqqrW6oiww2SeO+1zSRnTChl6wm09BpDYHym73H8xbM9pgjARKkDfTis7TgmGl2EgcWO
3ptzW4jCuYoz28KRGBeIIEJ2T6fv94ununfBgykGm3yF7M8lYDAhatsO+upCuV13Zogcbcp4rFQ7
scpxT8ww9sFjtUA8FZFflLswKcOfheb76OJIMbRGQ63LFBlWaJg09Bmj6iKwiZ2MbcsrFkhJpiXs
A5uKmuWtT9/7Fw/bwRDkiP/4+iyx/67jBrGXEn69MxF936aaY724yAERLqbGnYIWembq++J6RENR
jNTnnanhzUvYp5UwSZUTgRltdqggp/sBh8BDVREFFri5fgfK2tucvj8xV03210SbDgp9IFZFRAfO
wQVlWRWORIa6AyJhWJs4yyyxiJo557jt3PBDS3r3xZt07VebwLmLkGtfgrxMnYXW+9k30PemXFWs
mVcW22PYXnbv4anFp6UvVJFYGX+M+K26zPtiYQ6u88duEYSceWxfDFFo7BQE+frxBx4W8M2B2Cuj
bZqdlwIpTya3uSkA7Z95WMdX4WyKyE6wU6GZax1UoLDm03wIp3YHV3lYAxLRL6GV5v98L1zF4yOA
5EKByD343KK0t1sTLd/OnoinM9wkWaFxlv/6UeNtFXg2XXpwJo6Ig/feMN1H2JmnXcZRb6NHEDcR
zEZnPp+jqVLyJbPezQwlrjW7aT8P59nJUeuhp3Y0VrRmHYYmHhZ4rsbaD9r6LpaDfoVEr4cPT48a
l6GXntkpH31Q/AIUoLij5v0RA3z/F5BezTlH6t0OLJ15M3b9iPyZiEsBHu8Sseq5MuX+IYc1l86N
dDlXcjhmSB6ORCNXqkkImKQ9WL4i8pzN9GoaFnFqyUvLQo0SRmNxzpx1QNn5z2WZMyjD4ig8rqYh
hWlVaRnTtoVK95Q5M7Yu6DtUuZAQbGM5kSd87RAgib5Xhp1+ZWMfZgdHRMi/NVT+/hTLYTqZ+4NA
f/7OOJ+mMEHuVJCb1MDayc3QapOobUQUwsrBU//U8vx7Ke6VYzxuVp2GxsEH2SLUBY1p4xzBQXNR
4HRBCRT6l8hLzx3MDybKv9fidMBo5jTpAeqeJ4dPtyV9LUtrGBxbr4wCZ2lNY/JQxD5KWrblHSx4
SNnPXYzODTofnW9kxnNKM3HcFUkbkw+TFXXbJepB/CoyKHV5o7V5dZ9bMAsfiDsNrtEtac+aQTt+
kTO6nl2zan6cnu/3P8j/3AXzCv5xSdUQItP+XYyRXRMErTM8baMh6M5tjXvTaMhpHfrxaRp6/RbP
TPVOoEN3N8ZOfuYMtr/h/p/rQ6PiM2H2od+2f32Q++QTymnadgY8wUZD3haxWcL5URdnZusvL8Xi
ZlC45LUd7u27IW9bWMn61oxwaytXm648P0Vr1uAMOf1UXX71/y6i/7mrv987ipvZTHbwVGUqRpnr
jrHNkJWuIlRWv0khF8tGJ9N1kVDUaCsAwKEexv9U3vifK+MjhhLvMMGKgwmWhHanKzCUbAeC8T5i
Vo41/7U5V0HDqwni7Lle+VdPlaqGnI8V+IqPWhdFDopl0vjk8FeusCi5100fugBajPrM170/dc/3
Ntt2WdRdIAO0fQ7HSmeQvRxVcmtmTKnLxIzijfTAr2I6xzYVhXn4evo9Htil/3NJmA8UVtjhE3F+
cEk8pq3fRZO+deO6czada5bVGq9V+NR7Tb/NhxJVdZREyWNnyvKWOTe/deYgtYq/eGaFPh5UguVK
B5TK2kmr6GCFRsvZsd+b676IKyJqETEbs2nEXCncJMKEGafPUT0g7MxL8XH6QezvdP4+h7lcxto5
8x2OpEiTVkyB3Uq5JRq7u04nPwVbgx759FWOxxIaGhp6FCL5TOFX708GYCOmEGujtxVaRSb84BF0
U3e7YGyTM0Pp+EpIYhizzN5s5+ki7l9JDE3fMtfFO7q8c8AeKcxWramVq0XtuXPM8bNjy6sTR4uE
w5xdtfvXCunKV4Dmkl0ZePlbMtBSQ6opCJ1Dalx3AbFUeN7WWHjNF43UOaZ9mK1+liMqxdayBIXP
GCOy6cxO6ItnQMw60MrZxW3RGNz/XZNWla6mHAJb3TheeU1EYPIIs1VEdEVPv9ivHgEdBMn3ixKR
+Wb/Ugibh9CygmyXk1NI3B1x5EVoGlenr3K81bKQYoEw9ODYQo07+FhbgOVxnTfljvRReQvHyaav
q/f4cawI48HgvCFzaFenL/rFrTkc0DikScuESTJ/tZ+2AWULEBrXT8m+uRPL1jTzqzGP/30PRZGT
LNlZl8J0dDj1OaGuDcMYV5wBiGwgOhNBgaaJTU6m7Jlh8bfRur94WZy2daRzOptk5r79O7KRWKka
luIOiE2Aycpr7Q830MIb6SfDPSMdshj7+xbLljHHFMMY5hTujg7hqb0b2pccg20CZutUAwjSkw8B
QG/Cb8ruF3dO7qTGglCb5lkMoPo2emwb11Y0R+7aWh+VmIudBhjy4DAqKQTrf3IMFmRhDqn1Y6Dk
UC4q5h5cYvN5aNE6EgsHwuOfBUm5b8CT+I3IIdSyNhzvGfFr90uphFqtTOK8XBH5Lv0rZJva+6Rn
0OeysjQ3ut5BOqOc0OFRdqvyowaYD0QODRAYNPSEE6DnVtw0Dn51ugZ+/MvpKoEhJ5fDQ9/n1M4K
vy6GlUuGPRleOQFRYOJqS7tpcSXpy6xI9BCjkB74qxgvs0aQSSs+AmpzT20QDn9IUm1bei8+5nqy
G6sdBFXgBXWru++5VCk+czJq7oi9AH2dtUlGTdxp43zVpTGO15zQECx9w2TZS4E1As8dqhDoYe5M
+MDw5750Axj7M8P/i20wg95hYqNRS03vcAOXDqJjWOT1zsZxFy5KlBY3iRx/R1lQPpTebGqOtOEy
MhRaDNEA1sN481ybltrAwAhXlQE3a1RWcWUy/19NDVnmTU7NIdDb4ZoDIObMMhVXkBfMM4vAF58u
5WRdzBghOE9/eROfPt0Q1+EgyBPe5X1dciAjEpPzmbE+PUF8Mc0CwkcIDZwJccMhtaJLq94ehybd
VQqb6+j13mqcoABikLP+D5diBZUONA5K/87B5i8wZY8/XTKjexMAPTuwV0bagj0rinF5+q6+mGuB
TsFy5eHp8/y3P0n4ErtgZ6XZTgshwUtaG6we4LNvOiD55M8SsPLUlsP4dPqyXz3Mv6ctdDJURA5n
WzgZ4IgcP98pq4YkJ2VBj8MnaTdywzObkePdJgXdmQKNithmPjy4Q0PmsTfYXr4rJLxv8kSiZRiG
YENNBWOyr+PN6Vv74sgOYteg3Il4A8nuTOf9vJJopUp7M00pI9PhW1cV1XBSBKNVIzqKZrrjv2pk
R6xrNgXXxDZFa/D31pmF+ug4SLmAbCmGKdkaNj3L/d8g1TgQRBnxWmNcSy0drTtptf43sleje0JA
/U3GT1xg80jW1SiHM7PJ0aji2M4T4HjGAKYZPb/+T1+k6cTQRKfMoJJuND8ZxL8hdhcbfDzxVYmc
69IjsO7Mez6+ZdY6WF60G9lfU83bv2Y+kcDEOih2xO4V1xXG4mpR6hlUqbxoHpK0x0nfqOzOqQhf
cqfm30wnbK25Z/YOPHiuPquz9q/f22mI0F+KHRjUdjVa5nAbT9a5XehfDfbnVZ09LjJBmloMZpT+
h19OT5EcYVhm7ajEEmME1pbVGXusdwOVnngftxlJdTWRyP00GwxuAEICMCo6x/NiOedofws1134j
vwd4QZHVOJXgQBYCN1FndYu67/UnqCPujSqkuuty31+3GECapUixnxZ0S2cnkf/HGZPiw88nqtd2
k8Urg9Eml001xuEKUA9pBApixgIxH0aVQHbTmyZ6EeIt9/F9D1U4fUh4NchlU0HAjA0M7AfZD9gX
fOGll5Cr3Ctj7Br9wrA7UDY5CzJE0cYbO+KTC8MiksQi8aVA0MZfJQfnVkZB1y9QSZb3xIsIEw4z
TGZNWfx6EpnkNaDp7GNIIhMCGQN3meUkBOA3yyriZV3RbRv8ZxdEtAGi84dMG89NDfNcs//ycPAw
zQoUpyy1zsFnOQTYi6thMHdTTWoTQCNCXom4Jg6ZI459xU4E8aLRF9GDD6Kyu8I2is0UPrMENFqH
WbQaAxE9Sk1zXkpBDRaIqmM+kW3VwX1Hb3edp5525sNCYXz4s038HhT+LJOzHL2W+d9/+pxBBhh9
UmJ7lXiqsftCF30DB0rUhpO48Yosa+Ah2Pmx+QtZeTW4TEN/Dqe42JkxGVcLGmpk99oOpO0LEiSb
2zZo2vc0jLXvntKs+hr8MowIQyqiWslGGSDWD+20zAs9ci46RbLwMvXd+AM3uD0tVIVRY5HPrsKu
7cW7nWKnXdTANvw5JHTwN0PaJwhgyFsPFxBtwLEVIsem5QEisjYTUcpEEKdN+QHVR6tXSaFlz3bf
DeMFEmjTWPfkkI1LRyPwjEHnJ953KF35SMnHnROVwjb9DltssJZR3Rf3HLmCuxgRuFoYhNu9ef4w
3gg3yvxlWDbBHfBiSCXeqGHd0OtkenTIAtdWQVJql4pc9GENhCW+C3Q1+KvQs/ICRgJgEcCoyvtp
F8r4HrVNmqwJTXTf06CY7jIMiWIDLksjZYca+y6vTf1+sNrxjfokeIFOt5jxkrFzfpuJwpLGBOw/
5gmRvGi/isS7adMi2BYNoKYF/GIIQCA42GMnYQ/gZE4pt822fiL6vfSWelMX6PVSZX0k/QSlOi8L
q1xjLtWAFJHQ/VylVaHfZS38hFXsAWG+KL3Mm1Z9lRfGKgUOr72MGrLiVUjcGEnrsJXHu5TwXI50
KDF2Q0lw5DfPSuC1Yk72460NK1lDPVYpgukgJWgN8Qd+SsgVq1oRX6qpIwx0gaPCTu/6UEcVgTJT
sy8d2sTasqiD4geR5STnlEQAmUDGE51Uw5KqxKLIUnVBwx7WBucBHw7RaJe/HbttX91u4n8xLKjR
yEVE8+xLOEh2mdSEkPp+c5tpWqjjz42BwQ80Ua85zBGJ1QQKtnM2kim3zCrhxd9GfzDTBSQMo78g
B7aCWKViddnLpmyXfQJIfO1rbpgtdaXBvc9cPf1NmcG+Jf3XivFwCQvATW/Yd1TR6g9TNma1pCFg
34BXi/H/DT50wQFz9gooEIgt1CnRANhHJ4qW/EB3uJhVn/wTBB3hWlI+nq7o2uX6tTLjUVtTphG3
TjOE5irTKrijpkL/eQUVqXoi/UrLr/I2K5Pbzg696L7upYP6n4LGlaGa4hrnal5FS+KU0o8w9J1v
RNOTDlPKXisxpsigXhhl5txxn3LaaEQ21wu/s6tvEDO1P6ot0WSPkSYhNQ3/Td15LEeOZNv2V9ru
HPWghdm9PYgIRFAnmRQpJjAmyYTW0vH1d4FVr5rpmczohtkbvGEJOhAOPy6O77M29sxUribB5WiC
ITmb8JUJT5AReydaxB5py6DP2q3aGaW+S42x1/fTOMXFlVnZWbxttaDN91DMoSJwCwllIMGn3Tmt
o6g3TpClgSIL1JDC23kkhlD4tyAXSl58U7pT9eRAcECbqHPzt9f50J89Soq7LQYwA9g3PQ4/DmqX
17jtKdoXrpUDy9eUKRV4NgfBaQdcxIF+7mRPg1Yjz9ejCP5wLhqmrTHVC1/3eI9dBSX53Ip5P2hn
Gva8kVNHT0YbW8ZhOT+CVM8r+yZM4ZmdQccsz7lMgBuAsR51QgA6RswAMrxxcRyCYsxEqWf3TsCZ
e9OCqrqbWWa/132KtRRcwRDxNUwcD36ZiL8GrQvhjApir6LWfZ7iA6514adpbpAV6IPb2sxPnaZv
jQAH7W2RdeZlr0Kv3DQN5rq7mlRFtYDB4Cw3pHbVvd0L7sA6IKjxBtoVp4cAClfIQVWf7xD4eKjQ
g7p7EGZZfXfbwvjKXA6zqjRC81OaiPpbVXdsz2wlTuhZA675QTSV88jHnatt1TkTi14ZpXdKFWv5
jv0FtlG5Gw/PZpY62i7iR7KL7zTNN+IGFKoZL/ZmFh5lOLM5czZsWFo04NYD9sMbDczCdk6yUvU7
KvzExum9DC4qtsrabh5d41CGnMmgT6vBvV7abcHdiZLcU/1t3Qu7q0tyFG2s+x3Ioi9k3fB/0icv
/YDpEh1hebV20RhKdwG5Tb9NisJ+dIKYvwIw0l/gJNiFeF8r8TcmDhNXMw/WwMYwyCAcnGA2ofaP
EBACIYA9sZMkudK5FUhDNM4eGQyoQiQ2gtI5sQXXEjszUBPWPEOFlF9g04hbdB+bGD5WnNKLkkl2
I6pc/WLGmffAlXAeUX1V9xYbsMQ56YzIYnWoNP07pnx2tm2wi34q46lbTOCT7NzssrmHk1TioZVM
5ajvAFhNX5p2iEb20WWd7MsCfxkgEfCnAFz0sL3wHzZu2NoBFKvwi/08K3HWn6XchkOeKOtQ32B0
kZmbalaGymemEdGWLQ6B1RYzRDIcaPuvdaHkTzUeB+EJaDD1kIgYpCPF6gJOfB7bsO4A+mz0POse
LDPsvlbQS669UYvqk97ssYNOEPjcmYVbfUQaVV0XeYTQluHLjjDj2L0vAr3E8K1W0g+2qzzZtdEV
3ELkzKgwwPsE6U888LUT6Pr+pHkKxK1S86ZTMtEzSAdgu+fsTFTSZ/EQP4PryyFwkTYND0GvF9h9
JpVp3DN7mzhs1rMOiYJrBA6fnVFcO+SsDWAD4MAPrUi58BizfmS6sGPjpUi7TP+QhUZwGXfqyMWA
OQHJaykpu2dWZ5WZ2sQEKoir+EfhwtZHv5hY92Q+VOc8dt0Cf0u4JRhb6czGtwVT7bgFTTKKLyP7
/n5jTJA0Dn0LK2hPMrftuW/hTvAwzSZL/iigbIygK7sDGw6iqYRoIs68ZFaDryYZqPkUg/Oq/Fao
NgQ+FRv5ft+7of3YuEoiNjY22h8Ns9ahF42tlZ30nAA/cfMKcBjD0lw5s8GMPkSZ55Bt87BgUCMx
2DvTncqvXqxlIM7AlY0+gAuM30Xp8hcRB6Et90VJfjNpIhqvsqCprO98v179kgaomEBsxqp6VjPN
hH7nNXp2ETFpAG3udONjXjdjfqLgXducGRk25XuMgTv7oYLbegF2276LNbM39lz+a98BQohmZ+dh
l+46hmK7y0fqi/Ztb/TpbspKs+ISqa9nKtSM/hyRkrd4prLVGJiVvwJiqfqdSkYq3lHB15WI3UuT
pJqn1F8GbdYn1I7qMF3qWjY718Ic0ulQznqDQ2XsjuHWJYDVHbdVU8LEpYt+a2Cu8NInwlG2aMfK
r7mGF96pyBs2EY2NdHPDXQ8mtYWZ509GZwvWClGn6R4fFrj9EDniy6Qgm7nD98mMqduHxrR3BvKq
26AvqRsimaleI9Qd2am7TvswdNFYn3KMAeXDL86fq0p1riox4PyqUDSP12TTOeN2KLRY31pMRNcW
hhPlAYwdzlFt2NkGvpVN+8JJWb2D3NM9MkUr5R6rnHjvmWMeoi2y9dNUU0yxHbLB+KQECvZzwBgh
ujZxr14kHFaZMUSUBjv8Mpx2Q4vtzaQmNWeOHNOhA6Cb5spuavyrJo0T287IdWwnpyBVF59MrbrI
0WfADxjxu6DyftZ1X0uy/DLLUeDjwGPr36aoZvUeHABF22CoNT9sFVTsJYjuvRnOqrnp+iEuvrAD
S3x3asstZWRAhyuLAg5oSUC/sD+oWdN0gf0xDPE53LYDyr1NpKd469V52aCU8Ix6O0BV41hhp2G6
iUQ+x6AZwTYcKHAbm4Pa6irWyLB+LqqSSSeNG029SGdNv869vra2+FEn+QaHGQw9+U+KvcvaPvk6
Wer0WdVEWsB0ndDvlk3rNTj5Kc4ElE2xFiNMR3VgSs39RW/zD5sy5kaJoDLHp7TVze+eO+OMaY1a
cpopNnA8zKQTTnN58Fmt+/lDnihmjCuZaj0OQClNWK+KW+6ZbjF3aJJc666qJrCaK6zC5icrqEvs
xcUI6zsYFkIzwFzO4yw430ejsQd/EF6lbrt8IfrprjBvswI7EH4VEm5/bIUAdW6J2cankwXswoWw
Ne+Gvh7H3TiO+VXWUx1LdfrIwqchP5q2cZGU8YntFNFnhQ37NycI524L5hO7pwiwFVFvKFwSJnoe
vUDHzY27buL6gDqjdrxENSuGk8DjVuNAKnT6XsN6Y2NaTNY3aGhetSvBTlu7yg49MOgLYyvBbVYP
7jIgaNG2xLwpZtaCzk/fcuLkx8bNY5mkbsRxRY8Lrh/S6dmDQA6/K/FE4fdKb37gwOhgZzWQm2Dd
MZ07atNdahl0PQQxRHa023LxCP6npM4CZK4SJFcQQR3lFBBBDnUROKV21mi5gENrDCTcDSXq7+Nx
YTaadu5Qhhyk+d5IuHNe7mS4ZaH+j7qr0IqbrWUCzDlRtKEwfH3kqpbK5RxoI0S9+LqtmqUPGkt7
mCZMlHFa0frHKRrFFffH44c4yUVwakIMqNlwVcoVLJJQbE2jHL5Q+YPHVTRN5aWaihz8GnpshCmT
YTwNUdwGZx7mPxeZcFr7pM6d+gXbZrCFOmWbCpakZpTvvDEv70AvNueRQWJqU9pQwjZZnTW3AHt7
KmK7TpDKVDy1PcmspLU+gOFwYH2OZc5ZHD3ByaBPbHy5zTXPKTyDgxpgjzVhDyOgOJq9mlyKWTMf
p8Zxho2eaiydgKkic4uNdgNzeLLaEaPQofsyzyWEgNJxcEdNotg9n8B5BOe6YZL36NlR4SIV2e3d
YnJwP0Nov/CMasQhqcRWYGcljvMhiEz7Komr+Tlvlc7c0lb9PcpS+3ms2TZv8JSavoIybOHfxo7+
SBlpqvPIaEo22GUan0njhbfpAPeJ03msD5uBjX8Les6rrikED6nmKhUmlwpFusPUA9Lb71RzUu9y
wsmEawyBkoRGHzCPVCzI7Afa4sJG0gzGEEuA9mDYTfe5mZL4++/z4j8lkZBd6KQmkf4ja/kJfpDj
HB9r2B4+525C536dgw/C/c6tHdnLY44S8vUCYp0fnrXcGL1JWAXa0FqkmIvnSdzOeDxXW1AJv/85
crpZfoSU4hZlm+TkoYpnm5s5/GduFK4Fle46bYYvJieNon/0oiPqDUn/D1lA+l3LXceb31WlLBZF
yEOZ1Dd9+D3P3T3Y3Nm9K0oyAQVLWnFaJt/S+KMG7u8/+cXcDr7er1HIQy4QPTH+mD88vLOYsyYX
m452027KQ7wFSeaHO+VYknS5H/lXkvTn50iJfJCAw9iHIvkKvH1X7MOz0K9PH9lQ7o7V2GhLf/3u
UdI4qRGvZEbMo1A986PsLTuijbqLt0/17mTcYFjsHxuakhz+r2+43EUtWJJF1PljNzo1+e9cMDbd
5AT+q4Vd+GP7Jbz3bjhKnkblFfz6Y+Ku1yKUf/3QnweO1KeoyUAe5D3B9xhfxWfpjXtqX3MD77A3
usC+JIR9+ZIfUSAcfaqUN8Zh0FMdh6eSuLjkrFc9lbfmZffZvmFLUmnbuD9Uzq47/Cfj9OffKl34
FYZbhabCUzODyrbZeoI/e6YozWZqIFpbvi3Mbd8OR0QrP6X2pdBc5os3oZna0OmCbuS3QlF0HALy
AaRURpx2cJgD88gF348jV/6RZOV/fFw5o8FMA36kPem7LMu3Qv2uOCnA0+jIRPf7H4Ys5McnjUo/
BvrAvD0pwweu7XiSsbXdgUQCHLtur3t3v/9+S9C9P1ZZMX58YFVgttDidfRcpehO6M0ivv79E36/
PPykwLMKLPtADBfP5LI3S82o8jROR57xy+UOBRzydMRiKHJ//BUIYCwu1rXiGefGg7lzDsrpf+Zq
89cYePMIqaOmubU6d9KLZ2o3/CZ/jrSj88YyL/z0Ld48Qpo3KNvVoIrxK8g1sbMtdGbJ7KHeNf58
5t2E1/M2WhO9b54oTckWFeotvhrFc+T2BzM+1D15/oNZFocM6zXlE5WSR0Lpl+PtzROllVxvRNs4
eLo/25TuBc0+xILu9+Ptl8H65gnSlM99DXtwbgueVUXdm4p5akNeD4KztD024y5h/7vvJc24AZX2
sdOL4pkKplNU2FvhNJwisl3fXALJ36pau0+Kl0Y7ik/75TSBKhLO06Lat6TxzuXYXLHoFc/OLeKp
s/whPitxUtmkB/OWJGi6Sy4xnLgVF2JzbMfwy63Ym0dLccBFqLBj3S2eB++xn+7JuYRjs3ONZ3x5
lSw6mMbX33/PX84fbx4oRQXFBIUhGofVlIjzugdAGlsVpP/vn/KTkOR1t/fmMVIozAgocDDldxWn
2v7j9TWo+x2AryOP+eXwf/MUafhTFxUZPenp59zBtYVTZBzvf/9Djg0NafjrwlQoW6G7KjjVnU8y
VluYMNjKcmd25Nf8ctp982ukAFDMFCszjWeV7tbZW1+dr2DK8yMP0X56imsjN0ZXg/AYKzpb+jL1
XIamPk/as25P4zVCS+DQgx0CkUjmnYgWPXvdhZcIAAyszYpsy1k4/ZbgxrHrJ5M6kaTNp03u2eau
KZVhq6FJRY2N5/Pve17/af72QK9Z5qICQpICuuDHVcjQ+2phZwbfUGmjNCKdgzW0g6FctOUKKY53
XW1wCFvSdLjHJ2BmqPvBm2gwWudGmzwDcLQ1F+eeCOZvKdU4aJlGY+w27He66gxllYMlkutxVdUr
UYh3KrKfzaDPLvX2BiTuQKe09PVH/Z8fzM/af/43//zElS/E4aiT/vGflzHKzbb83v338md//28/
/tE/P1QvxW3XvLx0l4+V/H/+8Ie0/9fzd4/d4w//4BcdV4I3/UsjPr60fda9PgSbtuX//Hf/4z9e
Xlu5E9XL//zXU9kX3dIaOs/irff7IvT7m6a7NP/Xn1095vzZvnkpnqJ/HHou8x/lP/vL5tLS/oC2
Qi7P44iGnnlRaP9pc6lYJn6VQB+gj1hgNVEq/e0ab/0BS8MxsIUn4+4tAMi/bS71P5jO4fchoFvK
knHr+a//+/uv/1x4/vw0v7at019PN/9aoCy4E45msUBA1kEbh5L8xwFZc8WImTXngToMBjy6lJkE
lzBdLhO8Nh2AZOsNRhd6ZoEGGuN6/GI0kdkfxi4td24AX2tbTuhddihASryXUQpQRMstKcINoWE7
ZDjpPk66LvexjR1PSmy7Tb9tGKPUdyBM3lY9txURiJp0g6Qm/NC0ShnvyVqQGAmr1yywXpHLMbR5
1na9gDRajk1LhrTNHxZue4l5etVZ2DIGpB2HJi9rP897KEYmVVDVoUn6GaOuIAqm237S7LOxHdpp
S+c3XxhqUbfFL8i+qcvJuLHDdMjxdSiT55SL3Y+EWPrF0xYdUzhE9edQ7xyuf6YhUa6cYpxORtWo
m00S1eIl5xZL3xVu6TwBtow+d/3sfrSMLMc6q3Rm/cIMNMXYxnMxB9uytcz7OvOGdGuisAD+OCr5
s6YHdv6gkq93H9ps1rh/VExYCa42GHdDQc5oGwKOx8NltrBUwI0yw/banuJ+g30iKHaXWtT4GrkB
OafUS/NxI3Kj5ytGw2RwD9Yr9WXaRnlOX6dzc+iLBmcpLwpxutDd+lmnbDzeqgILrH3jCBcn6SQz
KK3C7Uj4lTeXV2SlGuhXSdv2Z2zlp47EVTbnZzGO3tzAzeSEN11uK5ggIx75UFRDy+ck9Vft6rxI
Itxgiu458ia9ucDHWAlO9dxoPgswuY+FPprPdlS00KYcWzyYiRJ+ytTFkC11i7z29crkzmzqauzH
DJLwTritxrblehouzaXp1OYL6Jsi/5DWranto1ihGHsz5FNy37XINXbdVFjZVgEegDaqp283hR2n
l1pkU8EVIzUz9nim9XD9nArxMjl99RQ0S6jtcJvhCsiO7CrfZU4dRndNmbgL318TIOXrijjbDhT5
fm4KFY+BsAmnb3qJPyKeTlPccmErms95PWm4lDTdtGmY5m/KCNnDnuUoy2+0rkKi0XvlqJyamTl+
X9S+8RnFZVH0yARGat3A/MQ5z1uVVGguOAvsqNdoE9zasTjbFzmqkQ13whjT5fNUwMDtsoTEaxZ1
HlcqRUD9YVvjCZcmYZgc5rCMP6uFHb3UheOk28J2Kg1/CZUkSGMY1MhQe1aeTLDjb/BfMac9RlpI
+0XKeN/FjolJUVWy2vnVhEndDqHHEO2UwTO/YxpEJlFLOi5F0IHq7YU9RMWjg5Il2oym0dyybpnK
hkQylmWmQiEpKTrPrC/7qOwmX8ffVNspoRqxfJV6fzY2E7nvHPH1XtMrNT6ZlCI/TIlVNTv87Yab
GXOcz1UUcn5sss69ytU2aKim0rq7rMmX7LVupHch1wUpC+LkfApz1ftYcb97reLZQY30bCBrsfty
x+tE/c4xvZKTFbdz9raOemqJy7a2vzJDxp+8rp0eA0u47ukrA3HLTF0vydu4YeuBPOTD6CpQK+1R
JzbDIhmvRVZpxibXuKzZ5iLFTE5tEA1vZ4XCVIbo6Go7kHLwruKkcE7C2U4Fl1IKpiZZ0E/Dzh17
pMvG4HYZRusDtxT/z9bx4aWhVuXlHyzj7T/2ZDUeO5bO/w9WdKL9d0v69SP+pN3jD5uA1z/5czl3
nD8o0aPe5hU5SHkvh6o/V3Nb/QPgISszheHQqiG0/r2YG84fJNUgZAABeF3m2QK0Zd9F//NfuvEH
SnhcDSmsMvnvoJf/g8X8x4ODwj4QDDgTtLTF1hLstWxsK32WH3ebeVGABVd25MzwXuPSWcG2s35i
OOM+oeQPsPPudbP5c//4w/bxrbP1e01Le+GuNEy847GpNIGvU9MTKBt0DfbK1penvs3/BVo8ln1p
+649fahM79yAj3FkO//em0vnTSFg2UdDaPv9oHx9XZRVL1rZtrQhi8akJY+oWH6pcwk7pY/t2K/8
llJKgCRsbc5TbvvOAgZJx8DaYah57DD2XqcsqZA3HW5wrTyaOiOFzVjGNqU8zQXmK2/C8a8N7L8x
VuRiH6OyHDGUyPycBinl2KM2MdDLr2t8OS+/eXPPG8c+JTOM0sBUtnPOVX9fHEuKvNMty1b+beOO
3vS1iykSdailcjNQdXZq5n13LDnxXvNSfLZhZA8unoi+RZFewDbVroz7dd0ixWeJQQysO5p28Dlj
J1Ff5GZ9uq7t5ee86fKsyeBh6C1+J1VYbdCaYVjTdC/rGpfCM0iQbTdByfdcEqVgIeK8PpJNfq+7
pehklFCTtsxZoah9pM+7sQ2O5AyXbv3XiezvaVwuU5pRzqI3SXAeNTplw/X1/CGMw+ac6fdyXb9I
ERoZkZJoIrZ8pBqnjqqch+PzqpZlOB5SNW8e1QgV7mifNYjHq/DYLdI7PW5IwTlw6rJwuLJ8IGPj
ae4G6Xmv6UdoGe81LgWnTeVvkKkBen/DvLBnTn5156/rEikw53G0cEok7lGU+ZGun6EbPVnXtBSY
WtDHqq64ll8DnD8LHYXDsOEk9+taX/rqTWiCkaa6A/dbXw/EJ7NHz2Udc6d/r7ulwOQM2Au4zcLH
PPF5XmS0Fvrtda8tRWaEKe7itCz80Z3E3hoqD70fhpXrWpeWTrSrNiR8YFSZZV9zrj3McX23rmkp
KpWCzIkhJhMrV/1+tMznmMKa3aq2Xw0w3nzLzEyNsI/7yY9r65watKshHf6jYt+/pyuZv5TPdq9k
yFjxsM4M/OeSq2z0nte9thSWgpP9UKqj6RfkIjcg8A6W0ZOC+ztX9+/vJGSQC6WKuJrF08R8Yrbb
2vG+K/m8sk+kwGypParKbhB+o44vldI+hMduOt6JHH35928+ZI7qePYSehth2RVH0Ss1VI6l6t9r
W4pKbfEW9NJm8uu0y8+L2O7vEI+H6/bhMhHEboSip1U1+aPhPmWWeZtn3pEV870Xl4KyKa0ar/Je
+LotAG1G2lkRRO66TaFsVzLMWmxoA6VgQT8eMKD52ALvXDUEZYpRGkzwQbxK+Iai3xgudr9BtG50
a9JqmQXWjHtqzYLGreMmtuILXL7Dle8thWUSNoFNuoU8YJx+LuzsXMuPceze+ZSvwqA34zvEOzJz
l1GSFlTLegMHWbewmnWz96t/w5vWA7cK2oCR6APZ0Td9hNVfkgxHLiHfe/Xl379p3Ch0zGZIHvtD
r5zGhfE5xCR43UCRIjPEBslUNAZ4aqqD3wB7oeooXbeVldnkCR7wtWKQasuq7jOewQjYVPVIqep7
fSJFJlWEUQPIc/LLZgq3QBV3c5yuXNRer2nfdDgcTZWqLhY1VJIL4uNzn9rrOlwli/P2WyZaMwQR
/exTxmN9VNp4+AS+Yt10JYMPasNITReTaT8Kijtrsj/OUbZusnotGH7TJZSmORja5cs6n+akm90X
01r3KVVpH2sWkw3vM5t8ZzTOcs8kmWzcrRreqrRcRgDJ1F5PJ7+1CmszVfldlM4r25aiMkytCrQC
PVK6MR7wnQbeuszXJVJUKS7ZCS7UYsoN+8b5nkydtsm64Zi11DuxI8utxm5w0tCIGYP6wH1KWDzW
hbhZ1+NSXEZ6TSGJSo9HWndppJpvtfG6/bcsgPN6+CiRi8tmPCsv0+g9meq8JnDIrkpRGZVW60Rm
K3wYfOou4BKfEvz444ouoXFpxRw0wd0hpwefsuWP1PiP1NCnV+valhbMBvcqqp5YGkxTr/eThUOv
Tt31mqDnzaXIdNSuSdyAId5hK+2HY5/thHJUm/fLYUjrUnA6KTTXClM4f5wn9QvQX+8xCMbxdF3P
SOGZ2JOWu601+XNp3at28tHp1sQm7y3FJrVNWL2GFlllpdvHI55AjUFx6brX1n9cH9omq1UcU+bl
HvKmEPEuxzf5900vX+2n9A/vLYWmoieDHau18NU+9qkE8NVu/Dbm+Q6m6+73j3jvk0onTSpP01ZQ
YOZTErrXrHCP0GDdWJRZyrYVwKdSePtQr4oNyJ17bvfWrEDoe6QIDSc9dKq5FL7TV4pvptzcDpby
sqpPZFZVqjbCTstm9kuje0ia8WtdrTn4LLKkH8cK1eeRPugG8/iYPWed88JZ9pgV8DtfUvaWjVTX
apJpnnw1L7+UenCtRt/W9YcUmGIGDOfNAUtb0l1DNf0UUT23rmkpMjO1ietiZr5qw3bAxru18Fda
lROjt6XI5O42E8lIZM6xuMXq/Fbt3DWbQpqWItOhnnWgmEr4RZWfmIV925rHHGDe+45yRIIXcJlR
dL+Gr+I7Ae7Y+tr3dqRlc+gUJYDII0Be6WdqoN55YtUWnCIyKSRBs2teY6nCt+bhE5vmM5viqVWj
RLaWKDPVBWyPowMVW7cJ0qC5dFbOUou86+32noJugW23PfmNMvUbFFsNxdbm/boXlxbMcE7MNFUr
3beq6Xxy1ZvZ69ck7uluOSjjpopVkxGYG9WdAtzBD/vhmCPCO2PQkcIyKamVrSbUPaKML6FJn+AK
83Fdl0hBaUPZQQ9G01qhf6Zy/tY1c3Wzrm0pKuPIM1Odckwf1CD0c/KPjtt/Wte2FJaD2mKAIASH
h1g8wdj84ipZvVvVti1FJdu4uJ1S8tSeSD+UYT4sWIi7dW1LYZmpmlnoQamzUmZQFYaTyoiObKuW
Lesvticy3t9202Ku7JntCXqwbzHFbEWjnTj4oTqEPti7lWEku5Og/s/w/SDT6RjZF2xId1kXPK/r
HilCg05P1XlmOKocvO3JvJ9t9/O6ppfgenMAd9QWjINJ96Cd/Qi2c6uU3sqmpfhEkDRgHEa2EBzV
h9D2dllRr2xais/EBBMPG3pJ6FUwMSzEeUa5Ji0Gi0+KT3gEbRulyezHSTVBZhXTaQHl5chueenX
Xw1HKUIz0PJu5jTMiIroviRT017mQdweGezvtL4oc99+zUm4OBVTduIXtvYUdoiszcF+XDVSLClG
zdwaEbWyKld5ftNPOYwP3IzWtb0E75tROJmeA1mT60zynNEmS2vQfNaxGqT3OkVaPNtOSdSSCdF3
BudSr4Yt4Il165uMpwTrHyD6pE/GLICPYVOs36Z36/pk+Tlv+mTM7HnsvYgNbXZbuDXOd96XdS1L
gcl63waOEc7giwr3QDFnch7guXOkT5ZJ6RcjXDZE0s2xUI2K7u7iqKWCJsqmD5k1dx/byIui3bqf
IAWpqMrC6VyuNYOayhmggE+9iNdNLrKdaqfaOYjeRcqpdodEc/e6cSxF9k7fyGognBFUjZIPcjZt
Up5aVrwdomnj2EqwbnqRoZ59CceFMmRStWV6G+nK/Szc51Vd/pMeyEknzYwKLn+K3jo1jSHcKnE4
Hda1LgVprwZmWKE49zGme/Fiq9lmc7HqElzzZNdaExqBAjeHU2dU1ZtgLu5DcA3rXlwK0xZUrMjE
MhJj72bMGnifyNnXtS0F6qRAnBU204unYGOM1PtptPN4u65xaQ3VEz2jsIIXzzH124ZTss/bdWJA
elyKz64HFBkKEthBYlgb6gIOdYu0fN2bS2topHjdEKWMlaIbh22bgzkfDGXdQJQVQclIPe9gMTla
GI1Wwv2kVe7KpqUVNKoMCPhtxLwrtEelUa4Soa9L2BrSAtq2WlcC0+eyWhUnYZH7eTNcr+pt2cxw
hJIkoKpwWQ2EsMahaUiTh3VNS/taG5PlOB7Yas1KF20t20h2s37MHXsJwF+sQ7JlbAfccTK4soaP
nX5wuvaqsVbOsoYUl2GGw01R0Nu1nXzT2KhQO3ezrkukqERJ58ZezVtXUXCY+JiZe6zC9r0OkWJS
SwtRls44+ZpADS36cxQO65YdGVlt2wPmDIVGRJrzHuLwVZ8c8yF8561lJVAZwMR1RTH7jkI5D5mQ
88HJ1r22LAVSmhJRZGwJ8srDNp+C2zYqb1d9R10KyCBvNVPViPUA4ewJXMbo1AWgt65xabEsheJ0
lecxdYO1rYR3Uiuhv65pKSTrqpy8JmLiHs2puhrGWD/N6mNIg/e+5fLv32xpo9lINBORq0/NV7Rp
c0ERU1Guu2x7rWB90zgHCKWOHJdtfq1dqhgPBGWzslOkoJwibnvrxmDbtlSNoZ//7hQrTyeykYub
GHbS1YzBarSuurg9pyT+yDr5Kvn5xRQoS4EwaYjsriJtaAGKAwpFTSpsTQhyZ/iLtrcLRO7SmSf3
RtHEFhroeKm5/fwpMvXxvO5DuPdWZtv6nhI8KienoaguR31ssXyxlQV3rAZ4MzbRjRhVpVyjbMUZ
UjrCeg6A8Dnirsceg4vMGs5C7z8z4PhL+beYTkrDb6yrGu4cn1Fpk4dGYTrctLWrZdDZymrdWHmt
+H4zDMuOAitNW8aKY3wy9eDcqoqTVbEpa410KsMblHqDn2jZg950pwGQzyNj5Z3QlJVGIqoKHHTz
wZ89cLo2VXMrz7GvbJ83HTJq3E9jMg3jO9f8WIw7HV7Rug6R1uEM2GGfahicOUV6UdUGGWx73dZE
FhkpgBrtYCJzjeV3vtMhkwOmG9ctDq8mc2+6JHI64qWdKz9w2nprgqvbUPSzqoCIYS5tj2NAuF3a
0Su1mueAxsOd6qb6kT3sssT8YkqRhUZ6FqhaAKbYn1Cgf/TK4ZMLsyDVnT3ml966i1NZcNQ6UB+R
Xlb+PHaxCvSo865IgDbH7HHeGeyy6igQXly0el1RxNGJ3TDmMKstgBWrRqUsPCq9pAU93lQ+Do/A
bpzuUGbx3bq2peVZzMJa6t4rLtuVQ6ri95XUX9c1vXTWm0E5D6MWT3VLp+PsXPbtGXZw604nsuwI
45BYq5Go+EkGynfjNJ4ZbSZkteveXFqeg8ZSSl7cRGjomLuRTPY2V3Rjv651adtcx/gc5jaabkOM
n/RkwvcL3Py6tqVQndO5yFoyq/6sNhda1LgbMLGrvqcri49EWFlu4aZUKqV94i+kzG02WSsbl5ZS
U01r0TWF5UeWjblZPF82GHat6RRXNgkJHUzXHJdOGZv5qR2KU3jGqyZeV1Ye1aYBztidqYJSsLvI
RoicIGJXFRJCuZCC08mNrIlbWo/11FdEchYb45Fp99czlku97Q/Bie397CQ9/mAUcH6KbPvCnVYV
yvLW0iKKya8zmQH1prhwt5so9F4Ch5V63beUQjOhmk1zG95b7cNTp3MuB2NdXLqy7qgJtDY1Uso2
KcRX/DoBzuvk7m7de0uBaWZ11+dDZfvtPLsnaqzfjkCw13WKrDlKYXcjy0hovKoeerDmczGs2hG5
suRoqPWkGitEZNhT3NXYeofeursOVxYcxbE9qEbMOLGLxT5oMPemBYJ/VX/LmiMQQpDMWmq3qCGe
t0ab3mOc0Kz7mLLoyJqxzrYDh0EYqlduoe5nRV35KaW4HFkcLKuebR+wynzaNbgrW22kr5tlXSk0
+ZjqYIa8+BQMD2T2P1WNfb+uw6XAhCgoYO7oND2CK3YAi8eNs2o9dmXdkQt5fhJmZvtxWZ2roj7P
amdlf0txOQqcadtkpIDd0UJ/aNIbMBjaukEo647CdMp6kB2Wn87KeewMONBghbSqv38SHqkWUnQs
mnzVndOdSsZdlMqqOnCckqVkkxOHuTnHk+WLqd/aTnFl5eX1uveWUk1db+FggKEbrorlRTArfuqs
EzC7jvXjmhYpaWDPaJj9mug8LBNKqIl12jdXVh51YZa1wNwpLx+bh6BXD3qTr0rRcoz/8b3tqhcC
Y03Lpzyn2HT/y9mZ9dqJa9H6FyHZmMZ+BdbafZ/sJPWCklRiwAYbjOl+/R3r6F6pwjmp6KKSUlIU
sdnGzfScY44vAI/CmoNTcLcsU09CNU8YE75CqNs25H0CBOXzsW+5i2TL2fFKp/iWw6KXLFaagGE1
Hpzgu5XJadBNi0LTPUjdD+0qPszHnAgoDGl+HXCCBjzTtlNyar25asCIqDk/FNwjePr10UGdkgAq
64tVgE27LIZpNdpNTXV7aMT34iMpKz82lym+RuM5Xog+BZIealDEsOyW5hLQ1JkV7x4F7+EIy26Q
GI9VHuFM+Ou4UAjo61Hjwr2WsLRXSC9PrTimoQcG79eHxxxAGnGZKj6Ytw91HSdXYODYY6d9sl+e
IcY5DuDQQOnyyCL9AN+1Y19ztzjpAj0GFlFyCgZ/u63zdTnaY3HbXnTkegJ+XuOTU6TDhymUJ+jS
Do7HbmESVNmAFsGnBETWXIeghJ2HpT92L9kLjswSjqHbquSkQ3lX+uaDWvWxIdnrjVoASWk61ojv
4+CJKXhKNQru4oc+5X9ZD10aH0vQrk4pKGpXwsmbdRjSYyP+H+vCf2RSJpMuQWgx4l0C78HWLPU3
0OnEsehqrzmqwGThVQTTF2urNI+Za59ReysPftDd2rSGAmsESBToNmt8LpHue/LKxN+ODftubZZ+
imYPHQMsA1iYO65sBqvDY8tzLzwq16VanMfDlSm/LyloV+D0HJwvu6PThqhT1RJXttDAMm8mqkNb
YfynW9tlV/3vpCrfK46WKEhRRsGG2EasegDWD4Az3zJQWpZkssciub32CPZ3AGjCufIE0NVjBe/H
kfzJNfoyOf7H++9VR0mjWhwWl10AhBcQUUDZnZN1Oxbz74VHIdwpt81iSuoK4aEqe517QMaORQDR
7hS1HR4+0gRB/xDf1mPyYenSL4dm+152pFoJAliMYWFTEj1WMJJ8B4Grejv29N1KbdBmBVd1TElA
2b9M3XZlO3coXwvMyq8HdBNoBC0dbMLGwZtc1wB/xtYcS3rCfO7Xp6eLTSXmOYgYMD4BhVT5bE62
g2O+W6iD0dO4oCf85EsPyFK4QALLtz95y/9uou/O0mDowrQOkF6pmvgeccx1Eh/TkfG97kjPdTAz
jRePL1kVmMo6VPbpsaok35sRzQBGO2GRUwVMBCjALQSLUZbZoZm4Fx9FeitVJxGICgloYhnSr9oc
q8PxvfqoWZJqA5kCl611uqPwZivXPzUu/uZjsl2MWwWx/79TRbTnZWI/yTS9HhuR3drUi4A9bIi3
VknZntOq/t7xJjk43LvV2Utmp1gzzJRxuxFAlWYw2v757y/+m5No76ocB2vbQtIMD6Wlqt7t1pX3
OJ3qs5mmQ/4klF+sKP9ZZ1pCXPd5h7FxEZrnQ5WOt2IYh2NR416JxMWS1IC1Y+R9+ahg+7Yk/Fh8
sVciVb0KWbDh0eCeo++Nf2va6ZCIlO+FSBQG6sAtYExiRx4mJPrSEk64//5JfzPN90okElnVedBr
TgEgobfzsvFzrLpD/ieU712JKjhxVDAIjU864O8LYN4ZSD2HDH7w8N0K7WTcxmjdQUFFr/rGgFOf
4y7jjk2VvTWRaMqoDS9bi6jZV6nmAS2MYX/w4btFOkcVN/WIh1d8LOqR3XH1J2nZb9bo3pjIghEv
Yc0anSSAuClonaH7vnSAKGZsHOnBTX2vS1qXsi9Dh58yy6a5HzrABaJFHzKIwZfdHaQGJLserHik
n9m65n5K5gJQxD9Eur8ZoL2EyMARmrQDNsg5mLrXtfqeNhfAZRL94fm/WVF7HZFOLdLy5eXlpX9L
bH9D6LHWDL5XD0VRGbRyuuQWbThkpg9vGi7csYNjrx8aJC1B5pYgN9vuQZjtumL85dAms5cPQeTd
2iXBewOeCZZpP/YZ8oDHUot7BVFvIHUEMQ6DAsHaqQV0vgu2Y6Iq/h/K2j8u6w3tR1C88TEBrH8Y
afeUaBivHxuV8NejjoTRFBhgek6dqB+TCBzqQ0ZzlO8VRJt2GxnhpX8KePTq4/aBd+n/H8/l/8nk
gGz49a1DKrmLIqSJl8qmGQjFn5bVHwz+9/qhJRgGtOpjSKZ5favG6kYYezBpuZcNxVFg+zXAi7sF
UOWhfQuMOja/94ohSoHEjGfshmkXXrSx2zmAjeCxE3ovGGJR2ckpTaIT5zCdSkhw8tZtx+bg3qsI
MPOFlx1mylBWL1Prn2xFPx6a3mQX5eLmHJl4wLqEGOF1JcSdGrQIFf/+8N9s4nvNkFKAJKBkdkkS
h5/KsAJeoLpqh+3Y+bw3K4I6u5qGAQahSTWu8FzoxlfLZnUsVNyj7sa+n2w54ouOeomKSQoItqrw
T1jE35w/e8cikB06RS5D06oenA52k5BjBQswXH5d+0Hn5l6VWEJK2RJ0kPhZTuJPMKH//d7p3rFI
SATQ9Yzb89Tr26bT71t1TLyW7jVDwQLNshL4nL4VNqu3GaDWdDq0+NO9aqiLJj3QAbGcnYOiH83d
2rFDovV0LxlKAoPbXIpQhRnQnJlrVN7E649/X0K/G+/L3//jaNNNmRLB8N6hUA+y/9xF7O3Yk3fR
rUrItDWXOxyvxyI18QaZ43xMEZ+K/anJWZBS5ClOlgYPbfe+RPbDsdfeXT2xxxLAjhieLJJvzZD+
mLf027FH7w7NiQJ7MsCQ9ITmNJExNYJMfsyijKZ7wZDmzDMJXAli8fQVVaizq4dDtv14Nv91kvhp
SioDcPspmToCbY8KMwjwDwlY0r1mqBLTtCQeoyJjkkfd+NT55NAGnu4VQ2MIqHYIUNNpSzZos8fh
xS3jobItuiB/HRNSVQPjDONdj82aWcuylZn20Gmf8t2qjLhXQHxdTh7VDy+NYvoDX8fy6ON3SzOY
LqBNi3FpWiCbVPjQimOJ+HRvVTRM0rcU2gfsJ6uhWQCkwR2fIRs8FKqAF/jrsDsRwAouItFp3ebH
yFWFqPixfZbvlicdok1xNqAk5wOTma36XrH1/dDS38uGtlignsow4m1YPU4kIXecmuTYVNzrhqae
EkEWvLhP0scx4G8wHz8de++daijWZUgGD2HzNKqJZKPs/U0DVNSf2o9+c/zsTYviZJVxUkL6lbrp
XYdthQp0e3Cu7MVDYAxtXVtBjbiU/NQz+VjOx2zb0r10CMavQRf1qA3bfgpvE/DYchq1f0K5/u+4
FqfNr5McWCk1znaATjCsolw0lv2QYW1q4D+rPxGXfzfyuxO08gMMncAEgQvAzLM+nbMpSM2x/Svd
rVJSrRvumlBBEN1HDyaAJzEaTo61e6bpbqEavsJnxGN4kD67WxX7BjpVd+zN9zoiR5Omrh0qoH08
8JwofjM0ZioOraa9koig/tkKjeB2dUkxVWUDPF4yHdsZ9zqiGDgNXpFLh4OitQX0s0Y/kpfzsd1x
ryRqnZva/oI3jHx9JrJ927ZjrTygSf063e1EgxluOiglllxlsm5NVq7H/FVxQ/714arVkmLThSBH
rGPO9eYKx+ujX3S3UpOFLNMMNOMpAaxPDOKJJMcK5tA2//ritEd6WCmKdFmiZYaJ+TdIqMfm4W55
tv2slJwhD2kb0QOv16iTlsGxAiji5V9ffJVJLxaoLU9VNFcZI/VdMPpjNh3pXkzUaZWukpLk1MFo
+jHqpD8NiRyOrf69noiGzrMYFM1TF45DRurp0fTD66FB38uJtm5pLJyUE6jk1uU23QA8rEHUOxYD
7PVEfVyxhrWXEH34Hjbis+aH2CM03WuJepAWZd9fVMlr+VUnlUPqrDpmRpXGu9WJu2cLvrFGzkxu
EMqmoEjeB8kiPh4b893yFBYY8gH1IbQHQsxCwFGFd4c9tor2WiKbgO/Wlf2lhMCuYFh68n/soPzN
4bznm5eWdxpVM1xCfVw+bO34jbNSHbsV7ZVEI4ILRT1iUeb74ESM/+nMuB3ShoEi+evi7ycnx3JQ
SLJ4UZ+apG+g3hDH/GjSvYhI9YsaBMfTu9YVqonWbDYH25uBG/z11cOxMiv+Q+ppo2PWUPaFVdMh
tQxUlL8+2xivROJxobMjuVN9+JVLdXDEd6cnBRJIxJc8Ii3L58ujk3g+H1o+F77zP5NDQoqOjD12
8nERBajJDzKyh7KfIM/++mhgdwHRnTmu5uU05gtCIaFJf2wb36uHjGt9v/Xos+lU81x2/cP8p3vc
byLzvWeRlE4kW7MhMq8ZOQFPF3/zLkA2Z6tm8eHYqO/PT1OSIMAV6wTJw03pmMpq5EEPPXuvIArI
3FrVVviilRpftNroFeRQXfHvT7/kg/5b45fuFURgGMes7HA51+XS3Hd2KD/EwwSBJRotAp0JHab3
Oo3oz8Um7GByaq8sGttyavpJ4mrt2vvtkoMp4c32hz3+sm39r99ot26HhIHRVuNYRfMw+dAOcRue
GsEH9IQucJM79fMSB1k3bM7kZZlGMDxkgTs2EfbiI7O2wtU8YHALlmkOyOp7P8bsD98q+s1vdvn7
fyR+SY2W4qnFt7Jh8skMo8opLY9ZP6d78yPmBx0JWbLT4maVbWkUFho862PLey9AQmE9qNcVkzhu
yFNkt/A6Wfvo2Ma0lx7BnXkpxYhX79fhZrLQe5b02MG71x0tSxd1AW0uFR8kmDBd5xfohfUfDBF+
s/j20qMEGF5hG8dPCxobulPNKf9IlEHJdwIIfs1wZJL+nHZ6Rd3Dt3w4drTtdUnEmQWsSKRwhI9i
wEKiQNyXtHPk2ET9L20S6pEAeWAVJM1ks87SOQuoOrYf7qVJm3AjSUudnphtww9T5Junehqa5thM
3YuTWE2kCmpMpjSpcif5ljlLD5bK9tqk0I7hLCUGRs9zU6wVu7WyOphN2DslJUkgNF/xcCqa/kyC
9uu4rcd0Q+lenYQ7VjBMwWVjA0D+SnfvjpnuWDi01yRNkJXYasVxUAr3YlTbPlFF6CENXrqXJLnL
5l5LDYwpmRB7JvyvSx/Ovx+evwkt9oqkxdBVKyKg76t6/w0gooZkCMx7VoxWr2///kN+s+vvZUlO
2UqRAKOjguUdAfSY0Y4eu+DudUnEoY1onbAtk2RQeVtDmNzp+OBs3wuTEtIKszhsnknMZGbge3ke
wrb5w+D/blwuH+Ufp+HC2joZgbBC5DJ/C0t1D5f0P+xflP7nE/6PKGIvTpKCb0ROSESjM4SX99Il
bsxq3oRB5kcv06we2uS1ll5VOU1MbK47wxZjr8Jp9NOW2XWDsyrkKs1K8XcLtPZNRKub2qfrz7Xu
UpFB06oKKYW/mcwYrucqDtRY2LWDRnQFeNzD/NrDxCuegw7OJ75OszKx7bvZmoSfxFwvbdFsU6ny
0Hflt3habVfUSs0fF2KVfIAoLPVZyfuqz9d18q/zOm3pz1C1ZQVbn0YNt51p56cVsLXosakUT+5h
MbTJ+y2GVf6dCrpKAi66Dd07akLpfLfOjTFtNtN4LLeMD4NdgKcmwLSly9jCzA9YHr6cATzeFFSL
hkLWxXQ5XgOeqeorMyMt8cmt4SquwCzXYT64oZQfQdfrn1uDcPxp47HWmWJJV98KEjXksWsGynJh
kWO8D0zVzs/x0HcLyyqYlcSYVtQIpKo0GJptrpVm070fxFL/NdOQ2hu5qsRTtPYkQ/0SMLBP7qtw
8/DCoZ6k5sVHXloU0yjEs1no54m+DJ507gZxluRZuxjuwGHR63YG8xMo5CIeSu1OUSVN/NfYBXOf
ZkPjQ70WjqSOc/hQKzfDh963SnyfbV/Sn/C/H/oPLIUe5d7qeO6egigNxN0wB6J98nyb8AH4BNB6
Bpbu1MU5mqjX7fKSKK60eQqtefVhanxsnmQT8ybKox4gJJu1IzXjPRzeE/6uwgHlAO/UVlbXDcEo
Q7lfyzOvttLYLIH25lX6mM5PY9viaph21dTkczt37m9h5nLwp7Hv4LjOht7dQX/KR4aYJ+YJQRPq
Mr11ZYNsL6xzNP2gy4qFhTWSF4OzpCmCraX46nFEwE7rIlPlZJubDUnzdnzs07B/lFMdwahOtuJL
GXErbxOeDoi/XSmHDb9Q0GhE5H1k8oS3l8GxVwajQAtG58EVo4rrT2Qzxl0x0Qa3yBMNAZJnVUtO
62CjZ9q39GbkE+vzrjVNmNG19enZMKl4JiJAfjPea5ALYSVcmmyaNDKGGqb7X9q6m9eMSy5p1gao
IihHhisOdMEZxljpFzTkopJmh83kXTXWuojKeVgzylt7NdiZfZ6HZI0zF1urIB+t+VyAQCv9lY0j
9nc9TgH4lE3ylg7CGLB6m60s4jSS5tr0FrnzadhkRqZYfGBr7IpOJPNydjChqB4XKYJzAL/97gai
L/el76m8rX1VfQ0VxVspBRO2XM/JzG5GUdbm1QYAK+UVhdNJsem2Fxm1rRhe+pWrF23QvZwNc0mf
l1LxqnANIbxING/A02rNjRGbfSltgBB6jYNyKsbOvWrXJ9drCu5RsbB0Hs5B2632PA50nU+IaWKV
wQDB/xhkx8gDqZSpMugC+uZOth6VDYO2nfmma5TJhzLQ3TXbys6dqGGre4BW86bj8/CDbhKj08qm
cMEkJfaZnt0oQ8f3rorwz5FH7se8Qfb+pUKPNM9CssbPy9Sn6hZUnBgVWtm4+Myihb+pnip/FzmL
Bo3K2Fmdvd/q4N7oxrtrUECWu04DYptxC6+cfJIsnJ9D1sC5jfWbPrfDuizg8ZJ1+2g7vlylyFzf
11HVdAVlaPuMI1w178WWaJIvyWrQw2aUu9fJnHQ/h1l36VnGPl0yofgQZoHp6uWlFxUy1JJtLf6M
0EeKuoziFJzyuFTF2nYTdBqLqLdXE1czK2Duin4n4oftNYqxZcD4X1j1xYsRtsvglE2sqLtqfiih
uUTZkY+LPs1ryNac1zDoyZRPlL+qtQZxNIvZpDOG/ts7yip2ntpmeBcrCHPzOvDhulfQWd4O67oO
z3Pb2RKVAEgvkxdr1sY/4Cwq4wc3ivXjKiytz8GGdtirhgfohM9VzwCrAjok+SnTxKGrVxBWokmr
VuJWe1im3XTwTFUqa2TPbOFHeBM9jFMtasB6KGnuMKP6h4rXNZqN51aiJgaAymntKzq/dBd21ROL
G8Nyryz9K0rhB4YkSythV35xs/jIbdpX+o5JOFIUMPcjZQ0vhJEWdcTJaTTyZ2OD8R1p1K1AiwAm
eiVEnwcpHMYQtEXpi0Yl4VPizPRdbHrpM9r4VOSlKOMbWzMLP/d5eYgc8a91E/EkNwOM2qxq2J2b
pqnLotm0d7hHy3xEc1NOrSY3kevE3WK2kRQz2vFBQsA/ar5YV9m/InRVPitjq6XJotImpogM5v0r
ZDsuuh7YRrpsSR2pzo1WosmbWU9x0Yc++UJLkSDfGYzLlmNVR0FmQt/TdywqXxaLUEF/L/VWwdis
2cxZubKOriB+aWyGqefudOTgrk022txUDFjXPOAebHIYoqXXpmq2MYdBwFBdcyXSB7C9ep+ZOtDL
VVw1dXTL6olanw/LsI5zNpDVsSerqjTK5w4YmUIoLV90D0Z5YR2pP8hwcDoj5czG3DV6zDoPSFM2
JImaH4NGpD6vnVA3ptNte7ek6aavxlQF7jUM6eZziCRQhGESIYjka83OnNvAXNdNk+I+7qM2g/vK
3y2duu48xHHjChFLeqsW09RXHFSR/mRmUhc64S5n0YRwyqnYfJrAnJ2y0eEMyFaqv2g+iLsafboZ
HD6fG9UDL1qzJsROj8YGVVQL5e4cIuLIFizGMmMrxSE9Ed48Lrpqs5qomYDQPF2PSobndKZpxgxl
GX6SKQZRPi2+/rxawFzZErPrpZ447sY2QSWSjTjHfNTAFzVYoBZ+GYlv49vSV7HMp8U6/zBuQznl
iZPA3Ni+CpIzsz2a/iQar0KfIYiR8w0lXdrnemwblS3htqiz5cnYP7Kp8j4fx5bJa7MpOL0utajS
2zFFPJL1vZ38zzXUsciiTQO4Nmmn58KVM9dF38uQ5DVF7ABX7IUMn3hVBq7oKS99YSTwiXihxX1A
9sLW+QZL4PsBXm/TNYvL6e/Zc7iGmKgkdT4rzKa7JO3FI/JkW3kVxAiurrRx8fpBDIOOMZfDmeSd
HNf2ua8m9tnGNsQaWQODCEWUQZ9zGGu2qFaGpi6cg/HWFQvQG35mJUzrb0Do06JgnEj5KtGRQh5b
EW9phnBAXrcdDUKMQBuOj+hgKduimudS5FYL+smnwaKQEakT1V0HHuzDrKsRt+Yirlv2qFE3rnJV
O3RDTItTT1M4ojhVRWitz5INAqrrWFRK3/UVpx+QMZ3SHPtmd5WGlD81y0rGokls7V43OsyveG/y
jfESVnUGrej1DdngI5/BepNP37dp5eEJjGVkT5Z2nNeiSWuXvqPlMxmuE3x9leZDSoX85tsRvMqt
Ru0sk0snPsTcLA2saquEnAKgSut8DUbSnWUHz9DCD6Nf7+D844c8kl3YF9rDXyxH0E/ua9ktE6Jf
p7u7Fu5Dn+BfwUlmrIcjYG/HBXaPqV2+irBbaIXS/zx3127CBn3t9NiZkxsUepbwrpMA9buJK0jW
cPSePOsD/YR9XC1vxqPz425bq6DOwmVV7c2yxCIshhQknaIEXJ4XdAyjKN9o0kfX9Rxy7DdTWMFI
eRzX8ZpuCSwn5wZM2nd8cxbfge/cDj9shyP0Kk6irf+qQjR95Cyhcnle42qlL2wKfHWCeUvJi64h
7TmJUvrZhHR8rBjO/iKkvY9xW2hHqNIZWj0LHfXlVojOeH9t3dKwgkdNF9yIChqoFwSizOfAH9bD
R95u1j4oeHAh4pq6BRfSahzOBE9+7MoNAWbbVkx/bMK49fdNF6ficwACvfk8hS1Jnugyzvx6RW/l
h4nFzGKeaftkpiGurwdQV+ICYTVVeQ8X9u60eNGFOSTpRPxgDIovk9V0myHGWn1wH6RJOd5GFsno
fNO9tlgx1mxZ38QCusoUQqj0FrNeYPxhqxI81aQsg2fQehAONGWAFYSP3VSJRpMLvtOZrWSdkdCG
JVVGk9ETqMij4UM06gSTDt28i/lijW/m7wLWgOX3UZV0+1tMmLnuZxhioZILQU8PuKKCTVnmXofE
Z2tqFnZy/QXcVddivvPKDU2hF5xemRokLreyHuuvUZsknxdglS65UitJAoh3ihWA3P0sz77FmbkW
LMD/S1izKz8vd2U092Z9puAOVmsuJqYmW2AvqDp8VM9hVNHg0mSKsHG4vYzVGsIsDZUhcYL5qlMF
q9XqcrjThySDPkJa7AoLvBsmXLbfJ4VWYKQG0TDWpgXCRgIL7iQtIdHM+KTX6DMNG5Yi0jA0yKNK
1/JpojOTP7DN9l0xC8ylc+X7lN/weLLwwI/FMogvohpC9+orZAheO5Nanbs46SRuGdID76oZNr8U
+2h5iimVtYDsZmTbAz5rUt9tYGi8hV1SN1d0YlP/FDhGw2LCDtPcGtPPb8BSgqNpO19FL7ZWE6JT
5ArIDx+ziJ5Sgoava0hNpi0fEHJPb251ZMrirW317ermcrqqHGUoPmzhT+gtZpLNRi5fCaTdb9xL
D5F+YN0Av0nPukIbH9m7dJ7rH123ls5mLoTjE0J4ozALKcBz6jxrkjb4LTkc2J19bC0311iE/nNF
dMkzNnl+HSYb/9mQFNfVhOg0zleksN2JqTrVDyO+im0y1XvkDrN1bI3OtmZm+BJ+i5/BJEYr0rpF
S0bweYvZjdFUhHEfPidiDLs7hiIKQ+yD4y2TuosHyOq0D2EI63DogUco2Dns4XR5EjZk6vtCZedP
cHt0EaBzFRVYWwiwc2sHZLvHgEDyv8Q6fgoFoGPPMWgjJmdIDnb5hkuyLuptdNXdttSxw/6mK5ZB
worW3Rr3z/GGwVb7YfVeNhkIRTO/d9E64A4VGFa7DKzP5FOsHf+bLQEZvxDq3PJUpeiPOiPVBqvP
0MQlfoWli8FngmaoyhPgwV/wiD6+n3jAR+xDlHoMOby94PLa9o26JsncAmPtuUlYDkcB+k4JMk/Z
AgOAN0VTZGUA2ihx01wSw29w3qDJK4KE5Qb5TpMAN6WYQD4HjfE5CfqhRgEX2xzsN6YF14DEkqjo
SwN1kW9lX94NtNvAh6ZpGea44vHXuepFmhEx8y633NWfE1hV3YymHMJchi3/WHoODWtvRfWhl33y
SflUxTklqv6KppztjcO8Hy8540DHzScS2VQx8ZxMZf1XSrymRTCr7gY/ZH1mKwtO2FjVi5LNGCJY
WuY29yV3V7FcRnLTNit0rRG63MvcqhgYiWbisTtvCAPkGRbHVuKc8yAZzSW2zNtgmE31Ji9yzL+s
sghzQuTHo59olpTVWwvRMxLnFKcU8jUcV4e6RKLtUYlR37s1JqfGBzBXqTEc/WkYGsVfYVVK5jwN
Quy6JU6tzhcoasZlMXgE9z0mWECRSgv0kMULskj5tlQtrICRHcliwNqVMI9hnK4f51D5a6k5We9G
abrhu1tIicOiHUd5G6yuRW8a4TUTU9ag0eF5IYzpXKi+7bMoZUHwzPq1ehhZxUkuR5vebHwJyhvX
LXBlNqqU9cdWgmn2XPI6ChGj0mnJfS3lC0lD0HyE8+1j7CYGLIQuzfqw4FJ9w/q5v1vLMPI57k7w
folLHKQjrmTquYsi/o22WteFShGZZCauxRsD8/EWBUoLcyE/DYgyp3p5R46mQwQdoP0QV5vGjHfB
kCYolw3z+omYeb4pg2FjmRZl82gn0/7UNE37DnkIit2iXPXW3rUTLnx308BFk/mN+iVf1YJ7ftzp
AJY9Mb7ZFW/05KoM5iZ1+ZbG0vK7oAnqW22VnvMhUktwG5beW4xmOv4A2k3JLPZjlWZ0i9b+KoL1
zxfPl2XKEceVT3U4h/dRKV68ryDpgw0ZXwpsm9uDY7UN7zVKjz/Q3py+oD1ffFk5Lhe3XUV1eT1Q
TeIrEiWrvwJ8YxizsZ/r1xhNYy/RWFZ9NpTp+gXNZOnnsJu7WzWy7kS66bxWyLXE3feZYUlkkXPz
Z4JMZwbNAqI11FCxcxryKHG/fGLIf4PD5FC4PU0In94rui03Pc7OF3Q2uOCmTRakSHVSzi+RCLfb
yaVxna2l0LfSXn2325yNK6hZS0TmIr0aBRr+8+SSCa5oI99CLavPlGNy1bzuoCiJYn8Foh+apQaI
ymw+tgqfogEc5nGVOnxM5LZ+LZHk+9jGpXtarRjptejouyBrts7Dz1hOHzatKRLLo5S3TbzBiYpD
aHcX91V1gw8TZNYBfQF1w9yuxeiGuc0w/PHHMtiWqUgQPA+5D3QNBQdybD/ZBtsvrAaGHDT4euJV
4NL8VAvPnwLWtA6nzipdRjFtsU7dql8aMi/TebMsUqfq/zD3rc214uqZfyXV39UR4iKYSqdqgHX3
/W5/obz3tgGBBBIgBL9+ntXnTJJ2kjoTf5qqrurebXvtZRZIep9rvQB3tTTQr+jWoAw7t+8DnZfk
1kvIePB8OqJwo5jVzyBcl494sT0FALmEGluCjD8V8ql+BaEV+NFI2yYrsO4WwD0AzQOJrNg9KwFQ
w/g0T6+aKcnSWfmwmLfGjEXeJVyYlJVh4XA4XNzF5FwtshD4/AO0Cb5DPgpRJYbSYX4DRNirrY10
/IEHi+2jaL1SxJdXifCaS381tkmj3p+udZSUl1iu+Y9GoiL6H3Dh/x2d4/+VzkHa7jj0YQ2xMrfs
AEfhkvl+8r10Ev6196GlgDZYo8Dj4xYnFsetlpHX7xF0X6S5Zd3X2grQXIBT9sJiOfLY/L0CD/6f
XNsFKtBiJHlvrPMyFIFedWXwPf3pV88292B/7Pzz+14pfAo1AIu1GL6Xlse/urbHYOh410Jm3a7+
nMYQiXpL8T1O96ttu1spFi0B2zYZhwdUa113HIPktz7Nr65tuaoIAIU8OxUagljSeFMX0z/Szv5J
H/4XtOJX2/Zaj6OobQAjrgQ+sp9KOvOUJBUJdhJ4y40CHrGkXQIyP4urmj8ShJnY3AsRyp1q2VRT
PiGP4fzzrWTbuS/Y9+K0+Vfbt7ZB3Q0oDd44d16pejSH1+tEvudF+Or79vxuqQoc2DbI2vTifR3R
9cgG3H7f0z1+NX5DrS5ArUBSOc/RHS0uWCJevndDfHm8l0UA1KtWqK6CIV3L6IZE7Htr3lfHN2hM
GD4UVqWyLH70s3z1TPyPhH3/9XoafbV8T4q3hV/htcOyeB7iNRP8exV80VfDdz3UbSgcHpGKqLdQ
gjEt7dt3Lnb01fDtYyf3kQyAQDOFJodwjnzQ7R/fe+0vwkB/1FUC/AGmbMk+VlB5ifbct1YNCLf+
unuBpIQhRp/tmZz8QEncmHtlG3xLhIYIoL++OGZoJ/0QBk2k34hcAKp5Almrv7UNRMmXjdcPFkDV
w/kmnLziwgMo1vvrd1+c/fWtVzgvzLLpIMachqtoERnrh2/Fx0RfiyKQFQmKJ4J5KhjdE0BsNKhX
z9+7U77IeeMRrCyBm2dTmMW/qZsqSOe1nL61oERfbd8g4KNkrSq47AlIw1mTAxfV9xKYoq++73Cm
NIloj+AuHywAWDLsF0BwvnVdvvq+bekKviK+C9K75MlqsJ+Agr/52l+eTumQzA9OBXu6YfuWT5tW
ed/ae6Kvvm8brbrgMd42WIPtrMRb0nTv37siXx5Ng/jMKDwH63F/WrPZb5Z9PQxr/r1X//Joxgsk
LGWBeEcxJQMKw03uoZTiH+yYZ4/Efz6KRF9t3yEQQ0T2wgvTzhOmlNIvUKRqqIPAx++hQACAKpp+
LyPP/b1C659/uv9VfnQ3f3v14V//BX/+2fVAp9DN9OWP//rQSfzzL+ef+bfv+etP/Ovuo7t6lx/D
12/6y8/gdf/+9+bv4/tf/oCiYKhkbyE7WO4+BrQg/vn6eIfn7/x//eI/ffz5Kg9L//HHbz+7SY3n
VyvrTv329y8dfv3xm3d2tf3zf3z9v3/x/Av88dtlZ7qfP7v/9BMf78P4x2/E+x0aqShMkoBFmOXD
s4J5/vjbl/jvHmU+AhyCkHmIB8cdpqDtrv74zQ9/TzxAIQm8KQj8OHulhw6Awh+/Mfo7LLY0pDSI
kTroQcT6f9/aXz6cf/+w/klN8qbDlD388Vvwp+Hy32+RkDPcCpDt+FEIbCQMv04K8QqwWy3lu5kC
sp7k0jB51QdigWRQTVofSsSDBXVaQpTQ54BjQwBdyA1LBqAnK1C7tt4hbVZFNEPghZqWm9mNpi8u
GkZhPMyoga0pDRDu9indskI2N6kyHh+A4eJonPYdoLTiEHnM9WUqfcWnII30kOjnkjVd6wd54YWV
M+DGa9eUgGwJdUOcM4log/ghIAjZsClq6pEHdJkECDe3WyDD7XRvKjG1N0s5TeGLjyM226Ao1e9u
Il4XYDVADybvtUykOALq5EvWqslFmwSqMJ41vGzabS1LSo/YQMEGOztSvUFHivksKjKY3RQwa+5D
3yT9XTLNdLzuUUL/SnRH+IHPbDAQoqDlPldxVL4LOU86K2bWt6mMlOApL2NHgb7DnYX/b1gejEQP
eTgovY1Ju3AATDFQHbC/cXfNbUd1CpZD8G2CXZ3sRwP53W0nfGWy2Oopyiszhv2uDnW4H4KYJdkY
aEAQgOtham7ahlS5i8PmBRney6VfeLTM5tG4zz4qhulnALmjuuoLRyEhqYfyAfxC1GWIYCh+ehQx
Nzvf1f382Ie0Toq0L8UyNJsa0qD6XYIHg3JAmjb+0P1SiZfEBau55n2ZDCdq8UqbaeiSblNZbv2j
hD/g1s5tH2+D2LgfEsxBuRkVyjFT4JT0jnQhB0br2QDimnZkBcYVONgzKKpdA7A6qlxWa88U6Yoo
5TcA7Ooe2ofSzxEFYB9GPGrNVgLXBXVgSn7DWeHAbQUQr2ygqXA+eBPRglDtOvYJieI4Zg2iZO9r
v4NLe+UK2SdNRc214XMMrK+e1DyKDW/aodfbCJKVPisaHyKcSmtopVW9xFuP1m1yRB7lYtIG/VPD
Zhh0u16OKiYGdXF4mNMFFRAImKxV0lyJyeubLWJolsd+ov1lxWUhjjLsEYUmAJuV13yoWZlDAQBy
YOwj762NJx2hcM5bP6ntY39HhwAPDIU5MbpsA58F+TLS9k726PA8zDNyj3cWZBxg4DJYyl0U1GZb
t7UI87rq2jtEAPE1tQVJIDSoDem2CPFZV2SYo/4YdEtTQNqRoAQjDYfRmB1ig2II8MKek93UQxe1
n8CKvdaG9hYfVJcEawYgG9KuwXAu85A1Fh8bSwo35NM0iWJDZ0uAYYm2Ar/lAl0fZsihzDYw6/yo
A1bJHRGsua0g7CJ5vDqtM41rYoEMR1KkFQdllsvCzShqlC25aJlfQt8Xa2dSDdJIZJ4qKwhN42WI
M+f61aW6494DltvyPkCwKqS78WTiDSuQQPHQtFCw7uopnNurmtCpysFMyjVd52JiGZMeHbaCVGH1
Yq2zHn6BvgGfs5ImzlcnvXdc5Xm+QYJ1cCvGkSJrfmaE3Cfa2j1+cUTDKRW/e2As+0MwyyDCBZdQ
nIg4AMtfG9WrTYnAbqi2lB/xdJ4UIErRe806ouvOKbOvXWeHbc1Hr92yEfxunfaMUpavMmb9G5Od
OqEfOPBvWD8P3XaAOjJMAzeqJNWO1O8rpDO30nKs5AzxPnzXrZA2pgEEW598CNjeYpXvn+U0e9X5
KKXjXa3hH7loRrSmp/4MQnI3TSx5WYqiewjKAVdLzKR3F2DZV1T/cgs9hLQITUZXBRp8wAhTSKzQ
FV8SkSbRtFRXs+3BIoiW8IXAehGxp6nn/D0OhmZ6HggPR4g8pO6hEqia5h7QZuKnhqDDbD9HoPAO
gYsAwIYl2iOvlOvofcN9jVlSiUgcq2CkdFvHnP0APQT5cNLMvNt4SNbwr6msZnx2IDCh1fHhucuD
BQwMlqV1ZTmdRmSaDrpxwQcYkQCyzVl6qzWZ9ZrSLWkI0Xi/pFA/6uWmAhcnOHxt6DlvMmQZAURK
4cfgjqWsLjrwi6gGIPYYt7ysTgH40HrM1iYa+UUoJDE/YoACJZTPBTQxWBRaM/sZCWXZ/2Kjgwx3
oVCt/Yyajj4OILxEly4AiguXJUQi4hXaC6b5tSmnJdh3cyuXLW/0WYcmAgt58KKgtMDO1yhwW1Bo
3Ngw5suuVgv2xzwwdoIMClB6oXKcTIRdMnCf7E5G8TRmPZtXCF0dKpHzkrhwvRJD5blDIAAzg9SH
qHrXTdjPMhjN2C1UgHx2aSN9XR4oiHNvF3oVa9J2EUN44ftxBSKjLOPmpensCq2PKAGTAaZPOj8G
EztV8dAjVUVW40ddouH5NDQ05HzTFb1r1bYIQWu+x6tULk5B6Y3QaEJsHCtkli5MPYlWOKiV5RpH
mOV8fLj9oYVdGM09fbHMhdtAVVItlwoDDpj1qpIW0tFpiI8DWdDgGyCjGB/cWhkaLBmXDmXnAXa5
ociwQMTwZQPdh8Kyo9DFNVA40AlcJPc9F06pm5RndwsjbikhyGzpesCtW2JtghCeV5et9En0Bp8g
tLDWo/10PSszR6AA4EMyz+Cc+/BiRNouu2STIdGpImJsbuKx6VSe6JnzNo1Mt9qbHqjJ8qALQ+3r
2DUUKnxiAKxnOBct9WFhpebY0GppzF1YgCYbUsVL/7ODCrs4tQOMBpsgNG3xWiRhpzeyivkDZpDk
EheOrzlcgepHzydotLNVO2HfZvSfJSmCHcrlBGFqFBxrnAaah6UylX1v7Ch/aIXgqn3b2dZeuAiP
8aGgYq6hK4mC+aaRvQ0zi0NutG+mTlWnpfQDeSxIDF0Rb9Q6vkCMhN8UGqvSPDspwnsjJ/UaMWgb
HiPpQTWugC8Hu36lfb0vm3BBUYVTVmNJYS3NmZ3NdPBiZPE/tG3bzXdz0oWS4PnVtdnHAVQ5cNxV
Ht4UiLS7ClqYefPnef9/NPJc1j9NN3Sf49eB5i8z0HX/oe5H8/ExXr73X7/z/8fRBxPJfz/5/O8J
m36NafpvY9SfsxJ+4G+Dj4fhJqIc7aRIqAuic7jO38ae5HeMCAmQipAhTwKABaarv089QfI7RW+H
h4kJ98S5y/Dfxp4g+h2DEg0o2DgYvaBW+Z+MPSz6MxLq3+cejrmLJogk9MIQfx/+hTf+Hy1GAtKj
CqcLkdHEFkfw2HC8L+dqxZeirPgWCAsy7ocd9Xd+T7EBB+MmcG+8FiC1WRtlraeqB1RQT0sakKp5
hH0GPWpw45Q4AFQPC6uaFEDQrvABRkKXmXkozQLb2OPYwtwWUuhhwXTjBePBenZjAj+NuqpMvbGG
WcEeJmR4suZlHMLuwk9+GPRXLSw+P44NNnbT5FD+QZ2JBYkfm+qaTQly86EBZ1hK1Fk91rg7iCcz
FTwTD9tTggkHk4mWq8iwTF0HUdNmvqifWcE0Hqk2w34IgOYSgoPUrCSXjTjSdnl1HoJuhGl22uu3
8HFkRkmwy8WLXcieNSNqocW0qc/yhfKtU+ijnY9e/zbChd/X8UvUYDVt0gn8uPrVQ0Kl3DM0DyzH
pOkjXVnmdsBuAQ/W0Uz0Ubdyh0TTx6kJfkJq2qdN0jx24BOWGEtvk2zjZrxoB5pCctNBweVOCYYh
Dtlv4CXbKWjK48zgOElEtQ9mKHGL41wp98S1j/KiB55ccw1nCQnjbJJg3Tp3bUTlZ8qT065BI9sK
LP1Wi2hrKronPt9pJi+oe4OdJrltvYQ+dX2sHzxST5e06J7GESOKGd9K/KIDpS8eRi5EJ7yyoD9i
FU87cy+qAaLkugTDAO4Q+1yZR2XQwkDWYe1kG578WGNy2QzraWzBVPcogh/W+RiyIM6bxT9YyPVt
rOsnMw2ZniVOp4Ia9FJ2N2YBYBwI/WPV0/wR98/FJKEaWd5NI3CQjW8m0d4YNmetvgWWkBLoh0hb
5CCIcYqWfZehRc+IlMv1gkHvPJjgATEiwxN2tkc4IAfoU5Xc17AJbLUoUJ5IMQ1Mnbdzvgdhs59z
ZbNQPYYceKd3Wa/tLYv6U1QgfV4CiMcsllUiucK8mRayzIep3mOdv+2T4qnrcEkXzLXNESVq6XCu
N0yiHWT0hwJH/ai87KNDEYnMlxRnr2DvSIczyZTCavgY4+YO+S9RyqzrTg2X1wPS5YBv5XF4Ctm0
Xaw9sQjtBsnwwKrkvm5/ruWpXMQj60/41svIb6YNs0Ee2bdV/oBBNQrE0QcP57rdlPQ5jj1p2ZwS
5mGj7/D+veU0k/GHV0DN5LSD+O8WiXxp4ctUaFOcPW/4kFW6kCFTun7UC70xq3heyvgK0cvblcH2
FWX+knhp5SB15scW2TIXMIWkOukfdFTeQoXju/bAC4tDTejt5dBFWelinTKh+xSi2CntfbcnA/kE
sFqfYBm78Rpz6evpc67rN2mgg10X8dKVK99VFd1o618lTIzpRGoNcWy4/PRWXb5A0xrfzi0G2LZQ
Y06xbmyU7z1UgbXH1cXDtVyTaQtPXpAGPrxJs3FVJkhsU2gpbtiA7drv7pp4vmwSs8NJTH02KH94
wlw5e0g7C1LNEDqBzAyVEEwe2Vke3ZT1Fo27x5IOe1uRy6mhuYEX2/DhbbVxBW1I1Kchg+nW7OEw
PJmF3BdjLDIuXgM5Z6JU48bFttyiin2Cv2HxQHDAl4Xc9irT5abU74WbMN0rSLQtu1b+56wlTseR
e5mCU7ciAqOf7HPsj2hJjMrq11zgDOuHUI+nq1kg9XbNsqEQjWU+x4CWypW+zVPDLzxTFVml4m5T
D+MIRIAmu0HhNtUxDJnNEJJ80NeNGCDpLgNapsVY1qmvXySLHyrP0J1IyICdYqU/rY4xAyBuKRtW
vcBJi44S/cy4fhEcUvmieDES8rMkvtP1r35o8Ty3wKa0wMRwy8Te4uHoXaqinHCIfI/BWKZTshv9
n+gGHks8Gj1WSEix2u6AioK3CGfsvIiLfVv6R7jgtg1uw77DLeu/19W5SFxtztoMGgdpM7d5sdCs
c8Elio5SV8DFxr1qR5eXAesZ4+SVriLnWiINTQbNLlw7vml5Byl+PN95yHgUs7lg8XrRS3GH0vl7
H5BTndG2a0+9jK94X78Nzs0YAdxFjF/PGhzVzH3NLoYwn6IixU3CKI6mECUFJYx8dV7OKivqOJ+G
iyC411hfNXScFS3fgrPCuwEKMTa7snPZnCTXSSTSuAMWcTGUL8Wo38iAh1ofLTo4QoSSTBJiSg9R
CRBuVtzkKM280nbc8Y5chq59rbk7RPpRtuYF09+SYhVEUCj8pXPpLxtFuUmhURNpH7XbCoLQqwgA
VRYYlSKpHEluI+T9w2wvoE68Zfi7D8Hajxl8TeseIE8m+ZUq5x2vMCaX1VUbxClO0nm5JL8gC92W
muVxbOJUhGOZVW27m2x9ckIfJmSrlz0OGn6IOkEU/RwSTHxp3Yol74PmtSPdA4RHP4K2PzmDyIlZ
FrmE0EjiDiZgGbqxs/cYXbZVE/9irolyVga/xih5Hj2EcSMc8hjgyU/LgQEIkSbaLswjp4IERapC
3CqJQhojoCPSvrqIYMFzq4/EFxg55vbFKxd3cHrAs8hil8ZkFSnCCnNqHzBYwIWYjNmIhiKPJ+BU
zUvoywfiFbcgQLwtIMttpQtIPGu9ZP0KfDnAUlWN6xYO723TAddc/VMfwYvsdpMvYMLoISSbnsbI
HrgMcPF7eJrWGrgPZTiZrN0GNrxT16nrSRwCiLdTOjO60xxXRy8pApSPits9suxSCMtPtdrhdNBN
fg19IQZVOKzg0uK7VSYQkdXXHRx/EyUf1jdpn/A8WepbT+r73pe3C5muWeTuSNWhJ6WQr5CKpe0U
wbIIPS/9lNLfTd2nt/jHeTh55TtshFnlq8NMp8yRec91u0MyMlaEi56atFSXVX9p47eCHal98vBE
FyrIarmZ+2O4PCu4BTRd9o3YJ5gIlaeypbI5SZ58IPjx/D7IeIPA/y1rrmr8oIUiFB8nPrsgR+fq
g2jDTHVuD9gH24V8E+cDHtwk7BlmnZwVYYYhPY0RSRrGbtmzOS5THLZPsEZlHAJjSqZ7Affb5pxu
3RXik8JRVE3NqQzmi7qDWYQbC//5wQv4ycFHreDeu3JO57B2/TTAxIEuQo8jur03ki31S6y6/R5+
HQU6uc51qCD17m6j5tw96X6oXu/ndVKpsSTD2HxkdXRoyxbT+eq2YdQ9xmLYjLG+84ZLZnAbVOx2
qj85bfIV/oqko0eUvR/9Vd0kHqvPABoss4jb8fn0pEsP549xUyBkBkhCsVHI7urr5Cmw5lDj6HQF
9WAvs6HwsqHBwhmEhOLeL5pNaaWDTWjRGXVd6vBZiLiLtyN8EHI4+uHlJM9wf+t/RsX62AHjSz0/
yNA2zO8S4Rf7CFhE1gp206H9IbXyNuzNjyiGqShx+Ewi151qQe5alby5ZYQejVwz412PSwMA9Rcm
+rwIMTogTKo7tnTGHOCgAhf30/qoAmBhBhe0Gw5+k+TVynz0x8eXtB2OnjFPY7Du62R5Dqv5qeHs
soWNFPtENjOcazp60j7Na1Zdsg5ttARxBzDundygWdYH8JRY41IScQmuIthWlWBYiFm/gcXkpGFS
6hFRmq7RkmqDpsluehDDuk9IAxdQ/YD0yJTMMh+gt0zEqi6sYnE+jNCkR3aE7+YMhk+02sBuvgNE
CQyuREmgGN+HGlPAPNGfOLqaV3AqiKBzHvStEn15trZqVw/+kFlE66mcoH4pj7zGM3CFwvNHiD6h
sAuIAlt2uvf8fQx/BHCjMq/H4r6N1vKmdchmsIPpH81qsOJWCFTg12RxzbVbhUsjr6dbGA4lHIl9
CqFdgLP0rvAsvhLBdq2SLbIBcPTXuBiVIs8u7oobwjDsWZ/BnD667VL4h9X4/Z5P4YMj5Ao4NmzL
HQCgDHRVvDVk9rKQgsFhat13MQa/zk5n+xd5rmKMA0Lx4o1EyY2gwNVZiBO7x5rrRfB1y+ZmOLQN
oi17+Jfh8OHgwLpjkxR33PgwfnX9VVXDYg4t6o05p01Y9QvkAEpBR5ZHQY/YpbohmZDqHUm84gb2
yeGXF67DPm7jNmPUy2Y0Fafa98GQc0F2cUeGixFYEqyM55zUus50PSUX0YiNzJQkBetFjqENHhhp
qxzCb7RVYtIKlcqBn75biOu3HZjHPQTnMHToGWFuQyRTbo1/wPln13sGi18vsoUionJI1hgf0rZX
xoNL73rUzaHmSJanybXE8a+qi9Rr7C++Qs8frBPQtDLnK/vwVXOh1uiag54Mzw8LQyAWkzg9jh7M
l6aro2ydVXWNczzJawy7u3HEx1ZARJj1oRy2i4HPyAth8Bvp8NYbhqQA787v2X4Z+EWn9QbK7GuH
O/vU1J86iF8NnfZzwj9VLeD+bj6MDVPIxd9jnuyZ/BknT+XsPfnecI/ArofQyepYoAsLhq/30Axv
nRxeOYFF2cdvTwJ2LSvTbswavcM1BWNbvVlgMdq3bjwMrM/9TsN39UtiiD9VEcyUceGVSEbwI7A5
IVyxU5N2jcDlxUECsuFnQ8Ny25Eap/alBT3RXxFyNkKtt6x31d5v33pvKtOSWhi6whHKTI1GUKBu
eTQNlyQk4RUbWpnJuNsmGBTWjt4N2D6CtjmC3z3KevpROWhouVp7LDKRyzVMfOCCMBqMR6QXPLeq
uodT+KoIh6ueNXkIUVfar79sPaU+Nt6sMqhL002FUg9s1y7CoQ0xBUtMc9rCGUXqu7a327EJkLPC
F3Azdj+tA7mARuSzxjHHK8Wp1RZiTPsrGWFi7gKBoR/9d+2qXuKVb2kEci/hMO5otVEmfjFC4gJR
eGtUDxMBQ7QwZ3kpvLcafqu6KvYhPMb+eSNhkd4gbaGFU+88rJZ5C+k8std2Zghx53tH5fknOk8p
bafHkAGmrCTfFY5vbezljTfnNagfXvtZiKNkmmClaqIFDkEHvhgI0eSz51WUM/pAAW94A8ZsaMzn
8VChh1yASoHOcy/j4TjV2AnH/gCnFvAZxDKkydTodEnaC2REZItFRoQx1VVYz9nokydIImzWIREA
O66IaVrh2LqHZWu64BB34ijqDnC+DZhaAcA/40Q0XSSa/Qyw141kzb0ZR7+4GoCm2TK8sgvaSzGJ
Ow8W9KW+mvn5cILawWhO1z52t9AutWU+h9F8KwZbndGMex+eRPyHv7yMPTuCZAMolcC2NdpKZZMY
fmg0rSbul0A9TyPHh6p2V7b2PzqF2KS4m5FB4vekz5DdsDyWBbwIAKQkgCaNnRcBqDA5TtiATbnl
Qnd7QQZ6pwt1wttG8AQd7tWCT3DFQ7IZZ+JS57trhPdsrBqybowh0S3UdYtPHrEu2dwhz4DW20ZG
3Y6OUHbGFDtMMJ6vOcxP8axhbhw2VVs9FWG3ieEQSSeIey9CgDlXFo9G5mFE9sXy0rdINe+XYKuC
QedhPwdHJBXcwQxUX0yLW1B4rrYzlCA7Obrj6mNTbhxHvy8yNx606U0uF0tTD6HdOekbOE0ABaW1
dD9hmYSVsB9vxASG6IxSKB5gEtnPI88La7eepOWWFmWjNzWqw7LRltEVFvnmOUb+KnIeYLFw9HWC
8S4tYQhEsKncwbMKp1c7LldIgnOPi6yXd9LS8rNRgDunKy3JvtblT5+N9a7skRQxwSEPyTOGLSym
cNWAHyfR0bZPoYc5uiuysocBIZ7C+4kjWmZ0+4ZH0c6CRnbBp18D+2gWspFhfes6tfXFurVgJZY0
0etlNfXPxIevi5i7GQ9xanV1B2djkZZF+DlWZnc+o/jRvCnoRSVOxKM5uNosCIedZ9Dk4f/0R4vK
5BZBgP5douySS+1f8mn+xWaNXVR3B/jJTjWX7Z6txZ0I9KVm3o46QFOLxf+1I2799nxd4Aa9M5Je
Sp445H/YAKV6fv0M2mUQ7oKNd4m805Hal3O4lT38JgCmIjiOINDY9cKFKQxM3tsKbybSFJAbaOFf
7XWLbg13WUNI7N/XK4c1ZQUmZ3zEDWxM+AIiD/ar3K0SUhBxVTuSrdiWyFiRnKhiE+jB4iyyvgD0
OEJdtPdA2YK+8468w/bXogHMefoeOgAMcHX4SqicUtXAghvhhA6gPo1hW6v7MBVj9La4cMTGnSCe
h9WZN8IkOwt9EuHDUPI8xGI2Yo+dACaosj61nXcEM3eEnxWcLxX7ki4ZwWmPyRkwAgsOJcaeJQHV
PtsFpqL4GfGzcL7BHzpDIY9RGoEIBISPGl8Hcj0AlQbXFkPCHmHnWUK3wwE8jQaRBxxO5XQtkjKn
pZtfqvJWkrduZBukIAEjKT/PD1hkYeNSekcMfRmhj8OEDk6LLVdzee84WEEeHqKKpiSswZ7ubPLc
4P5xBb2FFfmtgZYKrrZiAyXPIUGG0jSP9x2Wi2J5EBFsOWuYzbj2wo2X1gY7Tc8LdLJTDt7S9m1I
qnwtXiIAE5Pdzkv8ITDlEACgzSTBYcLQudBdxCcEXIzbSqL8ZNOw+8p9MPnexi9La9Oi+jXG8pQY
u/GgUIia16F+BKpBZb3rgULTYM2BK1wNLWyjA8YGz7sKEDTU2BawmhpOsvxE7EvaePLSwD3UlXQX
T2e3MYQrlQ5yGrQZHJvwX8Zp0Yt4S6pnHjVbDLq4ckF5ZNVbxfwDEj0OxN60cJ9nSOLaGwk3P0GI
VBjdhOo+9t/byQcRWm1sx+5ki6HeBBCOIEYtDUxzPdTNqcDclgqFYMOoRf6QydUKlFqT6TZa5//D
3pkst420a/peeo8/kIkxt5wpSqIGSrK8QdiWjXmecfX9wFUdx6R9pOPedURXrSoqbBBAIvMb3vf5
vqam/5YLTsKhLu4SV1K8Me+sVL+e2PVKoAqJi0aCslaGulG+FEAL7PKl7G4zOiFe/yyMcFP4Pwb6
CSXOM/mS9ce+sRYK0to48HDrpWlP6d0EDuKqN7O9NjzEHe2Ioba39tCsk9i9MsPuWq9yisL+CmAF
Dt89QqhTIj8n+P6jznnoanNL032BSnklvINvvZqhu8uKLqLv4jxB9urxsCXXGSqqsEwOeXP0VJuf
RBhQc9J2JXowkQ9kimrleI8hDVtpYIMftK0BPC6y/PWEBy2WkoPfXTYZ6AwHw7HHQfiAhCVrAUtI
md7Y4dpvPrfyaqTg2+wBIpB/o23qo2WnX9HnEdU1uZQpDmlxwzhKevEspyvGatThtNf8q4wIOYjW
McEiDdPsOZmOiZ1uLP2zxjEeXRf51eA7u4gYIhhOZhfd0O1N9JFDxGPtXCnc1mHsr9wS8ARLZk4N
zRnnMr15xrBS0QClKkWT8uLSbPdlvQBFckONOe/n0vN0KyzSyN7Y6Jl/J5WEOgfM3dgFZnhblTdW
TBcrjzEOmoRKVNdCt5slDHuntI4lAZP3whGw8BwckeXByg5WcmPrz7W2yxvKRRsjFNAuvg/Zs1HT
+FqHkjOwcB4YWHLgLLrxQkoiMtklnQ0CKQ7w6z1XIlo3Ic2OLgWSYcq1O23HwkB3AXghAZ5T3VYY
dfDxl6p/NaL7qV6NmbagxIK+prjOsq0btktKxI3BxhKyTcmNqaaVOYivwDAeAyfzF1V6pwghaFbQ
AnEtXIfOQZNaufLTlEagmd50SaQQOjov49gb63xqdzEpGCEUbKppL4W9oFuwqgUSKV6iHtxCzk34
Nph8HcgwPnUBagvKTA75OoFQsPc8tCel7qZ7c6xJ0JJrYKjrKGmv66mBeagVxybwvvQ20DiIMlPT
vlimW75EXZJdKakIC0Vc3Iyqeo2HTxN8k4Ve19/yJLyu0mlpIJbIAB2GbbGGRdbo7ibVjrHXLOYi
uRrHbYWKTKvsRTEePZ1bHj9rWUkmbC7bMg+fTFOnxLEzzVbbDfV2kCMGVLq2c8n3FJNflFM9z8wI
1yl+17S4HksC/mydqudRPJfRrSGxU9L1mDQYQazP0Ug2nrxOje5O1NhktX2YV3vpflFN+BBRhZXh
naczlcSp1s40EsuUm4pKcpzvg2Q/tuvA+yT7Q2Y9UuW+RX9J/N3MgjeAGpZOEYohuo+M7wjAVhmv
yuqhLL+6XXENLGalCrpsJeAqp3TZStJ9hDQQR8xb5n81KR6vWuqUSsKmwksVbkonu6VeYFCLAsQY
m911p/MjIS4ts97apRaAmgzt6Ks9efYmHuUd31azjuiTgHHdulQklPZKns3n5NAFqttXxi8tg3ja
gCu499OgWOh2+N2ry0WdyBvV+dNVOGRr4Ea7sjYqCnNEKa5WrCAxkREKqtOUQ1fa6Ow6B1N6ZsZ0
eCvta66p22yij6vp5i00K/fAiMHu1E3mF5QzyFDU8CCoDg2q+tE25X6EQbLAmNLQ9qLiryhP4uml
JzIM90pF+pfG0uxdPbXulU2KwmgOBIBfRlrtgP7EQKmIEovf2eneUeMNYK9yLRzfXmWeP1ATDMp7
zfIeppbso7WCJyV9Y0klslgGXqHzPdX+LkqFcZ+KjacMRlyFRxyvrC2t7xcpg8VVMAHVCVAVGrQ/
jiX70czt6Xe5NGmj+xA6XkgMAUAaajpEwm+2bq+AFpYt4k5maMUbh9L7ykyrXeEML/7A2yh7E11R
9dLDgUFN+EUZ1gZNDY1sUz77+kQKJjdQmRaxnI52h/DaTDa+ywqsgz1iv+tG6bdO0CGd1GyQQsNw
FU36omDG6vUQV/oqmTR9q1hJd449HkTud/i3M9/fZ7EFiq5wRuzKUZK8yBZ991pSJdnWSP+ClS4j
pyVNMqTGfuKfwrgt5MKpA4qXccB1V9EYbXt4MXVhNFeawQQPujjGoTW5p5quAzVatKLeEkyAtYEk
kW9rPXuwDJk95IIGqRo951j4stwaWdSsYzuUT04NUAcwxZpUM19OkAcXoiC3wSY9rNKcUsWEqPuR
Wc/Gmoq+uAMmEvj4ZO0GxGBCr7odUtz/tgzH+7Ir6ZGbQhebQpIb6yZ1h9QQj7FXfGvdVsRgeiQU
i8TPjdc+dcof3Vzk9aXolwV6zVXCaL8fEz78hfKhHfINQnqFW3Cc8goedVxRXQG7hRJKK29S/hxK
hrEjrZo0/gq6McjQaVAMa1qZb10x1oskSORdZTvPjGOdFmbh7SLEG4BhMuOVljuN6Rw9WCsnbW3q
gt0j68VKL/RkY02h+uTHcJMXSdN/xgfwPchKs9lldm9dl3VvfKmQLh989A5QkSKM7mNJZK8D6Qx6
DdUpxNaFmkoqbXbQXqNAzHa9bmbXtkbRKfd2vAuQt+QbV1lZfW9Avh2BW5E50o7kvB2cZcHRRK1H
68DVpb2+D3Dusb/37S2CZetTl6kyXwIoUT900Dk5En+t28qk2lD2mIeKR/m4CshotkWgUfcFXFA7
wMzcijw4GZPvlenEj5ACiwdwSjUNlClfhf30ufGydKOnU/JdRXlYrWqKRbRiu4IJBaA8o/t6JvRq
E6GboIHES1Zkd50bExikEt9fL19F1spjqXvytSGv2UP5SG9QNZZbWVnyNiV/IMIpiKhy5IxyZURC
oJcpTU7F3qP/mXilzXct8utonshk9YG7LcohhBqSVby3ioaKFxf2NtNvkBlrdBIH030rIPiv6Wjr
1cpG3XLU80x9TSpNbKNJc9ZdUVk3nmPpG5344IoKNUEUZ+mx7rThxekGZJiVtO8Q79YbO+kyipWF
ZR+qyoCnFkMc6ooGJYxBSmEojZrOUPYl6YTdfU1636q2oaaRs3hAKyujYuY6SCXzGmWgeBCNny4I
ztDDetCFFyRg4yoPMamhumho9BlNfYMkxGSCfT76dy0FYIB1oruL7YH7a1yNrrRw+o3CpXJjgfPk
z8RM8bTRplPub7ax4QOz0wr9xfW8qdqUyCp3Zpq4n7u4gYCiI6ouV5xi2oOMkf3AeHrDET1QZhi9
t7RC6p8CqF7hoBHrEDlVRonCU7fKp2pSMa9g1USOy2sJrb2oLRCnZcqpmaHs80AiU9qwBZkiSu8X
E3vsHQUeVaErKhJxa8dxq8G+mo0fVPuXMSKStaa5keCblfk1tQ3q35HVrRzTWrky11bGGLn3GBjG
7eD10UGvog7QIJIhEJjOzsXG8+AlQ3hfkF+U0klvIwJJRB+99yMsqrFfeKXv3hR5eDeoYtwGaHFF
Vumb1jFo5HoTVeJCSvTRhf+pjx3zKuqtlz7PyqPZZMOdlA3C/EjOrHqBON/wPMSMbXNg1rP4NG+F
G4ZYxkdZZHBgsFgs2N20B+Y1W1v4GvzZIWQVmRWcSjMfT3YLrCNGrr5mVi9fGvWJe72S7T2VKnT2
XTWGOPn1TuEj6ZmzC4DStIoVqMGngE6C5/bmAlt6f/Disbly+7rki/A1HCXC/W4CvaVL7TabHPrl
km+IpkppsjwEYf5b1CO/pSD3NW/pmNdusVUTcK1FE1OOSYYpu3VyRfoU1YT3TZya+6CK9Z09SJZw
b2xHhXKmVu7ecXIq/i7mR9wwVyV59n2Rme0NTUtzI8oBW8uIw0NrEr6xCByZcpX9MHiZfSPdvj2O
nTXs0ryMn908ouJUKGm2yBSG9pbxv1SZPPy3xDtdfDc0Q7gJ5mpsI4OHEXfuceTdtguCE2NNO8nZ
JcHwHEZucm/Zqr3G4Oi95NqoU3GLPwmqC3C9a4FFYMh3VZ5uVGf2G9FVqNuJGp8UFCwldXdd9HNx
NB+T9tntDZAyeenbWBZssHAUpptiV5WDtbQGBsNCoqDz7+c6LI+UPlJCV8I1aVQyXFMeHUsgy0qp
AtFJPgxxb9zC9q2WVTx9ptBDfSbvh6+eZzDYNxnQXvQ2CmZbivUA/hhYJp10MgbIPWtcyRQ8Nd2j
Wzwzt7rMCdcO4NsVAUPDoUEgksV1sRlbgIJU85IFoFfEM95n6cd4pfXORjSkyEFWfq7iLyLj1XkS
YYEBrxG0cTjrL8qhh13tozlpytT7nvnCvR4p+5Voa1YTICe/jJKVrrBk6XqvX7FA452SvfMV/jbi
TJqSR0QcBheqnC1QVJTVvZDarS4D7juPd17TVlRg/MHe4zyhCTQYDG+ZmN57ZLWRl4d4dNA6eeFD
g7CRENPt8nVUyHDXEH8suKz7kiRVvStR1uEzCTtei+8Kp5vhlIG9oCw4HAExNZSMULHdOnpCbb3P
hn0kvQjJJ4DEpenU0UtBjoDmqwxha8Mt/DFLlI8mgNJlbnekZHEw1FQt1HCF/pWODuSIBHiHNXXi
2nWL8i42R+9rPTg8utxu9eOYaOXb2OTTjxjp85Wa9DFmdJtGp8Do5g7s4H9GgWFBJBfdRlKAupJd
F+aIY6zgXhuzbD35ojn0ODtWfQBxB1BO/dr4E64jZRFNG8nsbivDG2pY+TrFv7YMguE1IX/gS8w1
CoYNIo9T6w3TjySO0hvled0mTyaVLqSE3FFbDtZAHeXflA/VegQI+aCkhTo2YSzpqppKdKxp71ZH
aNi7IYrTZcGRtLfdTFxJhxM+Ru99U9YzAD8ax+OQI+epQufBoz+5GRwjeg3cuLSXFmnrodXafAVj
dV1pwfS59IbiBNYYeVaU03J1huZZr1lU8FH1igJd4xxwAiJQ7O8N2/9EBR4xgj5Wt0kZGdsmk+0R
pBb96TB21FNlt8Uut5N+26WiXIMsre8NbT4Yhi7hFHJSdtJmwkAF6wH50gTTZZ55u+Kb0a4DQ5hf
K5+HGRgSBLbvl7TZM8p4Lq2hhQdo636Kopp3B0EDgY8NVW6AvrKOrUi8sJl8bekq7mkLw3GltAAP
Qxs3oKejGyCAfCOeH/Et9NbUf7HVqO5d/2amtLTBQVl3XhqkV7bvV29pZnA6eddlPG2pZwM/bggB
Km/aODj/FgSkh9KnTmm2GQ2XgwX5TsKh0oWJpDY9mBkT5JtKWaST3jRbJ1zDr+gDec6OAMX6Rk/C
fOXk8LZoFROwsLljfVOl5j23aRbsEgoZdM9p0Q+wjHSNwD6yV06BH3aVJFm+0M2yWkoXSqeokPyH
zzg+QRK7k/DvXOPKMatd5VFeLyCzEfVV0z5xKN5jIVgVunmIJ5ioLf4fLZ6ucXo9azn/xwi4mqSS
b43f/17+/z9wPP/PHALb/4d80bOm/r93Bzx/ydovTXvmDpj/xP+xB+j/wfosXXzRriP0GXzxjz8A
Uf5/LBMzsmvZpkm0B1fiX3+AJoz/6I4kREa7b+EfMPhT//qiNYzR0hJk4DgEmEQAlexvHAIXw0Gw
ZCPks8kSHd12XZ0j/MIf0EsnRqVYPRIz2IS0lCs5D82tNgbZrqG3ughCw7iu61juw6qNDlUWyy8O
KKrlEOZ4AbSaeiUqjKNvIiU2fGM66pZwtsTk+Zqhdc3XX57uv9buX63cM0ThvwwN//zg2V6uuwb/
UDk4/8E+oKeCbbV+9EagtoRVE2V3Ch65rNUGEmW0ev96ciYU/HZBHg0GcknX4xJdgruL4RYJjVNA
7/qzWaqjnU7jYki1ft0O7kucIEVqsgRpmhO2qxncushMNsqocVCkaN0NeQEClqT3lrYzh1C9X6+r
hjNSH10MVxAoNuZoOuh+LLU3Ajl+AF3Bg3JxB5gklYMzQOIAlwK7ya8eEGiAthmPafMYWWlAU4C2
6YgxBFl7nazHxHkkiKz3Wt0+vv/oxMwVOn90NLZ++k5Y3mCcL94V4wQ7YFQDnSNvxNehyXAr/SI8
pG3TXqmGLKxH6LHPfa/fFaOGGWNy61kMqpZ//0u4Pk4cS+qO5f6EWf0yaQcToFF4Sdk+Aj+sdxFV
nWtGinTXYVs2DIkw67vWLcWmqfVq71hRs8HkBfMzD9qPfskfXgY+IZx9yqIw5P58Zr/8ksIEzq1n
xfRIWNbCqE8A+/YtnmBW0NYZk+FUDZQQwkF3l4JBOrd8TfE6DS0Ih1R/9q3eufc9uuUX2NJo2Oq2
e8ZIn9zqQF4/mGb1c7zR+QvEV44LDagDm81vL9BIIawlDZ05FzjjjROUxbegSH2MEGHN8c6MRWOo
bPK8MXuMCru6stGJBZBq0dzqNDA2Rm5PG/53uM1clwAN5/EHD3RevBc/Ubl8l+yIuk67nG3018Wt
tX4JADwyHk10cNto1i9PEmVJpGL5AdflT49D8R2xI7NXmrp58SEluG2UPpjysStNlS1cCjXTbGfq
w1WTgofAM6Clpy5riPwFUIUHafX0icN2RCtD7I5YGocexlZTiXbYOD4txIMWAm3vjNJ4e3/Nzzv3
+YOZf6HF6SKZn2zPZ8ivD6a2KmvCEGg8JjDQt8jepg2GhwIZB+pNaH/ygGt/RO+JqiM1kXq+f3nn
t4XOcCNLp0BoY4SzOF7Or99SGm4T04F6KjrrNRltPEpditR6gZRFf2xQNhgUA+Enoy43IWaUiaHM
lRMxpRWBTG2Bc0zGbNUUQu3hG0OPG7TBezLMxPmmdKzvzlBbhzgVTk13mBlgi8B2h2zp6oHzLaxs
k0lEge+CuU3d9obLG8C6VR/V+8qfBUUE/EjHcAFTg00ZqD6tGqqU0xKnJvOKZpTCqVN48olgrbJZ
VEkbv5W5UG+O9GuPPnLqIzZ04/rkUFDDi6XE9J25TzTn/d4GSV+YEE8XvtnE+naM+ilfWEWRdBvV
kJGjvkFGSfVa0InpGEO9TMBDgISFejSsRZdMEJ+BEDNSpRVMvvanivKMgxedKRQVbs9UF0Ato5wh
WMvWYWDrKvTC1FpldUGLvgpxo7f45kxRGQIRn5TEqU0VUfyMp0jbF1YfIcduqnyD9Ss4FnXmNkhh
e5gQONOADb+/Hn5iHs/WI0JjWnqzK/LnpjIfFr9sfD5JRx8xj+TRTge11iYyvxQg/6bTCvNzjkrs
TkeAuphyy3qU0gjehgDLyPs/4rfgQQkDsyaUYgkbw738JkTO9K0gb5xHDTIBSQE9p0xDA9f5GYIy
R/Yf3PRvmxPXI+ijVokDlFFQF5uTU0Sk4DJwH6lY9lRSEqR+ue9sXEVh8a9vzbRcg43acZCmX84F
Z4+NADRM6rHKKa4YTNzYxBpO9qGW/iaVKvmAufSHW+MYI3AkLiJsNOZH/cvrzIqh9T1StMd4oh46
lfAeoAx+z3Rmov39neGww2Yv2HQ5M8+vVJqBAFGve499IXLKG+hefIY77ToOhFWPtOMDxtafVqql
w3OQOgGfTYx+fkFmFetOqDLtkTpHvovrylh3zKN6FC5faQZUdhM29JeZUT+ty4TZDiqOig9Wzk+c
68XnQptZ52BTdIBRK53/CE8JNNm5Zj2OIeNFKFLhFd7HZUnVPQlRraNASk22Ms+kIe0ZiULhyCL0
8a06xtPUWPDWYe971kc/7LegTglE4nzJcyxpycs5uAYK0DjCufJoha29HJS3LzzFZK/SFo+ojZ1D
3oXOQhnM3YKpnxOdj/1tZwcfQb9+D8yJ53C/K5Y9yRAW7PMnxO5XIvd14xM5uPbN8wGuW6BZjmVg
NG8tD2NcibEJdSZGJMMXmbPNLXWo3mLluEoTnxTzep6Dhlk+ERiN5wjT4Ax+YGwYHtVCfzIkNwhA
xoG1Qqo2myGZjUwfDQKNvwwL5pn99TfMGgejbOnMVHOkuvimKOE1Q8H4o0ctoA3EOCV0V5MtNnWQ
tSDbq4++4d+3Qz4r7CO61EFgistRz62RMOBysr1HhQAhYfDEPHvxYQrTY9W47QcL5w/vyzAo9VJs
tqTNCJCLFU0LkkJi7WqPmWsmj7nRhEeJCZ06OrBzkFr+nuYZynkdmQmQp36Fq7nfGa38VrMz3/gM
wViEI/MbEmklOxXZYI8CVUPw8nwLWx8cnL1T1YxwZKLQYbTD8pOBzvWD2/jTM2O5se5Nk6/yEtyb
Ejro+Et9wjwcsKHtfe6i6a3u5NfE1Nfv73y/77E8McPk5CCGI4Yyzlc40CtZ9shIHpkQ0jAQ0Pgc
9EWwdCzj9f0L/Z6pscEyqhnkgDS4mHtxUPUgENLRUv4pD8rmcznm0xdwnT2zKc2h15YjcmltmUXe
bMantkrZTiCR7EWqpkUqtKb4YKzzH/ZgfhA1ebIPQRJpXnzcTN4TYVpk/imxK2fnaHl/14yz6LBy
op0e1c26KfXkujUzZDfKc4+kJcVfMW0pNfDsDaFMQn5iF7K188ffB6CT6yQITspP+n2B23dthQBA
33/2Jn/L+UaPkMBSJBVUiGxbv/jos5qJEzFd19MEZGAVEIBhGov/L5Yt0xgtEjkyOTbNi6WUVrmj
pAyjU4MJdwGZ9tHCcQ8lFDJz+2+pEMbHn3F7cv6Uz++J3JMjlKoXCi5pzff8S3AwZrbU3KqITpzY
SMZQuV3TfbJxy4RjJbZV0Fi3ZtJJ5NkJFvj7iRo6xIVCjHdYYSrm7KhmfEpkoe46EKNfZVaYeybu
lA7SitSuDYLljCaw1TjV7v3Xcc6SnF86FYu5HCcVQ3zcmWP460+3RaepSfTRqdbrK8D9HL1O/YR7
+aBbyTcp6vSDTf/3j3y+oIKcqEybqONipVtMrZ2C2ohOvTugvJtHDHtJi5/M69QHe9efLkXN0Ziz
VzCNl+Evg2F8Zj2J+NQXIyK7wbVXvaiseXBc8cGq/tOl8H8ploBt2+ws54+xkkBFLRB8J+LfaDWV
OVS2Ktb2gUTV9MEb+z0iMS2uQUVQsB8bl8RlxotFsWE2+Sk2Szq96LU/+ZPrfLUzXby2mFDfjK7V
bqIsyDGZYQ7+FFQahtU0jgUTFttQe+pyHntMQzhY9GhOvsXxhLUGpFeKmZ8JBHLVMtGAOHDqm2v6
8BXa48I0pnWPP+8O6VEO44TJd4yKZyLrq808PFgmDMBd9MYAtaOrmolpDsK1ooWmM75Wa0pnHwVj
ilPF7uZBW34Sz2zuGZ0xVijpHKjzKIKjoAcwMUkmrii0gQcdcYmz5PB076t+0CcwLUANNlWk05w2
7aJ81UBYOgvpBcFnvRgMFDpRjoGqdGRO83OI+h8CYzfHVtlCfKNiuuigtdcLjbYottlxzG8rjebU
StiVIrT3u65apDYzW+hMqfraKPHCQM0bhttYlE80RLwIR/w4HpKm0D+gaBvzxnSxlTisWWqvriBu
uAR3SoPpZfgZi1NKM45OO2sVQUvU4UwcLMvxVgJ/PmyK0cU8WEEV++rZ1SiWJfMj7hmQ07NjGKXz
Are+nXUUjb6RbokZqgPWt3eJivZwQYvnxAfihHYovI0rmHxLuzWa267sW1ourtHdh3akvtUYflDz
p33fMRLEib+XYCLDRZ4m0l3OncWB7nETfQqHRvsoDZJ/2JlIJ3kWNumdKy7B+xGiwcY0supkxpLZ
rVnDMVzVbZQuRFcAJszTkHbjFLRINDENFgjstb6Bahf1UDJNkeYbRLaY0hOV4iLEwOvhuYsNd5VX
paTDa+gIiRjyRO/WzG64paJbmgUx/CKaQhpNsRZTw24SX4DUS63stuEFLGhs2vb+g0/6t5duCV63
6cCSdaV5mVwWbR45HmiSkz5IbSNU5l0FovvWaAYWU3d0Dk4Mj+H9a/6+Y1EaN+aKlUupk4bI+Y4l
0Zk0qquRq1O1XpVF5W1kipVUr/rx8f1L/X7kk9XNVUTD1l2ud9F0qUCkMVIzKk8oi4O1LeqWBiSk
hPevMh8c518OV5nLlWJ+iFzn/IYoIFuNBbjzNJgYCWvdPULrK9e+xwiyoBkfspIkw2KW4fr96/4h
daUvRWLBi5vr3Jf78SjMAuGNU59qwo4v8BP0GyfXg5vRQTyYIyS8K+ImQUEKjwL3jXtLrVR9j4LA
weyTeh8c6H/8OXwyBvnqz2d+8RyariF6TOzmNBRi2JphepIV8jzPavuvzDFljevueO/mYp686hjb
YRq7+9SLcRIUYfZBYPuHV2/RSJI09SwyGfMi2rMjsBnmoNenvoS5kJY9utSsUx+s5T/sFRaRJMQe
FjKzlS5zLTRZou3Drj8xClbcYNAav0FpImhWCYSviJnkKOA0v1zruVlfgeZ3x7UwmOy8LHWGOS0S
PeEgspmFSj1Vayt3X/qwkRFth9M33N51u7JszWDgpl8G9moaZX3A8TwyuMzjP1ACdEWMorKyvnlh
I5ay0VIGfI3oQT+IaX7GR78uc4oQLDUepgFamslj8wHyS6zZCrczkdYMJ0WHbSuh8LJT1Ua5L4Np
01DH2WZGXV/zRp6mrIue0oyRzzkjI5l5Go8bZnWPlCxKHB8eHOI8qMVV73v5ijG4wwcJxcXMFDoc
/FYKWYJymY5O6Cel+pffqkZhh01hDSdfd8bnpGSQFoIoIABhnKh1VUfaKnb13cS05CVOdPOBkU7a
HilZfsV8SXWU6J5fI0Zybd7/ZC/3vvl3zd8GnyyOG/dy0k3RtUFt2RngxSzwGYMbdgfsSwleRVyx
f38p1iO8PPtnHHrxunDBGXbWyPHUhnivCt2CygZBZNsaSJnev9TlgTnfFX0PQ87aQZs1fL4y9EbX
PCu1R1QNYbDsnKA+Acp0l35UdjcZnqcbYRPUvH/R+QO+XI6uQaMRHLqr1GW1kjFabWg7HRctYZ/5
cgDtakLH7XzqUXoZfFRi/m174y5Z9Q5Zu6TNC4v0/C5NIZOmRpZ1wlY1brDN9gDD/DC4LrrKBFHh
lVt9biZMA4BwNFZPXZW3T1Bc1E2f+dUHS/wPz5xXS4WfshKPfVZCnH2NhdL4tkz9RLkSzkLYDg85
NYdFj6Z0U1ZyWDPrb/zgmf9pD0BhwatGEMA/l9+VW5mAXQt3Olmeph0YcZgtYhMGWD5gWqglQn4D
6vOpqDIsAlOsY+EsrRW1pOKAsfFGo91xsCoT72PBTDNNL6ZrIv18Vdqa9cHW/IdPjcYYXQj0FmDp
L+PZiQledezk06kKwvQ5mim6RFdqU3XIDN9fipcBACuDKIPY2WBpoCS5WBm5GNiAzUScTEyxe7oU
4z4ZGZGFO9xY+JipyTHyYQ3Xpfkgfpvf8vlHwOcGFsPSaXMzFu4iwEFKolN7VtPJ7kb9qqnkeOdF
2pe/vT3bABZG9dcx6VL/LCH9spmOA+OjaAbqp6yIseXwny+ZjpNWmXm8MepiuKrKtLtN/ab7IMIx
5t9/cX8/c/U5WjQsw73YxMaO+Z9YaOSpmExm8Lma+cA8Pxsmk2olGDUzjKsVAjn9C8AqImckp0O/
wiTJzFJPT501PUxdXxZuZ8D9wJL+JOvA2g20/qslPDv+Jqao36Jjx/EyZeP0Y5AWU2cLzWVKqB22
j32O7cmakju3QrmwYRn4Ymm6jvHDnKz8oNCSTFdN6PhI+Os4/Nz6WrhHTmhFS2ajG88N06SZqEeC
eEwUILAFM+XRW77/hn4WS86ek+vShIHCT8GBNpF5EXq5STd34uz4CUdXeYiZQ9yuIisfrp0xTPw1
w4xKedToWvy07Kf3qcNI62XupYlYMip2BBY1pTmI79KAqeI1GjMWO7P8oqUz2jkdIIVOoLO0xQDa
ZRVl3aAWtOPT/KA1DbKJcfAj9PZp2T1MjnL8jZKNdTUqZpcuhKU14ZJ6T72jk+J2t2ZWRq/vP4Cf
u/35A6A9ZlApZrYFVURrPi1+WaO5lvZ5z9imJ8cIgkNRpO1OWBg+gPvNfPfRY1gkMKO2vCWtwTTe
Y4RZlK2dj0uzhN6zyIUpgmU1BsAFsQNBqxhitU66UgUL1+KjX5k0Om7c0qXV7DAVBi6k1gcw0TDS
rOHoRJtuonYCT8upjnEvqDGm9mQ2G0xE5gfJ+m+fBZ+ipMWLFoODj+///G7pXwA48N38qetKwG6c
LszjNXzwLqEyt6wStLWWW+90PwBmMaVxuX//ef9Wx56Ju6jLuHGXHA5d2/kvMNu4rVvEy+jO434X
5ymWSKeJd43eWKsJCtkeSF29zV1mbesJzNo+t6N7RhKM2w9+ybwFnL150L7/NKiQYMzyq/Nf0ulD
aDD6cgZH9M2rI3r0t0MTWPEyjkGnYKWy6B8NspCzp5TEyHdi/5g5Eq8uxqHmHv8mcvB4TP55Sf8f
4/y/COF/eUnzhJyzCTan4EuYfMnefpVq/vwj/0o1des/HCgEjCRM1OFn9c+/KGfnP4QWSLV0CgM0
JDjS/1VqIsY053E3GCx0wdCCWV75r1CTv0wgMmBLR/9JMIQw6S8G2JxHDY5LxR45KOuapB39xOU+
AqK8jFKYb7su1ZqbSIpUAsewIVUYKBo+iJvPQ9ifF6Pyzc9XsySUxsf50mU0ayg598pdGgTNSgOc
vNNCOLoTNcxdb2pwzn55D3f/fBX/vabznwsSDLFnkB5J2mrnF4xEC36vgmMu6ctiPDPD2dqgahLQ
JLsb7N744ILnkdHPCypT1+d8By0Kh9P5BXORB1k0JNwhlSYcmDGsPz1ws7u680fOn8DftPhH33wr
7j54uOehEZc2WAzUZZCrobtlazi/tAo0LxN6ySONqLRFNvFYolGEeP+J/rZeuAo3xtMkCjfc37qU
BrPiJ4urkGI2V6FTWs+pr0kYt0z7+eBhzm/nv3a6f+7ItQlqdXo9OI0udn1ssBaI+x5iYZ8z4Qtz
R9PVj63h0Z6NvYc+8z4Yl/enm+OgwWZKcqPINc4fodFX2jT5KR56pbWAHQKMsHQptyP6+/cfIyHK
eSuLu6MpZ7mkCLwxwb8XSyWEg+HbKu+24H+7Gxkn2msbYdZkcE4z3ZcpM7UpJTugCswBdm8R+Bj4
aLSC+TO1N00p7TMG2uqtiqYcp1AST7gHK+Vom1BgDF+mYAz6DV0J6C7/m7Qz6Y1U6bboL0Ii6Jlm
R7ord+WyXRNULT0EEEH369/ijsppy5a/J93ZlQqTBMGJc/ZemwgQk8Z0Pw/3qdVnxhYrS7rsHdGK
+6Ttpy/WYpkNfqJsfhqHeIb82djoF5bGFrdF2+f4tjLDvjdV5rgbzy9p/s/wVTFbAf6mLs3KuoVk
rathV4ROTXxVKvCJl7kNGQy6z+Js0KlZtyJNSKgBVUwoAzPgolT8XVYGF5WacQABdr7UuF6QefC3
1tuKwcaT1cbNeDTM1kf26VuqeLTIx8CNPWNvkZveXnCB7nRXNoq8jn7p0usWg/1cwRl25fioyYtw
3c1iF/F4MeRZiHNNxUFKae+QiAM9JgyzHbSy9jnwSRqBDWmhNt3YLbXQrhyJpXiu8zLJjQ1WjhZw
Xd2RvW3ltCIvR9MBqmPmszlcNvS5ehJYUj871wwev7a4RzBYU5zhJ2w40x6YFOkbuE5GtiM1MaGQ
ClSQ7t1cyvTclXmH5cZ06ZMhdwe4ym8CAQ1VUOnAWQ37ugJqwXf/YDOUychKl3l7mF0JySweC9DO
ovDVOq0oczA0Zu3JPac3vD2wq0wouWbSmfdmbfs55I8ZVzWTec7Q+WAW+gl/U/bQhL2vvyVQZOTB
T21wComciYjpzKoeLtKWMgsUJ3rKqEgByOzqzlAG0u+xRnXnpUmH+BRCEUiGAhT9BqOul53zDzs3
g5EA76jMigqJvgme9Q7D1nIbQnV0H+akk8OuTrNyANiTFNUFmMTZ3we6ZC6z6UMYaN9FitNcwcG0
h/AyHcm12QVJKuPt4jKgi4YWFPC5ST4HiWboh5IvfWUH0L5j29WgeSYGkwCmYoyNOWjyEmmHVVv5
trZlhk0uTAKrIwuqktnWMgak+B7m3PC2SJtAX5LjOprfaldghDVbK/yiVTmzdo156e7g2of9jT2z
PPHGQnPvZIYOvoIJIA86GwGOKFSrj3axYBAVtTWAOa6ZBz0G9Aqv5NRjqUJT5ddHp62N9G7wQRrs
Jl6PamubenTOnMq2r8ChdZKM1q5vSTMyLUBpk1e2X1nt4QM6FiJh0ZiphyZLTLHHwWWN2ABojMBX
qpPeS0CSYb2LSmSuv9ugLjSFIBvil74jKYVUQz9vOMapEfFFCTv21vMkCdVJK3Fi4gVH3GrOlrOk
G2HT8z7aA0hP7tMvDBuOawFCeqjgLjh6pa8PiTN/Uf2qYcutlaHTqXqErl8IIz/GYiysXb64//Ex
q2qFxVa+BlXf45G3y9nETo4z/8+s0gm/2AASXnRB/rM22wRDYOLDi3fp6reAiA19I7tENgfyd9Uv
UqDin2ZuaEAhAcbQrWlVCcRWf+VG9n7A6Ar+qCh2hdXrW2ngxNiKWBh/3CYe5dowXB5lSu7Puedi
lN+kdmLVu0TM2flcjNghGzakbpNhQulBJRrgtbFhWySazVD3SiKybnqDfDm4/LRj97a5MNUr00QG
CNg5PmzLHmxpGNiwNaGo4GyejIoVkdkxamWHbxP0NCyiUJ6Jq3gwtZruJdx0K4obiJUHDdHP+ELI
lQH3YQg7GGgKv4eXhWHB1HlapWT4TR9t3SR4I61M/PJ00v0Ylm4EV4dpv+Ps7rT3mpIJ1qufAmBZ
MBbWSCq8UF4lvUr3k1XhVLBXxdiWtmMPwyRw5FnmlqaOUvzExa6fVyytv3j2GYnK3EczKHhogfKd
H4Bx4OmxkVrp1u7NETahzCRAYUz0zrYmz/Gqs0aoiaSBLCtJtPYBzRjTQ8Zs/M+SN+XPRlo5UD81
PYfeJCO+fRVCvH55En1Ia7sPpxzzXZlhiNb2yEcLgLY7nWENQN+rSNdlWG0Inrbol/RA/pM9HFvY
hH8ZkwTX1N6MXEGUZ89uUwXPpd11X5UYAsheTZvTLiFiyNz05NTZEYwM9WusjDjdwseFIt1XWX6b
kQSR81M2druprDb/YwkCfTYySDS/XNPLbxkKMhOyY+DeL/0ov89msrcz1ey0XEEzK4VvI3K7+1lm
dnHJ5HJlyuOvj5t+hDougwdZt8VXo4TFtPZfRVk/yx4ctSqzHY5EenzKskG7t8aj2YXeI/7BS6+S
+sqQOW4Ph0PppepdsCABCm1tITpFyLnARpjaNL1UhhyxemqgesUaX+ksV5bV6F3VW80VeX8hrK/O
Wm4y7NRHd4WG+ITdbWW85iji5H4k322P6/pOBtK/qYI5DPZ2Obl/iZbKr1UsqnOTdqG7RXJPXwEW
DZwe4AXMMkjOMOnfyAyVvIf286tdCn9nzu4tWkh9juPWAexv1BcMlS64heTc7rJ1x138Z2OR7lUD
HCHdQOpwzg1fwePJcdXgVS519wcGtPXLMArnj6UtER/8eQj4nk2P2ej/zSG+n0OQsm/6ujSRZw9r
jpfT/nHn1Bx3sDjncOtN0C/B9HdQPKSGzu0CY2JpzwK0uqHEo4SG8yWXQHgxREB1CRbYrhA48AVo
ELhHul/9frFR5gN7NeevNmP1NEp5E/9kpW6KKChC79bnd/mCSN27M6f0V5WbLhuLk6iLqpySKwks
dbnpZBdeOs2iDha8NgqlVlkAC0sgZW1HNc73KMnOQ7NIoB2JuD6OGOFBU2lcT4dZWE28YQ7vNNtc
q1xfOGbT4GBwWgb5aiRIcO9KV/IGEx2RjqkG97fUy61EbeuAdVz762VJfBzHtHmmZaRnBBFKWEm3
ZfJX4Lylm+rtwsK/drEVVFtKLPdJYl0E2lY3w6VTT/pJkukQPFMEdY9B04z1fVEV4melyE849sU0
jgdFrg88ZZHAuiyGbrhNvNYIVo1KmZM643dLhHYmzM4MZ9ADefD4gX+DVentM3hi01NHhknz1Myh
Pp9aIUgQISyS3lVhplANQ7WguBmS3NvEVNgHmVvqnsYaUBUjz0Br2lbhRwWihHozggJ8CoQcIEdZ
LqIwl7DVaRcDVg221pRVz7G0uwV6Nm6GaiDyYNs2Vvu3gtNxRRqOfU6tI+9snXbiznBDPu4ZDeW/
U7J6/AMbYD2har4D76LJsSf0c/hkFWGS7GxZE0ETV80e8gCxOsT46IfO5Sy+tZyWgw9c5srYFsNU
UXuPCv6TF4chPEcWFxk+ZQfqeYjz7Bfde33b9vWAiHz9uMyNyg4gP6qLuCdFhaEWV4/jgtefLua3
wslnVCiBzyAdN/AlYPr4egEhzA7ohDxqNOoI4qsgpiQUOotzLNKWVLvM7eBcMoDMr4M8N76ikQEj
RVHLnjjNRQvzNa4KFRmDnTytOJOUC4JCQ8gS7CD8FD/aGLTkRvddfNPEgn3FXO7d1EdT1GXavmzD
gfyl3GjDuyaYevzsgMcf5kC3YqPqoT4UsaMvFJKirXCUhEhYjAAxG0EoJabls6oOq9uFUzuvtJec
V8qd0I/Xcpuhsb3wivwRaw0HKCufvzGfRJFETN0l2i3FIBtseZesJ7ExrawHA1XTZvaoLnx/aSiC
NAX2lPbwHazR+9ZVIRmRVnkIR6xY0u/av1PdgVSYOP8ctaDkrScJtkGk6hGAWPpA4zUigqCFYd48
m6AP7d6pr4PKOstjQl4mv2Ifr0H/huqS6Np653lEA8TCgRVgnonMo54N6iiOOfSVECggskRuIq7r
pWTbCfmkwsZ7LGrkV2A8xaaQqjuksQmKEixPCoXNUD1gP3DLG2cm8AiZ/zL5OvKs6huVugOUTESJ
acOqC0CqJkEMGMS8WTQbkJs4cKyXMf/RhoCThF9duIXzVcCgfUgHzAOAJxF/OaKMkpDqn6KrPcus
4GZGvq82ZQM8ZwkIvwAwH37Tw+xu6oTqOl7kNQATpm1QTtusn46IiGqIZa1/hf7T3Vu1O2803W9S
aGrEdMM03hUKu1PepjjbfffM6NwxMnRx31J2gcVJz4Mu5bnoNX2MeNEjlqF2I+32G0roAxgbtUUv
2uMa7eqDkuUEX82+71Ne7FxT5W1a0iyfQ7/9Ikhc3Y3ggn7xzyNtKMnDpIdebpxO/hFmDtY/1jcL
XCe1FX5x2fnhobIRKrRWM1Ec9iH4eK5phyahyE3601sG8IuEDjMzmTMSecaYUEfokfbcuOCs+luz
Hu+TzIAM5ftXM7auK1Wm9j1RV1O/NcLGOHMkLEYN8+VrSVfD3pFK4RAZIpuRyHhtn5maDOPdDNJB
bQqOI7zjpiOjNFPjYwZVCINb0KePVTeX7DAlbAXAbl+KUZVfSZQediNlEdMEufwMRPGHUZig1dD3
oNECwZtD2T8bCshtHB/6weGw2Aftd02n/GriWL1bMgDz2i72uDvcQ6lwtWwLY2bA8K1Yxif2KA02
F++WkwHdUP7MIQ7XNOiU9hr8g7HRqJ2u/NKoLmMUMLuODsO+NUbjj83HYTN6o/yy+NVfXrXLpprv
crtRxLpUV6KmjAVgpTz/jObgPafvr4i7/cuwqR4KnQ8AwaGdF4g5Nol2BUcQuoLSeFR9ui9zrb9V
2mzyfQzt6qw0Ro7R0n7M9Qr6t5O/SVlPuyYID5wxiDTBs3Qdk199L0arPC+qsEFwyXsCw8HepPVQ
HDyAgxtQaHdea/EMxBjDPGOQ85shvHfj64FKLjEeByclcXJQ7Ve/gHalk+SYFT0bY9sNJZAKp76d
LOUgkQmsjesn90Xf3LdpYX8jEvwh9Mj3qQcB6KEFPrGGV3soNJhk9QCZUqd+pmNU/6qL9CyJOwmp
Q7HBCFZdE5sXiZHc6ZIguqUod6VoCoZjMZ9cX4vvIq7CpwbYHZETRGx95xpnuPahuvbESPSMVA8j
Re+46YScj6zYPipIkeGIJIoDX2TYOwMwkIciq4azWuj6Z2G6lX3lKQ3ZhOUah/QH4sDflei4t7ZH
nA3oMey2pdWKfYHHhlKqGK+FKvpbBxBXscMbTKRLEFTfSYa1ryZNeneRdMWtHoCpUPeDe1UloDR7
4SGIhvCxzPS+CNj1/Kh5/ZXQZdxGo+zKKE7WJvFMwX8tx57Y3o7eONS03uKeJj+GJE7g5yEJx/6o
PHv65Y/zQFGd8KShZ53XyL+OqbSbKCMhcABArfrzuRzMeVf2+fjI7MqaNtRp7k3rAqnaIoiqbgj8
ugdlwuYze9WlLigktngXkuUwlgaa5t6ASzxrgCLpXIcZBL4kq7bzzIwICWGzcnyr9GCD3rtVzURz
zUtyoFOJ5T5XQmnyPBYTIkCTzsTm4EWFqqLvabGM7tbzoNdtRej+p9cF18/XKSCX1jNbfUyUZZL0
Klv1o+U08FyZakZvjIT01iYZWbB+GbTBm2J9w1NkDL9bwj4FeJ/ojoHyikUb5ta8G5awiNF7En5N
JB8b1FZ7MCD3Zl6V932dOONG+3bv83GbQjIJFw8QGBkZjsWGHTDAMgEQ0ECjeJUbo05KIokQO5AY
HFv+wZV09YnA6nuSFhpQdBsGAfnlArSq3C8O+EWSEslxvkAMXK7vRFWdjX3vEIPs+j3MQ5l1fycV
5rwh2Qi2uHYHjhV9MlqcYScRbg2vEddyql34/81AgFY5hf2T1XfpdwJvqCcF7GIiGGCx0Zzl8AU+
e7aqu6wZYLARsFoQ8WInZOGpgEYVcSyBD6LZbIH/GDJ2MBnXtNt3rtmHz02Vo5svrXF6NGJPl0dH
ZcttL1lWa4hy2Wx6F+rORluu0Z0NtbtCbY0cExw0W6yZeqTqh9OryaTyBpM0iaUrqVJ6nTY3tlMt
v4T0kN+iTwzKs2yUDqgvsBcRbB9s08ic86sZFCUQ/zZ1v7uQfYxt0vlLeUYbdwR6mHYWPo+2NzWa
6dEEoRvkPgwec7BhF6e+/Dn3rrxy+qlrtgm/NLgombLHAEogb4wEePWzyGJ6UUHhZg/LLL1w55Cp
XZOotIYFeLWLhj5e6OJAZWev2KCvJMmR6fticfCIsZmrth1uXVTHI5V3S4+GPyIHyT6W/nUj6JPu
6zYh0ou71tQgNn3DB1qJ3e2ITcFgRdCxZulmcgVQ5lkU00QHMsJkfM2lsfVjO3TEayyhOam1/GgW
Mr86wp+yqkXMp/G5ZMeA2cCDN9cZoLSiQCXf9NXy1LSslQ2neHs8M9nAfy0BhuP9GglzLekH/OGl
c4yNMUhkEUtjgY/WXTfvCKjgDoLKUcFOjZ36asSOc44pSlxWfk96Bj02vOnLIoPHtuv8i7p38G+G
QMnOpAdaPaT/t41l/zjOQLk2RevH3XakL0IslyXnZ9iX8ph4ipnQ4OF93XVxUxJjwpOTOwpu+k05
uqovi4Oo8ktgikVupnFtSdU6ITuCqo0WrVs2BJyYQ+ZZ6PiD5SfCsfSKflj8W/YStXdNepzeWG0S
ik2JKoC9appp7yP7m58xGg8/bQ30YSemOuAzjmuIh7qsc4VigSpFpOgQQENKc6hug2kEMW/+FEBs
GyfAhjLEpE+F6MFTUn51i1KskFv6p7LZFHU43nlm44KhddrBY6v1hsNg+0NznJn6sShHyYQ8SMKc
6jRxTO/GW/esKC4Au5J1U3BUbtMqj7f2NGJ0H0IUHNteAGHduBOKYiJKjfxRd7kFC4oe4VNJW/eu
9RwJPr91rWvELwGI+USSr4X4GK+sRCNHpRqDlj1kqTZhPmof9880q/4XMaLmGblf63WJl8VZizIS
uhTZKySlSIM4EnQEtdiHNpkXBGd52SWfdKpIDZHd4YDN9wVQU7X8ARSm9K6zRMn5MPMaeRyHXJwt
orf++lKR64ZRUus/RFR77lmXTu50HoeZf0R8D02bVe9ylM8n/bcrexwcA07sFFws5PRNaZvtDZQJ
84lOsP7Jmx0T3TcX7m8FjJhmgg/Bh5PRnCXXHKuyq5y8zYTcXqHYtgpRfw1qo8Ed4y+CTJ1qIplN
mtVv2tnwQt1C0kXgrgqgCx2hUSSvUyjRe6k8Etx8FshAdsB1UwZ2ubMMSXMj1j6I2BqZ0U/Pn1xI
E5nEtqCYtMtt4ojlrqa2yHdWOUHEahcb6KGITTDFgkPp38LO1TeSubuHInBWLrmZuvQP4dF9bbKY
j2LGa/7YEdnebJvRw4qRWCQGbQlTCciYAFr5XFo+3znwZatVYZKOFSkrca/dPGHlAavu2ckq/FYb
0S3BM8IW5xdRFnVOdGy94DSpaUeBjaCcIi54JjS1xCRgQ2opVmC8E48c0pzkB3RgtzvUiykuPaZm
ceTnEtH0gmJxI117+GOPZXufFCMLbmS+/YeabjC31lxmFVTEIPhBb5/8KFoxJAHVDYF7LqhUmMKB
a9ZHCpGEpr5M4BUSndUeymAUkT8GlD+jMAhswt4BpKJtTONxmfjg7Rh8uPSZ1/kPwFqX00QtwOlt
zUEDMp6bAPq9V5HUtzOU5sXNatn3Gwg0TOTswMjURtlkFD0so9M9IbF2f7G66nk7C9U91pxl7uq4
5UszZs3CyxdIWIwwcvHu+swU98AxJu8czxSlGAbd/yzFbDiFq8RCTzKg4YQ4kxUWjkQ33WTBtPZV
BpX8kiptn4ZRrYX5BM/24JGYSJcBVw7gZntSj06OupT+Boe+m4Rp8PijkG3yjbYgP4Sn05mEa6QZ
v5KSY8F97/RBzpe1oWU8dpY57gfkQwyXetFZhHDJoY8S4N/pwe9L2z60Q9zC4RA+tXZHqIrBIoBr
dQi63nnmeDgZuxrciHcFTVvUwybMYJCST4Xk/YC5jGyeGnYwlQZhHTNFd85NdmU7lhfznA82bh1O
R9dhK/qfg0hJrwj9unlinNA2h07pOd6jmxpaWk98y874SMw+67y0vHPOxbVLN4bLcljgG8K0w16q
vWJ1fG9TS4Iwqez1zNInjChbizwUN2utEXSP+x/scEwEDiGarZTLrtXczJ7mDrJRxGqfVFOJLUH4
T5XyR+9AmiYnPubBTCf4Ndv6qJ1APYZVMTaXhTXqYF9bjaDckhBTdpB5B5g4oz2gtMrZSM84iVox
fD3MTKC1O8GiwOPYXENZrX8rexjGu8ozlvDQ+0OfHRovM549aBnTwbEcSjV6rjkZFWk/GwePpfUz
LRvnETrBQMRK03nJHQMA3vMeKGBI5rVNJpCeLOqEzEyXawDIMGGCIMbU17IyiChUhBRtB8x61c5R
cO+3ntk5Z4HDJBiPnJg3Fqv7PE7D5WdiWcreMRxxHzr8YvJQS3x5G513tIY4HK7x0Cqsgd27Y+kA
9wfEvIUNnF50koSoa35eFxEjkMkbJIDwHcdAiO9Vm4JwholFPwJOpP2D4tNkPFqp9adOjKbfmtOQ
37SjS4cwTkIOzhPWeGbagTMTAFpaMRsKc9YzaoAe6IygQNwRhxfXGzvxgG9QEVkXeWka0447IpgB
embAYsyL+4RvCMjbaqQxw7RYBJuWRrk4dKHAORHnoYeLPvPu7FAmwb6Ky+5hgDkb74ggsH4lKc0X
TvtL/YFO+ZXeCFkFxyAbryhifcTzL/UcrjBciJMNpzWio549U8+PRaumxw5MCpoFM08+UMe81Cmi
6QixA/Dzc6C2fIcp+MsLVgysCGUw1BHskf4Bfl2lzK69hBQAo0MVdTkEcIX5bTn6RFlt06WpdVkZ
H9z3Kx0LfwZoDwRk4GEw9p3ct93gRmTYro+mFMNXVrmxk4h59/Tx6qv3hSyvVEcgC0wHQ/1KhgFE
uP4p/+hQYcd6M9WFOvpOjdUzUXF+S++vPL5/mddPEmq1QChjWhzLALG/vIzXNlDxhKmOg8U3qs0L
HBANStUpi2U0ZFn6gZvq9S/I9UK8FpSwpkCr8/J6bLOKQWqmjqZC/8vo1Xros7rbeG3sfHv/1k6k
peuiWakPLJrQRulknd5b4ba+n1mzOhZh4UbZQoDROPX9AeDnesUxBE8M7PzCJ8KBNry77Cy0xeed
Jf379/+Ut35l7LCYQfl7qH5PHmYpkQowBdbHqsrPTLf5kzbjc1xmyUGa/8O6IeNK+BamJbS91ssf
mLnpkvhJoI5WEufHCQrX0SB/5QPTyFurE+0kqB0PWiDC3ZdXgYmeuCrvFM0o5FO8afrCr0X3wb28
9bMBVUHH5YIkwH/38irQHCh8dArvDxRYHHUFCeU3c0iDligjP4Gn645Me99/VqcrFNWm4Gu13h0U
tFcEPU+anEHlZEacadRf3/W8FLnAlBZ7gIfx8/sXEza38K8Ub70ailPwPI4P+i1cN75/XvMA4FcX
BP0EZrGr8B70GR933yTZB9LQWWiOFEa2aeE26N1fMhmp5irPPsZ1kRNLNMlLi/rx7oM/an3pX/1R
lKlstuD53PDk6QYmekf6MVOU4NHe9viy7+2hoM1vLfOWk4TcS8B0106DEMQvma2ruo0Pes4+eoXf
eBY2myBbLTsuU8eT/dZdltx3s36J3KlPIpHFzd8qB4lsKs+7ef+mT1c0DwLv60rXwYIiuPWXD2Ka
/RrQ3LJEASOObdNriwwv0zp//ypv3RAPGqwTG6DpByda0lExoiHAfIoyz6QdCfM6oPaqwjmJCKcn
Jezzl1svxvbuO8gvTy5HYgt6RDHM0UKAFEqUBCGbvVwFCVSO96/0xs+HYxeamY1cFuXz+ir/s46n
0ADLRnBXZGHu3LS2SR9AVNPh/au88fOB1uGl5FsFnu3UOVcJan+OoypyCMj723l5cAwTc/rtNcwP
37/UWzcUAmZjSawfxlMchj2OTMkc5qumA7KBDtmTXUHP/fRFwGTjKcPyjUz8VIgLIL2mhAEY3y7y
T57V4X52lP78owGgxz/OgrNZcidbjIt1Ez2g30eLQZezdpz0vC7Djygsb/xe6Nl8n0oFiTbv68sF
ENAiin3tDBHiOPAhQVGfC5ojn18AmE5glLi2t0IBT3amku+3NLp0jvq5sW4zUXXZtrc84zJHPPAR
pmT9k0+2wcAOsIJYnoVh0z354WzIE9rOOnIcSZuhj4QI0dxZ9WxN54meh3uCeerxg0/eGz8jhxe+
OrxEDqTpk3qM1V10aE+mKM+9+YtIq5EAPyf4CGHz1mVczOZ48DAnONbJrS1ZU9H5ZZY7oHpvbyUT
KO8wkI1kflL5zbZK0x3Tncv65lt5sgM1VUj3IozHyPem4ftouuo3bMz5Vzb4ywcUwNebA8Qt8E+s
DOiN1EAvVyAdbjqBdESjChJeZNuzSWq4wjkuaVF99r3lJAK1hToBOqbpnnws2jCeBiZiYRSOHiHR
eCq/l2Ha/Hn/Kq9vCHsw0Rg2dgDAgv/Bbf/ZU7MQlUnrz4K8NzOPqqaeLqzW8whdq/rH/+VSbBJs
eQFHnJOqUU16KWTsisgxpN6FWcWQeCxInbEL94Pfbn1FX75V3BWJHyumWHi0fV4+JroXOjWdXEQN
CK+NHuDq7kK/tH50KUJ04IPqa70gXogZVnywe7xe9RwCeJt9vvAU4v+Ra/75QRHQe3lsxeCs7Ly8
D5d4pn9lWsf3f8s3rsLWZEFn49xGs+xkHTL2NN1JJH5U0Qk61osfgzLoPrL8vHUVNnRsRv9d5/Qq
zuQhnShTruLCbbSKQu1JMLI/XRXx+aP6digEqVDNk9cXfSmPazJ9frEsRu87emLeDmk+f9b+AgEP
7/1/7mDWRHDKVEPUW4KwNUwCAcN8180OHNzJ9vGjFPWnnw8fDhoXFpjj9bN4usWOzeDXzkwcEQKA
XecQYm1qc/50/QBQhc1z3SCwAJ6+UYzfJZ7Hzo1w9zp4txXKDuI1PniZXq8C7FAhEHr4uiu47eT5
CLNCbhcqN9IiH/ecW37HaW7u3l/Qr/chOi4mRjvAqqvB7OSjaxRMxpOQDG1Uq+o6sevg0g5XFHpV
ksDx/rXeuCEg2Ktxj22PV/Tk4dRTJpnI+E5krjJQKNHplO062x4+vbBBXYcsA85e7AXBSbmSDfGI
QnN0Igt8FmlGEHEbhKYfPJ7XFQSFHRoTOjk+4zrv5DthE/NOO0RyN3PgXvQOyLJ2SLGR97I+Nub0
EVr9jV8PJJIHHHQtJzm5vdxb7a5zMKqsYRB8JXHpBMuRKX78wTN6fVeQFeGT00L2qHlODzFsa3z/
yECIiq5usrOxifEHocCJzS1y+3nYIz1VxQcnp/VPf/nZoN0GpYg1thIE/HWR/rN3V5YeAibwbmRN
WnR3Rb9oGvla+9XRydGbbIKk65uIgDU8bQFNdeeG5L6h/+De1yd2+mdQoFkQhtzVjnjyRHXpBUh2
pBtVXgeGR6AJdI0mPswFIaGOGKbr1m4//92iEYHrhJc8pIY/LQrbImCuWpRulGNDhGy7KjLrUe/f
f/VOcK8ccdwA1CTvBW8GR2FnXV3//MRL3Rt5m5l9lHUjws3Od+V0QEK8WnzqIP4S9E0RbI3MiZ1d
ljFEihA5FL/mLjDEGQQVNDReLUliclN36HaN2bTzTip/cs7mioAjpbJp2i6F4yV7115NM2Ey1tYW
QCiGjcFdvOFM0IDVn35mOAL5ePEf/VROwi/vq1A9MNTBIQkw6Lsd3oKLpKKinvzZPOPoHWx1Mmcf
FKOv3xGu6dr0yc3VsOpYL685Z1PrSZycUVjlyx21PDBWcw5/iCoYfkOAsD84N7xxPYpEHht9Ejpy
r67XLDkxJEYfAcRnpoI97ECcprGfTdc9D9BQ3r+/WF5/E/gQcIfc3Mrs8de/55+1kk1ORbSX00d9
l1dnKMbnDaQSBMAy/qgh9/rWsBnz/aG096FjnVLRKOmxiRoly7Lt1F+SY80NhsTkS8yBd5clnvPp
+oC+MVUVHzrhOfQzXt6a9geGwLFJamVjeud4Xkhcd5Pko97M6706tC16TtTAoclQ4+RLV9LLX7Js
7CIXhN/jhKlmWwRJ/sG2+eoqnsXxQQhKET7dLP+XN1PKlHg+hNuR2TfJBSULHZNOfET/e7UauAol
L20GGGYr/PzlVXDkrMPfHtDzXJZHTHLpMQwylDTl4EXvL7y3bohxBfsAh1cP/8PLS5VL0nkitQbS
L13roah888xoq48YZW9dxXOoex2iSqjlT9dAj0wWl+cQxSYar0APzreprTr1wc701mUY79DcFJwU
2Jte3gyKFu1DiNERMiBnPyUZvhCgZp9s1nNIsFdOMZ2qFRIgTtbA0BR6qodyiLykoVcbQxAOFCqH
zz8Yn0OCw3Us+CmnDwZ5eO45oUY03yT3yPWB6Ixz/vPzV2EZA5BjH19HcS9/sdmZUUuiH6cZnLaI
trreuk6y6SPO+hsPZv3Cu2uF40I/X///P9tbvBhUdVM2RHObTM15XVfedJmQqPgR8emNC0GJYA/g
REqH6XSS2qh4ESgTdbTYhOIZCHgO+eRPH1S7a4X+omqhi8/Yje4cElN2gtP308QoFFSNjgwq7vyQ
2AB492lVy/pqShrrpkzMwb8a+8H0tlbhyuTzL+162qfPhB3EfUX7qgfcSCM28gjgTPPFcnEnNv30
UTf1v3b26W0iPYNbxEJcv7svnxoe6mnyCGmKGpio51biZN+K2hD6sKRdeptaE8NNN0ifGugRe2C/
4d4tsvCD33r9LU/+CHr3QAjonxEOcNpzH4aC/oyXjZEbL82XtO+bA8K5+MwCA4Q0k1ymGx/Ty/jB
UeONLXhtSVGT0r/hI3nyYnDfMW9mOER1PSSXBSarnekOxpXCuvQ/XAquCcdbHuqa5fDyZ3arMMBU
ZA5R6jK/Quky9r9mfKyXfQUS+fD+C//Wz0mXMuR5snLIjXp5sXouJCMmMURtGOTHhQ/xZd3NQAos
JeRBZi0PujfL3+9f9Y3XkmVEK2xtEwm+ny+vGqDrZLw8DLQtK3Gbx3rc12H/EV3yzaugsYYIRWuF
m3x5FfBBk+12yRipAsLeIM3+IsUk/cHjWp/86YLkdeATQ4W4bpsvr8K7oIGbdWz/UzsfqRSCHJ9W
ZxGNToRQsquNOvv7+Z8P9Q4MJWb8AW/9y0tO9tziJVqGyGzjAp4SklacBt7T/3IVqmwuwNn6FEKj
GDfAO+AjPeM1PgsXp90lJZCy/99VTjaVrOpqG2PYEEkCijH9I/jRoxXuPnsV2wRk5K5bF0OH06Uw
IUlCg5npiGkrKYzSRs0qCL99/yqvNwmGqCwFig0XJ/DpvKnk62B1rT1EYMIP6HaD3VxDMiiS4tN9
HMaApDFwkoRnQ7G0/iX/fEDh+6nWLCaejVoTdUutzsBvusf372f97V8ubVu4/8femSzHjWTb9l/u
HPnQN4M3CQQigl2wESmRmsBINQAcvaNz4OvvArNelRjSJS3tTa9ZWZqVZUoIAA5vztl7bb4ekzVU
51s9mRwKOTudF+egXtTi2kg8JdVrDLEtbuVsqB79WCdedowxaBREKr9/8d+/XostKDsrKPYoWU4V
On5Z2kacskfwOtzTiQapYZin5oPh95uKBRrQm8ucTOxiNmkOOsm497FS04gUM6YyqjtDqeptkggn
InKaXEa5wn6XJcVBg7B4gZ7x9M/vd9U/MWEhTWJ39PaVZjJh8GbxsM/jBhMcXOJb0KHuw/tX+X2+
5/CF7YxzEZtJmh9vr+I3KpAw1IY99ZwpP5q1BuFgbv3pidVFXYhZG/1IOoiXP1i3//A66f6Tvbce
Ntcx9fbCHSHbYOOHfj9OSXvt9rG2tazc+2DErg/pZMS+Use4OzRJzMdvr0JCCcFYdbfuhFS9J52Q
oGBVVnv0rfKDkfOnS9HRQKNH5YwG0sml+mKxpzFn3odghV9B60sKxGj/gZn7/7TaQd2IfiVqIx4h
+ryT7zAO5DhQcxv3fZpcZTlCe00ZPwCm70CPmR/c1x9eFMV7tAZsdYAfvyKbf5laJiSTlG7MYa9g
J+6KuMEP1YJD/vz+QPzD3EK/kp3Ues6gTHzy3WHmEklhczabFxMSgEi7CAWtu7VHzf6SEkAQQWYY
z7Whyj7omf7hBh1Ys8Tl8kDRBJ2MRCrtbhVgKdgD62iisazmJ0sIsE7v3+AfxgdnQsSba4SKAXXs
7VAsigUdHCS3PR7/OTsjz8WzIxPnNRRefD1/Qwz/x4SZ9W87Gfj0+tClMXW8fttvr+aUMhgLLDL7
LrHKsJOLbEPPa+d8M70q5dWYkdf1/h3+fk2K4GsfjjmLfvCpFq4ywXMHNDT3o0QuSrFH7mPN/16r
bjpfU10/2Gj9/t7YDyOAgONmICBbqYO/rnlp0fiybakzpk5DtWrx6vOa2tX2/Zv6wymHhNC1VWaz
06fVfXKZTGhK6h6nnMDP99DOnnUlRQjk4EeSuJE9ZS92MGJH5Mi3WtH/8VFuvTqV1HXkoME5ubqj
acnEHoX5GQ/kTxmY3SUUpvnL+zf5p0dJMxraPmcaWoPrKvHLNw7MCcvFyCcgaNiGbi9U1Nko3v/5
Vdy1h8F+iKL3aSu66vq6k6CK9r5mJRdAJYJDMRkfzI3rA3k78PmY2QeB2aOCSdvk7a1MMshEX5Vy
j2IgDVtRO9874u12sbDF7fv384fxzqU4tbB/5PWclpOyXi8cTwxyXy0y68ImV+W95ze6dXDM0bsr
W9k8v3/FP94ckNyVWGhReT4ZDVlHJgktYblPyNz5FGTQOjAXDHOzxQTR9R8M/T9cjemDvhakWprE
pzsuAwvvUupdt5e2IyOlz3LrinrexIQx/eN1mq4tuzrat/yPDc/bt7YC9X3gc3Iv+sFGrWeIBzSh
6owQ3I/487/veBCzsUJ7dFf5rk57uEMr40pTlO5HWihNKMuqlzdGbg7ZDsdRK64rZerfJz0ulg/E
2H+YSigL0gQF+E0Vnw3k27tsWyJNEpvNluE18kbX2+FyEltH+5xBBQ4xQblbWE1N2HbjFh9y8o8L
k1yeTNf10uvGcl2Cf/nKzdQwZbFAvQInmkZzF+v7LBUfLDy/D5r1IpD9KYPTBTpVnPf05tPOHUBv
pHQJ+2ACIyQCPNXtR33R3yctrkRdBPIr/4Ql+/Z2DH/Cou4uQLzAZe2Sjlp72+BA+aefHJUJiiEc
35DQOKe1PGyVVpk3bH9m01iNlKtNUXRBGJCw9MHU9YcbQgFML4SyMYEFp5UDaWmd2Xqsnwir8q9Z
Njhn41SU0esN/S/e+L/WZev//D+G8G904/3zS139ijZe//N/kY3tvzDsowF81Z6SwclM/zfZ2P9r
7QMjiDdXqdbaYPwP2vgvTk4MDD5map+IJ/5NNtasv5ijbaaX12wZ1lPj/wNtjCKbfh97ORcvDvvT
0zKrXfhe24FJSsE43Np13W2bbOX1dKb1wQT19tulwWhZbBZholNGwNFwGq/aN94cl5wmqGYC5Wwr
yC7jYqI+jz86LL0d6v+6EmcYRMw8KErkb79dn25CqRxrY6ZtvDWFDaNCzeofrV+vF6EuzDtD8stu
IDg5JlF7RtuJscwB73sAbpFcd7Psd76Z1uKjWeI10eA/+w4uZsPEZhJim4gB6rfqGESVdICGHFkx
Bq7NUPdtfBW0ZZZHrSr8ZhtDOKBssXRuRJKaNVwEtg+pp80WC3xL7JYVDETVm1syPXG9+0nfFqE1
ydUAmqNc/hQMmW5F8WwRcyDqyjSPSdrlEOstU+7xCyffWiMOaPVj+IEvUXv1l8Ahgz1MJlUZR60l
Fzoyk9b9mVWLwBSop+W4s+rR+ZktmQZK3cK5fzuXLRc2Ms34bmsqSyL6ddBTtGlynDAns8I/B5pH
IO1gWnI66nnlPgz9yN8NH5K6VmCUI15U2XvfPMBNBVzEmImTanwRQHb35ifV6eNjCk+BXbSIIdLJ
YhT9xq8qhaXWs8rzMXXaaRd7evejynFZRoWu5pcxjtUXNZXlz7LInKu2zqcMJEI63CnlL2KXJ2bC
5FzbqRYGXeY80oKxG7yEtfbSDa33ENNEf4h7R65ouhhznzkYSU9ppRTDI9yFAr0xEuD+ERzDcL34
NU+68vPmK4eP6s6USZFQBp/EZakZmBQn21uyTQ8h6VE6Rf5SdVn2wleDYW4OiDEExeBaYVybDegP
y+yesf0uxeqbrb/oWpK1myIpy2TrW9A4+Yvb6cnku0Tr4lPeDxfP8p9Qf1lH04LeKgG3Ch4mhkmg
BGP+RZk+8CsrV+DNphSC5tDnn6pB4nOo8tL+jDhG0zbGMLcvADX7Lyoups/QEWOfUN45++ZYefep
oyRf7DBtTVcynxRp6HBYdQgGibr0AzhjW2MswFel7MZ+6Gi4vo1JXYiQFisoYn2Uya2ZmO2wJWeW
aGLp+GO+X4+5522GKXgTgAi+LMwCrVKOf9ogDrsnOmoiHO+219EThVAFrBjq8QyE2agTzLb+spTL
rVqm5KYqjfFrPnnpSwK0wruDgZ48Dm62Glb7tKpC2frQ/maNkBqKEvoELbA36yUa2xy9y9hL/P1K
GM23ru0sKKWZNzwaDa05XPmT9Q3uXwV5w02LBf4cJEnGXw1UGOhqftQWHW9F3bsdtA9iNu4qy08v
49wGkYqeAWiY5XdltRF+PhMWmdnAUVuy8zZ0GfD1NXHBV1ZwxSIyMLOvQmwytUB6ka1YDdpkb1M8
1w9SjMtDvuo1t1J30++DXUywULrUeyqt1r01UXvYITA7qHn8mHzZVDKQt/pAQ/5ijp0UnDhgoiYq
FDFmWOCp822bxVITnPjSeeo6Lfvmd255w0mBdLG5xooLbiPRVJgJyB4b+qSlCaYoTglBqtX4uMBy
wrfO9/dNMYDuLGE+1kHM2wKGMx07Q80/fAoIPqRtyHthnFY13OEcLUqe1NWw5RCEPTmvxaBt21jZ
nyVT5ldJNWAC7GpNBGVqUBHOAjeunrNyte92rhUzohIS0HYJ9uw6tGKryjZp2hDgGLOxs0F6WfMV
kRX9ytLRpmv+XPkAuWBNeNSFKtc5TWG0TlLr52IwVFSgLLEJardrt1gsKRljxaCylCGcuDUXpygi
eJLTXcIN5Lsxx3riN+64dSVAv63N4cPbda49xRtCOwTYbicDy1DNfu7vx84RKhyFCVjYzUb3gvr/
9GSA6gZvClUVQLDvT0XYNL3JZFbU+Y0DnNc+mHqdRxA1dH9rA8esN7Ayy/O+wIu/yWpDcpiDrwHX
VOXwNnCL//TieDsS2DYPviRi1cA7tekmpQcbg+DpGzmWhKTEHEK/2YxWUJHmAAm8wPhcbkU+WLR/
E3g60IWC9KloCIM7BwMEv9OY0UEkqLVu7KIU4xZEYGOGvg6od3Bt7CuYqts5KgUntwNYkkBtLFUj
PMssGg1hjn/zWzzGHLRTvBvgUBHAaCHQYOMQVIkZYJyvSJlqPGlDRAB5tOk8OGxppuk/hrhuAX8Y
tg7p0XMPlj+n7oZNUKlvQDdbB20x27PcrvwgbA03vaSq5Gyg5tsX8+AU9zqJcC9a68ivhr8ysG2t
S7otdfnkyin97thbemNR6E3qMar9rIV+maYZ5G5ZZA8gSvSXqc7UnW1MsgxZ3bV8T6E4uymrOAMe
PZvyW0MczJckHUHygtuNRRhzPsTQLkaZA3/y2heduS0qBt+qYNLG9UsFUu+WTCJraxMhesOy4B27
RupTqClzZ2qe9w3cfwYsF1GFGU4gw+QBcL5/PWNtWA3tkkWmFU7V8P1V3X3cleldQKd93klkJ99z
Oybp1mgK19h6EG1Zdj3mr41tNPJcyxBHhwmK7yQEacTqI83eh2JppJKjtKG9tDyNPqR2UsN6tLzl
4JlgTjZlIkGgB51zrYwqqyMwVPrBqQy+yDENwHKMnvectW3nhfEyTleNDcEDJKLZO5HVo0hj7e3Q
aPpmFeqZWL4wNo3nOlgBQXjiWECwlmLusoyR4aRXZdFs/Eb0T9Cak3w7w1vRNpkE7L+pAltde3Zv
l5f17CysKeYs7LCB6fEE24LPFGRlcQsQxP8JzqI5DiwUjCO+PkAtY5J9Nfv1+xC2RfXYgBTvhfR8
qi+eb2RfXdGlTOyjox3sJnF2mVXGHZ52a7JDBYAZc0kwsjpMiGIeqLzZfahXND5R29nQqkqpBnjy
82CWGyFm7mtiNxnA/Unk5SytESKHZuH2YTrTDZ5pT6ZuHo39EqTGJpn08bYqnDq/Nci+Gy86o21z
i+RIx741vXaaNjrN9SRc+fsdG7mkwH8aO+0L5YFNoREMiqBBov1TBB0RwDimmQon3fTzi2q0Jhca
DvMWA6c2ALUTb3kjoDTU+8HvLO1CzQG9QTV5Wh9CtVko0XqevG8y9p0wh0nFBobS9Df9BGgy8ktf
HpoKGUWkCBQnJ8ERHOjlYPPmkT2rl0qbTGiMFI/OoZrChp1ScFRgS4fUurYEXxwLiWbemp3ZJ7t6
pLyz6ZQnzJvedNkTde3M2qUvpn8pG90biQdwhbsVCZq3Y0o82rydIY6K3aAMtziWraueicdsQRix
LpKMqlleuiWCfvwuTaqVGz/tAePbvdVDnrTJXGCRX38zeAgf1FcwYi1Olh5msqq778MyzoRbuzXm
9BxiXhkaknTjTdLJbgolRqoGOKTrdqHqmYPBjetnU1FocltOMIY3GmXn9nYBXtld9aMlgigAhx5A
+tPHQzGWqQ+OUiPvaYsqzwafQ97jizcZnReZi8ztKC4CE9ibdDphXRONYO6GQDOXs3Iecz6M1GUF
IpS5OrcCoTQZ5YPel7ssho3MlGOO9gH4WB832w63ALQ7K1nKLfGcg/tsgEStN3HMIYR1WU8q96Vr
PFiHm5RGD9ysBHPOFRx0jd8VF82jEYvEQL3aCf1zPNWqeSYXNWhvcrtrvZvGtEEPA9dhDWZf5+Y/
/rck0c9n3//vfxlrN+l/rkncPFfPJTXgH1Wf/fIH/q5KsBj8teoUWVut1Qhiri3Fv8sSmm/9hbDM
Y5ONcpwi7Uro+FfkUvAXJ2qoB5zhbSZcZDX/Lkzw962MAlRhtGeIHfTtf1KXeFUC/+fIi72Q9tJ6
vEblRjaiexqfWFFn7exA2RF78XTHjtj4ZHrzdFgWt92avjKP+BP6MxIoTM5BlRncBY3rXjl6IS4t
TYeqP3R2KHp9jDheO/u+T8BHIl3Xtuthlwoifw9STZ/OlarOfnnQN3//zF8jlV7LJie/nngjuo1r
0vD6+9+WIMCLYeWGDxsVmuvflAT3XgRBSYxGiTx921fOUy06fQOSSFvh27B3Z7Fw4GqwRW5qO8Me
4KfVbtSzHSkMyEnJVuP0UebnXQVnc3KHr11a31FZah/pF+skz1TB15hcwy2kfDFtTSXY2VD22JMz
TSZJAF8zXvp+WwYUCYhMqI/6WGaHuta6nfA0AK+Db+5aVYsLWZbqgxL8Wi59+zxo7qLY1ylcoQA/
fR4OySj1UOQWmXilui+arCPkYGiTC4hvcjPD9X9smazVZpDjy/vv4kR0sY6k1S6NapLWxqrPPinl
VkVVJojcjGiY+MdCkvsD/XTyVfxM7Zom3hWeLLbeUGKNGMfPmsrz85lT3fs/421nYP0VDGd8BJTI
eQIYot6OiDpteoDkfh9NI2Q2DmrMeVPxE23qZ9ssCQhN5UfBXm8rbq+XpGJEGRE1KkfmU3/LSGlt
6FuP/By2a5yq/Ue6Rnedzzr0/r39/nZxN698XBdvi0Uc29t7g+GVoBBz+8gWK3prcZaaFA6n31Ut
dGzlwanrpG+eU9V2Pihrn7Q9/r5JTI18YxgziDY+uXbMm02aZuijPO7rfdm09PLdKt/6XeJR2mEL
AsB9wx5+2xnL5yrG4vvPb55i7NpYWmv4p0+50xI3j0fZR7UTP+px/Yxb5FFYFDraqQ+hQu+qyr1/
/5pvK5yvN42IkjkbmRmV49MhnVEw06uBFKZm6pyzLCOjA+5i8/D+VX4fPz5VayZiCo/gbk7bw4Oy
u67yAhl5eZZuZ4DSTFg9QEHSfT9ot//hNXKt1W7A/otQl9d//0v7yHOniQgtOoGA6i/WelprOD80
cuLIY9IbqOgyavW5OCwGcMP+I8v060t6Oz8RC0clnuXQYy08ZRF09kKZF/1m1Fvmd5nXl7qSXz29
/2olZIbG5a5ukniTKXaQqfdJ14KvkwiAMi7kzWbK2QPyzMIBqF+Ye0//+C28+WknA7znjEYCCj8N
ad65WQU3gd2/8Go+mKH/ME3yCGhI6Kv7FAEje4tfG3iuVvpKsHmMhK0+eX2392vr85r3Qg75EGEn
26V6euWTY7IxcxJZJuX7H3xKvw/rNZyPZvDa3VstKG9/Ar31nkhmMNe539aRZzfBljZc+8Gdvu2s
rx/PepVVVY59AgHLydoMlLAoOSxxFeE9JLN33xf954rVlvzf6P139/ukj4qK69lclabs6aQvbDKk
WmeQkbU08gDM6TGrIXKaQ2rvR6cHZ++bH5mV/3R76EGZHOBqoBE+eY84ggxXiU5GdjPcJ2vakZvK
l972qHxb39+/vz99tqsfhXY3RjV0MiddkFZzgQzOUkbFTDhYqbWkn1PaDpO5ViHFtWnf9FCQpt5/
pEoU6m3zkUP/j+MWxQJ3uyrK/de06F9mjmGKSb3rWxlJ174KWOIvsnYUWGOIBpuHHzOv5dIwREaN
rt6zb70jvkL7YOD+8Ues3kDXoZe2EivejlzcABwd00pGjqofaYTdzYZ5NRv9fWM0n9na3bB2LZvW
+WlzoKfQwLb93xv7P+w3TyLY/x7T9NyZpFa9JaP67fXHkiAuUM4yGrtxjsSoXQa5XqPuFGnUO9UO
Cmc05hl0/TYgr5k6uUZil5NuNVOL+t6yN9VMohJtk03cavlh1QxtZV19ZD//fXAG2BpWpIzDjwSh
9vZ36j5A1wWMFguX/ZANln9O1tre82dUriPZAe8/lt8XMJYSet2rnpExeuo36CghDL0oAAM73fg9
z7NPjlVbP0fto+3tSdL0+vz5yLmYvhL+UIydzCkomyha5LYeGa15pnHmJUjRDuequ1EJ+8osnrCr
yLnatWV1rihebjFlTIemJJNRz9f8baveCLDIwE29r73rj4d+sglVqkrz0JMmtjHS9FaOvB+KqdRS
TFCvTY/RwBrs0NPVt4Sz/PtP7/RdYWNAcLdamV537qez8TRUKfTmdokGDlAUjEr/loKyQwsFJiW1
14/m5dPZ/+/r+aiwgbDgRF///S8fMr0xIhYbuUToSOaLmpSn2y6J3e37d3U6Ja9XQYqMu2btu7Nn
fXuVwgY0lOnlEpnxUmyBrr8A1P7a2w2OFx3qK2WO9y94ujnmgtiv8TSwqYG7cOpsUPTP0BgSg2LC
8nts2tykAto+m9L4ZhQ5STqQGamQ2dUH130Vtf66p1kvzJ4YxTnXBwx0cqeO8HvR+76KipYqVMMq
ZNbWfdzTlMmnzjo3xyYSjnjwl5+p63+q9Oza9avLmB3QUpePpmGukhRqM+8/j9OPkp+1qtpW7/Zq
Hzv1Lagq6XGqyDkCieNvY5XYZw2o1TBo5ubs/Uu9yodPHsFq7V8PQBhz4Bu8fdk5vbu+ID2ZOTAp
QtipSZhYzZaW67IhAj6PlhUDRYTGM66u3YzMDcAynGO7tncMD39ToMB8/zf9YTisML7156BHxo/0
9icNrZ1yrVxFonP7HepBeM9t10SOtzyb1vwoBjIxk6xId+9f97elGvsOiyQnQRiA+npoeHthajbM
5wqyyNzlPwt3oeobeGVebgNVZZHpi+Vyqob6wi0sCg8ilxC76YZ9f/9nuDaXeftK2CgQDg8pXWfC
PH0lQ9FaIwFGY0Qn0vruNPFTPmbX1Jkxm3r9j3wa3PuRvU2y6YwguZOClBTkzdvSDNJbzZdneeH5
l8OY1wclicSyiVKtNoDT5UVr47i0taW+9eCKXTeL5tDiWYyzAJZ4VJNm/eSURJ/U1qJ/7ZuFqEi7
DvZDOgBnlxXIVK/swk4R0jo3JXEkY3kkhG3ftpUVmnNbhi6IgzNlk69Jfe2cuGLruesNddeXNT9y
sLeBMOsd8onP7WSpu7lYViZzPh6gUTvHtqZxT1htfV12/bJPg9KLUmR7WzajRbxNpkldFXlrH3tf
UBWBjuxfqMnIH3KvFs6+8chn+eBj/MOo4E2wfVq1JQEspZPhqM3tLJwhmKKksu4Jq3rgob7UXvN1
6PKcDhvKwaU7tCQsJ7P27YOx8NtQYFXGlYuMhi8UMujbEbmAj7bzQo7RVA7Od79o4wdiCKsDWSyf
HRmoDzbjr5rtt0OP64EjMjBygvE5PeGU2VL5qUt2buMl8efBaOBwZ56zxXceAzEzXdqaqtVCs9DU
nTvF05dCs8R9WpAjkXi1+3Okm74tqZdf9CXUl41GIOWATKDOFrZNzGa5Pqs70BD08Cso5r3HX6Q7
nY4svzaOdjdk+/cf4e+zyQpRgWCCTHF1y5581IVDxI2cJr4mmVQhws/sBo2yf431hrHjpvEZLOUk
6k2gXB8NHV7R7y+QogerF78Aedvpt5zCLU/oGPQRoKIq20FuIeHM8cszs/b7dNM0bvNUk8rkbsZE
eWfk/Tok75RaeR07ZfVd+Vn2hfYBagCVZWdV56ibJXZiKkj5YF+Ipp4ffQL+zhC5/Cxo1BwFEVwX
Zm4URwCbnJzamBgUuoh+AL26VONOy+b6RrXOU2UYRx2z6YEWlX3R+EQApVP5QFzas1VVCd9dX59Z
XWd+kV7pfZ1r1LpNXRdXlbLUGfHH3qFxzPaGzokXsmMJ7sbZbo6TbXZ+GJMaWUZNaVtnWlAQZ+QL
875Gx18TBWdFC+vtoXKG5intdWMvYneNwxm8jVU1LUhYlpnHtKynB+o2QZTbuSmRXtUZfUiRoFuC
AhtEjYVIeFOWsr7MuqK7VtrM/48hll/EUOHHjdeNy7OWD9oz+2zjvpss59lRLVh1LSCNmSawWUai
N5onVYDhWtpJ3eZiKHa+FS9neq9lhA76860xxlDZG42Wa2d61MmFMLYp3ohnSPXGhAhq1Fezs7M4
UVP1tbXtSAE/Sppd/Y7owjhMZ6GunEarCUjRk3YnGiD5Yaxppruf455n4U7dfdn3kjZeojdPy1g0
uw7SA0EThEYejcxorrqBDPZcZtVX32rTC/rp/a6oE4/IaZc8yDHONqPr9SKSNTkyJIZU5RN7GYd2
nMwmek+OOBRL6kUVybLRbNXt+ZwLcTCzNv+OeGW4mVcC7pwH5WYxpvRYlEqcz7aZkRaRoTNBuIY6
QVhhp5cMtdnCVt8YVyQBEt6h1Xm6RYnmIszpfO0cXJvzQ/VzA87b1QGKLJx4E2BFlLn2mTP7JI9h
z9z3xBkQvSk5FIPYR2EVYq3P2btbZKVj/vPbgx6Q6iZytA0J0TL73CX32C/bbG/7BM3oM9ngqUj8
QyG75U4nbZHgjTEgay6Zivl88ebkFsmcRr53E1zmVgcJW2SfDJEbl63TVPseiQAaGau6QNnpRPU0
k0AndaMEMlcRAyrzlngsl5w5EYw7JRHTZIPbHpbKVi1B1zkBJ/lcfsGEubC8VvNVrBH6aZIy7m/0
MjDPJyduQzwykUHi5HZRrsZHZmR3gqzSc5t4gM/zOAaRjB11JzX2FyiB/PaKJL2Y1i0qlhFnTWP1
xhEWTBsu1MOuYhdacou5p84N71jX0g9VQpSBi+pr32XlgKqzqX13AyBOO+/nqT06rpCf+EyeBk9a
W5eGO+EaAiObNL2zoM9JzPMzDd95n20XR/Pus7z3IHXEwaMyhLojnnr51hS8zDGZ/F3DpHmXU1++
GnQyPKsi949g0twrz4vHKzks3ovJKvAtqDReXVyKx8bJzf3rO526HCmm6uxjnCncXhzV6gujCVJ1
8PqcUOgSSN52zsb+KrYnulUZmMN7gw7B3VwB/IYLRhJ9prcXfpPM12TXEG7TqZuhNNVdrazsIlai
3o0U9nfmGrqmmb4Woe1yQ6U7/kXLaZh0PfE8ERc2bADOa6GuoXspXOfWLTsWo0YGEfoMcZNxRL2p
khzBKLVGfSQ8WFuuUYVaV1PviWRNLmGzKHKHTBDXIJhulVlduZkDkcstpodKayPCn5ZP2SSMo0eE
9BmXkNRNQcqRfIBgRUppWeHrKtgDi0/Px2FE92tmZj1FMWvtU+HxZ0nfa55MkoMuOit1v6MtrUKk
i/WF5TUZ0sUpiEpkeyTckeOYhBMP4pGURn6jocbq6NTDQfbxeN4W3RnZXcn1GPjkwjROe45QuDlm
eeHfagIRWTUP7d3g+8tXsCPZFxcYyW0VpJ+qqdZ+uItnM/dkDoFsg3GEPlqGhRirUMzLcOPFXWqc
aQnitauGtPTN0HTIAVQlGu+6EUIah2Ws/DuKKc056W/mzp19/vAKtXrAF6Iy7C6kn25JjBrVoarQ
OWaFrYKd1wcDGUP55HBENCpjS5WWQGrfarTN1M644wmF83ZprhK6gbR3id5tx+WsWcAnxE1V3Ta5
O7YIMNw6lEI+oNqbwlRK97qe4vqHMDT1pUgxTFRDN0670VDxF0uz0xYxQZ3upm6sH8n0IPXWHUl0
i8g/mnddIPMU/UUfXPSe/n0Zai8axp7EQmfZWCMqE6K4nSuSVsSXAGneHvMfgW8FbrCQVWa6oTg+
fvVyLX/OyQy+rxuV7MoKHWMYqMkksFmZ6MpSqS1PpBZX7RZUs9+E/PXlwUkW5hu9OJsCq7ilP1r/
XCorD7EvV0TbBsP04CprvmmwEpP9Rvp3ZZNquTFFY50bqWjR+1XDxejSk8mb/VJ6U6Q4njxPgdkf
R0Q/D3EcNMtOGVp6jGvb+qHr2QtuUO86Qc37XWtQrW2GYnQe1MScQnd2VjeNodjV5I3vPSyLSfew
dvRj04j8LBA4/YmtUvecg7xN1+TFBUtq8TQsegAkHElyX3Ulk1kZSuA6ej5ecN7pQosgZqTFyUUh
xa3rkOYSjG1wqSk+1jHRCShlL2ZFbswBZ2/0Gm3uZmIP6qjqbkYqtteNqSf+x/W/KrGU2WevW57A
uKf6jkW6IuaNkN4wsEdeEPktBwpKwfmszPOEbf8BWE3LkYMzz14uzk0xaQj0PafnAJOaLauc1VlM
wbaFwC30KvoIPBNf3UxTTKj46y4oIH5xP6aNcwaqDyUpFOf2YKjs3Oc3XrFd6W6YSAlH773PpbPu
Y2QRXLiWiy5KjLeTkWQ7lm7SYfvlQh8QL/du698LdtMOTrG9N7Cl1orR2I1pcUCUWzKBaqRWa063
GUzvSxWX0ZTSmxo0j6Cd2fwZM6YOjlMtG4K0nNXkG5Xa4O6alDgrP6585JvTo4uS9FB0ip88NVyQ
1KbPPKH8hbyYisA03SM30EuOqMTYXfvBWe6MCg2T2V33+DrPhrVoJFuC0123zM7JhmUGIrPrs64X
/UXt8anUhFVPBUFnxqSTa98RfgeLCPEYWYJnumXtW4JWQ6uDd9jUh6xRBL8m4p6PuQjzZDnmTeWH
gd7kUTdbN707IXluDfvWjw1FLVHp9Rm+32HXZ2mFar+Zb8yl6cqdJA7nOBvMoORYDbdS4CFdsCQd
l1lcs7YNan0y7GBn9hulZDs6uQESVlApYcBEd+uogV5qUTqXosvau8lKgkvfKBFmVvNFUVDA2rqD
61+q9V/osictxtYJbkNtbUSpZtubNOtIhFO5PHAGGjYQ2dR5OikSipNkeODvuRj5us5Hum1r1d7o
n5PyefYyZ6eDUtnWjNpzUoTZkVlxukfatur1YnFpDg4pSXAvIA/GbZTF5ZGIM7wIEJE3gj2GRv7y
Ie5itYNDC4PYDGz++PTNcjVCPJ10PqaxtWwdNoNn+pRbDxqi0UuYdPPdmBnZmdXn+k0yxO1+NHUO
OfWQa6vob0IFTMNUMX0a86W3mOW+lfb84E5NvxFBLe5s4SLraEtSK73RxA+i15VzZSVVTrxq6dlE
gWqM+oWD2wajT3tBjyTDijHPUHJlZvPxDAuBmZAh9XwXpGMaJVaX4ApAGr4VmrX8QMzWTNvSDRCD
L0k8sk9ve/dmjlOLoePL+qvwiuTTqOXNGY5bVe+SePKTLSWL8bYjvLkNhb5Mx7aPp+NYm2rXkhmX
A7eNmaZquZT3QyGQ1+P4Y7lfELyj4iOfOqCGib4GTT7JhzF22f+m7jyWJEe2M/0u3KMNWpgNuQAQ
MjNSy9rAsrKy4NDKIRxPPx+qm3PZ3STvzIKLsXs3ZdWVIgLhfs4vr/XKXh6GNnc+lqn6SeykY+9B
sizedL2PzUz3CPTHTzegSlFteZiJIboGitLO6Wrle6Oo84esdGnK7IzgXVRu/VpNFIvDCWeHZrvz
DVEzvpQZL+raKw5ehPR+PJlMgqTxsIQNbXqru7VkxF6z49CYW3W8g42J9qWbpQqienKCUEmd4srB
8Q+55mcRAVkPSq4okFXX7o2AFsVokEWymzPLO04ilTtXle2n4vGK9dRz9gl5oVR6FRJuX6qcqIJE
aXdOlQ4HdoT2+peYRto9NbwrQjvUb43+0eCqjd3eN7C2SGr3FG27LTg34nPp74cVMS7y/ijvSi8e
ZoehzlpErOfJ/KFT0rsvTd4c6vXOXUCIvLsYL2ur/fDqPH2ZZiv7Pkld369jWn2OWoW8Qy+aIrJl
/TCXY3oenEZck7PB2U5YaCxaHFiOPRPoNpNL8BjYBK5F7eqEStt+JITyu3Qqr33ZGy1SyL6OxmBK
ol6bOnqZzMNsMdNJ2WrHri06Ksi88ayDXh8WJ0jOxmrRY67JNjbqRI9Tv+XD2sM4mWk9X40cVtSU
9uwv2hBcAOhXMxIrrqka0PXoyGCZQiYGDz6EHFru1y6VT6ZakSBTL4uCtahEtyvm8tADiVwCHYS2
t5yz4c6S0LWe8Ta1Rl5Fq7FP85Z1mlrKDZvMml5ts6ACtNU6M0qGkue37mnr7P36SqsC7rvejCfx
RL6zOGu60eg0nzEwJqUPfdNyn4YUbjLd1RaLQP6UzllyShAAxzWQBAiEekyHzD2rKSWV1A9StWHI
4ylBlLyvLZSrlUYlaqFzJNFPi7ZX11cqORmpDyADTRQwu++oQyF4N/Q9HAkA9txRtOR5130hb8aF
dZFrJ5qIVP5MYeojJuh3RJ7LjaK7luJK271L7aSOQEZwlhB1GWFqug48BGeuHOb9SsXYztKa07r2
XNm29kbWwGlwxVdtVCWOo22Jmxszlvnq7gjhGfB4TMGhl+3JpoU5mpNufZpq/rFF8WgkF0M/pUa2
y3XIK3aVaJiImW+IXAEGUSuf2CDH3+dp+0andbBVKZzjdiPkWXvAgDBf+zkAIyYJh3bqJI/LRD0h
dK5jjCPFTtdc72JsofVO1l5bdZHtqOwU5CAYaucrHeokWy51jmdpTcuHpKD+1cmqgEdMMu9Sw+Pq
z7wJHzLNX3ihXpRTHGdyI9TiXuFY6C4dN7K9w2dETAaGkyFBMUf7GicqHquQ8sya6j1tubPKfDgb
JkMQJTahx0k5h53taJidrFLd+WtPXnBGv2XYTrX2YDtFF3Zpbt6QATp9ZSQqRbpRv65wlAR1FSiA
hxTwJBi0ZSsJSaNki+LJF9ov+TwFYb4d+4qH5WoLzJIhnqI5Stkt6zqQ6Pbcu6R0u7A3Jut1Mqwn
fzXtCO9ae4M8uApRedFYb2axF6gCvZexXtV9V+5a3s1j1phGlAUWmxlVmkxC1hyVRso+n1nBNzTD
zyXunV3J1s4tiiGhVfkPwIki6oLs2Vy0ETEm7bheKX+MSb7ntOORs1mugTfNO8IJzB3qXv0iPNu/
t/zRv8moFI8N/EFHtHHVDXLoU8GWfLOh3riV5rHkfiizl0Sphuu7cG6kkOYFL0l5o3eb0L1L9/ps
vfkpMnyrZnZIiJG6uEtf8eGa3aPr5PabZyzL0RiHaIIov5kYDVD3yeV7MGvtAwYbWAOX1YWQxvUM
zAx/4FqgZc7itXt37IYjcUIVVsY8uUiB/cOjk5DW3awJ8KwJDTStRFDQR2lXa9wUQnezZwnIQ22f
vyTmp7N6XFCl4bbptiBbN5NuMxCTtx63+ig+PDCRq47PxL3He3CVzl19VeuW8mN/9YavwFWCbydy
aAlFV1ydq/TW89r5xuFO/rHkufbY9lbxM6EK8Xop05YUJat4kFKfjNDTQbS8DsJezVQ/SPpbIPwH
My4Aa3ZWKnh4mtSJLUxtfBTN/g1ThXrCkNEflqCYnofVbu55d6UeyTETxyRh8ElzPb/28CbuoOrb
q7rJE/rCqYtFcK7cq8TLUvZzaUejs8z0vIqG3jW+9YWSrQwGrR9POQ5VcMcc6dZg+3tF0Q+ywEne
BIVrhemkxN2YaNVj1U/9sccBNcc+tg2163IzhYJgP1oeqNxckn0XGADtBUH8H+maAVSgqAzI1Fl4
m0ZGhvzKlBwvpu+V30kxQjXmUWUcLsTyPGFjcaLOqrBslvgXa2WlrxqjjdeoYOcXW9YF4JwW+13X
tKFauCaqVQuiFs/oSzZYwGjekj5yxj+A6EW6zUoM5c9o8liAPjKoOfvO7Q6L1ecIjv1TiuFgM1SE
nkFIvGHwmIxB+U3SHBcPzeJBQmg/rQJVmS5aEO7KorV6tHfA2kcB2YBjhFI9zcfWhMZxH3SFfMn8
7sRHd/zsR8CavpwHJPlbqSxS4LahtjdNNIABkTnngl89pAzPue4NrTkILyCJbiklfoFCngQoduxw
yX7pCVe0dCpzb6+O86UWutydcbHikUHPnQSDyRxMV1ndUE8Gr3sCr9ciLTWduF+nBmfUVFWRCGqa
ofl3Z6tDYsFLB9IHBDs8jjjct+rl6dKmHBSmnhhPxTgGO3203J2anFow5dKuawx+mTCd6VqIaNXl
YVr8+w5Y6/rXwq1EPT/jpDOuLSudYnvA1KurRhz9vHS4dmf/KhvcM8V99NJb5l75EsyqQ9t+MBtz
fDRsozpMtpr2gNWlFiKAzg/WVAZHex6XHc7X9j3vG++jzrPirTfk8AKu5uJ3yVSaxzm27qtqWoYf
CSzBVQ2pdlo0YGLFxHPdrW57F6RFfqhVeqd8+outWomX/57r+RX58mf+apOQ8Stslv1NZ/RnvmyG
jCqEbnY7w8a0pA00DlOv9VxTGI837rZOjPbR4ad6hnP54npiaMHv5iHVs0rnw93G6Tn13YPXseqX
evlszHlzHpo1DfHPCvA1J/gnP/N/wsA7nPMISSzCdyF+//Iz2yBMyUxh665rcvuZKPUgEoslWALa
IipthFrDduKYY/NDWHyQBkiDq7wa7Evr10O4mog+GY76f6IM+Dtv5uBF4V3yCUwxidP980tp6TUe
JS/tdiaQN87Ze/ioe3oJuY46YWPOLOiIGrTynwmSNsHBX95CBC5bci4s5JbE8efv6+E5M32Zdbu1
Mcpz0CT091KmlMeJ8J7a3PpAnv6s0BNHPtZdVgQGdQfCIJSdX9+Va1uiWnQ+gB6KC0SkfzNndnPy
OmXFqwbbVq1mg3xW30iq3oBMWIwlhuwg3IkWABBtnDtZyzGgp+Zn0nc3SY1102iNXS3m4EDLAgI+
6PnrYK2rT03hGvDKwjy79A5zL6wNa7frPgHHiJM+rdN7Xxhr3CcVccT5YMXoiUqmmerdx3qARzo3
3M+Vz07IR6+5stdUff33H4q/Ke88yqi2cCmCJVwCpv6q3A1Ug2J0Ri7aao7CoakOAflNNyDxxaFs
XNCgzvXE00inNsdN8SMzXD2ycmcu/gkf+jdhA8IKEw89Ih8oHILY/vzWTvxNm416s5PYBe/dJPXh
Kqz57tfv+z8QsHL4am4+qq/hf21f+xPfNfZ1IX8lmPzjT09Nxf//+p/86V8M//brr9OvZks9+dMf
dr+cRffjV68evoax/P2r//Ff/t/+5R/+pCfVfv3rv3xurbvbV0tx8P9H65Lp8Hr/H0nk3/JX+E2z
79mfzE6//sXvZifT+W2zKpHPzwcv2KKZ/t3rZBi/kb2DyIcITGPLBuR8+sPqpBnub3wodGBaKmWg
Bzal0tCMUvzrv/Ah5e/ASrZmFp4/m7Slf8+G+UOuycv2X+bp/VkStQl1t/8Ra2Rgn9J97y+nUWvy
Qyt8jKE79cb9sMhvg+E0OyT95j9RAf0eQ/+PE4jvhQItQKHIgUyYyN/iu4cOi2e/5UPoZY/PcJy7
/azzrREiLRrlqMkC3sNkEXX26LJrlGLXusv86FW46Vtp1TeNPnOzjqKCpWSjmmwEZTnVO2EpzK9A
w8zdtssrY7N1HsZBu8tGU8bIGMy7okzsdwvD5GPjE6dtaMSnsALvBmf6Uj3+1rlOrU/SQYzIT9K3
JFjLPHRbixeGdA0y6LOEdAEb8MbFLe1Ot0Ml7yazk18c3UjpIAW++2QWHLLAHuDZNcYTON5yUltU
RjeRY+EBBvVjj0GyHusfyq9whROGFlVT31qbV7h77Olpy+MWTZ3Y0QfvQXJVMv1a04I2Dotg/z3j
EwZZy5EgjVllpVovHyvSCQtj51WpVuqPgXAtYfhHMo0bJIzW6Nhld9Y3C6bcT0ujvPkM9qvNb8oE
7w/FnBOvEMy4yW6haoO7icTgTwz8HtTzWHGKlXqN2GjpjGWX6qN90n07F4AMcgM4Bqm9B4ly79cq
aX6w5mQPsFMBQFOSTXY8GQPG7HxWzje5dm5wKtsKPCygegGdwNwE6dkRlvemmnpTB7P/T6xl+nIe
NXre98yuyXFNpuF5aJAjhXPvAnXY69AVsdGRrBbaogcNpM3XL0Nl6Nmr2TCgnbWhUHqYlhOPW9pV
XnBuWgKJQs8PmOz7chwdeu9xk4QB37iJgWS6LqTvBxSs7VJxpp1HWyNNAYYRG9LXLzhqldzzO8gn
9KFEWdiBwkeX6aP701/8RsWYl0u+m5wLkhJ8AQ5MMstMg+nquXiL9QFwBEJP0BFVeNbrkE/Em7BY
oKwdq1r7mpKhrwBhS/OH3xbaegi8IXiVlgf2WaBBo+idpFcNHMbXprAhZ/C8AgaJEFw3GeHDMmeI
sFPz5DaE23zmNLvd2nrS9XE++Eu392avYnefNzDcmmT3Yy0owSClICmanUYWrhvPRTmCnPZ2N+2n
PlAyvR/krDgXOJSQHHzRM2yDEVKc/m6Xmon+rdKWc2uWxbqzXEz1oT+42OWFVhqAdOSainPnqL6B
fZbVh5vjt1O9wPZWWsYi98qYeHEqlO0dyxCWX8iRQgdTdrMl4Xr30nsLPeknz0SGXJNwN15cNglO
ES/3GVHYjL/3QhP2TpoFoS+5XffANaPPacLjU70Xq649mrlX+PGMjv92NWwM0ixWJaRSvqDFCwif
Qh9Cr+09kljXC7MMNiWUZa8TGmxb8gVvyPg81GCOJ9kUuCc4waB+Bk8Da11mJ9uEJo0Im2XL9nHJ
mcJZmI07UJNRHYm0BTMhwcfpSBOazPxOn5b5h2cNPVaFhrUoFE2dFFChmnaXGl32pi/JmL7hvrZ+
LIYzoteV5UOfiMoC5bKRi+CbZCPFX54YYTFVqb1n/RFQdqFH6otZ5TtY2+EuaefVhQocQS8NBx3a
sRnT/gF/rw++QhCYGRZBm/4srCoFTqs0G+K471rKf5J8Kna9LC2x0wmJHm91WxEMFGBk9cKp3jYU
38pGse9FRti4OXdsmyKZPJPpEkXIqbMMHgrM/BaxGdJpOgyiJK5A3qFFmRl/D+lCEUekdfX2QQJX
Ta8RBWZACsGs3N1aE9ixzeGd9kQoU/oJQj6boUs0jh8iLpiuEATIZNek1vxGEoZZHg2Civ2Q2KSk
iDJTS8Gaq2rwX4fCITFq6zW5dsaGc0DwwyKO18vpBRK8NKNUN5S8lAGQ+jfkNI78IpGgrn52U70u
35vEzKu4MLsO0Q89AnP/EGCO9e+HhmXHieiiKCmAE5NvOTuQe31+DLQ5zW5UnRkTz5aXsOrU1WCy
PDrkymDC913LK1xm/UazyHFW+XzL62xop8rXmkyEuju1CLf4+smRZJFivEqFsvmVFrssJw9WKU2s
nyT6tNVRIv8uxnCQk+Y3YeM5yts3naXB0uaqrjcMeDRWXMdSSziRdK8bnmeMuUNGkZZe+S8efuCB
wznNu4cWqsqKfWWa67FWDgg7yZheuZutjj6uXEJnhXZHJsI5RT3lHp3StL079C5l54Sz2XCHctGO
b5Uhiuag16Zt0T2KKAipSmZvMdyI2iKXFB3soFU9dzY9bHw6jnXRjx4ehioArKxUYeQ/rNnogleI
F6nvyAdCoRdTC9fln+skTfnUjgibLqryluriOK1BHE5lq55wpLnxxHU78IYe0IJUybNOjfVEaIA9
iYOZQ9Tz05MfvCu0ar6dZybnHcEymbhw/s7zl1z1Ko8JqKic+xkdyfUiOF+vZsRsUzwUdDDyCrkQ
4EUQaPIsROJ+toadqlhrIOJ3KOdqL5brIMa7UVnmd8eYU5JuVZeIDxtIYLzYKJLT68bNPfNUEB6S
00ilB+TPzByjuheqWnXugUdlyRGO9jYx9ZGw09U+66v6sTiVTawVxFmQZ9WNq2mMC0wplRn3qg22
aPXVOY4k14wRW21px43KSLiyBmCdJWfiSJz06NjLU2669TseyC4NkwrqKlvLbJcmorxhZlh+OsiX
d0pybIU8ncPervWVT7KvttiQ+raHGdmbY0dhWzthITe0Ddie5u6EAr88LMCMYZ10TuwhWTtNU4MV
tsiJDRkBUmkQ6kRkwn2Rw4GRPEwBDy61sfjwLDDVbhbMMRXzN5gqwrr1vKPVWjOmKkiFafB+tAqF
s5DSReLCSQKm1e7RIab7XC7IRTR5IAcMiC4pRBnOzfja5Ut9F0AARLknjCPGrfytnkXyvlBIT2RU
ows3nqih5k0uTQLxEyRhMByKIVMrnTlMPa/bu7lztMvU3BEUihNmqEY0U26rWzpBIqkbJ3ZQ7nVv
1T6DxP3OY4IZxza0yJJeF+a9PV56a5yjxdRA9he/7HfCGtc71ZRFzMnXnsHznIPhSO0zte1rXywy
xhtVxdVqabeJawqI6K4451QVPE7u2FCf4o2azinW5wd/ED/H2qaAl35N7snazmNMomDbS4/E2C5f
CuBvlK+wCPMw6w8tQG1MooB36npym3JRV49tsqB+MdDKIcvsT8S7MPxUOi5Uler4MQMsday4oWyS
9qwGnhgCH3sLHYeeXRvSfFwk2XkG5vMYCBiWRWvrXTf0XVjgw3jjw9vHXjrKd3gpHVZuMS9L77Q/
60Yl94kavLBFug0CYd0B8T2bba3D3mioJWTy01ZOdZwD7H1MxjFfGQob4nk8eJmuXspkWbu9COxv
DiNuOI3ucqprK2V+RxUByLvyoY6l5rsfY5B4d9bCtU7mA7A+F+ehNeYXb+mrdyBC7g9yps7lgg8Z
cqP50QXmJpaQzdlcy/JUCwqAO8psxcwPHstfUWPVXO9yqwq8aMiI80Ku6D6TaSwzmlJod6Z93s13
Vu72P4mQyU6NbZIVOTpNEPtE6dThgKePQ97K4qDVJKljpl4UfOxy+bVWqBxrIul23cR4Sp0E2iLH
Y8cpnVgrCue0UZl5KK1Z35lSjT/zTkzp71jS/wAScNt+1Y+y//qSl4/2/4Ndf+sD/a9X/Wj9+hR/
XvW3f/BH2Kr/GyDlhgYRycncZIEa/J5qYpi/4VnEXP4rg4Kl/x+bvmP8RtYJqja0UQ6WpA26+WPR
t/3fiDTYAjjxUm1rvvX/sudvkaqgQP9Yv5FF/W4H5gvxfYBG/yLYV2nha64b1BHTGmtwnd+iOwqO
IEXPea0Np04xvCtoF1YQdNlcxR+QFv5dBpBLmMjWp+x/h324zzquh6UiNdMerqe2oaZB2pe1cZBB
2sGVV+V1VCwz+3Pt3XjUdIfOAPU7LJE9Qf6lw4LQbDi2wnDCFerZIRghaC4cPRetJl9SNBfGsG9u
pX+iHTzasv85aAEyLuust94Dq+MetkKULyL4aparKXjhsj46yTmdz2Do14b/XHTWDZk/yPRt6qZr
sr0B52CqO8v5DNrv/HRkBV10t2BHM9ZdlVV3fG5i3Sx2fs5y0L2UU32ijZXSvr2VpFcDq5Vnqyhf
H9fyYnLebMNo6GifiEyfV3dFJbje+EFLvl111IKnuUI5YDq3ef++1k7U4qPc8gnXijNLnFFgXZQd
sc0ePPc7C5UaX9KKknkrnEcRBtllIR9TnkkmiaRfN+FAJEGqPdUQnVHF5V7ad0pLYu7jpz798LEi
GEmUlo9JI6LSzI9Gt7BaIfR0k7tZrDtHMK/0UKN2e1x1gsUq+j4u3lrQ5dZ/JgtyDWtiFVwcwqnm
azi9W6EYo5Q4YhL8XvT7pfhoWlREjIsR9Yz4nrLYNA9Z2t6rmgF/4nrTbm2ZIzSZK3linM/vIf9i
kVpRYZ2t6a43X/IgC0dHRe18V8pznrdhPUGMjBx7qEPFSYzNNQCEGRUa/p+kf0g30Z9xh9tiJzwr
Lvv+LnWnx95n3GWvPMCPOagk+JOmqncEzw3qHXWfNv4V7gEkf5kfUmCMomsNECjb+5YLb3B4kdei
eKOyQjK8k4u3Gj8N/cs2pBebzXRR+Ys+VAcEKdHgIZecXluS2E4S6gCRHhoZok07ZT6j8QqnxA1n
nYAdxcxGnAoxjo5E8m53BJsOza2rLpbLSewtN0NQblADYw8xJSMxXcV71fbxNM7x4FdX2QhsVF8p
ARI0xx3g1eh8qLF87tPgmOZJWI5VDNF+N+QtclD/epBjRKTFjnTEqBY/hIFM3ihfITUek6w+maR6
T6sPuATpqZ6aFbwkw9vqtVvU3qm0teNszRfV6J9B6bwLZXzm/VuwHgeNZF+5suz1J7t58Xos/HXs
V4x7jvc4WiW9t8T+VjqPoTsd/YI7GwWWSB3eFalIS5sNg6ccSb7pEGU3yQ+P4MGgb87i15uB8ObX
AgYKtGg21hzRnX2VvwsteQ18PiSaY/0cAv2LHAV8Kz5sa2lwTCTZTqywrRq8cJ8SqlbdBSsLKozd
MmrdvnLQtrDS1HtjJksiT98DhxEh7QrvVmMMD7XVP4nGXllRFEFsPl3aiyhvF1jK2Jj6Z8XniEzW
CwLKoz43YV2/r4zEjvNW4A/rEtjPznrM5KeRqBXAaI1dNJ4LZl5mJeLdVGjO0xiJkVUZv2DDaAOX
oyf2eltCVT9wjs6x4alro+ZjbRpIzXV/5zcktXrmlVl63WMjtOsMwPjEgY5uUD2PdRGttjkhZ/be
EgMMZ2rsx8IzQ5J6s50tB9JlS0YrPRkeFZNu5SrzvhrqW5RSB5Lxo9pd/LNfzuPeTdv1iMeo2qGp
c6k05KPpjXO+m4vsW2EOV40f7MYmufWnRoM+vfYhQZ9Qwb726E1g069yz7kx6iHa0lK0dI3bKfuS
QntY58QOUZx89SzL+DZyPx5UToWrMm0UqH5+7u1qiSusVtPoaO+WpMqFN57IYeWYLK8KY8XUo5t2
AaJYSD3w1uQ6mdf+hozGBbtyOoStXV57mD6OCcYLnzO1ljeys7NLViUbljHu/MxyQ93SppPpN1u8
m/XstWl1yilhPfkycB+JQBpJmVwQ9Gj6JVFJ8ibHeti77pK9oDma944S7T0PSL4bZJpde8h9rlJC
XOJ0sJsjWuWGBOW2I/Ja68KKAzYGbUm4FXPEKsZ68fpg3609b57mx9ooDqmlESuKUkOfURvmvQpJ
AiseUx/9KKCwv0tF25wMWLbQbH60Mn00mHWtTmv2ynwYssa6TpDrgMy1467nxLrrPdwQLrag+qa3
bLm3hJy+Cy2Q4VrayjgpgvNCMrFQEzlmfePN/hpj3upuB2vFpOQ+IY1uT0vucT5u2pIl/Wlt119q
fmPDQ6/nm3Ewk1pdoGQ5lH7Mi9yGlU3fgSKn6kQapb1zR/THQhXvckHs7WwyVC8QryXSAcXOnC7t
eLKV90iZU33BlVB8Sr3WwpY2rnNSrH7YVMSgsZS1sTJYsWzqGXllSuMAr+bued0ZC1zze5XnTO+p
wQPrduVea4Y7x0ZdAuyS4JTQ5M5pK7nHYstXs0Y9JBapugWv+7CMcjk4LWTmIMSxQtU9W+ato/tz
ZDVOdz3qDAoejHsQHOAIiRYFEoy0Rn1Hxz9ySizZlY9tOoLYVMeKuesw8FYDWl1IONPJOczWn6nM
jDjQej0q3f51resfk5veF06ngylUnAZmeTFU/mxlw2lI1UXQBkk37N6yaiIWxiezr2LD5kZJ1k9W
jW9Nx5SmtYeelz3LygMpygfXH8n72Sf29UIW0BZ0GjTOORucQ1D0kchgQgw0y1USzYPA/OFnYdOP
NNn7XFTdpXGKc7BUt2lANvV8S+AR9g/tpmnbQwL0oRHRESYMboNt7LSCj4ZttDjtXCaIR83OgzOu
N++9SYbpap3WlExSwfOPZ8e4LTVtjIZqzleQaH2I2KQDPVp1OznhDPcPhKgu+76ellgKsC4yZ8mj
3MkOhCVe56Dcgee3JNANk3Nkva4jLWtAKpzeCM5da3lXDMnu90JjgBSkXF1NvVtEaGT1Q9Ou4h76
jZtRmE25H6ZKi8HLyNhLy2BvIg8Op2kLcx2Qng0rF1MddOsV4hLtwRBBfhjnDSQRGNamvsm/qWzt
HkCD8Z9oK1PSkK3JY5c0BK9aqvLDzaRnR3W3TLeO6RWnrnX0IzU83WtvI+IHNwMV1adsIru7ro+I
bdVTvirjAnQ1ngdbOj9BxZqokbO8D3QN8z/KJvK1c3njb+AAMRfMM1Wnazd5JYr9SGTakz7O+glT
Jly20L17iEIvzqfUOZWG1x6XoOt2DTrbaE1Q7OmWwIGGyh015lyd+8zk9vA6S+05PyxrA1COS+mm
5ynI3sxhWOy9IXXn1ShNwMDJEPHgjfld4C6bTb8arJEzmmDyvPWTZ3cagxNGvJU3dWzIFUkYUxRZ
40Y1aFeE2ivysgLr1cqr5K0Cajpb1jzXUYU64JC1yvtYSRBFMG6AY9reMB6gJMbLUmv5Wx+U/gmw
G/LenOkFJNO6nX6sZWsfF8rSIk3Ibw44IAciailPG+0LZt+HDISP6BsZpmkW966/79DTjrp27lKc
T062VAdeSS2EK7sgvbvx++XFLhZwlvnGXBqbR2lalivG9yHewF6cVhoi+CL5ZtnzHk2dThh9fZ3p
xnUguAGVX570sXny8fRa5QrShPYSu2JoN0/cq2cLz4FOVXG89Eu5c9L8HejVCF3N2C+Z15IlRo77
nA935limUTfiznIcYHXOS7J3k0tpNpfWEKdg+OAZpNcPT8UucNOXpsAxUSW3A9IkBkB9ODWNEGdi
2gPoIcSXGHNSUh7t13XWTXxSJi++10eF6X8PFpc2BgcKiYj87JxjKH4yzY5sl2W1n8D7xgj2Ngix
wzEL54a5b3IDq2jeP6/lGjwUBRxFna7Yqkr3DJ0Wj5mX7hPiv2+7fkQyXGx0AE4+sOUE9XuLxB4n
m9kG5BF92/xsVisjZ+qpQq+Rti3QlUNk1zip3HzRw4A0s1FbDovCalDw6k3muHc2fVA38NbW2sGu
hvQmMKYfIwHloc+EHQtC9vYlIWh4snSAlkZmPb8hv/Cm4C+u9HWc4mVq0k3VS5Y/cyj3hFZd1TI9
E6KJHnQYz7U+3rViNkIM+f6hDCwJOSQOLYm4Dm1h8ZC7ApN9PRBnguKMRaX36j23g3cpJof5ykyz
o5NZ1qvecyQMAtgTgd7g7u1Kd25KWbs78NfuFpXRtDOMkqxuJBpXrHJ8CIzErPZmWuYolUv7SNgf
KvCsrJ8XDSu27RvijizuPJKwpK9WOaoD4Qw9Kss2gy9dl+C189P1zoWTfs4xDTx6zmge6WyW+7FP
ZBb5QOCvpiPLi5i6/FLWWvBYlxodYk0JwIZG12WdAa6FPK1eZ8QcTykG548Fme33ifniLAFSz7or
jGE/doZ8DiZvvB3xTpw1EPNvblos1GEU03SAepsUuftVcBPMrnyTjpk8Fn2ewglvsfrTQPtUaKLS
eRqxaXyjbVXg8UGcXIeLSWUKEujlCFWQAJrV3pPTd+ber4vlhjZx/Yrse1YwjwfT9SrjMTE7LW6y
HsAY3P1U9R6ioiJzzMh2/zd157EjuxIt1y/KB3ozLZLFsl3t3YTo04ZJ7+3Xa/FBEiQBEvCGGt57
XJdhmtgRK2qW+jTXewUJvrEuLPrreTUMbm2O2ZZvfcY+qYIw8EalNZ7Itkig+nbb+rpcurfBNfvN
ljhrrwgI85EgkBE4xTYlNdPjSlDgyDC+7emBaLVHVHH6MEsOtb5G0TRvzcjG7FCmpFEI85qnBihZ
q4zv0Q5RZo3RVXddbDCHjqp14KtlyyhczWb0tEhTCVTY3AxtUS9nhED2BDdzTt08gpKsyqCk8CFI
p/LCXKFO3PmozimCJHFIRe38bEaUMHpsUqIFeI0VYevu9CAbQCo3npRCcoXJIuzuU0JATmwEGIFr
sVzVH5cp5U5vIx92NxGVOS1+F0CPd2OeHok4jfi0NluCCfCbwoMgc7N3xmJ5qNnEN10DyZM1G530
ITU7ih4cqsvr7KOsmMOKRXtvi+KONCzYaqHEz47Rkr1jEsYksR04N2iTV5freM4nrpXyb0UrAQeM
eKu8DbAkXNomJoO5tdaN1LBo68lRaA9gOgnyv9lwISt/Lp8uFSPgMbOJNHEB02GpcBvd7o8PzjZs
c9dpPFjR4PrL+GCtLyk50oXpX4aeBBHErwb5TOAKcUCHqMAJ9Qha4WC2LeMKUoJc+MAFaPVvr93W
ipMW3uNdnhZ3qB62p2a47SWBOE9MKBl2g9Hd8V0XKtxe15qcZyjpd4DQScOW+7Swf+s5yV8YoF87
PMwBQzmOVUVkHFSt45StcZ/K0vrGTerIW/kjwPrsdCzLQdzBP4jnL0uz7lnkWOPJAfJqf5axDJT6
naDm4lnIJSnxLK+suAn0zXYpS0eHBSEzQ2tV+PHVgeVSiNc+7oKuaLiTuvV5aNfhrOAM2DdShl1k
EZ934tlfsdL6WYFIuHEylDbeG85Fz/dxmn40lnqj/flbSOY1RPixXohswYwQOX5RMkFk1yEwk8M9
aqti2EuJiNIstR4U9F4cGh4hr8C58RATPmPJd1haCubT3XNWzZcI0DsdO9VrS77DrR3mZ+6IYahM
QlXJrmN2cAdUiV7M8CHXq9oyKtiswal7jSMcNkPRZ4eGjjpMKZ0ZdKRX/c5d/kW5cmECYN2xZm8Y
mu5MW+SKa6By6Wln3oXS6+WmvMBwyAOLGiHc31Sd7qymelur+Y/Yq8lUhIun0uZpEDvaXdYbJzdG
yl/Sr5wY/cWIrQteJNKcQCFvA7SD6zzp8y3rWjucqtrXJMixOgoG3ErsSiDZrZJNxnav9DIxzref
XHADr/oE5QCqI5EHwRCDrMhEjVXabiZuB6/CbF4EitOTrvPexM0kvb7r79psDa0kfihKjvT6qL0u
3LWDZnXvdI2mFEbSq4Ik02Uc/Mt9MWZ8W+KXrCJMBXzdOltaxIG9lMdurfZOxLe0lfO9SirzuUBe
TBxd7ONiXT0jl3ZYVRSLaNWShikVSTvO8WTeZfbd0HmjMbfkJ3llT7xSacEj73y5eYmutWgshSl7
YxQnR5NAGibHxJuZ+ASmqO6byEVeNDcQSJaEWpQPHnm7hviKc3Y58TTlvHyyWamc7ZNgRAq6DBm2
FlyRqT8pS3tPprK+cTS44q0+w0nT/XEymHBP6UPmCvvURfGvOkoKDaz12zITPAYqTrE5X3nss+pB
6C2LJB0J+5ha9Qcrw30kc6jSu0odCdJlq3aqzdq8LLkb3yqhEQRU3WSfTAOazFJWONp0j43rPreo
QUxq61UfsnDCKe5rdl3fs/GEJY7xg7o65q03mf6XrMFwRW6qVTw5ZsN6pf+MgKO2XYlPBDcaxRYa
RmaONn6ZNi+mPWcHUliSsOFeIV9QpOSphuZVtz4TAyU6ZhR7k8MxpqjI1h5IMgMp/hLocE9OxWQT
03BzUtu13XHzMp4WbclCp1/H5zKiKWh15uFGBk0w08uObbQqV1MOC4Eb52NwGg6GSfvaIIkhs7Pw
DuV2ZZoo/cg3vA2VCLzSub6kypz5bsQvDprMzrKO/FK5jZo5U7bAsLLNbEJoY6CNkALaJlCsyggy
yQORWjqFFGLJOaggyg50qLjRUVHFFZ/FbiQHVlMJoiUvHHo1b2y1Q9OKFHhgH6QrF2Jk1zcKHrsr
FUTmzihs0+uaAfPMljtnzc2oU8Kw5TSexm1fL8A5IIrUFvOK96zpy50JRIscSjf4UTJgVsCkh2LA
savqqUpgu4RPCKmHKF39JwVOhIqUYuIo9MnUtD1Y2oDJKJfCPCnAmgiw2goO9OIbON8ZmM2FVir9
mA1EAJiwkky22lNGcJAqrfqQKhTlDXSUZLsCtggzi3U3DZ366zDRDCdtuOTb206eMOYe3ZzGJO8D
dVkCkiW8l+0/lyaEaieiOfJKc7pMDl9yYAknxjTtvnCMkXiOFp8Ktfsecrt7hhz0K0vTH2PjNKAg
T+Rg9yPwWDolGP0OKWbVXQljyGdw3v1rHPMrqxua0NxRf66d6ZmvAcgQuFZ4KH85/WiX2u1PJKbM
82yKczym+HEYV3PxmZKg1OuYI0cUKHm2ceRJ6tEkdYxrneDGygWyKvRrls73kHtvVhy/iWFBcjCK
0FzjNCSwc8K/RI0HU/FdXsiLltLNXFj002gEsB2OtjuUTtqHgOwYOWX3RXoiDQcRNb3K4WQXBzt7
LrNrXxO1BAnjaPY+WqjvMVsr39tNz7pYeKUt7F3TElQsuP2iGe6dur0airyNhvowCPRM2WZB39Lv
opjuDX4tBqZpnvdu/su0Hav/hMejEl4142qvku6gK/09tscnsy/iozlMN7VtTlj0SHFqy92QMTZq
lJ/ISljpkwTcc0JoL+U33Owhxppo9QX4HYPnjPR1bn8qrfLHUftgC6f0gRDuxeIwok4v5ZLc+mj4
KY1EvzgUHFDKVNRE4U0Kp0R8bhducLW9vvWxSRC0rti47wqRP7gxlqWZZWt1T0JfDmWPn4D+0BAL
1mlyO9fn7U88Fa9R1ywPFN7eava8SXlpbB5MUjZpMYVFtuV+8jgg6v/Ex7rjoFRsxUP1rovc+yXb
HmCXlVnlicOKcTOq9Twsmm/zacYE37xyZdewI/mj0Q6vltx6AUojAOfVMTbdN5ttc9czg7RbhUH6
vbXp86p4G8zEChSYA2OVrgBNePipC1tvwDjtHXHdyM8G24SkYL+7TfVQjbyWeXaP5cAwKg6bVdT8
rCLEtoqBGGWA7zSxEmaew89I0YvdgKs197l1R83CPrbknq6Ka0NSy2rkHrZDQPwQz9hHrqmzV1j/
cJt8xuxtpOixuAWappI8vVqluBoziWbbAAUlDgMUkCSJzlXkNGzFacoREBuXoqhBi9b2ZFU8+Eal
Ob5sGuQ3i6tyrqxPLoPd56abzacaL7FHI7X6rFcT3WydSVh/h2BVnbksnwwqALmqRRCTB+53i2FO
PrGVh5T7Bwq10fm4mynaW8UxrkR8aFTn1y1ZGlWGt7sS+4OfVxTvpONCK1HTgoEvVNwly26sU4eu
Pi5B9VDmxwYflTsOtyzBbayCqOMcSK9VVImHbKDcKY83OAR6unHDNJqdWlmEIlN6DLb9WdMceXJx
UexnJ37Lanlb2uyoUiflQxKwA+Q7G09Oh8epy0fen/lcoCG+pFXzB51z2i0298505R8Qk/tkswL6
SdUjcpW5EQrdqM9C6w/gsv1qXB8LDd4XN5WHsaMzUhLGxBoteE3URvR3misutez2Rdbf1gb615Jy
xlnDfvnuo+ammI/k2g7kAT2zyLnHtUyE82qPyyM0lvLRIb6s9S73uZ+ulzDrnEPv0IVGSURyTFLC
icMYQq7c/2cPIDSzwbD2bqpzymgxPyn+BApDJf9anfuy9qXxbGXdTWc5j2Vzh93Rn3tuYPpEpG0V
xgfcrS4YOmjA/ZBpr6K3iLBaMXcZ0CmR7a3AL+iF0vaJ9SyJjWftq5Ev+8jM7rCZ7eP2mI5+Pl9M
W4ZG/O1yDR+woGFY5EJH8rzFnpP/aTSrje3Mq3IDM0verZ4+uf5bGntFr9/ztP3aSAXKtHkLdD8e
pbdKFCCwUm1/IeBDsdYXNhqv5rqZsgw3/T61uqBP2eoQZXLroyhylosx8TnQe5wBT7bJp28rud+Y
SfRcNxRbRSrKXWao4IOGXDmuDldt2vUs5THN7fippXuU1kUEwXptxmPXCjfEyqFhh2uTf4obGWE5
8I0WA+uQR1ESbR3FSD9og7TA/DFRnHPmRMbmJeClLhL+Uj10J6r8JkBrmOaqoiTbmWhc3uaOpR6e
fee7rUHNlKxvRlqqHyYkKc+slx7hNo//OvihRyVjiU4NpXob1H4kRUTTX9CmTv0455FFYjS95TGV
nhnFezxrhkPFnZ3S0qV19xnHgeeZQ70Xl7mvqx2DPPO9caODXVRPaStebHrGmfTnH9FSQ3dRmHoR
sd6RSnzoFMNhs3plYF6F1ULrY0SD267gmlAmwsMpi/eJr/OJVtiGKG/+raXWPcO6V200jpqUfxMU
pb6rgQq1ObIgN/nBeuwd5+RG6Lr1bN5ccqvMJPWbkvC0dC6GsJrJVx29s8onfoZhKyH6gMlkN5qM
Ae1omneNwtMyyUPNFMPQqo0C2D8s00yktSru26k/rK5+F+fGrTHtT6GZj/okTqneX9acnnVzatEI
poyPchUHgpH3RLFszoXx06ykp0Lv3w12193SruzgEHEPdS726KNbraR8IoV/XyjSdwSqdAU4bJqZ
Nw6MadTsGgHVQCUc/pnZX6sOgEE43HvcUnGSIPHSWQq3YLD/eomeFU1sbbGe416ofWrFc2+ZOZxC
c8LmLe8MfXhwejxh0RqF+px9Du6GFoxrCgTlP12pOF6D32tnrQz1UhzoYQBWKYF2CTXUDcz8a3xy
LcY+kVkx0Y7PaeS+cjC801WRckJI7kF9cd5c7kDX7zB7zgRGikuqs51WusPT18ZoBNuarBY+JZl+
NGFhLjsUkqrhhWZR9l6vdujI8aQa8zZQjKCCu75SgVKpTa4sUf+51MUtjTr2fkc+YZ4UXtPgzh6j
x0HfOAzaZ2ksR6Mfbn1JAyZaBdSmP80Qyj7W3Gdat/AgNvte2EGrQEQ2hiZ0Skc/gEBY9n0xA7VM
cVdK7Im7KTfuZk6K5DTux6I7WmnRkkaNKQZjOKNY4pPsCVTOTv1L1QX2SvqfU29EZGe4l7N6i9z5
TlPim5gi3+r6d010t3Js98JeHm33nzvsk1y5Y1xYe8DyAtPSidW7rp9Pptdz98kUOtDS5NdkHIpH
uSGSkir46zSIK0K95gyoDQKQTqEdU8S1Wc0fl+HJsY9Loh2csniYiyctE/TnWZsVwIwZk5mtxyWV
a1uUHWN3PjeLnQVy0kw4ICZzlzI522uXB9Qg31Kya8z5UK3WtWKMxM0WRZnDrdJ3875u7DC13daj
JfZsubn0lDTHjlNYPyRyL1g/nswhCcSqFrtqGHUS7slDD++O6vdlL2neZcDEoYH24Pe8Xk65bfzE
bU8EU31ktOYTuLiicZy4ri7Mw5hrcr+E99FWXjwWdqg3ZDbLKlxqMxzcztm6U1QM4wMEAFVDYBfY
3hkzbJ4VXApNNV4GR/kx0mHnGPpLUxf/Irs4L+74izX6R4gopA429i1sBJ42tN/QiR8ElmWfvfXR
MTltj9YxoZXK0uKLm3aMoXJvhvYwyD9F9LBp7d8uc17aOaPdddkUr0K7a/Pm0vf9TU6r4hH+x8Hg
wpyqWEeJmZ4riQRZzVhc6jR/55B7VJr2Kx/k+0QRHnMIe0Mjw5Vs/koGuTsNAQ/5WzwrPNoqAlS4
Lr+r2Q0UxbJKxprjDVhNkY8b3EgG1nDZ3LMXnyg6vt9qfjlghJsrA2bsnqH+5BuFJE00wGJy+EQx
sV7Ssrgh2dme3Piq7lRfRIFzSWai8mCS/CUDc6uWk2o/YRDNydLIvKv9WMSXloY8v0Qx23UYQhlt
JNSCDih41SKOTjMqOwuHDF/l+ZTEBTxWA+UWb4q6ry33plIWQDewlKSOiuKls3Kv0sQ/AKwYosi2
CjtUk5G/caTuQc8ceU7kwttXMxWLNb3i+6hS4ogTqqWj0+vbGr2bZ5XtQYSkD7l7W6PhRVryR5H4
02IMiNOphm5XhG480keA/9W4lDUjmKXljYbg4ttj+1m284Uu0kzua2MhXVVjybDMVxCdwHQUE5Wj
G0ndgsVYSvkl2vTFnA15LmcXMIWWm/8gSf1Z0OknqX7RAAR5uwYAmaSXZJlzphHxNpD613faRwVf
xmRymvamJ3gWcBM1rHDvq4tNgurEcadrxYWaZYwMyZHo4z0f11lQzLGNlO5TrPc1ZbC1xkwix/OQ
RwTW5G3orq68m2Er2Knh95Z1TLUaMFV7aJrx0cnz+girqfJMNXo2ewtzxIAJZqEms3Gnk6XP72ba
kJPEvewzwX1a62UXu8UZHuVdn9jPDV5mFx6BLds9HW6c+gpLhL3glBPrH1H10Aq8brW77oVOj3Uz
MM+ilLVBm0aSI1jnPqj4Gvt4fout/LNZpR7SEv7Uiex7xHAY2b86x4aOIe9k0kDMeV/rQ0HvSnZc
zBq3AlPXLL9ujwXA0FyuUGZfBuZ67vCYoAdMAIj9LawBwAfZKN2tKCL6gtVwQTPqi0Q7gTJWTmDM
L9LGEuYowYt0PfVmbhN2zGhx9tBISz4njYweW4UXiiVVOWlLn/xSbbceikEXvxk58iCXY/m0Yn/8
06XDDgP8Uc3YiYopkXdJYU6Lr5HTZdS69G8ZJq07XLRFWDrk0MUKGnCBOXtc1kbfU4/XXRaOQBdC
qPJfVEJMl2R6d3oEagOcq7IvIqU9CKq7oA5n0ftkxV+Ri5fFTL/shlmS1sOv0FtwJztha7B7YVyM
cm2veSqzO1svlCPBydeu5G1UIlTQQBflq11nONI1DUe6mkNUG4bsp41boIj4FWKxJ9nmz7TDwqq4
VZ18g/2Jic16xYYufTUBM88l6t4GEu+LkvVNZ7j+3ECMexhchE/9q+Jg4dWJvcsG5ZrW2X2TmTs4
dAeBAHFARxIhE+UiaIxVP0CQvW8S+7GVTvI4WTXBHDTwTivnU4tR2p/zTu7sfLircKknCThC7Tsd
8PqP3ECYzPRMm3vm8WkWZvCZZmZUkZK8O8p1itzdSMqDAKjNzCW27it7PDAU3zUc7Gz1V0zMFqU4
pPRwL3rzqaf/VhdoUPLKc+uhB7uYhdZPkYzLfhCofTEl7kRnsdA4y/ql29G5V7CckukkzsuAndOi
DbgkphkivYvT+mhqDHGXGMOglry1Li2s3F4aVpXYX9MuINvLB11ixxL3BIq9loUP6pGhHauiuG9s
Y9xDUA70XIneM/yNe73iYA0xcp5y6c9r9SbLcKyTc5UsD+kmJs1pCf5NON1x6VxuuLOC4jw+5YN7
iUbHJVbqlv5Kb+BRW9M4iNMJP7bM0KTwzd4DinZeUQblXl9dzv21hHA6KfuRbIvX41vL6gwrqKHD
tLadANovZ5aWLHMD79/LZ8ve5TntsKa8kqggJqy+rX17Jk+2X0ozBESCWTl1f1yNJRJ5RXyAPCLm
Jc34mloEhxyxnkU1hWO+hLAKV+7FGYyqdKZ0vNOmHSE6oJ5u9CNJ0ww9Plfhjlei3BeaF5JOwZhj
cEQyTOBdw5x/seXy6Ey436r5vVyroCqxuDps6YzKyQG7oHJglPp5oX7b6Xdbd7jQNfc62Zz/B/7D
xDIKRW54yOu2h3pHBXOUU9ApMcIFiQ6bEicd0XP2xcK2UUaHKojd+JnEaxU4jm7/Fm0NDgy9zY/V
+sT4/9omCmlBbrADDRI4rs1iCbK8o6+hYEz7X6ct/D/TE/8bWuGafLe4kv76/w8yFupWlPh/D1kc
hjL+apf/lcDwn3/iv/MUtP9wqLNUHIeEqkZyxvqfKQvrP1SVSoANjgDsBdPA/+QpbFEKmk9Mx3D4
DZa9MVf+R8rChMJgq8AziG3Qk+ao/5WUheqa/Pv/R8pCoYjRgsW6/UvUYvHr/0uVUEW56kChPEQ6
R3xGc6g2+ZOk/hQ0ZG4edC0vvaUvlL3TbXGDCA6wVLivk80kkKbv7Uo1vayEMZlmxUukLZggp9UI
hu3Sv3UvYkSp9D2Y3SkY1Fi/1jryVW1aX7qTpPd2atcna60jclkVejPqCVCun9EOiyH6ajta3ava
IUlaRes9ZanNCbo9YPi23NYvIQJ0LhjXsYO0S/taTIcUWBYdH0e4phH2d1YxTTXvTWoICZbKXV2v
l2SaL0KdkUS1XoRcAesgGlTGBULoV4jseqCIBney5Dn2oe3Z+zzneCeVLntk6EGge3BT5zmWFfOe
vsuCplCc13l0ogPRb0P19S6BMkpYgtClBejkuQaJBlq8EowadM6zEIRL9PJ4fMs6UHh5EvUTVmRT
PzgDqIkYhC5HumZQAFbbroAviqGBt7PuQTLDHwgGpTcJmM5rVGJxnaJzIqTqN1akwohSuKXbsRVv
jIap8OOOG8iOgsjqHT5qWNqVCGS11J8rcOy9UBcugUlqQICwRjt7Qj8yKDjA6YEYx8XwtChp7AaC
F8qJJ0rEBTQdcuiYF4v3n35u2kSp+04szqQA0KLcI7qbJ4y36PJeBlt7G5cZuplcimOTNcthrvNv
3DS/eMivfQJAMcey/Zfj+9ngcXDmKtyz1wkHjFo/qPEhVeEXz5mZelWDZiozhlvRMKSo60z03hdV
dmeyzfaXGJQzi9xureeeYqBOD9eG5IizMB3Ep3jEsPndNHVIav1jttcj2Kp/8NpvWbuG5awcCrV4
bF2bF5BzmW7ixbofNFf9Zdxu7NpqbTko8OlZMdyjeSOkOrnqg16rA6sZz1rq5OGggsg0ih462nZE
aIMlOrhIMBdGQ0XoqMzZSrP9p1s2pQG68jVzmcL5I+mIYAC8zWBHpTwaLAB31lrOMwkKbXldyKsy
KEN827tamV9yeH6BkjUPXcN9GWCs87w0Hbf1ZbA2gKuzU8dJHHojG+9cvPM7w2SuFhs2srXF+D6j
Og3rJsCGlpKeqYoDJiJKkOMMfeHeg0hAuPUy1DkiR6NERwtQ85FJtvM+ikq/TljtuegP9egpfU0a
q/2wB4zcc90h2QI2jnYDBRRMSjd5BcU4NSD+TwXwrbZRQyRiXBaGzXjArF5G4vt3ShnHx0GDHpvh
xcYYp5Hl0U2c7M34vVBownmm5eeK0oXdbEEgMjsFb0i1zY9VnmumucbOzRleJpWq+Boi2lXv4/gR
qy6KcCeUA3GG8pJJ1/oA9vIkJG0lXZU+gYE+iVrHAQJyxtNd6NF6P0qYsEBg0cLKo2kChS/dkJyD
3GXcSSNU4Lq/rrpMoJzY1tmBDXMtEA8T96lqCzJiBn31LWKmZWR/JoLQTiPb7mfgkfemE1e3qMHK
oUxWSAXbfNRX234EO6DutmX6VLP28x00YgTqwr42PRHoBK9OFguK8rJgmmoPZ8zBqrQrPI4Q4FWY
Mx0DQjEenVK/Rj3PWzd9IxkzPnTN/TLhRy+GeI0w3Y4+1YIXs34AOj3sXPovV8S8IE4K2wOybV0i
Ej/6ov42ziR2vJzTyFXWY5gSc1fN65eW6omd0lmPRV0kD1RGMU5Ss/xUR2RlQEVWP5hiOaHV2QTy
N0kPyljWz6bSBknJOCOzEkj7uget5XUxSKO0UBkz0zyVuFZWhGe4KCwVjn2mkQwJG8vcTjM69zib
KuZW00qeZYHcTNZF6Y+NWZxmh7Mx4hlQB6X2lAyhz7MdgyvSaL/Mm2kzcxKBO9HiM2As61VDJ3n/
yyvSK0W00HY4yq2Wpy8/nZpOyDh1EfLQzYdEX9/GcdDYHcwYE24zvOEXpEyw4po4EkfmS+yO92lb
fEEDizn/9XTFjT2GcTgL7TiB8I5KlBTuL1wTcb2u2t2yqCAQYnGvUqR2HzVJhipb3orVeXIiec7U
ih+Mqgu7S+5FVH9MOk0IdS+XwNKAbZgxbnoDloRns/p4NqhGDZrOTqOlAT9vP94sgQsVUrlvcBTN
eLPvsF7p4TLp69VN1fl1jJt+Kws7YirJQlMSaSwG9Hap1cNJl7QzEgDMhssCHQVJr2GaK51ahbfp
MkfaRio1W3CcVhAYQUykRf0+dtzCARo/UWjhnMrFXnfUHpFJa+foOLVJF1YDLsaqaSckk/Kh7EBP
kxk/xSAji6rLD2PNZbhfcPjSb0J+f/JxwFpMYdc+kEaqBBUon0uXfqxOyUVKiTgIp1X/qPfCPEQL
3622F28S2oHPl1BlNqO49wDRSX0nkHnZI4xDzhLiVUi5e6WsE8kVv7JCKpWZf5KHwEsiYBhaOgEl
3cHubw5XKm7K29DaL3qahDrV3Q2S6a5QG0RJeXPj4ofSFL/pcvYNGX1jr0OJcfoPsKP83pTopsJG
swe3Hb03YpweY4eNLwLK41nFooarK+dLrxBFAVfbfMqqxTpZrG0U4LNcgZyw3Gw3Kcq+SCbKCfnQ
rfg2zTGOY01/m5hALb2KZU2c1zq9zNl7XLBhpu9un99ZZn5rlu0GSKVrSuShlfqjBV+y09+AKz2V
qfkQZ/9c4Az4Ifex634WrfCZHpBd8yGGM/V418jWirHzx766GYN+aHDW1ZlDlVAz4x5H7txlev84
RbNyoh+HC8iMSmK3CN7xm6GQ1k8U67EZZX+QXIUYWer3QEvYqnCojroS9OMISr8O9ckFTJ6fjOR9
acz9oLhtOBXlF47dm9JpPgUTT8Kd3mtFnkxjuOt649ZWyJN8YWALTcx2yMWRGMIfaCd0RU0MZFTk
NcGx1StVAM/RyG3dVNX4LpfxYUU69zu82IqD1psXVCrRMgWJ3/kU2aQFXcfXxenZHsaKEmdq7+oZ
Z5xNX8AmqMONjYJIJ9qAtKUdpqwMKUH4WJu69ECLrR4GFq7XIjkYFiUlg4hQLmfjCSs9IVNlGQJb
pyugbvm7rKaOvxPRfko5pozZc3bsNjPPAGDK0B1oELJLXJKyjfZJK6/FIn6la6PR0MdoidLXm/Zn
ke510VCn4KJD5thnuC2WRjcCPWnpzdh+LLtp3zmw8XeAX9hozg4nJjHL5T1X8chk6Vi880Urdrmo
3zDz3yEGf5eD8lRwjbkTSv7L6aw+VeDe3uGIPxRKz08FtGKSJIjFk0FWyBk7vkraGN0AXzw2Un0c
ohLXUhF2jLJ4E/X9QBlHuPAPHRQlrr6ggadPbh7PDJZ/Id54WuFgaOnL65pz6mlBdA9Gt3zCCS6u
zphpu7au3VuRY8Ur1qJBf1zvnSL/mdQ0qGBX7CqBKDVukWjL3LD6OIsMEuG6ddGjDjuXYZhkG+Jz
1W0NHLlhP0FY2LLf2bK8OElt/8OQ54A7Qs2LmlT6ccwGvw07+KQwwqHPsZhXzeCT3OT+busknGz8
/G6WJF5lWTdlgZgfZTFHjFgeaQ7YsPeZdsdNaQjAMn0MUfTI4DL5iFp0BXb6HmU/kDWncEvmzRl3
U40EhiEa8zXmkEqXXjUNxpdeUQ5dTJbAX6KJY+VgWN6puspyGI/8z3RqzjH3BqEZ7PuWahRnzc1h
01ZZGqh2VXCDIt9TTXX7NMu1u1EZRgbRsItnsagZdvUGuSsueDtKO3aP7JbNWWndmFG/re7UBau/
nscoRkzRP506ifd9rFVex5oerpOBKl8w3WCdJD0+4UzO3GogkUXbRWNoX2o9uT8Lz8eIOyt9LHNy
Z2mT4ve16QtgpPzB3FbfCytWj2Asy1NRUfKAbWJoj20bqy8zQi+1CgRSyfm33xq2nH3WLeeyxmix
KzPVfWkH9uERxh4lGz0pF9CafuUggDgOqWK7GBdv4Kd6hWxMnHpiNnubJUuSNqn2IbM74zBYEyj7
Wo3EgXpSZjH98gZZDDndJtTJu5pjMHTp3CRP8CFXhv4+aUB4SeWWXzMJ3cGaocK2ze0lXFgpgx5E
2zUbcCARnGzCpVv1T3eqtP1g9dOJFouOtcZgJc4bTfFc2IMEWiuGddZELAAoPqHP5sRcWpzckVvx
hiC31Ux5m0biYkxwptd1gx/PS6x6EzOnHat7EaoM8g52XA5eJZP8UZlNTMNL3Chn2vk6+gdKRvg0
mFxzRnoIsql6AxuybN+j9m/U+wmeeaaBgOlD6NKPRDjyEsj3ri9egaRW2zAzCjK7IUKjR9qBrDOt
ZWXz7ZadgWk0dvEpLtHEsFjWoa3M+iVdzMizOtW4xyL2Qc/2f2PvPHYkR7I1/SqDu2eDNJJG4+Ju
XITLkBmRakOkpNaaTz8fsxuDcA/vcGStB6hVVWWakzQ7dsQv7Je8M4AvTlmyoIHvfxpFQWFjS0x2
/XTYMIPFoUBq9m0clM9RZYOpxxxjZ+PLOpMrvjQp+8urBvrzCNDLBKyrqEnlxwokhJhP5BBj22YU
8WNr6sONXsbGqrDCB9Ovf2cDTNXeTLMjSlQDui7l8FB2hrsGMfe5s2tv01k+6kwIn60y0U+EI78/
OEAfjlGP7Ng6jW089/IpetHzcbrD4R1hnYBcH156v+EGmQJ3WKpOWHe9UXmfVZuX244hyTrsPPvG
hdW10HvUghwKw6WD0s+il7CbbIUyoMGzIOHY7GmH2juvi+UjDjIjTqNdChKCbHeVlZP9WeB68Zgb
kXgiUWNepKrmbtBBaZMEmjAoielEosD6qWWAn8y02/kmlEgo4uljKn8E5dYPi4eyMX74vbtKy50o
n4K8QbRlazbZ95E7fZ9OmBvQy0y3rsMU3HVKAJyix/3ELW3tES4Y/fc47j6aFletVvrZD3bkQCOh
0rap6vyj1tJ21qLpKUIN8jMvHhMjdMV+WZ41QEKs7A38sOQZu04CKxax4CumZ9FgK6uhk/ORAaaL
AFJD3dKL8svQoRowemb0tbJaRSrlYQ9lAe9hzO7gNDu2BrANB3ndtkx+InTFRmhspA0JS8YUIxqC
lMNaC3IIGJ4yp+BLitDNwpJ+c4DBhGKSVHhcbJqqhnhnDdAwB5LaP/Kj/mfLgjVA/p+0X/yhhGkV
6EP+lMksf4h5RkR1SRsRCR7j42havQP9tzTuC1K/XWimJQ17VaYwV+3AuBVDYX4CNYk1T4KSFDqL
FpqfSYJe5BIUW/+hHbJ+AvHma8E6n+dooZF81JDw2qXweZ7SuqYyNRymcJWp0OYZgtJ7DnqT1AVu
svOAO6H9y2uDYZWQEnOJqTyCehvjXdHZkXNwLDvcgLQZCxARATwQpRABSyDto+2n3WAwQgmNatba
LjXEuBCJpFhgHIHmH61vJ28QO2kBUNLRKOODjHtQo5Tw7nffnR5SrxQveUxtkUIIOojKo2VDabXg
mnMd9KeEL5eBkjiCAL0OV0Yy1UDn1Tc7yHdwOPMlFEadaJ+lS4tGwD5odXSNkry49YtoAIja7eGy
M/GH1RmYzxBgllYpxkUNLK2hHGn92ntsPeinqJjNGPy8XrZ1ReU+YbTiQqQa1bSprNsi1ZHiw2oa
bhPI+X4HFe2zxbwhnKHSrQpWrSx3CreXCLNCpqpl3y0ZGm/SGWYMBEpBHGn6O5/U9WlUTr2ybW1h
RxP4VQBIMdc6QnewhfGx27Z9mImVHmSAy7poqQ8f40Q+FiPWAGl/E47q2dLTdVgict0P2z75he4c
XiXABJEVfcJuOH+mMgSEN6jfOqYJCEZR3HaQDa1Fa4LKNzrYwxKG395tY7mcQXtK93/0fvDLBG4N
xCLe2qMNt9zABw8IPdgx9LboXoCtpbG4iDwLZoIaoayG2cZWLj4MiloxsA8KbRqMQMjpujBgYo8O
Q1jAKJ9LT4s74TEOJnMZZfovZo86KMAwfeIGXjvFiCRmRCOQ0Qa6GQX9DkHHMrCY/ZrJfToHPJup
ydJzo3GlMsNaoBZIhLTVN7PAADISN3T31qkLCkVBZRsAaAISK4G/e6s2ptD27Sc761YRLRTUDpDZ
rn+KwbmflIFUD4PIAi14D1VKLbICjLOh7rNBv+WVZTKsdlZIAiI6aI93uT9Smyi4v/rIrsiiZWj+
qttHTUBP7nGviH3mXnJ2jjdzWK/6Byz11iqIuH0Ajrv+V0dtS9iqoPhmiszzhHls26mD0XtArxjt
p2SyTnGYFMrmdqBevMJ+KjXDX1RVSMqh3ZsCtcV8+KYH8a0fzZ54Ypj5omvM9b5KoDTkDTdD4nC5
p3eRd6yCYIAH7u37pHoiU72LcbpZ5AkaXpmnvpQhuNlpnGO6/9Rl4GEUPglg3MQOTxGQEMpbhb2N
yow1rZJS22SRWS/iygAHSgkDR7+0dtz6HyOYIR6dxxVS/9AkAAAiW5KInUHdT424ynUbNZIux5yT
CQeI7IkWt2WyG1N8k5w9rRprYVXODMzMH3Iti7eNP2N3cu4zZshkS/nSBBrW2LDTVb7tnewo9XQ7
mg90Hme0JQiinNvEA/8y9lAuMl4NPbBmn8TUt7IGXlI7EvmAbNiiMbgYC1yIugEmBc2/h15BwIeI
xhzdWTadi0QtfTYaZTtIBD7d9qfJhJgPZ9OXIC4UhV7lcZm7P5082WAw0CyS+FdRgdf1ram5RThS
f6zqEWm6oCC0lpCTBiRfP7qpQMwQ99xt4c0ENmmBIc/Hb4lAG82CoiBz7RYb0A1uITCFu25V+Xiv
0GJrsz1o6dXoWl+q6qOh4By47j0Q2GUZ4oFZWsWya+MbgKCVgSCBhYjO0Q0V0OAqXOBStJLF3u2N
VV9+KuBehMY3knOcA4yyWmu1eogz0wOMPhzyBB5CUbbTYUAE2fH0h7QpbyOblitB/numw/+CXJj2
/ad6qI76+AmXoKesdLkrJ5xi+pqUoDbjT1EYbQLKFMDiDFsC9H29ah+2DRfuoL1o4haZCGYaw7LS
Ie3NFBQUaaYowe6iWdnpcYyznRaqbVZNQPz5//p2Z4JDj7lD/BEL3I1WHZEKDEiCrL1ys42XvNB3
AP33UmLPJokozvTBEC2d/uYmdDcdfdECBVg0n6kZaVKDSgLRc8tIBdLGISo/EYoQYqFC7BhrgI1w
qqeQjHSw+tUoR/gc5oO0X1QLXEt8scfvcf3CuIVib8bpgcwm7ubTcGBsm+GPU6vPOHMsm8JYGvQ7
9DlZaLK7RqPn1sZ4JBLTqCc/DVqNdneeHNC7QTwQauxzbWFO0Pp5vBZMa9DFUs8dsoA32SCeLAcP
VfQIqUMEnPep+WUNzn6m+FqivU8o8W7csIr3VsGsgfxlBdfZAI3fPxdFfVdG2q4qw3lXZ3yywE0p
Gpt6iX3KdLS8ajWZPuzL1tkGOmWoQDVIHxXYekuupTaC0JYN9d0o/YMw2q+ZbWJno1VAcMy0edZ7
y9+qxh6PtLMsvEeT5hdXEN0Ph0zGCtqjJDRiiztH8mZU99i7DZu+BjUz4cgBqAE6wvDZ832caNKp
foSL4WjZXQxcMemh1NSBKe/hc8gddG9auO0HK6Y7LClrSrxcnGEyVhMy6E1jjUent2/IrZnXdZ8L
MEbMRJ2bOsePQTxMgEEqsYnRd9nW/eDeIEbVr43BeQ4mrhrXPOiRfl8UH/sKqHmdPscaxqTQ+0WD
gVqmG/s+sm6QCwtBCPxpmorR34dM/rd2orwbWuHRNnUL1K7aqYBpM8hd3BS3oY6eKAC3QA+eChq5
tFlmEfPMfUxn+euqtwf+LKmYRsddN4utg7LpLnLx/MopkQA+MueoazKt0Y0S0GaHSNjtFrl2nzoE
dSG3zatHw3U+RyHg/Louo5VRhe595njePnQQjeAtLEF0O7dume7QWr8PgpvSTJmWGup7zh9b2CLR
NwireMvRsc0B+y3HgD2j2RsDdvxCy9xqm4ODbpGT6Z0Qjp0/NgtTal9sckOYicGW5KFZA04FLDRi
b4Hm8XBTKpKjvlnrJBaqbe58kubnEa09rmqgEVRvT0Pkfkt7a2OI7thLFW4mK/s0Jhom8vlLjHI+
2j9bo1CPQEmAnuktHSsUTwUQrilQjyZpXYvOPFRLXCMbM1ynZfOSlukDfBNnaU6NRfM3bJZAGvtb
o27E2rb6mbQ3/A5IocF9qmo75fH3YPTIEG3uK/Rluk0L1j9S35ypfHQwM6TlwHHSx9vQt14UlaJG
+30TmmRNPhK5N9TyuxJR4V06gACOCitYVkX5wevRR2YeMSV7hGMBudXBj0QxygvoFRjchD5gOBXs
sokxfJ6SCesjuy0COqsGdjf8R92Pj5pjAqHMemYIOOQFe9lFe1ps3k2fd+OmKz25cpM6WfqWucFi
ehlAyJPdCMxQtv0uzEt8z5NJf/FThQVzLzHd0sluZOHitBgD50KZu84GmprMWpchFnFjVT5y02I4
XEAyclvUfcus/1Wgsg+tKMqBIpnw/2vMcjE3Kdf+aFd3cWLeh1Hf7PhpQIIale5AUaJeXJrEmwKJ
Na+FQW/WprOVRvPVC6bihoaFWPXoha80rFgHzfjA4XtAqmiGCFLwJKYwYAE3zHYnOmGeHg+fZUL6
WCGLQqVWlYc+0aOfssLjRZVBtZ9yn8S+ay06eCOUESPUVnas26gFt+FNJYN+Vw52vdOkijiIM7sN
4QfSuwiEbBS1S21ym5U5DDVMOtAOGMDTMQKTtq58/Wc8hJ+0lJyuiqKN0YE5EJBHl7JCZLBRxWef
kdGDoNxYKZpRT2qwsjVtI+SMy0RbgXnVbs0JXHCVd/oKdxoNtkH0AVmrZ/g/X5JW126sanKPpIZY
CDaMvkNY7ngeo41DK/02pwAOVVUdEFmsdoYpo5d86tDXawt7V0FFXBrSocM86g9iniWj03WfI3OP
3UOT/2wcq90OotKPAsPp72Nfa5/yOBs+hzpKOVbejvQ9Uadx0vKroWWSUme6KyRcpkA8aZ2Ym7L8
AJVP+YehNJGVdJhYRDDisqGsVq7h/ozhSQQu7H5HVCV0/5TkJ4yh3nETLFJy8WmBy1GysxIFakD0
8smH9LtKneJF4mWxigAbI2DpdesadfStnyEHiBxwuFXQN1+Awd+m6H98ZYhSbQcfWKxRDbep5B3m
ZrRBArLYOaFnL6MquoXUxXjICcG9FjDeAjCTeIit0yZLd0EzGqvK7JG1DZA08SCt0PW6zb2kQmS7
/ebZINmBPhDR6knUSF2TNuBiDlemqPZgjeG+fmvoHgCovNHqYIXtx9yb4vQEsx7Hom1NE2aY/aHW
YZnkSZJvRRGah/+PvmrG3c///R+h4yXz39FXD3Qsw6IIs1/1awTWnz/1H51bIf9lz+AmsMOmY9LE
/n8IrNm2xgITxQAf9xo5K9D+x9FGGP8C4G8Yyqb9a4Lb4g/V/za0sf4lDYQMXOXYBtmBbv+Vn82p
FRLuHaawTR0TJNcxlW7oZ/Cr2BY1di6ZTtnGmEM4XbuGHHrNw+vtKhbDGWnj6oJVrOvOXluvQF4G
I0mrGNLp6Ha2uca5BbhXAMn11Zt/+Lc07//B5OohD7Om/t//ubSK5cxgNsdyTLBpp6uMHZ4mbueO
x0z9yVBnwefaHv4t5vxfHYDObKzmV8YFDFbNtslCdEPMP+PVwyjch2FIgeow+7xG949OJEggK5Av
muFW95Mt+996bZfPSWnMwxq0i+yVLRMjWuFKwHDsr5/aZhYsQGdJnY00yxi/+jlMpSigRMBT60xI
9aAv9zQk8/X7q1x6amkB+1NCSV3iy3W6jCzxHAr8oj+GjRYniJuElO7GVLdI4nCD4lXQm8Lj7s6A
SOm1Sj/ikQi22ixhdazQeOj/ba/1X7/DmTwzn8HWXY6TzgRGOrp9Js+cqXKWa6q7Yzjl39FWjG/Q
IfmJynd5zYiJJ3ulAz0vZOgG1kIOh0UK62yhoDCbIhRlR6gN8h/UCOE6mSSgbt8c7gAzu1fWu/Cq
Gf8qenq6tOeogPz16y/qJwgfhDpP1jnMhPOAwQ7yucMXG6G9T1rmkbBraef89uRY/zSMIvid0OJY
aigDBH+7uSxijaErQpDD86uzvY77ZTYWQ+EcIuLHKvUZtTYcwStH6s3Bnc+sDt5UEYRwZjvbwkZU
uCHAKPugWZAZ/UL+xtVZbt/fwRcWkURNy7W44l3dnYGor86JMjODbVkUx9LOq1lcpHwJQY9+en+V
OV6ebBYLRUt2ie5IUyi85U5XqdoWd09u76Np+OF0E6RIjQBGxWVlPZVR/6VQdY01ugf29sqnMuYg
er4029NRKCU4rqWf7VOdGZUxoZ+MC2yRFxh/RkxmqlKZh6YbApIkrGufYDCg9GEHDlmnlD3yw5Up
zWnlxmPwqKlGa57++oUoCbxPwuNx8DA7eyEowFWiy5zqGKmppaFWzrbmRaVnvxPm+ArNycn6jZwj
KoDvL3wGLFauRU4OzYgb1kD2zTn73oFjirJn4nt0vcDaQCzKEKGguVjrenMsYwjb76/3dn/N60ll
YlCnpJTz53m1v1JZo7Y0gyNTvxe0y0W/dp3cXL2/yvy6Tj+yyWsEdu1wWtgkZx8Zin9UtFmZHHFg
MlFPwjQD0shkQSJPvFnEu3PL4VlaVvSrdprMv7LJLjwk+Qh3OOIx8z9nt0CeJUNSpfQy8srldo1x
1+6K0bgSD4w3sZ1JopQG6CEO/OwEePoudWpyPwdVeBSTlqaLHpmDudGXaV/peRR48ILI/NFJHUk/
v87Ll44x7CdXlnFLKenUH1NZINYgMcmBHx17Vb+MoxSl9/e/xZljKpkAroJcDVgVKNBrwjr75FDf
CztORAaaOxAvzOdxyqkQ+HXI0jeOm3UfC7+fXsRAU5JuMJ2AaIp3ro3rmo5939acCk5eJpMrQciY
38/JLnGEqePiin0AHqby3DN17LuoRwNjPCRaEyCK0jFEM0VWwBozwn2q5HTwR73Z9jKSW2vqsfIZ
w/jn+6/nzV758yMk3g5kuGQOZ3sFa5TeYCY8YMPktM9oUKd76LVX98r8ks+f1eYh54TMRHjwbK8M
gdJjUD7DAYk+Xy6SzgRs46AU7C/pNbvPUZAkX4Bamh+KeKQlXUwAw2j3RuomjyeotO2AQ/eVc/Jm
AzsEf8txBJk/aZk8Cz5NFVP0D8ikaoMNZq52oSnZor9BPVC/sgsvLOVSBhh8bENK88+18CruiBR1
NmyY6SQjhbkaxGgcwpF2cIf14u+//qKuOXM0mKWZbP2z/W6zpwpfS9uD204YFNiVtXLrsLjyQPO7
Of2gJtmc4Gyxhk7OeXb4J8SbTGtoDm3czC3GOYcuNIhpvVU8lpXp7d9/qovrmZhsCvxDWdM8Ww/U
Ly121tOFhgrtUMRrGl3M5jzLXkEliK+UKW9SBMeWNDupUHAsc+V5TtX0EqkDdCoPCIwxUFfFI+Ci
j42JgJrWY9wg5JUX+naHSENniwDX4OJAmfv0AY0qztyEpOcwpmRzJB+19wUptXyLJqn++P7L/PN1
Tr8ecj0YXttcUbrB1X+6mF+NvufZGey2irQDlLCRO6iH5cBd+qpkipn348SswzXg/jrD0CIeV2IF
QH8SD6BF3k/NM3zUHuZyG8F8rxGoxDYd8cLgBh4pLhdgXQwbNRuEYpe6jXngsdLpwCyLupRqSYo6
QfnvBpARkQbWCiW4gRGMbY8AZkPYDPRuM7zFlkovrC/vP/3bkMfDSy4tl/JcF/IsFqGJPNRYr+h0
x+tim/pTAuCw/utMYy7WdXKpuYfG5XO2ioVUaJb5lnHArWr4BSSGHiOutS/vP8vbXcMqhjGHVrJZ
lLdOPyQm0JlWYPNxwGSzv01Qglj5SPWsvaS5VlJfem0U1WT/4DEgpZ09EKJwCZ2vUT/IcQiWZhhi
KS/pc73/QBduRZ6IOm5uqFAvn4evlHrNQ/9OP4R0NP9AMBDAkjYCGOMU2GunH5Mv/JSWWRmm7U0x
6/5BTrt7/2dceljLsGD0AlDgkjgLokYlY7KA3Dg4QFRu4gmAcJyjrv/+Km+rATYJf7muqCAlX3/+
vK+vhWCa9CTPjIOpgJ73qBECE1H1iBtaBZi+bGYxMBwoshcFEBIJ4Amc0QK4ZkLDPm1q5ptJ1F67
Fy8+PP5NgorAgHt49qUFpjCQmD3jgD4BGKOeZmyGG+6VL31pFUKeZZkmKFqYV6fPzhTALJJGGAfl
I73VuI5330/mf3qe/7UBcWEVoim9F/iTXBxzn/D1G/Za12+tQTUHB1ukTxp9gn1fZNfOxpvbSRFH
pEF2Sb6v09o6XUVqqarzYhwPVh4H35jx219tOmzLGNrnU9O3+d/eToqrwhIkjQipORzJ0/WQFe07
ui39QUtCjezUc6pnDA6zz2FrVsfcRBSkqcLyyqF4u12VwWpc+fbcC7Dds2V1B6hS5zfGAcvVHhwt
6p6oQdUAGpKxvdFrXBIRhIjCR+H68OUNs/3IsK4xkalPi60+menuygGat+LJRUbmTPJBJTdzZ0nv
T19EJxIcn5LEPLg98tggSVB4S9PSenQQot2XukxvJRK5tw2Z9G4qoSmBHMaj4v2f8abem38Fygl0
g9hppNGnv6LGyIODlJsHbQZD5w5Oicup6IobD8NJJG4EzPHAtL/rmhdv31/6zf6el4YAYzA65MCK
s/0NEw3BUL8zD04mY6i5Q/A91cKnv17E4pySlBgOJ9Y+aw8MrgrHTDbiMKVZAsTW0/VljtHI979e
hlaaIhRyN8N1Pos7OfXBRKNMHDovSr4keajtuIy09V+v4tg403FqSMiVfXZWB6eukV3LxEHWUfIx
qsoUYdkJU6S/X0bqpHK062m2ne9MgYMtkPVCoGCFIEjvo3yr8IBZ/YNVDLYenTlhQ9I+3XkhuLe6
ziJxKBXwP6kLhJCSfLpyT13YZA5Nq7lItEyXZOZ0FVDbucDHg1XQattTKTaralL6lcM8v/izs+zg
+qjme5eszDj7MBKAdZqibXJoQY09RbY7fk0FkAg9ooEhcIO+TQIrvJIKv43cxA+bmkyREGJmeJZA
VaBC0BhMEJgJwvKA9oj8SLCCFZvV48Z3NKw23/9iF4IoDld0Hh16tpLc+yyImrEdILwdZAenjjBs
RXX7FhJnj5hmJ7augjG1aMbQxqDAsg7I1NX3UK06+M1xuUuRwmmu/aC3750fRCeUBoArKHvOXsEA
Tn9UWZkeStmlyQKicP4kq0wec+CzvxRj13vVQlzAF8nzkeTzJSyjuNPrb2gz+WCIwgHvxBr1q2KD
VVWRMh9v7A99PTAl13DDiK/94rdRnzsIYg3izbMmwp8c8lXaVHmooCLhnh6Soaw3IXqJR1F1UGg0
mFB+EWLxXSM+/1vNcmmI/GuQqvomuJYnzWH9dMNSQs0f06V5o8MLPTsWwpEyj9PiALkKGC2O085N
g0TwzgN1ATRDmugi5K4+T4qnEKmAdgraK9HsTQFAmLSZ9AidjqakkXH6G1rf0NuSed2+lE6780JA
+ThZ6Avoz96V8/k2CszxjNNCsME46jyioT+D0r1bCMRNvXomehtoeJriH6zC+MqlKYPSBCudPlBc
p1qA/iJiQDEyYfi8ljsPQ7wrEe3Sa5tvABPeKbXGeR+4D/QwjzCn2YeVc6cb7g+tszJsSzCYfP+4
X1hIcHXSsQC/aojzl4ZYWBwYVeqhTOu3+z5r7EWjtHQfdv7v91e68HngbtkzSI4BCr2E0xfnJiUo
QKT090oLq40BE2AZBoBB/8kqLt9Vd2j6mmf7bSS5ELbPLYBIXbXFEwMThpTpyfurXHhrZDW2mJtl
RKXzfBoLszIx8QfDCcwQC9B7xTbMXG1pKE9deaDLSzGcnCMgN+nZa2OyUVXa6Kp97pnFj7Csv6OD
ImlCgJxc/f1TkbFzfzp8J7K20y/U5AxQtAD1xpYJ/g+rtPBKk1Z0hBVvXgmR82c4DU1/sAoGDay5
7a3m0PUqQgJ7KRxkb719OqsaJm6cfYhotJK1abiHMGSDuZI7aD7XEe4T7z+mNce9N4s71EJc48ja
/FGTebU44g+xgpIBuBzOur8kCOeAnCfhfoubDhCNkYbWNyBGKTqblqUvmjbWfuW5W0DrxIsMOTpp
f9AlPtEoD4YJlNSug9cW1XH5XVYixHK3HgAm6KmPircxZtWxcdDxWuiR0LCJZlTGv/ZF/7NCaKVD
q5xZH1KeHAyQxK77gq/IhCUscPpjmEOHX3JFBJsYyewAOQ6SwVVRuvUT/LoZO+05/h3/P47zliJK
rMum0J+aAeW7dYF22beyrs1PUVBDaMl9bQJ9WRawh99/qW8vaTpJJpsUV2WmvOeJXllUGFIgnbA3
c/clKfJnNxzRhMq0hzTyHnAR27y/3oVoAuiFi41WzLyLzu42CCNxoKPrt5cFiWU3qn6felV4pat7
aRUqSZrvoE7J/Ob//mqn2GALnWQ+5/h0YvjgqRmLlTrH95/lwhGnVnbQQ6E0d+m4nK4iBjvzGxxj
955rOzvNMvsHK2PfWbCn/8FnIt7TNfrz6v4Mo149UFFVhey7Xu3TZmpW0hqyO5ocOu6Ysg63NEXt
m7wu/tFrJHV2uDLpxjtngUVFfuVpCTHMi1UObhkB9yocuisf6226M2NL5ouZ8p/XOL/mV882YThh
Tq2O+KxTYv9Qoys7jkW7K/qqe/CnHKokMD+AqkpsmxY+4/tf8W1nkD61RY3v6vh8szXPPmOFxUNe
DZm7b7oMlQF6y5DFfbE0urn0mUbo5q4FCqNP16hYh/eu6aH48f6PuLRhLZumFd1zg+b5WXbStDk8
ED129+R9ORjQuuq/xnYf/H3WYDEOp8/GsJoJxNnpS5rca3HdYJmpdBcIzKbTInawOHA0y/03KvC/
dsgufVbbcP/UIgrh07PPaifCy8LJRBor10CVGk3/2DE3/tUO8bA1zca7Ldr2e1Ak4h5jXPnjr18o
I1C6vdQe8wz07KMWUYboda9p+wE1ADFLrIrZcNa+Nl658OEkMmkmFDVAZxyT080LSbO0zdjR9hVi
3Xd6q+OGYRn2098/DcNwfZ5yzoCGs2s3FICYK9dFXzwqioNskhamNMj0f7AK+BWyMIIaE7HTZxlg
Aro9QmJ7dKTUqhVTtcKH1F6/v8qFW/wPoggwDpw5ZiWnq1hjDPOmlc4+C8nGJyczfoWVch/KrA6e
a7O4OlK8EKaZWNICsGYJPPp2pwtmuMG0ftyQWg7zSIbW1r5viwhilXZtHn1hN4AL4ICJP30z4+zZ
OsMLgkiUag9x3doyVlE76tlrXdoLD4RYLl2mecT89mQFvhhFOtrI3Nj4c6MpJu/KJsA5DYGHl/c/
1oX0wNUpZKjh2RBvxpVj1+J34fDu1IRQQVIqfRXhx/wQF5qz7RDUfja9tryyD82LD6iAWKJlyDOe
z2oSrJtCWp7O3kWhCcs6od3OIKbfeS2MY4zMc7/rGnQqnNZwtKWNKZFL7ukNBx1mrblABl5+ZrwP
2hI/FwGHpu6nLwOiFwyTbWTqsHhI9I+m5egF3i0t/Psk9hruVfoCDXwtGwGZSvq23FAcqKM7Gg0E
ta4NEayNM/nFHLLiAWHb4aOGhe1nQRi10M/xMdixcvhc3eAjhPv+l5i3zlnyyxU5NwZwNeOInu3i
AHU1rzJHtW9QrtoopfJda4l0h56uthGxa+zjqAECkWIfevv+0hd2NUuTq6F2CsTiz+d6dUHnyF2V
ZW6o/ZhNOgIqOCwOSd/8/d0ETIRtZjPpcKQ+/4pXq8QI5isE+shE7VlSqkVlKhogejVWfy2burS/
5hDHFM51aT2eB7oyz4o4KwhB7QC834jbtQEsfmlXjn0lR7z07kwFeBSldhr41lnkblNUozIPvVyV
eM59VwqE6kun+Pusmsfgnc2ICXLes1vI0vCxwfSCHmo7VNsK8Vnkxuqv72+DS28N1DkbYMaKU9Oe
faAaKcE+8p19Dlt67RkRChizbHY8COPx/aXeomBBzIN+d9nnzAbeYMYJz6SEAxxDdITGJTYLJqCB
8hhKv8A0shYLf4QAX1nZNoXHOk3jYcD17x/8CKnThXMM8IKUE6cPXKT+rKBB0g1KnioCjZg19BRv
pUsvWdE5w9fXlV/LoU1v+bDazvYgZHnID+lXssNLbx4oMFMFWuWcP3H6Q5RFia1NIQX+WIUbu0Oo
GpYNCl4mSjTvP/SF25kMmA4MA0fAuG+e2fBc8Nwk4yb7dcmA1f8Q9Km71ckGDlYiw9376106H3OY
h81Aqsaip4+WNR22Z7PzxOTYzY3rRAUMHlCN/2QVcIUW8EVSjvmpX8UWxP8chCFtVKthmG6Lzjb2
IhXVlQh26VnmEEmiwVlncHu6SmibXZAz8NrXWqdDT0Nb0+jsa3OmS1eyq0hqGQ3PJctZjqFFkD5D
XbP2jkLOUuB7uqwtFS0x2xzRpO6ndZZm9f37L/DtDgTPQy3NSWQexBV0+mhghY0wHwO5d2qjXXZO
FcDPihFtdYxrwflPknR607EWkQwbau4C2znb7fh1YscmYnsfFF3uLYTycV2acAvvFnDU8XApcjd+
ruIOCzbDaQE3p4hqHe3W050F5tD05oWOLZZv9boJA6NEZ0bFGer7XZ01mIEgCQf1uyiNKxXP27Pj
kCvRsp+HtUqdB0gcZ7UA6L61t2FmfgXTUtz2VjohzCYRl60Q9/vrbc2CNDMYn83tWedssIkReQGm
q7T24wwBbFrTx2nZVle29YUC2WE4K2mbUjMCNDyLg1E/9ZjMOOa+UT7wcb+0MSKU6EfImQ8diTjY
IVyMoZVKnX3ix/1vyODJlV/x9nDxIySIbgmictafPt2BrofkuxtBuzdTpW+G0v4x1tgQvL/NLy0y
E6vIOWFYuefRqNP10m2pEvdd4qDvaqtpBZM8uLLKpX1CLsVdTfLJ5Pss5mGUnGudb8i93/vkN7W0
b4iQxTIlBb+hnLw2Mr50eBVed4K+Isf3fPQRGI1Rm5YHXdltvEU9xOW+TzV1D/QhuZK6X3iBDKZp
0dLaAwV3HgKtUraDX5AjMF1qO3yU0YJroH8Zf7/zWWeu7Qkw1HRnW9KD1xmMnSf3KXOY29oCFhJp
8dP7u+FtpOUvh0TALJC+lC3OIm02Jhkbv5F7s6gdNPVbBhOeLo9N4pmrxhbBfpwq60oq97Ztwoag
5uI8c96gcpzuc6dAYVKXpbsHcjFBAOr09uNUlXRKhs5F2YX/jCFTjUWsVQXu12QUonp4/7kvfcSZ
JsNciUdnaHb6E6TywsqtMbDsx876gICie2+3V++xC7tyDiqkxOTGTF3nt//qTqaMzF2jdelF9dYH
pQmMz8rBX+vNmF85bxeeB9Iehw0RQrLXc24Moxgb99PM25eklUuImqjoYU565cNdXoXXNvPEuMHO
tmQh8iZFqdHbR5Sj6IV0OKnXRnolM760CtA+UJk6/VgstU/fWhJaE5UE2wOpGu/OHN10USdRfqVq
mb/w2RVMF4PZFTk4GJNzWL1hRfzTSYWpVVlurdiv0QvsEdZyI3p3XTkc+0oXN6IrrL/OB8GXQ7AU
sLUgwM182de7op/URM8wptOFgvtdaxZoyVR9WF27Oue/5+wJ5/sEutbMp6HqP10nZOKcokBcHFQY
5gcz8CyBdmYpEHoCILyKg7hGnK5FyuSvzxY7UTeBIzFNhSt0uq4dy8yzMJU+JJkh1oGGkFgEbfVK
GHYvPR6VIGCQPztFnudrVjNqOARHh2QaJ21T4VLIzqfFHywSZRSbJu1N5DV9U/yuNGUhy2hG3aLt
++lQ2DBcl2OXJXhIaiPq+sy3hLmUelnMYgwd9vB+MgXxaoxGbGOsGI/dsCx086Zrkx61nFiqZ3AS
KOsaMEs8ZL2Rslg0ptcYNygyIETAmFkE674NxMfJmwZ8GgKZm4uWcPhbA6qSrAR2QNoiDZ1Q54sE
aHmXTLxRiUlQqNkNkYcVHwm21y7jUKoPSY4W/KL8v5yd2XKduraGn4gq+uYWZmOHOJ2dOPENlRbR
iB4EPP35yLlZxrM8K/tm19orq6IpMSQNjfE3XTmmj9kqPISxsXaUh0AY+lOxwPHEhkXq442uNUV9
OywKUYyRSwoMviumAaUAV3rHZoB8EFlzi1e3N/dIV5lrlj2lzmhgeeoP7YAPdDo/LUPjTUzUnozI
Q8L+PpmcGtn9xNPfO42DiF8595j+FCtw9MztObIHHYuVtDLyxz7rUGvIqU9TFpdmifFaAm34ve1V
ztcccVAbiZUUyzcosHr21i77Av3BSmKUbfgfMSSKUVmHTYfmCfZW/ZyVJcooJcZ0g9EEbjTwVENb
Rp+MM4qkAY3SFFRn6ODo8seSEp3mzsHYFeyIxGUGYejH10P8byq221sbogv0g7/BOvblO1+lchS5
O8bT1FWfwAcld35lW/f52OPslYpxuHXXXOG6rE0nFymikzVq7jsLqTzE6koE/K0mD+5xLh+vpA0X
f5rjcb3SmYAftX/eGmONVj+KXHGPG9WHZR3NWG+nVYu0GuomCOgx6f904AQWzEb5P2GPfS2C+agW
Es1eWf2obdf4lUij7kIrmHoten3xXp7vG3Viu/l53gHv2P78P7eipbjFaoikcbG5YkUjVf53jtOg
jfb6OC9vX8axyW/A+MGM3Veq9bHBmTy3xnhsK++2xyfzo9GY5okykvvl9aH+IvifxwNjuZTZkDNw
KBns8t3GF32NslEfIy1aWAfcTKeHYEqxNV7rsikxEQu67Ig+NxIBpkk/XPWT89Yidj+bfi2w4VvJ
WQ8luofv5mrEBLOvxqRFgxzJEKQTF9j2kxPMxwVbzTdYnOMbDng7e28ZDaJPvpQBTEADz9lo5puh
g1gV85MaXeQB6Lal3Ru/X6cgwpyuc66s88uD2N+weDSAtyYq/Jvn39NdUbR153KMFQcCwopF9afJ
huys1qU6KUgr+JGp+fj6il/6uHg1bLCdjSe/J2paZpflpA9jjKCZiQGwzN6C65lP6CxpV968F+IV
QBVFVGgGwOb2hQG7yjgtNw8UQrqLUClJbpvJnP45K6AaBarK37CoJOK7XbFC0oPgbnSQXoz6oBpM
YhMbg+R/XjbIylwsW+4D9WWX9462UWe5kXVx4WATXC7+GI1DrY41Lo3/y1AQaZkOIlBEyPOwwGW5
dIe2QkKnxjpYL3R9k4bDi7TSuisnyoVaKm/ZTTKEhIoa2763jIZFm7lbqgN90ArnEqcKHDKsqNEm
8WlunOEjTY3+LYzNLA9BpaDP3IA8P6ZN1ZxeX+GXjxtapeZWHAFcyXt0t8Jct9qQB20HwFJr3zi5
47/TYKYKKjglTLF0aTEllEt6g5ySftRHDBX+/QdARN+KuZx5L8qb5oQ3XhoYbdwpQ50qBBrnQ1+Y
S3VIZDV+15DvC7EoDk4V++okgP1fATu83C9beWjro5AC0mHavRK0xsXPDm5Y7G8y3pUc16PSLHll
nS+MsnU6UXZBYReCyi688jnX+s4Evm0GowFwA52iysWu5PXFvDQKkQWjh7qtAyXteRDj6jWZCw/Q
uNZH7ehS947Qnb12gl4YBbQabQAg3PQ89/1i+BeFyBfXinN7qDckKrYFwtCuZMwXR+Eko58KFpVH
3PO50IWk8C0KOxZ42N2umaE+5WR2167dS8NsIjW0aNj63r54Ww7B4GCQiCpDhRs97njp3Trn3pVq
7aVRaOIT4Xx8i0xiN5kaEf8x1awYFTv6TU6JhYg2G/evf/6/d9fzez3Y3u2ASbb2+gtILeLJLW/B
zI4bvcrHo60r7aPpiOCQeYMO2q4PPiyzxJJWyfmINGnzy9Y2Aw7ZZtgHFqU8jaM0jlbeTLwoxgVz
nhzPp6qqjqSXWmRPqj6Wti1OiLM1Rypx6s5ULVruGyjI0FtxloNMDxIU9JVD8+UNSsebN7xF184G
krSrrE4eLmqdV5gx3QS8ZKUXRH3m96GiXnR4fRkvDIW6CuJIFNeBd+3pCWOdTRxDBrwnFfhPQY6+
YcMx/tlMEY17faiXyQhToTa9CRcwuX0its6U7GfePkSfqI6kvOiBw1p7KNrNqS510j9VINWVU+LS
/EBE8KznuIOBsd0J/8lok1J5S535DNos5c06tc6dA5ENneTJ0K/ULf52bp+FJN1PAGsbzeevNtAu
8q3G1GTZuSqWonF/VWgdrLdjkWzaaWOPZ6ijFSlI6Qorgyhx0Vg7Fj5m6lm72lghb65vIMSsJ3Mw
3DzuAwQ9gm5FCBRQeqdCy+zx5QVOkuBaX7TGgdyvjYOi0PSwceq+PSq95PHXVCa0sHzhRReO5ogc
Yza01nCQ3ZDi3an6Log0Z8JueOrU8un1j/xi8/O6oS4ESoCgotKwC91Bp1TuFdocY9yafQASspLY
Xi3Hv/iqEBPgH8OodSGZvkhgEk3P+woiQuy0aE+i8ZXetbAW8M+xr5LxtmLF7qNStqMgCq6GI3pf
vxOePuA6YWexjadbCE4K24gS57EMO48scsdGfdA7Nd3mqAAeNQeVY4EITlQjm3Dl9n5JsuH2BjtO
O3iTGHvRlxbZ2lWbokfc6l7/kZc9Ru0e0N9YYoWRo8Pnp9UZ91XnZ+cb82e/RrMl1NcGr70Fe6RI
DjRfrzwxLnwKCuEgJ0hc6Y7snxiDGMHU+l4Rd7gpHsthMk/lXOXHgvrGv2b7TB8ECK/G7eCnH/h8
L+MQPHpV6TPUtE548OHRndtWduWYuhDBQBlg0rPS21N4+/P/nBgQ3DySMadAI6H0QgTZi6jH9PP4
+j55mRdTH0NxijsM3KXOQ/j5MIBaeLC2Sx5zJ+fZ0Zys8W7oh5w6FMqneZgE5ephiRKk3wKFtC4O
eL72cymW5h7iwGL/a87GzwEPR3sVeLvlOvtZS8WNrmlFvLTANxo1yPM8tNfaC5fWdvtwG5aILNje
FQZ1KXvNT5oiRuIbDVq/RolU1eOVc3hbut2O5bVhBbxsQBJwSjxfWipTGGpgqIhN6pwdAp7yR4D7
/S3yLFVUObV5eP1bXtgCsJUBegOpI73fV42XzNK71UVVQxeLcZugPXHssHN5Z2tm86+JIhy77W1N
K2Fjsu8LNGrVRl+tOpw+06vDLgnqNyWyFVcO8UvBCSt2Q3zaDpSVPWfVVJinDKjsxVozBnC+elt+
Tgt3KQ/eEqS/TEzYzjZSBb88Y8FOGeexqQ/HYG6wa1IFrrSvL/CLzIGCHoFJ8xdMCLfa7hKv68Et
23KWqN3O/XGCk4e7TVEP59YIZIaflSpAPVj2tcfrpXG5YTa5BPC1ENKeB5LvD4CiA62M9b7xbn0r
LQ6awha9GVcYIJmxtm8NxJivxZO1zWcXwBD7ORk2BbGtIfd83GQt+tYcyypOEarl+vcmUNllYhj3
RLWQYe73w4eJgqb2JW1F+RO5iAb5fmG7P1HmrcqjU1RVbFTuCuOnA2IYWYUon5hF8bSW4/ixQKH7
nJhiRv2fjjMYBgQsPcSuMuMb6P5ssx9GHILuXnnQar2QN4gwQh/Cl2CVx9qcc7TF7c2Uhfyq+NlL
n3Ja61uleZha9OOnqkoQPfchyuDijuo5+KLkVm+UMV1JlS+cKDxmPWqIbAxqQLulKo10MTulKjQK
8FXyqKkea8++FoAvPwjSIFw7ILrpGNr7QCinmca8WeVxVsBxyuACfQYmkt33tbQxWZn1UoRYv6y/
Cmm7IaTM9svrO2ArTTyPCLptoG5scnWAofs0FjmCzqg0P0fdJeWmN/FxR4U/U9Uv3ykHtPBF8Eb0
w5KGK57OVw6dl9uA04Z8zoD9BPxuzy03rBqaE1rtm6YF3swiv7HNHvFr2JihmBaiB/25f/6uhD1j
URlEBAbo6/MtUBotl67D9VgUg/vBymtYTlIk4vH1df0rR7ZbWJ6QjAFijoLMHtiBV93ajIXo4nbI
gqOfd0GFfOE0/kpsD0vebsbmhbxdx/HDn7b9pPeLJSNRKe1HW28y/lq9JCQ+6AhitYQe6U9fBGI8
cVFUI+RYF2mBiQvi+2QDj/rnmwfdPwjXgEWACCDV8XyVkoAXrdnQ68AXJj0lQf8ryKxP5ETmlfTg
5RXHQKQIPjuNjuW+OGkNWD9hN0dNFyL+iBvAJu9tVUksG9//1/oBWQhfA7UEAo4EZ3d9Ow3i8RKB
jVhMvo62udBvjUxH//z1T7/9Nc+/PNx/cnq6/yD/yCyfrx2urElg9YGMRa6N8NShyIWJNufHRgKw
zHLNuobPv7CIW9MHYAskDGB6u+uky8ux6WZHxkWOvMkUOBPNh9k8rg5+2q9P7uWxyOT+M9Qu0VLr
5DRLDZdcd1AlX21Ih8v477qTgA3/O4r5fAkXMVSGJTwZSx6hkb7648HTrmodXlw2Dj4XlRbib18N
wddJuf7Cssl8+CzRuYowsLOpuyTr+X9YNSrwqCuDN4Tx8nw+IGjJ8WxGMnWrvfU0idO4jc3P66O8
PMtZtf+Msvs29jKWIzVzGXujp5/yAAuQumnTQ0tV4WNhBpgheWZ/C4non+EbZFEbrgFIuEM582/e
8Z+nTZbD9JJTUMde0DvH0ijdg7mIb69P78Ln4kuhRUsGvr3Pd9MTsissSkpMbwr0aCm7/KZfCokp
kpkfXx/qQpQjUUR2hoIkMkj+Lv6k02lzA0gjVmba/yhJ9GPlU3v491E8vjjFbGICKsLzqMBBrk+6
lFGWauQWArqx5Va19/Dvw3AQsWk3YT5AbM+H8SQEQJGkICl1TCqU46kDAofl7eujXPg6gLgpZqOl
DfF2L+Am8dlqfJuOYNmN4osxBSteYstyj5j0vz+kkTAied446JSE9s91C1fE3tF4RNSJb57HwceT
GKGPK7vpwjGO8B0z4n0KSHRff2hIhwSs+iZWdeU8jv6Io0ZmelhBl/m9J8fhCg/hQszxpiQjseFP
gVHbxdzU+bigBG4TY2lkv3WliVeDrPMrT9iLoxBv/9/fQAbneTCISsuH0lyaWLPM5iR6UJm+rsYr
a/cysaMxR8xt0e1A+9yC5T/nQeniQNXNJD9+j5l9oVb62WJcorz0hvc9y3qetKsidBcelxvPFhQZ
R+lGpN+NujjpXLtrAPiJ2HnjYqHZhols0oMxOtP71E3TWwMI+50x6e05pflz56m2f8jb5Brc4VLs
bCq1IPPRfeAYeT5/b0mQ5OuTJu4TAz5XbYtzm4/Zkxzt7gTIwr+Wc1yo4PEtgaYwJvk8xeLnI8Jz
27LeuY71sok9bXCOpodb6DK7zbHQwBiEyLpp78WIo6AsMCKyVJOfdX82x2iW6ZXz829++J8ciNIT
4hk+iRa/ij76vurjGq1mzl3qxC16ueGM6UgfmjVAp16z07ctVieRh7rYfZ7O9r2LTeyhaBHzwyJ8
fgBn5oZiDbR/S//+/iauXzrTW1xSGXu+RJg7KT7/5MSGzhunyKB69eaonf7pHPw7CsJq6AMDFgaS
sxulkWbudp7hxiVlxU2rwT+VSCMeksEyrhy5lGf5yftlpoe3iQFQwKVb9XxKAjEzH3DaGvfT1D9p
VB9/wXbM7xWd0oBnctKjVhok2HWjMIf7eO2nm9GRU2HxVkmJHZebZvjiCa9ZeaT31nQqNLpfPEYE
wLUypU4RmcWk1aHerjqdAc3GF86127WLhOXN3tnoSpUfdGcubp3FW7+so0TlcsLb68YrZvXRHQU4
pK5A6DZyAIi/xwy0xXDH1GHEFqg4jJGXzarABSbIxLFTefIOTAaGC53V9+9FJ9Ynt5tT4zTZeUaj
v2+RLoL9oEEWXtcxPyxj2iJ6iRfT/bLy14ZFaVMsV1br/04cHntH/K1pw/e94f+sA4WmjEyk+RFn
JA8Td6j/dUgnNskRcg8adei2kv1BN7r8EZ1356ucUxD5eu3iTV7PjVogX9j5V99vxw3e4w0a6b2P
eY4OJOioNJfHcuME44NGO8YMSVqGk6RB20SB0CrrmI0dIh1ZIuW9pTyhDtLoWOB2sLsxsgahuhAQ
8VQfatQ7RrxPBx7Bjo7+flAGxrvenJPvRl3/Vr1pfhYiozOjaiHe6ZbqT+uityc5U58MM8wz7u3c
q961RTc9JDTHHlt38K0zeojG7TjKjuhwk+ymc/vxD8YfVn1yHYy9wiAo6QgVwdC9T9MRwXcMK5Gz
LX2fpMvWit544895fVuOjpmfKykoUyjVLvNZOOb001/sDuPpdm0f9WkNboTXd7/cdLPu6SDBAoQb
qu674y+b7Rb2jfdlNw23iWn1v0SHB2TkBqUPtslZ9Z/Vamh3XYMLZlTP3XI30Hz4NmB1eqapAu6O
ml3tHDawqYiE3tY/aL/xKNGy1ospRKnhDGxQ/1BaGtpo0gmGb3rd5j/adFnf52OzfldQjj8tOCCs
YZ/bQCFXFjh0FoEBUiqz6ZhlbnXb2IXx0Gb9UKMvkLifffbBGg69PuBanphObC6L8iOlpvIOt7H6
Phgs3I0FflZ52NoOztvDvDbvVZHrediPtndfwosYj5qWJRp3cJ3aN0PpiC+BUamHVurJd6Sd/Hup
QOSfpsAr1kPum9rjMIz6ElZNV6vI1CarjghkU31cKAp/ko7rYW+XZAU2gEypOPu9Nc53qQDldKgw
ur+TRWc/rrUJLnDuscpEm6zNfs9uSgu7gabR473eGfK+tKUx3CmzNn+gQj49OABaMBFeWvjHnpHq
aWhIIboP02Dr94jCDltHXAu+9tTdHVxWcUSLzGnukITP1CqixasD7AdlbzSh7Sv8zJ18Xtq7RdjD
B5FLft84SU6puRg8TpQKA8+l1HFY16ErZ5GmMumGg9MARdfphkZwCtRRd/JgRUetXFuEa9buM8oa
FBO6wrlfXM39iQZpoVOrtLyHYkrrX0VrEwfZPCKzb5TNSJ9LUaF5M2AJ+KuYEpV+SvvGeMD9186O
TgoRIywMWOJvjH52ubyHVt4hadJyRXW5PoXL4BciojcxYC2L4sMPE7Aj3pezwvuWmE8/Zo4hi2My
1UMQLprdA/TIZPl2NgAifdjER/WzIXsgv13f4/Xc5Gnxh05ugJWmdGZxLOrc/42cmWqJygmPxZGs
NNLdak2ilIPsjzGpcT5506iBOoBjUf+cEwddUydR3wpDy3EXzJ22DgMmRkZkJs33AXYquDYIQweo
vAEeyAUVVGllEgO6ZlYqTAand8KgFcCgBwR+ZYgDYeAetKYSU9jMNfeAlWloiVjQjm9srx26kKAk
HuWoWzeW0zUDsNfK/yrWHi834OFdpPRUe1P61fQVvp/3udfV+oU2tua/W8xA+6brZZGf5tkcxMkC
MDFgJtwGa1iZ3bjSym856NO5SB7X1Q6ALYySk3lICsCPC0S+zwnvk6e8Hda7Ml25U3qVc0EI1MPI
PechaR7cZZHlTSuUUd1VGf3rg5kX87uxm8GQj7WWfwUcn3zJALLGdur0wOVThLXDTdTum5nJ4E2D
H50Vat2afcIqQkuPGR1/vIdb3QLXOsz2AakuFF+jqa2aLB6FaNSNBqmxu2N/42kxGWJ23hb9uAQh
vL8c4xZY+VhZa5X/bS0nf45qe20xxV4TTFszP/2IVXuHCxOi3/XRLWiAwxZuUswue+mKaNBS1wwb
0P7s4LSr/AMtSGyFvUK6wdkf800CPuN6wp+26rN3viHonqdBNebHgTmZfMimmCN/yddPqQPCGvvk
3s4jkesYlLrZsLwthYWdXwHeLj9swiA53nRG/mc052UJc63KIJ+0q6Gi1h/cgL2ZNI+rV3TteVGJ
Vp0Ap3HTyw6R+Agfg/UmSOgFvauoTmMz7eeGdY+lstaSbZRtdhs0rX4jKWfhdOkKceDfJmg+DvT4
zv3stTpwhX76VRttfpcOY1KETgrgPRpBUQwkuCnxOhWqwF62dlC9wv8LQ26ts83Hzp7bgKJBs97Z
oPMqLqNgdc+oItbvZI9v8ifR845Fg9REUdtIOmxpJz4TPrbrBJyCKmLxXgQKfwVvsrSHBb2Ip1ak
+XsohBY+k4hLIOguhVtGk7C7ezDinX6gSisCfqWxalSYJsMHQG9ON6gC221EL8z6A8VtsI+jh877
ea6XBgtkz65veqdmiRsylLeVMVaPATU3pN8re2W/pZ57FxR2zt/ckFAfOnwaf1iaa/+xMXsdOduB
NHya+FTz5r6pLUeLTIxka8XDJ2qWAifdhIMpCOtpW8U6qQMrAvU//a4yOf1JHBu16Wbr6YVgihQt
Ioy5D5ne9R9nP4e1St2sfGpsLZ2PMss9GKF1MC83EruuL8s8UlRTY+KIp8TtK3XnLXSC8IYv2W0o
bDQ8vjrDCVO/sB/WJEtgoSsP92+Uc5vuaAcYrB2ofYuPqgiKHwt4AQDUYnpbg8r6XqRQPlAi7Lpw
WLP8U7I6jYiqTFkUXJN5rMNkapyvwi7ozCbOoJmhVg7G2zEb0y7UeuSYDv2QbZrhxTLe8qzqsDdX
WW2dVrFppbWkLH1oV1NBK1I3Uufg4jX0peyDYrhdqmr5SW5U5McJO7A3VZ4aeZhvrVwsSYb8PcTs
EWvkprSKEFqfwq9br5ffKzznLNToB9WHbFxKEjVKlLiW9m56j6mcyNEiSbXz6M6Wf6QG4cRO1XOl
olkzN7hfD/NtqXe4DuhugSHAiDPnccL1pIpgKHT4miaJelekwVIc+dvUFwX/rP0Y5JLEDo/LlK+f
a4SzPUg0Kf16xlJUldMGINKcGuSqn3wTdoB9PNQWpOESnFk/9mMwvU3nJsNOV594zXGl9nYoagNr
eNju+W94vLI75J1pvBEjSAecY62E7bIMJAwajrATXA19eqLhPdgIYejVB9Oe+PsV6jjob1QFG63K
TJXdW5JeSIQmP8a99JI7dBHSWcmbpvQF5k64cT+5VuZ4ITLLC8RwtWTfDVerezqIbYBzgI19Smh3
SFlHnjXJPnakPX0o5iWFXsNVwsMs7YL7sl3X7lTCRu6OCIBVv6qZTtkB58qgxsLb7R4XI6+bQylw
JPmxDGttn61ecImmrV82USfQLAqD2ZcqrDQXLxoI7PSuqhlEeciV65gcv331W1rV+BERlSU5lqIR
Dw75T3OW5aTN94NRBN+rIUh/Y6dYfDMcyY5b5gV57DT1PotcJT/dbgrOeQDN4CiEjwWFnPkgd/NU
LNjcCCRlD33r2kgXioxzDohEokdz0a9wESoWGSvqSTlYxPcabUzKBO2xgUGOcXu5uM370aQGEvEe
nO4ol2zScqO7fLaxz2luE2SG1dtVTdP7SXkbNqC12MIuN90Hx+89Fc6LZmCC3XYi+W37BTPP9XV+
hyNxO/CqQ0krtHL0C9A6d8RnTnCaXewGzDMmo7SG0J0N99eYGJj4YvesDumyaF88Zfn5WzQd0GYv
2358byaKY1Ab1uWTKXovOPfAUMVNY9fmZwyk7HdWFzj9bw8QiHkotB7FqirPqs+V1hNdAj6RdVQi
yRNSpKT5rVU1NRHV1bAnauCL/CRQfu5RQyulu4Un7dYH1KmE9aH0pPsNwu8yRQ3ZcBLy/PExUmbZ
8dG17S9e3XsPTp7mOp63/vIoUn81IlFQkVTBXIwExUrOr7VJJ2H26+13mu/628bXh+ywLob+3eur
9mejig5NVXNx3jmdCzMtMJeN10k+l0St51Y/fJ4O7wAHkCSC95/wQK/aJL1ZQXrf9IPp91FtrsOf
ebNKwnFCJvmtNiRWerTQutcPDhz+AaZZNVhXyj27ouLfmge1DorL4KY9ct3nZQizSEbiF/1lI5P9
uRzI9oOuNT68Xlm5OAo4eyAxVEkB2j8fpbdnAXghsOO8lOJkyKmNiP/i3/rDf+cCf51ePFLJaHnt
RkHXuqqLbRQlkLQWRtOFssO6+N/nAk+Sgh0tSRqtu9K/n/qD19SOHffG3B7LstGRXHbrKwWiCyuG
shpNJ5gslCH3dEmHbVBYq+HFGWiKg1sUMprKoLwyl33ddVsy2vhU/WmqbuW+XbXTlv4cUHPx4qly
zE9WJ3GyadaA2Lbrs+Oj3yhWUFKVss1jUGb+GZfL5LzkwEGurOpW4d3Vw6AGbCEIux30xu6XyFw3
OCASQiTtxHs1Via4BTrBFKtaO3vIhh70CF4l/o/J6hFAaO3O4s52Jy4KcpXshMew4Kmpzb4iB5bt
z7rSK/I/iTVdOA/KJ90z8eWpkiEgQcer843mdOXvxdT0h5RUpowWKjjLoVgqJ43goi/eqfdqqUcD
bSDS48YMbn1vxvhAWeZMdQ3/vpUHMQjliI4kwEuswIGPV71lFBHw4/pJrn6HMSsFhzeqXCt1KIrV
iJ1JdB9Ne+zd4zBYwMcz6FHX0BJ7kQyAkfQ/gLrZrBILu5dJltLP7UWiy2/jYg6LWJbBXVea3KM0
09Vx8qr01m2WNuIdALEWZfT6tJbBNbLdxd8B1Q5KBhjvDQr9fPOD+EupFQZGXHUmVZ/GzjBmVUbd
aCdcybYyWYOYeqijnYQV5briorEKm5vSqx3jirHHi23FmnD+AJSjzQXrZvvz/3Q3EOwUdQYPKCap
sz8Ulmg/jOiYXgHlXh4FDAF0RhtFr11tF6rSMOSaDg1l9puTZ6KHNut1fqUzvW8c/P3AfFaCj//B
x3jXNKlgU0+WNM1YU8ucnYNcGc55Ulb/E3JV9+j7vfF5YUG6MFk68R3drw6K8aKyRxoK1T1AkTYP
X9/Guz729pNAIEJlBSS7YYO27sp/1lfDUQM7+8aKV/67N1UzNVsfZ2EVlFyL+RjYZevw+B+CjDwk
W65JOb44RWhk02RAtZSWikEn6/n4zBslxxrQvOt2TZQjdB3JVB9+KRzf/1HEZJsrSw9u9S+yHXGW
52OlvaywKqz1WO8c6xNqHQ4qP457Q4p2TSV115TahkJ0n1kBNsc/9AV6dSvyl4Ds46GxPnTmXL2l
FJ4dAREbT2NQXem2XBwNKu6GFXHYnrsNa0MB6JvUMeKkMd+X82aGtnA8NZTyz12zPL4eMsbL4VCm
Aparc/jTgN47UA3t4LbzkM0xls5mcXBGmWqnuZ2KE7x9PT9oQ5oCh9D6krep545dpJHCP4rStr4a
VEVUOCZuqd91vkhBg7ar+mq4OIWFokqTa4SVlwHGrb/F2GY7DWh5tzbSX2Ys8aaVj45Kw0INMJqT
mZN/0sx/6/fy0RHsp91EdwiAC32vXXz5miW2xmiMsKRxnLW5Pjj+aH14ffl3/d6/o+BB4hLFTAkH
l+ejiMTL60XrltiF+fxmAbD5frLrOnQ0s3vACMw4DL26pvH98oDEHwALIagxwOzAvTwfFCqL0cum
WeJ+0Y0oMaYxCqiiH16f2qVRgGfSY3PoKsMJfD6Kn1T+ygm/xJPn11QkAvtGivXb64NcCAhOAbSm
tlMPKNBuKuOmGGhn/RLzttBjlELEcYK884jRyXj6H4ZCAQceJWQ9WrPP59Muep9LLusYxVpx49Sr
evBdfJ5Giy71lYP80rQ2cStiENwJ8nrPx1rH1ssQt1rjgQLmASdKOibNWh0ZKr8yrQv7H/YYBxzc
Nrj4e8f4pPaMMXXx2mqpOpvDQPsQs/FEMxJyK9u4EhSX4h0sEkQAdhYfbjexjpdc5VUorfEAW7DI
mhEQBSuevGv0nGbr2pdIf8zTlSi5FIr/HXV3V+h+7lG5lbjsoVX2UJntQ9Cn7Y9/jw9SGoJwMy18
AUMh1UwGKkIGXjqLujGdVp6TXkuelnkd/7w+1MX5bGJhAV4sLz2flj6zKgr0RmxqxkTVxXGiJJnW
KyfgpcgAJwTaXXfBve+/FbyColo8HGS7SZfHdXDS25xGahZtxi1T2JoLbgf/w8TYyo5B4kyauDt0
lcy7oUdvMjZcTMvbYfpien1yJQYvrt6WonDo/iUvPN9cRSLrNsXfMG4R7I/oamih8HBHf30ql7Yw
6CdOJy4sm1V8PspS1SXdTMOItVanEEZ/8MBtnx7dzKmvbOFLmwrfLAICb2GOwd1Qpk0XBLgKkWeY
tDBAV9/qibW8KWDCvWemPg0auczTlY+17dVnb0ZmxwNng0/wTyQPz2do1my5XmHu6heGixJap840
OQIqJV2ZjKGjsvJLZa6VGVUGqemV0S9MGsguF0xgoeb+wtEdS0CRJdA5YyPN+6cUoWf7ZM5jetJ5
NGZR10m9jBrbba+M+/ec300bdwCe7uw/E2rWLkabzsB7wein2BRr+ZB1Ag29rEmy7DgbVqufq7Fv
v0kkS2YyYFFAQwjG+qPtVKgoacvGds3dFEqeCCp5g8Cgw0PFshsEeZxg+YreChJek28M4tDbdn9f
Akd9yjPT/YFQAi3xpVrqPOzyKU3u2logUJX6oAQO9qiXyPe0y/LF1NryzZhTrTyscFiXyJKJ/UNP
laPueAo2aWhhsLaE1qR3j3RitOxQ6pP6BoyehwFtHtM+dOlCdXtNBRpzSQEuNdK7ZXgr63mZwRV7
4hvaRlR4HV8glFxNFlp4dktHoORdMB+EPaTfPKMcylOC8Q36kDjUfxZTPdKoYrpuOCmFZKNl90/9
ZIsbX26EGQTSKpS+5sQ7rGBZ7koCR4sR3jCLu3bSgp+zllh3DSIxXtQn2vQZoYrOPWUr2Qs0Nqd5
QyKCG9iCGm6Gn0Bjfw3ajJKuORbGo2VKOdya9NqTSFVG81EWvsxDHReVH0VvefJs1Da1aF/HkiRs
GkN9pmLmf8ISZcjv/KVqDLpiUr1XS9EYx1GD5n4E6GJZ4UCn/5oRxYVzirvE4SUAkRPHoF3CkQ0l
aAcLonROSJyyXnUPaukJgdcPqksbibUMNj8BDpE97spPNWTNOB/iZp6oskMCOCMSVX6Q9dTd6ZUH
JgnF9St3y6VnB/HswSID8AX6end4WKUBSEJMc1zCz71dVFCemrxrf1rKbI792BcR5Br96HfWckft
xD+hgpjeBFblfKx6qRDUalAJ8HWjQdl6rQ+2O2m/Xl+Yv7qbu53O6QI2G7INDf29JpKnp01p/x9n
57HjNrKF4SciwBy2pKRuUR0c2mG8IcYemzmnIp/+ftUrixJa6AsMPAsDLhUrnfCHvBUnilHNP6qy
6E/LEsc/FX3ognVKf2WGUIKI3uWJrRfvxWyOT14ZeccR+yG6ta5Nq1ytgjiu9bu3f9yVxxmKCZk+
gRSKdVtFjz51KB6mJA5gwLTnfG70T7GqSykEdfieGF7z/d3jycoNPj0UXtEr2dx6s6BQpzQ6IVRT
YDqqV54B/GqOHgDCTDXltji+AfK+8oBSxCCgQixKCkpsRuRGsXqSFO1kRsN/ee5WVOuKdlc6Vfbu
jJv6HNSWVyqX5EyfP2SqXvYss2ae9FFzoQnlhL61EGG51oPvAHa7Md4lyJNiPwm3rCqQSVCbOx/Q
GmOSCbqAJ0sHrdSg9/Jv06g0cBSybd/sFe3QaLHp0M3NnAds6YpQbYzqZ9KK7hs1wpoGo3KTVi+p
SZvtTvkXQht6tzRutqTZWQX5ZU2OeSKZ5mMnQ763sYP642W9+MdwGu2roDgMsKQqn3G+GhDm7y1Q
X7VRHd3Z6J7aaM3y94dRrD6VVGkbCcJo86nqqe0waUusUz6RKnQV3TBHS4UPEuQWAfzKhpM6v8gv
wQTD61zex39Vz5i5MfLGmac2Mn6pVmHfj571zexFf3z3WUJnUpYXmBo2x5s5eSJ2sxwF0tOarvr3
rFmqR13P9yno2v1aaNGNo3tlXq94fFkyoSa6FctqUOo2Jhh0J1dQL0lKmujIpKxU79X+Rkfj2lDs
HnaQrDaj0XP+CePILCGYVvNpXIDOlL2waD1Pyb7Xolt56+XraBDtkioYVOck9v98qHSU3y3G4wOJ
R+vU0VXcpe3Y3bhmLx9HVkmlo0V5Aarp1jxcTFaGElW6nEBZeR9U8tOXGJbtV4i05j+JqtovjTuB
mnh7g1wdFe6gLXcIkb08qX/tRG2tEiNWnflUIOiP0dyq9l9HNId/WF1V/sicprpflwwG8tvDXvmk
aLxC5ua0vdo6nA+LfXhi9fM0Ugrs3b02NIjclN2t8vzly0U3gjdfyg1I5ry+GcWd8dyKBtT/IIzv
W3AsICNAfLxwm5if5ii6pRR+uSkNVF25Q6hvsJpbDep40hYeEjGdHICQd/UgvHuYIv3BE2X97kID
hTVUQNBgl8/J9rbyrNEylU4fTv1aqncWFjTBLGzz/u11uvIF6SgxDF2HVzfu8y8oagDPXZWvpzXp
tU+WKbxDoU/pXWZiQLuuDZ259w8olY8kI4N25Zbtv9QwUrLaXU4YIyedTwtWvYvMLtopS2EfmwRg
09sDXtmJ2CRTn6S8If/bHAD0ojQlRWz21JRz/KJl0xJOaePeuIev9MakoBOjwLTguG15ZKK2RnAc
xkJhf4YnT1b0UR3hknlJpQWxWM07PU30gzTEDWMd5levRu+0IJW3iuyFUfKgh4FV+OYxmNCCtAtF
rKeJ6+C4OI66W0rEqBM6de//quQLHqZ2mknLans7G16sOTPg8lM01Mqnapo+E5h2N16bV1ew8zDC
gMEilcC4RCATbaIpb05jUjV7OcX9VN8tapN+LsBAhb3r5h+sDuztKlAHcFyhQFqIrJ2oGx1ZlWK8
F4BIJj9BqzNsAMijiWt43/Umn+9nQ+0+Rg2AnCUrUF6R7tVFrcc3qGRXIjPENSAUEusilAy99fxo
lU26ouWbz1BdBCAcXOjnOgD7n/0HgxyWORwiQFV1Fqnz89QBJb2DFqb90bo4do+UfKL+1MwZCDDd
ne3p89un4sq5t2xeIqJiEhvk4s5/3GTj/5Gt5gIZ1kadyk7bO2MCu5g6yCRmkaPfiMCvJECy0C3F
/NicDLkZEFVhuIlGsZzKFpgpgkOoKEFIAUDjNKL5qGc9vIku99oPi5s6MVSkub4zonyuH/ok0n4q
AMZ+A6QBFb2I2fs+ODOlgPd/FKIpmPBciOibbq4KEJEmb5a3oNuber4+xamvieVlGfNurydaHbx7
OFlJdjEiovqEhNn5GmA1pNoJAMaTvpotUvWIabdxlD4aXqZ+0ip9vjHelceLKiJaCKigSykz+fd/
hQLx3I2gHLPlpAlRBrojll0Vp3UA2PiW9c6VoSTtEAolJV+C3c3UnEwxRZ8s5glzxIZA1GnhPXTT
Uanm5MasrtzvtFK52MFxwHnd0hxnNdKbLtLNk9vm//YrUgl0vDz959trdXWUV94z/Q0UqjbbF8iK
HSUmaZbW6OO9QSnjceg64+XtUS4/G/+0Kxt4Espuvh6iv1YIZk+ZgWY3TrgA5aDOYiAnknJgRIV7
o2pyOSHcgujxw1l7FSLcTEhtBmvEAk0/VXUKGYnmF3rkXXsDpSG7IecXOG0gefClkIUk451vOXtR
J3MUrga7v/nmJskjjNonvGp6aoMIfBWL0/iDfoukfmVuRBYUB3ntZfy5SR2salVEgT7zqSqieteJ
ftnNk63u3l4s+ds3c7NRzCb5lrgcXsHzuZmAKtNKo1UYCTOjltCEqW3MqGvpBRUdbZ+57nt7GuDt
uDtp6PMkcnFvgQpzRtCg57l3bFJvfqTqO+5K5ARvnKjtoslRPPrVNPPpV7Nw5xOLYZpkmo79Yyny
Fdi0nXX/6uCwnitd76ktK6v9XOtZdTRBUVO0HG5xKi+eTn4B29+R9QOkGvTtAmLBbVaVUkRHp7az
EYilAS81XkrziAA7APY+Fncu9MfHYZyrFw3vzZwSqmZ/BbI/w/8anecO2t6NBScu3iz56+8iupMq
rjYVl008UttKiuKkFh2jZlQ+W9A2B38i54v8TFtHI3BQUulCpzQRYCrwzIOe1edYprvj2ML8rDQQ
bUUfYwoJgt9MdsNgpuhcibHJeeUHawhiRS/tXYV+yb+5l3iflWwW3t2KEm+oFRZoyxGaR+NnCZ0B
KIae8phI1EFggZpufUhaKhSr0f63sDS7QJ48dW1QWeYY3RNPqEf4ZaZ3UGMn04Hg0TC+jwxHeRR9
HIGSdwifAMUv9RdcBDzdH7M1AsuvJnDVJlSpdqpQtASMcrYWQR65zk4zsr7eGYpnQS9Vl0Y7lplV
3KetkXzq2lH72JjN+KQXNhQ/YeZu0NdN/rvRqFhRtV8xWkgLxH/2UaMU5q7w+tqiZtVZ8KTS0aOf
26T558aMQCiv7VB7fqmn3I4Q4EZZ4x3m0EGBOMdBRENQHy6Xo77YZZZOD+6aGmmg9+b8JUlbKw/K
xtSRe4+b9B+lT8fUdwpd+9e1+urRiCGswdTRsVab3LLTyFVbW0CcX9bfVlwYj1WSN8jG4Ibyp4X/
A/WjtqbHVl+1Iqjtpjr1hVLloOWxTwmGbMCYC5cxN/CqJfsOArr5slpL9KOJxgQGbqwUBx3eVHQo
GvKRIOqNKsHhIXYNP3fhrzZmrI1IVtMC3qHlvPzjrIb1H25RC9dlNAkzsIsZkkHq6OLgTVU0+fCk
oPzQTCk+FgkY5nwwvA99jh/6Xli68rNWI2/yoasZ8LmmpPjS4+s1+cY4LH0g6ljrfRcoUr7T4DA+
d0OT/SdoQ383vRHKrRHNnbWrhYpN9+ApY3QYVhMBRXcc2inQRnX9gfwN4pnQNLqfGgxnpHibVHwp
AeCgcSY7YLtIOOuPBVm6zPeKviiJsAidcUvzqFS2yaTPBxJOo6BIocQfiBVX+pwaBpT7ri6LJBiN
vH4c3bx+EaawoCxHywqYM1LSKVCSqv83HgUc3j6fig/t0q2Qrzst+c+qR83aQ/IwosDo5u6/AvkU
befMpvEbukgt7jRNqU4J7nfVPvX67ndelvGfPs6lAwCmwbWvZYr2LTOj+ofVeOXnitc5Cfqq0J9E
Wc3fIXwOL8NE8wcScpZL1i3YD26GPGsI8C0Bf7XjTHByRNn5aT3PnwfT1R8ygFSdby098L1mcZR1
77ASU+CWcWYctL5VVt8QNYA3BbLPVzNNiz9zbopxD0NDfWq9cqmC3jXr73HUVq1PgcztjthJuz/d
1nGfTLOIPtMFhDtH2cuAvi3E2O8Mo83HIG7EnOFe3eYxLQ/gNQ+YJWI6EUMoeFLVWSg7tfH0Zxxa
uObSpHP+cSJlmfalouXPY6dF676ejCnHwyppxI7VhGKveJX9GNEj+medjF8zRJCGT1b5a25JFTv2
1b/UnEQWLHoV936Pwv+HVC3jL6TnE0wRtdYVH2eDOj4osGCqB6uN0w8Qh2KIQ2NUtj6cA6rWLTKs
37tC1X9Pk5d1+y6q489LKil7g1GOMRTFJf4Gx4h8ZqkTICiJqSimP44e26XU3OxZSRTEDFN7iL9Y
TWo1sMRTE/x+0cXfYjPpP2g5m2ZXpR4WiKU3Ft/HKPWOAxfwsJ9KLjVfsxv46LZw4JMpaVP7hVW0
X96OM7apmnx0qFijtktfgcK1jHb+CgqTBNE9qfBwtDtruZuVZPwxpGX1q6Xo+tQlefbn7fG2cY0c
T2r88n+IuXRMzsebS3OEha6BkIb++7N0hv4Otkj9aMFuMvxl6BDgm0Hr3QgVt0GbHBaEF0hMygqY
NG5qeZ4+r8gfDt7RytgBhpKJH0m+pDfi+G2E/ToKyCTOH9Eo18v55MoIIpxQM+QKcRKCI+N4fjJB
a1Wz7FZ6d3VCfw21+Y60+Moyp0B5tOt12RUSq6EZxS3/1gvgv5wRkiNSe4LElbba+YziJtfKFD+h
o10AUfBVWAaPgg83+uxvqavXqFYa1AtFCL8wO64CN4fVFSA+bj6DxGzKG+HjlXk7ACp1pKgIJAHw
nP8g7nG1dr3YO6aQ7Y/u4mofi7pSbuTqr9vw7/CbedM6pOwrXTGBnMmV/utYUBjSMAofnKO3DmAW
IvwC0kOxpPj+pK2W7oRlzx+7oYJDZJU2+tlECsYz8H8VHrSTxz9rkFxRoJoWLsD4DxtA/1uEIwCb
QFw6aoUp3r/DpbcqgfVrSes1uvzrF8MHNxKcadyj0pbmTpsXZ7cMkDXfPr6Xn5+2I6E70HiyErb5
+XdJKXlxwTbWca3TOcCLLA3SRo9uLPLlpUTpgtr7awGDbtBm13VQyEt8w5GgcNeHxSvsr72d1IfE
0MdjpSXO/duTuryTGMiQKTEC2UDVNimJGGfdiCMULzTg38+Y0UcPRWdGLzllwx1a1CYUg9S4VU+9
/JSMis6IJ5kX3ImbLZZpy0yZ0NBCZ9WGsIU+fhhL6/0LRtuWLUG+KlOLba9QtHXdq0qhhUoTIV2S
VTxSWl7cyPcvLz5GAWwkq35ojL9SEP7afFlhurBoBAsG1v2UePoaEOQBph0gBL29WBe1cK5VziR/
AurUoCJtVgs1kchyu1wPC7QXngxVSU8twLYveeOQGqdxHMaeBX+S2Ptej6d2N6F5e6MxfmW+NMWB
osCqANa11bTM8ULpZPkzHCuYC5m3RP/1aRkHs6WUN8rUV9JVkAzsSpJl2WrYahjmaoYs67KooZWr
3K+4yS5PmCWb/uxEoKeGKbpXmjQ76JpThjna3w/C1qsAWkf17LV5/eQYtfv77UW4ckDpZnoa3wB4
9kWqWuEvoiROp4Z6O4qj2haAjJzO23lRQy1ah2b+9nhXvjdsaWp+vKtczdbm1rdRHxwVBBkQqi3R
0PdK0x+WNdvzCN4q014AfthZ8CFoZlIqs9jTm5cVP5XRxEZUhJrS5SevbRFRi3TvThfsNBh9abAs
WblHgn15tCdQXhFe66jH9PNLjFHErlstcuo5zl7qsTcD+MXejevxyqtMRZJUhmINvUJqyue38JAl
SgEOfwjJN6GcC3M/NcVnZdT+KMj+uBi0WJ34UidQl5VBe1QwB7xxCq9cXjyNBn1tul5SZPf8F1QJ
MMEhseawKaDCOQ7EXRGBqHx72a9ss9daJZquFEUvQNhgXUW2Gq0IVzMaP5jG2nwkOtaCTtTpIV9W
ceMauzYrWRnCDsyUIcZm6QHWxeAcDRHWWa686BCIIczn71Upk1cXLydUStoglJ/kZv/rsly1rGks
YVJdsNfxOFjtdOiafvz89re7Mhf0VWkjk/yCXNuu0IgQmC5QPA0tr7J2UKSdoEZC4P37gFEkugE+
rSwcns9FNfBszCJWqKztMbDzoTn0Wv1ebA0C3VTq6AM68kwCZz0fpe4tJcNxaAxbRLJ2SGmpd05q
VsFIzeTGTXP52YAWSX6G7Krxx2Zjl0WdSfUXPYzGuAoXSOR+OVrJjY12eZ/B+AOZSxuDOrm5hYwh
AjWnuTMaYUOu8jhpbXwnzHa8a7HZunvvPmAoTMGpulL9h61+/u2wbe09VIaMUJ8SezfpdRUgAX4L
kXF5UiWFUacQL+ELiOOdj2KYInKnhVGKTrMFGmAifU4drQowcGv9savTx7endeVZZESiNor/umwz
bnaeqbdLHy0slEMV7rmd++JUJfVyjGvgV0uN6h9STQq+GHn63KI3/nsqFyqGaHf8UOcxP1lzkX26
8Ztk9HueNfCZ0bOBvo7k+8WzmC3ciMvS62FfJdaHis7eQ6J2w50Vy/KY07j2vmtbsZv1zv6IZ08T
mJWeJbvCMJB4UwdtfmqUrvkeT4n+lFZG/tkwhOMjudvvOrW4xYK8+nOB9VmyC86XlH//10XkKLkn
BJKNYW7F8W4cjO4fXjv3A7w2+07PLDvoFYlNV+pbkMlr2wUsAq13oErE3JtN2ZvWXA/ok4bkTo7r
E+1lYVbonY+wjvlYtFP98e2luT6gtASnG0qTeLNbGncFdJ66ejjHs3osFEXxVR76bzmVs4MBQ/bL
2+Ndu0ZoEJFNEB/hMLCZYLtgUz8akx4uEMafp8jTDqaX3joEV64RbiniT1Ix3uJtvQEmNKpndmmE
WcJTVQ5dcgALRSl59t79msirCqiB/B/4jk3QbWNnUSLUq4dIiRVhoVA4L7PpFt70yleTNB6GgcAK
Q2SzIa2mbIZIRV7Gau3ykKR1FnoIxt2/vTZX9gIFJrACtJC5QBz5939t+8qrk6iihxaS2ZknyhsF
0kGNfV8hIokAYjvcoHlfWaWz8Tav19xWa2wNZLN1OQz7LDaXQFOQIxlHLDLentq1DygpUPhaUB5B
rPl8amibZ1jUJVpIgVEEiatPAWSAW6YO1yZEeIyPFphuwFabZRIUTQkpSy0UZZmCI58mYrNhuquy
5r3NVl5+vEwg0FLzIcbYBuMZCjtLCnEpnIeh26noD/lZjWDg25/tFZywubg5Q5I8K+sAVAnPv1sH
tzh3e1UNVayx7Z2KFP2/5NR9H3DRtwd7wKA76FAo+qdsm9wihbYVBPRw/dQDitvqE8m1JQWn5njx
da1Y4NLDCBABSprucYyLtt0NqVv+MtdS+SW5UagGRY2ECM8G/xCGosqOhIZuAL7a6/j+oEZGTURR
KHiQt21uo7kZE6iplhvm5ujuhmVKaP/Mt4juV84VJ0ZuO5mZUDQ8/4im2RirmhteqCgL4qz0obje
vTZYcGo9lE2U3QgBrmxDFElIwLkRaGVsUWJ2rZgN4G8nFFwqB7VXprvZTtRg7m3jxpVxbSiJFSNu
BzRMNH0+tZT+/myZqRsmXW8cZtoZvkmX7xBZ5Z+3t+KVkVgnUzLHeTiocZyPBGdATPPgGSFyelCH
RjRIeJOVh1Vzx+P7h0K5W7bBKYyTXm2GirOl8ej9hepcDT+qXvX8CGLUj6xOnfdvwFcBBGgEkkO+
JWXECoUwJSmccOyLjH6q7u0H0uQbMLArtx+KOyQj8O10GCebUzwNGAd2cauGVV85BxsJWvRiEbF8
92eTpH5HRrm06beyB0M/26up9mqYA+kKTU3J90XamHdxsw77t4e6cqLwOKf2LoseLgjM8xXyCvhw
yCWp4VCU+b1HT3HvQU3fV9qEqHtu//v2cPIhOr8FXbI46WDBFcGp2gTxg17qSu30NWWFajqAOciP
s67G+1pRaf5ySQvU9aiEvD3q5Y6HOAOMBpgVmBp4O+eTzKXpQ0Z/MaxMu95Hqtl+rUqj/OagOHhj
qMsNIl1HSLuYJR3QbX7vzXpPW7Apw4GklYC3oRnao5f99oQuRiGAgREvNWx4HdmJ5xOy9NXqx8Ve
wyZaR+hgxXCy+u5WSexyFEI+irpoFjAnd3t68ZWvaG+2URg5EB2hV1eIGS7mjR0o74CzLSFVRACM
EVziXMCkzudi6Bk+tVnnhW0NhTD1li713cy2dhCui32HVG/hG2pVPtqpYd9Iki92P2MDuyNPBkNG
lrKJ2SMpPGrVZRQuKbKLZex1vq1133TdehGD9untRbvYha8DQdxxEBlgoptFW0Tfjosh3NBBDO5Z
RR/wA+JS2QEh1O7Gu3Vl5RCaJMhAL4GKrq6ff1OcXnH/hLsWRiCn/S5VhsCEEndj5a5NiECQWjzN
d6nNcD4K+u1cxZHlhXkeiWPHTf+AMm63m61quhHgvr7sm10Cu8UECyQX7KKBMq+ZPU9oboXakoj7
NkbPd1y04mHQ7fgP+lL2PYpxBapuuv2AwqBUa/a8T04yZoGr5+UzUlvWsbLyJKT1vFo+unnIiaJT
nwBwqLrDu5eaPjdFHllLphO92VdghipMmh0nVFxlube0tgkNfs93t5vX/2MoGiIWO9iWbbnNEyv6
DtHNrmURoPHv4nJ27gHt4HfoJreYCLAALs6q9L6S1Qfq1oa73Vc4iyRgJExuhNmZcEnuanUA6bzO
SMKqEntQCSvSyHBAgx94R2EUz03XOQhw1vovkXfzN1tMheE39lJld1kUJVUwYFjo+auSWp+irC/p
bkLlnn0F3NC3BLXHB3j1RkVMuURRqCVKDqI8SqJhh4K+tQbWwHONRnTifBFQ4j7aAlMuSVqsn7nX
FnT6RVt+1geX4nlVJ6kvANA/KUmsAWJSGxvIlF52hKtIQf0BiNd8j5ou7XYUfyxAXiLWn7Rkqp7N
VRkezNLL/xlGTct9DakJ1M+r1op3ShpPX+2ZEgDypMP8jf5R89FWnOpH43Zmya0WO3/SuGyz/Uxf
R39pPK2udnCL1ToosmW4p63W/648d/DANHsKPl8AW4qjqBZzCGUf5Hmurd7ZFWg5xH6JFUYT9G0z
MqA5VaoPZyCJ7wW4GDhSiMn9cVJDgTpQZAJwbJ1SIVsgPfj1PLnTwVaX7t60815H5bw3jCBNhfJx
1cHr+7qpWDtwrel8MNrR+maoxfiS0KYCJxob3wyUrFIQTt1QHuws1dpd3FkIrruZPixQ1z31sQT4
AmCg8gbd99B5631vqFd3F2cWqsF2FeefUHCO+r05ciDRtDR63AfUHv/nscX0JcBbJlofnNbI/7GH
FRygkq/1i52Z6ZeMdO73bMLFAjFW6f85yCu1u0TBGxAatO0cHKMdnmocASVesbXdcDCaFhDgZHjt
Pq7sxtuD2jXUj4pVSLWLOVF/CV1hw3lWhGtAToxg3LUV2vaBU5mQOq3CgJRhJFo13bhAgRBfHCjJ
3ENQCxoxj8L2TQBPASp7QRC8c3PL3o204pbdGLn2z9qz8zpwhaqclLGA/7LkthIdKXs66oMZowOK
fL9mTL5eTpXY0x8jO3T6AhkPlVcmOxhuqv+bCkx80Umokn87/FK6Oz1xx6/gKcefeTEbMLaXOk/2
etoVP9tpyFAYjfv4A7K46PhgAJG7n6oaNf9+RZSdh2TVynACVfmtJeOKTkUcqRkphNX+Lk2vBbAJ
KkW5S9XayPbI4Kr5fppdgBt5VyKy0Cp57YZGlmcfHOz5Jp9qmn1XTn2f7Yoo9n6pFHxif1yd+ntr
a+UIobbVxl1uOe2HVKvaH0WyQP8zIMDfoSq9NEGBxCEC/o5RePvVQC3ZX4qiz32jUpXoznZzvtOc
eZ24x3vDhCzcon3ra27pPvR1hOmIOyzGHQLKgLuSOsqQps0JuAMCqyE7IkJdfW1GgcsycQhSxWNS
oNte4XHsAHXtxzrANAKtdEqfyodOK+1417hzLXb1UrtJQKnE/DVRQouxSRCIMfD7leo+Flywfm8V
nee3UdbWj6Ri+FOXnQLm0s48kd95qGh8ENLLKRCaW0FCNlrlixB4Nu68QXG/DazkD0w6kiSI7XTt
Wfase4kXh7uLZGEMKR2O7WMcdxPd2zhu91NiqD9zb5qX0EujeLir3KoZJbNoqI6TpqzAQHMKszcy
24uYn/IhqTpBFtJXeDhsArwhxQlitur61A+xCWI07r8SsZj3HYDWQODUcSj5o3p3iMyo2OK6WDnR
Mtg2p8TQN1PuWTWShOl0qNgfn9DFbm6c4MsAUo4iExmeQwfIynkIRP3diCqrr+GJS50Mkmn1WaTO
eAA2ND2M2nALLnXlwpCOULTrgWVrzrZPZSFODtNWq044ViBSb/NSFn7euPhr6gZeQW/HMZdtYCB0
FApYDkQ3yBHl/P8qZAqQx7T/yu60Do3+oi6rJtDviSLHV8jB/9OBl/7WV+LmnbtyRwMCrRaI23nn
gnCsS+Rb3v5BV6aPNSWhFQm4oVpbX/KiGkVrq0l7QsRqOYEFLk+xsXrPfT6qN7bt1aGk8i25scRG
bGJoQxVIR2AhcJony6EEh9fHmql0ogcsRv+PWdGp9TxZ1LKszVBd2SDrYq/tCSofKrBWHaxqjYPu
AhLg7ZEuEwPOL7gnRqFlAHPmfD1XA+57IdLm1FrWdCzt1UEN1lbeW/Zh18imhMzzX015z0dBj1s4
kOU4FRnK1R3VS1/DVGmXQ9e98emuTUi2whApMGzw/pvwV9PVLpoitzkto6aEIjXdx1q1v7/91V7L
OufZB1RIidggDKOZtNVAHuqC5p/ZJ6cqUvrSr+pSxgWGtn62E9xOgPlTzPHFamWnNu8jFLiNLnnJ
jUFraNRVs3ovPK9CmaU2J3WPkRo8Ch2LKzB9c1OELbbYaPejjmsQftnZryKy5x9WrMZhUlKfpNmo
43z19qSuXF0WaEvZoKDNeaGa0iFv0evzkpwwnBp+GWpi+M5alJ8McM3HJQVw+PZ4V1YKKTOpeIs8
KFXwzSYXq9ev9mQlKD1kgz/Mo/bdKz3vRoHp2ijoK3qUR0jnyYjOt56LRLPkhaSnKlOS/TIXKAmr
SM2/PZcrTxqKPXAsufxRT97WobVhUKc8GRgFD6Bw1YiKdDs3Ecpfpuag05b+SkvhlozalblJ1pSE
U9vyRtoUH7FcTRVBRfCkOZWL+5mxwq5IKevd2BmvIi/n250+nEf5StZF2PObW2I0FzPq3CE+YUvS
mr42DfF6b0btOAexZiXxzsrTzPw823r8PZr72PBdpM0Q8V+78WttFdO3GD83PHPGeX3EFaJzg3SO
helXiEot955WECpWrdu8DMUSeXj10Jfzx8m+0zp8EPxRLSUsfRXiF4ITYxK48+r+gzK/8T0jv5oC
PTHnz7T4skcbGuDvWiMb9Ue0kF4wCsWWW6MRK/whVwbgsB4etr6WN3PzECf9OuyqIc5+rPFk9zuL
fG8iEhNe+RQ3Vjrv6nbEvsisXDsO7Ii6YSCceCh2WZ1PP+uxXO1dPXj6U6e37uclaXt3py7j8iLU
HC6gIKbDuUNocRmYsLxxYopyrOwM2DLDvgUiX+1K6u/e4+i0RUrs62kf61hJv81WqX1Q58mzD5iA
ZPcqGtQPeRM33r2H1ZHjD0Nqpf6kjoWxr7xqHQLDq5nNaGrFL7XH1B4qiWt1p3RB0donoq1mBL/H
+Jlcs/45LrUCC8JLdc3H8wSr9MUsbO6bKl0T3667cZTYwuWDLYr4yRKD+cRP6vGpazyI/lWVmdxR
CZ8fF6QcyZS3T9Tl3qZJIFv1UpjCQGjq/NyuyequWRNnJ6RSx0M2tesD8cgtru3lm05ZDBl7ie9G
eHNbN02tpGcLtnroNV687yO8uIbInAnuHfvGhC6vV+IUxHN4MGBXXgrbZHGMHltvhH0Sm79KZ1Gf
Bou9BvO2xKfcnr++/QFf+/2bQ0vjDXUuskkgAdvGbFbj26KglRsahKT3VLspTkAuPaoN62aVXn3Q
e629a3GbeVJSe/nkWVW0K/EEetYik5QpL+uXbKxvoh1lfH/+w2S/E0g3MQcorm3MFpE/S3JfdhKZ
oX1do8jWuJiJxf3CMI0iGGfE9/bpmqGRn9mjuXecifBRaMr44cY3krf/5qcQOAPxIlAASexsdllJ
RX112io+GUVqM+MkWr7SHXb/WIMof5WlqX8DVV89olJuTrCmZuy/HBVvGd9RR+MnqSYHwoPfcR9N
zvqryJDA2wFAXsbdVI6YOVWqNrjoZK2T8+vt3355QIArqFT4JPoHbdXNnYz15kotao3CvMrYRard
7gBdGzeu/iuj8HlMyXwHqH6RNSHuXaK4UUWhG5UI4JXRLzW232lsS/0WdCINLpr7BCDe9hS6cBxS
fITc0E3ws2yM6Hns4TOuqfetqOobHbsLbXqqr5KRzjAUYim+byLEnJ+jIs4QHZeyLkjMoy4L6q4s
n7N4zP7gLlH4tPuifU3l4jhAK9/1o6U+695Sx36BkVN+eOdK0m7jliMipB7EJ96UzWEjR8JbRuuY
FAJqoLk6p26uohv3z8VKMl8aiIRCkl2C0Mn5hToqSWR7I/DtEmbYvptQ/E0n5ZZtx7VRQE1L7U+p
O7HND+e2ideBrxkakbugzhbFQTRr4402zUW4xd0hwaykvMj2XxidNMYQq6PbxMxl0O/mwtWlR1LM
a1S2uzRein1amf2NHsrrNjy7LOSohP2yOscdrm6+oEioClp6F4cp+Gx9EF8S4QXm3HyA1RoOHoI4
zfxQZ/NdIZr/JtTDnTjHI6l/Ssb1qbPMYDXy4zBaByTbjl0fz/s6x1O0cW4E1hePmvydDlBinHNo
Bm473/Sj5YFj85Ize4dmTfO9qVBo7Wo9+vj21r141BjK4+bU6W7o5N+bS6i3YGutYxSHU4IMp4NT
G5yArAReaqZfUxO/yhtzu7bySGAhg0B2Rzy6ubCjSKetFNG1GZH6A/Bier66qAfYw7mPw0JYttF7
tc1fG/t/DblZdrtGtndGqzZM0/J7V2r6fsmhH+VufCtEuDw8SIwiqkmwTUYEKPz8iC7eaKhtJfia
q7Yeiyj6MfXNeINHcoliRV4PdKAUaOFm59U7H2Vsu1l1rTYPs5l7zm/NhJ7DnLgtV5w2/o40r5j3
9CYT29eHNJt9yJkmKadS9LqfahESubMt7Ee1AH6ze3s/Xdm6yINLgDIHm+d4860HTZUuMFMW/o+z
81huG9nC8BOhCjlswSSSkmXJcbxBOcygkXN8+vu1VibIIkp341l4yk10POEPhLbhDkSE90SCQZen
tdN/7w91Y7JJCeXDaVDH4s/LaZhMWDypMcenPM9QBoP8vWureK08d3MUG9oKCABCsGXVkeaYMY6p
E5+sJpm25jDmWMa32nuJeAgmoqBCvcOkhEM2ePktQ2lrQWbl8Yn8APNpp+lp7w7WSixw47DTcYWZ
yytFQLB0y+Gu7USt2MlJmHb1FAjVflTHUHkYdfyhfaGaw8o1f2tAGZW7oP0Zd0nxovUHxUtNshOw
K7SJe9XitkSXERx0B4I27vfv3hIUNWnSEhZAXls2X9BwADBb6OJUsO830Yx02xQn5vunEfCEpEdQ
DpO9nsvFKoumyqZIPl6DFu2VRj8mpi52QVG99DFdzPvf9IYjXLxalkRSAMi3uVaWdAnRK71tINV8
EqWeioewHqpnjCSDr6GY+9PcSao+iBvtt1UraefT/hv+YPmErIOXhwWSpl6a63uZ+WbnfJ6Q/cBL
uNEeGKl5kfaEMNMbW402tH0r/KP6qtoESdnRwbMkeazAxgOk99SOh04d1fQM1Um1NnRQR3sL0aba
Gnip2rtm0pzOF3GQ/eiRiH219DSdVl6PGxtKFrhAsNj4K5AdXU59xbaOubvik2J68SESRukPuc4d
mE/BoU/XuNnXvEFpHyOhxTCndEnxuhxPFFWhNsifn9yYoM4svfobgP3+d1ChYpEZqb4z6iLBzjJQ
lMQnrQ9/gobKVrASMqBd7AB+BXBWQhZClyWx2MswH7RqLlWUTiNBJ6y3fpSjnf7iZtL2PDnpj5aa
AY6s2NavBE3XMy6rRqBBwL+jZ728/2hZR23sBNppSDpnozgN+NMcLCiZMArqaLOvHOFrKh2rSgeC
XELqdsMxuJzyORIt5rfefIoKpTQ3bW9nP6IqqIpNGRrD6OvOUFp+oxS9to0MszTxBE90Y9+1nRcC
vRWObLLq1Ue9jI1gn6gYJTt6TMc7EdSg7h/O69eBHytTOIAsFJTtRXEySrqSlJwfW+Nl9Ni58VOT
B+PK8t8chJiJCqiE2S0TRV1vW/RglPmUUI7e2kZGIts548qtdv1yS5CvZLJxungiFkcr0AsUaypL
PyVxZ24xKi4f0PLtnyUU570ePZJOwfND+E9JhVxjEXVGWoG0yNSZpwEnGD+y7Gyroxe08kU3AiX8
BwnGYEsDBeOqvtxKLnCInrZtcyLJ2GRKlxziWmz7JD/BqvHLROxlM7lrrCcO7uMcNsdIXmezl62B
xW8sIVcISTKqwRLUupjcUtGA/0ZeBcyGtAIVdURDMuO9JpVMK9RK+UqQjMrW0+X3kqkk2tTpNZx0
2/1WE3tuxjB+N02FUbgKeADpW4JI0y9HQZl9suvErk+wl719qNTtDjJr+P5NT3MZHVgSIRt9scU1
QKNU1IYSVCfbFc4+d7X8WFRUYu6f3xsXPLqv9JqA5AKr4wxffoyni9bKlLw+taEVHLE/KJ5wmbcP
AizJByVrooM2dnbso7IT7meKAE/KMAYP93/FjaPnUCkFPcH7RVi/2B1OX08VRhXVCWsIa2PrIjsq
th08anofrzTyrvu/nDZ5HBAoJiUicL784MrQC50ZrU6hNaGelWdbWtPmxgjiD7gpK1DFYzCaikYj
ojJTaNNjib7a0H559yfD/eeegWoKZdJbXpyp26FWo7KJxtFQQP5E1sZth2DHA7cqUnf9fnIspNeB
5DwRyi8Gmw23t0wgtSc1CvqPICQ0XH5Q97eLKjtZQMA/l0EF9MurXfvj/e+8cfCR+eXNlsp19hXj
MMgdVIVE1ZFf9wZW6EX2kuW2dbg/yo0N9KbWALiXw8/9fbmoA49mVKR2d/Jar30qR3Pemu4EocIx
q7Uk4hrhRDSE1hzvM41GaUN5ORjVldS0+qwHn1jq2xSjkHOX0AJHslZ1nqQm/JFyqYu+Ut8JH2k2
1LqAgStfQmQ4/s0T3E0HK+FMtdTs8r2J1vfKxX9jOt4gpbj18mqSjF7+wmmUWoVJ35/qdgRTYCbZ
obcBPOMWlL7en/kb6wtvilIWMGfe/2U5wyy6YtRHtTuhT5jvytktfQdM6O7+KNdB2FvnEyV47Gsl
VeHygzqMcmc9NOoT+pkvAdbccd4E/lwb+zRDxOv+YLc+iTou4TU3BDfiYjCzdDsX5ZT6hFGv+dwq
gXsoRVb/P6PgEAB8X74nS1GYtIqQLdS1+uTO0/Q62wVWX2bXrkSTt3YCbwjBK+qCVD8WpeLIxPIV
NA+jVN64SZzxGwJ68bZ2pk/3J+16IJu7zKCWCeOCEGoxEJQ37OtR9joBTU6P8TT3B/R81f0YVmu8
mOvNwJYmmkG5GOI0cp+Xm0Gh4SahwPUpHMN8j3Tf6NtGAkRMm9Od14k13NWtT/t7vMV7j0hajVg4
c4hjY/3VROvA76o4+NzbdrZS2jfkS3eZ6eAKgK6YNOu06IkvXsKYOsSkj3EDRaZQ6x8JTd8PtpFW
3hFxNy8HVIt/PODThlcpEen8J4d8aqJfNwfJISFzFfjbx1i4d6aizhQbAtHSRNWS+NEpEDHesfEN
d2OomWPuRWtOX0MKF9J4vvNeNGSWgC1n1vRdr3JxSiH3pf5s28M/QZSr0TbvyvwbJqr6KI2ghPbu
I0GWJzHxsk3jEP1cLiwVuyorJk557RrhIa27aqugJ7Iyyo3tI4N8iTQD+cINeTmKU0WZ6tiUE6w6
VGiF2+7eELqKXJ0unsK5iVaO4PV1Quwt/QJoAzPakm9sRIOihv0AylRETCHycNuxN53t/fN3YxRS
FnxUpDQSVEj593/B2gCL0X9SlOzUZWmwcecS9c8WBPH9UW4cBZ0JkcGvFIFdlh+0XnEyLdXzk9Uh
lBPNkb6LbYyGxYiQ1/2hbn0QCGIdPjilH/QlLj+oEk06083MTtwB7iFPxbAVvGEr03ZdjQfUR3GJ
yiY9pStCUDXoYZqLMj9l2mR8mih0fpTWyaEf9LZ66Fw1/V2C7v56/9tubEGoxhjPw1qk+bDU88Nt
oTHmSMlPNNRV3+sRgJyBaPfEpn5TrDH8boS8FIvonFGERPyOs3U5lWGql15V2DmZbZg+ki3iCAvq
5qPlKemhS6HFRTWqn0oMVa5tRXdKNH2iG1Gk+fvPHmUrVISJnsg4lkRNQoW8JZnPacZWaugnZmS8
kqPmuy4VhQNcWVFXtpE8zYsL1ZBPLG1DCRFcPuZKj5WGFRgJ1RQmN0ryf1Dae6lzCzx090+DzIev
e+Z+MOb3V0klYoujIvvzkh14OeuB2ka6NYv0ZGNJf8hnbOkSRcu3HaqNO0Rgw5WzeR3kk/YSZno8
GzLiXjxTpGb0kvBPQNtDy+NNTX8JacrJ/hFQuS82Wp4IFIYxJnodtSld2dE3Tqss/9BGw2JKvsyX
HzuOcQDr0UhPBrIs30KA/o9alr5bl40kwqKKQM5Nko+40eUoueJgXl/H2Unp9Whb10X5VJvDtFK0
v/Ut3DsmRhpwg64gNaVbpO4Ap+fUgNfftYFmPEbCrB7efwfAj4AQS2IEenAxY6Hdu2PfxPQisAI7
qOaYHbVaaPuYIuyD1ybeyk134+pmY0jcOHUnHaGDy7lrjWYW+KxROX4Tl7H7tPQzB6zXFIT25/d/
G8hqurdSrInRLscaioDIBsrPqaoUHBdLsDH7MAvykdvNmo4ItiHUen/IG4smaYg8ThQhiSwX0+lR
vWhnyLgn0LPe1jUabyvQwH3/KGQfVGXoScutuCgwRcDTqhg6wimJ9MqHfDd87A1hrZR+bjxKb9E6
FXepLrvEPYXOrA5xTQKiGk32LAxNOXZqOz3N+EN90Cs1elSR+jjen8Ab+4PNIVsL0tmeosTlmkXp
wDPYF9UJcEn/QCJnbeG81ds8MNee9ltDQeQELcKOBOy7yBUaJ7L0VrWKU2+owaYx899Y8RkQ3ETx
/k0v80UqddS4qA0udkWsjynC7WF5QoA82/XoBBxSeGWHLG7XmE+3Fo3tpxK808HE4uBy/sZciMkb
TWiRoh22Uev0zw7KVHCOkiIJ/Vkr+33WibXC6q1h4ZBiFcV88tQshtW8UIc61xYneea3Sp2Gm8ip
P7ZDTFvTU6e9qhXvZoSj8sZLw5cyMkq3i1ktRoSc1WQqToWevKRoCG9EN7krS3cjRuIxA9hPrVXa
OSzuEGtqEclLmE9lqLNjHU303VxFfcTmK/03iVqx0oG+UQmlqSYtjahOI927NIODyU3MW9TlyR7y
dPK5uLUXI+rVZ7hNYbpVykmJHpJ6gBLKhaYfezcaCz/pvDW4xo2r7A1DBgmZbtcVAgk6nDVGg12e
usrQHlF7dx6RmX83FV4Kj0rXRSmWICkNl/tVL+JJ6bHk4Lw33kNldPmDXbfF7v6tcmt7/j2K/Na/
0pKpKI3IK/Xy5EyhPfmAiJudrcYUxPLUPIoJMvMA4Xktx7t1wxBzQfKH2ysvtMthe8AWgQ569BTK
1AKRJ7DTeQ+ooDRHsdYDu7VTHYrK0h+GIusyKlGRdFYjla5DFEO5Hw242IkYSl9UmH5WBPYrQfSN
/cFxoB8GNoobdJkZ1VAlcZgshlM+eibfNlVbV4nW2u43vorCLVkKs4jWubF4D3SjdmrRl/2JQKl+
iAVQVrvqgm2sKtmmmFchlDeWTPoGUtOhKA/4Tu6kv3aK1QLGjsu6B1RAoN7jGPDQmFG2d1vb2t/f
lFcTKB86XAMp7iETQn3jcijX7ePWyBTzmKLzl3LSDWsvVKjU740WFuMsNn9KO7yZapd9XlXJ2c4A
YgRxG6wcMXnDX2Q4jCKpemTJ9MevlDFzI8dGlSDyqDp5Zj2Wia2+tPbY4HSt5c1jb7YGaOmwrr9M
VhOv7MVbg0sFbSnvgzjAshYOXyPr5z4xj26o5t+tbsSIsartVNt2ce95D32saw9jP3rdQ1ZnXfnp
/SvJjkHrSiopkBlcrqSKmHiPepJxFJ1A41KdFN8ywv9nHaFJ0aAi76DFsNialQtjnWvUOJLviY0Z
JdYOhVJjZbdcXZWcM1iAEhMIbRqw0PJbrMDxSic4WqUqDlMYO8+GO8Lzzuo3uxqx6dO4e70/gVen
Tg4Ku0j6wMFAXCIr9FA3AroCwdGzxPhJKTjbFLPEEX72Wo/mGs7PdUygQpEFxDyx8+IDm9pIa2PM
nWNvl8ZPnAT7A9io5IuWW8qTEobZh6BOxBMOCMUhLWvlEAvbPqReVu4TT1W+9r0WdYchspuVE3R9
H/DD2EH8PmqXyEhdznzQTZHTE7EdS0zm96mIy4/zZK8JXd6YahBMsuEvIcxUyy9HGXSz6dw+co6C
itA/Ytbax45e0L9z0ukrsczb5Xx5J8iXD3Uv9Kslc2KxY43ecWforYwl8A+305hrrgU40m6GEldd
f1ByvfVVECY/ilCtny3MzccNclmBtaGzojv8H3H4hN9L1W9xqBZfGSZ7hppcQgGfvOg3niJNteHf
RFduVmo02LxcH3HnqygfN7CGjCT22bpmsMl5LSxYgHrwjSoP1CqRZV3tYwBCHSiGSuG3wDnWugTX
8RzLKfGRAJeIy4EdLObb8tgpiWEfZ6VD09mhNvKla6cy9jvLaPeul2QPvGrmkyaG8des6dWMxqge
bu+fsFubi4QANLOkHxBpXf6M2OgguWUYhAlMgKSWRgzDbRAro1xDPfhaWWNGFkpHp2n5fI5p1A0h
dPXjrHE+qEYZnV9kVY2vSpTvRdqMnwNI98CJSu8Zgehkwre+xuB91nVfJ9E7gfIRf97/7VIBCWFg
eXkuC49pGqvakOLsqkfg9PWi1nf18P7+DJ/ucnWRS6IrD3Dqcob7NBWRZ004dAI93hhzhY5e5bab
uPPWguabm4qnDq0Y2r90chdFvcmaYRbluIHWKWRTPytgSE7DZJ3aXsXLqwmtjdZPOZwk1/O7xEUi
wumc5uH+vN64SqRQPjEnNBBKfYtfoYBhLasgpynkVOZ3vCX6V2fyUHoADRZ9uz/WVRwoKU5S2ZkR
sa9YjjWlAa5g9P0IluoWfTNX2yGPbCa+aA1rY85p/26tOEaUngjwvtBvA2JzuZ6GPoSNhygkICVk
b0Kr6h7aJPiOT9G7FQoZCcIrkCFELMGeLEZCPyN08TBTjsPY4reNEoYCR703FByGZu3/WDRZ+aZJ
Q5rOGb38LKIhZ5pTXTmi5mY8t0E+7HKjN18StFpWHrRb+0O+MDzskAzwLr8cysxsoVSmF55GzB7P
jmJGh4EkdhdgzL1y8dwYiuCP+5XqA0/7stTXSvhDlqXhKZZaDaOCRJOOKui2LrpqJUC6NRRJN34G
IA6pUMm//ytDMIYBLrI3i5M6aeXD5M7moytm78kFsrsS1soJWryflPdkSAQ3mVt1sTEi1yr12A6j
U9fj3ezWwjkgslLpfqkqw6dWLYqfwEFFvwnGrv8ihLdWYrmOqykLw3Gy3jo2XGuX39pJy4Q5sKPT
NLfB3pEEXmEiEIYI13ZSGI4IY0NAY+/un/YbQSihGWUQqQkAi2MRo5ErhDDYYIBrjTt7W9Noveph
9rwMqZzU0D8XXj3DDOT9+Of+wG/P8XLKAVugHcTjReiyeK5F3TrBQIR3Gu1E3w4guXez1iGUV/TB
No3132kXvHDLIaI0PaNTsHNcZYewIlAmTeT72YpyXCnDfh/qqBR7uRetBFW39gQlRE3ytliQt6fh
r+1HklWYxmBwLXm1dkpDYf7MByP9Zne9egh7r/JdZHHOsLiClzJC6ef+BN24h0GJ0cQB0iPbBYvw
MWOzGGpVBMemUcsNeyd9xZOueUTeJvlWWJn4+u7xHLoEnALKYeiqLu6QzMVyjJQoOGYqDlk5Ytk7
+PDJc+wO+eH+UPLmWyz930Mt4X8NrqkJCgvBcUixinLLCZEtVO/ef1MxCskq+QeV5yUUxitGrqmY
URytDV/GTHW3s6IUH6cRZ9j7H3SN4aZyiUsF5CTWjGd6sZlzStx5q+fBMZ6V8qiPQfEv9DrMR9uq
aoGMxahnT/F8oBBeEIbX1UORufMBw/YW08/OEcco0fVzUCamH4PR/eqEtfdy/0feuGJAmiCZSK1F
vhKLDaUKe6hVZQyO/Jy9WQACGYrixRmHk4r3D13R4LloxUpr48YdDuaZp4lwGK3eZTTRMVdhheLs
cRL4dHZGbr9GIEkenbg2/5+hqEqABSbsZjkur9CGYpIHxUY50pn8YlsJBDDQj/tWD9Yu61tRIVeW
BKahg0llfPG0z4Pat9i5BUeUXuddNGTzk5aD4sydDNKiGbbPqlu0D4Goxr07xNNDM8AzvL+ctw6R
FCOR5CZMOJa81dELy7JCHOxYOWi+8XgFW4j5a3bHN24hqGaQtST3DgzD4l1SixQqRuJ6x9SZwArR
Ey4fGlqBu8LgHG2RySxWlvHmiMwqDhlvb8PiRbJyCkudwr1Xpk38Mw5r81GJtfRDms7uRwMNnZVr
/tYOhYgG8gSbHqBkiy/stL5TgrZTWEvjhx5VEUbZraAqEiv/x7WHtDhYCBkSMtjlBu2CPgZLXsFy
BQC9xQoMFyihrDGNb80fUrAyEUaLA07Y5SgQpfJpBuJ9HAJ433Sdk0fV6ZPjmFXRp9julfeHuUwa
XD78otkmS0kXVCzHuAQleETHcPgeJlR5CpLMlwGhoJUJvLVUMLSpOqCbpTGPl58WVUXtKrajHCtz
Kh7tMsm/O1iJbHGOWBvq1uniHYTSyZtIirnYFQ1qpWh/JiFaBZF96kTUnKw0X0Mj3RyFAIPoFmId
2ezlB+E5VBo5shenAeOeTdEZ4idsmuTz/ZtCPj6L5xY2J0OoRO5UiRbBrZojRohBhH00c2d+bBTP
2zl1J1DUL8zhpU3RsCPSydaujqvVIlvl5YW2K8e+IlIFVSsSMxtRc4l7ZztWofEQK6W7y+1sXtkY
V/MoE2P2BdcPzAlu5ct5JE2Jg0Io9dlNR+fJ8BCwqcphjdx5fe1L3wPaFeTGgF6B910OYw+oECd9
WJ+DVNNw0kWAp9xMQq8irKOydKSLURofMMqNewrwvQ7Q0GzCbW66yn/vXFJ+CVGpZGLxCl3VjltK
8x7GyfwS2xq6LfH9iHOVljjP8VSL8WDEjgfsMLKRVrw/8lVUTPtecr6B6jnEO0tqgVeURDez2pyB
ACJ/GcWqjsalM2g7d9L1h8Ztgr2lZvZ/ZtIozr7JXHMFM3u92DQvPdCivEZE5cvyTxl1dVCbRX7W
8tL7DRrR/JTA5Fi51q5R/1TXZBGL2i0qF4i/XC52RNhShtWYn42irT96RWDsanWovgG5MXw7E7FH
+Db1BE7U8H9Otkty6Gm4R02d0+7trgA0mSj1I6SADJpV6qxMw43dSPJEekLEzjWFQMjlDzSGVGtU
KyzOAvYp0g2Yxm+h4SefSsGvsMAf/NPTxvww4ivwOOliOADkenco7/BQSwSEFJcjPpCv0V9JUuJi
IO+Ksji3TTs/W0nnnro6st6L0Hob5c3d7o0QuHzT0FEvprYtzrHiVNu6UbKnWhjx9v7WvsZNymHo
RVJIefMuWIQeVFQ7bRBDcU4sbXp1RSw2Ux8pp7IYOMpz0R/SvgmfLQ8ubGWaw+cs7IaHnvz53feZ
FHkiH+cJhw1mLy6attT0bOqt5Ezx3kYfGRHHH5pVtt/uf/CNk4SyAqAO8GiAnK65YOROKLmkZydt
qerblYcgz6pP7fU7QPz4hscEG0nzePH8xIGblG6Up+ckx3nXh3SpPafjZEG0ztPxx/1PujUYipcs
pPRc5IK43I9porbWNCPBk0+68wVcq/JENOY9DOXcrxzAW7PHzUAjhNgYqvri/AUA94dy8Iqzh+C2
MbXVRnGhBt7/nqtoTkqi0EiAOCLrJEuQZ+/miVPYWXluqA7/NkNb27djPv4Xz3O4VU225P3x3pio
F8ECA4KLlrxNDjQjX07gFLoOdjEiPQe4jykQOzxthG1OlLJJJiPJfZTqEMM0o9x5LAPdw709nbEA
yoahQa5LiMbBTQmpntBEU9CfJ3qAEN2Q/N7UQ2L9meK+AyrRVt73ior7qaoH66GvhzbaalpVI9UX
Bk7im9UYnGilVMg0NEP83LkdrdFUmJRtp2I2fsZFD/UIc6+A0mCqVh/0lOYiqhiJh7KrkkXhtkYz
MvaT3orNbdh2xbEaqrYC6R2VkP3auZu2xVCNn+zG0MODMfTND0OKw/kCbFntq93gJjhoC3U4doMH
uDVFubVEZLseOt/t1VLzx0pE8MCCoQq5e7P8Vzb0QfbSdE4pjisrw8QvFgZiIta2qEswdUvxSbNG
xl1EyISWPFoowiNU4DhJRlttVcnuxiGiUC4Z8FLFGMzQ5R5QSC7EAOv8rHaxs/NKGChWq0IWNde4
EteypA63Dw0W1MOJtq+ggTQP1WFuGMoi4d428F8f+jG1d0HdqSeked1Tpczhb7cT2qvlBfVOL0zz
NUSO4EfpNtomK3q9QfchDh9QhU2e0S7LNnmcOX5XtCnB7SweYbJ0pxnl253pJMYfpCXMj/fX5sYp
pYFPLwrPb2bNllfFX6+gjbmtl0sJ11CxDMICLdlOZYsqdBCYmzJOv98f7tb6AO9naWiqO+yHy+Hq
VNGgJKtccjrqbqOR9n5RuepeCYo14vp1mdYBk4Z+HLxVbiA43ZdjGWSts1XXDVoQvP++GzpTsm3a
3HsN51lrdm5RtsXR5R7s/NIb3YPqiWnwyU7VrV6B8PTxFEycTet0wauH6tHvBoY6NbJZq3edFVfd
yit+Yy2QB4ZpLyVfeM4XL0ARZE5ftnV9jgt3/I+mnYEqUI9cITeXOj+FubMaN7xdiouzydUMvwF2
KF2RZR6H/mKd53aqnoVI8WGo2ghsERegPj+GqTCqbWljznpImJWDk4uARQtdK0Ae2cCwLataHvkZ
PDM7uRkHy+/Bd3nwMazoD/JzyTHLq2n0TVsEHxQ7HuODmtvTtxkrotQPRipplY17BCUFNAX8Sc3y
F663+TVMsu4VOfUOAlsDLd6wopKeAkZqTMngKD23ttt8Nq1sAoE1yp+e6kP/Yvde/6c0whkfDLhM
nyxBXdGv5mL4nupp/MOJAzG/DrYSJ9zAQfIpB6P9fRpM8QGymfu5avT2lx2aZbwpkyF+yrUwVnZ1
F3i/5qS0o43RhyFS4/nY/1uHTjP4GYotr1OSAUmxzeATPPgGKwBrNn+FsJN4blRNOatxFPwUapd3
fi8mIJtaEGZo98dDn/ljSkXKpw1sfSm9qMy2ZR32nw3RIZsPWiH1u0gwOSD0AQTUEewfoAtMFRqt
NSYPs+Y0eANlHjVbl7ayvonqen5uM6f7l5zPAfxd5+2zoyphsLOtYugOyRCIZt/lo9tt6iRrWLai
8Qa/h8rXbh0RaAfeGBQ4stFByTKODbrGVTPMm5gfNKDWM2ArEDT98EfJejo7XOlZ/WSFWTI+4z5Q
1Iegwwlg06lxykMUmO68Ic9Udd63zssPogdeCUivCtlVqEhnG8iE6Q93QIvbNxLN+ZAmA6o24LD4
fm20G0T6ZzfaxVai/eCpziZy09huN7xobbHpqjIqN5pbJtou69242o5Gb2WbdsizxyY17GIbYM6A
Kq3eKv+R5PKxTRQoNqS6Qo82IhjN31Ams8xXAl0NHsU8KO6m5z+dnzd280uSYoRfdrHe7UABpbof
RHFu+9SnlCdnTKZoj2RZH+xjRQt/ARq3W8lSmtQNi4eqrmoE/OMIpLT4o7lTFWGgZ/ZfY8TBhk1H
5MeG1Xr8I6IC6Xw/KKcgPgIJaV/RUk5/JK6T/Onnwep9gowuXYnVbgSEZMW8mwg1woNY9vAqCfhR
tU4917C9NpUn4segWL1tblz+0BGwlCfipM63FENDWXPwpt6czxRCih054LxN0bvclo7W7N/9zki6
Goha4nf65Ys4oDCMeWrmTD273ONPWYHUk5c000PoYYVwfygZVi5uUMoZ5CE03KA1LYXkUCwVDdHs
fNb1rDqlNAq2gav2uyBP+19O4sJnmqzq5/1Bb0wlOBLKlnS7bAkaunzbyoIq/szldo5VtXzJFeCv
PuWc4ls41Wug4eu6iQlwkbCNj6R9vmRSzgQhzVTl6jkca22HKCC2MUM/9f9qIxCpbQZl5jFFWPMY
Tc5w0uygqVZW89YU0+QmM+Itp8+8eBgD1Bqkwqt6tlpnaxiNundF8zE2k/+sPE32wMTWcJTXICWH
ghzrKgsEPI1LmQaHd7HNGnU6Y/ATNL7JK8m1jumI489zVk8bOFHK86xZEQLZ7hzOfgQb6z+MGbTJ
75mvTy3X3n9m2uTKymxcH1aQkBI+BDBRqiMsYqisDcNmJrZkPariu4V+9gn1R7v3728xuYUu9zV8
HvnxnCIJg1xUkSbXScMwdLtzgwH8xjTpsRdFlvsle3pbCh6u++Pd+CzGI45GSUp2PheLrCaQgGtK
cmc14FmthCF2Mf6IKzcdhf1b34XqHPUx9EXYUYujg6DlRLe4Ppd0yKeNrg/KiVI8/lmaEqfFbiKQ
oZc/eHHzlOgiPLXOGCORYQdWt7XqIMo2gITTcutZ7TjurVHTz6Y19vEeYKrzOTcz/UuDKquzVdOy
mX0rjgMgCU2rN9sQdCjWQU3hfHHMukSOvIzoTY2JNqrbUK2CchN5ZvHbDqtS9fuhc5NdVSjiVxD0
VOkawy0/684U6BtFLb1pXzmOovll243lxsbgs9kko+KOuxYz7B9dEqqC8CnTMz+ObHCMY97jl9Bq
Vv3qpNrwmpPikmZOnWHs83psYr4yMT5khBcjRkAAs7e60qU/3TBqfqS6aJJdN+N64vex6WKHZHpJ
um1p1Eyblsgs963RtV8r7KySTZtFQ3sOJ4UCX5BGbuL3/LIIWieepM+JN9f6JyYdooOS2O2fUXi6
cmiEqH5PWRv9DMu6K3y7DmvACmPWEncGlaP6YC+QrnZk3g6PPBwwQDOKYgNLPX8ZShA+G1oiXbpJ
cIaBXN6Vyllo5vRFAQnza9Cs4cEspzD0eYG7f0ZiRH0vOhwBu7xV0r0XWSyBqGe00pRBVTsEvD3U
kbW59dSdYEM5h2joW5R/QkWbz2OSyOShRZB6O4Bh/B2ketSgVz0j5WlnafOgGl1XbwFvFn9yq456
P7VbkpEuMtNXYomu3qnoXn0uI9v4ya6q9C2aLYq+gV+c5BvbmEmWNRTD+TPpPTR3lJ4o8P7JkxfG
8qTT8ABvAJpbClZcnojOHLVW88RwrkU0bgVlkyPZVFz5YR8WW5EG88chqCP8Lv+PIixAPcCmGgwY
FmYptlU76aBhwTSch7zSfCCv4Uat2jXo/42rDKkH8ht5lV3Xu3oU871Ed9tzbgTRI9SE+sWQNZA4
m9ItOOd2JSS4cZVRwQNOQZQDTn5ZN1Rnd9BEEnUQKWLrwzwMSuZHblC+u7ZMaQE8BBARcC982uW6
KUnY96URd+d5CtLzbEhAhomq9f3d8aZZt9gesv9GN0zGOICUL4epXKdumkJ0Z3T7R2PjQZf4gByg
WfvoGDq1D+N4PLtKV/9Qi7wm0h51gh5OQBb6ipPa/zSpE3ynO252vqlUNeyASZhftYwwfjNbqAz5
M1lYvjHVwolg1s/xbz2oRXM0sVb8ketVHO1w3ZjT7dAqZMNNMJGD5UM3BH6MT0K8DRrQ3ZTHurrb
pc6Ae0QbV0jEK334HJqZ+zyoSfu7S+fgP7Orkj0bsWp82MXRtBc9LjB+GEVeunVVFHp9vZsxAOKJ
6zwcJCgHbAibOww0YKGt0XSvQxuJ8AGJ8cZdIpJbTC6eY00q1PYsKq/ByqNTGoxqovjYCF3foZ6R
/Zebtfvp/ppeh4+MCsqb+EbCw5YyhXWVp1VfGxwIMwk+i8lpHvGRt55gUo4r0crND5QEZJqpdASW
XTf8jRLbm8f2TGptx3udqO3FROTvBaVMjxKnV8hMbq06d+sD4dOBOWZegUgsKtxxYgxJECjtuaRM
M/qBWgZPs26kX5TQ0g/3J/NWREFwTAkQ/jM5vbk8h2Gd0sbltXON0ho3oxuYfk+df9PZmbKpwnwq
fcXoGj9Ww2rP86F+bKcxeerIGjZ6rHr7oOqrh6SL1B+UsxTqL2n2jP3B+OAkuvfLTLvwqcKd8MWx
RfbI2dBOVWlmKyt1Y84I76U4JkRkxAQWAZhh95HbzW1/NnGOOZOLJw+koeOpLkLxcH/KbmwKicKV
4GICbOqBl7terXGEHPSuP+ta2Xyl8JKmW1JgKiIq9To7CZRtZmoout8f9sY7QIkLGWCkCgGxLEH+
wrPbKf4fe+fVG0eS4Pmv0uj37E1vFjsDXGZW0RStRJGUXhISRaZ3EZEuPv39StN7K4qN5s09HwYY
QF0ks9KF+Vu1zIfJRJHpCeCPMJPtwe/N+VO99OE7p/nW3MIzHEX/Gp5R2P2K6CnYhzJs3PmQ99L8
ZleeZqwzer9KrH5xLwS6/6+lq+SHZtA6WWhlnbc6fDqCLAA7PWFiMbWf3efajeZPU1bKfIcrYroX
/jxcUe1O6/SI9ve+LbJp2K2ZP54v2uqvVWkYd0LJ7EpZhbonvrJ5Kv1A2LEljHu/BB1hl2+1/X7r
8FMmf3+Z305/jIlH4uyYX8g25ZcxLQzWonF1vRx6IwqoX+0K+GX7vUKmtzfzqOZGwHNUjaOrOX7+
E3Kd+5MynTasD0077+H2B4wNi7zPlWef9dAQ75zU20eWUDIIJkTdSIYIb/jlcF0zeOjtq8OUFSvT
y7qvzGxA89s0cZVZnxAOvCdD+YtNKMsIEv+P2Cymo1+Jk7ym1ar3g+YwEMfdJP5UrNVx0sVAiJND
13sbHODrmC/t88imcIxd4p4f8VMRMm93Cx4q2j6NaQdZMv3b3W/4hNDQ4/yGiT8mL7++HmGNlBAA
XVHxOIPjYMo6wqzvvbFvr/rro/zCa1sNJUvmxtDKJB6eTK2xVezB8vpgs19A9zbN+yWa2pO/f4D/
QkHBTAWXjjKAm85Y8frkaKYuZ+GX6jBNBOpWrNlvLeHrdDb69iyEbL/w3aJDE1stZ44KrNMxLLcH
c7L8ZJ5NdSLNyTs0UR3dZEPZvPPt3o7Txy/HvhxB1A9LyOsvF3G+axAU6lCjU0Jwb3tkDJvTLmrE
v12SwE3mDrN4PsIAVBu9PlRgrK3egkEdehZG9IypFWh7ejdH+jjcv15hchgo4h/i3uML9vowXefY
Mu9Yn7tsPFMQ2Oyhg+m8Lue1JyOiIhs3i9QOVsSGWZurnSGX9ZOQfn2C1m38f7i+FP1x70F/AAqO
1/+ngUXmhmIva7F5LbRxwJM231CoKPYr+dTvTLlvR0oYcmTNaEbpcGGN9PpQQrD7p0GFl0g6Kuan
ZBL0a7X7+8f57UiJRwIpLETlcb33K4Bnh5VoM4uJHYy/PGWbP8UOeFYqUCXuRqnlO/vJ9473y0vb
E6dUTOxNDpvXqHuMNlPqbhNReYNxudrbeyEDfyF+4dHBbgBexYwA/f/6Ks6UKMshiKYDdhyiU+jI
6+OgsNvTQQ7FfdbJFeijWIMTufjdxbQG3YEUcpGYapres939xcuJWByw9JiI/DbeVeZZaQW9B2oG
3RXnRqMvyNYlbnQS79X/vHUps4RCmO5FmDU9nFrHp+unB1WJaO5VmKlDZozBXY2dvkykFFS0B0L5
kHlVuX0MWwrJE2Pa2nsjCOd74kmIIa0dYKVkHRjPdht7Hmr4IDjeax87DpO/vNckqBGmhecfgvlX
c1fXBqszaSBEP/eCC7vZKi8e8QCet844J1ZjiRMKpETizZb++PfP/F+8WbROYUChEYCW7x8j/E/X
xiX12mJGnA9Gy84yz1rnxB7Ve5ubvzwKtAmmTvhaLIev74Dft1ttyWw+FKQnpI2Y+xNvzep33t+/
eKZQQ4PAH7WReGd+uc8UJjRddnyfvIbUVSevPrubCFIPuuudRc5fnA9HYgtDbhRGuV+jGbMgtxYX
0vCwaDoUumWYU0Vp9ztHeTuph8AW7D75P2plfh1gN764GXaMegx/jEKra6WYIujJcjadQB6pk1Ib
7+VB/tVBMbVzEdmjgcv8sl5RQPTVULEPNVA/7eW0FUhN+yEt1205d5bW/yBqw3zHEfD2zuFHIu8C
jQjjEnPK6+cDkd1YYdKiMdlYP6qBoLbR7h9p4yjfOdAbjobBj4MQp8nZkZ//yxDYD9u2Na3tUf0g
5s+ZGhzSo1ryZOxGGnclrdH1fmib4KoiKuWikMaY/v379uZMMfcegQQkiAgX3rAFowGAioF8PMix
DmNROzoVtnSSigX1O4/Pm4eUQ9lHmYSDpohj/nKumWlEkxHk40FFS5Pka2AleqGo/t8+IagmogkI
kMJQ/KOg7KcBZIGkXSKjKw+Bqfw9prkPAeXyO1Xkd39/oLc6FehQ7hnowZGBJfTy9UMyt7QwZW6V
H+wa1RD1qkUw0B+2EnvQr1vfJfSKNsDneqvz/eaE23W0jds92V3ldenMc0M7fU9dnju2QUvbxpR/
9/p5O1ow+8DFy05Axunff+c3L9PxsYalRVjDO4wx6/VXrim4LN08NM43VBhfyaCSBi2mfnkoXLVc
0+NX+slgjvM7BSdvHzIAakS7vL8cGp769WH9aCGWpM/LQ+N4HSlJYkqGsht39HU37+mi3qA6R7IT
mxSwDmPvUej1+mBrlq/F4mqHdUvVfC2xWtzqbmVHbuceVfZRYzXV6aa3/DzDMTUn6Gt1+yhnPX6w
pLCNW4dMHfdmKvPyrC6NdohNe/O71HNbbyEBxxgdoNLIiJKKvE9FrKoZqDirTflM8mV2vXgVCgiz
xXIYV8a2IVFsCRRDHiErD/4nyCn2rdvKTPUwD/6FinrrqNUQ7MSCzB3qc+Xl9W0ugqBL6rnP6Frx
K0fsJRHLpBX3ek7XfBm9Q7TJ7T5iNW2lxuhnL3K2tw8UblO/aym2OVJtNNpFmbUSeURl4pdumA3z
rGiJP+GFqFyRBGXuNfFsTeWUFLbfeAml8P3pkpkZZUX5mPLeON9at2qPuR61uMjsJreTvGmHLMES
5K1EL1JHtp/xZtFYo0t0K+06h+f0k+bfoGIib5/7y1CypcW5ljRy87LTWhvoU0qgoqsuKCHbWG+M
Mh097V972ajVaeRqpRPPRUWx88upegj7epCn6LB9c79ZzUAHppxU98GdqkHuEMHl94Y5oU4UZC9z
SrU5manpwIVxzYUskesU3rcsWjJeMOxWpCY0bmXFoez7kcnZLp4anAT0PNGbQp6XoSkzzVq1fG7a
VlJpEknaeLbVMx6ctg73tpbW40i0yLLfqAS+NoXRGvumbJuPFNPJ/VZ64b7eWrNIF4Job7jS7her
lPb5OI3BmR0t0W6eLHEbLUv3iV2yu49k1d52akVUHwSfNj10fD1SY+43355lQvAejw62GmL+N/eZ
sCMGGlOrzwGxY1+GAAmyoKKo3tOaDhjZ2930ubP9Qu+NcKE7fSjK4qEtVPUEcL5GsV0xwKXdEAjs
19MATkGkOsKoInTWZLNF4dLa2qLQHomp6FO7k2FLbaPjy7hebPE8HiEqnMLqZeAFZ6+g6/6zDovi
AQq255drzEY7p8+yMjYotb+RkZgpzdPjZzhV+6tLR+FnLlheQ81r76NTlWG3q+1+QQ/btE6bokuq
/KQYLfcw6yqPkjKz7RNry62emBOxdtysZctiV0bQ2lQ0qOp2AGBhCV27poqHEL/WKLfh1A8Gs9m1
9BR8baPheNv7vl5xMIgpjP3KGLnXPRL8pAnDbjvLcMmhc5pM8dXwx+ZB6Ej1KRs+diibAeB54mC+
vGlU2Yh43FANJaPIJJSurto1qaz1eL1XNVVnHWILOwm7MH8q69JSO01tc56w3pk/WQwmLbW02XyV
G2732ZtG0e3xReUfy1J3YZKjVoyuBtTBV1E+bge7dawlLtBo2VRURasfdxGV6nHoVdu68+i9P7CV
JC5DZnl9ubAy0vicF3jx2e3RMY3uXN8XK/mUdPWUqj5nFyvLisW9R7SCtznubuAlnBJlNdNZbUu/
wkG12h9ESBx9ohpbPdHA6E0kmhVE+OSCNdFeckrRSWSocd2xZ2pUag1B8ZEXcTJPNVT1lfTLljEx
J9Agpg58unG3bFvSlpOKYik36SbjloXxWhXLvB/YHRWxN1bhuFsrj5z2AdNJ3NfLsO4C5egxVsta
Eeachbkdhwi1/d3G6EictpKhSzRQYc3IvaqB12Bi9I3DSCB+xIad3y1DVdtxNSEJSvTKAJuYug37
Xd46qI6LijC1tqgtN4kM3/uWu1X4cWQWyC7nuZqfFh6hW1cbmhBkDw40yZxKXNXDRnmOK8r1yhRB
zz1Vjv+xHmY1pgSA1ODVvtFsJ7ZANZsGW5BNl0ND6MylqjZE5UZmMfMigh+uos7qHhdroDK9Kofh
szJsZOjgAIQiCNSCMlYUg+CuwfaNgSKTtKxn1tYmTlsNCj5fBAe3drJipxif09zWeZFMdoQmPqDh
7nEOLRS8xuqBhQ1HBs1vca2ftE1pfvAZVg8OdWRdqkBLr9DXuy2lB2At5/1mmzXjjTs++pnuz0re
dgh2Sjua2Cj6ja6RhpStBKEc7/tk59m1GxJ6H5sqME/MjWVHUiybxYsmF+e273puS9EMhUqpi238
GH2h+jAOtTPtWWfbkkJ74T0zfQ83YLjaPbUYe0TMpVm+I7GqxH7KgEqv3Ska3NiPKpWnUZPxPosw
0H0qTClfIN99PjTWcDi2zCIJKCfdLEy3aJ4uwimALfc8Ou9TxPh9eFJVAR1vwbYaL0G28Z/tiv/t
iQq1xrTT9L1DmzZlcVNU5Gful4z+oJOts3R1bLaZnonDM6v9OEW9l5B7qLxTvGNMR/k8msGOjsFO
7ARr+y/CM+sP5eQuL5aBrGSvUWZsiVMaKBICRWbAmK/D18lu+ieMFxUl3x1JApj77Xrf2kx3XLvc
8XeWV2zdzm77qkwra2DPF42u4cQm6VuofYd1vXbNvNx24BCZderQbswOtBnFCW0dG0MkXMUYz4Ry
uPHQD2RqW7q+Nnxngtlx2uBJ6ip6rMja+tIvevRTCxqq2ytsCXe0bSGaagcCMgpzXLBCEv6+i6iy
2A/ODJxRGzkK2abaKJ6ddJsZCW0Rjkqhbtsb7JmVnegSbbEtx81NKM50ZLKgkiwSf3AI1Go84XiE
Hw3Bo2N37hUanaq6Fehj6nRkFUiyp2voNW29MUMQ4FcDimQSDa6whDC1UfXEUDgM1ojWo4DKTXQ2
EkJQjozr3hLOHU6PMboxCRB9VCoyPnmN9MZ4MKS1ogpy7So2LH94mUhDejBl2DjIgP3lovQsLu4q
lXE1TiYx6020GV+t2javLae1ltRZpy1LSJrRB1/o+qO92YR3yMlBAxypQdsplGT+Us/CutOTWX8z
zDKMdo6gti9WoehffCBVJ+7ZEDaxCGpzi5E007hQNLPzXCLSaRjNyq2Mu2wa84Se3eGArnZrd5TJ
hE7aeexMkmVyeMCd3jou8hqG4lS2ZbYSGNCAoM2bXT92s9V/NDYx5UnQHLMq894yvrV5gxinmTP/
VGaB/NZWfvB5Y5Lh+ZcTPKkLBDAmk/CsjDdiE0NMZpWPQRHkC0QUrP25mEXfni5QaC+YSBoe3kzN
9qkoI2pDvC1SCBGQ9X402mXb0YDA39Bm2Q1J0OYoAaKl6/G3tg457NbQuyx2GlFeR1gOoM+WvEbz
Va2zPsf+QjALEGl7MReO9Rgam00asp69M3MbVZCAZhp3nYnqLpZqaZ7abKFTujejtj8R7IQ+eEqa
TjI0HZNgpgJkQktFx8VpM8rp1p3syUkmWRePnuoXFVO2MIi4Jj7wHKa0euomXQRpSWjJ56oI54Pw
qhpsTAPrxQFmVO+mmxd6DtZs8Oo4J8j1Syid9nZFvGzE6wqRmEg7H41EBizPq20zaAyjGNA6JbzW
SCrPXt3UDWVln/jUiX3rA/JLdhM+iS/11LAsYvrNDu3c+/XtmLmMAYXUSiYmPsEvK/jD3Va0U/il
8Uv50nedKhMrI5QRAS8Cm2RrSBqLA57OkvCh0rsXcxR8tlXQjKdFtrAVxTPg6Z3b1PJKVuEWkq/L
zImWSstvWCJIoAhUVGDXQl12E2yhgdRrHrye4tC6uLPzsjJQRlfVh2aiOzZ252qYudemdQfI7nyf
iDgZ9qMd5N4uKDZs4QDi0XvhLG9g1+PGkGAb65gwBs/5a451bQDRm8wv52WxFCdmlqt7UFDr0hWi
uVlaumvixQ1G2qXKXB+LaNbTrFHD18Ct5iQMMu9WwJrCGnbe9o7w6Acq8TPi+q/vhmucCROO8tdy
4r6dZ136s3MOlJAn+exNVMiuzPCZqlnLe1bu7UUWUpNeu+PJqDAGNIOV72u9RYm5VtYtNEWYyGJw
dp60NCs6tZxXbilOcpNE0dBkwxvrUaz7EXxg9wNW+I+n9T/z5/7mX19U/vO/+PcTkJQo80L98s9/
XpZPopf9i/qv46/9nx97/Uv/vB6eu49KPD+ry6/Drz/56hf5+38eP/2qvr76x44nVG2307PYPjzL
qVE/DsI3Pf7k/+2Hvz3/+Ct32/D8j9+femCu41/Ly777/c+Pzr7/43fwy58QluPf//PDq68tv3fZ
d+q5e85F/+aXnr9Kxe+bf6DJILIZ3zRaKAqBfv9teT5+YoV/QIEjoUOSR5sF0eq//9b1QhX/+N11
/iAFykFOi9X8qDFyfv9N9tOPj6w/qMQhaRLNOhp56MTf//vkX92m/7ltv3VTe9OTBST5Nr86uo+P
G9l0RzoSkfYR1n0NlhieYXuT09RJ48xmSXeCMFUyzYrMwaJYMYusali/uNwPBhzmC6iRamaxtrLK
z09paKr8HVoTuZvbgYIjYgv9CymV1Ds4DAyWutnMO9fWNTtqXwTfawffViLbNmouMFss6dJ4bZuO
doNUGR3xc+Cu9nriIkDYt5uiICDIBPNMRhFVDGE+X7uojoZ43TIkza5VbZ+a1TMxdYw6i6dx1MVJ
OLnhHomO1Im7DM6ntjVmzDTltLImYy1VsYsXXzZ0Vpeuk7PT6GUgPznuGJUJvL0wEmCYzCLpsDeq
pGl1E5PxTNqWgSGaqgnCbE8rx2ANSy7QM9tDGBnLFeTjjwaV2CyGyzbF9BJ+VmT+MTM5qgcgqoJg
SLvFcNmpet5wAU5Wn4fmMExXzabs8CTAu3bqiKZd40iD1566zGN3jSYPrDRR9cayaQKGWkqmr2pf
k2hecLk/G43yHqR0gB23aesPgV6Zxoap75E7RNUw7oao31mLPWzJWGESBOFr/Z5rY883Zsh+L+7d
cf400tphx0W+MVBQdbEGcZTJKo+nIOQkBnerX+rJcy9XD9NjPrvON6+bnOmkbUNm/LCfGLHZbEXi
cstb69wuZ7vi9k5UjVDolKLyXG8JaAmnXafX9syu6SKJ56Xwjbg0hLxhtt+P0RRZ3OeivgiJFHwY
rSG6949NDrspM53zAF7fjZsyMjgXZnVWnx4Ab2009zzgRDlOs5+tu9Ag25uFUBfl7IS9IUqVqAXb
tLUTN1oJPB+0T6wpk9EMbsHDF54ZwWDd425D/TUz3O6aBTniLvfGsdrlmcwHqg3zr6afTYBwcrE+
ub4xfy3h+3UqV8oQ9g1LdtL6Zxc0AK954AGN0VASFyAsn01TN26sUXxf5rUhiyTvHKFjihvUhzpX
2SWZTYSu5RE256QLi3YBAC4bfHh+I45cOnqGYsLCEBvhdIRSOsBmFDudjHmGepc+riJgD2YDIyas
uQzSbw3JETyDoSRuEQtchbTbVDtrdNk0VXNv7IZ1IRZoXM3yubB10Z9pc5gvI0Pm50RxWKeBjbIe
gFhRYdrXOFTOSW0ZztivtOPea62qO/afO11imTMUoZ6cy4323VRFjn1bEQvjxkuFr5ZYLMDTpC2k
eduWptmdDY6xXrQUjfMQ4yEsExtZk3uH+Y1VIaPo/Kci4v9PUb8Dpv/Hf88Bbyao/0X9fPP158mJ
H/9zanL/OPZkIdJDyg11eCS5/pyarD98rvExghbXEDQYn/w5NRnuH+zvMOZGNuIHsq+OIYF/zk0G
UxpmS/NI7hxTQnC7/DuT0w+rzv+siUKcJEeu4GiSOtp5WLy9npv6wlQMsME+qBgATkRDZ3TDbhOo
ujkJnca8abPZ+3jEr7y0WrU6W40IAIInafueE9o0kXUVtl/ZRzl4s2W9PgpdLNebNxtfVOnaQJpE
bzyIioTbRKpqueLNLcIDZC3GRpR7DDVWK4yn2TXIVeZVjnBXtAQTJKNxFMGKamuGpKGf42Plrfg0
8E2baxK6/TbvZqoInJNsCfPowaSIDf8RWuS73qtNsXepnXvJazNv0zpv120H3Ma8aMqmvN82hPW7
0ig5QlAO1V3gdUsAGuV5fYpqjajENZsYhWbBwi9dPSKAE2QG/ZgwmJtzUqKBuXeXMl/Ph6Xu2p0k
KxDBYd57kYpJ31vyS6MWzUlgkqW2plBmA+PKYtjotVuE6d3LT4/cn8uOn5cZr4k/bqSHPYFTj471
Xcf4utc3chnY8G6+f1aaXXBdm8HykEGgDO/Qi69JJv46qTmhTbAVCXkoN38VLURNp6bZtq6XmbT+
1GBOa0+JiJXF6ZzrsnyPZ/phBvjp8aRGkmfzuKUA/SIb6Nf2iq7VKJXL6RubF9GkI1LNxy4K2q9l
FMn+lO69vjiPelTwu0D6dpeAxIMBrJumurZYy+HQ5yvB5FoVy+eKCociLbhpo3wmGSW0+keifnDc
Do2V36xwMlOschWaJ6ECKD04m6VwqgCdrrHNnCTifAXii53RwaVcinU9d8DHLRgMwuZJSc8HnLiF
oW4cZfUPobuViNaBfRbyK4IQUBrvONbrcY3SSaPNj/OltMK7bHGGIG4EYV07fRSu7lkxiNSdfpA2
mN6HU9I2lu08YPcy0GADQL33qn76DgEWYNDewhqvb1jpuNvcuTiVpemfTlqAyY8lc9OJ5zXeM3gv
FLg3EFq+1FOtSaQ0yhnp2ChXvW7Y+od1mKektzfmnKqwvGsRUJYTC22vkpp53X6rR63dOMcJD5m6
MjmnzFWIhyKz9W7WrpPReemXzhI7mksQV1SVfVM4Zbq9P/tlmGgbmCWFWsQ154GWY5SGyf5qsSLC
6Vu3OH19UujdWBZG1u6brcZATiCBGyWESAdLvA79dMXGXnoXvmohbMx5yc6ll+VM3eAt0QHkLwTy
itzpoXCito6Rgwxd0od8z3N3cHSVeLz9F3qB/zirhDHdicYrsWOwLrD3uqmdBz3bRNowqbIEOjI4
ale0MjjuvVuSDwAgakRTclzUuTJCLgUq1fUjoT5Ht3ROVQ4hI4p5eYPAWE9Wyy09TKFVJpMxHBew
MbHlwblDBswFaRZtlxaOsxpnhaqrIs01du2TavQLQJquMCH14LaoVrQqExKhL617vC3j85Jv9XPh
okrHPMa+hreRqJ/zIT/WLOFM8xLymwcffmfVpyzugoswKqGetDCbRGrvCsy1686HUlTWPnRosNPj
6poJxcLegxPq9RMubxq3zEWxhlHL8xrY00PJVbRT/HnoDon/KPs0Xxyg/ka3U5sMcPiSNN9Z3Phh
vYXJ0uiu2y3dVqGupjahSBVb6GtlaffJ5xo/NAamg0M4ROwLbGHVYYJYYzZOdC4KtuTjBE6UlTl3
A/NYiG2wpNopFgh4P26mbCdA0LAtYheP+ZSUOcK9jIAXAcW0lfVeLUF4pnw9vjQMMFDFfbdY6Qh+
/0mHxmqR3G2LO+xI67M3LYQhLBBvZ7gWjfwECZvwko358Jm7WAckveaLhHAzioFQtLl303Hzs9ue
JAgIHHhmMsdbbcik35pVxzkSWZHOdh9+C+2puYSlXq3DpIfwZSWnHddNPjxTiD2IHWy316WmaBrs
DaMoyWsAy0Lu4zj1p0JP4jIY9PrCul/2ZHO32ePQzmNF+RLJMWluDQxTms3Hx8iVw4dt2PgxXiIn
x60TlVu6lUNwDZ5LKUKTL9SQNCowun2Io+wJ59Hw4BT1VsQq0FgJhWE3EVsrRy2JN2c8fzpsy1O8
77O1780++oDTzYR9CUoiC5Z5hW5qNtcEus/M8VPG9FjHRu1mz76mIjNGgmYT0hE15pa4zRxeKNvp
w+mpWzsCTqGoaZHKeFz5mYVYuQsY8v7WlOsAczGuoziNGjguJ85zTaGI03e1rQ+ZrRVUx6T6HozL
M2YIXwssDHfgaKSABdS4MzzQRuG2UXCoacAwYo2r9NbehqVLsMBXcxp2dnmtoZgwiPZGfrlWZR6w
k/P8L8DfbXhqIC57xl9IsZCfF9snMRqZH1shtRtJEYryVHWSfAnHr6su7YHaQ3HSSQeCaZunIPVl
V9K8LLbNOmnqfGiThf7W4bxwWAukWVH3ebpkJdj2hH3yfpHKehbZGH73Wo+rqra8uAb5MB4x0No8
5JlRvlT55ug4w541oWdqIy8JJLmZ8RiCOid2CG9Iek4xvXQ2OqE0N8qp34cttr7Y3daVe5XZ67hr
XGDXOCxLWhZmnSFzJbXih4AefVEMJJ3h1I4iRv+S3K27gg35k6gi93OklbrG5xo89EKYT12WZWMc
oTFl1ePoECbCDrsybaSFwt4S5uylA+bdLQ657ih4RVY9VIFhuIlP2WOZuvO89BRZV5kZ2z0kw650
2fYWfmvbsQf1zBJus8d4NEx1nTH8IlhsFGssF20Fpve29+5zU5UfFc+7SLLNqyEvbMb9oTGz61VB
zaaRAj6ODby3VlrUzfJ5AP0jt9hgP4ZbINNF6rYDVdIrbxc8ZuHmKZNgfbNUcmLS2Y5UUwkJfANx
w3oSBBSE2+mAqAnyM1/GeeoeiZDMvoe1CbflV3n4GM4TN9/qDNNPKUDOVWyT+fUdhQSNK3Qybm7s
RKqzd029+ndaNP5XlU/551bx0uGDVtQNmrUc1d4zK8zKdq4xV2BeMR0MkxFrmXnu5se2y/xHcDft
7aOClCzY6KYeSX+rl2VY6Mot857lwWz2L5QjowfDN2FfrbxlX/ohcJ68YFEaIMog9jHwdZGnFQrU
Om2bOpgvBpzuNKL5SyFuZBhVjwTpK5CKsq5OW0tjEXUXtBZnwVx02JDHuZF7iNcaiqoOcXBJQoK6
HRxyDczqjc0U2wOdDBees+rgJFANNrRIy2F42HKHVKXVgJ37sBZdNCc5oo2PnuFk9hWN5ut4Kgyt
eCI7116JAp0oS2cfPnuusmiE86FJvnXZmM8VYqJ8Iy4EZbDJwswfMfIQ7DJWNkKhiRgFd+BrmLl+
qEuWlOejN7QoHFYZ5sQ3dPniLQTAzGwX4rYWuvxWekXhnmKsRLTRo7XwLgCGfXLUuxZygjjwHH7k
xvBh0bbEYBlhJ07jeVSkNE1dV0vSsmo1nMRvStu42fSkwV4mWJY8WU0KXb/bwmuMfQvsFtzUovD8
70CpnE+YdWXp7tCQteGZGc4meierQGxPrt/SRXaCYLUv9yS2iSHtRxC72CsR5wUJgb0bou5gGstP
krYFDwqbvrnpXm9YUT6VEwqlfSNrM7ubqhafU4wssfT3LEVsQRSIrCD0vFaE9m2JNAIdAnVvgphv
zeaDcspiZe0N8hAwixrQHSJda4q+jzS738tPm1BTNIKV+ybjY27oYGeZuSsvQe6K7qIbxbxcygAE
vYcKDGtglWJl43uW4Ws1r6fR9Wo6bzxnuR2GObM/2nII/csWFtuGKtnm+8jQjGlWnbk+Lv2W5U24
aGqvMuqvH5Zi3V6kJWSbkJ0wh2zygD9PwVGWR2kNU7bz1oiKM38riS6siRaPLUcwG3YhklCDtTVF
g5Wp/V2ZtShZfE/Z+QX8nDQZKDdtJn1ULyctCQtwWuFiPxbaHo4ZlpOL4aVwiZIMCSEZzsg9iOxz
axkLMyFVTvS7wOHi83xlPmOUCiSbVnfTZazbtZ+uR9UQ7qCyaq53m2BJnpZU3A30crQ5ET/RkL/0
8PWAiGEHmdJ3UnwwvbbUp5v0WnvnZiZLe8Rb6mal3ZQSvkM1t7nL1A03DUs/l2wT0O6xwc7QsqCU
xm2/WN70ZFeR812z780fDXMsHynvym/zvssg1Pq5hpRzpKBeal6X77YJ8nhD0jADtmcXR0FaF00b
p95Pu9a3mL07Hu1n8lDoTrWMtTwNBXRhXIvQYzNBohE779AT69lcBNOnlYqKe49ZEOCY5p8SbgtP
XtyXcrlFRkT6grtiuToppNOEMNwDF2wxO+/aqo6RG2aU53em8NvPmuWSD/8bKSMlwdpp9mNhFLxC
Ra6/6aAiCGrAgjcCSGf/m73z2pHcyBLoryz2nULQBvmaPst2tW+9EG1JBm3Qk1+/J1uYmSqqqwsi
sA8LLDDAAJIqksmMG/beczhH6AVXg2fLVf5XTYb3A66OETlihVgJwEIKcC7j4oFJCfZcSIiYY3v4
uXH//0Oz/77Uovzm1KyOLrdDxZODs8uf/HVyRnbFH5es6YuMhoIjsEvk0f51dGbIn3c3F4WGzZ0O
CgLOx/51dmaZf3CWRrELCGHqA4Xgz/51dua6f7DP4cyNhHMEU9zW/ZOzs6cnLqA5EHVJamoW1zmO
7kgX5a5kz/X9hzmYvoTd+0cv4sWznH+3vMyIz1wWMk5Hy9SDQSWhHLb2Xyg/euahlxWayTy1jh5t
xpRAkothvMpM21jZ9uIMseokioyUyg4x2PNtyU06y7Dspavl5558kWocUvrBiR2sF7M/CJZhUVL/
dbP65GL1+aOz/7zuy2HXoyz2kv30OPlmup9hv1yBcup2WToFb9b9mIsDOQrRmaFlme0rdlzbxFHz
zjOcD+sa5/Ly8aPLibMQxxtBzuSpd4qK9jMQB3/leyG6Hjc++03igJPJ9jZVs2E03yR19EKO/HM/
JuH+uGkoc6PfijbbZ+QyNp85iV33PhYxyc9WVdzxpvsmYnHbcGn2lUxXxvdVzbuc1T9+7NDvpa84
Et93k31mrf02deXKphfVAlIPevCyItsrMiyvS9WZt6FvvCDDeOZ1L4vN3VY6Xc2OaB9bXzU5D5Sa
rYv5ZQFA6HEFyJ0BP6TC14ThDXrJi6qB5x57EZhJ36RQ42S6Typ9H1p9dHKrUfw17/7TqF/yZ7iU
0SomiXnPUq3ZuJ3zzWbns66fLGKe9WtZsbzM9mz5s69znUdnEoqC87rWF0HvZE46ln2T7d2PM+qo
l2grz73tRbiH3CxMCWbR/dBUxaY2tUIH+JJK6bnGFwFf2JQgy4IeGJGCWEess/N+XPvki6jvU7Ot
dFJn+15GDRjnJNwOPpvRVa97Wd8dF7CdIljRez/IGKz8ZEu53ktVoM+8lyUWZc5z4FXNnO1lRCID
IoBiM8m2XfnoixnZg52VzyWtV+qm6d6W1QsVdc899WIuxolbYMKasn1i9bd5mIFcLar7da97EfTQ
vGIRzI7ag0U5l2mef45L136BI//cg1/++aOpXnt+A4HXVnvleemftSeadBM01AGse/ZFZM65QDDk
eGofNslhRpFzmtjyHNc1vojPrJw6MxK8GCvLAEjBhDr1HhmX61pfBKgC0NUC1sa6zbm6cMiI6L+t
anlJTy7aGThrDJeWitZdPlZ/xibgt3VtL2ZNM3Slnm2yRij5dLhPaU6U91W7dY0voqftZTvVNQ+e
Ii/NbVeRXZ0+rGt7EUG9H3NkRNUFsF6OqeziHWlaL9yaPtPHlw7wYqSw1y9oupY4sFtbXol6lOt6
+LLMmgP02KkbGseQQjL/rnZWPvUidMbGaWqYimo/ZQPVcQywnuTAZd3bXoROA2x5El58ycfhwLmJ
hbP3gundusYXkZNBhy/SLld7D/J8dgzNYHI/yXIoq3Wrt6VAV0oy0+M2U/t4bre+8YHU/XW/5tIx
Q/FdN4Y2LZfGdNVG0P7yZn676rUsy18rN1ZdL2cApfnwBaL1Dblhet1gtcSTcoTVcYXB+Vhvj95r
JcZ3jhtZ/4gc+O/toLUIzZCy3YTSjWQfmfFtYbTse8TQrJs5OXl4MgEF5OALJ8ljdoOw0c9+sW5D
ZV0Gg0cTW2NzlNVHtEtK2FYEnHl16bru97MG+FHTRZuxpTTTmOvb/UCKWuCvXPwslZUWaRBq0lm8
pyBj3NlF8YkNbbwu5q1FWFKZwmO3bryn9K4gSxGEbJnX6xYpS00ydzmBnVAOtK+STwH3wHEs1i3Z
lihAkLVKRbYT0/tGqqsqM+C4wCzX9e0lDZP7I/I+SH/Zh1F1QwA9WG1prXvhP0v4H/WTth4iozMI
yjH6zKQMn73jFmXVYLK0YWZ+Yg4d2TV7kVnl3qeaoImCl0h0z0yYSwzK0CfcMSJyoNzR3Sj3CDBs
5WMvorJzLdb3E91kUFD4AzFsOq6I1w2CP8Foj943NAanjXved+5rAaa1pFQ8MIaV/dB6OqAoNRoK
LnG8tybKfcUQIXsYkT+u+z0Xwen2PSZun9ZLMVw0Bt/1bPwzLte/x+8ldI0c2LC3YobC2qA8FQXz
Pp2bcN1LX9IVKKwceh178d7TZFzD7eByO9fxuvC8nFk/HsWpzewiMfHoVPVs5+qVV31c9b7FYilb
YyOGiC7jPUWPCh5s0D/0g++vbH0xYxqku6uU+7x9CFADFPIm8tctk8ViuozKoRhSUvX3SqvdVJ+y
eV4XmkvNYD1BJ9ABLeeX+8vY/jJ2nGCte9uLtayU3GoZl3ktHWoSDS5X0N2Yv8D5eGa0WuLQKk06
LhdhhE5HimwPoKKHh7ryyRdxGTcZ6kND03h7k0zHvF+37BGLExppUXHTzx0XmuV0U2XZ7dzv17xr
oKVPQ0bUZKj5QcsTk2NBBcKqCR7pz9NmC2cgmbWpWT3449mDc0eR927dEy9iMaCgDG5DTyzO3lU+
3NpT8kKF26+7BjVQTx86m2wxjA7TjY6p/4vt5l3RFemqsYmE6qeNj1y5p5IkL16086b2bysdrho+
uLRbtOzYFCI4TGTO9DaiYuUlSflzr2MRhmbmGHUNOHpvOubXiTq9mZzaVYECRe3pM7eBF7VtTrcb
q7A7humkt9gQopWtL8KQguC0EeOlU1Nbsp+tMtwBvV41hVGe+fTRqTNHJaoLGo8KCi79yryJXfIV
1z37kiqdBV7dK3C2+07PPiXc47GNSHlZFTtLx3YVtcLXJetXN631hzksO+9gy84d10WQv4jNCMeg
oaKKtUOmHhBObKjAPa179EVwlr2knLwhfvLcPMXZhMUoT9edgFNl8vQ3LbXXS7SF/Kb5UTrT/TRW
q6YbaieftjyhtaJ8g+Akh/mUFrM+wvlRh3XvZBGhKciZxrMZZanJq6aDjBASbaTqSDNf9wGLMK0F
meRuzAfUBkqlNOu+KW05r9c1vojSrpor2xoE45b51pXNRcG1W9fyIkQ7DBkD2Y8svuNgG9skjHtB
/hLs75lhUS5mTCofE2McaTwbylOc3M5GsmpVTy3T075Cvn3LUSbDFhnnrzLfMA8e2Px17+RSwvt4
bSyn2bTCopN7ShX6m47CthvNfc+6ZYRcRKcnKmx67ewdElWjFu2d4jwN2l3Z+iI808JUTEU/EXlV
fgzqdj6HbTStfO2LEKXUtUVOQs6eHQ791pbRtI/RCK589mWMGv48DUHtHdKg6U51NJuHkW3+ugF9
Se8WYW4EdaG9g99V+V3gAgOAgPqSZve5rr6IUOw2yRSGEdmMaY9n2W6yoxGbL3X3S9/4T3HSvzaa
gIOf9siCiQ4Ij/IOuSrVV0qB51eK9HhknVodyHzz1g3By3QgL40pDBfSJaG2Nq+ZvS8l2FG4Lq6W
GUHlFFvjMJV8i8ArHrSj7XMKlXvdAOwtohYKldTjXHkHinG7B5eapxP1O+OrVePk0lVA9jO+b6eA
DdT53lb1rf8xd7pu5XtfRG2dk2cN88M7IJtWJyON7Ve9btuHdc++jFrK8hEt0ntKKGxwydL8drBc
Y91CxltErVEYNhAk3kyuOp/UWk/PtxCSjJUPv5hXRRM6xmTQPNrU8qApe97lfrQuSQ0s99PAkuaE
lyKh05At+6Dhq99UvT+s29ktKQyZzckh6CTGsyRPrmzMcKdQgNlb9asuM4RcYYJSjhjPXGfUb11K
En+AKJArW19MsEkfJXqMeDHQ7igcEbI8wdmP1/WZZZZQIBpblpfRMven9jAOJW5R0AfrZqllplBu
43+NhxBCZdfFxxHjB2W7Il11XImm82mXoe4rUDUlxYcW4Nyh6e1236BDWPneF7GagFSNu9jg2V09
7lox5Ned565LWvMvBJLHKxsv1bpRMqfPuCCbWI5d6iOndN0a+1JD/rj1EY5Y43eCYAImdR+7UQSc
DbXouv6+CNXcsX2SkaCz1UPxWhuuc9UVjrduy+QuJtguTYvKGnrvINryW9pUwdluVbmu8WVaT5RT
SIqEzD10mUt1pJ12x9gw1uXC+su8HgirMPu80cMdI+I/tZPZRyWrZNWVHLnPT3/T1FG1DbTTO+BD
N46QNuWVMdmUiq36UZ3FYhgeJ9hOp2Fq0t20Df0LV06CEVnX+iJUQ8BpmVmAqrVULqiImTx4Gipc
N8w4i1Dtw6pSNsw+yv5z401IoilAMz/4ZyLOf6/5nEWs+hIRYG/TJWuutq9VkYxbAYJ33WrYWcQq
BZdtPqZEk06olRR5moCTpeLo9y/+8oJ/sV5dMsF9ZSUU1lneoYub5lK33Fyn7tif0wsn8/cfcXnL
v/qIRcSOMs7nsGIow+UxfaxMJIJBHkDO+33zz3yDZSoRFYHoJDq+QU2x/10dAnrjEIvOjzBhfOEz
nvkKl3KDx+NlXHk+ncZzDxS0e+cgNqKPTOPD199/g+daX0Ru0QOM4H/UkfpdcqrMhNos9FPrXv+S
bJZLRV1Z77iHefbVEXN8foCsEa6bSZaJRaDlCpNpzz2gOpVsAkN5JC8gW3e+vMwsylzQHk1H14kd
w9tTm5jsSea21kXW0p6DBdrQrUNt5OTFw74owAzYqQ5Wtr6IW7gusQeO2ztA88lPZVKHG2q+5nWL
7SX8Ir7Uscgkk4fJZawko9A/SXTKK/v7ImSBa0IvUaz6RJtX38aq8a4HbHxvV/X3ZYZR66Zhb1as
+lobVaNlDMGpbhO5bsW6zDHqhWZUAsd+UG1PCaqBuOF7FZXWugxAAJNPx4JRevXgTrTfTJN1cTtJ
eQwh1Kwca5apRjAHUyoNiVfSMdoPvmiSmzkr+xfG+8tT/mIwXuYakelK7dylVzZ22kfbjBu4bRCU
wX1uJ2D1U1DwHVeV0bogWKYg9dxQKLAe8mBzHbxrKLK/K4E2r9vqL7OQ2LTNfhFyQBdl0OwxZMZb
6JPOumXsMhPJGwcPXCWL5ImEhHfM6vWGzA3nzbogWCySXTrM5IyspxqBV5FbxfYw1+269EB/mYsE
pKdOx8j1Dh4ZMuYWuyx15YxBdrjq8hb1+NMoMLl0zyKGnoPOrfl9h7nzRx34K89wlilJaQEMuncl
+5N+HN/0hWPeO02UvRADz8y3y6Sk3CqtVBo+r94y21c9OHmIt1m5bkZcpiXhVTVio2jkIWiHMjyH
oITetHRUY123XGYmGVR3VcLKg4Nbd8EGNnB2MCbWO6u65U+G66MEIqWdzoe7GByaRiE0B69xEzSp
/Liudftpr3FS1y/i2A8OPqK/ndHJ4F1UV8O6szlzMeM2gpJIs7ODg3S0OlcwdzdRNfbrBptLNerj
NWARlnPnGx7O2RnJBV6x/CtqjvL7ujezmHEn6gKCvrN4754xvSchrMU9T/Lm61XNL1OUPAn9IZFT
cDBSbF47d868i5gkmNYdoC2TlFyBKy72y/AwcSVzC1Mx2AhR2+u6/DJTybW7oYVHFB4y1xyPWgzh
rnRVu26BvPShlokblCC4goOdtgZ8OWGcqjYLVr5592m3SRo7yahWDi/H0dn10Mb2Fckp7bpwXWYs
5RllZYC7w0NcsTbGRW7ftUXnrMw5EIt4TeIwyP24Dw+6FGJv2Ib6nBd5+2Vdp1zEK7D5Keqswjgk
A+mEHhybgwvwZd0oLxbxKsegBPfQGIcY/Ok7D9/sDrxZ823dsy/idQZjLVgcG4cwR/wBLy48Dq1h
rvpZoT0+7TR5YdSqwaVwiEDObo16Sl9JO7W/rnl2Cj+etj6NmFcul2yHzM6s29g09Fu26C9ZFn89
u6LDe9r6LOK89brJOPS6Hz9aY5RehVLMqw6KwIk/bd3BaWqlXRUeinm2DqhE7oBwlMd1L2YRq2E+
mLoph/AgXaPam9MI92WO41WjGCCZp48e9l5RwcU1Dk6Ploecf3XE4rMu+QizyNPWrdDuInd2jUNb
ZNF81lml39ghGoeVT78I1ihvuSmNbONgwj8m4QOAkLm1MK+vCiigjk+fX+FwBIzL8+do43YcIYcf
bCd5Sff3XKdchGvqdsXYxAw1HdyU6xjE59mJxpc2Vc+0vkxvYp62gO67jMJTl50tioffp94ARvr3
3fLSt/++Z2Mb//TVVBU7takcjIMfd260DbtRHKly6w6pjpF84I+T8/b3H/XcN1kELylsfpY7o3GY
GoCKZWRbFBiVzcrWF8GblJ7IQPszJNujfSWcyNnU7NFXLf/gwzx9TQm5VIGRR9GxgdHkXAlAeu9Q
afgvWZefezeXf/5oaRwH5dSOvtDHtjPDA5zV4aSqZuXo4C/iF8sQyEtZNscyjbJdN/UpaNIymX+s
+2EX4et0bpyYFKAfZTDWSOXcZodk6SVh8nOvZhm88WR4iZUbR6djdRmX2XDUyl1X2SX9RfCGMTAs
w3bDozsVgBQtZXjfnb6OVh0YyWXuk6DoIG5SaPqIHkSxqwquxb20Hlf2+mUGVN9osGA+mAxZOWLT
W31301YYKVf9sMsUqNkOZILLpj4h43OMXZVFFTCROF9Xvgwg52mvT7sCvUjn69OQujU4K35VSGTz
ullFLmJWu74nwjRyT5WC+kH+QPWQApdcdXwsl57nMu0G+uVonBINQ25wi++ZHJpP6178ImBrv1dD
nuTVubed7E/XVNW3qi1eSt70ft7b/WLUX2ZBpR3WS8fqqnM8tXZ07XJaFJpQ8Wx4oNjH4s4IKPBp
lLiufHSltyD9oPlapj2F3wfUzpcLukJdgKGiKasOhpoxG+2t4ciiL7ZGOtmQvT0jVl90MUw57Gwx
YjwyptyzriB1pSAp7TkMxEElvY0habQr6sJmxxvMT/LyJyMLSLQPr71xqrOrIgyS/FYCwS+u3Miv
ok9d0WmEX1WJR/yN0LoD1p1ObeuoDV8ijL4Y1mBGkLOEVapvxmC0w7wdg26M3oVTPKAEdC7g721V
TnV4X5qOAlnfjhfxQmP2PpY7J0/D11UPSOIWEaM/GztFzqh6LXWXIjobxkiMcgf01K3fZ1hm4iM1
BwXgNb/z3U10EbnhehQZhknE592sz3PtYJgxhRHrj1aFXfLOB6mmk+1QO157Uwa9pUF1DqPvf8sd
zFZ3Mna1+Ji3WW+JXW/mCbuvEpSNrLeFFUcRX7aFd9ude9rUetdonNhf5ky4sd4MaP2SCmjdGIJN
JWcZDOQmsFgq1hzthH2F+mAIyzs1FS36mwg8pN75rmFYLnIuUKbTPiJ5wL1XTZGqu8Ca++wUsDep
+EIhHPRD25jsO2ffT7IHNebVYO2Y4Mv5GLuT29wiHcp0hgCCPIM3M2jUNkNaIb0ILds4R9UpFqZr
fMrtdgJmmpBVKJFGjDlWRc5ARncY0GVVQ9PtyGe06wHjVQ7v/XpSWc+xmjAnAJLhWOAKO0KVyiI4
x3Nj4AJErwhQbWviX6k+93YzDO+6xPLjdxoWZF9DBoB3gxDEs0aABoYd2fHZ60r4qzg8M/WjFeAs
1YFE8tmCU+oZ/NnWi3s1ntTItzKPU46cz0A1h7xPANuUfO6+CEiTIyaGsvN/iCYC0LtJlA6pTdR+
Vxgf4Uh2iM3qeLbnrzD2J+Obg9A031FF0eptrKog39vVoMfiupjSS4BJ3cZ6Tz15GYy7uCj7YLwG
f2yb9QEJg9cWeyOIW1tsUb3EYYGKI8mH7xbnDd1rP4+mpNlhKAm9bQri0xvrUu5V0/p6I2pBN6+1
TNqvZsM7+qZVY1URLw9e51UhMMXfUMTeWK99zX2nCRK/yR5yz0uuBjMVrwIryJxvJWq9dAvia/6K
NVXtbGeSYH/MaH7rpOYQfYtwjjvHSAaxBE5sj7EOb8esbNOboU0nZ+i2oxMGafSxi+lU6a2D8MpK
riDOjEm2HdKgjj80jA5obWs1yiTeWaE3lFf46KZe70iFjJTeOdnkDR88A6rl99Go++qd1wQYMTYt
vMlZbDrbaeeH2AyZjncZM4NZbLNBprDLGT2MUaMM45qxOvTc49fWSYoewtWRUkevCdHbhKP+QXFY
NQ2bCGpKW5FCDjzF37TO5FsQTDul9CdMPWQvHHDvjVmwhSCEgXLTACiEEj4bjha89gnE1Ucg91Pw
+oKT9j7Zk9FG1gbLae3wbEM/OD+ytrZLAJiNrz+OZV6aORxCB5tMKJQ1fh6AjWag2rCKJMcsdPsa
ApWuIEVBAI/zxDwMkSdJE8DrASX7Ju2ReJibzCm03e9qP7TJI8gsVHgfx26YxF46qef86FD6GRkK
kCgos4NE4pIeTGE19Z3uFeLqTZrgZDu4XITINzFkBvGFn7Ubwo0/+i48cqaGIXiFjsmSZFuV5KTw
N7IYhy/KLuuI3qxGYdYgz4vRupBRq9bADUS+ZnTvxTYCdAsZmTgLtGnMF9LrwSYaegi/TWnWxw+p
zIbuvgy1eyEy+pHzNfMdVCWUTbh+9I6JvlPpJvPTPOrR/+XFcPa1A1+cfHYf8DWCScUd+LZ1+sIa
ttgIu+idE5hlexKY0WF0ZoNTGFvtJnE67LN21NCoq2EU/QNiX1fdNirOLvAckZhoXskn20W4K3yo
9GVpPkhU290G9XaCTKlycLN+MMLOm8sH1vYqm3Y1pnFVXU9wteV+MJtqvOamz0ByZKHg7Y59lZtA
lUPOxjJ/k4tyyr+42XgBuRdBPHA4GevaqRTgZqg9KXQGUM1KouqDr4xy7jPwsQyhy9yr1oSGn8u6
wiNr0caHxpdBc5/DhS2LYyxg5PvHwuxrX+zNyDSSa6ssRDPd405MURoEDYai+daeEWxbG222CPo4
vJxEKHalZeQq3xUeP26x1dVlc71pZ9uoHqrWbwg7KjOhJ+/ngUO+YgNTNir8+0wP0afQKF2WBGPd
WuN3k++O2wndt+q/OcMQkJQ2NmYxQNQei/bkWP5gI+cR4aA3sAQH/7XoTFJXAcXiENi4KKha70cS
zv2kDxU3R8E7RkBhJUhxMQkdhOWhFTrWXtWnqBKK2Jq+AKKtalDe6SSulJbz8LbI5qa/dcRUtmLb
6jRxL7q8mUEAVCrxOMfvxqGhg2ytppVmvbVdu03K7TRa+fieUV0Zf3aYX1ETKisnTyECaRp/V3gr
6reoQ/GjH53Sjn0Ts5GngxtXaKyO264rU1wCCQrE5DRhRhXBLuhNVN5wpxmdXg+G7BmSHUc7xSvb
G7zuHAZj6z3MIhV9BLMkcSGqWm0bAbnGhA1y1jAjmywPlqTdsE1jlI+4xwHGZm+ComQq35Ru7LZ/
GviBou8VlvumIh04HzrI29zGq09BWkGK2RhDpuwPZh8oG+dyXbKB2YRg/zGVjjGcJ3PfzEWVEm8T
C0IXB6UzqWvX66H1cjlrB2+SGfJyyy9hmZpDWE8nBcdfvkd73hyl1ZXvhK56n82dW3yVVlJZ08Yp
7NHU0E9r0/uaoAbG8mklAIw/RFMU1uirLhT0GCEDLvEz8u6LkdaxySp/32Q6gQGf9CI2eIFe29K1
wimR0RE4cSmtLXoiXzEO9q5hUtcBA6ZjBVWzLd4keVaF5zjuQP6zgB3NG9Ycjv/ezhgbD9VsXlBf
xQwi7uNU2ml6GLWFgxk9dW6Hn1Atls0Dj+IyyIVdljfXgygb65WXO76xCcjMMzcyL7oSTHOKgHmr
YO+Fr0tI0vXZHHE+H2aH34cFd18G71oZjzUlj000fQpnWadolmLDRgpuxqJ0bo2ZmHgQkyL5bFPp
AF/vJok8N8NKqcCU8/UnuPAus0ZfIFMTg5M46d4Omkh+b1IIZrjOhBvw3+eKC9aTe8HofpinUMqr
Ufml+zEyGU++ziUv7CGtW7e/j8vc7u9GElviK1KhJOV2bJ8H/woafd3+QGtc9HvkjtLtNtjP4/IU
9rbqPqYV2I03NkmJ8et+MOwO3TOFytP7NGlSfeI+Nh6QdgtPlu8BtxvTN5zNZmGiTO1Hb9hYXBIO
b9NA4x3e9NFQuedJqyGRpzxSGYWnSWygVDTDqsMp3KXKZX4Fl/5+YBDh/XAilyBhECOIaCze/aD1
9Tjn2fwZQZt6mNhquTeyM2rKm9tOvAKHTNGJnSAzfZckCRhjzB1O7SLWCdL0kwVdSt1D9XatQ62I
w89Ro4nJbeqGgUtVlhnY1FCazvc+LI3gYYIQMLJ5GgzhngoBqOfMJbTfvi0xbsdfJtzCfH2G+nS6
l0ORoZXQSOOK28iYFNzyKB6Kj/bIMhLdrSeRiFZRpW9qEY/2se+SNH2Lci6GPN9DrM9PWeWUmlGg
sd93ZGNV97hE+/TYqNYwsAGLwjfg6uvI+p5m7dAdmfk01GkS6MwN06KkV5rKanai7ZW4qZ0uDN4X
VYHhbIShXO3MpPOrd2PhcB7JW54JgmaWLUUFnceS7AGBWsvRc5eGhdr3rjbSXY+NRr42oma0ruo+
ciTeiiHLKEUYg+zOzuYUF0E+M/q8HYMJlV9Z1F3JbIOcbTN7wPBRn2OTew1rL+/TbVhIFIV730QH
+JpjOLc5YItNGQkHB9rawUGuII5Vk/tyL6qmj5odJcrOsAfUAAWcxafsr6Qfmd4+b7ooOiibCL3K
58KD0A2jms2uTEx9E/apuMBIuzJJr5PcGQA480umLfZZTD47i/1udteTfNWcO1DcARVoWZkjVuAJ
vZMsosS7G12kvTe54Epk53qGqnhYyr8kfHJ/Ftdh7aXl18jL/eZjJ01t3psZq2g2cJQoefdR1aR4
pZu27m+8wfKqsxPqljHf7HpxTpzaHG+oIIVAAf6/dYI/UXdX48FP5r54mxLFYB3UbOpjbbOpuff6
xqlYWvlKxj0nRlaQ32bYbua73uNFFxc7wSgsdXanCP8y4uUwKZJtaEwygLppefin1x1yLA723Fyb
Rqmc6DwyI0JvyUtNFgz3xn+ua39xtKetkLjq6/icjUJfc70u7tKiXFcAANv56dmVlbedZJ00n90y
RmLRmPotqq3wYdWzL4ukpDvXurDL4ay9BN1inKkPlxXzCxddPzOyfnH+s6ySigazRgWZpOcMi0yl
9o43w1Q0nTo8u+QiUboGcDHatZ5l0O2nnDxGAVP7exKk7LVUGbl3KKGalgNTll7zuHWqoJ42hlNP
NhORT/nhzulyn/+gqZwoPFq6DCrETxU8/ywjx/UWCWjRXEV9YsZ064Y7MSy2WfZC37qcIP7qCy5O
FkmWntpIjcMZ/YEeDn0dtCOya3P4UYrWTHcpEJWX7oKfOaD+qbp7dHY/6tQ2+mZqzj3cO+MqS0p0
bjs7MUW5C8qZY5iNG86OixNlxu+4jZ2A8zNS5EzD5UhsRv/NjDE0e9NtjfowZmGDfAY1NqqpPjTS
bVVQMdftHUz2QceBQI3K+y6xsovioG2rzkdAGjVNVd+TMDh0dyACYjYPTezrq0t+WWnsZJiyq4Ym
b3Spu8/GUsmdVcfTwIjJuGMdUy9CzdpHtTm8zVEBm8Ym8/o8HjdhFgLkYjfL/n06YgwyOYjRc4Tm
UoSTvoj2oA7t88gYm/7K8fEb3OW+F8EDS4dmwMnyMyT+N7j1/XdsD/X3/0JH3PwXZoNvn1mUF/8H
zMTmJeCfR9jflvPn/Euiu++P5Y8//+gviL0j/kA1zW7b8y1b2uJy8PsXw94Wf1iQmryAw2D+7+cV
+r8Q9qb4A7C8j13P9lzL5h70Pwh7y/vDx/toCbqi45Po+I8Q9pej9/+EJc3YMGkuGmTvIprks54O
nkIqF/1WiuFG0NEidoQ3OMzVw6V06CUoztMh4K/PMqWFCs0Rji+WGXlpLwPYxdWAXqcP+23I4bqJ
UM+OvzZl2F9TTxS9dLD+dCT4+ZE+cWAGIGMFv8DiUhVpY66UpYeN4Q3trueAZ1/UcfLC6P2LL3bR
RVsumcxskJfcqUxiNQ5dDqTiCPzFGbmdt/XwNXaH2Co4gmYDyOb8UT979ddP9BhZ/4sf7uJXRx5q
UftAd3j6w3H2UUno3gMroingJIxj0G0W47RC4tVFL6RK/OoLBgLvo2cGvMRl1ZEKbW1aqT9s+qao
7mxKeL455aBP2uirqy6pg+CF2eLyuzzuljbyUw8Qd0DZpCR+FnM6HVJwmFmyDRjia45CvoxxWF13
nfu+UW5wg673OtbN/vevdNlZLh9KLTefSDEJy9JFLMRtOJbeqMbNqMyJGhxv3DZMyy90lr9/ysXd
KjmadCwCf5lG0Osqx1uTjRzkVP1dQmnYrW7kl99/lWXvsNm7S5/zXMsXEnvGot+PU+FzslIhqHbN
+l0wpNOrFN/TuTG7/PSPP0paLgEdWNL9+/dpnEjFanCnjYpSMSPyLgd3k9jT8NEeuGx54Te6pCY8
7RgUADNeCcuVDoPIomMMSamZFIt5Y7BZPqlgCj/EVd99qLWKbjktRz/kcbL5QrAt+z+v86IaccFp
8VKdZVlc1HpaV36MV8v02gcWWuO18oPixq6qGl0hauUX+v8vOglAK8vl5zMFQ/zl3z9eyShf+yIv
502CDG4fJHZ48uX0z3jSvnn5WkHAQafN+Gj9LayTS3o6d5vzhrx9bHnKjHZjYL8EzPvFywuEaZvM
Yq7NXGc9/S5hNst45jZgM7C9JfHBNe5CnUjU5VL/iLtCv/p9h/z72EHiuxUwfly+mPk3bk3deHlZ
aZzc9nzi+/dUb6CELdsOaaJ5r/y6RVT+UhLfLyIusBxuNDHWkBa8LEjxuJ3P6wLrI+ZYua87tzyU
7FVOoTF3737/Bf/WOS5jFK5fzyVLyAL/8PSFaq8yusxGHid9u7kd5kgdC6jP/7QL+g6CHNP2peT4
nPu5p58yG1oox8xt1FrsOzZGboy7qm3NN//wy1xGKWFfejkzNL3x6cdgJEsCv005G/KqcuMNgc8M
bf2zonx6esDCQwYsuJigOZm59NFH8RRYfitTh07+P+ydyZLcyLWmX0Wm9UWZYwbMbvcCQETkPDGT
meQGxiSZgGNyuGPG0/cXKi2qqG7JatGLNuudxKpiDgG4n/OPsWYhcua8TAfV/aeAmn95BnhjRRwI
/3wSnuuF/vxVNt925oimxSQEarwy9b4/RCEFdVUw/LXcpPMPdP5SsRdFDFT0OP6ysou1kKwMHdIq
vyR4ZGsn4V1uvQydw7//fM4H6p8OXFpOGVj881kbuoyif/6ZDPixGp2dsr0+yG3O9G0ML+iZH6gA
Dzeo/BHD+pbS8QC+bHnEZiTRUkXr8d9/G//yzMcBwwfPvQ/Nxe38y6+W99Wt8B7CtK3zWlxteR+L
k+O2/X+ys//rZ0iTnX0+PRhU+Tq/3JxWXrUF3BDL8ao6VMWacrZpny4Kt3ee//LPxBfw/lFwzZTz
q8cs2G1fm5as32He+/vQ8roLVUflf7i7/je/OS/2WDLCc4881eB//gC3rggW2qojmLmuOKjaBTyf
lv8kaIv/4Uj544MSscPQPc5PJLhMwuiXJ9KXVbXP4VKkVVGO66Hh/hrogyr1jzAac/PFokHeq88s
ejhlo+xzGq60yb3iVAx12X0KzBC2R5pJNccndnwKbJ1zW6eTt7W4kXW7/wj92aWgpIKP/5nnjaKm
BM6kTaDWhflUuMMcHnNuY4LzKoh7gOjCrs2VWHN6IimUdnUjr4aYdP+cfrx588NkUWXtxXcc0sUW
XZLsGsvHqly9+bjAagZuxn2m50d/zbcZRon+0wN9xhMEI2x9ndjIF6Cc+zqOU2DoLTxtbmXK66ka
esrslKCudq7bVPPT9fe5BxH+pTQLakgxtLDwHsIuP52B9sjuhvOKL2oZ290DGg21Xa40MdePVu5J
fbQHortumLc3VCxdOK3wkEvVx6e5Q4PaJdiuc+7U2kdWMK6O9J8Q5OTlsURi4CHx8S3vsW59I7Pa
yfVjZe92nHhy50wEMl32pB4YrsCKo55gBH9wujdA/kJcKZyc7osTiHIv0n41svnWlB45uH3UuW6y
o9ig3k/4xJIQb6nHC+PNYct0q1SYmGApvlJ/GdEXaVaHTtHVli+ilNZ+GcW95WQwVRj6jGOUfCAD
PHiJSqfZLtQeNcvlbEL3A0JwFVlDYy4pi02oDJ/aTD1DNpCm3qe0FZaPYByUc7eY0O0sUDXu8Kbl
b3+EfpKSuytYEOi0frOnZYPlLzkb5sa7uhRBfEXSRPOAhskNnjcvGrbLYfDIj+Iwa+FMD6DkQKPZ
JppinLIFgbH1HlVm8tx0d8U63JnKa831grjGPfRWNZsfst32S+NuUZ66fTM0SRe0LGYQF3SH73Bo
DsoEMDnzqR/RTr1vxu9pkew6EZn44Ls9KuyLOogt6pqHXAmUL12ri3A+FLqJFwAjXYj5R+wCod14
kW6Gn5OuDB3nMFrxXhy9zbXvqC8mUHPoi3I9wATa+oJvYvhei6jzTzmCwoeoFfrDGoLBTmIlR+u6
WGKCPilG7Fr1AChsjx4rn+vO34lpqPhUJ2PF1mWMOmt+JwvF6U7FFDdj5sSaCnCr9ls4blWNFO5W
BtLLiL2IUtMF1nppZpzM6V5KXTyujRvKxIYei29Ju0SxWhat+hHxUs2ncuQd/t6SbO9Bq+vuetwL
sd00a241xyUiEeiSumpbnJvs/CWjTne+Gxe3KK5XELjmKWpU4B1NW+E7JtJWOwfbLYs120tTqSSP
czqK7bxGdlVXgRcftFu30Qn6su1TTlJusHXq+TVYW4xqIlB5cE80g/15a5SYTyF/pYdL3eKxH8Ky
pB0Iak9djI50ixT9D8wiRK7O0wjJOGj6ENY/9zGkdJO+efjSvlU0hPoTAcdf/JoW5suSjSe+kJZp
3WuoksJ7mOJiCV6Vmib5tFD52l8i2Y52AsqXCV0QmeV0/XZj/Kr9Ud6KPrYKymEq9VPY01DcQioh
2thHr6PCJO9Vf1gKL2o+aRM1rE5C2ecPaFq+eUTqhVTcqvJZkfAf4yEN4yqtef3v6rWjRn2yI7ld
hIVyq9QePBRpVcDCj1C0tP2sG0pMPTFv45sKLThcqoHax2EynUjrtbHu6q3Wnzj4oXwbF43EyXVm
To2OcmOTlG1fP/doT/AYFNFqTsWaQyAhY6v6+y13CFgsrTEYjoM0fptK14qiQ+9XPbqRDgqMrIle
m1StlcnfCi4rVnelS/uGVmXL3NlLLC8V54V3oWy/qlJkAbL7QsUyfSDdtMdfgoaLM3XojQ0+tN5K
kUS23Y3X4VCaGcK6REenp6i1bgItpKEuvGmCqx25CLrCRUxxyiVOKJsYOw0s7EzjdhTzbO/UPY8h
lcSDa9lgyhsl5YVQ435V8rbYR2NVYkgRoq3jFeUNRiZr0PstpfKDW11qgW8nKZqmcl5GCLwyW0Ov
iK8EV/mWrEvL+rsCCjGjBFusj+RzOsGhdvrwnWNNi9tAhcURo4inU16WXhx7mVOmW4Y44L6iV5pj
WpZbUV9tMG5lwiepwDvKCVCip3t14mmZlMp6j1aw1J+Vvx9i4xVvW24DpW3rUos0t+eFxlr6o7Eu
LYsyIHlOsKW73TMU9mTB/iTBNjcHT557XXigAmZ80PWLdabvJZnRCWjY59ovjiN3wFe5meVTZaM3
Slsr4FVsGmPd91Ye2lQ1V/MCXREWfYY+Ja6uGmTcJtuoJ185uzxTHSHRtJPNeq29DKix+nBax7TI
HG26kImX2N4jWPw5pRx4iQ6EyE6c7QEahmQR9hBlcW8P08GhZqC5EG0/USrkzOyrKDEI8XYWWoc5
dOOcE3kOXqOxK7tLiYdrOgyl3Rp6eBe0faGS2yOoHyGvwdCfq98dq4+OioaY67HxrSgNgsH7HEIJ
UoQ2IDpNsDwL1HrztJGJQxHxnoW9Gh/Lfa9Dvp/StxMfJl0mOgygliklj7c0bPZWJsNSs3EKP1Bv
sI42r3y3u8gktQkdUEft/ihDQ5WuBRW7MmZ2lF4RuqadpG5nbaVm5zJAhVZBNpJa1H3bjKeox3WV
/TxHccFV0Dj6yghTYbq3qqU5BF0Vorqah/DOHew9OoItrBEDUqNTQJIijxG4OsI59BpN39HZ+lw/
FLnQxf1WNn2cjkWEywgJ4zwv15o2MfeAhkJIZKSdKm/rukHkhD6pWj85ezvDQBOTUN15lbfPp9ob
UX7uwuPZacstsK/zESnAdc8sMT53Vey0vGnSy+VVgFWqDxOrHLB9orTJV7EfWyK2vEtF//VY3Djk
b/vfzcKocK7x1mGRxYaLNEjmEBQIusdyvf4rY4ujMrMP0M8VCrg8o+hwupBciMNpDtB6XMizQCDp
mzYfU1xCfg/rPA1n0043Q8mxCb5pCxvklWmicuSLGRtUWIXbI1kwOs7kFNvUq1ilrI8mx1eX7Ugg
Ia2kS6s3Q5eLiI7ycn79ml/BgU/GvxqRig6nyRubR2Gpeaet2N9fFTlfihmcSvasMMZ7Mu0yX/lD
7crU4YS6KXLXq9JiM8GYukVgcUOpwZjDMubx/DYVjvu2sdvyuDnxZB9FPnZhEpNINB5nCZdHM3W8
O2nojYmriwDZrBcEaKG3aUiRH+kHxIgUJft85z0HIFdjYqG4vUPlGgY88lis00ptQOQzmEJxGGxZ
veWi5ASxLHyWCEQZEhMXBVWfoCicvhku9SWdtIWUb4burVPT5MurriIPHeviLLTR233wPFQ7isDO
tpGjO009BgkCAClSBlczHzYnMvPF1trwqw0F08++5bhWss2WP+JU38KHQBSBSNymWYvUlWX15jjS
VGnkz6ubRFHTXeDtyze+OuRMoqc1erKXyqK8r60ane2iaNHfl3r+2YxOgD5q63kN6S8YTDZVU8if
kHf+eZi28ruqDZDpTuSCyNjZlo8u2vrXQFbBhZfnzFKittmW2AXwZRVWPdxsoeFd9Q2aAO6b8ZxT
UQGCou8JkYEHrEPf0NaH13vnre3BQY8THNbGLx9WTrr+JZZGB+lahgOP0rTVYaZjzz62fiisoymD
mhiYem+7lK7GZUpQJjpjigyeW6/eqv1xgoYek5jL9Ca05qK4KqvOetFBEYqXPnLyJTGmnu937bkP
6zAJNyW+ynqSFTlKWJbJzUKfOt1oMXtTMhKtEnGq9erd6wr1ME+sjIzYNVLLwSGxMqUEOd/4+LvG
PV8HOcS1N1XrZRWwaDyCeSw/C911H00/00XWWgO3p/Rrx2SxvXbfVi+iFY7OvLPBp8vnzc5TDCgj
a3C4dbvPGWdQIHY8PqoarkNOm/gLDHBrHmthFTvfYllP5FJLhKUvLsItnPqI4oqzHNM1zniPzbDh
rbR6VCk6ZQDin4QiDz+3Zt1flpDX69A0nT8fJyrIh2wZfZRcQzU/06IGakyh7Ohm9t6piEep2sZU
4TuLjptlz2iiGNrTcN9ZQ3hbJQ+dmEhUXg8OzS8/jbYGD8dFtH9b9XBOtqYOhj56bh2eU4p4kt7S
08DGU9RDwpHRIQbMy5Kg1yga0eygoj40ZmAC3lvH/aykKz7P1bkfVkWNIKc4bKaLqutoi9ZoNu46
j9A5Poc+QDjMpP6jmHIVn8KorN96n7r6bMSQeqx7T7pp4Ozxm79OVv/gYJDM2bwC1+/fJ8ki94yo
qkAZM22bfaitRZNYvDJ6J/U6BS9lb+I6U7NFBhrJXqPMcred52Ph7bt33YaT/4xTYFpPK6Ng13BO
6zF+tIAzquuOsI8wC8La8g7OPIgTgKz+bm++x9kWIFJLwnHK0eHZ9TofAJsYyNXoFX1qdM+mMA+r
f+EvZCYkmnlzQLe17s/7bk1fiyAe3ETVwn6LNj+47Tb+klRTIRskcgnmz4s0YuDlEORG88QxOwCf
+ty1U48YKw7B0BLg4X7MtCGB9KSHPqyToJm7720875x8sLRrEvjVYqfTGA5Xbqem9bCVcdinDKCt
jQZJTd+spTTyZvGVPQKD4D45QX/mOdoOMT2ZoUUJiwhrvevsoY0PjtJWzCWv16d9lHZ9QhZYo2aa
LYK/gf1cftQpChGS7QsSqXDxZ7AIgOfEtwSmFyVlzNgdNUF4M7d28dYZ0h8yGfT9mIR+6zxbKkDT
uKEpm5NhDc6zW1MZ9Fm0tGXhblWfGfk2BtCSOzQ1uc/Lr5HTFqnxOtqC/dEm3byO4ilM58kz30NV
LOSpu/EMzhOSMXZauav7jOeS41CtcWEfrKKNi6wpUPzhpZDNV71wzCTD5jFm72JvXiwd7fd5Vaw/
Tat33vJVmvFq6ef5B89l4R7cgFXzY9/qDpMzs7F1ldtytJNp3Ev46dnYzUVkcBGdkGpzc2r0be6R
rVeIr23r7XXSuVWtD0aM+/tKZh8nfFvaD00uz6JCazdfXC8wDE2zNLSmuXu9WfmttUXolBHsTx7v
FxGLmMN7RpLpTvTR5mS1Rq2YqZ1N9TvAQdV+FVWAwwYxyDCeBkx/bH+6Yld/rhnjNBffgg7srfGE
LD9BKoa4rvKe/EmKbXzRDE8o3fw49YMVwkXXi+xv8eMsH8taW1uKzrnmnHZytmXim+ZUhoG8qfco
/+nruf1guJ2+9HNcOq+kK07NR7UyfR8pwXWXxA6UY19uQ1+pT2VZ9PrkNMiMnoMRshoUQFevYzE+
dfUWGZYIou4Sn0fD7YiIciurYy3yyyzvfeeC3/PXobVvdGfuO+V9sO/WWdmHP7rGWb9UcTQcyBiO
T0G4XA3nkdPq7VPUrmOKr8XxvheRt5XX/9XzKuV1F3dJaSy7y+ZBWg9W0LnDwXcqdKkBeswqraxh
/AIs4bPKhECwJweF9v1/RWrNjWH9Y0HvijUpaIefIYqq6T6eXPsTm5kteaNLxtNtIea+j9XKHYMJ
7eXf48K/QtBRiF0BsNYTti1c/9cglC6efZ7MwGIBqZBJAFGmCInibBDWX6szR5XpwGa6cEhoCTBe
/OrH91d3Hfce2wiug/q24BrM8Husf5Hy5qtAiQgob2gRxDG/gPdD4HujKitiV7zQXLEEdTcIW9z/
8FX+IbP4EwLtBHHMgs5wDtHo/JpWNRSj8ZxxQOS9WKRqmJpbJyG0rdOHcKi3Ozl60d0SCnaKutDW
S8SF9yECl9Hnr3+ANiJp1z4Tnt6vXuPZzz3bsvgAGZSndBnDOMUOJXgnrH/SFf83NFj9z+7TaH7+
HBFh/T+gvDozTf9n4dXTz356b+T3v6mPvzHx/A0dcqH+qME6/+e/S7Ds6LfAc8/kkYDP5IWCgP5d
gmXbv+GPgu1xIxe+Ljzz+v+UYLm/ob8KBI8TU7DDUwutMmAbLf/H3y3/NwGba3Ntu0hi4M///j//
+0+l88Mv//+POh4u8j8zbGeZV4hII4LFg3ViFPozQeNYgR0A3h6DYKMKs1BbcRs7uCtvVs2acjMb
CytFtA81/ewxwfRXq7Oat9JjnkoRgCidxhN9dyllDVuVLfk0VVmx+w3P26wCxeqxbXFax6r9tLUA
jcm6VVod6mGTn51mWuK0Kdp1OyhnKdvMrcv8g7p2YY6bPXnPQyjA8TE5Tbejq9jdduHu7sVETZR7
CvGezgcP6yZ7TkhXOvqBYv0Mux+3l9M82NsrM4rerjCIAtfMliqCTEvbuyA8vinS2V8xh/aVZdeJ
s5v8qzfCSGToRhr8Oz0TE81Nhn4vIRU+stVv0VaXnS9vY4tutYRZsDcJENxusQdZ9XsLC/xVBJh0
09X1N4SuJoo/77KSb9pM3XYs1hjcP2KPQ4XW2B9qHHObe8CoBexXBZfLuoxYe6VqHkplRwoTqKMi
cPyC6KXdsxRe3MUeRSKVzNfU36P+WVarMfxIcvOywNVWlKAQ3T8tUgYCVJ/IkJ2RTR0Www+T2XZD
zKm7It4/iX4yJ9m541fW3QYkNejYQ/PA3HVT4MhMD7uFQ2syaHYb0J4p9UTvcTMETfXNxMY8qQAm
OBnkGDBfYVncGLtC96ZzKV07iR2JPxCu7JzMLqNpTdFuGfBHEeoWKTAzBH7YgMqw1cxj8LS3jFIX
2Hbm4XKbrLC/HKYKW3TrObTAFrE97dnWNUDvbWzyAlxu7ux0OOvi08BYRAfMs7P2Jz+Q3nbwi3G3
TpYvYSkolpgolgtYl49lEPRkMwdGRBmavU5fDaB5b7oJreo92nA8HEq+D51hfsdgh3hS2wdt13N5
UVRUfkMi0caY4qDcFc5ADHFp64K732wV0tp0kK6OE702W3/QvVnNhdUueKTDuarxVfQInSOwcV1Y
z4r8cqLd7b5ukPFYQwVpv1ivstXjeixl6MOvB/DON7J37fBJTmxbL37jVECy/bgtX1pZgVRS7zTK
58Yql+q27vLhal3Cub2WcnTmuwID6nJvRoICLzX0UYSFqSOwe55qN38bnbj2Pvi+LXUiLZk2hYEH
yD8SO2rLLFSO6h/9ZUY+CAXiyGOpt1UeVmIOpqwvi1Fe2lXE/m8UWqusDSjVvfNNG2Lx68xOJ2O3
Wu6VuxcqzvBOC/tUUlL9EfodHI1Xy64+CB9DRCooZHIPBvMVrQ5zULKd+UtbXqzuSIRR7DalIqy7
xQtV5DhX0ibHE3FH8BMnV17Yo/NDVd0KYiPyaXyIbemLlCWgK48Y56szarQB/2jRqC6lbFCMlwpo
HxaxO/9Tx1W1vHBx17W3TrMM1cUizKDusFaU4cXKYVFCyy1Nf9GMnfRT0kHa/MqU84xzkgHGTqvB
1x4+UtvkWS3t1sp8iEmG6QFfF0BQI71PXjWRt9JLb/WzYd2iz15c8+3w6fMfYRyPrvK1w8lMxl31
pXZC86G33P/Y6tXuoTo29SpQUfsp1BR/YJUzSnsytsA6JhBgyCov73PON8E/nQNAYJ6hseaT8DQs
Ux7hs0FxNd47rD0zw0Ef3pXzLn70nq9g57a6N5zfVQmYvIQSS6YOIVD4vSaNM6nXMlAGQ/wu8ovB
88zHtlr+R+WQqJ7QlAnbxtbn8bLie3mNgLSd1Ec//iNXpOqljd/zkkIx0rA15b1hK9996eOt3L7E
i+hAhQju2YB8VqbaagU/ynA0IiEU7hRFl84kFi9pJAzypYGgmY57l6+fF+GV+oY8BIgcZrz6tPhm
sSBu5aogw5TVZ27uuW++gEW2LgpHIbpIjARMJgB+UjdAUQLtWbdOgD4VD1tainZ+ae3I/SkXrxZZ
EE/b0xwOeFLAcIslLfJJPJel718GuePrY6GsPL7w7CG/nZFo/TBTszQQ/AGYrLFHEg3GvFq3LPdg
NRLlNuONowKqOSFmSFDBvqzuKNNwwNn9zX1WBf7adHYd4g07xLdOyqpqbto+Z7sGnNweDVo67zTK
mGjOUOc1Z9G2umFmr67bXes8LrFiYt151nx59vy288vjPm3OdU4c1QIdjGc2nYoa05+w2v0ZJ/Tw
GDVr8FpZEorQBWe7KnKJyzB35/KNGimXw8ysxVcYLIfPe6WmjuVPw7iEsd7Zbdyxed6FqW8CHK3V
kWw582UkN/B2iRe7O7pNXt/pTXev/dgur11jOW+WWFmWcs9pH6YAh2MaqBh/O4BhTtlWXsz6AALa
vtijxrzn2rXLHRO14ZDVuVVemqoCYDh5myUsL/XwqDWJE2p2z/kMlR36vfXtrA4qJ0g1QvQftHgp
Qb1IQActnpPnvvKJUmEAwvUZ4H4hDDNaonuGgNFcCKhFKBc62VGxRjuF0o2wc5HazhTeTStVgEnL
Wv80Orl6J7vG7bIyILkJ7amrib2cdcVvqCUekOcqXNdktKX96i2d+d5054/SM558CDwQ8FMxqqFN
ZyXXJ7Tc4t0hreGlkbGUWRdJ7aJ7kP18iJjn3RNaM3WnGpff7KDLISOqrh0SnPDmK37n+B0PbfPs
FMq/tvEFflZxM9WZR9DCDz90QDvaRpYx6N3q4mDjL9bHIG4ULg/je6+ac5jsj644f8iBbV8oyBcL
CMgZ2sw5XxxpZcPiI4XC9uGsKpap6Hr6YJsKyPPCizwgtTHwGpWEYlw/WbIhSh34rpozy6vmB+3M
hCfzPBU/fR/Vy1WzzeWXriDSAxhKOLCWTFIMgtsWycyHfpXJRMz592FulTyv1t7DiA+fR7+A84K1
0Hhwd3eN8C3NHnXXogC6OKzI34BjuIyuVG+x769Lv0cZXpz6YOsep2vexNWD6kdnOZJOsnAHna/T
RHR+v6Z7AD0u/SZAS+MAN5gz1QeWteEINIv2+tQKVbUeIbII8HPzQodk5TZITNj6mltyDRSRCajU
nzDzhs1hq+v8oW3icjjE3U4mWaSCQTOFSCAT7trizQIY+jB4OdtMCEJUeDAJFUnWwmpfGPyWezQY
IzBXPW63cQ9TlpCMcI5ayF0otq3ULjqfeQcHHc58K+z2VljgzEv3TTaTbi+9yV10NjcDQnqNEv1r
j6/3M7EZk5UJ4PQGCbXqpmyNXDS/JIw02bkPFPJ0HGIa4e11+1mN03JHs9OE2j+Q25Pym+G726AF
SDa1zm9ki3F94GtqnXQjDLY+D83MqWhOSNZYSQhSWYhA9sEMlvxOZIP/xY6wZyXIkSKIUw5Y5uxC
VP0BLh4/HY+/51wrZs3Hom1rRAytBtKd3Eh4UPo6eCyGMvxCVzghAJqUkh+iZCPOdDXvLza0zss+
FIuX5cavCGQpB7TSIjf9j1oS+nBgiOISihH7N8naFJELrDmBq0vCdL5WbdgA5kSdR02WLc+OUL9r
nyCnhzOfDpWAAkPUd4iWg4ovXuqSea1E4hBtyNDTvCCXol99NSWFr+a3UQ8uyq/K7r8vI9x0smjc
Vgn5B2pHsisw/wL3LmNCeg86PKo04UNyQ3FAEvnCelUe8S1Pgz+U7yZu56/bvhQP6H3r/dEPhnbG
lb4sQVJSTmplk4gnxnV/7B63eMxV1sgOoUMpTExEjPDyG4NFyk2cKRBXg0/Uw4nOEgNI4u5mIv7H
KR5dtKYQhUgbEF8sS/UdP6n4WTpbA9ocrwEo6F6sNyOma8GDuawEVmzucjtGgdMcQTaGT1Wwye/U
N7CUbHmzfA56M72udqXfnXml9IbUAc6oCWk2FMNYfxpUkxMW33FVwO/N9Wu1dyxEeGWnKp0YVB+9
LnbuNpIcv5DLAr2CVNX2T84YzV9oqDtbiZRuqBqyqKyCimZw0Xpf6zTs3fI9VuwMiSUnnzCJLfZh
9ACHvrWDlO8WKT3vwxCPb4Td7pLgCTuq04mwjxtckmyE/HH31EZ1/5X1ppnTLiKDxDfe8BZXFaRc
1sW8Gm/TLKGqJCR2lOR+a4DXiZB6weEcvMAxW+8iRkeYRoP033YnKiwWYIfHfltpo4FrKIHSFVgp
8SHSv8WU3n7sy7q+rnOxv4fr0OQHNno0V2RCLUcerPaK8I11xCxO2EcS4TIvkwLaGUvfIOa3hrbx
r+LsaEix7JCRgtNyio6RDbWBfhcnDzcZ1+0BBj54GR0Clu7iKgz6tOqbOLqa2pHsoI0GrY/FWsvi
IKRl/5D21jdI0AqvQisgrTB11OyfD7B2PpbdzjzYyoA/6FDfsXo6jX23lt3WMjCM6tXzJ6b13s5j
KFjhFt/JIrDNyRvK+p6h2HHupjHnd5xPUriHvB7V/slb2KaSuBh1w+kzGp4QZxuczOHY7lIj9zNN
HfQ4xXsV2tM1l2pwyCkDLhM5KXiGSDMoHogBUvltvHeQKroGlHuyz+Mq/9Jaii8r1XjMUoiJYMLS
YmwQ7S1n3oHW7L1wXqW/yofiDJcjL/Prsf09Ru7/I2p/57f47yC1T5OR3bf25x9RtH/8J7/DaMgX
f4uxLrloomMHqf7ZWPE7jmb50W8iPKuLsRGiso/PHux/AmnBbwJt/9mAh2sHGejZO/ZPIM3GGmnz
7+NyFIw+vv1XcDT3FxzNByXz7bOLMfSZwEC0z9ahP2j8C8dhVwd9RpR03vB7ROsQ+06FsADVVlTy
wjX9faAEIBb81PLaBt167RO95nB2VlV+4eGA+UwYT4eyT55NRrWHziglR6I9tlx+/E/I6e5QIbo7
VnPZcsmTbHHsjCbKqPWX6mtl7ZrXuQknF+oIUCfxwlasWb74LWFDkfPNWyeWLZ/Vg8QTrDFTAmut
QmRFucOgttVqTuMqL52kk1N/H2+RIN6GbhPvUCk0ct1kLSyIciBzrnLAMTCHh/OcAhSFYdpExnuP
5nkds0XtpX2cgqDuL4uBVA0SJzZUOmPXoSpGIrPHyViQAHSIoqGJE1dVMdyXG8BusW+H3xcuwc8d
4q79KMzYrinzLMc/Ir0PbyKuKfeX4cW4aFySOCrcVzMV5ZMDOok4gpbCw+Qi1kjnyKLx3iKD4r7q
IrOlg5nRf0UjeyoDrMyjy74IV9CsquKG9Uh+46Kc0hkZdkBGS9DrjBgMCd4ROwT51cCPqb1ZhhNk
cXBSFvnT4qzhqyqmpk7Kqm6eWwNQmFGqMj0TpJSbDPg3utNlwSjtjlH8JhsxP6LS0OgFirk99b2w
5QW8eAFCWPXod5SDWmduzvNd3CFDz2sEH4ddAEbd4u6IduSIxunTISacATmeaz5xiDGA4InsvuUV
A/uNQ9AHBXOEdfYIDWJwnoqElQxpeuRmlJl70aEKvR1WeLA0wB3eey+ZCCdcKfwpukfXztXFzIdJ
RiOTgEpQwWnS37owJHDK7eVPUSj5Rv4aFiBSBICi9qCwxtRpSpbXYGyqCdd4R53jANlfc1t4BI+Q
S0VSPe/RAFlo7AnsA/08stJx98Pr0vwv6s5kSXLr2rK/8qzGBRr6ZlA1AOBteLQe/QQWkZmB9qIH
LoCvr4UgRWYmVeTj4A1kJpNEKRsPuDtw7j57rw0zjxFQy5I3Wp+U9IgTafoQuFyVQ604ccspDTLd
bVzUNfxvu/Bu56btgQMRjQ0HU2mfp6Iv4qNmYmzjjN5G534cqqjjFKRO+oNrxlbz3nmY4i5mWIZn
LIOj+1SalsHSOLXtONBAc0/7plWi8yDyuAeFURrIwCb+bz/ltFDfKfZC65UvFUzngWqni9wnzExX
I0wO6TumxgxgdoWTgNbKjOyET0heapVO+kCqKid09kWiCxFWtHzj1fHS30QqDoeQjWTPdl3tRgVJ
wp6cGR9Xgh0s7bKs3HIWpgq9ZIocjmNsGdUe95Xd46jDeMOjnZrFYMzj8cQkpdTgOnBiBWVSZRlb
yLq2eIswbvECbfVWq5LmnHkq4iq+Lqs/KDC37u0uVhy/F733FSqdaYSZlytvhSzzay9VmTCqFd7M
xcyMN4aM8VXWSZKy5I7llaOPYA0x/k/3+OVTEahNhSsJYwoSeR1noxImE+cxbo9N/dIa2tLgf+3s
l6jChgFuzZrfcEBGz6puxN8aDlAfyBIDwJvMWrDK2vWcbqq+kuqusQsDU6HnJCerqNv2wjWi/Cux
Ws4iZEHktcbSFS91bAv7qjFTTccjueD7An7ivls4ezQMaI47ByX8++zA8D/cNp6dLzsvwxYA2itt
ykCkCfCKqkd0CZSqru/raWECo3/yIu8lVttxdDiWTJZuWTuquGgX7dMYd/mM1+ngLRy/N02FVmmh
pbbvRUNMz5/jRDex0blO7yeOE4lNY+bOEYG9hZmY4EDZcHMLUm6Btq8tbfsqDcmvdc0W2+QMwIiO
Mkte5jZYKT/rYnU/Qe1ufHCXSYzwGdWvVKGPr0NV4teyl3YaMTXO6Xs0ciwIVVLMEypfAVFycgVc
I6/UjZqzCXP3zm3pAkDSzZonHZrdN0Chy9cSmeXaAEbBPSdr7TmcCx2DL3qewnEsRt7xGXw7Dgaz
Qx4ErlSMbph22oeFWJwEg5A4pfD9J7c9EvBrWkTzRneNY+GUboB/n+qyJBPzVs6TzTF3nLEq9SkN
fkNnm2edP3Dcq5PFnNur1fCesqBIAqoWvfdU9sRyIjPRs8BLlwX+iGvx3VxsEeGwSxvkwzHSyBIs
dv6IWcQaSKSAUA1rHuOXEZagIpStGM66QkzKp9EhHnamEYlncI+dcuhYwu1zlkgJLd4jCmynyDIm
6T4y5Wr2mNwr86g+gQfl20E4PNOws9qJe4viqxL/mOu7uBSqtYksLWFnP9qYc6pK1PiVIXb9ll7/
nxgh/2PBGGw9/2I9y0DSDt33k+T6638dJA3zF3LH65CmA+cjWsjW9Tckhv4LK3z4Ca4G1sCzVwb+
v/ax1i+2Z644AAZQ4ndr4fdvY+T659m6CTBO49OikUH7J3OkvubU/nARMIaC6nBNGlXWvS8Ry59y
bJVnjijJ6RIIjFmMjt76yFWzvGIkcYvh3FojZK281U5ebUbv7Ew57ZHoaN+nzObj7rQd0FKowQ+Z
NknGLcXt3wDa1s9d5DDzNYPm9Jsm6zEBOmOalNtSzxfzbywIP4ag158CqY69NtfLcnXn5xbwtnZk
hXCoBZbGia9NWwx1oBOCbDEZpxzOfAITcDa8fPcuM0vNCFDfb7P/3V9LJQrWBw4Kpuf8dPG8qbZ4
TntaMMezL80o5EfzdVVcL9NyxH51Kdu/Ldz+0S7z64/6/d/5U758mgDZ1dj819vyAciW5QNTRg5q
9L/BV30m1X/8aMBKcXFJ60BM+dz+xNxQ29RJlTqDXki0fgxEpYsxTMc8wRhejsp9P3u4FJOZiaHC
R04aRu3pFqGNYjPBBLwg1GjtUZIkuK9cx9FfJ4ZX+TId8gOTifbGKg4SEQRfnpuoo9VNbUBB5pQ+
5kX41++UZv2IUvi8bpptYH1QXb6Els436vvzkjaUpk5WawmyDM9ckNSkYgMZUdnlGZo2bUwrKTU/
Kgdn2jjCIDmoYKZ7XtdW6U5KC960HLXLKEL12jJGopj2MebnBGKa5ptF455dzNh88BwlqsNiMNHh
OIIpeMc+f04a2rQ3M9fzQ5/XEVrxUHBNXJRxsjfrpaKe0r4gCbW0m4grCZAyHfzi8/p266VO14ve
5DPP3eLzvZAYSjem6kakAE03xsyN9zYJOamZ3+YMxh3xFNWrjpbhcsqqpmFCax+gMmmgsz5MWHAy
SPhLtE0Cvm5hIvaMj7xOmZ2k0HoYwzoqMSb0aI3WGGM0hZMlzeyE6DrxhxPEZBfdtVMRsqcmrGOZ
lM5zWbD1bRzNTHhzZ6NnQwmWOTvP3nBsgGNtMq3Ux6MssyjQ7GWCX63qOsfIRkxPpUWmJMh1zlJb
fP93sB/N+zk3xpfGqlX1lGhO092oMVueEMVG3JFsrA7JxPN7ay0kO79aC42GGzllKadimiGmqykn
TuhbUkmbjQsx665yK9KdCXEiPtxdH8U7u8A+Bac4a/Ng7k3hcGKzHDYRQ6uNoUtl0WEAVWn6Ik4x
GbPEW4hpTTMV7ECHN1Ziy9nH8VvNAYgB0kdSseS9Hs3tUVdTIXb8Lj4mNrAaTr2et6C/LVZ3tm0l
hrsSxfpHEk0cSLkfG9+o72KVRALCaPw+H4c303LlY61VEntDyhtdxI3AO55VBBcmlo1ZoGAiDaeR
LMyF4F3D+iBEMW+iBLsbvGMCJ5bb2vQlDlXz3K036TFtJuDi662buK6+l5/3c2oJ2/eqg9HFR5Mb
frTe+rv1IeAYVn/+32K2ELGaVmeUULwNREh89yuV2Le9REl8k2HRDe1O9djr2bmHW4R+yb+BNWh/
ugkSviZzjTaDoY+v9U/ihzRd3DsOl3LRnWvKHL662TyGZEw9bkXpCQcJTyZd/6g57UVe34VLa59M
q4UmFo93IIL3TVFu/voWwxP+xycpr8nlnMAyFMiD+3Ojxx8XJu0cfmL984d3c7js1uc1sT6vT9Er
CYLBetmIc3m/vob/iVHsP8wfh8Hwu7cjfOvf/usb5L9+vkLD+z//a1+VX4f27YcZ7PO3/KbmucYv
Gk/odTzgP3C6/aHmud4vuE5/M8vxmFthhb+NYZrziwkeiUwP4DGdaYsH/L/UPB15kGAQfxaoHFg5
/2gM+yzQ/ONZa/E80qghYRpcX5/Ny/nx6WRyGCwSjlcg3OW8MbBymVZpXWBGuTXW9AMx7nCIyOtY
LkJ98wSWmmRmLPQDa412o0VsIEphbIWW3n13Hf/NjPOJcvnhpTG2Yhu0+FzDqMI3+ONLS51O6r05
xrtFatFLEZVspRVUCpwkhpHv6EmIeWJanTg4FaSnU82WHRcAJPODCr3zvKSrM8kYunsOMyRJOzwq
ZMo0MKuaXG5QH7STJLad3mTV0td+10Ym+l4l9HcMVGofoqVE33ATeu0Gs4gArZxH2knBE3L46x/1
E8n2048KCIN1Ie+ABkZqve18p6nyWDM4nE10XqkKRNhy6OUWunkSRI3m7O10SM9YOcjyK7mya5Uh
fRFWDfK5m3GbcRJz0kul17Nr9qE4tiPP/cpei4hDXP/NveanGyCfF+hdFp5pPjXrf/ypKttt9FH1
0mSXyWW6YXMoHlzL27QJHwvLNuQ1Zh33YUqmdru0o3m9eLV7yBYHQZEs4MCeQ58OrOnSCxsj5d9M
4z9Zk3l1vCDmDhhqoJx1AEE/Xke7muzCnTJrW9ddf676ZgptV3UDqRViz05kfFTn/JqZKTrS5KGd
rE5qf1OPg+mav+SHN9M02MVxtPF4HeznfvpKlR1nG7uNjS0LYKW4LKc4No6xcOsNYI5nKAd1OEMK
AXqWtSHdURiaWNaz5n9YWB2ELN+0izWhsOkcqZ4UC39hI2lTH9nzd/FY3UnocJZfKfPerop8a5eW
fmOkltxNJvp4nb3OXasFbaVmj5DnC7+ry/yxm3HbCGfcFVj5g1aR9wlekMtGknU1V3nQtwn03SfQ
xBTfjvWx3I2V85ZZsZaEyPPFNqInpQrscSxDGxjEA1SDYkfc8JRy+nCJu5gLYXkTZ78xx+OBXXYO
6nDGaoRpzH0aohSRIot6kmY4/tg7jrW39UZ142nZPVLrFHbIEppPsuiLtEXx6mrAstMG3HmnUWNn
2LHa+O0yOXyXMTJsZGGxoK4TKb4pCsXMeBetAGEKZytrZ3AhuHz8kb6ZR9Q8VrYQWvbLJJpXUtPm
lcKYcrEuuHa9PkSbOsJxlVhTtae2onuL3C7IRIqD3l36bTOzfBzI1viZgZqLG6CFxF5dTSUOjm5q
rFMJO3pX2YV9RwRehPUI33VGMdkls1aeHFNPvnl9kaMENeNBU+ozQw2+g3Z8RpBqt64TyZ06zMuz
U4AREJXtUR7gtWEqObv6S+d5r72MXojQ3yyzOjbEeCw8VJKIj+uO96mc6gJD3ezdZzQXfSAaZ8nF
hKx/ZZDzpNtA0xhMINOgtq5RopxrPzNIXsU6NsFAacnL2HM94jvV7J0FJmQ3TT1O5rra5pivfK1j
/LcwvPR+7A34wjIPyV2bh2B2IdbDo1MAqPEmTnqVbBuWOYdIdrjrutkKPLUsNpV0X+alIhZayZcC
K+Y3QsMyEKA+btB3X6eEihLSLpxQclVubMbCnWl6X5SZczwz6mEqZHsdzf271rDCmTxEXtcxlKDC
wEQpyrihLBrWq91Tw5CVXZjyQRIQuC/GRbkl13tLcUh3kxNCN1t6BYqcDQffRjT6Ieq/5oV1Y2nR
spNNciU4omyTInW/KYvzRcF3GowSoU+LXIsKJ8G+3Et5x/BtsQ/uUz9KIpI3eqdfsGJOPox27q64
12DfUYZEf5HL6nbWiECwaxj36VKkJBGXVgsTM54PrWytjVJ733hUd36Ho5c2yEhe13getnlGDmku
WvCTVWPeAKTdlBQDbzwIA2ENsQGpXpuNk9W0dClbZari4nWmV2qFvHdDNOaBHZr9rNBK81qXhgke
wExPkWAdHbDKERKQvpfsrW65q3RvuZo0V+wKy7Cv3ab8Qt/TE6zd1Z/oWaeu1uI9yetoq9SV+dga
S0cqKTou4OeOlRDRbT45ywnrm0FQ0t5ry5gGWTTbJPTRqfe5l5GEtjJoZCyvk+Ej5zv6SpAJ30RU
6OK6QF7fe0Sbt6DayQfTLUlbYxFSr5Pt6IjxCOEBE38iJ2scMiH5uhXmcSjm4UO1FnkFo6DdWEtb
LpsqKnAmxtQ/33gdHC3H1p+zej61kXQOCSn9ECW98dmZNsfEFuNG5EZ+MXdKfuUusc0G3HXo+pBU
E1E5Z25dM33pVmpHqyR30AaaKzOOiz0lUdiMhSyPnBBN6oikdy/JvrL5qLW7Tu+rUNW7jtxBwggF
JAmKpzYldWjF6XWckHernJSNHEnJUFPGrg7FOCy3tO2uB30ymhzIcQywDbF3ldPDWSKzHaqpi9kU
eww2Ax2WgBITqMzIqDcpDrbGEclBaE32LElTPah5qX6wepEkHsR7zsLiAvGvhquuWPdTVhRhGXv6
gZT1h2c35wExzte84Xn5nKgIneHeFKK5jOesBOUPUaoyaueywXzgl+0YXWe2uBVL/5iZxGyJJp15
TCVHw5g0HBHDdCg8b6uyFzjarTxldnftzFB85Gxc1XCYkMwqskJp2x7IWGPMMhsNQNPiXJjxcsQG
fVvSW4NXSdZ+BWB28tu2V25HsLOY92boP1M6hchGyTbKoveSTocwQVsMBLuTfTyzKRrG+qlt4uqN
NF/9QOCr2KTYVH3PGAleD6a1A+k2+gsH8YvShiVnmImx5yQV8wU19Q2M5+SABde5NXs3CZOlKbai
KGdfF/j51m3w9SAy/BqNyeebJ9+4VwiBXlRMfA+zV56zRDhfJ125bPv0YUCyZLca3TQj2eA2p4Br
NsVwWZq2uMwiJ927E75Z+FkSFWRKrW9llxYfTowprRmbOCTiSrcLZck+3SnqzZR5dUfMVxHAqRs1
XnwH/cw5dCgnkCzintsXBEIdZhzGWPc0xjiRtuACOveiTccSWi8QrtJvxlk1IdmMirbrx6lSIRF1
MITOVIq0CZUhLDmj3dI0SYimAVnDGnoWmhSJe8WO/LX4UvJwKi4pT5LOhS2MhlW+Wy7dV2HQNYzR
uVEBcPEBqvalV7fmrp7gDJzr0hEnLSoG7k8eVlX2Bn1/1TtGZe9jlrZrQl1X44OqTo291SXOHYLy
Mw4AzIr8bLXTGReLp2mXminjj6HFkhd4SSLPesV8dcXHfOAA09Y7itXLk+V105UjwMv7+jxzheYh
wvrosLY7QXvVaRPCb/NkaoX2MLR1vjPHsbiqYb1qbKNgi6fCe1Pz3ti3TmVsygwHgo/DvGObSDFB
vikt9vbYAFiNOjnJG2NIzM0A7V0H8wSuIGgNZ9pFmpiwV6pgD8IWa1y1SeaOte9SORKgSt9nD8AU
C+VGmANJZ7omboaVXDFildpwl1EvlkE1Lkl9a6dCVtGLAzCo3fS6k+OLd5CEWLGl3Js8eswu46k2
Cz/q6+gIkyY64rtvMH2bXXmoS1uejdFsjjqyk4WQPDo+Daf6vjWH+Z0rwJw2lFHNDJrZd1VTRcck
HZnNFiGZniZtGxF5fq87asyoy6EuqI3S9EbHsvlU1arxyqxNQ0g5Lu+K4SybyIkx01dK5Xxji5ng
10o78+wIeW4jr+PcVT6KhghP5KVPKdctiFxS23p2lSvWU7ckbrCYeKAYRUGyWzpx/by7G5vROFXl
3J8WSYUvwA+J3x2fL4pIU95F3GWzPU4Ot+YQq1Xlvo5GdMCGnVimFCOmfYs2m6CvrOwogBRTEuAM
ozjRsdTDs4+Sfq/lg6Zcwhzq9FtsHQmrt7TNv2I5GFj9AuloY6W5UN1xLfDTxaEFefaceGWABxbz
wuKkQcqGYo1zky1CS0Or97i/A/y7VsYsPTC3OkE2g/bxs2UeJl9jobkj60RfVlabSU9Oa0YMpDvr
TUrZvbuUVpFRK+yDiTx5IiA0fy2y7GWiZelYaQv8lqSqK8TGNnm104oD8NLmcaguvf6WIWMeZr2J
L3ubNzuNxoe4aa0Ho2uXrRziy46kyTN9SMmewmfVCO16qN6UPrFXNkuhPpQut7WgsxPZB6w+qJYr
7WQi8gAj66uoxY1aKNkV319xWRNpxtjIy4cJga4RKjBPuX6xxWxjux8i9+xQyP5IcGhHZZcKThCz
LkCkybjMGZE3uAD760aDvM+VsIrQRKyI0c2LJfGnzq2/prbn4EQ3yaLQySAIReDtdkv56hVCDen+
u8W+zG8pc3dkM1xGT7m5BpVxNvQ7y+RLA5RNXM9VvacdhHGEQhO21uQhqqwgxzaOShCT1D+5wLAm
z1XCxogpRcMy7Zu18q0Yh+k677IDz13uclHZf6STxh63doD87Adi+07YksYRAfo1JDMTbxHwCslO
xYHftYu1fukOtVl3l1zzj1JNwRuxQ94bVUfAzVA2rYJF1xW0BEJtw8Xg9bcgY25lnxZhnrtPMRbQ
wOzAIyhGS0tPDJE94/tljXV0H03FbU4263ISTvng6ktDx56Vz89xyreSDZwZ+UPjia0NmuWdO8qy
o/wpHGap+pwX+fsKbfVKSozENmfUbnCTQ8wNOIwS5i8ylS7CkZlnfPjRtGHe8Hz12AMXTDtBmjnZ
YwFBIrAaRk6G7/HEajjZM9LlF2aLuEwaTN7blkl/SX9qtaY4Qx7iw14I9OTa5jCXtVX5UC8VxZAT
Ziw/SzoL/IypGOd+ytMnKQYdbKOpAoqagB1esCThJt9wN/dmzbqaMmImcTEZmw7fxQtPnARA26jv
2nrqtxWJvJBwovOmDu1jDY7hys6j7F0QPLgAUig3SNAJI2t3iIvsbCpu/hKBw7J2Kt6gg9ca2Zee
WfkpmVy5TWEyPjLYKhcVgJ9TLUb5Nixde73MDV1DRsoDl1eWJ4e6Tw1z07HRo86z0r+otB3CepwB
WokW01mg8jA44MnRTjB+9ZC+9+oihZL57VOG+kci7n0l+NfPuWVit18qvPYpTNH/e5l+aXF+f/R/
+at236pVIe1+/kXrq/n9zyLB+9urW4XVH/5h8ymy3g7f2vnuWzcU/b/Cvuuv/O/+n79JtfdzjVT7
pRrKfv3TMFKV3+/MdRVR9i8y0PKNIo0//YbftuzqL9CUVXawFrF+TTPIQ/+6ZdddCiRQ5V3C0Ai2
qJi/y7uKRrSZ/2G1ZPI7LP7b7/quomPX5E+DgU5KGRCvrf+TPfuvKfjv5CgIG7BvQRCsyqJKrwAv
43ttsRoh/FBCe+5ztCY/9WD/qODDDk0t20cdhXXTeXZxldhudcv45l5KzZreab8BmEojQehQtBXG
g9FdtcyEL/oUyfMMeeze4hCwHSQkT7zV2eMya/c08ZFGkDEkhaSLb/l+LRdmjyGETnO2jcYYz1u7
4Z/LjEYpA04Bu/m+OIGBco+iZ9T3+wK+4zZTyAkQ+bGiTZP043PuNoC4swRaRZjSf/tqCW0aQoA1
hJ4K2+iuMXe6FxnpIJsyyU4cbRLXHDopxXPIYxCJ2QrWOYRfCi8nuSE7JSQ3ku7JoNcAoBAgWCP2
Zn0rDB5ih14dhseOMxmIVXM2b4XMnR0vpbsUkWkFjEDajVnPTtCbQB6r2QIdOcEm9fOy11q/USfk
8rVRqNaOHQPNjgbSK9NO1Ato36FQ6+lGOs+eMdz0KcGYTGHAaZqPxni1EkXexlIex859b/P5ZJTd
JhIX9Ncf5dg/4HMNLAxUbBodX1Upg06iryTzxmPTyue6ioiE16N+3ZpuYDrkuVqjA2Wa2e+6Ormn
rgc0V7nXYKPOk9fUG3OkP6NB/J+xVL1nGY/WpHa/gPJog8TCMaqK/iuyBJw24Wkvk9W9wFI7SF05
ihbwZhJHxZ3UYKxYzVR9LVX7TOHyh7loD9AnzoRh9/NIzLVtt11E0KBU+G+NjhY/cNvDuEsnXrBE
FfW+tVtDDov09Tl3Z9fivuUMe8p0+WYRk1rPH3uOKFxTrF1UEfJ8wp6mXxhrB+pUpZDJJO0ghm7F
uMkkcLxItiottrxfOs9o28nyQIGDpMMEgt/X5NXOgiuWjsOhMfrsESfFfJwciu0I9xTj84ihefhK
iuLcxk4Yl6yC+4ERkUYxgjwzfpTZ7XTSz0ykE11QcFYSmpjIN7YR3C3FQAsFKjUcSxizWPSMRown
poPuTVGd8oaaNnvDAiY+WIlONL+tNfxo/UTMKc3KME068ajwSPd1EG1WQkqxiYcrYHr8k+PdOBn5
azl3e2l2Tzo+O5YId4acSTPpZ4yBa6meGfZ6fYttLV1rRtnieHl3MRiTERSoGdQpbllLcSysEgJh
QHq7gp9nqIcTxNFkX7PSNAZEJbdnCKfY8ZTbOutf7LFbs1SJdFrdlchb9bgYpDNz0nihweX3Mfap
PkIQ/0Yznc9s5eyE3jG+gTwl+BidCMiaQSeKk9IzXosShGSnoME4SumFiaCak9Kts0hS90DoU79X
hBXfIvpHxIi5lICF5q3nYOzzvX74WqTxk0hbJpQPYkLaPQzXZsPpX3nkMN8xkHn7pG6eaqwY20LY
3J4MFAbhhIPtDjtCJ0agZtLadBmRuBGRIow6d/GBz4pg6UGP+Z072Kuvd09xvLulr1XbGURP3lmA
OdshkWPQ1ov+Mk/eXZyX1BFQVWXV2Z5g+Hss8tsKp4PPSi9MsjBLqv6M8c8LZpGzj1fp/CU9lgEZ
RM3tsi8Rly4kKUboMbK+JGNO/SNFyUnyGNfdF0aa/D0vu33WmujhEim0YbEizBSvah5w/a/RNmBT
WXeK0tWBqowGTMJhT2rzGb1+P+PN2Kfwdys2AR3ScZhT3IiSU+zLMrKuMqeob/hxmHKrJb0SljFg
ncC4r5iD3FR4GeOe3KkdSYC17KfMBIXdXkIA9vqLl+qSd9xJovueAOAR4BBAtJScJQyKyh8xPTxQ
sPWUNUR71cRA1n9xXFf4kooJDmXgfaMNN1vzKeH5eWMYtfFQy4G7uhu/a6nOdxeQ9Sxm5r4ma/xq
YadhpjFx8WJkcUCunFsPKRe9tzBSe+SZjClRLgx1VIc3cIXiwtSG/p1VkYRji5v1S6krJcJdZEpI
cSkbMN/N1SYUS+PsUi0dAXS1uXupU3j8AAC7ob87U5QdRscropXDlRgpO/LtNjJuJpLIQd+i63Ln
9rbwKtsD2m524WgRdm8ODNw0vK64Ii6UbCXA6kDJJQwRq1M5hsa4KkYPr6WVpvslt+bd5JrOUx3H
G1OIKzMC+03rUC32mHeKPYpquTcWDh4+0AUfQ/N4GCu5Nwr7Q/Gq5sKYVDWEjLAaTSd32BIyVPZu
L7NtpebR1uFngdO+XIDv0m4gnwesSLgE/AzjZD8yjpPOIpJ7t3QcQKPubVyydBuNtfOgDHO0nRyc
3T3TaVjFndwjWUabyG3sx1jNOShSc3mP9ReOQjSKS9LC2aOSco4AB0ac2Ujjo8yQCXPdU66Uop1v
QXTVL+mMtx6gAifFEJBgdMhNwRlZws3oW6U8gZosH3sO8O8JJp5zOhlRqBKQC0szUreucKMb8jVF
aJdqRBHPvHz551Pyf28Evv4Pszo4WPr+/2Pwpviv81sxvn2t2u9n4fU3/cvr4GAeZcgkYscuwbH/
cJwqnvoLVSqMur96FvCW/j4Ma+Yvpol5xeM3MfVilft9FtYwT6woKwZsRgVcov9kEuY+96fFrO5p
FrtrwLhYY39urCECgitsgUSSjdE9cVD7nE9K9UaeadlD348KKKxWvxm8ml0/boDMgLPClrjVRHvT
kw4NbCB9UBRMlbNop9MSwFnTml8qllwX0FZEQkN4PF3zoaf5ROXpeNDoYQzLVCsfWFSkr5FtlHed
jSvbj+He3Frrubf1NNC661nYiWN5SFG0ILiuh2anpW5QVI7zDtgkC/EyLkhL82hnm6gt2s0AGxFx
J1aNp+TzEG+t5/ky6+o5zBNbRavqFjIwi1Bus3bub4UmrK91WrKogHGE923oGr417J3N2M9HvemB
h62yhLYUFfcRHR54xM/hhHgGHW+ffQoajdDtmiVG1rwQqVpOE9PLtnF06NK96bl4cdc4dfGpruSz
5T3VcNHfcmHN1CijxRSrKqNzB2EJtGo1DaJNtqo386rjKJ+SDhMfWg2oS+ZR3gCx6cGwXBerEkS7
sHGpfcpD5aoUARzclUhHEJvtcEFMUldVKdZXgYlItxGOn7JT8ylBYe8Sl6CBsqsSgcpclarqU7TK
PgUsHo1jH3Bfi+lAXjUuKObIXc6qfFWfIpi+6mGANOpnGnGfJ7DqfmaWyr4Qee339Cvzd8o2jDL9
RZi9wU0spis+W+uYLKXFkjqO8UdEidMONiD+2Ux7yLX2qlN79bKNBgMWnme+juh1ebL2vlhKSh0L
usKFoxCtonUcQ3MDMX1oMIgaaX10MARswZX3l2mvXM72cIVtkB1ALkw7EC63xgVe55674qqkK8V8
GzWqDUKH+Evspt394oj8i9Xz9LHQlmFW1gxlfIBc92lZNCNMtEzjEDXfL0kVb0k91fsee+XC3Oau
636dSiHC89MmbnuoqBnMkG2LQjI6ac4TzApiwf9M/1Cx4XT1YUtyEsqk07PQKco3S2Mwheb51pag
JEhHP0t9vi0qw4KWAwuw1Mbh9BlOAcTr68nwak+gpNkul6vS9N7YDI9mYtNFz5ME14WzGbAHkG+w
XGWfFcN8iA3QF1pSd9vSgxIsI2A3EE27KOfX4wq9zxvvW4ddNnAxuG6Gqr2prR5Eag25qer4nCoa
uNoNev9yt/QDi2qhOBxeEDiVTW1qE6D+OH2tqBJ8ho63bGNiUBBN5rqkaVTHYlHotzxzq6B2QQO4
QDI2+qTK696cxDqSPs4La/geWgXHNG6tLHY647mdR4sPUNSCWp4JZAeAvD2AY7PtBULXbui/4tuE
YYLP6myEs1XhfiQUEvYG3Rxag3uaCAumJlfRj3HrJix32AIQMjdBVOnenRMNre80lbZpZ9ML6Ebw
/NmMuy3n2yoOJHhE4ipl5z0S/cP75NYIfSW8K57pBek6AyvNvelhpw6XJnXjKxVk49acrWWnGKmB
lj87dyYkptCtnai/maykOXpN0z3NsRGdp3mW5k3ljWz4NZg6iZK+5wDIA8nu/OhJOd0gLdjnip8J
nKU0p5s8TWzAa9qs7UGFV+e49pg0R2fZm5RykOnBdJlz7j26at2FGXcNQJqsg1iWKXecn/McqovA
qaKZYGXZo5Nvn0v6XZZsuh7lpJ2qqSCwApCX+XzRyp0FTWr2axv1ZLGm6GixXL+Zswz9Dj1y/EbC
m2/Y1NVvaQlaJ/CmMvoYPLfOb6LYbZ5a1jx8g+3aPpeN07GscQjxB989i/+NW+7PxiysT2scwbN0
ZB4qpH6UeWAPpbOVjtZ2TLwr3LFkvu1ho/b5keH7aMclAdgy30NajjfsOsmO50O5zdv7smqe4LOm
oe0u3c1fv6pPcek78enTkIXheo0MuzzCtZ9elZH9P/bOZLlxJM26T4QyjA5g2STBUZSoKTRsYIqQ
EvPocACOp+/DzCr7K6KyM623v/WyyzpSEgm4f8O95+InSelYtwrqAD1y/OIBR1jggcGH6pwDGQ5P
FkYmU9U/HB5GetZGbpLUeCrIEbccDH8x4A6whCNrA+BarlfRqQ7BE6iVab1I9VvVkN8nYYpdH56/
/vX/Ux3Jh/o7ulCgJaP/pdb599mZ6H1yXZj3bJXS9S7s0iP9NvzO5iOYR4QsTNUF9oGyk0Q62Nku
L4kH88gAcOYuUgLizRhXe2EF57/+xX72FPyhc7Ou6YwIzYinC39Jz3INCJ0D8ustndoAtbT+VqZE
yA0eC/nEh3o3jPvff+L/zYb/ZjZMDfk/l8T/tXz13z+y/OOncTL/5I+C2GM2jJPfFYx6EYbjZ/nX
bNh1/4FXyCNbE8xRYJtXGeU/pb8udn30gZS8UCpJZ72as/7lwAr+4bAaEwh2eb+vI+X/TT18nfv+
v1cT0TzHBLmDlg17k6L912TbJWW9plVqRj6Txb3Rxcabodzq9t8+kD87l35+VH//McS8UtdT42Nz
9H85AaDsWtaClpSbp/YP2ndbsi0QQwlbTy/acT8xDLf7Ef1ZRAKIvsABbPdzYRUfAnvzWYBWzDfA
6MQevQchcSVsIKzO3fGvf89fHFXXT8OzyHhkMwWkFEbIz2965pqetIsaR4Xjyt3ccOetKpKwTmqY
v5K0jM8ZC8DN4AV/l0H6+xn4yxdBYiFfuUMAqec5v/zoOremjMvdjpa0YJJayuEF/ZQZZQ4ijUXR
o4Pmjj+qGBJBmZrDS8Pa6wVMP7NogQS7HPXf6JH/5NHgFkHGijCcx+1Xwm+esq/nREbt0NsKLw1k
1G3pV9WPv/7M/+zH0PXR3vH8XZ/5nz/zDlVn5UpC7Jg+9gfSrLq1503934iC//Sn8L7AXiYfFS/k
zz+lES3dTtDNUVYuMFhTzPSBGf/NTfEnT7nwcMdhyeOqQ6v18w+JYX4HYZHpqMxi54znHN/wWDcP
tgQe5CzklbBeLaO//vyun89PDw4nCFRbx6ZV9XiNr3/5v6nGbUeyYx4Zl0/l9N4WTXZZApvyO6zh
1zU1ClhdVFtZAeGB/OR9++uf/h+f6/Wnc4LQNhAD6/4a1rssTNJlF9qRGMuLFzY+QNVRPfz1D8En
9+sfibzK5z/PTgzbTfhrWnSCVp+3EdBZh+B5M3npdM5Fkh8Rb9LjoO3K3+JQFxEmu/7cE0+2W+zK
5YxZSrxw8iu05+G9pZwkScBM6nmFz2l6T5Tl7ZGDTqeU8dtRBVm+LdCH2+SW2ZFP8nCHdkDn9zXO
fVQGqG/e4u4axWQUpgSKLj3QR/mYRaMn4JgUtjuSZ5OYCsUQ1n36IPskgQ7dM/Sf1tgHxFtRsFHP
89BfU4PnvyEWNJ5y8ge3o5rQ3fI163Vx1TzknRiPrHvrc9nnAg2kdrbe7yjJrvzSiWy/lJefHYLa
jioPHB1NsFYiwC/xbTU3ZA85c+6fzKkMj4DDSms1jM7yubilOlb862MaT/mz5P3vSKLPtFy3iWAe
wSfFpL9trTcl8okVbP0yojdcNxnJd6D5XP8GRXSDfW1QK2JWxq0Ra/KGQfbGW9becIdgWG1DQHcv
rNr0BgdWuDHQ1N2aSUDbVcpx+aByZxXTQxldX7c35ZowCxorYhcedGWPr9Ipg6jsMoCFuY+TPhPz
PhDIqSq07itgs93Blrmz94c6P/io7XZ94xnd0eErZD4zv5JwM0bCQVwG3y7Zg2dIVtzS1qFHdnOg
bLc2yxSMB7IB2h23tP/QavM95cshRZbwgQU/G/qc4ZLnCsktc8cII/64b66QTLo6UOfxI9Re+GiD
voaIUUTjRAXAtV2g2dwoD7clVJV1bEILE3Hr7nsDhXKcFOpmmK9dDtT/CLnxnl3FfMxzI46MrpHv
vhr2Dumva/YuUQ86GXLnTeo4eO+m7KW0iGIszJPK7O8KlyRh9N4Fd99DjvAmWpKsPYRNEl4E6Eig
r659gGx3Spvi1qpzL8KpMO7hbb8H+b7Jmx90iDfSUN/qhIQ4VPrH2KxfvdYZD0QAoOkTnhExLBo3
NpbH1cQSec2q2s4gHozlKuk9FWW9XqJxpu8HoboCYgo+AvVP49qPjeeGe9iY5h54Z0JDtqitwFjA
KvqebI8YTatLn5Y6d2aQ3wIVsTe96SLt8Wtokgx14pWNao2JNzgLaYUHGWTORqHLeWBMbR/Sbowv
cV98nwMhd5lW49lO0zGqi2Q+Li4QHmX05Was/QgTpD6PLT4IJOKsTls57mXjnHQ37Tt3fpOm2eyD
rH6tEewRfeHdgWK7h4MSPIdNM17s0gzfRtUtB8Cbdx1pgJeaSRbQiq5GsNsvkd2Pn16HuYEOZmV7
7YUZ4K4uss9YLQwS2XeSU0czSgRSvyZk8Zm9y01DlNcpLvjQQut9BHuJPB8mSFHrDYKk78jU9pa0
0LhQrUAltDN7QOMymSsX2Xg0ov/b4ESqfkAW2pHyeEq6lizAsHm1mqV9QRf5SYofQbRTumzK0ti7
iOJu5Wz8oBEDaliHablyckffaYo+EKcaMTgxUGyjeLSgdRvbWcjvsbZ480S6m8L0ncSbO3L+XoIs
7c6CIOKtwfw/E9dDUHsH1q7wQIsZRg5AyVXnh7vCimn0hBG5s75npMgmbvG2jWGX6xFxPK9TeZnN
JgA0zLRnBKwTpCEHuPR38pok0uUspPVR+co5eonC3Vjpj7GDcrkQVrZq+YqbVr2gTe1XgNbfVAiz
VFV11JFJiCIY+YDr1O53UZEb0zK8PmRm+lzL/FWTXbD667uKWvE/7iqCEWzKXYcKAIfzL7UuEaRm
AZS9jULDWPQW6DvKaXMe3XjrQd3+CkhEAik4gTpUh1BA741aLMKwVRq7Y50yDOlDBl6ICpcFJdRB
etvvk1ThxzXd3dsyKKsjZhjTk5oa+VviAjciiMYwzL2EekI2LqFX7zoL0+9GRk7WmjiGgaKqTuJq
myivPYf5UH04rkWc3lwLVl+akjsjUS3BeU0Sz2ZhPPqbXxrFh3JboI1LEwz84Hxpuw24zkZy5foS
HlE2V9955Oy7wTD7i+klwJfsMU28raYRvzT4fWE7JOSlj3jdYZay/62OOJXZxuuFURwRSjNSdUMB
zE1cQr5Mpo75joX62B7mKZk/EEIQfuYrsXxMhCYmXDoMwO9T04mZbHR9a5JXQ3+1Cd2pY3jsTz25
cJRiWCjwxPmEmMbNj7jyuxafkWEbiAZqDjPWaNVd4OZzvia5zHvGQlgCL7SH4gJaGmsh7AnJh0nC
T0A+pB3eGEWKuBe2J1y+FmMwy+rYJBMVBFIgmDqa44MjGh8pQXndyU42UcVkXIYAayvkGRXivL46
X3NGSGkTPcPQwSYS5OiY/oR5zpnEvK7MLM8xrtUoE7CoFy+zb9gpmXUjWU3G0ASQq+wcsWOM+zLf
kmpZ6VPozwj2em+I975IPAI+zcI3V75ygXqBuA31vlRXyn9ol763CT2P0Zbw4wRIbg0jqwTo6q3B
2TNa8UDIf4Fy4nivxrLeAM0FmQhNGz1CgrXfh2QPY40wnqmtuLZHV6+GPKnQaFcCBI8ubEEkEcnS
kbK5Km4FrLTixvf6IJ5XlVtL61gGMNazNdv/Pj7wWDTFhkAoLNRGYmf4VOxx+RYGo0FuKh3pC8YA
kq7i1Aw9hlaZe8xF5/abubScGUpmCOXoasVzIrBp6pk0VI7kxo/nR9bABdk23AbtqvPwka6AD/n3
nZ2yGUwK5tGruUiHYd16Bdk8i5ZW1PYEvvIBJua8th2Bk1t3iSa1gFAckEF+0T8KIoFeU8sy7oW1
zK/8J7E0FrDQfiiatY9Ol/OHrTsPxJXq8WgZmaf22vZnPCCoy++006GaV8imq7WlelIpWxLF35LO
9kiYy8O+WI2TP7L3sGIS9fJhWXK+DDGcMjXNVx+enH7A0+RwM+C/czU6KRnj8J8x/HXG6D2AZEIB
VRoNBRRyxiAkqZu6euMBpXoxjKCM117GOJmeEgFmQBTNhyFHGW9mYXOFMcnONO+QNL5hdeKD0K1F
jFdpdWMADyslu8lIGvvIjg3iOv4PxAeJYcdIyur5pi585o4kgYL+66YhZUGAQJm8eieJz/BYNcbM
aUAsXSYyeJ+IJOBRt33kFYNPqF2TFBPT6CwsIEwNVViQO07u1IqEmfB1MX2yPdn4AozLU/BnfIyC
bOAQiDw5m+oKJRnL4MNz+/lZ942N1coqiX/NJnIfthwT3rdK5+a4HQESFTtt5AsHmBogzw1iIUmJ
bMLPUosiwtisO8LhGuN20mb8AtvKFkeg1EkWEYDoTlzyZloekQGEwCvmRNEsZDMHkeY5nPbYdUJv
gwlpGuDuu/punmwp16ku4vsOUwdzfpi6OdUJ7wzpIf5SkWxX9uYWey9hAjVf3ifnq2uv2pa2cTNY
nYnsJoStDxAlSSOwsPKCLXrJ7iw2nt2uIHjulpgPNF9OWWRQau3cJMAQAl27cn7PH2iZbDyFXuY+
lZNj4GdrOsDTaTCztvJYKN2JTvffwwlFL2e86MDA6WG5p8sgNzJJ2xJVj+fcuW5MChex5sl3wSNy
qBaCikm3yDvoVtPE2MRlxVKv5fWwgoUbWN3asvv+m88ak1Qtz53rNVrdoj915mSy8CnT6TsidYPI
EXRfHrs2WxLWWGO3EwZ6mrpZSO1uRceCZwmFfTOVbXcfEOP5g4yO9nHUNC5YBGpcm65hHqoigCJX
mbhbEFp7rPN6/rI3Y06veZpD3oGjlmX7TM7DkEajVYKHryd+jQPCex9AY65AnJEEFv+wu9n9Mm3R
oCpzjPEyBI3xFXqGKun4wHRu5jyZdkGTcHPWreO9m1XSsMtA0/VScfKjjjO7sYn6PmD1BrRsaW4q
qxfvBIy1DwrdNjozr2EHLHTQIRByE+wviQ9yceVri6vJJwhhxTdN5VgS1TysJkcuCF7mpHguaRqm
TZrBUzmA/vDvoBbk95BpO+4BrxG/5xBcdXvYFoDFW5BoVgnly4KkYiw/nETO22SCErIiFpqLCRzU
tKr8LH0eWAZSWomiHCLOEJJh7MGxKlxzxijwSyHUW+P5HQDjtoyPCPoMl4hg5+nJzowEe5hcsClz
jvFgXXuZ0A5gkkzTwwDjbt7kQVVdpiFEebRwsV7lQsZAXSRomzZZVpbf0xEo/LqpzFxtetnLb4UU
wZ2T58TBs4SDng89dEQnF05w4JYxLe/tvsCGU+BadZFzNnjiQFbiTirmVH9vRwhv/G1L8TIgQdLr
2R+40Q1jZO9tYO8BNRiClXzCd+xS7efpm1FZgniy3BiviYild5pMLH8Fw4qHfq7tPMLegvm+4TxL
11B3iMKqRt9r1wMM+m6dkH/+yHXh9usCjIsDR50h2FUVjn/NMBRoQvJb8dXabf4BXOkaX69glsNn
lGCIcbwsy7OMHbs+eEBIWfICQRjtBgmjw4U0syvrIMsxrRwegQbORIirfCAxOVBuMPHtgAuKiEYn
tGYxsY/nM8Ss7WDZ8SsyV27qyimn+1Jhoot8CghISNWAVxEJwMgjTRG3c/BOG1HW6O7NAaGFYfga
cXQGvACoJzBgXrBNBjNGk+vbZ6m8xSMRKUX5WgXSLLcO/8NuqZjtwN6au8c+Ryq66pAAffmZzUU4
ISjFB5Smi4f6tYdGGqP7TaJQuuVXWkCAXNkF4bfX6oX9TlINLakFBfnnRZ2RJfLX9bv1n6Mm9NgA
IaHuBgFSkV8GsTDTZt9OkiGSMDCebLLAq1XmZYVe+U1bbjHfWk8twuObnL3u2moHBBhVC3bSrkde
lzKUwaELxxnfjwH60bPrAtCrNPE+oe+1PgEDzX/8zv+rtcz/n2Iky2Pg+D+vXs7XILIy+0mW//s/
+WP1YlnhPxiMMtRHjkTC4XXB8ocsP/D/wdbFIk7SZvVBHB9LmX+uXjz7HxYyJAaNvy9erhqlf25e
WMowaTXhkbF2Ye4JXflfdoR/7kD+KovM5g7+uVPkp7NNpEskqo/fgo3+z6PbeDCAcpl+dU6hOa4T
Up4DorRYgmABMSnyzrKociYeUHmrSX2bbYZzmyUr0gYUaEDW+XPehJP5RYBQENyxWh71Wgk9fbdx
SPkfRRg35r7IEYB8FC2Qi1XTOeOyzRO5LEfWLK26lLlXsAAOqaev1KVyZQxlDGoiN6cUqOdAS9i2
vWVdgGCxZIQHLOR6pqR9KiVU+dzrpupJyqGdLmKw6+rGoFR5GIdRmAc/xeAeJXUh7wcO1G9FXebG
8cqhh4i+5ATmboJZyT1J1J6b41yt6NlUFRL1x1Usq+xsMWHaw1R2hy3Wf0w87OMFiM9+VnnyuCC9
RUk5DV3wKVojAAFsjfN6Kh3lMJ9T46mMwUJEMbe7AuTLLPMsy0o1uPOxLfSr4Sow2C+T43MQppbJ
BDJvquEVmb/t3yYphJOD3XuN3CcW5chnETpcsqkBgB1D/1S+J0vLIqrIyKuwGodaHQm1nz0vaClQ
99NmgXtt9Q+KRbLDPTnvrGqY6vWS2+7TZA5+h1IxIY/CLcsDqh4vWAeJ12bJKp3ZQmGZn4x0U3hx
YnxlDIf0inSjmiKj4GpeJZUkbfU6NYMHiiaN5kEGfRduF7K5bxPyd6m8HeYTN2KcGFLjxrCgArTS
I9VqVTB9iOM1OkvygIlQHfstwFgCZ9HgeBL/A2j5oztA/t8U6Ob3/pwHkTM1/gNPsgGPAOPi8ERT
U7hdBC7CUI8VaQF6p9B6hshQJ41+xgtgad8OXgVumEZmbBGypE6lXAuyfUVQFr+ynIbbMqis4qVz
3BqaA5k+wybghA72AXiS0NwTJhQEn2MSF+5hCokX8rbBWLSaPgmICoMJdLVbgTrc34yhHqaHaghw
gFrj5L5ZPAnOy9Reub9IdPGGbUccfp3Aop55dYRB23ae3UmZxbGh4RCbMCaGb+WNNSaKZMbzdvGt
yll4+jH9I30eKw+5V0259+46KSLjpZ0n9QiFmxmiroOR1BORwEQiDpMSezKBlezDOMOEWs+uLiPw
uZkE7Fqj742VbBmCz/mIi4IwCsN67enqybhRTZhQNfOXa3pd2YZ85TbW9LPpgz+pImNOSN7Y2MJq
06NAuW4IlGe5C4OPFePcX70Kbb4067JQErAxdGWOApygEi0exBUKL2JiWFd9+VCKve+D7049Z0RD
HqGFqKXIE9JDuhExZJY3rfeNYCBWvGtDhwGgSbfgwj+nYNKMgL1WbDdbbJflMBwzZRdNcyTSTlQA
bcu58h7FwrW3Ay/VO++to8mJc+gJg7VvSkc8xTg8TMgttGBrWr6xfEZdXOMwrKEcRAgs0oE8tCF+
YN6SEPgHErDaZ4G5kFLluFVzCu0Cq3yquaePnWPgi0gawCbriby2zwRjKBoYjeq5kKlRrRVMGDTv
kNnBc8au+1QxbOXtqTFcbLPM9Oh9wMk7r7ihNAcjvXK3Uzow/dcpxNCIUt68DnjiVr+KDBDTrpsz
s3vqGq19pjy049dNgPtaNWMJgdyaD26Rhj2T3krdyFnmZ+3IYiFbmi+1zzsStOoE9fpONOM1xMq1
TNDhIarzhyUbm9cuSZZbp8muOb5dePJKd7wD6d3D/ICScudW2RUoKEkBy+qMmY+ysHKmLdQWtvrG
W7IYwxsEQOeQZYD6AM73vrMnPSX4NKtCY23l39LoBfmGtq0+isliAdCitgmsNr7rlpB9t6zG5Fug
feb4srTEnq1PF2UzdPvJgr1T0Na8kuvsQKLyqIzQ+jBFPwBYn5MI1Xvg3MkOJDcavZlAICRfEJkq
jOZnFyfE94KN2msxx5W3RoyanO1sLjSEYlWdhZVIxD6dbg+6ZpiFFdQ19TmWCrEuwIgxGA7BJNP6
CNjSEGdcF6q5EwOGnQYnXHloJmnyn/KcByYv0CFsbE4qLfo5Ipqyqnca2FcemUYpLrA5nwry0vuV
NvwnrPtkGxRxZfL4pde1Ye7ZHtTK3pDPiQ0uh4I1y4cXtgjFt8QbexXxN5jrOCwzf50kLmgl7Dxv
FZiCw+QX3V2CzWMTJ7hnK5BKD/NQGscyU8lN19icP+7YnDq3BuLuuqNx0snCGykMPpDE67NpjXWo
PEysQ+QOEnXBxKH2lpOpHeMNvEd/o5QbXmJLCTw8Aya+KdWkLF5zfeBM3VUWz2QwMARjgt71J6rS
hb9AyufxajMXvTbOARvdtT159gmn8qN0YRIQjVyAN9TkJZKFQ4/IwLOOMgX0Sc7M3Ce7yj6F0e6z
3CBDVCbFPZKp/LGY2Pw0bY5r1TFCTgJ2OSsSIYLXRM3lGyMyQV/p8uww4DvGKH3fzEU6mpnORNgh
YKZ4Gls0llN5cEHRrCc/yY6Bz4wggwDGXMFmjmf6pWo2OuupsrPRfxDLgq6xE924YdkBjB8P4TaG
fMk36c75h5sHLny7hpk0BmHc4VlLsxGz33k0myW/M2fEu93sBKcJ2soewkS+q4aleM6MscFgEwtQ
SHl4K9BorEwFVTXOyd6ZQrt7jOH1TSioi/DVTnJ/xZ1uQYnPi0NXUD25AzLssHHC27hLg49E6K+i
LIlljAf/fkiIuSM9VJ1aRJ371DdDuviweIBHkII6IGEcFqrh3I1OU92WGfiNti4vXcYAlkoW3SfT
wk1MMbVqrbE+qhqlNrjc+sRhbODL1iksL9fc4qEDcxen+pRbHmPmvOqCU9ik2R43tf8kLUTPrLfF
zQyI9N7I4+rFRrZzDHksOS77NR9TcQFH00Zt5S1b0bjuC0R/dnYMPlg3qA5Sum0R+Lnc6tkteW1Y
02+aOqjPCOXM/aBYgVugqpzOffOG8Qd7RXOXCAczCtyCvbSYgnS9ggJmJj9o1fOnoLfGbca1us+r
vOS81ZDRWoeXDClpOWTmDY3YVhHFddHLlB0kiW2IC/Nb36mGfYe1fUPSOugPUM03riJuhA8Q/b7V
dUl24Zlwmq2XORBM/Bji54UOu7+FCJV84bXN3x0WGQ8+O4RIwuPfE9mpb/J4vvZ33BYzh11AAFGF
hOUT6n7/rXOZJZieG/LhmxcmfAl/8SwfAyYjeB9LgZjJ3aK1TPdmzJC2ACOD1Wjy1xWxSu/OwjJg
Q9KimtYMD/JLAukey9zgDvctNeGNEwvv1AA73nJZY5Ql6xZbOqF2OBvTMVi3aR+eoPEuB1YdQI+J
OqLuzS+DzExuL2iPe2eOKQMlvtYT7asd2cPYnF29YErAVM58wQApQtLe6NwOA6lvEGhi2FPAkJIp
/c0wxLBbSDRI+D+19zjkEqeCNxoGKyPTOsWlVLe90/jMgJdWbblfl7UviuZHinFt7QZmtS67vnvm
sQ7WPQtcKtJsQNRshZtqSGPaIVQFuFvtWylyGS0ziWbDnDTnxqN28yiHdg3o+i87pQfIQEqRLWYL
MEB0LTu8q3z9AlOr8CrmNynLjz5VmK3wEp5kCyVglNd5SBzG2wY7xhn3wr6fbRxgjF4ORmrEAIC1
hErkXGPy0PxuJOw1OhAaC9ZEwntPRtZ1k12ok3Y5Y8Df2m84Q8aDKWvuDlFXm8T269/SwbwtmBZs
BRfLuarLYZP6vT7hxqu2AarRE/KSu8G1rIfWU/neLQv/UIVL8CpS+VynHfFVsWLInJbpvFrQLW1Y
ft40lF5o2onAM82w3jUh81aE2u5jSgbULhRyfLTc7hXnJrNDm8peyZ6oykpx4Mx1zvvY1xuZzs6K
Xqt/QENT7r0uZV4oC5qFksV7B+eXD2mK9YZhdrOeQEGx4RVmhB5gPMq2Moj7rOZXhpjvHcvkk4di
9zqjEbzk9dswQ2Nqq8XcEboI/StwpmXaOLNvok1f2m0u4BANc2Wd0ix7GBAJkhjbxOJA/vB1HWw/
Fiion+rMrVdJCzeR4/cd4zeUDFZMa1dQ25BbtukwPa/FEDgk8MgPHjC9B5a7REK7CEoa7OJNyWfd
O3HNQjsuLizlCGkY6+rM3M5lRdT3eBHaR9f3gk3iuProDRXIhf7a/zK7+o0ESnO1QOza6sWXa/PK
X6lGaaEw4Br3Z+N1pB5eQV8mKpRtGgCp676ddK1lr3EcRVK3QCoI6WEqh7PoliH5WK6tKo+3LITV
EQEfW55+Ye1bkqZKCrjfl2smsB+mP7fnoJ2KQy3FFDllCJxLaIto1quvsafFpTXCQMOI897J2+Q+
aQLjcWgcd7cYYQjGFVNBQnAijHTOUtKE+2dMreFHyGr6PmvoE+lQaZHDpSJ3GLjR28DObpuXjOpx
pKSPqPaL9VyV6tGV+od0Q5AidluMjBI6OONNJipAZteUiLY3yeAl0e2e/6f5oWQyvOdwzQ9LWtXP
NLvjmw60eYmJ8DwVbgs4yUiqO4mc/6gbipBSYZbhdKh2cGfUrT/VzcnJ5xeXvuAlbLL0PbCRAFmz
5Ue8mj4SgtmNEiHL4+Is7j0r56fGGu6tvnBX05jPpxBe1EchxgXJk1Z7y2zdt0zVNSq9sL2DUTZ/
a3lZXtoRth2YJKq6NFXqRHHwDU+EFWWeLM9VzrHb00d/iJSCAFUY4EOjO48YQHYNbkVQpmAja5NG
uw7S4uj4Pm76yruv4I1sSUIvtnNlE4oelyROA7V6pUOZz/NoiWblSKffDZzDx9YM9HlI+6clHJhp
ezZnZwL4JZvxeIUDOEdhuDeYQZKDKvApTwQIbWICojctXopNWFu3mEbiKPWX55bdWjQQb8opxTgh
64c7Duzpa+nFQCsB0W2XJU5wINxIscqFlOC6nnXw5+GCTMza4eUav2VpVrHwul4qjEY3oDtllAWq
28VV3TyB97vPnYGoxdpODramRk57Vi6Q8Ktt1towusHlnkOL/Lpmoq83TFNdet/vQJLlGFzXkwZf
l7IOYf8HeOgQqLLc6dC59Rvv+sq2vMaW+dGBVtrjU4LgyTeBLGwUWJ+zfr/4hbMpEXfuVTrXB+5z
svDwatwvoZ/dwxpgxWQs9J6W01NopN6RP74+VrLFnO+0HYUnFAscaFFoqmNmIS+WjamewqEu18GU
GU84TKoH04Q0ERRpvCJ5xn2fCr2s67bsAFHExgmhFYuEgGSkfRckyR2xheOu99vPfrHSU2zUOrI8
/B827e5XgXRkg7OmiFdoOsNjWbEjhN4Ii7DxUwbfjh1uZ97Fk7vIiWpTua92sLQf5YKcZhswadww
t5E7zSL80vdtfsuxi0io9gu8UZyWCR7CoiRD3hTfTX/x1iXp1QDJakF5M4wbwToUpIXux6NJEb0e
SEzamFc/Ea1rfWRhql6qvAf1RR1ykaySdqVV9zuk0/E3rmSkatDVP3InBkqxTNWKrZ5JLd/kcK9m
az+a8bLBxwurgKjghjKZHS0VMA0jUUQ3aWaOJ3cS5o5plrVe1GIcJys/t9pFvDWI+C7s2X3VxC+3
7JTL5csTBQz5LObzlcvsbjqVvDFLSbZyya+LaSZ2q3YIq0s2Z8iXVKq8KJe93gjH++hJW7hBKpVt
uxnXI2ZxIl8tUPe7LO/qV8Kl9NlsVbG3e9MAd9INFw/8wlnrmjd1rnGYoJDZui0UIxl7RJG6qQbf
2PgosoaAza6/2C+Dk01sONLmyc1oE1e9Wfbn0g9ZZ5BseddpR++4QOyVBU/sE/QE+/KhqvBlyqV4
qwNjfpB58MkSZbmp5mU6IGWbAdsC7Nv5VRJsM2SPkR2wCby292fRd6yawxABZl0BSk2MANzRhB4N
aUtN2JljGPfMTJmD2WK693KdPaZYm1ZMnWEVDe5yO6Q1XLq8MpdNixsV+11i3k/9MpwMtiMPqVrm
m7AgGrP0CZ9CXcPtHI4Y3oyk8Le4H9NtmE/tWtC3b2coZutKNPEqRF75TkbZsJG532/hAgNKjTuH
mw/jJqL/2iroT8d4w3Re7Qqs6M9WVnB7JI4D6ZKFWrzpVRrfC4NWHdTYNSQvvI45Cy9EiiYdI/hs
DM6/62yX2QQDHQHuW7kgCWOmrlo1ql87pmNuRs/yIkwE6pEx/NztZXDFRPL6luzFzHLH0hMpKHkP
hyTHJaZ12kfgHLNlq/1RohkT1/p5VhYKiYHNoC6IMOammZ6RI7PmtptgJzQqvs4yqfy8FrQt4gOq
aPS75SaePZNKoWoJgOn0x4SQiPhz6k1bu1fUcTA/BsrEEeku5VdjDOMnYQYuv4ZvvScYOa9vzXjv
ija8GXmJLRr3Hri3SL1vSUOnnqcu6snOH89zPicHwa7cXEGQML4sE9ppES/OLldpjzRX9GgKJMnn
jb91eTrpUz08SsStsbqz3ysBK7PNKDoQMNcvcpwJWANaAz9zxszbLTeFa9KfOGgxhtb5JMSRELjB
/AoydWPkICaYGv0IenWb8YWXq8XvrcvitAB7BP5JuyDZEI2MeTX1FxumzvaxEEu/FTyPKJChF2BE
EehlgXKq4BtasL2ar+5KY2zv3aw5AgnloiiNe7v1mZf19dMo8H7q+XuSGG+IOamclsV7g8D5maQI
f3QZWFQgebvFlQPSzWqRsLp84pQR3cplmImf0hkeDRkSkxA2AUS1uLDPk5EnW6MZaHlFQV8lqva3
obTKF7gHe9vj0BQOY/FUMdQZgZOQlJZltP2106M/Q/irO44LGnOCeoPlcQbcuEZJlG8Ypp3JkKQO
NKVpHGZZ3GejwIqoh4AnGdPof7N3HkuS49i2/Zc7ZxsJCpBTd7oID60yxIQWGZFBLUCCoPj6u7z7
2ntdlfY67c2vWY2yqtIVARycs/faTTr/UJmr0cEGwblhnm2Dnk5Hb635XT9l3VXq+8l1QHDk2Sv5
QA/9WaWOs+8s6xn5pX8DeeHaJ/w7Zj3lcZTP4Z1VhJdtYM83tG1CnjTuojNSWQbl1af22BBH2c07
QDIZRVzDNQi9zUWXnsVfxKBtvHkyO8bZ9UNYlOE7aTUUVsQh7Zq2HS7mch7eXSMQiRGpyVXbT+WF
OzSPbtkHl+tSDhd2T3Kvx2XviPLBooVCbgkjE0TKqVNdBhKfvZMhXGj8aIqpsIYH20e7m3TF9NB6
LMppDZ0NiGT9IylwbnIVql6m8rzJeuWEyMOZ6K4xkkUklqclegCLRQwdejjaC3l8cwdWu+iGZd2M
KXKEPPPeQ4cGK8AmXlBXNBucxvo50BK4D6SFNbjmAR4j2mgt/tG71KvXA8jO4jrELPCUOpF1ALoZ
3DCZz+miLYG7t1bw2OznGazSqLibwmzcManuj9CI/CcGUe2ho2F30i5gVx2hsWCA5oPnpRmctOXV
BLcDlzQdaaS96MLsmszqalpPo6GYbPhYv9ZQfjO8wdtRJYgcmDSRkuKkEVIlq3jAH8G+VozBHrxG
8lwvDZ3aQg38Blmltw5CpCfExRiJPJCBl0Plau4SxLBszAKIFkwx+zEux2tT+QvSoWRC0ISuB4bA
7NhbKuTA3XhFh9gutPqNYFhzzRCMpgv+75uqJA5y1+VDsE3b4U1qt73nIEmxe4YAFENOlR3QnOYE
6JQ29zDKO9sN2RywzZFml8I1aJruuukHenH2eOOJEmhUm9z5Q+Jc0pCA5hu1uj7in8hv6Otm2N8h
1etu0bjMJYrIwCLu2A1R1SMUPvsfmvwpN/pxhDZw2+aRvuGDUB8NTkKtXc1mW6bEFLKjVi2n/tIe
TA5iFUB7i1K884+lqLnBM6e6Dk3d3EU69D5EZtHxpOUxPxRYFjZGh2ojmwnS75jIK6YuNRXgiKmi
POtvl/GjKVWpN8LN+h80pop0i9kqu9VBbmJfDObUdRyFGzDmzOTapTmWK9hC7k1RvOL8jHuB47ii
+bupIDPf9wnp7ZuUSuhICMM91vTpU9XNdLOYs+u96l8jwWVkY/sIMJkt/VwzOV1wvcObkFEkyQg4
dMDct/Pba7A3zsVaSnPHo16NWy6rCxjVNZume8ML0bzp+xp98lpMawRLhWyfksMv6bp7hsr1Q6FS
6v+o9NwnLvaBd9XUbfCyFBKM/laleJ+2A8cmqsR89vOtEKvWn7Ue6ahYYmIGg6Fbmv1KSLb/2qix
YSa79J46FjnoesBuvTPsfLwOn84ZDXpZa5GYOzLjqAuzRDxAN0OGNtZySvdz60zdfvYNMrAo97W9
YZQB40ZUI82kSbgPA1Ha7X5ARfvcIn5c6VS2Kp7npbljEtfsgQGlJ4sxWHpBFiZodqxN5+jHLAvf
kRrWhLwugLWWBt31lrMnOJx/6JcRtMN1v1rhie7YeM+WSX/BAexHFqJQ85aAhEdrGbJP6Uf3plvl
z4Xh0E5kE/EMTXjX8yBtnAaoSAxqLn3IaxI0WATJcnVW8TMLdwb3yYL2OuzXhGFHh7x4JAY0aX+1
jTfd28Zn1QMgd6YLK5H+PWxX7zXPJte+GIuuuC+4wJY0fSYkXERjZOFuBXBx45GPu55sGkzRU+mF
PV2djL3hw8VPo7fTmAzDzouaddwGBWMF9l+ur2Az+RJHOmgZRzdMr5sh0xYdqaIeHyXC/mBfSM82
zxkCQOui0l6afWqYUVzSrDP1va3RwOWQJYUhTf0YeHyvqyvMrVnS/FAmlGZHxwzNG/jmeR+UZcEt
WvvVwW+b4qzRGwFIlXlOPmZikXkQWP6eL0xcniXomEkmen6V+PImNvTzluj3ERD/JFPH0FL+jc9V
4WLW0/iTkvcc0tufp8wDJNmp1ISrZx6X7hJKHdO9Q7tO9hHj4Hrd5gV5GcIj49W4y3fEQfBYi4gg
KmQFAekn0rsvKao/QWB5T+s0hS+2wo8Vwe0INmAh1DZpvOwKTXR96phXf7Z+p9FSob/eIIebDgvU
zy2jd7/GxFCpq8COQrpeis7vBul0dy3N5H6ZQdVHvA/yCYH7C9Q+NlNXnfxW1RkjukE9aTiHGzTb
8zddTzsehnN5NcHkatv5I+0GoKHYFr6tggTcDAjuHcQ/+jx5SrXLDo19JKPYFAW5YqKfgpOdmPAA
cQI2l6HqRdpKj6g37T3QbHHMrKC9VimGpo01LzANEVnEgYNsQVAZXOesyotaOi/QX8W7CoTzswh4
fkqrzZ5mswQ3UY9HCEDXsFFNEsTIyRGxr0X5hBZ4vWA280jZjeZzqeR0QJPAT5yv4bVnRUyxRrOE
lxAmwiNPv3yE/Gk/BykjybAdgxcw0ByzeeO28Wh1QOJSg4YhVzhN2KLsG1Qz7qZnRvsSdkP5lPbZ
fG2L2cTIHtprN3Cf2ZHEk1ZNdhpJXkvJZuPOihhNMjN0iRmKCsDNRugJwQbt6TXw2+eSnDl7kvLR
Qla3Xcz6kCj7a15SKO46p+ng0G09Qc8ApwYKifFi7uwwACbxSotiy9ptUIXQiFNM3Ta2Y1+S2tHE
ZSjD42ADpcQzBpK9xdS3X9m8ULfW7Y9ySta9lu3nmgq2DDZH/G4mEA85kKxt4NGqWaQr95DfV3x7
EaY2aH3VjWoRAxBK0F3YqcvySl2K/XRyA+YvWXbdO0rsaCz97N00oAwtWueceg4iTBuGuwuyZLwT
w5HlJY6MquGvnYv4igfxdhRr+LCQQ7TD53GfeoF7X7rj+CNDavsN48QJt8iR+i+0cuJad6r9OavV
fZzYAtCKR86Twdf6jU5h/lYYS4+1hcSbEd+D547qsrOT+coSLLMoFQ+pcO4KOfrPeZTsOBUIvxBu
dVEm0c+0RRsaCtVd5ryH/AB5srtlFKViy0d/4lpuCUVmFQ94jPq7uZo/ofF+GLTV9hbXR3Ncq/IJ
s2+7N+6g7uhbmmnf9RQXCRSPNFwZ+npdkFxG8zziM/Bad3/uwpLEyIg15/w89oLQ38zIgWnwzCwA
oSfCB+Dl6Kna7LJMi9cwyzJydMtC/yjbis6zV/pPPBoL57ZHZm4YBMcyZceA/M9bMqu8Iq7Eounn
iz1wfW+H+iXa2fba9htTuw7rKSrTneBWfk3Wq3unamw1GgPm4trTB0+9Fa9UaI9Fa8qdjlCcZBP/
b4gv9Oi3lB/OqL2PmZnBMUBtjHR4xoUnGZk/pjhhHhkVTU/wQcVFPiTLQ68NFQJ0N5Qz8LSnjSEa
4AUfag58J3olGD44yYQcSWApHv7ZNPtFtUw/Nqut0iGzm+W/UVA6s6/Wq6t2k+T1SvAOtqmDLvuL
FraovFr5Mm5nIDzDFSqcYA/kdymJQjQo6EusnxZzVkLrR8ZVw6oeeVqSN/SsFh9OYzPsx0DTzvPO
/EB8bAE3n2o8oumXeNIITCgtLziSdV5sO7fQV8E5c+tHrZfsZK9oO2XYw2vq0mE3RMK/drXur+ES
+cmhZ9yC1VXZjXMqwa3i70TWQ1ZOgcg6oePE/Cc2wrbwJSqUG3smJM0xCMBmVWj0wRJZc2/2eg3c
/K2w6WZn7Fkz4TJADxz9XYdjAPzQQd20mRaQh/eBSQVghEH5T8QPrEHsZes/Bd5cauwfHqan8N6R
8HWurIBD8Zgx3MWoHNV2yQcVOlrmU5vOvvU0kRoVXo8lqqNLr3YTE7tWJUISKbJa/9SL8KxbtGRV
es8od5p2Wnme/gQUZM6xNDl5E68rKuSi3zhh1CB4osdZAL40RH/L7CPqbKf8zqwJgytDX+awUL+P
PhXsafRhkm2WjraGZ1QdB9aw3iASXrf4QedtTnP5kX4MJCAHaeFl1TfLjc2aP2YhJPuLJakjhS0C
9QwxQOnOUbXcJ2iZY5PbUTzaXvKohTgSbEBPER2O75RXBaPyb3pJ/bsMFvcDu1MlaZ6Rlxg3xTL/
okOxfK3d5Jw0bI4P47hanqYa6e9diw0y2jcw+r3T3CqeuWXwBSC1zNp2QJ92EmUUI5tEI+YEKmUf
an9avnG80pjDMcF2vdS9ixUOuuNuZnwEVSH0nb0m6ONQp2N39DlLZoKfep+jcGTc8KDtRHyHc2Au
eqfk+jMjXt4UmG4J3wH/yOG+erTZ7v1unfVlGhBPTHayBEh36+ddCzeqLgohrrJ5ysXrqBxAUdvZ
Kef8C9FnRjdNBEU/mierJEfstjYOJp5d4y5yVHfdauGQ2RaVV6HkqkI1yhudz2euUhSRB5F2U06J
HYZ6fPBEZ7sF8kLbJ9YMnUhKyz8bE1RxO5nl7WEBQfkie0HyEuxeaElEwU83tLQnYhFkU3fLQ+bi
3QsSwAVLY96wfMgintIEZYEb0UVaYkcmDJp37eLV6QubY1W+4CGnFLSxrB2jeenrWHNtbI+TiRz6
CtDN8BTYFe4K7hyui67bhHjDb4up6ssnNEQgf0FhJcb6F/Xof0XZ/+Ujo/5/a7K3LXbJn3/VZJ//
j39Jsq0g+EcI4MQBUuXTpjonV/6PJtsKnX9IxKOR50punuE//9X/iLIdH4hOQJYe8nvH9vg5/48q
2/L+Ieg2RUByMNs6BCwH/z+y7N9y+6BPetJzAZ5Ae/qNNIFKcarCcaj3dmSjWqAxM8uDk803lXH+
gLX47aUC2wnCkOxw+AJ8sr8xSZLBdRGd+vlehkwvMmsTMbKxMeb34R8YIXw7/8YI8X0m8n95pfM7
+TdGSIC9h8QPXsm4D5P3WM3P//YL/5nvc34BRwRA7CN+vPAsnf/rC4Qj6WR135d7jv5MvSw0iwQD
gnZqX0J03eomCp3W3/vWmqjvumM/ewyQoXYXXHUG5q/VpBh5wyBaBuRPtMGP5EVLCTqP7M8fNTpQ
d+cZGpN/QJP9VYH/z/fNUwishSeKYZg8m0H+7Yux59bqfHqE+9w8LzXYoXDTdH/Igvz9y3cCJOvu
OffV58H6G+CGC3POVs9rjGbczj53teEPnvPfEy8Dfl6X2xM2AihT4m8vMeJn49RMoPL6+qtzmp3L
EKzUyWkizYXcAjrMpP6SEG81f3iGf/9wMuTpsj3QMxHQpL+/coe4AvpxttdD22TXth/2D4UjGbv/
5yfs99dhKTrsG47kE4q/Z3q2Fh1Uzmh+KEQCFa19MaIxl24+/2Gp/P5E8H3AXwrZAAQFy98+0DRg
b2aIxgul3mdQj+HWMEc6Z9bI7X/+SL8tf0mHM8SEAvUJl6D/N/cH+xCq426xdqmyDlEd7ER0anKE
V82fNpq/f3l4mQT/eLhXnDNT7G9ZpE6Qgz5NpnyPX2pHZ24lvuo/f5bfXsEDp8saZmpqOx7f3V/X
ETInV8nFKnec8SiP/TXaeHr6Y+4sxwB/0f+lHbHPQBs6U9F8D1qUTSryX1+IpkA+VCRMxkmSVjdu
2kiR3QakoC/YWFXd9TWsAF9izSfoSm58it2B2HgLoZKli+mpWtMSFEbdn4ktvg2WvkqzAUBmhEBy
28kp+NZL596ypJ0LZtUaXSIyn59uxmh+Zy+pfVcEbtei4CLMNV7CrAMkJaHXFx6m3I2nRI9No/Xg
ZupRoELLM3fUmwyG51NAvcWYqw8dzPLrxMwQfY6OIz368w5xGD2WUo8DsoAit9dLiXtDxE1WpGsM
f0TNPwqF8G9LQmE0PxKEuuKby5xs1HRuMzC3YXWO0YKNOI+8kdLco3Z3RLwWqrirymDEf7J60e06
5tMTVg3eaIc3CsctIyoNc7yvPhis9zT/wwpBVUmExkMw0t2EDozqA/gXUR0o88mkD3ApOge+TCID
8qBKbgFuMBjk12u6uHKN08XaQlWMPrIzX26KVHMT0Ra5IT3KNDszeVBesbUGdESLlZ5bsdr13s/O
WJlsNe1Nw5uCWMW5+cLoGEt8nqXumQNpKwY8PYajfT73oBWylWvU1tFnLckqETbEppjKq5ZR4F3Y
hdhtMhzMCtOwyxBbewLkh1erpjstVcerTStmv0092p27xULVnKPkp+5duQvIzKOzSJt+v13Jb+Fn
DDnpTWEOGaH02AwNUIOCTCJmgSGUZ0FuKnorZZlZyV2JX0EjwzmHoF1U0kRpceinTn0UYoFe2WAF
ygk6iBa1XYTboSeg+X4dDW04xJMiNX4zhobskBE6FFInXOZWHPVmfstwdYISntEXxAWC10cJTJaZ
gDu2M62WMpw3XDTpzHTgkJdtkROFuGGU0T+nHYiZDbJDd70yi8f4miZvlx8lA/xw509mrnZZwxO4
Udyj977TisPCcCHEvwjvjIilZmTMC1lMsZpW90U6TfPD4br+JcLa/5CtLTsCAMba3VKFcwZJaVGK
u7nzyJpe/WMfuIWzK/ivP+oAhcnWkjL8HPNI0qQcpPnm2VoVYeIJDqG1jRZcpKWeANeLAXhLBDlW
XiCdDav9WSvgx8Vc4c8ceZxozEu0y/E42eoNseLM4x11EXYPbovhM3AFlpfCipRuVVfazZGWED3+
aUQpiPchacM4Eya67Kpkga8cEBSwXRpwENeuabrbwuedbmymhfMh5bKeXcwppcWm8V37cwCJle5o
9FuPtqt9OrFIXKxYtJIJO+0EDK+AtkP3LEunuQPFG41T7hawfBMaGGJjLQYWcFGE9hv5wuTaWnKW
z2LKzVvn00yKU8uzd1y1SwNOxa3oYlXjTSgX3LcDX/2VX/tnQKqv9fNIM/0h1I1B19AEEaa52p6H
g/IKfTnQB4UJ7Un7l5hHmGSTHOQNUWqRza0/GsZtaql5fszm0UqDmFwLP8OZhuqEQLq8+C45nxkT
lN7EsBBAMrdqERHG4hinZlI++ouI2zmtnU2fJwO8jL4FcYCwSnVxUtenWYv50cctds/oa6q5qGtL
7Exr+b9S4heii670sv4YRpphY5oOuY4NBw5aPS0qYrwZHHiAH2thbzq1OjdiyLtsG5EXaTZzM+BZ
LIFrZHR7ZtgyeCsbPx7hp6HjTcIEFUTbq3UXtl2dch91UhHrok98plQma5BSJiOUoqwrRsyLScLM
tyudWAukNyijovy9X/G27SKP+OSbVJb1IwNUIC/ZpJCDMeREr10YpdlMW5JItqHpyOJeV2wS24K5
6EeKQeN89fcq93JcslYcPUKSs21GeMyvSdgeSw3d0hgX4N8KtJjczLe+q/p0b/JgfYmwgTlnB5Zi
/ll23VXVd4KI9zqseGUoLRBsHJNM15PBb7bDetRlN1gf4BsTLUrLbwxdkGJLGeEup2j0XkECC3/r
MlX5Vgjrgh0rndiaUTtpeeE1BrtKEfZs7dM6WtV2geHmbhZjD7+6Rc3rBm1diwp+md27Kjv7P6YE
EjStIDsnipay42sM6zygoYk9Zpt5EwLbIEtDsREkkSBJwfzCsYfxb2UxSzqoYrER+LXAGcAa2ZFi
hlhH7VsgC+1uMhcSCUCJlF61Nfqw600l5CUbCl3FpKvRM4C+Lh0F6jvvI/OWghpodwWCTQ4Cv9Do
JBMVlNuh7fPXVpdsPOSrtmdKV8rkAiu3c8pmlPlbgQlWHh0CgwsMMRXSUgp4ZJkG6z52DJzcUTNe
wjNHkmAVPFF0UpAvcRLU060JyQHYdoKRzdrB9zpMVNHqHIIcmdjBtk5cISqjJ2Xw2m6sHphUHLoD
E1p3gpJf+438tcgoAUIzZaOknElnoCqmp4DArrccWnX+42n025+RXJHP032hLBkc0F0bV0/nSO6g
W3i0auYHu6pl6R7nZuU3RoxikPhKBy5ZNzilu8+irnkniJOJv8hrge5P9cUr1AJ2XjtQ1Bz4CYt3
wmDZf0gXpLLik3S/TNB1fBmTrclOqLx23tKepheNKcL+DqAtMBufPIZkA5fGdOsROPnW1/g/YzJp
oO9Q6Y8/KrHmgI9C1LuxXzj9Y8FB6+xwNJrHZB7pqyWeR08wWNnnJNXih0fzkMWBRc9jMVT58lXY
M03UwbLPtKoorJruhkjbOTxw+rbDngly/tGjM1+xB/TjBU4kZjNsrP5LVXqIX7EtZtdK19CzZB+t
D9jcUH/KyQm+iCadPnPoQT2BWxqNvS785KGFiMLznUySCaS/APZxw3yPetSHMjPQ+j6uSW/otJK9
WuRXaOPHd6P4QkgxtuU3KH43Q78c1CKuJl2Ph8Ggft+0CWSPw8pe4QJtc72rMyX9TMGzodJ3GeCr
nc395xktQrceXCv1X8tRo9SyW6Ka9m0fJKjhgmoBVZKu4bLxBjDlROKQE00QgPrE0gDUv0PrXsX+
7IpvlS34J+a+jZpdgHiu39hFYa5Gxy/IZUC/fPKnihjrTLmRvqx44UsedpPHTlAoRg0IFdz9lEJd
3/mVW3wnYdcH+4yg2B3ci46BsUcxZBMtJHeLs9Q/AjccnbucsLMyxUQ49epbq9xanrn1E/S9pTCy
TyOU73pXWwqOfO6CZ3pYXYgUMXj8aDrgvljHo0LlG7yp1XTBTZaobro2jR12N/jKk/LeaHr9R2bT
YoK9Pxl3Q8bF9JrltDB2Q4jBY6NbGsoH1YforYqSFUijU+FLyaaCBCXgNOiHkbpQOy5VA0cnIug+
wi6FizMmOJKBfmrCX/O8cjKlyG+cg6Xq0vuh5Tklt2YK/ubxdtOLxmlWm+ibYYV9Ncy5N2yXCPU4
eshB8ASMOlHzVZ7Q3GWAxqGNZJMVRKR0UZtoB3WDuUSMW4uICHbWJIx2BAovP42gG7wjiWB9133q
/XBpP3QESujCbBBUKusajZ4fHiOMK/2WDdyn3ds6nPYzswxNRBfte9yrnknT/KrrlrOAYGAbKTdT
uhaPnLBM7IOK3v9BdGud3hJb4U5Hy1vZs6n0Zb3rRz9Y9/6cm+kkM9Q3GwaYqjl5g+qbg+yABrHr
41Rgb02iJx2Oa/4K1Wd5tVyulIdkauR6mhvL/oyWs5GuLgCVHKHIEoM1IHwxA6ln2eSTfZ7a+YWi
1ZWhOVqddjdoRs73XM+NvAGzoaIdBjn2Elv3kKFkeOZxyKZCJ4fGlXQKCFe1rDdR7Q2/BAFd86Hv
qXZOTSKS6lQ4K+HrTcMRfeuRDiAOComZ/6h82d/MfjWH95bTjV4cDZYP0wNAZelfhNSJwRueYQoF
SALnKQ0lqb4e7JGNWIEisOMe/WgeYxKxS/DxE5N118PZtymDhiFuJRovveurJUNwyYM97arCJtQ8
wjld7uypSVRcrMJKd83YuumWXhCh4bY7EEXjBE4/8M3OaMnDqmuSbQ+dBbkeX1X67tojbl+A1t3w
sIYe4zQ/1Hl4svu1drZBbZEEjPdJPjb8yYOJxvBuHrEmHOrA7j99QDnjyTeMie/bwp1eUNYjfGOT
gJ6nox4xyTLU2rkeAaMycJV4gTeWr9PpTUzERxxLQDUQZOtRoeyF4ek8aBhU73UrcgdlZBJ9O/na
VSeP6VhP9Am/XSz5fe2TLEUd7Ke+T51bI8n4Q2fZtxTbdjigz6eVyiQltrqML0trv9FoisewjScq
tXlL6VJ9O1VutSeFdRy2D4bSbsIvZ+VWrHOE3BCZDKdvihFd3wRMHcBgWuj/2BMyYrYc5Hv+LeQR
J70cimzFlpLTLNp6IwbqkLjh9lz52GR3GxzY9ZicCDsOvR/YKzkx8aubn15COI5BmvAjsRYYHjly
4Gd78KV5tIq2qbeQz61fXcJFer9GavgUVniGXzXLCh8vh2jrgrp8bDvTodhDmvxL2/jzY3RIlftV
D61JfjAfql8XRb53jG0PrmN+Ztf5Lf7UTdlPXGA8ugpf4aLn4gIUVv4tmIpiQMxQf72K1nbH2A9T
2Vy2mF3eLEqs6GJWLeoqOK41+ng3H4PLZpxTlrgzls8e4FMi/iYx9Xdor7Lnyq/S9oRposKeVOvC
AnVowhfVrOqFuGFt9txcz8pIHzlMTBpTDtzOh8LInRphKendE/VoAOEkPZ63rPpWo6yqtqJnBLet
e8PlAp3JfFWRBY6NuTj7gM/qOD7bUBpJ7d86z1nNFrG1+MsfsUNSAmSlP+hrOHZB8zgPzFDvbOxx
4lSsq2Z0zOQMFZ8bqCi96khT/unbJJLHQncm2NUNN4k4rUkYBtAoV4RhIsjuoUMW+BNlC4cZ5V8B
qILjsdgavyf9RakphOZhm4WDBkaQIFgnWxw0B9xhPynbyui4KFis2950Rl+B9WrusGESAdKlJXjw
dA1GD23r0jefQ58Gd0Eg6uRQ6DlU1CTC+aYdsygMFYPuDx6Z2+hAwe3b8TqSBrJzOX01OwF+QJwQ
ro8sVhF5d92q0XQ7aK8KNxqVaAbUlzIG2C/mqJiIKjvfBFxI7xbR9kyjyQIg/N1Y4F7fMKN0T0vm
WsXRwPezCYUhjg7vvm8PJ5lqhBqL1eEFq9AcgsfgugAyAOXwvJ1FAitUAkZrN+dO/zuwBwamvUW5
AXRxdH8QAr2+odQSrxPgrfQCA63j0S5aWGAWwK3pWKRZiiRdl2t1t8yNxwpwhxFF/0r+dUXWzxlC
UaQRFjB3QWpvBQR2V7Qx7IuUyxVwR8gwn23ksn5TVadABUbEHvDSHQAASujiuJgSTGNvyfdkzZIH
VOlJcullVjnHCU3gw8rcGrP4CJIQWUEJJIIrztAceq70p8gT0DuHUmd3uVFg3nzTYDJLo86KM3jg
2Ya7B7foju8aDwB633k3A0RAlYrSkw5dY2eU18PwnjaD/+iBAHxMapDmG4gR4bAV0eDM3Acn89F5
3fzTxckJRJjWJflRdT6gWWAwu10dFtHOSVr13EnLfnMTfjuirX00sJ2ZOZGNBOq6yRejAwxVfEFX
YV8NE8JoxdRehItz58oGO4lVqHOI06K6xwmZ1H0P8fN2RpQOflHb5WuEdmTm+Z5Rz/RDNjBZzRJ5
h1gC39fsyvShV5KZbZtZy1dTIWNAr5cG14AZuQRIf6XTJ5sguMmrRPsHE9SZtR+KEX3GUDOg2kZB
399NvuFwnxVYwGGdre88JQoeYYqbWuROLkLEgYRysnFKG4dRETZjdpH0oB13fqbRsTgZfQNuSSkN
G2TNmOS4XkUTRi9FyAx/OTvL0HiSOKCg9q78cThDLeyqw+fbLx0amIBsHIBBEZIc2AtFeBCUEQXb
VJQxz8qmd3gwTrZVTZsevbUlSnRAG/iIc1W+jyaQbYznjx83DCb1LcGrY3ZrwKLHtWB+jfpCp78K
4w2fUQ/wbIclN/8OyB6meQ1L41l30fymMru+jQAedXtr8vXtDF8MBzSojl9ND+8BXjxxoGVbLBU9
7MC/b8PQeUZUyLTccoDVbXoxApbWkYW72w0mwhs9oteXyyBZ2ldNI9aOc6eyT3mZKEiQVcJ1XCRJ
+Kkm70zVy/P1MlCK4WSUd9jU3MG3QDeeSyhCPRdvx4FN9bG6Y/RKA4+GLpzP6j0YMEBxpW1QlTtw
yKOtV45IfKq0bz8HYh+XLcWYw04xJ2qBrUYHbCODQAGdCRfS9ORsmp8kz0cXJAIYeO4h2zVEy7lK
duvSNPdLDrmB1Q23A18yJU1s0omimnIHCt/ksK+eELjWj0LS1hiLgANf2Zl8KlJvehpHgQS1T8Gh
jxSbTjyvLpdHF4MppgPEV18IfhmVIUygGmzTjywXtAip+opH55xLXLnKOwV9mu6V22QjhFXLnbDG
R4m7qZJgepGUdOQuTAXIjTCM3jSNiW9MCMNRAHAYdzScgc7CA7Og3SwRstt9GgTo5tyom25bLmpk
rJnqlvZbcqV9bGiItyvzLjxaSXswIvVpTWf55ds54hVmuy5WwaJjk1nbYn3qQ21fpoSyXVuTDXbC
sqr1y8pCFhGd2+E1XefxrR3B3xPqUSwf0LoxFQik69YG00pxxS2fqGBJ4xl2I4DAcAvidPhwmMyx
aPGCfRPoYfO3FeP8PJvSZcBoU0xs7dWOfqKeZOGx7vAPzmyRa7yiOn33LKI3tlBh8enQvMjQ/KhJ
PrpgRPh4YTde11YG0Orsfoc6amRQUVyHXk8vqlUX1Tw01Namr79C/E4/bGZ3kELMUj/l+O2fhabN
ETveDIxcLjMsfpMXwmznZDgHMnoahktR5skNAnN0N16X45jOIKC/R1nWAIEME9oc7uqoB1dm3c+U
+gk1X1+cuxdW0fxaXZCyKHz6V3+aG1aml/2ifckWl/jkBQKe8vqrwl6bz5p5G7m/bQ3wGEyGe1E4
plC7CE35M6Etow1BQ8gHLy24HufEgqBC1EgBYuAwlbP3JaCRTR+gIQUWOrlgNhQxUHTKqBFgF3ne
14L2C5xCF9VfuNFz1iqoE4GxvCC9LwizpkC4n7kspaQcPoEdzoL3h6hVVj6kRkF3H/VfuaYjZAAn
b/cqySvYACVfzg6tN2ZHYjCwXgUFXs81EOZuwiIDq187UDd1X0f3khv682p3oDpYRMnPeewxFYcU
wiPTLhlxbROeDey48d88cS7KOM5GeCwk3fibCSnHIDAVZoz/29kKIexwa1Pn0Rnxhmo8r1mE6Pg4
HQf12W4CelnHMxkINrii8ZyODRiljiu+RMyzzVgsYOcH4W7+m73z2q0c27Lsr1zUOxM0mw7o6gea
Y+S9eyEUkoLee359DyqjqqQT2VLFQwPdQAOJNPeGtA95yG3WmnNMLQ/Ak07G3OIVHqooBv6PN3DX
LYHaupbgOHLK7G+o33Th1cPepIlohBQuKuC6TZqXetgEpemlK3md+ZVp+VNKyoe+B+wglOSoFbeG
kmxVzCr0Yf1SQBmwbVfSW79XjqnTnaFw82pxplENlA0LI1a/0Yf9QMmzEdM+t04XKf2mAX3YtDV1
BaGLpdLKNFRDWAegegRfDbGIOVQfaQk3Wl0jRbXibvdnrWFcDUIhV4JPvZ5qFaRAHyUWCXOjZXOG
9NVaqk4TIpBxrWXl9g9HwQPOFEN0hYaYVdPUz6PY2dgOHSAnqKELUAZ4cG5tfQsH/e2OMYpqQdKz
FK7KPGyk03IYODAWuT8FNLbYAtHdd9VOxhf59eX89igxkIX+iDMUeRp8TZ8vpxttO4SwnEOnK03o
sDXQQAE6gidZfDPUP12TzZOgKQo1JSK6Pg9Fuj11MIk7F6l6TaKzXJ1lRbj88SiazDdE9p9qm4Kc
38+j1FY3KHZP9OdS1rBnbcs8E6Ykbb6+bYeSijUSzeCmUZTXVepr6239IOdJWlOoyqInvt6ROi2P
zXBKjcrcQ2VRfSsl6Ofr8X6/d4y3am/Q9siC0LDP45kd1Tt226getYbS0ZxwgDGU77LB/vGqUCnx
kyjXEbp9HqWn649gBUIm9gbJT+F+7oTO4UVQq9tVqMi8r69qnac+aix48BSFi0JQx4MhjIOHb66W
TAeqYMHhYXWbBMk9I4wKg+MjpRfpvFhpOl8Pefi8M6S9PheyxWIkhHxwiUlMnGxPd9cryzjYlUBq
HHSbuqfJRfHN1f0+FM8hajWZzQp5dMaBGAaJ8WwYU697EuJ+V9QV4o+QiueE7/Gbqzp8PIhmtNV1
blVVTRU8I5+/OJYwA8eIEGD6I0qyUWMZXlMrHJW/vnv/NI5A98jjzwtgqgeTXzZrRP4EsfDSUdN2
usnmsoTS8M1Erh/eOR0orsVEznJh0q4XB5ejD0hb7KgkTMwX3Ul+V151J/pDeKVslk2wnbzZRQ9+
RlbvdALGY1vtwQps+rP6qblqWmf4md7UqpO7R4M/eoM/e7ejd30CItWzt7RzHbrmexgPXuCs7Qys
pxsIb5v09et7dcB3RvL3fhXC/PsqSEr9/KWM6yqOLpG83Yfer7xm324jy5nYFV2o6PPu8K/5QEr3
+bG4+mbowxf5fWjS0hABsuiy/fk8dBvb9JxFnW/U7bKZHkmJzR6s0/zOUrbpMQWb/QJJE4F8cVZ8
E2y4Tq8fX2nmDpZfk9UXgSBL/sHIcmPQq4A0tjFOwyvYiRdQOi+m7Xj/p1f4Po5NXIWqWyqV989X
qLdtkZQqpA3NeSLW4kRzZBe6qQe6xl+24Y29BS/1zdOvrI/3bxfHpgvFrqqazJKfBy1sM2gLm/2r
2AJ7PCNRa4fW/ig5w8uxV/ZfX6K67lcOR7MRdWiE0bGQ6QeXiIdRLwi4jDcQp7biSDovz5q9cCfn
rfPHzeAP/uJOPigot3EiP/vmYt8TfH8fHgmcoQl1BVF/vlg29GZADFS8ifbGUc3FTsfB3tijqd/h
QfbTU/NKv9IpeWNRdRYXNmvylrxJr9qFdWacmXt7H3q2Jx+be/2bO/N+n7/4aIfzw1iF8gi/Md5A
/IwiwM++1u46aBXEu8EubAhvo3TucKxCs0RtJ/nu3qwT0G8fADm1ItjOIhc9mAdNyvIgadA55k64
0zZkY22sI9Udd5afnkkP0kN83J0ThcFf4iI4Fxv1WNrL3ngCx+iiORI7DpTON4/Lb59pVXkC+bb4
Bwmoh4nMkZK3EJOQldBsu5rPunPpR3etHzfnJFv71nl6QUzV+XJLC7d4kn9Y39yS9/THT7fERCSp
aQZbcNtUmdo+Py4V8zhO60zyu021b/bBEd04D07LXt1UZ7lXud9Mr4dTHFJTTdM1NpKqrmqIQj+P
F/WRSjlujjezi030ItuV36xCv29OCKbCsIZyFk0rU9rnAaq5RaPHZ/AQQWhXzLEmhSRJzTdpFKVP
fVag3NB6pvOvv8d1gvx4H9evD+ouERWqwir4fp8/7ixBiQTjTL+sMMpqQ79I2dd6FW3+fBTypdGh
y5zM7JVK/3H/Gicce0mnAEiHw/aIlBbelrH5013r+6O4bsQxUSL1Wqn4H0fRyTxSM3s1pHHUobcg
D26WNNP262s5fBIYBck2fiPcHjgz1IN5Mu4o4/ZdBb0eWjXijUCB3zkXkBBCHTh6XF98Pd4/fEM2
d43diTBM1TxcBfSx1ke6sJqnZEq/Aew6XJnlNL19Pcrvjx/mk/U9JiRrPe0fLKRLiZCfbqtGX9lQ
z2Pd1La9Xrc3xBpLFwtANieyLApVX496uPOysLygfhdoDJnz9cOTut0vdjhkkcaOXFkgp9MpDkSH
GX6Agf4+1P8J29Lw1nR98/av0+eq/demL16fu7gs/sc61EtZzU0cRt3//PyfBCT8+iTec/f86T84
vZBMc9m/NfPVW9tn/Ci/KHwr1z/53/0///X2/lu+ifMmuOErA9PznD8X/9q32XPx2mJcev+V+9d/
/7f1537ZmEwbrxLpILohKG9wYOFV/TtaYrUxYVBAq8fOn72mofNm/IeNiZ/iscHDtB4NcE7wU7/C
JYiqeK/B8EoyTWuqpfyJi+l9Q/dxvuJAz+PJ3M+GDBW9sb6dH+arYhpGeCqRgmww7baJGpbnKoSA
aVFMAgSncNNBv38Usni1RjW8MGUkZQ1SeblGIwXZEZIgBe2dTE2FmM850YDpWig18yW4aAUpC5Q0
970xPBJ2qLzYtDr3Brzgb5773zdbXAYlEEwFJgEx1uGBPqqJsWo0MrEWjUeOtCOzmlEIgtuGmjBF
/dk8z9uonnFcqlEFaS6pJs0tQ5JaYXrG56WK9C6jDXxSS5N2JEP0diurmHQH3mZ/3VhpdTUt1b2c
fbsZOZz/WP5wKaxuNQXPDyfbz9+AaqVxHeJp27Qqrn1fEc2N1YbTYylqoNZ2szJ1pqp8xstYXFU1
PLE6lk9JFQCglRcoqIVWJBeDnFd3CYq72VHBVCF0MHoZyXk+vq1q5X0RdY8ELWi096PhWdIalUhF
NNuXCG1KV4JTiv1BNveNTcnZodSNFJkc8ZIye1ER0hjfy6j3Q48NREC9d9Yjoq/iLvnx/2cVvOXF
x9kBLPRX08rpc9Y9//bnfwXViL90HnQOFBQV2b5aLCt/zyaK+AsKhdDZeMCqV9hD/udkohl/yesZ
i30d2ZKstqzjvyYTDbskUxIwPJ06GCcV648mE+aej7sffj91wXUTiffKRLtpr6vih9lEHsMc5J/U
0Q2i7m6ZvjoKr9cDtzD6y4IKSjw/d5p2oWTPS3Rh9bd9ue1UGqZzdEm+4xYegjslJ3mX+m17PQbg
/NpdI99xxNlpIOHiXMEFBW0ooY2/7CzlclExAusPS3VqYOtfhx6rG3XadkrqDsdS9VKyjSWbeN6F
t8Z0KcPtbm7K3CN8C2xPsQcl6tD/KFUSrUAfl+VuqbOtUW1xF7tZ1ByV/E8mfBQj3kPb8Bp4GasS
N27esjzxGhSPcnvBjINj5E2UF3SqIYY31wPg5LT6udDCCOyHmZYxFf8fSjCfd/K8lzS8JSlA5XDX
6NppiqUlXs3f+YOV/qAggKU9dE2E0bRkHSNeBfYuVFS/IXdXTl9UBN2lfo3je8vLPGnlHeocas3j
Rp+XFmVwucuDO3soNkoVbqCNk/cb+aYWbsDh7qVy4CZ2mxFSehmShomciijG3Viiz59+TmO+pYFc
mbRPnwTkOjYRonzsw2MmHoemkyOnDQmEZ3lc04gEw0Ve/Ri85NRs5snR1V0mvynLi7XcSPazgsu8
azRfyXv8NT/0RYXeGl8A0rvprchPzZ3ehCAE0q3crjlrD3K87Geppn81+tKa26h3p8HQupmyDcrI
jxK3nRTPRvoDv2U7hD26A265IFeLgLpUQ+Qeadt5qMHQ9n5TQfma0HrCGWhVT1FLX85GTp1YWpBg
K1btR/VzkYWuhGhnjIUrH0M7OoqjFh1h67Y9wYtzfEx0LRmY11rtTMkrthK3BtBV0PgV3X6yhNM0
T/IUY+TI3ELH17U6VtjdjaG2JcXDMfTMLxA2G2S5FvwqwvT2cFmlUvYgZW/FaJ4Y+XBshpqDo8Wt
ini7WOdVh+De9EOYgYWaHYXG3YDNY+FYnJ1mbcCF8hl4E9YRQ/1J6TF20NHLi0dsnNwmnlR6ivGL
OY1+BeN0IEyv5m2zcDCFa44wffwFOQpJga4uEFjU74qlHWuFk6PdG4H0QyL14o4oIe0lB9EBQRRZ
DqnTlP6hwc4bnAOOMU4ehR5KUhfIMlhMTgblukqn8/y70DWTfc+H49WvCUanfKNqbFqwhn+eYDQT
W3jUxT3ZHj/j0TPb/DYlDGqEK2qg+lUvQg31u4TEsrFORJ3sZ6SnygDJfJkIoB+3JcF7k1FtBo0t
T2igN7zIAwhVNkFDkulWyo9iulqgUlIoYeVMCATdlmsopU3HGfGQXG7GZA0ZRS85HJfR1VJvSvrz
uRq5s0WvemWnaU/4kVRcZJZ8Z0sgvHibDRCNw0perR1rOTHEa4QzISmkY6M9rvOSuPt9Ej0jw2zp
sQ/pVlo9iJZXoO+h4s9yDvuauCJy1b87gCnrCeu/9oC/39SDPWBvznlaom53luxWJtYYb7aHP8xZ
ppRQ+SdCXd1CfsB3vVhbhcbvDILjwwp38fdY/yr6/ILoma799397P0oefgShqTQv6LxgIjooGRfk
AVhjmxLVB65bMwgWj1y0VWGLWcRLjB9onfLWhVHn6w38YFdXr4SxL6SH2txPgZ+W50wVsnonxye8
9dK8n/Tj0NpmtocAmkbprpKBmvfnX3/sz1u39xtns4HnWVw/uXVoMgXvaMaKTR+7sX/Qs4IkYmAt
PJlxjn490LoHPLg9DERVhvaASlnj8BsK+6yXx7XZwf418ywyl2EVTdvYgiL53Vjmb5elrEdyg32E
bOBPOSwCj5Y8EdKLYKWWTjijXpF0AbtnxIu6JloMiCQWD82ToyTaw1hlrL/aVtH3aenrueykIzRj
c1X+gOGdk1urlVFg4cNLCvTx+b1MkBmKBhciGGtnvsuK8ppcaG/U7iJe3jHuXtEE+cz/rp3V+3hA
BrHO5jh+qvBsbF8UEW8Ru1wsitda4+lkNEfTuZAvwSn6mroqFi/xzzqc/MmF/TmjA200G1YVomMT
eRhKtoGzgbzYrh1UTzCQ9qU8nUxZ5whoSCNcFYj6OzW8ywyLObbeV03o4QPYhZmfLD9z6SJM26Mm
InwcE62l4u6YvG44Q6mkYtknbxu5lMJeBQpV3bhdcCNn+9hCK9vtzOKy1PCImdVmJNpLAc/ZcBvM
xyFsNmN1L+l36zKMlHmrz/eRIAmgniGhLjubwIVBQNif3XjN3JVPEYs70/yqyCepVXsGIOxIukEa
79bZ62zlR3LuG4l+NBNDkdo/LeXV5BZouAMRcY3Fc094Q2SSyozo/Xzodr28T7srGJ9MVatd6z4k
zEeu31eAvLzveturKQPJaN+hpLmtejIqHtZEXGbkluPtAoeBTAN4tQZOm5APg7dVsGnrrCOStT3U
gMyeM1qR0RXtSS2I5zNsp0N0Cc5r3y35Db7kLZYv1s9Y9wQ2jswUO5BxXksaQUJmGhevEUBss7Qt
fc8j9YJYAGqLcrwofgkVzY53UbMFnoyDCi79/AJlwoNc5Wu8J8hzSYfAo49DJzzJQttDQ+IL9mYM
V2BpgzFHqjhg6uYuxWwA1I78pELbtpEOEhn8l0HOdegPfY0V9qIDAmot5m5dUrWR5O0p8dD6b6Wi
2clS4WaZgU7xTI/xjAWXSPQB+vPOdFsevY2cbnL1waJKg9/UI1lop01iG5LsN+jHAwFbKTAprDV7
ZHTOGhuf6gkW5thpqIwXyPQxHGTa7aAPpxoR2chUjpRqG4S3iHpQSSEuBqkKAQevn5equGODK7jD
W0u6iAKFsLjLun8ZJ5qA+LcHBJRCPhpmtgRB7IzmZrTaI06R7GEST81/9qPBfsTAD6leFaIhaG3c
o3Bz1eonKT1Gd1U1g5NoUGXXnDXFGTHlpqszIXzA7sGzmngZmrmyVPcRiWvxxWi9LUZOVhb7OpxU
C0ukcldb5xhPSMLeaey4EE56S26zUEs3enzfTzcymErUVw4hvtdppjrLELpKQV6zeh7Q7zZh6Pbt
i1TyfYmHEZZyZEfePI7EOYTX65ZyJB6mx76Ut4MjomETVS9Fe1+l1U5lrzmn5zSBN13/KJNpLKYU
ExFH7zr02d/RoJCC09b2Q+tuQDK5NJEbhz/Viq2mjk6RFC9JcS0yr9h0z2xIZ7iiBNAgMjJIQ4Gn
tzrreV8mnpX5amE7avX35OCGTLPtcB8ohiMwgtJmdyGu+4Qakg5Bq1R9KOWjVvIrDMLz0HtRuS/w
sAZSt9HUC2WXRr0nUFhGd7UUHYUtc2yZ3tmQmEdCz4DAk8gbkvOWnZOn7Rv1vNGKZVtjLNcLuL7U
WQecKnmUefjjwEHOjhy05zUehtCYdgkOzczYaw37FiNnE8Jr3DxR59nYeb3n2wIkf9cnt0rxk4xj
9tDoAI0MH6/YB1i04uSuxQa8lIqXAJN5RSMIuq3fTXnF0FdkA207bAxRTk4PTig5ai6l9qrGxkH2
GhJ6ajeNcGH5x6TBUL9yQvADajGDJFwz2a5ZGlqyqrMuQ8NxHDU8pdl+sMhxeFZGlHV8lK7sPEW6
SEccPpxXwnD2IWy7UonpFmCu0F/GEYW+wmsLFVTjacWvP08A9Bmu1qUND9ImYlcbKoXbsw6lnGxR
RfvwtR3VvNfn61wUnkVyypKWR4D5lW5Zp7weHDE7CAJoMJHA6kSc/8NajgZ7NwrdTYmzU9XjoLtN
5R0JoXS9tulAHsLj2LNsdic1Wd9EG+51cS7p2wnN3njZSB4001DevidunmjTNYLYOthl7Aos5cRs
KpwJQG1le9fWED2lt3Z6CDh7sfexdaixqcpccFwhzU+M7Vg/LcUdIHeCa7KzHNumFMB41usnZCxu
0BduQqxJS5YF8nlTJeDgpjHDE2Ba3sBDayPwlgEtFqHs9tN5irdxHHu0htAvK/NM4vzdjfVmiaBB
DuWTFa82H0+a6uNuTPxs2QjOsHBA5OlGKfelcTakj4P5pKjZrdLgI1V+5pAq5mVTJaS2IdLPiHOg
109lyllkDiYRwIqnCa8wdLmgcAMORFG81/oFC7dvWWARGo/4R2+1vs8mEzhWrJloAPty4QtLlhiD
lOlNgONVHlX8TEgcd1mFWXPwsEM7tso72gBSDErXHOj0K0cNk6lekfKm7QbldrHFpVri0rYiXpZ0
mwLmmyzMkLZ0XzPVj+VA4QxHZIW1hMQ9PK42pp+gOlGy65ZVuZOIohsj3zYfONyfaRZ1kvo2mN4k
aT5rtXwviREWMiGIbfpTJs+h7ojNi4jq8qlK8MU8IhJGt237SD4djGcuUaGnNpj0YGIiTjHtBBzn
b0atc3PCnTAS+63GeYXHmswrp5l0hLe0xWbOR4gp8c8TNIImpA63fZHcxCWOxnJd5NKjpeG1hl+a
D9D5Jsk3ZEcqVM+yVbiiLpGPnrxA1ORhB3FA+TimuTbwVg8s7oQYqJVv0OrNWGKyQQfVz3pOrxdp
qFfIoB0TKHqIgysg4ugw54ydXHk8FCy+ayypYHMyunOM6RE6PTF/Hj4/AqV+1lPutWq2i4rA082L
yT6qSC+wMG8QE+EYmktcwjYUkmdS8klV4HnEJFolOVf5cgK5kUcleRtk3R0GUv/yattoaKbabJPL
1lm07lK09jyJp1utQgMvoHzkG5hVXpXx9MjVqQjLNRiUQztZn/0d8RakUiY+EEGA6JhjaGolEMFW
V0Kan1bdOUgWTPgNqk9OrVPxrCb1WU9ED3H0gZNHHZlrbCT615YpczCyo35Q9khiN5ZAMhA27lRf
LHPsr5SoxFj2CFmPKMRipfFNI39FkLwZmPbrQqHo8tQSOKdOpNzzPZaZ7gXkciDjxE3K7pN7ZOEV
HqQNkzE6cI1wj0nCACPFG2E85tY1WE8iHlj+igeeZhG4WMa3ApJK0hE2LBkebE4vC55a+B2kpe7E
zFG5XLyxvGvUZVNgXM7K24U0JzQzVbuRF30jsoU5bNNUz2FmbovhNF+kh7BJj3qhHNfJQ2g94OFw
pXHYjvMpjvwYNXB2Lo3NGYbnPaEI2xijLkU4XWRHA1unvIiv3g9bf9TZogTIX597Uu99pv9qWJ3G
L00Jfrr78k9t38qz5/ytPfxDn5pf/5d0u2iRf4Hr4yqa8nMle1Vn/ipMG5SfLVOx0EmZpvGuH/i7
MG39RQ/eMOhRc763VvbbfxamFY3CNBJczpk0ZNnS8Ov+o8v1l6FbNEMQGKIfI0td/Elh+nNbFCUa
EgAkMJz4WPvosxxUjcoUlL+GkX2Qe2CqQbsc1xo7pERa5s2He/IPhYyDo/OvkRiIu0HXb20EfiyA
wxhNrKDIKI9henSjemXJCDlms2/KPwzO+Ok3na+DysD7gKtOzDBlWr7mYfdo6YMxEoQiIGqIt2Tp
KLgXcDv/nEmkIjmCmBaskyp5N1NjS3dfX+w/3VbO9ugx7VVKbR7c1mDEERAZ6FnlmHzVthLNvOUI
DdhbLtMw++bW/tNoFqZt/PWqplOc+HxrpyiA5wO5olIsgMFSAFnZC0fITVT8+3r4RiXwT/fVWtUV
qCxQCh8K1GJlhnKcId02k3wr1AU/cGo+YCPU9xAKOLpUiXaRqvzt63u6PiAfKj3r9yn4MiHLrXph
Ht3PVzkYegqZCZcIhH93ISAVlgQBL4b2EmDFc1cF/p8/QZwOKakaSBVwRB/cV5DTbWOBQ1U0JDFO
jD5ol9ZBRewLbV6IDsoJgfd4XsOxP/36WtFaHV6tQImPpJzuFLw+7d0p8aFfZGp6yUGLoPVOWk8u
U8OqydfPfrhnOnkdSRA7jYg3tXeI2fR6o3SRsQe+I98QXxS+U4lgSxCUM1/NEugzr6BJ9sYOfLjV
E42dPNvbgajwOZVVJ8MWf6K1xA67qdIXP8aGBjxxPqq4kPATkvymtkp+i68Ix49VkBTttBTRqWpZ
NaHhsK8G05vJ+T0XhM9cRRwtJpzKSXHZ81iQptRkeuBnYVUdSWqJlTslf0VxOBvi+srEos/+1LQB
21aS2iA3xWXVukOtlOWxFZKFlGxAUXWIPjtdx6lt5vZaxi9nMBvbuRJkGEUapml3IgMen2BfsIWD
9Z+/dlkzPSSNFBvbGG/0Fb7XFl4aUSEboCp14aEvXrVCwMvdrC5gIWsaHiOfIBK6wIiwhmZXqYTj
Um0usjviD+AnSmSlPA2lHgMQEkzrzphU2mM5tElJSoLEjsAivfEJPxoTTcPJGXku+47bsWIbubXb
FuYVmwRSRylB1Bo+00HniaaxfgYESBUr+Vfs5cWgzL5aMvzOspNXDXw33uWgTRafQqhxZOgUZHYJ
gddgK4jWJrNtgshA7GmL8WeRxnZ+TMoY9cEIOU95sLWoVRXsj62Zk3YX4u1pRkmZQftgDIvuUhzx
mPhYL4LAm7oqrC6XPJWJ0K6xjE9uxP6NDXQ6iLR+gDxCMaSLMI2fDaUqoQeUir5Ox7Ni6kR9nqpD
hFpRwK7aRF1OFSmLrUV2FRJCRuZCEC4254/OSq9ksHPRUS4DPDglebdcCCez7HItPaWSSbCQnOTh
iZJXuvQQ5dwPFF2TRKSAw+nYKmMP860+P6ohiKkTC593djKyOYX7nQxD/VqTVDVSz5uwtXPgMkCk
rKcXvpczRRB29CITs65cE2oVaBsri9cw6Ip0CN3Tc4jPD4uslqCBbLmpPZKrRPDI+8WpH0OuGgJM
6wDr5V1p/uwzoUIrh2Vku7OyjLyOttWHoDRALnIMGocb0o85AgO6aSl/xGEHa8sQ80M02OPNPE06
HbwqDyDbV6DOcGcV0nVojeNDpcX1VS9YqQkhaqnggmUCzmVlaUBFuTEe6ZoFW4AeeNZJbqeGC3Ma
aMOU2zgPKvxymMKmiFrW0tAHJmLOiODuTyVvXzIr15GhLLe5ls0vuJyVZ5u880cMneTiqDal1JrP
1PklWW8XYRHJPxpYRK/pHFTPo0qYnwtGr+844NUDLMh+DmSnyA3p0qgj7JwA3LSX0KR1izO2ENdo
G6sa0zO+XbCKyXgXkJmXEi/QYrsP2jT9qakRAXSZsPRnExMK8ci6VLauGIiieqpjTafVS4qiIRf7
QRTJo9KPC7/RNHH1TXASHbhfCw3UkjBvOxJp6KZFrj+CiCgxHPcpxwJQb4HkLpNc3VWyrswk3/IP
It6joPDGuMrv0rCkCj0qBJR6UIcqgAiFUVgQ1ZYOQpgIFo55gMA6x1IpQLo2ieOtPwdaeQTdr+PL
UZT4RtILOlXBCpZ3m3jQHyrAWhhhQV/iYwgkcmPb2javujjkrAj7hRNTLUT+1AJGJIsgVeJ8I5Iy
7B3DjKTO17UlJnq+JbDiOEhoN51a9hIQLCLBCXcaJUSZ3uYGtSoVKzltI0oUOZcFG6CqovMYX/ZI
lQ8PAkW8IM9skumLeb6omr6hRKD0FS2DnNwJZxGTOR6JMleMbauOtkFz0Fp1AENlrxQCXGSoiLIY
hj9YhRt7tCUqFzKYc2b3Qhuu81hQNwPP0lDOlmaaCPnYkkwrkrGZMYUboBLjSBdovjMJJIPTyvgW
3+xqCG04i2YYnkTynI5roWQNFSfMtD/uEsgVnJmmLHpVRDs0J02NWMcxY0vMuPlrUhcmbR7rC1L/
KnHMnGvGvIhlZbFO9/aafiW1FaCcKiVyL9MlP2A/ODb0OGW5IIaarOJTrmtZHtreQgTbhUE4s5wI
Pe6u0iToVXgqOgEGVtwqzZadSjPQqVTl+SiSlyTb1JId9+2aAFKHP4xCHRSfiUC0JMb3pKXtB0hK
xKkMbR57VTzG1yU5y7iQmPpW/oF6G/Zx+xOcXXQ1jjF6a7Ohzd2XkvTa1n27U6x85bcpJSG6yRTB
E1VmY33zBFxXqmUhrQAVaIkOnVWnjmJbYXNccqKl2aTkFC0Iy9QpbQNMarfomMoGmpowXwarrmp3
Cu12q8AUXBl7evfYgm27i40iAA4yNhbuc2ghoAnb+scYsZT7qU1z3BGhEuYU4KxObPD2BncAtNAm
OGVIFCV94WB6QLI3dY5iSClpxD3YgRate7avZLJNzuclW45Y/WPKUAH0PECFIPVP7L5sl9MxKRTl
GhSHdYf8i/aahT108dvIpAVcLOOg+mJJjM4b9XgsrwcdCOB+EcgHvTCeiICp6Z3mR4Mphvy0JAsK
wFetd/l93OAHfmDyhoRMnk5PiFQVWHCeJtt8DYnFfKiXzn7WO0M6C0el4JvsDOVMK0T2ENSpMe/w
j1eluzRaYfiRbhBc0oXlCLzQgJzhLGluNR7ptoBVSxYmdNVSB+41lRWdagqzfOaEvD4j/eV5va2E
WQ5ua9A3IQNuCJ+Qs86nMacxvtiBzY+j6ZH0pFaGetpmNEzY4EUCJGuZloUD2HZ5FUveUj2McvW0
LqDUghSJTGlj6GSEuxIhqM39KPUdkoYYdtqPyZpRWZjSHGS7AF+VtAWFtdi0otoaMIeVTukR1mIm
TjYYZLVH6dyS7NiJiOB7aBD6cd20RnkT65HVnzTpNETHMomJtJaFEZBNnfchKT8AgPLUDUXIi0GW
CEcjRx2TlCePjMcHwVxFjWfqEpsmFkUmdgZm0fojGcDkzYs2PBJo8yGi2lH1A+jebJJtr85sSO35
dJkRD/gNACoKi/Tr7Y0ykkHqIZViGk4meEPU6HttJuqlC3rjdTRipSYAqxQrUQPtT/Az0UrKzKox
8U7S44iT+9zWKhSSBLNF1osdG0kGU8ro7gzdLH9Itk53L1RnHBkwCEqI05zkn0lIoGZftJ0Ze8Bl
1J/DlMVERirTY1sX+dUSAbEer2K4lqWnSnZuA9FYeUrd2OkbxDp0CE3LkHYmCQ1ngKyTJwO41D1K
1cZ0YRT0htfHA6s2XK74aSb1J3QDOB4CFJBWnU2WZf00ljK7ROdRpRu7bJrHmhqucMt0lCXHEJ3I
IaMl83kEFWyGCKyHEjSaNISDUU287q0ghlJVhnomQ3RG+Do0JUAQtsbICLKyVZ+XOFnuaQCrBf1N
M361ajgcvlLUpPHmsj6eRnVN+7dMa+u5j0hat0Ut6TQoWhkrS5mUfpcFywUKTRkaQdvIu0XGmO7E
djh2LlmF0g9qmKirqsKGgjNi48HlbVLY5nNmz33b2xdiVHWy77QcNZO0ZS2PCMxMwf6qsBhLtlx1
osFva7DXF/EIOIAdIxklHC6w3ht1S4SgUPOLQEZjRJO61eBY5uM9PM7iXmRBesaOTCk2bETD0wCA
wSNZHnaygcKbnugaTRXDXnNXFDHS4kqmBrKJWtkqq+kohU9MVyAHbG2IHkYAVzRm7MY8iqVY5dyk
Bsa9kvTtZTsuy01HyHQM41fuYtcOkRw7cz+rx3pe6NGmapSOInkSaTdVYFMvrwTHreMErrNJUFCQ
Wi6GOHKo6pVpvw1YyC8hZ8WlC/SjOclV4JBur6mdTS8ig1ou2DrddGPPMcBmQ30m2+hcN0ppcIgr
tKw7QcyBArgNkmn+WzvxR6XD/15d8Lx6K6675u2tQxX//0BxcLVl/O+Lg84zt/b59a2NPgpX15/5
uzxoq38hBmWG04zV1vhBBW9Zf61OeawYqLmoQehU1H6J4FXjL0qCSEoppq3aIIVaya/yoKr8BeMf
nTfqG4VjoKz+SXnwoGgnQN3b/H5dYPXkkxzawXKmOLJ3kA4snDPpc83JNow0Ey9KkW1D5upvKlkH
NZ6VB6Bh2dcxyVoodQ8rWYWmpO1QFOFuZgtAp6sNbsQQ5ft5GZJTSPHyiZplwTdlnoPy2fugCqIe
CiCgZNCaU4r5UGpRkcr0Qwltr6OreULOY+QphaE5Ev/6zfWt1qoPNax1qJWvgLCduhmlybW29mGo
YmjmhcU73s1wc07shf5LhE3YCeQ03TSY1524M9vt+79Fljzefnj0/qEGezA8gubVNaFTO15zBvhG
Pw+vpwJkPvkSOxj5KFKynO0KSL8LNWolUtKglzlWF4mzJLbqH4Vmtduvx38vJ3+4/lVRjaON4i/m
YYO/H9Tw0pGkr95QiDHu1y85ndTbvpXiJzIJco9yC0qdoPlf1J3ZbtzIlrVf5ce5jwLn4aJvcs6U
UrNkWzeE5IEzGcEhODz9/9FV6FPO47a7LhsoGChUySkmyYgde6/1rcS5kpbaxIXqGcdXbreOR4uU
dQ2f5tGH1LgPOPJ9HCa7iH+j8Lp43r//fki16azTFbdwuf/4BaXQv9OOnAACaBnkFmWlNyDHvENQ
6BEiZPVXwtGfrpuf3JDv6I6LLyRwDVgYUE+wKF22GEXTgXXoqOop8QwStc1lbebKvGBrRLXzkNQq
e8gadmcwYdsysDo6ML0/XcMRzrvtr2/Pd7zK338b4KaLSY8Vx4RlQYP3x8svex+ORR/lB221RGaj
7gqRbdAKOykIGySdN0l2zfmv/pj28ouHonHfDh6VeAEKf9VHQfJgz5Hx6tQWabv22DCXq+zUeYm7
Hu8keE6JzMgHpT12JoqQIeCFq1lfrstKiWOZBAPcQjRKO6Jzo7MPx/b115f4vUt8eYkh/THu8vIe
Xr6BsqMESau0PLhyCADkV6q1KcDk+FwgN1vXvgSmE8KtZiM2wxuQZvlOFTSgmt5pyVYl8hMqUfuu
TRe3Gpnej4XbG69jOHmg8LLiMctN+YlBanT0kUh/sU2So+u5s956kioWhXA3GGtlafvFaVtkxm01
t+eh1HpLEnDx+OvLXV7o/7ha/FI0zG1Q7cHFeiM0RgFAvcVh7meCosEjrtvJFetff8rlW8NjYy5o
EswVHv6Ly3iewKVriw+nOPh5E38EQbWiL9IedTO7X4McNcSvP+5ivSb7io/DELksZDbalgvzpT+2
Kplhpx7sso7PhFmf+MVGQqHJHf31J11sR39+EsvkMojjrbhswpcA4+jVEYs2MO09F2E1PmeeUTwS
1teeejstHksz+WvI+j+uCZeL9HJ5VALUAotdBZPbjy+hHRIoUkDIOXROF7932RAEW4BlvInQxOg2
+4lnv0zhKD/lXcFL1Ljidzf0Z98wOUEMWbBfoXZdbvjftikxeH6mDdRfDQLuTeoytELvX6U0Ftwy
+t2s4z+fUe4k/laQT4sf8OLDtJ0lXZfHNNqFXzw6KSrTDhjXvqbaAC9G3PWvb+oFvgLLoMNIjmQi
i6WOx/ZSm1y7BpDkEMWuAYd9pq/ou0vKSM1p0elg3q3hRM13JvzyTSIynF0EW6TXk9VUSMKSNMiO
NdjlcxWl7XvvNf07uHfQ+QlcNqSrnrjGWCo//fqX/ukd8TyskqzMhnG5c8PyzT0rCeRhSmNs8ILK
JPKL6iqMHfX064/62UMPuSbEGbUkEnnLmvK3m18FqWoVl0Q51ERnk8nPuW/HgcmNCk6OnVdXia29
w68/9CfXZ3M7LMJo0FcTL/Tjh84DYTtWJarDSHNl59tVdJ6G1jtUbiR+Eyb2k/fLdhzwenwYkVHO
xZpYJxPdvUnWh6gbkmoHewhblT0HW+2o9r7vzOlo2eAl125fu9dDAPX0n18rn44DP2S4B9ngx2vt
iUwayFSsDiX9EGYHXKE5yfCWVO7w5tcftVzLxfpve6bjECxm0/++LG0p0Onj0Hs5OOxZIMJtxKve
zN68tBxfYquFNBrUc3sS6re39CffM0ZcMEEIHyh1nYvnCOhlMbuDJw+pMvTeZtbygM3UpsXoF9E5
myfWrnSwAKNOTcK7V8RUW7++/J89ypjzXd8NvpPaLm713AYR8qWl1ZZgdCCh1DsOXWSA1W/vy1iA
mSqs4nc13U8eZVZMFyMO6aZMHS6KKBgytqFaFs8YDOANAetUdL5FuPgm9aJs9+srXL7EixtMmJfl
4y4EXsQp7cdnSXJCCvIhqA/km4S4Xptnct9/d0U/+RB0KN8H0SwKgXVRFdMKa9y5TFgR4jHK6JGK
EDpp3P5OsfGTb85izMLS7ODkwJT548UU7ayFFIM8jJ5yXvK0hY4rpTGu4WOSifXrb+4nrwb2Yipv
WocLo+viopp6yPU4ds3B44r3JdE0jGkNKtrZC8qrRChxF/W1xhAgPEyp/90BuPvz9vzd0/Oz7xPU
WYgPlLAfVoAfr5PceMfuRrTwJIqJTaOdd5Gx6/36Q37y7ANyw77qQ9v4zz2ccYbysS2XB5pvPIYz
RQPE0/YUd9Bd2pyZ6NJx+13xsjxvF88j73roeFzZkiR68a3OTjImUxGVB4Ek5aXKJ3EXzKN6Cuw6
O2Q4+X5zF78zMC4/kJPsd5AQOI7LFyAG21QWs1cfMhtB+WGcmGsQ7iuSb7wM/jMLA/L6PgyH51kG
0V1YDSGD/bTWGmNgpr5JB8npkFmcAoiy8PcC8jehdEPy7jrkEjFD6QYaz/UCDg4UWRF2oojWJIfk
icJFfvj1TfvJGwByD87ysvfSv7lYsGzPaDunMuqDJYXQK1l4YDJUJD50AFB/Y9H6yWctCyMbg8W9
4uz541NIjqyEBJ1T3HqCjGNzgBbWiHYfLr2If3xZdLbZgVDB8ZGX29BkqK6arIl44aXj0Ro+ARNR
IDYOULfDrz9qaX1dPIELOoI2Ays+cbeXsi9SxED2jhEv1xhzou48e6BfgG3ZbArjteqsGQNN49bz
bVdMbD79FHhfjCRHeCyGKl8TQmDdTYGerztfonmZR1NvuSVICGpRv//6t7WWJe3HxxcN4FJp065j
0bsMsFUO+ddTQkOkHKr4SoKqfSv8QlzLdkwYP6dp/N4j/n/qXAUkPjeZWjNImu9jP1G3pP7F68Q0
uvuGGCbiUjiL1EWvQad37clLdXA/QGrYG+nQM232yitGH7/DM3Hg+nEppV9AKQUN0HUXZBHf+sV6
RtqWznOrkIeWFDLSlpr+U4Q4Gxa4rGS5RmjDmFy3Xvk+UA/wlecxCNppVoNe09kraWAzukhRjtmK
CDc5OvDGgzAJmIgL5yUhy6HCOWPV4bquPb/coxuSJFiDcj6NTjGOh1AWdrTrnEwEuyzKFivDlDdv
iRPIdJsbEvEUB7cea7kzIykJ6ivGwP69kSfVCUuQfZ6cMTrHuiEUzHVj6xZw/lyup9ZX87oBOz7s
CR0h5CApMoGuGWlf5+MDDgjpIBoj809RmPvPptMxKe5h8M5OHWInGw/RIgsYlYkTPBJ18ZgWsfgS
yAi/NLNs/dVv54c5r74ZJAVu2smft8mIQ454sR6bdmxxlO7nN2NsxNHNEIJ3ee3fFJaYuX4tn9y5
+RJGPlN4FCoHGgotqkq6j88JaQZY5ApUYVbY6rMKxNzD8ZiDI2HgxW0MGORgiYnbQTyKeFL1lH6c
LEWiTU3u2CFxwca7Viu3JMmhhDfydIJVmBbhU0qE5m1VtAXPq1NhUAqaQBIygKiqk607b8UMGSnr
JUqFyNfduS7YXek+RPotVMAKdlq7yXqUwyvON/edBwHzW+eW06cGS9uxzZTot5xC8n0f2YxIg8Zz
t6jOsgeq5qKjKaM/sXaWn82xG4809WyyLQr5AuGnX01u3529KoziVW7l8ruP4K0kx7719UtYFiX2
GQeDws5yAoQ9GYqX23bASrbkIOL6nmbU+U7YhjaSpQJFl2G063EiL9Wa0WYFtVHfCVW11yk7+IfU
y0muIiLrFDBKh15QEXldOsF5CssK9XvdBZ88RzTHuQ0R14klWGPQH32JtZH0mOSU2e6XrNHuLurw
nJWEO27YHR6dsUb80pWHip3gsdN58+Rmvn1oZw6hvVWPCGuaUt+UvUHkBdM/4gpMT6tVo6x3jizt
fWLneBQQa0FOnq1jjCjm2RSmgP9uNddGlGxJj3yaIyIsGBN3J/q1JHN5i4WgytB/IAkatjUC5m3a
kuzAPG9UfElemCa7BlT0LjIV3rsgC4imSWhnM8nWfb/tDDIRVqFfcIIKUHhF6wVpv2YT25udCN5H
leYcdZxgR77DjJWZ7EBZERMg5wDpCEFJ1/2MR8f3E40ezLa71ZwWehNjRD/OM2miq0kZwRViSGJY
Uhx+pnaDVz1kLNZV0G8q2TNl5hk3j1h3JMl6GOVecHKcwVfPH5pxkvtxTM2vqUqqb8Qzxs/C8Or3
Wd1HwmdE17Fy7kHtxrtIOtktqdDympzVxCD/q8POxomnXrue4t/9Id24A+6IIB3kDfBI41026Qgn
IB5PwyyMB+ap8WtvLhGNxVAdJznOJ0d7gGQal20QfYp+UJ22vnp9aawzuq/sj2O3c1HytoZNl1wg
oQFhPXaM5TWKmKvcd0hpnGLJ11XXsl97UvnPEWP9D07OMS+uPFdv3cmtyh3lsz6MnTV9DnwyWZA8
Uc0wCwax7UtsFGRF9bDC48m+ndyAJdstnfG+isL5A4lv5sGt4J6TKajlXWqTmIlwYhTvZjal+8Kw
MFGmunxBqhJcjUZerVXDs7Zx9LxgEaIGNdqAOWGtKwbJSZVm22gU6cGhmDm5YdSij0qIS1OweRkQ
G5a8AwyZiPWUaEL68jJydjG2e3NrtjMODQBlGqi+isJrlG3ky/dzv0nxrT65MsT8yX3Oj9w8CyNP
L/U+zsvyi8dh5VHTEnpvKyw/OSOG2Sm+0pu0t37qX+XDdccCuYHm5t63Novv6EcQUGaBv6Yw/Edl
luFV1/XBCtEWWgaXYMhundgqevN0G952MqtOOJrUCcGRILTANfqP3lCOZ0a/3tpFEQHIozhggjWI
ZrPznd2YxECG/rA2VaP2vLb9zhdWvyXcg2t1rX4zFthPzNJzjpCZlh2EGuJ18DwjXyvac48pU/D8
YyGybJf7VndgEl1uefBx7Kpu+uoKwgDEWDjHqZjkJ4BaDE2SPru3pNvsW8Rgj4XlogTzRfIFetL8
ImE3bJWq9p1lFfe977y0DX5ZQwzAI4YRIVRijQTPJHVktmtkvVwpeaCafDbHOfeBG59K9Alr8owH
uRqtKTkybDbI+KKHi6twtrsr6TTpU1VWJvqxVuTXBE4Ot2rymvrUI26xtvyAi0xr1NwECMnY0fBs
201PohAKQB7OEEOxIdz0yRp8YxfFNs67WgT7iBSgbeAyRPIteSMcTawzfjs63VXaBY+zX3s4r32E
Apg2ZfCU+GN5D8RJ4p63RJLuh86kOm19+yvhPTFmHLtFMj2p9N4zXbw8ZaLMlUxIcyB+Uh5dN4dL
gX7s2jHEYWLc8A5UneSnEt0eSixXQ8kZQqJmSIQmKHhuv5CvR8DSLF2iqAtHQfxB2uCXm9hPre0Y
IhAs46L6VojevJFe4j7rsEIz2Zk6viZLAn9oihKZxbTG69pCOfS29cIO0rEkKTGo66NVInDFF2Rd
TcDBMft7yY2c7OXR7uerpuQyRVtzPBqlZ65aD1lM5NhvLeeAdSCKCgl9C9sqsI18M3gAqpH3lA8G
7pSt4yZkwDjQ269YsL4mNl7hmWrlqiUO41BnunrTY8wDTwyMrIU+dl1IfjmK0Os4ZehgZ3Zxqzp8
tvSBJ/gMcDSkY79nemg+kJY0knPamx/TNiBiKfJfTAlDLciBHdNFMsj+Bih4TMcQp2+NkKiqwuyA
0AVCqh66TVS54pAOU7gxzcq+jigRrGFAQawBRK5jVj/Mm+z7INojvHIqeWSMVu6zuEnOc5eRc6rJ
HdopX9u3eZ7YD3Y+zDdCTgPrV9jRCPTDh0ZG7WPDPI6UJgsBXl3iHR2MKTjy7NcfEhsPajc00cuY
qfZeDDWgm7T26125fEWtnyMWs7Ier63XHPxmiLd2/pHdj1W8smLzyTHzmbJ/8tjQDIODiRlX6Tlu
vaPJl3wy2vktSGA42G0X7KwWc6xZ1XpNxhI5PqIxmgcKnG+eKOtXPVfNFfrrDz1ux08+CI5WTpTa
Pmugyfo75G66we/3GhlufWezLmwr0tQf/Lx7EUMU7TJiae6TfkaaQh7GtI9VOa5KqyJ8pAcm0zdM
IXuLg3UTduXZ8JCqOl6ntpEqm6sgjN1dUhfhLkbKXLYZbF8/Tc8cQvYTGyywAHsyd6Wa4w9NIOLj
VCYPjl0+Ed8nN7rt5Il0bohHTlRdE86Nj9PU3QZp7Huf5kttN8IjsPiDYpNsPJl+SglEOiUUjxuT
+M5DFsz1RiGh3oqsFXgHcE1g0g5ZDMZ2a5XVUmg25ynrCc9tupfQ0COpx25/wiMFDpIsjmCNfDfL
kSumobHzUcSnjvCes4lsyZUUKktWvikdXjcTEVceYzTthXfOiI9Hol3rvS6F2M8Eb7IBlP45C0Zi
oDJXfpZV5e39anzs68jdmYS2E/WZlh/6IcbZx9EHJs7wpMLRYsgj3RcU6fmZpJxh2+ZDfo5FCHsY
37dTTafCkMbRKgbjBgG23ic1DnITZN6qK4N0Q1hEeyJy0v48pDb2fS9Dlap8ijOErc+OQ1Ir3z95
7NJJTgx5+22V2K9p4eLytYuZwOiBJ9yMGloC9aEps3mduYiLCrMYqZJEWt2EQye3eeP24MyUcxvU
tn80k+Kz2abdC5GczoEVXZ+ipqNtmJn51und+H2YIDZ4hEwzB7Xzl9br+7dGePU9Orv0o6VJWULn
tCeS2cYSHbUblCINNIhQn4Q2q/BAHjtYXAcv+iTtlntXkJtYJrr65oRo7+wJcXw275OeNnNqHAyr
SW5CLyEFMGbTNUQktuil1akhCmmV6EjvfBPgFLesIEdaNJTgHRKpIdjbfKcrNgcSCw1NodSSBZTm
xGTBc8hyCCemRiqFurnZlUOere02BIeYF/FBpqyFQ5k3W8l0fB36rD0eZ5hNVpT12cvHkYNp0AnA
HDkarE6pnUBgsBNNbEcroqZJlUMiqc9TodI739PeFT2aZjd59sxz6p0afwqqDYLC+tZMXfO2ogI8
CKq6Y5DDu5o6TsStiuOHgjPTig8YNl0AZomxfYOEdgwOhWjpxhvSZFFRxiqICK+r03djMrybQjn6
Hqvuja4o8LVAWapAjfhlfg7SCsTTYFnf6gR0U6+q6X723WJnGYn30U4ncVXgdrVwLfXughjqnyNt
VdfI76dN4lY3ndavzARASLfGhyrP9a3oaxhBiSVWaFsRAeI9OBQmcmbH6vJ7Sbo5nXqfkPnOfEOg
iGuoiZz+ZGor5WCuor1hpQlvOyiRJSn1ZTAtnPQAvlA6z9eqpV+5JtfJhxzH8MPR3bR356T8oqmt
dh2qhqNpyexuyDCPWxZrrm9QrKyahvHjWpXKeXU0vJahBAMdmVb5LNo2ugpw8uzyyJvW8bRQKlCX
EskdT7dIRt6DGMs2Sa1QGJrEf8+JhVtzbjIPWBKcJ0Knp8UlITdmX4dgDUoEi6lX+Gwf2fzqEyy/
MSVmkdhJ4+c6DK/NvB8PgT/U+6Edu5siWOzDFY5CP0WVr6WdnwZm4dvWm8iVKizvydPRfqqHlgyw
xNvXoW7euj7utkYz3tSFGmGY8HC7fSjvvbh0PxuFerGcobrWlS/hEY7Neg7G9IRtHqK/3/oLMcoa
8AG0SH2jugWy0A2YtheZ8UC4K7GJY4q6O5oQx8bJtxmZ86qHe7g1C89YI9QFvRPRVwUFIkf4qYm1
M0rSrbIyO9RmpbeSKPA1AV/hIhfFCJX1+cFynfnbSEV6LSLf3A5zdBap3T3aXp7sGDEhi0EOt2lN
v/5iR3G9tpVoqQ5482ghwZfwGZDcZcgDUPSwOn7w03HYu448YQVRN4StWle6GF/DvPmK8tff+Y1Z
HwYXlAc4GmMfDkN5GnXtOSsYCPorPgGAFwJ99nMWTsmHIsiaL676ljUAAF0X7As+l2ZjVWBcfGsu
P8W1gn9ne/2p0YNzytWo72ZUuclq8CCNWFHYHqLMDGB6dLG3N0pIJ+Nyloc8UO/o2xH3M7B4RfFc
HFLC6R7ZXUk1J6t2k8XYWyKIcgRg+U69K+qONynHvgtBSgEA4NwuX6NyGA+96iI6UXmy7fo04Ws1
pxNw8PfGseA3DGG0zwulXuhM+7dTNcI3STIDtSsBn/g9yZBzjDrcNanKDU7oTTLsEk4Y5sJCBdBY
ubKGhjg1ud56qmbI5joT0Ypm3BhEAwolB3gEk6I6ZgTXbuoBMxZHkKcauwDcBd89+nl+l7g+sd0x
JXgyA713UPySOQZJzqjn/IhmyGDjCOTLXNYQFSlmibXjgAc7wCriaefhxgK0aPYmNKUsMbekzT7Q
s2IikNNikhPloO/nkjJ69Da2N5vr2MCIx8cMN1GAicrM0v5mjAoDGi4x7EWJvQIl1tpT5AL06Rv5
lDCFHDKeKjpmOxOCppo9tTIjg/aECvurwQ4BjwzOXTPUDV2ahvIzseSzoZ16rYwRPE/Up+QwDtH4
geEIGYouJ+na8NS3gUHXW832eJ8JTRoX1de6TmWCzSS2zz3d64+V5+Ppiam0Ab+VVvZVxjE8p8h5
DaUst5iPrBXmOvdoGnlxJLbyKq7dD1UbVEe/bCUpuv1zbZr5VeHY+hCWbbtxFVydkhTAT9rrvWA/
LXYv6SDER51EXt3gRyCVRjffFHav9vjF+/OIKO2E1njaJXioX22arkReN0mwUa2WZ6uI2q0ftuTl
Bml6I7QizcQSeuNR8Z16nlKwCm59qCWm2taJxbrpPOdUljOp96Kzn2kphG8+WKWrJvHas6tH/45E
JwY2BDvtSDKmDu8nALxeyyvLccraxcXY3c9R6t3BtYfRl9DRceOmX2ox96odtUPRltv9W66rhmDa
cHRILeE7fDQ6OwWWNcXel5SpLjYQ7OF3lTWyYTQTpxnqhlPUx+2ZzdpfG0HkXyniH7E3mcI/9FZe
QtwLLWvlK/o7ym2jj7MPkCjzSVIN6th8Mekx7fI51yGVRAJna9bwSpAbDq9NhMIwS2W3g54/blO/
I+VBtGQR1pWffQAU0DyajaNu4h6nOo69AU/cyEpWr8JZNB4wqRxTDBS59C2uJ/7uxtMl3sQgHs8e
U7CNTb765y4hWhhPXrHHPEsEXVTPw+0sRHNfR7BviqiST5kZ51QT5EtOQudyqxJPX+XeYOBHybo+
3/hzCMFuzk3zy5AWpPXFQ/luYCgM14k3AluekqoixFCmHqzaiiIgUHV23QYd0/5cATbd+GNqfXBS
rb61fd50eCV1dWVlARvzmPmBWOgp0V01pD1bLyfua6NHHXhu/GrBkg6ud1DK8L9MKQramXXxWzzV
cXBFHeYdTNthXx2FmcAADU0oSG7eVFfkHbh0ilqhnkScOC9hUXafjUpKuoVRnAWsYcxIB5aqV1wK
ejOXml+3z0R6HffovXIiAF6KMFffHJKXXrnJPkL+NGy2gyWcVZ9kUm5CJ4gDsGYd1MPWFsiAEBcG
u5YjHf373DpEiW09yqJpb6bEsEt2xhQva2zV+F7bklnVYHQt9ZJDk3xDlhOyYCwBzzgIEUyqGrqe
5Xz/vexIu+tWZka2o8BUn9ppdLEe5Jo/ZceKN1QjV4Jf/dZGXnJ2e9we9PGT6ECs4/hcRxjC9wO5
maesmfFOWl6fq3Nc+Ya9QuuTto+ZHBBMREYc7/2SMWmqddI+6kzm5s4pM2dXZqJKNrq2i0cIsnF+
LIIoSdcdXhx7AwYXt8FcVjYE1dChs2Hx1kd9ZjebtmUoxIaQIJosJ/RsYRCVVz5en0cVZN1e9uXo
bju/5wtpMRtxEkNuhC/ZxT694ynNzB0DMyqLsmV0m5Ph3oM/pLuxjvy5eKSlEX+kDc8JOhTS2fXm
YLzieW5P9M8z6FxZ8WJ894nDHh/Xhai7xTnRfW6Hvrsxp3FanNV9ehUy7r2hIctfn7cIdeZlYhmQ
2s5bH6voPNY8mGsE+gjxwl5+8ioqkzDL4jOGIORZSmeHIPIY41b+FL+bJDJfu1OGpkFbAQ3axqPx
tM4SDkjbnKYlMdZG2NUbQ0/1o1/KEUpYmxPSDtSVpzGOXOaU7QJSa+wove5pjb/QEcBa1qSyYbEo
2vGtDl31lA1V9xlzuOXTorPFm7CQZbq1rZ7oaorFH1l7mzTIbR+IqR6eG8NuPqiQhkVuVsELZwZi
buyYgPYiD89141EfqKL12OQr4a38lvWKsSn1+JKjswkLSdRilmSoxVrXWuO1oa7sWEhBNQmwWyPN
2Xyd9QUaRtucYmw6MmJ40NuBDU/JH4yPEko9yU0dCkA6WDxZjc6cl4AOPX5AZXMjVOYylGiMgpuZ
Z/JKwxe9sUkijR5QWLDv0gwub1PUrRulg+QcFmFxF3ZVVOzMiL7qSoy89DP3mwYoOOYtCoYFJIix
88VWJQ9B68lPhdV5X2ARZ9eJjC3akBPYEo4dqB474RDbW3Ayr5gSpYRlVmSVLnGbi04lk7MDVapw
w6ckwZpU+iFPoJCKm1D1TI52rdOjttIZFl6gxQHyK40J50CPangWQZodDByLtzYDg0fGo/26GHhw
2RbgPBDk+ji5vnrKwyBpT6nb+l847AwlbtyOdyPtkCBTEMwCkaqoqcw65HR76ug429VOZGFRpI/4
EciURZ1VS6s94khJHtiKlLcJQCxlR2/qs0MT+HFzHfN+lOuBEcdrUvBo50yvbqqct3Ny63xXy4JV
N5/ij0yn+Dp905qq26ENcOAaSTxvDSZG2e774LpHgPZNGnFtbWuiZ0GSS5tHWGXL+91JDjo3wSLz
riB57RYxCyyvtqqsrZkvGGo+hL80nIYPhR3SFh5Cq3nsMPgyioqybpctK3PFBrAL53G8NlzY5OTZ
y4cqBUSwms1u3FLUswPlHv+ZjrOxt7JqOntG0PAdoPu9a/2odl/zoilSjpCJRxOVvvrSoeImjSXk
zbpKOAw1JbyB9WRlXnGbdKPeq07VR0PI+hjWwjh1c8K9YJOT3pobTJPbb1p75478uUnmnLV9MNLo
tnA91sgUUh99hKhmETGUsF84Uhp7slgVyaUieWh4vm/ViMMfeJzeglrQBxGbDMtGaup1Wc98SZOV
lt2Vr+sWMmpV0Wmt4ECK01Qa8ArrmgcOuIQNrWoClWFZzFw3Va4otg26pPuEcc01A9OZUHY7ZyWp
fFATkNcK5M1dr55GafIuVtBIb7XU8G0TXv1IhQLYX4mBf2hq8Adu655q5gkkQC9sHcuU7pPD073P
Wxyn1GW1+wYYc6mSzVkdiLs/Z2XT6mtGoWxZnYfIuCL5HphdlR3CMbMPfTa6uwzoJ/4DJrQkTjD5
GCoUjisjmYZnx+g86saGTYqsF/SNxNc/UmgJwHhBzMOLl5QZZSIX2NDgQ1ZbUx1aVxzj+9tJ6QWG
vzhnCWBHxp+NJhH23W1PLBZ8EwNwd8XeIMSIBFqO4tT3Q3uiNcHVuIkdQZvBKnQYC0UJWPqaNV5U
BLetiGR34j8lTv/IOQdxi38uzXA/pMT878x1/4egW4uM5L9VdUuCzV8xMgs07L/+tVX9G6mq6Vvx
//Z9Wn1FgvfvlJnlR/+ib5l/OKaJ1g7fLEMPzhT/+isWwv0DMxRkH2x0jGbQHGIj+MteZ//x/f9e
dJXo0dnH+E9/2esEf58XGPyYSRfeRqv4j3Ih7AsRFnYbF08UrihEiPyG7oV0hpGGI1vKbSGrPNg6
UaG9fWDPsBaTMq0+il5kr1lY18ypJgORwki3bdwzQuuaM9sumH0kAyAcOUkDpBh9F7Iw2c35x4qK
J127SKGY2ZJf/zmtDfHmKtcorhwjacEl2gYMSzYExBaNcIIno5rI7w6NwWFdTZPmNnLy0CK2IICu
HXHu3YrCJLALnMV4dKRNS6/3BUIWyqymP/7tbv5EI/mjpogb5UDOoblgG4HHKP9Scxqju3Ilkd1+
GA0nI637j6bZl8exmJNrNDjmnvfbTVYRFpDfaPAu1JnfP3mJ3QLNhvmbueqPurjE7DFa08qZKIPW
zNm6mwno5W804MHljSfUhoeOuXZILAmpPBdCSQgVE3PNxVbBmWtt+2oYVilghnsDJE9uI/ZpK2IP
0H3l90IbmoZAlaQgSkTfEwEyzB5xuWMvc8ZcUyMHXLszO7cjcASvcuYU7UoU8XLKKCwtd+XkdKQg
V4iTEKC0TocXGNGASaI585WmU3D9xTg6a2d0Na3Y7470LraZV+nJecxlDVyFbZ/y9E8Tez77xUO/
WNsb5Sc3RMdZ3xrgPjAtvrvgMZcZbwSh4hxJ/vTJm1O0UXVAQTdNSr6Hc1t8lZWW89owQlsxPo6d
jFY6m++2KWYjg19uh/PGqcuhXqMxq+Ktcgz1Kc9wCzB+DJqvgaenbj3mM8FKOUd/taqz1i+Y1BfM
6DkLe8bBoXSd7iOe9rswLpJpXVi1zraOtMyPVqujCGFWT5c2jXX9dUGfjAc9qPER1Zfh7Ets3Qqb
dZaIjZuZaUjEvIzIGkUDhnxjLnS98YOGfpN0auRaYJxWSFrUu+PGBX6ZkB1m++tX47tc8t+iQdBr
FrwQHkzLZ10zDO/iCRVzneZF+6UOkvrkqkbc67FzSX8NSKQYCjIrAXlQXBv1pyGhHVYE9k1ZgQAb
CK2nBZrEf2ou/9EO9b/bfv6vebvN5bv9nzeh89cx/Vz/fef5/gN/bj0i8Ag4wxLnATy0LbqoLO7D
17b7r38JvMZ/sCwTaYlQOnDRoP9787H+QMaP5XtRylJuLUHOf20+JBnBasRfZ9FiZlH0/X/i7f5x
hXWZmFtYkJfHh6rG+g9LUWNrGj3/n7zzWpIbybLtF2EMyiFeQyJUSmYmyRcYVUILh3CIr58FVo8N
M8hhWtl9vP1QXdbVLASU4/g5e69dxvISD37i8mqak3GbLT6cbxo0DWeVa7SUwc/whdiFeZPOz79c
qz8s8VfmV34B5239dAILXDCgMd+utLBv8jjranWuWilNKlXqzEc7gkJ0mASojyN9PFNQmTVjq63S
dKRDiGe5qwqY06BbhpXTFigEV+/8rsWA87/vF78LjwbhuzpQCecPv4uCgfHfkBtnc+hyMM+Vk0Rs
sj3kqhlqAWKo07lxbtrRsttdVozA1KlBCTbJW5Wkd3LKMkD+dqy5R1G1vfHe+//224HKFhwh/hL8
6qjbScdevmC/OLQyC9JYbYn6zLgUBZRe6dZ0smrNu4P9V9SvY1bP3QkShmh3ylzoQQAjSu/rBBK9
2US+aB78zPTUKTI7uNEMfH3A86VKxN07V3L5iv1yJRf3IrFtPLSUSw5/vbrDRjUZtjaahBBQh4wH
VXZ1eJDMrqDpSurxbewU5Y+qivv7LGuQUqaDbEUg7bFL3gmaXw715qdYeD0EBBT0V+7yN28vGvq9
cMwdYziZiyZ1LY2izdlazSjP5qxP60+JI7s4eudeLfXb1VFdThsfkI7l6zfrTDlXgP7SqTtVzMIU
88BG+tDXM11fF91Mr2YWDV5jrbSTcV+ZBf876DZPPfz9Rlw9MUtqCU5OKineeMsmcfHtySNFLfEF
DfJE58vUjpKOWn+gj0eLh7lkUr1jsXtbQonlcLw9Bk/nYrXGsPr2cMzf8ziWdXEyASFmE4lVRPYB
L/TZP+7/fmZv5f4cg/WQdwBUBDd2WRrfHkqGkeNFtjkeUaRN/ab+5xIaeGRPhcv286lBjktuVlcJ
+5/P3v9p1P3t0DR7SVUiU9ShkOO/3h5ac1CJ+VMrj45mpOjrnGLYoDg2ndsqmTlRLZ3CBld3rzXv
PFXXt1PYuJH5AiwQEMoA56p4JJMwakFO1cc2koQgyq7gTf9nOYqdgSfp79cYheHVkgj9A5cCjh4c
82QQ4Vp6e65tUo9hpaGpROIPMTLS2um1s5joBlbk2/Rr67ACi+8XyOX91NkibbdPRc7gaIvIbrq1
XKh5KrN9FLBkRbnSdlZFUnmnsEH+NpjlwABohLPYdOqY24VFP9IZAqlrzgPsuWQ9NtC3LDq0owjj
RxW6A+qb3F96ETuZMHa2j7o2j532Q+XQYNtG9q9+FzZf675VO7x++SG2ZnHD4/C16GttL3S0RMaI
9q0WerP2zdAIiJUCBo8I3js1mdHtvdn34KkK7xZrJiz3CHoaRnd3B7OsODdjJTeJps+Q3cscYL8G
EomP6pOFtO4hXpROTLxpl/UiPTplFe3LsHga6my+V/getwjYmg1C13CPAJVGRlvFX+q+e3W7GYb8
AGZz7aNXXaHrmNnmddneZ2S1lqKhtcJlIBEttuubzuNKGFpKCVvXRtBZKZMEodfPoYEm1HRG4kaa
umy+NFlv7kP6iDtctdWHSLbedtYBHtpYdr56A5pNJH/NtKWdNl1skd210KzvhdexRXA6494r4+xB
Vbp6pYs5rr1U+OXRdy1wpoDtyntc1/bK5ZcoxGsTsnlROnq86gmi/ixCg9G8o/vybDLgPI6IG9YC
cvFeTI6/Z5/1mDIvOIJNHresFsPKrSS5BTH/t7JvEZch5LW0kxm18zlNi/4Dxsf4E8rDPNywPKS3
WTc5j4YXWrfMeNRzYZMgg0DFp5OQaSeJCn81JuDOUN7aSB9l4Rl7JUn/05gG0VTP2JJufBpl3zIi
skzUJy2tUbhTqY86l/Zz8SgjjYfrBpEWWrEqnL4JWl3M6ltj4Wi2B62MxpPybfejGrSE7hKiqSDW
NCTWCMe7oNKbZzPS8+/WJIxD7QEpTS0J4snJ1Y10NeR2Q7rTXfKHaI9e+mnsIm6qKJ8me042M3KD
lcLBssvpuzM2xp+W9iQ3IVlR62aY5osdgvNnTVZbCBhwIWsRP6JnOKemQHKMQmKZzdP7ig5GPRWP
aFtfJpg7i46/Q/iAsGYyRv2TkXh7JJMY36K+Pk8MwdakoN2GlYIwX83j1sqzNBhR6m4TEyq9ocGC
45H1YPEbWrseVDrfDFhk6DmmhMgUdXVXWlP7SIh1cZPIJLpLwCoyPrTktpFjTx6lo/VrJIyEUs04
iGgOo6ZvkOcqFW0F6qlm5U45stkwjscfVp2YSHp6wuYSY8wvRoyO8+TFQ55/jLMw1z4laoJW2/ne
IHAY+24aX2q/LtPvBlqLV8mdM5/n0moeyqkUzmYoZdfdeCke4Rcf4mL43NA71MGSwTtLjgrQUvbq
YRvs15o5tc4jJnb9e+PlRUM52DfznWL+N+7NxEM5DI/VyNEsLIUZI5MetKkD6MU+wGvkV7WkAW+R
/2Z6stbGwcb6BMqSxHdN9aS7QctbJL79mO/8tDLjA8MxFInVRPv6gMgdsq6GIeUSGxH0RzXWvXeO
Sn221+0INe6Ioywj9wPHRtWcRyO31Y3LSkwYDvvvnLLZaFhXnns2h8jmGBMBbNV7HzohoJN2a7OO
OpBQqsE+ixrO9QX4hJzv2HvzhTU1FDg/5on341LUmf3FbCgcj6TKz0+lzyMWrVOjoTx2nIivkiuT
UHzEAMW1aZFvgDfU8u44m1UNCxRkoc6KW8+WamlkjAsGMtxZRueqh6KQEekHsVPPd10JUvAD7fcq
3xoMTDBH8XQqZgU/Mefc2ND0eKXtufxRznlcbKRpi+pkMsePD7qv6oj0R6Ysg7Obde4QmZ8l89tm
l7hOeXG6wbR2ZSuR/rIZSpOzpBlmO2sNRUxaXAzMTll0En0B8n0thxFytmCV13G4WIPOze1LWe4w
JgJTTHRQ0Lz7yiNRrPT0dAQgm2W09FAktGa5MTLG18whPUiQQJ1dooFGFGnkNKWtcvcikvmuSuKI
5r2Nf6ffCzyMHrTZ2KvOIjey6OiPpAY8+6M3ND+KcuC2aJ5eK6jkcZzytRz4y7hn+5kS4xlVXZKe
zbLM+s/dMJTk2shKzxlQYJatyGYtdELmV5B7RGdtUnZF0SvVRwP/mdp0PrBI2u1DFLJgorymbA8q
hmPJU92hlLtR7TRzpRjJWuGnEkUlS1bIaDt8kNBNJnCjjsxtkrrYVJGigshXpq8JZUuD9DIv4fet
8XlIwogYYphUiWiP+vSDJv34xY1SY6sl4dLD8KXaj/iWD1GDtgTVYWjfdJYYP4uyDZ+MSZFwQlLZ
ekiMeuPlhvNMWf4C6i85cHrljuEBFhLkkg6T0uzk2OEAq7XXp3BVF1V35/fjF+YCZCY1pOiF+Jou
zC7D9WBDz0aWSCzpGGqPehWW+9ms+baMdoMoCi8QFZd+X7OubLCNubcJOnJUnT7ZtH0sNuAQIXvS
cV7ybt0euZCqdhmm7ONk0nqt/Wi21s7IwuJVS7SW0rv8gdRawgyx7Jkrja0o6aR+mh9jz8uZ0AtZ
XUDQ5tkBPy0C4BkOeFJkRmAteZ5pMYS7JB6eiWRJ3JXjRy0jMYYvemEToAZJ/WinQp7MgpYj9yQ/
qZKnWnRc67iugJMTey6+mlGdkzoMVDMfSQ5qi55I4NKT9xXBp5gEqunQzEm7Ldv0B9DR5kFGgiRZ
w+03FQKntTESAVql/OtaI8KInfckZ5EPW58bvVyEAXHt3qZD41MlWPDPwWIYZHqj9V7TkVZP81A3
xTbp4FavlLLo21kuiYfbphuMVz/UvHM62dazGbIZBmBPvGyLLhu2MnSXHQRdnJjsrRpSbONQPGeM
KMXO9aPC+2Q3jEVv1MAsnlGXnbDrFKjU134bM+sSZCis6tJDIzuZQJFBsxYdlnLmoI8JH+tjFCW4
PaIqPGXWYB4AWCDDVz7qbav28J14wpwArEXwRpsK68UqVU1/HPHdv1RdU911oqGg4uy9B+aHBt98
FF3YYlJSAKdImS8J4JqnxE1HJO1tBRs6tA7xsrHf2NPYHnSJGxFpaptskRONGaGHwt7pTo0jZMIO
gfIFG9j3rp/8Z2Ek0ls7fU3mWq9N/DkaPCAvG9KmljC8uFrlfdoF/ItR+UqlJ6RVdHYPSd/tjF3f
9Nh6fOSYNe76cKXSyY/XJhrafm33dX+eEuJ9lZdkj2jCQwLoZD+/WFaEVECv83TnVqNv3aBy1kl0
1As5rPOmSi8i47U/et7UPnVs+O9Z0DExGETI3zZo74KuH+oNnqN82rWDGpJtlEoir7RcLZJABMXI
OKbxEllO1JLEFpNkh+xWK4g/zISGRSfNT+YUEW4dz+OXQrnudmSe+qj61l8rawa1nYlo1xLztG+Q
jO7asEg+ZGX+xaiIVOIEoZpXbLFeuLRSbID2oVmoElKxkIQ6O80E1RrFbXmS7Jv2SDujjYT7gbWm
yWN141Mf3pFFPzw5iTuULMfh8ATZpjt6qczOULmJPCqLi4a569uALvPi5GT8wczvdvo4icDGYlys
rMFt9gB/jp7vpfSYMnCefpY2Z5rjPGKt2bKn0jstYDDZ3GJp1754bFQWUcs8f+NlNYuNbjnlpzyZ
6i/CLoe93XvfzZICk9PpSQXFl4VswYoGNlcJpho7YTtWYAuQQKGjHyhynKM28F6QKcLMpc1nAqSN
hv1V2V5M4hWwq9Vf+w6JLQB4FIKaUMajwy54o4oiDtiT19tyEj+wE4NVbItT5GKslEPo3xPSrWNs
j8OjThW7Nht/AJYb2aiOKxMK9NxtE5W6H1HTtTdaikfDg568r+wMnZ1duweBhnxf2LhAjCLRN7nX
ybVmyzP0Q5PqB3G7HIcFOGzyRzMnPyK55B0hi+GTPaT6rrYj/ZCXtr7uEmKrlIcON3QsqjEYd9bO
Ii2CWjSyd15CXvNMvHhDjtQ6zTV/q5RWUOh0U1A6IcBih8FKTioCOsqIKKbRsIZv02A/MRrLjlnr
REcBxp1R3Pzg5Jb7yh4LUjX7yBuElDrkeAzr5XbwtOEhtCmQyc3r61uz1Uv3QjJVPq40E5VbXIx6
AjC28QSpvaITYCqryblLsEB9EGyvvL1HUiWsDaSDACRwJX+m9jEW4RL5KJODocvSzY9TI9s9ylIH
fj3qQa6ZkT17Yw4LT+TNJitD8aAjnqc35hPRWpmf+kHVD0OMKqmQoborazkcp9lHbtG4xgkRPAZ3
6oTHUPcUiaRFuUlGVIajsLwX6TSgaq1cu01S8zntDDNw4okmoI4/ncDc/NJDBd2RKYeuMrb5Eaou
vi06YazF2viyuDmztc0c/wDPd9pMHVXQGtOPts09Nd6MeCHOvNv5ylI25lBki8c0zL6yNU7vM7Yh
61GT5n1pdzzrfKGCsTQdrKURRRnPSUwDQmaHohpTFBV58pgCob+xKf/rQOkTiibPLT7b+Gk+1lLK
GxtJ5tqoCxnkCYGKNE5ZxOe83PFEu1ng4c7f0bKe8QVYofHaMFBdz66bb9HURtucPta2RUbmEP7b
gCmuMnfh3LAybu2qVDyMcYGnCE8ZauY7CB3NAxho5mgW4SaxNpGQWWoZUlRqMx1bfFDX6jsuO8Q1
SgLj3gOVtohIRPg9u6m9ImCDDWrJd5vnjwHylmr4i+BfWyDyZ6SY6sad0VbVMVy+tTpoE8zV0ruM
yrRvaCta961CM0MynGsGKg5PONoIla/mHBAsvFAL3aZh7btEA2IjKAAf49Qrb3vLSL74eccLmKDq
jWloUNmHbFeHsY4IT9XDR2Qc+k3lKJOsPGrCc4nfA4l5jXATK5+DwFh3t+3sD0tU3UEtVpUo1/Rd
hPWrWLWdAdWQLXr3o6dXvuwmkagg1d/nlb0kGKTOZ4xyIKvpxbSAGVjHqPe5YOQT70hCllsuwI/c
9l/qKEPTUtj+gz0b9dYY3ATpYpEHxiAJhZVZux9kkx4iYBZ4G8aR8JTWmM5ajrCAOlqIF92U3f2o
XEVLRAh+gntiSyuetGYavzioQ5A3qcLejlZDZhBGnU9FNEx3npwE8hGtwATptzN0EtqNYAy6LP+c
z/nQfpom3nKqI1/tjBKEK561yv7mF9H4g4+lWifc2HOrtHRjVfBQVoIklcfeTixYFJ5enXPNHVgx
TUzca4DWwwb6TZacaBmF0Tl0PBznGZ2jr/oQ1W5gsdj1eHEc8QK2b3gi86cZYkiZsa/h+0kNp5Pn
nge7715Gx2BU6qwSW5mgO9ad4XV1YW1QkMb4m8p2HC6TERsvqYKNjaXmBbkehsEmK37QK6HkqCNN
2XdZZ8gRF4vpAbInHtnitx3Vzz1ME9MZQHuGpnoXqy6393RgOlLfZxj9H0lcS8eTNBP+qVnXdXmR
mdeA35hC/pdpifPQqBvFjO+g1klqIJ++Qpc4925CUrdUtvoQwbe45J1WOpd6aHTnc19aZnaZh2EK
t6GTey4WG70jcTH3EEUzXfX4U0DkaCLGuCH8s4+gSjxMpjUymSr1IuWe8MPYIyS1Fdt7gKlsn1m4
w/GbFvtZ161CRsThU5M5CMQIZeLHekPkFT8Sv+3mB3eGO2qzpuCWXWdOPTV7xI1NfPLmaE5PiCOU
e4e00kQHZsVYG+gNmKD5ISbLiS2UHqFdxfNY6G508KYEYR9sULghwuKHzKkIk89zVVi0NMOZzWM/
WS2RshU8OO/YpZo53ppWy8Y/QxFsnmRtYGlbYCIayd1TW9GeqGVksv31Q6u4A3RQ67vKtVu6IBm1
9EH2+VSckPrT+tb9gazqnpWG2YYKo/FFIFX37DW677baMiYIbQg9ndntKU1pFkTZiJdiStBNrJkK
dVBTbTFhHaK9QKSv69vZBYVzlb5qSVOzCVJU6AeUatLYzb3uoAGjx9xNr7PhNXOFGICE5ldiaNLq
Z5opz5NhxMvIrKq48JbW8NfQJ7/9AXUMmEe6neRE7ZzQbpNzHusyPRWGxbFLVLHORxbj1LyjFkob
KmRDEnWaG1/wDTtCrgp2aw17eKtByR+xNebNqZmQhEstozvTViYdWbn+gGkyXFm+5rzKVjPUhyFD
BIGaVHk6/+UKZ3lYxGQLBzQKYR8bzNVEUM91GOHMCSkxP5Ddh+M7HCevXrnzkB5NIjFsHEMpi5TR
dLN130dzVRHUWpvljjJ5QvcA1JSY0QiE912appxn3FZEaq+IBYCGkyeR8TFM3Q57TRsNeN8V+8R5
7fBoIKXQBv88U+pqWwu1lX0BXmtLFLpgH+5ju9XwNJErxu8rHDaDk+fvsqwviIrVZ86aZod/Mpp+
9FZ2rpbOWRZxM8kSMMptSODxuEss0AkMx1LMTUNrZKj3ZE1txcI3ymOpbP6U7SrXo+Zj5nZsB2/2
jlCly/hAxaPUvP1nKgp0hdvaACE2Hs2c5Jc18USOPISN0OV6yjQITxC+ncXJXXdqB5EbEYk/q6G8
GVpJCEU69tqJh0vzCSK1q8PMEZsHGxtr/cVvDZTUk0u4LY3stD6y1TSnEzO43t2ljeeUQW5C9HiI
s2oqNyyEYt7AZFPpDXYh4dNWwNZ9Ge3S34i2qMPdTLFPDVv6jn9mYyQXRmM2AnWgf5weRWcmNHdt
v3lRkGXCle46nB5tms6HoTJX7Tc7zex8Y9hKfp16oe6iglsUTKbRtN8hUdoZRWnF7e6jppg2liXM
FzcveN+qumYzZc5R/d3iVn+hR5RZAfaYCkPV6BO5Z2IxtDYTC0O4Xd4wlmiPTX2Ql8ujAcdo+vrP
y9k1Bs+opze+DPQOCwwiWBOxUlAqI8f86Zg0Bot+IU6aaSEG/GpF6ey6hk4iQ6EaSWuWtukJsXLZ
rxLgLzBY9WjR5E+I2G8trFjyhBQqh0cxpj0+9DauUvaVXWJ4ytiUizcmdSoXjhQPLma+zs96wlS0
9KQmX0Y4O4361W31IX61KmHMdJ6JZEi5cPjN95JcIxeTYlkUHxG18c4npmSKlzXFQg6JKmgXQC4s
Tu7ORFrb7mqXWLw9Pr9oP5gNkWBtrjriAosok/ledG41HdmxMx5emay46WtKbycjmzZzMmxNXlpN
G6HzmO4Y/9JZ1wRuFaKd/elZTuV0Nif0TpJBRMP6CQCP1WvMSurutBkk0Va+6xRHMae63HV2ok3E
dNeVGT4nbizk3teER/x6hYslZp0myOs2J08lufXHJK52XurzRJhdl1h7kCPMs+A+LficvMVDuCrq
QsuIq0mqPD+2hae5m0H30mA2/UQEGL279MB2w8dMXmGu4g3G8xp5esf7mlYNGSxzK7/qKmHbjbXF
wO9OS+xjI71w2JAYmZPO/fMb8c+odCRsPQXOmRqPInFgO3ORRHVf2RNwl4ZhavdcTyTw3PyzYrrS
zIwn1ZAeshsNUqDxPBsm6noNZ1sM66LnxiEMZfBrx7axrMB6ifFxHuf0YHIrD7WK7XQ99VbXfnca
M+w2ii8eq48DDHw/UYc9ZXbj2Rs8gu2n2nB1tVUTzlvSvKt6MMHAjBjmLiM3GRrEFMlUC0pEe+0O
tRs1sYa7t74bMA6EdD67UdvrMAj8W5DcvMMJuV7eZ4D8Ir8Q9uh8o80gp3NLvA78LD6L6gMVkVAP
EZXvfBcCDVcf3KiXvL5jpQ7gzhx1zskZnx8avBTqg4O0qKcNwpOUHLBlxva3tMQQbOzIIUUpbs3z
JH/wPfkZcqCTRAP+S89n7aZlnl/vgcDoeiBsIAxsLEmaFMRpDW04DutYgZD6FhYNPj/PjuLq7DWi
qHCSk1I2bzQdjmy8qUayAPWN4TNQGE6lJIuOrGuvGogXKKwCb6jiS/8ZdJUYNuHgLCIehgM+I4LE
R4eCn55KngBuNy7VY9vkqr5nMwFuiHms8M5u3g/2Ok3NogjqsEg/Zc1kEB6T9V6z9LBHphxBiXLf
uKH/VMgtO73OOkYMTWm2N1hJn/9TI0Hpsai68PzZQYsFn08Xqgy34y3GhXgT6Zn6bhDpTmvdMYhe
W3sUlfXnRpidTS9gUPklSrV6fPTqOonAEPU8Z6REctP01BfVgdZFXQeapqHWJz8x6x9nnZom0HN2
PYGaXe2ZQVMbYPOY6rXdpWV6xtiF+4ewQDWNSHe06IfrMvv8wp5VKz9Grql/BRSUym/6BNIRKN4Y
Oy5adhmP1ADMLGO8311hRl991Q7Ez/gjmCJBLJ36ENLe9F8ZsIwymLo4VAD5U2AJC+2aHnbMKOJk
lZmVXdqIQn6REbf640Q/C2j/cmEDq0207lwWdFBuQrQY9W4uOjN7Ecz5WegzVPbVyojxa+a7BfZs
Mz6k6Poex4mjMNnB0cYZMWGQQMLbsqNq0SJyXYs7SyJ5Yj45+wR68pNxEfRWls73dchY+lQlndN+
Lcq+AcliRwOB7zNTqP7U1BhQggaNHaHgMkvm89x0pnlT0ykvV/DE1YQNApeBCNG3Vt30sRLgFOiO
lGK4FGAp7Qdl8HEMwKGwNkt26Nkl9Qk1OCqVg/Ha1nrnAerSCL5KDqDQKv8uDV3bvfHmDvsTzX8U
gDRFamN56ztLm07sGQCh6QY9kRdXaIm/pQ1c9C1EgkpvieQZREOvMI+KUCK1pfVC/JysnCjfAqKe
tPrW0iAT+BetshJSG5OcQhc6FIdNynfEblcqwGX7joDbw+VkI4ZH0fJW2CGoqXGLNuNeVSjJHzuo
IO1Lmdp19mWMBUM732DifjfjexIf8VTx+fkpLvlX4tH/H+0NNgK1/1tZuo6T/MevwtLl//4fXanj
4GkgqEYAsUcZ9D+SUt3/L7DmBD0h6rQQRvEH/uNn0Az3v/gnFqk6TCUdxm4Isv6jKdWE818C7qiP
qAccPj0t69+ISt+q7BydcG9doJx3UKfiarjWCVlubiHOH+eTEYu2bCBtOvl9x5g8fDLJrDSe4ih9
D6J6pSNl8q7bBh82BzaAWID1y4/6RQ+ZjII3Kcq9o7u6jVYPL+ebx/v32NRvhXy/H+NKAOVDUqxJ
oPaO2erj5w/R6hyujr/c4Lt/RIG/UqGvZN2/H+JKoTg5dBRnn0O02/uPlw936eZuXn/SV++divFW
lfn7ga7kedJu8klMHOjE93bzId5wMlCo1u+cz9ul5bfDXFscQjM29LTithBwCBUMI3G/Kud455hs
V2ld0DrY+F7gu4+0QNd487BoinUILLJD9WRByij8FVOmzd9/1zt3UmDu+fVpsaf/uczz7vbWX+9v
WHz/Hw9xLUqk2ldhzpkXq8/x+kO3ujFX713etxpAhycejygScDyKpHz5/tXCXUfhDASReoW+y7DV
sjDeOGyYYDlq7jsy3rdCx38OtSTIAE9Cc8yn4u0Vq7WQIacvu732UzcmvGM5j2lA1B3MGRBQQGkZ
vP79Ll0tJCjSDdwh1HomBTrLyVVIQkag0Jw5Anx5C6KHestZCYV6uTDN8liYbvKOxvHKicV6xQHZ
HSyLiY0gf1lZf30sQi2VbN9MDlj08cpsbGdrY3xcVyJzN33NFiwj/J1Q6dgnBVS6JyEaiMfGQJMK
LsUugoXzpa71pqYNavRAWUoPgizSxFWfwLjRQOc/aE7BPFwU/sVFuLoQAKogQmi0r1GAbBPkHwds
Q8VJSzMJdA8GLcANuRNmi/HURbXiZJbB3xXMElQhdn+/5ssj879iZS4BoTOLolVgRzI93b9a44hA
dIui96OdVcf6zs9zdCgUT//2KAIcvUUzzMH9ZjvW9TKnCSvMME5DsirM9SCgbzVa37xzlOvXA+Oe
jrWASBmIDD4fpre3c260zKRpaO8gETbPtVdqx1yK4bFnixT8/bL94VA4CW2PF8XjMyuuLpuZhZC3
M1ilU+SWm4wjP01F12+92e4f/v2hFhk3ZRtMVMTPb8+qKiaPzF3d3tHyF1tMYzNj2gQgghn77yzf
vz0M9BL4fhu2xe1C93t1AVNof+BdYmdHg0FsZw/ncJezSfr7CV0vLXgC8Nrx7vEoLKF/129duyg1
kHMFLlit1xLsY7xuSDJ+zeFGDNu5detH6Kx+/s4KffVtIviSA+ogy13kzDbC1LcXEnStLjsbQFYU
LaJeR+XNR5RuQ7Yrma++dMJtPhEpTW8TDJn53vfhenFjsaEUs/GYEy2F++/qiQE5E9cKvE6AFIwe
zhxVhgjGtgJO5zINfjCRkxj/8krbLKXLK0cFSMmPxPXtGRMa3QBk0Rw0r1USsOpGH2tarUzyXes0
Q0zcRknVvfNqXD9E7CoMPhr8h4WFV/Lq9hIWNRcW2/8A5iLsWIg/FyhwyTtmyusX8OdRyPBwLNTp
NNKu3grDQW3MC0gISofAwCjCauXkottl7fheMtYfTgjzFQ8PLwRf4OviIVICQggMjsBpsCYOrqHR
eZ/V9u9vxR9OiAwUWlPYshxX967uVVoBmJnjsg6G0kTPy1gwT3bo7GNzIyXr0L9KgmDNXyAXNEYE
lgL2Dd5y0r/Uz9BFQvg03RgMxLevKmExaLIKaAD9kL8TSPT79XNh7bEN4dXDX3u9qsy91lXkZE+B
HobNjcBWttdrf3ynlP7TURa3NxsaWywRX29PSMNVFwG7mgKjmLQdgSdNALL9699v0h8OgpOIz4Vv
ofLDhfH2IG3Hw+YT3BLUlTFv04E+P5ixuH/9+2F+Wyu4WugJxBL8ZbK3u3oWKm8cJRklQ6DxTN66
6B7Ppt7IS00fcg35Z/r29+NdlcfLw4DCU1AB8J1GWHT9MomF5jJVYwACIbp3sg4VlUWDIkWPiwpx
yDYdws+tl4bOAWxW9c6t+/3RJyUEbyJ+eJ39o77881+exYz10o1NNQStgJEW1qQmr4aYDMFcOurp
76f6hzu4uGh4xVgSSWa93gfhqEeAagwBpF3mm1Puo6+KdMQTfz/On84JEximTRcPAcGib88prFsr
TbEKkU5jl1+4om4beCX98D1RC1Z1+PvRrrfDDCCYgXLj8AbpFs6dqyemBZyVuIhtAhUNlreLc0d6
dzrAwucy0rSbeS6L9lMK7+3DEHreA2oCy4P0xfh/VcHoSd9ZnX8a5n8tKzll08KwiJkSBxwekLen
H41OaqcDfeWI66BWZjLiX9Hc0oUYOsd2s5HdJFqMBBS9G5Z3utUZ3DF6oqlZu2Rujl2JSdHVYBAT
LZFv4rTTno0ome5MIs3Szd+v328vAD/X5QO9eCs9XoGryzeCCUfnPU9B6hrud7IxdJrfJjCyGF7h
aTBB6viF117gFrlbU5+Gd1bj65JouVxM45Gxo3NYspTeXi6362thF3IKJhDzK7OEn2UMKtlbRdF8
DJWdnEvO/Z2H5rdHlIPSubHotOsYNv2rkyYetGMurE1BkqTqc8bUk6EZbC00n0bZzu/Uln88Gg3q
n5ZQkr6Wf/7LS14P2dgoR6CdU4libAuqYhW1Eg1gbOrvPH5/upyexTaA4gCt2XXdw2sfAvbi5UPi
AdONLRfLNJKIwK8SAi5cjFij60b2O+/8z9Lm+qlnZTH4fpvQQqyrGi82rHiGlDUFM6rfFTTqvN8z
igjvLIzEjDB0JsST2tXotF7A3da3NkTrqETnZcWowvJRJReDbUuOCSHqzHcKs9++KtxvykAP1TkG
cKq0t3dAS1wth+qnw67vxDou2+lD3pOctNK6rgHNmL+3c/nTbSBVGU871drSt3h7wNAlU1pnsh8Q
S5OjtCr9i7Ta6qm2ZbTtG8veV+RQveP5/eNBWQhpbtoIXZ2rg+q5pUiYMOdA5gNpOLS1m61QpnxE
4Rs/xJYeY92rgVa/c/P/8HzTvLAwp1Pj06S98meOkiGy00GeTga/ttdZ7LcoFUPlLWix5uXv69Uf
TtKiJkUIsjA1POvqg62NfphnrjsFcaZrPEVdnq8Yn/Y3AwLlLb+jX4WYIP9tIbd8x6gY8ZIJ4g79
q2+no6wqtxpnhlpWO/WqMWwp1/qQgvj/++n99pH+eSBW4+VCenxC3z443hIBk9NRDopU7zdsqLIg
Hxm2/vuj4KYlqZK9KBXwVTGny9Adja7CPkmysNqIcCiZYrqiKN450HWXl6+zgC5AO00nlZN90dWb
VzoQ2v6bs/PqjRtZ0/AfWgLM4babnWhLlsZ5bghbHjPHYv71+1DnAOtmc5vQYIC5mAFUXcUKX3iD
n0gKjo3I/B+memwrt3T0APpVMC+fQh34k2gC3Xb7qYmKXQmEApXbkJ7ovumxJAFJZyRIwNuRUW/8
vLXVJkLHnZ3dO2tXXK+2j1Iftk3QSOPULh23iIFzHU09nLbKC2tH5M+BFp+VXDX1R42BcJjJg9mH
W5KRj67Sv5S6ood///PepPtccTrPNVocpG03ajtV1bT4PebcPpJk7YNQk76acaNexDBkHyFPQ9qp
1dp1Mk2LNoZeCSewdcdSXZ3FjJzlO4CWbjKmAAjPY+bknwy6hvK+RkTwL94FPdiljSO/D6BPelD4
SwByaRlv/IKVb0p6x9xN9POwWF58UwukP2RqIZ9NtC8LmBlC9F7UitJ5E+2fPJLMTjXJP8nFdWAV
i2cdUX6czIBbn+XA0N00LQdXjHhY3f+WK08XGcqMV+QMzV2f6y0qtLYHm+RbZ9+QTGr3aFs7LiSR
7IWLKERRafL1b/eHXNms1lwmInpnz8L2vx5STSC8IZxrnQupt9w6sMRBG0cU/xrhb+Q/K7NDdozt
T6Q868IszgWRkY1jvKJThm6av7MkyJ/Qk0Y42amyEhRMYW1KbS37QfN3w7GTDWpSLzXMZd3XKOpy
VOCSnjN1qqwjhL5ZsrrKkqdaCat3U5+XfwXoGPzWG63PgN5GynPRpWbh3l/m/yiXLIImsmnKjcQJ
Ciu9uBwpwhuZPMXmuWtaJwbYRjRybJSmepbkQAe3KSN7cLKNsolPUQt/c5cMqvECzACXDjXB4oIT
lHfGwUTe9AsmfghWAXsgx4J4MNY7CCu4gnSx1nzJ4UG2cKfo4btBp8fpXkbA9WOhKulXTFKyRzkc
RPVNQ0deOzsJLnGZiegATF1UWdyOwpZ5CoPSL49SivcoupCS3r8Lk6qx95Ne6/0eLrkV7w07U37V
ddf8JgCtivchcjrgq3o1+VJJYSaxgRv4SVEK1ctoO5iSsUBTYFcKyNCHArTJSweJedxHst/g7jRL
vx37UXK+gWkEmICIbQJhw+iwPhw4Gf1e6mLUKrMElz76Q13xV6zZhu9aWueAjaIGZxzRCJjNFUgC
lR1gmRnWh+Dh30oD0OUDCuj1Q9cbaGjjQ1T/HZcE6PuUWtcP4A+yjWELZjtu7RjjF4ga7aeyyfN4
p4lJ+aRFsfTPWKv6iy0avTqJTuufTRRikfIcYhA6k686o4vgdMlER9ghz1A168DtRtV/riNZGjGG
bJynRpQA65U88F/CvBksuGc+Wgey31ln5tR9LtrW8D/AvOL1MEzgb4cUR7zHNldKsc+oZ+EhqfXg
j3t80P7uEVTSTpqw089AMTEi8au+/aWjtRucW/4GPGjAM8rewBLnxQ6UnvkAR8TrPGvkfG8BmkFh
u0hoiZh6q0ZQXPlBR5GBtD5GOVnpszz1aKkhVa2o1JMHAZ8zBa94kbIY851GlQHhzxQOTFiyUD0n
dVnIp0F1Cn8P8g+J0KDqQe8MmB2/FEaAMGaiwEPAZK7GNwGjlvTHkLXDCyEkeiYWjH3UxxFYQaCv
qrVjbQ/+T7B3xU9dazLlWNQtIvaWL0v5oRht6ZsUyKZwE5HWzyVhBFFEK/Mz2Ge4MslNL+8MSeuR
jZMH+mxwTuEqIPqt/v6fLhn6QcSVxvMp5j+NZRcODWNUphuJ4co7DZvQMBSE96hgLP1vY610KskX
APZ6DQJmjSVFcsAqBcxgMOBGExh1fq4lDTlmv2sg3N6/gFZeSgdhJVOn3oY69rK9kmmSn/dyqZ4b
rsnHmo6Fm6VpuDHKSsDucMcxP9JD2jjzIvyR/Q5j22iFlqlnVUgdcuXEB7z8NmrSEzQPWIj7Vkut
n6EF0v73/QmuvS48z/TFgAPOr+j10HpbBHOooJ7HNK6yXR4Z40lowAeN0ragV5vf7493O1UTOAi2
sPacbarLl8Uv4V8oYW+ckX1oIC91EooHTtWXCD4kE5BYCb/QAa8HifD3/tC3W8lCDZaRqSHSL1u+
2TSd4L5KQ3wpRxQ8DkVjaT+DKEHJvpJ7G6B+YeXtoUXAqt+pIOO2cs+VMhyFW1p1c9JCbrZMXJox
NPXRjLOLGZlI7nWmjYcHssRFtUMzx88PDSkdzHApEtqZPkApHTu9RrExFnLzWYcknWwsyW0YQyuP
mhZoAUJgtsH1108knFuHNEouVQ2YF7ZR7bwbhWJ4aE/YP+4v/+1OYyzOMtg5GUbGUgIK770qR2Qg
ueS21h5CLUoOsDLbh1DvnaNh4xt0f7zbnUbOAmSAJadyrVva9dy6LtLtCP2eM0raIN0NTLBMY8oe
tHhUTuioQ9KSNbFxklcWdC4QWmCCUYq+Sb01eQCbYWjOmZs7feQhFzCPzOmAXoq8Mb/bqwlBQC4M
9oQp3zZO6iAE6GkI51wYpXqU9DaBqDNudc1XvppFc8bBxpmNz/a7XkWE0kkWyhZQjhxLPCEIHoiw
R+SllxEVn5Rwo4qgqvzB64CPSJ5+Gr1BjgrV+OsBESDT+oGsjdowLBpKXzbXH/UMrXo39JX2XFR5
b176JhHokSu+759wdQkx7K2tp0jSCw0G/0BrMfZr6ZM/WiJwFaFl6UOs6tBcfC3C9ViURvMcy03n
P1rIenxv8HD8PAWEQsf7m3BlPwAEINujdWfPwo7Xs4lGldDSaPzzIKuDAg7ER14IbTwsM8YACPDb
t58N/Ie6BUPOpbzr4SRhOyXoXf9cVq09IlydZxIemlX9ScdjTHpzGgkcZ25IIremzvfq9WjVqNSS
FSr+uckE4WXQmd9beOcbWKOVfc4oOk+FQvWUt+p6FAdWJsip0T8X2CMQjCRa3H6WIRraGwOtvA+2
xvLB3aVHzYV4PVBi6R2aUKV/nqzIQl+LzhPRny32tWiRpMF2qT+U9hC+j8Yp2yoKrG2UuRxA+sq2
R9/2evCUerHUCdU/y1ITfSIiatRvSazln1Wp1stPb9+VlAZJ8shhAYwtqpGBgPPpDB3mcHUj7boK
5eRdgYfKBeRztHECVi4QNj71XVrKRBk3sJthgqiljNI5SJ3MhQnTuHKAZ1hTjz9HjsfGrbhy69Os
APdJJY2G77KdbMhNg1GVIkHwUMMPqlzVrjmZKWr/KSTpspMuNSa6GzvntqIDToWSPs875Rx5+bQ1
qDQMvN3SWS0zhNqCTMZtJqkUdAhwOxjA4WW96ey0KO+x3vDtkyrEqL+5tI1iDJgKQDMqtaVlGTHB
BDMzzFY6U7jMlDO2vADDusDo+6MG6l1GLCxA+MX2x/rj/e20dkItcMb/qSaBnbneuxzFsGtFJp1T
mGzvcIWU9gHp7Mb81kZBOpTO7ByuUjK9HkVIJeotdsGXhZuIehB9OM3NWyx6NwZa27EogxKg0fqm
QbGYjolcW4KkINOxqCbFTlOi3dP90gNqrnWQbYFv104+x8KYoyJ6z8vhGtSl8C+0HRAxQnd1rcDb
2YLPPMbdvzgc9NDn3iuwNLbK4sK2jWqU1Tb1z23SAA9r7bh9lsNMB8mYtRB5c71kenGFn9b9HbKy
pNyniNkT+1pgMBYDT7AW8mZijq3fNGfKsoiLK5P5GXF76iHCyg/3x1tZU9aS9xbunqrexLVGSlF9
TiaxjIREj5BjjJOErVF8FOLtj+CsvqxTQ6bvcRPW0srPNQUuxLnECvUxVfPQa80uPr19QoRgFOaA
LrL3F5s/ABrQF0Ty5yBJB2wm4+YQoKD2D866uXt/KGUlAuNtwObA4Uqz2SnXB01NyxrKcuygoyOK
i0595TjgcTIn32awl304pWmDmlwatKD0RIeoCE4LX2ttCk7o7Nkb9c+VZ9khV+RCm0//TdqWUtjI
6mF+/0WJ919iF+WpaOvOgx2v7CMJjkxUm0R8PGjVxlqs7SP0tTmU83m5aRVHwMesNmNsei11/L43
B+BQM6PLupiI43cbe2l1OHJUrh0u8JtkPNKiEqkBg2hRwlIc3UvNdtkS/VNfjnip3P/Oa2cSIuHc
4rJ1Dsr8Y/4oOvQ+Ihp2x2eeLKDUyjBIOB6rGtTtZtyJVHY2xlspKhOZ0hkEpKzyzzIWxveqT3Oj
wd0vnRqopI2qZftWDbEaHH25lo5mgfXaO8r8IjkhO9gVhzDXUPB3smFMNw7Ua7K9yDP4KdQi8JMg
UVymvnGvCz22df8s4j7DjZciDPa/BfzFD1jYUG6FeWoj9zBJ3eBKaZK861BH/sdE1+dbWNpFs0PS
AHcf/FBjhXdBybKT3LSWN1JW73ctNtz+4e1fbI4uXkvzc2fy+ovlfhQMaMv6Z4y56n8QJIq+y0lS
fAcvB5U6jztD3dj/t2ePVIxO+ZxUkNIurwKLc26ESmYDCpj66qSLTvnuG34lu6Ar0uYgyqhOXEA5
+sdJCKxB7k/49sm3ZY0WGU+HPOe5i2ejNUTiTH5iE1dpyMINgYmzI1qs4IH+zUA6YEdgNlw2i4FC
kL9tE0COx+nMPs1c3EvbYAZ0f5Tb4810eCUArFFsYc9dfz+RBrWZFIJRkhAPsqnT3azOwyO4xC2B
5tWVm+1snBmOCPDxeqhwLNoQnDKEfB8QDSKckGNVBAX/xYQIIygcUtUhKrseZZb0ncRoWufQqpE0
cJRqX3eydrEkPKD+xVCk0hQjlRmQtPhCqhYY0VD2lPq5KvY4Mo2H0gmH/TQWyr+ZlQ0Shtec52+5
6fOMAFsHkXhGsvurAlgIIHYvTnZS9htP2+0VPCOsLBkyC/APAs7r9YsMUIaTOaDJoBXNJcJq7yhn
OAUMWLbCddKMN18gzInkCAAs2veg+a/Hm+0mc9BFNk61puwVMhzdKp1QbNRQC1bMfuvKX5kfu13j
UNkwSoGPXo+XJ3lI4NBwfVix/NTS6n4mb6vEex+29wvKDaimvHmbwIEAvAlgbyZELY5Y0COQ1Uql
jcZyO0KnxwWHDr7lIkNQbtyNK6eZduUcHBBq4ii1mJzVFA34Mc0+T/hxeqHRCJcW0PAf37L7s1o5
zVQNOchzCDSHgNfriBqbZjY8Ometo0rb1CJxh1rqN/b92tf6Y5TX9/uPgEBTYnC8o7DPHA3Al446
0vMbETay8TYeMtP8F7uRTU9FHO2aOei5nlVP+DbSzeVb4Vy30/PCeR5NZLSCoUA5V4+xu7+/jKtf
jIKp47AxKCcttr9kdxY1vsI+W4gOHSzhtEcTQB5drmGLTTJ/kevogiIw3Ne5jU4V2FkMhb67ICDI
WctaVvdo4cduorMjk2xKUBDUZBTH6D5XMBUwEarVX/dnuhLDMz7wBKoggOvot1yvbYM3NupDrG2P
3lt5jnDx/cepplZ3cdW00n2mmqJ4Gquk7k92rVroDw2a+JiZqvBKSmR0m/swzjaOzEo4wV3w6n5h
g6laxlxoAcdtPWgWdSdjxHjILJSHuPatH21biX5P29lBgFXr2t8K8gz/tc37f90Z1k4RXS6ILpTY
YBIu9ls2Q6MRzXVgakjCHVJUkaERS5f7S7+2ydhcOJXB4wEfsrjTEWnWh0ii7WAl1fhYt3mM7sxo
u/ZQvtwfaSWgnsnZvFSvjCXyhcVH5khNFHjsM5CH7kOfA9bYK/Q5zP2Qp+Z3HSHeYhc5QX+RZZJt
R+np9jbSVhNpZV2hSNqz4QYgldsoTYtQgi1G55w7YfLYJmW368b8zdB8NJ9kHhO6VQ7owuXNXpuI
fPa14pzx+4381+oIKOzRbtKNW2JetcXRnYHpUCzoMszlputVDbNgxlUE/hmSAQp0qcDQzq3TOvmS
plh8eSiiVA8IkstbxfuV+xc5cICTJjzO287HWNN5R7WY/ZkmyvuG1fYGKwwe9AAdx3y0zdO/2D8z
3hBoH6tK3/l6phZC8qhmKlRJdK37nth++WCK0KZHQu8gxIz+YETEqNBdnRMOu9mxV5qtzbM2adoH
7B/kAXR1WTod9GaaBGpA57Y2ku9DXAjnZGIwjcBwrunagf8wJYf7E185ooTgyCXQcOddXT48lD16
LXN46OzGavf1FEY7dBJLVLowMnn7UIxF6Wa+homSr5dYM8Y2b42QNw4gw+c0cnTswIrJwMwRVfeN
nbtyvYJV/b/B5oP6xwMuy/2QGyNZjNmGso5ZaZ18b6dUXAbgY2irT4HyBNjDtnYFCOHhfH+qa9cA
6cbc2MfZDKus69FVeo+6M0r2WVL74hH10f49TAF1I2Re+3bkUPNFo85Fmfn//znHhHiixGr6bI1G
fdA1fLiwedcPYVX6G8u5NiEqpbSQAYresmZ0fItn1UX7jE15dUl8/DbsXCv+xShAMOfsem7k3oAC
mhiOXZ6Y5zDNwtOUZIU7RVW5sQ9XKDdYm9IWJCzGNZry+fW6UcAeysnMzHOBTCVcO0X8NWoSXhmd
Tk1PT8x96Y/hqVSHyBWIrCIlLFvvAY/RtNRbyZWlXtlZVlU/ZnFQ7HBzNja+7BIeQSzNTzSIzrA9
VeADLLpSJC1FJrhWvVFLiwvei0hn5l32Xply82upFOU3kG6IpytSBuDbDF0s6psHosX/uhf+v4HC
+i+hzDo74c39lMVBCjHqLuNaSTzqPka9HwcoNkYsRfG+AaztCT9oHmulht9dGOMHfIPlh7BGnnJn
TI32fP9YLS7I11UhfjOpGQBeoRqy+HCIJ015gZRjnYQvaef0iHIiU59Xjoo4l7R1hyw2/X+Gg+NN
aYyWq2Msph6kWHJ0oOe8TokBAVlV8iHE6GF/f1KLUzyPAndx7vDLcJ25G68nhRcEBdtRQ8fchHIj
NPsFZdbm6FRjubGrFnfi60iMBrMbIDIwicVIcufbg5XLgRfVRflDRxpwuMDVSh/lwXdKtALxuwfY
F/aH1h5MaeOJXRsdJ0OKjHQ/6cfPH/eP2wqZ0VKklRR4ksSTim9D5IGzLI5KPYTnpNLNU21myUEN
i60oZm2FTQKmmXRCxGvNv+yPkdsgUMaRG8VD/2s8xJZkuyGaXKeibrbeuEWu87rEcNdnkzcYXJya
66GiwUrlSPSBl0yi8WS5qc/CzrJ9JoLhE9xO+q4I9p2ssAfFL5t4d9/fTCsnhAwHAgVdcYIIW70e
36eAO3TzJx47LLdKczpSXtb3BfqCLl92475ehIfzbOnU8TNpjszR9+KTWtZUBKFS+5c8dsBwSUb3
3rbwoqjlenSTwW8OYS8Hn+5P8VXc5I+gdB6VTwncR0aSg0d+scYIDqB+mOIaJhd4kx+mwBpKYNdm
lh2mCkjMrsM5E88DLaEcNoKQ+Ss2mtDa+6jGdvvBKpWv4LmrA6l9/xuly7TCmC4VIGKrTHqfICGb
7rtcRWO0RtLCOnXTEDzjo9ToB3jg5Tu/SCZ5VzQxXEfqDwVSmKjDnWQEkHCTruPmR5yGVXg0lLr+
MmhThN4jROXQhUIbUW8yzDFyMwy/nvIWA0y3FY2TvuQhTlpR2ofTYWpaPTgPVREoX1W1GT9lFFTq
jZ2ychwJ6185HxBabninOCMrhUDm0oNqUp2ywQ+OXZt0biqV8T9xmSsuupLhAbl8+Xz/A67sGrAB
FNFReJgdEBfHMfSVqsaVJ/TUEoveWikhig5h++yEdrofulkQEF3yjUd/5WAaaHjB3aQexuu/2KpV
KmtT6zShl7VBiZAthr9J1ORfIaOlx2hKy9MQoC4vLCU7dEPRfr8/5/lqXe5Zeq/KbOWKre1yzxZW
F2MvGkSeNpX6RURWdERYst4AjK2NAplz5tXN7KHlU1LSG7KdMYm8FBedYGfZY+cWaT5scHDXhyFj
mFNd4s/FJROLiech7CIPW/U822VjkP3Iw2KrzL1yl83ly7nXqc7x7eKcB4MejOz8yCtDx3goEe0G
qqipWCY5hlsgq71xm61OCwoQTSUi0BsmEOq+jY8yZ+TljVR6Mdn0R1Rfg41ztz4KVTfKYXMWNP//
Px4jMyqNlrJE5Nm1gh84bQMDLnGKY939Hbfy6AGjQMeF947cfanyAKM0U0LVDj2t1zGd6pTCwbXF
EsU7cP/ZGyP31zuZkWjngP2mhr/YEshjolhcidBLQdlhqOij4VuHzQYaZe3Ompny9Dxes5DFKGbT
tiUq6JGHDbL0yHGyXOgYw/vJxsBAWIPlcqPkmCMMW7Joa6tpzB1blbxh5lddf7WJHnQmJ07oKVMd
nEewu3ugPe2zFU/f3v7dwE/NueO895dcyx5oBlo0WeQFZtl9L4y8YmaR+DTQXtzY8GsHjAL6zCly
QKEvibix02Fn0ExMyi4KN68dr1HTdG/m05cmbL7en9fqYGSOtKvmbb+MFZwisCUt0UOvb4PmwTGi
cJe1sn0sx0Q9DKzF5f54K+dsntYrDouG3HJHRpOupr1WhB46uOORQGK8TFhou/dHWdkXjEI8S+xG
jXu5L6ImBWCrDOBc1Gj6MAhDA982NtitIIl2f6iVzY84JYB9GFSc6+UC4hXaJJbdhp6epY7uxXKS
xuD52vpc2JJjIORqxqeaTfqF4ra5ceWvzRPVB50SGXCwm7uYVF8JLSUNvQEB/wRt4kz56Md9XLpy
qI7H+zNdyzkBIQCNAv08Q0DmvfTHHQml38eSzURvH5LwQRk1302wyN4hvA8NwAIZGinOJxJFndQ8
d/ZVqmAA1SYbR3Fly4Kz5Veg1UlzaxkzdPjX+DVC6V6qFsElL8OGtnvgH1GoI0jDsOBwf94rX5hK
DnhvE5chDv9i2qpc4M8UWbnXa4Ncu5Ydhd/kQVKFaylQYLM2Mj+IJIzckY7fr/tjrxwXtNnsObXm
dPIjrpe8snsec1/PZiHzuXvX+8ZTgOBzuXHnrAR/czt5xtATozDN63GQ3m4MCc9WL+07gOl9l3hk
FxZuKAkokrCWkdwSW6TY1ck5MDjn3Tuzja8HDeLSrCMkjD3dl8W7TK+zS93H1UZ6vTY1cpJZlESm
ZLO8CxphoAssjbmXl8J4Ed2knn3FSr47aCgUuy4o7dhte7xy3v7lqM1QPCC3nh/868kBxisbx8ec
QmBhiRS/FV2kSu032MsrFwByRzKBs4GYHyXH61FwkJhMy08LT9Zg5u38OtC+17HA3A+ddshL9+e0
chJmzSHqt3TtIJwtd2NDhNZBN/OwJEP+zrZ68QC3pfsGriLMXQsBGn3fxlKroP88DoWxsaav7c9F
vM4PQJAIZQwShmWOovv4iMalnXq4vfqZS7MwkXd67dc/RIjX5D6vjHI6d1wb4c5KguyXBlzqyxSK
4WdFtyLeW2GDSB3mxjho3l+blS/Bi80RmsXISMAXa6MK1U7QJuCnBbicYWYzHtEz0s9kPvLGMqxc
gHOHkNLXfCvdqKhKKMKb1MCw1qyr0jWmonsP8xiioZjKA6Hg1iW0uuwz8ghMkAWCc7mXJSMNqrDp
Uq91/OZRxKbxROxf2cfUSkf7iJOohKyXNCQyhVmY0J6WmvVHs6ziZo8IfCxfJqgKZwACjrpxOa8t
O9nOXA6EvgJn7voASGUI6HRgRxSwsF+kaAwwEgxMbkpjC72+NtRMk0H+k71/U/yVVDtFdEdJvVKL
fhvYmmAm0HZHjeLD57fvJUMD/zKXILmRF7fxgBOuHyE24SVjUrjjbJ4nTAW6rzpaG/nIskM7pwg4
+dCDB/oMhX15PcZSh/NyVGVek/rx331eT88QbSf8thMnuSi9o59MKjDmTLwuXkAVGoe+oXzz5uPj
cLHQ6YNAgxb38iKLlVzCNlrLvEpTUBrKo7RNXCUOjHCnjWo9vXnbgGdHCO813ZtbQtfbpkhaLIvC
LPas+drESij9MprmjykPtfP9b3n7yDGSoszVOIRJb4rjHa967mOH4qkBtUVD9qdLVYBLvD/K7SPH
KPRmEDqGAndzMVIm77UOS1NvTE3xmX0iY56F96MmAW3ZyaHZHvARIbi/P+ztTTSD9WcxQUBo+k3N
CO+5Oq7iIfJqCCwffSdSvV4U4tEcUUg6dVqkqMf7I64tJ48dCQv8GQtNxOsPZxX1a4eGHncUGC61
gcyVSkvZuGHXlpNdgdwNPQb4Y4vtAdStS0VfRJ6o0uBcF4VyGLPWfoyw7DuSCjQfcbLbEsdeOYrI
yiJ4/5r48a/FYx5GJCrKRDYbxdj5JojJniYHb3UKhePHuhbx7x6hgIvS1umxR1sCAIxItrwV1hZ4
ZuYp+tzNISi8XuDS1nvWhGYOlfTs5IcOlsG1tVUGua37AZcFKU+lCsLczbXddhleIGEbe6WE2yp+
sbqD2qVRfgrU2HQw9+kgo9Y0//8CFY5xrxo79dPbdxJQEBAUiNzMxL3riTpY0GA6EsZe5nfBRdMk
xe1lMW3U/tZOCEcTZyrqVwbx0fUoLYvcNqlKVdWGLT5mQ/uUYNpzEUHwM8bWZOMeMPhz1wESJQM6
wdzqaL0Syl8Pl9Nohr3fh56scLlJNdrqEb39S4O208bZXzsjcKUBFqILQDq22ChdpiK8kFihB1K4
dFvHSN/BCyAFiywzHHcyalDgDsf2y/3PtsSNMTWmiPAfPTmikZuct8VqpJfBDnuBUQ0+TiwYMg2D
jyCRldW/DXieDf1gCNRGkIzOjlxR9/Evn+wPVSHhDyXj4fhy/zetnZn54+ogwImKlxlp1rK96rEL
PYGxys8ksPMnvYMAdn+UlW/LM20wDiKLc+h3/W0lnNVFWNMasGHrelZfDw+O2o0PZi1vqT28NsQW
+4g9S4wDZMuEebE4HOTCiMhit+XFSZTWe0Lp6n2V9dm4m7QKj2KCa+zPA6tM1CNidPInOSuy4Gcd
FOGhsVTxtQMC8QGmY1a7jVl12gnKRDCX6JrJxJazwGKwnPlPu3xo+vKI069xyOOqFCeplctDKWw9
pZxQRd8azUFIRhNI5OyRVJO7naNEhbWfInV2cVUk0W3c/iufE6wsc9S1GRu8vBnioifWk+zIGwrn
kwKF4iHV43ojLV37mqBKAYpT2abBvDipgZaqTYIWrdfZXeMC1aMnoE7VO6Pr5eP9jbNyBylszNfO
o3WbNWGyWY6VHcSe3suKi3Nn/6Fv1PABEWj1Ry5vcoRWx5t7nexTsBLLqXVWjpkwtj9gE+T4cxSZ
3/KxTM8d1csPvd3aGyHs2ueCcEleSC7Ftbe4YqXS6Qrqlqln1TIuyZUyIAEzNRujrH0v5gOFjkob
BdPF6auCCbvh1Eo8iD54/bVm6RaSquztrig3kvr55lwcPtK6OQCglUMUsjh8RV30ZYm9H/mdMb6g
za/tAaZr56FF4LSU7Pi9pfnhU4OZnnt/p6xMEqoE+dTclaecv5ikAvmfCFhPPIcykHHEUjp5jLK4
/p7GUvP3/bFWdgmYIuoIM3kHRPzi/TBrbQwRDE29SB6jY4gdZLNvdXrGeSKkeldjq7zRp1jZKDOv
dMb6c7Y5eNcXaKJpUz5EZeZNoVTszS7XTkU2ZYf781pbQ20W2AYwBcB5+QSbiHdCJI0yrxY6Fe4g
jLwoycw9hP4tAci1oYihUAklvqBWvtgoqIS22HPGmRco+fSjk8fA39OQM79FUZv/uj+tlecedgSg
G8gt6BEuL8WOy1mPsZr1CrVPH5ShHzHDyYT6cRYjy3eDqhSX0i+2SHDrw1JEg76Azu/yLmmxWDfK
sU09pKJw12y5VspdF6bGIRx0ydjXgNu9UcbR5Xx/vmtrSxcGEVabgvUNLmbklHRqH6Vej1uiC4Eu
+JRrWrDDy1796+1DzUVX6uqz1s0ykpISQx2SzOIpaHLD7ZBjT3ZWqWOs1mNQvbs/2NrlwnuDaxrY
m5nycn0I+kbRRjD0kSf3hvlVpIOi7mJNwBZNa+MST6V2VsrWesDZT98iy62tKSVm9FdZVMjd2vXY
uplWo94QVRh2qSLnAK1SriK0yCI72Djra7fLn0PNd8EfvQocF9OgHBS6xnYWH/PYFkCDHfv3pEXO
Tq9C7Bbur+va5QKIgKYuxT9bWTaQNUlUZZSnkdcq/W+8xf33Kc6DG5EJ7wy/e/E2zA8d24XSELW4
xedr7BbBFgvQlF+Ghv4JygsuGDt0QaSnqG1V+ZhOkbCw6kZYcJ/IvtHuQ6sySZcrPDANDbmVvaW0
0ngyK+Sb9ki8yM+iE9pXC104a9cgPFXv1CAbDBdjBWE+jYgJ/k70Lol3tl07n4LEyPOzYyZQYDUb
hvdBhHmB6klPdzRVFKlBkjTxZQSah/63Kee2vxsKW/6mmLmjugEoyeeu6/2/ks6E2NVnEL5cU8Xn
d+fEQfcebWCB97ITa99Qkh46PFfbABGqVJsQ55gLoq4wqq7dFXIlSZ7kT9PjoGqleSn71mz2vTTi
m+yoU/JiCBLLv3wqbdwZvpkoJ7WshUJFaaJO22HUux8j9PH2jS9Zw240GlryE7DFwSRVy8VjzM2D
fGFqpyXRRTH8zEJsc1yf2hLIlDwYvgzBkHzmlrKmD8Kx6EvtcCxJjV9Zawyj22AW+R0Ruqi/ZKXu
nLJuwmgc9DHydUTzSrzXEtlODz6iU+ZBzjCWRuEgUDXutUiT9oUWR48TeIEUVdtR/MPtMZjv1HSI
1AOy+DW4qD6GxzADm313svUsf5qKSnws48p8CBQZ2+3J7If6CaO2EDoL4sffbCNxXjCLHI/OgBA4
Tk9wJ88SiobWKZdxktrx+newJHIc5XvRd/3ORFjCdskre8L7zEgCd8q6TmAi1euoKQtNBLsAe+Ho
4ESZhaHz2Or1vuzNQTmW1KbEOZE7JdsFaVnpbo2gxLt87EW7M7XE+YbUDIZUDcjwzxg2inyHSYZs
P6hS33tGCdF/x9tpK3uZh2Y4d2ExVqgI2pmOa3OEtt+ucWy7Qmy47BsXGZ68uuDBbVb7ksei2tld
0PyqdF/td3D/zWrXaXSc96IaM/kdRtjGl1byQwBgRoxiQJsjQG0m9Kh3Iyi34KkjmRS7zDYr6Us+
1Kq5D8rC9KRSTB8xCk2sp1wu02lHzIZRQCHjuncZoqr+3I3CaHZ62Whfy0qdlKOeaWbxu5U6Ndur
StZtFZBW3spZr85GwQIA3E1mXCZDgO7ihPE2XgBPAHH9T07l2C8ZuflHLMl+1UM5blx7N1c6EQFl
IoAD9Cjh1y6iOJHYPYjrKfeSZoz2YsbaYX8RH0bJ+Hn/gr0pGb3q2NLOJ9RHD3nZhh0o68tGb2We
KdT0u42EznOgNSaYIyduvpVd6ZxaxP85eePwBbxuvAVQv5kqLSfyKFqJhKu0EhdPyhAPWNr0VeIB
dimeh3AYL4qKS2Ch1snx/lzXh4JHCbSbJ2XZTIq7PA8ciPMeNgC5m+XBtCOhNo74FGsbBaqVdwv2
K4Vwgn6q1MuCahROgB3tnH5v1Ve/2kwaXxRUV96ePc36SrBLSGlu+5RB1DlhHKRkTxpmELsaKz5n
b9ux8SNsjO6NytlziWgWqEATE8jdDC6+fvz1ptRGJyeBSoK+fu9EWn/qaBAPJ1MbCFsrJxouepcr
h0JWhq1TuPbtEOKgLEa3GRDKIh3NK8B3lIg4hYhVH7NGr+WdyriXHJuC5q3Hb54puICZlQHAcLlR
cjOSm3Cijqoq6EUmKleU3QwnIQVbDZpXx5OryGOGLvJUsqIzcXO5/VVTMoth7Glox2ncu3PB9N1Y
O+LnpOf2P2ao817JmZ2ou6yu84fERLX4YdRLTXJR6LXTo4+M43dc6mVatj2J7f0jcxMYzT8PxiSO
IPRGbzrhgxSOehQ6mRf6db7PVY13REBjddPS+dEFlnaw7QGZPsRSN8w6bkJNRiZTAF0+Q0ihrl/v
tkKJwv5/OTuP3riRNAz/IgLM4crOkiyHsZwuxAQvcyhm8tfvUzqp2UQTMnZ2DuuFq6tY4QtvCEWX
k4bAR1OMIj9kVdWfIKXNTzpqpe/UYJG7mpo5EmyASskaljdh7eGnJCIGxPskfcDFfeRYVV+gpGQb
RarX/bP86CjjkJjQiKTWu7jeIeWhQDk7dCL1OcAGZwhBbI/6YIXIQLU172Ig3NInYqEul4lCkC9N
Sf1LT5Pyswr1/Ktuxea0nycNL52+Kwby+9hqorPhCeclbxp7uIxDlf4CLpD9zPQA7NI0SgnCXpcW
VQO6+v8Wo9JZu6oPADfoca9lPu9rrX9jz3ct0qPz2H9Gg6/LYEwPBk4SalHm+IzXNkU1UHo/0cxA
ZIl0wIl3DgUNz+cp7FvEkY06fObaSv+qp8AOfG1yh+/3N+bNBcvXQr2UmjUkLTRzFhF7USCSExU1
dQ7merDnoH3BJSp9L65OjkIVDPQqDJybi0B1kn6O1Cx/ULNW556LlQ91LrZMoW4hYAwjjWkgqkg5
3mV3KE4SnFDAlD7MThCfYJsOB+IddY/CTMf314JdlOnmxyhu48dSt+ZfGEAYHwf61vv7q3oT68gf
QhuQyA/1LFhQ14fOHgJUYQz6/nFqTocg07js0eU9DKox7lMX15yQy3HjOKzdMQzHUUDjiVLg4jRw
0rxZAk+ogYTF79DK+0uihJAVyS+dY2CW5i/4YcmHYI6cLRGvm2eFCXsovoHsBn9ABHw9YbZWxSGr
ige7m4ZHRKZ78GZBizyx13+6v7arQ2E8Q0mV0W6gLIlSke5J6FKK1xYFTiWEqRL2/pjO7kags/IZ
EZzR6cQTs+IDs3ipySJCY1Lr4mFqvPI0mWn1UKWOfdBoNeywLygfVScoNgZdmR8FJQRjwU3SQVp+
xtoQNpH5nD8Etmh/GX1Zn5DVbzs/1mdnC1m3pDXK25p6GcbnlMNftTOvPxyFMzKInk1Tkzb6NWaM
F7uuc79ssvhgxpPqA9dPDoiCuP8baBXuqxjMXWqrzTmBRHNSitm6UAWTcmrWjPaVWm4EZyuRNe1e
qkFoFkqp1MUD1lcIKI0j70lsOcCndNiLXJZ5Oh6h9ZdfYyNpfszgh49jmlKfnZVsOt/fcStPKCUT
2qQcWdlxWtyRwgXugvQ714qe2o9qZ33KCjHuuiGHKRXCWnz/cPR1KAbTtoTjt9h1lS3QQ2mJFSpX
U17cEh17xcrDA29Cdpidqd2SVXpdwsU7Ci4BqC7lIST4llF201eFl+UtmNXArp7BEYWHvK0irCCs
NPk5efVwzERbOTuj8KavQZv0F7hO5UaMtLbxKbnjUUEWZdxgUfRRyercBGST2038mMN+2hdDL/xW
yeON+3nti9LYoscvYzHAY9e7Ps8wS3bTAQ+AzG4PThh7J0GV4+xVofPYzrXz8/4nXZsatX3o1jhn
Wszxejw9QnlpsBGYVsKo+cVI1oyISWK+WH1fb/mkrU2O7cOho+OE1/DiwHSimpE5K9OHZs7FKdXS
+aQJXZxK+NO7zhmjP5gcWbYGH/VVGlNO/m0xUytSJ5gtmXm6wWkOii+9N46HGH+Ub+9fxrcjyZm/
GQlUiRbOhEMPLU3mPbCwlLoXdTctsLcKpmtfjHwCR3hJiLSWZx59WSvyNFLCqalKvwTH9yFrWtvH
fDx6+YNZScwo1VD4bctgYYL32qvo6IPOL9oHbOSsfF+63G8D5urvdNt9ve9JRJCQQSviFiWfUipT
qRIlD10UdrvBNaZHdJHmjVBkbfWkSjuhOb47N/He0Nix2QKHfVDy2XhJ5ig9jK01H6u52SrxyKOz
vLtIcEg3yKxkb/B6T/SZRz1J0Khrwsw5WJSTHwDvbCHYVmIrNgLBK88A3e5lE2RMNTsZhZE9QNjM
zq3aRL7pTs3F6u3oELmUZ2PRI3FmaltX1dpSEqFD4ZCq5Dft6tzOQBXwqD0UZRLD11Cx4HXUdJeN
aXm8vxFXl5IXDpQIDdsb6kJjI4DsRnb2QHgN23lCGcZD8elwf5TV14ZoCsYXOTH9wcVzGlVch40j
U47A6w5Jk8wUStXor8mYkyPBZZb4U6+1ByOdqdQNXbOvE6fc4KbcooYJfCQrBfqCtA5fRqwBjq4h
yU/2YHqtHh4SPbBHaumJeewTpAgAlbg5rGAFor1fFl7dncoyzw0/TbvgiWwbGzugBN2FmHur6LW2
2bhz+GUcnVuwdt2HSRHoNAEK4NKPg42dY2M7yqc8Lv9BVEb92xvi9ldPy2Ej8ljbAFwNJA/kabf0
XoS1bcXwquxhVHv7g4PL83eP8HF/fwOsRdW88lKug4gDX9jrE+tlpV6kVZ4/oBIf/ov/TvjDU5BM
1UZI7kCIRt8bU3F616AyzAUcLcMpvjqQV+N60KCXOmoRnvBeonc7hDIyX9sf1CJSDyMt5Y2FXO7x
m+HkSr95qTAaz2M1DO1z1ffa30FrGv+hY9Pnx66sB3uX12Z6TuAdfsVF06wecJbpzYMXzGLLM2Vx
fbz+EJYYToF0UOCBuf4hpanTW7F7+6wM1KG9SIt3li7Cj7TJoo2Dvdg9r0MBXwA0hC4sV9ViiZFF
iezCnRw8z8GEJI0678MIQ7D7H3IR3byOQqcdVDifkhLmYhQ8BofYRYPnHEWTc4kaV99TJRnRAC2L
TwJg20ardrFb5XjgrGSFCTwUeYhc4DdfEkfoqq28wD47/dw9Bn3kHQg5lGdWYNyNllUc0cTeUoRY
+WqknZQzQU9QzF/mPHrqBTAfGdQA9+6nRaUDJlass95Z8QacZ2U94baT/klhcSRLljs1mvs2FRFf
La68HXCYeN9XZXiK3Cbd4XDdbpz+1am9GW+xnpnazUmfJM45tON4V8e6/uygKYB8nkg28rbVoYAJ
cpch4gH55frTVehqdOA/7HNeJXT38IP7OAhleCntYGNSa4tISV1a12OhiHTd9UjUvBpaWUN4AZXd
+0E8iEPduO3jPNCrSHgFN24z+cvfBD2vmxJFFJR+IJcw7GJmfZwrxmy0AINrx8kubdAXL0mhaeUu
LY3hl2uPXnZALtUNfTww9Mc27ZPL/XO4ctolGpwNARSLu0Wemzfnoo1GFXEqN7x0VaMdrAplRG58
sXHaF0/h60TJBZEvBkxAzLDYLZaexZkQRogCV1s9GVXUfwBS4Hxwatt+CoO29PasEH1xp/XCL/dn
+BrULVdZNmqomwMLoQq0mCJil7kyFtElckpPIJOFKSFS6blrSqou/nuaAHu/GyukFn2rb6IAXQyQ
x0QNeVXu9aAzT/Vom/PR7rN69oWbON1pUFw33YMxqcPdrEkbP2cwhfnj/o9fWzjyF521k/9diqt2
WCwaleXhGkKNAbqZrlAC7KLoUxbP7YOn4uQD/109OFPuHu4PvXbseATg4ErXoxup/cApg4w2j3JW
c3XYe92sn4Lcou5ZjsPGJlw7B3jbcOR089X47foLORw6NS/m+FJ0UUoOjx3KvMMGMGt/2YGh/3J7
Q/s5Kib2LHFkuk+phjzgRiS5Nl2qg3ToZI3wRgbeyLwWOEQXXVxtBGHg1sFhIq5ppmjeuGVWniKZ
4sDTlQ4Q5lKTNEmTUDWnGNcZr+psP4pDPITjTqnnXZQD+aML67XDIcaHcatDunLBAQGjZAKNhxrN
8sLRB7Iio2+Us4G4c/ch791EUC0sEcQs+bMvjRl1YuNlWllYIM7SzQfIAFYiCyHQMYr1yktS5YyB
4Av1p+KFDsJL3rr9xhdcW1dWkwCQgrJzs2Ezx+oUTS+Dc5YhK+WrSo7UH0bnD2Jw+trv8d0oDqNT
5luClWszlPwk6WdHyrB8NiYVOTbEAHBmyNrI3aeVUtCNtbXE8J2x3krKV64EUNZ8PfJy6nxL8xKo
jhlPCV4MdJf08OS1Dl7tqL247Rl6Yl2eSq7735GThX8VSthM77/KuUzxrpOikRRWFm9WqvQRx9UN
zoRaygv0HcxuQ6eZMp9+cDk+dWSm5dl0k7K+iHnolW/3r6WVu4KkA2k8SosI+C2nD0YEwaU6iS5J
3jv9f5iNIuxTsv/6/awPuIJWrgPEJnXSLvI7bDErX/Oa6g9Ur03JBGWpwdXf+FThEiUmsh8O8diE
j5nbAVzLOnx0nTDfOEDa2v6iQcI9zBGiKy7//M0bXRZuls6Ko5xrYSvhB68yQhWCmB6R2AIhvZRO
CVvU75TGyY6RrebNd5hjyQiWiWLKUfR5nZwckGQP1ggr+XGADvU8doifv69eJJ95QKykZ/iEwK9c
RmpWPlSqV4cKVoNDZ/ldlYa/FFka3QVpXb6zQPo6GpsQXwYuUz7GIloD/qenQYp7V1TYJEaWKC2q
OdFsXEKjCv+OOT9b6hQr0RIvIlxZndyTyuwiWiI9a0c9VOML1J/82FROeZwHe4tu/ApRXUQsBCrA
ZKgTgbpYivyn7hwDZrSIWOo2yv8DVKnFj9D2JkAtQA6pUhl66D1MrVeMp051ZuVSdgOM8MASU3Kh
UZ4l34VpRpRgaqMeHoOi756jIQa52Bq0YnbTnDgTTXL6fA964lT1lxgpS/u3QhTW+kNejUQ1+IOW
Gztk2duVH+310FAxAFRyc3wHUxtT4AboFHiZ4V00e6bopsjaoy+myQs/dIla1Ts98EJ1180NK5xb
ZqMfgYJkz5WXIjF0/0JZ+6aghTnLtM9I0xany4bbow6GHV80J6gusQCvGmV4Xd0fZeUMIyyMeR+G
jrBhl/muELoLHtCNL7kj1esIhz+l7VydnLjQft4fanVCNJ34ByA9o15fFzNUirieWWI9DMfTiCvJ
TsObe2PZVl5b+XdzzKUcJ/nz9SiZKlIVSd/40nbo0ylOLTJ/qHHaKCvMlCtTR5JUi6rTn8yNRYR4
SL67vGHQNjMK0XIA9VADdupNppLsS+FmG2u48sjSBidmAQMtwY7yz99cucHgNqUdZsklDSNSIuaI
gm/sgAD287QIxpMXuHH1jCR2/2LmInm/WyD5DhO0AFzA3FpeNKGYq9FMQ3nR1KRldJl3IhfVc1Gr
wblo2+h8f11XAkOmiraQlAal/bN41YeoCSswYNEF0bXkOOOZdzZB6e/jKZq+qyO4i3ePR70WGUd4
zLgeLG+4lioNDp0ivORpUx2yKLH8IYmLU1DF41kVxR+8TMCYKPsjQgoxYal57xhDmKHrHV6mvsYs
pc2qIw1Y/Qi6Ycu5deWkMxQvIBBS6pQ3xy8ekyESaXihe+LRSbf1R6FWGsDxuL7cX8XVodAyZqtK
l5ZlJgG+UaMKS3YIna/YzUmTPQYidGnXdMMGgnPluNtAcaDIQIqXLdfrAzGXWj6gERld5smaise+
CYzar0gIjX0l5jb3pyhJgh9WjqbY9/uzXLGoAvgLIpe2KzHfzebUrFQA8NLCC5qfVJShm+ByPrpe
+R9iufpjOhJ4HrtZBMYeR4kJpD3GUPbRseHr7eyk66adYlTm975BXmsvus556mz+h4NtgXwH8GtG
G0Hq2oeRcDbUdnnwqABer1Y62jaWL713HoRksOJqfaYKRNspy7c6gWs1atnvh+VOnREkjfwtb64q
xcQrBMcDT3r86c9xDfYdr+IBaFtY7nIRRbAfmvEggjjeizpSd6KNtyTyVq5LGfrhZg3+lvLOYnc0
jTvUiVpLU4Kq/19Zjv1DM47mPnARoAUyOXxxrfx3kIh+Y2+svHUEFNQnpBIb3kGLV2iOrDKOR9wQ
0j5oz8Fk2J+ccfA2Hu8lHVxGLfxHIqMgpd36CY9T1RkjakEYFJmIIVSNAhNiitsuOuq5Uf/09Cn5
3uZK/91qe/4PZhIV5JpRWZZHhbapfXJaNBeO9w/GyqVN0U4CWiA7sf6LSzvTsibC1gIjubpOP9CF
mf9ne+F8KhFY9aspqH7cH2/lK78K/pI/Ug+6ceiMBiek+Y0Q/FDTd/Hs/zla/DGq7Q8itL/XmvF3
WeDlcn9MuXMWoTC4RgnxMDDMu8l2QVrGRZ2OuPOFRvmzCUBsqW4LMQV0y2WYq//U1DY37rqV08vR
JbGQsG6w8Yt1tY08gqFU4kTqJT+pNLW7Ji8wYqjnen9/dvJvWs6O7r38h+NLUnF9du3asksrRZai
g8wV75RWByDW2ElFD1Nw2vzSBrm+LyNN/BPWcxPsvLxW3ofEk5ubOJzV5ZPSPlteVmWdKX0sKCho
laLnSFqp9nPjWAGuuXYrtnBga4uL3KRU4KfmfBMIW82I35tJsWSIuwybljL8VltRsouNXvzJxN4M
JS+PNzdjHyt9OOY9ioFNUpxEp/w0qmQ4Tlo6/MFJpKCDZgzqWwAyFvdfPpBgJEGHoWw+Khc64+rT
XHM5uEgR7NyxMU/3983qIhJzszchUIPYuZ5ZZRgU0zIRnA01bYAT5JPaHfSmzX8b2qx7f3AGyY3I
2GiM3PbOYvhaKqAZ74wmFxwsuJV58uxBxEj3+jRVFFgSXYt8C2u6d9JhXvcmYTgIFC552Y68nqhn
jPYQTQrH3036A0A79xnUtbozSlMc3r+mVPBoKzsIuFP3vh5KGWN7ciNMgdHeno8dfdZdY4bqGaLK
VgV47fNx5nhTME3DymcxVBv1ajVCjj+n5ZB9yoFDcfZQ3ernSmzZm65dMQROtAVlu/Um0h4cr0Cy
nMZgZXbOJzT450sXmOpnfCuN3Nda1PVIs5oLruvDz4HWzFZ+vfZqSMljYLDEKDf9ZNiGyjzkFolh
FATqRRdB0R1nyia/VbQ+/yeiqm/24ZAZ34kWsi2zq7WlRssEnwUK+/yC5Qaih0fbwXPOTj7lH9vc
Ho+V29g+xR1rIxZZHUqSnAhGAAkum1xOKaLYouF7Lrs+ONaJMe9FDx5MbfQ/MDDEaJz6PQPxTZdX
tqFP5FaAws+N585PlW30uxbN6l2ETpbfp/XWhl3ZRCyedJpBEPW2ORJCWuzi2XXP0hqvwRjJml8E
Fl81lagy/DlZKa9XXejWvyQR5cOkN/Hv+6dzJdADlMCTzC1L/Xl5OqewrWejxFVHryxnVzdttu9h
yR7uj7LyCUFM0aekdon63rLdZrijlFHCy7AbwdoPwoyw2NTHU1KnW8pGr6Hp4u0nbFd5fantAmBa
5AhR7nal1XkehBU17c/WEKdG4bf0Nv4RUTZ437UqC9x91nVZ/TtUWutpxn/lWasCo/o2w/gcDmZf
OcPzgKg3KMNWoC+nDL1TX9J2crSdgg58/gEl8PyvsqLv4id1PT/bfdMpu2mo0/mprzT1LxrAbX1Q
RmfuTvMUTP95SdVHuzhodOOoD5PYdximFbthaqP4UmZaaMmyszbt8ctD03kaAr/2Mu+H5gzT+Nkq
Rq/Z6UZsaucibrK/tLkJbb/RsN7Z6wDw/9eYXYYDYNVU7S7JC109T3bc/q2UQg/2ddixlVzkxL/Y
qTuNfmWnZnHJ2l709BnMKsYQy6urndolLe48Km2yg5ZXgNZdZMWeE29K0u8lSJ0thd6VaBvcH8k2
p4ANuDzeU93PSSfPHFUtZTegf3xRjETz88KaL71e2BtJx9pehHjCk4YmBXqYi/0RE4IG1oB3uzWo
zufS01BPrHAl6lVv42ytjcQdCH0IXKlLln/98rW9EgsxR+EFsj9oRKcrwnCHCCpyBjoqcVvWOish
PS8f8TUFGZVm6+L1mwRgB3Jn5dwBDDryPIZfrWlsfFwS7H2CAuCeyvEWs3B1jvyteHJR/blppAvk
JRvMuuhC9kNz4eMFz7pX2h+7DKeS+5fI2mUpdYBpsUo0/vJgNw4AuKGp6UsAWOnpCOkhRQurjm2/
RlbV3RvZVJq7OFPNB70Hyb1LIscQ5/u/Ym3C4I5ky/VVSmixykGk5JM9Ui1EvDR8wUqu2Jlz7X7L
0ZTe2Kmvj+jyKpPwKsoPsqm8hIzlMfyrNmlpUBEITn91XlH+oh/qVMhvxWZ0zLJ5mI6dHhTZ4wxx
+ylsaaD5SZfaP1Iwnc85/Mn2YmSWgsDvjMGEr1ogmvDnVczkcxzaXrGLR8uJfSXq6heRFam7G5oW
lqfVpgoGWfRG/ga7kXwjVC2UI3hV7SH3nCzyB7coHuswiLeEildWGDwL4nQI+wGCXO7jkZocega6
cvbU/CVNDe9UTbbhZ+r4TnlPGQV78PoYx4Icri2Lb22f6F7gAMXo0hYdhyrn7i2reOMzrlWSKDWb
kkjhcBssexRlVZke1A0+Y2yOTwLa4t62ysDvPcg6u6QwzX+q3k4Oo53+GPooPoSd9vv+rl25ZPkJ
VJFgusJDWNaFtY5CZuEpHNPSiM+KmWb4fMXVfAAopB21tAg3QAOrH5ESknzsJUpX/vmbHLGZUWHI
mkk5p6bR+0XQZzvTU+ITag3uRrK/EsJQeoYBRRFT1skWF7qYRyOxOkM5W6FTnGP0C8+DV1sbQMe1
UUisJaALp6+bolBcCB2JikA5N6E5IaiOa6TeYnB3/zut7hUJkrPh1NGlXOIpsR2I3XGigK8GtXPx
4L6ei9EwP/Y2lW/LG+f/0bNWEfTtPfvJyK052oMAsz/f/xkrTwmCty66Xtzo1DAWl9zoDeigKDFl
/RQjsQkL9l2PC9OB0HSmejN2J9qGycZ3XBtUYpWAH8AEQgrmessIOlO5GQ50uaPQPoSqEiBj2hQf
sigV5z4sxBe9E+1GhWHlUfHYoYhg0H/maMof9Waf1o2I7XEsAYJFcfVNiyLjELYCkCJaQ/tRqfPH
MXHNHXpVg68Vf2JPKvEm0FtIcG6rNip6QFVoCc4lTc4PRVsVe82rfgculUbpSL+xxLebmLoG4A5I
t1JiZFlPTrRWq3S9Cc7R7OhfHUTcpBf8tHH2bzJTslILKJYpgc78I3/FmzWddNGKlq4GfLHG/Vz3
dfWx83BcQAHPeRa5gfzjUAFKBL/07kSDoaEFkJVSX5R4peuhczTOE6QUURLso05FPicSvxpEhibf
KaxgSxLr9rRyFVDSkAKGtGtpS1wPF06uOeNAP5xBY7BpRFcqmR9OUD8/9s4o7L1WUQjdzUWVTr4g
8dD9TB8KYmr0apINPMvKspMge/QsOT0ESovzkyStrUKN6Jl74c1+CnA/P4SsxvdEdO4PVxWdeQwb
wxloKlkkE/fvjJXhqSjLB4bwiNd0cQ13c2T0GL+1Z8IWA84xhSUfvVCsJNO4f2oKUJ1VljkPepd/
f//IOsG81HWnor28rbwOS8lmqAcegAC5U7fKHtXCFKOPotJw0ubQfaxrgSncnASX+0MvhTVMoBbs
AekzSYuIcGWxAwK3CXrTswbovk7/kNatme4n6Cl7vY/m06g1ylOVdMZPb+p6ukZxc0xUI/AhMUs2
sF37DQTef7ug8DYutpvblB8mn0P+BXII1vn11iwNWLJRovfnblDsb25he35Rzc4JDsL8tfYi46Uz
s+Hl/nLchBkU3yyKGS41OLALy9yqAlwTWo3enausUtWDMWbZuXGi+OPglUp9xMnb3FIxv7nSZL0P
uWvZscEc0lnu+iHlAIZVf/YK8l5Lj6cDCtjB4f7EVkcBO6TKaj7vxSKcaZvaLIKg6c913Vn/VFZa
faS8YPzBKORovELgBWSP5PqbCTNzizqmaFEPrnVq8Mw70oDc6hSszYWGPSxiFRU6ku7rUZoJT5Wp
H/qz2Srw9Osp2g9OtKX9eItI4sMAy5GSk3T3KFtfD1MJKhV2kDPM4LinDrufel8EtvYpgQof7yvA
8Z5PAcR6nuOy/IR0WenuBS2raIfgLOzm+1/wZmvC3gBHIunTYFyI4K5/Tum0EVLzYj5HSofMjVFQ
dfHbTC0j3/ZKXaHxPU7/3R/zZqXlmJTXHM4hmJebenRVRn0DAOysEJ5+6sy2ec4rVDfuj7I6M5dK
PugdXHKW159bxpbVx0i5hThK70oTc5eki8UX2rf6CX0bL94IUm9uevrhHDX6agRpRE2Lmz4cW/Dx
mjWdZ6SVDx5wtienqJO/RgOVulFD9gA9UXEOoRC+t4MoR6aXwH94Y6glX39EO6YZBApEPSuKqKQk
W/zZnOgl2DDkti4W+XddJd9yLN4zvp4ExS6TQ9eoXaetlPkMtNk81IE3PbW1Hf011Ga+5T9zG0gw
GN4z8IwIfolgFrf1SIfQaW19Pg+ZIr4bgx49Eo+68TEf6t7ze7OJUcprrPbfIfTMZxcK+cckoSK4
EUPc7ljZoJVdU9C3UoP+eoHdsK2gVxLk60IvPkHWaI8gwTa9iNaGkWRD9Fj4N8yV62H6vC2txGHL
ssGCxA/F1Lg7TwvHrdx7a6DF65Bqeq4ImKBnLVfMx6TuxSFPs3ejrmhuvZnOjTQqkzTsZJrPqPU3
flT08+fKTP6FpNrvBaqPG5HWzdMuhzOogcH5kZbrctJv4ut6zqgqOup8tid7PpS51Vxi0xyx657R
VuxV44KaZ7+/f8usruSbQRcrWRSTZs1mP59da9ROENURLhaDvrH/bg8dRG4KXvyX+4ym+fXUUp3s
2p45B4E+Tp8ifRKH1knKcwjVYWOo2wkRsKNMDBVTRnHLx1ZRkqhtzN44F0oa7c0IBI/ZNVvUt9sJ
yVHkkabijGHF4saSFUswh8I4t0kkdvqUDbvBGKu/4o7q+/0vdPsOAFhhY8AgADp6k8qi+JsFaawa
52meVd8N8Pud5sZF8xOBkAE07vf7491uQ1Rsgc9jYQ9Hg9fn+lu17O7M7iKTgkDWn4ZcFb/KMpn3
eViF8SHJvFDg19CpG4WYtRWVfQKHGgyooWUZuIQi7ESIrZ4BckZ7kHr9LtNolpeKoW7s+bUVpRYj
4RQsK6Wl6xkWZHJCRUr5LLJUXKK2S19CYc9Pc6JPv72Jku3GyyoP0fWbA9aMoInXgJfHXqZwlpdr
cRXB/hz0uP47i1PkGuYETXLfqPJSJ7xtFOuEDoyz06n0X5BZf6fMzGujgn4uURLhBJHu4iVCaLXJ
0EJ2znOgKX7nOdXOTAMNAb5kPN3fQCsnkOo2iH+mvNLYnaaILlWY2+e5NKITpDh7P7M2h/ujrHxE
qDEcCgCq1NKX5UEooEh9cY0SrQiH1pyVH4fK6vYQR6vTkI3KVni0mBadWB425DCIMUH+UAC53jUO
KICCDlN2obLiPllBTpxpRlv53cooUKB5WUCQSLWAxX2c1Z3hTU2WwddJi2ctjOv9XLpbJM/FGZdz
Qd+L0JWGC12sm7mYIk0roJ8XU0PAHVsv7dDN2T9Or82Vb04GkVAIEuJ9x+B1VAAxJHW0zqQOxfUK
dm2rwbKos8tgxcXXhCbWA/KBSeIPRVJ6OH4JSSPuYlDjmhUan1KXftqf/AZY0exNyWFYlsoUw5xG
HtXs0k+q+8UyCLjGwHF8EQbJzo7n+oOieMK3pyT/kZn1lovc2sKT69DOI5km35R//uaNrzJav2ib
lRfazNqungbjZ+DYqD2hfLjTFb34ADmMW+/+WVkZ1YBSj3wAfXo0Dxdbdx7qsfEmUV5myGafw1bV
T8Iem2+NOrofkir9HYPB+HF/zJWNzP6iY+/Q5Lqt3mhlkbVz3RcXrxSGtPkRfqQgNnV/lMXNKrcU
8AMeYJ1aDYj7RZ0GQwwAckIpLhpyyL9ckSQp8pRDWp2JbOpwnyMKiKFoEia2n5aeVR+qJqjjjbq6
XL839/vrr+AXAOVF1/a2RTu0rtdpVlZeZDHhR2D2/07FZPlK3Olf7893bVVfQYdEiFzky1cy0qp5
buO8vIggaI9ehiHIbIzp6f4oq/Phjnt9KigtLy6hqImj2kRA+tIkpJ60IGu/NAKE6BvlnXCn16WT
Qj8cR6T4kH+5PhCNZZVJEYn84jij/g2hUBihncLZ/WAro4yA9bK3L2ESoUFKIdLK3380KM1Is2bZ
0QLOdj3+gK0pZKa2usxdquybrp8umVt1h6E0832X60Q8Y2tsxDorXxGAgoOlLzpREHMW6zskZVgg
QVhehlA1jkbQIbM/Dlu6NitfEVYMPRDZx5eY1eupGVWvkOsHxSXSMtNP46o6VYY++5Wi9If7G2ZZ
FZKfkbEoiJgk1fJzXo+VZtTuVYXT3mBMPJ6MOhAN4lBG/ikbEMs9VgDPn0K77qd9X+Gs8aTD2FMO
9eSIYZeoXpHt7/+itSVGOQpXUOhxKKMuftCYI/Q1axOT78fiX6EPLWR4DNc2crbVYXg/QVhReKM1
cj3vbmxSQbxTXlLR1J/DIXUuQe8qG5NZVGZeV5e/HkSi7IPckO1FnOn16IkC4S0vNfyCYqa9N/Iu
0Y5tGA0P5hSNip/0SnIqdTfXNr7uyiQ9k3SAejgUJDbs9SS9QYGk2sz1hdaH8VWxygEj6m7LfnBt
DyHCREAuxScoky6GodMwkJfk9SVUTPXFU+rgY1WriG3WWrND/lTZVYhW7/p+bo9Zq3k7PR3FV0vJ
040UcuXg0KOFME3PEqnVZQoZj12tt1FYX0CBFM+9bRXfKRNhWmCE77U149wgQSOzVZAE/CN/ypt4
IKniedQSW1w6elqHvoA8xx56ZwtWgpUIxqUOFKQTIr/FTQDdOVDIlNOL6hRD6WfsNGYzeD1nlOdT
PVKKbz6FCOeH7906jEykI7EJkIBvwPJZQSiUoC92oV4ZfjFaeN/QU7sNmuzNBmUUwEM8IBRjiSsX
j0jg1W3hamkCh8zp/ALao19MYuus325QOQzdAtivBgnqcoPmWRgToQbxJewFZ3zKISH4Vp171XOf
5kPwokftrD4Mg94Yx17tY8DsuVUoBzoAc+r6CHIk+uX+PbeUa3n9trItKgm5JCjL2C6oikZ3IhxM
imoyRt4tlfBxMkNsAZ2RDYeDSTBdqrqcHT9yE+9fg+g38OGHqcljEMWykdWmqa/WGinTaBvNT22C
nHScgzz62tRVWiCIlMZbTJWbQ8ZiogLxKvZK2Xd5yMyuL6I+MdILKjDjY2IX8QW18eBzneXexnO7
OhTBBWhqJERu7i/Fo0mce3N6gY2UnjFs1DG/SZ1zPGcv97/G2kjcz5LuDgjphm8b5iUQtrBNOGi4
M7dG3V6yYDQQVsiUw/2hXgXjroJO1g66K2mcLERxa15fHX3dpPhRJOmFWFP/rzTpk0FdM7wXBUbX
5Gdtlv8SfINfSaJidWzDunV9LezUn5Dc6mwn6s406G2nSvfBqnrrc5u1lnJwstgpd6PuFv+oQWBq
ft+MxrfS7YPZ17MctOmAPPTWbFYX7rUyjxzJ7d2vC5D8NNyTizOUWMbrY+ILtRa7nsbKRsS3dlmQ
wmOYwPpxlhdPdjgOmCC1XElmrJnnuZviJ6k4f7z/edZG4ckG54ZYlUbJ6PrrAMhtvcxxkoudeO4+
iZA9KuPJ3r9/FE4+bzNAF16SxZPZoM5GMb+LL1Y+WXuLfOwI73BL5nxlLtzgYD8k2FWydq7nEsNX
wd+HFRtSPfw0um2zt2ykqd89F0YhjgRQDkp/2WSeFHsojC5kFHWqD/CQ0qMZDMZGwLay0eiDUAFD
8Jlwatn+qRWvpPqXchcUYnIQQcaexg9G1y18u8JjZWMb3ERuZGmSTSKJrcRQy/c9zSMkGNs5uQAP
mc4YnBeQSLL/c/Zlu3HjardPREDzcCupqly2Y8dOnME3QhLHpMRJE0VRT3+WcrVdruNC/7uBbqCz
0SxJJL9pDWDl5XO+fl98Nu4arw1/eTBzvLDPtx12cj9AHgoi7v+uvXdqaSNLk62h0h51PoTVENKe
gPnkr/CszDz9yWeL/aYAdXudCE9fei9++fh7nlsfLSb89c8T4/QEJHXMlRrgVz8rqd0eWV82gD0s
THZMcs7ppzboh4cR8Duzw401qCpcM64vlLJb6D99Czn+Bx1+gNDepc7CA5Gw7id+ZN4sD+Ey4iKG
DGj2OPmt+sJ4C3v0PhovtZjPbLMQrVqUH8gksctOMhKiM6tz9CSPiY1DV9aZ6uMC2tApsLegMfz3
AIciEhfN1lJC3X6a34Up0BhwgDvq3npB4a/R8NhnPX1ZQpdcSunOvNE3iwVvbwMe1X0cDzUqdsPl
DZxPaRVPo1eM7RNpvR+6ji8p9J60ercUB/IAGLVACxhX6ukhMs1k+7yL+DEWA58LDqubr6OSgDrJ
pfGyTUlJLhcMZE45zP8WxXAferQbAAigybePqUfIec4d40eZ9etD3q8U0mOLu4LWXVjRRNn9LHpe
LW3iX9FRzyXwD8MO+ePwe3TqEv3l3EtHYAQnC+q9gESd9Lmwe2BEH2RILOIWD+zN5nrJs+7WUNZW
NeomwMW5dheukDMX/3ZRIq1GyzZF/vT2HUDHiauEaH6sJ7k+TBoAsN4j2e+PL4pznxeTGFAIN4EU
WJa9XQUSPYudJiQyK8vIXpF63EORoP8yAH3wyBtziUV87mzijOBY4rzgqJ982WRCej7mBO8yRL95
Xhe9i6nJDiSR8kJ8Pr8U8nL0QRF0TuOztyQL6TLJj8kQxEXcL7+7yIflfB77F+La2U8F2gtAgpiw
vrsCWvhaEgHQ/pGZVt16KbHXNXprF9qtZ8LZpiiKLHpjlcHf6u2nyr1hNKlFoRW1cp3vVT1SuFLk
zdrv4G7bDsekoWFQ5fXSp9eKafb68VY51fbaTiV0O3ATQBAJudVp1bBGY5qOK1J5rjKIOQI57l1R
Aq2BI1kHbn+EsBMS31WvFS8zNNVt0RAnKUY1eaqfXNMmUdV27TCWa9xGaqdWxZN93uX+JUOoMx8E
vxROBBD834xdT3YZcMYqZAPOzjiiquGikTdoblw4OucWwT7GWBizTCxzsshcR+j+Al19bDC+P6Cw
gZ3o6i55X585oFttiU0M/Dp6pSdfHQpCap4gC3qM7ZA++rVr7sd4aX65LhNPPXJ1ceHeObfgppWE
fsG/ieVJPEuBaCQMNjRHonVfTQ20NKeFuk8ZWX/CJ3Tcfbyr/qWWJ0kCMnXMRoF03Sr8kzS6q7Mh
sHpmx0n2+iFMVhYVoPKxuMLMW33xbT3rT1ntJeAKYuJ5Zc06o70fWXeduDWI96HhWVupbeT2q21l
KIELaJmrkknOYeE5DhPoqVVLVJolgFUW9UNGdwlc8Di62lmIPgw4PqRQsvXhMDpQDgHdTYJnLzyp
93nakuG6r7NwgkmWaMNKtumAqTXwl+l+8Bf9X/X3t3OGEgntaXQW8FJO3gi0yqMMNFZoyDhYOVm4
hkB7IAyrehrdhTvy3MfGVBW5OI711qB6e6cI/JFFexX8gCV3x1oF6us0afEM7qJXNpwE/5fdhV4m
hECgGYXAfrKda/AqIkkNubK+SSvYjd1RP0K9GY3z9bqSS9KH584oBp7o9eOloh198ipXyT0D8A65
qj1vrJoQNm2dXtWFm/lMpAFOGlJU24T6/XTagw457fOEXPnB5IHa1fs3oxzGRwiC8C8fH5dzD/S/
S20f9H96liCIQZ05g4zSGIqpjAiXh1RDjOr/sAqYBmgKADIBEaW3qyTJurB5Y8xQMcCSB33xA6Z4
7YVVzgQ0DA0BOoT028ZkPrlARcMW4UeKHus0nErFfbIDHbzZg1YbwJFnYAeaCa+iAnfex893btvn
/1B5sAmDienJtjDeFIB3hBNmls2kFUf+oGfhFznH49pZxuXH6227+uSOQ+syB69hg5a90xzKQQtD
HZpCsixy5CEa/WzP0f7bO+r3JTRUBIiz7hLn7+yiPowVMBXCP057VBOGraKNM3a0cGXdcbvOpRlY
fIQkTVrNOp6ucvRUL0SPM0cB8k6bl9TWrI1PbYfSMelrQkbo3WTKv+t4MqHYTc03Mufh/uOXenYp
8KiAzkWYxxF/u0kDzA7nTCD+Ktil701Si0ISSe+yfn75P6yEGg8QcgTg+JTQ1KpcxrKDIlsW970p
/QYGChiwaflTmtpewh6fAle3PAsEHyR4OHuIwe/0AxbKuokzdhwnY26jjPB9GgkYgWQZTb6MFmp+
u1iuqyyjeoyeIx32t/0qYQ/y8WP/f37INvzCYcFocdth/3PZ0K5Pey2gRt74fVgxv+eHrm7N3gad
3sFnj6AG7Ge8Cl/DFi+GwuxYm2H38a84c1a32wExCuw5FGHB2x8BVo+y8QI99pEbSKm16YsMgxGS
TjxGYyVJLzz0uV0VYuiHzu7ml3gKahDaRkGtodRKtv5epRfTgJ44sd8T8NGXhCnP3ObYTZhzoYuM
hvXpUGPRa9/VuiNXjbS2BDNvuHbc844fv8Gzj4Q0YlNnBS74NAg62ScmFiD/Ll0zzlUMvNaV46B1
FfPUhD8/Xuzs50IdBP2dTezsdNzFrJdoHYBxyEDfiks1aXy52scUpNV+ZVfUBRe+2LkVQUGA4BaE
ROD9e5LDdFG6ILaAww4mAnTy4fluAGNoaX0Hc3M3VbGQqXfhQj/34dAYwQh/A4W+g6D2HUGhJgw9
tk2LYyijHCSB5NIq525wpGXIK9B5eN/HrsEtwmgPqfigiAEQAy6m/WEAYW0PlfnpBnazcBdfQxYf
Pv6GZzbMNmqGviYYfyA7nbzR3KK5xJSHbRm3/jVjutnx0KZFDdjAhY/3zg1yy8s24AIGlZic4zu+
Pd5Q/V5d3s7NcWZUeodA1lMPg29Rr6WxwUC+1Tbuk30oA9lcqSQmfVmrEcgY+O8CGuO1XvbFyxjm
qJSH+oobOT8JeI4m+zauY+9C4nDuzfzvrz25EQfiWjGNEtoiAI5UkZshXmenoEhRw17YYmc+PjAU
mC1Brd1HmDtZSowtZlCYUaP/s85fvWXVpVYYHYdk7O+16aJqnCZz4ctvX/YkUdlIUsggga1GtX9S
/EF6eej1gJwhVXn7MFnfFQnxWWl4GJRZIkgFDYzoJz6PV80mlw8fb7wzRxmonE2YAb3GLQy+3Qyz
ZslkW8qOSaBCVdFBYHAK4z0ZHOgCY47Ceam5VAOdSUNRHmw+eFuJ+I6HJiFIBiAm3BRyEjQ3vtHj
PraWb7aePjYRWqw+72ZABdl/pN5sgR73FjB0OGIJmuQnj7vQruUBMJhH0tXJvU69DgM/5pdBO6QX
Puy5NwvSDZSlNjAexiJv32zqEmD15DYLaestpe9D/yATDmfkDp1L6vXrhZNy7q2CS4GqaJNGeKe5
3BrZhkAItkdGZ/rdjrwD4KqHrWvsuxTWzyaHxyHuhT2qdyIvLP6v6X6yj9OtroBIIFIGfNu3jxsb
v8ZUu8ebNaw1II6SqK8EeBzsOoToybCjrZ4x75wpq8IJJS+mIMwLiiHM1D1ho32iAwEsltNgVPeg
nA6w26Z+fZ2GZuIPdd1MD/mQDZ+gyesFZddl3bofslirCyfiTKAB3RQ0JtyQyfv2+zKwPmp7dEf6
rl3uY9f5tDCwoNp/fPDOLZNjZoL6BAOjd10m0J44FAgFO6qZuNvMQFRJReklEdAztyekYyGZgS0I
LeXTfDIZ49UkNpHHLgbrpQrBQIEuNumAkIvQFn7++JmCM1twM6AHwAfDUyCoTsLYDJOnjm/Dkjoc
M7qvx26ZCyC0gi+NjKwpE9YpWmCbwiDcBa5rYTIc5WBYj4sTzzKI23WP52hE5VpnXkJovq1ltASD
uEp1iv/AIgkU6E2e1eNBwwH1wYKaYe8jj1H7ZUoSystIwc+jhD89JddQtO0RsWYjbiJq1AOYTWt/
4UOeecVg8sESG9A7NFlOm5IQQpEmNaFEtqzkWtb9bA8hjVh3NC3+fiFGnVK1txtssyrF7YUSAfH7
5AZbhZrmFa6oxxou9FkJnSvhl0Z6sHNWsYDdJwsm+Tw18LG+9UAd9w4dJa0tEpqiwQRc6ZgVZB58
g/58CF1Gu8qurz7eB+deCRhxwPUjp4cQxslvVJ4v12UG3h6m5Pj+Xmf2ZHFjEQvxH7Uu/70OkEYB
+wSPDIjvk6WmSDMGRxdxhFCqv4cY2vSnlrUqTbCq1//+VFCPBtdjm65iPvT2hqPbdLuDBMzRm3S2
dzxMqgk6J2XC1dePVzp3jBCfAJBDexbaxeHblWzNDV9HKY7oxjwL2WS7HOqThQfRlIcot3MJKxde
Wb9rf3688JlL6Z/7D1SaoGj8Lhmpp5h6Msbb1HrqdqFz6ScH8Nd/n99uqjDoykDoC6ohJ7eEGCOh
xmHE9oBd29XKSbdjC/y+iPEvKbtvUeckKmEp9CMRmQBROk3pmsmrpe+1eKCMsmsmrSqHBBVZY5yP
AERYCYq/fvr4LZ7Z/jkQENghgCO8xzvX02aAMoM607hhBBhqrG9aH4ZtOm0ugEjObJSNZwgDJeQY
73V2pibIB9zG/GgXMq/HPIBc7zXDZdqVfbiA3bG2elnuZkBNky+UZkF96To6k+Vs0xhcyggwqAZP
vuXkBulR7YHA40XNn5qgZ38FtZ32q58I0RdjmsivEOtCpxbSf23ySFwHos2AjDcpTBw198EkEn2Y
ochwA4xXliK7pzQqRA167e7j73JmM6DowWASERHM4NOmUpNGs2k5pmkdUrKDDJak0B5fr3QcrqWQ
yO/rZpkvkL3PfiKANFFNor+EKcPbs5x1cPOt05kfTSrCn36uxZPTyqIuj9ihHSd+K/F+Ed68+Pjx
455rJiHDwClGOEbFfLo0ukdOwQySH4PUMV00ElTsAkyVtS0FpNj7CpFGCAiK6E6V88z9EDZ3WQiK
9tyTx49/zLkzAQrABh1HcohB5dvXMKkQtXMaC6hPJn1WoL4PfjQ06jfrFm9aLnzpM/cYWDIgyaAX
u6U/26/5nzYaqmzJdIcABOhfCprDCCFG6MtV//2ZkO+iG7HR197pEFHkK2gcGqwi/PQBINqwYJ5T
O4q4eOGBzh0zJKNoaEegsL3LFuE+yHsyJWCwxTU/jFKmTRkuLP2+cMvgVxwY9fRfHw4sXOCIgKdC
MofM5u0rhCgwSPt5K4+BgHh7kUVwN4T0YjfFhV7X5MJqZ5oSyIQx/URjOcF1dkpMURHagKTGPZLN
GVTFjW6hJa1kzL9xcIC7YyTHrC8nEAS7h1xbRosaxtJR5YaYuEOCQOzQH6ZzvVM2adku6SOrdr0K
prqADUUf/ecPAsViSDNtWQfIbafVHazjQbSAzOcRdPJh1+RLfA05le4KR4rfT/l0yVA7xut+G8gA
LN/colEvA9d+SvAAnq5D30W3xxrSwSXSjqFsM9g6qHBOrz7+8v52Z5+uhewDDVI0o0DzOLnToRwG
vzR/EkdcKm6smJkhyJ5sstQFVCS8rxpl+89ajL0+rOnQmNKBrrEU4Ki2FFzpvuNFP0mW3ACVvlyL
heYvADENBkKwiwceA7WWVqC6JraaW4tofOH3B+9/PwYi//Q1ARPFMPXt1k1XaOCmPQBUTeoPn2u0
2+CojbwOVM9gTcqhjqO/KBxzsKBkjhuIp1H7RXIu3W2iBDSSGfg0zYWk5/0JhkwN9jeAMWi8vdMq
x/s0cJrbQrWvu69+Q5IitHm+m+XsP3Vm+f7xSziz3Na5x4WLHOu95nxDPGvF3Agw51CPMKiW35l2
BaApT9DUidb2EmvmfXDF0UVWDEBAdgYr00a44gmPgf1ppubRMmCyF89zIO9HGaxBnbmC3Hl7If95
f88D0wxBdtgSIWHFTP3tlwYbQIPDxudjx71+t2aj2HSm0wuBdDti77cURqYoapHlgD93OvlKZFN7
Mxf5caRDyPYJWCz0Trk03uW+I6yQlli/tGxJf/qT1eOOxcuYVpBNmF0hMzK/wIRFBRstLfkxLTG9
72rB5F3cj/BSG3w597dglUxjadXiNMbMA6OA9AR0PNSuhthZT6dl/jxaJZKiWeEzXi68FnAfNp4c
oHif5r8GT5AfUR/LzxJRlqKNF9Q/MkrZWiQCaVUF2CF5XaFs5iq1zvrOl3T65dwi5G2+Lsuf2J/n
FtSIeFZlyMHrKPEoTBRQ3INmIABj47ftCLNiQVs03vdTzFy55qnjn6FUJr56SvIfaRvoH/6ytsOB
BWL8xjL0tXd+s65rIQZr4QZkas7/QiKG6aNBb4gUWS6YLboYnq5fbK0mGIiAG8mjg7UJRic5Ma77
RZsQPULn+viReDr73di8j3cN8nB7CODMxiGjwKfhlhOMSm8l6FK0MvEi+I2RxHk3AI2H4e9Z5A0p
IK5k1z+40TjUtnoRAK7ur6oum9yJTzJICCLeMHT+Z6Hq/ouMSU1nsEWW3HtZlz5XVyTobfipDTVm
s7ACXrwAV3NKlBiO8NQGMPUlyJhJSuCw1IJ8N4xfMFlQyQ0KeHfgbu3H0mxeOVcLOk7zlchm8cLq
wPzAwBiZigSc4cl4kOC+WgT+DwVQllZV7eSCpYDCYgrjIGDuO3jhMduXABDR10x1YVSC79iuhVFS
PGtHLcjdkloMLfose4SwsS+ACJPsex/XXQ+K2SB+TlB0FWWQjcjJHYJdDowbgHs7mI/IvgCax18L
uQpAdcSgcmCuwJh/qSnk10rfB9gDcHzqaAWcWi4qtHuXb7Vj/h3SmOknQEST2rFu5MNuFtQOxQCv
O1MkkPsXZZZD6rcc4nV8xRmPqxnwigc35qopGjclt0SZDFC7FINHqX3ul6hEeNnWXWLKOWfNAxkH
yP7G0FM2RRr15oa3mdAw29TDN9pzcdPGoToQJbvfLkxkfgi487tqhG+GKHOIED80k07agqhgXkps
f97CJhGKLsWwxulffw7rHyuc8q51uzTLDqwaeIMpT4SimjzEmVvW9wHIJbyLrhn61brwOjvemKZ1
QO6mtH7wV6/5kSOECsiqN/SL5nX71Yv79ZmRdlzLuGG+K9ugpn/ghMRI0QSzaEoOliUtCGzIXFXz
VGVXnT8t38KgDz/nnQhN0WjKvy18jZ9yGhlbrr1L7owEsrRiTWb/6Ii4oDCzRv9yyDLNwOAyIaj/
Y9dCwDuVjVcxPTtT5HqdCf69yXdtZoYaThO6vYdAK/XxZE3at5UZddxXoRsb9we0PRzlMW9iVmnM
/8QVmfroVmJkdr/WLK8kGOpQMoHppCsAO4zWEhrFs640hnuykNDuK6UY7SMJk2Gs3GSD+4iGAn+L
1VDJbs1kuaw2ZqXMjfrR8EG8wjY3BG1YdT6+rqPphF2o1OfewdW+jF1jvjMqRlr2C5VrAf8THJB5
WCYoQ8eq/81jmF4VNS4zWY1wqK33E0uSb4nX2tcxycS3UBm+7KZknuIyHxP2Oe5IQg/Ak4MI5FRv
aMXEEBtAtNAIrJDw5z6yHFqPhaUkOEQjl3QfagyRipmOw6eFBx7HTSftUx0EaH6pCHlzodM2/NN4
DWU7N0Awas+5y9DawfTlZ7iqllUZWmWwa4UI3NNIWG1K2STxd/T3hmnXEjroArzM9ZVgzrvR2JZs
LVafuO8w3lZDmVMir4YIRXVpe+5DbAK6rLxKsGfywied+gyOW/sDAAtgwOZxmpciz73pmdK6h3mS
0t4v+EVM3wWwFpAwGAP+LGKX9DsKWb+kyO0E3ce0wVpl2zQbxwJss7ho66Z7tQ0gRNUQJ63czfOS
pmWfeeI+AB3gwQcrYSmnhbEJpmss/AYmN3qQXmOy7qmevGQCIm1Wv9YNYILj6JNht1IF68QghdNg
5MvJq+D0Ng1llrLlWweWDlJTWNbGcHtSsKjm0NaEHgpcDPxiHQIIZ6JpC43fRK1rusuITYHBSQng
C8CpQkQ1ijp31F4d14dRdxvjL40avJRgQce/jDkPSKm6wJe71pLgG9oDuofYqwVAz2gdvowyzz+B
fQS6YerAcSl6qY2Ct6VwD+Eyd7cxZ2NaRHQAuAkhkt+7YHBPkebrkxY99iqEwpLXrEYet9Mr0mnc
HTy4XloOzVcx0KzfRwts64q8M5MDrBJyoAVpZSRuw36Ojg017BfVuBbgjsgYL107909jFDK+b2eQ
XGa0+fU1pHjWHuOfaDwu3ej/gvlgC3uMDv8FA7X3Bte88ehODal97eY1hKQ2iD3oJssR16A36vwT
SA41rZxx6cEP1NiXYR0nqoTm5/Q3VrWIi7XzGNu3bkolThnNX0HiHmAhi9uEFKtGtCwlYIAMZq4N
rEAxg5avpknmFbkF0+hFaxG5wgesYCp9OlBR+Fbl94wyiKZ4Ll5KJ2BuVURh3/6YhWF/dRfYuapT
mTl0tUnyQENP4/zHJFKYOIkYCQZUTQFQQmDlPb5zERk13q9ZYMbSIWV+rAnocPsRd//RJEudV4us
kRx3iEQBeoXOZIBTN1C+BVUPUTdJ6uF7EOlgBQiH8q+DW3OxUxoA2AJuUtl9B72BuUqXGntSB9My
XnGw1f6GiqjPnCgY6sQykrakWdbx0rb5vFSOb7cWphjuYaG6Sa7aoG0+QaoK9hUj7PqA54iH+TOH
g4Q7OA2S/x63hPc5gyP8gqTAdzttZJffoYRvH2Bvgdp3iPpUVip2gLo5ssElEG8cbuSVim7nNZ6Y
io56CDtwbGMpBHGE19wSQjtdTIMWXWlBtkB8nJcORxS3/V+1Tu1nyKWh+vcjBs9YuJKswdU6qeUl
9w09jImKc5yXafmqE6dvmAunr54nEQYhuY/5g+rHvi50gBu2hJ+EtIWMPAR/wjlkUrIUuINksMlP
kbU4Yd46hNd1K7MJT4DWZ1EPuJRLX9gO/nmEzbqggU4+oZZrliKFgG1XRW1ovN3KdRCUC+txLw7h
EscVQDqAEQmoMwQ4Inl2DxAQnDnSmtW8INbVCtuPkdsRohSy6Ppxxh82c36vBeZ2iDMpXIVrm1t7
mCfMDDE/E0i8WrgG/O2C2DRg5iOJBZxSwqhUjAH2Su0Mf4H/7VJDKpn5X6Ts6BOJTf4jHT0EeSpw
p5sWNk8Hy1g97Ae4ZEKaKAn8AR3qjmi42CwJwYZXBCOUROkfc+7NHTp33FzB95WpK7E04Vc5GBGi
/vCbsOiGAJjG3Ay+2ns9iQDojoHRqDDVgPihZ1V9H2WbpTKLMCkGFimG1CUqLAGzThcwu2cY1UzQ
ICOQgV5ALzMFSWL+2wRqHa5UxMijlB5EikYA1Z/8DSBSxgME1Io2AXy8ADoiuFKSLJjfQQEW1mOL
NV/ypuu9kk/Z/Dx6Pr1l8JJxJR9C0V+hTvbbEpQKRBKCYocjPZTR3RDVCrPBjPnX1hHfHiRgd2Mh
Mmu+QiYlxq/2YgGjL5d4z7xr22ub1JaXKoVYaTn13fK9B2hvKpg/JhZGwOGylMwM81RABqbu4Dhu
Odv5Bol4mStUNhW2qq9KjJKGP4xHM9SK8iZtC0QZ4n3yCYAgNygOUlEEkE1DKTUH8rFvGj0WkP4J
/oB2HiMFyRXEqtO+kzvbKmyyCEYttoDgR/+ZAtKoCygP1L9D40/f1k4OS7Ug+VB4T1slMMhFDtXs
+ITGebbwoagxtAT6pu+bL2O75vcgLCD+r4kb7H5EmhQVbZ/TP1Mf1r8w9vRlGWe9N5dJHXVYFjLC
dxpzpJchipFhMy95lBAMHApFBn5HOw8DWKfi5RcMhaAMn/vgQZeR7kZbOWRev6PYH75vCmNkb5GP
/CCrb16h2ic5OKQm2y5p6aaCI3v5JcWMxwtGN6O7DB7AXY15jN0HRDR/UKItr6ITbMRAQGCLRrIb
OKqJubdFyyJcwvUS4wdb60O0RaDGkCNaTHU4fQKiIY5KrjrxB+ZRw5+I5ogaIoLAW9GzcW2qqSXR
j8igNiujJbU/UNDiIsOFBZxkhuv5llMZNaXzm5lVSPO67f1ISIpMq3DP8ZL0XQH7HtSWcbCGzyCK
IvMhzTwtFY9zMYC/NOsfTd3Yl9hIQDlaidKpADiF3CNjj1G+ml7Uh7mXvi2MmRZ8ZhH3zQ5G8yPI
C8BZToiKi/spG4jQFVM6eKREgG+va5ih4LYZuPtNLG1udLCM7YPyAQXSRCbfGIjifN9Zl4OMoLs8
vIEAetNV2SjpIauHiVfIOzsAWHw3dwc5Q56hWAYXUuTZtVaAnQQGlbOMAhxruYjSq5OtYSwpwjic
WYa/MM3NeGHd2qAGRO9P7Lag/bySaJmKBNAgXuGOru+WPmxek2SK2ioeiXicA69R1bapbzS8VJC4
94nXl+AVBLB0aFM02sYJ6DmL7PFL5hIzlKO1i1cCEkIQ/gg3L7xewUnLyarjAkXucqXavPcLpFbD
E81ctpRpCwWKggwD+SUQNH7XS6KfeUhXqC6L3ODuj3WMijhB1uVHi5/h+utIXraiG787kcYNbHWW
Id0j7rsvraebX4DJ9A/QX5LPQ7L66WGZ/X6CbmuEQmlMXIeIIZXRJVtliutfAg5cSFQ4KI45i34Z
M0x3YYN1iwaOIC9Lx6VA1b3aGjoCbYhQg1gdl16/2M8Cf/YoGpKTQyJ997OWMn+s56nNq5oAeIWT
0A+IzBEa+MU/ilDBAGs4zm29spIIEwIOlq1xUFmrmieO3PeQyyx/tmsS4R7PVRvjvoNMfdF1df4X
mj89L5AMDsMuH+pI7KGLkLVlmDFcqK628juyRv/WQj/dFFEX+3BjT/1x3Guvz34tdeueIxtM17G/
adTButW94LrGXsmmGAvm0ijckkAM0sJHC+BlcnF2b9K1X0uIxza/kR/lUeEyoq5ByphSdCkMEAfo
B/T1kXUr+khj76320Oa2RcveaxE9knVIcxS0oTy0qMyXqwEeYwSk+Jj4OzaK8RNwK86VzZQ1GoGp
RwtKEYqv3/ZmEMUYKIFwFjqb3ZDOek+GDeYelG8kQ2sk2S2SZpRrjgmqgJIYZxhSzwEads1KQuSF
QPqJgnXQ39/JOKAPHnxDrlQQ6Ee7jiOBmQVsZ4razxZd2ZqlXbFms1UQiMiypmTM4XQYUCrQLpsD
t8siJn6vs58/e2QaWvju5T4Gsv2am2LOXECLLkOTvDSmC7+G3qyf2ylfYHI6ZNai+Tx23hF1o7HI
WO3QlHC38/ySobFMiziD7CqNOtQbydyzO4/koi+R0TGyBzER0w7wIOPHliW+qkRgoKUbosHlishP
IHjSpot+ScQMmz46pytifZ6N33i71I92Ceu6wpAh+Dviae54HoBPmPoie1iaacFvlO3GRg7S5xqQ
LFnwFkVZMdZoahfRkNNfE+QcaSl13yHCUJb1uw5V+98gtBmrpk5rhJVpDtci7kLQQjWAxXd1KBFT
ezRoxr2/Meyup7Wf74loJQMecMo/d8lgcEETb0VjIx3CqSLotqrdGmuCzYCJt194cg2utdFJhB9c
Jz+g5QI2WyZm+UAin32CPciSoKO36O+pM2NUekmzfLVtQPG+qEuuyaBJeg34ceZjsGToApFbmibX
8DFfXjtos8H2Afi51y5yaMvQyIOctQQcBfnKJMxLF1szFG7iwS0yM2cOcqP6FXmDHk+5qG65H5DG
Pqs8MdCpwTD+KYddHENBPrYaepAme4Zvnfg6w1sBoWKBTCpwkBlqMb7q+XOe65ah0taBv4vkKhNQ
qlLvCwaCZDiqCbV1kddBcifiOryG0HAeFNlMzfNCY/kbGVzwGkqHWQCDjzDM6boQQj5dnXKGjG31
h0OtGu8GHNJuALC61kuVWdr9akLjMozQcjpCxCFPxt200uHbjF5bgOSd8m6HXACtxdSsDQSjJetf
hdd7I2ZAtfwzDxTXp0DPNqtspglO3rrIzyP32SsQOqixg97MX1d/XO5dxOxP7I/wMYEJ3W+GLicv
lhHoUEhj1v2zhF7EJ0o1DQ7r/+PoPJYkxbUw/ERE4M0Wk5nlq6vL9oZoMwXCCZAAwdPfL+9mFhMT
PdmZIJ3z23atfu9MjHE2Nzs8YBKxjKVH68qPaluHr6N17M91cMafM1lBn1av5vC8oR98wq8f/Rai
KkdiEfe2yScQuCE/LMec0aWhKmTIdP87UIF/KUKMPrvB9CYj6ojFlUnV/dfv4Pw5SVIhz9zCS7LE
Xktwnu20r6FfEp/XuiWiEp/7304TopmTdO+7ZM4C2xhzTmYQFsYWqd8hrt0fTZTIn0tQyztnElF7
0b1t13lLNoifbVwmJtW1Z9OC4tKTmO6bX72W1rRX8HBu87EltcWxaTYqHKScg/8GK9qBU6F8Pg+x
kLhZd2L0gbZbeyzgfLbbMdxMhOoh0u9O5dYTh1rlReeBCOk45blE8szfjqiBfbHvOYg43kQpS5jX
0Vm/kRJyqth7TX8k5JK0TnxfV7aPx/x1HyPDvqDZcm680WxBukt4xHRMWhOnjB7rrwnXwJBie4nB
4hpm2bSDFRjSaRQ+xSaaEybtEWALKJOFB8ur3O4/BcAAnu3YiDFn5Q0nH22hk/ma0vV8r2fsuNhE
OBonq2MlPkZSVdIAoHDPJehphZSk656XdqKyut76UHLnyiTJqmaabzeXeDc+YrM2eU+B+UM39UmY
UdZkv5dmDr8V9MXPoVqZMXTL87mg9J3BCQPpczwpK6Gvrxs+XE1YeWpEJN7WxVu9N4pc/JcJKdk4
nOIR0vsDzlr9t0yuxRmv4oVm1LPirgvO9AGMD62bLOwzUz/fOwI9x4UAvrUv9lWWvxbOjhsmQ9Of
mhENRdaFWv7zRdmQm1528Ux+awj0TNVdwuos1+VtUlsNysqZXZ/XSC8PidZ4wWmBX7/rabtubCyI
P4K9HZ934UQDSQeztzH8N/3DNjruc7saWxQTBi2RxlLt300feneyjvbXYHTaj56nNCDpeNqed+PN
v2Uzhe8DRDsImghZNwevWd465NbyPqI3Z2Yj6jbWyslleF57pwESWteAXYKDVEyPI+jq7Fw6GXtr
CwgT7IEHtG/vUtuomSK3DwELZlUVsAJDxJTT7EzuNsLgtqhnp2TncjxxO9L/x78eqFFLrdg4dj5z
vr41Vus9xyCnjBtIcf7bSAP9WFplfc58FicdyPDf4YWUgz2Rbf1fpD0feoUV2ctQHDS3GkxrzGs1
XnFATplHgmU7iQvL3aaiKfk4sBomvMUaMfgnu8bG/q9zcCunPuS3JnWuXJlkEgZKErnY6DkckKFp
MtzKUJSPgfFtk617n/wctslMF5eo3v289qS8XsEFe7y4G0tcEbi9WYvOG6qPwUInC3wxA+lQo1iH
mU3sa5PXe33oOzusmrIw3hEl+TCEsU6FGqMtl0gxYsYSPbzg2NgbiPl9QoodbXwRbTJvPwEipMqa
pLPjf7XdBbCCcT3bt2pxjiCNuD3rTI0e45mOy67lZWJMP0MMUYagFhaHKRynPp/6ftrBT7FuFJ4z
2CyAorJJ40p2BB4n6mKN80wbzop0kzvuw93LGPB/CK6pjqPv9XYR9o15X6NFJ/nmRRoHcwiVlfqI
L44nfr7JzXQI45brNR7vuLT7z3XevEvSdNPflhusvqwoc9tTvO19cwqnKXnqV9W3OS8LEELjRlPN
mhG2SSEd3KKpWAIGRAHAPp6u16NzU21CRg8Ni8LfsvMpr5tW70vqepd50znDkBrSWWSWdHhVSJ07
nO9g8JlsUuAwHZ6daHT18x6I5fgE9DDq4QACDwufMaZOy26r/sPFV+1nB+quv+upPGIlWOqof5dk
kLonZyIKIwcU9KcbpMVNdVqjuZaP/j6WJq22IxpuNuD0mU3Upymc94IhGDRa7Le95yvnk2OLjSYZ
cSGIVGzzEqad4A5+NHYngmcrIfjES61kN7rAPNq9MlWV4Y1tejk/SfcqEGvjYHfz3pbHPymAAn8v
V/PmWfOgaV55G+KuFrZTeBx5TSEq/H7ZqqlM59Qdeuc0xdXCbsrzA5XqbIS4CaKDNf+lLP1b0qhC
fZdch+43ekNi87fprEXxBnP4pC3rI9+XEso8kr26cLRJu5nJ6u087yEyJhS3bLt9m2GPaADSt60m
ObTkxg//yjAYkzNQfl9lXazgR+qgStYCbiJ5r/fEQgs4He5fb/eVeenKUC2F3No2oSN5ZURVE0xu
1jtSuOdt3KftgYBZyzlbjYDUs2hTkSfOuenbeNZs0wtdEtug4UJP3eFs/8aqAQdpy91sDC+J873y
h6/3QHBTe/IAMfVbVHMGnfdjYHnk+3GepI37LBtxKDDhEsPjZQ7xIvretQZxWcaVgj3iepZ7h1bF
+R8XS7xlME+D82yVU+xldTwm1rPPADcS1nAs62NSbjEUJe//9sORy7w9gFVH/qdDIEhUKKN8mBa5
u9tts8ebfuAdcHTGljmS06l5IXJf4pJP11UF9l8HnnvOYwE0f+NtXTfeAOuSLoD+nktE40dQnFtc
Fpc50GOdB6HY1NldkBOlOFd297UDHlJp32424I4NlJ5NuzTDwxAp7oKOPVbl2zwgUDdk1/RpRxJ0
lyKUsO9sZ20AnYQ375k7+olmNSIg9TYBePt3jDscM9p0pQsW19I7VVNJEmDFebHeD8nEcwTFfZhc
M/rIn83VPMFdJYjFMYtZrFxSKd3yMZeySQo0AaHJSqnXX257rH6WYIw+Uh44HV6qLmr0SbVHyBaR
0FdfuMM66Gz26a7NFQ2Fe1GSMOfmtfan/aONe9eGrPSX8DVQoxPdJnCrLInkGmaeNfDBab7Tb/Nk
Shwu1FTLbMVkajJFt/ORi25dKb/Vu9bm9prrvefm8EVT4Kpx+WuFB36a2po3+ZhsQ/DCH84FKfnL
vSu9KSc/9JIQbwGv/49NSj0SglTtF0i++sMvr9cRzeKxfW/Xxt5OY7IxWQQb8yaMncWYV4dVP942
leZebGvrCHMUIAfst468cc+AUSfvlg4j/6fPeov6rtEE3KWAle3A2lAux7vc7alPKV6MS+iFAeZX
JktZnuzV9sc3iAjFD7M2fXUHkIEKQAmtwZjht8KiMzVCRHRnCiq76pz1HRi+rk6HKUkbxSkRTvlI
9w867yDW5nFYIushQF4R3wAnhGNqjbZw7gKwj7dlLQPA0hpBGByqsjjB5mQAmvNbn4akCOVh1u0e
0fjK7UcQOqcv65OOqrBPG8E2eTseAZnAtAI6LyCzrBh9N5Otp5MBJLWfS/Wr9h155HI7RJn14TEq
qvKkL/JmQL/zNfY9k68HPdWkkdcN3WWWQtlPSYuH8tSvfWw/2OTdcYKvQAZwmvAkTD1YA7ygYIQg
1Kcrt1CfeRgPathnhbWnbjpAXgflr/XolcjPfwTXRI6PVtd1DRm8wtYWY1Oy9/oor4OfYyjsNV9W
Aob/NbqMJ8gCztGO+Rz8BnDW5kGfbJawsz8DWT4ertOI3EL46hU62BJ9GSpfLacEfWD9c5nNzDiB
K244GYsk8bFbd3nZaGN+7cmjvpupuJ5zV+gDVhGdR+7VTjDcR14jxxtuuR6loRFAJEIriMJZeCvt
9Z7oP8G7yjATU1zW1MIEy3d/6FAQENAt/s1YzYQyrVhB/o2jo542yK9PvO3m/7iJDRGg9e6dgIot
l5oh4IFXitvineo2P5pyd2yskiwhRmJDCDKkF+oC7zQMRAe+kl2DZD2ii/C/ZlHmuB04BLfC2kSM
CoQjjxz8Edpm43VzX9BfSGlnfQv8/Z/stq454zht+2yGx45yd4jC9TT50PTYyoy1TDKNjqal/tu2
13V8qIgVX4krBqK5R/Mq1lPYyOmXntFGgVEtAmQxsQfiM4j2LDkRK+rYlXtg0O/WY/5gm+jXpzlI
6ntcxXN1rud99U4SkBiUYG3hbVVyOAMym8ErKbBrW5rHNx2j7glnQEE12X6UBrjS+tRY3vYg4OyT
s9g4TDJHQRlmQW/cnXKtmW1usZRYTkM7jWeN2KrKPIqq6nsX0qzPywXH8CUmIAsV7j60e07V8jJm
0t2dI9dVIJcMjoEbm2teePDa/mJlexBVD4a6IYLUhy0G2Uva+lEj4URJVC8BfzHhHEUoHO2d92SY
v5phrh5XXMtoYQSf2yEQuD8d7FHvdT2Fjzufe8iSMl7YvishPzbTub8JQWhf/KAbf1Wl06O8WA//
eL4qb+IHx1sBXdEuKUJsAL1H6vxieaQbCbK/RBuMderpuFNAIBbVdJUKk+N8GGv4zxG82KfOlHo4
0YMYBGdeRh0Xbh2t3YnkCERSWu77eHatsDXnEEWBypSoouCEIUiVr+vCspzPvn+9EAZtf/CHOfO9
ZmB1ftM5mwRnKS3HzWW9HfVpjEOVnPaGMpOXpVzFm9/4vLpCzuVXGycKBMP43i/oHnRcDbFhP/UO
YFiYagt+zRUWknRiwYMrZmjhledgeldgbnVW1vP0vVH72+cCbugRRLBFVhPq6JlogBlxQxyszQl2
3fAmuXVpp7YnBXojudgDYYFVCDLe28NbLU3y1uzh+I1q2O8e/N0WiJd7nA/uKrs+i2QNxhbYYsTT
NvHJfupgkvUF6RbdhmYFuX5doitpwaS9/Ai3af/joMXpCZuM2VljS07/IOgacU8pIhd+GYbKv/N2
rdTnhl4yOpX0cvnnueZ8uXUtIN5zdShvySflrWhm3K3Hglqy2DRASuZmEZH+STQvj6hlheOvHi/b
nw3l9Q8rIck5GypCZngjaZO+NIa4gLyeVlpGxqO0/as6y6O1FE3scC7HdX059NqzT88joTAahj7J
3XiHO6qsTgPX1YKugHFkvUXMse3qgpBp2XJrnexnLEagZbKeZnJF2XfrU886+J9cYwM5tUeQ0XPF
o/e3HcxcpZ5rDhcUczXTDaI/vgQGiTFVVIT0J6/WTp2HRvtf7BdIBgDR9v59kXrjBl9W7iSKaGG1
U7whknzk0VV1sQDCNg+tbMR7vbVdm08yceyijZZZfkZTOYT8aB4sikdLrr7YjvY3koV6+48uN4Q7
iPGDA0nVtv5R2jpIU5jEoi8ohahMiIKANvV4o40nj9w2eLKZh7d/HT3Efrp40HPZZiscxN1g1RKF
1xyKU+03ZMsmZO6RzueN4/vmknR9mreZBl3OpNYr+GcHb8IKN8DrODzPaur1hh9VHJ9O3ZTDmYRf
ss+Q7fm6KHlQgX1R2r81XWVHD1NYVmgVKu1Uhak1GLqdWOHtbi0jYFEdTR0cznydUAnFDDKq4BCM
VBjPAVcru0SRBAEz3AwdlTD5OsSVydG+1TUykxEYax0rTXvuGIMOOjKy3vehZ5Pi6/qyrZhi3WXE
RgazD/2bm7WGJkJraSOC4ISm6LPiV86PpYvmi4Bc/30oAXwWgR2vzHFVy6Ah6ul1XUWy3pjaOP+F
qg7LYgb//tEcCpERV2WNs2KMwis92S8FtuwQS4mp/Rw+MXidkNOEBZaG8j+yCNHmXEN0no/Q7Ztz
UvZ2dMvxubY547bnckWMExtxcNhoiNjn61PF2BifA374b5vva2K+1ZE4dwiVu99qJik/ZeSAk05F
NLgXaIHqFme8tdxgKk3aqw7mGLOwN+z3LhDk9CJD0PTUHWJAPtXEjrnj3Gy2LEjGuIiv3rFUwyg4
l4Dg1v7MYlTj9qvaurtFudwaRJmBwpgegbSdeMKH9sFBYNrzBoJyFBj2y9th3ueHWvPzn45wsX9C
nq0vSewlv9zBhfWuFbejDT5t8/AgVLS/xZxYbaohNuscIsjxTm1iIDdA4TsUYQYgfJnE/BJtvr3l
tOYYLJ3LMMapRji3IVxWm1uAureQfo5w0Y+D0Yu7lk6TGbucoyuIfHCtz2jwpHUvPAaBPJmggTPf
bomrc2vXOn6g2QB501OZhPnW2cFDhwasftkl2UYNPda9WjJUKeKh08YZnrxjmyH51F4nZ88S4pqk
r5wXGx8m4XyWcM2PKZEV5mF71P8ZqZvtzoAByydGkv2aaRCXzMODLe0z1CvjiB/qyX0GmZK6sNik
R07XuPmQamv91CvdYH49wH8Zp9oKbJgh3FgfzjRZ6/3eObBzB+aS4BH4q1tPtAkE/pslu8PLkXUZ
oONQePF1S9nwbiBaqnPFYCvSdmu0xdc0Js8NCxrwNcSofUHQnHx5qL+bk158npsk6QxSRs/b/y5r
snMHthPUc4WShoeq1NW3Nc7J+oJ0HOLVh1adn/063lGRAhZtz4e3rL8Q1LYzklaUe+m0HmF/9jVi
qKLSiaVIdd6VyqSJ1udjadyVQbaUX5pBqMJ/Iq2vfbQYFrvAxdWUeP26vcb4QPTfEFAYKbm/acwx
8hjNz4PiEPtZAxghmXAX358uYlu5oCoUcT/caPd9cJAg+Riczv49JXP07qHUX6573vTVV12T/HTL
BvG4e/RNcr/ZY9U9m8O7IlaxiKezi+wWja/HbZWNLmTvj0OALN3P8zQl984YwS/4em1/BvhMw0dL
L25zZgIq3cJtIVJoKkpWC5zLKmc227AS5r4JwKOKbQnXvwlX7Zqpehw5qpW0B4pgJ1b90nEU2D/5
b08NmsQ+DcW4IL8Y2ISfdwAkmZP1NZQpk0ZPd+t4dGuKLHYmHZNKOrB7c00zYO9amVrGg97jmWHs
2lB3lDqL5l0ChUl38bKK753oqmXaJNNFGI+ZzYF7HWHxDeZyh/sG2EdDeVvyCibZLsAws3bqY8n8
Mk5DRgwynzBORnv+PkzjufVVH73sxZy4gZs5wOJfot26LcUD6rnFEtWR/6Bmye/oK8KbH8i1QEI9
Ju6oXjsw2uO001FyfRoTQDmcGU2XHaEaupOPVGVHisl205DkgSaK+5pLcA2DT2cEaMqYdJ3+3Fpq
nO+2tRWvzjz2KltVs1v5YlDpwsh6aJZ98OungwYO60TZee8Vw1hV4+3mTE1958fjyqTqrWg0+WqY
Pwex7Y8DoQlEfE2dJF3VNLJh6VSDYvRO9lv8IE33ieM5upAYurxMXo18yEzj+HsLou4bLjJ+pZ0G
SHxxS+T3FKA+uHbQPnU4n5+3Qeq5MDAVKDyX3X3pGIThvKG7X/yVSwhOkwgkZqNt1lnZucif7UWt
p21QXnIPTOlE+RLX6hdvw8RVCgQANe5stDpIptCvPl5XzBL7jBxur4L4uzKJWxWNUK3JEMap8ZLU
k/fdW8hbi7BDVMEiSece0blTM4bw0a35s2AB+DCKO+LKaYfq5B9Taz85O+d8Bo3hzjeeWMrj3CJZ
/0IlhQnC3fv41aH5eH4aEelpIKvI2cBZ4lI+LfHOIa3ilRi71cTB71q0TXQG6oAtk5USt160J5ga
SLDvLlzqGulpVNlFFERzX6BpRTyn8GDeHUyWO0o7AgZveydxfkit5KUcJIImdyr5S+1iKxlkpO3f
xlHPKevNUn2tveXap6huON/Z2zlk+ZAsSa3owum3w4XyZupQzVlNPI5X2EHtxZdeMOAXuKH8kSln
CMiGKisZ4XsZUZY14db/NV28fOy7NS23VmRvN62uVv8l1ke8+xDL4vhnjxu2Hn9woQI2ssS+ZtT5
wd3BwZUjMG8GXLnjlJyOJWD/Ars1dX9yLOMILAzb8lxb1vCPxA/24d22519SdI08IdVCr9ysK9C+
HEYZMJ8P9gfVaap+xYezvbGh4Kkz8Z7k+8G9iWrCs3HXzNzDO6P6H6oON5NbcuEgoyAbeZbtxcif
e1bMxwbN5RuhAtBt/lRPfyO0ajqN22S8izxJi3ZcLoA56mjFHdAHzw+Jt0Zlce0GvygOb953EYso
VRAmdTrvyDzwXotjTf2uFuiwruThfUz3jCmcUjFXRtpBKY7pGinH5lkuCIraSf/SJGm8+kdfwVug
k/gbLbidb6J1O/BR20c4nyIXoXhW2sabzh5jWnnl9RORrRAZxWTVTF8k2Mu/ghexvtUDtjXARNft
cmvzOGAXS/ozFzMj7X3fQ2mg5J/QlqAoREA/uCwERadiSxVjUplHkpO28M/BN0nOChOjfTdGfo9L
qlnc9VSLZPGKcPP29tJFxp/4vgLOiO7oNI6ftTYiZ60hvz41DJKKzhO4EED6Uf4iewvTFz+FJ3K4
0avgaLSTP/aI8ipFOd6Jx8NW3VRYYYy2i4nE9/ly/YGzeZjWcjnNmGXUJbYA3aFyD1Szs3bAmBXa
V5XTKCITFDc7El/B+I1xr6JGrCDR20XaUuvHNtrGhyjSqsqjWlfRfejtzh/PkF0Ms7pu/hlgyexn
JZJt/N2qSLmZWNHI317VYmNOLQYYCBBfvOahVeHyYrSI44tytqZ5OCZH/mU53l84z1pxxkkjHiwV
LuN5M5UI7hCJJ6/EU4m/g152Qs5QOfvIgoeZ+i85iJqVkgjvtI9WrmZUVYNgK0F2mmE2wI4EfVsB
MknWxBOJadT5TcLjakaIFxyUaq/af8ZY5YhT6ermnhjmQxeKUbd9VGwYp2HxyN1KrGnmtKQC8ZsS
H7+5RXi4fiZ+KR59Ng2TI0fU/1WhHX2OHrarxzjZZnk5Zlv/iDrjtV82CMTxdlTr1l9ivVeaZxQX
ST5E05owIrSRummqiLuFw895Mw6pt1nnd5xyDPscu9yAC7mibE2KNFpn8M/WtvhWjldheAHAFt/S
Wq2/IzI+9roFNhHp4NL/tvqBCTFy6C64wBmFogjqrmV8akxd0Kx6pbxiTyBQYpq9n0EUhnyykeni
bfdav2idyApA7Y/oz2BqyDtnxSnE9DK1R24GXKZFFwn0hCsxbN4ltFCQnJvlcL+iBUVV7iDM7s52
GJV/wo2POi/lQuIRfNwTrhGkVotBFnNNw0HLo/th1zcB2PepDXczoXjgWeoxxA3zR92slgvNc00g
nL1gM+cJ7HPiUOjj33iIvR/IK9w/nOpreNVStdUJsHGqfzq1vYxo+7mj9Y+63SQMDirTsmh6s29c
P4FoL45buczZ4c5yicx9kLkFPP4pp9pfzt7OqgWnVcn+oXYpUcHbV8rl2a6DUeXrtK/37doO6E0R
R7I6eTCBDxgvpI0sVhyQ/7030izpa7GYi+UAb6cgrM7FHbvQRudlcPdg2lBNTiDQcBc0w+Q/0TlR
z6fQusIwak3EMx9o+IXOmO8nPeDJmNd2pwZSoGl5/OmVBtJjOVaNzJdIe1wxm9zVbRPJpC8SG4Va
i98OLT5h5fGZM85eL1aNgBVxRKI4HQHLXxGo78zPweRWD9W8DPpxS45jwQcZHagXbOwQUBcaz4ta
sNqfwfTL6IUPNYDfYt0ps620vbdSQuxmoyNYd6O6TkrEeAOHcVIjGdztBdv5inzgvnStIDoNmB7u
2paH/kdkk5x0YU9HoM+OhYgunByr/Oxas4CHDnL7DhAiHDesXbM5W9C83i1yeQbNcGi9E1L3jgep
Ee3DIp0NdSoa+VfcU6i/eE5l98LwmfxF8tjiG46qZcqwdLlsrASE1q/hVFe/0RlF+2kkyjNgk6Cb
D8eWH7mnqf//2klSnsd7B+b+193GeUvR0zYPYESzuKXpoV/J42rVt3FrUG7AIHT/E6GBPEDTwK8t
GNyPkx0s43EreZWrvPOFeBZV3+DQiHiV37mdB7wAKAOqhxq1dHyLsFx4+dJiR0UsCY2bl7ue7vrO
a8oMBC/+mAidas94B5lklr5txptodtr61nGFpF2TYggMOlBMpGdSfQ42W8J7Z3Pnq/Fjky1vmes2
hFoSl0YNQjDYWheg3XH3hFCXtP3Q7LhTdnesnqiOk9y6a2cKSAC/LPpmA+IeLS9+o1ddokiZ9q18
4CVDYnFd5n7ale8sl+6ImVzKKOaICAOMSiFm3zhXjuLqT7xRhveLibAdRMAAHL7OFj1sbXh8ijlA
L6cA5ZOs90pYt6S12WncZt2fe/4/fCs4FQQv8Mgm0rrRIDIb+UBQeDRvbEXv4QssBscHoZAVuF66
zCitsrBy/faMHKeNT66Ie/9sLMhSMrmG+WzHAnntpHZPXPywFP5pFbV31Y8FzZPWWynRuLXh+HT0
sxh+8P7K8KZ0rM3cYKQALu785amOcNJmcqxXBKN8iczixFe59ugsDyQEmfg2GefhsdoxtN8kO6kj
yF/agx1C7DHql7L5PnC6zjfQm6xPQFKJsJ97K4jHlIi11udpa44u73UdyHyGRv2jeqj8IlKWnLMp
AkNixDqqHwpfgPk9aQ+OTDCxtUWJOCQ8jyts12Vc54jJkXqEb48rEo9HRD9TboduM5zXxV+3Z+3I
NsTc1+3v0UaOP/+LsI8xLHjzXSxNZZ9tje41XY4KeoLIBw72ocKvCA41cfP0LVKY1LShwwctG3gP
wLkOubJthf+SOqrmrHJNLbJ43ien6Im0vjEJx2eG2pKY0+Bww5n7y8zqTa3VEcJT0a4kGZoYredq
2d9UW8Y/Kigeh9EBSX9u+5pObwdhEnpnWWN7HohvxtXRBWpLgzKafkOFQNsnQ+Kxw/o1UkO+HAFm
wVzYXhCTO23hetEBVBMuvoAFw1RcEJ9TRSdnBvy/2ZHSAFoNyE8ZwVpbAQYir8unaBNW1rSKu60k
+dG/MQeC8ktg+vgfnANmLOCgpio8MxmvOGS/v/EWQydixtzT2Nmlc/YGsmgJVFj91wn9obyXybbr
22oK1nde8GtD37pURZ9I+c/T3v6NXFfgIJusHU1YzPAcLig+uTRi/E9jA95uJ1LDeGOqS86WUcec
maosj2L2PPYnHvdniUbqGxI9ydEAXr1IINPz57GvR8OHC5mFN9YNrCVrNT1BUk2MhwbNyw2T+xYz
l89znMry4NTzEiIeMqw3gywo8QjQv0ycRrmpiYVPGWr3jzUJ9E9vctSX6aP90hFTJG4ncOq7iKS0
q4l1w3zTUaSCjjci/x9Mq2zuJzRwn249xwOjpXRGZNgc3Dzy0WQKMq1KEE3qVqJLvFlxm+9ejTUo
2UjeqGPEDucRoR+RDtYUo0iIq+GZorDpi7jb+kXsrfXlLAPETh9xm9yTjdV5BUDlGmQI3+P7qDEY
SWjc8RFC2ZT6eW2EQKIv3e1yJUGh9hDdg6ujsHtQvhn/2NQfb8VifIIICFTAMx7FsgrPhv6OBEQQ
ydGL3sOEBY+7J2VZSt4VWjyBb6ZcQmKGyuA1QM3cQNG45jXqj+kj9FtqpzxH1r81p54pOvDnP5OF
4itFZFyZM6n09m8eCZJDWVNs9qJoM08ETPjXxLwj8OkRmdu2UMmi1DM9LzOiau9w/obTMbCNwMMN
uYxI086rIxp/CtJ/vGIal+pZECH1j8s8CnNr6XaXRdrxUNYOXfdngKkzSNCniL3m2HxUdl4LpTWv
EjnR4THMHyOeVbSxcRtcIpflLKvR3QMeuWQwp+FMPkXmOjWMhm+qhIwKQZyRhqBZzm0l15Jrfgs/
Y9vZ8Ld4ffBURRW7kNMk3udaRq57XmRkfjSiq7q7EOHKdxit4lNZI+9yz7v1f4j0WHIS7/ooIxqp
fo+kbNbLJA78GlEVJRcr8dztEX8YPV9rYhb0lK7w9ts4RHXK8LiChsiWDtO01Sb82jeDTMAsiS7P
LbT0nYNpT5xG2lNsRiN1hY0xRPrnwzr2+2XS23LjYsFL8rBlacVxuCXRHSyp6nkJJz6FtUiAaHya
TQsHSqZEHji6GR+HqiTigqfXfms5LYYzki26niyv3dVLGy7Nc6v246+D2+HGOLgqrzw5hfR6/R9p
57VjNxJs2R+6BMhk0r0ezyqVL9kXQqZF7z2/fhY1wIyKRRxCM+iHbkBo5SGZJjJix9p56eMaPxoT
zUk2CWvHMx2xlwVRgJuZpVSRoigw52QYxP7ZgM1AUd6QuX8YJPHlmYx8oH0b6qF/zWWn1CeaGs27
qfHT6myChPgattwsSK8W6TOCzqzf9QYvjmkAqWDPiQlto/fM6TlPWmPckUgYUe9WChw2XzNRs7TK
yJWH2/7oX3xylEehDlT4ozDVJIFLV/5qhM0loUFa0Oya3hwkt53Je0rbVFdOOg0EP9Uk0U1X9kL/
r50KIyW1YqqP3hSnSO5zu/0yW0gjFqHxn1BBZo5xMyG0xOodashDBrsKKTPFpPZmLDpjOtFsnj3a
JMA5NSCQfu9poCdpbhv1d8dMA8VtSa+9lPQnRDtaosP7BhVxRA2okI8aqXBm2ahTCxBjHnp39B+G
9HnGlfNQa0kynOnLxIRXzBUZFDTli6I1JKbUTDjB0WiSkuWjVE374PT+4B/HPsFKrIb8nl/Ynoi4
nFTD0JfpmGAdNNhxwnyyYImEGdqRwKc6xk7U2Pq5ENJAv/MnQ5TOnaHkNjim9iP93bdGPnTMuBQV
E4FTQCUGhkuLNFCjZvUjrgLnIeJ4gw7DQfLNpL2rugkDzxdHZbDIP5CQ6PWjBWMkPNB6az0Lb9KQ
vOtFkGJXUVmPTVCyy9ctQZ6SlnTHgsRBt0figoLcjnqCrx+m2CvIr4nCOqnUpdA4ZYFu7FtqL+Qf
VTV/JkgjkOtzVaPVrWabOk+GPj4kGnvorhspo/VGFM4hdEW+eerMiMxYHgb7cEAHvOs8zJRu9UJN
6rkdhVDyB3cay4IIYogH3jNniWGoOIbRTz8+SXhcn728rIEvBDo6/ClkBzlB7WqqG5UbzLPfWzFt
+EYRIhGioarb5RFy9DvSDiTC/LyWnzw79h4bf/LuVCo13q3Mzcnaw9xQ+qPj9Fq6m0bNHG8LX8JP
Gxo1/Y37YPFVCVrv04h4dHJjiFy/KX6EGJplSCB2ZBU7qOBlQG5M85z0A3hoNl1ddsEPeEaBdQYq
h1niOCajyfUHLIKrWEX54AWlRgbe5OJ1NCpKfXyGIKOPyTA9/WIpiOjpxzcn1IxVWVGDyG3tILO0
3MeYDRoXymKUKlDHRN5BTpaNeA2lM94bcdJmz/Q8tI9j1HZPeprXbNMI2mvU+MHwuZLz/YT+ke4G
FgOyMTtOrf6WPc5TX5iNNFKYo551SNYMQzv6HskSGkHRr+24mM7gfbXpbz17QCtpKAa0TIp36d60
fU31dzEWS/+VVNhnyRqdxjuS9t3XVrNRgHNPqZ6DpkCyDw3nNkclZRy9kRIc3CaffjRP98Nfftlq
wwHJOOiXmZkhdhOSD+9kkHdpAAbozmfDE8EnUO35SzyELJxQZs1lNHNVpQwTyFsadHyxi5g0oP+J
d6KjEetQJcZQdc65E+kfqMo2GW7cpLkfsjZBk0Oi2nhtHLurd0WrVywE5D8e6QSfE1MSPtb3kxeW
zs4HVmXsay2bu7h94pqj4mvRF7OOyulUUmhpH/mpw3PF4QSYXykdMqimoTfHiXYD9JScXSavy6DC
mcqp/gTyiepPktjFz9rprGqn+abNUZG0dG4g4kAzIqsGJaA/myPsI91Lw3OlDih9gOJg3UE2SK/v
xeSEr6T6TeOeiZjADBVm6x210uBMI/lP6dxvUVuTtDRK/6jGPUQY/teuPII/hlsQWRMoPPoZgfzz
bum5In1E4hW0gxUdqq5volMN0jbgghV090J06gwRsIO7adIV+8X35PiazouR9ETELbfIHfNVRQEC
3sAo4lu/shMdwo5Tf+koeg7nlB77+5QDATu1DFtYn7JTztHQ9t8a0ND/QUyQH6SSStBGlu3Ze18i
or6hk02F4FzkgwudyLipKiwXdzS2oIqYiKyYr9zzjW8aCdHPGgpNwiY0RyQ0ad+0XkyR6MWxqzoT
0g0H8r6mycgFRNGVZ/4siHd1P9B8kwizUA86nUXpyZbt+C2xejLbUxc4/kFwA06/kZS1j7T4zikd
vSJu5nqn6BcEhe1Np3fkkRS7NIhLLMP5TvVMJDTha8F8PkCHpl8i6fVXSGzqy1CL5KfCPPlap0N+
F0h/nNtGPHZQwxuznzTqq3OHska6zAFi91+QKpjZUX8xh93I+XXrMNPH20SmyaMSR7Gxn9AFRzvD
QmrwBTKGT7cbPsR0p4FnJm8/cVPknKHYfGiGon8eomhqnnPKdfRNOVXzKSUniTQUH9gvKCx6+4x8
TC9RAWXslJhCWsauLLl4Xno1V+pvFMbVbC/6sCw+kNfIb3Liq+lcIYsRx0D1FVoakHAB6UmH4Ik4
RHzTfI/oM5uQjaDZbtDATWpUNuB0cH7YldSVctLKehGdp8kZ6SjLEoLnwlQd5lyQScJkNsDhlHKF
YxfIa614QOYa39NMU0Uf+iIxkAKpKaKr2Ncz1MKR9I8GueSCELKb66AlFMYnKGi0rhtaaGcuKhlT
36PL8r5D4PKjx6I1quiEFYbIjpVwekSZtijvMXAuy50WqvxqGm2EuBE28m9U2nZyTrQ0CW5IkObE
bdgTdaiy6lH90tiF8ovbeMbb7XPraTRTifRyjCpzBzayDV9KpF8n3R/G9piIgRv/JLoaAazu5SdU
ddGjBukIVFSeF9N9WJY6trO02mAAh/rWT+//B2WgqTRh07um3QU34DkL664ToefsJmsctMP/CE+v
JKLY1J28DqcsLc2KDOSOzJJjDxV4OKFCV3P+qglRQh4V46Woxsw6Ji0n1tjy4WiciPsNuucKSNQk
wAGvCd2VO8r853+hcSl+jhR6itYFGK3uNSPX0YWg3xXcM7fg0DNocwESBRJCjtUERck/C5BoNNNC
6ehp3RZMwsEDenQMTWHfj8Bh9mSIrG+KN3GfcIgDqWmjPcuJxmkEjPQN+uYaKNLSsY6nLGRhy7RA
gipMadJlauvW1tScWniYYLLD7nwdurnCwDQt4HC20GdXB32Bo1R80rgj1xC39aoXPqD/WUdhPtcW
FZf8AZeoMqEh+/qg2upbBoCvoWfGPGjpaZLRAtl7JB3dvuu0R2QM9lkKTdlLCjInoi7IRehrjmlt
Toeij8sd5qbOvujzLVPetakFtuv//JCZSfrX1IK2VFmVyUvu0hT6HjIr29bCW9pFuw/Xn3n1cyLX
wBBqBru/I7yag5lYsmpdk/rxWbd1494EG7fBrF4dxZIWb0vXEbYtPmeHPqXVUIi6AndWslPSuOR9
ZRyvP8vqpPlrlAUZW298ExXW0LoFTdEuDhX+0aY69BkSV3YTVQgpifm6jfWw8qmw/FExMdVUC1/h
xaNhIO+QaJSta8FDPBrF2Ny3ce8Bb6Pt7/rzrbxFtKCoakzkStDqFwD0FtgSepCodTGqE/TPNqZ9
QipJ8fxfxxHMBlXH/UYDRbvcbIKM7RwRC7MvqvX7fBJIRafB35gT77m6jEIYqUuLHsl3xFlgjejC
DWaeB27xZOel+Og5gzLcTGEkXPKAntiwZp+//9tNFD8qLCXZuywA8su5LrA6seAR1S4hQvspMLhm
KFESH4fM9EEqz6z/2Myhv3lCbIBv/xh1LMa2ME1wTJjj+K1a87f9e0VTdaERLJzcplNMzY0R+oJe
korDBbjIRO52FrpDt2qJxy5UBcySa4pm3LQt3QmnWHVK7lUePcXU6OG2GIk1pntaIjzjktFOi4gg
hQNKpdV2/JvUMqjCF8i7dwkt+ekROygUsinME5SCySRfrWrSi43t8/30hHLNwSBRzEi8axZW85qT
5GEYitEN7Nh8BRSFjmEK1Kfrk/P9eptHmecLOzTmSIv1VsVKLKlpjJSqwAwESt/QXBgIty+m+nx9
qNUHckzHdiQIRbBMb7+ZSqvqZPsWQ+GXfYwlmdlZOrixqtceCJMLHOR0U5ok2t+OAkDKqSpHYjKI
mGg/1gbog4lLHT0LW26DKwuAzKZKbpVbj0VV7u1QaJsz+hbtwfW5IOW7JO3hQ7X9jDQCYCiCD2BW
g++90yK7FYkyBhsby/z3LxaBzfCatGhZpS6w2MDIpkZpK8vBJV2ikEJMqdfmPTI9Mg63ZalGB1PP
t0zIV96vTQbQwKmMbQbn5rcPXXhFGFlNNbqREmLpYfbJ0ara/qiDvfn3T8lQs0+CxMEDI8m3Q/lm
BEQ+Zm5GcvgixdDS3UWt19RlujHS6pv8a6TFpGlKBYRMm45uQxD6jHbLvM+cfKQ1RnRuCeWEmqxt
nq6vh9VBHaqJOkY6KhHH28ejH44LtE1DR4144wcrxv+ZFlxe7Exod6nWiu8jldcf1wdd+3ySM0/y
UqWtLnnhtK35FHXi3vXpcbkpU3qsFEnHAynqauOlrg1lm0KixXM0AZHw7fPBnuaK2heD20ug4L0s
aT4Ku//aoXc2TqKVN4l4QjUoe3AW4EH1dqRylHnWaWbvRnXXPEIR1U8j5iEfKe2WH2zPR74Yqj+v
v8jVMbEKoueMMxBl5tsxw5GMojaXRztkwSlV3zq5TUDMH8IBcBKMABX8z4iaXF6uD/z+oNc1jfMA
P1rVnA0+3g6MFi6L4SKVHHpGQPs0xfYED4xfedrm/+lASvyN7/h+32ZAqRqcsxh9mEvTrIqF1wei
LmHZKzV3RlhyaRzWG99wfRRCWoJnwd69mC1anUF3HJrSTfMB+YiDbP/JiUyx8TDvJyUPgxetzdEq
3n82jdSp7LymcqsenhnqnXo6m+QT+0MAvfj39U+1Mpg5n964coH0NezFp6K6NVplGDQuwB3ltsF+
8BQMXno/qsWW4dI8xd+eBToITqIhU5tNFZbOXE5vGBQUvNotirpsfsFr5hYl2jG5B1CIarqj+Njd
0OTjPeJglHDT1Tjqrz/uyicEgsTy42zHDG55LYEAOXkxKVXX8IL2g9q0yF3oN/p0fZS1l0q04nCb
wz/IWJ56djjl2EvlrRukIjh5U/qdzt30aEnUxtdHWllp89rG7Nvi8iqWz0NxoQ+0wapcM5rUczvY
fkQOGxg0NeeuPYNcbf7dcpo7IUa+Klcgjr7lmVDkmCnooAlctVKGR04DqELm5NwKGnNP15/uTwC5
mDIc4Jw7LOlZvzrvcH/F0HT6BehggCJJej/Tm9mwrqJiTnvOjq4KeVMbVf4frbH9d8wIxJF9UH0V
YL439rOV78mEEQILEp24bXkioWweRClm3QKa3lfYtZQp7bBWLmOKvP76M698UUcHOMx2hisSx+Db
R7asNDHbMGzdEHXXrdIXxkevbFMa/moSRWAg8Yg5/OuQEgE5W6dEoIKR0GIPQKmTZUkY1S4WE5Ac
DPNI7bU+qGDP91lPx/r14d6vQYbDhBFzFZUyorWIZKaedFfQ2JUbaEHrArzIzwrPujHK+2/GKIS9
s2GZSq5u8R4TdMXS673KDRtnuge3Y58T30FcPaNerj/Qcii+lGqZ5Oo4eUxcsxbnglJKyP2tQgG9
6sqbOtdrlKpWfvKN8F8Dlj9Dsdh1G+ag886ykQIMKrIqUV2cRLILQcsXGgf7uSvL33h/y6+0HGme
p38tPQ2AQxw3OQYVQdGf+tYzD1IB33H91S3PhHkUWmhUrukat67l/aSLRo2TotVcjWgE4qphftJ1
x3KJ2a1j12jRESqkc4dnSn0cYBxuLLaVh8SpS2dta8QpXMXePmSMVTLeRSAjBaKLm0yx20s4Nxtc
f8jlkuYhCYcsBC80Otokct6OAszLlCE7i5vFBr3pKX2oIRhPfGRCVN3Ywfyjs8883v+OUQRzkjac
t+O1k0I05CmqS2FQ7fbpFEdfqsqCR3f9uVbmPW+OOMhGJaO+Owk61D6jkpmC7hU8XOmajiYYSw2J
XHps4BtsDLfysVCe8gJJhzm0gy0OAyMv0Y3Tf8C12aAJqYyiD3xcy73+UPr8dv4+c3h7bPRcO4Rq
YYS33DhEY0ZcZlHhseJr51OYZwEJDpnXr2WhoAGzcXcLyan4wSmT9Yj7RSkEx+0EJRP9aif2ih9q
AE/s1gpPvqNWF+a2Vu8r20HhXE7BiAsC2ypt6dTznvIqa5QDQB3zcUKrQ+omUXR5Mvs4dL4CZh6h
oRSiQ39NP4GgKIbRyc3gqXG7hyCTBXtcelS04yg+x43zd+0D2zi1aSo1D4uExduJNPgC7gzUUjdQ
7cid6DfcRUqSk0yg2ez6a19ZI6RNee1Yua+kkqIIkAU8+QlsVtB9tnCwcWlH6w+tbIv/hrHbcFue
z5jFR9YpHegslDk/srww2FXfZpPKcNj0wRWa/PQ3RpP2Rx+nij3wW/EA2wPn5xS/kusP+if4eze0
wVWFGwtp0OVpmyZ+VJclcityu75xW2Qy/IIewnnuFNuYvVZtmHZB6z9MrVJ+EWlbntD1m6+ll4vP
PSSEh46U4fH6r1r50n/yvyjUeSnv0vXpoGl+GEtsUGnQvvhVU9/A/cg/oqCLNl7A+lCUtqi+mnNe
7+2kcuQEykAx+dKNCjMyr1DrGGF2lysITP4fnmrO0guSQOzvi4M57USJrzqnJSATepeAZDeHRAmC
ZzrOm8frY61MYH2+P5mkuCVG04vHKkdCkKi2Jxd9wBR/8ontPg6ICe7aBCjQTyFGZePwWh2RTsY5
86Tzr8WIgZKGvhZnk6v1hUWPPUhJVG84vbQ+edjE33KmXqYT2Bg5J3WDKgFR27v7W90phVXGzejG
gS8Og6DrsStQUiHPSFGK+j9VRzf/MfL+MyZzko2YiIfy42KyBOg4U99gA86s/BlxCP2cSIDPeZ+E
/59DzcfPXwFPk1O/9jt7dCdhR+Exw3zgKY3RBu2URBXjxtRcfZkG1rKWqeNpuIwJQAWbdoAMxHXq
XrvtAfyfW5kkv2fx/MWfiuITXNxiY46uLT1BF5ekhk1ZaXm0zaK8om/JVho0Hd0PAAbPTVGF4JDo
4b6+HNY2WNL2NoNJ27SWqzyqK/q8M2egTV9QpPDz8kKboka7ZAz5qyf6wRYLl1IEuBtZmq2R52Xz
93cEfhopY8ZDokzcl6mF+skZgYoOmXORg9b+6oIaTUFl5tnG0Nra2HMNl8WGta29PFZKo+gowMd8
1a6qck7yxutQNI5hdwATHNl7rEaC4ZBxLer3JhJjd6SvNQLB7zk3cLRsbafSABDs7Uz6IK7pjoau
Ng6evauMssasaBI9fdE93J/j9Q+2NjfIAhH8UJeQ7yLxNEg9bQR35paJnZx6R7EOoAMSokfV3pj7
axsXAYUqiOPYt5b3JbUD8Sz7aXK7qhxPfh7UF+xy8oPqj9OHIMjH8/VHW1troAIpAxLkG6R6384I
5MC67wN/dTvHc8RJtnp7h7bF8x87PRe2m3ozVUKL6+b5+sB/6kXLsx7FCO0HHPVEyouRTZ9zTgVw
4ebKIArYEqH8Xjm4wLiNVdrVWaKDsE84dcXhsa/iALpBSfsLOsvB+NKDTcge6DqJBWj5kHYmL5e9
fSjGEFS8DV4gPtX0fquXvOyijykktJmV4xUtDRxB5d+gwZ8+RmWnolEaDRMJKeo1+a3xacfe05PU
/JyaaYIXYSMROtA9U76OfWShaLbLAVV+C/HuFmqOjm/Q9RezMgPI1sIIczhNiLIX2/oQZbVJz+5A
KN/OGLNCS5TbKA76b8hto+RUt21Ynv59TM0iRUaen5T/Mu4q8JQIukYhA5/TW38oi2xk2rEzHBG8
ehrNqh1Jj/+XMalAS8PRSekuApDKJzs8VIw5SsvjI2gImhv2hpOhDMNLpzobE24+oxbzDcEFR6Wq
k36nrvF2pgMo1DsPCL3rp3g37LwGG5u9Abh7SzizsqQkuWmDK5JpEhcsPqADIZbGs3RwJbSHAMKE
qimwfVLcSmG1xmD+g2n6ENVj9P36G13ZpqQEsUz8zL8oCr99wqmPalM1qO0JMOPYQ5jh6Byx7NG7
YycMsVG+XJunzFHNkBq4G/Jxb0eT6QCzlkYqt2ymFrZRAwhUhooYDlYzwSsxAZhv7MMrRwglDIMp
yuWVJM9iyth54Dd6UE4okqBq3jXx3B5sBrGJ5DH9birKnZVZ+rDP7MbbOLPn2bGcPZRL5/BfM/AE
XgwNDS1Ta66nLntKeWHzT45pg0CvsmXk4igrLya2VYesipRpV3RltfG2176t6XC5xqhAJ3e3mL2k
gFOCc41docmebKyEXAwPfky4sJyvTyJtbSQLhvic+3GIv+Y//ytGiDWoWplf8l0Jk8RDEBkkVWk8
ULIDlB4qIjtnSos73WrpDcbzJftW1mV2QaRlf1LTTEeFSGfjD1ZBad6E6FYaF7QyeaTrv3NlOXNc
4RoiBVEU6bG3PxONSmM56TC5MqB3U7QNJPCaLuSNUebFuvju9MvQXU9ekSz3MmpRhIaDIFhIV+PU
T85el7bFLbJr/6bFH4hG5a6vdPpqtOjWwogT2pOfTV/J4+a4kw4xrS0I6LOzaoWI/i0ain/VKspu
SMpCx+RkElazhygGzQ9eDy0mXDGx+vLSkXaPyHEi64ep1EBtQUKr4pb7YTJe7LrEdNmUVtwDMk0t
KMFFM/KRwrgAwN+wWX/oxjH6McigeJKh7/8WhZk2B6/XfLp3PQzY9piVYlQDKb+60aHS+YdUMccM
h5xe3OhqnWZfr7/Jd3JCrism2XttvglSi1xeAhOAscASfINrdBuKn0QFRf9fC+znM/3VQf2oylpy
5w07s78t2wFiaMaHCfYk0sbfFiLxdOMAWpnoZPRZSuTnCEqX1QRbA3CZlJp09RzV+843tI/c8uUj
3oPDy/WHX9kruRNS77K5j/Lo88b215pSnSrr88LAW1NhbwHl1pSgdCILj2G/oW/0mTJD8O8XGtIo
5CCR0TDkcrP0p1CEoP91aBCpaV4IG5zw1As8aL6MUrO2qm3zelssFBtVkAFAb77pL0OIoB4pLk6a
7qY6Pdw6XQvnysQCAPJ6+hn5dn9K1eLp+mtdOQ+YTySPTUktQ1uKhbg6Wl2TBZKqtoX+FNCRwFrc
TvvHqnSInsuONJU/xbe0QPtbgueVDQhDesSOSHfYkp3FN+3TiZ57/BZRpULoptUJfBZI9X/f5jjI
UQZSKaWRZKmU60O8U+IxM924NXq8KS1stgNty+9+ZSnYsyJolmxSwl9mxaPGcDxJQOYO4O8PDiwv
rNYa5ajnVA6vf7N3dUv2Ae6ABqgqx9F4e/N7/WstoMOncxeLZrfqLLrLzdT4IO0mPIaKMV2s0RrJ
FKfNF9l2+iFQ7Ogw4Xuy8VZX1uOsOOHLkbjllyx+g0kPAkypyHIN2o4+J5HRADXXvFNu98ZnfML9
rcLw2lMjKpZzXk8gjrXnX/TXU9t1YhY0+5hztJthaG/QLjNltGg6RnGgloRv34g9TtwPUFj9sMec
cbI2NrzVp7aJ8gkR+THL5RKP6jgEiWqB5nTkKaYrd49bDrwqJAWHXLeirSv/yhJxVJLWgj1/1m8v
NJA0vidm5LWWS89TZAMIcWJItTI7NDbWJlYhZ9trO3xG+AA4ylZrbO3J949GVO06Ur4H+PP2OYRB
8+n6JFz7YeQ9JT5SAkqMuggetBwEfa8qBmvXls8WIe7OaDt/4/lXtkTe9P8dZbFDGACSMEMPsbuI
Qb1y7H3Dl158Hnr5vQMAfFP3jb4Rpv4p9Cy2YQ4aKtZUdmmkcRYzGzQ9IbvNKVtUaavsCktpq1Oe
DQV2KDgC7xpsXOjTSYAGPGTwLOhVKgAM3YkIpvCHWG26r8BaxwsuN173NUwUid+DyADwjJBSgISg
1AKxSLuuv6/6Pn72zB43o1h05p786NwtryTDJ2o4Cg6Ivl8buPMZtXUIUaycg7iBwaZj/UvHIRh/
LGOqSPMOOJMY3rPtDeiScn3OK/pI8f1D3cN2ALJryK0S7uqC1En10Y9Kg4MqxdsFaQHHgiNdm6TC
8tE5RRHB27kqLTW4aDGer7u6ko6y08bQumhmOwJgEKhfacgKPPN8fTqubL9zaYfZSAsJYuzFOnHC
VptdX0x3otJwjEwfe7RIYO7lpOrGHrByZDIUmfFZaj5XDN8+dmzEtBnZglPLD4NfMT1OcIsL/An9
aryj8W24tHAIbijpG1uhNH/zcmbOqgbSZ2wKFF8XI6egP6NxMt16Av6WGaLbyyHcqpWtvUpqoNwS
ibKw/VrMf/CLYxzaluH204BZoq+l7GyR/hlQ7cd//2jsbLQ02MiliCDfPg9uGXjE6Ckns4PfcxyH
+Xckt/pd2CCnuD7U2kZCrhhD6TlYpRD4diglgzBYFMyPdLD0G99QylczTcWHkEv3BzGAW7fMaiO2
WnuRDrcr8jMsDrbAt2P6EdC1CDdS19L91joqBGHpPjS64ghfJdq4HKwPxr0ANTZBq1gsRlk5ZYp9
j+GGuJmzM+Qzv1yLLiCe5MYCeD8U11aVgJGGPMJjfTENxzA0YtmxKTsimW7LagRX7RnTSzEFW7nc
+RW9nfHzDVnHlIKELqHGYih4DzGbqjBcgz57uqM55FOgh6frk8N8v6S1eRtDozsLz94l75wu8ALR
Rrrb+0bpnAeqFuLJaPM+uMX4OUuw5XPa23le/cqwqYBezLEKLKyOX7EwVF8dia5wX6VRCbZKiwRl
c3BtFthXvNTwWqgbrTpEXmN/GiyT3nMtENnvid6Gl65An3/yclOSoRw876eZ0Mu4U4zA/0inWJ5+
sKGh2buoJfe4o8lC0fZ255k/kzY29HMIJPCnZcBagJKtGP/h1Kv/rDDue8BX1f7RQNfN91xhu5G+
dFFgfFha9TlwitZ6pdeMFFc8TWX3XA9JlN3GODQ8TZnRxyevK6ZfOChW6cXLgfcfxh5JEDjNUrz2
dMejQSpR+e5RdmXaiZwczi8yyXp954MJ+JnEXtAd8zFqIIUQMN/FhWJiopeWjXqDDyNMQE1N1V1r
zTj1xNRbc+MYX7ksU3jnCLfmCyMZjsWCCBtVxTUh1l2iYBwawVw5/g+1DDgNMajW5F1X6D06ijjC
0DIwnQQep7D6R44s7fNkF061ETH9CYkXkxnhDNdIjcmsWcvrZNd0PbRIlcJEGrzYuDGD+YgAksGz
Hqo7e7SaI/7OoC8iSle5Ip1DIIMI5JCuU2NSgAeRVX69PvW1+TUsfxSJcjqzuEtQgF3swVOag5VM
cuHKZGxjsCG2kn0IM3gczDbH/2xNaFguQxZCZKkBn0f71FEn5YbenCa5SYt0iE4yTPGo3Phh8468
/GEUlQn0EXmTqlz8MMpf6EzHHFxVkOcdVDKviI7J2JfO3eio7fdJceJx19Wxne/BOar4AVDIwmtF
4iP2SaTNoF4UWE/6QccptwAL0TTfKc+PD0Wodb+u/9qVfUqg67FnVTXRx/I2ZGDuiSVqpVMsT9WX
GMfSYT/qgBw33orz/qWQgEdZjPSX0czFMda1NGLZgaq7ap85X5POx8ABEeeDTqgK2wa7mhTEcw+A
aKgToEclVgrahjDg/VHK6YLqH/gI6UO0gvzGv+5hCr3fYIJK9mT+44VPakOLTQW4EYjxPmjb0bkk
yCI3rgJrr5iDgKoO4ngN/fPbYcMCilPdTCS/pk5gwZtGN1wcxMYiXTnbhNSRA2CwpVPHXrxgL6GT
n54U6VIFwCYeaorzs3UK/0mikI5O/zxruGgQSpKQpvdsuUUR1XdDBhTbzYvUcEcMQZ6mJvI38t4r
L47Lo0WOl9orYofFI5W9nUUQdHWXsNK/8VQQNzRzlffXn2X+WxbLFeUGaj3hkOrlRvD282RTY3l6
X/ZuFnqe89vphRkf6CuQ0C9rFuBdRs16Y8yVmSjpZaDRmODgfT08m8zBtnLav7RSr7/16qxOATey
s8DsHArYgR/GHCe/6w+qz0+yeFKMCgySH/SfkLCb1+hf87/Wsa0OB71zuxhLk7tUlGjlQPNTO0HO
VD3yenCywmq0mQGyPjVuiF/G0TfqoJgh8fTm9EWAc0iYppF28CEq+g8D3cUf+3CizjULNe6spMzw
LYiDQnsNfEKeHWL82XM5ZsP9rmOuEn8tOKq+K02g5ZeYDaNGyCVC69QnMaDYlOjaf07sLjV3Qb7d
nLn27plT6DJJ/6h8+bdvwQoc3ZJl07hRpI8vHoYuGIUAFkTO0ojTQP4aaxSt7J+vv/2VaTaX5lDr
U5+j73Zev3+9/CArAbhJ9OsaTVSPiQ/9HC6Qtafl1X5is2o2Ntx5V1l+bHKU1CK54M5Nom/HIwXW
EkAjJMdW1XjqM63+Cbgr2ENNADxaNdNPhDblHvpTtjHPVpYtd0v2IIOrA296Mc2MQtSFV1EDbWUN
Bg3I2NnwjeF8/X1qKy+UEVhF8+4AM2wRYZeTHfVlYdKjFrYgSxrDU+uLGWnCNYve9JmweTztMCtS
lEMChmi6NWrmxEuLCWm8w1HZa35VPgYBJza6DriZqAS6n1zpPwrsqOXG712ZduyW1NXm3qX3DUXY
i+BdXEUU8cA9UB42i8cxSYDvd40et7uw8hI3H5rEOVx/T2vjskWjJ0DyLMRSVFJEOuAYIP+uklvF
JWmb8ElWOZ7AXaw9cEzWAFmr8NP1QVe+zZ/cOJm/uT1yWd/vugGi+tw/qNtTASFRxd3J7uzj0Oaf
PDym3OvDrcw4fP4oznK+qlSlF0u6ymJVdlhXunXdgv6wOgcbBlkkW/KMtdCcGuwcbdJk4LBRvF1U
k1FSDsTE0jXQQk+H3tfD7xkZphntm43YIgeVdDX4vR1SjTh8UeGti3MnSwPjcyHH79efe+XbWoQ0
Op+J4A3x4dufM3iZAk9Wrd0Qi03svJPQeiqYx+emFfltDGZMHLUkyP890TJHiiwLff627+o9Uxyr
ISUJOgo7QOCeh3tiEvv1pSMsOF5/xJW4EfQy+Q/utiRalleP0Rm5q4ZF7eZToO0N39R2ZaU6ezUK
m9OgF95Z89TmFLKWTgFmeq/Xh19JFWpMKqpJ7KXkKJaCjmhC2x6KonFBZ0zeQVgtSKIMm4LHEFg1
XeoWICyUSsz2ox4mkixrpPmf1QDy78aOvhLhWcSQRLD0C6JGWOyrA7dsUI907gxxOx5MNDrmTipD
Wx3qLq+2auwrS5gdnA4G1hVStOUxyX0X6VZT09vV5yj2mqC9cM1qdw4eOgcQ+dnGtXft6Sw2SJIZ
fG0i5bdzOcCZrdCdqHEBNdO0XVY6XkJDNvpf8eSoxcP177pyOlKU5XrGQcXUWo5GQb+Aolg1dJO1
zb5VNKD8hpa7baQpJ2uAEDxolvFUQoPa2I8NwYO8PZhJt8xhM48512gXnxF5S+TlCQ1EdPjFLNWO
UB2jhzaddqQxVEpgtI7cT4ndvzhRgJFiLu3xM/BvpT+g4fPIstu2Zx79abJtSNCFimWU7fUA9Pqm
xuRhKodwN+KhoB2gQRXVse4T4HW1j1jmbMf5MFPUJ4igvu5pv1MH7xmYjv5o7SyvsF60olaS3QTL
7N5rNeN3bGlKcDIGqgauTs7kNfc9SMBdlbUIPer2xekBUJwcGjXAADaGovPxRswpO6t3Oqh/ZoyY
FzOyg0FXInSdwOt/5wGAO5emvcba4/tiZIcK1qS318wQp7idkQJd3vtlYBob0+z9h2cpo+UkXaZx
J1sqXMxopNEPFJsLO7uQLzOIwfmNvVYbnOGjoyYJ0opek4j91tsRsokt6dv6DyAuIm2hau8kfqUf
YOlmKZzHpmyi56lGWwOluC7vfKK5MzWj6B5xR/0w0lH65fqsf7+miZfmkgfxB5vasiYX1tTaplif
YC5zJvwvzs5rN25kW8NPRIA53JId1K1oyfmGkOUxcy7Gpz8ffXFgsYkmtPdgY4y5cDXJqlUr/EG2
0BmVMZJze0RUDmNPWnR9vcszTcJBEsirptxBbeb9mU4TK6xw+4FnoDf5PkLBfG/U8n+ia3vv+kqX
N+H7leZD9092PahqHuFaIZ8ERuh7MTgtBkwdIvjciQc1xALIGMbqeH3Ry7SDRTnFtkI+TytqkYGK
eISPHvJ4qk8TtY80+9wNSb2R3DAivowYZNF/e9bMby8Cf56NvaB/Mk/N47z/qnXI3f50qiLRXksL
UsWtrIdqf4Rthpm6iGr0xX10rpGJT9FY3OuN6lQnUpWElhTgtdgtzVFMO8x4VSx/i2wyXE0RZeWm
GIPNAnplGd/GTkpTPDCTskV/B2ztjkDTVqem1NPuidxiUtH/t7vfpe7DjA2jSqA9HfqThPy/gj1m
lQxWt6vChtiqNIpA+Tv18RgOcLPrYNGMWvskhRZZKKDucPgMJEj6YkYx2phBGrTBrdHZmMphMh/8
8U0rsXZ6iVrtrmojJo+6GTbu1KM86E2YX8dH+v7lAxPtKN3P3aUJ2ZbIfNSZlYTIjoj8rSBJPOiG
r3yyAb8/1fz4W7V3cC4NwkDGrRKTsGY3TbQi0OOO4+oOQrNB4xnN96+KUOzEC/EgG3g8oT70Qpni
782EPZ1LZ1zQaffJBbges7r8acetXf8SaUFTFMkvJ7w1UA4cHyZZir+KcQz9XVU1fXFA8tQ5dmqu
iTdMcaIXhEOz5GiaqEPf2Bh3FU9ywZF5y+kJ1DyvVAbYMpoNSC4xqS9o+aPl1fRtnO7LoWyLp7iC
mubJg2FHr2pDe/Tc2DVXi8SL0Twlq1VUDY28c24Q/vejE4cX9ZAJuw1Y5KVAfD6plfGMRaxte3kI
Be8xFcCywEXnmEjYeH74P8wyNs9CqPh40Rynva/R7v0uGXXT0RJXkuFzOpWqs7Nhv2iPfhTr5R7W
Q5Z4FvrN9tc+AEB4N1WgCL+aaHAXr0GSSIqrWrW40Wr012j3y9bg6jEqoXeS8IPeHYaW7GpiZK3f
1lOkxzdBVtTUUw1IchdRYEnBCXs0Izy3p6o5IJjIrZfaNTMAOTa08lvXRFb/rTGkRnXTSlVfg0oL
m9siyvH+CJoQQaOB+CvfjLiFDriJzOmcI7Ti0TBMwiTkS0s+YEkhI+hoItA7ZIB8d3yIvN4JOvER
ArSmosd7UeOTDhpvSs9ygfexN5WG+hNrPR9VXQz0QMumYvyEjRbeenaAKZWDbLPGH83hvsiSsUJa
Mw9bLwFg8cv3a5PeUJLF5W1uO8Nvp7Ei7qi+5LPTqBqwRA8tQzpZAqqCm+LRGuEySo6zT/GFMF0q
COz4uJrV1Gs6WygYatvar9oAB7Fn8sOEH/9QNJeyUDTZLlBrOdrlgxRlN0rWKhlwNR+5/qh04q8F
5sW3Jn5uDMVtP/0kG8I09nYMVv0Mr6cbz6WjRM3Bmiz/RAxO+kcqiegerxG5OKa9KWoP224OlhWO
DBeHcMyCO1kRvXaTpnL/kqK89Ab5HVddPUWA1JsMsw13fd8FmOeUUozqo1m3iec3iIQe8RuY7sfa
rm55a7x0JtiMsipGUJk72nKu7KfYweQRMIrZfh1kUVu/oXu0WNA2LXZf3As+ZtW1yt07Gvlsmgck
BBoXV9bvHHcP5W1Q5e7rEIn8SUlV5YsBTSY4RmEanfqhyZTdWGBtBm6xqusjf4V26mwqL7eoDUY2
CAVtJa8r8xh6lfMEc66vnYv2q52URhSnkX3yRRRUZHOhfdAzVX/VEZB7SfRR+1kaRnpfl1p9H0WB
fWgC1exdqzbCn0GXD/4eR1A06rEZUDZq0pUcA8kgBAYg/auXo37JjFR7aCWo6r5feWz78jA4znCb
y/V4K3e58fGbHwFADh7dbzDS6vx7/rn5RYChnSh5FzF14acaH43B5RZLb3z2cujmkel8Hgu//frh
ux/8qEJBatBLvBjL4zGERG4yWicHUYodRWp35zO3O1xf5bL65RXSvAP3Tp9LWY4OWsDJwvEV6ySl
mpO6FIU+dtJxrz3k+Mx/raswv9WNsrvDU7B/nuqperv+A1YyOASuTBoeKtwQbdmCR8MvVkXN28U8
RuwaDRxiGQCRHXDHurm+1NrG0cAgkhrP9e0SdCBDSZWHVuVZaY65PobdlGRcCsjMOw8KFKitQuwy
q5ob8CbNQwQILrI3NW4abAs066So4asemNV5Sh3zOfUneePJVvJEh6PKKBd0Ct2puST4Z4syIlcT
wgnYuyCkOEp75cHo+vH5+vu7TIGRi2B+gVcntCqUYd6v4o+mWnXKYJ+MRpJv4ziQ8BkNLV6iKG+Y
CBRer7J7ri96uT+gi88Y+ZkYMVMz3i9qThifJx0NPRXXJAQZMXVggGwASu+U/f+yFDNbdggzvOVZ
wLSj8uW+ps014laPFqTmhroxHrPYDzeO3eUHo+UEVImZKGf7AniLqVcUktjZpyoEYD8D0u/JequN
HsTlhmcVRgHI0wDWo8vy/t1NKeCauNetE5Hcl/eANoPU1QLDwg5KwnAdMUvUuj/+Eh0Q+HRL6UZz
i7xfU44bTgMWbgiaqnNOxSlQPC5iyTNF1W/U2pfRC9iyib4o8kDIRi5Hkk3ThAIXHePUzpYFLnIw
QXjTY9AO9LUHzrwbBs3GX5zMDnddUIA7Jn5DvXHO/zZUFg2XvwgZ7kv2KeO298+cWVaBmJdtnvrK
DiQPKyfjgTmtoXvMJpzPEBLiP1ACDdwZQY6X7kzaqL2m7nMTpw+gii7jBKs8oAErFUfT73pl15VB
nBw6u8XkAUPn2t4FjlnWT30m1JaCYgzyl0CCwnE/ThPyLPALZ/MtOqq4HaCK03vAE+xTN9UjI6A4
0d4As7TqRvS+3Mf0OVDbIuQ4MFiWsLuq6KYRHSzrJKo8vglx87yd5LzdeMGXnxnlEeh19FUgLV68
X8eJutKRCKQF+s/P7VgnP7DlLEpXU4WiYadphec8wxPBVeuqOOITV327vqv/ynm9/8Qa+BSCORNw
GgpLyIXcRHHto+p30norV3fgTsz8pU/Kur21c1qkHtBqJ/NSSqTPHXamDbZRMvbQMPcj8SNEU7bf
CQlLqhsIbfiFyei3VrdV3FvafpR6TIoU/CS3aNGXn4dvwuCZPuQ8B16ej3SypJJNo9O0UKZ9FCsZ
TmIYaFx/OSshet7NiD7R9+LYz7/in9unx/HTqSPHOOWz47JIGBK4ZcQOn6pU3dItms/S4kNoaPQR
NWkbz7SC94vF+K+IQIYYIVETe60zjN+7qbdizFbC8UknSa28NrTku0gTm7IWK+9T4wkZzMh0S3il
7xfX5C7QEhOcfWXRtgtGM/HEaGxdDivkZbCdSKbBl0XwAXT7+2XQRGmsumrtE2q14h4+Ho83Ypj+
qVElNOmoS0aJxpos1IoqnUMB+yWhKkhySesh+suBgrm9Ob1C4gLYRuc14JQUsVK4CCyIDB+dKcc+
hJ5+ureTuD6XAmi3h2lqdF8xSweInLT1D7Mj48BbKrTbbmdx+8t7yHjOm60I1LbwxtUenIwqn/JP
lQoP/R6cuLUpR+kW0wjnw7FmlsKfG5oA0GmJLaNsl/n8x9g+2W2T7jGv1m40YDgfv78Qf2QGwsVC
91RdJDmFI/tmMFBdRPDyvUFYCU4DOb5K1bh1e63tJhhNiIrJf/U9Fs3LTk25RXG1JD9s5B09cGMX
kqxvdPfWTue/qyweiIZeXOl6wmtTownUTpkdgsHvPscYCm0stZIgkoUiqzHDsMk8Fl/I76O0TILQ
PrWy0mO9PGIwSezG5ZLe0J1TMayHKm9tZIgrWQ4MJo7jDHG31SWJyZ8E9mMKzUs9xITGSKf+IPd4
RTJQGPY1TkpP18Pd2mdjrGNhI8b+uoAFZnI9dHrfW6eEd/kw4a7tAT6zN1KbtXc5j+CIrKRu7OP3
McBJQQxFHYJsdCCdHwUG3w6WnfRV8Dw7l00vnTCQ6rZ0xVc2CxQ7fabakZReXBg2Lb60JpM4pQNW
H1EpBSdM3vCKc0J7I9te+WxEbwZxFLnQz5bVBNEdnF4uO6hNhTk1Z2Kob5ImDQ9MedJ7KJXZBjhv
ZdIKSA4JYHD73BwMfd+/0gFzhwAfQv9E9ze4R1/L+g1QUvtGf8r5PIB/3OWJICBOibNL1Mz8VMWF
P2xk/pe5DOAfJLlR+jABTSzvL5LZAkW4IjgXJq11PN/j/naKxwGdEjQKvoYkVA6eVWESeo6aByTp
Sl5GG0Fu5d3P6jf4SJG9oXa5eBNWmEGlBoR9Eoo8ja4jS9kIClQa/+STT0gNzbDYiN4r9zYtGxXd
LwAFyH4t9rNuICAaDo6Eh84UnQbwG08FXnleF431TRRWg5s74eR2VBTHD59XeO0zKhP6i3bx2fsg
M0pnonlpWMJ66k181JzcSTfO69/gtkhMEGpDMIlqdc4SF5d2DJE0mJxKwvFgkBWc1lGk6hTcPt2k
B2PgAueW/5MlK3mK4UVjauWM0aOM2eirqkzG9DkLk9h3TZLDkKrJmIaHIsqKzAVijrRsqVSm4jlS
J3BmCaRIOQihWD5+TbGMf1AbODQ6MZef9h1k1rsGbiV6JW2q9BCcUvzBQnO0MVMfoz6561LmDG4H
bt24KYNA+QyTwelvFNDVzDaCTntu+sb/hk5P9CzqPFV3CdbczZ5RSiiOIzzYTxP6Vxgs9bMDuKB2
B6k+Vjq2s8nsMNxF+vBiJvD3vQQJvgHb9FZ5xHHCxK7MyNLnLg8zc4drav65I1vD4dEuyTSEL+FY
ZUTASr16yGrgmJWwml3WOWXmCWzoTFcECm5zBvOhZ66ZDnQ/kiutG7ZDxSynGPJPRhHi2IQXA+bh
dp4O6lMeIzkEZFzDMDVO7PGcU4z+yQyh/mkDAN7lyDve90Gb/USUMnHcgXZ248kMrn/BNdY+11mU
/WKk6f9o66B+s1O8F85xG09f4FZhimfzqDXSG619B5UWIldsSekBuzBqPp/+ELaYiEqlUNtiW/+S
SZYZbty9K5F7zr4BYDF4nmng74Pb2NqNprStBN88+jYOqsl0oFbsva7n0cYFuLYUOtKIZJCHkyUt
MooKg2N+BomKnOfDJ+RXiqccl61zhL/rxiWxctfOkEaV5g/kgIu7lgFf7GMiZ58EE5ObBJPPhzHG
MOt6hFgJh/bMhjBmlB+V7OLdmRhLYVxv2SccS6TvfMDqNowcOYKpotmUTIVddLvrS649GDgUkD+g
qmSSl8XnipsgZsBHgT4iuyFZXXefqnBXr6+y9qXI/XhvtAfnrtb7VeywV6oIvPipb5Rpl3TZsNPb
/g04WbKx/VafhwgLZ33m5GrztfdPDaibUmqaIc9jYUd9g/8kBqelvzUPX3+e/19FXzyPBBE0T3OA
aDQ7Uy9B/eLI4CjyBBzYm+uvbu2BuK9o+89iN8gcvH8g/O3tBDM/+lgKLvUN7a7fjWTFvz68Cvfv
bIc3k9Mu+if4H9upVIfOKWi6bK+1xXhQiiL/+CmCQyhzKYGpI6VcvLYY+YcMkzsHV4DIVqjQet+5
wVW6FxsvbeX7UDHRZJolS2c5ivcvTciTn2VNzcyibNvPSR8DFFA11NOYolfBRhKztpjOTgNfBabr
go+g+h3tF0FhAxnD38GyB4XbdIOLq9iWJ9xK8uIABcYfjRGFRaX7/rkCMydzUZnFpLQ/JA9/T+bj
fmLHmjsWUikABHT2rzzEDU+h7v50fZOshCcUkvl0lDikTstYEWooWGUTfXfMqzNXGiUcQfuw1GHZ
luNndE2Cjc+49rigEaHhMhLin8Xen1J6rTHgjBOCEMkbuF8Mb7vGn3aM+9IHKQWDCSNDfmi6Gn28
6w+79lWhSTAgRWiKjv9ybdTJonauroD3TmdhdgapjlFb98A/dHUjPq4ccuhdGl4nVARoai0Wawgg
/mQVFqi8wNzXmpM92Jmabqxy+UioUjA1YYAx90iXr7PTWswVm8Y/OcAdbkA2NG7bhMXjYG36f6xw
1lA0Rn/MgKXj0BhfPBEAU4Updeif8opGz44qfQx3c9sooo2h2V8oKerewzjW7HeNyJrBKzJcz129
1HNscXWd/HBvDY25BbO93FPzD6NJDBcDztpSBERGYchs8mjOT6YgOND3TH4hMKofcCBWSmT2GqF7
6hjUkZsW2KLur2+r1eVnIBWTCYLt8gwNdoHhhqz4p6htjczDMHvskDcC/elKQVPcdr2sfQMXmUZ7
0aNs9uEMQ5dJ82iMoNlNuFoEkKLGFBOvDR9hcFg/uuQ4u1wuu33uO9pzFiRbo7qVWpcLhbraRj2G
endZbtV1VTFZLfyTrOGf3ukCRilqB+ZxbPE6bRUh7w0lxgWktPsn/Iuxl9T78vn6S1/b+BRcIEho
mFoX8yecFrqmcWrpFA695o3OAHk2FflezS1j44xdnuT5AqVlSsyYqeyLF2wljRkUfSGd1AGLCj2m
nrbUTPsfdhEzanTSuHhmqfL394A1ibbMc3t+q/F4kJUUG0eRx/shQUqqxTpllya9tossRByvv8r5
b35fXXJ/4xIxi2mCmFo2ucIWYp4/6f4J3V/Tq0xNvw/aKvdsWcofJSYQW7frilq2DvN7PquseTnt
xflNx+hLOKcJeMhct2WJ+hOFsKB6NrrJzA551ubfLCG0L02X66ln4WhveblvRwX+1EX9p4O690kr
Gro711/GWpQDDwmoeta1AMk9n/Z/sk0jsadUrksgGamRZIeuT5IX2YxVxFpR5/vWj7JSHqCP5z9l
yQl0F2n8/JMWWWq961srnrxKKpVkYwtednaAoJKOcOqMuc+0+FFNMquh1JZ1iiP5eWyzuwIZ8mPk
NMZ5DJR0T3rwG4/taRekVfr9+hu57BbyHvgfNQyCERd+gGauhpqZ0S0MFPO+zZNdEtYeQKT0IS1C
YG+obd5cX3HlbIMOwveWa9NmGqK9/wRB0CWSVlXOyfFDAOCO3O3DVJF/l8r4cXQDnV2SSq4zVI25
Qd4v1ZYjfC8mp6fIylRPk+p2B+VLbHy+1QeCaTJPGtHdWiYeSaSRpNKCOQHTw8yUwo8KA6rhy9Rr
FBsff3sGNHf+GiaFpOXvHwkNKlX3B0rowARUCPY03yGJY+Dz7G/VgPO2W0QOwNgELO49BpjLsYlc
wFq3pdY5ZYbRRjeig0Lm+gPWGC6mU0PhyWYEEl3t7OBFxvJx67CuRC7WJ82iJuBfS4APvQ+bFIs4
ItvStLMhBuwnTVS7wupSD9Lalr73yk0AEJwHthjYQmdZxGj4p6oyzsV82xj9PcWQjqp+tDXzXHsq
mi2QtEjIueAW983YScwBKExOweiY0dkIlOIlizTCsFxafrtHbOjjWHeisM0wF0mCFWRFj6VkowZU
cVav/afKTX1XZpN/Tycu3aJ2rp0F9GVRhKHxgqHJ4h2OUtY6PXv0NJRyj7wresc1PUlPRtx4ozu7
shTTQVS7Ge/PuqCLpeQJBIw2mtoptEDR76eeyQctM0P6U4ZNku2vn7u1m4PWLDSrOXChrrFYLqmU
qZ9QLjqB7Kz+9JmGGBi4Yzlx45Qa+ThORTE8a3U/obYf1AjEdA7s6V2SqDVd2AY2636QSznduN9X
dq0NMIYWFHuJbs0ixiGAUiVZAIU/1aX62yQH3wYjl56vP/3KIs5c1lG+IU51MSmTQ19T8Gs2T0qp
Bp5Cp/AkjaD7r69yeTTmhhZoHHDs3M/L1LPxK6XVZ+BiaxflJ8lsnRHPrsgE/DLFr9EY6BvB9DLC
seCsoUojxUD7YnEWE5QurUZBbw8en/9JmHp2GCKnfCmABrnTGHbf4RrlnhMbzUbTf/VR5wufHh7Q
7GUYbxRfaLHcWYDch/EIaqxkmKSZngrhlkmk9nFVBNTbDYac3BsMwi+iTuKYTPgrYLl+NxyLwVdu
6q63Pny1I/czN6NUBInJARd7sVUR2qRHZJ0gL8PzkrXgLq+nX47aFR9/f6iW0iiadz0T98U1qFtt
l6g9iExUs9UHtXWARYsG3dlaUg6THBkbXcrLNIlJI0QadPOYGKO4+/7ara0uDk2YV0AIED+Pzaje
DyhNeJ3kD2cp1kcP4Z6Pupbr4IZmVrbJbcQ1vJz4Acxw1KkpmanWjrmLCuxB2FDlflaA/3L96F0e
cFCLwBfmCZtDnbLowgL2aVl/8G8GMwo/dU1fn+xS6bdstS5j9rwMVyyKa7zEJSt41AQal3D7bgpb
l0pPUpRiByURD15ZTbZGAKuL0fcCQjuf8KVGMhLJOqEx829G2UyPTVvix2RW/k2oVFtI779zz3e5
ErKVjPXJSWiWGxf0NQWzMzsz6/AsjTa4zBB5DmsvtwkySPWoi7cxK/thV6C8brpynaJF1Boif80n
J873gWXkKPgPQ/UtN4rsvz6n6XRop3Ys6DSkxa+QdeGKVX3le7rRWqkXTxV450GzJetRC/hmqhsE
+NW66RTrFkJHUZt6RV6gsJupqKPtpjYJ/B2X6fhNq/zqv35MYvCEALtaFKQAdBDZR7SNZ0arR6y3
sEtMRjZb3lqi88rerx4NaaLFlU1BiFflpGXfprxHJGuq8+7PFAf1DbgiQ9mFuaPg1N63KYQPeUqe
h8mGBvPBDTu/8NlEh8ksncZlzQQDMct9HJDO/tAEO0Y9+SlXAThcX+ViCwGy5QRyBqm4AIsuwowc
SkgUiEE6NWDCvuhyqe3SSWkfQp87/fpSFyfw71J/1SJY6QKubIfIQBgG6AyrbqK91tXq7ZRnWyCC
1VW4B+gnzW2BZU4/pW1rou9BM61PnSMqktI+h7+28SwXtxtyLciXzDqfEC0uut7l5NRxZxv+ieGi
uvctkXqKpEbffaeNz3o9RFveBivfiS43urkz8I0LfXHxMAprzAmP4jPG3kjWNrJ19MHiuWHYbVVF
l4BOHg6reaYUTDFn7fv3V0GhjGoFLFM6TaFffaGy1MRubqbdKSKeOpfmRtftorRNe6iOU89RCU1x
xjIweI7VeHhW80F+GQxNhDjSDVLrFoUa23sObv6L0XO9Nfpa+eREJXRW5njL51i8G2Uy40FAZTtZ
WR5/kus2+gm5Ut6QDdLWPgFLMO1gDAo8Z3FDKkEipZXpQKyypYghfBj0DneyRokx1nDlbpJusCe3
8SMkWkdcr6SbgKE9HuGKsF+zyNHCT1oeSB2K753xHScgGFMhUlHaTZIn9egyfxTWvpcJnrcdij2J
Z4RGHX5S/CExEIvJzBgZWVUYRymKpMaDdZC85oPejV7TGeAVUcbMiXAoDGp7w2qr6hBqhl/Q6pbB
WoAzmv7QBa7gvvm+uuUQvfYVSDVV/k9dhNL0+10jGbFi4F5AHzfWQ4JtNZ41v4JQej2KrH2FGVaN
ehBi5xdRpGvU3sjb3D9VupS/tYYW3pdKOuiuiYD9hzFfnAQAZvPVihansyyJlA6RD9rz/imNuwTa
4aS6hppmdyDpuv3157rI1OeloMLQqaJneDH1Rki99TWf6cQYDbrXm+g+ZElq70d56u4aGltHKcdK
pxpM87/rK18051h5FqAjuNDAvegPdyFilZLdO6fKAaLolmNi3EQZbQG0GytPspFkVM0UeF1mTHtQ
+MVG5rm2cUBLULgjCkXIWWycXplkrtPGORm5H5770Jw81ACyw/WnXHu/IBhkmrZID8CQe7890cuc
OsOXnJNu1Ujc4UfTHVMjTH/MXL4bSepf695qPEB5H+4Y8H6ZOM3XEVMOcsP3K0sF4C2ctv2T0U/a
saw1+TiAcgJdXOYf7RiQv3OWORnM0ui9zK/6n+Zvo3co/M371bfr5C5X5fw2r1rrUJfdVmW58tXY
qiBCZjHjyzbdOLfo0FwJziiKN18rLZgZn1m3Id+38tWgVc11CeNlaoXFuzML2ByDjgCd1tnJn0Dt
+mPewbDdl3Xv/JyUTCOuGXl4zJLS39gxa084E3X+wnXnSdH7l2klkm0LpmDnsmiNI/x7rd/JOoyr
3fWdOT/D+8waoDO9AAp0ZlL0qt+v44gpyRkbBOcJdt8enPnNlHV7JxLDDZ4mW77aK290pqpBE6XV
wW5evNFRGyNdDYPoHGpltU9TyzmU7WhiqmPGX7RKrU6qndXfBRyhjc15UWHOPCQYKhw/whxDv/fP
OSSFgwhlHZ1TE4zfoHTGUaRp8hnGrHabTvUf+PH+RsPlb4RevFzAnAhwYVLBYGoZwcfMBGZopekZ
akLp7+ktS0gI2UXQuFZvt8NeNEUWH0QUF9qNPyhNd85AtAFb68LgW4qf7+COqMS9weRXDbfTo7zc
0/bHOUR1WsNNm6IRrtaxTd1Gl4KjIg2m5tZObdiEMUN+HEJNSc91Z4ry3IS1L9zCEpimR6hf/raz
ES6B5ESnrmxr1S0LJ3oAWxt8N/Hd/e4Hcv8nCmRsuoIKrJcbCkd9A2+R/sgxKwj2JmJA4YNh4Mcr
EkN/ZkA7PVhsWMj6k2yOHlrL1efr+3X1O3LuqW9BrF70dysnV9o+RbOAHjlzr2xShOJmqtMbbpMF
pXnsR8zbvAFOsLZxJFeuKopqFsY3lR7FX3bIP/ENvZYIKfMsPMdWm4pj2iUBOMYm0I3nImnqezZ8
/0sCL/1IWtyqd2i7Mte6/viXfVL28d89NefjBKfFfRUpWtr2WhSdxzgRyafU4NoGz8jEHiIJYclt
UVSdPAn35F8w1IenAb8ieQfHtwk9pbK6l6nTYmmjIrkca/OzUDcEd4/0HxSZRbgyh94PGkGoLPKm
6fYs1JReV5UwWwaGkIrrZEpkHBWlK4XXjJWRukZj6rlrp7qyUVWufScgxQhKaUxyLpAqegtggnZA
cFZh4e3mMec+Lkf/IU3BWPmZiT+rlOe7aIBwmDA0frv+ieZHXR56AIvM/dB7vCxg/LEr+trJgnOu
15VrS6Nx55NUb5yDlUwUgXGMTECpsSmXc/XRpgKEaMUqAZUmsCc0UVjl0FfTVuhcX2oenjLaBa29
SF4oQxvLdxKuiER19qId9E9arPQ7NCyqjTx0fSma7TwWHNxl/VwGLVlMHATnOOsFzlayvsvyaXLb
rt2aCq9uWcpZHLewwJzBRu9vhLpPw7zA/vCU5ol5i+5Mvpd8zfisSXnzMEQFCmFynnoyCqEHMSgw
vTQ//Xp9r6weZxD/M4VyZgQuq90KZ7EoVEhkWmW0fjDmjMiBq7p8bOQ0RskEy9jsOCR6CKY7Ibzd
46dRTLsi0Pofha5IjquaubZlSL0WZNnBszEFTksX8FQ5ySaLKBKcudu6X0ixD0DZ00D+YvmiuUVS
E0at2mMEd/1t/O1PLo4OolFUIuTjeJHr2vtPgudkxwRRis5MXdCgrzBO+VWAS38thlH+katt9dyN
Vpo/q3FXoFxSya3swvaL0ddJa4pSRwjrGQWc+MuEjG7qZtYkveIN2OVePrXKZ610xtCN8qrqXFnr
Jd1DxUZpd7YZjnQVpLI+dIWuwvl2uFirvmxg47Wx9YInQmqcNbh/WE2FNb614RQ2Pxlf5Olthunh
byx/Oyr/1Cr3OML9haojc+OhABQCWx/T+Dkeq+q3FEdF7xXwAADIo3eCNlIWxto+yQu/ITKOxWtj
K4XiImBfocsWa9kTpaFUfG9so7gFINpoL8E0JPtMb6bmtmqG+K0KU+O/KAj73xsf5DKUvfseiyNS
BqM9Jhq7szeSV7WLrP1YW5WX68l08+GVIN0DWYfFyYBzGWPakcKpJw86jzqgN6PDtyvvO2uXR4Px
dH2p+UcvNtk815i9MhkPWcsyJW8qBJglEZ27wiluxYQyglnUxe76KiuRDPVPaiHmXghYLy9ECxAs
lgNDfKYl3n7T/SR6yB0/OuS452ykmZfapAAlSTJBtgAm4E+LAE13Fj1fI4jPveRUr00vTz9HmIVf
ZbRfXtpS9I99XWavStVF5U0khz0+S73Wlvtet/2f1597JXRw7/JmKeuR1lhOjkIDhHFXkZ+Afasf
bDGhQYQ1y4GJr7U3ilj97hipufFJV4oY26YdQ9QAoXoh6FE7qZRXhRKeK7S29pARIHcggPwQtLXw
8DAJvvwPDzkP4mhTrnDFEOZqp4CnPMdRRI9pVit/CZTc4o9p5P9g+j9Mrk4XStuIkGt710a+khkI
oJELxA2xEGknZrbnkHI3crXcnrCjDu3n6893iTFjR1GvzLh0A/OZ5T084ksuLHUMz3XoQ1EGINh9
lvUU0W7h68ielUH6JMHBfKtyfzg1XZkitdbgzrrvs77yhJBj5VBNXbXxoddO1cxNhMjAZr+YEwYq
VIm6Dcn+VSV56CWrP/a+7dwlU7I1S1t51bPgHsUiecjcnXp/F6VhZ+ZFWYVnNezkn1atagcxwYK8
/qZXjouDwCw8BoIFnmGLo4uJdeVMjh6cK5ULZ9CmXdT63ijHo+cnUK5aFCw+HpmAc3DN0vKjxb4M
tf2Qo7opsDLNjTTd6WYgH02FgbyJkMtGVF85l2BrEZ7Hc4EVl80FxMRiSU776FyOjXTbxXb7MEWx
NHopWb845FKhthsnZKXDQFE4CxTP6B+Gyu8/WwmiVwkUToispfV9Reb90lj2eIusqHwOo7C9NczG
lpjwxVK7v/4xV3bnfGiYZ81H52I+36mTaWWySRux1LKjbkU/ukoqntSq+u/6Qmt7E1cJuCmg14EC
LPbmmIAy6ubjWaA1/Ahc6FUGbrBRRq0tQtIPWhlxD7qIizfp44qoTTQizkqDz86Agmi4DzW93qKB
rh0BLoMZAAMK7WKTSIaSR6HgYVrRvVS0oY/Mrq2DLtKohsgol15Uw63e2Cdr34paFaQYc8dLHLaZ
o8SCUx+RRNL9p7rsM89W8IUxi3HLxPlvtFxkHDP/nVYeNCwC66Jmh7GhNYFZpmdIvIN/UNumih+R
yW//1LqB8iP0ERTaBhHoO41+o+UywxBPJWoTgGen8Eccd6hJWpFfvjZAhd7kIGhf8lSguZjlRlm5
vVNaW8n45ec3mMvM2QRyxcAy1PcHiSOkN2M2pudSs7Eian1lj9ZwudE4WFtlnpvJc4fscm5jOy3J
rhXQIevzaBeji7Ifq6T88MFkG2t0bfjUELkvgkIbDqEQFZKMk5ke2PDpsa6V8pTUsC0+ejQZ1kAn
mYfADG0uCrrajtWm7+OzJYGlL9Om3NdFtiUgdXlm4E7RAeK4KDTbl9PAbBRtFog4PssC/VdXFdUk
PPQxrEdfMJl11XJQ6n0H5GQLivG3Bnu/mZlIkRbMcyJIkstZsEkxhbJklJ3BB2lzItKottepbT3s
SmxBQjdWJt3pKbKCojnSjzVNV5IH+bVM1fZLjjxot+vjFkolt6nJsKlrsrcqEwomUlWApmEIJiC4
c4ooBPwKTPw/2pDDo4F+qulBitAfdSeMnivFRC+lUp0aJEWRacNuEkqK7Z8QtrlHq1T7P87Oq9lO
Y2vXv4gqcrgFZmIFZdvyDWVJ3uQMTfj134POxdFiUpOSL3Z5l6VyT5pm9AhvAFIeR+p84X2Vs5fk
C8rtRijsHAZzp7cwtJWi9+x2lWbJu0JPvKqW9T8WrYIuLRyDkJNWMwWgnrc2YkIG//rxWbmPQWyl
Qd5O7wwlw+18AVg8eEpN5Xos+/SSY/N9Uqs68yorcw6C+d6BWbn28H/B6twJ5NThHI+SNiXBhMCp
C2LV/KZnLThfS7Sf4KTg0DZ1v43F5RJkHkuMpQuHEvQmhIihV7QmI00GOaJcuxnCi1w5WMJNquQD
52wOvr37xh9wFQo6k+IOTPNdR6dre5SOyjRQ7MrI/SSL9e9pa4bKSgbMUIrlBjpbs1OOJxAv1nc1
apApf/xO7/OP1WyDdAfDtD3hrTTOpC4U5B91WoaeCOfoM73o/Kmbx+LZ7OXmpqvtgKwMv/9g7b3z
RLnJmINtv0eUtwCxZnVk7TLPHW/FP64ayjqquPlRw3cvbq9OZyZ1CJ347VZnUkOJU3CeQkSET5Nd
1tfKKfqDuH2fPyKvTTKF6gkdIZSd3t5B+awtfLdmFqhS4VV5UVxC+u+u3CDtAuziIBdXdvYPz6G1
aOWR7qUwojTPJKMCQxOpg4oywByZ1xT022c7LrvwtEaDyTeiDt6xLejmuG2TSc+iAFXUJknulRLW
hVdzRDbMCyGqP6VydCSW8hNWt4m/dJbXCRYQUC7OzZ5MEREPXTPusghngMsC/AUkDBMBbJl65MGf
FdQF5VMz1MO7KJz03gPnJapTMtT5ZxkLxv9hBVwsT6acVDdDlftV1rrVMSlOUutkQrFLfVkkNgTE
XK6rW07/SwrwycmFZ9urH1SIEMt0KkKzy8BmpqI7OMY7ZwugEYog1lp6ok/59q2bdDKSeeA1KKiB
fNYL3XE1dKQPNBitVcVpu5GMVzHrhOkAYnKzkYuW1NzjAI0cu53mIEEvXnErk/kY0DypbJ8AdKK5
PSSNoXww6kqXPC1jfOF2xkplU4HlFah5zWPopZZcfgqjRUfUA0b65E6D3NPS7fQBYUNhV66K7UFx
dgbAiV4alXnrRdNsv1CPAGGczVpevEHOku9Zrw+MIhfzWzEs2kejmkfNVYDIJa7cxUl6ytTJNv1o
kIzO73IoXSdlaEzVHwXjXbos1vRH1WqF7olxjq5VZYy9WySK/HdTJ+G/RR2ar4o54+JgAYr9nIy5
9g0KPRKJfenUzlNYIt7s1jQ+w/OcLeJru8SF5BLEUVrIIykdT8UAofbZiugOutU4Sq3vYKX8hQxL
ys4LRmO3OcvlH3ZYWqMr6W3/rWjEzPcLdjNCCwVVdJfORqK8pHoz/aG0OK+fbQjwBnnBrB2Vuzvd
MaoYIFo8BU32u1t2NmOciNACv7XdhDQzvVI/1dvIi+Rierf2CV+dLq2YmPXlSyH1g98zQ/Esa1AP
otnPynp74kA7rQUVOK57AH6kakU2zvYN0RJNPzmRiGu/SbumfV2cqeHLUuMkesocZ0wvRU92gMK9
lCXXLp1aw+17Z3QuwLTC+axpIxr0hYW0SoYOsuEatObtZ8Ym8/CvrLRJ7yGURNu74Lh8kQejy3GA
XWIk46MWfs8kCbn6WA+2qM9Vn43fitzCHgDdc6V6se3FeTGX2dT9Njbb96khpX/ZNQavkDH0rOCv
TR2/vC/m2ZM6a0xdCTWBr0m1yNm5sOQeuPicUJgssV6MHyGV88HMCKOXgZiHKhi7ZMBWmAAz+bkz
K+9kbcEuznI4ZwfBZCfxobhYoT185iQG6xXzy9BWNIjnLFPl3FQZl9xGLRrH7amx/FHhDEhZ1/gx
me7BqnuHjmURqIBbzoBpO54LqxWw20r2LUaewE1N0BtjVlR+Ug9Ms4Yq9+yiC72+Ix2V1Xp8QnWr
vWjdfASx3clHuJ4pR/gtMH3vcCRorKeMPvghUMv8scmWV0md+hOzKOO1H+QJVfvCOhvGUSN45zJV
V20LxCDlVYV0E8UtcAOOVq+HXXbKc9ilspc2jn5epRovj3OunXYlFxUzQzohvOq7VsVUMmrV8QG4
2dnUf0BYB9vf1AaD7XbawgzYLLLlQ5oIJPetRmaSCSFsSD4Po7T8ramIJzSIM8J2cqMklMvfRpiB
+yeLWRmSVNJ3zZoJy5VxlRKxpTY/ZUmxBNo0Fger7J3zdXJGfIMkcofz4g+KYoZkj7dhKjHcAjj7
ec6cdr09BieYhszCkdmIk6NMUNnJuldmA7N2A/TrHYIOZP5o9U0s3aIw76aT1karaGLhGGBX+CMd
hH5fowttiPnbZCTTv8Si/iPnhuFqmc0Kpr2x1jsnUwmN5kq2mal+aNXizxmgGcM8K5XO9tQyv0+p
ST8eHJ3dX79Ws6TbQKq3cxrayaOiRvDT64VIBY6UmbaR5h0gAaXQn2cNGwvIn9G5rhT5aQojtXWp
iw0PPpj+OuKV4nWSkN452iSdF3uQP0VzN17Bokh/aXo3XeJcOtL02UmLEczjRqN2Boa6rf4HZ7E6
JwZyTBzJb+lSxJex1ot/02nKPieFpBxs0s6nDEFmVWKie3LfboyzBk5Jz3rQp/LvOQyTxqvE0L6P
uPSPmAe7i9EQt/DBRpFh257uEe/HuM6UbvM0pD4tKFxa0Gm+IsVmnB+//J1EE646oXFFaN1LOVbo
vyESw3MxSJ48ZUG/uZoN7aAq3XtbK8aZE83j8N7e3kA8IelUXFIj5EBP6mbJTzotoktEIuTHlXqE
sdvbQG47uuBQ0nb6qVBRWuxBwttUmINvkFmdJHzUXdQ0fr+JSmRfRcCYxihYcW8am3oYWlMerY+W
zP0zzFQZ6WUb069cJAfxbfepAOrSvlt5YnfQgH5kzDpk0k2vRfIySM50o2vZ/V0oseU+PhZHS21e
GGYzSjxFKZ8XoixnS7ZprcEl/hKFyW8r29NZ51ow+R/TUrANb8+GBQZwhOYb3lIseWJ3mLXWw+xl
vE4WQeTxY+3cELRFUEJYC2rmZ2sk/CUTktpeTcGUwDfPhujU6Uv6Ghci9S1j+bsZ4n/1ThkPLuad
nfx1SXuTA4zlYmSTsTg3xUygh+FuN32q0E4VJKfdEYRg7/loF4BZ+Yl23qZczQqxkfH7uNW2Wb5K
ONQ8ZU2nP5Vmh/rsGI1cgot10Ffbe8LVHmPtutBX2wJa+ZdL3w2hjceqnAVmPNB7rRb1HBljdXAs
d+IIXpirsBbDLXRuN8dyxr9V6XpSykpIvb8gy+iPWo9xnp4kHqW6eXp8XvbWW0VZVwwbxgHbGTDs
4HAQJeoO2SDSc9KPy4+xM77qfa8GiSmcg3p8Zyepzuj0MAYlXd3yzRMlKaW8XbEmcYwmsYFrRYHx
zgVpySO/kd2leFc/7897Hu1UJfAWYRsEBN/xWSuN+ZWuj/l+sOEaPd7EHYCXgQ4agl0ocTBS384D
DDPH9cwMV/VRRzlPcyF59VTq/gQu4yIp1kwhskCshaD22mp1/0cxZqWnKrX0FEV0vB//nL0nZ+xr
glvgLN1NorSG9StHhVyF6ulphgB3JaeTThGd2gNUys7niP4MJ2e99rj+1LfhRrQiHC0Btw8vtPm5
7qroqiSSfG6XKD+1nfF+kqr0AHyyfgKbAhtUAPcQ43r6pz9bPr+EOLkrcoTtZ+mWdmV0cuYy+8As
oj3QK97dxF9W2TxZLReVif+DdBNmmlCPY2vppk6TuOhCA156/Mb2Kknw+XBfeVurm/fmihjCfNF7
7N9u0DysfzBFN24jUhS+CGEIkIo62vsGx7anPpycP5Qm0y0vWTSgZE342yx3qgsIF+u0gjLjrpbW
Wor3VCM1q2c5D3rTygMnco5MJXa3F4m7Vb4G6v62YpXk1IrSoo6CTjOmwM4B0dhG3L86TvEfhnXs
KZQA0qSVL73Z2xFEYdo0gGjtKQaCqTrlNRfFp8dvcPdDWFXfaD/QmN9eEQgROK0dAo0OceFwZ2vG
DcTMcBpMkcEVedJ5QxYfWHHt7eHPwA18h+tpqxMCOEmZLARyA32OOnqDaoU5LLuZhZCGHz/e7lKr
qATxjX9si5GK8JmjX4Z+NAw8b54zzDY6ubiFyLcd5Ovr69h+3oA6EOmGQHIP7GaC1lZyQ62GQGt+
GQZbRnJlyM6IqKZ+MYzpVwow40sfTf+hJQ040ST5BMmysjneBrNxQkAHsWiieFw7lwrJLd9Khvlg
ALEXviiwaJeQTq+zs7eroNCvjIbNpw7wGC2QVpJvmapmB3eAsncgKRxXJQLctmD9vV3GGhTGrQ6S
ZVJrLJGLRFUDirYXs+KaWFS119BatH8ZkDFIbRdlqv22m0V7KfLFWPtWk6hdJgG941uOBZx2PRux
W+VL8UMul7Y70d5Uj0ZBe8dsFVGmrqGTQgr79ker6hJPGLJJt1LIc7DYbf7dKVXtZFqT8h8+WAvo
PlM8RAnv0IToZLWjXOc0NKrC9lcYlZuY8nCp+1Kcs2wu3aKq0gOu2d5L+ensh3YbXXp7c8JANjpx
KwM3k8JRoP2oYIGJEcQpM6QPpj1DV4CS9R8+3ZUMb1Ke0qTbdqYcFR6Nimd5YCmR/imr2sRDibv9
PlvL18dBYufLdX42vVmFqnR7sot0UeouBeYmlSglMU7Q2yctiZRXvO8c7CWNqPhk9nq9XICWHhU+
O58VtSkBnk4knZ5thLJS/K1wgI0CYwJ86yqtDGYTBVz5YDt316EHRidsxZlsOxd6FZpx0xmw5Nus
Hl1hjNZ5xLb92+/v5eoACXZPJr/a7mVcoCSx6IImJkpJAcNmRK1mwKDMe8MA2fnecyJoglh+HJX7
ew9Ia5F81gHndteaURl2mV1Im7UdCvGRgVYD3aQ9upT3Mh7qYfTLEaCx+AY3YTDEF8WaGyircbxK
si5J09k+ZIVVY7eeF9qYY1lbpyJ1itCFmjJOdG/jkWHJog2Wp7WlVh8ks3tPvhJpwTCA1rxrZlf2
FBlpBfu+0OX5taP7ACNgOsrOd5+cAo9iYQWD8vxvg5yRI5BYQ1a5wY5QrhOd6QBbtMqPTCgeWi6p
4EGL6BX0zeQ68SBucu80/jDazUG3ZfeXrLN3bBOAGN7R7EZjkAQfrX3LJZRM/CIGwgAv3EgavzRn
y7wiQTQg4ig3OE6rFCqnGpGW9qwBNbDdTDLH9OAn7VwADmh6oCtrLXqnSGIArWxnIwtv2Zzk5xaU
zrOWTsp5BQ/+h7cNJm1VuwDAf6cLXCxViLhYwjm35Phk9E16kqbmiIC0U18jnYieMukEwobbG22a
y1DrGnwpzAwEVdzU0VXISgYEqA39ekm/Pw4be/sH8o2tU+nW3zH0HIrpKq9WZ14Tir/cIg1RlwIH
GZHlv3+XrVaNK8xoJRdvOwf0Jxq0qSIJEbMkvHRal0qubrb1s+gWQyMTjRXNzYx4+ePxI+7coaTZ
REVSE5SWtjjLCjH1HoNcSiV8GC7tILWBbc3RU5jaWF8gQRBMnXaUmGg7OAIHQgmBgZBPubW5ueMa
ejtGouT3tVTqp6RGfMlLYrRYmH+UlGMQOYdgwNNbc1Mtbr8PrY1Vl9UAkoOKGXLRy5ku+ZBQrPna
Q9XI3AEWdOU1bTsPJzvOxw/z4khgT9oMpKiSDFPqYsWR/kN7cWKyXixFcu6RP/oL980s8uD7tl/l
HubJ+84RApc5QFDXtG5tyxOEsOggpdy73glZ6M4iZgkCaRO3LCmuk6auaTlLcYWo/GRlz81cO+fG
Suk8F3FX3WInc5j/1Mnl8UvfC81A6G34+YTnO4XV3IBEXioNIt6qmpyGRusvRRIeoQj2PlZHoxcC
tmpdaj16v3QWqoL5ujxy9UlNml8NuZXBqWL6HNYGFieVlh30FX+iqze1Dpfs/19wc6raGtdEiAeo
nlqVSX+9K7xVoPtdNAEQ5P85rj5jjJQDeHPVEJ0vK2FS8nhrdx+aFiBRin4jxevbh8ZZHB0VeGmE
jLp5N0lOe06WSPWkRjPcyKmOJqX3IQr+DsME8lEbycCfk8ZfNllqulTEaMbgXyIwkBY6yj+wEk5m
mB8VQfeh4s1S6ubRqhSAkZOuss22VX5bimX0HNSUPGZ32mvHnJo9Lo6kgtYO+9t3ykOt0s2M7FYL
i807bciwmW7yTqdUZT9DBzwkIJSTnYS5cHOzqz5kEd0/R+owoMrN3/Y9XhnDIEoVPlHI49vCL+sM
e5nUIQ40rYjfxdNSPttDUy+3FHBreHCC914m3wnyB+jL3kthdaIbVQkn+yCLovxVC7seN5Vwep9X
fXpwX+8tRVWIYu9P8sW21Tjp0aynbQ641XRqv09tTIaQKjh1GerXjz+JvaXof2FVZsM4u6O3yW1Z
y1EPMzaZE+lpVqT8R6eJ3rdmbfr8eKn7r48eGL0GUrBV+G7bN8qHQpq5doBYU3tKHbeFoY3ROQvH
zKdJspweL7eT8rHear+2mqCR+62/55evr+3SOYlGNHORSrQ/i7YM3WkJQSNLhXISwzCDQDO1M44M
s4/RVfZcY2PlTZmiHbRB7m8TWi0wD+iEADDHHeXtDzHzMRa14IeEY5++dyrD8TST2hTZAsvTp9lw
k0YC+10K48DQY6db/3bp9bL5ZQ8QOcoNMcxZ0Cyy3IHU6ereOMlGlr0sNhp9bt0uiXBpPUMgLpRW
CwZMBepgyEP53HEx9+xeox0Fjp3bACsaNC8QP+QTvpM0mAaGWIL6PFBLbCPKsjMvvbQk51RMlHtF
Xj9pokv9Xgibl9bGl7Qa5f9w9Ff1RRzyqHHvavhOV7Cr4IwEWW9YXli28ldlGHrPxN3s4D3sHX16
Pas7Nm3ZO0iJkKOGFhJEqqxe/kRKoZQ9GzUaX+pq61NJJ+EggOzuLwkMySqy03i8bq4DLdbRqjCk
OAjTIT+rsUKHK5kLzR2U0PQrLdRPRkvcqlQlfmc09GyxIGoP+gd7T00ms2J6yV+psd8ePnTq7bKL
YMspTWr/Lbe9+U7MWXlGVqN70sngjgTGdhdkfzHoBB90R+WwlDQNc4e4qdgcLaOQ84+zlBZP1ijF
H3K0oQ9Stb1Ll0IHuQUUHoigmwhTxUOm1RjdBsWAUoU1jrgMlhNGdeWQzpS2IvTbVNc+Pg5su08J
umPFf/5s87/d1jgi808FmkOtI6avUx33binF6etohAxro+SoS713yzOq+cmNgdq0vWXVpi3kvrTj
wGpM3PdGpGKUQnydzdBAk79YMA6MM2+mWnbLfP7x+GH3TjIqTkjKwywhnm97eoaoaNM72FiGzKlw
F4wURC4VBbWhi9Sby7nANitQW9U6YxQwvtAu0z6WYomtg3J9jZSbXEehHwu7DlEwxJ8379psjCnO
pyEKcubZbo7Awqd6lOSDJGN3FapMYNwaH80WvWWzw3ZuMyuak0b7QWfuS4Mk4Z8He7pzIVGn45zF
mJ8+4vbcavQ9mmG1yJFLaTFc2kS0EZMl6V8GucbHeaZDEMh2bP3Fl5tnYF8RTXVLAbrUzQcwv64U
h0vrzg6H0cU2dIi8xcRzHDeIxuj9oRSrt2SVZdLRpb7eldvXsLbqCKJ7xl85ebaTFAqluKk3jieN
8fKcTnFnX5Ih0eVrSo5TkXqq/V9RIQvDt+xJflLCrP4n6ofw2axyu/DJBarfth9Y7c/JohB8B1h2
18Yc4WHkpSEBKpOi8Tw1vXaOwdL/UPNK/jCVy5EQ3t5RIXOhoYhOwsrrfhsGOCqWJBB5DlR46YGh
hogPDXBo3z8+LDv8OLT5SaBAKVEt3s3D0PuRYrpgUVDkaW67kOTif+LQ1L90i9pwEooQNUOoSdE/
6mAp04s0a8UVzaJWeAvs1+5Vm6vMOqnFWpNA75y+xpYJQqC2Vcm+WkZut4gKifkvUP7Wt1akvXxR
Jr5437TTBuGDpSg+VXaIoajLTMfuryOKYs6pGir83gxoqLa7YD4xnscJiYbr3Nvz4s56VT2B7nMi
dxRK9qmca9V8keN0qGnDDlF7UcFK/G3xH8n+18fw04HWtpF16mpSpBN8mSb6dLCTO0eX/FfFixHY
3F0ks9Qlq5a5h6Erz1oAett8HbuuvD5eZedOYm5IwCRa0RzbxinhJBUCAMxd6rSSn9p6bJ7MMumC
fMmKV9iHX5wqVP56vOZOEUFZRCgBF8I4cTvh7kXdqUXF0UdnofamQi9uDTNgHwZJchAAdi4/oAOQ
jpmlIxm8DV1c+mneLICG5qb6Xju24J1m8yfMPpx3YeSUw0GSuLMevB16BusFyNB7DaW/JNBzaEeA
SgogAqE2Q6BcIQPnJpdoWEWS1k4edEs5/fJ4P/cWZSixpkwUnHezQVx682YeRHjrE0k5LaP6zYqX
zjXnGmnGejmyhNh5ffA32EuYowTWbZe+sZIOghLziaGtRvLtaI3e/G1D96pESw/e4E7cAsxJ55Z7
8mdu+HZHI12rI7lZ8R9Vg0KEjCkemEHt4CLd2UIkO8HBoi6ygrm3CbAOCbs2Ga+2MkOUc6PSnfhk
jk4MBNppl+pUt1Vk+o/f285G/kQIUWvSrgUb8fbRMIw1OtQEpVsz6g2ah4t0zuqU8SDF7sEu7izF
XAUoxMqFYMCyeb68m9MY0TIAK42ozhbl64uotbjwmvwwcKk7r2xNcyleVnGxu/43FFBTUhctDyx0
l8uTCBXomOYiG8I1DNGabkIZ+b0drOTvpCiGwtUVMWXQtHL93yxLmxcibr34Wgtz+VRnKhrPUxTb
Z322lT/g8timFzu16kC8GuAISWPffVOEKv/Q7MjEMKVKx082blpH7uR7z0WSpdLZp6Vz12rVp4EO
wSRlQZ04LWL3c+2HWIkcROS9VX72Vuh6YL26/bx0biJjiqjBDX3Jr/WIxI2jzUe9sL1VQDXCCiNB
Jf1Y74VfA1WkRImtiTwACdg/J/CyvK7qj8wVj1bZhMOhYZlR7fIgMYASaJMZn1Wzkf/D4V7D0co7
IMXZ3ifA82GyQy4J6kKWvFGjX8T8rTrrgFMP4sT6g9/mk2AFCBKI4f4/cau32wZqZOq6Jc0CJYyS
1qOaaE+hWdgfhWIWka+NhnVG+feqWVl8UKTff8Jk+bRNf3YusVvZfMIOeaEpT3oWLKVeYuyUyK6m
izmIpWE+KF72nhLUIgMsawXabnFhMeJzJVV3HmgxJLdL3KXdcG6tyY68vIRA/121BHoFeqGFQT/N
EHAfB8bd9ZkzQ3omk4S89naXkzYbmUSzy31tlE/6Mkav9E9l1+6M+FrEU/oKjU0+wyjrDlbe3WRE
rcD0UzTc8bp71eoTcOKsvMjK4uERb38zYHxGrq3WR+f2/utAFYjPD4MZlrzLg8qxzocOJf8ggYyN
x/wcP8PMGy6PN/M+w4MxAASJuAW//847JNXKkTlvCWEaSb0S9b7JKHx0CLrKFWFDbG3iPnwxabwc
DY12WqorWQE9ENTrSC6356iVo3LotKwIKiQovoRVO73keWrKpwK1sO9xb4gPfVdaPgr7w1OmSVHm
ZWVe5a5p4yr2H14tbTtY1WBo7sn0EYjqFE2NnN5m/bmJC+sWG7HqwzqOP//+jgOWWFGiax64lX0C
Zaz2gxkXAcj0HG1hR/4wQ1l3nbzuPrfOUJ4tUJAHQ+edzgcCOyg/rYMAZAS38aETDb3bIiqCUlT1
eTYjNCYUY3o/0mn2B0v9MTeDc8naHlHGvCtP9DyOZsF7B5o3zUmjb7LWLZvvVhpD9AqsLGhpkF+G
xta8FFzvQbjffVJQCUBJQaLcT5wl3Y4UOTSyYHLa/ANGp8JxZXVyUjdX6nhFmY/zc9VH8ck2k6Jy
y9ocvyw4GB6Bk++zxhXQutrYA7i276JFqI7Q1bG5C/BUyRa31qzxW51B+0Q6c4pOpZL9l4+Z6RlB
WQEKfUcDage0hAfygpVCjHuOzeX6NHYM/b1sDM3GHbJEZF6ritY4+Hz23u2vK69//kvCQPsbX6Mu
zQO7kpZXfWzMAPPi9qDzvbsK1S4tCuZ0oJ/frjLRII2KJuTVdo5RBpAAQ3ROk2hw/Mff6O6rA3SC
yBPgvztR31geqTYcrrhQV5uzof1AieobRl+qVzpINz9ebCcEEw2Ig/Rg19JQfftUQy9PkZVpaZCN
qpp+Zk6S/animKG+y0wrvGCEUN1keZiuj5fdeUaofYy0iAvwgrctn16fdabUBprv3QACWixUB16Y
0gJL1Kx7UstBHHR/7nu/iJciDImCLdqBd4LvwDpFnbT0ms1ypLvujs2oNs+21EugYu1KfFxkVWjn
pkzy+H8dilT9uRijXv/8+w8OWHYVLqS9f/dyUVRSM5ZOAhtA9AuU1sqv1VYAk6ui59gajkShduZm
PDdAevSo4bvfcYUEAZHRCMoztjZgkhWHtS+SWX9u7aW/tJaJdUicIbk0q52HV07rYYX7lEmR8pW0
Thy89r3Ttt67oKtW8Nb21kWkfdB1GjtBFWd0NPNBl4qz0TnzH01rJ74Y9O7m1Er0+9KD4J3hS4Ff
WIFW295HhIpbmBVMraIoLHx9KXO/tc9KAdw/Ec+id95rqVUeXHs7AYMkFUOatTdwP5AGKASCQTiM
yuQQ+Za6t16dpTrigu2khayCCuAqobCq5r39gGNHLRwKJQRPDSnxIGe050WZQ38u8Kx9fHb3loKo
t56iFZu8bemXAFoqa0HEyVlG+E9N3+L6lPVOiJqzwEHy8Wp7IQKKEgQbGvwrov3tgzUSLOMultKg
kCec2hLQLT0AgquzJN8WcFW/H3Wpz2iPAUaiO7DNUaJ0qfSkVdNA7Yrmxpjb9stR626UiNkpDY3u
IPfd20yacGs7mor9DhFXIiIyqBLribGLg3gMl1OPqo5fIS90eryTu0utyEwm9juUk1yZZilBJj2Q
CpKSeinVUzZ1yp89PkwHu3h/5iGUqWtvHZVPotzmNHZd5DhpPWUBqvTkl1SeJ7WHDvn4gXbSLJbR
sZfhBtnpGQHBNzn4KssgMOxhM5td1nLmVDuRDa1fs98jH9ZcLCRNXUmZdN/U2/bg5ry/UNbfYOH4
RWWP6t4mo5zSHimhmYzSMAYODFH8Oglpfk55395YO5PhEs8rF9cvtHXm9IgLvf7339b7rI/WIOq0
nNi79rjcRyYKgzb5iNq1qWua7VNmd+0pYr7nDSB/XFEv84feypKDL3P3JfNh0kLDu53z+PbL7JVu
QGa9YPeLuD8tyKZfulLXfvvU/myMMy1dgSawPd6uApy0TJoMIasplkKv4m95Y6tYftS10kFg29tK
BYlL5qFkrnfg7pVHLzl9zVJhX11Hy+rPvTHVriUvDrypST6DohzPRt8ZRxytHYEUHpM6W6Uqg/Gz
rci6Ru8ViTZG0IjS+jBVevq9EAbo33USIS60JjHnyGMpeWHyVjdXp7eSExfB4JtTl3zulhisCeKO
v93S4WcxdgFwRGp9h/OINCFKSTPICyOzmUFupeHHBVnIzpfaFtDw4w9670TBKgA+jg4DBMPNiZqi
Orewi06DEPFszUUfy/7c2H33+xKAPBUfK4DYlWS1PVOJxeB9SaqUqn9oxTlF0vGLjTiwQK/Dnp6q
vqC2h5ycRygSauFBBaEqO58sykPozQLZvJfSt3SR171TpMGyLE32US36Cc0yLVoiX1mVB/8splog
5VQqCdpiYzqqs6+BZNNcVUH8zU1svY7xRUjLypUSkIH+ZHR2d82Xpfurn9QaSsZQC/Qc59A818U8
JVdZFlroLrMeawcB8P5aQZlt5VxQDnF2t71NA9XboiqzNGhltQiKbJr83jbya79oR+djN+CDHecz
QUmHFtgm2KqhozSdEGkQA6Z6VwldQ6kMlarTjD7bKWmS6cU2RuScILj9a/cxiDwF26TfP6VoGCFJ
B0ePOdMmIqV9MkSGgYAsOMP+dVqE5FlFYR3Evb1vgRwVLzqm8OSNm2YqksRx2dvAFoqsETfDaqUr
mmH2UYNg7+2xBkKYvDz0ODY7ughbVMjNMV1tFdOP5cT0uh7GppNH1gEr+z6TowEBMg6dL2Dod4pb
BO0RYspIlrPU/YuCQDyW7bQsJ6EIf9Hs2X/8nnZPC1hJpmb0uejibLZwyCa0F1cnpnzR5G+oAc3i
1Ful0J9yxSoVv6UZ3rg56oK565RZZb1PhtJ+J2c9FKbHv2Vvm9HkXducJER3lQc920iyZyTdY0hC
vq23YRCnjnVOcag7eOzdpajhmfHyndypJuqgSCCDAuutwAoKX8nlTnkZ0fnyMG9h7vv4wfZeKnUl
rVNe6D1IJMYaRbakjJKqN0pvAtL0FKVgD5wk1L8DwjyC9+6+VPAhMI2od5Ck3twRao2iOi03nG/C
Uc1dNA7zJ63X9fqKzvGSeWNF9wB1qujzXMZpc6rDNrpmU60d9Wd29hlx5bX5j56ZTv71NjHp2JVR
Q6+LlskyeYWy4CgD3Cq9inJsDq6M3bUIrtQHjGJhOLxdS80HXjVeNAHwZvVqOml7ciz4dJkCCeXx
C92JO4x66TexCiP07f5GY6vH0Ig5PmgFXoqiq8+hHB7xUfbuQHIdjEXpxnAV/nzNvzTrtHmCtguB
IjBRa9VdBCmn7/hKKX8DbLJfNaWssOoYQ7V8GipRcxniPTj9g9Z66pxQa6+/9M4sDycd+f5r1faR
7I91OmaKqykztqiKjmq1l1J5ty7mJtkK4LGtkz7XufP7nzYQGIpham90UbaZG57jTJhRLw4kU8OS
t7EVNy+i7JqZuXHwae98bCxF6OTaAYO6rTUKkWhCHZM8qNAXf1Gkobe9FjrS12SQprOmh7Ny8Hnv
HTwoLpCGSInBfK+n5ZfXFPcLah0F2TcuFfPL0On2pZGiHtHEwTkoJ3ayb1w8AJ2S/4LJ3D5cPVeL
gNbHFMiOkvdS6aS3pc3M6sLm6y9Q5qyAuWaDHSU8w4N3uHfoKWLIY0AZkfuvG//LY6IlBXSjYO0E
HY/TDBjz1BtJf/CEe5u5KmNxpRMuuW/frlJpQgn7dZrmNEVjusCaDDTapfR/5qKnB32FvaMCjhRs
OzXTPekKTc0Umfs+x6fNTE+JGtdPkxR9rFVR+aVljwfaQHvLAaNYU3dIAZyYt482Ij5Uj8DpgrIq
dL/jtvkjGqA3S7rILoVmHA2w9raSljE5GJpRDNY3aYuRZFar60UeLOjS+5k6hj5HsvRLTfr9kRE+
AbSDaB3C8b/DwFCvoKUCSiuQQxE+KbVoTmlUHA2Udx8IsQeGJoCk7lQOgVcPg27T5urnyPImerOv
Ve3o7oI+75fHEf6++8oDQcWBwE3P/a5VmIkKdFSdZ4Hd9stZIi4yA4vtd0Bni0vXddktb0L5t7ug
LIqcBfkycfIOoVuC4GuaKCOQNKTKRqQI7rL6x+Mn2zuFkFLoS5JpMfZan/zXz7jAMl2FMhtooHih
oLdu5TTzOZpF40tKebCPR6ttzqDelB3XAirYokqM5zov/kmbLHvf8+l5dTdnp8cPt3dCALORq9Pm
QWt9s5yjzvAqyigLZgHPYABy4Ekx7NOo4gt4vNTukwFKBqqHQuxdCokP74KgMYdRlyTnnGhqflW7
qPeSNJFPbfx/nJ1Xj6TG2/Y/ERI5nALdPd2zs7M5naDdv9fkUGT49O+PfQ7eHUCNxrZlWbbkaqDq
rjtcYezP99fbC7/se9jsoIy3tDtNnR2rsGm8OKmSnUnlq1uwqCrfX2XvBZI7IW7BNb2dcVU6Vr5O
VyICZ/fOyYCGe5roVD6EnVr/h2/FhIEKlXELSeLqW9m0jLPBJByGiRqfyyCONF8a5/GE+HOfHyy2
97UsJHUZ7NAl2zRby3C26lAjFkqRDElRiQYvthBylmfmdVbZHCFQ9uIHqBuQqZAGAdAtv+evUwbq
BOZJwTU2OXnxuc7bxkVANz7HVSN/Rl9mPqmxdARb3VmUJJEbhkqYr7fOstiHeZ0ufXJeQHMrM1ST
3aw1W28y29AzpRwz465uvt3fMrurEiMXZSgu7rVKk2SpcEytObk1BVaHMRX0JWNEdM7qyHpEpqc4
z3OpvH6fLoKdzCYNZenVryqcqnfmvkpqFp2a9G1XzNGHRIlTP1dH/QAstnMkqPtphsEvorZYf0rV
inSnD/AlHK1Isc+BmYnnMAU5eS1NSpuD0mJnoxJPFuwHrMhFRePlxhlx88i0KKAeTzPrh4hEcOk7
0VyMeJAal1nrcHDp7H0+hhCUaIu89gZ2zEuci77H4hFanOTFMV4iqh6FD1qk9ucCeLyny1hh398z
y9leNeSXcmAZ6/5JiFafTxV215vYtN9EoVTvLGV8SxlrnmMLX04rEvFlCovxMmLW9en+wnsfkzUp
D5C+2/allKLuUoAnNOIQ9ko8/HqQ/s0HWEy9aQb/4VsuoHXa/sTtTXtqUkkZUIePb5pZRq2HRn7V
eJVWRTTDSihV7+yCi/7gXtq5J7gAuddRbAetsM768JzNl4wXOtwyazGdInuy8eA6+IB7q6AjRoFF
xkcMX33AxBTQolp63iI3Kj+dlnZj1RcHUXsHesZ5Y+RnQfyhsFo/TBJmQ4V0NkA+hSTC66n7vjmi
kt7VHMPES1GtKNymEEXlKjCB/DDUjcifY4AmsqW1r+0wAIEDw76EHWTQN/zVPyghu+XGMnJDfsqV
Ka/cwLFa3c2bWv11f6dujsiyGK8W8AOyEFxaLwOBWWN0IOcsxo8pQzq4Q3XhbgtmN6gj/ULYi96O
QkaR3xLNQUW7CUKEcjQMMGfhPmGotDTn/7q9oioL6TtQ6pmpon/AfOCfdMycf0EbRh1csP7IW26z
m1brrXYT9pxqj3ABaoyZgq9GobbTL2dWjwyhd5dhAAnbgSnZxgwOzEOOTzUqF3JZSk+SSEF6OPr3
+99t23xbHoZ26tK0wUB2nYPyNeXI0EFq9kTQ/oFYaoQ+jFTTN+PMVHzJNLFoMYrOVN2obmuEw8B7
ZX4OpPKoDb8Jd39+iwN6EdwDVNfVJpKttJ6GroMJXuY/NCOFKGV3pqcCVXrtLbmstEx5gVQDfFg3
QeRAr7WkpZbuurz80pZ26zJ6cQw3m8z5P6y1MKpAD+PsvQGk9jmhr8swwrMrc/5YWanxHCVV4Ftj
bx3kGdsIxHORwC3IVxQ2N5xqkA6FZKLIejOwwcHZbFJxtkmr8lcti+rNmCjBWckacRlDYKIn0rIe
ffmiU1zgukca7HtfkyyEwgZKwSJf9vJYTk1d2ZICYhJSefi1qyfFQ6C5vmVZOB1E3vtLgZZ/uVQJ
k6vH0TXFGS/AUq7rhM+9nL+VNES77h+YTQKyvGHaBs5iWoVg2GqPomUUS43hsFSqlJ5pRdrDGCXx
1Rnb9CIY/jxMUXgwst1GAlD43JLsV/RmN+qsoxqLNinq/BaNASDTIDQ+ZRCej9qe2zi6gP3h2i4z
HaL58jP+iqNaFCJL7iT5re/t6RSHsfbUDFLhB1Jhvomb5mj2t7ceolBAxgg9W36QmopSm5U5v8VR
pbhNpQRP6hClb7HOMt1RBRt0/9PtvUZQ9nRJSB/Bi612SWGOTtuIPr/hFWd97CTcjFtZEQerbPci
ODhm68zYscPdhO1Yz00GCYSWoZobTBZFcE7xwnzS5PQgF97euayEmTAVtoLR5lr7MNWbypmiKr9R
Ilf/mx2AYZ7VysbFDkYaTrRmroYxjV9iG0z8wTHYe5esSarIWGoZvb/cK80UTxoGaKDsQY5dm3FU
3sRjZR+8y70d8tcqa8UgPYiifFILdqTRyu9CdUrPVTRNZ1PpvkvzoeTH3nJAyJf5LD0tUKwvHyrp
GsxQTYdu7lS1XoHVdeIyow8fY7NrLoCDjzQ39r7goo4JOQARjA3uzmw0BcFuSGu1IkbXjCztmz1L
DtXMGHyUQgYmZdMn3+GuOkdxbGu8x+yJ3u6yf9ium8H7CGi4G9Myv2EA1tZeZZFBuS2ER8Xrx6j4
VIlUIYrKzoOkBd0tHTvpjZhnsHrg3b+Sz5k/6SKlEKPHPEElUgn6g/29RbguPxHgDEYN9AcoMl9+
D1tNDbDLOhyrwjA+hGmJ7DAS559mM+/fQIubHzBYg6eXgZoQuS27tKU1L+wb+wnVvaNad2u6w8+h
v7qw+qnFKCZe/hxDTsI+bvvihtVsBZHdzIPaS1JNv2HADkO8iwz8dMF359NZGsqq9G30u3I3VrTM
9so007FNDWrTxn81hFwXKm0Uv0uSurG8FuXH3rXyuaj8OLKl0BvbWj2Sk1lO5YtCdpk30imGrcgM
YSMGEgk7KmPHzG+OGpgnHZ2VczdMkWd1dv2kBll1cXCrcKdqKGgz1Uftup3z9UevjnwWeMKmIoFn
5EAJVYub3dfS8yD37VkxMuNS42XnUZkeVbQ7yS2HGQEJkJiEYzQPXn4xDpdUhCEYFpE4MnTs2vaE
oX3Voe4Lz5jmGSRYhfm0p1Vl/1YII/+CodOR6sLmreOFxylDYw1w7fZeLQsTKiy4nStkmW+i1vN3
KaKubhEbxkNd1fmzNtfzN1uGNB1mSM3fv/U2CYvBnb4Q6rhmKU/XRSkPZoKGGM2rI5XRqWxC+7nF
BucJ+Op4zlVYHNUcBgfXwx/YzoudxkxgwWNzQVk2KJRVTYZ292wncuJcHR07izfQ8hvhNUOqp4+6
gWg+HXX7hmRDF7tmbYt3fVfJpgsxN4n8tNPDZ/oxsvQQoP9duihihR8LNu9b2aT1M+vN/Ej2oB7V
H5v9yY9mzkA/GTkXUIOr+B9G3GNZCXG/F9HXBAztRbfC9NzQw8c1ThcHWevOcuTFi9IrABpUd5f/
/le+Be65CRZOyNWci/FDYDWNlwsNiuMUSr9sUX967UZARWrx42MmRW9ivRFs3OF6HYrLFfl4rXXT
NOjeMHz+JmWB/i5PkaVQSvwx7i+6yYYAHUCtgdayaASAan35jGNeiZ7ayLnSHJmuti5sT5/S6TQM
9pGz8yYlYSmmefRXkRoBNL96nX1XjmHQjGw5s2wb3wZvFT7okxz8c/+Rtp8NngkUHtryFI7KGmrY
G5ymQJ0tGPSZja0lXHqrC/GDnWMEQStx5Fe0DR9/bBRVYGmEDwqql6+wVZEaztXGvhpIgrx30rJ9
EIZcPIT4o95QIeldySrLt8gl0zrX8Dq5/7jb+EFDkGIH9i+u5+yfl8sLPXOgNCvWNdfk4LkO6uw7
EJqOVY3C+FGGEZeyY4kjJPh247AscyrwKiRIm2S9w1Y6TGGaXCNLmi8A5jqvVxLnzLgkOQhWOx9U
weSHugc4xMJAfvmEYR5iRaH1eIsI+XNgdOp1iGXrDOOw8PtqzL7cf6E7yy34BoYBYLk4+as0ooQ4
jq2dypEw6yF35bFvvg92Gr8dy5xZ4zAd9cx3F9RojqHFBV1ondZOOK0OdAIwQxwK+6MkUE9K0lL5
ZikdsghK/e/959vZMMxVmOSzaXZYbh2QZmpVxbkGS0U3oHf/dko75VmTLNybHaW7zjJyF/cX3WTS
uAmSudN7JKSS1K5eakehbtlz7VxbrIvDSwiYs3KdPLIAziqxlV4R4pF+GFmh/Czzuj0iY21jD8sv
YheL/hdhaLU8ffNuMJHuuNY89HmytfQh4CEPOkl7q/B/RzSZe5zDuHzovy4MO9G0DsdZ5ypqoX8V
tgWkKw5f3XdEJYc2roJ424KfWbdT87DB71rq0VKLMfRppEY9dVV6lE3vnO8Xq6zemA3WIxxMNIDA
Pzcn4VSGXwYanhjMpt37e2PntUGVXST30P4B0rz8979eW1iy7fVQwnKhnYWvdJN61To78P/DKnwa
BiggpzaWMyMmJYNERn+z6ny+KmM6oJcwvxqazceBtI9WIQXIQqJ6+SxKqCi5qFuGNEnxZW6D7JLX
SuwJyxwO4j4VKP+vlzkceTrmYLAq/0+T4eVa2PYO6hjDCmsG23q2ShF+6zXJfFZmNKrcTksjHDKK
WB/doUR4C8tIW82+oBDavUuDvjNv5RRFV73Xh/ghnTKGyjpNyedIypJ/UzW0K5cjPRZebY9F+hSb
KnpaiF/J/5Mx7u7cRonUD1aL26FX0NYDPJ/0+lNk59nkIt+UmG5KSgtPTQLCYLXRHHtOG/fqOVNa
oX4iKc9lF+f4uceH3bFINLNcTvxSAITG4znOC4yBSvOdOacFenKVZGUnadC52ZxOsf/R7VSu/AzC
QuKm9ai/szFiatwmnJ3ZjbCrnt6S5BqPRoPGISWzLf8soYP/G0Wa9V6N0jDwAYI5kWsC7vit11nx
IcscMV8Kov8zcOGg9AfTGipX7qRU83qALV8TqSh/NH2XO95gLPIlWV8FAyB/K/qU2sE8+61uVCct
sIfuIehG80n00tjeyi6uM6Q6A+1b0tpxQ6teM95lRYS63dBpY+iaySwh9aPE4k0+QuT2hlRKf8QB
GnsPBUqvo2s1Su2cof5h5Gs7EmKrGbQKwy30sZa9TjXEMxBORfjB2KqVp2e50K9zE+b/zLBcvpaM
vgQg8yikGRDPnXCNprVN10yjXsJJxbY6Lyn5AyU1o3qG1SWlvggqp/dN0jaZj2RKdCBaLuC3Uw1A
lFnRpD3ilDzWT5KaT837JtTk30U5K5qXCkUx3V6IWbxTgzS9JGYJgCCkZyW58ixqlLeysPeGOQ0S
TzTFxPazx/L9bI2D5RqYh9UPkqqKf2fkDKNrzZJ8CjU3UteI7cR5ZyaVKj/3vUlrhsKkeUOsbTFU
G/JqdEcrs36C/4hS10n6PPkQhFFcHojybgMX8WqhSNJ8h5e+JkoGto1lUDrL18Ug6XsfBu0XbpX+
tYFr8dcgz6IvilzZRjuzimYJMRkAoYCf0rdJNtk/rNg4ElDYPMuyCrGLTA4QMipsL4NJ3qdSYElm
eusJvadYr7sbEL3s4fVBmNaCTfEGGwi258tVzFgo8qRa8W1qw+FR0ZoAInBRH5TUe3cXgF1KDRAB
DHtXRc3EvTUCXYlucTfEvjJk80lLMc6tsRE6yGv2lqITT6tmGV9vyBzgtmN4TSgbSrMERIxa7TS2
cXqhbmwOyBw7S5GUgiCkt7Uz2ZDVphyMBG+MIGnR0EBS9VwJM3yjtb3zal9Ncnp44otwCJi0DYyj
NUygsiIMGfvr3cmc5PRklEb2U8rD7M0A1PvVcGCyJbrVfCtWZCa1+mRZQU5V9kWACWMz+jlDeF8Q
mI46lptdviyzTIVgp+AptUaJtVFtZTBiyNDIPf0M8RPPqSGo2kNNf3dQ9f+hRZY+mMgc+7kZlo+9
mH5xODM/nM3iYajUzmvr17PzyRiYWIF4Ag9NPbU6fMyUQOnMoX1tzApFgtCJvmcqklitZZc/9Mk0
LmSw5eu3LosuMpLgVyh1VhleQAifsyKxrx1dZh8fX3Hu5xBYQCdZB4Fy+f0vMxWa2MsghCSGCet6
coU/UY1bRKVeFXTv8YYIxyD+UsuV9jAUURP/LIegevVpYTsxlWdWwLiV3t7LSBMWOsbrTa9c43Gw
/bqO0eRSG+OUFOIoQMMmWj8fi1BM8efykBv8StXhCWELZkqJ3tviBCnOPKtyGJheG01R5k5jZf2b
FvBNz2kGld6V9dyyz1oZVIlnMu36rDLOC32af3Hgj0OYd8gd2SP3bGmVbqqpjfCjDqYmZJtSfY7j
RBmhjpVkeGo26OlZagbjnVPDqbpkxdT+yITZ/FaSNP9iOFOoXrC/Kp2rjN9K+kYjZOkejj46F6oz
qv+YbW00Z7vJhm9WCWf9oTLyxjoFdAK/F+Cb4otmZ818brUsQ+Ng6JkG1qVhXamqsuqsOMlk+2Zv
avKj1DWkKqEFp8U39Cx2PFkaEETvkOoKThihYNiGh3z+I3fUsTypUS6w28GfwfBjW2pVt8ab9GMD
4xCl1tYGzjAOiaV4ZdDRXJgWN1mvtPo6ckmrysCVHBNJTT0LU+X7iAdp6VWiQb8qRFnllxHXceCR
BaT/w6xd0/FFcpxvUmXX4VsnLLLHRnGC+lKT6ZR415tNdO4mvf2V5kqQnTtjbD8oaYVnTVHGWLgU
2jhlbql12pthnof5UasQL35yUsnuvQDlo2/GEJvksZGVZV7upPNjJE9D5tsox7ZeL9fQM/UuKP9p
odyAWIZynPtKHKSSn8la9cZ2srT3CnmcdDcZQ+33nOX5j7RttUdzokw6qRk2jq5lJaF4SNJGfoBX
ILduh5EREIFC+kc149i1ldr4MQ2O9JD2avarqxvxrS7wJnSj/gO+DAgkxvpDFmjOxynVpuTUhOSn
pyUaDnBw86Rwoznpf/PRxVOidbPyTs5m0zzZat9l7wH4wdPoBTZnvlCl6VMfj6in5FnfXxYtfO2k
B3lr0JqJnWe7niThN7wYZijm3KL4oibRteiQXfFIeaofWZayLAoQRntunFlOHywz0H+XY4WNF1Uj
rgZ9ROaDZsmcvw+RBQvOQg4rDIFbvYv9oulCtoAsjfXkDsrYfAiQ/VjojaUm3sghhYPbFo1h+YMc
aGhUJzGk/XGW2gezz2bngdGEk15HOC7PQop0ToM5fMDuynlqkIT4OEXMNh+qsM1ixDbM7DMzuGzi
a+phfRKtbYeXxtKaHyFzWBxFCzH3P0N1HhQ/d4RC5ZFOhrhEsVN+yuOmTt25FWXkAf6sBt+u+vxh
jJWq9gnC6odWiYz5LbZGzfe6NJ1fVhGV0iOEV7l9jKKQ8kIK4/JxiMzIxqAY0zeMhbRMcdPObp/r
VMvGS1MNpnSZ4IFEXoOe+2dwpePw0WpCXqWasMM5nwT555IUov2ojNQj72cVmX2vy6htcUKp1E9B
O7dfg4h5x0WH/v6pKmtxpPyx6USRcy5oIkZ1wG822aCd4z0Q49Fza0TsjcGYnVSErE5ZjNkXxGrz
1Jf2waW3uyTRBPKYSUt/jfS1SmaDYBjym50Pwxn38PxUweH36U/UV2u2kMLRk+mgVN9kHctzQrIH
BAfsZ5N1FFVpDHPAnBTxj+BLp6b6e4q7I2eiTX74Z5WFgYQOJO291Y3XK1oMewutt2wUuccwVPFM
IYkPnV72l/tp/Kab92cpGqzI6zA0WHdsKHfog1vI5i2uirE7dFXtZXUKdDGUpMBtrYhYNZXZOUU9
5tv9tXe/4J+RFXNxuh/Ly/6rW1TGtPGaDghVnUaW11StRX9dH0+Z1SIwP8aphHp0Kf+4v+rOywW7
yIRykY1BxWqVn+YITCrlMIP4r2L7TQYP0BWWlPzAzOeoob+31MKoYRIE7IYs5uUDRpLdFuPycudZ
Tz3cLpqLouUFivi59NqGJW1gqGpQM8g5tyMnzQ4afcxQVlML5Tkm832shTofJN2b5I/kCDjPcugc
BejNpuaziq5oNcw0VAuRh1BO+pNtMIuJRaG7DqX8QT9x+wJpMCO4A1uCdjOkkJcvcJAjyLRtkUIF
YUe0kqw9prk+e2EU1AcvcOfZllqZl0dqa282I+4cUokkcXrLQ5E/iLRIT3XWthdRypUX6unh3HbT
81ua5wQuKmiKTWPdyAZdYZhtPKQ3vY2zyRcSBhKQ8bTsfS4lc/1bVVJyo0hTB8ayaTS9K8YxfN9H
k6K404TUElDR0XrorIWIdv+IbKMcIRzLFM6mA6duHRQCPcr7SIctJWU2QuOzErzHh7X78F9WweKM
D2wwv1idDkeraYekNk3PTq18KRTRWzKW/p/7q2y3EAdjwW0BtVvIc6sgY7QVbpsygEWliQKA4UHo
GlkYfWq7sT7gce4thYo5gZSW/oL+eLlbA7jsAVRsNH3QmH2axsx4jyEK/q0tvobxwdHYfqOFCUKP
hwkzANR1x6qWcR4JB3RQVDNF1UdDwkZT6iP+5s4jcf8YCzEV4DeJ78tHmsx0LuniI/aSST/Spsj9
UcrVa9lFw8Fu2K4E+WJBRJqLdNimqQ+XxeiqIsKfyyjRIBDTP5mFL3QRa6/mAi47zlrolKBgKEhW
z6Qnw9z0kZXetCxo3b6gQzvnQnKh+R7BYjYD5WUpHoZm3KJmuq6WcZJANlIgQ+mUcgdXrra+OwYS
pnjd2l/L0jQ/88j9tYpDq3IlYGgH1fpWGWn5AQAWGS8w0N4opPU9yoVlxQ00tZYYL3kRm46rCdmp
TlYV4IGmMaez3teBUyH5Uimp3zpMG7yiCKzPeZbaiES0kWm5oSIZR1yR7Senz8ZfjNsZsm348aPT
OFpj0KjUw0S5VbOpX2jIS5dypBS9HwX2Ug3aIypDWZUkZ/3NRd5NpHV8CMhF49nOleytWSAmPwxA
QNwoYApQNog53l917/MDGAV5ssxLCUEvT0+bmEbJPDZbqKDGqZ4CIjnKqhcMt4wLkm7DZ4URB9qu
0UWJ5oPsanuhkdIh0E+LDJjxJohb2pDhukueIySj/AxZVXLDRGrdINfS1C2VSD7o0+y9Y9DMkPSB
n9D/W97GX+mcPERyILXwG0bDCL70USh5wmSLpe2QP3VVMi99jyPt1b099P8XJaF7uSgywITIBFWH
uS7Li9HV2eMgMtWvhKUcfM2diAvkYaFP/ql11rEQDLDobIFYXD+qNEPo7T7LQXp0iSzR50WDjRNL
QwjRnUXoeQNV0iLM9kx0lm8MyNQPsPDyc9OjDoNjta645ZiblyQavklKczQ32NmtCJmCs+GWBCK7
KagESEoxTeFNpGr/K0TfETOvsVaY66vgdd0JHLx4XxWW9T9tKuT6MRv75MgLcOclw2MGSAdMfUGJ
LLv6r02k9JpIh7zAWCs1MWJUovCsS2Xs3z+YO6tARVmARQQg9NlWu6ady5FMl15/kvTtozOMkeFZ
CJ4c7c7ddWgjyrwsY1sWg8gYW1POQ8Q3YuVmm1n4nDmtelCU7mwZAI8Y4dDjR1htvTEVOzXVIV+8
prq88JjROjAXlZmekVDf2lWieljtAuoGOfb6jIfq0PzDuAGKsaHAGpHcxz2T+DhEwFQ3pOCkUFH6
XThHB9Fl51XSkuVsLFqN4P1X2SJieoNK8EYAy1ag+Q2W8hNyXHKwyk4Mo4vBT2QphoHrnHRGBa2T
uiC8lbYZ9SdFhOpvIzWdxs3HDLlbCCvVeC1Dap2D2monkP0fG4s5FxCpNfYsK/q6tFVQGu1At8xB
T9iPp7nyR9z8rvd3/+5SGPuwLRF72KRag9LEGTg2ZKequLzV1A8FGMUwPktBof6Hx+JCWIZqwL42
/fQU+3VbC6zwZlRhF7jcSebD1IcJY+W4wGfu9U/G0IVyCgwyMhbLJvoregy14dRS3GDiKbjcLWEz
+BeB4duxdCTDvLcfl6IUrN5inbfu0aDK1NqZOlMLF0H4RHtxukja8O/959nCqiG5AmQmYwFUw/Bo
9UClUxuDSdZ2ozqqTomW1u+HKs29oh60E/KpSHMElnOJE8k8BfFgXMZiejUQht+AgDB6xRw+svNV
sIxiq0vkgMx8kFH1zTShXLRBVnwRNtPBbtl7qZzuhRKtcAGs48kgxY6cFDnfL4vaB3tMpsuY2vEB
yWv3raI5BnqMWRbaU6snoqHIBBQGwU2uFNWPSuwiS0yyXasoE6+Tu8wfsKnwymQOXTzq8/ci0F9N
XlreKmwQwPaL8s/6oounqc9CGc1pMy1LCO66DeCyHFxAL9nBW90779TxxE7UhQBer+7USDL6qmvq
8AZwtf7ZdJPl1uNY/5jwdvbvb9jdpXDgBDJHbbXJXoSF16xR9ywVy8lJFQx/tTGGBx1rr4atmgvn
i4uVwbUMN2V1IRRFhF5OpmDD4XT1R4Az1pfFPmx0HTMyD4rTnVx6gVOwHDP0re+bxOm29GLIaYi0
/RnLgc6dFwo2qsnSRS4q+9erXyPrsdwfDNrm2MsSNtSq3OY3jLJy3NdstX2DSEn6DrhWcLA7dq48
9FyWpRbg+Iag2+toT43mQnlkTJ74qOI2fq+0TuHacZrzL/Q0ucjtbH28/4w7WQsSedwI4GEgrq77
X7JRalWVUZ/MajmfarWKiW9y9qz1jYx6a9IwmOrk5yLLj/S2djYpjUwEQiCsLJ2a1XkY81zilBjo
bbXD6BthFPlNP2enESnm/xBq2KMG8GpOOdXDKtQ05iQY+Ecl1PJIF64Vm+OpUpXxnBSmCXtfw56i
M0sLlQ2AV345is58FI7WfX31215SQ1qONFS311UlGXGYqRIqQUFXP0V4t3r03pj1psHvVI2bT7IZ
Tf44wjK7v/BOSGdh3FyoaQCXb26wdNamyqRqinLVeYIqrj+1VRKf7q+y90np3BJPUZ1AGXHZ5H9d
/EWYCe4ourcqg5lPitwNZzWcgjfMvYuDbHv3gf5aatnXfy1lSFVvjYwfscaqTN9B0Me35O6oc7Rz
OijbAbjSOQD48IdT+NcqIFyjqlmK6XQY8p/QdsPPKvSdS0XOcdWTAlH2VjEK5rZm92ptroU+/9fa
q/OhalNfy5S2Nz3Ni5NWOBbjJ5qnRA/FjXm3B1tky6VfFqQ9Q3NmSe3Xd2GJAMrUSIhLAfwMI0AE
YXZN2tT+SvMqJYVDrytxGyA/vjwhuOO2Tqa9McJyfjJMPf8Pd9gfyQJa84vp8rqzmugzX19ykIKZ
FhU+fNHiJxMsQ+Xq2tB9ur9xd24WaEKMhxg5ABpat4hoBI6aA6zhNinVj4IZ2zlKArQ7sCz3MR14
NVKIN41SyXKvEOo380snsgToVNwHldipbpGuo/Np6ZIfhaZx0Hvc28FUpGSNFNjIlK53EQpFQ6T1
tFlr0BXARYPo/SCV84McdUBeBitkhFHHZjD6II3Sz69+r2QfS9OVsLDNecAjTKNRxUh6xLMJVEf8
licRngy16t4nuMYebOGd+IMgCxrF3KHEoPWVogwoMGcgj2993bfvHKPT/xXhIL5XvdQdRdTdtRZm
KQ1lrN3W6ZxtMA3qMDq+tZYxvikC07gihGVcOwN65f23uLcUXA8ScpQB0X5bfcMiwHdeUwirUdtH
b2dpmM9mmPefEkmol/tL7YRVclwiNywkOubrdC7Fxk4uA+Y02Wgk70aAwQ8APv7DdyIt5c2pMKd2
vhPSUqaw5WXmJKLvU9MKrwWw89R3jXbwQOrOAWDAx3VLOQMlZn20pVjkSYDKww2PT0sCvFxZ9akc
CCXnEYhN7Gl1nnQeXDNwVmphmb8C7L8yXIU1+Uc7d0NKaVIihYiNdPqpydG19KJ2MLNTLvWN49ZZ
yD+3xmRA5xxIhBFSt5PT1NlTcxpV/Gc9J3KkGPn7iA0flrn2W0T1kJxlI2g6F0F0kDv3v+LOhmGw
suT+kKCWsdvLyxE0V+eMOUSGVEfqE0bXdHKK2X6OmuHd/ZX23q5Goc9YHR8k/unlSpKdBk0tsEEy
GjX2wFrLF3s000ubG6VnpXnuaV04unKjB6f7K++EbGDCfFTm+gsHcvWMndXWQa5igKD3SX5KeB8u
0pXDJWnD1s0LuT940p2TAcKVcbvOjbTFnDDrniKpBAPdmXp4Kstg/gay3jlIx/e+3CJZDeoEC48t
LEKNohkMY3wL0OS/Jkglf5CGurtocnWU+e8txfAbAwkQpNT5609Hn9AIQ+TPhtosfRFjtwRHJHNT
yPoH32rJ+1bddKaKCwoenhWX+fJu/0qjpAnSvawuqnl6Ig0Xs9XENxVjrszD+Dw+52OSv4dmWh1J
dO8+4jLWpmtC8r/uI4pBseYwQWwtiwAGwpcav+fB+LYLLPHh/m7cXYlbB1gSGcSmj8BcFkCsgQuc
JYXJKVFD3UOAVvcmpTxKsvc2/rIF6WXTsdhccu3wZ/wxxWj/TLlnwpX9mQWZ7BlOOL2xBA2U+4+m
ajtfb3EgoE1jAU5a33RFO5tgO1EAwvjA+MbQQf0qQM6+l0G1fjWqPPo0ZiLF08Oqo94N1UD9twQ7
8dGGWCN7cmdJE+J6c1b5Vi+KK1oE3YTLbIRiTNjm7blLrP4nLt12xdhTjNCcRkPkfq2WBra0hd4e
RMedCQscfR4EPSP+tm5Pclf0Oooxya3o7J5Bt5T/U1H3/iqtpO49fdZt+j+1OvozE6LP2mA388Gl
tBdLkAFa2k4Lc3R9HhrDHq1aoMc8z0b5VTNBlpVpOB5gafZO3aJYTMXLLH/D24Yk1PbGguyQ6qkA
qBg3lzHOPzvOiPeOOtae48Tqw/3NsncOaLouOHEmWJtCe6bybAId8EVvSb+gHClPVZpED7iLdwcN
k71jgPsgA3WoB1tpjzmkQUHCBTpmlqUftqQrPzUMzkJ0zebyzYDj7cGjLfFwHcQQ4fw/wCEMwVUQ
i5y+4AoE6mFFdfXMkZg8J5Zav5Js3ZWrof2iNdJ0yjL27v2Xuv2QGs0siJZA/ndAUY0GUaUsidSt
M2QYnlYDoGl7PNkCPZax6xD5yHE7uL/o9nFZlDoeOiRKbpubaBZkMEmCFKcUtMWDKum/BjPVvWzG
vU6KMuO5CUrDV52+PJhm7aAlWJmTievaAkVZnw57MrQ6HhCl1jE1+sbANTPcIcZoyKXXGJ+gJMN3
TmrMwNrWkQbijuF8CZqmfCuKaVDdhhRW9Zo+i45C71agh7kXdISFCaHtQLIwJFNVikLqGSOxvoDl
wO3WaDI4BobSF78VsygN2AVS8txMbfErD3EDveitqn1PAY3OODuY+ZGdyDaY8JvQt4GIQ1W5Ic0p
5VhKWUcyLedd+6D1iX42aziJ97fD9mDTVgC9RW6yJ85oFQmj75J0ywly49ZLqR15VRZLqtvpTn5k
I723+SjhQOTRjFhUt14mDJ2SxzZ+ECSwUSw95pkhu46cjSeKSQw9ZG06d2GpP+rI+5z+w3NSTIFP
tlGIXGumQTuB+dgBtQKTAh2gBzldC64xtNePOGF7D0kfkMIYnhvGaasMVmhNksOkJNcLo/waQQCJ
vSJwJN23M6kYgRcG9hcRNNVjMmvO0VB8Gz8ZvZCuoOq34HHW+XOYhGby/zg7jya3cTQM/yJWMYcr
SaUOdrudZn1htcc2cwYTfv0+9MmSWFJ5do6z0xBAhC+8weQLPrTG0gdLkeYfnNhJfFlP2cHU8+TO
m+ds3WJ0ValuI45ybVAB5GlJ2xqafT8a2XOqi6mGA9xUAqJFV6ah4HHq+LgwKwJZu5BTCzqWb07u
9e7OcYe5PkHRWLrX1fDceMJtCfZsMqXTu9GQwv06IsEsdtTMsvJZonrNrTiAsgnJ7yyMp+x8jg5C
Tmnu95iMeGFi9lq2n7EaMnblCMYVKdeo6n1KFYPhSzG2z5M9ZsLvZGSj+qVr0WOJ80AS1K60v9KN
dmNfTdpqpcvU5nPUDIkagIsdG0j9on4tnBRV0WlWjHqH/lKZ7joJP8J3io6aWcy7OPqzWYwrCMlA
Z2yk8acw6bSGdAOIXvrjsBgzuk32+N0CdauHkzU7dDi7seCQp+7iBFUvlTrQLbE67/ZKNYVS7RFN
Tucxt/1GWqMeFn1ku3t9SBN8XbA3mjm/idk8KFk5D/tByK49EscZn8uqUYfnErpHE7bzqL6odPhT
f4jsEdleMWnGnbB5YxOSFqDeuZYB2BPrnvkjMZibuLL1hjc1b1rgEvRagqWdzHcZv/uHHTvjp9un
e2MPIlhsrSVOtLQRETwfr9RqKZQ2zR6KGsvSwPSeShQtCz9SY+PHWKn9azmi3H970K2rc5UmXQXd
6FRftlMHBCx4nsEULFlshNSu4p1CDHxoJyHuRAqbQyFjAYMSHsF1bkBHvk3tAkyBJ8s9t3QXICoT
Pfa1emclN74c4jEkIQgzrC/D+ir98eUsGPqyTDFjBsRoGf7Q2dkrmZZ9ELMrvluteg/Fv/7B8/AL
tRGIEBQyKeVcRZbCkSPAqBamc+lUlq9EKLHvIoX74s5LtzUzuOcUwlcS55UolmoPNr0SM32QatYF
Ez3ncNBa4VN2HMlglntqaVvfjP4bXBaK3MQW6+/5YyVnvNGT2bVRuFBlc5jmrg3rfOxfBxq4/+Fx
g74NlIG+JvDoC5GymNd0VLEUe7DVYXyMO5JIrTH63bLY5n/YiWQBJDnImdM4WWf9x6yqBShlkc2s
YlWZO6XPTb+Nk26XmFAW/v58rZUu+q/2WmK4mJWw7dlIGtSil3JGa1CZ5uyIVloUkWRiwXl7sI0b
BM4tEnvUgH6rbp3PKzXx5ipVmxvLcPPAkJ47+MCWBx8ZiuYgUMl+Rx3jHvjjOmWlZ0hNCJ9gIJ1Y
Z52P2hR4OEQq8VA5m+l32lLtLje11vU7a5YYE89GRD/Ghmrlr7X4zzHeVneD32tSLpgs/nNUkula
oE95/iMctePd4f18gGXmUJKqWuWd4k1IrTZJWzwhNuOWrzGE5c5fRtD5gaaUzedSVUviixRRmjuf
YuOggoonQwH8QxH+sts4a6U+2ikuBahcoPaHwqTfZbXuW0mX72wR3eNjbDTIUAki2STOpl8NsOl8
ATxeJnB4hEyJnum+WLz52A74LGZN4oS51eZH26mbvYkL6i6XMqPYPEQP0sV84/Ym3LgLcRCg+AlY
fyXCXfwQbbTUtHR5NrOiGI5OZKUfvNKM9rdH2ZwvZWSaR7TNUVO8OFgd7U6Un3FZytwVb+GW3t5s
EzNoXGRg+tGtTo7XwN8nDwo6C/2UuAfIY1JgP9z+JRtXJAAsymqrtQ541Iv5otdX1w5aDQ/zMsch
coZcJlYuA1tP71W7NicNZIXlpQuy9nzPP3LZp1FaQrN7MKPWGH217l0Lpqve/SBGbN7DoMw+1+lg
Ha1kecLdbyTVq/RTn/T3ZP43rpq1Tci0uasBrq///o8rdNZtghPZMGurV+DWJsX4SHdreLGHdDiQ
jHdfqDpgCX57sTeGRcAAbhnPEZzOy/JYLAQVOiqqJ62a7civpZtoAXYj1b6DrlQFMNmRD+obF/nG
vx4Z/hzdwrU2xt+6QGk0Ttzbo8i9k2kJZ683VXXyJmc+KCYU3Qytnz2O7/d0uTbOEpBZHDApI6Gi
eDldA70RJ6kYNMXHYQ9GptjZIzWO21Pb2MF4jNOSoTpB7fGyEg1A3aVPiHJ0BnQ1VNosDjvT2PdQ
qP/+bliNRVeWFSJ/V5XoWMoEqCIXYgPqwp+NTn8RWDjdGWUDvIckMLNZwYgMdJmh91lhCaHHaLwu
Yp6CSbQKFj+4tgfTFKeKL4fGNp9VkPMrI6ppEZ5N+jp+ainsZH8f1vDpuKE8xCLYtBf7Bm3ZyIlw
kX+ISBb3NaoFn6fcWU3r5T1pwY15r6xjUMk8AGsgsCb1fxxKot4CzBsob7ty5FPlRXLhndO0771e
yjbINK8Vu6aR0cd01YYIqqwf33uiM37c3lDbP4RokQcJdslVX9Ntx2QcuKEf0GiIwtqt06DrgC74
FMoiGIy9tu+TZgn0FOvtMp11X49M++ftX3G9rVkNlDp+MzbpWq2H68/VaGsLj5dGOQ1qg74zvweh
KNdGdNgq75ygzQmz0bgheIHZcvr5WA2ujMkYW8opBwLAjRS3meGntRGh2wV64oisgC4OdaIqme9E
mI/vSyvuHtBAhtd4e9objwRgR+ZLYRTiH5qo57+F4bxcWFZM76xPgG3Xjf0xQ+ftXRk347+ZYqRH
Wk/m61J0C4bsyFzvcqU3DR8nLDS6bv+a6+Dw/MdcLoymkjxLGCN6pVavieWg6DVpi/PUZs0UFIvm
IjgEhcxz4xfs95a/vwoIhQC2cgLRT0Tc6Hwx2r4xhhHluwcUvVFgMInwfyOjv2PeQOhX5I33bsEX
dY+W3ypwp3gPrIVyz43o+iJfoeZEQ9AKsXW7DBIyk80Y20P8kFuOOJaWvSiBLNJ+uHPbXIed/G3S
+BW3SGvl8tvXwvESZdJgk5gzZC4nA5dp1cNeWnbiI4qmfLj9ebfO2OonQmkZAzf8nM6XN0EpTZre
zO1WNkrYz8186OQ44DdseHd4F1tDrbw8wDNMj/z+fKjKHePKnbhTMktJ/ZimXhi7EoG+CnGOO9H7
5lhgMkEKrv4tv8UY/7g6nMyqyqrK4weRJT1kYECRVq/OYMuse+22zaFWegCG4gQ0+sUtVeUACObE
Ru+2UJMPiMmYn0t7Gt/VZen9c/tjbW3CFQ/trHgdm3L8+Qr2kdLKys5gb5njtDObSNk7eVHeiczd
rWFWdgxQUoIJaiLnwxhlbNXRtEQnLx3mdO+kpiqeF0jp8YuwtOFr2uWFFpSOpPs8Nq14S2HuZAcU
9ao8SGqvtgIeiCUFw+dln8pl7rN9PFIr9luxqD9mvAGl30Rz3SMO1KU5vi+iMA8dkYUMR7lQuewT
O/6VmlnX+LxFuNBgUz9nQd0VOLaLXoHjKB0rTQIMY91fFUR7UgPLml+wJ5ojnwpRMb9vo5rtrKKH
KYLJ0ytyxqxznGPsqq0ZjEliVzyphbFHc6NskbYb7C4cxTx7O3L+fMSLASzRs6pL93Om5XP5tPSe
QKgaRczdYmZWGfZ4ZB0LpyrBhzhNkh0l5oDf7AIzAD+qhjja5fNYyoNT4OC300SNYmejNoX7RLi/
HOMYrc7VAzh5Zyg1mOhlUoYvnVuU0Skxuu4H6a2X7BS1yZ/1VrSoLE0lwjnQIcWwE2DI0X2KUtQh
OyQNar9X+/gjCRP6E0mc6p3f6x6s9KrSFsSj+o66WaqY9Ru1/zS781BsnAPQQGvTVNUsKqAXsUuU
0g7W0b85ZeZUPPKuW9IvYiAfkmpzcud8X3c3yIVXYxieamQ3vPXH/HG+o66rjbjq0gfPjtMd/YTZ
Ry9chqVUxQ6FgbAqC7QEneTewNf5C8gZKhBrLc2CQHnxHA16PRid4yYPpprnXzKcF75O2pShw667
4jSXOW+xaGL7znw3XmHc2CyKNKseO1Sd8/m6uEIObW5S5U3q/r3LohxRnX8/ma58zDzzX9qayqGb
Rwrx9dDeubg3eqaU8ygvQwwCVoAuyPnoniU1sxRD+oCMaOWhrzU2B3yZqEsNAg5i35lj/YA6pN77
CJKU38AZDS+D4ZFMItea+7PWGYc0Gabj7ftwY8tRqVgbTS7v1xWA2injUqadCmqqthPk9zzyx2yY
w5mm2J3dvfXdccrk0iUL4Fm52HAp8mu6zLoEJaLUhlIqh6Dwyp+qEdd+Nnjejp7xvc781vS4gvGQ
BYZA7fHiwUyypSwmF6IizH19zwWinSJEyZ4yRbsn+L01FHKiJJFk56tmwvkXzgXwMwIstrVGu9Wi
9xOOnTbu57xaDrc/2kaEQz5MJ3mVL12tX86HiibPBZxi8ohlS2T4deHFT9NQj4K2eyYOKdQw9c7p
2RiSduTaj8TZmJ7Cxf6NcWnBcc+NcRlrkh0eA9Yn+k/x3ksQRcutWblzYDY2y9rkpXkBIeu6tFVn
xkQFA4ns1NN5oof5Y9UV9Tdw2XYguSZ9a1qW/3AzAU5mZVeyFDTTi5upAA7u2LNH7pi2Q9CNuv1e
WSqS57kvAnSXRTA3zV+bN/IVNZtaNRpWKMXbF4PaSBi6o01MN1s1QokxJUkniDgQzn/4hGs0QoxK
TgoM7nzXaHFfo/QmlZPRS3x/bJ5+I6tdTKO75VCnhbK7vUs3YiCK4lB6ViQxdeCL8aI8KjNHzMqp
y7vmm4Odc+Dm1r2Nsv6V87bTykSm8k43jarY5bFT0lFmTu4qp6Kv9APe11VQy8oN+rqz/v7Y0SGE
n2OzKUnpL074Mi/eUHgMZepx/TwpED5Kw/sny1p3h7fnPVWnrSP3x3CXhNIMDLNNf5jcPfFSP0ks
7bAYlQitpNB3oNPuleu3VhIwGo+jRfHfudQZE0bSL040e6fFlJOPMF39gG6pGQyjIu5gdbeGWtnH
kJ1XHfzL4tTSQOPQEL48YWG/zqVujmYzs4oDbPLbu/B3I+tig7BDVgAa/d3rOkzfcbZyJ8ETrtKr
o43U+ACoIJtOLs3751mNiOumvPPyXeFZ2Y/OHLrJnyg9A1QaFk6kaSyuPIrKWO3ASZ7tj2rqSfEJ
3V5T7Ex8ZNQAafqoDctaqtYLpmn6wa1y62tminoKLLA5j0lR2R+dWlpfUUMldrdtWRjvKMo50Z5n
vv7RFEaJqOboiueIXCj+7hJ4Lj68D5y90hlgWTDrWpKGDhh21Z+UyPX8xgQi7yPzL9zvvRyFuoPF
Gn9LMStZ/MKaVPPkdpU6BVGqjv/kejYNB4RwrC/U43ikyFBQyTcSxOtMRYtzf3T6BezB4mS/Skrn
dI5uf4yNmJMyBP+s+SsPybov/og5pW1ndtqg6Jzouf1YTHkULhpK62uDiOSDpFkBJPKzgOJ75+xu
7DiKrjCHINgjNXN5TfQaAZSKEy9+GFa9n/h/hEXSU+9ZrPn19iS3CmErjIAQFyVNxlvftj9mKRpF
gDMzlJOCed9xIbeFIqbkC/E1O1ApFsXn8ZqCLrHN92ZlvKF90364/SOu54uZC/h02hMmTZnLwl+J
E+JgVUASS9F4gQ2MN4g6R34yRC7vPNXX9/wq3rM2+RBXhix1cS2WpVk5sU2reqIxdCS6VY5F3g6/
bk9oaxQXcSaXITaqLJYEw9NUhO+YOmpP9TKZJ1Rs9XuYL+361kVZBmUewCf2CpC9CHTE3KJFBM4K
tJ47fNCAuLzl4yztABm5YgyAWFNCRxlDvCebFZ9xF5CHJYUWm0rNfoO8mv6bTZ0HWFlNPi3YCBwn
tvPn24vxG71xfqlRZqXlhAofwe1VfZNyTaG71ZQ8IGDdP9TUahZfHZLy16i48ZG0AqFBHWrg01LF
I3lvKT+VMp92TaY4oTU66n50Bvv9mNjydPunbWw8ujVIc9CuocdhXeyGZJDpjC8MQupuPx5wGOyO
VoS9TWVrRfj3Q8EaAPKrky8jVHZ+zlzFpQ1WIKsilEEN1WLAc6Fqo11h5Hdl5Da2H3B0mBg8I2A5
Lxv8FWEBiDji0RjS99tICbX0a8qM+SEyhunNRn+xCQaS19hvrWh4D/xlHH3QPuLNpqwhnkSM9MVs
9qMJJIxqTzhLT//eAPHCfdmFLOMjwyrnfRKrgtKeUre5345G/wn3xvSr25VT4hu0eY+LPmdFmMWR
tpZe6vmbZwHGDVVrGF6aFYsdGrZEVL1XNFRRy3JGp0yLrcaCPKUab4IeDOXforY6f+QN+TVPdeL6
AmF9m4bEkrWBjndIRDW6Tj+2ifTu4Xc2dsgKqSTDphpNS2j9939cjwodr7xP0FUp3XQM9FlWOx3Y
9ofZqO9Bd9bNdnFM1iY8rgh0HLAGudiMg1dYRuSR/skq+6YNRnKQiiUCtzS6UHd79cWDDRHiRq/6
aSWWO/vzOoeBD0jBgXYfYjw0MM8nqoE4cIeCwnBn5GpYdp4IoSG3Qex5GAvDCwHW2N6T5tmaskGE
v7q3Inx4eSjiySlzBXnwh1nN3F1H/+Uk7H7F0g1T9FpF0QIoJSqjQ9LU1BXaoQMifPtcbt2hK2lp
jZPpN1ADPZ84UjnT4kV6hOq1yNl3XlGeaANF3q8F5wbtX49C0+CPND5OAtRkesTciUdR0kZXdl1l
6i9TnrlfdFlZv8ypnpBTdEaK93JS7iEXtpaLZgTQfWpDG3WZ1gTF5XTRqbSl24KcAE+GSHVKDNhQ
vLJ9kaa6A3dHzt2xseNE/aylveneWbKN6wUsNTsVuAy4avUiZKhSlcwo7whPDG8JJt0uXsxKNH9N
ySBBYjvCGFiZqpcZmchzp0evXTktTapOoaV4yescowga1Evd6Xv0tZtPt/fCxnPK5ncgJ0Gmua6K
xAUxZt6L6GTkuH6GndLYh74cF28HTsf76NLc/3x7xI3rBbgq+39F30CLuth8vRYBPe/j6NRxIbYE
1TthUC+Yi7y8Uzv7XY+9uF6I5VEUQ8Z0bTZdPEBW3kZ5ugjlNM228mwmXuH4JKNSDdJmnr+z4STG
AWCRQCA3Vbmc8kxLv0/UbqpQqZruDY1+o/Vh23k/Ixv9aN9UbO3ZyifrBX+QefJ7rc20QGrqjPBl
qaj9vhuVynpY9IaqmdNTQf+p9ei5BHo8zcQAURN7uBnM3eswpXiZ6sscAXvL9eazlfYUVUmSkhIz
FVLJ3Ti2IxCEaBDfabcglaTPivlp1CTNpa7xqheFTunJo55FwiIU03slKlEfMS/TtNAcTbt+5vqe
xQc6VaCs3SErZRhpBbjv0WzlB5OQWwncysuh4ZaV0h3TvELH3q1aLQkVvTOxV8NV8eBBRy0+EPoD
6NHrBa2IzvVmK8AjwBFBOujqgPt1M7xvVdGVVE8dmqdJoX4e4JJ8HJB16nwlUcbntGibGNEZruRA
zqAb69JzPxoGCRXA7dF5Z4AF++Jqfe0CnEF0OkxrpzX3CV1TcO4ym2VYSTm3ftmNNLswt4y7QLAu
oy9jHJn8tooSN3QT2+U+KqNiCLGjyYYQNoRaIMgiPQgmc13AO9FjRfWdvKn+B1MCXyYkVbMvtzf7
9ROD5ycUdxemG/Kplzn72AnLpfdnnVSKyTuh6Ok/BerMe7UcUZScrXmPPcG9uGsjwVmdRtn15HFw
ii/fmESQzFhWZ58W1MVQSTJbE50rs14sepIA/H3b6OKfRWfgdUZ10uWT6Em3FI8QlvL+zhJcn/fz
H7NerX+EE8gQ8XEUB3Z/XsZhhR3hrrZbfTerdx31NlYbjDN0bepatJgviZaOXXKwJt08adycAfB+
9WGw6qTEvVJ6e8lBeRYG6mK3v/HGBMGVEsRwyawNk/WK/WOCMPNEOpSjcRq5Ng+RrbYh0gZwM6Z7
SvMbI5GYAxXgf8zyUv41FTYq5RkWMgPY7bAVVvYq1ER9bAcr+ef2pK7ehd+qegB1rBXGxvtwMSk0
zJpRj71ToyuvkmV90Kb+k9enaAhKI773KGwNh+EPm2EtPVy1fbXKrIElZVic4lGzk4kwA4IJLfCy
yAjMUt6z37xaybWztmYmxJ0gIi9FXnEKSaxIlWD0Iqf8HI0iAl+lYHHaVFK5Jz9xFcOsg1GwQxKB
1+iq0IpBYGwVMNZPVp6m0bECR2QFRaWXu1a3+yGQS4vf3og7R8wtmRTv+0FWdxScthaYeO83C9Li
4b34nlKnHYGtqXNyaVs/x4vpFIcRtGlLbF9Ujw1X6J3I4re2z9nry7QJZww09sk4r1Iyk9u7BNjj
nZLctftjq/WFDA16aBCDoSmMgKrwDKm01IID5w2VEWpijH701aSfhDNAXk7cPP7cpMkEvqHp8x5q
fSHu1byuQjt+JgUY2rogZKn1XxxfxZU8PwpGsC0wxk86qs0/ndH4awXydRSkD6GKAf0k6j4/T54O
Ww2fDfxeq3b+1pSLDcZqoccfo5D0+fbZ3ZrRShMD0kf54eow1YY3RZJ+xgm1k3lHTDw8pk2qh7dH
2TpCCJ148G0ADfLnzmdEdFeWJCvs6mzKgxwvnAP11caPPGqqt4faOkAk9eBCoK3wkl7EcfbU47gI
gP3Ua5Ua+441Gv80vNsfhqGMvhagEhLsjuKO0DWaQfDZtE2WOxnA1gECqIfy2ErjZ9Ln09UwtcIo
a3FPC/jA1Q6UsgFksH7MKORWinrCjPTevDc+JKU0Ti0pgbkqfp+PuSBqTmiu2ydSGjesqrI9Goj+
n26v7m/I5cVBJcMiTuFy4kK8bKuZneYqmYrZWwzBqunDWvZTtyO+yD6WCAqIXUYi64Za3/YC6ygb
CU88t4ruBQVTIDQyteo2wAFFsb51GCO9DBFGKD4Q8TgOVE2K5Z2HLE7yLnKS+h9RW0J5lAPCWMHi
OfGP0TRLYmylknvkdr0+UC3swcxIwWRrwL8Cs6teM4pTM9XRF1E52Q93yPOPuGAbboiyz+IedROf
oGDq2vGb6ixgTGZzmv6dhFnfQ7dvbPpVABnoxyroQM3g/Iuo0+g6+YRxmeN23UFT435fjYayr0Ve
7W9/lqtghnoIrTleeVQNeRgvhqqKJelsBRPuhVg7AAzi+b2ZZCGkEHmw9JKUCRmx3e1BrwuX66hU
LOl10o+/QmFQws0bC9nEExI9yp68vCIdoH/zsdY07SEllIyDip7e8zy21nvZ5+WzQkHjvbDz7GSP
HhwSYer2Nw853uROPrdxHCxWHb0aaPz8uotrgIfLkllDLUBX7PrfSLHkhyWe2/+y7qQTcFR0EuLL
4DkzekekreudlBqNugyBoDqIisTsnhwIDcMpU/r63zbLtXs+Ahu3HKHI+kCQEKzk6fO91elF13TZ
GJ0AJtPq8YQXytmLgsXOqt2U1eqDmAtvJ7R4fsWo969RsHx5yg8El2xw82q/4cu75CjrewSX1nBq
hJcGSlaUx6IbGtSstOKp88ph1w+Tvm8KS7/TpdiaPYA8+jEeIRmEyPPZL5qdFVqbEgG6bvdllXN4
bxm1ytI7qPVpfRW2WtH7JJBTMDvqXXT0xv2OJSTP2SoKwy9YT/4fUTzzXdyoKqKTubJ3kcvrq5fM
LTItFIPUX2apKxUZYtf+zOSUsPFy53+tlZiPIDomDdFkacxHQSPzWxSZBCmVmcYvM+zo5s5DtHUF
eXDOV17/b1Gg8x+6dDkG1yOha5V27bdZzxzAAtlCHj4Z8XTnkd84cmDdILfTdVxz2Isj58TzrHQx
aYAOqpVOqbB+2bM6/O/2rbOx9uRPq748AGjeuou1rxKtUBWl5gHKpX1EeUv7nCxC7NXIVNRAtH9N
/4LYSz9sRXSguHsV/eeG6JqpS7zTlFfRoUdIPNs55dCVdzLDa7kLBgJjauiAt2hN/Lbp/GNTSR0p
jigjcKk0gWtGoS22Sw1iML7hqaXUH71oGb/3uok4Lg+BeNOL1MTBxTOpPTtV2jxkTpOOf7+Bzn6U
fr6B8PV0cLpsXcwyu2WPVnz0QccweNeqkbwTuF1XItYFAK3ASwYaiuDifKzWqJyublT3NJvRcJgS
cE8p5Fzfqb3mWHLbBBAtDJ8jk+JMOlOkGqoiv7OJN04MF5tJlX+tivCwnf+IJmtlrjQ9ET7P7bNp
K/DRujp6QLX3npvf1lAr24wOJTrEV2F+NchusUp2Vm2K+FcvxmGHVbn44tj1p9tnZuNksnHB6q8E
cm7si/BAs6ikpWDnTr3Vm7syiutX2SfOHS2ZjZPJGCsgEuzydXlYujQurY6oFykq+UVNRHac8Gt6
SVnqOMi9wf5+e1obz8BKQVp5/jyFlKTPv5XISuHEauWe6h6Ysu9MbfqtmJ1s/ifRSiBXZu0lb7Ir
hte5gKIbjGio3jsgW7t2JcXi6IMQALp8Fz8C0Wanb6vJOaH8OX2jNxcdOsyJe98djSrzI1KAxIfM
V0kaEl33CEZAPiwuVid3zs8VHoNEYy0t8R6vXarL63eREdpXg2qdvITyZzy4hq9ZU77LNFSOy6YQ
H5ZBKoGFlNCd5/j3e3uRFMCW4Myu+iYoBF4cGgfLHWeKW/vkOo0jd+bcm/sWj1TX10fdGJ8QuWw6
30AM4lh7RvQpEU70KfMc+W7p8+jeEd4IhvHlXBHJXCIrufF8W0SkWElRRNZJL7seoyO+jz9BfAht
ZFH2WtM1O7fs5NvtzbhxxpBIdFASBBh8TZDmQgck35b2qRzsb61sq0e4CMmdyszGlYGiNJhnONFY
Dl32QEkrCwjeTE2kWNyX6tyiG74My3f86ux2d3tGm4MB0qD7AsAbo5WLdczi1WF7oR6dlfWpQrrl
YTWIDb1+Mv8+WqcCDU6Tlvba77n4ZJ1a2lFhz9aJKg7ojLIR+0W18jsnZHOfErTCJudZRKTwImqe
1dKYoiWzTtKc23znqlWJ8k9ZZK9Rq2UiaKWWPQ1pneUBjpDJu6EB2uRX84QjcqWWKDL//QpD9179
RumeX7W0Pafu+2LJ2al6nTyOFJZqf4J3l4fq6JrDnadta4fCXgFeAeDturRIrdKcpdvbJ4X2XiDo
JQX4ABd3UqKtXQPpFsAtxGKe0otPaeIyNFY1o9DGh6xnWFOQm+2yB30z/Iflg6DOe7biopC6PN+g
SBk2VlMxFHyA3C+8aT552eyFUdxpd4baWju2Jjfob9D0ZdSZpJ0iGwiiJ9VRyoeR8UA6zvcs2zYe
E/RW1uIf/QEcGi9LBh6lEhc+OEcuLb0fAivtKIikEJMv7QWpYw1o6g9iJBuNo1IWmHXXVR4a5kRR
6/bWvH7M+SUruG+VkSXavljbPqZj7qaadXIAUT2PeT6CrBR2PGIS7ZRP+iL0e/nD1pAr/Gk9CWt9
6WLn2CBW05gQ8aTDVDvCW1oVYaBc7WMswB5mY7hXzb3eqpQHgKXzUX/bMlw83RTRx9JwU+cEgWAM
s7KL99STrF3VgSi8vZybQ1GQQDhuLR5fdpeNWTVASFr2qVDsEta0imcbkqX7ts/UOxTRdZnOH2Nm
Rc+HaNohhr0UkiACo9GModrJaDpnp0bzuF/E+Kals7nLM4eSaOJGSGe1GDQs2X3Q3UqHuxqf/G/l
99s2aO7zU6lmhpIA/3FOM85EYCDi7iOOWdqjOkZ4AbfadJBGVw9+jvNS6htVMr1DtuYeVmFrwbnr
qIYBWblOE0eocpllxs5J7bVyr0OuCExjKY6aTr/+9rfdqIOt4EK+Lm/LylFdf8ufmVsNwhjOt30C
dI2AKgJg+r9FliwkLa7yqQDBcFCs0vvYdbN9mucKu/sBmuaTLNTpsXON9jCkY/bqDPn86/ZPMx39
+muwvRGQQU4Q4eHLc2xmLlMH83mK8tgb3wi/GvPDZBWaEhiK4bR7U9oomDmIlulPsHoESOlFWRZ/
VVjT9nOCgWfjV1aLXFeagwa0PzSNUvXNk5WbVv5CxN+nu7bkz/tjN9epPzp5+wssm1v/XCpbxPtW
A8H6JNQq059aj+7uJyslI/AHjN3dB70eY+BCi1rL/yWF11eB3ZvoximWt2CnYxtx9gbop53C0VgG
46A4RqkdhasJI/CayDYD9L2H6JeDzVYJ4mBGjC2gkx1nz/04dUiUQk+fwxHNeJ4jsx7eCjvJ8j2I
fDBcSYkwXRAr6IsElTuUIiS+pSfRI6+7vE8yfaRwr3h94fdd1j4MSzpFfgonYfaR8UfADjkk/cVN
azooXd8iPpPni1YGupH2xJ7Ao12QRvP4vbPq0Q5SPRmSUG0H/ssujZIXpPPa4SFPWy06xlGr6jtc
7MBt97E39V/ywSh1O3Qojjtvcuq0eF+ZvRPtGgNg92520wVrCDC0svgKPMNtnuYs1arHKbOWet8V
pATfp7qc1QB4uz0G1ayb9S6tBgSiamQ/uw9q0SgFOqNy+da1VmWGMD2KjwIVeuU7vt31u7jODTWE
VV9Z06mXvdYIf7Bj1XwuFrxqgtY05qeVGwWaYhTWd2fQrehFs3uq3SjctV8tux3zEHlhwGOaSEBh
wazWVR+lNFR/0R1RRwyvIv0LtP7kp2YMHhGXPs9PZQtZ82A3bJ9XCLjlGy0Op/Wp1ueJjzyM9s8S
6Ur/HrLWrPmdhkv3E30e45012nJCLcrMfgzIlzZfkrgolgP15ukJ3ai6fJE8CckujS0987MxX3pf
WPb8gEnOGO0nWY9fkILRvXDRlelViyzrUVVz5Yu38A+axcvCG5w6ZTAsSfS/mrTO8tUuysdwEotE
EcHTKsfzh9RJZADNpH4r6eXGgWk2xktHkWN8tJHfQ9BwYY6+UQ7GEjRGi/VWwv3y2Zkq8SZ6d9BD
r8zoXKjgdYbHPOpK45ArqTEc03GofkK1aqawwiz8e+kNeevnntUZfkM6upfCTt9SZEO+lQ4+tr6t
FkhoxcrkfU77RNXoe+Xa4MfjMH9QGoVYMMuatPc9i+acP7R2qu1NgJ3eHplDPF8U0vBwjiJ6rMno
aOR4aVmdBB7lyzE3yibiR5rpc4bj6w8xuVobalozfx7ixU5CHHrcFxv9uGoM7W42nA+zFpVmYKTR
YO3prkNX6MwmEWRng6Z+NXqE9U5FYcf1YwcjIlKCzhbOEhrQpgH2JRZIq6pZ8Yid6ZBfT33iRUhi
TBaR32AYyqtjNqXzSL1NfC4Ffb43d8kLDD37IUqetS7T7C9ztuRHglXg9Gmd9CB122KexOOcx/+n
7ryW40aydf0qE32P3vDmxJ65AFCOtmgkirpBUJQEDySAhH3680HdMyMWOeLuc7VPRDs1WYUqIHPl
Mr8xomtHT9P2MrOEUwcoTHrnTMpltokVb74Unjp9GbKFHhjEAUwHMq0xb0SSS/W4INPkEQrRhiGS
FuazxggkD+CretOZ4XbmsGMQ2V1MNAJsv8BJK/ZrdF9QkQTKLY9pNoGkjIYGR8QFkogfGdoA8qzN
qocRr0YID2a/jNDL6c0de9EVVwq67tF+iEQ+bHo6SjGLrpwt5N/S+lbUlQbueOaONdbS3HVNXo8f
taSPik1MeLleepk50F0U9bMt3OYaQV1pIm/ZqRrc7lrCaqUtNfuoWy+O70rpHB2E0Uz4PiiTXWgC
lY0bGHzy09Iq7A8jdtvL1mZtbxPOA8Cibe4Gqg1PJ0ANvJkD28B9K6yQNZwfsL/K521sAGc7rxct
xQcmntL6IVE6qe1MGOp3ST9XzpZn63pXHPZzH+B2NlyLqI6nAEzgOF6K2QGKhiqMI0MjbZccqQgU
AP0inbvSNxs1KQKnLoZmW+S6HW9FRTrNEaf1xcbQEcQnIdHqrVXibhak8QD6a8h167k3J6n5Va8X
CMBTxfk08li8M7ZhvjMX9e0E8uWLpvTpN8dpjWNRoh0DnbHKvqZdO35Vc8fOQjHEneOPMAvUcOxn
845OeQYyVVswVVNYfw8cyF0Zen09P3paE90N9tSd11M1f59ce2JqXMz9h4G6mzhRTVL6uB82D6O+
FJjmFsrSbotSqz44RiceRaSld/SSEwxv8kJsUL7UMMRIB/ezldMzxuC2SvOwQrrnu+0yFziL1GSo
D1pf1Uk4Dol6XbtK3hzQd06vlt4d7SAHUR75csBnLkBQKvmA8LZwKEpY1UGmOqU4SOCfWcjc254v
ZG1bDwmQoAhziN5RfUS8p++jy8QGJS2Mo1zIhJctAsimb7UWKsOFbcUXZlGJ3IfVkqDTPss2jIaO
eGblzkIrWMqORwY88KZk3sKUU8bTEihVlj4vIlrMDUUFXkKmNLvPQ1xr4mGa3PIjs8VRgYpUI8pT
WQmRFmclxTn0s0gOLk4TNXHD8D6PwyyeTVxszA2hqFQf52FqrG3URhpeDcmsmhvZiOpKd8r20UB9
j0N+1OVlr7T6J/oJcgkso+sn3xioX/xa5/12op5TO2y6CdiLL4tFuGcOXGkDblg3tH7eFimyEMi+
IWpu19XNuMSTReu7LPog6tToQCrpfLIp9vKAFlt071YI2Qbu3HTtkRRS53wpUgFr18u8OpwVZXmu
nEG1/LrHZCVsgShQOzr2bJxNUnezEK7+rG0mpZjUnT5Y7b7TpGOFSp0NyUWhO8ttO9SNucNDkjUO
7Gn62BbgKYNe6k4fJK6XFzyRhoI7b4HmAkWyMMsjXxBXGLkt895CPZSaP46WDzJO+JYeuNrbsk5H
LTDtEe3EaTZKJYGTGy3210p2Tfvw67T3dSsUrMnaH0Pmc9VnPSleh4HdYCa5diid0jzkStaPoVRz
wIzGTAnkx2oUn3dIQl9kvaM17xRgb5QeyEQhkEWWCULttIiHLa4WnGjawSu8NUmL0yNs4NIXdvae
NskblwK8SK8XhXSmYae1HgG5LBRJLEa4egxj8qjAiaJuP0vxlxV/+EII4tPUMTW6y6cVbG2ocZ2M
jXWoOsPaRGirb+OxjG9+/eTe6AGsgmo0bnW6VK8mu7Use7WvR+sAhlhZfIgw4uNETLozorHd2kgH
P//6gm/dQYCtlG8QxSFUn1Srg9nW5Vh4ADLJKzfaIPWLsXJQ8iry93RF31iVq6A7fA6sC3CxOumn
TgNEQWwHTUJPrTWbBU3pTSTmqNrLSOl2qPG5+BzJseJsFFrynhPH61u7jifWFUlnAO2Gk29a5l1a
xXUNIFTG5tZR0+hcL8DWmt6ghojpze/0dCl/36g9MUGmG4gSCqC5k21YkuYvg6vrSAwmypNA4DDC
u4FP4dtLaxRB2/ZqHshqGIbALl118fOu6y6ayFDBZVW4AG7mGNotLiaYQ/O5M/dJ7/BA8jNmHJlv
xurQhK3KmcpRYdRYETWq9zQb7YI+2ypRFRZOHmNoa+rywYwHZXoYq0bPA2FW1qdBzU0ClZLmAJsX
YSPcHJG0qaiKZziwlzBqllYK8qYBURmKAZEqm1z3ZHTGu0TLuTDXSE9mr7VhIpjM5Ijgju51BO5k
vu0ax003ylAKdzc1RXJshTqbn1vNmAyMrHR00kkotTgQNPxQhEk44OKwEJ5S+ioEtWhnx+1IcRRp
3a3ndfWqL726ZV1lpdZPe6AWOgIfaTUxZmlKxQ5UVUZ9aKYGgppupirajjbylIeDElv2NvUmrQpJ
gqoeoRa7qffN5JByx7qeiavB1hDygM3QZB8cdOYU30VjNT2Ht9yIjSNMgegQNuFYcxnQPz6YlPDX
ywTGPshsafSB6LNlCWIDBXnf7sA30POZ1eNUukNxCZzbulssL6uDxIO1uhmSWCs3mhfX2H0j/A6o
nOGAuRdDvTxN06J9jFD24SguhYgvFM3pKp/5FmePWdYluippmbY7cHzNsfdW6BaKJKVHnqRP6y+i
xLjRscKB40mzO/HnSFlcpoCxUDZyaFMZOEhG0avorawLKuF1N4rhlpwMnGNyq8iGexDk9WzcV8Iu
+tgvPXuUvsz7orkqo7Rpv2dLWz3YampTPljm7J6nmhtfICOKbSS1VN4HIHeis6bNsXn1KsVFgVIt
6u6iHPXO2s+KTeECVbv86FVFY0Pj0C32ASCAh2Hs7TMhJt3bdbOWQa4u4/lMFlZb+yK1omE3lpm2
hNJ2i099CusPIcLBTPxiyo273hLeI2VOdjd5jX4eM4hUgj6xyuJCuKBk/bauFG8PQ76/LMwZuuWY
L062Ry6/i4IuZ1CwlUVG4lACRq5DPDd74bNVVfSWGt29yhM0jQAlV2iJdU1cicAeyvrJNHHLYwsW
3rMZl8nIvlmEuSHZUplHxjH0FHQJtCXQIcJYqCbWw22vVmZ+oRZINMBjnKMHsyyXEhV+N/1EjugU
gV1Yy71HW/z7sDTqsmniYrrPl0n0OwW6uUSW3FjfM5vSfJu3g30bL3JlbKiOpBFUWdWVGIqmZvBp
GV8pARblch69/m6sUHb1ByjO6qZw0yaHxjM7zi5y+5R2T4k1xbYGq/FNKWwxw3ABKOgPRmmUmApY
8y2Sd00VJPQYdd/AxqA8eKJqd2lXel4gUeSuA3X2YjUghS+r8ykFqIbulprysHoJ8XjxeqP2E8WI
NmkuIs9XFbvJt1R0BtUdbtI8VMXaGmPSM93Qoum814c+Cxg8TCWMYMFI26nleD+krcuI09O7+6yt
HT0EVmDbgWZRfTF5KnBuxjTqU9zFpr6zmngKo2wQyI8xxUkCGXfqIW+NadiUbav0QT6DbjpMeowb
gTZE2ZGa2/5c6n3SvnNEvJ6qIOoHt55ONVAuTomXjdNCg2WOMItxWNYWCqPgLtSH2HuvP7u+zcuO
NJcBsMWhR+/9lRSM5lQUJU1mHkDG9pk/Wl137VVZ1bKfx+obU/Xqeu4qa5cniIv6np0Je+WQ6kgn
GtnjrxOO11kA4FnETFUk/0hNT7+zu2Aw7dADOWBxVF94EfWpouv9GX0/54YWX4aOotf7rlnmu19f
+a0EAMjcD8TJG5M5WTSd7nSdceha3b2Z+kmjxpjLrdm71dWoRco7M7M3v+nqAQ1MCxXR09TKTFA3
HEVjHNZUz689WYduY6TbIqo/R15pf6JEKulVtsP211/0dU6HdDoJ3Qo0h2pzmoAr2QAp0bD1g13E
CxJYVh9Oeu7S1VLndy71OsXhUrSvEECDt4Fd4csVTGsjzzIrNg7AHZawKLv4UhLMrhHnzra5wchz
sB07+PX3e2PbrFaTZKv09YHsrzf+p3nDYM9d3S+ZepBm0xy8Pnq2ZvU9+4I3Vgs0FG4fNoy4L53O
ccWQ1CkC++ph0qTdBG4/ll+w2ZWXaL17zaZzU+sdRusbj43VAnWHv8EQnWJaU7tHAD02lsOcE0FV
K0mRUarSba+45TuIldczstW4GaSGRx5Ms/fksWG9qA+11WsHvEGWzdLa+pdVWmwHp808a1FkCKjv
WsQHeqp85FPfiUhv3FtkomzUL1B9AF9xcvk0yQunYFxzGFCB27QDEN7cziLS0iUL+tH8f9gQ4FLW
NPyH4MYpPqfMmYSVUl0Og96qgVjyGhnIdDhY1lC8AwJ7LY4HeIDFuUJvuMGE9ZeLs7XssbJ6Wz2U
Uc3OVhWne1rl6xtfG5P22SvwykEYy6iEn2WekgWUfJOEKdpqV71scqiOjjpgkzx51V8uLvloVJUI
B64j9tPbYDays3tyL6RJU+u2NYz5izZMWR6OrjCfhUbj5J2d+kZ4INKDi0L4DIeT08lgU8Dys50c
UgZoi8OgdlM4LwaGjJboz1bzw6CHtvrr6PB6G9HZXElka51noZT38gHUXjVp1rIYByuq5UYbK2ZK
I2MGD1HAv34prgSymG4LTsanER4cpZ1GBSeKVlkR07WxL3aoxdjzJu8RCnjnZr4Oe4Q8qG9U6wQm
eGkvvxi66hjBKa5+WAbw9PQO7ctFmtY7oeH1IwPFBgYVDhpAK8BsL6+SYcrZFE2sImukppetRY6b
6qV9Yc3QiQdVFcFsFNrTr5/ZW18Nwh8YQky70Jo9uSg6kpFjpqp6wCCwPO/MJj/UXv+eaNxbX43d
CUaRDssK7Hr51VxoNLqJa+QBEpF7rQNzYMgmu2Oex+Z903hq5M8JSNV38oC3LkuQA6DDCnGw9Hh5
WUnoSZe0Vw+aIdQbJc0QrCmsdDswBDMDLYeeQHaQDc07130DTQMphRvKZkCcjEXz8sIsJN0c4DEd
aF87KwWmZTJbtO7ygKI+mJpmbK0o7EhBtyKdkAXTZFmGedU579m5vN6TfBLIOcznVy/60/NGkfBP
tLIhA52XfBvR0D7oamdttKZ7D0P0xqUQKqFLt2YGr4+2ypEyLdfxjNmIqyh15VWuSRRLKkXf/NVF
++NIsUFgYR7I0fLy9kI36+oOI5ODzlygCZXIYh5m1aX2zo58vTkg3a4WsiuohWBzsmz1KSnSEmOX
gzVl9QVY/yqcB119J5a9ka2SDECEhNQGgvX029DLrBRLmOrBnjgIYNNAr9lOc5bpWzdrxBBYss++
zHTQGCV3Vf7e5vwBpzypUrDWWbuDOnHg1RqBnGH2sT1rZHW0If0OuWTYK3lFzc/ksRBUtPOo+kDS
9VsELBiTwxM1n9GI8z55tjCe1XwaP0XYomPNw6z1qm9o2QdTssqJj0wvP+fGqA9PutbTT2oZ3/tq
D4z2YCBwcG1QED3liWs9Cj1NmhCjdaULnM7pP7dWtpwbXS4VtOvgeIRipmPzzmZ9IyUCtLseWKuQ
8Sv7Gytz6y4H7HcwMDag1zYhTq7EzH0ptQN4Zv3+14v3dJtACXPXAYHKQ1/hX+vPf8qhu9LQK9eG
nNcPScvgjEm9qRQiUMpEHN65lM57/fxkf/BrgQYDIASlTtB5eS0ExUqXpuREHMqY+HU09K4KxZn0
qyUHSB947STPUVzArECJ0+QR9OTYn8EdQ01PMvLWg2ys2/pTZkazc9UAAQ5asMhPU4QZ/NfWKrwL
dZSdOvluk9g2jaLRQsBwsLQ8RLjCSq67ZLKYkreir4Np9dQK4sKOYujljvq4zN6CeyGqoXI7FSrK
qLpo2ilUOrvoAmVlW/n4i0GpVpe2iff9pE4PlqInoGRLmy8kS9eNwyQbRXUcx7HbWpMc5iszKmlc
dEi7entz9FLj2OhxxnEaDzkaJySl4kBLL413Nf0Qew8uZ8atz6XN++HXT+D0BOIBcA5ozGJwp31N
j0RSpVDYB/0hdYWL4APqajsjivrifGDaPuzpMuqfvDqZ4veYwK/OIC69ItFXajsZEuCwl88esxTd
VBR7OBhuG+eBmwhclJKxjj+rde4MQYJjiHJmSxSlD5pUtI/sThTNy2IBHf+X7wKJGltLZZQDlHXd
gj8teafPQMHTbT90XTSENRIKfqZl9rNngmCwRSkC0+nid4L3jy94svgZ54CMAyMHtvsUOYtRAI0+
UfeHEVzcQElue9daSR8OkbcRUbPMnOj+JnNUq5flFEOcaOJG2qGSiQ6MjhZn78kCnm59Bz2h9Txh
nkUSxD9f3oekSrMUtcr5YFa1dx33SnZw1dEIl6bL34lqp0cXl+JurwuACkB/hectYI1S7I4LI58+
25uyLM4EcLvdrx/sW1dBLwZYO/pcyH+f9APK3FsiRR/Uw1L0ZZgsOWzjtniPX/LGUjboW/3w4uHm
vQLpW4g8jW5OiE4xQF+VxVV0Ad1u4zS9Fur5ak0PvaZOm3NPaewrrarGd4L2633MJ6BnRrcQfQwm
vC+fXD124HTMWT30YxHtQdil+wYC7jZ1IueQG+0c1Ha8vJMYvKpo14dIn4UdjNop5eNJnmMMCNwV
I+KK2FiCx9EjB1taBU5zsu2rST0MIm9MZhS0dzV97pDiM9XmHHxdIlH5YxaTOLHigItEJ+Wdz/aK
jv/js6GsAKmBs+XVMVbEHlodiVwOhVbo53U22uvwyG2+OAsuNYBYhnJCHY5BTditQwowQN5SHdSh
NZMAiHVcBaBAkYSaxVilPlymUt+3kuwiUCRWmb6NyFcbGJK6JIiS0X4wjM6e/FYgPRP2etMdbYrq
KVABbTziKdwJdLWbgYEJnfynkd1/PZVJ1vrRmr74rWzKyldjdfyOjUVK71M6WepbkvGAX4CrP5qo
2D+qvRTvGVedJnjrrYIngGIMj+m1GKhpiyj1ZLccWkuLrlSrci7KLMZFw1xy72sFCu87HsZ9u3Xq
1r7/9Q59IwrSdqYHgxwArddXuTIMMr1j/ywHwLppvXFm3fqex2hT+GZeOtMKroqum6zPiqAjOFbh
mjQ8FHLCu0EzJd3xX3+gtVZ+GZUNHYUKerNrAkRt9nInKRAJTE9K9SDKuk63DWoOA3JY+LFpBsLR
vkxyZkEaCK8ynE0jBa3LInqn6n0jEKM/T8JN8KIvf3o0TKZSxdHcjgdRtxkQBnXeqEoe3ZH4iXdC
5BuRA8VP8i+a+STHp7ROs4sikvtlOizMZK4bmTNaLhsRjLFQzyoif1jmWfHHTf6v5+n/xN/q4x/3
s/vHf/Pn51rMbcpOO/njP66Hb63s229/u3wS3d8ICF+fZFpX/72+yb9e9PIt/nGZPgOdqb/L0996
8SKu9OcnCZ/k04s/bCqZyvmm/9bOt9+6vpA/LsBnXn/zf/rDv3378S73s/j299+e676S67vFfPjf
/vzR4evff6Ml89PKW9//zx9ePZW87uqpb/tXv//tqZO81LZ/5wgmFyEpoYe01ufjt3/9BA1ikic2
rEHt/tvfqrqVyd9/U9TfaUjzHD1egSMcXVyeNf3uf/4QdR46/i4MXuAqYEl+++d3f/G8/v38/lb1
5bFmmtP9/bcfnOt/bxM4exwya/IIPhXBH1ofL7cJ8rFFgo96dCS3M0M9YZN03Ze5aee9cPU9qY0C
fAtzzNaN8YH71irNvQLoIZSAVSuJDU6nTM5HzSV2ptMhrfs8UJlao8P+rCz6lx+39i+tt/+4dl6s
t2vxrbqT7bdvkmX5/8Eq88hV/+ufD/LVItv1T1+/YSIuvv280tbX/LHQ0Fn8ffURRAMBVsxaXur/
XGnrj5g5UBgQgYH24zL8r6Wm2Sw1mMxMDeH3ri/710LTrN/dVYCejAAyJie78VeW2cval67GqmnL
GIiVuxKJT20ObcHSm42BKVWpPUStDhzFlGmIU8XkJ6ywn+7Nn4v850V9kjP8cTnyNwiXbDs6qXzj
n+uA1qwi8IS6DFs8Cn2ke1y5IXeFvFzO/dkyds3op26mcSqhnf21BilZ7UVraAc1XySCgFqqJn4K
0v8RHZJin1aRcgtocIZrwYlxo4OXNcLKsIo8yPjKO4vid+fElsror3F1HxTzGRZ61RlwDf0eYIIg
aZBekHqDLv2pVA8z6skdWIhI9gyzYanQGEnIKZYZbPUcDfkNjDcXrKg3ZDe/vj3mS/7SH7dnxbdp
NGMgShqslZ9vjxJF4GSW9fZ4RfO5ojb8YI+c6RtbUY1Ab1wmFzA6nNqfK+Uz/2XGW90sIgmUVwJ+
ybNEBTmUcQucSa0QjUSTBdJsHX/IROkGwCHTLpBFSpm3VIiK2gBtGhC9Q1/6A73tjYa+3dduGLJs
20OHOBuh8BwKMBNIH1X2HtCDBQbBztxzNe3EfpwxwamHElc8Z+GdnFEvKvQstfjGiJP8U1ZhOoVp
QPtO8vkj+v07Ov64UzQ1mGGpCIxwip8kEQvUeoH1Uheq8Ep9UJeab7kxYtpK7LqDD3IFllDTKTtt
RHtX6y2ADwhbJrQf9FTTzyttmu7kqFo7CEcgSbs+8UGZfFQQf9yV3VRsfv1oT7KwHx+YKpxGO3IB
nvWqgiliZxS5XkjksVYY6uKCmp+8T2kboR5gUnpa2gAlbVKTsEoXuS0RAN0VeTu8M+lcd9jJjUME
S6da41+gnE+WGECeJc2tWIZQO42NpaBbiHrXe5zDNaq9cRmbR8AedtBcermS8TJp3CLPZAgGDkSL
RU/HnVqN3p7ZBZ0Eo+UZlr3hvrm+scTRWd5lOh1cOw40hvTv3f3XYY6ZK0AAkm9E10315ONYZVRB
d6q7ENBRc6HXhTjERq2PQWKNo09xUd6oRmTpGxDx4inTkUmgLjvv87aCjSF3xuAu1Tbj3WllDVV0
OfZt856y0ctEcV0iWBaSjVLLwRAHK/nynk0gv/Q2UrtwGW09LLz0ctGqM2mPyIO613KRf3bR/9Kh
/cvj+OXB/T9LJ/8XJooWm+A/H+FB3ZE53qbPTz8f4etr/jzCXf33VRuGnJE4w+ZdD+M/kkXFdX5f
/SrYz8CIfmSRf+aKmvY7L+BkZw7CSUcL5l8HuPU7KhmrUhonLr9iun/l/H610WjwWJQvBtM5hLFA
S7xcNIis9Woxe/l2JHKjnawOcjPWRXumyHKqA6+c6xCJY/2qRfpmQzswCYsa8R6jzOovOTXz40/3
7o0j/lWgW9ttBKyVgquDfXLJrH8+w5YYxnw+uM5mnlztPulc49DanRcmmhiPVT+ku8FOvYsaPc+g
mdXoYW0E3yAStdz/+pOwubnUz7Fu1cKw2O9EILJoOm8vP4pdN0WXMInYSPCGPrwJxbcm6CbVHGvn
kMC/Jm0xBRPc2DhwGX/spqnuzl1IZpt+iNSLxaq0oxUBtWNybnzSkXLb0Z0uESPSfByiim0PcrYI
U/xFL9GDmbadPat+u6i3jSWfMeGLN4Be+wsTGfpLKHTJVd0h9kvGB1XXMErEo9u0PULdgDUGn/4K
FpF17vUCTx1NzJBvUNb6bkymvSvzPjovrLy6pPxwgpoGck3jfTeqgP1SpUS1iIlMKaMiGOr8Mx/E
2K/U0q+DXKpg6hQ0YDrTCGInvkXK43zyYvMjjJlmmxrl9IR5ZgLj9qoo6MEDznt2lPzRztSrVfZz
HLBpb1yNFKRKL/M6KT65CNwFHMHJTRxJVKEmbrDXadZFq8aGr2rNvBm7trtcIH6FKF9M2zyxug/V
iC+p61XdoctrYHcF7GC0+GC0TuaMi44OCUfLjWtvrHFSlEO6scBu44GbPZeNi3g56jXqddQr482o
MZD3sYVOFl9X52/VAtp6LKFb+TUEqkCmFpq1TmK35hPd3rQ4Y5BIqyyBr9Z6WpCPy4Vt1/tuUNRA
GT4KS/1kOzw+ETeeXyad7cOX/6LMLX6KyXcbscC6SeQmL4zE9zKp7mNZqP5AA+E8U5khzGDZABQX
z54bZSHWcA24BxoM+H0hyGPJy8o05K63UuEPWJb6ljWeIyWcfNBT6JG5KZUwW0gQhkXDutX4knnR
dmXvgAbA3jSVCjhLQy/uHS+1/TxpLpIiEXtFzF+zMrY3YhxMf1qdDWCOqpAWYbRmYl/P1ae8I9XT
s0juhcgRg+dc3ke5BRcMLrxZNHtHgbazOC4j6tG5NpZaL3zFdZuDKlUV31RxS3MKUC7VcWDUrXoU
xTxP296NPPhztnmMI7iY89J7H1bxmIMH9/hiESr6700XpWdkgNp1befTMTVkVUIicsS51nb2sSqq
4aKSY7uu5HY0N8LJLSvodbjBaKHbSx6g+ZKc10STMNVdOKewFgtf7+cnQAv5De1eGO7rGmSgpTiX
XVwb2mYk843ObW8QyTXk5xFmXWkrNl1GUVHjYCbgIViPVoK7EqUn7UatLabwbd1CXnasiY9jjgLS
Zu/m12O0naw4/1QtNSKy5b2aCiuUQ4wUWAShbJYFwCFql2CxFpVfTcQZshjW7ZwtMoiXukIDQAdZ
rzQtc45afyrQFnxaqYJHMB5F7UelQytXhRgcxCiify5RFf2mJk5/47m9eq/g1nxpYLTVI0DmNF/h
XC5BrefNViHJ87EeH/xWFcml1MbWB6Gr7x0mHpvMVesD9IEkdAq57IyxKPvAmpJ073rZ8gCTsPfH
Se0+QBTzdq437HWtG/f6mDrfc8nxEara2D3W1dDcJRUkVWhTpX3OKC/N/EVo4xXIiWQ3oNGY+5kp
hjBd/YMqta5gHRiMrWcWWqu3jI6hEua3FSuMmMZyPZaTJT/S6EPiH6/LtNr2FrMQHCCi/OPijbZ7
nxlaCXtBc2HR+W5iteIbzho4CldzRhM1Nc1sCzVh5tIyszfrcKIgPgnrEl63h2ENyNuPTq1q95FT
IRoSmdd5GlVH1xrb1m/j1ZEtN2Fy68uGPguo8rZq++ex0PqAoZJxACcGIzSDj2lqctihEC0MTqxs
DLPJGjdZD3vfVUE7GMJJd3mFawGrfaq3jRdNZ31kLJU/wu28J58tIxDpHWRvhVoUe4V2mo4xDmvG
FOGU2mIMR5yooosmd4oPFDDYLIMQ18nN6yx7nh3rLm1Bc+Fc4k7Himz6yJKZjo5MvIuqFsnqJ4A4
9KbrhHbvYaN4r6T8kucW1mGEtRI0AwFDjTMJcyXv7xK3HfdAccq7GA2iO91Wjuz38ZBw/y97E9Yr
ZZvaXsaWE29SLIA2zKowsMzWmrukWCyyKn6y6j7dTe3AAh+W8haH2SE0AAZUflY47oWXGajhroQa
Ix/Efbs0xuOsQ7MPysnT5F2q4P0stTlGZWXIcjCyqLMS+tyVLAcR8tJJTPsB3kDDLKCvs0sQ6CVj
6gLhgcqxuvtGlvEQNn0a3fJfzQ6txDJIq9y7GGuR32ByqPhOpep94I2tfYMiMLTzQioQtaemcjdx
I5brym4cPxlMY6fZilFs7NwobukOb3RX5B/AlFjxHkkDwsAwSSy0HejTg7FlEdIrSN2arT+UG28F
ySOdNNYM0se+v5/bLD/iRLvcVENt+N5iQDW1i+Wi1ITysRNlEcBR2imRKdnBkYVu/TJuYjNvHoul
cUOGksajvvr+qX3m7WsMxwkOKH+vYhCPcaPalxSz4ji7xXCVId+0tWOz3xGWVwYA+4462Ma1QRKD
qQYHHXn62aEw7i8pQA2iVpp9am0vv+0TcsJaRUo5XtrofMldeafqMNYDu1fptsCvNA4JZsvzps/6
MfASpwNR6Zri0esm9yIam3sENsRTasLVgNjj+WwG9ymHcYbbSFYnxyEnSQ0js2u2k5oW+3lM4g+2
Vg3QrirdvjHapocrWszlQ7ZMWgLzorTOYG4piGcYEU6tTs3Zb0usX2xcRyMO1KTFR57eamh0Rode
URyHubQ3jdPmMKiy6NguprsdkcMLGChWNx56ExiIO/rXJId3Ef7Yg7CYWSxJBQW+MxHpmGWy7DOO
q/Ms6rPQjWd1D1OtCIxGAz+ZDMXZlHri8UeAiNO0v8gwYXpcQPCGhfSiK6E1pUEGhyu4H+VVepg1
JTEDVla9idRJtRF9MFWMpEajNy/VutDvWzAMYTek+n3RIz+Sgr8XKEl5mWvIu6gp5Nd0QMousO2R
MOPK6bhMfZd+wLXcRjQhSxxzPygwGYQB9SUs3ZYFP8lowiAnIquzkbQ4/jiWG70r6PN0jfe9SmLv
wqvd7mvVqZC/fSM2tfs8U7m32lirg++1rVaHYJFxAEFcO6qCpSuyaVvG8XxsO+mGiH+MnzwQ9oGK
4fwxKW1oUP2a3FuGFI8G+tyXkQegKDAbczr++J9kGizIzDL4px0Jw2C3jOIxQT0CXEBvuauar8UX
qM2Z+OY1ZAvJJOxnWnX5d9vIzcNUVLzMtKHXumU8xZtx0qYjBBbx6Oaz+NRhz0zqBdlZC8GP8yN7
EI/zMqjHgcx/J6aGi6cFag6ybzz0DTATUe7KoUQRpx6WbsMM1Qziuef/IoUWH72spSO43n50bLxr
02r+KFX+UiF+X5f8ddoQf1GB/8cG+//Cmhtp7p/KtVd984snkvcXBfePF/xRcevu7/+XuTNbbhzJ
su2v3B9AGebh8QIESRGapZAU8QKLSZjnGV9/F1TZmQq0KFry6VZVlll3W7ucDvfjw9lnbcRwGHwb
XODQwZrkYP574ZbF/yCNRT6BshL1JJmRv5/MNfM/PIcjzQXH+XZJf3fj1v7DPVsnfQ8kkvIFLoL/
86D/1432v6mzjzMzSBv+uFcaqLYUND1LXoZaa54DVq9JyWhAhYAjsOFinr9mELC/5uge500RdLtU
EYLfCWem3O6C0fzqI1/qXHPqxiuxavAIoipKfdI5/REcJaE2AAvoQexOSjnv4rmcqE43DXV0tAg1
Og+yHMp4lE/TfONbVfGV8met42ynobayRmrInbrr8cfIjMSIHNA2E9QMkEZb3gp82QNpoFNpOoTJ
I6MGbgk0z/hzVIta2GWa2rac5HCws6EW4O/KYpxSx1TGKLdDLapit6igsSShSgGeNvpi5PgwC1+U
1ETZB9fHIitFTqp0MadQNAAEgvI9jUZ27HzUVcrNCsybOFImwsEnvWtrzTDf9pafvzZzKEAfKjLq
Z6vx3kjn+s6HtxBsxFluiDPcdb5jzGF2z2xaFLsqncgtW86ma02eOPYNsTo9sd9poTt2ABUsXrez
LfVo0tcp1/oaXZHaW1uMluaXOgzKEFJBXn4fk6bmSTgR5ABEIJKzDZplTvAhDETJRahs/KpRS2Cd
0AJTB/VCsYnR6QByqipVg03EKfE11ILoKaDCr6dQw+TUgnBXMNDKBVw/QWsJV1IIY/QQT3XwZSpV
UBJWNszPfYT7KFCPUBu5WrCTbaJA6lonpf72qRVjHiLqrLCqXd2bIs/psc5ZtYQK1R6iRvGJpLOm
im6ehklmT4mEJNyfcwCwU952TtDH0i+e7ZWDUgo8LgzSovuixKO7btIylHcV5+OIz6toWIRxKde2
5dx3h4kCu9KpucwwJH4EHlaSMX7atI2hYYVUt2W97znJvlityd14NGrMK1D9wGbC49cFnJOJ9kTR
s7VBa9Bddr2SICMocvrQG1Uw7Dtu1j8UQctf1DoumDNmMf5QSzHtbSQGHFw7VcWTuAV64hOVfaZS
DbOEB4cuz3lTEPxwE0ZNdccVL3mm/lTEnpvXkF+DnwstSjZD/5JlsR66CdXHnEKqIE7cHpgRFsyS
9dL2CVwvFeVh70zG8unxT8lKkji847pcg4VnHoYTfd9TcPsqmskw7fKhy/TNoDQROhJyAxFKcTmv
NvlYTruwGjLLkXyZWnJdrsMnn4evBkVZ7Ne7oC551o5bZX6ClI/GJJrkitsidDxUnnU9hE6YyUa4
FSCSpPDwJKi5i0TuEnE4d9UkGGrB1iur/TZ2lfLsA+/1N5SackEsKfBurhQzQQYrKYmR7ZI5iTMM
yoxcvQiCoqvR+8lZvGW3psgjk7lp7dKY497NNGBwuh8MiReGppn55hxO5MZRa3JjyF0t/IumyIDO
Xlc8de8EM8VDvrSsMXc4O8zjgbOZ/2hMBSuZd6ch3ERwv+/M2iwwXcAuUtuPNbWqD2MpJtK3KFdU
AOFCiiHnmEpjuanquXmpmQiqHRYcqLFHU3rqnKa4rhzdlPDJdmBVJDVoMc4q5U3Es5F/FwwyBaEh
qIJ+I7dgmS6hoSnSLutx8r1OFCt6ZaNHy8/RrrcIPVRbUxibKA2PjbP4pJB8NV0rKeOfSTMa7Xag
QkreGEqhBD9Uoac0vpix+Oha5Rd3CDF1w7xTh8uoA2Dv9MjQnyjJVDfctILSrXWJh0BTVpNnqVD0
1tbCPsaZztSDZyOTm+oSkFRkuNxF2+ccb7dp06m1Oi0S5qRwgzGHTqohO06W14A2cRW8U4I7ecpc
shfQMzJobj+sXhIQOw3KHDojotyO85Y2U++bR8rjrKtB43Qi5uqbFC5oZQNRqZOdnIr+oS2kHFZ5
OjXPlZo2P5QhaX23LipIQODdBbxvJLWAWdQKxWTXWmdiUIJ7n+TyWoYip5tJQtVdKsUXnNaM17Kp
RvhxWFxJnF6J4qBhQovk0SARr0DJYRvYNEnPLV+tDJeHBIUgU5bZYAfhiOe8FlLAvseQ03zhUe7N
hUCWfvBk4dcEj1gXN7Us9M0hnP123odRgstRX5Ttz4Z7AXe1tpofBcn3HxvqPJo9kt+vglH41OOr
8bzDOlk/zH49/NC6IvA6aiYVOwa2hW+u3DtdMRaPtYof+tA02WtXTZa5E8N82rfCYrbr8yd+Amws
X0es9xqqnUWDzWRIuTJJ+sxONvBiMQLoCsZvhG+DvDVT9EVDKz88CrFk3s+m3j6bFW6ATh+NHYoN
tR7cZPaH5yQCb+P4wLEJxHWi7aCm8AwQRlN6MU8+toaTGC7AvAond2618cgjDzcneSNRxJuDret3
KkL0Bx58xwBhdVL4bqilYsGNX9B5CENm/rUvs9CApuGH3xNMuXgWLZd3C8RlRbM1fVNSnb4cFdUm
HM2v/J6+9nwBbvsO7RU0SD8X42ozwcNcjHPq8SasFz20lkgjt87AKlOeLPI+dArJFysnogZBcjQ8
wAAzQDX+q8j0Xx2Hj551/zgRf5q9+v/xVCxyYD2eitoXefB/vOW/Hv7v/ftsFNVg/5OOkiT1PwiC
+DfUd8rcZM65f0mXJOU/JrlNxM4AUUy0Q38fjmVSWEvBKQThRYJGLeLf6Sj+TxyodY7anJxJO5rS
vzkcL9mdf1IuAmdyKlqXqus/Uy1iEGIsXfeih4raSeYDXAlHPlW7eqxxxuJ9SqkHpAY6ZRC9Qacg
pWueyii46K1/V1T0T99X0t7eaCcjSRrRs4zQrgTIU6dsv//Uf/7TMqP+vuOmWMagCzqcD4PZhQ9i
92Njx3Oxm8YrICxO1P9+N13+uqu8F9gsI/HR8K9uJLkiVbJPJtCrTQiDl4Z6qqDt2NAvipV3wv2i
k2c5QikH/0GwR9jdMl4YhTmf4FYd6be5ytCh5u6FAZanV40bvfxilFwZ/14+H4zHshg+GpDlBvm+
30Ic+ZNYlpInqfNWxUYe3Au8MGE7GMVeS/obgLdcaID4jcFekKtbgwOI2VKqqkEytbSbQPJdITU9
s2qv4jAnzh7IFlHJN5T7z/v4523y78mxrvoqSs3kWUsUvVGL4YmSeMInYE5eLTU7SFq/+/yvHBvh
RRnx7gNKab9YujDCUv5N4Vg1ntI2H5kZ6zxvgA1vkzaseEN8mpIEXdI2M0+IVY6sG3O14MlLjS3V
PaIHntQtFdcgxxlLP43wRqzl/Ul5yIpU/M8nWK38oC1k0IyzCKzz94I9rFKen2AKTymoXc3Pdqlg
HuBJb6QiPRSituWy9iVLchdMgBNQfzBM4gawKXI2f9fl5VYw5puK59QayiF3RB7LBDdS86vYHzZv
/BtQYoioOFPKqduXwhaVpz2rwq4OoFf26Sasn8bpuexaAJaa55dXvFhx1UocrQ+vJzG/6YSCUqt5
S4oOM8PxehhBq5rcvLVDUcjbFG8BKWhdg0IMAg8pM/0CX2enSYZrofvGfR0K6q9CJnEZTa7KTdg3
fo0zcD4f+sdi0aTex7Nit0p99/kEPDZPVjEwBwgcmhAjvCl/qOpvanwpFad0hfLyoT6Ie+xdf8zu
mINM1qWsIeg1SPTgbSJus7PB4LEy3o/TxdQ2PKrfRtycOjkEvqm5ymRuhij0yjGxNS4yZio84jO8
N1toyFZ+mNjLNkIQO1PXu5+PwRLOPurmKormTVB1JcQxr+9Ld5BfEgFflumbFFE1Ur/MHNgS9VRR
5xvT7YM/tqYgsCxhWAmt6Cmm/0yaYtsAwCUF5IuKPVuYtqckhg2WloYbHoq5VpQ2gW54StRiX4AW
rg2ctBOfIRdTHFWEdsCEryXNK/XKNhXQkWm5xzPVweiC8+6SijShTh0shQcL9Ss4AjvshEupQc9V
vko0UvcDR2luxCgEE+BUeVbsMPx2YEg5gfgwSE9FceWTVtehTCa/Cx68YNE5n4/9kQBorHYCjrkd
F3nGXu5wVRdHLiwnWn4rovxopFfam0LiKS0TcDKHVeVgiOt0GEOJoxvW/M6FdCk4C8kDVJoofTOn
PRJJZ5IQc3eTg60XKLrnkTc7pGZsL9JlHJGiQp8t6W4uk9A+7/evNgC9iJUKVdPkRe20B2l3FQs/
P2/5yAa2rnG3orjzSaeztYSXSItdQXUi5Rfmn1ImnTgfHAkexmojKIcgjqyBTaYV2LGf+uG7Ivz+
vPfH5sUSUt5tjEnJXaqBQOZZFrnZ/XTKbvvYqKziXZmW5MIk2tUJI37X2RJS6qq+MNtwr9YPn3f+
2Lis4p6e5g0gCv7I4N8W+nVc/dTjEzSVY+OyilUFguO5IO/lhTVC6n2rbT7vsrr07YPVoq/OepVV
UeDWj6KHaogSvnqHx7qrT+mGdL3Na8iFEX1Fj2bL9ZcoxkIXlF2hPg5tuzHw9IuEhmokkqaRTzFx
su/7aGs12iFSMwqN623gK1sobTshG5wqkcD+6hdRd9tE411vXMuUIDfZ90bNXWG6aDWnbMuLKHAt
cVsG4BnjE2e6I4Onr4KN0BtjNvkGh6Ja2CrVtraEM1texRowcE1N0dpySbmPp0sK50/EhyPzVV/F
hzL0Ux4g9dnLGh5Lh2Qr9qEb6nejbwKbO4U6ODYwy0R+t9qqFp6c7CeEynAnyBe1emIhHOv98vfe
tdtlUcyK4wCQRLI9B5dz/DxPr1OAx0f274x4/j4lriEQqlq0Gq9fs5cGPzvJW/SAJ5bEkRWxDhUY
hQwycCSvDl3KFqt/Z8H5T4dX0WEYQ0Spvjx7OogPaoCXl50bITgRk499ylWAIOdVN9DzmTAUirT9
VimsE+NxJKqt8UEBjqaFSEWxV/gPTSPYKtBWDcDk56N9ZKpoq7WJ01ig1lPNYd9KqYx4HMVbKPVO
zJ4tD78+/xvHfsFqlUbQpTtjXP5GvW/VLwbggqjVT/yAIwNPfdkfcz1C1UstNyu1wGSWNXrqjn+s
3dXaDNGvtGZGu/iTUJJ66nh0rNnlf/9uaZatKUSVpc3eIO7DyYVR9/kYH2tX+bPd0aqDsU7pbgt1
dJAeGv3Eznfs462WoyCXpdYtDQfBTS/eSdzBlBMchGN9Xq3IlHTF0A+MRV5eCP0mLO7PG4vVWpSt
Jhbi5dNZ3GvmPcrJs9pVV3t1QPVJ0JZLf8OdcV907nnNrpYgVXK86KMIJlpfRYrTz7vz2l0tuwQ/
ZhSktAsUfFS+VcPv89pdrbgWfK6PyJzIb5A3vqKW/MzxXS05cRzIzCDj9MxxQ045/HdYhr8j/yKP
eL/m0oAUStqrs6fqD/L80J66wB6JnWuAdxiRYDZaBiIu7/SkvetAh44Dqfoay9zcOHNUVgswaEM/
igv+SojsDDRJMQbnhc63M+n7WITmCWFPKXpz6LbTxTietxe+FfS9azcjV8V/FCZ0ui80Sg7PWyhr
U8pOKOOuUml34tLQwck97xS5LvdUZqkSQGgTk7NDrm79My8N63K8oQULPuMy42XDRssBTJ+YEUce
TpTVAjTDvDCrgnGYre9D/Uq2fIcsy1Gg9Vr1oxpQvdDenrXW12X6iVRLfl8bM/dknpK6Ryn/8XnD
y5r+4N6jrNZkVg2l0QIA8ODPL+m6nTyxDWjbz1s/srMoyp8rPsl8KxUDznqjDHYZ8kr47byGV4sx
RlCN3SJD39eubuz97swOr7ZCqkhR5Iwmh1NMcmb5Jjq3w6u9cFJkXeIgQ+wrb5XsoutOGOAeGWF5
tRfWgFhjlMjLXuillImGU3xidh+ZGfJqO6zJ4SvWEj0shEYGF9tOvs2DU9H0jcn7wcRb1xPiEDIE
2DXPnhR/a6bwNgSLGXbbqSetLBmupX3BC8KukgZvLqSvKCwC6T6VdpO6VQS0IWhfI3RQn0+nFcrn
761JXi3lCG9bQanpTdMbiMhQ45SdPUqHrlVti5XRxmjejfuxN8+L+Us29P1e2BcRf4Fsu+djgFCV
xU19Iugf+2yrBT32VG2U1NF6RreLcWoofNz62hO9Ptb4aj23DamrbpltrSI5VZpsTRGhvHziK6zo
Ev98hdWqTik6r2Fwj55c85aCAKerMPbTcdcBjN1EG8HK7UAWDvLUeUs9YabhIaUABEDu15YGigp5
W0jRNRj/TRpTh2SIhxavg88nybGltooNsy41ejawhEPEb1p8MU6nLn/HWl4Fh3E2YNeB3/T0CSfb
C0y9Pu/xkc+1pnSoc+E3He5kODAcxgKLQB1lFIaOn7f+tlQ/WMJr3HaFpx0+ljQ/YAMZxek2mUAn
aQ5KJtuQ590YK69W/Cz2lhv3P3LjcaHsD3ymxcil+pUOqter26l8VueM4pBko4N2x0yYSjMN+yY0
482TJtx/3ttlJX/U2dUpvBbjhlqtbPJKHDaT6K4ZSjuT0CxKyonFceQrSqsYQrqnqxpFnLwCaWmc
vk7teTF+DUtONa0MIzGfPJHcHheTM6/Wa97FLBVJMOHo5Q3kSQSKnya9Pu/O84YOe3f0jNIS2XvM
aE+Fh1153p/4isfGeBUh4JHNmONIBCDg8YE5OCZshc8nyLGmV8u7WizqUIlOHrqluba75/OaXa1t
q1cXXKQ2eTMeDrdB7Z7V7Lp6GE5VOlHlMnlDvtGuz252telbcYIYtcJRo3+co/5HmTY/P+/vkVC0
ZsWVWhm0dUuita/3sfAVh1bXV9LzLg7iauV1GHRq4TBOHpat5Azr8w6Z4vJb3k1ifOqMtshpdkQk
K9vVmb1dJuC7Zke/Dfh8NKtcavfxeN70XduQDVSulLXKhMjDW1wLvqVCfipJpy1z9YPYKa5WXa0r
f606HxGh1H+12Jo1KrELfwv9T4Cnh4XKnRjXtgCQTStUSpUsNzR/NxTmtEXpwi4ThHJbFJ5l3jFx
nYkEh/yY1M96xWW6RXMdT/ZU5NgVVRdjPLp5/BOZ8YUmTXtgJFp33w4HHctg68KPzZb6dt1NpZI6
INWZKmq6dQzCGnxhRDsTcdYLJUcIv9Tiy+ez90hsWBM6Wg1vQ7MfJk9FTKo7/klijHJkZFfRgWrp
CDyQOHoBuhrdeAjwKEU4v80AFgt3YvQrTX8L2UM1PGv9t4Djzzm/Bynln1MwHDHEyitu2qbg5vle
nU7ATT8eJ+DUf7abRAO2RZbAi8P3vthP5+0mwCn+bNawcJ71taXZV604dKdcID4+EpgLF+v9QmTH
k6Z0+ap+/KxzmEtnqkR/+sN5yX0uM3+2r2RzAKqNbhc+Im87Uk88BS8/+38vR1hbf7arq7i0yvU8
ktrO7R44fY94Qo3vtfxrn506jB/7lMuMfRelrLRVOIHzCCj1OxCUfrn5fOp9vBEgBv2z3coQMfhU
l2+Z7ZCu2zGOpSqC+M9bP9br1SaeTFiV6wm9LhBwFBfDKWT124vFR2O+Wqh+WqIpazsOd/6lFCjo
4Q/BgCv49CiGX0LEWLM6UGGrbdMivo0kieqpa8kStlEYIveu9hoeUZo6HXISl0qQuFXZbcAv3yHW
3wgCt5TSLvLfXbmvo0dRArMkNc5AAmgO6k2ajCeO7NLb3vXB71hrGtVewnhQ4VafNfpmDga3KzHc
Jec8VL9iX3IK3peCQCE9TGmjaLoZoIh5pDppxBzEtLXOuBjfTN+v+3JAkpZvKELcovXeJ2zste5i
bYiYJ0Clpm4UpFt48V3q+eUIBLagugiXVNeSvozqL+yF0dy8GKXwANd9q8nZTZH8ENsn+Gkulep2
GODOLehbJa/dHPzUhBVJdBmGAooWfdsWt2H4nMZbZP1XUj9vFu8vExdOyGL9fNengJ3aYvFPoIhA
sk3zi1Jmm3r8nmIh24tf01x2GrElFU95mVyD8wZQYTSOaQp2kH2ZtVujkB0cCXbYuNq56W+G1J3F
L/5E2UqguomoXevmk4m3egF6baImdrJcY6Bo2nTCWLw1Y53SCMGtZckuslcI724Yf6Pi7bahyFyp
mhMx98iCWotJ5xDsXLVcS83mMq4PY7wXxhNKx48fOM21CBRxbaVNGYGmT1SEVr+qoHXyFt/nMN72
zPdJrw6YF5+IDEfCsbkKx76CrSB6/RE/91vq5+vkSqWEuD3FGDvW/Coam1JEORnMPs+PqFwRIrec
vjU4xcHfOBF8jsTltTC06TDO7JZ4L+aemme2ZcJuPSA+05MTH+RIeFsblcgwA4CaEt446CrdNh3c
s8KmuQrKUhqlCk57BGUNzs4W4/fz2l2FY4gwnQaBhYeN5GKEra+dOEIf+5araJxTZybldTB5PEdt
jDpHfJo5jXrb8Qpx4mMemftroSJ+f71qLsmqoXoCd6gK1zV0GoUaHJkHBHFa5JqnwvKRz7pWAcKe
6bDr5oI/tjlFheYOmc7dWV/AWB2duqkqqEJrJs+cnCDy4lO5miNz3VgtVgnQ0BQuOZWoba6kYbqA
luws9VCymB5EQT0RE97gkh/sV2sZHxVfbZ/KRDdDucwFVP7KpWVUzizezkXr4DS/K60f7XQroEQ2
o72ijrbY3Gj9YA/VbMdmbrcTXuUSFYHVhsrZXR1ZgLjnx7L6kqvtboYWY+a/k+xKAJsJl2Rb1eC2
zO3nw3/kjYzS6D+PO6M+5hgcsLLy9mWprarG3ok7bihZ7+bhjxj/8lGXKZBrUdjclf5Nqt8Z5o8a
gFWVV06codmcEyjylQdW0hYsa9PH2zYACRHeSclTNm0y41QEPrKVGKszHxYmZm21pGtUrL9gPe2U
+KwnLIhnfw7DrPpBUWmLFEBxkHH0xYkA81bV/tH8WEUYlE8m/u88CJXlY2Femr+Ky3qZCU40b0tp
HyQXfnHx+bc8NjqroBNpQYjsnanop4e+8/kAO706KZ85sqDWAkTqKbvCMvkh2BPbev3d4C48vabK
ZZk+pgVmhhe+cod/q2MZP5vgoSiHQ9o8CMk20zBsCg0KQWtHq2BLqJAZi72ZVg9i1+1DifdxI1xK
Hm3fvK+D4imst2lKZXCjbzNZcmTKfgTLzcpkx141oAHvXEqJUVAPG1U+hPFTZNzlwa41dgL2x58P
5pGQt9Yitqox+hNEaM+CCesLSLXOC3j6KuD5Kcy6QWAcqYCOYIH0j+d1eBXwzBCiW7ccs4L6Rzd2
m7juzhyK1cHEb6mLC6slxJk/8+JWGL5+3mOgyayuDxaHvgo+cyuGHbyqyatJlsj4JQX1fTJ8y6Sb
Gga3PQXfwAfbafntjor2TtsY6iEtnyTIT9VERULsVDx2GLO4U+UI5MjrMBFd4xeAdSAFAmRqX6Gx
bNLUbapdHOQ2ZBt7wLtFbjW3N1RbD6iPDTBWHqffvnCZ1l4YX4rZvVReaZlX5lfifJVqXjv9but9
CXxC+KonD9F8K+BgsU3bx0ZEfS4K05UpBfdGbRKra+k5URPud4da/zoNN0ESbzTzW1tf1vom6J+x
jAYDEVruXDZuNr8a7T02AXD7r2Z9sEOVC4qK4l1zKgVEhmrZodJchdCbo5ba8ceovJWHx2q4n6lp
hq4i5g9zjvP6hShcJ/k+yC7L6maqHmLV05XDHJnYigQbI/TwB7et4Sahen+uvySqVyq/GjUFCn2I
Jn8HxXgDzwZ3NVdUjRuzagBH5N9C/TkceqcR7ui62v36/Msf++6rON4HylDBFiOOh07cXkfCeVFc
X0VxNdOtrBhpd5ApRrmaTx0m3nLKH03UVRSvKAYJqcamYdHfkha1hQ4mJ6X1QDFD7UsqbRRwzc9f
/a02XwrGV0H76WNOP5sXlvmsR7+1Mbsv6/QO63itT/ah8SDF9VbjdloEFNidJ4wC7/znLuaL7VBG
EioMv8xszfDE4MRSXd7HPvj9a21pNUdKHFMZ482pRq59E1a7fvyijIde3IycUM6aFmuNaVQpSQcb
idBYkT/fEPrPa3cVck09z1WjXJQCySXcmbTffN7ukXdnoDF/jneS6vl/BTY91al1nLuW8T3stzKH
olxINp10PwY/FeNnNR1KrMnnptsMxSHLp21d742RetkFsqmQnAQTJc0/6umaJ43UxG+9Eqlq2qj5
tdBcKzoVRC6uLrbop24kv8pWvM+z34JZXkD4uAZqQeH9IRkFxzfnbRD1YGm+NPVN6rttd2UEN5py
rWlbSzvlRnJkAa8NQCwdc7HM57hUVfeJdAmr/swpsPzBd696cT9KCcbsvOrJrv6zi04cc4/1dxVw
gGUrQrYc70ShtkP9xefl6vM5cKzlVcgBIFcKneCTLPkpBNI1dJcTotcjp7m3ArV3I5F3I147zYTi
A0peziEk1B/7sT8xztKR49zblH7XfJiHihhqKo8Z4C/q0PDUgWKqVJR5lWrBkv6GsO/4OTB/DfxO
lqQcuMUMB4D4ui1ltmbhm5FHv2HBnRe716LZGel6RpHD5GV6+0t5DhX111lfCGL0H1MqGPxE1eAD
oly38eyVT11Gjnz5tTVoYALoU2ra7biQAdj5fV53VzElEkhXxQn6GFl/rsXDmaJkU12d4gol0yuh
oLt4m4zmtjuZ+1g2lw/2hrVqthdj+FEdHW5B8xvGbFv6FzNT7DK/TIzeDvrXfOJq3G5ieB1qeMdD
JqQfKkfH+9z8GcbaApSl3le+KWKqUNKXcuofBsooIcNu2GX8jIo+6NKmZIstxGFEb/3LjAVjcQu1
EqRmJ+3mnvem9mZoXhQMgM/7EKuYEUODUaqSAVO/KeWhGs4LRQtL4n2Ea6YxniNYt56Q3AT9TmxO
rJ8jC3ot0g17JZZa8DLerN4MGoSvpOCFL4xJ65ghx8szV9PqiBEMCqRmOI9eI+ebHhhQYzyeNd5r
1W7RzJpYGst6GvddszHOzHKtVbvwfqEIm7QriZfdy3Cq3uHIeK9Fu6OidMFs9Kjb60ed2t68IEf6
BZuMonk4b0BWkUAp5FIXg47X7Ta76hput92J49yRvWWt1tWqCZMZqLNcEb5WOQRw5bI2T7lHH4mL
a8WuokEqapbGZ83tpm0jntiyjnV6tR7lUg3aCrdnT4u/6tZrSjqlNkL3vLFercrIh2A9yEwSUF6x
76inOn1sMFYXB7yJ4tiAxum1W3Xc56fc0Y41u1qFozWlot7RXcP/HkiX6inzzyPtrtW6M3g1q5I7
Yl7KU7LbVbuzhnet1TXnkbdMTIg8AcNJ3FrSE2LSY/1dFue7Uwwg9KlRjJicyc6/7b+c19nVuos6
rRZnnUb7y9o9Bfw41tNlVr/r6YDH3Zyq/+0pD5ef9/Qtc/PB3vv2sPKuVb/JuQNgxuMNWunEiYnC
JNN/DEC4C7U5pFnj5L7X6tI2ThVn8TzDj5tTHYYN5m0JDMlu9GJXcMOI7wTEanl+VeVPWfkCqnE/
5OAa8R+IguEnYjm3AhJhpKAXfDjo2DE6qSIfGpAHWvTFjG5jKk7qC62/VmSeUG4Kud91peYY9TOW
sReZQoIl/opCxMnFWbkATIf8VU8lR6Q0xhlFA++h8sJPMthlsMxC6BLjVF417fUg5wez3bX+/Tjy
oOKFwb5J5R2oxMaWRhmp64JZBHaMTeTtPBReJLiTDomdHQW85gDobL5YvAQsK9+pgQSrXdzmg/Vo
Rbpmw6TT9wUcws+/yLHPvApSUtdg/DjwmZUt6Mof5zW6Ck4FTpBKaEWkX7bB1XReiupN4/xu6qhN
aVVYaE8ehqMblbe3uSWTL+holE7MzmURfjQ5V0FKa32lGiok5Iqvb3NwLaI2Yp/CJaJ5TKeXs8Zm
LSGOkL/hQ8yApxfV1ZnZgLVwOJF8XFgWrRoF6V8q/gnO29LfbmPvBl1oRLxyeC/0YrV1M+UefN95
u+Na3AsBvB5FKiW9tr7oRpVkDfLh+JSU+si0Xit80SHJo9TR77xBPADg/C9oHbi5j7HARzb1tcRX
Nmbs4caA0jjjWyXMd2ba2cB5shOjcqzfq+WY+VWDOy6zo5pvmum6PJXWsT6e2tJqRQpTMSaCT9bS
N32nRE3D4zX04HiT+YkjiAuSMYIZef/5HH9TJX+wkt6SS++mTdAVs9435F+VcDeX1qYtvsFUtTVx
3A0pZhsZNuAqJibQWEELw7y/TfzN53/72AiuFrECPXdoImJPcs/T8onI8FaB9sEPWquD6xgxjFUS
fHIz8MLObZMCoq92k/Py56fRpprqfa5qbkmMn7LCFUWBF7WLUkXfkee7yTTRxn+lBWfIobo/ZeLN
XBySgLrK/ik2u4sA9byP0smX+h9DD9fxIWn2InbeVb8dDXCt1i/BOIXAW1km/U9diLn28Y4zZcI1
sZ49ReJOelBRthZlhpOUYItd7qF3UZOLKblBZZ3he9FId5F8Ym4cCbJr3XIcapRmxpyKs/CqCyLb
ny8a+Tm1vME8M/+zVi9PGoBO5gHii6f5PjnvGrzWLtd13KTAn0cvTfiWhttPZ675hf34/qRVBDOu
4gPdNZONX9ileiKWHAlVawFzJXLQhF2+lDheNjJuRwnwpzN1gWsFsxV0UZkrHJBL7VcnP0zZ4+fL
91inV/ePpkzwUkhnChynbW9Krtq91JzrPm/8SGwQV7Ghyeph0mSC9wxKIN5E6omjycedhq355xes
s6kue4mRDvsdj2F2lm2Xh4zPO/22I/7v2GOsNcB1lNY4/3I/rUbBnjFDb3OLy85THXIGynuA8KPd
SNBiM3nTma+C/lJSeoKr9k7t+ztVPYUa+3j0sLn781fGZiBhvcNdSzRfhOIpO+/ZAH/mP9uNxEiy
AgSHnlw+NeaN0p342jL/oomPhm75YO/2IXVANZYWOUtL622Q6XLxQx8uA/HFbH5iCsWJZh/0N0lp
ObnxvQ/hhMcHVFAwQWunSwycRvdhcGmWONL4z4PxbGKRKr2wE9hiJuxMHDMazCVacGuWeCs1l/gI
Kfy/dLe5j6IeYyvsaOei2wloJwp9D9913wBDa8ODxT+pfj+q/gGnIdyxfhrA9aMycXS4y/4Ia0X9
XWjNhWw8CrV5XWBuE6jXPLG7poZRklju5AgKRBFt+mK6n0d5k5SH1r8dJOyYTH3j5/4GkLpTC3vf
4Gqll9R/m3an5FcQ5zfB0LiknB1K5Td1fJ/xMJHNmONCL+uD4T4sxa0mPOXl79KQSGjzP1m7wTKc
1Exd2X/Ig4Ofyp4/RNtRuZ3nS4TNDrR0cK22IVwVxaFX8TUbFKftXyfhUoYdXEh7NQ62tZoxmoNd
FIVb+b/F4fswYs6Ejww2rq8lQ6T3wO27/8fZeSzHrWVd+l163IiAN4OewKbPpBc5QVCkCO89nr6/
7FH92UUpgpNbpUtdJIjEOWfvtZeZPEE8WcVGnFKvbapNJhEEtLSzXeOGPC7idl67YBGxNBT+TMV8
WahmmvKrEXdZ320U8226Mm+TCgjX15ilpfJLUe+t6U8ibrvkWcaoWcQTvo9jdxFOszkGXao9d+F9
Boe/bYt7om/jhYPRYpQdTT5+CO6U6a42fJE3ROZ2jWZRDkSNwJDBTpRTk6+2wHFvT4svRZafR6Kr
Ga1DTosthK3TWz33/ZGlR7WWAtlUnBr1w9Un3SRMQjUeQM1AjGxSdoJw6YmEyh2LOZ0s79s2s8fs
j9EkJ3XFPgs156ScVhwQzU5zoLlgbf+ezwH8Y5fso2CNJdsYCo8CFT5TJ7qN5aleqj5o8qWzHqP5
cUwPY34ZF3/mj/31/2vC1U7SaRqcJZ/q7MQ/S/45PlrB4K2Nz+S0tTwni90U3LyYerDzoJNbW6bP
HsfTCJMqZn6nn4p238i/+qWBF0aBU36Z8muXfSjdm2kGY/i6hK/S8JXzM0MKMqzvEoMoulw45qmX
5sdwfQvlTarBEy4IObjM+bnOT3K+pU11BB6oZIVolyG6uOF0LIpjm3iTeG8lBEajZGmEUwiXIo1r
T1zO4Dh+JDSbxozcrvg1puR0mCilqNrbtyLdlkN7DPMFo8LZF+XS7xvIFYheYsHamOW8KdQzXCun
F07aeJz03ukJ3CyQVBfvpvZYErdpdLm7tMPjjHUZiXUOLnlH+g+vl85FxA13u3YVnCJ7uebJ9bM/
Ylpeya4ekcSs7fDZtlVeUiEjaYFdB+NzQn4YzDa+zEZkoPVLDdKKMijZPPLpGpzVWUAjEEzW2THl
zm3MQAkzO2FNxflwtJKLpp4N8VKY8LJdCOnMxKQhxjvh3WjvJHk+RKp8P+ewUPAIF7LnFFx1hatX
MtulSDDLh6xPNlYruNhHeBiklgLzYQhO+XBf1J/tnF10U9ul1yw7JQ0U5T40yQjLWrsSMAlhQDJ3
CkzzyZYLjcNwcK3p0bIWTP5Vz2hedTKbsgX+eR25fTQ/YWlvD1XrptIDvry2pk52az0NHSw+1p4Z
qa4Vz45hnjKegFW8J+RZRA35G3WxYcbvCDh9DIiZFe2gw/Sv2ie82m2SHDZzvtXQnRuji94AqmDm
tsqzpT+E8vOQtKdr1kqE3tGC1iErtQ+13qu7t2gEdylJLhDn3xKcVMMSjnPHIVCu+dU706n0wg7b
YYPruhMp/bYFiRgzNAhi/VpBgc/nhvBEjpBcw8b/6t1ESFX3uBASYw3ECy6D266Ja5SaT952l/f7
OvfjyO+JDWT1lvPDOiJLTb1y2Ofdr0k9D82zLiPgvxPKFyBUod5pNBL8jdkqbEV4K+O7iTeoCS1g
katlbEFEn5eRrSnxxsjDQ1Qxk5cjXx+DuPXM6pxOAFXPafKgslhikjOIEghla89wzCmt1NWzt7mq
d2zWxLc4goIbvEqa9ix5tXg/SnKQcvKNypNi3K8ddOHczSeUZ81LFaL1JKFWH7dTdKzKyiMPClgt
9gx5fkwUgs53EkGASly7hQAah7wMlhYOtML01tWfmrxVOpqpeltpd3X0Ia3X2KsDJjqbtNn0+W+p
36XcUhURolZt9bGn09qPmkyyziNBHgLx9kv4DINIqiTXUmW7rn3RgHuVfBCOQTjcnda5UfdgNb9a
0y/mszDuBjnZ9v09lSZHaL5MH6sq2WOberIgBPnKW/Sql+8dGEUstYB0xm5ki01rDBXSrZyiqj6W
JSmxRkVT024ikhaKys+XUzWkWPeze8VuJ12krApK3GCbbvVDg0iPiLw97YIYcJtHpxUEO+82k/BH
x8MQ0o5YsfolgM/WASYEcSAJwI0Q+JXl4tTEb133m7XqnLDrHwcO+e6uyPwlOquKO2eHGJmlkQSi
EnAYwx1zMhLaktwVpXdR3MzyXlOf1uEsqc9SflHygfHYXSNA4ELAPKh2KJ9H0/QlZlD4YKQch1P8
0kduW24YJWHqcJ+MTwJnHwFGDOxq/I/XFvCWz0D6YZXROSI0U0+Ffdu/R6PAwlSJ02638hC6KcSy
SvRGi4Js3BjVcDTzziYczVFN6oK1OROOnfNCn/KCOQRVS5FlLvbCTtRv2Z5PRr0f2J2qunaSKHJi
qwuESXNkY6LUwla1HD0ZafxQP1hC5GfjMZ26wCoFHPLIrk18dGSXmMo57oBnGfsm8Ze4HDN5X1R/
sIoUpEse7/rhISwGW2te+zX0ou6SNOzB87FOntcES9y1dU3F64Gt1eS1I85O9rMJu7nBJ/nYNjN2
sIjjfUh9A6+WimTMKf1q0w1CJZILE14iw+3ABlZ2gPnFsh5zY7P2p0YjxTkhEH7YV1ZxIkr5lEXw
tDAGmoXk0OAp1qMYIbZocfSZmL/iD8rlgDjj+7ppnDoM3WTNg3isP/q52cyDZ/BLh1brVGFzKKYJ
Z9w7ikO2AtOHbaPn73JR2UmSuAu5tB0xEpL8CPvHLkkUWs3DqP2WpW0RXp+rculC2R5ZQ12f7Xse
gU7nngiBno74SQelWPtl9rFyvpFGA75veIoJtsdLrFBhN0rsT5nmystvgQNOxw14aE9L9F5RTIs4
VBjxZuUpl01HXPt6HjQCkFT1ugCseNhE3TUVKsUA+9NoOz8zyHUUUIWF5bZfrkGSltPw3qR1tcml
t7msXT3vKQQc6Sj1xKRostf2iS8lujd2m7Zt3DlHTChcvTB22XDM9OEh1b8IuQ31+6y4UID2XRe0
1eSt2d4ihkWTGqdKN5jEkJhI7ME6sL9D9C2OuaS5ahrbha4d1Spzu4basJI3Rb3YhD8FVc7B1uRB
1yAH0ySWRuXIbM+9ylMbZGRVajBqn5OF19/C4GE06hfFOCnzU738ombYjOL0RhgEH6/sIylzoPyy
uU3wtz6WOhAjzUvpA1f9NI+GLcmU8wMvI2V53YyXhAzKTr4rp841tZqF0ZO9BytVn5EZTDQEcyAZ
L3Gh+OtQHsZSs5d4xt6puWtxq4xb6UJkYjBOg9012V5WSnoBw4vSfdK4IRiflVtON5pOU2ASpqu0
oxU5mFQ3rel0ieEQetu0VIsZFyh4KG3napm/GjOu0vVlGc5NXfp11h0To3QKM94ghHAE3C9MLmrA
z0hrjKL1lSGfuVHq7DBi+K3wmFdhPRD19USk42vOhtpiryNRFK3yV4/QTw8NkpmLbTdttZkQcsjZ
s0WFjxENoeQecdj3xPmS/0SpQZxnA6A7UsnPWXwxpfm49phvKJro9OWnblRnOSE28J10Lo9MIQ6v
ydWXbmN06EziU1dBHzf3dSbYmFB7OOmBGaFzqwKsje3wi6RXN+yfCa3ZiE3pY1++V6wdv0cuvcRa
HMSLb82Eq81eiO3QqARLYf5JR6xyrNLLjNmNI7e+KqYPw9T71eL3xtlQuHFUfeWE1GIYTk1tePp0
L8tL0IOtVqJp48Tnz4l819bFoekhRLZQWE0ax9qV9Zjh2FNPixjpz1FckXnrh1SOaRR6ZlR5yWog
V522o9l8GXiD2xNRf+xw3bGuH3BvsXX5bqiS34UaXxZ2GlSQZRMka+JAXygKfJHnQymNFHfYgUvs
2kk3l9sCY5leqU6Wudeg4GOwY096CR2+gp1sbsL6vmuPU6SzO/5KrN8Y89V2jZFnlpA+ntABJT0i
FHZxPIGVQTpNJvjp2kaO1My+JFZu1irHCY8BQ1Jc1lZQr08k5yKrX31tesBG0atNrMrD6nHS5kfi
q7whJ7MHzg49SicFucoHroKdzcvBEiZvnAyfrAiIAs4whV4TD7aePkpR7hJG7yyk8FU0klO6OhNL
cA5Lb1ifjY6SoFCdQtc3VipxoFtCUEKCLNgqsx7v/Wtqr8LpKkm922jh89pmTqHFp1W1XFncill2
sZovs1FtFQFnp8zuijx5hWs+z9c0XWAGszupy+OqnMuJONde9uSa9UiufHi30pTHcR+EFl1w1BCm
pTrkzARlbBA/MR7qSv1ScaXHpb+pLr3iG+UpknZ4QtuW9Conz2N8N1rkn/cH9i3Y7G1ybFJgjWaA
Ce3rWOvr4vIoxGQehbKTVfkFjI36gaxDsw70xbpT0ngTLta2z6KjWky+FsmfGRWqPsaHyXhexgao
jIrBKoBgVjtpFd8qEqdEGltmbB66EChWvBOhYnXjQkMOwIBvG+bQZGMpOPAUkV3TSzDk9fVQ2If6
SaHT6AyGydPjYKzk09D2G6sSRMpx1BHgXr3sq9nO9daTrcrWzNrJ2O1kVTonQnycGBlPoqsiZhSo
dIoIlZ3sCjJBA4v+NptfVh7vm47k+uR3XyZPTDvPoCKYN0i7MuaEywfjZKrtY9eHAXQ7uoWLWVXn
Or5L5/trY+oUFMNJrxAgeMxLBsyGfNSnxTHVnvJspS/aR3p7qkOOgfUdW0THIOFLLgVvNd9SsPqJ
VQRuBB83jxmRjyshhH5ZvlU5svUrkhPf9+17ClyjqyqVWe420RfpF+BakdOx1jqM6hflfYYYKQM5
69ZHaMQPpOy6FNAkhG30gValUQ5xpri1TqDNVQLUenGhBYXlESBnG9PXNRxL6IyNVp9A8h2Jrx4r
8SAyN3Fp2Ho+OpaQ+DrQmzqqNPisCWIBehON9nzdeLZK1G1wKyI3LdRbNtmvlY2zR02ThtGpEMZN
RNGaK/QTUgYDOXXkJP+a686Bmk74wN0VFpE4xya1f0jljdmcGGYjI8LarPyTNO9WF+4TsQ+khnNH
Wi5NTD5d/iWsgVZovhxuc1MJ5thy4rUNRN7aVKH+nLWNRvVAbywpqxcv12BvUdk2hklfW7nkmW+K
fLyU1lspDacKNErTFHsYqdUj8bRyaz3KoY4ohsT4Vaw70XgZoehEwp9quQBrLOaD5mbelHy2MrHZ
oEKZcVo6y8+oqcopQ+X9JmvvRbibmGC1m6kvg069BvyBEhwzKrmx+5WW2woQQx08TTyGSW/30GKn
+HeJkXIa63bNYmoT1V/Xr5mCZaW7nDHjVrpDJk1ew+AlxVSJRNAAfA3a9nQuJuGlxdhyyMpTyj7d
5IQnFPk2blC0WKstpdDRavKtZzdLFLuiL11nt6DThvt9iEbzYMTKpqCEK/TItuY3Euz3YniuE6IU
y3MVma7QDG5vvaudimtWckwZCYrcbyTqPP1x26vZWdAIHCNl1RydPhy9saH6qzo3I2t8jBJyfULg
yqdwDTfkupnMjnVSfRIj3xftc12GjrVSW1XafiDvtxRBcvtrH6kdm3jZkdiILsBpDbjpOtHiOdSS
rnAWeOpWph7qmU3cam097ryKDEPBkBA/TE5BVTA3KogdRFQCV4h2d+pGQveCCIzKqa3+dEP5bERX
a/r0HJGRKWrsGrrlak3oFvXEXx3cOG2cWJ4OE0GAqBQP0XKa5fw+beZLO5co7dnEUsFXpSQYSbtr
6aOsctpkbFWt8WaQWd3Af1F5XWSRMkQgjE1m39BfepSFkiDdNar1rOHqAjrxhM7cwev92KzWU1ZO
W7WTjr06HpdrTjRUWhFkWxa2RY7tPgDk9a+nKiGUUukZc2rno7DlOJSXNqbHpByLxmO//J7vzV7Z
933/Kk9QUWS60CGc/EgOgXQrDUW78BAPQGwtfDQJcESL5YvYmlS/7coBjyeDMSabaWk/RKsOCnl1
GxHRaaHuCknw+koTgql4W0N1rzHrWDSiSzJPTrIIBRTifzFyl+p17iBFN8tJDiW3HA8VJh3zq2LM
hJk+atGvqLV2Q53t8bZ7jVd2bmsK2nVxtJQFor+YI3E30lczvjTkc6gE6a0CITpEJsZZ7RXydO7a
fLYNPb6nKWE04Y4ljbr1K+7NHdnh7/MEdVevjkujbaWsxVFCFDI7NXpGvcx3aYQmNqIshQc/8X4t
3qQKjtEcBGk6KC3PeHmIloMpnOeUr2zTxUXsiNFTaniVTplv9cQUmHhVyJXuqlpLmMsqOk17p+Hh
NghpRBGlOWt4um+S9atWg7qtiVIRQN86+gyrJe6Svj+2nsT23kirO6FpyMKUd2W3gF83foetT6TA
hpofLMrVrrF2bS3Tm/GGmcRpJmtt68nb1D0UABehJe/E3gDZbCq7bzVqprVyBfWUZtsI0vYVrfOj
ttrI8p26nmK4+OY0uRUhDZ5ClDp06nstQsYylu/mVZubDX5syQyXB//6Z8JifIUZcMP/9gwJrn++
qp3DavVWisFJMu0amVqflNe+B7ckLlwMEiVijqekeuVjb0XsWpTm0FMwkDN8Z8iDLWgxWKr2NYcV
7kJY0XSF6eg9mhb9giDXzRjrZPupAIRpKaVnpX3oKiOYp5YASNC9WfSjAfzJOkeJ4opM3AaRBPFl
eCDK5b220B+0pTMUbyFUhvlLax+N8GMdOCYFw++1OmhU4GC8Psb606gfG2NXWCNnbue103GOS78b
Ek8Zzrop+AZ/vV7/0B17o1bvhm4IOkt1MXtFQ2GRXRvt+4EcqWPTpkG0vJXLNtb2hVzYRXmw9OdG
7Lx6kuxoFV2iSvNU9EwRtbEkO4luYC7x3vHu10C8ErNr2aIOrwCMF7QUEiNnKQ4Sof2VjPJzPWk5
y3EKgL7uC3Mn1Bsimr2p3y7a+i5SdrZzj9EUAshoG06bsGk2g4CxZyn6cQJKNQx+KGm+yEJYeNhD
/Dln5XvSFayw3BX0iaP201xmp5rN50TBZtIysgczlRwpg0wvMPxeU/mIIYwfZRK19W6c9hwbW17w
oG/FbSuxD2Tjl84uVXX1ZpUeI6JLdO6/4ekvyQDEGBruYqrvfT/ClEvurEgnqpozWitx06oAkNa1
3JSjWbiGqLrzekdQkORYwH3zvHilkhxwbbkjM+YwddnB1K8ppfI2FMSNWJp0deohTso7iSly33dB
SE8wFqrfZONGHUkeYWwh5cdIecqWlyr9sNKPdHqPOAIkvE2yQ6+8VxNQe3+OtNOk3430bCVewRFI
JICJIOSEiX6k3Yu1vGTD14zcqlxO6rgBw4cmKJo+CKoSa56eIVM4XmkhrRQhwbwwUJTakitcIvnO
BJWxxK3Q7+bpLmuPUX1Sc4Kqj4l0FJePWb76eT/wGrpjnfmDINxhClqyNa1i6uQh0npikX/FCDs7
4zRq5/x6Aj42cXa/6DSkTeHlzejwMD6r6qMlW1qB3thx4s7eHFreTAKyP5k4uMQPOvWuBghfxnh8
Rm6j1M4K5QuDwJ2h0oChlSXEOj9d28vFumTCuR1Aj8qjECr3q9IeNI60SGUUuMGWnNFb0GnIhqn+
14s2bcPiC5NSaEyHQfyQhGijKCyo6ZimXic8z8lTOzuytAMqKHGNyqarT023l7WgViy3qJYd7X9u
Xr/v/WAoJyE5df1ZU1GFM+1lmBaBXu6nbFcOpvKarnKAumifV2/ybB2U4V7tyMuVShE3Gut9qIaz
RtKga43vmvjcx5JPp+VHVkLiIXFXvVf2v9nz7wiQ3qiCcrza4+TDnRm/FAPE9uFJSJ4L5kX9g1m7
aW3u1HhnUppvVONTmB601zLdCm3ndYsadOJJKs6YUTDWcLrAHKGbRl4UYtjTKY9LIZE0zpcQNry3
JyUf75LsZHSxV49dkMvhqx7fxewIoobBDzUiAwMaPzMhmDZot7Qzha46g/kwCPlWIAO8EPmgmmSm
R2ganjiASgoPdfRZRMUHWfXeOloHUYn2urwe5JrRc9cpTmPA7cWANacOtxLT09i+k8bXGT6ShJKA
AjxktKRqmfpTT4RObw5eG8MHjBVXHp/IBcQnuGPmvBf7D7mdfPiItgz0kQNkaIXo9pLwMNefyK+a
Diyj5idl+jRM1YM5PEii4P2dhvEd++H67z/e75My6v7P/5L+txpHXTtMsBTyzhVK5vf/8B777ro3
jL90LirOP65rdn5jHWvjHy5G3133Son4j/sVk0SstIXrpgwyh434U7bGDUGnJMJMrk2YlUuLmTRf
kfP35/uNwM+wbsg5UdEoc18IHEqKvk2Tt1EYPUmXOGOZyMpqMGeEE+eyX1h/zHB+yOPOrsFfI6t1
IyTv5W89y/5xL988u1tPL1T+Wp5ef8dGYzTlZj/7qm+NpcZs0s2s4isRi9PCKIsB+N+f3Xf3e8PM
MVfdGpOiQDEkuUPqJf8i0l0ZOP+FPnNrIJUorZmFMvpmDptSKwLFPNG2kzW+/oNU941BtWHeEHQS
MeqFMREmXEyB6xpnWPsgqqmxGY6P0tZIRXsWyCBUlC0d4z7RNE+VX8Ilpww9lxazlZF9GGRECquT
2I7nvviHUuPbW7s+7P9YQPmYEYweQXcqQL2Ji0WrvsF7IKrrQzZ8MoPeNsOm7J9g+6j6scZCXcfF
QmgMbBwyO6eHoBMiFfAQFo+y9jP5rnFrWMXXUQEmWNjUFi6YM0mpP3uFbraLxiyGrhNhkPeMZhf5
z/AzX/Zr3vT/eIxT1VZGu3JhNRB6mwyfn93vzW5hTJmkCpaOZaPsiAptqPuj6966VBmtmjVT0nK7
i+xGsHo1YJCfXfpG10sinlyuA0rEst+LuZ/MP9vpbx2pYuIEymhclr30sb5Un3+/WeW/83SN/8+P
KpEFQ1sMtmMVdhY0j1G7utECn8xrwuA6PyeFQgkY3lnCdWaNMUjLfHHKD7X6yghCEA5qukuoJuqU
WCxZ3TKJ8DOScpv1sxyxlZ3m03U6n4hWMEq/xPB9bO4tWQx04TGORghRO2nVsR9mMRXS/d9/reuz
/i87mnGz3xhyGksyiP8+nx4WvEqmdiSLoZtelbp5T2p+xTicf/aK3jpVLZlW6HnDq2Sk57X1DfP5
77/DN7v9ramUUqpDKakJu310qNJrr/D3636z2xs3W4CuDjVemzybUajYiElhFEKAJZME8H8ZxP6/
d/K/Pf+b3WBMRUVsNNZAKsfOWt6V1UFUH6vxrc8tUMaQAfJ2VA5ddTDyt7I7c6xX5UsjCBDdMhsU
E+g6d6rmoxjfLOEhNF4S+ZV4dX0BsCVRgyT07jq1FLDZiYB2qtyvmj8Kc1KSsHW55jh/SrJnLXHR
CNgmI5vUCiTsw4wmdnrjKA+BMV1EcETxd5LeadKHtb6CPjtjfJbmy6pfs9guRWudhHY/p6ekgnZQ
NQwZ32rwHb1pL1GpwIuEwRPd4xRltisZu9XDrIpuXTyP4a5B92DtouEfqu9vtBaGcbMT6ojC+nTA
k+jqzUEzCPGJUQ3emssM0K9DfrQcLZJI3Kjcmk5YBXy3ovhHBooky/7P7b2brUqYYJnv5+YYhZvp
XxKFb17yWzsruYrUWIA/sB++zMf6H2f6d5varZfVkgiVOTbIYMrxRSNeFCoo8JiDb5waofztgOOG
1p8jyZUW3RbFlYRpJhKR4dbdNs62dPtTH2j5AmjIw2aqYWjyMarWX2LSnS21hG2g35ll7OKNGUiA
y3Oib6N1U0SKExfJYQFPzpRDQTZLovxL2f3ds7ou6P+oVHo1n8o1k6gJdjgQTD9zoTH0m71y7Jhm
tzGXTU5M45J/OaZc//P/sgXcemhdwwayouCNCTXGcp8IkjZ6+8Oz8Da8M+mmoW1wT9wnKx4MXpH+
o1D97qZv9kZJKFBc11w3jgrHGkE6IJNMP8tONPSbXVEkrqMQB0zLpQ+moz/rNm69lTpBLrt8RoNl
/Aof9d9/PyO+edVufZUyPeqEEZrO1ZukS93uhx3XrZOSPnVVOF2fwPprPf3L6eObA027aYuKAZ92
NSyo5awmaC346HCQDBGahNm7P3seN0tPTdlQplyZ99Xb4JZ/fnbRm4WX4sYsJiYvW/urMTxQnJ9d
9vqd/sc2UbQJTXdFnQiLkTGX9fr3y373lJX/eVlZi1phkmVaOGXYGBCAi6h2jE4JlPxf3obffcTN
6stk3GFNmLj4yjOU+DPqdylB9Vb2D+eib0rdW+eiQUxjRZB69s9lOszRaFv5tDeBMxf5gkjuZ2X6
rYFRmquTPmd4P8sFNPON1Uf+37+Ab9bkrRGR3KjjsHQSmvrn6FH42Yt9a0KkqxUDW5ERgSaFW0B9
NO1/v9tvdtJbFyI9jDCPvXYrSbbJIDlRX1Vx6f394t89ipvlKFtECheoiK9o7TRuF+WHT+NmRdZL
qoGM84i7zl+ufHH77/f7zZt3a0WEhUEj4x+2EAkHKbjHuD6DM3fXLKkXqus/PuSb1aPeLlA9M6M+
5UOARa+8DuYLKqwvpfvZQXNrEKRo5IVEHZ4OetMltq5KbgXd8O8P6Lsv9OZkjDRTygaTL1QLcYPD
+eEfVfN3170pmk2sWotl4Z5lzZ0+hDT4++3+v+74vxQ3t55Aaj9pVmZN815EE7bgCZjCSZujQ4q/
sDB/rtEI4xFdUYdWY2lcYRaRcG11OJeibOuMs/IKNtdZl00IwMg8mjhIa4WhZxFM65NaLtdJ/z42
ZQey5NUdVKnjJ6tQPXPRg2oFlVUCSR9dADNHxUIjLH9f1RFCJkJVeFtpskhzOOgY9s1rvlfFHqrm
Qwe1O9GZn+OHXBjvjOg9iS4rAurTGbnEeRms+byV+9br8fczS1dY9UMeLVsr5cfDH41hav+0SpEf
o0wai0uHn3+o3psyzIRCRuf9hIEd7IJ/VCGacf3+/9tzvsFSkOBLErXphPd8j4b9OZyfNPhGAgTK
ynyoFp5P+DalQiBbynaxer/P2t3S6cwwdka/MJefNoVxLEO89+Gnqnjvzxaj8toezc8rKpFVu9ZA
TCRXwdWCZFa8DBpAJO6gCgaRimCHny7ruck+U/kd6QMKh8eSwWGpblZmz/Pgzyo8ljXC3tCdmsJN
4Hkn00eF7gsLI0ftOjuHLGzMMzqgjSqlfsZ0Y4WUlDOo1z5JjdanvTK8jrkVFOYUaDEgCQzt5Xcl
/05JKpmnbQovQzr3uS9Y8G6Y2TaS09bbWf4CpncmfXjKuvJcC/1+yRgqjUwqEf93SuW0UMpCOCaZ
ggfs9Lx0MKXHywJlPip4EunJYCaHQA2OFC5oCY7GwnDfxQ0cMHWTx6ozL8J91cP5fJekxR5oNuu4
8rM1e57J/86T52qdvardK7pficzq8XMcpNY1+OFUPK9EIU/adCfgzNCo/MdyMsKQFURXgTA+LLLN
Mqj1Ez5Y9lxv9Lq32+4uFk2nTAZPUT/y5qAtmpvqpaNM0kvZNcgU4aRzV2Oi/NYJIiBqapNY5AZM
4+CLK8nWaFKKuLufm/rK/lK07n4Ze9dESTHIggtvI5iTC7xpoyi9HIt9Q5CcKRm3Iyz8yMgdYiXX
mtiJeN0KCKzUEwF7bg4d3dIygjJMR+IWND66gckyRlCxrgNGT1ZDVw3brRR2/jjpOJ1aOwmppxXO
aKoKLzb6zcCsrU9iL4eskLVz0Ohf/Rj6SWJtSrw15Vj5KCOo0wi0Iga0ZiF6eiK7Zf6wtMrVIsbR
Bax92/yUy5+JcVmQMgCSOsAhUFMt8vMKxzSGbR9rznLVHa4hZKJfuVXfmSueTExQNFtAjyAIRyvt
jzWD32b2CvXXQvzumhwM7O+GDY3QBbzsbK7TQbLupfjPHKHWlKAk1DDbtcqZ1UdxmnZWFoAoMRcN
Aw2+BR9tz5HPlA4BsGPBQYcWZHW4Yx8nSYQuVkLCbLwpXx8HE0FQA21UVO2Sb0wtX9r5ReRNhBo1
MyQIx9ApwgqqVGF3keC0CwJoYl9Wy7CV6QXf4y6JnWxGYlLATF0Lf1J2IjQHvY+hszG1rGH75ogA
3qtMQVa4bVLFjg2FnERs/gqUje0hWf4vZ2e2XLeOZdtfqch3ZoE9GFGVD7tvtNVLtvzCUGeSYN+D
/Poa23XuvbZ8bN+ql4z0kbQbkgAWFuYcU2+gQIEeXKv0Ls0lwoH3wZYLEmrM9mAUQB/oE+mBGz54
SxtekC1uXWgGGHcA4Fvgs1r3S1vmm5jTDKnu8+m2FQjMo2DJzUBjdbRwDAcFevuA55hmZJd+MvIG
MpGNF8PaZaO8idzgbvCPyLdyZM9Vchhh8ld64zXeqWeC9tvPRoYnMMUrmrQrUQFrVpRWELc4NkE9
m8XpOus+a5fx2SPTAeY+2O8QG5eWwIA1OavKfa5Rt3b6sdPFViQ+Z683qQSbKXeIg8wuXfYx2ZFn
8+OQHsr5ymQJM5NPbY8qXj0HnrOrKg+5YbMLfEF3bliUWDkzd1gYgkGH4efKy2/KlMdYuwuJrl8E
uyk4hT5xba0PMbpcDt2DNFFvorFflWn8LlR2iOK7nPN1xtJ5QRxdBFD+J2csmCKL9dxFn0JOuzpk
wXmQn7zoi4yQwvPAdejnRvJhFhOioYohKuSjQulREKFTpvO1V4uHHE38lGMv1gXzsgq+5AYzYqzT
Zptpb+V1etm49J7dpnxqBm8/iAtEqTFWddgpWIchkHrFxk6O3fBiNqckO1niSY56o0pWZc2hZHtG
5o5Hy2HZf5u6et9W9jZVt2gN11NYnNgBLB3uG6D9Jr1zK5jM2AC7AH1tx+FRmO9MPzg11mloXmpO
5KNx2RG/4HVwDKNqPcm92+hF7T908gu9pZVKhlXtPbr5V9u7G9QTuWErBytJRNHRFy8+PoaZ5B2r
9W8adV21kOijO9U85smGEbUdQ17NzZJTlE7XI5lgiXFIRx8tHTMwGlzYqktOXDDiufUiVS2eYHlo
C7Ecc8QDeavWvboNy+44FPg00OJ4yLxrtJselQmbKS8InsLpVqQFOlwELFF8H813fIyVQHQk5PBi
D+FFI24M52FMth09YaxUOhn3mXHwQ3rCwSnlCKlCxH7GEOWT/9qXrDjDe4k3L5myTd7ri87H6hYw
fuvPYWDudcwpa4uy0+BhzYTALxMuXA7pzpG2RqIphUcKtVu3/yNBz/1Fcfmt+/jdRrvs4j6t4oGe
6ICyL8MfDj6pvomtftca9Sph2sKTuxvtbV3NF9J8auQbatGFlXkrvxwW8YxLEctShR5CKxfv8hVp
MosZA8E4Y7U01rXTHxHgJfpGVdm6As7updd9gb1TWcf2rLqrKOU4FOsc/ON+tcyK+9S86UAEzN24
kqW9FuG0Ylf3lmPXDNJ5k0TAI2ivTzdEi29KLI/JfsRRlXTXLnofeyIIQTwMQAx9bBcqPGXxK6JT
txoOo3ermNHVWKwjdl2y908qRbtF3zukBsHqRUe+TAkUHDEZtwdYVeYirxPM15sGc/rIOW6DfIaB
Mzdf5voIdYqaAWOvX34SBpBomm5nYGtvXLh1dNsxxCc087rdBPUpcC+bZtUlN1Y574TaT2W/bPE9
hRH6W6Pc2Va0RMbFCnoIq22Y7a2xXXpevJoZ+K6P8hFbgnSQMZvV2pFXBdOXqPuF1ZXMd4gjsdzY
z05/O+a3MU4t+pXluamb3FRIymBLBE2wSVJKNbk1PBxdtrhIssvZ+MLkinZxXNnUGNVwOylOFKON
CE8zy0xT38lZriJra+jFeOu3p1rPi/B8KiGO0XxjFfe+ee2mzZpY4IXDcXLSn3r/c4uDMdtrJgCP
wtI1g8U3BTnO+5T7PidfJFiGFIN8exeOj0LcxNHL0BwT9SnEhZzwLOQ8f7Z7WUUvQYPriBdW92WT
nLOhWZWZmiQmdw5/SCIII3kd41fRPgpfIsPWPZa9Jhf3OrspOYH2YfQjSV3L3NoHlrmRXnhLfPU6
DY6Ensi02VQVQnXLuujKeF+wTwgRU5eZh8aI2xNMNNbrx7L9kod3bfJg5sEBOw3oPPs+1P1nQ1TH
zIXK4b/Onr4ZSMkko4BAtFVBRFhLp6Yv752OYA+B5D8uDyE6STvhAuArTozoDinUssVQOQimy+mm
zEPyUvRiCC8nci4rNGH1c2jeDla5aLAsBD5Of+fBBeWaJ/hKRXrhVA9Dtu31Z5VOq7I/AMw7R2pS
4KFXcphCTPtUMBTt6oZ83gWDDLc4jl9CDhjsz6a67VmIBXc/eMAJRcZMNz434dHm/NS6prFAYby2
kNx288l1LpJBb6UMVrAyOnGcmGlz54vCE6CDR0e+m4TfeUm5joby1neihwJbcwKQA1pIBzB91YeI
yGPm6pSdWgQFe8t/NDPwB1O8zc3XsJvWUrNgop9eNs7OibfTWOP5Ppoc92Ueu8T2U6pKrMMpCrMe
+zfAgqF9kEZ7FCUBQXXcsbv0wt1MIVr27ecYlLQX9LiV4q0TYPnnPMXDrTd0KCLzbh2hz2+d+t7r
gz30+csR/7s/of/MVrkHwM/EomYGy5E4JXXetI4UDfjke+/axSYfh5dnvwmYkVBuOh1witUtmwhf
Lxb8fI43WH9qquXxXPYQQBcYehMjjC0ivZLYC/z2kIgLq3zUtJrsbMJSMS/TkNoV14PpydtqJlHj
fD+DaVsMu3bYJ5TSVlZ/TZxsp0J7iTl7KRusA87dxGY7py9jYF6as2iFNQK4wz7pEQx7O60PrZJX
vpNjQU1Otg1ONkN+V3frONoq8CSyzW9D09l2eEaipr8MHfsAuW87xYiMRhJnGr2bHbn3e3FsM55H
ZiQJsnh0nwwMMmHBBNXeRkjhm+bL0IQbP0cJfE8+UzWFF1Ph32XpuDMlGj2QMb9vafxqMfvQUsPj
w8XAXXycsODhII6b99+/8Dfi4d/t4T801UZz8EbHqvVR9t0Dk9llCNBGe1RsNggF8sAmKmWZI4+U
74ANWK29JTas42yYV6mWe9HOj7H8qoLoMgi//v5Dnd/77z7T+Sp8t3Q3c1CjNPcA12XOIqVcOIt5
x6pc/f7lv/EH/+71P/TinFQOQ51x+FUJe9XN4mGMDoVFLNX4NTHuot7kCHtvjmhyu8PImthP6jLz
L+s/BtV+Q0L+3Sf40EsH5V16PIN8QzoOM150a8pxTtRrNFeHcAzwJ5DHWF5pEgcSPMEta1VuscoU
F111RBSq4Q9IS/zvuuL2hwZfjGUqSTlCPsbG1hwf5uQPnThW11/cyg8tPt8rcDqwXh2xqS9q0mjp
W+Hg2yEiuGObiY2iOFIAEXqRLQvOx4vktc5AupsrMbd3JSvKHDurGjsXa8HawVSsUfhnBRvFm6F6
siNn43r9xpmdQ1wN69h4ctBSl7a8CsrPYzUspyhZ5/ljPfvLMcU3Vu3b9iKcHouuXsEBCvCOmt1V
o9QyB7/R0JKtw2tbHiSzKXPasvIu8MjV9adU9DSioMAQu6OxXjG7tyXWmXRe+tUTUI0sxPd16AbY
1WKFXqLPfYpHDOVG9ylmotR4c3SZn/fcy9BoF2c/ft1XVBXPaUyxmCJpBTWRdXgoY3nqPL03HLTv
Z6bFWmYXgVhj93RmjH31ZVzu2ylcujTTLHbs2s53CmRVSgFddtjOzb1TpQuQgrg5y+lBdeWq6eM9
XDOYVE++va6TZJ/Wh4pmFKFESfQ8669FGR0rLDF1jNIYvx8sE8veuuNFANi5JAGAw6SLeU4umyRh
Ncb7xKo6moqxkq8ijVd6xPgXbcNN5JpwmXxuNSZR/aQc61SUX+2y3mVyWmX92Qd/qOL7pJmf0pHi
x8Nh55lrNmfLKmHFwdDWFvdDerLSE5JKMEih2gTTi52b60moW797D+JXx4pX1Qi+MPdpESh2Jemi
scRSFzujuu38ajXb1dexLXadMbO7efKdI5JrjKHdRW7ba8gfbHmdJfyhxeDl1zO26xFnTjPozViG
tFqyC6xh37K4ozh7khzBx1m57qvPKa3U/mxEBOXpz4qGi3/Mzct4PnVUj80UPbjGp0k1x6B492P8
p26+0na9nlDg92Nw6cT2oYvsl8Rmr47EIRDvxmDj0iWAqnWhy1VEkn9SOJzgcPXVJoBEUeTOtfLF
H04MfqWt/IjtFh4R3WGlaevj5vFiWnheeTFmd2n8NFafI91BNIqeZvA3Dgb7IIWf4Rvgg7qFMaKg
qLBRtQj/ZSlo3z4XxisR5n+YOH6x3n0kf7ehMiE5SfbtaHx4DCf24r+f/O1fHMR8izT8bnGJFTZ2
SAnjMZguu9ZcnSuNtgEZVn91RrUtmIg6HBBJU5AODOcMY3lnm+vIM5ZjDBQl+Tpb+W0a0vUM75o8
X+XUxnZlrUr6NoptjyH3XT/gxoGEllAnxcau6Uvswkzf4V2QMWyKcuN1uG1wjP7+W/3iCMv6UB/U
qRoY/uFIBTnQK73TUbwyJMKZGE/g/Cddxy/WZetDrQD7ubBAJ43HLn3ICVd224sAM+/vv8KvbvmH
RT+YCzacVMXHUuxURNClnv5wcX71yh+Wez8yE4d+9njU7akf7ljN//DCv3qUrB/rFC+wy7HwOR/o
gWIM4QwPDXQeEc+FWP3+onxj9f5NofBt7H73tLp+kbXp7HJj8a9UaUf2p0eT8KAAtSTqIRbbqZCs
GckycOTy92/6q9v8Yc0uZlP40/lrNfGz7Z+rfJyMgA9+/+q/uGgf0dsyjeN87rnPkSvIXz9qq8N2
C3pvfPv9G3x76P/mmn3kcKuwQz/s2lQz3nRedfdJk1ymlfNiRhxNkPWYsEp25qs/aFoV2WUefpYN
28tz/h82Q9hSq74ClxZNu7SiOyHKl8DL9x0uU44sN81grpXKjgU7o99/Yvf8JP7dJz4P6+/ucs3u
3uwdrklXqOvcnbZ1Hq2Dbtxb3rQtsaUZZrVoy2wFuB7KDzSOonwMMAiZNLWjYifVuFTeF1OhpCzt
A6dNizBGk6qWpf8SKdaj9K4+g0poa5omxROptgKH8AgLKmrBaQmQbmG6a2W3tuOnNHxO3WqNP25X
TeljOelditw4S65tDvMLgoL74EsYOss22BYJ6IdZvzjauSWQk96H/b98UD7MaVMaxFENkv9oZiWt
nWypAXET9sZJ7l/69X//ASTe/us/+PdrWU1NEsXdh3/+65S8NmVbfu3+4/xn//fXfvyjf10+Dxjf
y4+/88Of8Mp/vfPquXv+4R/4ypJuuunfm+kWP3rWfXt5YOfn3/z//eG/vX97lfupev/Pf7yWfdGd
Xw2IZvGPv360f/vPfwRMf//+/cv/9bPL55w/2743+XMxffyD9+e2w0jl/lPYvggCaUvL9eR57Rzf
zz9x/yk914NUA89GOKZ7xiQXZdPF/Ig/8kzbI5zECUzLPNO527I//8jx/2n5ri9924WoxN+7//g/
H+z6vx///74Zfw99/3GN84UpLE+aDm/i+a50bT7C94NlpgvG3hS0TTiFkU+z1CvGaNE5oTjDhLXb
nLzA1a+mLv6kU/hRr/7tnbkqlhSu63qe/VFj4dPAVEaEP7ptc2zBfizES+11IQAmu2I2CEYv6PYE
HaXvbd5DXvruDv11If6t6PPrMim6s5/tx03U+f1tywMNYwcWGl9E2j9+885pq7Y686oC36fomlEz
2ecp6RzGoYOHbjKzd8eaCuz26Wwuk64yy22HoeQPVdmPU/e3z4G/z7ECx3Md2/sG+v1uuqpG8q0G
o1VLzNHOcC9DEDRuGirj1NkW12EgFuf699/9x7Xo21v6lik9S/D9eSI/SA0GUWZ1PRlqqdTsHoWd
xp8dux8PfQyL7Q/X+ecHzPYty3UCyxGmDQ74x8vc6lF3yNHSZTdnbC6qVnOunNGFzjHAG3rb6ERU
l0BtxMv//Es6nsd9djmHoTX14Y0Lz5+sCp27UYSNd4m7OlQHWxsZno+I5vnv3+1vvibjmPFj+g5v
91HtWfWdLacU1kpKu+c4KJqN0WCKVRapt7wxg316vtS/f8/zpft/C9y32xj49KA9R3JdnY8yeZiu
vZfZdb6shCteXLPk5inmiz+8zc8D1RHCta1ASsaJ89PTMiUcQqWoYNKMIN42b9+U07OvPh8l2wMY
G2NCZaNQbBd/kDL9/Jw6wmfudH2Pj+19k8p8NzQKu7WkVUE4G12mB7iuGCTDop/f5iKGzPP7q2la
P11Obhxv47oOc6/8OCEgjOC43rI4t1WOevQHmC8cLIh+a5pJ3651xSHPqsvOuTiqt42Jw212VUsM
RZxelQUFWB4XlBC//1g/XwNfWMySlsmEJa1veQffXYNUiqjswgn7SlzbE/SZfFoWXZCOpySJgz/M
RX/3ZrbJjChYEXzn45vNk3BiHWXMiWATjl0tkq0b2XToW2esnn7/xX5+es+Lm+kIyczg2B911x6z
neJBKtlh9QEp8iNPb15VUfWHwvvnx9c3meW9wMRay2rzYQLqQlOzRETIg8YCZOZkZNt5HN1VNtds
JD03iF6FofP7PDQG9Yf3/nlu900eX0cGLK0sNh/moA4ceafRKCxj32J16xM6j9bsJdHSsxTNmL6y
WHr+x9fVtxzHQnSC+fSnQVObMvKKEBhQbM362piz7JGZV65+/y4/zXeecCSTT3CeGyz+74+za++r
Wc18Y5oVpnEtHU5PQ3rqhzTpUZA4srozGbx/aK58MAQx4zEB+b707PNA5V0/VLFlYwyGPeh+KbMg
Do6hDZgLmCqSrzamlQf+aIq2QyqzEcRSzwM1ZV70lhQ5J1dimIO9En5q79JemfMfbvW3sfHDbMyN
9gLfs6VtOT/XM2Abg24ajGk5u1W5pZ2shq3yXMpr0xokzEpfHVGjxNdhziHApOZi36KLZxjP6Ts6
dsgTLjqEci3t/k8t42/Lz4cPJyXMGMs6z3EE0fx4uwadzFLZHBR1ppKfmm4ASRRI01t7U5bczKow
BHoP6KtL6kTKQHNutLWeZlq0BQXiJ84Pi53V+4PPTm6wDj7xHuPaaXofBnnW6GlVzRVTcupanl43
qh9qtjWjoxbcRk+vpqpI34DlCrEcLIIfNpOW3bgZixxpWmU4FIAOOXLtQkRAYVCVy/chRx6/a0NP
qY0u6wwIriX5PWuyAh/8VIqYZgqIJ47OY6sRChxlFWs+RNB3t7oxk2thhwUk0SQltXnU2atvZtMS
JRfYUKnzGK0K1yTkWHXQ14hooL7E2pZHK3I4rhuqgeqrm3OZPilP6ctE4OZf/34YfZycmNWp4wOf
m2MGJv/7433RWarjfCihUV9mwyana4iSeVV6f7K7n1eLH5c3x7F5fcun3A9s05UfhdlK900XNDG0
HCfx4mfDMnBMmHqCtWyJZCB4o2njxVCYyRpcSkVWbGdfhwniqlCE2INo1dsXngbw4hVRVUAND+Lr
GfhklsYXtraMhWN5AJfGUeEhE1Z4iylqrlc2Aw9eeI4CZCa6YmuNRHP7YYh/dOySL7M1YIXM57Ba
tiMIWyxJ5GvrSjyTvLwrda0+iyaNmoUM0/EucQYOgSm1JFBLKeDpVhaEpMmcwXvX9c15Skw2dRk6
uzD0q+t6tuRwkSSpWlay9Jqt6gRu2E7GzP1RH9oH5gN/FRcOSqHQ91GxZkk6inU4Sv9mrBr3lGaQ
1FNDeJs+NkSzCgM0tVsjrbxtHKOoc3z0VAsTD9gnO0rIR6rs+ZmbbqKH9cAs1rEmH8qwbbiFLStP
szGyfLgXKKFICupb6IXEcvTdpG7MobIB8PApprVZewaIzVkaB5HDp1IuKOxQTNVt7cAXsqw4f3fa
vj0HzNYIzszMbc1lVCm9Dfvoqg+q2t42mWwI9mjb4GtTmeRjVYbhfg4HEts4op4RxyS29mnJtoD3
Gl/31yIJ6xvTHbK9x3NyUdShezDAaHpNIDeNrW00IZO4LCZ8RxVq7W0ie5AocKmQUkcFiKidMN33
OJy+GCqm/97Rn//c8ETdxoZbcb7ek61QJiP8qtG0nzpRm7sxoLtaAC12i9G6bgQM+2G23kwVFWuF
yHhcSE5Ix2U5ke4QNBkI/chBLTPlnjrmueveVoEJ5gpYlUcghUJZxJs1XzXwcrksDYri7SDxvF5m
YfXqx95dolqCQxoLNiT6nxnG5JzNiBxt87Ea04JTlwica6UqcWMpkE6KbuqKdESb+I35tRkH6jFX
QZ4cknlRpSBz/Kzq1lmKLSsM8pngeZp8W6dUILp4ELsVsxa5FmnPFVSG4YHxAWNkBrLL1wXilnCZ
JI0PfVXdx1bYcYQaNtk+bYQdr/IiaVF9V65CIThln1rdoa4oUxd5WBFFLCMGxk+dlf11PhsCsR+w
z9505lPUe/rANptEwSZ5GmwU1qVq7kI7g64Iurnu7U0s5seGmBB1ptBwVUEXGcV+0kCPRtZxjqQC
stXiETG1AYo9q3vTPXNx3DdLBWeZXNmZ2aq1C31Vle0AyjVGUaNTO4EyOs7r5BwdMKe6WQ9O5NyQ
Lm8AQo/ZwnfVMrRwkQ5u/FC4LmyMILqr6q6+6ac6eYs5RNoXJYdGXUtQJAmTXg4GrXGfKz0/p36T
cT4GUfUL1Q4C97Ok3RheGriGn9U0+zzPjkOiioXTechvdRBdkRlXHEXtGJ9UOF+5GlFMGiVP5vzW
QD2VUfAWj6aGDj4dJhGdmKQ4P+qHtY9Jtp7NehV4NfyL1nmKomBYZuRlm0YLFcqtNqqYCQ5AYgku
EtapPhVRmLGalg8RgpotadBfe8TdFcEhgVu9gP54CFw4UZ5XesscAPSyjfSzCHzo+mk1vVLf3Wp7
vkfyITZGS//DMrHSuKiPUIHn9UK1EXzHEjVsuBga87ZG2bSMWXgvSrQqDRDRhTWAcWpKhazDM6Fd
IT8v50EvOaK+oPxEUIY7Hl+vZ63GksSYvEMz1udoFE1HQqfmDOGgvVicQ0AIoM9Lh268gdwXzHFh
BkSN1yR0dHblsxeyd0YB67Sw1X00eltKnZkCweU4lXFC8ItAzB7dWTZjSBblVTqJJU3ZnEo4ece1
7uyp3ly5amrLaRfKdN+A3NrwS+HnvHWZ2312O7M4hIyzC6ck18cp0o1ZoRcfNcEmRkXoUWsaywHg
2J1jNB3w1uJBTMNxhuKwboLzJiNKCExCgaSreU81cZrbAXdSTbtuNivSHgJnnVn5cTDbz0UaHsAm
httEk39jQCXtHJpFtPrwnrvaXkUN0vZqgFWc+dmDT0cR0KopuDG5f1/Ps7Eq2p6zYnNjuNFNRv21
oEsBpNeFXabka+RNw5I5NrowardbV0b82lro3waLGbEofJJSGkSChcEBZmDBGlZV9WohM4VXJoE1
2eVCZwTRGLCWee/kK9vDGIdMCCpvKuO3LpyLY5O5OUrAILtz3C57mMOam2LFAdWNMa9FVaDS6gkY
SSO45anYUjWDGbPINfGsdyuHkWqZ7Pz7dkpOSV7IfVNNt7Hp7MxxuMuL6qLrq9ui1eqz1vVNEiUu
hhW0UPCUXs0pI4k7zuz9PDQWzSUsYF4CpQ927TrMNGCKLkFUqLzbph5uhXs2QCLP8DzwzaU+2TWy
DLdyHsqUzYUMABHW0bVK40NtuBezHm6suGai64dLy0kvU7+6hzpFxUm/ZJeOw9fynBtCB/sijkzm
jQIEvNW7ixFZHcgA8dVrgzNe0rbsY2IXoGNxfKYlIoASljeCqRE2dsTpQVlwcDn4+7DVN3bB07/B
aYA343zD8+7JjxDM+xoYDBNOjRw0Ti9FNKJIJMnJCoriIejyV3Y2MeD4dgTAbZWkpdCF41mcnX4R
+dMlDv5D1wTz2u6DJyZwJEMJoUFDgk3FjFjEbQ8FQGxEF2ZiiRP2kgpxLfxIOfc3MB/JCLAQiU0p
wT8xxm6kjeEAUYjsg7hE21Bw4j8EyboW6RZ929J2kI/QGb9NLRRQlTsKTDb582hAWE7n4k0k6JLp
BgQbpEwgLEA0g0MHyDlA5aaOXo4jFuyivvAyWCih5ZUo1qvnaDSPQxToqzRM+50b4ZxTNnlcxmR8
GiovOWWIGDiBD8liysO1SYMhy9O9yO5DP9qF47SaBpQptQnkOD75sVoL2bAaFwT5jFhp4HPVJYEm
9nrI6rdkiF89P9lH52sbe/O9K2AFTjMWn9EFOw65m78A2rtprMxcpTEHUPXsbas4IVkjUxu3sSDi
85SJu9p1kPHV7dazjceQXduosHpYzjWVxkZ8o/6n1YqOxpuVDYc2KY9AUreNgLRrnLUdLWFTyMw3
gy+v6So/iDx8UyQ1uR0Rmp6zRkkDgte/G938am6xLsx5+gRGCHTg+FBKzrF7Vti2JB9wcJxNZ5Eo
ZMvsmv5pttH9gOUmt0eObDLiwYokpOLkdgQu1sRCtZdKjRTsXgsak/ndBmQZwAldJIW9jV3UkdHY
3NU1qE7DqMCZuv6C0EoKHlLvRMcpqK/FRYa1wYr8Syen3eRpg7SZDs+DSLuDN52RjQOWzjKLjoaT
FNvSnblAnYEZyfCCLwndnnWYnjUsne0i7pyup0kdZ1lcpJ4mS6soX/3JhRs7KnVRSipyqulPMq+v
fTkWV/3sxTsX04YtJEt3DusZIPDOnkLjIWFXch/J4MUjyWdMfJwL9a0EquOGxrJraRCSzvA18eXA
NtRm6+b7X0SAxjjxkMqPfo0GzZ5PiSQKzmIRoMQenuh1P/ed9Ik98lEeF/LeG01rAUxnUxbZvNWz
VgeZ2/dpJO/i2PBpa9TQXZobP9KQuSy3gVU1f3FG49B04GZjr49XGeFBOiNdwm/DcI1v/NpICT1r
Q/xgysPwwwSL9RaZt25ILYDKtqJpfpWEAxkIpQdFMHBvylq9pE3vLSYjviqrjHqr08ilZYuswsxu
CDBl8qePtBAeAYPCQp45VW+lPd6YVeDsKznZD9i/84U1oizIwgiqsdlqyKPzVee7uHItHBRuBLQZ
HRl6HxnXzyrvL6ysOiUsYId6hpRjs+tZsV4lnPAycZx47kixTIanrsi8ZZFPzHOUIzNTKK6fpIQM
bXrFLozLV4OcikNHPtzSj5Oruguvihanz9D3C6Icg22FpWCVTr6xNpwxXZpNNS5MGVvLMjXVQlgz
se+2F2I2RVgfqLPmjEgKqZnOmFlQs/vrCXvLReaqmWAqa0XCx0OZG++zW8trEbXxSUi0rKVfw9dL
uM26hMeceQQ42RD6RRru49HacjBkPA0Fb+xlxjbIfUaQHMNtkRnXShakMUyP0dA9lliRluMU7X2/
2TKbrUQXJLgwbLiq7U3ZW9j9qvrCJlMncEm6S/HpsHhR5KSg6/vAvy+Vdpbu3FzXwv08FcFV0Nu7
PhfmvpFcJkNiH8yICFRR++DMxoOZ1OJYy/JmlNFtbZa3eY8ymKPjJzHUW7tg3M3Iq4cMrneJ86Vx
g8OMP1HW1YnYNbYl7GBYqjdxB1XfKP2N0zfbUes1fYx9NncmC0tbXEq3tAhukcV0YTXuAAs82Cd5
eGM6ZNQPvk7pmIT7oMo3uAoecwinKwLG1tpkU6tTgudG82tX6fPYrUwOv30PIL2PPiczOVgjxQBT
1m1dnn1mZmahGqzVOHobY2yanrzmEaozm8c7fO4xiQOAp3M8xBVSG0OpMxHZNsV86WYU0LceOqIS
+VJApBTxofGpbo30Rkdl/bUtByY/KKKUjLVNdKGF65BuVtI5xiHU9HyWEQTnNzo57qMxEMBkiHi8
7GwvAqavff1YhaqC7C5xwAkzMaCZub11HVZGyGJtDqEHnT7L1p1rpXLFkJL1SsBmWVe9Ce0p7s2L
3u38e2yd8bVFV3mFUPNqtsL7AJm+SYf/RRNwsarlM/NdtVTI7wD+jX6DM6621MGLJuKizBg1xEYI
0T1pLhBPWGujJig9drzxcONaeb/x6WcZLZsFFZ+wBdxrxyQ19ezc0xlibEy4c39tRcENjeBiOTVj
v8wD90rHGa2PqVQnSxsp9P6wDV/cWKVXyLjWpfKBuJcCc6GSq6l2XmpCsKCHh7iVOCRmbi9Hhz+C
2S0Mnt2l27DKNKh9Zxu/ROHp8qosmuPQD5/SpCXaoxb9feNbT8SDPPo+MSciK2iFV7H/orSLObXE
q8wBGXG+QUel78ef4hQ3zMJsxLDLmUtgXLuP2SSzu7yKPls5A5ZnA+lnyndyjNJe+VlnL6j6aowm
ZdFJGgdwcyMSxdCeDM0IuqPY+e2ABrO+TXr7qpvJF4018FWO119KnAHbCGPkXVwZ+XDR6754Zl/2
X9Sd2ZLcNreln4gOEiBI8LZyqKx5Vkm6YVRJMmeCMwk+fX+UfLrt+vvYx3fdEQ4rpJIymUkQ2Hvt
NSTvLSLq+7LBXXzJdPmYNAJkN8OYnzgpxSxhfgSg3NtEX6ZzsN4jmkRATdDquRkD9rMczuWYp4S8
1Yl64gF/6wlGyajm72pcmaHu4lR+yOvFeaERBnGNGew82QHuPcdiR2yYUz83FT0eycH5fRiO9jJc
o9fVrZ1L7YX3icxfsQskTssnjy4No/WTE1QsBIo2rHR77b6UxNvhV12khzkdqpdoBUAIsko9wdTk
IxAsCKdNEm00tNF+UcF836zwQLUOg29qUtMnwv7kWTn4n1rP1VcpNNO7PEGHotWS35Q6niglmKKj
tnHP8hZ+X2TFle7gWC6NQhVJIKubegzx++VbHvY33BYmaHP3xpi53HeqeZhbM781KegTT8yxWqIW
rM1P8dvFaLJrm+piqocRVmRZnbIpbk6mUdOLXGyckx8efBYe6TAtRTRa9dU7+lFFfkwoRuQ6VXEg
1viQAQ2d+a0VJ1kHejctNph2IzN2165PwYSq1ghZXK5uPx15AAmdVKTWhopCptMEQtj591zWR6uJ
RyqpFVE3C3HIUin3pbF9fk7eS2Ceks6tnH0lgu5maFYQKykn98VXBHcJ0RBSl0T5F0AS8gLmwF12
kAG8K5Et7nmkBfiZY8ddOoz3FtooLWJQXkxFXO8H5RIRBHV6Iqy06YkWUeF+qWYS+xpROhfGBvlt
VwXNZZb4pFOa1JqjCWSyszpJnkK3UGh5xmt8x6p9IFX5BXZb+qXuMcXD2nqGCN+E7ptI0TVFAMc/
UF17DAnkghApybq3KMpT/zrvY//AHJ0cmbzrvW/NhjTTL7X53sQjhQrPToJ+XqToboxVpLdaakHK
xcU2WEE0cNQAkBB+GAzcFt8JH2Cj15sFvc+CPNmuA6lwQK15vmeF+nrAeHp1J0vsSLOmERW3Tpr4
0sOS3VxM8YC/yuqC7aLlhZD4Yxjmiad3GLv4LKjWuvua85rzZxl1nAVeMUikYaLGoNJdhwAZIN6g
ycFlrPCpr4afU4mA3W7sebzOcqEbFyu0zfXH+gVAije63nnbxpJ8hCUMDC0Q6o4nt/KD96RKgvuW
hj85hT/HCV1b9PkF5Sl21lFV96fRzRr9UE4UeZd+NIXyGA89qhYzVMOrCUoWVV0E/MEyLTLHg2GB
XwAQEjr5ZSoWi0LFjpK4yl4s/oKIwpbVrcRigFjHMe+OcnTlKZ2mIELfm8b0V+CO4NldZd33qq3c
HV5c2vwYhNP7d3YK/OpA9qGvGJUpAijaZEZj1C1mbE/A8hXZIGmAJJPh5c9ARhdTjnBqouJSZvGA
eBxUdd85Yk+7fe6tzoP1FxBZ3b5X5OdKMZ9Hc/O4zMX82eTAz5H3zSHlsDL9XVc0x6nrSVMZGrab
yGtPExAz1uFCoCVKvSvu9peUqjadxh96cFcywub1S19me1+DRtpeYyawgt3RcYE3HOxM5zMsaDJt
DuCyNfHw+k0T0mp+7dIZsxI3cBgbJb13pItH9TdJYjKS7nsW6dNEQqeH/OgWIwX3rIiWYzIl7R3/
xH8CMi+eZTSqT67X5KdRLe968Dm60zU8tVTbB1ooUrNKlAyXhms9ywnv4xYDUx76TtbgdcUUReU5
riQmeJhL4uVwZ5zYDZYOMmLvT5rky8YuPCJBW8nrMXTr98Sfk3ZXIH72L9t+riRYwzZuPXqzwJ0k
7zMaeh8dpcZ+fqAvMKGkPaFvHEfQHbw1jNEW5V2bWzjWjcYuMe2arD7IuQ3CqzpzeiQItairIwsG
l26JDtG9CissB+7icQqDkzCZEx58B4pBXK9qy+ol0+ZqRuRjLri92XryJoELQrwMXHcYttDGYKsw
hYXNQba0aQdRPFAxL8nzUNqSnIDFZSsIJof/W3YhXNpdEw1IxHtIkGuNUtqPYoIr6qhPj6nyG5Qf
sU6wKegKg8Ogt1qc1eXcEZQ8qL48uURLzSddqaLZwiC2bWLSOQkWUxC02b3fy7y6KVrGOnt3Hvst
9a4hLu0MAqqLJUTQiIwwGhkDYHRpeeUNWoFmdu1d4nd0WCIs7KUyFUeiX/R3rOF1OHaTHJyDhKgw
fyLCLjrIbmmys8hJ+1Pl0AaWJfDGfeEScwSPDOXFOn9q4cZjs9D00b4jcvyQUHferkmdXTCL+z0K
11eOVJosCvCrtpP2js17uMr8AFdHXZ6qNMKzvx035gcOfbVUA0kzxImkK+l2vYPw02sjaqPany/S
njTWbhu+W0I5aDmCUX7HcIgs7CiNP8e1IMINWC39XOEpMR/7GeYOXT5hVCcgaGrLqRvsdU0GC0Vd
xlpQvWyvylACBKVlEN1WCxxWkWk8NMYoV7QhdXyIDdZXe9YylXvV1/3zNlY5jhGH9NLBPgUY1vW3
1insYezUdRIXxTuulPbB8SLxMPUZAnlyhHCzc9bkYnXdp1HUcH6Umx2hZwQAOWWYgXn1MQqSqD86
ySgw42WAdLnQkJ2LsfxRJk6+L6K4fRKdoKsBkPP5JHadaf+6rxE37SllfPK1yOp575ZIvIfaJ/Yx
VGQmu8bhO7VZQzVrgbfWzsX5ppfZZe3Fy31Ip3ofsu52kZCvfr0K/FiCUbyXoAgMzsJB7Jlw2JeC
QesnYsbMQ+GFn+UMsDN7FTFtyxQ/xPHYLIdCWyxXY/Kq4eLtQlE3N7rrQsD6Qd8VEXl8QHncJ9eW
BdPJvpguumgoz3VQRO8zVNjzZpoNks+6v5WxSx40CCXdt8JyKd12uzb95LmxvAqb8b0rREn6or4I
s3i5tksb7DkxhttoCDERSYhMrLjbb2FWZLjjtsIeiq7eMNJcTubINBFTZGKfkGaH0n8fHSzEsU2o
yYtCSsgKwwTevrVhkRPCGjuCtj/PcAiAWZ36dvg8lwTRexIXBF7pRuKAfDdKJkMUGDVRYkyOo71l
ZHY7U4ocSaibvvuq7R/qNe3vnW68zIkHchilzOEJQAHUSnUSoMjLFSHXhVnll7RdSWGzusV6yta3
vZ+4py6EB3CmYTquZIXnxXlFtvUhgKiTbDao6dc0DvTRSQ3pg8jDoGEPGCnsfA2fvWow9ZhTyPQO
njNrCmboRYEAJiFNCfGkckH3ZxR2U6f1XkgdPkm3ph2AvXnOQDJiqJfG4jwtBT176JTuLpnr9bj6
Lp6yztS9hzaXBA5NP0aCeHD4bdcLehpi8Uw8ZHtZOe5FXZnlog0oRFURqSsvA8uKV1ed+9h5Y+FK
phTGBuH8penR1ezjqbU32MWpxzqZqTw6bBQIhdG3ADga86f4NKn1RP+Woakbi7PGJfsql86zDerh
oWMqRvmamSPrH3pE5ObHtszka++prXOLlbxIFCuRlEYTPsYZDABt8vIi6qbo1ORjfBrzEIQuw/hF
u+aSR/aiQDH3BTYdqHYC9ujmQYcVBt47KWU/HW2PDc2I1dHnWYnkVhXZxNksUnCcQNwRRfKpCDZ8
1cP/7nxUWA+7Bm4BdLx0hyUZYqGkF6ciIwgxTovxfiU8gTKjjFn/afRDznH/vSrqH2Vez7uOING3
KRcoT43fbkELMFDDfuR9mOkx7F52LiPxnZ6RwdEDl5c27I+69BBvE//jt86JCMzpQgXJClqqLoVA
4iBDRPWRsV96QTQLRJKXqiq+Key42ExwlLGk/6javTYqan3KBfiCsXCoidoA3xJPVMPRqbb6hoic
fW3RqYGrLNcF3Xh/ti7pI1B4fbW45eNE5Uy8TxbsTU874YyMIyW020uzuCxWZWmZk8qx6VXftdkx
mqbkCp4HUTkVe2I0RxzAFRhWOa1Pq4sRQsEmephYxLty7qFSudEhGf3n0M3fK/hiR3zqiA735wO1
l/cyeMUJqD0n88l+bXqvP2i+mx+O4TzK5Jz5u0Dal1VvoU1NNkMZrJDZYsK26PTSWavoNSalEsAy
tBn/wsM4wp9wWNnrmMZgnDnJzlpF6nnp0FabaXael74ZLsVmA42/IkcaFiSnCDQNEH7p7/pWAyiF
ZbdjTJxizEDEbgpR81aXDRg6sLP1tXsOpkgTQtu1q7WE+RdN7i5vq+Y5c7cQBjbVQ12SnIjL+4wc
VOQH61RYOIC93CReABbsVkCCmdfvvD6M0JR0nIIqUY9uHBIsZMf2RcU0sRVI5WcncC6sdS6NHV2x
n9AVXYNik7PQfc1GVd2Po4qugrzKLoWnvFPbOf1LrH3vqmtdfW2Stv0OeOxeZU6bkHxRT2exJPrC
SXL3LnS1Q35t2TJ1YEzG0Cepd/hkV8hKIBFGeqsZDcqSZZHFwZZ1dBTCUQQUFGq4H4PaudUZY4uE
xv+5cRp9H8M4PZQeWJhI1mXdTbY0j65o3jAKra/7kuPw2NvJnMLGBIfMx29gWOzwHuHidVZCqibW
M2B7rsRVsNB63Vhg7sdkTpkMr1WCb9sE1HvpTECNW8nIBMhMh7jdErrccDkHM/EusfV2cKjnE9Qd
BKx8Btk8FmWPp8qyRA3iT6vJORqybchtvlp2muXEUx09daYgZzdvKjKEw56YpmHEG8UuHntARkK2
ha6GI55FhVMvPG2Z6rrXuKPEBPvQZKxM7lT0ZyB37tXSOf5lAqaCd8qI/5CfCPf3VNvoNHTUZJNN
ffelUUH/MPu+84Jhm7jBXqPDe2Z9zYmauFlosYiGVd1lFQfm0alslZ41SSUvgrAdcYXAMgzdPcOx
vawnOnt3sTdA++VB0Ri6ZxMwvrkog5pdPpgSQq3cpJv8PQnp3S4IBkKDjGrqb1bW6XiIxBq/pO1Q
/C6LOGKm4nAWaM2kYRhclk0fTTlLPiPJ9awxuKGIxir/DFYcrlOZaRU1sNdfDX2Pp1myUrOVaoUD
Rt84Q/kNPTL11hA8YYXIGYAwF3Y09w6BzvqZlAPFQAhmHMprtOEtgB6eH6vXeZ98OBUUT3mQXOqa
7Eo68kCeRA3Q4DYVCs0lNYw8/GVSKPumxrM7zx+TH+6QEx8s8P5omrS4JIrbe5c98v0hWtkflMRV
LpbrdRMxA0zKqb4xsxO/inV9T3G7YiLP7JuwUWzqs4xEsnAhY9wtjmHjzCiygq1L9s13X88Xg4td
UhvlNyYcv2QsctDEBWfBzKSYfGVKH9rFL2hsmqaqdrCu6jsFYyo5QEJj16PaPnkxyaSZyECWRpmT
4UPi7LlH3A+GkJb0LWoVBwswR/sIocNvwHjZsWuJPFVqPqRj3d+U+dTtuhIPSzoD4EIZ4c3uwW7J
OxUdUYJXF4KmYScX/S0KE0gOkCnPsUIcXnPHSy4iEyO/K4e2OwFHtTxAECFodkmYbJfknu8bHhF8
vKtiyUl+rGfyDlaEOMcitYDHKzfJSQcU3UwxnKvIXavnydB77oNq1h4/rG9W31vvddRIUHmbOOsl
+yoz2pDpMRUUoBfzUZ9h0Bkpq74mHG3IL/qkpkbnZ+6hZ5NmgFy1eFSNUFRoSJLTFEjZ7UkYnzBR
wccf+A/T+XpG7caYcTO7Yj4U+pCwFvV1kko5HP7b6hMqPNFhDZ/XOsMOBFcxCgddz2eEwzaf5ag2
Lzjjh5875cAVDDtb3Qyxyq9md+E6KPpiZl70y8noTntnwndRAmn2eHJQh9Z4Q6Fj/qfsog9acJoL
CUsncF20WpreV3+gfxsEXf7UmT/o9KvG1Q9rsSDAEo5NDjCGEoE9a+s6hzC+sLMe3hjWhwyCh75D
IBPRBZ/mOC5ZsUsNwZXdkHhtJpJUY/lS46A1yFHsm3JInR/VQLb6vhgNaYc/aar/StL3bCr++6jV
+4u673+m+jv/YTbZXP/xpf4flP0JFxbtf6/7ezTI/rK3P+v+fv6LX8I/Ef2Gs5OWTD995vBeiODk
l/BPuL+JQODFozU8fZomNAl/CP98zY/8APKnB1Hb0yFr5r+Ef/I3BAya1QS9XIY68v6N8E/5H/Qu
gsdfQAdWSM5C5Icf3fS1cQr2eHfzlU3WluCCbCROo/E9eQpgKK73k9cVliF1vybVYwNFGCPOxc8F
Lhz5HBPRu45Ma7+nRdEi6C3jKD8N3oTzEbnhVXWIEtDC/ZzkabwvO9fxD0b3KnpboJxbxq2J194R
Yp5619ZdVudEKbNA6RuTDh+9ooxH58ZUow/vR1YllZQqfI7COiPDmMMtYdw3GeOFmJ+l/aOLIvfK
6LF+gD3fbwZGhf+K1tJpgMsblRwtjJy7MKZsZDAXLiRAt7Vnqnc1rB4O0oMka/46DosO7mQqvcWF
OybL+LbFMrw5T6uoDoAGbC/O2jhOZ4xHe+XvIZ7UX/AFiIMjtBAk0DVql83SKSrjgw0GkrzXUQ7F
fl1aRrK5sxJhWXs1IyLtaIeRBwNpiCNJSBde9z3T6RJd8U0ll+qpobWZODj6+dotZ4ODL4QXRoKt
zr4OwzqQWjmXgoDQfvGAq2tgtS7f4uBnEKGjnxdZupfMLDh7ZTKNHE6uN5U3vjDz5yYP8LeUcE6z
QwmVDUhodLA0TMbR/8GMy34qUga9xHJV+y7rYSn1SfAAactcr0EV+gyogiTetZmXfMdJo8jPndh5
rEpX4UiCEfAbexZAiYHBhq6MdNHBX1+tdqEMtiSMhElziVyGZOx+ajt26cwX+2wranDCyy+aRmM+
6UXjQ1gJnEEn91lzqLyWRV69k/Rr91EG62OqZPnNVbWXwPKpK86JIo/uwkJ5kLntXGDV7I0IHPMl
/1r2HasnzOG14p+JWAEkbtG/y7oZWxyE1/AZghrh63XGZKSNa8yrCxjRgizs0jzB0U9dSIRTc64i
nC3gIUl64YSVe7M6y7Ql1aagmOnEMOoMfGB0jm0iOJUYF88MJPuEgBUqJcGZSK75rmYmcerUKMdd
SRf4uAychDiQavM6Di14FbFSuGPPZbdZUHjw6jhKoEIwfahvwWaFe+YuelyPminnc40BzXctMgXx
QObT65xmabsfGmmfxz4Iy7O0iwPvbG7bwTnZbFAYSMZd8j2K0vSl48OnexEvGEPHSzrm+2W2ze9t
n5R6j5di/lA7Ef5VSdM7D22NE80hX/wY0kgfwOqM7VR+YfpCKR3lhlshHONdVUOOmqBOnOx7bAR4
4pCSUnoWERHzQAJ28oL6BAr5FOTxOcHG+g3KeQQ6yuDyU4ZuquWoy9JHV4OWHFynze/KJMTXceq6
+r2CB4eKc+RnZ30J9e6sCaf5Ogl9+ZyVuXlElwL244e9AIOI4nmnJr9/dTzfG66pxu1pMpTxZzj5
RtAaSyx+y77Nl71bjThU+cTekqMN5ninnSaOjvlQkMMs7NyMl4K5CyZso9N/b2Zn/mGY4pcX9VBE
yb1qWgg1OD5YWCAD+9v7GivR7Xol6q8J1wDLHTR2vaYhdhjXW6cjwUOCGOik8hnBeJjOwpV1MEBd
JhyPhKgxGc4n01XwMrzihcLSYoGJHvp1iRBf7jqm9d86kIN7QjtgzgDUJQy2lC8N5VSKWaDjtQ5v
HsOqtVHZPIfDREvszprANicW6e8iXDA9gm1rPgfAzrgu6WmAUUTE1DW6uUUfG+WtK+ZNMUGrGCUR
ejYEmxaTMFR4y/glWKZuaHZeJFheRH1uq/6ovKm6TSUDELD8SZziJRcYJGApeN82obRsPiVwKP1+
t/OhVd5D/E4+B3hUEh7uR1Fy4k0hK6NJjOOLPkUMvVPcNlKgZWRhMgpp0r3fxuVb5c4S7HRm39sz
M17xQUw1NIoQkiLWfW4DeX9DoB6CFU0B5iIoQfZLitMkCiDXRzzRYMjaMDVadjzW67cQeseLEePw
A/nPelOGiFZ2fZQUX5Fs4VXkmWDzAaV3pjcjKC7Zd1VSPPVIfCCLCL/pcG72pvBMQuV+msdC5eez
cmBc5zasu33uVjlh3t2UETkf1THcGqMroOs0qj9x12gOVGLi73ra5rRba5bsOslmizuWb14M5ISr
MdMEGlfLhrIMs87T86Yv3McEyA8SUCXJ8m5yf6SqDIXZB8JOj2vUo5JY4pwZiO2m5LV0kYqEMESw
7LWCoGdG3hhquQuOyH4/R+5eS5iD7Fbz+r1MkvkyC3Pgq5/hHDvEQ8O4s2s1PFAvIOTizA0/t/Ui
v3gBdkygExFteTrrLkLBEfmvY4kvrePWoK2iBwTaxorhafZqOMxNriSUGmKygmPqBGW7myOIhju3
lu6bGzKR2VSo9Qh7vAruaxtyCK1j6/fXNikhlcvat5DtuJxd52kx7k0i+k+jn4qHlT9wjpxqOKBZ
CZrF0WWKSzWNgnOvmxAppJl0DlFX4AhYVz0QcM+J3BxN0tl0jwJi5C+iO/u86gl3cwidzm0EPRp2
YaVZNVXbwF0Nq0D/PqGfJQqhNatzJtdxwJvX6cdvvEZcQr1yxReYPNl9w1QY9GVuBM9XupJMzOil
3Wma6Xgfo2J6itYhxZTMcEdgj8qh2wtsfa7i2AbIUOAuh8yF2TTPADCKd0ai+W27CJGc+QYZDucF
d3Hf5IC7Xu0TCV0VHorEstftzi5B658xJGSsEsZio6PkAn+2lLHMZ0/GS7YH9Gyvy9GOqJTCFUuc
anDYwJnth6/KjCvtetZLuNmRt57LUKxIQfEFG5knLRjMdbZPIb2uGZ0/jB2sMIs0NwPzfluvJ1M3
Icx/Hpp+TzGlngM8/CQm3Xz/uyVPo/s8khnCi2bM/Gvce5PlwFiRsarqHI3yGqLsCBg+iffRWWqC
znWs3/oiSb4OC8joZaHCHsO4qoQDWdCzP5YeQ8Q9vSuj53yw2XgknZ0YSNFO4wPszg4aU1s54UXl
j8F03a16e5QsqoCGIyG/9qyP7/CYTQqHMRo53Lrs5D3O1spHrIuKr3NYEZ8gDIwQNY6kdDWVLvtd
1gBm3zNfgtbWuXVfb2TElDJ3HpJB3VCxav8og6UIrldorvZO+gWiGScvRfgeLmnGYbOSWDg+rRH1
EYzexXPD6yTpp/QTBXNeniPPq+drYVcZXfqrY8xj3zX9fMxGd/Yu2llj0Z/mnhd/U1lXEJ63jFo/
SyiI5A3I2PqPkGylgPXhruIfFLsfRN7okD1ac8T79EAeZiUfxNdxLpygITBkX/HjG78rsn1kwurb
n7ouhEA2MfXfeXlsb6PVprSm/fJ5uw+GFsw6wAEGyEWNv9iaKqNcnrxwYO+k5MzhMHmiuQ4agzGh
lZSIbje3+zjMuud/3yf/z5rgu+ZH/TR0P34MN2/N/wed8Bb78t83wru3+u37X/rg7e//aoMdJX6j
X6Vvxf4jQru93Z1fffBWcP3vzlfL3zYzAO0j7t5sAQL61f/qfL3fAoTV0sUoZvvBv3K8+Rk993+0
0H4Ini5DzAB8BaqG/Hbri//kqFDhaNTUvk5evSCpcQdtUAEBWLkCz52fkQ1JguCHEWz77ixqhbWb
paKsl2PRsB19mrJg68VmlWnijQYIZ3W1HwcRQ8NL2mXO7cUEaIu4tpMrLBvCAUht63aFRq4uTsRr
9H127geipS5vymqWDXxFLGg46JOxbZNDnjKMoIxiuXNdCdsuLIw+gQ9tECtVsZg4LOKmQCoeCjd8
kIwCNLINS8XxHVTcMy++F29Xh6x7e8GgMy5vvZBBS5IDbSk8FCDTKhnEyemLOHxyZAGEjvl1PLje
1SrxKQzPi9gxvjpqD8FadZPUyCG/I0j0RjJdhtkscFn8EdEsJp964vXblgHYdK2RJfElFMMQ8ztE
UznvhrwCAjju8J7LJXQtGCtBDkvm0QsFo7tdfzaOGR87zVFovf9pNf5fNggWX/PXWx4yq/EjVM8e
pe+GxPz5lnfFAKMun7tPK2yNJCQmxY/X+dLN5ylQKHQNMRoHhiCFnS/MCOi9PkFgn4f85FWxCorT
31/OX1XfrEAVKjYsIXFcCpSOPlxOptJBRMsSv/RuhLE/Jx6yd8qMYGb4RHGB2VJ2Ps1p1aSkyZQN
B9KS4YX/T4nb3l9dHLYL4bEMPB/ECZ8p/XHfhKeY5djthS+hKYyqbqFm1VN+3rFPB/5DxA2JGdOO
rEfcZUWxtoa2i0aEpZVZDObtEQXz9ss022hGqTo2avDuwnyy0rkDzpn0u5HDmBQ3i4llcaMpQoKH
v/82/2qywYcIYJCBYCkJtxxc7IOGnireb1Fg2hf83PIUReW0Sr5Gf5wNDtgp8iM5XUa49Jt/tN1j
IPZxZYVodHFtYml5wuWU++vKwtrHH9NVJi9BFYw2fh6nqgjb49BvyWHnCG23Nw+zaXsGfNo4Bkyu
00+Y/MOq6mt52+DSwRORZgz/ksM0QcqFOYwOaFsXiZN2w75LvZBDy4zI0tQ5eWfbdjJPqeE1g64l
N+BM0MMjHTcTwtwvcVXkS/PY1FHOU4xqq0QrEIHv+NER5W/BQwYXKkZsYoVR24Pb9yWXadFL88qR
bEb2HTt12Ocfql5vT6WTZdueFDtUjsPejVhODDCmpWBIgfAmhbvStOP2bIOJW36mf70Ks4DtpZnv
ZBsJx++3jWWj9/OHTIiS7eNhisHP8iziuV9Mv00PfON5fvotzlBEYHdMK8oYh0wMt31nE635hmnT
kOJBAu1T0ezjUgQk3Daoxjj/u6jaNOAD8GqTXYD8YWpBrERWcEuoPBNoOE0x1oHzZn5tkGWIOV78
vLSw6ZovkzeUvDQVEt/3q1voIfeuy1yYosA+XSDkQGqOKdi2wa4TXethbsrtqrUfN3yuKE8m58mf
hm1XYwy+XWfrZLPzVDc9a3VvwL/SfIeTRVd5sI5nF6pPhpmTis7g8cNCPVDAyfY9yAeH2/THSyWb
HV5wp37tqMtAb/4Is7OfDy1+x1Nyrqh7BvE8mna7uZkKvLx8HaZZa4iIId7C8WWR1ts6m4cxCsYr
4RKSlT7UyLD5Sv/+sfxp4POXTTcMfJ49jiCOWh6OD49GGsTYma8a7QwkXxiX8YoVOeEFv/Y8p4Xy
S+DTVKwsmrnOPX4xdTtzdX/8FYn4sYXlkNN6PESCcU90Jo3ouIsDuon5Cb94pvP7sewKVlWUiu0p
a5hvB+eqQkeD0LeQnfKfMMDdyKJQUfvGqKcBJciwProLGurHeaHHDq7bEPcjb6XLa9pwxEr85wEq
ZA/30bhhwhv8+g1Mpm19m1+rndxH5p63uYZ8ilmSjwHMfKayamIddIQd9M49vnGlC9ha9xOip9c/
TjtvwaW8ZLQPdwbE3Ilc6CROAwUkhYyDRiZCBZclDKsTH0dx91jn6Sio/MmS6gE9nZkH10ONwhkL
p2psCG5gHtgHlxtOHkf4dHtrvZxXyqvJKyu8eHuoFbJfsr3+/k5/sBaBRhFEHKou+x8+S+zEH+50
U4HfaPLCnsJg9Y17rOLJFtkOfqnbi12uwu0rin2/ytHKL1FJxIbGXtNTV1hgzuzKq8Fqyv8nR54P
p5vGc5FDDcMbVzBK+Y9Cb80aoTKbdS9qEJDuDwy4t1+A+uI+gqY/qeaRzVcb9uvBxanuW1RGYWPP
F/TuqfPNuoMLgTTyllEG+JaYCbQLEvzE6VIt9cBkte3i3A9vHI17wkWX5HBz/sF97eOHoH/aTI8Y
IzFCZJb44btd1OyMjWjFk2e7lmQw4jTWJMMjgNq2zY+g5aqVF8KZh7k576zL2Of572/vh2pFewyk
KJcVC9vdHubt53+qlwmL8GDrtfMTXVoRqtdtpKos8Xwec+3zIgTiA+QJuoF77Wl/u7thWEm7/Cuv
HJ/rwPRJBVyAr3z/P76JAmOACo+X5unX3igUYd4Ero4hx/5xiN2F28I8BObTNVNmRTkypNVW9/79
1/Gh3KCLQeTLFAfvFpziaD3/+nXkxTh0aSB7bkjvGOyGOKodBCzQ52uhfw8YY/UF6UgLPkr/kEj/
H3eCN6bSCX1sILZv4UPduNqNCF1AyUgJjmjqezaLkONk2ixphv0fm4/Ef92aC4kgwH6KY0+V5h++
AUrnv1Y92lMRdqXgXYLlyT398B3A6DRQP6PmyaQjnJJb+esBS/Oau3cqB5x3vXNdmI7H7Y8ipqps
PU/XqYnzGaJ9rVCNgcGk25ZdOHhQ3mRjxpGXDmo7EPxG/fxMv15YUkim/cVcEtxH9FGKLyne8S0h
kMtz5jhmzO+GuGKEcsDfK4jEhfZTvwiuRM2IiDSn2A/ad0XMJ6dcF1oDTlwKH33LYxLpbRU3bjfm
9pIOCZnGGZo/is5jnrqCS4EkvZU+mCdV/OIEaAk5qX5t//nE6nvvGQHwNn00t3l/PeEOkcXnhedu
h4YnskQG0LMIb4ORNfWreamXteOM8erV54z/dQIat7ND2Jypthj4WQErjYv1UVkP89W6bm3i0YV4
EnuvDmyH4rYmmMxbbmKIRRxHQ57wGY9KDvQ010j5MXyBERvH0KfJo48nsviQskztHmrcAtlGlyMc
nt2aB05D6E77vzg7s+W6jSVdPxEiMBSm2zVRFElJlGza7RuE1GdvzPOMp+8vF8p9zMUTZPfxjYMU
SWABVVmZ+Q9Zc9JuqbzsC/Vkzi3AF0m4hXrPWeautKFjpNvgJ/gzOOCw7WWjW8/Tm2sl51UzbSa3
ko5QRxb0Ye5GGegFXcIfc5c14UfsvVQ12F38pP4Fi23NQqk4cykmydnkAUfOGvOnyf5TcsQysUip
mC7QOcUJZzW1QHvr8B+Aqj2TLpCLNkvI/+x9RfWVJ4nWsHgF52kBAMAFLDcihJ5JCOSsthbD4HJq
Seyuu2xoKqIEiWu1xi4oIJBmMf25+Ha+xg/jWKd0uu0i85kqAkxOPmIOobvllx592vzvNgLWJHu3
BhTuCFfrOptpqeaR6Rzjahoopoy4Yo17TpoF/dHftwZSJIQvn4Ytd5oBJA0rsMB4ZMBql2KkFfdr
C1klNbIg+XdJPYDTlR3ijdc/q2LYFv9zB0rCW8BmYIOZUwZVUTNPIJxSYseLocxtaj8bdN8yZJaV
mZFkd8hJTWZf92W8PXh1nKcNjt0IjtYf7Bjk7C2In4rC5M5kopWkr7ZqN7rBEaVseQ8jUfaT6Q8D
zxN9VOlOp2xyaj4naRqGu6c1dXIu5EMz5AXo6ka/b8tLJD2q9nRKub78FX0qG6MhkTv0V4NHsqfQ
7wfuN9ETzz0bD1pOU9N28aN9HbjborVmtJLJ9/38oGNAagcXr1ye3Rkuoo0oDx7qjDcItuouqpqJ
vf3+Pbw5PCB0cGyEZCYBryqQe/zHWdqmfg3zy5ieTeQKC8Nfay9/WhEKod6sHGqdSxUmBcfa+5dV
r83fODW4GnmaaYaBH7p47r2+btBgVlH7M4pAJ2RU268+SSpGwUyU++3wexm4I31xn+4VDj5YFFgc
LlmcMDnoVGTgvvNlMqHYQZOwpyzrj+VW9rO6V4hBffOOVexkPyksJRbQ8R+YKRtOquM9OmZjhQTu
LnXJpBzghaA6BhuMePvZs7cADd1qyU51c2Ol64K7q+ovUTfaklTPlN4oDvf8MZ6Y4MVIrP22+rUP
OfZVZklEKAzM7LofwWrY2D0t7dhi726hcjRXfF/CXmHTHpHRC3S9BZulqGcrs4s+OJ+vj/EfJQ+d
MM+xbB8KgAN/x7NvWhEZ7DkXLXP3HQsWCLl3VhmmYUZnyW4wiZ3VAlXlyWqTnjEZlpW0fn0m5EGy
eQjzaNi230OQiDH+NDcbm+pcInkJmosVz9QHn3q67DypZMssngOHRzTgoWEVeOfEq9vxAtvMTLL5
zm5otFuXOAE+ocqkoraKO+h5cYNm1YmcxPyg1FNCZPvn56btHnq0YWAn0YFBVPN6eVleO8+xV4zf
w2rzrO4n/ICOdDrt+pFt5dQWFz1YARosCvB0teU91sIYZWBIZwe/DUus+B7NMmkIWCZTGl5gX5r8
AJjs7GeodSPYrrQacN5Fvbj/YeRpWdZ9HkZrgaceGgj2GPaUm4SxBwhWXpmekyEmTbz3ILKwXMqp
b3nYQ2XIoW85eHOof6Gz9Bb0FVvKncRNsyTdqU/pZM2fF1C9HNTOyDuwIgsktY3Alm1rgaXbRib2
k89L49Af/UQjJZyMC1TLCReRtg9HjFgPLsf6yACUZV3lLTdDtF0/+5Ba5oUQWXrVB8XYbb1Ane2R
nbLlTezm3xQ9Wb+kYQRq9+yodJqaP2mc5MvzBmeTkCapIYdkkk0uT2NB9MDdvB9qbiMcDWc8sOgo
AvsQb27rlbrlSFuZLfzMZiu2F1TlElKhUvksATspJq5InUTo/V9f13GhBIW+HyoXY/nXS9BtZi+d
mVz1bCqMxF5U00u7fLbxVBlO+HQQVvzChcv8wfO2bjqAWDKDJmCW7KlQQI7b8qhI0mrp5m17nvAf
RqdgDwg5UYbtVQHnQGLXn2uUsXidrDQ9GvdbW1AaM0cCg8Syp5OgMr+7r5Olhapl96Sbf9LJCWbM
Jd5/RjcetVQttvj9mzCJPcykOQ1fP6RwgeCSKid5XqJgpBhnfogsBNV5ffAXqVYGO93O4Pz8nk09
rTGmiK1L9p+U2SMlha74omYO8V9L0gFhzclxGqOdT13jy4N+/35v2vbcLuWmazo83QBQ77bewUAi
C5aqdJmbuC4EEi9NZBUtyoGHd4Tzw/mcznC5T6492uV6ZzKsgtWW2xggJR/czJuFbdsQNj2KcfnP
v8UQJBsbcOKenqHwpOwlc1SSwzpu73OtPtjII/pqTreX9x/CzTBBeWkK4hKbCloc/IDb4BqioKUG
V0QavzWG+6qbpMtdVUsbMfF6cKVLu8E1xmSYFD+pc8Z2XlPbuHfkwICEARnuwDhKqV+QUW3ctm58
lg0CMygV1iL9Znta4zH9YsWM692wNCtr8jNVz7mb/vv9D3V13X51YohNsi/vFi6G9GduVqKCeO1O
2fSsG99hU4foAq12DZJz6m9e08DyTBGwndDGt3n8KUW4imOkh2qTDxUjDuDTDB1CGuMwUR4y10R1
dAW/b43y8YWi+Y2VF9qbng7BwVELJnqX1kNLZRz8MnHz8d4flJc7dxDyqDF+n3CaQfW+52Q2Flk8
kVQlAtB09M6u/6Pn0P9HsjHXgxaw32fwEvzVbArnzjNS5a5Yc3nmhJw2T+wg/Dy202D82OqhUMMv
/To2TEypbzaoFby4vq9qhypRWTVuAx7OOkV3wUtEXgeNzJLVrFv2xZJwBJ5GsLg6oERl1tj6WDi1
3F8beu4631FOB/jsYkiKYZtxH5dmU0MZQt6ADak/oZv7yDT/zWkDHAt9mf65a9tv16bnJjFua/nw
DPtUduhW0+D+hSVlKIlbk8ozxC0uGu77NHc/DL5vLy+bwkLUKB0JWiKvVxG5VpqBpjTPumOskAxz
vuRj4HH99IokIpTHBeKIzwwv/YPgb7+5ARR2jucxjkWRULzZm7BaM6zE2+lbDKWIajIryN9oRTvx
iDzCnaNtCWHkk/GODy2dHV6gvSnWyNkI25raTZfAhj1Le3YkIPPNqDEELal26EVXTStaeeNH1Lud
6R8YhTthFIqzpFxVr6ySkcqsrC4eB/HU8KeqnBiFN4yZdxosvLaaA60AooZMH2KCgvFBhHwTrj1a
ro5DX0pgeusWWF8KL7d7MPJvOkRR9SleuU7cHboC7a98TYhhniezHY4rc/JEyNZ9WGfdJqTK83Ev
D0DmfBuO/S2wiec/Q5bXYvmNOZRGDId9KbnGnI8FoRqy0HD/fjx70wJX0M085btKwMiQTunrlTgb
rgdhb4xR3UQpQ38h6VAXIwClSUjKWONN8HNWPm7jQz9ELVg/sa6AsWzSCsIJswEX+2hzvqn6wEZ5
BJIPAsG8PbIwxhtWfBaT3+IwlkiyOrnDcZ8DVZL+7gnaDBa3PDfGyDMpFxz46cZfzxmONZU/uck6
y8lLK4jH6G0uTYw+hSmO3921eC1jbOVf/AwBbHO3+byL7+2MshC+ZFEKqr0noC25M7uw91ayUQ0f
pk4vy9wrS5ZEgQ1AVh6SfsKYMiyZkYClg4/I8pFJsQOj42PDb9xTz5wFtnbrpyPlZTWmJcXyNLfX
dlIXSj5rqZLZA8dgROZjM73y2iN9/3Xf5gJserB7eA/oMTDkM2/K+BHPGTMEjvmhC/iy8xlVWqfm
FF3oAKwZLqQN2/ujhEji2f89NV1B0xSoncnqJti+yUHsZk2DyK+Xb6thhgsUI1RgWNiAQZU59Jz/
JvD8PygTtLVfX4w1gzCE2VTsI7Qqb/r+CuvkoOZI/ZbUNWwVvP3V5JiIX5uGcY5uoqal/lTag7QF
c9dk/cRxgyj/GLmj/K8popofjICPeWOO2S3Gj72vM1kOHojH6IqTuriz8YVr4SrW8ZaV5/0F0w8p
5TEjylDt0fWV+hExVRglD0wuGTPGfc4I/OzTOIXypzgaN24jAIUwflg9+FeHBxfWsC+zlWa44k3Z
1jBnuzToIOL4v9+okYzywWD5yy9HsekXX5KC0t2+L+eOBjh2kgju+XjUMPhzoKztQ66546sV+BED
q90uxuLl92p/EDNV0bL+gZMVMp6jbQ2j6XwVZ8oUAmbWe4zXHcLFVS2SWUbpbM8xXWU+QKXatlcw
dfKEZ5b2pTBBkpCCqTpY7YTz2CcmtcpBNpG/e+UnF3m0SgD0PEBMMR42i/TsMPORu8ZBvB3zxxgw
lRe2SQ/VvE9IA7boW6E8iLeXesIpmHEQpK009BK82CP/OQJ09v6KikBuBUtcF5gspxvFkaTfQb7l
NBAPpFhtFX3X+zg0c4/ec5XPfdKcW8fZHOfLiK0oxFi8cGIaQE5ubZAxoFnK/W00Q6E7WWExlxEJ
7SCv3IAOT2Uf9HOGH4JJLxkHtz43ePOEekkkahfRp15CBpkSL8bGhno0zgyBVwhVajDIDlNmBP48
RGU1PSuUwXHYKXzKGQbLNzVOtHQm9hgMUiftFjlxBnB2ikfD7+Mnc7IhJmBcGNNav8vXdBr9L42J
v1nyG6YOZd+92F7ucnVccAaeRuOP7rzeA9ayMu/TppX1XgRK/m1y1lAdh7QZrEedpECsIGV6Woas
dT8ZWbjE5xjPay/9mkGA5R7H1G341Q/28/UI+kfwoDAnZLGrneuMKlCQ10cUV4cNhEv8t4lMQMFQ
h6Bk4BReujHjLtqqXkgdncEDxDjuZAzN2sARQ5gMK0ppF1FCWdvCK7G9Jm79FwN2ShD/iR5M6m1G
2hkh1eDemIYcAhTfYmJSRscupCFXI943jco/FHCgi/F+afCi8L9M4H4CI/WtHAia/4a2iubognIB
bIiATLzfdsaey5/g55KpDzx1sCI4se05UXjbluLUDBMino0csBQgJ6T0oW5wgCIw58Av6FAak3TN
i6EX+EAD+G1WFYDtWA3R16OlnlYNk+gAqedmeCgsy8EJS//iaqPBx8dhYMUik2gnf21PwbAp/uc6
aggw5rSYl/KHTuNip5nK5rI4bjnh1WSw6iHS7ClegrE3t7QjQZp4YweRkGuwCo26rxvDBRBuM/yi
gaBSZWGbcJdMbMt4I3Wf4Pz90EkkTsimVkkedQ6JaC8yUnxFSwR1FIG4UtXxV88byo7V2YTTAEaj
80dNCsGWVm3tN/w6XHy58rUXkMpmUBznGEWO00UnbAExbrujRbDy65rbEu3JqxD/eYkawNMMIxuP
Lz5MbwKRNEcniSDnHQbsL3DDQ4vRVGe7d7eivq9yEhj/qHGDkCW3OlAzDXgLn9/fCfTCbk82OjUE
RMcHwKRzeZusqWTwyL2G+CvyFlDEMycTlvQXTiWewLmnG8EjAlSUoLMVYEhf9G4O6wRaNyZkBDMU
2kGLsOPQmOM4PqI2NqpL5LkZv8uTW+g0OxMDF5ykSzZc5igTIIWPGZ2vsUiFdziveNTwbEAPl2df
QQCCD4MFLd8LVSRtMytiQt+MsnlISwaE4sY1redppOMIwWrs5I9giUyRKgOQrPaXsgeSsVKVGKec
GTclIHgV+FKZYX5j0NWHVCjsPZhRDqlSO2fSvDBmk0YQVfSVfEahxT1mJrv9KzsFnP1QUSdjD+uH
EGIfAsPoiOXFVFwpbkvs4F2Ic1SEU0W+TKTYl9FupM9nuj2ULnNGc749O4Cx+Y9mhhx7v6eBS5kL
dJ8KQQUz8hKuznYZMb2vEY/u+EE+QDFLjytyK1DjhdfQPOx5a6NM+fjugr4puwRl56U1/saWrxjO
PpXUFehbg4Rx6OZGP2N8iLdSkts+CyVX9HKmuT0ps1n5HjI20ggA62s3TPcq8aTPyS17q4jxbc68
VpLZYbFNTin0o5VMh1VF+Al9mRWumBR119bTfsN+awXc1oA9EE+7hyvJNU0z7+XB2X2EdqWsiqIj
hRV7dly6MLAxbPwXnDgev7pmBVf3LpiZqGtfMHNSNI/nXEnvO/WXmPta94c3VuHEyY1acMGVyYeD
mBoXOy1W6bTX/krbbhj5N5sx0OMcxs/pNDdxd4/mw0vuE5jJnPHNNjKb4oFFyfDCE0pdLObuCP4t
qcEaGmDnUwNIi2F9asZG1710HsOabHb1lb4aOFPV5g+rH1XcmFUTX+1P+mFCTFF4OQdASpinsbsD
9nq3GZIN6F+3zbFngo7DPyL3KQFc66+R3wHth4UtUIfjew33tQSl4IXDIj3m4zJ4fvOd2YSL5532
IsavIuGAEC9ZYvqLutiYwnOi3JW3PmBYsEB3u1J4NJCSo67ALgpjjI256COSjya5TAHt0x8NzbSc
dMq1O8GmPHwspkdcUdrKeXBjC/M95odcUTK9GfG09FF9NW1sITyuVwbLuQ+ojeWFLZ6SRbZXomED
LpR/6kbcRMsVSe91rY3Tpu6xbujL4MFWGzYg66nO4+vBpA+MAgtvHok1wB69TIVJQLrQ6E1FSZtk
TvQDAMOazc8tHebVOxsNdIX6pD+xOyOUwINjXGA/4sBfSUiiGMwHfLe9cax+FdcwMrMtiQccA82y
fONMxn6WmSBZvEXBQ9FwgC13fhIDtx1Ss8Svo7EN1TJAA5r5FH4ZqEdYk8Pkyvtixja61+d5bxAZ
ayv0qdBlLVKWB0COUIlmXtOLiRI79xLm5Vyxmmkypems0T97W10CK61EaTNbBBRgJhQsEqlXcCXe
seYgY5wuscfIwTvhVPMZuQn99LbBQOd5iZvWHO+3pg++wcRwsbmeK7kdK1PS2Z2vKUcZ0RulT+PP
I16+ic9sSPNcWwUcT/i50YQJRml0KR4MvbKDrPnhx7wy85xbNszRcz4iMx8//925pjvIfUeBITsy
jzrsWB40ONFGiQQmpyqs9ZKW3hL+VHlnE53snKGxh8Fb23hiGkvv81Sthbk4DCrU2wwJKiYs7iGd
OwabR4clQ8tdfGv4MUrSg7Xv5SlIPfDXtM5lBTt0+13/Hmsm+YDQZ01Irx0T1fhK70lfjAFsxs0U
Scd3G0ZHyNLPTE6iC7oZH4HDgUwgGe9bd4SVG+SLdEjztS0JBTGflhCyV/ZdOoVN/oBOMm+rbxGj
FPgYrYXfNq451E78m87MNGhjeGY+lcd6srMieEHoFwz32DNHvCF9P+V+ptlXoHCJDNU43/X7Ggs4
NhDRxkxRIlERGhKwExBJkU1k0NWHy1wm9IWeNFmsiJ1WwuTOIJuaRBboXHVkPN/rsGXYyCVtIa/+
K55NmkhRKuBVMjk0Mpg2x3cSDAtk2exdiB5uNGua8Hx9yIR+vgqyGE+rx7Icty771CyUPOYZn02a
QUccBbN5vvMSNKEuJJpUhmnEAov/KigN219ruNUBRsL7NtEfEJHuddWY5ZVqWVQSFrBX4H50iKGB
zQZwQqYs82f34zIqZrkylCHF09cRuxxnj4+8UxLyvWmLa6jsIjs1TG5/8iCYVt8mVWUcglNdyraz
drClKBy5ToPJFn9k3A9IfNrlLUB2kvxFI9dpFwkeIUp5/k0Xj23eSI3vMq+ETD1GPsBXtUfiwDbP
EEWmxzHAI0fQ4SuUmO8RkHERnPHdtZ+07ujmpsbrqvP9FYY2s61o1F9sIxgIDu44Cz9RA6CZHSes
z3xR9L7snfxRLotcJWsH2aJFkTQc+75XTOzUkuk5/LYHur+9pAvG6e59T9Q0l882LB94K/pz60Wk
H4be2a6qBfHud4gsWPyKlaU/vg7Coc82dNDxsgmzUzzTxyeNwXovRuRpQyS7t6eC53eZ9+SvGt2N
g3t16ZnVD8vQGH7x6HYlHoIw/ZnK9C+6sQRLjOrxGlYk2a3v/aX4Jrns3k5pp8hxeqwec2Zuo910
pdERq1EqYZfDg6ZEQAtMgu5YBPxaNMqrsWOarn/1Au8w1qvsMIE+TIE/cxFWdUfdquqIAbVPM/az
0sqoHDSvp84t5H+hSiGx0QNV0fLTmSCx/iXUUj6YEyyyUTs34BZBqrhdrG2otXAaJtPE15KJVc3v
xZhKy8bpAmnZ9NsiK3fvIJBA9Hyhewbx3hFqukYO/jFNpU3FXHPpHr5fT9xWE0CqoAD0m02bIclQ
NF/X1UmBJUE11M6XOeWYwb0bR4IMW9ucR/MLFYqsnN6e8Z2HbcdwugxTJll379/FayQC5BvytR1Q
PcHF9jlipGX5D2ZRJ/3uPA63L8iPhRe7o6NmQfIHFM/JRIa9o/+MUv4Y9n/d++fyNlQDinDfgu2A
p81Nc2GajKUuVbB8sSsl+BzCbJ8nrSEAmlTkXXFamtwGTip7vs8MWWLD/wAyteVq/2x10GaAswxj
WTkscpycXj8MCCY+iZmbUYyyoEs8VSi9kXym9DhM4ziWOAPj3tzUNR2AcB4kiGN7SV0OfCPUI12D
wx+M/OwbqDPpL05x+PHDTYtyITZmV9JqjMcAmMuI+0n6c6zxcZi+53klBZrmjaa0Fb3yHNOOWj+C
Hd48dWgeISi5R/+LrXgrr/VNhPLK6O2nwCmJETpe4iIgqP6+ArJlkrSz2qN0uSPjkL9kV7y/Al83
xVkCgPRgDaZnWoiw3mAuGXzUtscq7SlxseOG+ItfCftxLwK3Ob3G32oWEc77F36zAV3T8yyH0o62
uEWP6/XbtocAiVqoxid3z7J8HBigYGsId8QiovtdJ4BTOoaJ+le8F2vv38bt5xduBUe6j5yO7vwb
tsI4W1Mfl3PxhPpo71omHq+BFnZKSsQGQVRwqsrrqn//yhaq2Vfrne0Hq8NWQLGgAv5tQ6Od0hhO
b2Q8JiWDkOdDgc05w32DrG2wqxwwrm9/wfUUWAQ7eWkwjEErhzCbVo5y3Fzi6DdMzjP47O/f2+0S
RXjBs3DZ0qEFaHIbGLx+gwbgR+ajbqvggiHJ0jCGFGn7Ep2rmCCl0SDs0SRzcP8nQeq6Ev4ZF2yg
YsgqTMcFrIWrdxskmYAQwOnvHjF4URvc3P2ZQLmczO9rPLRqPI3WwESEIvcknbGw0bB+tiPKh/gY
tghhaEPHmL5lnzCsSRz7A4bO7VL2LFu5wdWYixt5Q9DhmJkg7If+09+iuH2hNgapEy0pTE22lyDF
U+gJkSqUJmsrXW7z/VfmvqY0Ad/aDg8q8NnKMKLeUJpIBSbp5q5PGeZHnM1T2+N58BROuFq9xMti
eEypNVZkfM/MfpLWhhY3px7c8eKQgwCqL4Pvrk1+12ytWf+7YaZp/jPBuxBX6YPXWxNUiwBLfaKB
Wg1BxOs4gOM9W3ZMHKa1CZKjoGzx13X23pbEcHR5pi9EU90treNlGuDNV/R421/wICCI/c3X0DEd
S6aaPznOKDXngxFMLhOngqBGw8w4npbZpsCwCLI31kMQkIXqYOExXsH4wdwxHJCPCPv8bpL5aU4f
VAcgA5FmTvkq0jNzag1cw+s4GcfyDudvoTrEQS8rubCTBO8o3yWXZYCc6/TD8LlrE9hqZ7ogifny
/tuz3qwhpELsOQi5dLIsas/X4RDjuETNIIVPukvc7B+f1I+CGO62Z0YBOtC5CEHxOkAhBGs7FVsf
XO0uSc2zUY4xc8uFub+pQaiDuwZOf+wSWIpJd4sdm/OpbQMv+giEvMUgkf1D7yB6oECCJHRLWHOQ
nNMANrtHisHGxT8+jhOmsSAEojrSGkytltsqQ0QISDkpR/eQl0y+MJg+eL63mRZ2HtwJcmMPtiGP
+iaImJFJ+4g19TiXQbAlfzhuNzT5PbwKZfwIyLNJNH2I0eWfNkGMBbtMWUjxOcQL4xW/LL4qmZ1e
kSng7aRvfi5qKXig+wbBX9TQTn+/EVBZRSgrI2O4vP8ZXtMjyM9gqnjiM4hIzCdVuuHNMFbF7Xyg
tkd/M4YOYkAflU58wshMToP/r+wAcw7fcR3QZF/k2tbNUwMzaanJ3fJRA4o6g2/3/BwfAWZ7nVoP
orP9ATfj9n0RxlxeGaIlGGfOm/w8n1ohbszNY5pkPsGypPj2/vr7+oUPUfSbH/aCvEXWhEj80/sP
+831oYQHjntNR7EEdW8+eYXHKNb0VvKgpREzQU1q6leqrdJiSmN939oogz9iKb25AV4zhCeUISi5
TI6Y1wHBo33sYWnQf4ZJd42A6lpk68MvNgbprLH+8K+9czH78/94/wHIB/znqRvgfUleIrwg+gpv
DrV8mbGShUn6kBEgt9+CYOyDS9J7EU0ebhoT7ItnIxb+YKPe2K+6NpkgZ0EIE4nMkDV387lz12HS
S1l3DyiLknb84qumXl/Cssu2ew2mV5hlOH8MVieoNvtGyl348lK6pPgiSf+7zUYK196HqLcdkcrQ
8mOcaCndLo3WUwnIKQU2WbKGEGKZJNyTw/HYHTIlgi9QVWFEvP9YbzMriKEsbEimcO/I/m+LnMiN
GP9sW9nDEE44ZHLq2mnuH7AF6PL2PDIZ283+1n65KzDJrxER3YSNoRtAaPzgJd+GFKZUkfczg4e7
ogi8LUVmbCtjhyH2TJEROg/jqAC19sxubwO+/+HfXo7IBXqHEBJSLCnd6zWdpa4Lhrm5n7El8WmU
ZbZ0e1UxkcAOqv24wMVO6GYZkzhQ3BDEsO4wEdTcXLLH3LwNyRE/awJwdtUrLnHZbC9jPwvWJjr6
qXhIGG/j4s1Xeb1qvtjjsDWMalcM6ugeVANPYnrU3UotqHJjWOv0VkJM7u+XIqLLpJlFdTSHMg4Z
Zdc3Bq7isnrw+KtyMKzwMlDGRatAWM3cS81BpiJrt/BKAceSCOwGERa0DrqCVz5+sVO83HESOMtn
pjPH/5DEHT8e7IypupqlQshgDNKaraOCXkW656EV03fBMifmDICjTzbZqG+lkpqyoGRHJFjabTg+
Ry0QH5ZfgNX36Q68TbhI8hObX8mNomyRtmSHNo6L6KKgjnGXLJ+mZpSPJC4Rf0uk+syTBr3upEXu
JhuO4UAbCVaH1Si3s1cUhZSAv9a49Bje0BkqHg64Ynerd9eXKHLCeyYFIjjfmzOmOc987gyMhFk1
bozE/tv+sHSxosNxtmuMdeNMgwX14lTbi+620NeU6s6+9nz23jDNNekTXzmoZuWaa3YXoQ5creNO
mdOVYGCH8jD9dhKpssZCazWLx0d6bTL/k2enywJVqVQ9FwErCY0DHU6sNKWN2fybDJlB492GA8hP
hjdk6MrcuMB4HamWi7CoTPiU9EbT63KtLJsHaDBph4QafkBXXRq2Veh9Lu1mDh/S0e/H3zI8ImAb
gC+4W3jaUyvkQBWJmBmVfQkeij0Afn9ZpxSNwhal/0+IT6l/HABcvPY8mY0UfTEjTNgr65CAWIN6
GDFkeoiZ08GzXBqb57rIkeQc+BYdzCHPGHbSxZXgqhUtBSbhwSdZ3D+3HdUoPGNwvsa5hy74pJvw
utVl78C5bkNHI7REplqoSVIzWhDqS2e2c54c223EZnXGLnx7cVrDmv9VwuLELiPJtsR9YUwkTxBs
fRz/k2aGpV4AxafxK/Y4ZWNfmKVsrC++2hZj+Ip6rybuM9FbYGMGm249dMZss/ri1O84sEYIcBcQ
/iWSoivaFKRSaWJL6rBYqZU9i7SwyZiscfDBHbeLJgMQDYkFd8zS8Lrp2Q/ygfliusNO5JVeS7dH
AZ3Ahaun0j/KQFnZ876sR29hy+bXjTuZ9Njj0zYFdl+fp8GUZbiTFbC3j7ZPjWEb+KBOO7NnL9Vz
RKEszJ3TiRN05jKXycfXAqdB5riBEaCqE/xCK7q8LJ/j7my2pTvSwi2SmNHjWRdNX/wcZ0mIXprP
WS0Jh63+pPsSw50QGZhZgGUjzVycDe+XvZu6b/U8CAOmirvd5JzDPXRp7A/j+ErC35WgOlx5rOZV
b6kfk/YM6LJCZCI5RxXX3lETWr2cXrpxXwQmkVhTVxlTPNLFx84mNl+WgewC7Ey7HjDYcvjRlLaf
nGvHZerF3yDHjlB5wSKtznHeCl4g3Rp5QtuCzgJ2Ak+GYbE7irbZJtMTH9SOdJTtKHylEACDnxea
YPtLG/0MM8iue+rgORHg1+sy9Wm1w7ZILAFZWotZDU9uWnsbfjN7oEyrKCCIlkvtshlzHI0Zwl0x
USFVzC9TsFTafbPN+9+7oh2dwwCO3/EI4+0eomyNmL6KZNoyWQU7h2l/NX+v7WvU63kKBHkfbjyP
bI+UCDW4PSvAhpnmuGvJKZANiWBeO3yvSQU7RUZVnVQ/TNpmwU6jdz3c9taRxtqdaw2ow8PeZBwz
S7agIhPivTLBXKghHb1f1mXV9lHBvJCmSXmnYWv4OMHC4ugQdldGJ5oYCxCe570HcbTQiiwdpwMp
IRmSJ7X839rLK/r+34vtKgCa161n309VLj/v7I0LbOPkAWBnLKdyXJisLf2CTHORpofNBMEt/Z71
awZXSB9zyh/IaeZgk3NN937yeri2y/e+OmaPsjQm5pRwYDqkGYBV+W5RNOxxpbEKmHyXURBo4wwn
0TVrWA6DYJ3k6QB6fzbRKL16rCbRNp30V5iFyjeX/ep77gafSAoH3cDPMYZgHeUEVD5cNFbESDSp
Qijyd3UOFWdpPWVYdZqPrXeF2pqhCf7qUFclf8SAy9VhpE1iMJvJC7TSuigmOdU1KIl3rWjjdUt7
VjHppNg5QN/IRnEGmPCrJWjv8qsQhI4xRy5CPBp1URxWuXMxPDiA9VHtFHamLcgpp5pZzhN6xqpg
HOxaRjFTL2gAjv15NE3MeM7DTlzfl224+xDoTEAf9xgmEQHu09YeYQLiE7dV4TFua9TlQKalY2wX
xk/L++UNceM6IOvEUS90mgHSs89XIUFpfLbqOLifdYVYuOUq2PFOSwoNTA2QYzXooDDr3HPccU+q
NMcLiY7QjcI5lpCJ5lBWDIgZ+86tbJdECw8/ibNMGR1ZMFBjkuXHAP481Kd0F+10O6cnsqnm6kNm
AXxij+HEzF3S3BNIYJJVKv0XyQ/5i5zo0hstk0Hofpob1rQTVUews3hMjgLuqgejZi/s51Foh4C4
BpxgAJg9Ou3JU7enh7BDJFpo5DfecXasm+C+7MivXp5beuU4trNYLOwJ6d6o6vfMFt4x81qPU2Ix
v+1gwUjiSRLk6XvdZyWfC+KFgU9q+LSv5jG2pBrHsFaeYCYE5/YAtOHA7ex6uGP+fTBUbZ1eUjPy
1K9yf9m1B9f8ZchwRcDJIIFj+Ox4pgDuziSOrb9F8VRhNr5cBf+YMAodjBJACAc7o8fIrk16d4ek
6dCUBURCnqmNyYgimz5qDH7t3WKCOxeh/0qOY68E8dFil2znoFmkF9x92+MJXn8z59RB916mQAkw
3nIYtSC712it9xi0+a0bT0GQboV3r5sVRjwPuXWMMaZIvEObTddOFqdkXh2HiWA0H1cTIBeUfic1
OoXLepXrYARx8PFmLgbi1JU4oLPXfDFkLTLuRs5d/ZC1BJETGj3sUehmyfKl3ylECFIZ7X2mCFkY
k6DSIu6z/3i/nrztUWB+6KPMALVysSBVt43GzfWWOo2r4nNZNJCzIWLv+fwmePG6I1laZvK/ujBK
IUp42jO0/V3Aq9tWXJE7QxvUW/I5K5I2+LVSKfiQ/BscWHCiaI2lrM4VRwVh/v0L34IhtPgpaAMF
bgbqod6wYA0jwAyzrJJPTAtqAnVPY5WZDp9DPGagcENxGP3gbrMx3oZHs41JX1RHla4ObjYeZ2pn
P+bX0DKYOI/kX2EEjnPz7f2bvEVygW8DBp1QPsBcMd9aHq2wXXy/mZw7TUza6YiLtovrMmn5msGC
f/sF25nrJKpoCfzgxzJMTdPc1QUmb4wNLTta+R2DE2rmAZP5+P6hZBk4+ETuPn1tUhYFvkNpYVTg
uW5XLFgMkak6ybnEzoU+7r5b3Csq8P7HtK7tz3/0yMDOLQ/lvGXiT4qc8bZ9wkC+grU52ZfBTTYj
IHWKK4VnXsiIZGzsBiwNWpymUnL/4zaHSxSfMdtN6q/27iPnOWTc1I9+Zxm/rJGggjHVFVDRtnia
j01/EwruAa/qsktOJj4gxnBMkq3unjqw7JVZ0X6SqAzdrCm6j2ouRh9PENxuqOzmcUiwKKRywXRe
t66hTwlwrqZmQmAYomCwOdzljPilfYHqoqla4wjHbrOmuwZLnT4F0+nd5qkmDczLO5q+vf0Tg1G4
C+fVLR3/JWd0AiJbXxljn5+jicl96qG1I8hDd9uIx8EX2FhrSQEDU6cpDhXjI+vsrlix039ivKC0
0zlqjLk7QdBpwvXL2vWB0yCHTqVr4BrBFkOjnTA8Xe/NHu0bQwLmKDXys8613L4PFuOPlaHrC2N2
nQ5nViasMzLsNzWbJsM9qPgYxn3J8b+x/bs0cAti/bwiBkBovQ1rEZ/Tqe+BBa4cg3JHVCKUTv5/
YreTZHcxJUhL0y6vEOedunZgKAmlwdWIU6NpMxznDKW3sbKHT9PS+218HJyVSv5IZIT1eV9iWzR2
v8Eb2pBGmS2e7Okz3KssxVE/q32zx+53bPKfY7LM5i+yXzu4H5vOsuJjvkQM6Do2UB5AzrR75140
4VQ+8kJwxR/X/HEKGrFP2rUK2tJU5wLY7oup8V63TVstAuchbySbnhACjYzbNGZ3LA82Gd70f/aN
FGcVeF/iM9d1fPBWXM+6/2LszHrjRrJt/VcO6p19OQ8Hp/shk5kppUZLtjy8EJKt4szgPP36+0UG
3bfsA3RdoIGGy3IqOQV37L3Wt8LJEkSstJmvZS9/84iBgfi1gUcPmCYwSzsYahvJwO+DMSx7FTqC
2rkmzCW1xh1K1lhkHw1klXAxWQmjK8KamEbRQBNVAVUcbocZEVBQgEINZ2NO6YeRwGyENXik22nq
a3pzgxF/JPQZLE5gl/F0Z5Kj3e2T2XbPOudg4GHmfRnnZ8Su9PHyfRH0nR4OLX+XkOOca+Ihy8Hq
nAkbsZbTgC0iDRORjq9RR6jy0XLSCRecabRPYBBSGend68UeRr2z4A1wzenaRcNZHImyDuqwiWKv
36f9jCA1NPp8Ji47qOp7zVu8cafj9vF2Q5lM4cRukESSxK9DujMiOMcOjhqYOpV3CzSAbOsJNbHP
webec1ENxt3Q2iNhKqtlfjPcID0Xs9O5O7pE2X1bBkRf9KnxMpfEO+R9++omSfOiGWZ+X9jabOzW
3kYEQhI7XaMR3FcCmPSWdhUW3nB2yAoI9pnVlp1+iwdH+xGMsXWCb1iGC2aIA7pm4nGdzr/iWI2D
riWsQYL+x0cXqMquQwACqCtYb2UwLlnkhbd80gt7PTLVt8V+NIruYUyb+jGy6vYuxndzzJfeeep9
jfzYQBcHwuolyZDmwQ3DvOqks3MIDXq3Ei3j3UEeiq9qgKYf9dpxvi6mn3yKur79QIxLdBuDH7sm
ZKjPd6gQ7VCkwqBeguXvzpmN6mnN5mvd6ocbgRbqQZidcVinNjsQQ2CCLRtrghs8Y/lR+1P+3Az2
9FgSG3+G5JDcT55OsIzWZs2hKNv1BkdV8Ax1qzgbceQ8+qij7V0GzXWHWty/0RG/fiqcof0UgLU7
objR9vRJoiunHWreJjTd9rSLNJumqW9f2aNbPdf9VIm91OAfrWXUXmOygG8DUdPxYNP4jDKbEMK6
tU6TJ8w704q1cFrH9T1vI/EWuylsniXSQjHmLU2pyHgzIKhdeWLJr6zUWR5WU+vv3LirT0YyjtfJ
lGFjitYFPXnqZ/u0FfYjpGKyS+AcV/wWIzpo7F1v6tpedpnvtx5pvHn0J0rjl8AVw5vB6+2ETjHY
5YAeMHk5rIdprn+0WYAP2pz7DyRZelfWmgrwZB0HQFvY+ehTzGOdn/DZhsIX1StpDU66wxktbrk1
2SYE9cRzYlaYu4CSUV/kxm0MYOZ1Tm3t3JhEpERsd64dlpMPQqRYSOFpvcCYWUnMHLPXpMqJ4pzM
CvW8M1V0SiIiUAlsHVEJjxY+1Kmo3lhQS2tn8n/EQUScQQDAprVbTK35smjecHTwrF7nQz2wZiRr
/gFEYf9h4mXDNL6rTgOYq51PG/rZRWxp7qJSGHm+12RKWExQcz2PxyIuu6+G11f3CcXaQZuYOhMV
7ZGEEtOaO+D/fJkyeIDzID4nq9lfQ7T/PnbWi0vfH/Z3Ph+1wcv3a2A2RzY+tXZtkLQQ3NKrK684
sMLaUx7V91QUSXBktBmNaAFMXsmJRn8H61rN8koCiaRUZ/orCgpSEAOHiAC71r5qcU/Ec92mdrXj
WxU/3LVyrrJEs2/EujTfsK1p55wtDQ+XPd/FtjWdh7TLUHy4ThlCtmi+Trw7bozFcT+BqWs+lFGj
22GV5P3RXSb3xTS6sg2jSGvPZEJ40PopiN+1pEwWNJF1D2nDBCR2SJwuvWtmawBqE3Ukf5AiQpiE
h+vY/8LQ3t+bXbsAB+QMn4exNENdTEjTV7d7InZcOwxmlqRHuhj6U8wkYNxVfhlxQIK1BDHvE3Z8
7YMBA+5dWAvLT5Bat3hRsnTHidfPEzy0g28N5UfsmXTZ5tV/jSwRf8qRNHQ7ISUqO84CkaxB5hyz
2YDKnkZtcYoFkXC2O3RXHgnQb3aHfsCOeg8iysTu0F3NgtifivysDsvtEcBfcya/tAqBbNEFs/Mo
zNKaCLGaCBoKX/8DWbsBeDg7vir8lfDVsSNG1zHjm3Id65smXe754t+zzi2/N6tRMfyEEihyi7W7
sfoD8tyUf8WM7pzbfXCPackmPs8hhrWZ4nLnTGkdZo7m3Nr17JJer3+DrWPfzPmMB7Cw+tMk83J2
Gs9umLZ18WW1zQT2N3E4aG96IsdJ1iQ2pidanZs+vddizdzzEhZPVTuPV26grdck6NonIlqiK5vf
nYXeaGtPiT+OwP3oexbHOcvT6kScZpK9K3U9XUKpKF5TH1JEvhqSGZKujWzEKctYvVKopfsUwjhV
pEnIIX6tbbuoyBKq67FhRzZVWzdJfdLTpmTPWVDYz6m2p9/nJChe4csDkHroof8VwX4u4mlNXzyM
s9SxGRkQ/IijmFYUV3JTquZ5K7wY4gv1esA4taOJwHyOKNa4+RyRQj+PPxsta4W0g7IfV9p1UDmV
/X3rvTK6AAW670qotuEyjON6h7ombq/aiPEGdKq4XuodTx25c1k59OOwiwNipw8DML/koHUtia6a
VkmCYVQt/rsOIjI6g6w3SkxMOSWeRr7BdGwYv1cf7KmJsi896VY9IebgdNInYJ6RYdCYzQtTv2Ho
OzvuCfxBTJzuAFIW2PEEQH85EDut+SBvmlyQxAN9MjlGU8aLawd8Q9qhupmJ2zbhJIERi95gUOmE
qmMUXEhozbrWS4DiJS37d4DDOUFxPYYE58dPCJ1Z+/ndxHw5Pi+6yyPmEwV1ivKIITt9t3x1XynI
yE0csmnQTuha8upxo/KXK6NxweWImQ2qKUmAAI5U1ijhNHrJaHR/smeVMht9meR2YXZK2YrBd4H3
+F6VxoSTyzbaNl5A1Y8ddIdLrek+bAi5zdEVRHbhuofI4uXXklUp9YHTZmZSgxPiYdcy26++1i3x
CcJXze9Ug0VtBSF4rfqDcggCv+oyK9m0wsiQpH6V+1xKxNCOS2upGkkk6r9t45jNeCUmUzLJE32S
A2GlPFf7iM0OoYyuozKCNWklW2zsgmTrWp9wq4AKUh6YbYakvk1u+VzbSgmXt+7hNtkZDTk5wzAa
VYVcfPzZuE680Rm1a2Z9BEixeHNqxInd99KaDxFBeuLPPnC9NrthX4wVbTcyAdbr8xoTwTHuTYyg
NS4WOPQ85CqzogLV3qEwTJRfyheMxbE56rYcXUQeChSa1pGhgQNvzRFFBsTzHEvoaXONiIagNqJP
kol27zYCVf06V/c56ZuFsDfLhJF8bLI76A8+UU3GOwD3WDCyjPzK8bh7XNlevChnpRIh8a/ZrIMa
3QkSQ8ASrBPZg+WJqKthAbSvOq2Nbc4zog9PG02weJfu8aicvqNprqihNZHTvt1VFjURfj1lgNma
yJaaw1SiljOonxpedZl+tmUZVtNALSOxMpIak0Be0IiCpXBus9wmm/hn19G7qNQ3Ky07C9k2dOeE
SMBTOeG3pvaJ8paY+RQsJF/FJkCTc2xUjAKZc3caAzC8pfJ2bKT64W1RBMNhZWAicBRNSVxK4Exj
fwIFKLmRPfoZPdmnGTsH3GYOmZmAGy+Gu20OvZn+3GYc2aPMdpDo9a6Aqza/zHDBurfNximCFMfw
pqzo6EqlfIupa5YO4MlFjxCkS7CEkB+X+VvGsqB/1CH41qzOQZKVR6yl4/iNXVv6WknK8MS8PDDy
Jz0pBpDDs0XCH13eJrNfkjXOitvUBe5+bNmPuR/UWtK7TPYZqF366n1c4jnQHEyjyY757b876eqh
28aMmxFjVLa4ckzlGTWLnoViMzpvHuvxohInoYlbklBUOa8H44CnDbFE6QLlUbrjlqfWIe1sNoLv
IqGUfsudXm70WyVd2x7aizlCdYG6SJeqDiz3chDU17bZP5WLiMrX2gRRNuxoqM2LvltsgMopaeFy
XrGhiJTGBoSx/DoY2Mf1RMY1ipjIq+ya/eCF61QTjo4x77K+t3lel7JZ7y8R9wLbx/mLmowanSB5
j1dZK7UP6wUTqeYH6o2dI7Ri4arINuVtb/oXh7xFQ4X/OEW6nBopPZNao7fX/EKk7Ic6yBfrvSOe
kpxIHef0/GHzLuMMkjoXNQYyF08GChSQWc05jBFXOx/VUgaYWDrrtmm4mjt3qoGig0dEXjAp3X7Z
d/IHh8uoIyK0B1WXMtvT95JfkVBG+aTWI3S54WGD77Qlhhmxi5S+k8aP9Ayq24S2mXz9iKaWB69Q
xCQeyNfP5tkQlTkLhiGjWc4knqiF2EUuwNOORVjKftDbS2dMOoLiSMIAVTOXS90vvRq7ZekkxQsW
4VvrizsusOyviWojaAjRNQ3gknpe5JnrHbapVzNnmC2uR7eQKwGtQVnzqAnqUgfSR1QhBhDNzihE
KlPolW9AcRh/claXSM51R1y0vMgmJbRQ120zQW0XWxn7BLB7PrdpY7ncuFMkX8+pclR4wrsMBC4T
SOgJAyteBeRPA0ePoTWg+L2gHdoLzMFe83For6K06qzhADRGFMWZ9qfftCejg6bCPDpw5xlipUvo
/XKC3pWTxG14dHPGc14m0nU4ghZFYj+gSAAntMutAhfv1TYT2+TBlt3KeQ66aFmVYtG3knpfVEXd
f+/IPBzMZ6u1SzsNHX1cvOloGItEgOmgITkzaoYuxkB6QX5q6Cjg5fS8oHz84F5eOVrRyRctki58
GjEbUGmJvOisN08jJbH8VGiE8gQCR5AVQH2ZhkXIEDlXuqJlqpcXUzIX+7Ql/bQMEhW0bxRr5eEY
A9wh6iv0HMDkzgKyL19tvUji7F5fpde5ZPBchKPGljJEdkAG0z2ZGGxNw9hKZi8Pt1yEzcsV+HAr
zE8ZrKMiQHZ7eZK321g90FUy9lZ0F6favKIJAskpmm+dgZbqIAiDGZeQ8bnNUWyVjqWuf1pqntW/
kXhyub0ucrU4FoJbOw+QGpUH1+tSzpVut3LV3TzMGwhAeeJSpYAAjyIXpe0E5m0mpXLOVEiBkBha
+YRmUSIHa+nsydds3V4ooB3TE05hq2WgciBRdhn6QBhI3C7EbVIND3YwYbfeZBLbHHqTCTH4lAP3
zbG30R824JtG2i2P8jax3nQ5Nc4BLrNl62xdPhD73nTWvaDoIxyvynBGYArmFcy/i0W5gtvKs2Kg
RT+TSSBLAz2KGfj1CCY5RZULkIkAk57qCFrbjNVY2685oi46zqgSS2KmLmX0Ji3E5Ema0PWoWanX
hT+JdoRhcV0MFS/VULTwxZRNRr0RxwDjlXOjYbvgG2ymaacr5bB6IQuIOWS22LnZvua5c+ENqNKW
JkzLBVSKTNEuHTfZds+0tSkH8Yh5JO6mj1ro+Sc/iJgxnFLsWRdzeEU5RlUmHxslIvMLXT5k23kF
/S2fFMQF8jGco14+vfrEcuLsgg6Mhx7ObT2V5V6922ilS63FQjNyOniWvlYC2aJFkPbVds9sOw9g
/5cNCGnnw/W27KcKh7mJLMmVkEbbbZu0gPHtjLDCXMz8Q+1IY9FJfVqfJT3nTL3kt2eaPDh17OyJ
s2OjgHuL4RE/wzsugvpyVFSAbcHWlN+cg5f8gC09rFQihE2t4yl5g79YctXdZqz2QqxPi22WTwQA
ckFH4rGVr5xtyUaJJNf2QYfhhoRTmcKLDKyJEyquJIIGuz4hurKIQa0v1femDtRqi+SkmyQ1WPkO
A8QyDkadaHXLBSgUOUfqP5lKFqSYL6by2/+8mko5GbedvPi6PdNv2iEAp4RaO8gR2O8HaUQFQs+r
eqGLN2jublkDlJs7HY5bVe9iJlu08Wk5kR+/3evqOli9Ly+60ja1fiw9vEpdHauSe3uRB+yd+FWB
QjBsf6J9IC/RptFCPCtf0EZH1DqRC74dO6At1EPRdDinsuNPRLhScADykbdrpUzxiZL/ttDUqaDQ
bWr8vp8qOqX87euZFsAmuFQywgQwDpdo03opCQ8pB/JWV+8BVzU06FFeMr3WVQqWOquR515fZomL
kCdTClaUOxwdoVxqA2wOnO/YFHIntoXYjYYn+yjwviRbY22BKoBXpb0BQngcZnkxFpZoPkzQweZT
Nhj5xpLYNr2rg1qCL6FY+4Ny2w8EjfCZcrsmv8ulhtmqxTGYEOuFEuqLMK6PprhDcqNE1uy/0LUQ
KCMX//5SsammTWz5dDD3Dt1Bj9gFXjdcGzajkj+w4Q1KjdsWqsKFyznNptShqGJ3e3WTzUmVaSv/
VpOQH0UZpoSlaMmp7hu6Gtww7qU1onSIG0RFVVHdRR1cqko/tmsphczUSpFnw1jTG6W8ibSzoWK8
AN+x/9mUMdt7gVHbpVum7vXt3GmJNcu17VKOb0+cqjVnJCEcx4Zr2NQgKD6kdFWVTxHe6uYNmTlb
fo+FTF5e1e7S0/rSJlMckC0HQK/zsaLAyztt7QCOJkN+D6pGX6d9o8+BQdUjtzMia6VgTZXazBSk
7GZzvlmrXy8Sy6WDIEL6K9+mWLplGWsgb5dvJtWfc6xM1sR5ZHCbK40iL/JFcp1jMpleNs7GhnVw
216u72or4KtVfjvV+Cjk6zyhi8VV99yLmN+bo8Sc73zaia69d1WCpWFSyzvhBsnZFJGbRHRbgIg6
kHWJ6n+pDRB52FwnMm4Mhx7xYE3C314iZWdKJ/JPKsVfwxYQrV0eOiVKRGckT1Fn5RgwK+Z7yFar
AxhxaeH+6dNVQiL2YrLW32RF0hXNj/zU+Sg9Io8pu0R1O2wtTOIcFzBSxATgYS0vmret5VLHWe+Z
x9mc9WPiavJ9uOn31I2sYNIEufWcPABM8pooNyB1ooNk3tK6boMstTiuu7uS5Vt8wBBRLg9FA9nd
3ynF6tq2Ujy72X22t6PKg9kCEjZoW9qwTTEO6BjXdjwbdUmtcsTt1o4k4mixlH1u6543Cakx3EhV
jWKu/NS1Xmq0GL8lT/nWTxFs6mRZ2Y7yUd22SpY7ybJBqCCYbbHacFab16FSlZtwfEkESxC3UFCZ
ei/5F+RyWX7HixR/WX1CsiC/EaA1aS8wHD/pZ0gqUU6Pafu2XZDixX7Y5LJMluUBxe4y6+0Jtr9v
LCE9OsnVLpAS8VwqVa8rN/+cPgXYInaLu47eGJfagtrHUfEQy8wNJa5XbYFNrakeIi+j9c+mtLFl
mdHqrgT84LGXn+qVFeOdcJM5Nw1LGS/q7mKy2Xxr9EtXDtdZW3krbIXJqFAxq6qkEOFKEbHEg8jP
1P2Bf9CpsmazX2gkh3pMxPoMZvFe2UKiFfKWeTU5vUfpuO0lN025qg+MyxZ/GJATxoekMew+f2a5
k4U5zGV5wn3dlpfUWBiM0AwlRNSPUHl4uGS3dTwpMOfwgz3WPboSCl2webttWxbRdU4KHYnvKGy4
yzcZ+vZQeDEcv7eAni5P3yZ4jhRYo1PS0LZKFo8nM7c6+uVbA0JRtDZ9eTB38XAo/R7PH3OnSym6
tZw31b0053IJE1X1+YpcM6nmYaVElxtBYMK9YOt7MVXdMr5oCU1edpR+ZRjzeTWIdSFswi2LYb2r
kf3Pzj12MdBzsle6RnWRvM+tTg119PLKzJ76HHWNe0pMd3R8LE5GPBAz5IFU3jl0kYdhn7n90rzH
Zi3GOcTBuOb3bLWNInRrIoaHzx24EtsPTQwv4GSddbW8Qx3RHDqto1e7oexGGXddBtbrZmwQRSWn
oGAn/rgk42BdV0slipeK2+hPR2Os+1K4QzAeYe2uzDWzcnFpxyOdOoupGb7oddOKe1xxUXmKRr4f
KioLRbfguYP45RyAINgnen7J8Di33FvH0owW/VQLfVpvTKgwYS4yE0W9MD3qgpjlF7mJHYhl1+Py
HkJ9mtF/WV0ynVtndAWdGvZ3xm21VtWEwavO3CNwmwD6j7lO4sZPi1Vvj3YX9D3DEp/8s/RoF5NG
FlMqtOFOIxWgWPZoc1H071JGgLO2c6poyi1yzvTK8pjWajAC98PaTgtSJz/rRkLJEJbZ816kJP1k
u5RcKfTbCeuDG+o8BhaGelt3biNkxqbYaUk+esEZUlTauztrNPR5DUdmVtNDIdyyfRVOhaolGBNn
usFFOogjIF+zIomu0K9ScBSQnXG7PNQAaOvrho6nfRcUndBuHAEH87vPolx/r3XXzeiBanjUv5Ur
eqf8kAzzaI+7Dpl5TWcY2sGbW0zMnOhhfMaGwvhq52zIrYu6mVtESuodXtxJT6/RXdPdNHiW+Oas
lFfS4jbTbdtCc1Tj0DPiWLtFGWO6j4hkODO71g4WYZFPkbP7BvXPECpdSse+iiXtdNmVuEmhN6hl
WUPEwrq6ib+3QlmV+MqFkGLdGD/7dNrZHKgSScTSEnhS+BlTRSspLrtSU8+41/M7JSdWH5Kp+SWr
n/QwqE8xjNXjmMhUYqqzzTKy0pp8njCeg2gJlUh5e+GolqcakUaQny5rM3wtblYPJb2+HwStbPT/
oE8IijHX1fkUjU2r+w+zvVaaf8h7g+FFmnpyi7QaKP3eO1KiBDLiSyH67z2bLI5mo2F16/BeiI99
7UfVW9rnbvRjIiEeg6Q+6uWHvuhtuBKd9Daqo122vtPlPyl1fbpMKR1mp9B7k2FQV7x4vMmWg6C7
OPhgHrV4tkKwtLI/kStGTnqpSmIO0kTDQTZ1Wt06Q1b7p2XukWZGukni3kNjDHGBz5dpNGk4g8N2
oiOe2Jg6Sgrctw+uVUXrl4HCg0wyFyHluMcZRr/gYPU5zpBXszAzQzuJrkihwz15HR/vNVdIfYxg
vEnageVPw0u5JCIAhp2mMaGV+6YeoVPPpe7Uh6Ft2maHaMrUsLIRR3pfz0GD+GmZ4owSwPHzI+Cr
9uj0U1Kcgn5BngQPwAsQrifmc65rjX7f4bAKR6eZGRkVxdcc8+oL8O78Spj+8J2XT1+H3qovhyhw
Irw7S8IvLbykv6GJCPG+HevpfUzpwV2xrxNPCV3M+zIbrbOfjeNhmAIexJ7+sv2jJr24CjuCKdtT
Mhbz99ZGUrbzV3NK91M31G9NXMNnWdAAhbi6vecWs/INHFT7FoiHVe3WKUuWo+mUzb3rzNkbcvHm
gdWt4CpndgJAsbQ+JXWrXXkR6zyO0WW8MgtjwovNJlv/hiyaVa2oRf+ZWj4+d1z8ot1FYrC8MEbr
eW3S/f6B82I+A2NNUH20AX4VRhCcvLzuzDdGELlzZ7LNq4B/T5mxTxhoN7u2TemQG+7onmKPSm+X
MtZyrx1nTXNMLn6cIQYzu7e1KlEgxaZrQUtjfoeOogBCspgYscxMb+6ITmBaXHmFmYcZGyTmdo24
9srUCjPDmm6zKDa++LrwvkEdSr+nST6cUT5aD9NscJcFbnQMalNHv1TYZ3Pqcn/f07efd6YetWdQ
G+Ir7zbeDCOmpa+aYVfHJOa5Y6v3aUB5/yViP0Qa9ZQ9VnpQHnuzD06Oo89HC+r+N7M0k5coddy9
E+TpcdLW6CnJ0O54k1kwiR3MeQ/SpbmvbIslNdWSMURhVzYnq/TSH7PQjOfO75L5kI96+x3t6+yF
KBtpANqJNta7Oo9ZWSIolvumxQdJ9hLsrELL63u/n9vuoA9mWYZjUFkITfV0PGETn16zgL1YWMWd
vjftaEQYMts3GWDmO4d3/M0aD+gGk8V5NqqmOA5ZRHA8pP5rcHcxmsh+mqJrtJtDfGBdEs/+sMS3
wF47/1BTwX2Y4nT6YdZ9zO5t9JnIW1ndtSEHYj1bMvX0UZ+JJWISnfn6voaIfMevxbQaR+uxGfvy
e6GBmP6Y+SOJ3/yLoy/nA3+mvDNfK02voitdG93hU7AgZnLu/Gn2cBSy/V4D96Pjc4XmfC9/JI1P
ANQR9CJYZ4CKyUkbEnOgXyMiwzqsC61gfJZ9OT/gh8r7O3PCQnKNPKc2rumj5cbbspBDkO39YPKd
lxifRTbsPIOnjbXFpGWMA4z47PJB180SWhKKUZD9ZZgvmhusFhZAIvSyh5RAAJREPTsa6sEz8B/e
70W7TGFZRYN3N+uZziRa6Lp+Oy0xo91qxMd6Mpd0fRSgR7ydnjvdY5oFeNyJMTCToEWgiCRtl+kM
2K8W7HSCLAlmRSFZJz2GmSFu9Gtug8J6zIbCWf82zvBXnTBEFSgdFu0FD5EKkde/0VGAkCyGg5Lr
yrpYFrcNYs8bbosD/T/f5/+O38WWstH963/483dR0xeKk/63P/7royj53//If/Pvn/n1X/zrLv3e
ig5lwn/8qdO7uH8t37vff+iXT+a3b98ufO1ff/nDoerTfvkwvLfL0zupCP3lW3Ac8if/f//yv94v
n/Jxqd//+cd3Iq97+WlxKqo/tr+6/vHPPwwP/82/00jk529/KQ/gn3/cv/fJe1u8Vj+6//Wv3l+7
/p9/eP8gmySwAgBVwA595n1//BeCQf7G+oflkrDKbambcOgCB3JEJdo++ecfjvUPR/4N/9B2oEZI
R0wnhstf6f9guEuBZECGB9aCdvzn0f9yFf/fVf2vaigfRVr13T//+M214klPDxA4D1MRMDxgcBLd
8RcYowGXYF7yNth1daN9xKtlDrueEJucQXLThQRmkfuY2+zBO5SjJ3JOshLScDsjjEMBauozU8Ns
Ms8glYKvKIerz808F0ivKUCK44q20d3FdRB9tK2hvQ5qfdxXPPTHv5z17bj+ehy/EkYuh0EHwYEw
wh7UMn83RekIaRvLJ2rbh2V/rK2xH3Z6bFPmxH0U8pJqnsRsJ1fUWvm1vur63xBOfoug2b4ALEGX
yFqsQL+HSS52I0p2H/4O725222Z6ftdPKdnIfdNnO1JhBlj78RidSTzjhT/kcABi7blAZ3xd1aDy
CVfak3h7xbfsHtYxbx5Mdr2nqW2CU+137TVEPcM+iA4oQlLV2icKLY3UNzf4mg3dat/hfspcPKn5
enSmPjqrU40I8m8O9Te6yOVQieSAouI5tmWDl/r1lqliTx+9vIlQtuX1Uw6m/r6baf0f0asF7jER
63wPFCJzYez7/rgf6rkv97kdWWyzg+RzME7Fq9eyW9rpbAFgD+QxgGOIuoODVDvL/jZp1NB/hbDI
74xxDeMSwSEmz+HvZKPJssfC6Cu4tUNT3LPVh9lQrweNAzywCRlvSiAGZ94zzya7gCuvnPRdH/cO
BdRYPkDIkbKtSpQhtOrmFLVeUd+neTDc2LkxfVqT1P+OYHzpD4I082W/tGWDrqfCjpQF0xmH4nC0
3Ep/9BdxzKLKPnEZm6MGJj6sGC2c8GsgT5n79s4IrPYzsZDLn8IKtKfGKIuzlwYkYUe1eV9rHZWH
sLWDR9zA3mjz7qbGZ/PgL5VPZ3qqnj1nDH6IaP3U5v76Ioam+iySqnqBu+uiMsTqSHZfc5PGXXCI
hmZ57BLATwiZaAjilJ7PzEPde6SUHeS+qnqAG51ALhmtzxTv0a1jILINgvzJoyK7j/p0ykPhkRqS
t8X0bFkYgMJEi67pnJTUwHzYzhuX6c7ztFvftIle6tb0Hqvbw8iMe26dFTMK+4BB/2rWTWJKAT06
0lnDmlFpZn8guUBHirxMZNNW1Kvz7MRhOfvZHS6HOnTHVMd8Jni2XV5saCJEvvPz+jPMd2bo7tg/
Nh6+rFwfzk3eGEechOLwn1ef34IvpRmOp8EF2GVLzKnt/papVmPZBVWwxPvOHynf3bkO9uh/x+Zk
EkH15zCb+tUCyirENbs8THre3i2u97mHW1GGbT62C1IEzTVCwx6zEMUBxr5ApFejfPqlSydcAs+4
/Ztv/SuL8/KtYW3ZdBaB19m6JTFCf1n7K3+0PE+Myb6sNT1kz+EzClll6b0EVzN3EGX8+G5E43Qq
Yoo1gk66MCB16m8crb/iitT3AFLnkxoG5c39fe2cLU0kq2cm+3Eem49ByvXNvAZjETq0o9k27ke7
Nvq/u2b/+7fysiALz6bbA3HrwuT6y9Hrhhub2jBpu3Ixk/GQMM/9Yntt/J0+jDXsXDwQ08nBL/+J
rnxwQhpW5tishiH6OjaYWPAX2l+boetutcB3GYsa/o3bzGFOzsC6+8+XCjfGL5Ue58jg7cbrzXUY
GJILTxXx12tF+elXqdZiYQrGao/h9YEv/4ZS17IIkfWiU5D4odE2MoomdcSpH11UOWaMhbvwE7bL
qcFGx3ytcRg9ktnb3udovA5ua6YnzSmMEOFu+4aw8grjaXoeR7wGhVN9ttAFUuw2xh6FUPTsumZ5
7TalfvIK+1OL59oIV5j4yIIqI4zi2n9uoyQIkVoYu86Yqmqf9N5w7+v8AQ26a+6MTrNPQVzcwubo
d5pdenjX/GW3NiPNUNMaD5GdBI/IteSQOdKjXRy5/nHV1+RbGnjLWZCmeMqYlB1QfkRHdg0tPExf
OKQzNO5ztwj9SiN86JQDQYYz5bYHdsW8maHLfXWSyUlQ6fDhpJO7X9jh0SdtMCDu7CWfbitNs7U9
s65zO5nto+MgZO61avxhx6lxZDnL73XEgFEY2eN6LundrezWTfbjQptDJu8WUGHzg+hIN69Nq/7i
Ro3YxwwM7p1uSB+1zDLPMQaHQ0bxdz0DdjnMYsT0AHkdoEeZnDukk+e2cLEMWUH8UNZjx5qtxwR5
RyiaCjbyjrgC/2W/dY1rHPrYXf2dNsTWgUifURwHqyZSpbZQOvoEPC5wl6/mzl+Q6uZpFFZVW78a
Mf70Hn+Pr6/ZdRmnw/2STm7op9F8iwDpmiS2HqWs84WNuHVjNcmLG2fEmLWBuevG9M5fqBSbEp+H
Tif9vtAccWuvXX/KnTV4Q29UnNhX+2zcC0JlwzmuRWiNA9fZEf5d77ef1qWI7jrR+w8+nllGo1Vx
50El2Uc4H0+dpz/qnfYNJeb8tLQrLdqsi4CMjCM5J03hHrooa7nlzRNTnjpET/QlBtTxAVCW/1CQ
RLGbqIU+RWyRYG+wpxQITm70OL8m9s0/EcyBndjPl49k12v7uKjrp55J/s2MhndPl/pzpU3F3tWw
t8m52OMYaOlZq3ChwTWKPhbCP2Esmfb10PteOPpDzHcbSkPuuCvusKDDqULLO6ZZ9o1rOD0XTv+N
CUJ6DvrZfBzH1Ll1yk6cec15XwhoksY4Vxxdt4zCMgYSYg3F+6ItGsArZAH7YIbsuiP+yzyvTcA4
MpmjvZtF5HM3ybuwe+zMGW2L45w7M1/G+IjNAQNIvDZ3kEkZdLWm0D6At20/TPBu3ioR32H0nw/0
tsR3ajFdWsrkHQRp92zZpflkJ4wqVyh8L6SKPGd1bAPcIiNrR1SdsTfpw+NAERlC3ToB8TY4y1XB
BbivtMR+ZVPqf9aw4F8J1p5PfrHWD3SlxBdK1eSwknR221lxTmWcA7lB8j/TI5mKCY5AlybT0Wkk
+qbPDLPd5UESfdHgCx0xoKbvrddaZdjjhb1LSZvapQhar4vYNE/cY82bNjffvaby935r+nuNdCEU
LYFL7jBwRy+O+5u0SNeHzmydG88hMNH31s9W6v4peOKP2f9l77yW48a2NP0q9QADBTY8LgfpM8lM
Jp0o3SBISQQ2vHdP3x8onW6SqiNO9c3ETHRERYUcE0hgm7X/9Rur3rA1uusASIF0xuhKgx22SF0i
cv2EoLjWtY3HTlrbHPLsQiUlY0s1E9v3Nl4a0gPtcSnQJtnf21pb6ssBTToAXyJK3DtiKLJlHnwb
47xdYRj4YjFC4wvhy7QBMei8yqz9lUs7b+tG0J7mUuAYhpbKzIt75diXXXaD3ARTLXgpcpNQO1Bf
q8HWn1Au6zgweJ1oZOY54/A0toFzKIs8u1SkGRc0UpwIgcqQfJcY2i1oUqWfnSwYvL7CH6T1x/YG
7g8L/2is/FpxHpGz95eRVVZbJrQ4xm6B3NYmH9PrTFuxlrVTZNa+o5kPQdZuowXeeJbqSWOo/I3d
J3HgYfCafwEZa3UYTz24HusYwn1DU5gB89wvigK5bSKHLaa16UkmsRatClP47orwB21cyQFu7520
TE53agbjbjBbdUBcrgqw9ikXpw73hOLnlaI+si4DcvgMDJKZBqPjBPu0HFXToxMaov23x147VxKq
8ffW9RMCGy312OUIZxa5oSedF1jqdEGhPi5b5tqqrhtnqU4mGzASRLkhBHe46rOxdhallRMzN0zi
aDtIkKdK1YkCYvEFnoQVB845XGXweFiIkcCbqIODqljXFdnw6x6Zb79E+6uKQw55gfHapDxdWtib
Xmb05zHuvWAfd++5eFJek34WRU/+kAX6FVRhrV0YFCMxVbDAuJHYDfTzgXCKFvV/2nzvCnVOra3F
sYhktX251dgNjB1m63IzgrXdFmpabU0SfY7Qe6st9ClxBAPDzAsPdp3DW+UsAeD0nc8ucyHSDBl1
Pn97OfTuKjXi8ZqMNYOaW8vzu3yaFDwsAlKP6DB0w1Vj8rSUxra6axKvyNybciXxKCeNx6gkMWpm
gcMsMhTTF2QZAlp7fdzLTe3PH6RmSbWth8q9MGGFLUnrTL4Uvst9QLabUGFWxRe3rZpyUeVOca0V
rl0uiEFrnIXbRQzYPDR2rWz5InU28TZoP4IXagpSfn5dEHIMD09ZYNA6XCUVJ6I2UdCajmGPrAya
ximnTsygE7iIs7LMzQ9A6aNY2qbi3qPJ59ENcTShCtXq70Zuu/fwxVEmqpMjLCqKwXxMaNd/pk1S
jx4c4aFYE/rZXUVAIs9InaJLeqfOGr2i7eWFywANh6WjpXsCW0tIg6QfQMCelBWyGnL4bKPPV7HV
JGsXrHpFBPG4DtXsrFaT8QiHQLs0x2rXK5mgk1tnZ7ccwn2gTD2iWhRdy5qWJrJJ27/Vk7gaVkZk
oo1ohO71nKb2OkqsrVsl8ckGMT5jaWJcTuRyw53I+LlGr/Z9IuSqd9EkkfPkukuDSmLtYEzwJAj4
ZfUp+nyLk09xEM2oLW0fsJ04qCXbxyYOVTe60EeHSqVo0y191Ow5G3PyGf1GvcV5Ef0wIlV9wrel
EnKdlUX7ZWqSuVQpBOKGXLCDEAsOuzgtheZNejZuqlLfgqoYDDwbmBtoeUq2VhPSGtRbXRIMyTZt
N7nYRYnhZiyaouJpY9dNOWEJsOwhsw8ws4YfBr1jvFk1sat0InNE1InraCauLyBZh9scp69LI2Zm
ozMd733N+EyNeWOHwbkKNaK8SDE41KMqNknbXOMV03mmPq4Bf6qnINdzlAxw72A7BCfaX5o3mqly
VvqRKh0Z1WaclHPYq+7CDTlLKpY5rmrdb7kWG32jmcMpQNV4yPMoP9XpNGxBEZyvephpV2njIiui
J36K4OyvjCoVK0J5aFWNVUCXJvaP1tDW5ywsozuYyZ/p6BtbncblUc/aR6Xz8/vKLKS1UMLCJZBe
ymWCOSwZIvU9HSPrSzso7gKZbfUdBbRcwnCuGQcNDbbJ6h0KQ8fYaEqxRjVksGc2zbkJM7X2mJlA
hEK3N3RbDN6+/l1m5p2rjZdTE0JlS6rV/5J5kPcRrjqwJpwjhxcs6nsjwVDKuYOv7clRPRG1NaB5
4cSmi+qptpprXPm/abH4nHWs6eiXriu/vYmV6DZELw355hFb87uXk9gvpPkNgvqfGPf/4OAAxzNu
/e9x8JtH8OW/rqi7qh9/gYb/dSnL9gfeI69R8ZfP+ImKEzL/SQUt0R1dQxUEYgKi+xMWn/8KxpFj
QckEqNOA8n6h4ob9SRj8a9UALFcx29f/ExU3LFBxlTar5cCg4Me1f4SKv8Deb0yONOB4mFqYVbMI
/eagjJWPjqSlCzfhpCNV7+Vnrrku6/TClk3p0SxUvWgagxWoYogYFB7QcJjwhVs7XbQJE/6mrcZw
i5yMAAqhf0VGbnmtWq6MDF0fJMaDkU57vwrWaq7etHnyta+SZ6MwFqNpH1pL2QdDhoeOij5CDtH3
NtJ2dKfvMVIiK88fmpXW5g9uiEGkAGyafxEFZswxCFWNMQRPae1ITJaAfy3DGTygnqdJ1D/S2CWE
2lKGVQmlAFQsSACdxJkvfNSN7KtUtS1qDOAg3w9QecnaC3X0vfBzEOtMpCLDl7+cxmnaRklM+Acs
a1fvuQMZPTvkB0DxqnSw3PIhKdKvLgGpmQBZbXU29sjfj529FiGXT5v4STUrd5P6erDqRFb8vC1Z
4wBQlSaprVmBX0Nw5yqnodCvWHDiVefkX/vROiLdUPHRkN9D37mFeA2BRR1oqFos77JR79OwK66M
0udcDMV4MfTwDDWbyBQ7+u4PtGzz+KlKA2r60kAsV7RHIxes5Qodj/5rZ433dc2bkzE+SmMaPvUT
HoREJy58rSpWYyKLBfL7Yz2RA44x5yrNkivFnT5PPc9JM3lHjsNa1rbntimuYrWsFxFaHxreVLv0
MfWNNhn2whEX1dA2ewq/sYQEjur9oZnJaUmLIUZncd4mqtZXMKoejC/g7p7dc9gRCMYpr+STT/Pm
4ChJsQpaTVnNddg+hGZAgasBcIzG2cI+I7K6diHxr9pX9ZDspB+yN9GsXxODrGFUow97qBuXDey7
pV1XxjIOrWE1EpnGcsstKGmHEgBCTpyhZ1TctlmZalvf+iNPJyuJZquaipxH04J4qbKkZ4a/jypV
xRTV2JBBB/3K0DdK0pGnkjbH0W4aGE0MTWhebIcTg90yaeoWYtXrgnawu4NhRWmRfZ2Krl9ynljD
Xdxj1HKdRNWVrfL2w7K5oqAcA/jxZfz11er1N/2kGU57M/8dGnacP7Bf0oQFQvoWbgOqz42gtYON
k2BDw6a9GSNra8pYZ0AlHwGx77JDSEPjarpjmQZdONacd1frWiHgV/nBxibqBXje3ZBnvVHy7IFT
0OTHR9iki6bpoL/F9cOfv+n7RKafF2dRtUxyJ+jmvDOLz1Kh5zn15wYK+9Nsvbq0lHGhjQMLHP5r
P19EimWUn1w4WXqhTPb6z7fwFokl64Kvj1aOJZ2VVnW0d+g5LW4jLU0RbOKuI0o0vQhCa1eWKchV
ssr9+IPHbbNNvH+54L3sF2JOmuc7v325ma7WFcmeAV5KBjhuZS3C8b6KT03BlK/wSEXY5N5CVXVh
y/T3kWFdNsWTxgGY6LpFTPau40OrbrKDaRj3bq6AexwwnLx3qORbDRuhojymbrmZvisNVoRlAqV3
LFaCUFq0oPoZ8wms03p7V+TyMerrHdTsg19i31caK9UJf4AjO0sa31+HBBoX0PLFWOboU9TaAF5q
UL4DtjqENoRh/1jq7m0asGrGql4dtGrCQqk3vttl9RDNAUDER9WbohXn0KAhilkYiEGAkU8+Tvda
yfLpaPfx6NyGk3o/lpJBVjlHzQQFy51wn0H+yAtlC6/6VyzE/9RSH3EK6BcRg8cs//cF1dWjkkjl
W4gsHhrP6yoK48VfP/2LYOB+IiDHcWkAubjmclT9VyVlu5/4t3T2Bf8nVmZ27PxVSumQD5hWxMoT
tsKPzFXWL4KBrn0yNfgkfJ7DjIQV+U9KKfHiB/lfS6lC2N6cQm+8T3qjvicSiaSjbZ4bcuNbLo1/
Rc7csan66tIKh70D9mVi9LRVcyk2mg4o6I9SPZClqRU7jguTBxtdPtpdle8rdQjuIckRpDElD8ya
r0Nb1seit6HYZumtVXXoBZwq9YY44XND0qo1vyhmQ5FiIcIo2SSxuw/DxL5G96OIZe4OJpxG56Rw
ErzA6y6+N+PYeKhSPKCW3cjW23Hzl2WWfPWDFnCGmUSDv/DXIFfG0tThZ5mQI1OEPWKkSpI1jQFM
YTOYbEtR19EllIv8MsNSZZsX/kDDFlw6TzPuEmCv3pq10n8zsTsHz6sEHh/QdKEfkfoTUOPug3iC
DF7aMLXUCTlePaYXDVV3sIROJgnu9PMfOp5tWxSWASCrXR2KMcu+TZoP2XGyglv8akAlG8CIvqQU
0OK42iuuENsskPq5zEd9hd0YJtAJxLxQZPZS2COKZzomNlYwmHOZjK+FZWfujYVXEpFjTTl5xDAY
nmW4wbEPQOwz+pY7Yl6ypU4t9a3WiRD0MLKwoaA7gMUa6PO+5GHu81S1VqZLy9swsgbXiyGJiNHI
ikvoWtkVedMZYnSTLkcSN7OwJm43Ohy3S6QX2raAaXW0nKr73MqO6lDx7Wv41O5pZKG8yOCm3o2z
gL3KzRav0LJapkiwT1ORx0eX3swCC2TaFD68bUCAzvLSxifjNSCIos/D8LItXBR/8EER6SvNEvNx
NOImS6vhTBDy1BIgBgQOCwi14mjbSfong36XKlBlsVQa77FMi56CsCowtO/ODo1VD8dlpEiudE5w
HoC6o8bfoKINtrqGs5Q/1j/MlC2+NcKMg4TW/8x0+keL7P8ZK+vv6V3zhV6fhH9d+P8mJwu+1B+X
TnhhTf7XtfyWv143X37q1+nTMmFl0VEVlgZ/bj5m/mvNVCz700yJMi0CarG5faFe/Vo0hfOJf2oa
P+MGoU2RV/dr0RT2JwyKaWCbtg0JCELeP1k0XyqQ/1ozyaCk68KhmAwyR3cc25i7wa9605nsgi6J
aqRVHNVWxdT2S6Oms8MZJsFqKgsT1AuqvR81+8ZR2xvUitmqYP3cJ6gp4GtZcmtLoJmwodLosLe/
INECBnLFJA+pa2rEJALHPBivnXsKNKHuS+Ce1avn/jdV9LvCDp9oy6F85ozqaoaAHvH2a/SFgcO5
kEi4cx+S7tjWKGTklZmCUitll3oIq/sPWuVsXK+LO64JpGAIrB5ndiR0grfXDExFadDEBCu/UOOl
7ibPmp19hdLbL//85eYq8fU7en+h+cu/eketO2C95uObS5LM1yriLOmk7u0/vwbfhip1Hl1Epr69
BqdmiXJQBiuloA7EDKFHQcQB9M9XeX8EmJ8ZVvbCdeAiwgUx330VKyxQZxapsqyc1l3ig37IU/cz
y/AGcP2hq9q7Cg9QuIBA9JM4p87wgXn2/FLePcs5AtKwyKa2dehab7+nlXfCpUOhoAzPL5K85zjf
aKUXd41YdtixfERhe3fg+vmF4Qty1ILBhmzu7fUkvrA1aI0PxaSkzC3lU5gGmEYFzuT5iX3KXBPg
0jTOqCmeO6u8+fMDN9V3R5D5BuC6cOJiikPcdd7RLnXO1dg++XIl3WJfmCX980lbGVb0HLTFdI4t
8yzjPtsQCKJ7sM2eDD161mVyUWgcT8K0qOE3S8JHYUWsUbcYV63hHEtpnlM7vXAU6zhF8TPHhWMm
HQhaY4JjVa9gCt3C5xex6e9Ttw6vYiEKT2jie0cc1aJS+d/o6+cJlxQPmvSNKcqvsW/d1o5xzivz
7Khc2bCDu0ifm+Nm9GQXdu2VU1Uv56tBPMy8+TY48tVIsOzbPs+hpAzibLTBE9WI/kL1cmYzVOoB
3TNjzbxRZ0ALEUvlJaFTba0aSV4IZX2Z1IAm6KzipTKqEyLy3FnKmo8uuvRCRtr55YTz8s20yLgc
aYYdjHJe82Z3bDr4AzGiZXw5n5tjbHt0zAiH6ZJeEI253lkqeaOtXNM6lsTBkhtlfVGIz/vcYEVC
1wssJxc8OQVp3sKMKQuCrIaQ5ecRuEeKTMs+Dp1zNEml2MZ1Pl1SRbnr0XRw+gUbYQ2fLp3C6NjY
geVMPaClAay4ZOc5ChM6ooYJuDco9uAhcjoXcfqEPdO9JjUC6O36wU/DZJXa3IKQ2Xg3v1fspOBn
IA1OhiQ80bxcJZEt6NM5OGdTXS27AnagEQLCoQbEn3F+yC+PcTAAYjAhdZaYI4x3dkAmMLagtPf0
3F1nInM3ZLy6C0faRxS9yCiqkQygEdlcEconA3tDZKdNsVY1HnDg9tqKzvu07mt9osg3z3limQcy
/erlMCFHRdNzG1rptK5irhSRIHvpByg7SozUl2Zcags/5bdoQQl9KZNnpy/IIbV3L/eeBDZWpJm9
y2YGK2Hoj32nPVu+clsObbEOI6arOvEluzJ8xp8Fj9Kg1xZBPbrYANvdDwpEvOmisdzGXXJOLZlv
nHzQVlLnvvEzJazKrx+mCJDVxJJmKYU7eEnyq27HHV4Gaz2iu5RhOuHZWfMwmQwAxZTPSmBkGwTR
DxhXx6vBga/ag8EhKeNl4unJ9uoCECauOAPOUvx13JkSlfy0n13Mk0bt+GAkYuCJBX88T/cWO3ri
G5C2IA6skZL7fHQL+jum8bPZMcmSKX2SFdhnLy41vz+VKuf+to2g2dbxZakz4CfW7Q1xkLXX9sZ5
8mf1Rg2U4DjWMcsEWa6JtL0mc4+YK51JtAEVtYIn3eXBjLngGn71YGqUyErxoCg8qdGWn+1amXWd
vDDEcAUsrlC5jaQ1XoY2fRYsWeXC7OYpak/fOmJVaWY5t+o0xWhWlFtVY3TPf6IH6Abq5CmjQYVb
vn1bk6uGbZF8ahqskMoavCKdu/IFk1ZjcqAq0j3VB1AUlQ/tHzfeRuvNZQmbxNMNlozJroZ9gYH4
fkjpvVO0YzgcqA2olREe9aad/IVBBIdn17was+YmVYWeqzpxTz0Wzl5XJE9mA3BpzpAxBqrBWinL
dlF1efotncJdTEbRwi2Y8XVUPVR2+NTpLUfE6iFBn0ipRXVvWxWLss04cZATe8Amz4ksp/XLPFUK
+zbF6AG3dAcr47F1aVZX+RZTQWbFjNmjI8K8oVNuYeIzuBR378ZJsXZwpL7ujCi572x/RE5DptUm
cf0fSHHjpQZtEv4yP4XK75zE+DOzZfqPdQT3x5zLPvrkmTeWg7jQ7ZxmepyaYqMj+1lBke5Pgrbq
AqHRcOXoLIJRL+IV9k36zsgCFzIIQxtHV7rWvBRlGwAKLZNKeRyHILwiXUZbRKzf21ZjwY/N/MGS
mQFw5liC81VdrEUwadeY+3Pk6ZSxOnT2yEqrx0oKc1JRcw8zHX5StMoW98nBE1aLTwrCg1U1dqz0
qT63VFkXh7ZbzA79lufLqP6MP1V4ikm+WJmV+YiPfgxODEG2d2tE1KGuPgyGYR7qoSzWPj3BL0Jx
ho2TAXArieGYpAyET3WgxNdYlz6KkmQQPBfn9xeptK/9giMevAhtBR8UFWAR50Qd6kjVAiZLl2Cz
nAVBssJuvyaEt3fWdtmpD32UPCF7uCjmxanIGcE6G7Yz8LlFVz28bIvUreexrzTITTQSagzQUI/5
1SGdi43UMY/6xDjMbKZBwYKhk3e31FKzOhiiUWBw9ieza+TXPGMFf1kjyPY7qnWR3SgZh86kQFwQ
hMJrckwfWOLnPSW5TTp0XbjVBct5PR4mpFdxLp/bQrsq9Payyu1vRph8yez4gGIq9CBwDF49EJ6R
Z6m7jkg8WlSSCaexxK1bGUBjIFIAXiXxh/gtjoehVOMLdHEcVHynAqmwfY9Jt4NWf4MSO12j0m45
6JvDFdrJaFH39bDPCpZ1KsoHB7vfpYbrCxdlPiZxOX0lNAOILXwiK4kZVsnnIuBfi3KetHOB8VIu
IMd+IHfvqYx4mrjUwClwuvyDSnE+obwtTF1CYgmKUS1OhfYLlPyqyMd1Dto+VmurxGGtsmzltudK
LJrRcy8r7N6kLReaqssPrvvbyQkyl9A0NlLbMC37fSBwXqD8r6WjAEGwO3ZJSvUgrN1kB8/IeykZ
6vj5zzUpsN67r8olCbtGpKRBYYeb8LYm1lpCdUo/UZbZyHR01NjYuQY1lx66Afyn6Uvr2Duc57UF
pnabzneOc52jTaw0qduR89VQmQJxy1nL+az27M2TwSRml8J072kIWeNTBneXOUQ2dUscDapdriXP
cCYe9IItGF3iGQbreSD9FAgerpqUBdsz+5EWyoTkR+OsGdQ0cx2kTGxpKdVhrTJspMbqVScMzrBT
G8oJqumXYqOr6I5OmnPr1Lw7hYUTBEzZip7Fr87MI6mVTHWrfBgiUd/mIKzSq/soW7oBm8WEZdr+
55LNYSDoWbH6UVVWw4AanlusaPb1BTM+ZZMgFmfwcJRU5oqjhqwUP7UW6oi5DtBl+RATcLiiqvP3
AVYSHzWs3hLETZN+OZABTRTVwZWH0N+3rw+HyrqtBVkHtt2dQmkvmyaEwtmd/TixvUKgKAgyOQNX
yZIC9tJqlHthlw8okTdYWWSEDFEAzm+MVw83rypXWQsVsppugj5GA8xJfxHW9Q6mzjfTaWBh+Mpn
4JEbE85LCedsjeRjHyrBnajb75GWbAXSYlrlnKAS/7mocNkLU7m3AnRlJOgNR1Np4n06jzY8onUP
hcWunw97vWSVnRcpZNKwU3hTkT4qqzRhS62b+DQ6hUWPWFJooVDimJGA2sm+nuiskrSRFjGi3mLS
V62i7V9myT9C0/4eJ3sNk/1/KIPUwVn+fbdiEWK80qSP9V+7ehZDvsbdgNn47YsWEl3WJ1tFsMqS
Juh3zsvaT9LH/DcmGnzGr4a28QVa+4W6KUL9hJqWJVigeZz7sXzeL9ht/rv5s8DdMCKniuUT/4ka
8i0O4aBeYCJxf/Sy5tV+vtJrTMfVCVrCYVpsS0RZew2KHM7JCtbVy6LAX1C6QN+Zn8pqLSK9XBvk
/IpKjR/TDql7WlXQ3TFNfYowDNqFVnA1BPoIE1G7dhNDiRZdE1VHNE7ubYfQ+ltHbbYwCzFKOuZj
Rg4Ckquuj4//fMz+77YmxibBr/kvr61+PLZ/5c9/3TSPDa9Nfvt/QoirA379+xF4M6tj/zrkfLe3
g4+f+jX4dPUTyWz2627Yr8GnGZ/mN47fC+YqPyW6/+qTOZ9AEnV0g6isZ6SYEfNr7NFC01RVJ9cd
OwjaZZb7T4aeeLv92hR/qH25O8NGK6yxjL8deviw47+Ei9hVhP39VWgOyaIzYWCYSJSOPgzn7RB0
jVc5je7JoKd/qxRNsiXfvLmwMGVAkEJ56+FK3l8WGMYvjbhJXA4BdrhRMNzKP8BZxVsM7eWG0bsy
TZizJNu/hPa9Ko2qIqTH2VTBldSgLRI13CwGLW7XSaUFC6tNH0oYzrdsKqQ+KoGVb8rAUg6v3vHV
z0Lstez3bZk03wMeGBpPjP94fdq7h9aUcFcxfoN7E1nGyUdExlQU5c5Amwmcp8aAVWUTfv7zVV+W
gf+qCufL8oI0l0VLnX/xHpYN5VCXAVnUV2GdSevU9Hb2xUwt7YjBo9wY9mRfTNC8b2WcSiy1Ouya
PcIVqJRCG/LqOkVjctaI58KsKA6ylWZjz/rne/x9OGlQ1xwNXofhEtTHSvt6JYNUVY9tASupwRDv
oocl7oUuzvsers1gImppi11PTX7UuxDVxZ8v/i6w8eUB4VVsQ+un82wb7gx/vhobtVpFuk0u11Uo
q2NEpDpsijg6tpDtLgFCKAKsJDORfMFrZbmtdjUkhllaGO3jMRTLD26HOf+qiud2dKiBEFxs26bh
o75XLE9IrQqzyeUVFv9MKTDV/ttktBDdkVina2oW85EucX2Xu4AcqP1g72tmMV4QypsFlxh9wf7G
XLm5Uz9+U79PJNJMLd3Vwd4p9y1nvvtXD4s0YFNCAnNOJTD8jnTP6ej0GllIAup85qDNB5XXCIcy
mgO2sco+F3n8wSN6u/HNT4jLa44u2EdpO71ffVItZdUx/foU4Ev8ZXQTSPrFfDsSY9EvRlabH8zc
dz2HlyvO35flTmP9/A0BbwhdgWtv9icWMyZJjJvGPskQpEh0B3R2MxxxyL9eSBUSNeD2nGo3rpUo
HD44aonfR4fOhEa5ayIDpch4d/Dx4doESuEMp1ANg4vGqV1cNlE9dn4QAr6bqrykF+ev+jiNL5oM
x02P1Adr2eVYwEdKx5E56h4cGZz+PGx/m8I6+4pFV2TeZng989+/GhcpLiQFK5x6sgnN2oihq/aG
RsanRm73F4FYAEeeUXhBPsntn6/8+wLHpZHSOCxuDuSQ90NSmGiG0JMZJwfb9Dskd4mXN1meedh9
9986DRmQUXf2lZ6hIAz8xPAmxcQoWKl7ewHLv1iSENRvOSXlWyewYUz9+Qbnw8ybBZj7m5krRNTM
B+UXi4JXj6ZUazcEjzROqt43d22j24usbNuvjQiri9CUzcme4pBUKwb8ciQk+OnP1/99gYM9w7PR
bQjJtJDezxfVSmJrFJI9J3c5BY1puZBODedDC4Y1Hh9yY5dCXgaVgnyrjMbgnoovAtIUbn/n5pX6
wfz9mzH85n7eNYxbp8Q8tA+NU5paD0Eo9+RufQAQ/N2gMOER8eShBdm/DQpHoKhxOAbCY4CkAxmm
mU0JBvzRK19eYDEWEKJiK2u4k8WXIS7MLahNuZslnbswVIhugmjcfM8zPByF27ofDNq5Nn83Juj4
Qlmii0gBb72bLnWkY09tRfqJSdLcVX1VbuAP0mROq8HWVx8MgL8ZgTSaAYcwzGObfb+lKCYSTgT0
xmkkwyfxZFF39y2GcAcnrYdvqek2CwsGduzpCtmt7B3dyrDr7oI1/o60azjgJhzpdeDU2TK0ahS+
IqiS3agG9QahUrJVsXfMPpg2L83vd8+I8pdWPFYYf7PVTDRhe3xvxalsCZf3olYhUY4D+UU+DNzS
nPQAYFnpzcGOZHuLeP67W1C8oJrTn5ve6vdajuG7m8aoaGolue1E3dx98Gjn4uD9TUIvNKiBsU7n
bt+uexNUG6okbrIu1S5a9NgZH4Ens7UhkpYY2sLdje6swMXS4ziJtr8lw3CZ5gkNsE7+MFWjq/87
D44GPBsjfDge4bx/vlpwuCYpLAiOTvVkAi7XorkbBDEOvsztm4gV+IA55bDDJm9a2EqSf+2ajl1N
6Rz8VSP9RqGVfxHlTXNnEkEE4hr+tx7byymGjrbNnb4b/4hYdQ2mmqAc7cWxLKbkyoz8z7gZD4e2
rodFGhXEXNZpfsBk8rqoClbyyXJ2opiakxKEH6R2/1abg5qyRlMjG/P++r4CDRAF+bHbi5Nb9OaB
7mHxpfMLyq8kVGNvtLXqhpC8D+uK344l82Udg3BqhCDgmPNK+epNua1oaVNk2inI3OBJa+kbmG2X
LNhG6hV2j/0ZSwfzULmFfda1iVyvlyL9gzH8d3cBv8ByuRnDoNP/7i7ifggIkxOn2JnzJWt8jhcY
6oeryBKBl7T5E1wy/xEegLGI5j/P2qbe/OOb4FxKRx1UEMXMC8np9aOw2wpT0EGbTho+gqjGpvxS
TI7xLZYGYlW8BGhXJMeJ7A56AyYlcG04H9zDS5HydjJzD1AsLNLbcSjikPzmddi9KBoCkNTTQEmh
rwaLjkw6T1zsWVk3wVLYv5M4ttbZOIVHA5r/zZCV5E62MpyWuJcUX3x84UraBlVzF+stbOnO0M42
MUDwPilMA9nlu0pY9V2a9fkOAzYkHZixJHIN3QTRdN5I+qiwuvLdy3HLnujvfLRCvMBa79Yt6Puc
dSzB0MPa691hNMm6Mg7a/tcakeQjRZKNE0M4mfZ5BG06VJkCihSUj1FrJ9fZfAo0gBcOrUJXJg9M
Y4P8ZryoMu0mwF19NShK6eWk26wSnBlxEjD6H1Xdk2TSmA+V3hEMMUz9roUadiXhEd+zMaL3iXN7
8fOkMwy6fionYFEcCEG1PUuW3YYkNYOpMIzXI0sGInoIji1BN5Mn5kMR7gFznmWumwd3lPGx07pV
aU3KAfiq3Le1g7wkbky0Q332UOJHeFXQ9lyNguglUsbjs4n+iIEvGFuxlX7H+Vxcs+/htsqr2lm2
FJhTjeXt6Bbt89SUGgy3XPXSTgsuMWds8TeGkVoPSn5vd4ryVKSNipHhfC7Q+T21qEb/1Stys1vO
gVmbKLTLS5927oZqjKFCveWcO1KCdw7wwBmvhPCQYp5PJJm/NwL7syqV81iFBg1HLPFBUlrIhFbk
XEyZm+LF1YhjJAosEDAG2VdE42xMDoZDGoXr2G5m3h2OkNWk4e/jdwi/MJPcZdQlZ+IIegRR5fiD
hKD4KCOOcPgL4gqTJv2h1Mt6NyfzIrjvf2RT7B77UYtmq18/3FW+A+tFTx9TSCR7qi1l3TYxSqJI
hCfHbZWL1J8a+o+tHLfwoK9Egh2zVUwXMlZc5FWtyHfmvLOkpd5dp1HDDgSodI8TfXlI8BsfFlVo
84cv/8hQk+yiCCvzphLx3sdEblXZs/eW0cvgAIsh+blXWQVkHIXM4gOxNuKoZMxgnKrNXRpZ+VUc
SHWjmzFTrjTt4RwSU5l67lwWylDLd2lLM7ZssQ9PX16aXs68D4C2pwiq9SXnLBuGxTB6bedmSIrH
oNyOvSDRqz40RZB/1f3uMiEx48A7bciGz1DCYvGBYbRJtzai0ZIQ1rMxjbG5LaZhWISlaV5IZKT7
Kk5gDBTEJWAqX+OLaqTx4WU3CkpLpl5BwiYeU5l+mxhGcSnGuN1NhqPsiyRPVgRMGkdJtjQylKF7
6vMyR4mNZzAUw26JH4FcdpmY1timYDrbBc1GI3oLdgU5Pis9rV144+511znTRYYMe1v1BiwThbQA
n5HsqVpAt7IwQvHF7ZwKrftIX6QlcQixM6yOBcZF4R1kOU4NI1rvJQ1yf6EVlfG5LuXwjBBspxSG
v1Nj1zmE1kxKL0lkCP+DvTNbkhPptvSr9AtwjNnhsmMeMiMiZ6VusFSmxOjM4MDTn4/Q32ZHKbVk
fd93ZVUlBUGA+/a91/qWks9GI0yW0uBNhll6j0pFvKkOVGoTGmsvt+UWvpS4ZEBUlmWdq911VYx4
zZ7YhjZ0Q7iwOO9WasjkkpfxbWJxPpFIAICi6b9aDOZdYFxF/157Tbpn7Sd0rQUksNCivrZWbW+9
YVlqnih72ye71nkxlOTFHaqMh1C37WlPrl70ltasfhDDxiXfk55LLwCzEFG7nIIq34xYl28C9PRb
t4dGhbucaAfQnJtB9sGy6fTmkigQu6PdhmdYauG+F6TH97gBjkwOWOO9XJvjAO2JTVfY07g2LJls
wtqrXrxED05wdyOOY4LlJUY3sRbteB+YRA4r3S1fiRhmIWyHkCWl5LleT8qlj2Y57DINCeevUWXx
na9noOvdyxDuX6auPkTJJN8DvDT1QjoRmZGQTxYYe9Jbzeizd9s2nS+W06gPGQ7FLeGN3tklPfoB
WMh4aJRJluLQWHtdNGpvwJEjV7NtAK2AWSs6AVBxhP0hAwbffVtXMGCy9kl44KrzjFDv5RRxArsu
ZeNgtk9l6efxwo4zIk+xhd4BhRacAJjWseWYz65kVfet4tGM9dtpYJdFGlnDCwZWj/8wMxZdkd5Y
mgHvCBvSNgU4cdN4KU9zOPJp42iUzzhm6dDkU0NakEfaWdO19Y07+F9ka5ffQZnQUhOlKRd53uuv
hRvfg/Udt5g/NhDY+yPI2HDnppm9qbMJPhDG4T1TIWfnETOzNJHq65mnoLmX7cNoqmTl156zNg3p
3cpIXlxXJce+axEeztWm3wl+uWvvqklCo1xSEYqtyXKrZP/AvJ4AlcnHixtP32FKTbf9mBU/mwnJ
XBwhRbW3WpQIAIvmbEWFspUTJK+WTLHhsYQIIFwt0m843GarLvWbba/PHIkqCdnbtOiL55U3ruYQ
KhGG6qgTqLqAsKw/StqtJClU4zu2dndlE58sVslUM/GevLZ50pK5g0y4S7wiif3DhtP7YuO/goWV
6OPRCgxz6WsglhGRjAf8i/gcaiG3PamxZJIidUSssUYzB9/dt9OTMXQWEru02ndDqLZVr4NYlOo7
WPdhZg16h9S1nLVVOcYpE3b8YKa6eyjGjoXNhJjtmWZwn2lDezQhKJwzkCdrww4qQhPntx5wlP7k
xnZ2HuoppMdMcuhXw80Ypc9NkGu5N1NH7iqkIt8nMsIXDfypZd6A/mg0WPyFYwfw+jjjGYrLgSo9
1IAzKnEWtJEZjGXGEjnm+JyNmnaYyrwBhWHWp4KlecuxBti0DnnG0kETQxavw31XUWquTKsp9kSd
uS9BF0AnYX5z2193yCqZ9s1gV3vYaXlNb9H0S+j7CW/51PnsZsU0Z8eU6pwQjXiITIq2sCqse6g/
4i73dfpwTrEusNWGkNi5U503p2SR84Wkx449/2EkhPrYlaW2pQwynnTN3eepciYeO1Ii+iIWDHH6
xLvDsjJXxfMQQIW4fvRs0Pj6aeTdDRgYoLBkuvlaUlZwiADaDQe/ULxzLec48JkghoBiqIoT5VxH
5lMPD6WeD1ng+xLeANfr7tHgsBrArzuGYmy+hE3IE+h7BRgcd7IPTA+iQwwL7d03h/ZU+2nH7SKd
cp+1WnOMmwLQF6FF1Tfbrvi4LKClNQcXPbZMyh7D0tPOXhHjjrcmcok9Y8r3RTCy+oJZ6cpVb5lc
D2ab0b4Qso2cBU2a1p2SQLUIPNLhXuXxmczqalrCxGrwHzqif6B13HzondZ/aU0nvmH2Kr2VW1FN
eEQzoBKduzwkopgfcOm0LzpVL4rQymrurK6svhe1CTCywe21T+yS87gpVIc4hHEoCfBmvM9bcwOH
YrrBkTW8svLU5MK5Dq0qyytuK5BXC68m7D0meNFa5jJSx2Eyn4Ad2feoIC9j4jxB1PSfRmvw9qyj
RDh3ios3dI2qK+ctKzx+70hfmBQa69FNNBBQQZMj5COLYelKo16WhYl7NOgy1A/lvRPo6Z6O7LhG
DDmnyLrOK7JCdWOknr2JrF5tLBG4x6mIDpBbEEKZcfzFE9EbYxgqN8zww3kUBcEYJiIxPPIEG5I+
srVJ6VxkMeb7dWJb9fvglfmASMudxlWba/W3siFMeRllbXDKHeD1yLVg4PPsBf5+4PqSW8L1vHrp
FuMAHdUKv+Ru6ZwgzZc/cmKU1UYb4+ilkr6dvGSjPu8A3swGMAgL/uL1UaPdpGrqw/WQmLK6ISAM
tFvci1VpQPFbzAGjWYMNnrCwcIFu5Cw96zAq2R1M4OIn5RrYvJOsuk0C/XsVNxyHwIBld1nusXmz
D6RvrIjWuEiRhcgllH1hr93OMW9GTxroGUEDvTU9tfwyc5uoOSB5sZ8hBVnxCrrqcO4b4pAvQR9G
lb+gh1ClW7QI+rMxZjl/nze0T8yOqYAcawLOJIp8nVUcLvoxDZZVDw5wQZ9Z3E26lTvQ5nuYS9f6
IXOrBrl04wbnEg7sWdb8Jxo4xb7SAgK8+45/cjnHYrmmipaBxvttyp5Xx5RAhREg8L8lOgjUVVG1
xV6Hw8fzEhmzxnMutK8wp0RySrn+r6QYizuSinnfe+V6K9+W/QaGzdxotNoLsWXeqtaxzrNpMldw
aUpJGVevqCDVO+s5sWfzUY5tmE8M5lNzKEuKAq/wX/SiDfSVcm26uVgQy9cuHVHt+wPoNBIvHFaj
eS3L8vlAkIddciQajTw6t0MHVQ1MrXMZF8/tfOANpaIvKyNHvQexx1pnj1hUFn6MWH7RkUzF2jz3
/trUZtkZSpdwByVLv11To6RiJbzhzg6y5qzZon2ynMDeuPhKkW4H5s/LKEpMeQstLK+rJCCIhQKb
tp6I3SsQsKfeAaCjsdFJtD9VU1VgBRQ5fVFDi+YOGt88ChWOa6+qNo0PbwcUxI+u96xFVw3jnu3g
Qqgrdmujzvcy8oMdq4N4ClVNoRB3bFJ8xQXlbrjT0iA74LVKbrKI2go2dvjQFNK85Z0VCqAu5tXE
bo37ou3aJ3527h/VJmrYIQrXxFYTAhOa8k7awTShDbX0QxlpG9U51S1Jy9mpyjX+Iczerp0QQzkc
xhuAEaaeBiufbOiFB/zuw9e86RZYtkHsXahH35CEcXOaIMaa3s83R3jzI5Y3/YVesHUcNCvbZGMM
8+n6wyqneTIGg9YhOVo7yY7O6STrV/SgnPu0lLvrTzslOnw3O9WDbI2XVl8o1EPfBIX3Q59bxTpW
8kXLIo6rfYhxilwKubbBVz9KPTX2nP/MRT3pND/SARAQ6oZTEs3ETiqEBy1u2WxZB3k+wiAmgS3l
1CBVFHPc5glOUpp6YUo7W4xxwio3bxQ/d1QrUMmyYqa2r+aOBQm8w55O+XgYVPEUafE3mJrOOang
ErEDwn7DbW0uMR50N6oJxAK3nnXXkQf3Tsysd9+QjGexNHDD7MrXvjfIfjKYFpNlQ74wxJ2yiYEI
x6Bdk9GDVH5KYgu3LzBgb2hgn8JbZMwqq+EblIWUvpZOmTh2QbapvCReBmE/7RDn6nsPnOZaeUN6
nmoixhf4dL5eGzRhpvGyBGPpVuupEiCpopjfU8CQXBIWYj3Rxnqxs1Ei/66c9KtGwAahJlY0rgzi
JY4ZWvyPbAiCy/Vxr0I/uCuoLWAvz293imN6STfEusOn+5jO/WuywgDDmEYFyhUwCatISLekUhqr
EQDF5qlytZgHHHj17c/lyDD9hSMmNO68j61YqDaG5plN7RPWdNPf6nOe1BAU+qY10HxGFGV3sT1S
wDuaqtEzZxljioljt1xZLelMdR0WDn+iotjRU9p8s6CcJz0w5VdoIyiFGcScr6ubzZx0h+jrIa5j
79Rj5bA21y7h9YhEpwNaYywy4xJYpYPLjdX0erxjP6JZ2CreQpOJ+J2HdYiwDyCjNwUJaXeKGePT
dF2IiYNrnnB4HzEBwc+MBsDVHXO+g60NPYHKbXkiiQlg4ZDyr6bqUBVV/w2SYLBGFapfdL2ONgWJ
Ia9ODLstHux1DWX+RHNMu8+7hsPL3OkrySd5b408EQueNXmrkF2+ZjbwCqOsw2VG5tP9tbPtB057
dKXiUDPIjaocew/Dvznn877Tza2ta0MSuUPxQjTHcHCbsOAgNmrLugywGhZzi6jpi2Zmu+cn2Hfs
cn4fbnWk+KeOOfDWw0+BK0g4bxaO1CN6cHE3J1WdIp8Ms0lP1A9GNzptkd5AcTrYG8fSKRv7gMUo
U1TQpALJi15lxU62Y8QMwvLfxTTSs0Ei0ueig7yud3tnLE6GNQHc62DIM7cIqIoMbwMGXdyJBNvk
Akgo1+fBK18g/I9OTjyhWBgaHpE2RK3c2CkLf9tmMdQax4G7H+G+hieadR+GTWrrocOM5rHjJOq9
cybnmF57Fdd9XoQ9e5QglipbiErnWXNFxu8wD4AKPw6WBY7gOZEivCtZwrd0jwTNCx0o4vwsIQIy
NoVv0zQo+vxgdX4NFTfmMJaX3s6rHJLCApns/UqtyzzQbwy9jx77tHwDPhDdUNBQlDlJeqO30y61
e/NbU9qUvfOE1SuFvdcD39z4tYxuDU4HgIGG8TElOOAxsHUs7z5nMDe3vC0ONcCtfW9uCnyCgkP1
DdwS84PnKX7tUcccr0/8PwYQv49kmUMJSEf4HJ056vbX5j/JB3hYipZxo2izR5rnHx6w2EOj8hTS
gZPj09e9rZK1vI+j/qXvSW8xTM2z8MvnwfefQpwKBcY2I+P+8verm+dhnyYTaD50ZH22C33u84gG
2GVHHZ9OZ+IgkmXK3DyNSezmIYqAvvZE4xw7nNb5Si+rwP8Hg+Z3vQ1iP48+z4zZQPzySSAV177q
u0DzzqWg/kGyzJwA8ikB7IIuXGqzWP792/5BsUDIhwGxQLfgh/9meaW87ZMSqvAZzkK1JhA8ShdD
rPsfhglbj4Bx+14rhh40jOffkjc9cLjg4sBGtPXBjV3/+e8XdP3xf73/XBBTunmcisTyM4XHjG32
4HbSzpNNT0pADX+vSVvb6HWgNm3T/Mj63t+GljfuxTRM60yFdyNhXz98GJizPkvvlqNbVivyiJL1
0NTBUc8jKsw49p5sXrBdh8PuH/OsP9xGD82nTSHqIjiGXfTrIx3ARHeVqOxzH8YE+U3+gMNo3knp
LuprgxiHWz3Sn1WeJZz+2tK6WGURfU/1rLjN4Olv/n4XPycPUHCQz4mDGDk1QkgMGb9ej977ZtaS
1XFu8w7/X1O2O9jn9I1SjI2VCr6iOm0vYZ4EOPWIll0Hea7diATmbVcw84UtCm0TEnG0AHBuXGq9
rXcqxA103S88mXl3/7jk37UqXDJqK50wDjLDPjsVCjvNo4iy/yxSkd0IvbE2fWSn2xhl4oaGsnNs
FdW1F47O6zDUzezsfDU8g1Pxf3pK3iYdx+gfr+TnXJOft5Idw4AM5XJ1n35atKaly1nYPquoSZ6L
Aqh+YsfdUyPSbEW0qXknh2SV1AMuanA2B8GYBw520mq3Rje5B28uhKw5IjOw3Oa9Q4K56oMs/5f0
ZNY//PrieDonT5drJBMAy86vP/ksm1OhFpvn9DrhufbA4jEtX2PK/AVXRhQfLN69NecWxcRxKNK0
oYlZ/5q1/76IAVtEc4N02WYF/SyCouZi09EZeF4HunrUTx++U3GyIqXyFMwTo78/Ob9rbvg8jxQE
5EcofmfQ0f+cZyuzQmncZ+bZKkh9o5H4zjgGJ26Z2JcaqN5RAbfaq7okw29u1f390/+gf/J0xug8
HXMEA8jKXz8+rvAlZjmv2hAYLU53l4726Hqnzs9oYrc9uXZTeuNJO14OQwvrz6mqOyfy5eyk096H
onz0lAzvUCP968784ZeYAWr8CLNu77cEjbqICkdXjQs4Gz3cVUEJNBKhiq3KVxCyzT80On/4JVhz
BKKOef9C3vHrrYC5R24Dc+Kzz965cyxOeL0RFw8yKxjjSIKJyrqzMc15/sEh4epfw/bfJUK0TQ3U
aPMqMi+Bv36+VhsE/pSegxHU6fZuMYS73Mvy9wqczsJInJUxzuJARrzP/eTltyZ4s8bH1pukyt2F
dd//Q279p4eDC6LJCnHEN39SsP6H7GSmPJSY2NwzPTv3qU5ITIeLmYSbEkERjQxX/LBt5gkEUhIk
jUesq9J2a0RRDq/KdIHDtXjsyU5V78M0yx3+/vD+4QfjLnGrkUuyaHzebEvbklpoCe9sG+nc865t
Rlid5LQ8D2lT4gffr8Xydb0ahonRxN8v4A8qZzZ7dL4QdHiF6Kn/+pO1Q2H7cdQ5hD0k430TkqBi
JumyGMf0WDhte4TGOW0Mawh2MU7aLSnd5b88C3+oOVClg/BBU2tjGPqskULLXLgTi/rFd7oDYlGY
+MbQbvspYByqTdMXDyjEoqpp+zCMtIeNGcPiSLujVURhgv85rdaN2bx1oZGvhi6PPxL0RmdXo51S
BRMBkil4oH887b8LqWZTyqwt4XVBQ/NJ0ZQ5ipNk2SaXZl7j6FiJuw6DwtEu3flUMo/9Ouef2/T1
r/20zTAUcWcLKh+NyvHXHyxKOP1OjRldBs6XW9fpyiejYvytNI5eTW5wSETl6N2R38Djyn6eEn/U
0+6m4CguYxQZksiODHBBGmbPo20/BLyoi9KJmopsYRr5V1FBXjT0/xTdEkYysD5YeDdjOsyYBxr4
ViFsgANGtwuS6qh0tGorsswhmcEdk8+4umkVjbN0X9dpKFSAaY90JdoFM9vuPpr84vVnR+Tn/LlM
YLeTam/u6oIgJp+In/e/P+d/eNF8SioXYo9Lnfg5y0j2blpDJkguNmkqN06up7sI+cCXyDYNjLNp
f4qKiCCZkTQXu2nyf4hg//Tx1AQIupBc8aJ/qg1CP6P5pFR8gcyhHfQKd/y1OsW3UO8gs/ca6bBZ
tUGX/16C5fjHmepPH48P1LPdWZT927GmdxorV7WTXjRsSWCOOR1eSsMK94xwjJ0RTOO3XIeCIEnm
XWtjaP/j69u/X4A/q0ZxbEE1BKn6SQQ59gHxJSrMLqz9PJXXjmblU8MsfIf+CVdevl47XcOoGydo
DvkPo/YIKyBmlR5AMWt4SPOqtqRZO2oFIgHIZomx9tS7Mw93NEeaCXYQ0eSxm6Laa/FAhxq03jbs
Yv6TUdDQXxJgW0wL1qH6IdCG8WWijdNh48BFvgLFRPctdgYuSpM5w+Yi4qOxFbDo5FNbp8vriKAj
zGFY5uRWPl2nCRrS8fd0butHpIt/ifS+emr9KTi49G6OP1WM7iy1KMwGjV0863b//mz/fmLmzDp7
ijwXuwSH5l9XhFAVWMzsrLiQF2ve2CmtrUUUS7j8IyYJiH2AwEZQKbZ3oDiw/lH9/V7j0IrVKf9g
5PILf+bUknlQTRnmIUo9l55nFrlMZDJPP4mGYYJoLTxwf/++5m9lBg0j5KQe+9VsSv0sKY9SE7aj
1yV3c2AWWQyhbUEBKSzQHIx/rmUW9jIgLp3RcrqbI7Mqp73UeUc+Xyn/o8Ewa6FvUvLtF0z7uWMC
Hea1PmXhHI5qjvYNY1Css7WIg5j++Pdv4X3uwqBbFiA4KQwNlvLfFnJhBqJ0urE7hwSk3Pi1WR0d
u6pRUNkPI83VBU2q9KaQfTstBgKuCECrnmqDLhpirBA8FJX8nhl/smquDZIiGKIVk6WLGn15WyT5
lySteYJ7I52+0iMstsMsz+PkXj16kaW+p74xXq6PLzNzhvJuPN0PLOIffhbAvNbdOTVtcIavcjLN
l7QT/T5lUH7M4zkPxqu5Qq+yduZYYdxP02BTqd5dSaXyjeyFfwbDUcA+Ir2qBUmAm18rSWFiYLwt
FDIiDxXjG8MiG+nxSBT7Eh1OvL3Wx3miq4snkhQPT/ms4SOBraTV697pugdps2pMzhnkQLJBgORD
w861N+mwATdoydawjZhGt63RbdNaj9yVYAYBoCv9Efla/nSd8YVtScZ9OPTFk5mXOhnPEo8Rast3
LzKN11gGYo8UvoJGxEqTV44Z/+Mp/vze2JyyQcMiXr8apT93CBxf5WOCS/lc5Wg8tKFjp3XmZcd2
5JqUlOHnDvj/LfL/oPo6vHf/d3/y8jv5wm/Z//rfP+r4HRf2/fey+5bF3Fv+A2HGc9bw/Df89Cqb
4r9sSi/CeQ1adhxmqPn+41W2McPzMhPAasyHitlc/3/wlMZ/6UjwaAKRQitw6VBI/serbIK7nH31
PAUOBR09t/8XrzI4xU81qckF0Nm38YvQAQDz+Kk47IB30BfMtnEhJSPXlrEg0YHtrM7RNNfeofn7
6jZWudVLv/tqT3pDM8ptz6XnFy/guYZzDYKa5FdN5JswMPxnhrzfkNvWwWoq+2blkq61FTzRqCNI
QlrGte58FxaaJ0ca6Kbmv3FAB7nSuuzbmJrGamxa3qAahPpLNMg23o92Xu71rhyeQ6dsbyrHSu9t
qpMbF6VnskAAw59OsOVPVZ2ci3JynwKCQ54JMRDLtiPPZ8ROtiASOdo3TiJ2JbrGWzYf2tMGf1Yf
B/SINHhus7xZkfvbwt2Q6Tl2wF+AfjqJTA4rN7PMfVLq+s7KGvR+QDNi8qvORSvFMjFE8TK/kqfI
CfNtR6Q8wkj4a6QGND9iJpK91KL9/Cc1xd+op5bzSGjlR1UH47Ev/ewm9LhkpfjwYdCcH5UWix2q
GrHzJuB8ITcQslx6Bt07EYI0f40oF+6ujLhP16vk/JCedbMSaJHLDwA934jNa1ZhaRmg9kB2FoPj
7nLdN1YhisAfdqIXL35nE7oYmao9z+X4zmmi9Oywhu1NgwCjVvA3DML5wa86VDAS+BKAt5h5NpVB
OM5op0+Wzm0mHkPfuC3ClljytcP5wluT6yUrK1ijhkzPynYRBhOoKE6Ta/JNCG/aOYK1tOtweNMD
zlJnUTMm3fVRNqxhESOFARakVlYQmR+y4+8kGIdJtTt7bVHo8ONVY6sTTSPS7Xxzk8hzdxOaFJBM
Y+D8SCAu4qXhEy00mnXyrW40E3UfQ/X5tuJ6FDvf5isTZW2sLFCAUMfyZa/xoaIM3R9oeOofDpmR
e2IaxC4bI7FLrOaD4617sp10PI10Gr+ahcld9PoTenp1yUddLftGwWuymmfGASi8g6Jf9lVh7oUX
IwLsVJU91FWLjidS4qzFVUrOUoDdsFc+Q+vO8J4Zodegm1nxnXb01mVjeTeSsnkduj7BFJibiw2x
54TR8tqeKsZsa70cguPcb8Tr7MuVMLv6FWWWIjtkiPdQu6Kl41j9KsLKiVy+EeEH1bCzy0U+BDOg
JyDS2rM+gF3b5J2MRckAv2uLtQxqZ4WgrrltQ1DcAPLb74lysqXo/RCozOBPS7umbmaK1JwVD7xX
iGQx+gNcSjlZzlbYqXtX6cp6KTtPEcYkinUdmtGcQDhGb3DEx+M0ufXRI/5qB0BM3Y+hSE489d1L
HWnGGo9NBb+rq3r0M3p4alyjPOAB0TeGjIlHawqITqHBVKQwlXnSxiq4RxOMCpncs0unx7DpktRZ
unpl3qajP51CAv/IRzetFYK2FjwWeeIjywY5yXDjliES8F2kQ8xDeRl625imMHJyUpVbt7POeh6o
Bx1lGFP+Tgc6KcIDWSkZRAdvcG8V+bPfJB+7AWrt7DtZvCP5be4NlkqkOT2y3Uw6zpqMwZMbW/Ca
wkAHjtU8QnC0FDqNvF5bhHauLeCCXGFeb6yeVwKUhbMCLWnvNTMKll0u1QGO2HNR+ZAMyKA4UZ3F
T4g26oOZa6SLMmxkUAo8YqG5OmQxWc3AnmZuV/m4eZjaGk+N7sYvfiacl650D9ZEiuXUqugRY0ax
BqKNoMfSqtVkyHEXT2qEtA3S9oClPHh2TC1axijUdkFbtJfOjbpdjfCLDhlV1kJBm0QbUqbH1ki0
W7cWAQF48J90Uv2IfNM7e+G4yqgoyrVpU3YTeVelR+BYWQYzI7pYkDSzQykliB2EZto1sb/rtHLE
vcq737L9JMFGH1owiFHtvjDuNvfEhKNIqYd0h/RGrJGZ1yfuf7fo7CYjBEcm52iMKSsrr0LqAxHG
HQzAR4UeXsJw0JZRQFYg8NjhdbBEfIymwOGt7ggRTEN94YBLg1BvZmsgHXRuamaeyOVqMave3sCz
8Z3qSEK0qloSB7Uv6RRM1mKoCapd2kORHjBIylvSAFFh1KbJKHlwV3XcykWdI6tdKKP315Uc/LXT
RbvQLnm96U6/9za0twRWFiqOZuFpiD+GwV75TdbvdZfE5zLIBnjmhUPInZTWukbpcpsifAVqE895
OyVwRxxHfg2gP5I6y7rJA2U41T2O72hHUaKWUh+IP/cDta/13n2pe12utdnyyGnfowYoH5s+j/d1
UcqnBlflM+NK7whUUJ9fCetElJrJImyPJv05ymGklG4bL1yCYu7iuBl3Dk7z/QAO9SYYi2lnoRVd
o1HOViRK5asOIvzanLAeBTkiFo9e01ZyIWsymllb9YIXArzHvu7FoZkq64CzwD+bNLLWQxVqi3Le
qdjvkr0Z2cmdFob3WdeNp9BR/jFup/SjU/T6OJ2gpyzyx0BmrM+GSQwsMtfvoTHmty45oYuGiSr2
FLvYMGYuLjJrHmQ4zsReNxAbmQbqu1WHErbDMCaEA1lNQ9SaNI8eONQ7XRLruuBJFQeXD0Q92Ff4
KFP9I/FcQVvfi55Nd3jVxsY+6mPvpIuAkefGd2J5lzVucTOGLGruHAU09yV5HOPiHsaAHS5rBu9I
UuPg3BYVTTfC6shuvdVdu7qLkTXyBzSe9ro1dw5//wbZzaXThnwV93n/kKtGrtJEU9sgkucycogO
EcNF04N+VbeolIMq7JeRL2iSIIaeLHnLuzouw4qHuPHsgxJ1Q+B4KbGRV5fGYgOIpfmI9GzFeeob
FSyiwyFGEuM7X/3A4DFtkUiXsIl5aQn+MzIQr6XIHqxYkOZeQ6crML/iTSBLiPpGQybSNs+BisSR
lSZfG8pChNERDwheov+GNL74miaqiBeBF9fnyTGGvSYD+9zkmrUU9uDfx6Xvb5sCxTD0mulHDZui
VnpP2kMTnCsz1k4O5u+1XZnhpg+tcSVRKaxwvOJFq7xi7cSExZC1y0lSy6x1pAgBTEaX7FLV2e9W
TEJfFomxWiMeRueL7t9lc7uVCdRKpgOGhry5G8tFjkZD8daYDnBxt1qNY459fJDu+2gMGZbJ1Fw6
oiEIknHIagy6ZtuNLSGznhg2VjG0xJF5Yql3hVz16XCIfKfF68crfbCc9jaalLXsuzlLGR/vIUly
jsyFvCUlMaUL7rZbYivzk6axTkBYdJ+sVr4ktanWk2FW61bY2t6Vbbl1nMFcxNEo116GBylBXrCU
vRNgklB3Aya6jeXHMdHPNhEYDJdXzKgl5AoHcDAWnc1kEyYMX4WzeV7zokV9fOwrWLiVrbqdZ7Te
thyTeKvZlf4xRqm7TRp/XDA6Htd8p2BFfvV0JKhhugwUBdgdqvdwTl/V4/pr419VHWNyN1GvbIHd
2jfFaFMN996JdvSZeK18SbwjEv4m1x/oDJ7bucWUm2G1LLrR27IxtDT/BE5IYqCbd9jv9mvG7vZO
soe/z8uepwsWt7HPc+WhKEWRxzqeatZtmwawV5lJeObK6jt1RHlf74WdWZdZpLA3JtuBEV2jf63I
7P2C5ye9cUjROgV90Aa4a5zhsW+16i0GTboqzSLa+RNLCk1JY2kUfXKLtXA6eh5izEVNguOqjBsE
dh0gpHvHrvM76Wvaq2FFtb7UHTfYKgt115pdRaRL28yJtg4r7Z7k4UkuosIKvjlFSihmOTTPsyI9
pESaRjqdjf0UF7lzBn7S4tpxqi1sNlwGLfYj0qJKz7sov9R3QtMzssfBSd71kZ+LheUGcAWavMdf
J0X5zXKl+GCjmPakZBDn3bowZd3enLZtwZOHsrnbZpUSzwpN1hq3Irr6maJ0S39b7vPATy6xldNB
N/uGHini4eQ2Sp1bQ6ujlSua6RDJKiL13sFnIRIzWg0cle41o10ZLYWVC09mgWPrLSXQeiWbpj96
Qx6vRUQLb3B9tQj7OFiMofNlaOJxqTTjCRKoB5y1/8CZFa9DiYcoLEYWafbpGxwms1uX04mcymZd
Ce+tLZMJwULfMW6M+hs71LMbTIJv2CMNfulO29ATImdYo1gPeGg/oFumaKL7e6SSWy+tOMO0BDKN
ooYxmR7CzlVr8sWhX0aVtvFlRzRJ79wOxB4TmjWpb6lbp6csGu0fwPSNO4xH8Y1vJvGqywVF2UiM
wGDpckf5cyfy8etoJDWSzT68HXhfV1PSqfWoAvfABC085FVL1gmsgVXcVTeDbJyFzqF0VYd2scXh
NJ0Y8aa7UfTGc+BogKUYhuNlhyTpmO1Nn44frJ001vLI20lhQ0WJ0rXuy01GdG5Qy8d0GB9k68hN
6zbpMonHRwgzK71u9EXeq6eBMLxlEyf2a6miiUSCBN7MGORPZHsHBGFYz1PXvwZyyi+dIyLOgQb+
SF6F27JED1R1H3GJTSeVxrcBOMQCmHa/6jykZ3rtdkslk2wDM6TGnVNI2n5lsy+odzfVlDzQYtgL
wmhx4qj0C1iqJX2y6UwHwVoNcf3f7J1Hc+PImq7/y+xxAi5hIu6dBQGCRqS8q9ogpJIEbxJAwv36
+7D6xD1VPRPdc/az7FZJBEEw88vXvpN/8k716qU+w3rsZnZJPyZZlMn2mFeFDOaL1Lao8ekY4iGe
tK+55hlcG+qE528NNEzkzNNtJSAJardfMDlS+OgMXhytjhWWltESPZry9iG4NsrQXoxxYoHR1tOk
6KopxoL+Wl3mW1JSzTNVvTi0V7s5FgnT5KC34qgVHoAFLvCdl+TXjKXGJtdt+uHzOd6iUFq20Bzt
YaVzO0gHdbLE2CBRcJdiUyjEtLkw1tBnkwsHf54ftcT1rrx19L/7PsX2oyfobCyTo9RNTvu+9UNn
56IbGP+W0CMPsVMhKuQBsh53ObNwAAz0tQyuOkyLJTeDli+bGJ8VATKXih1VX+WO/72xx4e1s6nA
881zlvlXYzZ+TUL9sBLyAWRxNF1BIx0zRTYI/9TU8VXWsG+C5KA8jXf09oaalV/lcmZl06sKWZjX
RMBvz3WpXWl+/gQEPp3tdtHu2zj3AsNsvpwij1RnfghtPSS+l4YF7fTBIOjkUe1ERUTbBUufjtvB
MF6k7r9kzLckkcv9SJBEi1ueczcelsbr6VFUG8p2Gd8nzXkgKGlb8EBsGC2/Fd7c4skrMJ3P0+uk
12GFkpVyFuc6cSass3nC0Rr0PLbdm0YTycb0UrGx8kqF5VBWiNGnOZBeNnCkX794wFd+Z6HaqtF3
cTU/t4mo7sjJoznQr4+wYy0AQPmkU6xXQZxsq8wmn0gCc/unVpXz0dTVJ/gcju92+VbWdq9t0t56
NLX4BQnHekfb0remR4Etp/7V0ORdI4zPyq5epO+/k071lduUk1ecXCzFadz/Skrj4CEypMndNDdJ
NdC8aaf3qxreaKWcrqZ15WkjdjrCIXhIBqd7balr2RBiQfueblnMinp8cqsm3wrNcsMySQsGzb7E
Z+dAl3XS37Pj4Vzrq2Vnw/hcLIO6JCK8FNpubKsjvtld1yB2rRNOdZqzl8n6Ua8Yw7kcuGi5gsHL
b9zMh6Gm0blqrmsPN39ajpGySrZVdSB32oHR1kAEiq7cl2sqo7JunBuInQDDJsk5k/FAOBBWETlG
etbWiJ51zLmZHyQYuQpm88SxAjBPjk14rYcyJpugOnqjc+iyZuNwqtj4U0VWgIMYOs2eLw5hbUlJ
AlfJGzFGbCK6xdQ37QCb4id3oG/DFiKKJ0y04+i2e+b4O21FfGZVO/7KPcqGGzPr8Amv4tqO88Mw
40NZvPIlT/r7sWWjjJsrUne0AClM2OTrU7uSmEwRmRYmBWhGb6d3FfsWMobl2aQ5XC/jG1ulOBEs
NLgkagV+4WOKwfLkZWrvOIQcWjVZR7qjvjlxf8V5WG7GurJxihnpvmUp280m3pW2d3l60xRIuGlR
ca9r6b51nckZvMj9YHA1ElK0wmzv+3Z8AiQ0dj1K72OalHowICjcFTX94sgX8/551eoOD07aAGD4
NVbo2Mt95Oisiqk2rOcG38ZBNfoQjZnCcFBLNyR6HMubBTS0hVw0jk4x+J+lOXqH2BUMAWk/vw9N
7W+GrGqOtt+PZybV+mMp7PJl9RMyCkmzPw4uyDAYweyQQDxX9YPbpemPuK+w8es0ape1Mm8Jvusx
E+RqQ3wyBaoDarUJmO5YusVyTBo7VH7/85KaZyYTN3Bh0UJDctzrbc4/aKY/V0Mrr/jaighTOzf4
4nuPPYe0fkU6MutEfw/HfwGNBpxlQ2p0kaev49Zwu/WmWNv4jATK3pqln96mkpOy3Rr+a6GUQ6Se
M9K+kkriNdKaGoayeEuWQu5mrxmitGRXsqbBPOrdpN1RpMLVpxpSWtNQBpnvbd5/y7s0Dp1h9opN
Z3oNo7RJJb3NMUxXw7QrO3c8cVoHcOg7qrn5wpGBAOrQjghNqZLOCPcT8YNrtsQ+TtKgO2OW+17I
Ei2oK/Yyr+w7b1k/kZrFZ95SfMibfoziiyHO0WlNIC9Lx8WZTcORHaW/qksP1t6lfnPjdpbx6uTT
eObQcbH51Gm04BQLJ80EJrGS4j71l+UhbZrk4Lqy/FBqoBRQ9JjyBbn+rsJLxWEwrDPG+JjB+NjW
5p1DfxuE/EJDqoEnVEoQjY4LesO+tjy0otejdqiqDVDXvGOMoboe3ODKabyFRsCq28O6agFJjwyu
rtFfdYlWPknZcx42WLHb2klPaVPqJ8X+d+odKgax9Vq0AC6H3MfK1CjRH7y6VYei6zxMhrZGaGH+
fbI7plUne1gtji1VK2+GUk9Ord5CZHj1Y2YP5j3eM+JFvLrBXDdUCQw6B4YIVeEQxnhcNsLO60NZ
+RjPC3SMnUMwSj4RMetWtI3CUaLnqdJ6PPBnmx9rMaqruGkIXG9gu1Vy+WC7Ou+OSadGeBXuA0/m
Nokd4zz17Rog235IKmvYqlyX7OZzjGO6EofarXIsmHmzTfoFM32CvwklO1qqStUY5McEd3JpvMEY
4wQ3u3ybXFYVc3Da8zzzqhwqp8AgZnBbczMikkyGXeab3dHDqRkksxA35TI+qnZZ7rF7ppsm0edD
s9Qj03KTB24Z312I40gsF+3FUqxH2Q9NmF/Kq/OMPBdqEhnJL+BqDtoWtKiXgzVPs3ue3OGDzC1z
4ziSXKcczgTCxg0zszMit1QPsWrHh6Fx0GZD3gRlOtUvhZ+rrePM7lGh/SD4Y2rCwu3aED1KefFL
yx1YC7QJAQLXhgRh6lA/3WmF5pzjWcB/N8u56QsE/Jj3z3ltVSfTK77b3ZRGA6F3BxWPctfqLgAK
Z65KlAWro4/TxcjM29GY1M1Y1G5gtnSZp2Iq9mjhykgk6pty2j6YCsc7xbVd7zPM4Ltsmd/HTo8v
NVJ4F8n7Ta4Ggkyuh7EYP5K8p/ijwkhJuTeVVamNvafRO3mGisojBtQIjGs7jnKITPKFmLfrNTTL
2giNasDKk2hiW09tEzhxrO9mUAikbQoxfWpnUS6KzzGrrKuB5M+DNbfTNtFz410nPGnbCWsO06Sn
cFNgpu4c8NlWTylhJ1n2OLY0UzrT6iHj8WQ0t+RodNTOnY1UeWcwGPdptOzynMStGaL57rctXFCQ
gLV3bVkEsur6x2LKCe0fpBbUyBQ2Te51x2Wx/Jyvj8JbLso3yMZyJ0t9OhPBSEWSXmrbXHPNfV/o
4hE3knexsMVR44hTWtmM9qtQa5AUEhdMYs9Itiu+6S5m+yEfHXvjd7NOitPg3JFA6aBaaJEbBO2w
ZA9jUfa7psIyUro+0VKYyPvN2rT1nVvYMFGoWZ4MLMk3uKrXvbb6ww99UO21RP30iekWp5WGZGIz
l5BiMYzheWlXuaMWnGMYmMrtmhEVgv5aA/nN+A4YtYW+drVejfUCr/Zl9eyJsQJ3tctnh5NPWOrg
z1ymf4sD3N3P1lgeKxe2kDjG8WmU40eWVck1wSMV5aGVMz23ozZftxlRefraf9C0dGFx+SMK+X1o
KlfPwsYZ7deVrzhCLjdmuTO6V7vM/FsL4TEBQrpQMfbDvGI0twr9RU6JCR/sjN+qaZmIa2lINAuU
PSU8EHnjb0zFtSWp94WjYAJvzbhyr6rnsCeg7DjW9fycd0Mf5gyE3+c0117acRhQFSfDUTne+E3H
Vn5nDK6AtUIcdW213tdUUwq20eDiv1We0Z9dn0BIt6VM0ShUkoEmczNx5LC+ucAcHSzkuUuG5mXU
uXuQc19+B+NLzVbMcROC00ZgEiZDio5/0WB11mkmAwQDE9TMjN1EJPm79PyJOI16OtTLAvyl2fpO
mguMMvXQIUXj/m3RTfEhydKMaTLr1FeSDn0eVguqGTn7jFeuSR1ESfRRSF7MB0FYRmh6sO7CVWUc
tAYH627hfwTLyC0ixjUP9arnt/M62V/0nrep8M2bERvswXDBU0n/tA6W3tmv0uwKvGwFd3a12pmj
D+/XH+G5V4MywTqGFN2o8nJtJDZq4ezNMMQTgPB5NSuOyYtYq3IzduX7OJDzAidEnYybVkFbjh+i
4WHxq5LLL8amJXXIbY/NpOmYp1WyT4gmuGFR9W9rwbXQRFONgdl1zfsiWmv4UE4lW+2OlyHPRHSs
5fjdvWdUxwSRQFqrjWWt7rC73JWa93obk2KwhG3Fz7ORYIjtUC7rrT15cHLWuyRktuPc5/tqtxR6
L4KJTNg9WB8FspZs03CdPWPbXLhy3SrfTeR11hpKa54+YqDdwK8JVAHL8Y36GzR7J+4zvU3mc1fW
Lu0nsf21EARAidcypPJUDEM2hTEFSIQOGVQJ0Wnb5p9rPVRzJPK+LW9K0ZHv4jWEzeVLtto0gmki
vTdL17xpY90iiUDTDSNEqNCM274uRc9uspacl1kX7DVaVzU/x6Ao8UM3kX8Sal5yn2eIAtk3JeZf
dFcaO5K5dB9oQFsYWb5BFHypau2uVZ4WxsYkZ/xVp5JcXpDv8nnl1MNu2q/aS5Wsk/tSO3ZekaRm
FROz7lhclY3JtLFUrcOD6A8OIaRu7r9OlAN2Z2iaJ4WsLVwnLW7JtOrr9drGP+jt5sZTRy9rBvY3
ggmM52xuNCNYMD/JA7LhZAmnMu8CwcfytDYsuxusOgJxnspfddGLt1GMw7U2jZq1r7LEpBFLFBJp
epzQmkKwYAoOIes7L0n0AK7JiKFgExbSvcsTdZUg00FgS/EMFWvQnuEF04v8ctj3UrtadSemZYya
uihVnIugIHN6phISfhZ0hbeA26wRYukpQk2nAb6ZOcM7kkU2ly8YzmciKKZCJ4KrT/Mc/3eXEYAK
9FFDiDaDPJlSYiTc5E4ps6CYzb6DuTPsMkxHnOahh2ph2jTkI2WMZmo8p1zGwPxr1/EJrOSSp5Y6
zidGcQLJsqnhIFeC/SaB7vrlO1Y3m3JMokQ+UuE61g3B00kdOGbafok1MW40qZPd4/Ji9/7icEa2
3HWFCatzea8zKKF2qyzk/bCnrQPS02Y3LVkI9lZNmj8ea66a4xaZRUGtDwyuebxiv/Sb9A6nqxum
No/7RQGeeEGVWFqJ9J6FGeNP55POTco+8p5kKqdDJf1Kgy0pVsXfajXfj/oZquNrbvw8qDv4aldM
Wcj3L/DjeAm12KgO1roMka/peDYGApyogqxPyHdz7OQiCQAHCEpsh8dLxgE3bcg/OZ7UPdVLsaLG
Z9ky2jkps0X5zIx2XsENOqsANqYZ72AbcxdqlIAGzUokYyPn+o67Sf9bv7xqzeKFVLrduc2oB1kJ
hM4IMgSasn7ARzL+NsOLZCc+2RDi6ZLaUe5o31WzEpk/GHcDAMZHp1gsWpbOgXyPnTH1CBdyTiag
13h5e+ui0IxPrWM9VF1XkWPlHewkNsNCcEISdQ0u0Zibwl2ClKRYztLh3LjklOhMVETBLEBp9DZu
VNLjDCxktLbK/7aQrxaUBiWRq83pms/PelwFm2zleI9rYqO4liDqTeKBjLKMwU9t3ZkiRj2pvRcc
eHUdSIMTYT7rRpCrhIugFq7vioVspIoVsc5Agbpmra8zLPsvLRQIcFLbU60ma/ko6MQ4p0tCxCHD
obu0zz4I7RQHvphwXtsF93eDyl9U117sevTAm8Ihek3GBuVUndluEOImwVo0Yms3xnwLaDAe1wYq
kvEn2w3kWqaXkkphlFeumu5EVYVtLm7ttd2DGB80XW+20s5teqe0W8CxLqDh1Gf+7e7i2GIdwAFC
ACJ+lyBTy4Qx37/HDBpDfmJrtVai7hf3hNEsC0gZuVE6eK5PmE5U2GsS1KsJ3GYX72veu1E9z/WD
PhZy015CGKd4MXfQfTrx+OuVmvViV+eI6IgnX8eNMzA6yj5xIAhWJnKOQHqYLKnJZ5jkt4QG3CNm
H4i8bPO7qnSuEmmkQWIuh8Qotxro4KHJ8hfbrsJpkMkeGBBEK26pU/dzD4TPUM0zXOn0RiYiIBrB
iiCU2YvWpphFreK75Znp/Vya3+aGhK+hF9rWn0jAWya93zldsrX8MSIKyTwsnnA2ZsPupMf3nTHN
W10W0763x3XX5pb69N34wyhSEKm6WkJJhlxQWu1zAYF8mHrhXaNKBIRb0/JE1Ix2IRzb0OqTQ6lZ
c4QrwwxNAcPoG+b6wcqUAQSjrnBkY5xo1NOjEvilA+TZJDJztk46v8ZsVGpOL9WXJUhH8sY5isTE
IQ+UgQxF2NOTEIYELC8JIlkwUvRY32/sDMJ5sJc3D9vWyaodDgC5/WmZlZmwdtU35GFBXHtpE/Gx
Otu4R1gyzrNB3Fv+5lZ6fqFj4bxMhUJHLAP31J8CEo4foI0+SL5gqCCcG5AxH0J3Wc8pueOHdnGf
iL2Z2fCREaLBgYrADvGtKUx3Z1uwGIvYg35oVKfa3/OxT3dZp3F8+Cpqk4BZ/4enkKo4JgmYPav0
pkrq7jFXkEqGke19yu6MLokUXWqDoR2Xyrk1fT713vQIKW8sqk7S+K4yx/c8fyA5FSMew5H07RCY
7Yrwl2vbGsZwybVbM2mpeBwWBDQWGTDUjy1tcu77Jn5tx+alGKrtknUMihN0u9TdECd3/GPMVZSN
5fLYCRM+kjwFzwPW8twjntPrlOBmIpPLQHOL7xyEQ69Nv/QhNza+C2yD63g7dcBvXqFFWTwdqT8W
DFuWv7sEvLit09zkM+F8qFOWo0H1M3BmEm/73Hud7fY17wyiyazCtjd6blck+MynudO5xtGPnAmV
DAGbCUWWpjgLDiWVmqcb08luHFE+EZF/SPGYhVpbUdiHN0HZI2et8d3PW/BecoK2jZZfC0olwIG6
p4aiNlwfYUzsg8XwV0it3wy4W3v6OsekHDYl+nH4njq9iQeTnrn8OXHlzkpaVITDna83V71R37jZ
tF89PwQt2VvZgK+kda56vS/sDRITJp+RSM/cKEN64I52hVCvqaH/EcuGWA9MxAaE4HjDzqrt+K4r
J9rnFy1ae/s4qOIzH03cCfKKI46xKbwaJ7TmjBu95qkvU/B/j07PJifKZibOswHO3sZWI75bBcqh
MU2Js0HTQIqhVwZ5TkKxrEznwteZUafNE3CeO937KrEO42SAjdN5eUHXCX2ToyvqkLaHk6NwWPc2
+5bJExAHiYjVtATGIESahVO3DFXkoiFFr69IOGquzIovmp/aaGH0xbe3XlYfjDS+6RDZ3Ewl9UAC
gYhfcGElBaJhyxazjuK+FMUz9v+GFKe62nucQDQyBtmVUCKxetqrPHXSDpBUcY2dWWqBkeaIGusY
DDVVB/jL8cbuLHIJOUrfqku+W19PMHsE3LhKyFNded6pzGUfpMV0l9nxboUK5yxRdKFeKHsHhOMd
VV8Xu6mfrwaru84M8czWRsoBhlqzY1bKSt1GxGo4e6J5eAgmu7obrMm6lWMlSNlFO+oV8YkEzK1U
2Z7DCdQkyFARt7tU0m02t++A03AN+WAEeuMF9krnZCa6w+BOJ6rmQYES2nKtQzOUz+xE6NXm0Kqa
p7akKRmLHqhNw5xN9GTsfdDSIupAOYOptkhlxOdkW9k59+v8BDvpnzHII5TLpJUTtdfjexmF/eGQ
fHfIZPVV+GyXKE+qsKpJFg3d3rszmI6DiYi1EF2uH7LpeNfkHzqnymuq4Kcg/98yLpyzH13T00P8
fy6/9qNply7jdPyzU+5f/3XTftYPQ/f5OZzf2j//y99+sf/Pnz9OPpvwbXj77T8uqTDDcqc+u+X+
s1flHy/yz3/5P/3hP90Df2NNwDf1V96E85tCH5ip/lczws/f+cON4Fj/gBXyXCz3Oo0nv7gRhPMP
1P8mgamWQ1OD7mAE/6W2z+LpdiGE+VXMB/+yI9A39g9hAqVf6oBtoeNO+Xf8CMbFbfAvqyoRpNgQ
sFEb5iVPBcHhxRX4i/l6zSVTQOHilitc46jRE/vkSCiKsFYzre7DpKK+l5xB5QD+PzRr/jbpk/sl
Zbocfrlzt3+86K+NZL975H5eCgbny7uim4Z8l4sZ65dLqf2l1zwXzYjZJP1emM4auhpUmQsLyJhs
p8Nd4SXxDznb69/Y8343+ngmBh8c3Jjy+SBIhbCt318aAFqbqGJvQl9Ln73BWFEfz585s0OXSOtv
XgwDym+3nBfD/HGxFfm8MG6Q31+M7w1i+sJrw1K7EFaperNardj99c3871/E8+DLXJ4x708vko51
l8DrXoIQM+OgNfl4MTNYD3/9Kr97Rrlv+JvpjoMt4a34eKz/9Fb6Ed7PUEMIonSHCCDbzIl8JBUY
Oef6DSrt4I3VLXP89q9f1+bL8fs9dPGo4qPB3K1fUgMuP//lWWkc0D9IcOh90Wh+oGQGGFRMnnyJ
PcyVUWyuAMFZo79ZhP4RE934j6kdcyqTYxNXocphTmIhsV5acvKelkXzraBFfvqSWWO7En2nEY6p
VYa2ot3G0A48uCLx7Wfrceg9/lpHKNekxrUJOnzu8UFegr6XGYfxwSQeiY3W7E329U4z3c1Irq5/
8PvOhSDsbMVIVWXac51bzx23LNlbnXIg5gblGltBxy0TcNtDqS6O+NsKqP/ybPBBG+alIEZ34Wt/
rgm/3jzRNloxJorNoidWW+dQ3hHl/DeP+X/5TrkEVyHNo+7JIDfpz9+pgaa/yhjQjU36IEPqDk2I
/nhGiD3q0biadfDXz8TvvqrLs0h9BGWThnBZcIV7+fkv78rRKqyanNJC3NV8coo2+cmRNm4cSFjJ
qZVkC+n9+2/SsWyL1ftnpZH4U5oGMi0QbCfmeFEojrQtdFCKVWeygFEJd/ybt/jffHAkUeiuDUBH
17R+ueW/vMWVh2PsUPjhlswVVufJgA3HT/HXN/KnGfnXPYHSFfwMrE9EPbBpOX9aOwajNbOJhSsE
RKy/Ux2LVr322sKHzcu8R29sT5rqnCRcKXquAgKnq6jO7A7XOvb6RwdR9Q1V3573x9v/3ynjP/BV
/fIZXeadf04n12/V5//9j9Nnz0mm+W3GuPzGPx2P/j9s4groF6M11PB/LoZ/OB7xQoJI28KncY1h
A0HPv2YM0/sHmCurNuMJ3wh0Qv/f8qhR9+q4DCy+4GHjSfv3Rgxgod9Xa+MS9sXTJC6OcAfz45++
Jb1Laqo+020/qHH8wxGkajL3kskLqaXRr9uquzfsbmsvI7CEbnJ0btRRt+R3ytkOsTPuofrh2fVU
7eCNIhPP8KYxExUwsKQB7BZfBP8uG9DE+C+xfGviFvq6gkLJjwstQqVyXsbhksxvD9ejnj0uLk13
Wi8j3O954LsfnrR+jJWJs20qo7gabkGMD9S2fE9sf8UTZvab0gbgrwdWZc8SXWBZHVJ5B2dXhzAj
xrnA2eXGqtMrOVg2GGxzqktCBLX+1inwdzipMdK1t0Lbc/GjaYct2aph3ICvpar/JDXxOx4lZG+s
X302RVIbv+RMQHRJjzfwP70f5Y1T8La0C7RkywHWKf8ObqlCx+qiSySDtuZN0DTqFeTyVi1VHfh6
v4mFT3jqyRbJIUufZ5jc77kuJNZ/T5KAAmdGpxnH44XLHIeF81gC9PBYA6/WxOHPA3abyXDvvcLB
JkTgdQAj3AZCrq9OOQDkzvZOd6HELIug0Tm9snrIVUsRnZlNF0j6xrI9uuQ5/RvoG318alVTf1s7
o6TddT76RYLcQq/PoonRk5PHiCS4abceDqpIm+J8t7rVXZq327Iod3R+zJtkvSQYn62uumbrPvYd
B2lXax86ld8npBcFkOMN/sgiIAPG/aHN8S3ux+Psen24SP6xh3IXbJqIb60EuBt9CznfWvXaFd8V
lKOevlmdZt9X5XWZo723WnWLdupBw034UOCdoM4aUxLR+/WODf9Zs5Mru2geZLfCTkv5npWMIGK2
jC+4F6DExZn2EMhgTmhxnzPPSMLaShOUb5l1MJcJSQO653LGYEZfexYsHawY1RoyLBJ6PJz+tuvi
L2lYZ0e1LzXmNCQ0pKyimL2BaTFPlp1G9IC4EZM0fZ+xIBdZ+uesW/bYZyoO7C7qbtLRQZSuOWR2
EWrzLhxWw77F4/Nm49KJZOlqRHEQv9TI9LUAhGQKQ+pG89VMR4k4FVCRXemjRSjPLprpKJU66Q2Z
OV/bdUX2tVDhovJvE+BfGHdy3CKnfEYMwbfRbK6nlp5LzSaXm5apdytXZwOaYpO7Tr7NLH3v53go
qAqJM3s6DDlp7xXT3aayJ8MkBaKh80RWQd87iBhTvBmZQUqYO5cjWdPlD87p9GRk9NaQwC/CIVdX
Rpc9XcKtw2Gq9pVEezalaejicUDfPv/wQWFGhGkkwCO/bXsC4Lrq6MIO4N2QAaqP93o0d2afIWtQ
JdLTzELr710wQoiKQi0boqPRQN5kZimRBl9EwXd1jM7c/54bCB+kzH8k02lU9PRaWXcLOaOCMif1
3sZicKLgsLIpkXKTB8sc271VGJL+C4dKPr+lWGid+sjUE+QHaUnR0Th+L512ihYjNl4nUlKEWrAs
LTGDlZIbu07EdTv4AlelqH80Fy5d1coJp8rKD6QhrcGCjnsmRHPrVX4d1m5zY61AZyuSZMOb93aP
Wng0sNnwdcKVoF0t7XiFf+9jdcfHPJ+e8VAG5KbCZ87aZ+bgmcsqHWl0Et8kDjlEq3m0x+Wqb7Ji
44hFBQ7QLsSNxQs12r4fCp3Yk2nCJoQe2VxwDmmeCrIkC6pm2jfaeJt6tBw0BWuBnpR7dam5vZSB
KOEd+0IzQ6S3uI599F6V9ipBTTamHPVPwHbayjzWr9b08ncA2+qoU7ZDlv4cems3n2huwixeJdip
8YSGeT+LyJJuBFv/INzyW9HdN4u1r9G7bZIcTLe0y+0wki+zFkCqcXmA8WD9VsY4PC+O2Z+1xDzW
07pdVX1MlwkJPmBAv9HEjA0T7DtSmYlzOgZsnkgG+aEXLJ8LR4Zz4WCgaeckGLExbXSVptsWO0ik
k+E/VW/mJYdSwKoFSB+vMX47byTbf2QJdXedgZXeHsS+84192pBmPuhhgywctei0GVLnOCXUKRrZ
tZZlz6sAqU/H6lhoxSFDhgGQT7sEidYbJ8b6vAyfCykfoUzKKyf24oPpoKGakxUGcCSNb6y3tc4e
IxXqce+pI75vUriei+lDB9dfE5/EPsy8sZee20T/7PryiSLK9ULfiyjteJgagUwGssDA6wSWmhFn
HC1DHPl1m2363oK6QZa9T1M/izgLjaQITPf2qH+bszVq3DoN/KZ7K3RtCGqgzQCDqxNRo1mcfTjj
cFynb5kbt+3Gxduzk31G682AxHL24i5aulVEuaaWbY1ba49Dd32d1/XFcy7o4jQwWbQV+xXFbqBL
ot3PAvwvref8WDZp/p7lyRjZSGf5h4TOhu4MsybjApDTydS7TvPYYSULYK+ltnrJbHN5FsvSUAZd
V3d6geGY+oiwEzciiRYh5Eb4SOFG/QFJzktVF/1jrlPVs0Lvt2KgAkRSWTFQiwBFW7Obs8hqhTts
BWL2TU8yKRJYb+O2KCwTfapCW6ZR7zfHGYaNIJRP4gytU2x4U4jjU4bjIt7y3N+RDS0OnGj1B5Ql
L+bisJe597GrdsM0Wi827HqACOJsJSaNXzRiHlHe1oEljTFse3bLsmiHA0hXhAMfAR3i5iYhPTXH
HKdTkkPUADrDxjQuLKncD6zxpj6GxJ0FhducKvIN84zwp1I8u5m8ODfwiZUBFPQmnqiOXmj3isox
w17mtfulMB7pxMCNRUD9RnIibmO4gsEyd+lw+T5yAGlR0BeLDHTpbPPcZc9sTjqayjlBbUopX+vH
N4DKDxhjvy8NePaClr0k6DLTo8y2n3pazixjVUgStdDHYO3klF4hudmQTInPkGadgm7XeApEqYW5
gzXPNj/Nvtw15ok4LsSXiMDViF8t2duCsNjsR2m2VyuCn9ZRZCHPzEsJXwQXpkDDTRATx5ahu5Hm
jlq5gLErUo5z1AZ8eobf8ZEjyo4yfPhhbK/3RY1cqhmpYasmifthfQKy1rmSSQRWqtRequn5kl0c
2gsb2rA4N6rmfQv9PXGdK0NnP+uX9Wscp3N2MRP+P/bObEluHMu2/9LvLCMBcHr12WNSDAoppBea
Rs4zCQ5ffxeVdbvlHqpwUz93WaWVpWWl4CRBEDhn77XtYalttYfMCo8yFu+Y1Gz5SGqbZ7JXan83
lM42y9VBt8EtOQzgGx4Nc3iqlLNJW2rJ8qkss0+6Cj8WpbWvUCFqyKGzkd1ASD4C+kYwl29GI2mQ
yWcoy4YRfTnOsbGlkpY3088y9V7sjE8Va0Pq1J9Kt/mhzODaponVB+VNG2f7QWDFiNU+SkkNiat9
ag/fNW2VmBxdrfSnuT74Zrgv65DdPCb93L+RQLvn4bOe0P+GN6Z6JKLloRz96z6z10q1Oy9KYF0Q
rWXWvLwU5COLhawcm+tGsbeZwv62T2M6nQPZCZxrATOxZ6qKr6IWByJ7EffedqjD12ZY2xvf4zxc
Ffwxk+n8JEaXmLTOUzeT47KjIsGuxrIkmwdt2DvWj1sHx4Obevf2mG/n5lG2BpjonNQfgfQopnlp
gEgwiQ2hUCKRW/Mxqc0S34IbHf3p01I0CZzsYxxnt4qNqt1a1xy2P8Qqeq4KLJRziEltovmWYbLO
4v6+tMxPcWijii3pQHfIISYICu70Tcto46Gmmcd24lxvIMb3scL7HzqHzUvd9VcTbd5RyGbfS1Ts
0nquqxd3dG7w931jJpEY3KWPIsTwrJ0Ig0KWhdshGr4WEclgFAp2AtjZbTFVco/VEDqIuEsS835w
5m3eToidSXRZ0X8iiM394cQ2Gpt++hBTyONEEeGjn3kNmJba/zSyV0r4lJmgl1F2refxWbrOnoLp
wlCMWzAb+rGI6Zea7bt6tOjK99cp30DwBd5KaT4B/WgfAwyeluN80vqdn9H7C5tbaXhPfh9s0ka+
qKDDGwV3FIQztDJRPffz19T5ktjGj1lex4Z9b9LrrkMMV2n0gLH00M79bVn38qEpk+9jGd+Wpv0h
x6xKv3vaUoNcD/y6KMDvPMTb1OuuhNK0a6ufvlU+jKHeltWLSNwfkWyRRxRksZrjXWjZq2gg7qZ2
U4IE5BUfbU5rM0aIGHdVwl9jsIut/mjFiKxm5zuBr+k6IrALSjE6B9Rqa2rZtxkBWqiNt2EdHZqm
+Zx6xsemctbplCB4M7t06zUCHQWfhiwfjmCR7+yGLSmU4JKDG/20uCVLElEawULFsDVMkhLSQXsr
Gw2TkXSrSgSQygrzkf61t0Xe5RAHoamEdQN4CxRX/G25lpn3PqiiT1WestnS/U1oibuqroHLEpA4
osW8qnInWAeT/UHl87TuUz0jxk2+dpV6Kg1Z7osu/RIJ9pJ0Fes9O9NnrSfaeAEIwXxq8fo3Lxqb
BMna4M5aA5Ymjdk11JBvOYfWdUMp+Aq9vbube69fxZ7zFR7fo9kWlAR7775Jkpo/La1WU9m+w9l1
O4fOXarMxfJnOat54c5mLdo3VCoORme0D2kdfgIGb2+MVuUHCo7DHigYSsh2nPemN2V04EtyRUko
WUU+InvfSYqrrAWXT9pT8NGywvdRjRuF8/G4/Gk9MgDyc/iAGQdBqgUPRyO5xiBHkFSFSw4vsVT9
dRawgzea8AF49nocxCOFuVXk+NsgbqsVwNOtX9Y/qOpRdZ93QVYi6SPQjwpImFY7xK3FrRsvWuY6
kRvXq1GRYh7fRbQiaUfG7lOsVbTllo6sD8eJLjCvH7uVsRzvu4AAvxCZ1Q3sKpR3tC3ENU7sYgew
r14l4NLWMRreo0gTdkp1nX0mVSs/kmrSckT7FoIs8bAZTODkoBW9lIZ3AxJ157fiyrHznx7fWjnl
n6PA9A6kHyDeqRNSgEahP4Ob+RDgsjCUw9E9lFdzy6dt9hXoRHkjNNN8LMQ1W9MMOy2a0yZH1wfO
ujJoftuscK5Vvu+tyvS3E00Dtn3gKvi05Gif4tDCbw9Ajq1w6e1cCK1fyIOwSJfT2d7nbL0P4Vmu
x6gnnUhXUXBEKeDmW8RD2Ro+VLcyeftYPYLrJMQ+1Eq5aurZWRMyQ/6KKz70QfS190GKjtY1rqQ7
xUz0WiA8TLXCNd7HHrIaq0q3SzIlVoFdRANnNcx0A6JuBbIqoArDZznJS7VKgxRhJmX7QlFzRbzr
WMM15hGSDv1pV1nGuOnLuFmXyB0tS94lbNVyQWbEEP+gS7yNlb7yY3nQeXSt6q+ZEzzj9ryn876m
2bPrPXHlUs0Fb7Bu+0UPpdvPAaorJOxfm3S4q7PoOps+hW6/LovpQarw3TilL0ZR3VRpfbDZtDlk
iGCIubI988HDKSLjCfEhWayFMdyoMrmXeUolqb8P9cd6TB6xwJcwL+at7VUvixP76LIlZsOIdQlv
p6JE4KDNIXXM2mXJFN8YEdvToL7rAwHtKJuwd+h3mfAfeC1J62rfI9nLWM5+oFVbzQCNhqhGqtCW
18j0H1F8+nd6TJwPdd+YW/SBaK6JT4szuZEG6TCahLiA3o9A9oSLy8VpAEBjcPzrpE2edYuwcq6H
8aqN4gcCcKKtbeJiSYsaZ4fABtDPT9j0/DVIIuSlxseusN7B/sQ4UtIO6mdVIK6sX/AnTYj0rEdS
iAkvbLIPokSXONeUIDLsDkbv71KN2DC0SIsKo59t2pTHwBx84gfI4lohQeh3Seodmji9dwQFRcKq
8Pbs2tL7oML5WfisnDrNp+uA6D9JbgGFIX9t5JHDh0GaIadE8BDCZJMjqoSoVjsMjxH6zY1W7lNY
jE+Exb3omi31rxr2/5Xz/8tyaD79Z6Dh7Zfsy9TGX07q+cu/8k8937L8f9FWpYe19HhcU1KZ/6ee
7/v/clDg0eQyzYVJuETC/1sz4P5LOoLiv4sSlJ4e/5f/Lueb//LohiHcIjPE8SFh889+qTIQTPy7
LY/WAs3G//z97236pQ3/P90hOgWU8EkLcoXif4GSnzWh0FpCxNJVu1c9wk7PjtGEhmwcsyBIDr/d
ln8PfWko7oC9QFgtIb2zoYpaFQ7cvXbfyV4d3CJ+sTjibify1/+Zi//xok4b2f9clKBLgklREnEl
zzoUUZpxUkABuzfV7G9ao5v2no7RPhtuuystLR6NGZZDphtWp16lz29fqHUqw/j3+PS06csqunvm
WSOdsrMtqkXs6dbG+DT7fbvTQCZ2LvC9ZzsuKIAHlBF1KpIrt2/T69qcJB1mJAsXfsmpCuP//xJ/
mXY+ySD+2T2vKTH1BqrhvUOFGCLCXHUPnhNNWPec/Gi0OXyUyami6yiwcFEMRX5Lglf0GAxm3wOi
iagVdEH3PnUKUhNRHW3Mbig/TDauKY1O/vbt33vaWvr1cxHX0K10BT+Y33vaErXHOEvhS4DbmZpg
TQG15KwDWJZgZ0yCQAqn928P+Ifp77o0ssCLAsoQ4uz+xCkRUV3IgP3sB7uC2jhGTeWATu+sC8/i
V7TA2avGC4bUB8mIR4PvbCzKRzig+oZZQeMcQxKllmNpmmyyO1nmLyiIiq2TeHyhpW/lIIib2XvK
ZMd2CwBg8S7FmYR8wc9hs6ShE36cixpaApVjCGeRzhSHHsKtnCTtduiUZrkFzNkX22SMsetGxAGK
lZZuk1+4sNf3EN0BUGWWEC7Od9TpQ6MrpgF6Be0+bRH9S0Oy70gMZI5zG1xoZp+qApb5wVCIe4jN
QZ+CtOh0qNbQftQj8WMXp427Xo02LRvOiyvsSe67yLEp5RbavrCc/OECbeJEeG5IA4BHi9NRo6mL
7chLyLWfZ/gsGUIV18WsrKz+UozRcq9O5ojvLnTJpU/rkq2yfCx+1wTQRp2Z7rrZT6M5XFHO9jeW
KuWFJ/anUVBX+CaT3iSE4kxcAZyW3meBTRxbt3hPTp53gBJG1eLtl8v6wzhciA9LiWgUWtln4yBo
zzmNmfXeaz0wDLIx0u+T306c52WjP9uTrr4HKbSrzcCdpwebEiWNi9MzsP0J5aW3SR8iz6XG2Ifb
ul2gYBd+4qtnu3xGXdciv5IZZdvLJfwmwqCUW7MGWnQRjLpiu+oWx2po1dcEJtdhnqkdzhHnD+kY
oBG0O8FBM91DCjVj4/S9dZVbo7qaC/TAHWaPvyS9e6aJCACRiI8cxnYXLPLvP87Kh6Y0MEqD+5ox
9lG8K1FreAOvejcL48I0f/XZWoYDIMGsU0IsEpjT4XxExXlj2sUeJBwlgApao+yflc4/NOkEPZwT
SaqA3Oei2ZFQdj029sPbj+P8afz6BSh/CLTxoQ/+WkJ/exqOHcdmXTvFHiVaDsttyvdpNIMzj1tr
//ZQ558ahuIjwzsmQLyymzrbI7T0ZCsQ0fk+diCaKhvki+BQGOvmWtS1e+Henn+HPXRtuB+RRbIl
4UGerf1lQ7U+EVO2t9yE3gSdO8q7vYUMofTy+r7zJu9gUueX20RU+n8xOGl3PFEbLpB/LjTyvFHD
WoCAJFVqbLjuSWwSfLhXIpfOFidmS5m/t75Q0fPNC0vN+YrNhbt8VgXWG8cTjH86p+hk0vbBFraf
aw8umROlO+0Z+l0V0uidyR75ECeiuTCNXg0q0MggnhF8aKVjyrOXurC0h9BzFnvoNJpzMQXQmWnF
m1P8CNKWKk442tP27Qn16hEz6KJVU7yyymQOn14p1Gsfp44p9oSeeDdgKeJDY+OPnFB1kJfsWfsE
ce63oTDyC4Ft58ssS5dcpjHLmMs271yQM9SJD2zNE/uUiORVzht8Y1N3fvf29f1hFKRxkj9eICdC
BXh6fQRxTxOafglHi2RZPh/WFo9RfeEunsnVoBsLDjUO/+H0w7YVQfTJmteClR7JOJd7oyUTYfCA
8BgFGDA3LImeULBFrvqM7HUIkNURPomFFYcMbkJvzH1udtmd6y4p8m9f+zLo759l1FYolDlOEHbm
cBo7m8XGZFh5gWxw3+R1y/JY0qxCLjCmuGvfHunVXV72vovW0pemxeuyzLLfVsBmcnqnmyO6YsIF
PytMoOfJpHdvj/Jq8YNiyaZXLvMGw/CvEK/fRolzTn11zCiyJnar9WN3b8ZxuG96oQ6ddpsL4726
KsdykcAr1j8OwbD3T6+K/U4dz7PK9pVrpdS3wBCBW7ikGX31BjIKAmL2aqjzqc+enR4STc466avZ
vpvL8Xs5W85N3eZEssGKja+cNmyuVCiAKgBTTTdv39Hlzz6ZIYzNYsOZz8NOyH7i7ArdhvqWQ1yX
3VK9XvWdKzAGWUQCBKUcjmm+kHpoDmCGFJS9VnS38/u3f8Lrh7p8yZaFjyWb+MazqdOpdmbRsUgM
Yyfy4HUNEuiAsGAMY3AF+kFcvT3eq1WWS3bZKphsWR0m1PLQf59EleMZuE+yfR6DrQ/EEv1lRc6T
l1okpSepfxibqDu8PeirN/HXoC6i/qVeoc5DPBQEpEkacEYmr7U3aJG0zRdtaQrK0qgv3FFr2QSc
P1UW1f8e7Ww7LhcJpCR2fU/wbYllaG6t770FHKczqupD6bi5Rc1wnD6xAW7AYzp9lRxTGaUXrvr1
oyVoYkk8c8wlceL8GK+jXKBfAoFWqWmVp7ipbSC6BM1AvDXScvv2PX79ti6vEeudx1pEgMbya357
sFqa0zR0FWRjoGG7ApoYGhvLu/DGvDodAGgmT4NSkO8qKiXm2StTkHpnJMrQ+86WWMMjKmk7AHz6
6+ixGQejigp7re2kOmR94WFr84boSzrDOlStMp4FPbNkVcrZHfnmwfy8sGt6fRc4zPJZxXLhs5ic
T++mzwCaRW2+Fxm32mtneuPJYFz4srx6iTjLEvnLbpROPxuks6+qqsnCMitG6Txayn2JMTKZxYQA
wK3XXeN8sIzeujDmqytD8khRSgnExBwrrLPnO9ZdMSDU6fceO/mXOLCLu9aFbf+Xs2gZBUsJexKA
57yqp7MobU0OL2Lq9wGG+aPtBsHOKZRzYe/z+v6Rr8YREw096AUCYU5HYSWIIG6aPcLcbFgbMqs5
yU3irrFZ8tlddO/Qb/7bIPcf64t/uIHC5PzAdS1Wq/PtQMD3pTJKqkYdurENEJZp45dgQv/6BnJq
/uW4wEfFqeH00jInNgz+2+0r05lRGZkuLnQrcR/fHubVisoCp6g+Mw95Dz1xdhAaYPFGDaHs7AWw
PE7gY9a1j+ozL8N69/ZQr++bwHHOFS2hgJjVzh6WN/a44gMcu1MLbiWLbLrwpfHtfzGIv/jsTMtk
5T67Ht3MmRfCqNqjgvK2HvbsGz8M9IWj+Z8uheWBLT9uKTYVZ+/QYBPdPBuoeHI/8Q+RR7F35Lx5
4SDz+tmQZr3I7VkfbJu36HQKRImtQY5SAACn6l1TVE/XSEv1Xa+b+sI0eH1BWDg4G9KGwFqAde90
KMsgRCQEirePrWa6JuBzfD/BA7+wvV1uy8kHdelccCzjfK+4feefFlS5NYU0d0lXH/MDVRnjGxzo
4CqwwuEREtl0YXlYZtTpeLwWrK2S8y+BtOdbQjdEDwfxig+nqfN9EzTuI6J0OtZQOdsrRCU+iC70
rEOU9xe2R6+f3cnQr05lYrLJG8uGfdTSUJyyAG32pKwtfM3swkrx+q7aFr4PJgpRWOwOziajg7HH
Rq/FSuGSeCBwan0Os378YRWzOgyopc0La/vrVde28JoQdm1arLvnB2xjKMmgyzrwgg55305jkfGO
/9XdyjDurpPYzG/gMcTbt99sYuVfP04Hgy1vHEdEbBnLJP5tZwIHqjBFIZDoW/g+V37aePlWibT7
XmODQnVVlVW60F2VDXluFC81eR0/VCXjr3nRSY2oq5kU8tcBAjQE1aLeqjqBaJQwVZM1YPbpjvOz
RqE+tUg0zSwSEc1ihZgpJK0nXdsOUtlKLom9Zqdia90gYC3XvZeSHox2f5v2FlkxixDhQwIFaiVC
+6MZtOBlloCRHfQ3SAxNCDTBUxnnWjseTLiGaGEzQuiUfI+XdM5WELHjfA2nBpwPvHu63lPiCDr0
QE9RN9jzgDjNNm3rgA4QuuWEy+tetWb/2CsJ180wZ7gJRT0cfU0BAm0FGNbrUdt9/lCj80Ea6wyI
VQr2P/clhzc4uKUd3iuigAgq6c0e0iBK232cpmm4tXSVvwwTZdxVoyefHrzWzbgrwTbeZRYsXCTU
SpL+ncXBXrepROQfWeRIrYshRmxZwHkjy8ydRXKz1MKaDYTIKTpkCMiq20YromGYQGnMB6j2vkCa
hh2TuyhkG9CAlR1tEbILiHMNqjw8IGH2qVdFd117AxUX1cT1fAhnlxALi/ykXT/YyAt8Mav3biQg
tktvTD9gTzC+GHUmf0gqGbCCOJ4dp6Drwv2cyRHfJE0xsszDonrOdJ44K4WNP9sKZNL4S103y3bS
iZwXA059/tPVhVSQ1uO5N/cu4ry13ZGz+AWS9IwoUfaG981JLFqMY2XJXe9meb2HFAvXFFOd5x55
ZwFNTRxWO+x/Gt+Pm+jUuurm2PcOUdyXzfdgmgkNqWVnLLjsQqEeGUhS24Rj171r8tbSuzQHfT6n
kiDpNJFIK1qrbsKDOUd5gBliyIh7iisTtQpxi+BRaIACYrR6xFaZaaKDGJ1JPpmJHfdopqT1YIaO
BX4lyeNxpet4ehEw3Uiz9yNMIX1gPk1WFs3bGBeFwfzP9RN6BixcTo6cDSVg1w07J82QrIgqXm5u
zNdyrT2/UISihs33MPCNz5VZGt8jVIBiFQQIG9xVoUYvWTeUnrboAAEKtvDuHxZSPV5FO1kkJWbp
3BTNXOwc5cJME3nZy0OQ2fWz1QxgLSVgWJjjU+w89tjjHWobVrBXtjvO2GMG31+RcMYZio8OojNJ
r+ypISXM455N1c0sE/Q0AyLxiVynIChWYxF44HJBBsyYF7LxmLKBcSDLh/DGpx4CGm3bEnYMyrzs
uk1k8p6Zltyn2JXatcc+ql8Bd1lAjpwivqRNEhTweZhVa4B41uexHIBQQq6Y7jtAAci7EJU5a8sd
Ypam0I6uyd/V0y6Msygkwqox4fdbQHRWmIrFsGq9Oql2xAvYz5EQndyY6IVe2kBU39pZlP3aNRsF
7wrXzXqwS5xRgINt1qslrHrlNuA2XPhQMHAJz0GX7YjpXTeSlbA3ODmMGzzH6aGusSc9Zc48NNBH
YlRKk+5Cf4sYxXf22mmcZmvl+YRquyzj4skZ8tyDqCVDPP9FXxsonxrruUQm3q+MQVYkRqjc32aF
LYDEQWBF/40SguxAl0IRd3ecTU5c/UyJDeLLLdMXDFoqzaFaUe0L7Cve1wm8F73Qj6IkfUTyjXJX
bWS7X904BQXnj878lJl5Dfso0c1HRboIrNC6TeE3jfA+EbvK/IcZ8Bt4JcKkwWcVGlDN7RkDfAVt
nqaq3XyLuQp3Zc5JBpyuXTIeewSj2Tb1awMPUZy0eCuknt9PcYw1UTD1ig3p3zUaJJkDHEui3oRo
y3vSr9AjmC9ZpwcJxGRMw40xDSHmQlc7BNlpaiigRFp+aGBFFVrIAg57hdVDID0v47tuNipnM3oV
asEYHaNBg0Y614NX8BXGpMQnDKNM7dyOaErR84ZJJ3aIfxwuwIM2cmjCKAjeleihi60YCteFOsdC
vJbVQJ3VzVvCNiSa/Cu/Mq1H4iHdb3Pmy27dJQK0oEnAYLob2qibYIlbbksYCGC79zJ39LT1kCN1
fAda72cu/fADK7skaKUJejQl8agfW47azTrp2iCimRcQo5cIdthrqhjWjWq9Rq8BwYfpuhlZWjAt
enxw03BkjcvjTvxUIdrZjQz99NimfNS2AJgza+dbM2qr2NcGSTphm6ttii/QQqQZld9bSOP9tkXb
aF2rLuBLOY6BsTgQIvW1spMCNxHJBPG92ZnmR2rfBYa7DOD6ekxLaLslmojk4IKY73cVX3mSM3Qr
zVsJC0cjXTR6dRPBHZ4PcBVMcWG7/Id91tKzEXQVlqaYEKf7HUvWwrIXUI3AvLi2vdB6gsjMPKaw
t1dqzgh2y4bh7u191qujAH0qnxIiNURFd/S8NUZICAsUGREHfF/utqcAuCbRUl3YQ/5hlF+iKDRO
lJm8V1tzOxpHIF3twSwGC5kHq8uBejhmlbev5tcB9uQMQHNPQRhkn+orgs3PTp01AZoTmMkGFlSN
ELAd8uwlSwt93aSYHRDEptHLHKcF+QkOp+HD2IFqIqDKHN/3sqij9eiH86ON9wbzCAlJsMtirwTy
kBt5fj/VxuTtCAMnzSsptf2liJaV9O1reF0rW9rK5qIHUxA60FmcToRSagD4Y4INx7CbJwU4LNpK
3kbNMT0X6DIFIZKpHyEbGVKjTTAc6fGDzZJibBxNZCobR/5cthZJH6/qPCH34MJPPDuEgJ+gyQcP
g88Uiy1Jy6c/cTSGylGBL4+OBoy/F8lisGvC8ofTy/C7DBMqTFGRCAsLKgluGxCV1oRPjDwr0mES
MiIpJpNSyVsQPKgIai9Rbi3QT9716VKC+68357dJ8evXUkqWFmVk+v7nneZ+crvCDGZ1nFiXb9k2
5C7t0CYaVlWtyM9Ja6raK1qFHWROs8FoWrHXOIpiGN63HSWhjRorNvEFHY0JFTq1qS2OEQ+MdByC
HpOlstapzNyvjUEe3y5P/JGQVOi+a5H4bA/fvvtnL9M/l7N0zHw6+Au95fTm+2NCIFVdqmOHkJg0
qmbEhDTI3dujnB2/fo2yQIyoHZoLLOasWGkXvh2punKO+C67azUAvXJ1Gh0B9V0SI/xhKM60EJUW
3oGDQuP0ggBjD+4Yh84xGGgdrSxPUuxt6R5e2Yrp/dfXBThFmD5VXpQq58osXWurrtLcOVKBENA4
B2tvTFDBAju51Cf643VxVSiYHEEXdfnnv51gJ5N++FR2ztETI8RMNZpAb5IS2CFRO29f1R9eSBt2
Le09V9I2OFchVrVsxFy7Cgi+mz7PQWsd8D8bE1FbYbQzIplcWALOii3L9LCFRHhpwxDh6s6eGfvL
1DWoWR3HbHrhVLLt0vbZoBkOPPLnMLJCEUCfXJj5fx7UhpVBzxQV2tmyMzQ+ebcsEcioPVgNc6u3
USf9JRbYIY3B4NBIKu1w6AN1SRf2h5cO0iWSMKhbDgrCsw+LP1vtVNiVfRxS5onTtc0+s0ECvf0Y
X8+YhbnjLEpfRSnLE6czRpOl7CLRBTQRLMcIPHmflorWOmJjduE9eH1BkpVQLapjBIo8xNOhiEgt
0gFeLcJQqhGwXZud1+mPf309JKVTz3ahDFPSPLueaY6zSrSqO3ZpVdxFlS+oBFf+u7aT9QU56bmY
gBkpXeIoFikIjUqGPL2gwFRpBUm6P+oEtmQQltYCW1afm7IzCEgyxnsXb+ZauMQAen7oHwh87N/7
edofCbbpSOPN7b9+Sbi3HjJoZDHses7L7SEaQm0R6n3MHXitxEtZLzAY+9vKBjKVze58hQCAwJvU
s/96ItHVo1fiAJsDB3PehA+tIgSQUekjJzb8QFONNXAIS5z0ZrV/+xm/nkjonhnkV4cWKe+yNP22
ylVFaaeQjdTRHAUHamQeG86vl9ZSsXxvTj/iivq+zVKKkoFG2tkL2Pp4mKqad9/PEBcBOYmBExCj
RYl53LHpE0eaHjjeKld8cxodbP2gw5cx9+WV6WPlGEC77qmIEQk3RsYmwtv3PA5yXjvTFO1s2QKj
rCx42g68SAPO29YisyP8++eiXFZqGiJ8uXk2pzeLgn4cmRLqcNs45nMFgG3VdIlP7KafXVpMzjeS
vBFIZxVcEuTxrFjnHC9S01vXT2x5jBDqx3u7Dsx2PTdSdFeB0NEXcqKMz5OHyWwFNjOD8UDkDBCI
iaMGoY/gCya2mWyV+bT8pEMUXPqI/GHqUKhf+oUUs6l4nC0PY4iZFaa6PKo+qTEoZ3JdTASw/PUE
5bBJlZgjDgLLc913hXsdPRpLdxq14YbivNzYeX9JY/j6Wmxl8q6z/iDhpEd5+mSTsfIaRMKSlGUP
y1VJh7coJEKQty/m9ReCbYu5wA65ErrJZxNohhqhnRlgbJm05nsOtZiLKjvGTV6K7dtD/emKaOsu
ZEc2mzSLTq8IJPRIRZxzLvoAfbQTi8haCk+bt0f50wURm8FLYTo0Nn69978tH02lvVjnWoA3yO27
xArGe/CnZGE4dX9B4rHcm9MlBE0Xez5Ee7QzGO70grpY5AMphhYKnSEixcrDWKpGCTgFQuVdWgWE
D8sei+sCIu7+/joxqDDX0c+zgzjfd6LT6QTZW+oYdz4kXJ3VG882pyunx3j817eUb623HHeohL3a
DJppqzC6KK4T3DaUBHKydLTw8tPS+vs5wnbMY7TlLxqXp7fUrcXQzFUojkjQkwOMO6JnwKr8/b1z
6L4D5EPvhFLlrM2bQdWQwajkMQR/vePiAoi+8ClEXA4X3q8/THqG8vm5dJ2Au51NemH0ntuz1cBA
C8+dGgXw4zIYL2y+/jDpKbWglqV0TZ1Cnt02lYdVQwwKkx6Pwx0lynnVDVX/yFp+qV+4bHvOJj1D
8Q5zumKNPT8ZFHiY4zbtxJEo3eQhpouwcA9snN6jk4cHXzUjAceaMJm3J+Efx11EIYs+z2X005lh
ZnPKGb8RxwIPeUPLZGXoZO+P/lelpmZlau/92wP+8Z5KsZTOEDuqc2vKaKsegn4i+JgQbEG9moID
WvZtNaR/PxKzcTkHLPNenWvn9dBnbZIt6K+otx5q269XLSF87ygV/6U8C1Q/XXqLWhCSIRf07Nmm
1h0CD1UKX0jC6kZExXN7S8aVcWFhfPWsllEQ+vJuMQ4KrNNn5TVG3U24sY9RIcBnkdFe3XeuYWxt
VeCbz+iA2Zwko+zT24/s3IVA4ZGXgI7McnDlOGcum77fFn+LiJ680FF57LR29SpFM/7eswsN5r9q
+m1qtx41eG0lh860Q2eTY9burr1Ih1SziwbfwNs/6NXbz+EZlyROGbbMVD3O3suSRc70wUEddZ3N
BJgU8fuB+OgLaoHldp68koyCaAUrKCoRGttnDxWgne2E5N8diY8NlhCK7jCNZbCzwuQZYJ15YbH5
w0XxGcCTCm2XA8G59s6bRj3bas6PXRfhkKywHWdEg1x436FTvvq+Ul5j9wMre9FL8a07fZoeuWxJ
gF3+UHe2/NDCzfJXkUnebk+axw+6IhB3a2C85YqWF6zVXPmkbeV0du7bcDBeBnYjzwMOzp/26Fjk
2CcjbvmFsxBs+by47T6SoOGqoiCeICoUlDrf1jT0qsjqUxpPprxtiRMqNmlctI++puO4rocsKtZz
YBLybNZFdSVLB2dXVSl6NGk0kViRxVHDvz4K4nhKLGfFyg+j3NyHTlkGYNxqQdCkMU5fRrelPxK3
2Mq3ZdEH9RrkJFQ+GrHFl6qD1n4NOyuQW2jVul8pUg+atU/uznc7cft02/ZR9SHMFkRgklBgXekg
ky8l2aE6jicSwBsJlSfOyGXfDMNkP1aIJrM1ZigI3gjQbarBlpGRDULK80CO90T0SEecYULWBiS6
CVTEQhWgE0WulX7CCOtFhGi4tb1CJZjL9YRM8EhQShftJzjIjwQkGcOGzVl0NzpxCTlpaNn/CLpR
3/LUXgLHSO2xIYqTh0Mc9CrIAsyIHYVQ8mSm+mm2cPiuorhKiw36CxetQV/L29o1smplocerSZNo
qqcWZoeBgTEZP85R2T3YRLi5WyNJBKLlcLIh8iin+l6Gan6IghICDO9Fb21zd6QB1thFGW844VPc
potMLXae5gwqKYnroLusAYZgp0jUtcNsHQOQIR58jsNN0vOjNx7bcsLDaHJ+8kNXozLAmTNepX6u
wUI1iEI2bAeyGyOd8mhXVYH7NLqGeCbtjpJA2nb9R3+wp2TrdYP4lKok+xF0SFY2bWyHUEbHzEGl
kQwEq6SBwwTVrrG4FEp+rcYgzNiscqBCh849Yj2zDG5rlH4I9Wx9JwyCUxnCMk9tKbTrd5wuwJpl
DlN6XXUJO0aMvOX3siQLb5OQiMJD4HR2IPnI+wZ5tL+OBGX4zSj7mYAZjkD+WkS+GrbaHNIli8vq
873TeBm4kmokWz30jZBjsG/OzCpVT9naSxoCRwpjjOFJVyb4k6yruZOTpS16sVV91QUzVC7iv/Lr
UTalWJeW9L54c1s/dACx70udxQOH5zG1OWDjLd62E5JxOJlF9NEM/fnGEgW19sgIu4clN+sjwhCU
hwP4SQiBfQ9fLilGVYEHtaYfbjL7EfjCsiXrYQjTI91NPaw4Gzn0R7Uc/bWZD+GnKDbtb6UfenSP
hTn8tMqI7KK2o8uKHCCq5TqH4oqSjq/MCxFZ81ex5EgVbdw8xCLRzznf3gHCXFJ8Ssu0ux1rrMor
wCEQJMN4dD/6+LghxRJxZq9BgpC96HVR8sNNQ9CepTJzcV0BKv8YZpER0yRUqIXKsUDSEna+9y0n
vy3fOuRhkihJvx+kkjl/i+GEZLDPRgLgJOWA+2l2xu9DIdFs0NOpv/VpR9UoGlS6UgRY3JWFPadb
JRvz3SQcM9rS3Z6f7Lj+f+ydSY+dyLaF/8rTnVMCgnbwBu9w2uwbN5meINuZpocI2oBf/z7s0r3O
tOVUza9KVSrZTnMOBNHsvda3TIPjOe2LnTWtSFZyv+unDj9CGvmg6uWBnCoEBHVPiyaSHmUuxFwt
4S6gNN0NFN0qP/llgL+wSbyWEJm+8vnk8dyTrTSGMt/0TifpCQ9ZbW/movPp22LRBLpVzMG1zYgG
Lpe5XQv5LegXNEbOfD3XVnMU5HCWq628dLcaX+stXXqylzJUJu4eut1SnCd+Fny1G5O1gD4rJYDZ
CYjl8cySkWK7Ck4LsHMFdgtY+ymcZmAfgBCVdWw8h2+xLCp9SgSm6A0cKF5my2WfQFBmoGQUVCkm
aFvU9gdbKv7yuHeDWzdsADyBR0vaTWDGvN9pWi97RExM1a7S6WcIhObXKSgAvy5hllyGienmh9kw
1mdjTPPaRXSIGoNrB12n6TpFHBwYqHgnUV3aHxJJYhPck8X7qCaUJkfaAMrchObofTQCXg2SryYL
IcES1N/gLcZ6B6oM0UwztG62nxcLiQmShPoxwHJ1riprJCC4ISDy5MwL6S2gFRYiCi1Z1se2aRu4
dX7G0IP+8NhMdZlE3tAhA8ytsHcPflVawEb6aSFOc/Y/z2NLFN+oLWdXluGQbUd3oRMGCLEF6pcb
3ecW7RD0+85138vCNeANm94aD+B6Ry+hVRfNU54/96bBS0h1OiGv2CyUf0RilTzrIVMPultqaFj0
MWkaAT4QZOQ0tN6KomyNaDbr8RFpCF+ip12YbCmUWVYEq8cYIexol4UjHTv5rlSpZx+p7wlj60ij
Grcd2UpdZBtTSS583bb+wdAj9lzEPQttz8BR19S6SgvnvNeFQBjn0Ty1rUaqFjWjU9gnTiw9vCRf
BQKwqTWY7zzIsyOxtQuJSoWTBE/aQoFLXnfKgzUTMXJ67g3jI7kDnTiYJQmpUT6zsEWkt6MdQLoV
32UuOpRZ9/6zQ3jocwyJBW2WcjUY5tLv7CigCUkAPOorFVENyYLNQF/3I4UI+9aWvn7gQ8wPmB3m
u8JRxTeUIeHzOJUMtB7FxfkIS4xAnobAqcHTEzNmmT4aKF++AexaAId2aw9zyjLD3xo6j5+nuCve
F41wb+kdB7ckXCbsbnLy4c9K6UxHf2jRy1A6pDoQtvAotkQLkPCbpcLNSLsxUE32RmuCYsPJ8EkR
AZ5dZkXX3jNLmf6uGb0BgZmkMbhTme6LbTcOy1NPDaw7oHEGRmbVZG5tqq5GVhU7hYoPg5c7qGSm
VA57S0GCPThzYV/xCscT9H+LwEeajPNTOBILfpgsLCNw46rpvdknOUiLYBkhmzm+vFFumX3KY1Id
N6UlYhSXtirajaTQD7XWmaCIziz+HwziwsNtoCmWeUMR1pFORDVFfYsWa8/kUt7lXTVd1I4YvrY9
qk6+xhySD1G1K8Yr68BoiVBrOOFVEJus8zKIpsleRBRPdZezD1zfFhpHbBVrdA6wyLKOxMSg7JJb
pdwRnVBfejcBY58YvBazP0jKgq2mOSIW3LIlzMCigxiGhOcPkDZBQCMqWGVU9/1Eei6lMLcJNsjB
sm8D23zzxNZ1Og9UqvQxGLuvpk6+ZvkaMcsmhfPaYObzoWPD+a6rvJSkcxf11UYHbnNViAyRKcPM
v1Suk3CTcjvzt9TLoMQ6Qe+pCPOniKPF0tkVfAdB0W8YlhVo5csByJSKpw/4FdNPZlualws5w19G
wxih1ZbBkxWSUk7SGziIbQkEeCITi1BIeoFLTGgSr20e5ZbBU80qaJ5bkRvKO3alzWf3Q0kuUrzY
7xL03e1eOXI8y/PZuxpZ5+adv6jgSseDhSC1yGEvoTWAcQoQ3Iwh9aZDhZgnDx8Wq6yys7ZoeFoi
YAXdjoMxKgLABlhb4bKYhBLbHZMsHDHjaU5gt4U+hVq3qUpxpjisrqT7Wk7vDS9Z7sUAQYzdqe3A
h7YWJ9hMPJCvbBZ8PI5JJy0WL5hve+0l3XVmivFrbKYN5DcZdvQTll5eOj2RKBFwbN+LeuWiuh0m
NI6RVi17vT7PJaLa3MmhUJc52d2ZCKGiWXF+gQbVRsGZoRmJKt/MvxJlaTw6KOPY8rKvY1R+Jsjl
HgqkDwXePjfK/lGJ6ahycI1Oy38SqYlENBjuadxtXL+9ke6yd51g5yGRn3tjP+NKeh8rgVd8GWZg
m0K1rMmqhCwu/EviVofHYmjbXYpImk0g/1d24b3LTuA6N3PCD0moBMGe0Gfck0Qc3BoozYjOTYIr
3P3urh27HSDZ7VL0t2JiCURR7KJ5G3NrR4UB6WGuzsCL32dO6W0Bbe6nkFzNKuadIx7S5BBluBco
uM40gHkTkj860upK+LiT27goybqVWwdhTmRNxKvGvnNtdwo1b+GNnywiZXa+rpN3a0o9RzZ/OgM0
bt6AxwtvrMHvrU1gZ2czHN7c77sd+FL/ZjCGYSsK0Wyytgo/Bg7CNhm/Exzet5mKl4swjIu7Oa2b
rak+G9k26/V0O9mkVssOyVl2HJkfV484PTfIJebniSmRtPnraSk+xzbqXkwrO2TKkfKMyFftDkXp
Jki9k5HaR9C5176/bL1muDOTS8TA2zxPviScEoviZFoDZEM1vSuJDoTHCC0P0hG4unct20TDBjRI
5toA2mCipp3MdZTCtUMZQBkYBG32sCznPoEOnFSKTWOUyd6gj77h+LFNNST79GIwoSn1IqsJsCS9
OQ7xlUoeAfXMkb2A7m8CX1NJJMFuP1f2Rix1cW6Iqtv1lnwispGoAxo+Fz7Mmo+s+LwJKOtttbdy
ybnZs9L54JZ6u3jg4IOY0PF02TqsaWPYsAio8iYv5BeyZXdBPGRROPbOTabciyqdn7KyWraz4Y87
DzvWgaD6uypIsnemzOzzcejMLwPZ0SfUjsHWW9Ie+mW4rbXV7DI/INVycm897EnbysARkpd3qSeM
8zaXAJMr8Qis3Y1SJPbEtMLQ5xBwiSG8uzaJHf7q+81nQQFua3mlu1s4k0duW16SdXEIWGdBuC7z
ZmizT/QAWsJGoVlWQXv0zObeFvndzMyA6hTyv/JO4H++zHb2Tijoo+opGBaiUq0zSXwBXHSgxtbB
yYI7hRW9NJP3ZrDE+6lDhTZ6nGKYFQiQ4bBphMeq47ckfWi5IV/9Exmij6HjfEpL8VFQqQSzB5Jl
46UJXv6B8yPq2vczaEsGOsJ0+d52kq9+J5PnJN+XTL02gUboMeNtOc2PeinrW5qBeBiah8SQ8xW6
e33v1Kl/bhVuvfE6YvRyAvY8n3JywWbd7U6tBdHbqgimjUep7gQR5mTMVP2Z9OsjEzQd77Iwl8hN
HIMDY/DMkY75xbW3gagI0837vcvGZ+PIdN/3ct+k/ac8CyWU23DjcnKML9gpN09O5oVPYxzk97z5
UCdNhHs49R5ijuB7HYrLUiT3hQ2syDATfRVDN1S0OAuToAwj3WU5Lg62+efa8K+0TXQhmlDtN59q
p8vIRK5UHqlguWFZ24squHKy6diypR8QiWVdQmRuXdvE2BP1EAba+qZDkrTCKURvqPbpNF0zVr7M
zfsWKrupjHcyAZ+sW+d9D1M/MWIfrY7UJh9Onjv6pHMHNGtIWMrVYA3emSUacRY6nxjnJKgHk6gj
DIIjKzVlHGwwt6rMq2LTUmjZumFvndmq88KtzPIwigOBGEeBL4irZB63YSWGQ1g2iaBvkiu9t7v6
mFdt7bPSWCE7YLOn3mJSc4iccqA6loxsofYsteXJB2bnRUqRBHyCy57twFOl+V1o6rK6NLvcNu6d
ssXZRSZ655mPTGudH1mtL4xTW5J5f52Wqv/YoKnmhmrZeVeUC3Po91Vtd+/mOm2ojyxSnQYqGOUO
uSYu4CbGxnGgpZYgquYXGpyffjp9bWl44A/pTAZmGbqI5WspAb/JuAzq9xNPov0iAkk8geYGbZ1h
yr44tiTYkx9nIqdcFu85f1XGLodPne3SvMMAEJACgyaQXNP00KVC1vsCZuMzllaIz+hyyD8fiU+G
6J3p53ryWPL6HvQCeHbZf7ArlX0hbjX7KOp88De5GieqL1SUH5ZkIoGFDC1ibUen+UxdxRYRJRXt
kSpqWu96EwdGNNUqGS+4UZL1ohSlE5HMU99MqeCZIeNx5lNpI27dmgMpH9cUQ+OSua1o79M1wlQT
J77j5D+VJ7sLB863qgEapimXjhHgt2KC7uxOX2O/I8bTWbSBS8fSrsVL1sl7e6qyq8Hz3F1iSiax
KtdXinLGPjSlerSRkcqjM+Fa2aedgc4fewa1eKNnn7kZF97ASLjzck6AL4jhCtbgdNMMafYVST3W
oDkzC06ZAbnxrPhZx2Z3GOpHo0vYtS/O+g7MSyAfeI5ese37AT6sL7IRReYi1Be/jU3g8kXgFzya
Nfc8VCWQbdWBML6kQUDZifHPKllYg/zAklA++3OG+Lu1FfYFq7SLy8UHzLcly1h0z45uPQpnrjCi
1MaLhLtt0F/LvkgJep1LSinEjMibdInTBhpTLQfWrzpkBQ/b+F3ZltOjNddxvLVHz36qHMoUUR4L
iPZzQ4rstqw90zpmZg/KH+x6cdct/mVCyfVzPtTTcC3KRZ2FrkfqNonpMzNX5xOasWSUUpn9MtCf
UyyM5z6cykdRzOKC3Aht7Extsj8L2kJau1bGHtkHnrfcZdVM0HFLVkw0TI6kwm4B+thIP7M+esPi
34dxreq9bZXjbRkjYt9UudU92qkn38t2qe5dKKk9tFHF5kz0iaw3bJFXFV9c4pUxseKBbM+m8h+3
QrxVVof6nDayHbzuTuq0tIoCqBvZzj1wAE4a7ydmud3suQxO6XpvtO5eUx7oOAVUUdmsQ3gRa7Pi
ZY/CGrgFnLiGExD4uPtqdWRzwGFDEVST4EGlbLBC4lEyZ6Z2OebudAh5uJukgcJ3+KfNJj7Kyt/C
Hk0f6HWrGf6SS2BL3J8cbcRbGDfD9eJ43Rt3+NceG/cXTRxshxVxAHLx5TeGUD+Pidmap9mQ1njg
2OLdhnnz0CK12CHOtnaz9uKjLUNxj66uPJuoQu5F7cZv9KF+adCiu0X6L+j5oRKj7/fyg+Q1NGFh
lchh27TwNmOuKZjWhpwuFjf13/javzS9cI7B1VsNFRAxaZK+vNigptFXeeye7NGRPEPdHRq79v6p
WgB1jGlSETYR3yK2etU4JaCIlG7XWhi+3XggkKi8CGvaUn8eKL+0Z9errKmPKEJ9D3zGy+8yBSXh
wVm8nGLlWVc+x76j8sT43kMCxHErGfYidrM3+nm/eVpYShGIQmKEdfMaVoEYy8WB6y+nLgtplLGi
0TwC0oHcY3ljYPzmWa3aKaJOUXeseqOX36/IDHDGQ7CctF0tz1YvxVUSON0br9vv7iKAVqBsDL9V
C/byKgExb167mMvJcwpxjTnWg7o+jul+6NtmXwmOkmaCzerPz+67/PFFs5cvtFI/0OCZSCFe65vc
VM2t0XoLMTPYkLZTPLPDJNzMfqIaS47CDLhiWNtZ+r0rpvnjTNXUW49FIRkLXSc0LYlp3UabhXNh
t4lBMZd4Cbwt1uqf+/On/c09QvSCgAKKI8eF18oGHfitCfMe/fFExctRcGDJwN62i9FvzUzjQJJI
Lv98zfUdeXWDUNtYKy6Vx2++NhpkJZbOhq7wKaXD1pEWsCXvir5cmj/UtH//fLHffUFWgBW3zPTv
Ba+GmgrUlLHjMk+1mIHSNckIRU0ZWb+b/NS8q7FQvlvmzPr858v+5mVCNA5yEjs71v3XSszUCTW2
cJ/KXV8W57GL4qGuOB007pv2od9cCnEKlDhgO6sccb0DP0kqvLlEaKlsfSJrpN2pcMTgLuC9n6q6
Lt7Qb/xyN8EyId6EQsDwtoR4ubT841vEYshcw8qMFOW1kixIZxHg/l5OYe/IR9udacoKClObspzD
N0xvvxlyAIDh/CBOB7QUvppQOQ+kTucOTKgN4S4c2kv4uUFVnCUMjYANISXBP3+730xx+OrhMrLz
WNGyr67Ysexpc51Ni7hR+9opTco2lbj781V+N9kAsEJKaTOLoi95pQ4dSV5UbIC5DKDFrwtvwjUO
H9r2ZJTaHw1vNC+rDO84itj6NmTXc06j2PusK1SIG1tkmminTO+GLEaYQfmRnJ6pn98YNb+7F3Dv
OEngIEH+8upDdlndyNYxlpODMA14f9ds+6Ef3phWfneVFazLTVhlsq/RMFMyh3okVIEAmcA+VBkd
F2Ulb2mLf/e2hUCPUAx6MImCV16slJzkeIzb5TT7C/EfZB3uZ7o7lBAQqnx/uP+F7v8L09JP4/yX
DF208J+fyxfI/fUHfiD3hfvXmmO+2oFWxozlMKP/QO4LBxY/CJpV0oa0AxbRv5H7Qvxl09KwASOy
9WYa4Le6ZujT//2XTSQvcydSOD6Vh3Mj+CfEfQ4UL1c3dm2rHtxb/yo+iuu9kq46adVlPiQSNAE6
z7eLWy4PbVy1t4G2l4e4GWLB7m3snmefrM0ay1a5TyZ78m/9NG0VpDtKpbu5qLTYLpWX7VW66hk8
OtdXVh8iikHG8m4Ew0Kdt3MXudNlXn8wi/bgTx692X6EH7h1nRiawCj6zt7FwPPY8BiBorzmz8NE
nbfR5kWSi2nZJorcEGiXmWHtsyAozx2r6U4lRNvLpW6H+uhWJpFrk1OhMRjjWaGQMgiuoSVOy8Ct
tKzPe8fh5A1wzAkP5KM19lZZlbOWQGM7OcFckOVuxtFxSXJiTChGx6b5aNn9QB6YGPoZ5UU4rElS
FuXanpAVmj2JacSbpvCs4SgMVFonKplBsK2mXH3RpAHSi9T03+ji0HEiuS0ggnF0S++MFkCfEcTV
0bHNSCuDNiAz2Iz0FoYKloFLh01IzsWqVbDTE52RCOSVzbwFPxcOVEwHDOqkYEFiNnHCX6q4qz90
svarg5zD+ZNZ14TvslODYJexwcTfV7kXgnZATe1kEs1lLIbPeUq8ElqAnNgtTYrjKhEI/HTrfa9q
UsoKaY1R784pGYkyu+0J2HsKDX+5q6gV0JeVeXxMEmWjrxFZcNHQ/893Dgq1MRp0z5GfbNrgfGx7
Tjl9leCFk3EWQnGguAVXNfMw1oJ9obVNNg4FdHti3KFwbleYvNnOM5fnq5KMNrALXqglPEPnbkBf
tBiZogpK9tM4Nm6w6+fC+MQmROXb0m/mg9+iiNmUflBcVqEYU4qolvE1JE+dim43mO0x5BDtHLrF
DR4k57GzKR8pQ5O5mYhN7ud1fTMQ9n7V5ebEyByynkAAJDmKJBfL+DbPBDIPvbYIjlXprKEp9y0C
B7bOY3skYKYcjxXdzfS6bJSAPLzg5D+vZjygSJLidq4fgLcOwTYYhYrPVFgsHY3cOjQPcvFj74AT
jnZAToEc+Zy10Ocks1mf0Xc0ybcRmiRPWpi1wUvTp/PZYNZleoQF4oNVSaQDNMAyCsKo2ylINO8O
St4IxEp4VylRV8eptgG/RMNiy5qwO5i6T525ZNsa1vwR2UP92Z3WOq1J8d6m6qGsJSpyS71rGARX
daazC9VnfbpJ/ak9FIMM94siMiwcw+oN8O+v09WK90dwDPEJ7fFr5GbVgAszkFdFTdh1OwqhRHzS
vN3w8lk/qGr/Xc/+BeXyT+vZ+XM9c3545vH28+npf3/8+R/LmWP9BZeNu4/2mB389+3738uZ4HcA
pYe4OuB1fo+J+TtBxv3LhG7uohDk5/6Onfl7OTOcv+B7euuvswyuZoPwH61n647+p8MaqmjIFuAX
se1zhIYZ+vJ0EaNxI5nc+uICy7HsB42eE22QSNEXPYS6lO4dtrvJOBk0jJ7DeRaQfsJaGxcsOkg8
BidYjJDAcRecTlTE1puby1cD+PsHDDzuhcdxCs7hqwOenfiNjIvhSace/T4q5OhNXKiNY2TpQfqH
nx7czY8v/nPMzctNJqqkVSzuUXrnLBliL3y1lR0X3bbOwJxNDhldiG4pP0hdyNt/fhWk1SakfM51
1usIhzSdwczaNR2PWXHX0CGdEMGObxyKXqq3f3wXqpFAolezF4a5l482MJFR+szpG2lV+X6EiXEV
Ept2rD03OS9SI9yZqWSZT+Y3vt7LR/b3hTGS45VdSZuvCzOKM2o3ESy2YTmA9WvN06ntiFK1ZvY/
f76TLw9+f18KPgje8bUUZL4avkutJTmVbb5xrbyOhp74t3RRnydj+WYKrKF/vtovXyxgO7pSbb7v
TalHvryjyGJLKzcJUSjm5GOPCHBHVet59pje/3yh9WP/563kawUUVoOQwjZnEY7h6wf56cyfm/Sp
WBkzUEKWsYXoVJEvNzk70hXIv2XTck7TYn5jqfhl7K9pH5AqYRFy/GdgvrwobIMs1yXCw2JqEWou
+Je+WVDw3nI8/vY6HheibM+/5qsd9IjdmwhGrrOQGv/g4lSlJy/zL3++ha+Ozt/vYchB4fs/1Iu/
Nw5+uocuSiO7twOqXjlnUfr/JQrp0TlkSfGO4+pliXu6zNnEEFakFICZyjqytTwtZnM5h0O1sdrm
SnjLG9ac3317SsvAFmxzbV28GkMjOLUmDdlN54tbo17M4ZmN8VsD6DcjFVLnClbgm2Ohf/UsIV5V
wehwj0khmTD8Wo12Nm7XySYCvgVG6883+5fXkKFDJQRB6hpRAVj75dBxUM4YQU5+uZEntICd4BOY
uvMucM8St0nemKN/fzGP9A9qPgHf8OXF3GZl4rKz33BkqY/VYva3VtY4dF4NwWHIVuqtofTr64id
Ga8nByuXkuZrj24MvKedLF7HMZzUFRC6h84KzsJmmqDEkG6+cCh6yMJ5ozsEV7GEc1XMkT8qFZW9
QWJIwqed6/xDaiBA+fOt/3U8fad2cOhdz8RWuP7+T8OcsCo474EgOykZOA9MkxnZoppPf77Kr+OJ
q6ymbmgkWA5/8XXFWRpwJdBbnenN51qm7IvHvIynQxIjTnjjS73qca0vL9fDr8njZTbgxr/8VmKK
sfa4iAil2XbV2Th6Xhk1S1p8c9rGwTeAzPghd5OcENeWBMidEqTq0kl1sAHHU/MGi+J3N1lgOGfD
ZdLYe02+7Yc6CaqWr18V5MEdpxH17VHPa0zxn+/zWxd6tZ41+QDHIOVCtcrLY8M2YWdZ7Vuzwy87
A+4ui7NDpAMCPnhPL++ujevF8Ububo2Lwtq2tTA5g5Go+2HSIKaOvZ1NM6XtHNRErJr0renid6MJ
lZmwcdWvk9Orp9tYJa38njkQ5AzCL+bDfZX4KKTkaBz/fEN/VGJfrKXrKsAzw1a5RmZ8Xyd+ekHM
Thh1LjjP1snUKdLWR07MThuCmqymOjG3QxaE72yHmilxDx1+CDIN0b3AHLTCJwLagvdZFddGQE5t
PSItTGWzcGZtjDFovrC/V/XXNk0G/yps5RCj2U1p7G/YbyWSU9+i4keMZKRNGSSeWgzoYoqjbrJ1
cWtMSFujoS1n8y7VGQtPPakOH0TSL3F9MFvpOvYmCXCQbK15ZRvGjbmAXdGJA0uazxQZCwUCYKmD
6nej9vpxO7VaHKoAgWUkhzx7AhgU9tuaMGbvXDThkmCfqvqUj9AXaC9CKXrKC3WD1UjMxL+ZWbPS
jk0sagf4PK064z13P1GsE9VF0ZYtxVfPBzcqVOWSqeUIVO3eRpf0MUnkrThSJBsIYPYUX7ad5DB/
mxrj3IbnJmawNn9El4fIEEdSWqAGIR5hDJ0jWFpNJnFK9M7Mud5I2uHkN3H/2QGfeiMrCih+IP0+
6ggFgT3Y0sUF4OjIeVug0bsvwkIlBzNHNBcNkHA+jX1VPbWtgZJSFAVq0m4mvSlCwhPeFBQJHjME
E6z+iP1B9/O2ZWd2SirGySrbAJEiulRvm2mRZltnwnl45sUiexwNz2zPMUOge4nmfhZtNLIPbB+A
EqtukxMy/NgRtL341CYIm6tYMlw6bH3qqLN4SmoDFUxsODdJmNX+mapa4kTKmm3WdpCaPmEexMQt
AeyQuKcAvmwEYeifoeCvHUMnrkpKZgYFxDApM3mejnL+4LgUvvZY6vFTDDp2jonK8AAk5BKKcmNB
teUVLyrL3EghUTsNATZIUKqDvkvbGlCxYeH8yQMV3mKe0nh50PEVqFmdRHfbdrIl+BB/kugmc78x
cPYtC6HURHKHVD64cFmXjDhKGR8TxBZVVKPvuzWackQlhPD7ousc6prshyz/XS3wS91NVd4SjCiG
NCQVwwJTidgnGesPWnfDVlpJb94XAe3dHUhBw8JlXnp+cuY4jVEH5/XodUZ2ylmqshMnmto7VkaL
H2pKh7I66Dwwb3zDzL/gN+jTy0avVTMADRnuR6MMrlKrKyEFc0hYdSBke0VM/bjjOrxWEsn9FBtQ
aLv02YUtUuEp7fTKO+WMtdGaDCPIlzl6IhcPbrhpQtT1GPgMj/z6UdYuxoXeHPapAge0IXlTAxxI
gvWvRDmypijn3LpB0WfghdOO3sqp0uTqBL3tbG0ilC6AX3eIgUOAbQT/hm67lUvYXXOWa8Kd9PEp
ASuEfLtRvsWA6MykvEC7tmCfrMFAbWNZgujrajFpDpcZzk4EQrMdeToLjA3u5OWzFS7uxxLz6LTT
pE+esoTC+hbZGywsyzTkI1LHKXwsFphcH504L9NtTy77V1UGFm/B0qJh9fBqhOf4lVxxFrS+9Hc4
iCvS5byOA3RbVuLTGPcwPpVcWGswXRBxHntI3tMgLMdDNafm0ebUUe9k3iJNUn7h4Wt1bB1uujZX
as8uAIF9SmHFg/4NpTbiUIICPsg7vK8Sss9VZzXOA76n/FvTezFWDsizQ5Qo5YsN3Zzqofhui5wq
W5K8DRIyOQiifAhWn0YsnEUc6yIySKzrDw0k3rtkqEsvgvdbkCy3yNzBJJY3At9bAiS4xkY53/ee
VdgWhrReOQfbThEr8lekrbUnE9psd8NYQoWbJp1dG4tvJVHCe7YUHyYPY2NxZNPPJhaTzdCi1tmg
qYS6jEMydtvHKpUu/l9rbBFUMxZb3rCBvfxwo0eoHAbR2J+mBKlXhG69zrHyqqI4SxuM/cw4GPt3
dQaxWEYtDBhDRy3mGBysHERg1R5Ce8bZ9WNv+N+637+ACv602/ilj3W/dpj+5/++tdnXF+W/7z/2
dzcr+AuRiABkhjrQ/NGz+lH+s7y/qMui+uC4C0r1360sw7b/goyyzoYUUICsrTv6fxf/vL8o5ABD
pazC4Wdtgb2Ki/5TfPQqOmKn95/NEed8cjMROwUrR4SS42u5Hg1bjjyjDUXZsyp7m5iQPF0bzBSe
Ir8fHm3tePNmNOrOv0gFywINLKXZn8aJ28krYS2ew9yDpXPbylY3EZvN2UA5CmP8ynHyIbidFDxh
JN5Ln8RY4Zx2vKjpvaidMGXYHumB5YcC61JyZk/Swplj1SwL2wzP13jvLabNFDxDXuoiLNxYDBPe
wO5zSSlvgrlW2QnhRlCBk9sazrdGNU0M2yezK3oZRhRg7eRAKjFKjg07sVlfs0fU9FaW2onH3dRW
Rf9+8qXnRwqdso50gA/9Gi5rSWG+Ju/i3rQNt7gDFC+rLx0i6FuXgBLzFrmRE5x5jer0loaCX29t
S1fAjkepmiPp1PBQhtlvkD1mbBQhG4xYOb9USS+BXwDdXJjte4DeJ+wbY3g5Nn1rb2FR+/4MoNh3
8wWj4HocY2u1TMmVFdDxwDjRAkR4dPvQWM4m0oDkswhStLObfmwIOi/TpkC6vlQ0IIClWWG8rmh1
Zx+LVFnFrbTSvP2Uun7WXWWewXogPEl9twKaHXwLBrzxR/DTC2Wtwrca5N+ioMm26cZJGPa2pNJS
JtvS62t8j2mrs1RvewgQyzFPeCTftFky3WT1Yhn7uLEaHpuiVcSGGBtJmFzXE1VXj31BjsqVXmZs
oEsK+LAZNwLp0LD++RZ5eTmMjbgawzpcHowh7DO03zpjf3MasdJ3nxxtdfHDYqPU/6CItW5ufFXv
pjJUh6XDgxG6znkxCUz5suhPyYSdsy/8Bwfd9JPVFLGOjHF8MAOU6JgOaXExcG/Tomgix9MJMqlp
Iq9ZJUa7qZJEcyO0xsOSELfwUSROPDwquyinc9du6ZKCgJtM8AEm4bfBIB16U/4w1q6OupJ2bqkb
qr34wZp9Pi7LLQnVcs9DNcaNQQSSuUFdwDDGJMZy7hZ8HG1lBTa2LPceVSys/BS6GYShqAqnzLwq
4GiYN5MRxkkcJYFnICH3sgyXhyWdebiAoZ+Zh8yw9fKFk1HcxzsXI799VeRhs1yXtizsj34c4ALD
YrZTjpGRTtHPlTg0LM173rD4kT9KCKccBCYUbILw0hP+uQzLtPXOTEouWPbNduzvDLkUHs2snhDW
fGM2BS9uXzSO8YAFthu/zFUYTk+USsPgZHqV4R4NWU7ZpQIHYH9jJ180e5KysvjMIw4zx5SGlHyz
wD8oiUmgZtUfF9LO7whZw4vf06G2GHqqENEyd3gbhq41d+boOzpy/LECDjAbzaMxpgq+ArADjAjk
qC9XMuadoQOQORjBuambKcC/vQ2LIiDRfnGBhzu+QQu2Uh4Owp7dVhI0bmSHQwkZZDDyi2LGHwl0
vCvEebz0kMN79h9Y8uKmxgBKl9qGzU4g+Iijs9tw6llNVO1408wVnA+R596wcaVTEt8g3PphWAWS
JJ5455aXLdE4ZNNTQ1T4Lmkm766i0rTE7nwXd0gST1BNFGL2NKbEZnfFoSoMcNbmglFMK+ZPPgin
1MU3mxNKQuuwNOO0yzyMz5v/p+5MluPGtiz7LzkuRKFvzConDod3dPakSGoCY4u+vQAugK+vBT2l
PdEVJWbkrIZhUgiO7uLcc/Zeu1CEeBoRTFrYXhU0/KFUHrARRJcd/+Y6s0US5JMx3Vh4e5fMKoPU
vH46MrMu7qK0kNeizEDLYzX4AD4KiDFMSnPTKHP9RHFa3aeOdCcfw4n+MaDIrldkeBkr6NrOqp0T
RwaF22l3kTHPLhabIfpQO8N5dHKdvs7YLw5+RMtB22HfgqHZOj6Ybuubactx3s4h7vq4yMd0pVd6
duyGgjn7oIeYwxmoBzZQpSxg5A33sGRs/963w33X2kjxHDmUj+TONHesAHpLcamEbVAUSrbvUZS+
ufngXSTCZFNsldEatsB0nrci/C5JiNKOOSiXYCBMDlq8LtNLFMjONZd53NuFl30Xdc8wQKvYfg14
TQAERqrZYkyNhsQfEY/5ZaNp9a7W7fZB8rFfkkd10q2cwTRvctjSrIpO/FiqznAeDa6yZTxu3tnM
2Z9aVWKphgGwkaOT3NSmIYImH9UdLJLD5NKMxNByp2ZjcyFNT4aXEyOWXZtOSyBAIaE6tNZ0BtXE
5r+7XUIvXDJ9b5tdP5XqwZCqdd9q2GiaujxoY3TMYsT1q1xa3TesXiZPvWqeO2Z/CRciv6vnmU4N
ZSntijlej1UFCiUJj2hBbN9ifH/d532FG3cpBYxaL54IlYfKrdvKDWpXHCBlVV2qYRav9UyJnsiA
b7dNgeWvUS3lI591dfS9JiX9lXQ283pUqyZDhV0BpoC9Z/uC+pcUkDQ55nP/ESXppeck+7KhvcLg
8grlrbg18TMFadKaDyhAMf8l9QUpNOet1vT7FJMAvJqqUD9C5BKrto3PzFaovtaY8TdFUfVVF4n1
WBbmntAlygUhUBYoKvmEAwsLuaW4U8YWuIk3y/Bu9Cprw5fvDQ1MMgAgqCYo4xiysrQ6q1GKlCVb
mPUgcqve13qbwfKoVeBXSXdJhPt4RpHj7lhQvWMxp8q2IGT0G2WQYn9vSJyO3gh2AYMBrLu5yUB5
xas6J5bCS5QSr2wadg9Qww3j0HbVeGe5lSjWgxL29RK223pgVOFxNLsioii50WZVOk85pMmX2C3s
pRcST7sE48padra6xkfwUUd9Mm1Y5Ir3jE/+hdvbD3mlpE9w1Vmeq2b2Ewegex+KqDkz6iEBsOtp
60FlZ7MarZj1pU/1FYrb5jwfidcgxK/eOF7XrcZpzI5FPbmPvBnKRLqTYW358UvDOsarWlFqfhvz
IVH2eb2s2j0NItvvtaTvNg5KltcxVpjIeENSdZemGTbbqK2bV4bWelAlhHfOmszZbaZF7neLny6E
dcI9VnRvkwpHBOlk1kFY15d6mrpRgFAn9Jk+keHR5NOE384sjiE8SQTE0IkqOR+tUDbRpgDkcZwY
AMD4mEocBwP6GTxr2kbR5BAw9lB0XJE6JkBTsJ6ubBlJnGg6sRWDIY9G6LY+nZMa6k2UyTcvJYyl
hGb15JLG8Tgpg/k4hnF3M3oWzcEIT/xmUCf3wcWvvRtIV9mMffU24xTHAN7ma0j87nmtlcV5ZUux
cdw5fyukbmz7zFR3cSZtGgdYxfTKKC7R1MRry077tYhEcjMQnOWLGB1YKIvinuC6+WAhLn6IHTKT
EvRkOPLVbZXOw7tuQVyhp/dODzrbDl4O0sjyFMhcZBQR73NDmSD4mCaM4xn4slcWjXull2G8T2cn
wmLu8Mi6NCpX2OTOs0q8J7DSFZ/n30O9ZjY3LXfTOAhhw/fp++KBCCplXZVqvh2qPH6RVJK7GAFN
TGyMlt0vuTtbUxTlRSV787usyvxOpAX7c3YiYDkUHJ8kNNWUp045xZembHtQEmlWYR/vrIy2FFv6
jM1bSW02DgxSU/2jTKx+n9PQEisxQsGQDio3P0vYta+srOPjn8m8D/Ra2vs6mykaYGBQMyi6uWdv
3aZBSTo4/vCoDZWDSwB27YdkoG5FF+r3SOoyj4ez7taVG/UIxfCJPyp6a31YCLtf9KaX54nXUS3O
ZvsdRCXzo0KAVmhT1YbVI8r6mXlUcdAgHK3sOexHMqdMNYCwUa8bpW2G64LOa7wm/z2ipBNXuS7N
i6EY262GlDAo8qK7QdtlXXQq7TBflBPov5zMSBA7EJ56WsfzipDW5GDrswr8R215Eo3WKZ01aeh9
dt6kZJf1dYGCGLA/CS/KoOBrBye2NvUcFIgTz0dGvY56XvFs52uaTS2ntJgiMcka7AR5YuWF1zvZ
3ThLNSQ6Jw7rsxGK2i5uXOMGH+pEGBoorgOmNydcd5Yp7mWNoIn2y7hEK5mT5feOFuskBWXa+NCL
6bzVyypcodXK6WfnarzDvm8ElDDWFVo4ZYvd0X61dKkamJOr/gqbXQ50J0uPYzFHL44oXLGP1Eh3
ggxveCBNi+5SNtksWlkCFCvxQNZBWcnb+cyqwFasDAEZwsMj+QQcnyIQe/UdfVJexYq6EUWXpX7A
3QARFYbpXmGVoytqJS+QEZKg6tLhsa1EedmbrE+a3YJmM+yCpaqLlUs6V9Gl7AY19Gu9yr/hloVt
xgdm8ttmii9Mpk9YWx3y8XAcQJFAMn6RGBmjB4Ziz6jerWBqbPN1IMqp8svUUsNVnobtZc6iuG/p
ER+RUpR3JXFeT44LgsWvIURVq7Hu6pu69tRNU+b52USgznc7i7B2piGJER19dPKX5vDNrLtmrRWh
vHWNVl7PZQ9bZZoEYZokb7lr1eo0jOPJK07i6Fs2VDCnFSM+7+hEVKu2ADk9NYa40cxy3g1JixAP
/0x6bJCmHjpRyW2toGeXamkdGtudp7Wlmg+xpoX7thum2ylU0ne7o9k7eUZ/1gA6XfVqF75CkxSr
zhLxhU079UZjUeTDk/SkSbFbusYTmvOAjeK58mrvOglhjNBnFAEzyD0q3/5Isz46EJJBR87l9P0S
2Pytaxbhd4B8xbmOq/IgZZ8c4yLhO67E2XRh8RQrurXLwxISh0gw2gFCga5jQbM4A1RWH1Mj0phO
Vre4L8lPGDWt2ni4v+wN6/eEhj2dkq3Mw+SgAa/xtT6xWiraNv9mzkIafjTzgXbKvFqTV51krN+F
du1FungoG0fYvl1NkgKeTDATgX8ExiaizXgdwTqs+dCih1xBbGNzTfeEojpKuNmuau86qibszqgH
vbXTjsNzw2D1sR+FhGI+F5Zvjsj9g6jR3G9LFOXA4zR6+663au+MXLskfZkrUv92aUONL8HuQ/2G
CTRuoEsVYkup/JaLwVnDKJdXQ2kCSRga90N10+FJJLkqzjBs9+llhT5qaQGMxIZ1+YRKo81ehNWO
4x2Bery4o56UK3ys0YMXTsBlRlPc0vgIt1CKAG1IHZ7X3qAP6pBXFU07CUUBZW9hEXBXqIZXrPWI
eDM3ndryoFgmVivZeCCC+lJNg5kOXLZtZ8PY4B+F1FI11hvi5GYbZlUqQWdQjcNeAzEpmdyAK8vV
d3vGzZJXqh6MngN9SGhDlm3Yns4y4BnXzH1NGlFH2pc+HWnsdPVKiZriruJzmfulNTAim4CCrwas
2PfgAzAzwECh6+VFzFpIcXztO80innwglMuxb5OwH9ZtL5VXVRQx+17AAcVsjLdxmphHClTE5HVB
PlahqxdKmqTXWj6TtCmhhLht6Zz3ijneEpuTXXCmbMSUInuyWerFuo4goDFkBzsAlza7gPIXBwWu
wIDvahqtEA1GwWxN03kDfMBZ4YdifVoczRuratMbOElA4ESZe0E8IdHHEV/mV7YCWooedWWp55oT
0hnMtGIyKAZGwzn0czyrN23uDfTdGlC1Z3Q7IhfMpx6nfjL2OOgoIBTjtq1FFV0pxFCzb+PJwtO+
0rPYtN/NAq7rSx8VqbXJrLbB1ta5bZ2sWruZq28Janh312dZnPYrNyTc8LGzerdVeQrtUNlCRYp7
yArs26NtnjqZdSXYjJv70EkzgGCDZCODWdsLcZUP0xy4asJR485yjhZs+A+Zwvn/ProCGtNK7Vic
gkos464BTuoVOwczvSfMjmBTc0oTsTcrN3U3MfNG9zxkXxteI30Kq03OrkHuZ8lSuZk7oovAbhbW
G3kPMCDgfROTDiNxXiUoj1NUj3gP7HHFYIKkosnSQy0IyemY8QLQhbqOi7TOd6k2KH3AsbsNsZ2e
FkT90JH5E3cJgAY+MzeNdIZ5k2R6EW7J4O6s80GA+wNzkU3mzspCI97RHyqcs5wwpH5rjDMdydXc
z1p4o7gWBxeKqjCq5USjLZ3CadhHDNW7q0npiglSEyzWbYpbSdlksYpqGquColylSe0VW4D3IVzA
SegViBHsysdcJSCTWUg1qff00m2WXagLBuVWit4jc9glXnnzyHHnbqZR+79IZXUbdXTCFarc6aiQ
IEl1bD57sVYfhBp6sz/FhH+t3VBURwdzNJr3eCDvy9bZW/kM31V7FVmFfSUgkh3D3qbFjJ9hHTe8
nuxO8t1MxKItlZYCqbOZHoq52BooLv0Oszl1f2G/wL2NgqFVw3vaGMVKV1tn39M93BPsqZ3Z09zu
Qehm6xAX0U02EEMR4+SykVj4bt8/RhVm3DbRGwCnrnPHKLe9HPIfCIbQAZCZs3W7HLvyrQnH+5GJ
E8dyH9upGBGQeYekFge9Y5Q42IBZLY8oFKoujCExoLZGzUAeguvz446OVpzHD+1MxTGk9UKzALwn
AcJtOnMugiaO4m0MbA0kRstW2KQEKyGzZJncCsOxg85tCh/OlNyEhTqtQBH2AY1x7QrPe+gPOhS2
IBnqONxbYmiiVaITWuouXowJlXPgllryLIzY3Vgjq2yWkdnp+U48EMc3t3O6i3PnTBlEtEuZWwfY
TaZNo+c3aMieEzt3SqbFVnPNIFXbDir8UFuaYh9PtX7XZXb9Mbl2fCHYlAGfQC1wlc8u367GYv2q
q/5c6/vmyVS1zlchbe2p8VV0sRzuuzRV9k1WaawL3qmzCFDoh7twIUpL8GLbSTZsw1qzX+J0OKIP
zr8BDIwehlqx1+w2nFcjTJ0XFbZtv1zYR9iAYBdEnNxOE1NPjQDEC03Lp6BlRIRcoy6DwhhoNQ2D
5y86h40K5nCj1vGDXXlTuu20RmURaySVk+5FNwq+5p2wk3czKwm5aqZLg4YiokHnXivjeq1lCkt1
k6g0QocBhlD4YQ4y3Wtx4b7g7kj9guZ4oxdvUw2ZC9J6vZ6Z/vY2dCqUdNo6llTrSteEwBrb+sop
xmdKetJ/84GWBy/eikSY6CpZlBm2Rjt27Tj9NTXYS8FLiyvF4+szplc545sVRYrcaHNcPs5V1pZB
bmpdUCd1c5t1CSyKRWN6M1fTNa5GGD5jrwYz6XP7grgneFElwppQ1dZTnmh+aWS3KXAQREhe265D
Xtkt0/j6ecjUm7kzYJ1N91PG8Bw+6crsqkfFaauztLB3iaZGuybjuUoN+VRq43ye9NMhBJ0d2CT/
rsy4NrehRhTaMLbVeVG640GzaPdI6to96Er2PXU8rrTEQn8wl9FFIrtN1Ljae+N1lHOkHS4tYJc4
8sZGrGIQN9oyvmpoch2cxml8d6x2Vc6cRO+8fKPiC2EE4G3ZNpprkUXTerAj6evCfmQNHZ76Wh7M
fAj3SUaYptGn9hD0DYq0lZOKXQfMDCuwsrbiGvjlyCibJqxmgT7UBwNXqJORRWp0Fmq51iwP7NzK
eK3xvkgC6O3kDCSjjZ6Vx7Ym0HOHmgdD1JA/1CoJmitQP/dQWtGrKIAyGC+VBycuqFIKcNgEKd+3
kf0YtTyZGVy0dW5AHCF34aHQZ9PnZi07tnQUqySf6IYlwk0CdrAPWq69VnbcrAloY4tm2sWWWgAK
bFJaR7PslTcvHJWVpleJX0un8mFJAynllo494y5fo48Htk7oB3sgptwUDbDqLKf2A0u0SRy0w7AD
8YER/vw0MD/EuzZBxxsK169Thm1sHFOImULIbQeWABAr9Dw+BFP0xkaUWkMHLjpmrI2sgzXPcRXh
ZqL3uwrd8thnYfNNa2vNdyIa12k48lK6TUmmaAIP1GDCHqgRHFXElyC/W6CtOCfMNQPCSQakZx97
nLgHmoOs4cijxjIX11OaWmfcw/LdnFOwuFnJJkVN4nsTt9ZRpnl2FzPCN1dKPpacWlowX6A5/KF0
lNMViqV7xvgJ3ovMpWmyGFOLnEwxaOk956sp0jxvax7ZPaT+7yM95L3i1ZXp0+gUXTA6hPF5MHIp
DHv91mZ4uC608SXWFW9e90obpkE4yMRY9xkUq5Vemna1lYAQDshguwcMb/VZNfGxTNy4vma6XfqZ
ApsmW1ppyMekh38kUZ5pYFBEK9mWLY92rhtdDhsrnTaQ5Xhom+TNnSA90ZS61krvulMyl+UoHO2F
5jWvU2Qua9AGNLIzExxwGkMwbmUGlbBv9LVauyAyO+QsjCPCQCR2E1EtgdFZNWaeGr5e10QxkQoc
pLYV+xaTNKraQr8cmL3SADLFhrgkukKjgZsa2zhT5rbG7TvrrEEw1oZNPU3TBkKiuitNl0mep+Xv
/VzCFBxzOu/qdJYITblkvba308SnmWJVIYUmVO8Q2JPQPMnhCyHqZ+WkZYM/WdysGIpMFW/sKful
KcDqG+WE1lkfduzQNhnKQga8k/MPhaiugXED2RORUxhhMHd/loiG0pKZExZY4IwS6RpGVX08Q4Ko
qetfJBN/47g50aJyGiT4LE4AQ1Mt3Dcnau7QBT5cF2USGExTFwqt00G2K7zwaaioHdeIKnE7RpYX
32mRbQ1fiMl/KOH/rYBwl+Mvjg7kxo5lO+hEP5+obFwPaICXBAnaPHKzaMOilE8QLpixY5QbV4Fj
+oh+Ih1wt+balTrXdBoIlw8xwWZKfIy8WvXOYSyLn7k//0hZc1exLSz+z/L/vFb11CZR3P3QfPz7
v86TV3pG1Uf3x7+1fa8unot3cfqXPv3LyEd+/rpF7fLpP4If9rbr/r2dbt4Fo9f/Up4sf/O/+4c/
TXJ3U/3+n//xWvVlt/xrNB3KX/1zi8D+f//6z//835bf/5//sXovk9/++k+5zV9w8rA8cUNdGBb4
5/7LPK7+5fBwobYhKorRP4nCHOOn3U7T/1pceChYbUTCeMx52H8qbuy/cFFgoKArhu38n7rHjR/e
hH8/bQu6CACPCrIGFzuAnFO1vj5lISs5luA6tkao3diGAR4TFa2VmxkQ/EaMvWz8ARPTMszHSeEG
A3r2d8SKfKgyKcZXs9DkRPYAglYmbS058dYYZrSfXD7DIO3TktD7svFiv5lxF1N4uvS0StZ4rESl
q911o2VfxEbLPj+T0QxHPncb/ayFoIapou+z8jyTZK6vODCZ26rkn9zNcTiRYi1zDGUQuWV1VlkL
A9KEvE71I9i5X7GnyJDsd2mG0NaOYGk6SuzWvgBZ8aBjxu1ZRAvbPQi0cd6qbvmWrWTXUqWj092M
Ws2EY9T48atwNLEZRIJJHRNG+pQaDYePxknSmz61aOfwT5gCIqreWz5DrjTeNIbZ3Jml5i2fgDa8
D2ORLHPo0UMpmVsmQxHRiludAhhhakTXYeHkYUK36ko+J03LvgdpQWsEo4oFHOQrQfXrxBTaB1Is
0msGt4fbZxGq12xjBf97MKaksXIJ+tG9XBIhaMFZoVtDerPSfiPQar54xGSPqzITOmOmbKJxqdQA
7brGKKrt2Gtq7efM4c3AmofqojT11PUjlJ/WmppQmenmLbG2Tj6FU6C3Quhb3Z2yZGMopoZgYQyd
7+mPKQJN+vdBZWB/ZjF47C6ThkQ5f9TbvOc2WPm09xoW112PNKHjIyxbDMuhyj4Iex1WcqwHzrTW
etfAP01A+get1lHfjlzRx0mHtX+doNX+XlnwFRtGceC/ELM3zngvR8F0U6Tg/bad3qVLYrzTZZss
ESG7D+oiOrPmUFxZ7NbLIK689ImHXQwAbJGorfp4kNbKIUP0ezXVznPKTMrajmACrwhuxReud3zC
F7nxTKwvmPVi1bhZVUB1G+yjO1h1vlbFsCipkeRQFbvmDHSzySrHR/aeU6j1jhFeWr3VvQoR5bdq
FKq3RC6nDv/2EN+T9dHf9gPy+M3kZojTK1JEC1qPo/uWDsJ8SCUzQV9vHfT9YT3FLwB7FWiKQwjK
uI+YEbCfGxcHt1Y+DrNuPGZNChI8bxRXPVfq0UAokoQfGCIZOw959FY2k37Tkf39DNAhBA5YluFL
p5TGBxGr7ZPeD82BUAvznrK9fFKNCe+CkQ7kfNS4DaZNZTV6GiAJGg8qcmjct1QPDCBMNWKbRqUI
2Bn+tCIBpFfJk1PZ0DL1EGgu/GOU7ms3Umn8V8NCNVYkcoYVNGqb6RWAWfqxCr13kIlNT8tJS+BH
Nl5ab1HzNz5OJCK0U0vLrxK8I1gODKOI12yS45cqdodHw01Q1bG23NJiSwqIBa3OK+1O/bv9416z
xxUXES36K25vybOjdYRj1O1Lm1od/drRbF+UtOGk2iSVGs+GgVWglYrCnlk41ns0gQpfxyQf1Pgx
6OOzH06073AvurMOUnS2jjOT4X7sRqHDD46Aw2ealSU0cfv+LlG7ImSOK4zwWI5t7K5EMw/eGl69
3fqsWQssC9DFdOkSVlDMm5F1IQ96jTI08gdBPMNViSRnSyBCdoklCjuEk4up2Ui6xS+EnTo2GMha
mGulSrN2M0dRce7RhLWPQGaBWJpYEH3JvjW9SRqv0jYW4op6a1cMuvdGM7M8FlWtwZOeGjy8fg99
fQyYMQM+ZzbmbtpBB3UbRpp9X7An9/hZqWY39+7cFOradtx4rySo884bMXjxtma+Em+LcGq1B0YW
2vQ6ea7+ZDStWgd6zvJGH86srryqZl+ZuQW0V3J2MSayN+ov4xruMv2vgTkQ0iE0oSXsZ2PpOHXP
UaTqJS1i2Aj8IR20FR/wmBmlzOr7BNnp9wjBwjc9t0PGckxjVqGuFR/SYaTFNzfJ/XkcHO2ox4P1
Lw/0P6qg/nvl0WX9Xt527ft7d/5c/39QI9lYw/7fNVIQTXX3a0m1/PWfNZL9lwuZcxH9ojDGg4VZ
81+SZN38CwwBllRzMWdRjv9blWxof7Gbxxu8BMr9hBX8LJF0CAdL5KGL7ZLIN1hf/0ST/Hk74Ogk
C7LkU7gtpkUYlycGOFeZKq01YXhJ10Q+YOyKKj/UDat/gyQ5F5smufvlwvzNBmQp8H8tyX4cERc+
8WcmZprTENEakV3cIlnwM8c9M9SKl+Qr9OIppHQ5K3cJTfS4gqbKRfq8yQA/WxMQFEZ+2L7GaFvp
fQNqPashFkZL20u9KPSKpsTHn0/t9+NSYnKnfyQbsmc8pVnRk5ziTOW4ZWesIZVtlVa7qCL3zDYC
FkXqFzbwubV17e9/PvJymz5dVArmZV+3bFW5pAs/41dXaucqDAQmneQkkwH9OLRAaJ06AM94VxkG
+28NdPKfD/nbk8MhUbNTW/Ngu/opKCIZLLfAAsuEtJ5exDgOByd1wQH0ytWgOvctJI0bURA68o8P
C4uV+Hok5FQj+gmfQh2HxqkS0EkVdF0kpZr+kqFiDrCVEC1Pko13ALKsvP75qL89tCQf61gDwGPo
MEBObyxDWaUBQpBS7pvCQCnV5Q9T7hZf5Zp+9lrzOnIclxceJgZUAIh3n++jHSFvEE2ZUhXQ2eQz
RST4qlLLM0lex59P6XNrYzkUodYGo3bAkRg2Tx8ZOxoMzCwMK0qnWyUz8HZe+K8itH+/bstBUC5C
+GCI5J2cTz3neaWR/OTTq9skHSowIcch+B+ciWXrKDfYiFILfb5oxYi7jWKS3klMCKQyECEzzuh4
UtRY//xIi4sXLgU4Muh4n48UpR5Vfz/xGMQqw4TJ7yoEcK7yxQn93VUDFMPnAl4wX4GT5cupSDbQ
a6QckR7fOVZ72+T1F4c4zTb/cfvZuPPusi/GMnNyKrT2+1oduTOD0BBghYZ+RUxwtSPd6nZWC0S1
0stQoDIHNxQPpavH2Fove/VGbwcNBXRn0dtkj/rFD7O4hJ9XMku36RLRH3KxEasn73eh4L/EYJ76
s8Xkmd2eUNg3tl/Z+LVlRTw5Dl8fTNl0JjzCW0+O06kMT0TSZb4xyhfUc+Mm6tI71SNsTSW0K9DV
6t2jin+yigiZUWUn7GebXhwSS82O6EiTnZmOS4gAOSFOb3wQxdVisjXi9az26tufH7zlbpz+Wt2A
XsNDDnXrFPiAGdPMEctzVabbfHxzwovc168n4/7Phznpzv1YFNhbk3TKZtYF5XHyHcGmOCDfMRCT
Dvahrwe5YSw/XrhViJSwbJk0Il3QHGc16SPSR2NsGfkjvmyVKNpOSlbZAVajzZ9/1e9fGuom0BpL
ReRi1Tq5VUUtdBwKQPsqJfJdesxXozc8Z2ytrX1XSGWH6vsr7PDfPIaGQfeKd4MCjNzXz2+6rRQl
y72GCYOUzQqCNBGd5SGsun+G2V5eQ74prCYupwZO9+Q1HBkoz6qK2SObieVcsU2Sm6Jyw5s/X8LT
FcWmCOLf15cvJ/GypwVRqrEFQVyQ+jUd+ksvNsJ1j6fhi5M5/XqdHmX5Fb9Y/2cio4yijDmZipEB
qQskKlWzfcbArAnIXei/eDBOb9Lp8ZY//+V4sUq84DBwVlZ7bmpnM7Ojry7c3x4C3uyCO2YTCf3r
0yHsSu3bzuMQHp5fZjiFm6wqdAd/vj0n/A1izBdSuGrz2tH8t/i+fD6MnmVAsEqV986K5BGEgs0Q
sR6fBib2FyqyoWchYJUnM+EnxXglNBbHuerB8P35h5yuMz9+B4ggZ3ndaM6fnO6IRbkU9Lv8SMRb
/FRkYIQ9y59qBZ2uDgEepS+emR9P+K9L278OuXR9yaXXafp+PnXXkghpyiHDS9SPW7MuwuuiZ8wd
2rjp52RIb8FbWms6uea6oflh44vbMEG8yjSAD2p6MZd0apxraCLNHUP1L6hef/MAmDSj+UywRVpg
O59/njWjSExMyc8LpXhVXCPbgPbjU4iR+Ssa/lfHWt6vX55nhLmVRdhj5k8EHE+q8WZP3mZMqi9O
abmJv13xX07p5IojF5SxnKncZeS5x4hI54xGtrTNS4L7biYdyW9X9c+M9vP1nx+vv1mGEJ8su1dq
NWr3kyPPCQpv7FmLV0EBo9na2Vmru1+tqb+/TXy9sMtobIaW0zwdpvENVjuAGJQ1BYoCkvJ2E9s+
yKaETdX2pk2j+0pGOyI9DkMfb3Mv/mJh+m0jSOnOO23/iCknAOAUyYbcr0VtabY0A6M3pzMvSKO5
VZkyEwsTX2ptd6f2Ov5FY6W34f7PF/m3p+jk2CdPbFcNnkrnCJGh8SqX9ERSIkbX/WKl+BGa8Okp
OjnMycOq1bJqJFt5v5FkCzr9zlGS5442x8rW6wPi3iAbpn2T015zoHAMJLSuNUIe/nyyyxPz269w
XNDwfEoN63SDkTkAkhLBre6y9KqJh0OiKAEp2bdGHgLqLf7xAslZL+sASSssXLZ5cnHxscASHK3W
j5kXsWRsR6LGMY21trUZyaf789n97UXGm87ZefSP2Eh9XhEAuQw00LmXjfR2OKoOsTVcCy85MCS+
1lLvvLZbYsJm51gnob7C8kPIcPvVGn1agC1PMxRMDHQOuHr9tADDnSF7SQ8ZtUhp9ncIC1mjsHA4
l2QJm+230uhlfZubBmh2bEW1dfPny/DbssFG2KXfRQON/fFvU/hSjMrcddSe2SyPXGUcMXb8Dzso
y2abDxCUPBoatOROvsDoa4tKH1XcQ2P+ZFkgLer4yu28G1utHjscAf+DU/rlcPrnGyuJmJvjiJiG
VKGXjXXsMA797Z+PsbyBJ+/Gp1M62UaOronlTZvb5ctq4ZRqGVM6jDd5G1kTvjgh4LbLJfp0PDbG
BsULrG7ceQx9P59TaClunBexsiiCVX8Uk66trV5T2g+C1Zn+aTgwlbWwlSwMPKz4txVbT9I47N4y
VjUcNzi5OfIh23fdtL5klNDHD3HkWvlFkmrge+ppSLEDd+gibvXZGS9yqSmP2CudMwNuNAZRtJEQ
oTuzupSgl5Gq1mEFCi5NUw4v3H6XtU1L8uJU0J52E/0yVIc2u/e0GdeAgkTuyKD0xsG0FghHce4d
Vy2upR5L95joQrq7SXrKE9FQotoKKarrVoVVomnCDnELDeM3VeoDJcnsTpdEmxf70cYjghQt/Ej4
sD4yHKvP9UpzLnCVIFLPOjLBsuzDsgRSaJGN2ObrQQMhE8Vz1OD7RMbVtaaaBVOOx2A76exEffDQ
OlqfEjrsYnl+JqC43SSeph9KeqNYaC2VuUmInP0R6AMCSdLZjqEOF4fhYz23B4jexlXWkVaod/GZ
xD5xQFwxbHKmOGxzW/tBVbK53TElUY+qVprXHgq49ZTOt3ZWdRdNUnZ7Ocfw97LW3Yg+hktEhPde
E8SohnoVB6SUxt1OqcJKYi/Ip4IM9Epuhp6MscJIHNxynX7VhVndB4VVGBtStsa1NilzfxuFpX5v
dZgjaEklNfnnuAaKPabfmcjEmghP9JVcuCLoKozsK3xZI04hNb6SxXSQECh9nDJMLbEVFDUYApsE
vY8WD3RAfPe5JiJGvGADcb43VxDXydp0aTOMOVpUG3UeZBrk+WpcMq1uoJRb00FnLL+ac9N+qwHp
pL5dRoT6zPlaSaRNtq5Tk6ttRsZFU+jZlQYPafGEdJcjZADt3Gvm/0vdmTVHqqxZ9hdRxuzwCgQR
Co2p1JCZL1iOzPPgwK/vRd6uNikkU3RWP7VZWb3cc44LwvHh+/Ze+4elrnCg+dEQ68YF75kc8trL
OVEbbvXHmGbEXJlzV291pVoZ/Bgppidrc3M148lBDP2Djq/9NUMMeKX1EoNltf2Bad5cTLXdXKS1
WDXfjpULvdH/NIbZ4b+TSQtFL901ZC2OwkXklj9mc4zStqkvHNSHVGzN+ygBNtw7lUc3U/kyW/Xt
QloZ2i+UDO1iPKxGV/tyXZqjaMrJ5x9SDiV6q2O3bfgK6XWXG1rHwjeg36Yu8Ky1rrGJoszeVbOq
hSjkb212Or/HZnuQJSUEYA7F3O7WQn1AtDlB88IqSp7lVvZCWNsac/qtAjzl9VaJlC9qfxoq/r+W
fu21q2nrkaNTflvwhf2SyFpXn6hf8xh139Yiu6Qwp0nfBdDkfhHzgkKgvC2G9bG0vjTRTpJk/Fgz
PapPEEvneufIEQdxkY6HpHfRjSp5lX+W+E43lmerfx4xma06bW9nDFDwBQ5Bq6uuf48VptmMFR6i
BKAqfvrhIeeuf9lnffHYR2YaaC1KOGrkSX4cWNraKYUdqbThqNj6zz5V7DBte/eijFkVdvFcemqu
oSc0d3ExeAthhB7yhN9iSi+xNh9xT4RE0u7WoecDys1d4tgz+s7CIgdZ1VeErFpd+s5QP8VT0QS2
rmGYXQa0LVm3S8u+5Cbr8O/LdW8mycF08Jyt7kVSmrSy3W/WqIeIJoKBDaJY03DCwjpl4/Ms8gAz
OMPBrNeK4ddYxmQALOqh1xCr4/YlEfbQjMjJ0fBayExU6fVTFLAReNjjJO7axjaeW6nNQVX1X1jH
AhdHzHRUl/jIZbfjlrn+Acvlm2nT4L4WT0MzTzeZzbKAEg1e1ZrPTQjMVvuhqQRNTrZ+qzAvjmZn
rtcqaNA2TJEf6x699L/h5P3PPmt/OrH1aVWL4uBkNlqGISrbW2x40Y6kKA3zV+V8xjRGT9oyk9ts
XJUae9S6hiMGvvs5x/5ApmoDCW7R1TtgC4VvLmb+Y4VqdzEt0S+n1zKgJZP9pFYxJgbsd2aFVT9R
nmhaf8nqyW9wQwEWdO5so5p3ojcOMZ6uOyufWryYoLNcF0sRhHyZwtKaSZ0U8ehqF1ardeWRzHMT
Vhx1SG2OCEFHQmp6i2B/WIvoGac/TjOsXcWurFo5HyMuNnt3ipH+8nlHqzL+McsG4TfWtyV5wPi0
3BmQDPaKUipXsY1cGYYL1hPsSuT4Lc7qoCguQfaa+pFPLr5ynBqhZRf7TU+9O8lgdA1O6a2a9rMf
52cVEmJzpKFg7kaAfz9dscybpAhQ62pZZL+WDTf2Mg9oUOOfJPGAY22gzKBsDC1w8uWIzMwrumY3
VJWvp6UJ/ivBAtvPh1To6uCBX7aoMo5EfqMmV5+zoqrNI2b9zrzvY8P4DXOAI04jsQ4LsVM7+9pQ
k2tKJPs+6ncr+RLA56L2Jp3AT1A5bFzbR3dRXxT04jFmUHdBkmPjkl668QhyBYUMkBk8o9LJvjhx
shS4wwBVeqaF2yIpgWN0JOQUfNB8olbU6t1FZ11ksdE9ubBfjkClDKySlY4wHW+ji7rKWv2WCoXH
ZEYKPfRq7uEOxrQAAdUDgHFIkIc9ONNY84BNOzyuHehTDxktOujesSswhGI9RMAvSRbWfsaqUf3s
65WsoVprvrBSfafWDT6mHMw+cGd3+RTrijysdtneFMqUiaCP1Dn1+2gxbhSjQJCixfNCSLOL7Tro
FgwsM7nqDbnUEdKyWamvZ7GoAcy57FEhzFV6JbmDBwBw6BUoJIAiUK0uPeitACXUxW58A4LT+dai
7d1jsofYh2AbwA+kPQAtUoO9GEyp21rEONfPyGlIBrG/9CChAqNQhPT0ab4adOXCwsIwO1r9LRXW
sC9MnPqNrWiCtyflDm+DvCntcrlLyBHxUtV9NrKhvW6EcpirWoLMSKxyLwDv+PxT8a0GQiP1BSu1
QjKGB5W0JGikXpsQr9Rjb2V0O1oM0Nhl3ex6KPFtZjHQ21ivOaBAR2ENLdtDM1SgTXVr/Wouy02F
tyY72LFx2GR3ihGDPHS4oNwN0hmukF5kPzHhVQHhJNKhZDR/gikJjaS+1KDO3ddgOwMIcX0ArzI/
lGOSXFWOvBgSFeM7kdy7dS2/dtl4AcqqS3Zt/qmMnIeqIU3bjcQzZBmIipURrkhfqAzOFg1vipOK
CXHjS7zyVi7xhOb7hv3BZ02LbvrcFAdznW7dMvkME4GozmXkfAhiAF5lZZf3hrYlnuHxkV7NEVjx
3MK8z/AGeYqtqEdzqbtLIAH9l2KZ7+NC+2RE87OyGHsJ+yM+kDbmRcWws4yqRptYxfb3XK4G7IYO
1ZKXY4q/MxDbs/5edNhc79Kh7iMvs5QI95NTdT9kUrXPAyCHezQ76m3bV4Mv+7V5GNfmEoID+b21
bO7T1J0CvFh7Ix+Q6ddN/mdN1D2+xZkQXAGoUaQUa9vCfEqwSuBr1r+LMf1dlut8lehz3Ozc1IqO
nRiv00yXew3A8L6udDVM8vTJMOoajOdYBhK4BiHcyNpGWVwC2LZu4yLT95YF19ucOI73S3oTq+rV
0Ok7d9XY2EQvP7crPowsndHfKA36rTr9bneJb0+N+NMJm2LB0MS35QjVLM13jWOHXE59m162OdbK
fsg4DxBcWV9JzagOE+DL0HaS/oCDGlGf43RQEQSGUckyAFJk3b5Hv07suwUx05RjcRMFtJ91QRrn
WTPARTfnfisbuLg+vAl9ujSsqYZ91eG6m23dL7Thz5zVFHxVogN6j1Cjcp8bA7owwaXk5xjj/kOp
rvvA8uW3LuIkZKXxDwx+gFYiHBp10t+7Lunf2Od3+MbW8gqdJ/DPRV0GPoAkv+hGbbxuGw5ZWDfm
W7eDA+RYzQyqy8VoaY/qlAdprhLnklMvJEA3mXaNZoctkcMHE+ueL+aOZIMZZu8f3UgIyJ4bdzdl
bQbsNRbJsMsMVtUSdNtOtGm90/NSpSU8ZDst7X9UCw3PIUqf8RROJLlxolrSlkU8B+8aFt1oHnQR
5wGNjHQC/zo/VSZqPVioNwgP/9T62H3KALIVoSHd4jZN2SYPA8sottxRcg7VBsowgf03koYPp/q+
StdtcaUYUXyJWLGprgCpbIk21d94m3xLunGjTaLBFRPQ96iBlvTTaCjzgyvHbvYNYGstXmD2zOE6
LwdBNyya4QyTP8vfBrkmt+87qjdGSMdl0oJ0Ud2LeTYK/diAKFNRdtpVhNSu6uVhMkn78TrsHEEi
bG03biiqZ8SP5LfHluQPyBQkfvRvYtTF2M1zvNJQkm3ViJ71GoXpXjUTEARaomXdpvZsvmPy7WIv
I4yY45GlFo+QyESxk/OyPFLfzwFcNYv7O9ZzfNqTKZqrCUr0neiL4bNrx+PXUbcQq8brksxXDXbg
I/+kpgDfdOJynyWd85SU67Rs8dCz8SPF1nrHtaNmVW4ywwDj4Aj5lIwo4yLSr3SAWdCwnnB+VxFy
Oty2JA1BdrrKxt6Ob2qiEa2A5alhSSobjy1puGrqRDvMnbyXVb1eKFVr8Szd727IZx/L4kC2U8lF
y6P33RnHEl6h+1xX0zheUo4uKpTGhrvPc8vdp5zHhsO8pkNAgYcs6MaK8x2bd2QzG92bxRzkNT34
7yBzLyHuQpquWr0HrYGC32Nly3/KLu4eU00mV023FFy5tIplcAR+ZtWDOT+mGJDlRGT7g+J+TtPu
mNo1F3EgJiwFjR357CQhG18zJTc10tjM/J3G7ecuIy7taDu6fsXVPD6ym05BbHKLVfea+snKuRbP
sVrMuHcMUR6SNbBQfKeSC5vSa0GEnZYteIS+p5OiFS2rQx4jwfeTg9Eo4EXfIIu/NFJr1+DYMbpn
U3xbVqgs0K9CAr7rmzjtjOIT8m9Sk7fU9tFf0V0DTEms+hNEX+AsdwxYf5G61oRyyr7lGcf9GJPY
rF2v0fNmn0Q5C9Rp6ccoSDKLCl3WtSE8+h8UPIAUTIsJbr2rrpoegkSrDtcDtzobCbXCW7IlERVa
1KW+Mg+4nYH3TfAQfvd0DUYvtVZErBDdu4eCu4CV8+EtNKSm7pK8UOMecn37JPX2sblEvN1dibEu
2C2BWfNN+Rn3bWUgatYYmkL166oP4lLd4U6+sdssrljObVcJm0gmWlioeXSb2ug79XRMAm7smTdy
2EuUHzrmALuaB88eVoJ1f9B9HGFUEyeGJ2vQtB2+f5vVvWj8FPwZISXb3uORfYZkmRblheWubbFL
OwiAtNVSlwUOt23nV3byaVFLQwlh+yfDdWkpx0TXv7lQ1n8iOM6DWlea3IslpEufCcnlRlT29ypX
KLpUNUWZjnp8deVgTexCZS6Snc43F5A0gsBZLRa0xnkbUdDBAwlAQ+UP5uCGnrcV5sOwzJfgM9AA
i6r5OufqBdn0kiOcOc5yV8fM+BuFEBuvHZOHFpFZs5PC/N2j/i1F/wyNVFcPZTmQeN1qiR0I2pU3
GsBSaHBWvcv5Th44k8b3g9uE5NeZ8S5KthxrjRIUHkS8m0vfd2EBIQLGfFtO8wOOO9Oj9IX7Dwen
DHoQVmo8PMx21dg/MA1EV1nuCCogqeUb7My+vlqA/gkYZr2rwkRUkXIxWsr1ZrQO66Q7ynq6mbpl
q7y5x1FpmptRNXdVvXltR4fcTmtYpybGAGhppKbV0gD7D6sxvxKGAXl+iBWmFOTz66btAL1zbPiu
RbB5/IWT9lFUpU49IUdxRzFhVnyo0vPtVOWsik66cg8T9Z+iSIrsU+WsKvH19IV8rYfVCeNMea7z
LLmC4KRWt3mlLpzyBlCfo9N2euR1MIoUuOnduJLh1qtXBhIrZxeB6684LSTMsgKjfz5xwA1zqhc1
jLa8egC+BFkhsZPnOjGy6qpPdJLwnLxoAZvYkJ1ul2iKs/2qL2I5ak38wPFpUXYuMAGwDfNs/lHz
pZS7Pud+OCk6lHYKphdupQ8/I+CEDz2b/i8wGrmyx9dTfloLgQVYmSKQLA3MEiwnUClZakqEqyuS
lYREJJcs3J+5HNRLV8viQ7Riy/CjfKjJEikQ3Fw4jkOIu6PRftjwZXNbhdSum9K6bwaRRDOHptVl
v/PqseE2+hWzpsnNSzFnYJnUlQVrvKeOMWIjLUyilf8EfVtYZeN+tUFI7ZOmoTBgVWlCTp8wH6mJ
3xn9Wh3y0jCg//TW7VxyMdJGQwGhmcvsGA9FAZCFmUVdggRJ0CqTY3I/g7+x01tAj/ZhLtRG4mXI
O31tle9SItJRVDMqsBXP0ipyjxVgOfxbV4Hp91c4ZQMCQp4lTlpSOLrWBN5C5/dDB3h2pLpe+rb7
EM1nuj6nXadtIJp6QJt1YtvJJ33dTtChZLjmRPuCrsLgk5/Z+KWWPecJNud4lgHNqAGdklmf6WSc
dpv+jmuh2aZNrcL73f6uF134BFF2rBSo3aayLPYgbvKbcqmbM7qH08blNoqF4MdGLWXx/05eYzwo
Q5IUvMbEhBhZaX5c6m24CiesSthRQKmqM83E077w3xG33qXA04rm6KTDNSTTYtSSXmJV3irLpdub
vp1YZwY57Tltg9AYBZlN3x1x4cnL42QJ2DXdpIIpRI6UW9fOnQxPsKf9+zR0aYvSF8XL+sbZ1xS6
WeqbEMOkhhwr0T4j7PwmH6v2PgUE9s+DWQgW6IFqW5bUqSwumxVTdwpCaM2J2yFHD87ZfU3GOrif
j0d6o13gBVr0lXHJ8gqJLzx5garIlhiJObPvi3tbRaHdPUblrmFzqDrq5WnoWBck8/3722SR4xGR
OqHMP33AtHMxlUTci4o+wefTt+oz6DzpVzkgrKjOlDMv9J1vDN3l3whxLhVIf06+MYq0pLAwTdyc
IAI2qN4bTW338bt8fxBMqPjXeJ3qpoN58SFbKucFmfKJAdZOvaGFn2ck5nLmF3tnxruqQOqBVtDe
lFOvRxnpsMIN49VVeBKn+0r+MhNQS08fP8sbJyvzgmFYBXGEbEGVJ81VTPdl3mQzcIuCVlmWP/Wp
/M7uh26nOMI5vkPUExoq0SEF3EPROYc8s690MfqUnh71ites9Obiu7V7J2T/7/OHDxFdKu1zgdTw
ZG1JhrJvN7Ih9SetPBDtS1rV0lQXHSod30BndPj4dWw/3ctW89Zg1hGECiYrGmbrZPXUJCQKveEr
cfps78aLXzjOTdZBQhgBki1DuCTdjyEvvnw87FvV8GaXcW2LJMlNzf5GFqqvINSJYfGbILsg96Lg
nv8nOqaH1Ludvd9YaLzR/tl5x8Z3z3wyb+eZiVLb4WYGiABFyMlsTjl5gFzrWHSacs+uFUC48K3e
vo8G58yH8+5QpoXBghXB/ZuI8PLDgYIB7mCrksDbphPqqZs3uuOKf2YP3L7y178imxGqVDZZWMfM
nNefTkWrze0b1nCDJGRaxMTYN/S2V3ICkmAh+onT+Zmv9Y3CWXBoIb9k0wsRGvTXlv7y2RxpY8QW
nCowF8JKmrX9kGikFqcjbXr1sdfyr33dH2J6Kq3KXTmnYmgM91lGH/XjyfTm6QnRFOjcEd/rSLpP
vemTosFp3hQnVsrTGp9qouRoU3pGxxWxOJBs8/F4b76ZbTyLFQoLi+AId/LNWPTYQI3qdCx2xd1w
uXpQYvzledh/PMybgw3DbCv7pq0n/0ucLAXE9kwUj7lnUoqvsK63AsrXct9YygMHYChc+hT8v42o
v55GbmU4pU4D0beLX12Bo6FQ6N3QAFGGMCvP7tDbe3oxa5EuAnlhs8Rh5mx7y/a7vthWkEm1A5x6
HrAej4DTbgxY0A33Y0ozdXzQVzeMGyWEd/SfCfNP5sr/CzzF/0fgCTS5L37qN4EvF933V+CJv//4
f1yVtvFffDYQTDgDOn9jW/7bVWma/6UasG9VEhrZl1GC/h/whOH+F2dS09qsXNtXt1kx/9tVSQa0
5YImQYb9n3/tX1yVJ9/AtgtyIMDIhQhU4yPYFtgXU6RaM7FQ+dV32Nqb6DhRKrskRV6LDjMR6nTZ
aVeIA5vyoCpnVpWTU/7focmoMqFCMk0R+58M3a5pmpuRShMhzQKi+JYHadIgHGFTn7tRnD4mO6Gp
qUgI2BNdHVjO67GmEh0617EFolkpw743fnHamsO1iLmitUNzg8JNXr2YAXf/+c5eJka/O6bGWMZm
+OIK+npMS8lngFaQExwTvKUw5vY3N6n4mYqVcpO3zb0N4uPMmCf7obE9J6pPtl2SU7jDn2y91jgI
lUy1JTCbOKEXNGQGlH5D1z2lmovPhMrVnz5+yvdGNIkIZ3tEy4zW7vVTyqVfO7rT0Hhlm+OSbbNL
wJI6UDNDPqlKP+7/eby/8dvAUpiuzulttC8ygtC0dgk6I75MEOM7U5LcdHacXhgq94CPR3vnN2S/
x2YA7ZZjhnqygna926fprC90eMjjruflVlOK67QcFSqe1oGy4+ePBzy5CWw/oMsc5eBEii3ZWyd7
0rLMsVMs+RKkuv3YT5l7tNalPPMO3xsEN6XO8VzTQOKc/Ga6MnN67zsob2Du4qCX9YKys3acMwfB
t28PSCALHC+Owy9X0tdzo80bAFiGtgSx7NZhb3f0Y24Nu9ZjNEXweEh3g/J/uWZ9OVv/ttUaLKts
ejjPWT0xWhrbO3ixsOllhsQE+3YwTYviT3EzPGoJd+KoJzIkJobouFa86DNr2umb3UblGMraTG+T
n+9kvoAng4+IIJJ8yCoqA9OObOomjhav4b/NE6oj2xmJM6nGXKH09PrxBsWmIg57OBj+NlaTBH1Y
qbb/FPyNznhbL6kncEpC/cm16fUowlFkoVgJcjFHW+htuAA6rTjR7H/8zBhHYCba7OCO2AZ6PQ7c
3SbO6ogGzmjnvzi26TtsYuUtBpDxsmIn8RHcIRv7+B2eeh+YFdiKiYZnH8VibNsnN1VQNkXcZzlO
HX3fcHMgK0b0855rwKEni0hmLskQ4141zk2T0w+Doz1WZuTbHDxx35+6S8yRSBYl75eALML4SuZG
HAzOFhNCVgxyOrNOp2BYtOHu4wc+3XGppukaljqMW+52Bd7+rBffhKjciUYVoDYkC4CSzM4gNgB2
4dLOPjIlJT3DpHvzNWxWdHzoVIfA8bPUvB6vrDuptpGiBnFHlFBBuOghIgXlzKdwugPhbxZIuaFC
qIKcevP0qSaNb9opnKBJF+tyTsVy1y0VydsqDEbCc9czO96bt8h4lA90Vhd8M3zmr59K6cwaJHlC
KFcCJX7tXCLARCJTuqED28WZSfrmHTIaR0PV4Dq/FRJO1uqR9GEU0C56KKEiSRicyFuTubv8x5mx
jaLz7lgrMZPaHDdfzowGTIGlrI4IRAS4tlLr+qeZ9RVZVJCZg//JWNSI+Oa43uknv9cwi7mh2yUI
iImKXSv79BrLfHpElL6cmfDvvjydxR8rPOVk/eSxYpGvmb3y8vQ4owVK38xfRdn/6yq5vTw+KsRv
nMpxv7x+eXpvIX2g6xYQWlQ/TESlHss4q878RO9N85ejnDyLXRptb1hMu9LWlcs442UtxOTSXAA9
Bm2wePz4ZzqtP8BU2B6LMpK+XTSwmrx+rE4hB5H1SwSdPcjHpsnSzzKujcs8XfJQy8Bz8b/qoZP3
KuJqZaTLNoJJ1UdJY8gK1XjKz1RhthFf3mf//kWcw3STPWKrqL3+i5K8IQKRiOlAQH8LFU3rrkq0
yGGPgN/v1PGXKjv96ePXsH3Nb8bcQH/cuBxKeSd7xEiXoKbjReIJ121Plda6dwul3EPiVp5IUr7H
+yGvh2IWh48Hfm+ZsS2sYjpGclLXT5aZpIsWoZCjHaA4Nw5gYtZdOk6rTxyPOHNrOKm3/OeXfjHU
yTqNV6FI5cozjolEcZZo9/qY5l5SYfzQjPLg9Or6uSU0MKzRmp35Ud/9Rv9aynnIrX32+kfFomrM
cKOYZpkk78Jdjf3Sk8TzP3mbm3H97yjOyTLakvOQyEmIAIHffGmOSCMrFyWk1WB9/Hiodx9oW7JZ
ESA2GCcPRCSn0nJy4ofT3WlfCVF/E/V47qLw7ryEqsS+6nKQOb0o4CWJMSDw2kA2VkfXWMURHGT8
TOyE+Z3kjAooQgS/pzX1M6/y/ZEdkKyUtbdZ8/oHS5xKlSWsTIS9OeKHBPjLwVZTJbTGOjnOLTl3
tp2uoUT1//PfXy1HXg6JfBKudforIhNtFKlMDI0t5zNJrfUxRR95ZuV778t7OcrJMrPQi6EoR1C7
0mhZGBE657caOox0dsczBuf35srLoU62jqF0S+EkfHmVmPoLdIFRSM7q/y7HAX6Nf9fvVCLe2zrI
gwXRwvXSJhPv9S8mKrWvG2xoKIZJEqEvPvm9y4lMw6uReSsRcWemyLtv8MWAJ1uHanSk/aS6CFq7
KH5W5AbDmCrSp16Oxv/ga6N8helShaSFoOn1s7VOjBrHZVucus74KTqcvJ2chzNb/HsPRDVFUI1j
lweCcTJKbyZtbPFNQ5yefa670aVOWkVY8+vtPp7j7w6lG+AVuJjr+M9fD9UlapxA1HGCtoIXmpZK
/QtTZHkYCYM7c5J9b/Y5lG40rquC293JvChIpSHMix1+oA/hEzjT7DZdz5nJ8P4ooB9Vk/4ph9jX
D+Qg+DT0jgwXO2qskA5rc7UQ1Hbx8Ws7N8rJqrTkPfcYhV9o6TAPrPGk7PBvlP+jUdALUE6kwblx
8F6ek9uIrJd5Yu0j9VB4/TJjWcoxG/37s+C43boT3DW5FL8eJZ+i1VxLnoWbsukRVA25PzLOVWfe
mWgUXdkPXarTNs3n16P0ujWOmWy0wM0yFxzurI3zLlqsLsRkGbtnvtO3o21FIJXLLmIS7hgnS8Jq
mYBDIkujJqKraWgrmwdKy6SqXKhEYVdnjjRvpwPxVFThVT5YuoOnFxoNxeeiqokeKF1JquEiOm+M
nXMdlnceamvYcxwFpbcV0E9eoTPq8BJVPagH5EteKxqj86wunrCAOWQV/PO8sCmVU6fYVDGsECff
61S2HCmQZwZ1qlq/KHAtJCxU4I3O/FanzWMOhHT5tpo8hn5A0ubJ2bPB3740mAMDZMy5/IHi127F
brOKLhe5S7ZG6znIHPNnc0EaslcnA+3CRHZK6WV6tLV8ISoI856it56GNZfzNnS1XHWJ8HBckhKY
JlUZRqpI9F3UT5Cmp0nrjP3H39HbnwelukMbkdgyvHand+e4I+JxQBsciJFvNkTeNMX+aJhtiuat
qu8/Hu10l91QaxhDKUJw3eTzPZnh/GIr9x7g7xXANPywpZJ/HdsENEnMv+eS8zgDPf54zNMnZEyI
nQbtbyQ/1JK2//1FRWdEBlwXiP4Dt19dnK0SRRylJHxDBL9V5bk2yulXBfUJbqNr2Jv2hhrSyVJu
uenc4r+KKOgkGCxW1Ta/dvakn1ll375JRyVeYJt8LmW5v6yJF0+l4K3J6iEhDLIgLC6wi0b8Xkoi
ZGNsu98ws2gy+Pg9vn0w+uvb/7HHU5NwTz5kKsGSWrEe8SHL7tD0VXbRSIT4H4+yfT78IC+vk1zn
+M+biLNoB7IOnnzCfSf7ii5QvZN6UWGHV22lPQiHw8t9qiPPIUdGJRvNW6LxS5IVMsAngHW4K51b
XIvzSLrgaqS4VNxKCWJE0Z/bLI++rwRXp8RvDqXHalh/WfP40o21hyquzYOmE+gO8jlCAwbOObrR
Sk7m5FrIOw66hfAGKi9PgOW3OJ41+6w7an+v6G6Lq1pLuvgyI9mgwXufd8HM2YowTVJSe3LbNIxl
orNwqtpp+WANo9yTeWxeQFajlpqKzHqeYreDENUuN4AAfjfgHBrPGUn0w5Oj/SpBOXtS67NvhD71
l00vijupaGyrSt0lD8aYliFZC2MQ8Zd4BGg0AUGcP/K5IkFpNJfh8+wWcBPcaSEgdc4qjcArbKpk
BeGtx7KGJ6PZk69rxzt1JdMToTJJWx7GYkm5zlwPtiydy3ZQSNosDFGgZzeBvSN5vin7OtsJawT7
PPXNRitp8Uly+1muDYyP4UKooeYN+WbPM8ySxECzLxwvVaL+eolLKI8uguWvIgK2kJlURHKgZ36O
ShnIf+aOoZIkxm9Tn/TJnxUFC31CyLvX1U0dTLE+HDJiJvSnAXVC7Cuatb2pKo7FTYLHAEEN4P/S
L2MqkWFkl6TBOWliiWfDIKnbq91WfcKSL75AULIqr1Y04g4bXIrfi6xq+fH6Kv5TDFp12fMTjw+K
RqQ5JG0LBy2dLrIuoDXbTm9rRIYRQPS7XEWi3fUx/2Jg4Ii4FYvmRkf+sz3FyTU3KRhgzWpC+le0
xzI5FNp1S5LzBBCia/CC4l8lqHxoEs+AAesRMKfZl7DGs+mo1TiablsWHWsvyGdUf01jSUh05bbi
Occ5dez0YU13IxabZ33O7rVkqYOlHrFnL7ooYS9KgSq9zhpjFw+rSXY8PrSfqzbkd0szriFZ7Qli
eBTs11LB30h0EpxtUy2G5VMHp1uwmhHNGFD0xDXbVqT4zH4ly3r2h5TAroOe2dLqMQ7ZrVVPJAxp
Se21ubk0F2azJmVYYVy4ies1B/pAnKj0Zds3NyBoohnpW52SllQ7ZOBmtg7MsWbfXa6zJs2N8h6D
f0ytZY4xYj4aI0EHe0M2SKkz1GK2X5aY1O7ZIMcs1HW5WjsBcp2ARWvFZelJiH2YGgAvTvUtSelK
eRMP4AhGshgbffBnK+7HYB2cxiLylDQobwSQ+NRKp3V80btK/A2gW2UcRFzlIrSzWFGOtYNvH5y3
qwSbbLAnaCdeyNHl+A4gPVVTeiaT6NcpcGtB4qwihon/sB4tUSjQuomd7QBfCAzWeD61vHUnL3VU
PTT5VseAGNesDqvFae6ciS8pTOYCL427OtUW0V3RZ5oxLaO3iu1fZdSBslWgKCcBsbOGFpbJMNP6
bSW+OGIq02pnqJB9AkdVdGeX9Pn6pMQK5n7FcBdjRzhEDIG3mJPbtMn+BhwRn2zmqn5LQoYkMUlt
lSWotR57cwdz5yrRVnKOHCnzC6HHggDnVIt/xSBMZND1+uoE65LN8DeY1i5ml0y6Ae6Q9YfMctXw
m8qZvmKgy8XezDSaLErdx9/tPpFmUNaxSrs1QefgtQRy8vdqORlvndKq6MikBOkpiLcKF8Oc99Ii
KYPsJKRi3gBkhUDgVW0HLzba5XLBmVHhZaZLtaVi5tgP1d6w/SY2Sn0mmsWZsyC150xcCKlJ+5q9
nRotc6DUjmqtOXlIPp24yrHbuzAolFHuRgijMjDNWYdo07oENxjpvO5IYsxsb62m5Q/EliwBcdLk
czglsX3lQmWrvclqiD01nFm703HQpb7WrX3CKpuIP6OGlYyjk2EeknS0vtpYhdSjMXRECTQzsNqD
2fRkyo11xTpSZ6b2u5EpiWxmaTVfi7KyeSi51GS5LbEQ4Sy04XklHptcLVLmm8PA1vEpb1KdDaJe
R9fviOiQuN2FGxEpFeH/om/zC+4n/H1iUqQJN3zoDS9uo7QhpXIxer8Yhf2TSTbg82Qf1nbaqvEE
jQGKxYfV0ZsehrYi2ydTR6BmTVxXSCRkqQK9qudfNakRJIqSXUlOfSG6ITRNPNhBhQdA+E0pSBGi
QeRCT9F7/OiOSWqD3zMbvhn8F3X0BVEhcVDOxrBLul75qnam8U0WKVVgJP7Gl8wsc4s32udkZ9Fg
PvSW6AxPa+dtRpUSaora6O6VZmVxEaRNF/1u8X4Q4GDJLaC1Awngt3Yy9CH2ZhuLBvkEt45W2K0n
aqBIOyp3fb2DGlE4UHmM2dmMKQAfyJHIH4cUBErQlQaRtsKQ7Rhappx/rBGL9Y2tJ+NjtObpGLo5
nltTrPlVPhSq7oHJYH5AOCl/KyNro98MQ+J+qm25Zr6TKgBqtKXHBz2Wg6x9o5/xXNVqwv42KS0/
oFu6EujElAtlXy9ROe2MKmur/VKvaR2OvGzLb/KFR5SgFlWPJEF1xfv1v7g7s+U6kbXbPhE7IOlv
V4caS1Zny6obwi7b9D0JJE9/xqodf5Wdu2SFuTy3rgrESrL9cs4xXTK+QcXb15C4yTZr6xqpGyI8
8jEB6qQO0JkSUANDDLlfuRgygCPDPLsvJzsdmAkSOz+Iwmpu0ynG0VJQYSCdZs2SkNMEbp2LXjXm
qembiiC4cO7lJxEz019OMGbIsx5mV3yOwTBbx9URQ3Hb1CsX9piP01aRKzXNSNgTmDL3a0eOsDza
A1nZX3yRZc3XcTG8mPKjn0ni7WdvWocPnCnLtbmd/VEaxQnG8ZqsIIYSJ6/vh3mdRXya3JHIPijj
/QycpDcsPIheAcu93zm0X4N6tCVDCL8fiX8D/BQiFrKvWZmK4pNvkRJD2PLgzkxFbNgcRlrf1Ke2
8kg8K+usj7GDFQPWw6Qa2/exKPMrmxfwzlM8MbDx4JTfmK+JPvUhK8h9Cy3CBQVKGWo3hV0jyDSd
029DnsRwSrDOPJoVWqaT464u6TKDWZ5SLjhRwUv+5cAAFjcV1zosqhMfFKsvS8K+btkI3WADzsll
qZL+xeHZxpHYOSNC9DjNkVGNY3MIejalu0piPzvG1TLfl/noeNfLXBifJotV8uQkaO4PRCIT0DxX
RW+Fpy53MVL12OoeG7vKCVafq1ztKyOQcKfWPLkyCb+uL2VDYOCHvp/SAW+f0wbPZWP0JZ5GP/s8
oQXEYF0QFLxbwwmpJQ793sZDSnX0DCgKHpdyJMWPFnTbfSqXIj4RACLTvS3w5O7sjAiQIxrU8CHp
VHcrWo90QCMzpmtUM/jPuXNMX2D82S95XjfpU97WRQcqZ83fE9fKjNV32QiRZZ6JIMHi4ByNsMQB
VXHZ9eITnl3tBfWK5NQTw4cZVxI4dTKdPrir1VB+t4pK+ftqGCTByP7qsnW2xSwOTu4vD6Xf1l+Y
EcVTVcPs2bsCT3W0ou73d6guPC5cVw9TRj2m388qCyci9FZ+VcbQAGECzRMcgKi1FyofgRyhgyu/
hw3rPqyYc/5qX4zT3UKKIbySxoq/5cIbObu0Hlv3Tq3FtyVgOTs2adcTcb2qei8NTHuc3sqBMxz2
kCsgjmwLp8H2ccqzIpyMgnrRwbZywk2L0AZbVHDkAf1DjuunZnWfY6BRe7NMPruz3R+H6vzDHW8c
woOj5Pexw2g6xzNPjsvpveUv2fs+kF/bMcwOFJvymyWp+QHZ0Ae4JF0ciHcpY/2pnZfse5y5Ql6m
nqwPgS+7k1elfc98FGCVZikcIkX9/8SlinHKC1jq7APW6ossp+45N5zHhYMQAVwju6Ndi5QTmFpd
OLBpuvqQm8N6MPsMi2jqCXWuc5ELz36cs8yUeQcrzeOHag6I5m3yznoX4P9c8yA9zEjKnwgFWt6t
Rd/ue1gAN0HqdyehwvBjyAXkdcgeYT/4NVgqac7GU5vVxktF3Ozj3ErjBLjUeerFPN1P6JrzXRzC
wUqBwOxcklvBfOScXs+frSdZNFivUvb3GM7PqZX0ouckgD1RQV4Bw7ZOt457TkDviMpsDPCjZBY9
rUt9Ycm2QrAyru/E5JH52DOyd+mq1v1kknDG1kfupyB3nrOuzC5ASuWfVlaQo0ES896Zu3rvxktw
4xnngHsOVLG7M2J+VlOoxwHR9z7tpHM1q2y8TKlgY5kHj7GW137tRKOv1A6N6rirY9x7RNeIMwpK
ErdmlTuUC+IZkFJz4TdLETXNIl5W0i+oAJb5x7ouYE2QF++/J9N8OvVLcL2ouP6gDA9SFciIQ6G8
/jp2wiuD25jvahq6y3nKPoWVk97apkGqsmMO+zYrZ4BvrvEMbKV7p3q3fgpcZ3wgTlt5cK/ikhPr
jNfYKdV4NOmK9jrZGAL8l4nj5m5V5iXXTM1zLynrrmWdH8VoBDs1dcM1h9BMce1qhi9Zl/vpyVlI
OYEt5u2cCm8O2RXJQc1NdolgzwPSUq3fg8CwLwj1ZEtdiOwQcoxeZ/MPD+rNQxkW8YXANHidZylu
k5ZyxC41snxvLcldM7rDnVNa2VOWeZiYJ1ncpMtiXFKXWC6U3zKXTeqbRKlxqoik2rm5Jz9Rj8JY
JkFsxPiR/4yLZL1quHZ8B5jnMyApgqsCAIN56xCfO6nseiY28rORVM0Tsl9xVRv9cOxiKg475Xm0
cWCWKGS76ZSzpSz3sWOUJBZRdTrlHOp3A0PmEinW/Rr2IaFcyF73jkf60YrLOcrqYhZHbM7k5XIx
e0UinHHVetbVVM7xJQbt4loW7kcntg0czhYRb4PTXsM5NOmP69I8e2nr3yLHeWDC8L9VucPa4CX2
nV/E30dneJb8hs8cP862Pbds/ljA/pIsABPs6Bb5AFCyGq9AnvUXtjnflbW0GTdMqjvVxTlqY8++
Q47Btgt0wwuOe+hIpLOfFhlnag8tZkhYl2wrxZ+DEnrHQR/+ZAE9+pNlqyLlEEWdbK/k0E57IUYv
3NWOtV7AeWLJzsCMsUPPyASMenOYlj37N/mQ1lDSOIxaD1PSmMuR1wc9G9ZUFQ4yloXaOV1pGMxb
3fCA45dda9CX4tprKNzu2tmxP7Vu1aw7I/HEFxTZ1Sl1wiE+FQ5sH/B8Xn5LxDsmXspDZbwLumRO
Dh1fC1I8U0S9t8turBjwxL9aTLEFQ89zIxVKUUbltMSItLArc7ocCjBdqaw9Gyd/TUl2Tqn2pKFR
hWRQt063K4zZdE5OlVIodnvY+ruq7HPoBa0trcsCXAUgCEBGw45IYYOVOJ0CGItmOjUHDxzcnRFn
XrDvVsN3IQXZ6sXIBdAV+FGgb7Hz288EBJC3xt2EB/gnBw60C0x3vmmczlf73KrCr31jDF+8cRzv
yqkCSAUMNTmH4oI+qI0sKA6sbbAoxz6EwbaitSNxIPfFcISu4XyoW4OpDU1lBsvMCIgFz9hbtjeS
MoraFyN8s9PEkSg8DIrgxmM+eMNjPTWZtwvRY/g7Vt+RrsC93edSKHg1WdX79m6ccd+jnx1dCmIz
FLY9UIDAvR+VE9+M4OXSXc2lE8k+xLPdhm5L3kHdJRC3Cq9rP/ijom5cr0P87Lgw8vZmr7Lk4LAV
+y77ws33MFvazw20OYikwkQ73JMb5t9ArOKIo/wxWPc1OBDUxE7BQiNqxZZSsvWXBxV33Us7BfyG
ioSh99h77HTHTEvriaTF9BI0olJ7sbRtd4AiGtxMdRk8rN0U9qcqjwuP6g4Iu4O/cBY/+E5mmJfd
xB4bwUE/n/Kl4KZC9WOenyw5MUVmNbL+A2KPxY/COvD6K1H2oIgaczAuVOy+2G4l0qNbJkSyzZRh
IcpMper2OEqn9QI04TgeS+btj15nx9+SnJVnr7yufgiybEjfCTZ1+YFDrCWo+ZTB15aryQk8y2jS
BZM0fmjiCdyDIQTIzgbtZ3U0MptwNofj1gcyw6lk0wEJwqbE5KVHlF4w0wwKxR04pmJawFs5wB8c
oeDFB3E4gaLrOZCF00ABqQ0qv4NZViOlFBSQgv3QmgGnx8qX4gkAqEy+52AARsg8lRguLYpuN+RR
tPLRXBunjQwSkM7HkA417LHGCJ2egsycWyokzVQdQlhX2cG0J9c9ZGvrNQRhh1mwt4mSu/Y5rXzN
ucCZ9z6pkKSh9iQPHIin82+7os4/W0uY1/suS9V7AdTo7Gg0ZQpHsK67Y+y44y3JlXVGvkMJfXRJ
K+tpknCXolGqyTkg6XPyXdmi0N07SZyqHWlU4Hy62uLDk004t6MHfMWRrD4QHp0PIzdAxT3Aqbq7
yRH2eM4+FWW5sn0ruQUO7Dn+3ingYsc1rHDyxlVrersEpCHoh6aX6kMwlkZ5rJnrqNd6PuQ6TlP5
XSNLk41xBzBo14ViJsovkc58DL25jG865fpQ1tzMRW4Te+EQ1W2BJW+HlF6gzGqHGRJWB5oig3Eg
w+bOH5lHQX65ABKrFT/unSqs3roxVQ1gimg+8HgrMRcmtXG7kKQL0miYYzraKbaTyr9cprBuEVWw
U3hWlAeng5zZHZ6IdpUTiBlMQ+ZHUk5TF5z4woXAdaj8fLmikDmNd8OAGPfIlC+mR3cIOFcdpbAN
vmRVkbcdNVncd0852asVPceY53s4f2byvW/MCsYLorD2KlhwYp6YWLr+cQ4ngTKtzdPwC8SOFtYw
tBdbVnsrcww3crkZqi9hUhGLwwTktaSKuVUGRZGaX1PtwjadsKLDOc4FbJ5WzhD2x7VplYU13vW+
j4OzfCmAAE57jmMLZTpTDV7pXE1tuZSXlGfG8ENpc+HFTFYZq4H9M4y9bgIa2BmUysvBGrwP8BTt
5f06EA39kJWC4o+VZRM7ImhIKuFuGJelvFShW7jHhYN09Yn6eTkfjdQZDMJLrTxgr50bq1vcegSY
U5riutJeI8u1+uKiEVSL9onRGRwh3XkKydYI1eKxz6u5bdpRvB6WAVyNS8B6mza+Opo+JtKrOY4N
AhptZbdxCIuTUszHqltmGfndMrHbNljKjYdZZCkIOfw8xvIB4TFWUliq1VgZexCSzQyi0sWVXeWj
UtdxQ6jJNVR3sMaJnJziYHNTkB26duqBWPfUbIoLo+zH9oHbqVic3Lpwp9vSEw0X8aHs2uCqiBHU
rjs51EH9vh0bv/tcwxENHlVpdpXLcrcApPnvtfBvuRP//4x+tM4i3tezHy/rr9nnH7Mf//r//2tT
DP3/cCuJ+YKUH4/r6LMc5L/hj17wH6zVSBmxHSIXAej4j03R/Q+qjtDjip1kyLMm4W+bovcfSAP8
Y+AD5MeBHorfsSn+fD9L5I+DjgCXpCbbHGLuQoss9C5SZCru+2H6LfHp/z0XNsfP9+ahyCZqX4t/
HN2UTNt1Veo5Fd7yW/K+fx6v6Sdy3yjUvICwT/uOm93ZW83kKVnW5vsPn+9NYd8/z9ekBmG1FgFq
Gu+I/2JY71v2i+YOkJFr7TBiVGz9KYLFp1//sX//BhjAf26rgfSQfOaoclwGsvPYp9pMZI3ygj9+
/fzzS/9zNf7Pj9E0DD43lVyH4keRVuvcWESbV4+zmZveOxWMNexff/V6dnQ4Jn/9B1/7Qed//0Fe
0AZmO/nnPziV3HVcNSkHlL0DGf4tHde5F/3bL2JQ/vgHuJGYTULW3ONcDP585Sk7FtSnB5G+w4Wa
ixtLIobad+QnKh/IlWN1sF1ZYy5+/QM1g9M/TarpNFo8Dhz8lXuUSUIYBWkIEVW5721hd9w7cHQi
PF0iL39HuIxVsDQ3DZUlIwlE9Vs6rH/egInhxyYoE1VBcp1pApgYe5js37mCyN74fa99QG1WaBip
M5Rb96jU4H8yG9WAvJP5G5rPV56uJ2iWQU5pwu7dY2Fn2TezGZp3HLhIqP/1x3nt8drc0BgzvGB2
Tcdy9KeP1gwge4lXf9vM8z+mjXJmuy06QrAaY12P5CZOyLHbhsDzba+vzQaora1AlZQilsaRKLk8
b3F2XcdQOmz7A9p0IHJlQO6jjl83yvfuBo5B40eK+cYbc+dr7X/+9x9G/xCYlDIXN4jWxqqOKnGM
nsNqAdvj1+//szTr756vy+PDhsqrFCqOuE9bK1TwVjsdy1lZ7Iwyahob/4w2xG3Sc4O5NTjLjJzp
LwhoqM3jSr1lQcQzzsu2oabjcrpm6mKYekHUimJ9KnqVvq+5h3/a1lbaQJ6LJbBmth0RluTsWA5U
GN4lcJu7Z6IJQJn++q+88sV1hwlJ7y1IxDaI+tJRl0a1mu/RRnFRs+3x+oCmqmbSOF4k/U4sOzNf
nBePo8Vx2+O1tf6MRyTbxfOiqeQLjGVSHR1p+O3Gt9fGs8zsWpUqDyIHsjbfQAWLsRtMlf1ewO7f
40GXzhchhahwofVDq+rqyxZrynxEo73Od9saSBvQPpWLwTIWLwqHNPuI9mS4W+DH/h4965/3t3+e
Lyo8s24OCzGqSjJ7HnzEOPIj1zOheTUaaejfK0xx3uW236KNal/1+CaRlkat7YzZxbjaELIBG83m
tvGs24aWTHXeKHo/KgYqYpdDJaZgl0sHMP6vf8G51//L3sfXhjRRpCi6ZvpTF6u2P5Ay4Pt3HJhJ
aU3IsyiOSyJU/amsAvsPWSdz/UbLvbbn0eXsJeIpv1ln5t0yKNur1Biw4nOdH7KtC8Y5d7jEGXNi
RzKweNWpWNbEP3jObDePkzl68o3f/8pko9v2VOwZflBA+at8LJE2NOIo8Lld+HXravC9v3ujp80G
1FaWrBNdGNnm2jfH1YonCPbxupYXLYpu9T4ZquZ7azgzqUNcF7q3yB9EfQMT7pwOUQj3LY7iaz9U
mziCmjpJM2dO1PoIRfbYbL+1yzJ32yZtXdlc9gC/FMKlqDfaOUpGC/FMYgfJ11835Gtvf/73H3YB
0uq9IM+5l07aJXhxWUpvB27cts3Zuvugs5M6x4sSRm7JSWYPJR2NqMx6NbzRy14ZZZ42TwwZJUGx
9EE0Ksrjl4HT9+aXpbUYcalIzWZXZ1yb7sQKWOHPtloHsfGzaPt6m3gHOlHvRV4QV3LXggKvdko6
xsblQtfsY3wpOun1/lF2rnX01JQcVo9Ml02fXUfTeXGI7rBb1miQyRgRZJzvKGC9BeF8pVPpvC3P
MlNjYWmIcpEhrhiRABE7LrZ1Kt1fwKmnCaysWSPBuZHIL+u5Tn7TvPr3vOJqo/lcMXUWUMlR4qvx
RlLxZS/QAc3f1m9041SayxGtiYLKEFfhpZiW4oCjyYm2fVZtNNst2sOx4OljTDDAbPvDbqist4ID
X/us2g4gqJF7Tj6f1RhFui9sybV+4b9l0nzt6dpQzk2jN+d4WKPOysoTzudkP7nOW7yYV04jrjZe
69hN19Uy5mg23G8cO0nOc8airaNx9t8KBX7tF2hLvj35U40JAc0yA/chHJHNW05TbDuO60HPY81W
aEZMFDWO611iq5CHHLzHGwvqK++uO52ssSrjYM1llAylc52VlX9DrObGV9cWaxbquCgse4y6Jo+t
fe+KYe+nJEIfNnX7/yGMxclQGCtlnrbOlqtiTMZ3Mo7LbYPKOXepH5ZI6qPGZMl8PCEbmYdHezaD
8r3bB9D+t73++Zv88AcKK5u6hHsdtoRy3Ret+6JILzhte7g2aN3cKFDYxxOOAyjw9iDRyISh3Pjq
2qC129wRcR6gt0YQ1QO6hSawxBs/qzZmybXoDWPgmvevV3dEJ3bu5G19dX20uuSkYzmfjiGin504
P33Y3DA6/KAwpzbmKmw6IuomFy0o5M7zkIZt+qj/A2MGlNqQzM7THfGty5zylGTJxsqWTkcqlqoM
soSHh6s88z1Ccv4Kb3njfPLKRKMbv5bR9mN4Y9PRHWPkXNaEc7iNx23Lq62N1SolpajBAnGsp7VG
j5J9kzkRG9taXRunAP5G8mYIrKuK9Ax9cV8wRImND9fGqRkjBVKpMSIXNuvDsGSfB7kOGx8ufp5h
uiHEEpZJecxR9e+8nNAz2Qt/49O1cerbOZpCI+TVQ2ndcPFq38Wkkmy7otIhuIt0RA1Yi2AGq28Q
8aEucQ8Gur23iNiv9EjdZS66Jaxkm0yRAoV/Dptr3aidya/Y1Gv+ckL+MLtbpHz3kHNYWeOhvAph
ih6GIlfbNsM6RIrAy9ZOlCujMbT/sHJxjx35ftuLa1th0qDzSqGtjLgLv2V6fMFgtrFWqNOEwiyr
0Nj7Y0SYVwBux31qivgtRP5rH1Qbp3UxGH0YSBkZ2YidIfff+QJL0bZW0cYp18IzIZeBcazL5Wum
rGfhVm8Qrl57b22UBtmMVSs3VMRjh3G3iiH1dmqwk21Tr44ImRJXpoXTkyoHceOTMzIPoPperW07
DZ2AKhG5mGVMficavPXQLP6XFL/LtmbXCQNxkHVAWnoZuarHglC1vHrx1s3rKw2vR2CEtYczBzl1
1KBuuQmGxLpBKNU+b+oxOuRQjGLsxz6jO6YIb+1q/uQH2bZPeoYz/7h1XJ0mzInok1HvTvifguUF
x/G2erKlraXO7CzE5vBsIx+eHKluXGf4LTDi36dsSxuhDTKcZLQTRNrIcfZGHr/LVjxz29pbG6GW
1bb+agjjCBTjPd6NFyCP5X7bs7UhaqTs0/uGNikBjTZJc0LEv/G1tVXUwdZnLxTwj6QBXvSzuHbc
bSvoX5XiH1agVrmj17Sc7byKYOBmieo+3nbNqgd2ZOWIU0fy0m31YZ3kPvc/bmponYRahnnfrgUf
0UmLL/0S3gert22eMrXTqOwIwVKzN4JXy62nVY0iyiXw+W0vro1Iu46XOieaMBrANyDLJQ8yDj9t
e7Y2Iosyw+domcbRzdjdGqb3GZ7/xoXN1MYkHbvrSpMlOcUou3MHxziEoT9tGzhnjvuPE1VAtOTo
uMCIOu+xx49GFXtbm2gjEshwR7SpGiMZIOaY7QFUX+c9bXu4NiZn7ruUqomjttL2Yi652+/sfNzY
U7QDaC+lWRglDw9K986W7Z+Zg2tpy4vDtv65uZGoKbMLwLJiUr1zefYip63PPtfif5hOrDkDC7tY
lI2Fbb6DRJBfEfTqbWoVMCQ/Pz0dHHThrqSjuCs+azP/UHrppg3W/3CDwNY5cxEy8hdbjfme3DWv
OQh2QNmmqQW14M8v386VE3NXM0aJ03425umZy4cP276oNjwn8Eq9Z9MuUibuoZMopu1A+Jv2EZAU
f37xPp186tELL74sd7Ixr5ap2zZCLQSQP/WXvIIQ6af2EAWFfVMiODyesYYbW1wboTLp0VzKaYzM
trzHvrTP+3TTJgWi8s/v3bsGAn67GiJwJWI/V9ihLSf/vulz6uIqxY0CcvBxQM3gvSTDcpX57uO2
R2vjc+nHuAiE0UfKwjBXoiUmoC7fJsOwdGFV487Qs9EKRVwhrQegsLe+PbylMTh35v+9NLd0zjpZ
jUORWnMfNWhtyt0ge+PamEz1sK1ltOE5G0QId47ki07qK7Fp94TBf9n2aG14jiw8KbaNIcLB9oCv
5hKJ/bZ+qAuppjgovBxmTLROHRHdcwLMraz/3Pbe2uDMVice+qUYojBt90BcbsmZfmPbeW7Vf/uY
2tCcDerBJKf3UVpNrgQi4OU3nddiE8uFVPtt768NUreol7poXNBKmf1HmTrnVJGnTY/W5VILikfo
3HHP+J+Gi2norZ01Oduu6iw9IQFvs0uosuDFHeu5mghecoz247Y319fQBY92b6ZD5IoM88xKxBq4
h6BMfw9p+X/nN8v3fp4anTRJAhmUdMnFuM8q8YTr+g0V9CtTgC6TgvHRcWDm0bEK70czex/b3qZr
KEBxP791GUDM6CbVw+aqRGQEYry3kjnbpPTFQfDz04U/me6U0RNjE5gLkCwcKxvVaX8lJP2456qW
2BgXAFVRPYH1MCf/1M3Jtuow4TU/v/nYO1I6IU3O9Hg9KXFdusvGMaQNz3BOSpl3SR/5cUK02EqI
aY+Df1M315VOIb3EXETRQ62Z7myre9eb47b31tVLfcbthAe/Ohq84Dmz+vuy6DYd4kBH/9za8QK7
JmnzPvJomV2ICB2UQxVsmw91lO1o552RAz3j3ibt9r0o7qURbtuC6lIk0+ScVbtmFyUZOJDdTKHi
KE3D29gw2vAEvooqLVeMm5Dc70B63gOM93XjF9WG55S75HEGdhfhZRd7AFe3rKTbbs8BBv38TaVR
B427NHSXBh9XwVwLhxebLc7bNxbTcyP8y2Kq59ygBTbDhJjHKElSIEo1xbMojp1u2z2CpcuNVCFl
0FdxGwXGUMAjmNvqOwSseeOhURccWZUwnTk02qhP1XCoEg/4yJC6204BuuDI95clMCezjSSuur3p
nQMqOf1um2d0wdFYosAb7LqNBsdPxp0FzuxzoUAvbny+tpouWe+B6qZtYB6BcBirD0tpbVvzdL1R
KRr4q76k3aFoX6jBHE4zoMiLTTOwqw3ZyZ5s1ZZzG+Wxuz6bQOAuyIICELPt8dqYtZknXaH4rGEd
d8PJl8B7zkQZKF3b/oD4edxyGVc0dTvR8vYwX/Z98CEFnrLtTK1LjmDLCTTGfRv5zviYJcP9XIyP
295bW1aTWM12WSZdBLX8j7qZrV0KO2pbo+hCo46SOX72Csdtnwd/+FwqXMiimrZ1GV1oRHziolbb
bSJGarjzkL4AjzD846aG0TOQemVwRw8NJXKBK+5cq70q6rdUTH9Jt/9lDtZlRh3Ec7cNRBNNXpHE
YGHqnMnGhwRCFHyYFBdVq+ZHWQ3lpT3YhkdObdq5T1jc/O6OuLShfwz9yrsouJdsLvKidrydX4IS
u02WLjBxojt513+YO2HIvUlGQfEZQJrR7T02luJgudTaj34rF3koLapke49b6uVSdkaQR8JfUueS
4O9Z7S2TasInA2WvgjOfwyWFpcczIeiNK2TdEKabWQpgUJUQyworprLrPxbfceI7sGBG/oWYyK6L
gvWc3NEDei8O7QhuMzcnFxKeL6xi7yk/kRfQO5LwnRfU+MLMbhVAcwF9TcLrL1sQUGtkNmGgTnNV
AhqYeidxj5M/O5Swy3Ry9knZVg372RAYYNBnwGvABfTW9QyPJLwsbWt0opXWnvcuVMfLdYXpCZvA
dA6OOU0rmV2wJh9LK2/8bbsQXe1VLQ7Ra9JuIs9NG6o+BsgMO9w4tLT50nZixUaybKPUq77FTvEY
+9nG99bmyombmKUUvLcr42gIyysY89smMkebJV0gj8qighThH17gr4TFLiyhtmwbstrpA7yc7UFQ
hk4sYPcuRffdy/ttmz5Hmydz7K1T7ZtNJJUEQQuB7KKxx2rbVKZrvFIvMyW4gSFK+sJ557B/Rfkv
x5dN7aJrvPoqmaapnZqoCBL5sQ+6lWJ+HYzbml1XeQH2HbGJhE0ECdXYuSJ/l66Qfre9u7ajMRnC
BOa0DWDKlvjHxpzzaOlMgCbbnq8V8qw6s1bDpkd6SeVCZBlque58Iju6w7Y/oA1UqDBzbKRjE52J
fHPrXLkGlK5tz9ZGKsyNfuqU30SAsNCRjYO/lHs7zMX3bc/XhuvkdmQ7SdFGZQdGGJ5pZ3PHHgix
TYthnWEHPxYj5rYuLXOBJw4dH9SxP+fHDLrHxlGljdnWn+N8TVjCuaOBnCUJ2STsyIw2NY4u9ppN
rNJuVje4asvyygO4M+68rve26fvJ4/m5bYa8ThAyNUzDtfSv0to2/+BMq7aVgnW1l79U4BAH9quU
spbL2Inhlpijv63TC23UCruUIfBAdvNZBY93hv8tR3jw21peH7O9tciFc3JkqNr+lqI2/7ZWgG63
jSqhjVhXQMJN86KNXM+fDNI5apJ84nl237g7fMVXZ+kZinhb49grgzpaS8vun9oig9Mc+zWk5Xlo
jCcMZ7dQccscMmgHcjEJOYyeUsN1m41fXxvYmILBOuXsP2fVpcHeqPIEHkRat+Vp2yfSBrZn2itn
lvPMFI8kO1VZgu9MdWo0N34kbWyvpuyx14o6Ip4jK3bLnJ/50wXQ2m2dTJeJeQMwp1rwB5QUyJZX
+Yx6/89NraOrxMqxUmMo1zpq+3rYL4n9fR3drS+uVQWTDsL2UPhVxN72VIriSojfi+f8u1iva8Qq
wzCTGYJINJ5T5QvD4aphXh+2NYo2qse07BNrnuooln1wlCkEKPhcG5dKXSc2+1lT13zRCMyi8aXK
Z/vP3mC52fbu2kI85E7dOLVVRey1bv1pvS67ZNsthp7ckizcM5JMXUfDItIrq+wDWIFwo7a9uDZO
58LLAph+VWQXhFTs8iDorlJfEv657fnaMCXarbG9Gnyf79b5vguDi8Kx1LYhqkvG+pbsDgC5dRQ6
6fxu6Ctn74/5dP/rVz/3u385o+u6MVBbapot1vdydTq2/OaQhMfStJrm6HGqq7ftsXQNWaC8mGDp
pIlMaY/tLnXH/Dy0zLDZthab2lpMis0AjTGjb7riUY7mQ2LF27q9qQ1ZSBZjYPa8O9U1aIM9pfxV
Wr8XkfT3bKPLyGo6o1GgCiQlq48fyJxvH+vU3eZmsnQZWZnVljTFUJ7n4OC+BVkXjRkxW7/uPOe9
wr91Hm2BbakumHFVl1yGU5UgjOQe1mi2sd9rg1aqsVZSZSUKARBOe8yH3ctahs208fnaoAVIE8ft
2JcRWYZfqB3dVH76vKVdTF1N5kwmt9U4BDGtNjGRboOcvs12tw29YYbanjnj+Fan8bnZ2yCm4DgE
l5Xnyk3d3dQFZY3I5bL2vHycpJSdLEHuUrFsW6FMHQoWequvADvmkTWPQFrrDD3CPq/rfNpUfDF1
SVkwzTHo07SMrNRTxHGY5l2Dn+9h25fVds3Ky6hwzR0RWlayNFc5cWS3QrTuW6mUfxmv/ndImbqw
zIPzuHgewQ2GJ93qnGxUywtI811/4iAmgSGGjjccOrdcmneG4lTwrvXzrnoRlu2cpCfWS98xFIE9
a0xmqqeMonhf1e4i9lXXEa5yhr+uX5pYkbdRQ1gnO8XNlz9twhSupzYfr1SWTiebcGoeAQMj3ZH0
4qxPqYW/5b44cyqe6ixohwMHNmflv/bzPjVRft7mbWqsB/5vktnhpTfTpo2kqQvi0DV24mxIPiax
ld9OYRG+E5kgCWrbN9UmmsYo3IbqaBGJxfzmie4+tJK7bY/W5hjOmqoyvLmI7BWdbSmcS9EMb4E0
zkvbv3QVXRInpUGI1wBAvmthdVz2w0rsW6hQPRxmTgjJJdmGZbqpugbI++dzutWFrgcWtoiM1vCO
Dvknp7Utkw+b2kkXyaWk1nFG/H+cnVuXnDq2pf/KGfXOOQIhCfU4VQ9AREZEXu1Mpy8vDF9ycxUI
SSDg1/eMqurucpztco8Ye7/Y4SQJ0GWtpbnmR9ubeYirPCi2j66Jfveczvv0nz2ni9AgJGU9tWZq
b2DAXz9DVR0/JmDTfF2aMPhNDeZXv+L89/8i8SWFFGWkx3ZnF9ryvHIjGBpwBUax/Vh7dLT9Jqn+
1Su/WH4gT4BhKu/KHYy0wdKZGJzufQNj4FptSZRB0X1dVYlciujKCrWTwnR4aH0UQOjGP2IhunID
S6KfH1cAwxEUAvozi0h+cdTvHQ1/s0D/6k1cTGZBoeXc0IObt+Uo3FF2loEjKnHuz8u5I1epC0hy
Ma8Zrs3rWgSw6YCRIHrdy08Azl3X2kouhXR2lWNdA0d8IwRzYPSBkgbm4XXJCrkU0s01SpF0Cqub
Ok7ivZ5XlSfgb1w1kcVFWk64DrtOdEUezvWJFIAEDPy6Z36poYPNc2fBaSnybYt3hRz3qo6uyg9h
SvvzeFzhulZb8Cfyto5uBQtuR+DSrnsgFzMWskIiMFaKXDd+PDXWupuA0efrLn6RkBdMVPNKAwz2
sLQ7rU2crrKL99dd/WKWEtmagpGgvhG11bdQvX4cS0D6rrv4xTwtuSiDOZrqm26Nuv0kXX8gY3ed
FJVcmomBroDzFGXqm7ppxlxXyV0ggPK46tYvZXRLQ8bJ0kHmTsX1cgYrftAGfK3rnsyllA4e5mBC
x73M+3l8aLvhpjHDdZv4pZRuBTGlVCUCqc7Be7ufegKqC/vNyvvnySCMBX+eRCD5wBcdRJC8BZAP
9uIm0xyOwtc984sZusGkx85O1+haAoihL/UwpoXp5XWCNLix/3zzUq3ouWiZRKPVsEVp0hXmFmye
+ro+SHJp7DXxvujFSGWu/IYz23dQAfzmyfy9tvcn4c2lli7mG1ox+rK6CdeAzrekVgwNRiWMQ1/g
lDTc1ExuNBXjrNiOo7rms9HBTx12nJqv+3GSZNxtOiyjr0qwaL4pElqLqyrw5FKFBxpGCN8Nd06X
QHY71pQkoKLZMwr2unFxsRH3de14ElYiXwzQZh9HUAz6rGI8pNflHpc6POPaaZvBitpNQ6V3Kol9
rmV8ldgMePOfRx1CNkY1VdMO2HkFY/4RndqxuEpf/T+w4lrMsS0cLj5P8G7ubDymQxddp/EDxP7n
W48rgHXqqZ92URPqjIJamKIi8e2qt3opwhtaMPAILdxujkA3ToIADVxLTK5bYC9FeCW0piQOgMoc
oKxJh9aUD52g7vW6e7/Yk8ER0uDYAYkdSJx6xO1W7uqVXflgop+fem18OOAg1u3gURk99Wppv3Gy
ievCoEsB3sbA8XDTbHd9z7sMztVwhImL61xPCLuYqp10dKMJA2dILGbPCgd/8aC97oydXIrwqI/o
1rXO7qhXYHwI94L26uU3a+wvtrZLDd7kR1bA387uVhECm0lak4EJ9XLVgLmU4IFKzwM64qmDxWTB
6gMn1wDbdd3FL6ZpsGkF+BaddiW6Z3LpKyCBI7RyXnf1y10ZbRBFPSOwEjr6ZhV9VhV4m9dd+2JH
rhRKyoOOp11NDAF5JSp2RQEZ3b+/+vkO/2TTjC9maRe2Y9QONNnzomPzUwVouNqvHBCmfWw0dsF/
/2t+NXAu5msx0yIOG3wJFiVBPkcMBNJluk4JRuKLGFpXhXCO4+plCVhRAhlYJof1x3W3fjFd2wbL
AfSMZqcXvWa1GpvcquK6je9SCSbBJ3SKMbObW6BRVZWA7krldt3Od6kEWxXlfDPe7Fy1dfvQth+2
sGHXvdJLHRiA7fE2oNaz06AaZapbmgyS1Otk/+TS7asXIJWJpNC7QAHV02xnHpFer3NuIpduX0Uc
dyZsuN7VbqxAogM3M4FNfn7ViKEXM3YKV5ScwX3bAyu7vWxEL68N6X/nW/+LqUQvZmxBvQ8niJV3
zICqGJ4DDh2B63vdvV9MVBBuUK4GvnQPKBQwV8H3oetfrrv0xSxtwygswM8Ae9xScBBBhZteHUC7
n667/MU8BSeRDhsxcs+06iHAbRZe3fGw65Pr5uqlAkzbZEIUr+Ve2jBtZHQCcey6SOxS/AUjrtGt
ES6tYmx/Zz1Ef50gkVwqvwCDqItKjHK/na2PgF0Fqq1K/HXD5VL51ZAO6Md1iHO4cB16o58Iv85N
kFw6fSFuQpikVJxzyB+aPriL+/rdVUPlf0i+YCNUGdrHecQnFd7EukPfNRjV04frrn8xRXsdjk03
DWIfD+ECC/XYxqdzq97v/ATFn2/a0cUkrYNWx4kv+F7pwB5cMc/qwQpSlkB0j6I4lmrz1b3bit8n
1/8gRv1JpHBpAibWqOjnZuyQti6+X7KwA59N79oWsw7I8WJpu3QcwEmOAIgfsbcvzWp6cRzAB6zU
Hol106q0Ax5+PVbFGhRfKQVE86YnkLS2KW3WzXuQEo0e71oeJvp+toUP+XEJYgEaqdm6MqhTQmVN
y9Q4Ae41Onrw6lIGLHr5VZtKTeGZ0V6rI91a2D3nKxJ6AfzuOHuTtSttlmdYyIERnLIWiB/YfK/1
YgFGlFPA41SusIZvD6FuOazvFWqWTp1Rrd2EG7Ri6D/oSCGRaUST/KG0wl+baYznnEPuS9MJT6jN
5hkUuJsNRD9Ql1pCbf91QNFWTOliQhL6lCW8rD73ddzK76qcAPpBIyegkSqF21ezfjqL9A56UyvI
tzCNspn3tQ3bXKBxsthtOLKJdkFULDYDLnZsZDZzvzKVR/PGyG2YzFzuazZtoGhW47AeQAnoM8H1
zO8bMtVJTmrqaVYJPiIKS1SSJwoGuOkCCj1oz9YDj17mTiLfFxkqJEs54M7G3og0ATobfSNzfVPE
AmEj1hKuphPe1lDVqUkQ2aUyDDqVT6qPvgAoy4HJ3hbxfaq3le61GQDm20yU8NdqjIR4oK6g9G4r
qmQqQZFHj0q8l34K4YiwcTF19+jQSPC+dF1r3FxJNllOewJXY0Rjigxbe1g5gKvfxkTVQ5kNM4rB
R4EOJPkSLgJmhFnXxyCJlUlwtoHspq73AbpYNoi24KAjpnnarXiXw3CMGApp0ZEDUFulLW/lnrdV
nw188cqgmgL6+nyOLGd7SyYLHqnBGvXAh3JqXpYlKvsEw2GIpn1DmV2yoaziCC6x1drlyGuq5HPi
aD/cymVD4lcxMi0GcG+HYn4qEyYiRFDOUUozySht3oGvaoCnFkW73PaRD1HVJg7eahuOmd1confr
jFh0UHJymKyRbvoWdQF6ZswsYv0smAqTvCosa74h90k6TBoVD3NuGzbYh3YiJX+BPGtUgDgLtAnJ
gQzstDGA4O/Cyrfbj7rvhgkdMyYY4ocRk7YCeLNao6NWYTN+rAKVkAjLWwtQcCpULPUDca4Nv8VN
USRrWpRSlTfezzM7AbAeD58az1eWwfOeoBu99DSUsHZmvPteOMBUgQAe2+QboyDdfkR3+VZlOF3C
3oU+j2G9h6rPAgocDUH8fWiAfz2qSK/rS7uRMMx0hZn0vYkxzA9lG20PTpJyT6IxaR4TMwm+I0mt
q/djWy3bk0eDRxTgJBq+AUl+diLmoF+6vv+jxclNddsAJ7uCSN50xc0YydDcTqMUUdbEgJ5+TngU
yx+hb4sHtJAHJxwjbd/R2qLSxrMyL2EQFORLvSX+BIYEOLUwD6KfOlkDF6w7dDq+E2vV9Q9hWdTh
EWzwad0FY9UsB7kawm8EX1rykfCiLd5XoyxBe11dAE/EhkiLJhrFAfKbN8vMvSWbI0cAPXX3AeCO
YnicmASFnFTtIHK3NDPWTs8SU+2hnw7N/Shn/r2DJ0CfFSgZ+sdqIQZLSTUsfsfZ4EyZE5xWzbdt
A4PjfVFOGu01gZjLlyqxMj4qrTVPXREY/q2qJLjOZW9bBx5rHxYEoKOYLkfbKetyB6p6kDvbR2Ha
d5vXn6mTuIOckTKEneGCu6iD0pq0WQLb7/qzJU8KQ7utfRg9GtN2TBv/JSKr58CrlT18OYGC4PcI
l8q3AlNYZE1XRSrjyrPh4zqCzwiDI6VgeZbSdtvqo3fokn1ZwaczRVqNTixY7zfthyFtHLZpn6Li
PdvvfpopewWCw2BDAOhayvcdrnJ+kdpNZsckx0nnrveRYil6P0Ey72Qo2908l7Rb0zIEW/nWL7ZE
1WIBxkoeSLEiRkQnW1UdLShrQbqZug6eOWtNlFcxn4LckjmUuVi3rXk1ZKPNYXablzeTGoIiB5a+
WO8oYDlPJLRN/YzKUbS2ad11Tu7hGl+6k2yRwTysKIkl+7itsd+5ogC8OlBxtdypkjRtNmwmdFms
jQjQt2BsUXt0z202fO9Iq9CM0ccAZdcLEdFhwJFx8zDA6a4e03mNAdCBrzjwuEaGx5BK6x6ZHYP+
a1QvSXfHO2oxxvpKddUP2iUbRoKCZZvdDWVSz3t8s6XZMQUk/QfezlVxsmXd0COaaHl3P5kIgK8d
lqOO5+AyAeK8wSoZnuaAyLODHeqyhLYZHVgYIwl8lE4V4Kn6oBtFoRmOoCEmO6tBPUxnt/bRM35n
8jqHlVu+dDCNR0+6jKohzkbYL5ZZgPWpyJZCL89NxB09JFKj14X1PcSqajZJkK16ckDKmcEvaCAB
uz7DgUJSPeF2GXtc/FrWh6CPYpwc1UUbTC9KbUN/gnS32hAV9dvyHbuG7Vt4pBISvjuf1FCS0WoU
2/1GZKwsVuJtLY5Jg1cPo1kOutmdx4I8PoJ+Yc2RuEq6w+K4ZOede6ngCVDiMVqbOolZTuBXV25T
CXSzX9d3VIJwn4KalvC9AHV9QW2O+sY8Ehcm49fNWH3mNLt5Ycc1pmR5iDH6q0+NXYCgwZekQ/HY
ohzm3yctHuJpixqz5D2dmDtg/w90iYcbqXnnNyF8ieDJDRtepinn/ezbQH0Q4erU04xnNp/GBrLQ
x2auqzqLm2qwnxYtIvZZRWJNVAqHMNJrPCnalT96eKaSJ7jWx/LrEHPZfhm7sY2QX8EQkWagDTfi
oISzK+K3iiR8SMdgWrEVdgu2D0R7sIzlAZtFbmHSMKzQ6IngG1zl1xi0Yizgxw0s+xcxYXzvWuI7
ntXLhpqrEn38kUXQRWR0TUCxRy4aCxARQUK/iTrB+JzShajxQVdjhZbjEPadey2bbrinSvugSzk6
sL42w+iWPQNGeX4Me2Lgv4tzVvkSJ72v9nMHUs7TGFX0U2JBecltXKAUkNSB4w9rrwuxJ6bx0SPO
n2j/vmuF3W7Dph8HLJgx5gZk8RCqJTctTFTNfaE6qZcsiePyaYXyJcgWXqv5vd38iIZo9L1GPoON
YdFmQJ7X+rG1qDGllSq7cUdX9NV2e7SohbukoH2fG1JEeBN11YX38aTPJFcOkjAMKCCtrMpMJjOL
cjWNJJzSdlvWj03SwTUJ6Gt0Lb5oNLfR19Ly4c70EyKurCqbIAPDfhZrhtV9ToXn1H2MJtgeHEru
NfZ7sRCE6RQNvNqlK40Dd6xxC+TdNPROZBHjY96u1dTftAum+mdGjJ/3kWi7EGQSA8uzMK5pktMO
8uDU0nDbS2xG3qWGFY19mCCdkn2muBLdXWuL9TFZzwDUzWz01iZJS3YJCDYLtlGEHLnZYiz7vpuD
8tjynrmXqSvC+X1vpjDDGckYfVm7ws9Z4av4gHAN1MwWXTQDKu2pWZrqUDkNYw0w6DNstjTbNid1
OgCGxHNnSHQoEQ989ErQ2xJWSirlshltVoURL+HZqqN0GOKGnxJfrj9idP8096BIQ8G9NXaT94Bj
myfiYfGKFIi6u5In0YbYKYzN0xxoyHbdIjKONvJ7nOegWRvwUgo3crQh368miT4MPih3bdTwNlVq
cbdz28nH0sNBP28xjDO2TD6LqqI+xHEs7yZerqcyXLovazk3z5J2JqsJf9cxoz6wRvYyLYm2kJ1M
XduO6UJq6W1aItpd9ytQdeuBz1H5ysNFn1yzJjLHcOagqE/bsu9Nw04r5IvxBx8k4rnsPIUte+R6
ERwKJWbfpQVGboI2+bUiP2pXrO4DY5wDLl+rJYGUM5z9mtdnP4Bjty4bbFMSE64aZN1xtBHymJoO
TV7yOQxOcxijGxttpZ6cTBUW8sEGi3X7GX3+5HXjXcQzucazu51izcoviFzVuGMuCqKDrnUd3zXL
3AH2WvZzl/pQm+SVTp0mjyOdqN7BpmHtYUlgeXUcgll2n4MKLOEmY2vN6pzYpnLpxGqEotJNos5M
hxjFgxEfUNqlK1un+vuSMDrezcswb98ApfIIhyqXMIzuDnOL6bRBw1Czg4tOEd2YpKubd0uI3H83
9DFVeyew7uTIaEpxHM/yu90oVEQf0VTTsFvoZ2mYh3Jh8hiibWr5o4YYWz1O1iWaZKss5+pkRws0
ewpDkQTHo1sTdes7pMYiQhYMyeZ2a21nsS5UvfDhvVaYks8tklX/uWWtPMYDjsioVV58Di1tgy8K
B6xIk5eBgbiIInSVYXQgWEqLacbqbs205LMqTfKRo6ffvSYea/sna0cZNTkTY4D9quhZMD9zvzVL
mQZRJGjqXGFUJgvaRQ92A+n9jxjt/t0PU6ObbZc0wBa+X7tqkTAcYIN5AuOZtcuun+HueiPrIBqe
OGYZVkRCzZhgeaoWgWJh1aOt+dBQUvkDbauWqDzeDEKAtOOcl7CBH5B/IOJrxmyd9TkWAcbF+XeN
M6b0N7ItW/Pa2WCY90MTOHm0Vk4Mb2yT3uRj1C3zl1Yy9CLxqpX2i/PtOO91SQCGl+0U3tZjWfBs
xEG4u1ubJi7xSkSNZkCLKntm9DwiKB057GRepy2WCRqkx+JuKKPxxhdL8n6k0eoQHbBt049r1wEf
DzZoiqawcqLgiyXNsF99wtasBE51Om7UIkGr5CRS6/wAtL2bnLfvROhF9ccMtEmy21pCqpz7876a
lhaMicPGFfu2ApRXNykdAlmcgGOOeZzZbmsCxKMrCW6WDSP4Bjt+KE4Oi33zVW51lWOPj4vHIbJm
VwfjNuFMNSiCI+Jb6jKCOqJNg8SNRQZ7JfqBzg76s9lXpT7K6rxj4Gm5EO6uw1Bn2JG0emUo4ZN9
U1W9y3XAar+bFzQyIOkL0F+3iSqsH5LGEyTM9do+QAc+Hbui5j1mZDGdBoJCx72MShcdp8J1XxIE
K/6hb709uVH0XZUn67pkjGHhQCmmLL7A9qKp81Jh7awb0947RxDAbfAh8cdOJFWmtxVcEnR/kEMt
DO3uR0dtd2+Kyd5OWg/N18gsSbsbkta8IOmkOxVQ9IzgfnhyXDcBIFm3xP6VwYzkzUScgEsO+40a
gxhxRtp5ofYU1OkpGxHeD1mCg80ZaLxkQXUX66bNxtEsWTchY0Rgo+WSoeNlLdOwwuAd1zbqMg2h
DCS68BeJ7gfZO5RXXLBJdRJ+ZtWnxc/jdrfFy9p8gM3HEN0pXk+1zRyddX07JJDRwEJtWXKAzYcJ
6Oj4MQLCMJ8HsTToGy+A6u2xz4t3YUWRvBYWqVHKgb47bU0RLJAXjt2WtzhyZGVaODQRfS96oDmO
UYvQOS3Qm5+8DQ5FCOxZiPmB5lsITpw3h+XtPkjk4J5xOBGZO4+27+7ReCAjH+IJbjxZkhjtHxXO
jr7FWx/A5qZkrvpYDSV6i1qndQfZlIpfVCRdnYLWWqW+BVICGTPQeVj7Zv2xqpEjoiJn962d1jDF
GrEUdbqhcsfyVvCq6m5XL5BmpmjHCb8gwO5pNiARnR9XXW7+HdFjID75Yuynx2muZX1KKlmqeqem
oq2Pc1ktYYX1NmJ/tB7R5Jd2LT0C7E1qmAq3w7h9QJ1VQSs0IyFXS7pgLzeHpbEeMzsaXyNa0T1K
4uEtetGxkSQMjtBp7/kkPmA++G4nK1fBKCUJ++XOJ1PffvYKCWxqDGps92EQ8f4N3HjZ5u1QmOgl
iDY1P6wEWclDMQCI9S5BASr6e9o9PWhLaf8H660UhyUsO5LFMXyF77CRldisy4VFPi+4WBKdASkE
lWS2hdAKPM8wgSEnDkMbcouBJdrTxGmsQTgjS38vNcpRKdfUwxZaV+aNMFpXD9FW9JBfFKTtD/Dn
DqIntIcJPmSA3WweZe5+1Xtg6rzZQ9CjVYbiMZu+9V7ZABy4zSXHoEPW+Il0akTozhHf5aGRukHP
HeJM9TChTNJmkJE7O6WwnAijW8IjhhiauaA/1DhOnr/5aJUW34oX7saXdeJzw7Rudx2lyZhHAG84
0OCNWqs9gt5O3hYxXKagMevOFCRAoYa8qWq5nAoH/XEGOXwpWY6Gc2JhH10oHNvhxGcoT3xe6Ial
2en4gHVywKHkiC0sRbkpbFP0xW1NPqp+6vbxMoXjm6hZ2wUIkcLYUWA94dUAOL3q0LbS4iDA2WxW
2A7jLOiMvOGRjtbl2IYJTV5hjavc3XnMLRpfvI6bOGvChQ6PTNTd8jHAt5FBWoWODtP+bNqLuHtO
tjl+mM6Jwm0RDO2CPQayQPjorEVZPq4qtIjJzEQ5mZGTITUXGUrKDEE5sUr23+sVSzYkTKtQ5M24
ORj3UygY4kJMc5TNAeUYzMnKYUoeWdXMJXbEpNl+tBWKrl+axg/tPi7jPvB4upr2QM5yU7+LEdVg
a4ikiNleY2kf3yodM5+kLpQwpfUinpKXEGWIGpQLlDndNwnXyvZVB9MQPA0l6trv5nM8jsbsNemi
TMwj7FvRHaRNd6wUyvsYJLGmeyMQ3/EdcHHTeItGp5L5bEOpfEBAXxtRixziMJfceo2C+R2CiITf
tVMc2+e+a1pzEiX1wzGYwJ/+glOXgmS8Xzh6FwYVTGknIh/cDQQmPO+CyU71p2ADfi2TCAD63Tqp
xDzU1kHPrxgR88vWQbmVJcSill3TroeThikD9z3hVhcv1Nsqi3rYuDfzdgo2UIoN8qWh6o5el3RN
EWY0KFaIxU2HdeglPRgUE/1N1/KNvKJ4wtipbnHgkWmicM65Q9skMcl5D9+Qwp8LB8F+NFE0ZZSr
Jkgx5+65tmuMIxUGF4A9CaEgHfd1EKKszXtUste0A0kqSddx0Sw3lWDxwS2T3A46XgLSw7kq8pNE
6aIEEmqYZNjcsdBY+8oszKPfRBlP6o6gBCj2Hasm+ew9KtB5VyZNiSYs6G6e6r7v+G1Rdn377BM8
mNs1Slp7IhPIIfcz7jUCuHnd2FMzCVWelsbI9gPi2bqYMzLxtR7zZkgUqnMxrKhqkk2YzDrIYHHA
V53juEMkct9C9XR2ahWfYdRGbJhJCZ8/tVOoeNvpKJQ3eLBONNo8LQYPDUdDGAlgN0dCrs8Ujx09
JJJV7fYBReJi2c+YyXu5beIOuQIPbqOgkDjZ4gQmXdH5tCKJbkjDub5pGzGyu60b0GAaRuvgPvt6
kujNbyc4JOwdeLxrlYaeM4GjnAjaEjLaZM448jf7Rc1xEj0N6C630f7saBkidVsYGNaJ2eTcZFJ5
3+arMmdwlrP8gZki7o8xGhb9Yez1RPNyXnV/F1nYcaASRHCsNKxGTPsatcowDWwYBnscxbg675JS
IrrWo9Ui5VTV9OsiAMu+LbayWd6j8zx2KDFWhdl+0J7R8ptuB9IdCUVH15GguDXeoznauJcOzrvV
h6Fn8XIXxoFd/1hH1ui7dS0DizrGEiUZIhgUx1FGm1BCrq2Fpml08f1ElPWZW8FHPBrcQpNPWxS1
GSTAHEeDcXxWEc7JXkLA+dDNAKB+IL4t7b1xW9ifBOheiAvwDQtIuqVbAcC2Im6+oZoR0LxhSaAt
PCkRiGW2x2hXO9TeWxQHsJCesxl/jkdkYGaarUEQGkyWZDRQhWt2foJSIysvU2KYfLRi7gJ0Vdei
/jGd98cfYkKXOFpmWXkcB4lQhGC9656pMZHD3CuZGl2qE4vmUWTS4OGIitQkpxELoCKg5Vg8RJVw
fo9lFJZvc9fX85trFr3cDZtQ7COCAR4vaTM202ldxbZ8TITS8yN27ZIeLMKVVMHTY0zBPCnPNUG9
zNhzcU7zhOBYipOtIKh+QD1Yoa8XLu8bMvixRXLOwOeLmfuK/rwxSdE/EfndwnWL4oQZq/c4DQ7L
fJ7Bnn3fQMCFfREoAVjUyTkp5KvQREJQ2xOU7eebvjDj4NIabU1xOiQ4LqUZjvjM9IZ8uUSNCnkp
cV+RlG11kHKHA+MmZVhlHUol3QBRewovbu3L/YIuODBQ+iXm1Wc0kq6TSScPVsd4o5By1E3mR9gk
+xPy4YWFuaEVTqyvUwZdkq74Gvdq6G23I/JTE7/w+Tr9yKV7CevojNowrkvr9wlSn5pdqde/9C4Z
YA0ni1qIPTYrgoxVzuTeYs38HYf7F+445BJyhbw7cpC/IPwOMAvGaqjdrfLBAMM1azSy22hu4EEu
5Bg9LRZ1ogzs0IBkQ7Ag9fj3eo2zCPRPpA2XRicl6sFLHRixH4BO7HLw7Zd7KJXGDFETzjpQ+E9+
05T9C+XGJRrLjHa1MaV8j+7jUTy7dSimXJeINtGqioQsI+g17xAbLmv/m5bMX+jFLq1QGohRsKZH
bM8TAAAcPC52Iwpbv/lCv7r6hdRFAx9mRSUZjqnVt9aErz7RRfbvX8uvrn0hc0GwPCpdFmy/gjGQ
VmY91lNHr7z4hRrNhaHrh4mzPQpeO5za1GkRosxx3Z1faNGKZa4dkzXflySw2FnnAuk39uCrrn5p
hBK1mkKKgOeChA1GoE4CabcNz//+4r8YoZc+KNyEyuulwXCphIx+2L5WPiN8jQAxSSKlUz1B+nlA
RwXTV7HA0AeIafkvTcNVUnoBgwi2B3uRfYxHYx+aEEWaf/+F/j63/mR2XzqiiGalfF7LeK8SWaHc
JfvVo5KL/97W0PHXGPEv/qaPw57f1Lp5abb6JcRIY4fC1lOFjKGsdkDB/VhmCk5s6gQCo3/c3X99
X/5X+TY8/eM+7N/+G3/+PujV1GXlLv74t5dB4f//Pv/M//03P//E327ehoev6s1e/qOffgbX/efv
zb+6rz/9YYfo2K3vpjezvn+zU+f+fn3c4flf/v9++B9vf7/Ky6rf/vqX7yjtuvPVYEPU/+WfHx1/
/PUvYYgp9V//ev1/fnj+An/9y7H/MfRvtv76P37m7at1+PE4/E8CnhCNEkhf4ui8p/m38yeS4YOQ
hChFM0FwogUtew/AYvXXv7D/lDighpsoumI4LCfOpAY7TOePghDXI4LiwxidxCyBW8j/ubmfXs//
e13/0U/qaah7Z/FLf9oqRIJ8kpKYR2h5RqGCJhfLBzNJXLAJ655SziU5D8upSiNUezskgKFWextU
OGfFIKvVYazOdd7EdeX2myXgYtv8x33EVEjyv0k7016pkWxr/yJLdoTHrzk5DwcOFFBQ1BeLgi7P
8+xf/z6mr+49dlppJW+p1So1anZGeEfEHtZey1GBkLHm1dmxVGI5D8xUJ0khXUAfffaimijVHaDk
U/8ds5Qmfkl188dEm/ilpy+R0ysog537Yvl28kMsQxpS6CQwJjuzHmUH/eTU5VDrF1HmPxQ0pn8k
Rtx/UzJqtq0T7RGE3uw/5iy+p6OCUUFMaDVx4TFGQCd/0C9BY4kXciL9ORDlFB56NZAvijp0zpH2
6PSPlWnG1dQ9+49X3vo/DvHaAZaP0n/Xa0k0L2iKGQajy8uNr0WQmKXe6xe9ToAEAyv7qMPk5/6G
FYgYDAjKiXdnf359NVoya22AHexqUuVfQTt6Zz9pop2pxOXwx6+1UNpShS0Fu3kzIZfjvL7fl/KS
93X9plfBzM1wjONAnrpzC99um6npJgKammEIYVtiuaDaAeaJ1IG49E0SPxtVbT6HkRp+vr9ttwti
r2xDE7pp2yBSVu9vRp/O6Sqlu/RW1JzNXKURoegd3ac4+Xbf1M2CHKnpXCpI15n8Z61/UPo+WnxG
rVziMbWOah6nRxW4w8623SzI4dOYpiOko+smPr/cNvA/I3SQlnepx1DJz1VQIuM21TaFwjG0tZ+P
rsnQOMGM55kUYZw1PtqPQgQoTM27MESqB8eu9PP+SIW2+fNxOwa3scCWqnGgl6vqaLCZLags0oog
/cOGWfxg6QDf/v+srPauospIAa/2LuSh7VMeG+OlK6M9XoP1F+IdsOZdA5lsqYa+nrUBvCdFF2f9
hex5fOd3cXekUZd98YOqeLq/oA1TNleBgW/rFi/Q/Oev4iWYYtM4qsjpa4oih8FXkvJQqa0Kno77
Ysfzfo0g/V/YZDFhSqVOM1SWpRmWvZ4ITwHfBOBNad1PMpSXOsgjYHSW4T3HsAVnX6ArVKPT/F/6
mygNoHjR68LoXto+oVcrAwhtTnY99SpoKRCv1A6n4quudy0lqajI2i9hneflp9qOnYBgNgYnnYLa
Gg+UcYvpLK2k+IMSKbDlCoBp80RnLvymiazuXb3RVfvYVm01QBRPseY5LArHe0rV2nSngNKwS3tI
S596U2ngcYo7tSqvo4izL0LtKqZDqqwBFyWVYYeX5vYTCVVKY34LHdUw1rOMbeuJyE/V/pJ6kTyU
0BKd9DK0L0OU7PFwz4dk+X0wZVnc3rz/YBDl0htmaFrmC72/xKVGw5SSnevRv7tkWaV8UAs7f1Z0
6Xx81AUFERivhRTS5ATPt+IrF4SFtRzyoB5B5irqOfRb2OgAvWpXqy3SPZmmjc3kiqVao0KTZkt1
/Wb4YJHY4uEyUh4Cu9cPT/M+HCSQo9PD6xK2AbPWfNPOD+5yXXUsNNOH3YNymRO4UZHG38x+SJFw
reUOM8x87ay+m9QNjPBm2EJdPxyq53e0U4fhgnT7TFeVOG+K3pquYZYKGgHK8NVpbcYoxBgpD18g
QnJTGTYf3iZWXgWNdDjpVafZcIHCUY1PoGVoito1VbVjR62gOz+6qRyF+UFmvcLhpl9uKnKylcjb
Tr1kTSHOMjD/qKZAntKYivl9S+vH2ObQ2byPRGSkB1yQS0umHYax6TnTRbTGz7oxvEujjPHDZxsj
LIQr2JyzgJU7EoSbjYOs0iUHTk73z2yuThu0jCa01oNB5q/1vDK1Ott5bVIbGlMVdiII0wc7KNzB
YSTm/q7dni8WRHQBGYTh0EVdhbK8y+D4wS5fpjEtD9JoZpVymg9eYOY7e7fxgXSVAV3yM03OPrj8
QHWhRJNWhuoFCVx5zmi4HAq9NHZO8ToXYdt01FsZdiOWNTS5Cv+cSqEpw315QRgiyw+Mx0iGkgo1
/AecGJPx46SEOyY39lBHLdnhnRQCAot54a8uRF4TE6ioqV7sWvzJnFLzbCXB34I++OMfi7STKNCa
fZzUYGnISMfaj7NWpSAbjp+pa7QMAjSBO1rBnqTXxpoIMMDUktCRY61ZOXQgxADoxUjjNfKcK1Ro
hXAHo2EOKJfSG6733XD+5csLUZLHCVMzyQ3sG16EtLWVPAUwRpwGaAXiuG8Ak8ydhHnDNRZGVndR
xMAK2NGJG2IecTk4eamdymA4gimePssq3uNjWbHRzOHTvCqHXi2ks3y01ZWU1cVUVpaYLpWsK7CN
WdKDXzA68KclzJz0cCCltI9j0grOXgEJ/THUgwL8Lo3HT56mxs96yJDCWeVDeX+PTOV/e3TfiZJM
IvA5w2Q2ZHaDV647SoANc8/8Ukc9ZGh18RfzVI+VWedt4G+fKwOWakGBvw6PKwWmoggs3kW31fLv
1LO8z/xP4cNfl6uFcMiw+Qd7q81m8IxYMlDodiGPdADj+xKNxU8vnf6lLbbzfv8aQV/6K8aIO1Ab
FqZurkfUtVEvYzXw+wv4Kr8756FoIQhMo3x6GUQLI2gHc0PvFkWd5td8ROT37ZB25btKrcCz+Hlc
JC+pVTlmc2TsoeqefWA/AHczzwGMgIA8wIIK9i6kEg3OgZPaxfAU4S3jVTJkYJwaU4X5rZJG8SlW
9ea9SmlAS49KETif50Eq8Qs6lg1vooaW1wmgbNj9FJVZKPYhjcvqBwkGqNmQm5QJRH+MPoJqiMX5
vnvd3iIMjUt2ievRNuiaL93Lr8c2TyydkIoZybP0Qdq3oe4cha7umbq9QYj7SPp5WkCwaeviQlFa
Co9L2V+cPBvccezEqTTCvdH4m5qbTbCmCt3iVrQcADirV1mA1vbpg3eX2mK0rp+Gn6Kv04vpO8ox
ZOL0LTOd+duaEYmjIgbxPlNBwuykZbe7amokZDo7qvEr1mV6sGctIndgSJMhTA5+5LRfAd2DyzO9
8KGy/Hx0KXNyixkUXeflrl7T2HTKNK2z7gIkqj2oOUH35Dt7LdGNBfFu8uzrFjYo3SzdRJeVkkUl
CyJzyg6RMYmPTETJg4hKsUOcuG3KIMC3iBKcNauSqsQ1KIkaU1GXfPRRlj/Mmew3FYWA06POz96Z
QnBDmDyl6+abbWm9Aoy8u5R1WLu5OaZ/FcIwXkxfS/fEDm8TwdmWYToQyNu6s6adUIeIvrkBjUjp
OGcmKi5tbH9iMgI8lQCTluh7FENb+zhffJZNVkQiM//5q4eDUaB2dMzZYK4yu1vnyTlT9eGakcw9
vI/U16gWUmDmCUEmbmmqDBEsBVvRXQCLMWeYlIyYGYF1Tothutz/ZA5/1fJaZ4gZvmludWoenK2l
KQckC4CVQVzUegIt2RtVWZ4HouLyABinVA68b7k8RGIMX0ZtZpsVtj7tCfXc7i2/woAoDjiRTkqx
+hVTo+uKsPkVEoEPMLLKNAGea5qnAIzuzubeXpu2oJxuOhYHnPRh/vNX39EcEr/pM1VerIbVpDLR
QGsE8fn+vm6tiLUwxky5grt55S2gHsDHh4W4MOL6GYmb6hpkPNLETr5739LWehxkEdk3olbO3XI9
I3DfohoacRm0pP3AbIaBXKAd7vjJhhXQ+HSfDKHTDlqLOmqZtIGcV8pFR0HoOAuOunOl+OEM0JEU
ymE10DSydWP11oQM2U9KX/vINUVpy23IWP3BV/I+39m028/jMGiD5/OAzn231Qkz0sKJAwP2xDrL
wzdmpUfnlv96NifP3Hm7bi8qTJHD0DjTecTW7Dt6XEr4HybflSVjlIw2t0QHSp1Qu6R7qX1pIbgJ
XWBXu4u8/WZz829+tR1qzpSSlp6hDLEHa3wYQiWa2RHTLGUIx0Ix5o/6BlEo8ScOyCejSrby9TiY
YbtIIgEoUYbzOIHktbwH+/88zDzIVGSFxq1IrruW1e5EBzKnptoBjtQ+NjrzqoxtWDsp+819SCOX
/MCSqERhcS1iTEjpBFGmDhdkhpruqGjMlIJLbABs9mnUxU8UNx3lP43QMwTXEgEcF1DuFESPeg2/
Q/6KDgAPS5rCy2/XIVHhMbrG79DTt7R5jVNvmO+YwP7AXEF7Mp36MfTGr/3VUR2FBNWx9TnWWlmk
utAgdKBe5GCXbjfa8HMP0n+InAsrJq+MJN+lXsGRWNNQm1kH7kAFetCmpQqOreRE9P2e7snN8cYK
TsKpYyGGvSYvCnP2L3Umwy1a0KFVaFvHXlQ/IXhQTvdv3y1LFuUC6klUk4jHl7vWp6UGOp9eNDNo
P01ikq+5VedQePn2jmfO+794qVkT97tG69nUyC9XmUWpBJVw6kS6jHerB3QgwtNgWPTf0mj8lCqG
+SwRw307FPnDlZFfllkbLW8u/3WMULR1xLReLl3BCDuJjW9foQ/PThCgezvbOS/iZpGWaRHPzUtc
84sODHvKVsVU0GtMeDo90Dd6Sn8i74sM4dTFP+5/vpsrkqSP+qnGlvLsmGvuy2bqMz0ySunaUmlO
ZlenZzkY+U6i/quQvloWFzDVDHqndPHX/Oi1PwC0ldSTZhoJAOIFYwvn0S5BY3YZ8/KHsc8Coq+k
cJjn8kvjZTLG8usEiUgKvjoV9oEbdgqPGlCAH3lfIjw46iqcDoOIjfa9kdTdHuZgw7P5zTzEnCPq
b+YqRTEkg060YYWrMEbrFl4SnANP9Z+NWrd3LrutrwDAdD6tc1N5nTSPToTrT71wPQYGQBeMzdVU
YvXp/rfeWhClSurlXAo6MJblUbVEXAsIAnSKPsg4tWhRA96nSMW0RHT9DVPz9UaGLjSxvuVqMuI0
1ArdhXYlOyUyLg5ZKBW3d/pH01UcmGMy19wIoG/kFoOO+SZPpLqb5Ob0ptRD/cjkeLoTl21tHQAk
qgAEgMTNq60DvBxwyyrS1ce+gy3EgkNCDbyTEyTKzjX3q56wPisE54Tm5MUMkayilrFu695BdM6N
crO59L3pnCFd0866r9VnoQ3ZsxLL/C0ahmDX8mp8XwR9frIUrj1FGtOBxEx//FaiUcBDzB4T4qyV
nW3FGX2PMMsFzRy+143B/JYo5XDlmYHZc1KanUdy4xacGxNstAkpFC2rpadmItHK2A8NV4sd9VhN
2UuL6EQbagxYheHP+766dfgsiyKioHsAWGX1gjktZGCwARgunFQ5TfZAfmwix9tZ0pYHOXPsRk6k
cp2soosQhpnJp4gIL3mVvkDdVZ8KKsRXBWanHVMbC3KYj0ZwF45F/m2VTPpO1hUjRC6ulTSmmyoJ
vpNJcyeDuAnrTZuuKe0dLi7HwCmW30gvosRQBm6TLLaqU271w1mHxuAzLH75Ux7oBaRK+V5vcSMG
mHsuc7WXAJgsaWnUiCxbzavYdBlGi4pTxFzNP0zyR+jU90NVPUWJHXcMTwrvu2pF07f7nrLxDUnJ
HB5Mi1qwtcbd58bAkF2qE7uJhqp+ERSfUlPR3cAKyvN9UzdhOLsL3BGsjMEVABpoudAhZzynaFgo
X9M2zjV6vuYxbmj9P+dAdcQB2Q7mOKpItB9sva8H1JC62L/c/xWb2w27iEXGQX6zVj8KIN1u8lEz
XYahGIGCHatNTnEyBe9UzevzQ2WV7UeC9OIEy5LcMb6123xOiQPTNafCtdwCQIxlpFiF5cJFU7tM
B/RXVTHNiyKnx5Q9fwXlzmtTK1+uu66hVldbbptV5lGdBoa6ff0xjcb/WmHk0pJUDwgj14lw2E+d
zGgCuZYXjVddS5wnEYnHiGL/xwoxBP/Ak0GuuNw22Dmy2k74Zk6qj0+1jP6ay1Y7h3/riiHk/18j
87d7VUPq5WRVYzGYrhEgv6Yawyd1sv2dM7B1w9gO1SNayMREazUTOYIx1WdsT9w3b7m/vcMYl2+p
isGO1Iffmetsd1xua1kO6a/N4wsKc33qRGRDaQwLvAsOOPxKbT9+29Mt28Omb3m2A9YZAC3NwpsS
e6YEjKWFCWbghH8DlZs4lJOnXAI1FzsrujXF6wk6ei7zOCrUNssP5WcytUYVn8tCgokZ0XtKqVsd
pin9ef+u2LREvEIzhnCMotLS0gAD15DGiuEy+FWezUxRTqNWwklXZnvNA5O/ahkhsSgdMNKcTQPM
mB3nlfdBewRJCC+5C01c/efAWTsGk+ad2lYT6EY1e9Mum0vDEhehRq1sjf5O8gptrQZ7fqw2H+cO
4Qkge//SgQg+39/FWw/81clSwSMBZ9DXfRGLtDJN0hzXgOfuqpbMojpJrp5+w4ojKFeBJIOjdxVf
WVOhVvXEgiI/hjBUTbt3Zd8nO42X2zeMGoeQXEKkzUQIKytRBBnqXLF1tUnC1hNY6hHaR6b7orC/
JD0DkrDnVce66sW11yg23V/klpfQivkvSoMK3LzVr7zEahQqtRBSuUbSa8cMOCHD6W35zgsZ/kMM
w9sJ3G8fS4dDJmzNZLhftW9m5yrox0iGDBf2ReBCA/yaEH2Gfvyz6qhbnYBW2H+ACPRearoOe3fK
7WU5WwcwB6TBIFZfxZcaExO20/QcP8cYO3Ttzap/GvpST12vCozk1LSO+RMxB1Kx+/u84bJzi98i
MKLdy78t9zmGtAhWLxR20VO3T45ZeCcVCaGdr7lxBjXOu8W9PAcj6yq/HsUMXkAB5tYsFccBMyKY
4TmKhhnB+wvaMiVpCTFrwtEQxirx74K8UhNDsKCotwoITpLsCU3Q6VMwwr/1G7bmEI8K5oyWWNkK
45REsEpNN/BghEiUOHkb9jx5Bax1v7MswIdAfEAT46HL75QpxYyNLky3ZH76lKN5BP8q4ZVFfWPH
JbaOgjQtqj3Ao+BGXV3QlRU5tZAVkU5jje+E34uT8Hx57Hpb/1PXs+JawjN1CIvdO2fLGakWEw1Q
jyQHWu3nqHqe6Ebi5kkPjXOVl6kbmWq5s74tK0TDQCkpFxvYW25lAudaONLpcLUOepKyr+0TY/R7
DddNKw5tC4c6FACp1YtKVtEGJZw5blJF4ftK19N3itbJT/c9cMuKweGldkJrCyjNci29Heg6V7Xu
+orPiIbahycYXKqdy3HjTJmko7gDrWOCOrm0goamhHDYiFwRW9D8al54tED54gLTw9vGk0b4YRKH
wBNHBLw0RRuVuXFZRy7Umd4BPuboIrNhr1B7s21Y0XUeOI1gh6t3ZYUQn0F71QpcLqXy2ltjdHIm
WInuf5ybbcPKHIhSh6RedzNm5ddChYd7RORMNaD9GRKv+dGXPiwYoVo/3BiejTEpR9LJo31TdYHZ
s2bMClBY6YX5jxRGgkPSBcNeZ+e2wAUygl2jHyiI4ojtlx8o90y0jJs4dIe5KvwnxC+WVhzg4hij
L4p0/OqUKk0Ew03hW7AKjDlsB47RSIju4OYersbkqcoFoj4zfD8aTlH+dX/T58nFZXxJlY/wkvuD
d4Ze0MpZ1T5tEgUibbcc0uycygg6EjnC73VyrKHT4AYvjU79Ex5qUV2KQhmjT2MGy/rHJhu6/tgx
zdrsyZbeIgutGadAuAT0DOdaz5KXUeSkjh2FLjDdcDi1qCXCvZN73viRgqFtfoQMrPtRQaalfYVV
oiv/KgyrgBFKQC/xFvho5J8VmM3MN1NIXPisWXmxB3K/ifj4jfwyOYMYKNOssUMQP7RBbqih6yMg
l59Dz9e6o210cJhmQDeyD1qG/M2BQkXYMUbAbp2soFed084HnCPLRYJAck25lmsGmAMY9NWdBt1H
Bk0T0tZ5DME1aut49cGWnpd8g996sKCKF3kvoRkM4XE6iEwayfc8V8t/ygxUqHa+/3tuIlF+DtVc
rgMTLAzhy9LhY8grZWznKG0bY0of2tEyaEM97b0W+iOkcl6x89TfXk40b+eXl4iC1ve6UAXoo7UL
m7fPUQz/PYQeyQ88/eF6xtwiZkINIBenhO7YalnQJzp2kKQUTkVzEE4KfVCkNpf7m/crbl59TAuU
kz4P3lL0W0sy59GkW02mRi4xIFXFBFpu2KnbLh2ngw6lmn81Rqu3jzCiacYzpbAiedI5KD/arJiy
9wPcmNM1tzsH4nLLUhhJEuhewUEqu/IcKZrOp+8jFVbsTjZWtRcr3J4Jur3sEYAOyr9k2MtdGq3W
M42iSt3Q9HPniMj6GB78FIlZ9BwK5looolodCg+JX55BtMJQqslBV3Zc4vYlIW8FWUTnh1IeDf7l
z3AoPeuQzSdua4zVta/qHxDNR28Y1NrLRDa8HTDTr14ttW7q+EtLDTzjEfMEsZt0Zvon057BCVap
+M9YjOZpajNlx0E2nH0GNEFwxOkigpn//FWeN8Uw0VSTH7uRGgQfmtEzprMZaVPy+CmmNjR37Rn9
ZAZqtS76z5HfR0bqGuBIziNKsMEhiuLxLbTF099dEu9VJW8/GZ/K4HQROc3p82phSiMz4cEH6pZw
AL0MclTORkLLAKKv5mHvoCfIXDmzazTY6Rks97CH9cU0pih3WzMMzib0gsyb5gaDfl2UPRoKgkwA
XUH1QdoMhayndkq/6vxZvMOd7Kw+jGYbnhuDycaGRPJ0/+7Y2sHXpuaz+co1UgX6NqOK2cEpg7NZ
9MPB6kXBkVONnR289XpWxYwGJ5yA3Vlz/QwD6UJuVjnM3Ul5bI3kTax1FROOinaIY/ix76/s1uln
c1AlMO5CDOWsnFGvU2o4ZYFKMsxuz1HNNAEZar0Tft5in+dv9crM6tZoJ2KKASoI5pCq4IRUjPcd
Gt7uNOk+1Ik05Y4QGzv9wTej8Y3TZc3ffZrYO2vd+or0QUiOqTKQQ6zWOsZaq9BzxGGmsH2fjKDg
R0XtrpWOksD9bd0yBYAPNgqaDoBP5dJhxiBn4MeL56Qx+sDAa+VqFTDrboAF7r6lLX8BtCgcMBFE
Sus5zlIlK6ZoBp93aZZQekHhnkz1G0UF0q96xc/71rbWBdqaDIL2NRZXW4jMOIElzGOuMjO8q+Go
XVXoMK4NSrM7W7jlma9NrVwmbnzLM/Ngfu8gkDzBGaalp67uIOq7v6atHQTGaoC35bkx16UTS6sc
kdp+6jLr63+m0FD920DPcRFKPcCp35k7X2wOGpdxiE56BPIOWDLt1fUeTkrkM/LBHhaJmp8UYPJP
FkRlH2qEZ/5DiDe9l23XvSngAtoppG5uKR0JgBu4HzCrpVcO0C8PrYJXwtJnvZVDCOHI0GPoNz7d
zLLCiCqYa/ruSzvQ5xqBAbOIOwa1POqWBw4VSvedfZwdYL2PxOaUSkn95jGmpZWqyCnAQtbvkrtp
J1kb5ueRk/9R0yqN0kOtPaeFjdrGfW/Z2kOgR0SpxED0rVcnGwolg6llM3E1BQglBM3JuSKF/nzf
ytY5oyFBo5+cnWB1tbYk1uEFiFlbFnX1d6NPhuR74ANU+kC1PYxP963Nf9t6J4HuUunSmbfhtlju
JCdALcPATtweBdc/YaVIUB4yqovn5fVXgZiGe9/exglgDJx2/1zkpvW/ihK0tEWd048SFzy3mn4q
0zEvviqRE5HTJNWUHtIOGtOnupuy4HsD+e7eI7vxEcHeUFpnJIfcfB3EEhBRKhvbxM3t0XyjRnXx
omf53jK3rID6InckscFbVnU3GD5iPYzQUwNZ8F1nSha2HeVhPDkQgnlQasbHA/VeYwplDLOOkQtu
ZCgSURL3bPGGNMvLd870hkdiBytUKylorHEnuaTEEgCudmMVnttBjOI5DpE3qcMyfrrvHpv7pkPA
Qp4BSGId2JHkKlZQ96nrWxJYGVy5zO/DmJL7198wBLEhlzBTbYz8Lv0esrzC1iNOWQ0r/lnxM/8d
Y4DdH49bYUySyJtwAL6l1a1LAJuMAE65dYHTIBcTFZdMWnu9zK1Nm+cKmMXgUiRyXK6FskGdSZVX
JezS4MXwwcoDzeuR2Li/mo27Yi6/agyl6jQy102NklEWDSLFzKXyXp9SVS/htNf1AqmGAcXGw6jT
L9sJ3LbWBmME3WcazyxutYN6XdpIPhI91opQmXGEsT8OY/1yf2WbVugKEbDR6oYDaLmDgxGCJCON
ddWOWo8iSCX6TNvrP20UBRk0pOGs07nnkVyzRk4Srq3WbzKXiaG38FqPR0V3AMT1n1AU+Kw0EP53
+pscGrlpHONjJSNn5xNuLpR3E8+n3izWDU1YmGuZRlPmSpk25w5FQ7xSKXYO19aFQfhLjZaRc9rQ
85+/zpkmu1WdJEHlhAVfiraoX4qSjn5uRnso0a0FcbToPhDbk1avzrEhhogCQpW5UY/CXFuZ1mEI
EK+87x+bCwJFCImDwSu5LkpWoh2jsSvx/Dq2jWMgvbB5yf2x9Z6V0cj+c9/a5pps4myuXMzZq/OM
Jg+qQmFGYkZ8dii6sHqLWMC48xJvrun/rKwjNZArRa3ppH8lEo+XSRPDOTGG8Gi2w96buxGuaTox
DR8Iyjd9PffMvDrFPz3JXYE22gv0cshSQE3lHWAetw85dfRPHIu9ZuWWVVDpNNIdRoYgEVt6YTIi
5hfGSuYWktHJczM0Uf0575Lpizmlzt8jxbbqMLSqVv7GrU9WNk95UVEiyFgaxkys8NH4fmj6oiRU
T8htGFazNxW15SfgZORcPGXob/0FHbjAmwGJV7cqw/GUQEB9Zpim3fH9zVuL60KStPCO0WheLgeE
caxYsstdJUq1D60eZ6gpSJRBnNr8rKT+eBzCXn2C87z/pgfUKvKpG93GRpnr/rnY/KCvfsjqlpaB
WoKhppiVjt1f0M+lB8VRPsZK9bWJ+wIRp+HLfYNbG0zhzLFhG7P4Z7VyLoMuwoFyVy/K4NTXDL0b
dbmHjN60Qg2cOJE8lNhnub9eGJRmoeGn1NfRD0zibyq6n79x2sHq/K+RlU+agCtNaMBy10BF4tzr
Y33USKOulaWVj6eaTIQChsQcyJn1kA24/TA0NS4WaSoOZPUwrEvhRTuX5EYLEMaWV2Zmb3n1yPh6
6aG7yinr2v67NpnHzBafHDX821Lrc6n4b5HpQKm0OXiieUlkf8qUf3NzL6/eukXNORgCssPzsH7q
TGUUpqLlxCdj7z1HTpc/aV1cvGmBg+7s6+zeq1RNo8mOP9IAZ3x09dSpbW4oNIhSN5HNv6rsFLRd
uye0Wr5EcMntnLVNY9RFaIEzE0FxfLm7mjnYWVAFmTtZZR0dnCFXyqdesabs2EWh6K5RTFz2G3ED
8SUwepNs1FyL2ltVZzdVMc51n2ma1QDFsU5H/+z3ar9zHrYO3fyaM6qnAi5bjwcEDUrkekdLJR2K
mqmhKW+ro2HNAoz375AtBwGoO0dbNBPpiy83cjQZ+kqMKHORA2r+qPVenpMmz4+jRJ/yvqnNNQFn
BKk5463XF7VXIr7G3EPmNo3lH2TmKxdjSoydmtnWgnjbeNCZk6bSv8rgK3RGuwGxRxduvMzthiE4
hh1it3WqTDvR6rYp8ARgm6hN3KD/8rFJkDvMgN+VKGIgTaAPR78r6cSKQacT9vD+sWlz6WUmg2Ej
l59KjcsgkMgeuXrsceePYjzavT7tpLgbiyIjhDEORDzTD+vrUUPuwLKB49BrMuHhNto+L55qhKjE
Ua2GeO8gzz96dWvQTAD8QZmYIsF6NGXoAiMNpy5yp9hPlHcU423/ECA+VxzNElm8l7xwzORaolFV
XSWi6vXOSdta7zyHCyQatAvdhuWu+gbjo5GQkaumY/uhqZAVChXLvgoir8ffaxKBX5WKmZV2zQ6a
aYMiFIZK3NLQ0uCpzNB35u4I9lDlG0sC4yIFEBTyOLkGd/QGwjFWrCVuMzIYY1F5d1GrkccIated
I7BxpjE1U4HM05W0RJe7l2ijmYSJnriDMFhRB7Ng7gwPY/FB8+GPBHgzzvtmTjEVZq4PFVYiNFaP
XSyNI/DS5vTw+ZrJohi0owJ4S7KmI14/916xAuzyBzNf6dGIPevf+1a2Pg5TxDwg8GiSa6/8LWrN
Vm0UqrRe6kSf6IzbEtH2Ch0/ZfR3Iv1591eHi6CN2BA7NI7XfeqReK7t+zBxO6Mu3gZZRY6b8yUh
VOm8c6ORGjLqvsuwurFE1IOADVJZmqezVkX2/hfMJ4xp/CRRf6yjIjpmsgc6IYd+55ttte9geJi/
GE1JGhdzoPAqzCoR/a27yEtIMrR/FA319akwv3dZ9ZeNQO1hoof3oh31nUdmw+1nCDTDdIygMCOy
+ohOW4ZROw6U57LOukymIs6mrKzHI6qZSXNmfoLjHcdcrs2BaValw5q4oYVej4om96F3pqewp4Am
U+83zjLAK1CYdOvwmnVR2GqtDgyviF01sPMPVmrq4TGl1Dac75+Arc3DJ38Ba6BfWlcdkZ3rbDTi
6I4ofnsAZJg/AQxpdu71PSurKoUCb48PUjtx1SJHFN3z4mdpxv2jg4g0yeZa2S9QIej01SdKg7pI
ayPjqi3IpRHiKpCqaesdL986UK+trF7+zhz46VrCndGi6mWGkKdFQ5+ehT/pD1/oXBXUQGgR03Wn
cr/0uW7MQtVKTMlo7kDl3i+tLxlsET8edQFSI6LbefyPeZo19UXRNYE/9rVw/RQXiNBuPYdRuMf0
vHE50OdjeGbmUgBjYq0Wg+B1H/dKqLk+ckkIqH8wk+wyNhW6Syq6YyJ6Bzv3tTZTF5jmTrQ2XzzL
u9cEoDYzWoKHI2lY+58f5ECnmadOUIVuL3Ej4y8S1udZxF3P3nhp7O9xSt26PITqSAgACqbBSXln
+e2E3pJ++Zi0W6e5pilCwekUNDsB4i9OmeXKqFnxIrMwILs3Pm87kd86Iixdp4xAhzpzVHZM/LaO
3cBPs+AEkCmp3AFIR+Q2DLCi1Be3XnUweplEB/T6lPGgBkPSvMkTTSrXoMtj9aA3Iq6uej8SDzEg
UCP6ZMVd9RyFavk9zMf83w5N7PTkKwP//1TXUAcl/q3GY1BlAbLOlC7iY+qJpL44GVq25zqX8Y/C
APL7/r773pI9UGwFscS3JRwBtLd6dVpCt5byHaUeunXRMcjN3H9SSqNhIKVpfB89WM/vj+XUh+8b
WeTNse+n6bMXQxaKqiLsiieI1JLoFMksbk512aJpTAnSR4wSzdnwKFLZ6DseeXuLzD+aDjHRADOn
axSZruQy9D2HiuqoWs910IeHrOuCi6q18Y6pW0/EFO5BBDDPEKxLfwaqzV6G3KZrybI4Je3UHqsu
rXbex20r9CroQtMdXjf+EnTgi6FSctdMmsKlt9G8BF6hPnwjshaJnMRMo63f6GI4XUcyF9q5i86l
83Z0DBM+19h7ULFi5lxB12Gu1QAZ4xstz66MCtWpJtaSxVQs8zxDpWDKJkjhuj0Kv9uoEFNMi3HB
k+7QfliaSuwyK9spL9wQzeN33aBqn+oqas++0Y9upXnyGIZ1thOKzn/p6tKY4R1z94p3Bfj00iia
zqMAEVG4XT+ITwj0+dcanVj4Qn3nMItKIRtKD9KxFOO6c1jnYGxtem4mUWoH/Acwb2m6dKxa8RhY
c4WXJMU1rvPYP9L+ppbSN2X9Fwq3xrc04MRc+05tQqhrvcg8D5NaIjhJC8LcCYBunwZyeGahgBgQ
2FEfX/6gRkeknUZcDvIKNbpD6njg3LWs+ZNCWXLpi2T4+/4W7BlchauqhohBlOFcqhX/0XaZ8d73
+u6jasTji48I5G9Ym6GPMCbgZ2tevEJ4RlW1LC+Is+YjMPr2Dx06qM+d2p69pG93vu/WLQDlBP48
d7Jv5su0SQ+yLOBas7vc+1oDlTr28ML+uL+orcuToGhm4eaU0v1ffjMVzS3bU7lmNLqE53CIlU/x
IOt346D4f903tfW1mKFXCSvh8iQhXZrywkIHU2ljCkKAn05lZ1ekl5wDG2679uCnOxDIraXRy4OH
hKImr9nqfDgQzI4o0+VukZrJu8KzxBEWLXnW1MjYiR22ljZjayieEpQxQbxcmoIorWLY1N4Duhot
GMvJGaAJs5zhgL6N5b9Rc8WJdl7rLQehHk24MiO2oVtYGg08RcRNSnsvlV1dHyooiovnXlXH7PPj
H44ggytVGqDg19Ns6Ez3YxunhWsrXnqMTd//bARqclLggDkrWjLtLGxrN+HM4zlnUJwm2+rDRdNU
ep3goFXUUo8pXaLymGlmfkr/H2fn1SM3skTpX0SA3ryyfHWrpZEZ90JoZu6lN0lP/vr9smcX28Ui
iqiL0dtAispkZGaYE+cARUT7tJ+2BpvuLfKa45cQl8IgYC8xudE0jxNsHbgmGmN+ILzJZwrxb1jv
f3TMB21EEWvWDBqzOCf8eDCi3X64ehRRi/AzTHWzXiQ7p4Yiuvcm5x9LSd0fY6LYXx5/wPuTgHfI
hiUoFchPlievCsqKnUzqk9Eo5sFs1OZrUw31PmKm+8djU2trY3ZFSt7QdmZe8HZtttGYXMlWdapA
R30LshHd9SBQUZvWeREvDno4W4I+9+eAEUuwbXIgDUzCkl1R1LOjokFenSDeig/WaKb7eZyNjXBp
bQ+pa1GrA/dOUVD+/w8FGSJ5RgaRcDuFTM33J2UYp5+5UNx5HxhGsvHB1pYEXS+xk8Q90ka/NVZY
edb3dD9PURE4uyAqxz1SrtHTcSZQrw9WFufMsaHgSpRSnAyIOfaFGSOSPKbZxsbdh2VYYaiST6Qb
OIX0mA8bN5pzXItxxNsNkVzSSdd+67TYPAxWXf4yIbOMxmMRjBt3yOoOMnFEL1QDArEEmkUD8+FK
VohTiGaR8LXegsHfChlz2z92+DW/kKNN/8/Q4uovjdBIzTZHlLgNsmvZWMqhg8TxV6/d5Jq7jzXZ
STICIizEWSB8u91Jp0tty+pRFrcmLcoP8NJru1FrzH2hKfRmTLdzj11mpienz+eNaGT1K0raWdnn
khjgW9t2D5rYCBMBG4l1yQ31PyEKIdA1tSdRJ8c4HH4+3tbV7/fB3uIEdJ3jzbHAnh1U3d5048lP
9WBrNHPVCnUFh2FRlxrhIoDsC2iSCoeP1/d1AdGE6EDwGdrx8VrWXAQUAx8MrBSdXfkrPpwAJ551
I6vM6lQUXXimW8hVxXjlt5rq27fHptYW9NHU4pZCnqCcchsX6fIwsXYGyI1ulwsz+P4/2EGb853r
m8+0qA9qVu2AY+rEKSMx/wOAZWrvlCGItoQC1p4TQg854SRb0+7iqVS6sU9ykytKLcX0N9ofGbW7
zKXOYgvnpNSTsXVdrX0sIgq6TIzrQvSzuK5CzR6yXsclALJH6DfU1tksw/FFb3Tr6+NNXFmc5Kck
JkZ+jBtksTgnDgzmRcb6VJpVy7i02jevVQdDzp4+c/u3KIP2+V6rlJKCyg69GMkgs7hCOjXO6BGB
20PK3v5ZTKhX+K6pFFtKYCslSsIpEHsyZiQVWibjjtpxE5ljcVLSzvuqVXZ8qN1YvJiqCF7BGri/
po1IjuZouydgd96vCCXHz4oxEhdTCiA3psJBHrVMbkLDmMC3Aru0MyCdUaeUx6kPo9hXAmd8Otu4
sbUk5ikCO3HKWGNnB0PZTV5qE0e25W6uGWp87DcrLipTKDonEnUM2Pz2PjEK+M7SqClPSJG159pq
m4sexsGPIKqSjVWt3CdMesg2NvcjIfnigjTKucvmZGK6MGZOTXeC8uuIBuTT3QbJbfr/rSwel5jB
VifOOzkumdjn0SnH3wuldzeO2+pa8EVaQaD2GY673bZxdlLDTFmL5fSDL9zAOHRONWwE92ueb0Eg
Qo1cphM4/60ZM+fTVDpOh3Li98lS6l90mrv0HiK/s4erqIfjoDHLrNnKbjbqduOhXlkl5sEqEeaD
TF8+NnWT11MLS+xJyfq4kUQt3t7MukpsrHPl8iKiY9hC5hQIii/uyaFFJ8dtQLaB/4pOnjuLQ9ao
rg9y3LgEdfb8hBO6JqQwUIexp4T7t9s69BSZ4TEqwG1r6c8x8dSv6jQ7+8dHa233PlpZfDw1YIy8
toPiFPVBdeiGqt+1ef3f540wQaVxpBjs4DPdLqXLRsUqQ6c46SLQXwu1tw84wxaH19pS5CgYI28Q
hWHu1opAHjDJCq56DSTKS5+10avVjfZGwCEfjNsiJHAuGl0y+aKYvGQsDebZjikogq1nUOKvNEn6
3zU98/7s21DUXxFFUGoYxVP3hch28E6PN3LNB+HsB+JFx4Ksc+ETgdk71pDklLA946WYg3BXFeOb
rne/lw2RwmNja/uJDA1DyVhiDG1xSTlWkQDNA5Ua52n1koe2eS0aLdnisl+53KleE1oRF1BJXTa7
mJzqq6hnnlsrounPoVbMnVCzdB+psfd8jkTZSPKlUCWj6LEIBjyv79JGxdnLOcz/ZPxHu+TMmh4e
79vagiR5EHA/VkXmcuuHSm5leZIZ+GGrK6/BUKMHkPfGGzJy4cadtPaJKBkxlwqcTFKZ3JoSlUYZ
0cCUKcp8n6M0u5/TzQhRljCWLs/XYcqLUApqn0WJIwpQbo8Cr2DIzB32oxfvesPx0S3+bDv1f8iq
kbwJ6XuhFPo8lIFCHy4AlZoma0eLvfSY0NWiii9WNdDv1Vqv/6nABr5xple38YOVxTaGsxLNWc0C
s9FKEM6MzfjFTPJwo3q/uo+Eh8A05fW0VHcqBBTtVsWIf1RUA/ACdaoljXx4jKNu/GIqUfSGAkhz
zbyeuNG0O3fDM1fuLlnOp7rOjhrUpG/dpbU7bYoiBrjgvPM+laGWHHpVUX+Z6sH+VMSwxrtO6Zz4
y17oP30owKRQ2Gac1SI2XYT+UYzoZKMAT209p37TGRr7PddG68+S0evn7y1uRxDMoMLp7S6hbLVi
CdEqMZhRz0YBuNPLNzXR7R+PF7TiMzdWFncJUpcRSiqAYOeqTl9CVYTW2faqeovXeNUOly/3lSSL
exfB/pBLe13cN6lgNflgtb7B0Eftp1M0bfH6r9xapGZIaqt8IsBei5NWVWrpjjR6Tl1bHrKpMg/u
kPxWifJ51BBt3ndycSgSEFhYbJymzxrOgKE4KryXqBGfA81zNgLstdWgDgtlB5NAEg596+kuYUDc
zYysGipHqa26z/ZsR/u8S6Z/HvuBDJAWlyMzzcxPyyIwyd/icix7tPzKRsOS6HdBx7TRzihV45B2
bdvtMs0tUMeFUery2OyaW1CblThGKV64rAGjENZxl8SS/WG0fVer0r0JxcDz74tNSsl9JYfsaGXd
bmM2e2muOKDXrSRPdsLQh2PsbEYAa2uhHAWeVofxh1LEwkoHNsUQbX5y4WPwHdGVXwYjTH8+3rGV
25dyCrVR5upReVqupbWzqgLTgRUv61+VqVWtAwmn+3uYduUujIT7AwaqdGdFoZL7rki0jc1c8UkK
20hMADQDZ7u8fZV61sjIAbTPM7MGeccMHLQd48skEIB/vNaVHb0xtYgTS8tLjCRiAJTZP2fv1s5P
gxf8fzICRknnOZP37e1n63Kzylq6RbAoZwIse/OzV0P7/D+sxKEsBVIJSYtlAFBpjZ4PyI+eCjUC
qDTwWmhE+YfHVtY+DcJAko5WysYvmzhGbsDOkbBfTRYiy+zFrbLrrax9RUVt+PHY1tq3+XfuXApG
3KUpsSHMZtBIl9tW0Ff05HiZGlbf/gcrNNGh7AbAC1rj9uMIZaorwBg424Bgi6+ZIjulkzr/9djM
yqEC+Ef2DQSQ4Z3lWKzammOVxD2xbtJOX+Ypsjvh1+nAwKoJxVDj52rUTXuva5AqTKOoe+m7YIjH
jaO1tqfchHQ9EFcHWb64QSqkjKNyCPLTPIZ/TUmsvblanG90j9bWSseUa5CJTdByiy3NGxV8o8HD
5XVG5EMI6ELS1v9qWe0vkW68Gkn/qW9hl0u1eQOlvOaevGQcNNYH6mbxZA4MUfdannOcK8vZk46p
h7AtwYCLdIs5bHWR74Bvei7goheLZMB/rjSbeazAav8RGeS7jVMfHS/4fXbmoxKPMMcYf+RmtnEq
5BIWz+h7T4KGAfktpehbf227IBRpytBZUDQi3wkrnP8whN58c2uldr5FrZrYx5ghnfpAMWGaNx6H
1R3mGQUFTb3ljlQMMhAljlIvh03ftVExNJR+p2pZf7BAoOj+40OzksVLNXEmFultEZwsLk6EolLh
GMTCWqxaexTWjJqZo97wQ5PU3kkta6s6vXY+5PGQhQOpX7/4qlNg6nM24LpjKekaJsXq93mgGu3G
ylbtkKzBpiwf9CU3GyNonTIpbn7qNa9AcKSfdy5YxedrtA4YMDIgsmwY8xerMbvKYDmAfcuY8T3F
qqrXMBm3mDDX1iLPHMEw7zWp761HmnMTlXqLS5SKmkJiW4Un10ydr499Yc3xPlqRv+JDeJ/aDW32
3oD+svGSf8oK8gnPC8M/s2BQn8+LIFunfMQYiYbU5MKUlStdRR2Xj9M13n4QVbifAeweHy9odduI
4vBrstm7KW41cLOysNg2OrrpPxB5Bb5dusZ/HltZO0J0Mpj05w/VuMXHoeoRIfLLdQFw5k8GLL9q
fePtslrp/WTcQkKshPjwNVIKs2RQdcfawUSA6mbwWZymvnmL3Cr4pOT29AsPov2NSQFAHsaWIMCa
W1D3gPsE1QEq+AsXz4fKUSAtL050tMQOGiHLryJt3knE8caZXVsdFQnQcOgUEWEtyqaRlvYiVHQe
l7jrvsVaXWR+q1vhoQnm4LcWxbkDbCJPny5ckHEfj9QCy8z73Pr9nPRjNDhNcXbcpvpspLmzQ4u9
Pjx2kztnxApZM1yR1C8lRvbWCiWlWkXDNT93rjFmb3o1tPMXxw6yLdXAu++FIcn4jwmT9sASfaH0
YMCbOMvODNHVzKmaEYKxXuknabP1eqysSUIvGIYAC0u0s3D9Jlb0IbHd7JwEneeiE6Emx3o09GdP
GEXS92lzGJyh4VsOxNBNAu8uovSM60TXYrCCPyAPbXahhRDfLtXsav/4W91vIZUpSbYtsz3uoaUf
ds1ojZ1IzlYU1V89RR3+DsTQXZh+8DYw2vdUEzSfgTVJcjViVtL2W78orKnto6ROztrIpC8qksNL
j2z2535Suz/q0nAPqtJ5L14/NC8F2lbnsiniLyEwpY1F339MrkpJYw5TDt9y2bPoc6sJrDxn0RB5
X1WYqI9xkmgbVu6OuCQGZ8qXpwRibtS7b5cLMbrVt5Ubn2tVV6AIGd2vg9dPuzCeu7/qUZ2+lMOs
Pl27lVbpo4IVp2B4pzzgQkVC7WCKz2o31d86Qx2/1lSZvzx2m7UdxA4aZyCw7+svCjyfbmaZ8VlA
hrZLRdv5gqLFxg7evTesRcZPUMlxwJmyv91B184rLRys+IyeYv6lNiIUngovMjMg72L4j2UCEX28
rnfxq5uIGJOSwhHCLbgwcdRbk3HedzDgVsl51lMt/tVT6rT3ba02jM8KleP57M6Vke8MaH7nXef0
7s/RtOtgTz9FDQ5qldbti07fXzkZfGJzV+dtl/pz0I+Z33Er6h0F+6TMP6udmyA7MehToXwLTK8N
3jTEL4eXDHI++6q1qRIfkiDu68vjJd6feCI4WiRyPykFLm8y0vF6Vo1IOSk2spA72GXSn54oQiC3
TtL88djYXYIh4x4OmMyFUehapvjRYFQhqU0CE0lVHZ25rV7mwq0/u2XTv5pZoP4zAQSjZuz1p8eW
7z3UAnqCQDXGwWUv8YD2oCH6Z6vxWVMy92A3BQAQVL6ffcZplPCkQqXBTspx1lt3sVJX2Fpjc8ZD
b25fSBL19Mh0UyN8wP0oToGr6NKzsDOQdE8ukJyJtgZnkPMnz/yt6dwI+bcDJTx7ih2oftor+j6D
u3gLaXDnL5Dkg7GVERjj3Uyu3dqJRyW2rXqOz0aful8oF6F21saufmz7FgzR40Xdnfh3Rn7G+3kl
KBounVNINr/K6OKzMmp/IxvKWNekvQ2e8nlW6g3fXFsYsuHkMgQQBtZuF1Z7c1cqpR2dSz2oD20W
2GeuZvESgH7cCM/vngJKn3IISpJG0r9ewhqDEtpwJCO4yKZESz41Q2xZX4dUd38WTh9Fu7pTwtkv
Wiff6L2urJH6BbNXpIYAhpeGQSzr+Yjq5rlvem1n19zTfeumu9Edt6go7g4ca5QqNHw38PsMeiy2
cxwiWg8cBTeB+g4VqdoPtCHY8Pq1BeH3ZPC0eWUF7NYKbHOmC5V7cmY2NTpkocJaDDU5zGm5hda/
XxCbxpw6uRuBH43YW1ODMs+lN5nhucrH/jBPrvY18+otiOP9goj+HaATXFPUJZcdoNwW4Vy7kX7K
2jT9K3PJ2z2jSn6ENR3fx4fr3gsxBXWCpOugpfw+lvkh6y2I8yoVInWeJut7XofXqou/FoX2p5iK
t6aunj5fpgR0yduf6/Fu8k+Nqe4y1aCdqqh1z0GHXlVi6dU1g3x249pY2UQcAmAOgQJubstP+WFl
NcC/CPi/dlIL5zsiO/MFrHnqa0obbTwrK5aYN6AtI7MArsWFU3RMZjGXrGmnbMoNFMarbmdXtnpC
5WBLkOH+LiThwAPh0uWTMQp2u6iinrLBdiGvLcO+3XUMwWhZ+rebKPuaLsCGb6w4O9etHG8gJtaY
yr81ZhuhrjYAyk6N6hif1bhPXlsVwejHHrhqhQSdkV+pXrgEQmvgaCtmerRT29jTWwxHzkGNkq0s
d/UbgYAmdJSsNEvACdzQiIozX3TyCuaHfGZ2KfUJL4j/FsJutjqr69YkIRoQK96Txc5FbsjwV+Vo
MC0Ozk4btPo4ozl0zKrnueRIQYnZCGwgtqVSvHDzxjALJQaWcnKj2nqJRZGci6l+mt1YWpGJEYSp
UvN2UfduYs9NvcRi+3ptuDSF2R2DWdQbGcT9ZYSbgQ9mqBWwANnnrcNFgRjdMEp1ppMkyaGaq3lz
nB0rf9WDsdD8PmfqzA8QaZ42XP3+g1lSWZUyO8Uw+JsX64MDSYmT2oTEMAm9lxySBr8dPfcazdXT
5H+8UUBOJI4L9AcP5O0ilXEMnM4cmQuu6e9rbmvtNHfa0ry+P1US3oJDMMNDMWmJ8gDyqVLH9qZT
HmaD78Rt5Wf5tMXKvmaFNoj8VDqKoEsrVZTPMKRHM2M80bAjwdf3Vetu1Y7uEgYGwIFbQPiqSYmo
Jd5TqRTXa7JxZFTCNF7coLD/a3aoOBRuGf9Rz7O7byKv+D0r260ZgHu34MZgTh2oKfES+dHtt1IR
9YoM5l5OTTjW57wPZ8IyRxzyKnkaESQvJ94qbih4QsiQbk1lQe0MEaPwp8ZlJJbZXMv16Y9nl6lp
xA4NC+cof0y+a8dE+/3ZKxiEHFE6wSj/8efWtqmXM9xvsc0DpgX/xMxNIQDWin+etkJhjugJUxK4
ubipHDVx+qDoLCinIhtGMjfvf7RJZW61PlY+GuAmgFWytARabRHDZ16eRCIPjVPRROqB6dd+X09T
vo/B9hyeWhKvo0TjgbSWt4d8WW43TunKKVTNCJ5EJwpmfzL6MNwV6rRVhF6cs3/tIBmIwIg8C8sa
bVpz9ZaAqS7G5Co7LYrMQ8QUxcYluLh+/7XiMfNCmREpxDsKmXKexyjBSl0k3d/MdTnIIwVhX+/V
XJ/+2+dualziybXyDcOry/tgeHElhjwvYILs6lLB5vYtoxTyvaWJvJGXr1lBfJHFSZVRpntvP1bZ
Mn09IsN0KRySuaLNvXNUK9PP513io5XFWhQHfZ0mz8XFMrv5U1S63pcECo0tgbBFIPj+rcCIUUMB
wMUFtTCjD0E5tyibX5Kof7Xb4VvBynZW183+WMH39/yieBlpQxPhAplZWHPDLJiTNm8vTDya4x48
WoUA3jSrWwO1ay5IdMtNiC2qGIuzC36rNZwybSE5bQBSFQq8EbT9ynH6JepEX3xSgyisDmhcmdP5
8RpXdtQCwgWogPYL8KfFBVyafWpShesuTQs8aderQEOOzphDr1y3gWH9lebZAMLrsdWVBeOMzEzA
LkQbesnkX9qamC2elEuWhImfWnZwcogQYp9IEa03TSQvrmI2T8ovS/cBgoVYMb1bKYmwSMznsQ7T
IZsxqysDKlqlF7/k0ax/fby6lSNHoQ3vpL3EJ1UXZjzE9FIvjuqLFTRB588NMcmPKJ7CLS6UVUOA
SCngQ1lNueH2bEP8VJh9bHO2eyf2xxBqPKUfn5RdkLtGq4z2Erc+t6Qhf8XHlHKq0PKBSPNi6OXr
qDjd2dLm4PR4zxbRDkYYz5c3CKeAcv3yZKedowdiasRltNr0xamavzohqDcjf/biZvpcfQnCwIr2
WaGXW9z692cAUB4JOpUNZkR4p28XWHp601J1qi5JNTRfqypDa03RhgnKP8dBn8AKm/LJruf7eiVe
U0I+iO6Webpl56ozGKzXLAlEdoJi/tcqZ/TlUGXDdDGdvt3T+2z/erzNa0tF45IQGTAbw8uL0K5W
2piREr2+aDSu65M6TiBHc5MwDMKHLNb9rijNaeM83J92AC2kODw/suSyXCuDo5obwv19mZKxfqu8
rtN+KSAmyD4pHvxWPlNiSnyuytmrf3u83PsDIku2YB2l+1K5WhwQ8Cj22PR5eQnbIH8JUKSig1E9
OSklvyWDq2CGaGOTfSwlvBkPrO1pGMpLJ8b0pOhCfBlasdWqW/l0cjyW5wGhUu6XxacDZ+wWSZaV
FxW+sBc7L7z/ogzY70krC3TQtPxJZdR/lwW8QaUWRzq/rJi6ZgYuX9fLSx0OKdxoHXq6MYrDjz/R
Im79v1bIdKjJcvSWOSiDKZbZptCJl/ZU7srQ7nw9ALJnlMFWGWnVGxhXkQhzbpnlvVyrgWYwGMMO
DlZ3dLuhuBjZuBU1rC6IVg1zxiCK77ydBzXSAE+UlyAhHgrjet73Zj98Heq4OT7eu1WX4PvIMXdK
cctSlUgsp2Ekprzo0TAPfh7U+hEBYYgXtMlyXrWg0p+rov/7tahqU8iEeBGs/u1VqYclcSpiTJfR
SJ0/LUi4/VJ14q+552wpdq19Le5H/IKROh64RVCEygPCVeqEY+haf4Dpyt5HALr8x1u49rWYBmCE
n+hLKiDcLqiRwyKjGVYXpn+7H0lW21/70GuuoVC3ps/XTIGL50BxVIFwLspjvdLaos4wFZFy78Im
7Q5TW1j7qSuijahube8+mpL//8OTTW42C1p+5cUzElHuqXTbyb4iENx4TtbsgADhSPGCUgxZfCOt
0GZt1MLyYufGeEwjyz7VJmyvz38j0BJAjeipyGLm7WpKAZBZiATFgaKqgldmigtzpzHgELwMBaqG
/4NLQDgokTQ4ufNOW/lh8xJ1aN3CmXG8qav2ZuhF50QXuT/pabZxgNf2jxjx3+lD2Vu8XRmTG5B5
NNzp7Nq8L4189uuqFfun9092RXkGZVkHruZbK23ZetgRHNpWGSxUTLr2V8h79f4TFR0t3LC28toD
QSLApnYKl85SszBJrLDQC4+7NXDUc5JDvxnqkz+Frp8iFb9LzTDdcPe7e5CGLNPXEkQmpx6XlZxY
YWICYrji4uSK+sVO3qpqV6lzux8gSj883sxVW7SneEdoVFHKvN3M3tQrpXZxeXeOiJqUrKurY1nU
fLUmTIwvteIMG5funZeQRJAYEp7SLpB4hVuTVWZFZkAD56JO8fQpozK8yxD9+OXxwu6uJwIF2c6h
nUghBDu3VpRgNDO3zbBSWuFOr1vzrSyn4px4Ytq4NtZMyVF25qrAmDBdcWsqHkq1cAuY68cxLH2K
3/Wxkld7m8Thc9D1d6pICQpApIjzzBt5a0oter1ALDa8iDyzzoGiem9652SvdWurzwabsoDPqy97
OrR9lxtoVGpUOpMVXsLEQcxVEb8W6bSlhXjnflLJg1AWKD7oVmp3t+vJiixw4qZ3zro1v+Wado2D
wfWRLvneK8GT/QHudJpDNKjIlVF9oRNyaywA71EYqHhcEsL7g90GUea7QRLsBX/tyZmhd2NSkoIY
+l/c0a0xU2tDqS1TXBIr0fdFNHv+bBRbQMn34vwHWJM0w3tFMgsQQJZ/F48Jc8xD6YFvvbh6G/R+
VnRNtYu6ODfPmeU25bWFv2R8AeCb7euK180vhjh6E5HWWhs48rtvKZNdLizEk8EKc3ndrtiapR6N
67K9U+EhhB146hncn/WHm9TjpwbimGnjabu3yKVM1VZGjJLJdPESVKoTtIVos0vc2vXvjaMFr8z/
5unV7VIn3wOfibUNk3eXF2RFzHXK8qMHXdxyGtZrW9eqKzO71ExQ+3mcazt3NLcGBe9uFOiTmUEH
zQXeFqTTwlOjBiceA6u/DBPdGCKVzoeUo96Vs7VFSfz+mtx6EDk7vFJkYTItWq7IzTgNYSPaS9SF
4ydTm9DxEVETYlFNXr0MAUBXszrfQE30VOlF8Ure5vwcQsvx48CMnxyuwKOppcGgDdEV+Mq7CV2G
OQCQiry+FEVb/wGOUPdrr003nPX+O5JDA854DyN0AFC3zqo2WjCPXthcut7sosNoGwriT9AZPBvs
yTSa3EwS2tJ/X4aUcxAjjBo17cVVtPZzXlrZcTKa9A9Ec/X94xfvfkm08MBXUQ1kYXSTb5fEWMCQ
DUpfXMoEsmTfnhXra6Or4/fHZu59k8gVPAEtZAcRlSWweMqEQaA3Y6a1zR0RDBz1HRluPEMO/NjU
3fmmNMBKJCEz+GIS99sVTbMrmIMs54sIB+FHVR/6aWKke5qVNZrz5R+Pzd2tDLQYaF7ePTonINUW
sVBjCkBcntFd0hld46xqNRguod3hcd+CEK+YIsBjpEPe2hCCL9xPdKHqTtbUX8ounPYOK33rck28
lFXwdNFIoqHpH1OJJw0g2b3dxKgpbMjwEv3S5TASQO9WMYVl5xuBifzBN7cIfS0Goeih2SAX76AZ
s115ldAynWywDY/REDiIoabxz95EeswqKv01F9yoG6dLfpE7qxTiaCpLWqZlbmOMhqdM3qhf1N4I
DnVU14e5deOjJ7LhTZvb/sUpzPyttrPgH3g9tgoWdyeOAg/IOMlOTkdPXbZ7zbJKGLrwpotS2+oe
Qv8RksHm6QQOK+Qf8MqCg8JnFjk9iEw3SzVOQVOMxX7q7f9ajdD3g61t1eSW6yE8IlGUNPhQkkuQ
7a2rBAz2Z+nYqFcmc5TPA+f8WhnmVgtv6SrvVqgsQiskmYWWD85IWJt7sTtfA9WtJLz1e20Ov+jA
G/w2sv4ExXx8fK6X14g0SHROsZagmfd0cdiQZEgmB+r9a5bbox86kb2fxsjxTSP7tSmib4+trWyi
HLrQyd9Q8LqjHKyFVdlOKsZrx2j/3qyVYNfGrdi4GuWn+Oj5hDvQ+9CIp0DLZbzsjysyogZ+N1zD
tCj/sUrN3Jfj3J9GEWTnQDTG71mSFMe23AzZ1ywjoEUlSbY48P5bJ2mNQOSWkwxXU0vEfmzmZq+L
ptnzc6ajmzvll2aEzyYQtffj8c4uL025ZuIiGjdwRcnB8lvLdTZWszEM/TVtC/UAFF/ZIdyg+kUw
P3s/o6lFWw3JK94v0tVlZDnGwFD0rmivXTXb36E6YPJbaNH3yhm3Jvze/63bT0nJiQK4pOCXCeTi
gvbaTI3iXuuuo2EnKnqocx5dE6Wx+x88jlm8j8whT767Qx2G56k3otlvxjxx37Tei7Sdp4ISuhJU
hcphytQx3FsmGkUbN+393htUmSVCjUfrfsRnMM1h0MexuzJHBe4D6cDqc5+45dHrsi2o0Jot8kJg
EjgxfdzFhlh9GScNirjXOLfLXUcp7XXIh4izVI0/HrvU/WHFkYGkIyfP239HoZmGkVYwcY5LpVXz
zXNb/ceUJU/qtNEuAr6KvAjsLHIAZQlaUIO8bNzQbq595wW7OLOzXWib7cYnussF382AcCLpwwp1
2dvzoRd6AMAY+ZjZNMqfKnqm/x1DKDTbNmkPaWVPLxGKIEf60epBtG50saLBPT/e0JVvx5jbO1MQ
rTGm+29/Qx5Y85i4anNNE7V4s4Iq+VTr7UgpKx83CARWTBHQEK4xj8jVvqwjxXaeVG45edesn9Or
ngClEZbSnez2aWwLMxK4Pg0QKSvMBks3+lBD1ee8bfogd69qVml+WDfJMQyrYOOdWkYz0grPOzec
bFBzyS2sOCbAIML4a+R04RGdZhdIUlKeIdUOjk3Tpz9MAp6rl+fxsZrs9PT4091f7JRUGWyTuSB5
+rKvOedFj/Rd4FwFeMBPU2e/CiLuC7nNfCRaEMe517TPBnMO+8eG799nPp4c75U0UwznLnxGD9rG
subEvZpO9nsk4EiHwzaF3DKb/CZUt+KP+zPPYYdenltMtv+XTycEP3VK9ulclTiFwjPshmvDg3N4
vKh3rbvba53qAF4jmfEoGSyrgtT2BUAeRb/qBup0oA0jq78Sp6rd3gHFzMXtjdF/GtsoNaiPhVt+
LtzWqC95XpcxKEleHlrmra59TvPaiS8g1IPfhljYuj+5Y6ecm7oMPs1ZCRe0z5SEFfoZuIDQZ+Cl
2SK6vvcNUMPEMtCw81SR0966JhXJiSzI0q50fJgymYJWNRDsGrPhs0bFZTgWSmMBMBAKJSfXnipt
Y8b03kfI0Wle4J+o9JDj3v6AIZhb6K5D/ZppyFT7SLC27o+wcKff3NFx5l3EvnQbF8ydo2BL6kIx
CWZLNOfiPlUIDJhqbZNrPWfjKfWi+NgAgjg/dpQ1K2S3ElNJintH2DiZQWnRAUqvZqVEwcUMRFft
oEqYso33YcUQE8HM1uD8LGeJwGUArNXSeUivmVsxPacW7UGEdfT96eVI4h9AUHiLnPK//VB1XLfK
GMXZFVwGI7HWJHZJDM/hYyt3dz81P4aRKBnzz4A7kWv9cCFXdWyZ4xDE13KAkclOKv1TqUOPYejZ
k1KGxCDSFIUxie9iMGnR1GqyFBVyO0muoInmvSLGYIcIjfNkXfHdisR1gLegsLikcWuKOirp0sRX
jAlSEy0rxS4do3Lr9rvLvlgOL7RE8FLl4Dvd7lzh9lnh5UV87Yfa/aVNZ/OQJcI6jaYafhocRZxo
jWpPVgfk6mhLA+2SZL8kLLdGqYCLMUH07Rqh8fqTMY7pZ+b20Wvk9Mk3YdjDl8SGbPOxj0gfuLmA
Sb9k9YiPJiEfyyKqavWTqaVmcs11JT8GIlZB9XJ7Pm+F8T8GAEEAgkEybpfmzS5FWTNOr04SGwcz
hOsy0MwtcO2Kv+PnhJHgu+njLp/IKIrSbsqd9Cr0YUhOSISZ89FImyjc5V6+CV9bM0d1j9o6gja8
XYvj5UAH4hrKUF1FHQbXYeTJdxstOgI2KjYu2buXhTIvlyxfCQgsyfniki2nvmpaUYlr4BlDtfcA
YmSfGYiw8x3YZR2p2tirdMKtuetPoVFBAPj4A96vFWERgGvUrGSUt2zw9pVudS5zMFejt+Y9O/2P
ytO9i/p564zfHz0ssaHv5JN0LhZXYxjWBfyFrbhCrhJ8qhTFRIzdcX4hFjf26Wh5Z8uZ4+eoG2UK
BZcG7zajlbBBLEtkUQ+S2YrbksRtHk8MPDY7MYIF7EVabBy4lZ0EOQzDMROcdMzMxSkPUjXwtMAu
r0JDPJwaiz4nu0EfmuagtWqgbMSrK9tJx5VQmcEozt3SSUEIoF7nEW/YRjQctaCdXgHYTF8cph6/
2HOmfUHzaUvv7C5GJyPlNpPKBATqNIBujzvSuX1aBE1ydUgJ3mBrMw5OP5YXRuy00C+qqEu+zbnw
wrcqU6zm1Oa5s7HN9/caSSSaI8xsy0bm8idMjLwbQ+8qFzjTYsTLHdfn8djqLK5Y4cnjqvak3j3F
utuFikmn6RLXwWUWYfSF6bpfmWNNvj0+e2tGZOdJ1sJ5ZNWFkVSfW0tYWXAp4jw7FlPW7owUctbH
Vu790mASAoioRByQ2Cy+WcqVEulmEV4nDU6LGdbKa5kz1RlZyha30b0pLk3KRjLd/z+cnemu20bT
ra+IAOfhLzVQW9uxncR2Yv8h4sThTDbn4erP0zsfcCxSEKEXCIwAQVzqZnV3DWutImFcQ989WDGl
ZYzVtYASNh1s5hYh5GwpVoIez4gM9+OVbb2RFAbXZ5wUSu3gYW4/kpLXw2w3bn4VWa4fi9wwrnm2
AK2PpumXhMFxZ82JnaNoo/E0RuOT0twcBLJVngjY31zIVFJuzRe5fHeVfrkyLytXjpVpABsxqXYM
PoMn5j0xva23YI5iDfxIObJynR/n8NuTzqmWa5HP5iUWnntk9Ehyeryn208IBYg2EFBRakIEsbeL
6ogZxnyOl2sU2vRLGsNpfa8r6AOFaHztVf/uWmNYttxBal6b4n43MfFbcearptZtYNkDU35qvLRl
RtOXxwvbbh9vHPPNGIAMLoZO/e3CvKQcEdKfBsrgRh1RB09T+EEmiPDHdrZLkm+p6RE289ygE7Wy
U4LRI1MbrkY4qD5DFKtLjj7BuevVvalS95ZEikZm+lbfXyvxeC0znhbwI1dH6YuL6pX9OVIQvX28
ILkxt4Gk/PtJAE05xWTzrolJmQzYK9rVUQHToxxmlAzpipnMjbb5OA1ngnX1SfYxZ0uCoomVQXaQ
TK07hE4Za1PoCu2agdQ4pgzLPkRN4hx6L3tytvmbKXq6lCgovwBOXXl8UxSLuhSJdjUm+rjzkBfn
mLHcO+dq+63kfUjo+rYmIOa3bmHpYkYL2FCvA5XSUxNpaHqJeW+c2l0rQBCZfCqDuXVxJ040pHoi
V706Wdif59pafKNr9rSYtsUduVVSY0fiNOg7rhYzLwsaMMOkXheniaYz/m0m/055oZev5aR3RuBQ
kTE/dso81IemsdDIGRQkf05cPfH4IVf7Or6IUvTuJcoscJmxFcaK4qtF3VrwNovc/aLNZVacVGTX
+R+GklklaRsTmVqt8PamVt3bNkmb1hjFhZ7yWlQnnfSmITScKbmn0xcdnv2rxOfvnaTt1QCDiOob
QCweDaq3tz4QEaTm3dzPVydUyrNaerJtlLkHI6qfFHnFqSVZicAFEDQk7XX2x2cJE4ZxcrGaFVhy
MUI+Q3XKN+qm/fj4frizedSh8TXZxgHPu7pYTaEnTtGm81UlCDzMc637zuBGx8dW7uwdaAHqicxr
hb+3Pj9JPkdovczTtaua+jI3CJYkoogP1dztDXDYmkIlgP2ju0jktJHWtkzF66s0rK9cDfr7PFe1
b6k3Ga9wbZQdHM49U5SaiV9Q0LkTMM3J5DmT0VxbwvYL01iqQzdYqFILdwcQuk0XkHuB/Ygt2j2E
ELe+x+iLWE/7pr7qOtAqP4sKxfaVZlBqHxRiVZyHSYurM5Dj1Hv6RZQTP8mNaCSCLV9rQlZd5Vo9
R/5aV7P2Aj6xO7WK5pyLhHbQYy/ZvlXMGAVvJCsRUPXWnMCIYWxmLOzm2pRKcWmd3Lt0Wlkeir4Y
DkOv2jvp+9b36TPx3hP9UZWla3q7q1R6rbGvzOIaj17xAvbbPEXK8OnxorZOghG+Gb1FWqW8wrdG
xqwozLpcims5q/FXLxqd4wxT5YV6wnh63hQJiWzdIz+5AdiCf05UcqviStOqP8R5bfl5E0bHsorj
/8EUGG/YjmSxVPxWq8qkjtwYjsW1t60fxtLoF1hl0TESnbmTAG2dgmAMkDetbHrnG/Etb9arnHnE
9XWkE/q9cMyyujLCo5/PqtamMR0KKoU719U9mzg8uaNEXIDwvf1mAN9MkTJT4Rotcf8JpbX2mBZG
co5SkXxjGrO3Y++Oj8jMALenP4AIzapMG1mVqi5KKa6TZ+aKX+jCWXyzVuuMzEsV/z52kzurQ6Od
shH/0BNfx7jDNNItpzlwJctH5drUc792tS/hpLxMyyTOj63dWRvofHl7sbAtDs5ORlMYiJrRp2JU
1ln0pdacGBfQRBdgmN3evNE7ZxoIIe04smUqDevGqtu3iyfyBGyJm0+f1IgUdhRN+fvjRd3ZQhri
iJu8za/cpCPjbCLT0oU93c7KO2t2EhMECSvowDC/ZMwfffqVBowjRavAYjKnft3NMcuE6lAfDVfA
Ba4fGdZ8tUTU7rxnd/ZOSuQCn4K4AXxx5fbOWFaGDknzOqUDOLjCa19SmlWXx3u3fcugGvC3c0HJ
OGqNwUlpFOiJkg1XBRTrF3WZh6O5ZHbQhU51ZJh7+4syG9qzVz0+ISnNbCNXCJpStye6VJPUTpB3
vI6NZvye6Eb8samdr49Xttk/jED9lkPZiEP5XrdGotlNujJWhms0g02Y07Q4lFm8J457zwp5MPEu
lQSixFUTpNCN2VOIza9uVuXHrjAH3/SWvRLa5tjKQ4ROGr18dCRpud2uBTUdp69QFaNjPzsfmBvK
GACnTj+MZRE9/22oh4AwphwqX/+VqTRW+rrImvGqjEqrX1Wv6KZjzFyjZ2kNXD/kO5R3+f4UY9Zl
wc5URr58OV45ZubvjjLUvsGU3c9Pe8EbdYdoiVyBUsztzsFoYMR9g6tZUzR3FKz7/qWzbSvZyew3
fiBnbNJ2BcdMKwzp81s7fR8OHU/JdE3w7SPJ4/SuiEXz7PWNFW65NxQzbVd3tRq4zN5AZ1+9anOe
HJaxjf1q8PKT6HalDTcuJ01xSAnawfRzgG4XlEZGP89arl5t5MMKv3DDgSCXD0TAG1OEOT3+Tpv6
owWXhnYUfxLeUve8NTctTL+2ElYGyjE9q22vfBvG3vzUFUl8jglKgHVq09Ewwh8NUrgvj63fWSzx
BXVwObGPZFJ+3Z+bwJNSTuBS1GsSa+arXTkeg8PK5JAYSb3zeGwuXBZq0b2U4hRgudbM+9S20t6B
HXBVqQwe5rL/MLrmSdGz8eQ4xbulqPYkkreuKcmGHGjJ4wWatkqVE6MqjBk0xLVp+qn2bUX7G5qe
9yy4WI4P9YCkGVLzEKLj2jdnI005BupVMQRIw8HhZFfqcNKE0+48WtvPhTSVJOoA1pItzFUClqKU
kDHVWbuqZRn+GLtpPJXCqQ6G6NWdfvMdUyTJUpGc3ZMYgVvP8MphUQq3Ca/hVCW1n6iTdVIhrPth
5M3PyrCwhTIjpxEj0THU7G6NMcyR699LQxJzJfnXLo3iauj1k2P46P7y3nOmgS6BE6OuemulySE0
FmHmXLNkLE+90KX4dFPtZApbP4cmAKBCYvjw8vX0chfUaRyqmX1V6qQ6Z0mUdb49Zu4JRknyEvbj
dKBg8HQZl1kCNOjhQhBu8u8rXy+jqMt4dpyrIYzRx3uqQDHFvLO2TcDJO0IXSBqgpsqG3u7gYGrg
pUPduBq1oZ9so45/TWN6J5GhOO/cyKiefZNlpR2QtgRDkiys5Wxi2YckKmhfjZrB5XAnK0RJwvyP
Jy9B3keJVAY1zxsDget2VWFYjgpTNrGSReG3bjZL3yua8d3UL+POBt5eSZwnrj4QSuRYUm12A5yj
3Riip6T1Z+FOBWZA0hn+pI3KHiv09vj+Z4gQ+m2uoeTkrL7UWIZkB8s4nBtPK8/RNIAFGOrkHQOL
9pqp902RhdCqkGj91eE1ojSmlzEP57EzTpNhtB8qrRt+65c9APW9zeOFBOEtYdS0Rm6/U9TC8cha
lzV1VPFHL+38Yjb2RE7k+/7/WxX/7RypATxMYkGe5dVyYkb5MHYJK21nRq/RZFpnJTHaA6Aw+5AD
O/jVrpTptVP7nWzuNhJ4M0w+zEOFewAPXLthzeygVGcGyTnSDCUAUR0TGHZCDVR7ao5pWqsXMIPa
mQG03tHOzb0hRne+owyAZQeNB23TXagZ7JkuC/a7Uil9dcyyQ5uU87UoRboTdqwA+/+3VrqutD5l
03qtoyoUszGSXIznuUShJAx1L1DKZggMM2qPNnrxfq8t86ucMS6HVTqnRGOCwux2jm9pU3XpC6RT
yiVzPj2+Cu64GJxRCoyyzy3zwlsXi7MGesSQsgddqZ2WyK38YSjD42Mrby2UlY9hhtIHpR3Erdaf
WoszO3PLfjybDWigEtjHexOuOGO62/CYjUbmR3lrB5PVdgelZcJY5OnpKXWa7rfHv+T2Qv/vO3A7
UNEC2iLRELfrnTKla6OiHM9OGNt+7rnKaw1TCoxe2J0HoTzHH//Pno2gO7kC6rb2GqMXoTOYjRSs
z3aSglSKaMT1WiVoyZV7sgxbd5bUMoI/SvAuIIzVOW6XRUMo32Bp1rh8MPLM+1xUeXZKEffqd5Kg
+7ZoNMJ1oTK+bqIiSjmn8eSO59SsybVaFB98UBhMAXO64fPjT7ZiG8s9ZGFyljDSp1Ti172SkSaw
FuUwhex2CcVrPjRR/36Gjjue49jpjD/mzLU/qkvoJb41AjW2Ss2qD5HiLeJgxBFyab6eVcQpO7uw
PTyAyQgMEKB3ea3XyA0TRIgwZmc8h1ae/ermDKuLPe857Yv/lg8CDHwBmESa8KvvmpuF0nQeVpay
6K+GXeq+UL1u54jeXQtFAPkKAOtd6xFmTjTYAOqn8zJ7/yLznB88c0p3ooE3JO/tPcCbicSB5CVK
ntTq+DW8KULR6vnsjWkvUKwM4/pgonvW+ZPResoB2Tv4dlU7uuJkqmFWBLkwoiYI0RRrX7V51otj
r8aZ+ZFYtJ4PGWOmm5fWpgTvz9rQ7tWW7jg60j6SZfBGzluHmcOy6HEjUPYpJvePeUF33YzHr8A2
9yZr3Nl/ghZk2iA3EgKu+xXGCE7AdMOJ0KVSfFG02aEIpz0r2+tPTpSi5I0wDVypNXJy1OrJbrNm
Po/ynDQLED+1eDUiNGytztjB38vwZPWxCf+AZxLQSqjrqrAQMWxCzFCIzoWSFwend/XSb11jOVnW
nL5mDDg7Z+2QfH18Xbzl1bdmyavIR5COoHUBu/j2ih9SL+t6uvjnuqvCf0PIxW1gmumQ+pVXa95X
Hp/xC4I5ufNaJWMf+cgTZ9rZa7XEOyV2ZP6jAEM3D30+l3J2RW6E79PGcVMmUpltd9LaxY58TU4S
/uH2+vKOBlP+pVvqrLuaVRqhF22VzLqo1cJ91QsmrvuiUYwqSELd/rKkodL60zjG+odCiKWlvb/A
EpBjiMRF72ebqY2hGO1rP4k50k7GlBU/VOTTwiAsDCE4HVYyNzsnc+t+LogwShVvDVUCqttNS/Vl
sKFEGrB2lvISA0c8kAw/B6+WVxmJAEwhxt2Q9NrrXn5sZunk6LNz1go1e1/BHbpWqthjR2wDWoJm
SFc6XT8gRaZc6081nq5utNzpHOdcKaL4aBaTch6VaH4fM7T92DRD/DWExXM04cvsVO3uWIbTThmS
bFvmVavKSIXIReUOtns2teFiT2biz8L4zoCxFwS73k+hLfwwfLIiicwqDBcJJJdTeajtr2dDaKWr
T6XdWOcxb/TjMk7zOak1deexW9+EWJGER0mfo34HYf92VyOurog+p3XWGsohSpS437u+8GhIW/FT
WfDbgpgWYptYk3/Yq7xnFk2VDtRfzmrGSA0ECoc/59Rdvj2+KNZ3IQui2EOJnRAG5Zl1vBT1DH2V
HIRz2jaWfeiXpfkUVmM2+nU7eX+5llD35Lzv7KEc/YOICLUSilqrq2nMYXvOdm4TMCBW2CdNeh65
Zk4AXPagU/dMQVeDPEphFzTYqj4y2GWjOTOmBsfo/XTRh0OqwvSK02UPUXpvI6XrIYkoCfrrmJo5
waB3ls4+x9OUH9wo079FomWQgj2FH8elcg5Pfzh64NwgciQsVRn5e34630uZW0KTWIjMHKNDVCMk
b2vZHCDn2h4NssX/wR6BF01pwmqKkCt7OlyGPAQ6dq7TxHmHlfI8F4sIbKefT4WmlJ8er+/OpyMd
R5ZFCotI8Ort+szUJmSX9shbyz+qOkeaWivnr43LKLrHpjZ5KYdAqnxIJVxQwUxDv7WlIck5dHUe
np1paP5kolJYlWj+9kX3Z++K3P2tM93GQvIqrPRLrLWIQQn4s+OLpUXza8WTMaAzl8fqUS9Ts5F1
06ba+ZHrt4k6GBkqPkRjzKMKvLrPTQpHojYV55xYS340+7k7FmP74/FO3DNCewriAwESadTqAURT
jxYZgptnM2VuAAxJxZ/tbq/WIv+Wn2MTuRRZa6HhIgumaytzJPIUvVfvnM9j+zLmLfMS4149TVY/
fJyrMHoxF0c9Ob0e/e4MWnt6dpG8idSm3iYjSXz77dfOUiGGvE+jIB3JQbPI0M62yL4/NnLHp/BO
+fLS/OD+Wb+/YsndqvKmKEiYRE2sAwkJnindzuTY9Iv3lxY2qhkMY+dpv4XmooYp6bDVzUdI4OhO
R5WrUI8YU697N9V6/8PpjfG5AWXyiWGggsRQg8OECrK+sxg1Hqa9GcVBO412YKSFFfRNIZ6SLfw/
K+wEFDbOKmXJ2/2uQ7MykiWPg7hL6oPa5jGl8Lh6+quyFugzRByQNSkP31qhgT87c1XFgeFWhm9P
aXkYqRvu3ILbAwKimHBeikWhZ7YGFxcA3AVSMHFQUBDnj9o9TEZX7nRhNlaolcDMsaEa8l028k3D
5IWRWTVY0bzk1IL/PaTM/nl2LfzN4EkZ7gxGTLaxbnfMNcJYpKkSB0puhyi/ecq3upurvx4fhNX8
UD7/mxlaZVTaybrU1cOxKIY99S2DDNShsP9dvMlaPutOLCyfgCP6WIde3lyVQVnUd6kw3R/qnLX2
SCTC2Gk/75IxOXYTSMrvQ8UwxHPkadnvIjWhuQ2FM/wSRdPSXY24HFN/sRYrDgYw2MlhFmnU+qpR
omSnqlH/a+v2sKAfL27zSLE21NAkZxd690Z4WVYm7ZCUibXVCASaZvWalelyVapsjy55zxQtdzmQ
mFnVwOxuv5aapYx0gw4TWLnNfISCkUYJbRQ/9ZI9HsI6ZZVqa4wrkE+v1P1ZPzVl6tjj2Hpw6evi
0slpNdZgfec6/m0u7Y89wyCe3sW32qsU3Wc81DohUtBUFK7ZpoGV2rW/MBsb0cOQAUC0bc+PTd05
WQScEvhD7EkUutrF1ENjNM3qNBCZngee2oxHKzOem8fw5vIy6qSPwABIKZx0+60a0yQj1rs0UKDR
HtCFL4+O1oY7znd3LeQ7lDHgtFF7u7ViTN08KCnlqYTs7zSO2nhIbXRUH+/YOpvDGWRrgkiMjJWy
2Co2spAUrJNES4PB4RqqzdJ8bfJCg9pjKm3n61Y7/Jg1K38xkb//+tj2vRVil8oTtRoEFldXR1WM
UeY02Cb7qY/eqM9HBRXop5Bn/30tMiASEjI7jMkd+CmSruqxqlXFYdIKwtXHKoYbuCxMnfof1iKV
KUHb0GRYp3N5bkTLUKhpkBWWenAWB87ConrPvoJEsbSRIIJQLCbIWt3pWdN3gxbnWaAvSnzxip4M
vM0/P16K3Pab+A1KD810/gG3TwNhZWRMTGMeljoPurpHA3ahGtMZVjH7oIKSsyMa7Z/HBrd3H1UZ
pJ2ZF0fvhG7V7RdyiiGEEELxyIq74cPSz8ZRKGn9j53lO1fRZmkEQRRMANHRagSxJT3yJ18YURca
1UbPAm1SWvXVHHst9csI0fmLqdMvfjeVAzyTx8u7Z5QGAvERLRmkq1fLi3oVRl7MpeTW0XSc1XEM
XMZBQm+GCul3fIW/Hxvc7CerBI0oZzSjZ0DKertKo8qdMIRwG+STLrxTGDsgj6rYcYPOLI29qbH3
lkf8iz/ydnGBrJZHIBsljjpjDaEzHxH/7rNoQ/c7V7TxS6jYT07I4ECzvLdOMZcvse26V9DZsFci
RNaCopnqX5RQ035VgKH/JRqSci0q9kYK31sgtAiycJoGUunrdjs7KsjZAh4oKOc5reGuKoNx7Loo
vRSjE/461WP+8uwHpDREbkEkyoEATXhrMQrzXNHQVQrCcqErjJjvNXOT5IMyz9X5sant4jDlQVRF
YIVS+box3kbQuPLJKAOHDwUFQxVfLCehbZENUVhetFmIZ8uw0CIkM5FuF6UvWB/r1VF5SsyiA/TZ
zxG1E+8zcLl2JyvZngHK8qCBXPl8si7533866Znb6FNCHymYNBJqXxFh8nHgsfu0mNHy7+M93Lxj
LAiMDvwjLs3tkB9IQXU+J0UV0NgxD03G5X1sak/Z0xF4E62+uZmlIQnTBqeNN653zlTiQcf7RBB5
efr7aCdtewgXN5kuhMOIwc2jl/mVm9TttXSTNnrPVRd9Fk7izoBf6vpDb2dG/32wU+qzYR5ZTBtX
oTL5VW5Z4QeRlvC08riZvoDKsaoDJM5ouULJW4zrDLLbRuN/aKxTX2vat8rt+7j0KQBMnvAdc6ye
raRLRyHpY24uMZ0cDnj7Db1yWea8dYtAmeiaDVmo/SLSZPn8+OttIqCVFXlCfvIUoE66XmZGwdfz
UiRnLfdQFT0TVooiO7lpl7OvsfhU1iIPHluWF8f6c3JRgxqCJSfLCLeWBVCKNsol+pkptxc44tMp
1Pv6oE3C/g1dkflSa1HyyYUz/Es0aLjx/2AfwhwBIJMkN8JHwoxGBW3aUs6SLNDaKtJvsZJNh0Io
+XvR6vHBYmrcL50yeF8Snv1n02AKFPBqeDggrVOaXj0cPQgSeykzjmiYuS+2MSwf+oww4/EiV5RU
+VwAwJE0fMBFEtm++r6tl9OAYxwQE6s90b2oS95ZfpLMrfFCo1XMvp3pyvB33BtK5KuVsxQvZKW1
dhV6a6t+pY0uDFPFjgWqTZmSMtlCn4qDKCHC+q3jTOjK57WaHMbchPnceuVsv6C3V6avvZE19o67
Sqe/dRr5yvKuc7uR1697qOwQIxVA2VAJHip/znPnkCv9J2RpltPjnds+DbLYLe8zLhwdya9b92yy
sTERda8CtIotzfeSWXlXlWYZ1CIUvtFr+XNTet4+FWUEkJycBWqg6/AMgQF3mZBJCOYqyk9Lmnzy
GsU7eHq8h7fYXtmEuLyw1J6hQxvOKlGcoEz1JG9VEEHKPw2jqZ5VMexhlbdXC0UkYiMAYC7et24n
6Ytwlz42RNB54Vde+uFgDtqJe1Q9IGylH/RK+TjX5k70cOe7SVdHCgISHZXk1XfL2kiIEU3YYDHn
JDBT5MaaeqgO5lJEp2ExxJfHfnJnL2/sra4xpiTHgIdHEWROq74sxsAsa/Law2Mrd/weOXBiIugI
BNFrb+xdAqB0nKUMRO0lx7bJnZnRjqpxRK/B2bmZ72whHVwuJWQXpTqp/DE/vQlVXFadUVQiqCoD
1No0/jsZ0ZekLH8sXfj98cLubB+XP80rrkLofuv4GVVQJcxKoqxSqM0hYh7osTC9vdhhawWiHLUR
CYNz8e5Vns/gGtNl/kQf5J7TSp3cTvFDe6iehQuxX3JiCYBRYFNEK6tse0iLzHUEdga91fzaXrSL
HeXG8fGebZ2BisgbsFeKtm0UCNs4tBnetHRBos96dAgnns3TYOmpGdhL4e6RAbbuQONXVq/wPdpV
a0RJ1zdp35pTHzgxHCXfbdy2vBAz5Ml7ht9m1UfRas1zjFt5GcrmPi0w1onM4rqPoahObreaypBz
zS6PbpMoh3wxNGrf/d4bud1Oie2S2p90oilArjIc+mdCrTVFDcJuGA9xmCRHUbjtSwcha0d2a+OH
BHNUvMngTPSANmzzDGcvJ6riQdTU07GL6vosMZM7j/4bZOnmleSvJ50BIfEmILnWdGm0sM+YksDs
9rFs/tBsLvhAK6OkPcTZGJmnvjSbP+fQ1LvkEKbNOL+rtKqdL0YGfjXa+TXbNdMYIb4h6aFxsRlP
aRb1qBh9ZAZej+h/2DlqMLqMa3h8Jt7IX7drBnSGc+KjJtf+WnvDmePKVoFvBUNhZcup7ZyoeZ+a
S1Ie6VEprp/Ycd75/ZhOyit4UM8knBda9q6l6LaQ8U1ar31Wk6a01WCZnXqAG9LNyh9dr0KXdyna
mr+XNiCFE+Iyo/caiwqCTF6Drxd11U4kA1XULcfM0Wv9m5cszpcGtGie+E2fC+cQL1oxv1JARwC5
YIrJl8JNIQgP9iiEL0q7dU5CiFq71CpIxtdeTbXsNAzC7t8XngBZX1dDGiFmbGbDcaljXfxTFW33
xchbs/WHyIqboE5bbfDdWoExLoQGJuDg0Qi8MlKra48R5bsSZpIp3IvrzGH+6xLFnU2YH872KdSa
sPvco8zjHMmkkvGXFuSBd4ZQw4SIxXK65lSWeeodJ2dUFko50zxeBlNHYyfMY/2z4S2LyqmRcv01
0yH/FRWQ7j8LFSnYv0IjzNV3uduk+akJ+zL85/H333qZ5LYRzRNogAtbo68noU1tShswaL1WHO1O
iw4MqRGXx1bkO7F2MqSL8GQotrSWVkF709dhzE1hB/MYix8IkZfv0sYWyP6I/N0SG9opK+v09Njo
5n4C+UMcJYXCTQL5tWZJ6sWzIiqTHiaKhJfRrrSggKB6GOZyT/Xw7i4SXhM6wWjbVItj0xxgCHCI
0OEZ3pVA29A/VNX/YUGyLQdsBXwOkiK38cUs8rhOstAOvCGSAht2fipA6p/Ldh5+e7x39xYkqUOw
AaXs57r8PWVdq4nStQOHCYTva7Qkr6HliWevdZfwhXoqLSyKq8YaWVurTd4r1agEQ57rUCuU8AjU
T3t220DuQbGGYyPRnZu6WOwusDhGzQk6t3L+oKUZHpPa8s6TWe8Nqt64HKZwA6SMiMzoT8iQ4KcI
UB1aHkqvcnmnxvC7HhZzikKeljBjAQmHnQdiawxOGUujUU/JD2zyrTFXLAXzvBUvKKGLBIOtuH+j
zVod4o5ZkTu2Nv4AMoIynqy2U/Aj57211diRYreJ7QV4vwCR3FJJqmpvDwV93wzQJV4j2ORrvSkh
3BTwqeEFRTHCt7XTCsny0H3aIVgM1y+YTkkyXPOUE8XjPtZCLxjNTgURIHW60qHrjyKrm71Z3neW
xL1KnRT3Bu6wPkkwkxKVwjZLimvhgzLukaPO9p7xu1YAOtAwQP110wiOjQxFoCoKg6Eyw+wYVWX0
N7XZZW8qwtbn+DQynaLyg8etw8t8smuUc1M7CNPE9FMdjkppdt1lUjNzByN9xxTROvAr6i/43Vr/
lNkAI+KHphe0TTqeiLPng5aENhM6+uZp77bZNObnAAGCoL42BU0XKaio9QLRdp6vDqZ3iLRdcN6m
cEc4B+sZELvUjwEzd3uGasftUXgow8Bt3Sj8M20rV/0gTCNSgb7SU/KTZRDFEdh+9k+syC7a4ujK
XuNlu63Ai2EncyFKZOdans6aK8XQ0sljvDvXrUh688Dka+/Qp7tM/a1Tkg5TrJP0RtK6tfpEaZVp
ppCdB1rRqt0pHjO1YDZ0Zew9v3fWhDQZhsi9YYiuM62wsaLGUaswsPqiPeQu1aZCFPQD7Xk6Pn4Y
75jibidPoJlKjXmNY2652M3eVJWAoW3ohtX611EF0FmAyXrekiw9kt7L5ibsllt3yfKsYdJXHV3a
njEjmiecEyLDznlMlaeTRq4l+MKcaOy5jOS4NTWEQ132mh5dMrP9mrngfKd2Vk7y/9opkdxxCVnT
ImHEHOyR1ZsVKyWw72SOLpHZtIfGWvqD6Y3R6fFH2mTe/DKCF3CEBJ2AI1fPcDolpGOjFl1EVZ0V
gHi+F9v/VN1A0lI+p35Cxk2zCEi93D64qDjG7eZZRtlB5ejjSxz2rg/ulip8P3k7Ze83H74JoYmd
uZvoZ9BUJF1bfSNFj1tLqRolMBXDLEZ/8KYk+zCriDJ/XHRGAPt92gw2Bfklrf2K2Ue/pY3Xl37W
Ip4rATRlHlSxzfRjtWM22V99Xjoa8NnYDXeCx80Z4YEgIiHslmg4tG1ud0QbI5Sjoqi4ICj2hyhT
Mqiy+FoyLmynurfxJjaeO5X6A8xRajur7xxWA/yvTJSXycvio1O19snrjGrnIG68SVqBUU87Cc+l
5Xm7nGbWlrKy4H4Yo95MB6Qdqs5fBsT3fQSDhvy68CP3VES3e0gIxEsLIJ63CUG4W6O9LXLaE4lL
xoRO0MH2RmqWyIFPyzkxu2hPVGVDQ6Vhxq2mSnlzhM0oA9/a8ybNi0t7ceADFcsvSTFF1ybUin/V
GYHRE0S7pEe3d/AY+VyVsXPxvKQaD4aixO3ZqCH37GSMm8eSx4mUjZuPMBDhjlXAWYQJoxUAmgRz
Ev7VzUugl8rViqKv0ZS9Sxr7D6N23hXGXpd5WwLCLncGQTxMHNnavt0HtzVKr4oij30QmuZrUWn4
bhK6h75VtUvRx96r5rXJa17p069ar+h/hmZhfXp8f23SZfkjaG+BRQNoBRzz9kfE1WCazJryiBRE
op6pi7jNiUFFhnUpcnSTfTeu2o9ZXMCFemx5e6IoNVEIQpdd9m/WihUM2KlhIc1ekGm1KHxLODM9
38Ua/hc7XJYkzIhVoMuyXqFdIR/ZeXDbG+d7lC39r6rRFjsh5L3VEBNQMiSuoy+6ujPpjyZai28F
lXCcdzTiGcyeJ/Px+T2jyMDRIUrl1ltZIVDNXT0iN1qI2YzTWGbaeKy0adzrvG7vBDI92NJUJ0kk
mPd4u2mTFdFcmAjyyZqTAxg58eo5fX1M83pPi/zezsnJNiivUbAhqro1ZXqZ0id5FtKdaZI/bTiX
gZVV+vn5nYPsI+cQIgRK2fXWStk2IfPi4jAwhmw+JUaqXnoltXdeie39zbb9ZGW1bQK8T0tCFAaj
k5QfysWqriI29XOXKPov9Nmd0+NV3Tu9UveZuENS29dT2Bn45E1Ug4iwNbt/sRf3r6wepgNoFbj0
8zWtwMk8tnjna0nFF8ldeCujrC4tOADoUGhFGETx3Aau2qTHePKWXx9bueN+sE0wZNNdoI638om8
DpGDSUUYKGEbBdx/3mUsYvWEd+wNP79rioYQxRqppL0W3hq7kbDB6MPAyazPczlRWXbShpinzHfe
mbtbZ4FrlshFSD4rFzSVjM4G2uABg1obv9cV46SavfW8oyPxIMNDiDTcr6vXPG9se47SUgm8vK/t
Q2hH4TvTkAyhpz+RVLUkSORmlVNabw8UT/xYemUcXYBgFB+UtBhfU0V4h7lvy2+PTd05VTRJIH8R
zAMoWNNEjFwsbGgXX/pSV1+7cHZfSkVpf3Nzu/tmOU2zVyuUx/QmAGbYMjHw2/pkAX3l5A3vJJKk
WXxhLvIk/LE23PioN7EJWd5Wmr+JZkP3XI1WXH42ss5pfIQQ2uaf3umb8kRnW61TX4Rt8QEuiDF+
7BH9QAkM5oDll001lofScbrIX1wxmKCd+vCvkNlb3YnHdqK+hnSeOLapHqW+mi22+92unVCyoDU1
fh+OOheMJtq+C6IuV/72kCZwediasjprbRd7pzRrVRj9EeQaeK+DqfrZOCrZwegmfsFojG1/iMYo
/bNEPJzJxJ6a5IGr5MC4H3+5Oy4P1hgMDURLSUSS//2nImUDNNdEa+j/cXYeO44r2Rb9IgL0ZkpS
SildpassMyHKMoKeQc+vf4vVk5tSoYR8g2707QY6kqEwJ/bZBibwJOonLFCzPTKd/8etuJXmkIR4
JVI0nyzFYfRqmHoLvuy1cHagK2XUrkAd/49v+c8oJ2c78inX4ukqDomRfbOHYY4bcIz434P85TQC
yMDOCHoECIO9bYX/TBh2k0oA7rPU83HaROkN7dTS2Il6fa97CGDkRsOldcthDk50MhSRRotdFgWB
cmSQHDKHN8bYZMbV1ri7MHXnX0UPnEpv+zfQs9MHZQXLpZCuKQ+ZSOXOw/5ll8zBvLdWeM3vnUDa
tjAPt7bFH4+LtxNYIP52/QLfVsxirWhuPWcXpJ7z2Nu2vHACni9uhqKJu/FY4O+fqfWTorNaB5at
oHsYckO3oTEElxj1f5u7TWOLbh/QhO732w9q+2ysLInmNKkkHcMsGCJzkZ8wSrqkmz8facMysIrd
LLVotZ9cuihTc6wE9frQepORRbBBcPAUlTGNsV4G+qUX9elw/D7b/Y7chq4+BeDJfqLJnVduESRX
pb/gPOKbhZkfZFqkxGTqg1gvwEGnpdI2HPo/nri0TVCCnZzpTmO2uqdA03CEgN1UyubGGK0i7mo5
XCkfuWmnF/qFOub05vozKJv5z7xCVjvZYxpYHU6p+Gp1iyGeNW/sdouj7GODgOGOKveSf8z2Ef+9
uBjvj5BkA4lsPvXkJEwwV1gRgms0ByUeUk33qzKN16JTD5Nf4GhhNPsym452mV94ZP3lx+Tts4GU
G/HvzO4jaaEqpPWaHoRpFQGpDWn5tEDY7nbT6jaXjuK/TOvGe6KaJ3qHYvSkxmkHO1FGb6UHIyVT
b/IrKnrZEQ6V5vN+GoNlvnCAnW71bV4hPrFu4IWcu4a7nhCaqhgwbf05DHxF0GdRXorT/fsof6wo
gRJ5Sbzd6r7fViUm6OnBXogHJMlMxWQ7vlftwbf8obXyOSgGAGHejmJYvOucSsiDS+Yz+j27UjfE
kKW3wnVKNyTVxHn/7OG6RT2KDHnjfpz8XPpCTGprd4zY9+UHskwHvDCNSyZqf1mCW8sD9B9FNxD9
yewVMpj9BY/6g1bk9U4XqXO/aKZ5ZQ75JdD3L2cJDUqekpyVdDdOBYqagnKb5zr3Wdu0T0JA1mg4
IHeWUEkRLoQiXw1O61xQDJxvbn45nBZoi26F8OnmdpY1MGt9zQ6Lr9fjlexHc7yxU8eQ+wnn8O56
cofiR59IcsRyQw1ePPcoa9956xGkDf9qw2xg8oCGniyfSWqu0YsyP/SOrJ8n4S/Pw9A3T/++xv/X
f317lAHWBFBF2Af6hnu/XaaDOVt2a/HQzOeqUverU4zJPtBkM740ROD+0oAUtJu+rbPjnCgzOLRO
U63HbEXOyUukT62d1kPGv50622sfy2ExCxVynaO5l66r3J0gRD642oZpdksmp4KiZAx+jDU2upFZ
NVMbIpzw2yuzU8qO9HHF6b7O07b6rCe9accpZj3uc+JMnAlQ4Fsv7ldIn8fUMkd1a6wC+99kWIV4
wvnIzb+nFanqYTrYhlaGY6mZ3Y1prZ7ABymBLoAngb9cZZ2v9c+oHQwrdlq9wTYkaXv9a2Kmy7JT
5rR0O1FKr4Cpg6tOlKOJeBwDQ6K+NLUBY0o4PzxasqS2PQEYPw8mKskmNZZQFGqSh6r2Wv9XljbW
GM/CUMYtNgGrE3WNO1bxVFqi20LEF/0qL+pSfxQ+iRdxFcz6dCMqPSiuctafF49VjdVHoDml9ZK7
QR2ErshsOwIlT0U49UTeDGGXEQhwv1kR6bcO1HaMKgKT5DIcXqrvmJ2Xw4d8bHwznGa9dqK+Us2v
2QMEvzZWbSkfle/j70GDhWQPrSF2Iw6yGVVa6aIGiOd8Xr1d72eS9WgnXXXXaqU37DXN1cwDNeZU
Pi8pmPoxUYlbHNWaO1M8bcYhzzPKcfMWklZBDFSX58YXDNC8CW0zxJflnlFw6NKhd6sfGv0Y9xvG
zgnH8phW1Q57FVmFxOPWxW7BPVuIMJiprVKYxcYw3fsO7Y9dg8sFEYxFkBJVoziIBF15x80ejH6x
dMz63B6jj25ZELIWcCf7eOqMzrvLFsjDiFjSxox5iubTQ+HUafALUWUaPLZtYzSPgTWORah7o5W7
4VpqXXnIXc32fnTC7dvd7Fu9+qk0p7aWMCnFnBlRYxla/dx7fcAP4Df9NF/X/WB110XWL8atQupQ
XxVaINNd0gxZIo45t7r5igbTNH9Os5V59y657hYBWIY5fJxNsLu90jKcS0QxG9PnBfJYfyzo60n2
mj7M2W6zwmiO+JvPIlqxUcnMsE8FmykcRVbTaDBVPf8GYpjMuOUO6Z5rLfGtPThqJR61DTXclx0k
uJ2g85pFaTBZlMDTYmT7eu7HV9UYqt71wSDciDUzqpA004zQv7XhVxm7usv3eTtY1VdYuKQIN/bs
aUdTK/rH1a0wBw/tYvWTKTT9bgw+rHVX+U/VgDHag95OJvrLoJp0uYZq9V2AIWQHFDRyrJx7faQ1
dqhdMZmvpVNMS2ziDx+EGPdt/089VhGxITPRX8+EMMh9Y/eOHvbe0vlXoyW9YAd4klTPDVexGXad
Jb829dBbRIUNXW/tMWIU33lVEZW4Gl2eHFZjHZrd2KTz9FlzepHtfL2wHZg/arD7qBTjVO6Mwew8
tOVT3uwFvJPsg222miVCWjFpG2Pw6mahVfj99H0i9mg+miX2apHtVYo3UjWayoillLWxmxIkdhi+
kGP/Og6BUXzzF13O0biKALM6OrneL6NUJBSFc+lP8qqSvRGNVnd0zAnOht8u/s5yuvbBymB5RFXv
tmlcu+4YxFku0i7Cl7NrHzNirW/ASKZ8Z+LEMpIT6WbyNlnUKsNV8/IM0kww9I/+igY2nMpq1FD9
JOnXDeQSMnTVpNYISCzpfmdalrwMhpLz9VoNSTFA4/DHqog9WQo7AvgZfRWmdBN7fF+WmfonHEbZ
l3nIWZbpd4Ys7OVo2AUZI+5iSv2jSpqZBZCUxbjGbpVrONUGCIDHKjTsXHcfmFlzPdYBGuFnXAOc
6fvcDm4fV6MP7TTsO9EOIZ5klXulgtK1omropwotjrtaXoH6AaPQ2Kpll91mazI3aLMbtR3fZuUi
6IG6mD/IQkkRem1VfMcfa0xzdMGqV7H0epxyV6fhb+vGssFir5tb17hpE00Mx9UuXGax6VSlZyzb
pPdDD289/1pfzdq4DvKyfgkgvozXwli6KpTBKq7Ldta1Q8asOvtmHlo3nDKGifPKMj53gZ0P0UyM
DY06WwwyXnG6d+9yLl3tXqasiDlsdTRxd76tHPO6bfsxvaq8zPe+Z3mSrfdEDI8dN1Zrqu4wZ4vf
YEg9Qpt5TNwgUR/Qo5hPQZ3zsK5Wu//kj7bxI8GylqhebqYkIuBmuu3SofxMDSEemnGwy1A19CcO
mtTdz0iuxte2quY5AsFc7VsSXTznms7KKEM5z+PvrF2dX8k0j9nBzoY2P1QkWnMsNaLTeTwFDsYq
97lnz8urMkYUHBCPUn/vl2vKLrLE6npMk5sMT4WzWPLG7w1JPHPLfVySFNLM7h1srDH/WaDYti3s
NC1Vvhpwy0uIzmrxaqLMKtccQ3bcWl41EN/KJ6ELvw/zPlntqwGPLXN9aLd/eC3qLMedQisaexCs
W5gc+6BSwxjpGIv8qNzEISxshGIcZl3Wa3daa/UPRgeCea15sk23csjJw6xNzYHKoqr02FoH57s2
9xLDn0xmzg+bOLU8IuJCNE9a4jRF6Lhwye6GRMjOjB3CNn4bU2a8sJ+05LUaVSl3i2HK7HdOcTpH
FVTY9/aiqDh51IKB8HqHcnZa2Lej1M2ytsVhLu3i61ikqsN7dfb1eFl17ULhef6KoBFKF4C7HzUP
6a5vy04TkaO1Lok4+Ij+NX4oK32pqdKWqIHscInr+LfReD7ArfRpdEBSeTtai+GxIw1bHvS2G26w
kFkjrL/Me5lU3gVg7PxxyUuFQxbv682Q7hSK7TC46mvTk4e5mn9S4rZxTRf06kLZzt97UrRD7d7C
LzahMejO2+/RnT7TVMr34FpZPWiexnXrVuu3f49y/vyHNwfasAEOm+vNyUuPiqC1IQsgb28c+aAX
qfeqOVuKdyoMUvrMdL3w8vrbgHAE4HESzcez5AQZs5Wbz9a05CBjTnZrFqlx3VLqXhMw1+8rb2mP
//7Av/xWoAC4VW8mZTi5nCyLdEF2k2p9ceBJo/bmNIijKY3pwjT+dRQ4PpvnA/yyUzZRps+GVZIi
fGj8kTdRVlI06ZPKP//7Y/6yxgMa/TQNAaRIp9z+9/9A2jwAdOrZpTqYFLVx42huRJMMPmBhufG/
h/rLF70Z6mTeDEsaC9hmdSg5++5mUVRfdX+61NQ4f/0DLuA5DauRfQsE/PaDCBTOmnkZy4NER3Qs
nYFej7E6T4tfta/S7fU4m3P78b2fRlt58yJgY206r5M13wy6Gr2sqg7KmDMRd+aQbC82/ZIM7+zX
2mip0JVdYBocA06Zo9Xa8LQzmvowe1z3qeYX37l5LGwyy/X53590tquYQrA7dIX4qmzs6LfzmDdY
ToM79YchoRK0NT2PZDC9YtGPVbD1bo0GvoVohJHSuuAnJOWeoFBuI9U8BSbDkb4eiXntNksV7Ocd
+LD//rKzSeRM56AAXgMrxD/yBLvQly4jTcGBYpAv3o4XuPsSTIW8rpei//XuoXgCwdKzgO1xNT1Z
FwGKI29YGaoPuKPywZfhUOTyqs6aS7bVf/mqDTOEYo5DDW35k6/S5nocRNsbB8NOyEcwKFnlJnoa
HXnJJsvnp39zj1h0F8jNgZq0OX6eqp8NY/bSiobAYVhsQx3hEZvfKr3zmtBM0+zVEmbyKFI+dFes
tSx3/57Ts2NkG50mAZwA6CgYO7xdmKWR9tISjJ6C8OyBmTzKLvcS7exvo0BXBrJkDDJ0tjn4z7nI
O7txgEXMg17QDMCwc4h1XEEunBunmww8lCsEH25Yo1wkpyRizo1m07j6h7Ey/GNtteuxsIdfA7L8
vT1Ul6budI0gStnaLCxGBsO+7eSjehzUvLkqkwM0mHpfr/4S65ZSVyIQl1ziTuePoaCo/mktW6Ch
pw7jch7gCy1Ar9S/TlTASD0OSokLcOf5/G0WBhSem2MwL4Xtg//zKwWYIAfa7PqHWbhfemHcdqVb
h8Ajj5O7phcGO/sk4s+3k5eDilORf3g7mKzwW07M1TrALGimuF8U76xaFtm3fy/w/6Gn/91gm/so
ek/q6o02j4nP25HMvuAxEfjpsTArjvY977dJz466U8oNTlpaf/zk2M2wvnTtOtuf58asDBny30jr
nm5u7sSug2DwXha0/+9QC4o5cpI5rY5EiqzGQymyIj8MQD1gUQEJYrs6I+E4nGC2VT/GAuJCBMFZ
7z4g5xTzsRY0pnaGl7UyGs1WJDEgkdBeerPxSZJsljrfLYmljbuaEiBzw6DQp98DJbMd14VZ8lTO
W985jBMRr1GdWsaEvcDQZXfrXFTytm5aDJJqJ+Ds9/PVElGzwPhBDJg36b2XYgC4c4ZkUqEsdGu5
cQqkDfgoSzqRH7zO88sPoist98EkCZLcuFQlZWRMSwrf2ef1fiPKqtWeFieQ9jVrxqtv7CxLy3C1
rOUbL/BG34nRq+Z7A6d6/0ifE3JJaCg0qgcHgb36na8zUASwpo0DfuUlKkryPC/3Ai1wFq88rYxd
Wm0xLaLwvd8Q6vjqCRvX4ahnZTvs13IpgojgmOS7KApM/yxB4Em4+JpThNPiEpYkB3Pyr7rENL6x
5KuSeGRZqYO+OkTZI6AjU7vtil5/murFfdGmcSke+iJxtJ1M8vobqin9t+zN9GnJdIXhGlakoMva
luXn5PPU4brRy48SPDSIPddtnzJvnR9UrQ0I1ZxZu+2X3pn2FSmRAo8Trq/QHJe2ibyyQjlbOIR9
R6U5FsFtXnjOD70Epd5RmRbGJ5AWe7lNmyD5jnlilsRGbcs+CvJArAKTFG/1o3x0upfKbRBsY+6v
VKSrMmhjw5gmsFkkZ3K8Iu8iwDdaF3rzIvRgqW4w0ZzIb06XcryaWhR8NyKxra+Tstfiu5sKvzwA
rTXawbEXq3gaAw42YjN0Uwu71gselLuO1hqNhiaMj4g/zZeyXOxsX2CUU6VhzbGYfPWb1s9+gaiW
HzMpsuFKr/PJ+bCktIpi3W7oSldrxk+yrLh1P1Uq69Ko1BwCekY5GytvUb3G60FrNNpLZtH7d5Wo
8uG+zjT9a7nCHDmYovazMcLrzxsegll5zY8pqLJXm+Sf9MM4V+3z5C+G8VyhOlc0MvMFqCmbV/fo
q7ZBwKx7U/HqBPnixEsXGATxgcP+nmm5jeFiDsTIkRJu6WGga/p8W9td2d7m3ihfsHfRJY1tVn5o
ZUvivsxTGfS/pZnAG52XQhehGpPqdbJl09+n/Wi4e1cfdP3Kb3PXua5b+Ka3UAsr+zGrE3Vn2Y2D
9aKLHvmuTkQnY6NDfQYg1IK/WXQR1ocG3WP+AsDPbixAl42Q5SU8bgJKzjsn9ZsPOKPT3HBwDlCR
sBIjCA08gMtdoeUouQkswxYKOLo+TilRrDszAY3deTqqvUjaVWmFvaVnbQyGDkovPOn/0DVnzW8A
5oSzX7hcRdSXgfmIC1PhxKso+wIjBLPHe933ewClKe1UZE0bTwzYxf8w2wUdDNdb3JFguaWB+z1Y
9RhJs6M/ZA9aN4ZOX4ITNamrrNiH9Esoi+fn2XEy29LfJBbY5LWu2x88P5FFJIVGrseQSwcvF8/M
RKRoe/w0J1IYQoVgnJYgiFsWOVm6PkvuLrGzLKV/SA1egDvLkO090mVmd8x7dSShqf3hdnAJd7Yl
7Qf04XWOq/haFtEy6+uPdhU0Ih38Y46mhRHcTvSBD3xkrGWoLWRm7LysaXZYk6+f0iEtzBtrMRPr
ygOz/pVrqsRIZKxHh7PYStxYE7P3aYbH3EYL15IRFnXe31HmlV+GxiR1R5jZCAxrto8G7bCf+KWv
3/tqFJ/NHnw/UoForajzepeZM/KijCeT64GXmgdAKnXnR65k+iXL/SmI+h4pMpk15jiF2ooOMwaz
8MXNlBTLLw5PqwlhrUxGWNuzQQcN3doQy1FvPjnD6gfEpawreoBKfPI9LSljOeO5scsGP4PdNxK/
jcVSCS4h7PbRbsvg22Sp2oxmpylvOjqGKyx/0V7LwByMeC4wfiddwVy70AiSSe6CTJnfsS7CxZ9H
EPMpAi01wjwLgiV0FMAnhEQa6VcTCH9CQexZ085U0g8iOiMrHXzTHZu4gCJ+k5DY8KOc1pG3qszG
kFlFvbKQX/uzkHppH3PXGPKod2vYiDUl1Acnh0C9swqkZpGUnv/TMxvzo2cvuhamLGEaaSYP3mEt
OwVnZxw5gFupwScMEseJZTKNXdiToExuLYf312TwPAvYWM9/Bf1kfkkmYmd2RdcPn8ZR0UQdGy/4
WKSL9+xVQ0H47LgWt8k6QHby22FQEXLqbL4WXU1nR4Ol8YWcK5P/OGFQHa8d0VJxmxrzHYLRvogH
6N0HrQ6YGRRs3L++p/gbcdOoZDykDhcGoGFncJ/Vsx+yQvTH1nabn13K3Q37ITPLKKm4fHatry2P
/HLTp76rHC00MtU8myTMtKHywGFDpVLrLktnb94FbZdVsQ4pZQhruLHE7aA1+1STLDeG2YTGcjta
acvSOGk5GMasKXYw5cS9mnpMN1ehxJNuZ724QlDmHE0udwsRqtc6YTclrti75VA9F43y8J1eCtD/
0SS/FH+tnoNmzkAon1RZljsIAUkRF37lPLceXcGwV51VRPO0OE+y0yasgDFX9verZtcejqmF9Vlb
2SF8+tDIyO/0+rVY3B5rOZwrf9ZL7asI0fFIAyNZER0YA13YG9Ut5TcNGzKHzWIE7NvEl/pu8TqL
Gdbm5ZtV6kYSCreukx0c0Fy/ohWJHcI8m/TlcilUHpInxrXcNnY5YM3hrnlktFVzTadgyUM1FQI3
khEYJ8KErnvCHHyhQQ0d9w7L5iEHnHZaPySHRs/jbm19GTWD53RX68Cc7fLVzlQU2IT4RbPWL7+x
x3Y+KjzlPpe0gB8qOxg7+l2j6kMVuGsdVvW4cNuOefsLbGf4pYMPBJzZnfXatBAErnW90s0rMY7N
rdWt0HPRR3FrrsqmFeQmrqSP21TlM4VX87HMq+6Lk5jIeiyjGB9J/GyrPa9177loJ+OTj7m6F44T
MEiIcIAyNysX7dmDMvA0EpCMxbHKsSgwZl2QnSasWduBWFu3q7S9Li6dFcvxelyrnp7UyiQp1dKA
SBw3mbeeZnudUx8PH6RRBSmBEUX+lOm9j+P0XJrGYa2LqYzHSZtbtgd3X2SNrvnTXDgC40at0xc3
UMkL9q1BzZlOTRX2q0kWqo3b2hgandGaV2sXTJqI3NlZykNm+b28GrSK3Qj3VA6HZnTy6ceAm8ly
RwFua3FmidF4SZYZs1e+ViWHts2Hdc8sFeXVXKYuPyjZedCXB1slX6BoiOUDhUNWf7IdTWm7yp9t
FQ2ByubbBj5Q94i2021jVx+N5NiadmHXIYGOHN7hUGe9v6t1U5aRUJ1IP81N1tIQ5z754SbBmryi
JZ5ou1SJVu16XZ/QM4y56hGBcY3cQVuy2zg1lee/Jpvp1t5qzL7alX7f5tdD6gpzN2EbsO7dJDf9
W5smXf/N6f1O2+l+bgZ7UtQ69weCoYEpMLQFlLpqhoJcXtUfkww6+BenInLsPkhTbT2uyzKZR0IT
l0+K9aM+2t5qNGmYI+Vo7krEge49zA77hWe2qe2YpMwVYTon1RBpititIybIQXfjdi0vHRyrq+Go
JqPKbybNKHz8AKfKv1UOyYeRN2aOu5c5bVqu65pyE3Z7mkV6NjTzgSLCmwBgmqaKDZ5W03cQec16
xZJogQBhJpl/61GAfmxrePhbp7LisqwNXh+ZXVc82jSSdD+T01qkL4O25cJEGs+XOirruqtfHVSi
RgTK2nLHpaSQjnh99sO0a+ZRq78t5YDkjkSZJrixea1a9yT7acVVs5hiprNmV9o95jyk1rEUbZMl
L3w9DXazrOfiWHFcjvfGXFL6WVo7+TckIk/BGvslJNePE3leS9ySNVaEZuLUzg2cGKn2WRk46wG5
hIPnJG/w6mdpSuKGCb8e1jB1xsSIoPLb5b6ClJvF/sQT9rmwm27Bd2Px3Ps8b7whXueebDrYCOvy
q2lnWjzhXC3Yfs1dZYsdDC/fv67GOWt3daqrJ9VptXVFR7HhJePnHTnwjYBqdQ+0ZvCHrpUK9pq1
ZGIKiTEImmu3qoP6AvxwhnVsEmYmHDkRbH14zW9BgREPJEMf1vy4itZ8MXn3v9L1a7772pA9E6F5
KS34HO4A6Nc3A0cgjwDVytvxmqRVVkKb4zh1mhW5jec/N1VVXQA7ziApjLZ07iAYlQCJ3L1vR3Gr
pF5pZhdHCWuLe2Ih4S+0+kZAIsIC95LpwflH0arcvCFhUHuIK08mcW7nAAJLIY9WshJlJ4JBffVx
fHuvahfAHGMHmHibrnGT0779LLsBo6GhnOHmhPdsKjpWowkgWqr8EtH9fF2gEiCWDocjFgXE+rdD
NUnS9wZRMEetrNs4t4PhxTDaLh5dab0mgX+JYnj+i/0xX96+DZQc+vTb8Xp3sfs1HbKjqzgOinWa
KqwAK/22Lyvty7+hsL+OhX8cSCIcrrPulADWCxLXyI5qUSld8Kwuo03+8yJG4Ty/dyzalcD0oMso
XkHg3n6X4w+lWzZ2ccSP0rru6CrfU0BpNxMl34WtvOF3b/G9rTOKFyBqGNB6/WTR5+Yy5ayL4tj2
pTR2Yy5N97tsEwhsKwjWg2pwyPhgjkme3Y6iLp70vhnHw7u/d/OyR2QCoM55cvI7rpvUMuVFeLS6
RhDqKIZXo0coFmYO1+a/xzrfdiTQY4GOSQI0e4hVb+cWRg6eCwL4sVnHdD93rhN7s3T3/x7lzOCa
Nj1FJXJ4MlI3veXJMAl/gmuWZnmsJ3hJoGc0KeKl1Mcsglfnv/QBSfFH3mGyDetJzcutj+3b+oGn
ZWZTlKWrflgX3/1oTKLH7DQnuTbu8TmSccKNOl9Trfvta6Jlk44rUZoHeRwIr5hfKq/x2p3Tzkt9
aGa9nzEKH9rphegSZ7wNKMSSna3q90av/u+DkZ8wswZUmm3//Bf/thCy4v1UHuVQDbsqTZKIYu4j
4H93/Pfcnu9ErOs5X9gZyCDZJm9HsqSvD2Dw5XEyanFneOuX1ZN8mVo+vX8g7Lk4WOjwYH170s2X
tl8bOmX7EVrMFCWJ7u8q7rpIICW8sF62v/ntNuS49Ey+i+YBR+jJyTnPOchJVdTHoAqcOyRWQZQX
3Ss2z/ORKtPaQd77/e+vO98IaDC2YxpPEi7xMwoGj+wa8LI8YvTjxYOVDlSTo/XuHwv8jIY0QAg9
Mpgyb3+sXNewv8m86kgMhyTsaOqLa8GWWGILO44Lh9n5LG7NKxStNtUUNcrJGkwd9FVpBUK3HVp+
rLk17ifKGLpDunYpUKByjALTq2B5b0TVlhqGlS//gu/OmjxpyNiKD8vnoT561LhZWCqaMWHf+uZ8
4fg6W/wb34g9ho/bttPObBgM2111mI/HJVmW0E6g5/lJUEUaJ/SFoc5ucw5IVJJb7AZcoLMmk7PA
ZvFcfTkuc23+nufSjcqhdkkaNFqq5GZ8fOeCZByknyh1cPvg2XeyVFJLYX2hDetxsOW004NKiz27
tC+skbNlv2mn0buzrXFfME4NkQUYiTR0HlAjjog/miRfPuNUM3gXOvtnSxETWhQYEAkw48Fy9+Ts
cOZKmlPt6MdkQiuT9UF7HAo0rmFZ5WuY0fRKw0mm66/3zuFmX8GW4zqHnuGcrMMgB+cgTEEdlz5Q
+y39NmqaQr77l9qODGYQihMck9M55De0hgLOJ/U/9u3dDDDcafklcsT5L7VdJUwgqxwCzeluriS4
TO5X3dG2tSFeht6LIBR08b9n7PyH2rYRw0B5o61z+pYpizYH+m67o65mL8oUlqZTfpOm+Y0PgTwq
lH3plDrfV0zZVkcaW6ohy+TtkehKm+7YzLWoZcPyVKq2vwrSWe1rL7GOfV5PF47g83n0KHNgiW3L
nhfOyd2CyK03Vt0Yj1kXpJFHtnUIXXZ49zxShvMahKjAmUEF8ParmDwLzwWvP+Jekf72pEX5hnNL
2kbDSPDzgVZi8GhUtX3JIXn7P35zdW5n/XZccMkgOTq12h+7ZKjHuUCsuNbLb90am10vqvVGX4zy
sFAF4rObZ86rwTP56t9r53xmt6HxoGTFI3P6UwT+p+bp6zLL1k5ORz3gCi2qYTmaGV2Bf49yfuQz
SvAn9ZXXIt3ktzMrcqHMvhyno1QGLXf82W6tli5x0K2X3qR/GwpvGoifcKAIjzxZmoZPigQPjelo
NpYd6vOsdosvvUgl/qUK+ezhwc/Ge5sFibCcBbrtkv/MHcYdNTVPhqjAKLIvaAnThvatq80RPlOk
3STtmnwwvMH5Nop5LCI97esL/mXnG5H3DowoCERMLzSRt39Cr8gqnLBTPk4C3cveHDHU/lbo4NVe
6fTLh4nOZXtB//q3JeP/76hBpQ399e2YVi/NfqATdvRtcEF9QOxIwIb37i0PEQV/d+TEmK6fQRkL
kF8yFIyioQDZ1bWiZ1/0z/9el2f2bxQg8Kyp6rabwEbi9/ZbPPrfFb4V41F4AmF2pXWcYomzTOs9
KK09hKXVGw/YsywGB6teJOHiunjdFV6qdXuDBpC6SgoFm1TUzdSH/axEvkMPYGSXjDr4S07PCMLs
AQkIHMLj72Rdr5psbaQr45GFPD0Jw+1+FfUoL8z6X5Y0u5TDALYiBODTIpAovtwVpPRh6ORU7geW
dOpGuT6XMsYx25WH1l6XH5OJL8SeOJJOj2rHTy49j/6ywmCDOZzDNvgBB8bbX8XI2tnraTVS11f+
Pnf19gbbUnWhODy/NreEZ8yEeLbYvFlOLpWUNE/iTeR8pN4oO35YXRrRrAozCEWLm8edSDQtu4Ot
kS/vruBwQrP4Rp5/1J+nAv08gfn0f5ydx27cSLuGr6gA5rAlO4gt2ZbkOLMhnIY5pyKv/jz02bjZ
jW7on4FnYWNcqmKFL7xhDjMZ2G7bP1J9f3HTon37OSW6oZRlrCkmdcfzVSx1LZqmlPnl3Yywf6wW
+0Zw894+Qpf3LSqyPM5cgWtt86JKIEGJRNUMG7UnGNxBLrNTz0bz39zbWM+/VSkXgS7AwdQ+Voz1
Ct49n5SBl7XMsKEI1HIsUWzLyRmSWTNOIQTYezpnF+8yg4GEJw1jiyAgslnBrAyxvY10O0gbp/4v
od9SHoe+c8SDMnLZ76DdCfu1r9Tsi45onu7HqOTnfoGTQk2j1sz+iQHrU0aco7j4wHNg18/zmNWf
hWa0vd8UWfyKl5MrvRkkSANNsB/r/lHrs6z0E/LZf8ZlSpwdvYjiF33wvAhyN8+/6rFJS3bCQUHs
EMWC3WLq81QFLVIrJqgOJUs+0UAycMSgCVoeWku60bcFcttvY+lz7SdOgEUeDOUcjS9a6fDeNxC9
Bxw/RWK8LrhmNo8DWQZQKo3wdT8sYdf7hkovwRulPd7zk7k4iiy0QTy+mnivlZfNUSyGYYrTRDcD
0Suf0eE0uE7Ho8hqqI05tq523d656C62LSNyk1J64fOuLPrzfWQmprOMfWMFdNZn9dDZGULiEcyw
xNeXaHxzmAXKnBAREWmQqTrH8ny4xJjafAbYFOSmg4BDDYylL8Kft4/iRTDAIESRGL1wda+v5vkg
PAx9POKZHQj8Jf2hVLuEfrPWPxlZ3DwrRWbdOfsX9zQDGusykqtxFrfaUeg3uLUTj2SILjYSRgjg
BE1u7c6nujoK1Bc4MGvLxth8qinOXAiXrhI4YzY+SzCRn+cpuse8ujYKWgPIVVO/NSnBnC8eHe64
0mFGB7GuNQ+pUi4eAJZ77YXLbQdXiAcHv+c12N7qj2puNLHfYjOAT67tBW1WP1dLAAGGfu95u5yQ
imDsWkyiqANMebPlbCAJHH7NDFq5NgYldL8U4d47L9nlhKiMUSolEST1vOhfrGKfkdYvTmCEMsk/
KW6G7ZqppnX2C2Ed4/X2Dr+cE5e/yZk1eQB4bTZbYaSpMcm2cYJVLP0rYN7kS57N9yRXro5CRq3r
us2vrfJkOTRdXYeTEwyqM3xpxnh4VEUiv9yey58zfxbRURSghM6VjKIv1oqbSw+LW8WAfe8GlH2h
E8K175PDDDWr8aEj6vrJ1mfndy/V7N9QNGN6jCOl/1EmEM8OoH0WFVhyHqqH2z/WlQ8KEWAVxFwl
hvl1fg6mIo+cJizwAMzU2HqW0zJ2D4VZZMvnGeTU79ujXVlqkNloS3EtUiK54MV00Vg3k2Q0KzF9
zot5sNC52d0e5dqcYMFgZUfBHRbY+ud/JWpDPFRKFnZuMOHECyQyVQKJqgFA16H3bg91+ZJhuEFN
CvoBTt6koedDrfECcBQ+qmmkxdEhAPMW9FJOSauUnohM5bee3D2EV1bRoMhEfQnRmZUgcD5oVeeV
AiErDAagpn6t5IWvDNM98dLL5wULrNX0DbAOIiVbHH0MBrFX9TAMYijM76skyX4iz45A9ogeYkP9
585zdmUpCSdX/W+VtgJcsPNZ1ZMMDRO5kKCPBtcTCvITSmSlnxRqjjtXbbXHahrbe7aH19YS3UXM
r3GxgEC3+YCK2Y1xOKVhUOa81I4zKUdXW+6Rfq6OAlMeBSmb1tpWc3ZGF8Qw5i4M9CX/iabMtI8b
580pNJ7M+KLw2PAE0JBZf4i/tn2htHZGbC6CUTrabjE0cchzK7sTJV85XERQ6MKvhFt4y5sFixv4
yjxqIpCGlvitZhaHwlrgcy7ljzefrbORNi+aYiISEoWM5NaImdkoWjxGiskRHiqnAGzW4Veah6Lb
3x726gTZ8eiMUo+g4Hm+jFqJ22yssoz5mIQ/KBaonT8NbbP41tS03988GJQzXFrWFiSN5E0YQhSM
tR3l+MAgBHnW8UHz1HIudkOnmHdqR1f2IH0eIgtqZdz2W+bekugLyCE7DBLZhsjCNGgqSOutOv68
oxS+qbLwmMIU3FYUEhcbrE4aIkC8HsyskoJAtwb58OZlc5kJiu6EV2s58/wb9SKrrGhOolOod/nq
lOvui6rVnyoaFs+3h7q8BkEbcMeSQMDWZ9+fDzUMyQiIdpmDQcb/GjL87ab666JUmJvk2fH2WJdb
j7HwdFj1YJUVSnE+ltbg7hWN0xzA4NNpRqMZjza8g+yRO+1uD3W5GxhqVcAmrYYnve1yzomVOJmp
UUnMrclvwQLukqV/qzrmn66VQnUJCQAKtNsWe1RXRFbzZASFUPtdZcc/+8W1wD/K6s5DfDkfqjqU
RG3+oVp2oVs2VZBWVHIT5GiWZ4z3slPmdvJOjeXyA/HO04EjNaGChLrB+QfK7DCJ8UPTgrCPjUPd
4R/rLk7p5epyz0n2yoTwXYPOywei522vf/7XbU5ju7SLVuoBEhKrdI0DgFhm9pvjeTiAK5OXpSOa
sDc5ZG6NI56WlhVguQrqaXC+x7n1bkmN8c6tejkdYl/SILjQsOboBZ9PB0mnRa/s1A66WP2vN6Pk
wcikcSeYvQwhGGSdBixDQvltnyqMJtRk6s4OUNcpR0+vBQSozFq+kiYLQN5IoSAhAsbzrTKAq/Q6
1qu00qEekhVtYpepF2rWtkARZNs1D7E9vCpDHd6Z3eUSgrAiQqfIR00BENT5EoZOjqRB3ROq1OQM
rZShJxpluHMHXRmFhHUV6QXbblNaOx+FmykuKC+FgTGb5W40q9KPOigUt68fyhT8Pefp0Erq5goH
ZE0lUdscJQVCUBPXSRjkvbTdnUhHW33oRjX+gQRB/yVqpPGrNCpFHPS4X7nfqPY3zupk5s5ATUzQ
6b6djVr+TksoHL22eS3GT2uzXhzCNBz0dxod33Kf2XkZvpCsOtZ+UkK1P0SIQQmYR4o+vAONV5sH
hx5YDIOyoKimahUEi6jMuukRzto0H5G4GeAeuoWb7Zc6so2d0rcm+PSkGroTWp25+mTOZm/lXlrV
XbaHPjjMxwF5muXBGtU83ONQaRifDSGmL8nUFiZ0PSTkXmoE44yHUhfxtLPbEGS4MutFLneDHK3l
IV/U3Ax0SdHFN7uipbU1x033OmMmrcPaarr/2kJ27buqSukZam0ffZ4EKtm7UQmX6EM/6TgcFBBP
293CTbxAWQA9vLOb1vzEua+jB0sXGmV/5Mr8jJjS2Jc2TIIP0tbKl05jxu+iSdOzg4VEdPMw2MYy
7d0kl0gKabnhBqOB0Fm6Qzc/n72qFAhDqemMxpBd9MPnMRnnf9O6RydKLENu+mOqmvmr1GnyYCiq
T/DmpGUBTszB3OBqhbSrxNRT5yHi5QKWaScL5ozQwcYGQhpabcULRMXYfRdDdy3oRqhCvqd0Gdu/
5kYo+feuljJ+VHuUQI8GzlXKN81e4H712NWJ06xZduPBGoZZBr/UTOPDNCWTfKDj25wa6qNfza7q
0lPZmIgKQjYUBahQQzq7pZ/U4ZCWeJegstfm8qgaA1yVoqF1ckpNnGZPdgWMeWeij9T41SB78WAk
qDbsYjC65THNCfZOQlMlL6DBZ3ki9Z5/D7M5aO9tqUKKE+BGv7eK2TrUB0yrfVjqtuz3dtlFyFRp
aT0iMKIvL0kYWo4PED5O3hsjBYcnc+nU4URMPqRHK0UlaxeDNUUPa8Io1YSeKJEzmGujRNxwFrJG
/67JukdZyCz058Lo0Y2otKXw2yEUkTd0eip30kpNKE+m6EdvaTpkmWoLH9tVH2vIT10oRukldaa3
D3oLPnmXIavc7XlT8pm9UiuNT9Dewx8ReMeOr7Yr+bwRWCTpz4njyEe3tWb9MChLZKAMOEz9forH
aDxWkQm/yCvdThufXRpCmBNNoSL2CH/X9rcQs9PuyR0z51vcp8pHpAZd10/COi6fohF9BU/J0Sv1
eh2WoJ8tLftp1U0sfMcaRegtEUQdf6xitfEFWVtIEdiSqZ9QDZl9K4cmQ7BiJNIDOOti1EhR5kM5
i/Sjptbio4YuSvocYSamfm6npZDPKvsFcWlM2OeT1WTS9sqs6Yp/4KJ3w24EDC52xpQDa2+syBkG
2MVmPre+xO658pJCw9861ifnm2mHU3VMpNHokLLoeP/oY+w94RVAWWypG07Ga97H+b+DWav1cWz1
OYdJoIxfgOWn2etsgzL/YMOZmR46ih7tJ0S++P5J51ZfGjFG6g7enAutQp3wI25wOfiQ9jjnHlxk
A7935pyH71TcI+N9yjmWP+ZRnTBmKznujyOasfC6IcZ2T0M/D1AcwOtVPryXfDyuLqXWvu9MdfI4
JSwhXLXY/YdrOMyOMDKH1utXw8iH2Q6N/iGMbbc7uDne8n5jY1T+H52N2vH7aYg09DkXRFHF5KrI
MFIIXJ7sHkPfl6SxoEBW89RqL5aYouU4RKMyHfRM674uod1PHyLIZs0+Ueq83o18SizXm1lt98VY
L/J9kkUh1NtW4E6NSlnfKfiJDMLYDZMoUaY028p44qkNoXMVtCUPsTll8oSVglE/5rLrp6BAZE58
cIc6M7w2nmztKRsmaF6d7soucJZQm58Iuk39Z6iZ8ksu9VF/NZvGtT9ntSPKryE1TeWjmsdDFuSD
knRevEhzORZa2b1PF6QKDlYKUfwzRm+d2fh9M5tiZ4XjPPHmyxCuPtsEXUsUUh1IeCjN1DsF0lwB
Y8dpxSrbNkSHskaZ+FA0YTb5shO99h5jk2U5OFNdV35fRzMba4HDe3TqwcLvMp876xs3Vl/9WJDt
ErZfKXkJ+64Oy/FAV6z/ZIvZmP2hdkL71AnaBVwP0RIHHHD1xVqsStkPsu21B7fFhPk7XLq8PcQp
NcgDXYVc1b0pE1H8nMxo7EL4qM2cRpMhloM0ybSRVCTpR2gvWv6JTeQCOk+bQ5HtzJZ7Ey5NWTUf
XPq33cniJvwA76oufyiyjcIdbDwS24Q44jftK9KmPnOW6gFAWIPfWJ+ArIR6Wpq/jCSi+Yb+RtXu
cu5mWqYoO5gd67zo+W9en2Z85wpHuN7cFhhKiCJVEx/R2V48dmlq8T/P9Ff2ZoW8o4fsbh969P9M
iiKYUhJimmKxfbeatU+1WbToG3YVZMdlcez3kdJZaTDbS5rul9wQiLMXSlfvFd5O5Wi5M3FNWimY
akd8pSmAxqubPv+Tkz8L9L/mgyMpae6sJnYxrlvimpMk1eFopJP40iYYYzzbc6Yq3pws+rc+ivrk
JRVOw7FcEGbhNhON3n1vBNp2scceKcePyyhs96MLoh02Hd1Dfe/kLc0KZOTRFETW1aqOC6znr5hB
GdAL+SFDnvvY1vFsjARG4vMsVo+vMpef0XoEgMP9uzyhkGUowVynidj1sCi7X8mUVJhjt2P5HY5g
iCwXMKwfEgLgjwn+1rJf0hUkNNmDxn0cwY6DDqu12SFBLvwX/qKJ3GuQzNJXM3aT8qmIikYjOBxr
rfLyCabSbk3+8JYo5yr5kso0a7+USMRCG9dGsOgSXRrkASZ9eqbXiB94OctFfJwtDdaRF/OOfTYB
5DavkoS/2RX0aFOoo+38PrPjPt8P2dxV76ZxjIZ3tlBG+QCtV3kC3Y17W2z3ac4yi/a1UwaDDnEK
Le5YdV1o+w7IAsWHuw5ZiuiSnwgRhfIlQlC0elGwUbaOjiHNn0iYs9uGLi7jD2FcSRzbBFpdT5TC
xuWR6HhpH+pQS+T73Enb0kc3e7aPoTKoww8bhcbnYlm1WLFLsqZjtajJ+KyPffGf0zmdGrRGr34R
o2sMP90wbLR9ib3L/NHhtxpvatNo/joXAukL/MuTY0NwGqionJg+VAxzInZLuSvroR7koS8WkPmd
VlEk8Zq+bvH+qR2UYE86wrWAKxpoXz58pJDHVg+rZN8pQv8UOdQXDxKndqADS2NgcoPwqGN7hTBg
OA+Gk3Jlu6Lqfd2J+vgfPZ4c/aMTm339pevZDDBaVjcjk98Xu6hbNU88MC5j8WS1eVEjnpkW1CbZ
rOZLZAy2+r5iwzWfnKjWhn0TlsI4ltz2wDCs2TyQFepIbmRQAB7LAtI2HjZGMj5mRps5T1Dpxuph
5dvVv3OrCfN91zvCYj/nMIlHu0CrO0c6tj9CTgV6ifODzL1u0LTyALLX1j5oohHhvkziEEVMJESV
4alGB03JPKlEBWIuMkrEf7kTZv2h6OVCc0hAIT6kgMEN5KSThdMTKauCJy0mFLAarrTKl6kM3w91
Y3yMmg5GqNkmsnuH721pBZHA9dePFFF8RZaODZe3bqUcwhDKsDeCe6+OUx0O8kMeR3aB/isVPcgr
o9HlL6Yt4Y16vSVXxfcS6PaTW2Tt8jKbVs92E1IbvxZKiXJqCu839sMoXVwPImqmeFVlY8wV8xRa
q29o9L2eprD0iduAD4eLG+8mnWvIm9WesIvHzbpnmbPWZ88TS5eCPukruSX58rb3HpZFahah61KB
1KNj4iIVLHtLfzfrSNOgDfJSNTFiLqKYO+SUjbfa3NAqgR1HTYViysr22BQ6or4fq1pvwwDISOFV
jkjeg7THMg+39Pe3k+g/tcfNVNE3omFChxnFqK18qHDSyW6EGwYtas2pJx3Z/4ggOn6sIKzbXq/V
2fcqi5fJK3hjXt0sUlx/yUTy8/YPcmXJqYmp1JAsc224beaMbqtSAQwUAXLKlSftrDnw0fsDhJ72
gJzAELhxgfdD0sU7GNGvt0df//bNKoBOpgSDWhwOdVu6INLeDQ9rHp04YUtz6NvFholMSPN1QTsX
9lIBReVe/WI7JukMmOiV0QBC4QKTr4hJGty7YYC2AhmfHTaHxemN98aM2EmvqPOdqsxa2zmbI+NR
WQeUhGOhAvaCP/+7Gkj6z2lnV5UJnQnVrI2ffc6FmkrZ7bCtC98RoI//pFZ/j312UfJcR3ZUOvur
xCAV8PORUyy4Ogom1GnSKvOzWMwfEHdArBxpt39uf8iL8t06FD0K2qg0AmnInQ/V0TOeyokOIIjM
+Rs6FcVhbK3mUCAkdIx70jcAYujj3B712tLyBWmkUnanmbDZvC2hUu9I2kyRmn3NXfpLaSwf1WH4
qVcks5DHvcxCIub2qFeWFWIrFXH8nBCj3JbZukHJBZmVCBq7V/d9WBMH5rb0QuRR/5eh6CFRF121
FLft4imF1V6bkwjsOnT2qDT13ozoAPWE6J7E5kVRzwZNSjnZVUBscP1uioeWsI1ciAEN+mZEoX3E
30BflPLOYbg2CsVkKuNQfKgDbfaJqJSi5JjwxSiJ7Epo1j5YpHsdhSu7cTWCBJ2GL/Lqj3O+G1H8
SqXm4OCblCL93ENkfZWspH5qDbxjxTQ5lGRQqdYebu+MK/txpanQNHHA8XCpnY+rLvUCiC9KTwrm
b3DqmvyUDhKVIdNAALPs030k1ek1i/vmzvm73JPUlldcD0Y2lJi3HUJwC1Y7Uwc5Idwu/TaL5eeB
3NunYHQP5HWJhuGM0xGyTABY+nq1nc8yFDPsXZmVJ71xsUXFwjST3yPZRcn7TGl7qq59r5qnGJy7
+aBSK/40k/B0h8YJe1RsLB0VFTai0n+5vfpX1kCzOZjsKk4mgJjzn8vS104VwumnVkEFma7WGHkd
rUjyXMLGw+3BLrcYFx1oBzpWK+7h4rh0k67QT89Oy6QjjNSNresNaP08Sij/iBLpSly8r9MinO/s
scsTpFHphCxHhxbU3nZvx6TLbYtt4qmsG7Fq2pAXELW8+eJhFJeSpUZDGD7eOv2/Hi09S5EYctL8
hHSI+JyVSbjX52XAVSS8d/FcHpoVx8ehN1YKOufnfKgO82DImRQlzapWTmmZGscaJSZuiKVBDyuB
g5zDUKWE8ea7iIEpEWJIRteJnbwZONc6WLZFftJSMexRcZu8Op/Dt/YdbUaBbg6clLADf/HzUezR
RMoGAa4TEirWL72Aye/oS/MtdIb+rSDPP0MhwbASvohgtfOhFPIWDi5DhW6rEdTQaXCc7Nftjb+u
ynk4w8WKEKiDIgfy3FvInYPCWts6C58ry51nVIS1ZQdwgbJwlgHJrZ3KvCcqcW3LkwwAjgG3wsW6
/vlfm7HrVKubpzw/FXIp/pmGfHm0UySj3j4xcBxrD5IWvruNlmhoqU1VJvmpHhX7gN0Oqc8885+O
yNsYM+Xt47EnQGNSxQJctD3Ic+vUTpHExSlJcDFclvxLR6/T67MxcNX0v9uTu3LIAJwp7HUexdVr
+nwJzcEaekQl2RrOrrBldayM/KMWk+bUuhbuR6eeqao1d26RKx8O0DbAVtpP0AH0zUsxu1FfZmiK
nTJRON/qkcuQXSnvhYGXF/+as8ENgg0D0mMbYTdql2arCuBJz+DAjtTyD3GpZ4+dvdwl9K6PyGb7
EyMTUzgrhsXZkiiWhbKOMof1qUFEavEKlDp6TzHRVqfCb+PEM9Fm+KS0efcMBrP9PjX1KAMljHAl
4eZOux0UkPljmSGq5yVT5OoP8+Dq+WObdbr24JiLwD+JqFPsMFkphr2d9Nm0GxbaCife0XoVCeeI
HTISaNvxFHSUlyOv0WrlPQ59/yN23D5FYYMP4mdgReY9dQVEXTO9qaJTVfaR7dMeLLAoTNR43kPL
J89GyRiJTKrpYfYgQJ6ovgmz1wHjuRBQIKXWVo8Qgas7efCVHeJyOygk3EiPIGFxvi9DpzPYI2l5
MunTfEMZU75gyXTPrfRPNr35avT36buviCP4+uvx+OsGUdl5Tj705QmVNr1+hL/uuF+x5KE7my2U
2j1FQ5T3REOQNl0fN1P/pCV6VOxQlJmTXWWN+m80W9vp6IRt3VCfnWW8X6K6+CFg0ppBkwLp/6cf
lbj3BwqwUXD7/F7Z4gjqwN5ZXxEAbpvzW6DRG1J7K09CZOJbzh4cwbQp6n62hPlm2j8kPtIq0Cn8
wh1x82Rh2GbNKtnqCQPG4aGXabRPbL0+0BETd+Z1+f25jhBIIXcjbQRFd/5h7A6tK51CHDfEYul7
hEsGHbmuYooPtxfw8tmiskR1h8FIUC9gHnbqpqqTcBUtxMW9X+c5Ri2JrntZiB0ZtU8aGLdHvPxk
XO/E4wQ2f57KTThaIaHZZrOVnyrOmY+CWcWxo5GGXbjq3x7q8nZfodnAzwB+gN3briLiyUUbGnNx
Upui3Wnzu7IufQylKA6u5WSsSItVJje8c71fW1N35cUpgJyISdcV+OtU5TgSRdhlFKcoyVIvHp1d
YuWGrzbG15F7/s57eWWraMDvkSK3SSAvNJHKFVFcJk5xIlSId0Wnx49GnL+Z9kHx0bLWIYiyIehs
DtqCWJ2KPl99QkgEjzWNaivwFpSF+Zx3vtqVCa3aQCsEHV4e2ff58g1jhES4GOrTWEj5jO9a9BBm
+JDc3htXPhL4R/524Gh4XG+BVQ5aR9DLivrU1YdeHVm0Mp08Q9LW0cWdDXFlRrzyir3inFaY3SZr
kDGhWoUM5SmiGnRowFsc4jmfP96e0WXqtVKnSLlYNgKoLRtj0nlXw9Ri3WYyXEL7jFaWmsN9Myvc
/KQy1X6GJ9dyZyWvHGiI/7yDwAdhtGxxcJ3dDCW6yvWpzVvlIIEFe2Yh3B2mAm8GnfNUQTsCzbJm
lyDcz7eGnirR4HRhdYrTadnVZtPv0ma8F8xcmRDnloCXZJIi7Lb6usTALZZWq09LDwapiBrnYwGA
/qgPqfXmLIiHVwXdR2IOH2jrtT4iUI33SN2cEH3v9kQ0rl80qeHPKvaht7fHlU2ItBdFAGToUA7Z
1sxWDPWQjlVz0pH8NEC4u8Ldz3oz3KsyXRuIx3GVGsKVAw2U848kZTKmCPo3J1xOU6QuJmhiQtzL
xK+N4oJi5t2CAQ8U93yUPJ+N0e3RVkQpWfkQi0Vz0D0F0nZn2S7vCfiBkCzBJ6530pbfU3UFwsZS
G05umEb2gy5nlNATpY+m/SxclCeT2W7uhTWXkyPo4wVB6g7NK9Ku88lhUUt3da6GU9e5+WkkVqDR
U1VJdifMuNzpq2UVhj5k4EDbt0e3dfq2K6QynBCMbw4U6QcPTlnnQx6/Vx2+NiXiY8t2+RdcxPqj
/PUodpo1UAm3BkAOcXoYdU2itSLucV+uTsha33vIIjxUm4WDjWYDf4zGU65OxTthgzRAkdnUkV8T
cLtvn6jLC5cczlytl5DMQ4lncxuNupl2LWCi02h1Zbabosm1D3onSB5MOx+SE+V3zT3OeRE9v31k
MgOY93QDeSTXTfvXYi6GhQ1Ns4iHrNFLyy/RZy6PRuWCY5lnsE5PbY/X4U6z5Fgebg99GVOtZRQ2
HM0FlF62Kg6q0ceOk2RtgPBE69mlvnxWYxOh6UWJHhYa9M+tpbc+eL/wznJf7iBeToOWPOAZaHBb
FkurN10ji6wLBtEYx7TueNm05B7u+fK8s6bcXOuTtubom3tFSrXuQXZ2QaYkH8e0wJu5qL85cfXb
Mrvw4fZiXm5XGCUrCHX1qad2tBlMTQzgTIqFKlCbIE2/RPMhI69AxUO9h/P/QzY7z/XWsVZcPPVE
GFubPRMlWhkaRoxETxN19q6JwYTsUE0flJ2sEyNboZ5gBlZIz7LDbFR5ogExDh9Xj0ssboEQqr1n
xFIP8YeVfY/APNC6QyImGqRjpK/+sFMzgstK7ej77XX6c+Ftf3jwAxSUSVGoZW/O9RRp6aQ2dR10
ebrEYE3bQn82dAQU9nleOnXiUW7PY3+SVW6fQpifqZ93+tjtkkZmwKrTkcB7qeduPGDQF0X7rKdq
knsyKlTnsVZa3ahfCpTZta9GDNLhKFon/WHydRYvi7k9kXckA9+leayqHkin1HwPEAKr0olqdv6i
YcQy7iK4vUiKgXdLMcaJ8vrb7XW4tl8I8k0+pEKPbeui1I2lArjEyGCqAXNR5vwr0YLp2XX99hjI
Xutv+BoS9VOk2jziaEon+gTAORjX4k0/GeMRE+0J29do2d+e1OW5tlEvQC4NYULmtq2pN53r8raF
ZVDxEL8DHVTscs3O33x7ENKtLX2E7ciXtsRrkpWuth28xQep5Dt0F8MHrS7UO7XzKx8ICitde8qX
pC9bUbZCAK4y46EJGjPOv7WqtqQ7dFWzo6lVVX4n8L6ycHQk1y7L2pBAXez8FRgXtdRnNW6QdXS+
rRDKYOSVv/N1Lu9DGE/rG0NKQW93W6cHRV6ZoE7aAO3Y6QGRz2VBxr7rk0CJMuNXaImhuUPru1xE
pJ95XIiKiYwvCHcwJBFKr3li4jyNP8nWmJCAFu6AWT2R5XTnk12Z4PqqoNmBVCAZ4Wan61PTEDuu
SnCgSkYvM62mBTeIw8ABa8/YAHs+08q+veevTdGhRQ7Ig6DogmStidlteqybgrqs62eIG+NrXjnN
U4q/zZ1Y4XKXQKrjjYH3QoWba+N8l+RGUeN9s/SBgRm86rVF5kCRa9s5O9ye0+VAuChCrAZYgRrV
BUxIqJi8FfgTw3noVU/qGejTSH8zhxv+NsEdxSOiEOoem5fAKSIKzKbRB9gpfY/M5qgW8v1U9/Bt
BuXthfo1LiYIp+JB6Lq9NBosoRUzFj1csj7/NoCt3oMNnu4k7pebgVFoUtOQR8aRGuP5F0LfCUiq
0gzBVMryET0023MiS66QxHu5+pVvRKGUORGHc5q3XSpbwRiLOsEUTHUmfOAZGNmvYPw37wS64Fzo
ACeoR2zBU1KU9D4M6vvonWErhFfoB6Euy53g6WIuaztvvZwQCFk/0WbZUqhM9hgDXq/wzHjfK1ns
qV3l3LmMLq4HiKkcGmBCtClWgun5xzHyxE20YZqCTLepnwyqsseDD4cfkSfHyYg07/baXR0P3QVS
Cjpg+ja+VhREvXTUYgLs+dxXKuzTvppk/WvU4uwo1BDWzO0BLwJ6Joi14EpYWwNEe3P/tSLHwcPV
p8BsZmOfRPGDXJJvclKPpKAf1FB7WgrjXnhxfVBOlsZWXAc/X1X8GBqlXiy+naJ8c+3Fp8HYel2N
aVIcJ6Vn992HqbjnoayuczkLI9e5UjQgewA9RCRwPiymgmmntZUM2gjw/qgqu2UE29kVWvYY9kK8
Yho0fpJlmYDsLFrj1WoM45cMzc+31/wic+TnIGv8/wr/aqZw/nPk6dyAzbZkEJWGhcDu0BQvgvZy
5PehWq4Up1K8QMsl+7g98LXdhbjHH2I+RUJ7c2ZUOVAe0lwZDMM441Rn/WgA37ZI6nt9Ff17e7CL
e41ZusSO1Jy4P0nczmdJzd2ahgRpx5gy/IcB5xVw/cL6FobmrzePRC4KgArGKvfOVj92CnuE3heU
PyW+Jie8pqCyDWoeyFGz9reHurx1GAmFFN4ehJKpP51PakEuNq8zyPMuwPav9mBn37O2Me/coFeW
ji4qJTmu6FVBeLN0saqlzVymSoBdavpc1rn9WBQifNbGrrgTH1wOpZF5grWFIksfbVvtJPHM9bJT
ZOCk9rRPw3baSQ2GUZxUb2ZMU7z9I2BDPsEDvs3iKE+rtoQ/FFRjM36083D8SqiX3AnoLg8Xjynf
iNoMuoQU3M+/UD0pSdJk0RyoSzP7WuOkn6NklX0bdXFQhwQUNxCoO4/RtVUE68lFCpaVQu4mLIHP
58zSKOYgiQA/ujCRvoysuieqaPn81h1IRxDhxbWjD95pW/yJsrntVDhwQUIL/CHvwcxiwSF3t0e5
OiGHYIGYERHarayuOvwR61HnAPnnTzPyf3tQbZBecdK5M9LliQLxiEoq8DTibG7m8++VaLltx7M+
B5lsF5zp3NDTe1hht+dzefPxaUDnYQlBjH8B+l2wzZCWWy4BLe+PVV8HPZ1Pr5yb/2q0DP+XwTi6
K+qXaW157W2uVk4IMS1wB2dG7MJe7E8GEGD4TnBFTy7Bnnank3B1fjyla6zirPr056u4simtcpyW
QDpQ/PzaaqXfKFBdGlfrgHKV8505Xm4QQ6WZBWScj8Z4mwGxmXHmGbRH4IRlG6johB8G18WUr3Xn
OwCuq0OBEQNYhZolxf7zuU0d/sTOMpvBSuM/krn8h9Gm3HNDtXcmdbkXmRRqL/bKeVibGOcjddUc
hk6DjKNmi+SQlIOBdhMV1tt78cp8VvjAWiegVYe20fkoyVyO6mBUDgkurmBj0YrvRgHvCCNY8+vt
oS63BYtG9gfeyKFrttU2yvKhM4sSdbvaMMGiDQXE8VzXo72KqxrOra74fHvAKyuIaMRq6oIgGi3n
TYTR6gvePbTWgkWk9rtoAcPQL8Z0Z7dfG8Xh0uB2t/98r/MVNFuohZis2YHeOyW3rFuW/ypZlt+5
1a8MQ7F03XTr2tFXPR8maZ2MaNRwgjlPor0Yclxe6EW/fdOtF+0qukbFCHTE+Shp6fY4vGZhoCaY
12dF4+4HQrg7m+7KXP6Ps/PajRvZ1vATEWAOt2QHNZWcZNm+IZyGVcw5Pf3+qIsDN1tQQwcz2B5g
A66uYoUV/sD9uvqMUEBnnM2HKQtNrJ6RLqnfLP5Y+eI+qmmcXjmqr4/C5ta593g2NgeoTkSjdVbq
YhE+d/dOVnq7GB3sK5//lQO0hhDgR0icKbNtXtt4SjoHTqZ7UhFQQw6v1u4RJMX8d0qvCbu+PHTn
OQPlNZ5Byg4qweVWVsgukkqJc4QhNDKhuL1D/NLvagcICXjt3tW+Zg6k6NxX8Y4eknLHugToPWCC
lSDAOX8WuD8q89fZ/aLObZCL+06B/2HnX4TyHNXJjeNh7Fgb049G+fP2Ubw8+wSO66VJBYH0dfsK
9U6c9DgrRHwLkJRGVslwrPQ4MCoTLfBouOapcPntGY+99VJN4/hvAi/SVGWYExhEpeFO2L8U5Y7O
1DVQz7pPz78HIHsKg9QVqKBRMj4/LRipddB3FqQC22o4EZHRcZDw2n2Yzt4HsGdpaHRNfYdhZPFM
ljVeUYt7ZVUZmcNK6XVlZ212OLDX0sYKIA7pLogT+hoYeWNNuiNekzxJyTWd30tKHFVri/0HY2Nt
3GwFo9VW6g6acHGYumKe/tNc7Lrv4gJUbGBhRNof0xWxcLPw0ii7GabmH8vKV2CLMDN3/+4tBSx8
rQOTPfL2byYv+wSOdZmJELdgdTeYox5qiQJrBKVZfEK93dvDXYbyhFBrp5H+O43nLZSgQSGPzo1o
TnDu5b7TGvM0TaN+69VJfQMwNLlx7WX8+vaglx8YPXOodyQrNEAoC59vMEw4naSzve6EQ2/DsZeI
EUNEdKRzwmIIJbu0XNprjWtu4ot9TQ5mrByZFbF2YUUYiVUbmS7qKW57VwkkYtlD0DTt2O5fyAh3
w1AuT65m1E6Qj2qdfFu8rrf3NjzBx26gbo0alIq3biEwWki5j0SU5txAwFwoXlVwj1OJSnUA1S63
nuRSRaXfxwQ8D5o+GI1v9/CGTnXbm+nHZs5K5Vuh0Lqglz1Z/epPX+JQlRdJsxst2Ze/s6mPHZoB
oo3J6Ko+L3ciglX7edYVS+AirFCPdbJ2yPfq6Ioe22WUuA8W7KknZezc5pslRZrucSJwvL1d96p7
tKdVyQM5geZPA31XHuoYwuJtGg1Dws90YJKpg+dA94omHbdSQ3uGDoKdKIo3/SeZjn2PkWfZ4io9
JJmWBuB7lvKoy05VvyumNio3WrUsLZKmSjV81U0yxdSP4sxT91UbpdpzMnru9CBq8og/WJ6nyAfk
8Tyl/41G1Ig7vUUp5jZeemRRMy1rxkCXNjIdcsjir0maCO2Y5ksuAjergSdRybFT9VaopUvHdErm
ZGLsFAUnZz+5mTQOTuo41akfnEl8TtUyjgVGwm6KZwG2wQ1kcoInH+ydNj56XqZzFLwprYNpkDAI
G6q5+tFLKse5YdppHxidKqsP0dKl+iozWrTPfZ0pHlIU+lLd4BcU/a2VbsmfoezHf200SfD6Q8E9
vq8qzY2qwCgiuN5jm0Hsz/oSLYuWQhXSUH3Z1v4ge0vdRzSDMW0vO8NEEaVV1aeWILf7Apwk1j7P
1JblJ9DC3XAyrLlFWAmx6wg5+BIJGJHkTr+XYEPrD0OWDj8WAw3pe96wwQsEqkDxLlEzb6GhO6J1
hZ101Oz6DDGOfWsViTxiRNtPtzPaBBa6D8VcHfjU7DFD5+67MZaysXdNOtkiTJ0kHQ8qa+/4Et64
84NWthf/rSetT3baaHk19JasgQNaqHn5WLdSlLvFHev8pq6cNr1Thap/lyKx04dGx7v8VHZTDXuk
FTjV9wJx5Ida1PD2kYvJuqCMFO3TYM5ucycTlEeCbNQH60Hns9MG7FBjuHP0xL5HHwpX9hqT2/Yu
pvepHZAQHJxPMzQ88STLKM8epQfIZQc2qO6+1fGcP6DAjlhJzkJ1x9LRYiUUQwLXG1UVW/tauI37
I0VuBE3lHImzB0UFJnEQNEbmY9rYM5oquhvpql8kRj7uDZPXUzv1GO8aT03fCPlltJRZe7SiChHS
FBYgHsUVQn1S8fFEmnW8erGiOUzeREucslQdhZODaFSwSLSy70tlrJ8lNarI8CMjT+6rVGvvprEc
EAjP8bA+Ok1nWIrvQvX7Ris/mko4JJk3ZD6SZVx5O/SVRPyJBCyWeGTLtPJ2Zqw47aHFfbgtV0df
hVkrcRodDFBm6sOccTv7UZT30WmmNv4MWt6VyFJ51lcCbVT+ATyO6A6JQbcDeMYKdU5Ru95uol5Z
7yYFKS20UPJm5jim/YQtileiyObMuIRp+EJjmO5amNF39eicXGysvdtRFdVfQ7DNb1PUx8qfNSU8
96QYuBV/s+Y0+aMLUybf4P1EzW2rTcNvGHEuvuIIR3n+qFaqGyhuPJi7xYpn9zjw6CuhnLAxelC9
KTZOoubbfrIG/A6OSmI4uV9ocS2e48miMof/YTPtGjQxaoRyjM48qakbGUDtnCK/V3kwZ7xARmuB
xNJJNFFF2Y3BWMXVsnP6yTUfxSLH32Aoh+dh7Fr1Ycjd1EWKDYlGv5DFPPz39pP6SgyD+v1aWmbT
Ahragg/rhG0uysWANZ+oe/hY005ZzOIebyBxMlBXPaIhZeIvNDT3g1kj/eIi0fb2j3iR5jyPHKFT
WGDquVyoBW0jeVB0TV0K0zilXYyP3rTEab4nnoE7NQ74b898Tvu27lvoP2NOBvXF0Gqn+qrlyvyB
y6iod4VceiQ+jKUZLV+JtBS3+lp3ikTssVPPDMfnYBZ96Lptj4wESJj2j55yVsepcPtD1LaDsgdJ
M2FUD3nLPLADvK9zbTQ86k4CmMuf+rYrg6pHuu3QwGrQC5St6KM1vj6Z45z7djw4v/NRi5ZHk9b8
eCXEu4i5ABOQ7KylbZBCRLrn4c844JVnOqVJHKJbPGBQOHAC17M7K1HakJjLO/Gprtn2XOQOL6Ou
eDYU8OkZbjK6wSOtRmrKPNXomJWI32AV4sMTmK5kwa/NDoIeVVo6bBTwNzlKalDxwFLEOoFj6Ic9
z0EvPw2YmBqBXpUz8BAj64bboTaU7kowexFXogOA+CFTJG1g92ymaNWIbBFLoWSyyN99Pt41zfDL
S53/hIiu2fa9PtZaVYCghILF+v//AxCsi9mqenqnpwbaFRpAUdQe5aJ6GCgYENgptH57+3C98v1w
7QAuxBTpXG7xQmiazZauMLkx76rAW+3sUc6rrxxh85VhVkoArkcc5ZUfdT6vsZFOVBa6dyptiKl7
+Eqm7hc6uKjAstBaC2ZkBZtbC7HIbOeW7cKTlM0wyvCEUm5rKXVx00orNnciE5aE/eVhOL+3lnoa
dpHTFPOtadcShabEGdyTtVp42YEe5eiBKVnryq8dQgH2QUdp8QntshHWqhq3S8Bja7RPGqpQ3ZMn
pzg6VnQ4+1OUDHF7sspUdqjz2U66y4FGEvCRtyCjgoELyn5N7KoBiKG84/dkyhxW2gJnNJtqpbqx
Ipkse6TfoufKVrLB93pvku8tQQFXWnEO9LrBbwC8OV/XRAgzEZmK+iWaPTKwkTeDjI5i5JVu+uX3
YxxS57XaBbZyC0aJJ03vax1xcM1uk5PXWdktgmHltW3Crz276NfZ0Mumasczjuj5+WwMIljw8+jl
oDA63WTClYFp9NfO85rrXoyCQu5ahqQ+tPWOr5tGkLKyFwHUFM81GrN7U0bdx9LwxOm9p2t9Nldq
JcXIFQd5PqGJNesQHxNhZRTZk64P9XRwJCKyV+7+dWHOp8Q48Nsh+6yysttCu4JgqlyGQoYFdhNG
sF5XjU/sJtzj3FWoXvb2lKn/j8mt5GzoOMyN1vz55GKg1QsKfDJsY23YL0o9Y5ZH1Pr+JXRBTMPP
5oTSITwfpa7mYlkcQ4ZOJsY7t6GNlVqtdWUu6znZLCD7GvUidFBU0F3r/v/n3p3NsdfLUUnChS4N
fokaZIsdYSM04rYxl9lv4LrhkuUove1nad5d4Y1efsAXyv4KQOR00SY8H9+wcD4uGkp+uAJOAcq5
6B078sY1+ic3G66t6eUJwDCbColKVEWlZFsehxTaFn2BhE9U1z81NRsPBSwhf7FAo7/3660ukWxL
2u6rGNXm69kxFsF0conyM0mpLc//WsX4btgSfzOMW4r99CcAsm0eaMcupd5IRaGoJ0lrhokAuh7e
TW9jlJdqMi4rNoW0zVXbJ45bO9kch3ExZb+AE5ThZGXXNI4uL1qK/RSDHA8dakogm1EScBYk7E4c
qmlGnbooI+8kWvuak+YrO2DVJ+c+p71ESL0ZJp6bvk3nXIRKIcyP1mIYJ8y2ptAdpL57ewu8NhRK
XFReqQauwIjzrZ10Wb8UrStC5EXHQKXFfkDINnlAcqa6stteNu75MXZX5ry5HmSIUS84on+OcWO0
6DhqsGLHpDSHXe+Z1eA3RcWblVk9xW3gyk32sym0RLN9TUOR0Z+yDuKgJWbUfBfLFdldB+ogu62X
WGoHeyngmhd4wOgnY0wHcaUq/cr35udyGlevLPKbTWAE0LjsukpLwt6khnijUZc2bvqlIe18+zNc
DrSGeQAcdGA2POWbL26b+dI0aZyFjduWvBN5+sHy5DUDq8t7bF1+Om48RTRetm9Cmpq4bqDFEPaZ
Gj8gGLn6JbcDwrYazFo0TKP6ytP32rxAEyKlAU6WZsnm8JuYqCZYqELa7RdkuZDglXsZJeb7LxkP
7OWKM2YTg3bfrF+T4D1rSAdmP/X5kOrfCVpBfeUZuDwr9EWgr5BwkOsQo5yflcarHa00+zLUJ5Lr
oHGnBMmvXu8/quBnr/m0rSfv/LSsqircMcT+Du0t/Xy01FnmXnZwg91yNh8q2AgLlfJeyVELaRBc
1EBTZ7/EmBcT6L6JUhT3OdoG796Ya8ZKkoWd9AppOv8VjhK1JF0U7J3Wjn1ryZQ7NDaVL+8ehZcI
dAB4qTUNWVf+n5thKmWdR7YVneo41e4hnXQ+zgL5le+3ntZ/V3TtNSJJA3GdBwk4wmZFI7dS82iE
QY6wRV8fPXhV802cq0Pqozi7jDfCRRbVL60Ir963J7gu02bodedQqCG9gsqw2TqqHTvYpjlQbJ3E
RSZ20qi5a/rYocbviMYXPFaaP8peJUuh33pl+O0xZOYWZGwogoSDEPg299jkjsOc53kZdnmpBJ0+
ToGuzvGVLvUr68sNpq4XywuOb/0V/3xFqgsxVipLGWazVn1HIbkogqJrh/1kkQei76wFcyLt7+9d
WlDPK3aQ2IyrZitWMc0ITWta0YRQzf8mzVx90vJ82qtrFzhanOQIOGgMutZ2P7898OWioiEJipAt
hcYHva3z6Y4qhg6oZzShNDxcfyAOPtRdqV/ZtNs7e50WTTrMDT3qOBQdzkeplGlxCrNqQ5zcupNw
acz1nTYeEj0bg9k0kuN7Z2XQLvNIiECAIOCzmVWfIV8GMrwIW5XyutUNIOYpx16Z1eV5gIALF2oN
P5nZFpyBRrXrCtWtw7jtos7XLYq4QW3bU7lzMi0Y1Bu5zE1zanr1mpPWyyt3fhZX/jnNQHJyoFNb
UZ2qspIeAZAmjPpFj+/4r19OnMUHcxWU32ngshEBa+u1uNsUeuvbqTdXN0kXT3aYLFWXBlQWNN0H
ioEvBTMkg0w8CH57ZXaX5ODZc5/dL2sVOvbhbw7ikPeo3Dxospr/W7rZ/E30P5QU8N0End84mpJT
Y2SWE6iWQiEXAdim3TfYjmZQyTUZHaOp7rFuiDv1qaNGTnG9ytFWAqvZTT6i1eUYKKobxf6ENbET
jFFu2LdzlHnR/TJ2dnHgRp2toLXGOfO5pJL2pk86S0MFvtBRdob33XyZUOP2HrwI8x1f9jqdva6R
/xnG5Ii/pbF0y1dDMUVyA26sqmnW4UWJYpoYPle50RThpCAKv8vjyjNvx3JSo51Rx1N0Us0BAwEX
r+nhjlaE8TRFHutW5pR4dkgvGHQylAwlWKWyrW8gXYs2nNpi+Ga2RvVHr1Vp7Rrkq/Mgbed5vhWZ
C5Y7sagThAVQuvfKKvIC4ddEeIpDDxCv7Vtkl60Xa1FNtTnz5jBNseS12057qpdOPeE1UH6oGyAU
PiXva8Y92wCDFHq1vGTM9WCA6T0/66lTcn33cxMS1iYua9bMP/XKrmqeBm8elmtEnMu7hUgJkTiy
dxrzxIXn43UunV07qtuwRovMPlajYjV3xpLbaSDr2v4sirTvrpSKX5kjwgKICfIIrvaemznGYKVw
slsgx2s8Rcg2Nr5ikK2lxvJejTWWk9mBONS40iACbR5dPSpnHnTI8ZnF+7D2w+qbGiml57LyKlwY
vLQ/vH15vrKgqCxbwHUQhlyR8+cLmkNvXRbqLaFQASKCFIVyF1iiKYx9FJutx9NbWtc0AF5Z0Rel
GtYTcRwIaeeDzjRSddE6Q5i42Lj7UlOjvdp1SCilkOyuZESXM7RfHiO2y+pUvBV4sQrhksZNY0jc
m30kDcaQHObDES7c+KFPk2uRyyvjrVpNED8RcWVtN/FnlE6IoOn6Eg6mXse+zDHy8XsVzrq/iHyg
adTm0TW86uWK4osJr49/iElhdZ2vKF1EBeefQQ1Hyy4fsqnIjoUdi58Nt/SVxO+1oUjK0G4CjAPr
avO8663emZgz6CF68vJHqbQTguo08MPGKvorAcvlWM7Knl1VSugWgnU/n5aotaGnRmOEizH2J8Ia
7VYMWDmNDlJj7z0IhCsEPxR8iI5QfDkfyqxnFEaksJFFySLShn6+Kxo9/bTondgjY9e9ezyQpNxk
q4DBqtm4yTPLWaBjbip2iK1J4isCoY081Q+Vrn8Cx9JeucNetC3PQ4g1diAnoki3ktg2mURvjUJT
gKiEyYD2XoCuwJAFWVRlyqdoyKIJTFDUqhT8UzoLkxajEz2ZZhkfFRUXva9iUsvpQPHc+fX2sq/L
uvldOso60Beo9tPv22xcSnCp1heoDkwdtgQ5DjUHXXHiK+0G+l2X49DXoKtIfRIm0lbgEYWFlreq
E+xaAbqpXMUIb2xsEIzPfZ20lLebzsa5o8ABvDvOEaCrXQvVbqZNZNfVz9ExsmWfVlXv7BBPMNSP
XedilCgKd/xSLpmrP6Vumhk79laN+4uqTdZhtDOXNi8tHiWgAWdXt1VfRFAaJlnUP7qxVav7zBBR
fOCOSstdrHfuBzyBE28frUZJTzad6Du6wtwdOmrlKr4NiJPf0aAqsWpDoG+8TT2zzm4JUMqwBMpF
P5nAXwnwo3KfcmecfpGcgaWZK9r5u1R3R9OnMC7tAGxGbPiYkeDi0UyG9afNotq9ATmbg50qlhFn
iLiBftq4mbLsBHad2Z/MxGDiTxoPS38ahJFGOxrjhhnmEWDAw9IL7nC1T/Llb1nhZ/QIgxFosUCu
MT8YYCnqX20mcnns1TznnYm4nNG2jzDn6uhoSJ48yDnDKYPrHePyrlfJGPsIkmXdDUm9We0SLTcf
nTLpu8dRevaz4RTNfMBrnEZ+iiiBcrAmD+EVAZbDRaqgimji2k4U7RojFx+xwSu8W9A7uPLUDRrY
OBvFE/nX4nylApVVQUao0+5JPp385ERpa+JEOJb1PupHTb3rMjWy9vCbgZ4JFChgdjh1jk2m0xoO
WpG16KJD4antAzZ+yA8CXVO0wwBb6zcap8oY1ES06h1dFyuGOurh3lW0M045qqssy14RNBp3qzPI
L2ustfqo6ln9dcZuxwtz6pDfPJGaNbl/ooujkXuZtrexoGqelgna0ZVD88rRpA1DpIWYGHWqbe3N
mbsltqyyDA2Z52B8iubRxrvpSl71ysGkiWut6HpSfSDW5/eu1kZDajdxFXYm4Fl7acQ+qurmaBRX
2TgvOdrmsoGPsJaNbYAf3APnY8XaVOraQg6XSAOJnFyX5U+prXbqFnrOfyYXyeh9jJXJb10kw60h
2a81tjP2bo7p/wWGlZbuYehV75OZGnECVIA4PzAzU/vq9Ar19SpC4OXkFiOnH+2dLjp6rTZf07B4
bc34MmsSv9ZGthl2ljsCqu5chdY8FlhTOdOHJdW0P55iu1cqJK9sAudF74oAcS3tbe7nOmmIN2yv
DhtvNO/RJNEO7Vg6N+99BWhPIMKHLh5kXB7a8w/DPTZgBpjVoelExd3klvlREqu+O3JZR2GfEe+u
NbV1Wf+t9iim1c5GUofVJOfHOG4UYJUZGEK0Ynfvn5BBZWmtYXEvGZtly+NOsXQhmrDqtXzv5na7
IyS8FopdfhxawKR8Buhoap1bz15PQSko1aY6XKbS4dWm1zJEprgSO1wGtIzi0jOlvcN22zJdFQqQ
ZtNKqkY0Lu9QLJ6PswZxcm704VZQ070SGb02Ky4cav50Ffhzs3aRBSwFCF0TJja+W1kZG/tKHZor
s3p1FISKDUtdSajbjd3NWdEDu1i/kEz2dZ+D8qyca33gy5O6Gg6gEc+2U0kG1l/xz5bjKQG6nicN
b3Nv71Sn924KTxuCfimjKxO6LFAxFBVTrgWKp1ym50MZnUH0I0c+Ez37IB/Eszskx2XUDF9d1ImQ
pDCwX9M+vb3TX5shEozUp1YKPxpy58N2mZ0Wka031MWSJEDkVMWhEm9WwtprG/G1oWhska4y3Ers
PR9K6ZcBHwHcTC3FwhENEWfaQzsnn8bd23N6bcev9+qaUcGCtzYXhe0JxZzGvAnxvr530LICjCd7
RDTznBsjupYOX7QZSRZ5A9H4hbe+qgpvrr+8SxTZqow3xmlyp8kue4xdp79RPDyCzbnwdllPmKmQ
NT+PwPIfRlHit4lD7bco7vJDDzAkiA0IcF6d9r4VxcqVC/rFs/j86aRdhTjlGqcDudqiAad20jMl
wZswyrtyOXhWSkzqpaonA9LEArC62iTRwapBs/tu3Qhl1zSW9yTacf7pLqk9+kJxGstPRrMc95S/
7cl3Yo+LUeoWYlkFE7H9VlvGyZ+gxHe+jW/kR9mRwe6cMbESVH+6Ulz51Oue2c7LW8v/QEEoHm+9
mgkPo04FTBvW6DkFrhj7fZdjyvjuDbWi1VAxQt6TPbWpCUjhKk5plW04R3q3MwohP9VI8WDa0JTf
kTklhX7/gFw4LmPiGEFh5/yoAOZdrHZy2zDGwQF4McaTSTWZH3XcvP9qSRRdiRUvjqZGvwZLEfIa
5kkt8Hy8mqwSTNc8hJYL8d039Iqre2mwowzswTE+vz27F1HPs6/GKGv9D22+FwbW5oCWZRvZNU65
KHBrjfpQ034e4RLUuQdAziwqzRfjrLuBhE/u7Du7tvJfWD+WaLRHs62deFQn53bu3ETb1yJJ7W9D
iYibP5d1jpZxaze4ItWaEy27sosGL1xEhDEdqYAtdVAUIPnr26HNJri6HbrZ91qjjOQz8ahhmtiL
3jtWea71J8LITuzaOfaorM/AhNUP01RF7W+hkDL+KTCV9J4KoyQZMlV0iO90Yaf9x7HpnD+WFhc/
KMmv/S9g8qjNySztvye8m/jZ10bq+RlWu9E+sTPnYQKhkn02pJn8ggLgfjFXUtAHb14s665fumy6
qybKju+9/eHagF2h4crX5xytx+uf922CvwLuZ9DCGqzA3vO6wc8kYEj0+K9xwC63GEOh+YtgyovO
5mZLQ5pyMRi2tTBPsuRLXSjtjhIeLIPeSLIrUe/FA7CW0okQUXuCv0iycD6teJoxpy46LVQm0/rP
GzsBxbNzzc9oHIpjoVXmtR3NX3i+oXlsAKQjfbdq827FNxSzU4AnLkYouT7q/TQvrdwvS5t8aEWu
vVfAntuOUAQaITkQnfpt7amQbI26bK0wlbG6Qy3U9Rt1EL6hTr/ePqmAEy9nxkLiX+PywqECvLn6
XDF5HoLQS0gEqYifejd5w0dbncdlT1EMTkY0D4YIWq2r288NdJvnBYHPIcwl/KBgZIPDf6CqhVFp
L727tjAHqgWF21bNgw5Sy3P9VimG5YMGn2XxYyRBio+YW8oyKKbavqup36eg8dEe3C3amNi+4mgz
hM0lhSqRjh0GQbFENsGvzLiaoKVkcXIA+DKnu5ZFKQ5cMbP+aZlL4excbXbdj71ZV6g3pJ1lwFfI
XWD6Q4YxbMcJa+/4ryI7TIo9TR+586MlGHoLbpBaN230XRiu+IEyIe2rWCxWcoi8YVSPOgLq9o9c
lZ4BGMQrlU/4HrrWXsHsNT5Y1gL2FyvK1AtqOvZ4By/4yd+VmWv/zIc+j4JxnLzUT5YJWoJFXvqf
2tHW454oOvuIS1Ax7jxpSe2kGfHQASWYE2KIHBiotkucPEtwTutWtK+sdCX6C8lBM31ZWpO9aws0
rg65kUiJ/fUsvmCMjpky/Dbvv3pclOU+K6vsoUJV9BNRDH7A+TJnYp/1ivNjoPoH/S9CrsQfrYHs
pO/WDpUU0v2dLupM7aRPFukvs1rph5atj3VvpIjf6GJFuV+DPcLNupRS+x4r41DudZH19jFp+sUN
vE6qIijdLIOMje0IbOvJVp8JPzrvMdMR/bwf5z4tD26W9MnJRR8oO6gCnXcs40kUR18ftNZ+tIQu
ur2pFB6ezZKUCqbnnEALefs4bBEy68Gjwcc/AMrol22LHRDMKyiINklH5S08JG6HwbAhXBUMQFbY
NHrIfWZcKzpdHicDF4ZgqOfmGvbwJf/c3DcIW1iYLnLDcadufgjMN7pKUCpDzeoN9yOm6sK7SRdi
icDsDbU6KuA/tFu3GmRJ8NlgwUkpyBoQ2I7jZN8lxTQ84rzu5sfMKqL8WCsqpsqrJE2zowlnCX/Q
qwpJLa9QvudRNRsUPYfUO1SYvg5B5nb5s+yH4ZnHGdczp29zczcUXjoF6qCo+se6rGr9Y5enxk87
Rt34oMyisIIyq8buhlNryHuz4vnByH5uZ9XviqIHtl5qdXIltrn8aDRVVZ0GBKBk/tw8PG4+oFLU
ZHgVl6mT+rNVpM5nj6ZjdJpgpyzY6tDx3slcVVJM0xsEZfy+z63u29ub5yJU5XmF9Q3QAbwdzJhN
jFXB04ul2XnhhGNB0FGwo6NrXpNzWf+W851BdP/CtUZPDzj25umbPFzpylbxwiEd9PkAfBSnyEXF
4tZtrfTOMAsj38dD1DpXQtbLZSaFJGAlrFt53ltqWEHzf2oKNb1t6mGgKy8Pnea0kGu7E4MumKu3
xa5U5dGquue3V/alhXs+6XVsamZE6O4KHjt/7z0xuT3gwvRW7aOBiq8+1L8VV00/2UmMxEMs1fYp
KRX5DJ6gGm4mV4gqUBS0JrAuKq27ma7pd/gZXgFcuBj1nQuct90jtDmN96JXO3l4+xdf7gWaGKsG
zgqNAnS72ZOAnzMMikV2i0puj8F6PR1T6vNXrqvLvUC+4tFqR14WkNsW/krNwlxipc5vl1aJptCD
x/ikUXOSB1uqmE2Xe2+a5g9vT+0y9qJES4oP4AXqPW3G829hV51ajXqR3uIV4OzLyda/OUahcA/W
yVfTrsr3amFi5UPf3YAQuNISjQukW2oZcoSefKshVVP5Jjc0Dq3KNT7dK5/sRT9kFU1feXWbUJlE
WBSzO6a3lYXI2tyD5yvj6RpY4fKTUa6ngkAdAXUGgtfz1fOy2Y0XMApr8Xq+0ap4fhxap/owt337
Mc3k8MtSu+npvZ+MBaQZTN0JsCCi7OeDUjc3ez2K81s3S5ujrGLt2UX36ren1NquHCrtSnh+uZSI
1CFIra2YYPgGa6rwT9bRET21Pc30WxBflS8Xip+EmXnw9qzWv+X8UjgfZd2o/4ySaia9IUCIt6o0
xaMNxh1pdHzRWzBfj28PdUFJBX6I6Sv/g3AcNdZtBUiMSZcu9pzdjnnb/GcnvceTKrrKor+29OlN
g118dLArOlT7JTFFvbftViqfKSylbhAVOhupkN6EX1OWA0XPY2d4suyq+iE7L/vLlW4gHzHTDjRa
s232hdrXMyA2JAMeqJ+NQGkGTWmCOav72O9aM8+CvIhiB3AbvaVdqSmtscdju/ypVP3SfuyHMYl/
xzioR36kZP0TRmhT8kDR/qpL3sV3oLBorRJ+1NHRnb7QGtFGEwiZEGFDSLKzBLoXbd/o+6qyk/d+
8pehXhwOYbPQIjr/5PR+c/zWYhG2tnRQWTWJPyPxMyd+Pr79xS/SonUkHnNQU3SOqA6fj5RKKzG9
EsJEi8ORD5ZXPNtObN2Yia7tpnruIYOM4607e82V+/Xi8LyMTBmfag1RhL2ZY45mvTtWLOdkde4N
J0w9duB8r7zmr41CwwARK5wp1m7b+fywzIOzu+TKyY3r7qFyp+E+KhPnvc8gc6G4jgDw+hry7/ko
C/hHBfSxckJvWj7U5VTdZp11DZX1ylwsOgTcM+srCODtfBQoVITHaY/SD7YBzlGWdfVBB89j37y9
Jy7uboC5cOJpUWm01OA4nY+DdsaIIkcSh4qtDj+Q3ne/42zQ4WnQT7PzeSzzdjguVhpde+dfOWGg
bBgTyip/bPGlZKQrqSdSYDA2K8xMigqb+byhJNB4nrxy2b22nDpFSWJLDjPJ6maaKXnsBMo0bDvH
Gw60yvRyZ5U2V87b6/naQBQ3kGtDoUi9YDFWUSryLIoYyMNMG+GT9obObPL0/lEoHr9wVNZyymY6
8GVRDM7HOOwd5a9X68k+1aNrTKRXrgt6lv83iLs5TtzvMPBA53Jd2PP33GsptFlRP9zAGxc/a9kZ
Qa3ZKVekSSb//gmuICsCClihF91mlc7E0LslkOGq9Q4OL6Jf4w5+Jct6bfNzYUCnQMUIVszmQoyR
9hhq0YhQc+b2UA5lv6urT1b9gG69ecgIhK9M65VNb6NAuHJ2MXqBsXK+DWkvYXhpqTLUI9P86RkN
vqvTZC/6ngbHfM0Q4pUPSDxL2XrFqVOPX/fqP8FEM8UQszxXhrOk8jUuSH/gg1nthsyjf6Mm2k1E
2fZrkogkvjLRV44BlxY6sXi9gP6/4OYVSt1qKVpdkBzGG5i8pC5WGV851a8sJ3ZOBJz0vGEvbFv4
NTKMXSIhnkGs1I6qNf02AI7tq0a6758PUD0kYiHEUErZIkZqofVjPztJOHl9/ZBWhfoDPNL/ODuv
Xblxpl1fkQDlcKpWhyV72V7O9okwM55RjpSocPX/I29gw61utLA+Y2DMkdmkyGKx6g3ZTjD+/YOv
0j98nFfa39r8BrS1vSennlg511kGm8lR8IOAbzYmR2GtnY3JdVBKIobT+FpiQ7Hig+yVeSJzAvZO
73NSJjzO21EEg25TeluSEdlNI3MpLOnoiqlBZzae9qZukr4PoqGnA6SC+/lau17131C2EsqNl5pf
FsBR5nPWKanpL9gQL90hlpllf0IMgCywzKWln2zP6vqLXRpF+6HKF+NbEqvA+h+HgZt3GRcsHAQg
0DQYsAzYpMPA+rmJ4xGLVfxI0coRcyDwGfRnRX2XDuUev/B2P5F6YL5E8kA9AnL99YFpEjomGbIq
oajgCqgZujSYGhY+ogd7uJDbA8JQqK3RVcSBiTfn9VAQGaO2a2BZSbRaT51VxOemrn49Xr7b+Ebz
wkMSA5wje3crwNqZtR0VCiqoc+mmR9MbxY9Rd4u3dVlrATqw47s8kXvKj7/NnK43MfuX8t6KDOAi
3JKMezOfW+oacB1EXti2n49KLN7pKzzlSUkrkSV+bo6e906b9KT8gEJWYwI1tAQSFJWqRslnnEql
+lXJ9Hz5UdVSee7ypdL9id2bHih3d59NU85v6wluIWQpF8WuWFSV8Mcm0lE2MivYfmot8u95jcyt
L1AkluckVsq9p+9tiEUXYdVhoDoGkmhbOGi6kSTR7rrQkk5j+Ylb929mPVFfhrifv6qyGc59ny3j
mzKZhbETLm4BtmSiHA0M56hZaMSO602k6flcGJmkxWsixhaMjiloFxmLYn9sMm/Ivwxp0Yi3bd66
9UeWfo6ftCGv/gXQnRjf7FbM+kFNKcF+fLzvbjf36vQFxZz8h+rlNj3xyFi93hVlOBjUa/RZLO81
hDH+ezzK7WmFVeaBnKbhTOdsa12SOjIFvwWX05mB8PsNkNH0MMU8ai/QT5c9r4rbWLRiM9CahqO7
Mvc2i41gjm4sEYcJ6+CmOpquQrvHAj7bHJbEnr5ZuWH983iGd4fks9psLqLSFnPnNkU3eWhAhx2u
Xod+VO1jK1x5qqvGPbZZvmd+dHe8VaYC7BCX6pYkaGOVUCIHRlCaxqg5ZWMSfdXzqnyh8csVk3a0
UXYu1jtDUrvBux1mPQdom2TWnarxzkmbEIS0uChJ1x10o0su2Kl3QY5q0U5+fmfTwFBHlIi8AfTr
VmwGIbNGtG7ShOacdydNK+bnMe+cNwIhu73jub4ErwPhSmYluHMUSC63vsV05sxJtQcQhnoMwiQb
rNmBVeDaX2bEU4cwE437oTfH+gOwfHoeecm2PVh9b5an1DDQWLQc0c8Y34mxOj7eWrdXA2tAZwjE
EeUAaH7XoaMUIs8ptVah25YDsrzGUZRZ+y8FrvIwdRRjgmEUzU6+fW/x/xx0jRt/JKQow4qlj2DB
qXhbnURReoFWxShvqlr9P3xnkk/3t5IqJcL1p/wx1IywvgFXBqq7WWmnivsi1NVyCLBP39M9+V2S
3n5ncnqKudRVoDtsp0WzC3SLVoUR6uqp76gKspGxEY3vOL8sboflTu3rgxf9N8vand7qyxz/oH5p
dn5UFNlrtZC9VRGDTh8JzNqy2SarSjJ6rRZB82/QivSVnira0qev9UNmFFBCq6AdTHGwmpsMpleM
MUEuvAoXkWM0apkCsKbTnh/v0ztbhhRCXZeXBIYoeP0d7dFclFFpAYTHQrmgc70Q+KolHCLi7uOh
7txaa0WClJKcRSXtvB6KrvAiE9OG/k1bH5hCgyV3U1ivlApYlw02L3UdtI5WBOP1KJCjhEDFAsGC
sUWEX2mMd8OSi+DxXGDR8e9sNiXFcVpaIFdod2/r46UnnQhI8BhiTlUsP1IQ4ctPA7qDeGuUcVXU
h0Xh+v5eiFwp6fimTSuOrlx0eahmLEE/qYuGgRqmNpM82mnSKXRaMZp86kZl1v8r88b4Cgigzs5U
23CY17Nc1Q7GYLXxYckS47NqFrxaBEgS95nHfIaaqz21mnvsrBYwUY+ngn1Jqknr3nQWb3ufgkkl
Dkhj5u17W+mWOvWtTEud2BctcM/MF1WmJOfZ0WMtKGa0VYPalWYNkaUqFt+RVleAAxR9L3+qtZyd
y2D1ZRWmSqGmBx3F7OZsWqMkxEayHyDjJW15mGUMBiIqgKw2UteSj7IqnfrYk0h6vqEJK36ncTcN
hyrL5uJjHAPRqnw5pXrqZ6o+yRPasrbEOyQyq0vVFo79T9Xo8wBrzJ2bJxQ0K/NjiVobaGkavc4/
maXGduhktVoe4WGk0S9m21kHQ7iRDV4kMlQq8JVEaDsdPDTXFqRyTw1f69mcYxF/d1u7+RGNi6Ao
nbeIkHaUzdsztqnjz5nSbhNY3mCb/jR2+JM7qam0l8RUhvTFmVFyRdIRP8jON7DkK87IQerfYjnB
svbttMnmIUA4t9d/QSMmaiFshySrkIXzeRgWz0JztwPDUnXoo+RphR+dWw4OXhiJLXBgx/6tKJ+X
njf7OVKjUve1epnakxGprRLkQ5Q6X6eRu90fbUMsL2A/W4eVQsDpAJpz1n60BlVcX5pW+nMx0kqH
HCTN5ogEj+t8m/Vq+FioBfoyfd6J5dlTE1Gce7Q/piPuq9yUvjN0cKf9qe2z/imLa6W/TFojkXZ2
PCIVdE82nd8AJyh9g1xuPGF1p/8aDXuJvz4+hWsZbnMGVytf6h/4QvES21TQtF7zOtucAQ+bjb4q
PSPhk8UuLR0LILGSq4h5ljb4ETUxoCFZiv3r8Q/4/f7Y/gLef6DayVrBLm6ijQWwfV5V40No+bYV
TIvXvI+EkpV+0UW45g5J7qmHWW+st66tZMuboVqaLjDkrGt+nZc0dxxX6QweT3GVHWylj4ZjaWbC
PqAy1ibnIerSn0M7Le9L4MJ76i53gphtoJtKVEYZEEDEdbAsVJyNRkm2NoEZ8dtaBjWSUIdYdG/J
Vqydu+ZOTkSxnQAN4UBj3M1dk6OuqiGWi7KQs3S+BSoiaNAgXyi9m8vyhsryTltkfTJsvw43NNhV
IDoUHdbp/5GkkN0ldTrkTYjCmPqsG0MF10z0yJQX7QW3KDWc88UF2dTbT483xp27DlsWJDMQuKf9
ty37K9KOERsrGqZKvahATjBoo36P73Dn8rbpCGMtiao9/ZhNc6GtjAkl6KgJjbqSB0Xg8bdUnRK4
ajb5r58QXgUUVjGbobC6WUoxmDH1W4aK3WhsfSOLtHOVm3Lni91bN+RFaJSsTecbXI7JRVRWucIX
SzM8N8Qi0W6P69bbmc7dlVulRVb+Bp26zcb30MauMJxtw2LK0ThAkB/R83mA/udT9Wz2sOJ3pgUO
gZoXPF1gYtsyBly4UcfZtA0hn7aBmrTRFx1K2g4r/sZJm6NFnZ1CLU8+PDO3/BeziewpsVHyBYDl
RS8g3vofEEa0jwVQ+f6vmB778p4gVi6XuanwcK0zr+USktXgWk+NkVn58zy7WXvwGiAiYUd+2x+U
3tG/oWyqi3f9PM7ZIe5wvw7s1CxbyhtR9G8aywK/gVYxss9Wv6jJe+4wo3/OlsUenroUCLY/WRJq
uar0qBwj/eGmQQ3rqNw5d3cCGm9BhEtQGjIoyG0aNxNUXBTbrCYckugZgkb1fTDdfw00zZ7MKY+D
1x4KyDEUD3TOOE/sbcnCzZoMBT5H8J7viqcCrOrzpIt5J2++ndPaZaA8DoqJBtuWudLGJsA8VFfC
asqjv1eZciA0dtG80yIzUg9G5A0/H8/r9l5dozNhGhInpa9tXVNqqISP+TSEqizb6TiY7TBeqk6W
5lHmRRz74AWc9lI7DlesJVxjOOTKEEWfH/+M2/uCMj1z5lkCLMraOvR2qj6rsdr1oawy3EQL1XwH
ulg/UIv7rU6X/kgie371DrIBR3EeAAiiiLDFUceeLqN40HrII2M2h22mDuDUvEyJffxax/gCgrTZ
Mz7+HW+ub6qVLb9S5vG8AjG+KRe0wJiGHBJNyLlLlI9eOnTKFwQphuEDRCIZf669JZmBoFXUqGAk
426/aIOi9tBbwGQeCs0cFqoMZfMT4LOXfU/1DsByh7tr/GEcets985w0f6pRH6ewdigKf0lNqXiB
NTbF9E6J5rTbqc/cBj22D/w1ZCqxGKQacn37Rq3iLRLfitC1sLawx2L5UFG92DmDt3f8WmoCXQ84
ip3yu1r+xx3fQ9HGMWgYwpanV1ARX9pDRJiUviqM9JtVTsUpRujpzZA4+evbqAzOIxC3N6prSDFc
T1HaYz9MihjCBSD8uaLo49sOGlKPz8GdhaR7CiQC+Apvzm0as6QKraKEUexCMUNj0spvajOYO7fH
7ZW4ltJXZVtUvgAQb0KnO3lxXSUWC1ll81fDltMzr0P9YtT4Q/wPE7I5Xr/hMjzYr5ctIVaMujCH
UMI3RdYAwllrFPrpfxiFEuRa+oRHuy1FChTtktJIZMilJYO4MUbUa+u9SsDdjwOWEhwv2G/qNddz
0dl8epY0MkS/3Dtl2izOeA0sPx7P5d7HWZt0LjcbAKOteHPTaV2W9K4Ml7ITL73UU3I+pwY9Zik7
BZTboSg3wWijHwj+D1bm9YSioXbEko0E/0GrnkrTzf+JhA5lgvbdTrZ3dyjQwXhNrZ3GrfIv7NJY
egJcFEnEL4cWsJ9YLbUBqew5hN5+JTiflNJ+7zggtpuvBHBq7mszXQWDUOaYlbrwPTRKjo+/0u1N
/f+QXwDKeVDdqCvE+hRleKiM4TDowxKUNFbO8Cxq9SWN+bRkVa2ZBY/HvL0keZHBqF47uCvUefMG
Bm8P6aBgTFcI+8Nsy9kfqnY1TtHz0Dbs9KS49d7RujNRUFMoBiHDzotg20fHxQM1Dxj+oWr0wBkT
RHsLXD1eEtdu30a1vudveGejkDyjS7uKZiJFvJmk7cwQOqQ7hsoAg2Ww8Vbyojo+ZZ30Xn1rkaeT
R6MnQ/meiHi9/XNURyBalVMoXL2+wGGYnmCQ7mF/7i0gVA2brjtaQeq2SmmZEv5DnkxhW/d2jV9I
jntOPejpHKa6M3wpl0J/PcZi5b5RyYRuRzK57b5XknavnbUIOOcgbCPYlIjW5IWZ71xX9z4W4BuO
NTpPTG7zsSazzjAA6KcwMuouzGNbP1cGZgAoBrU7m//OMpI18agyV9EqGk7XH8ueaXhEjaeGotGs
SzLLPEiE2xxSguNJGtWwM96dqa3ysMh8rt0tHvjX4w1WrdodQp+hilHFfzMuWEgIRlb1hgeAtXMf
35sbElmWufKKKM2vv+WPxEbUIm7ZFVo4tbVydCu8u0uzKN/XCxYEbbQrknwbSGgA8B4GEQarT9+C
fYqk6FulpG2m5671TqXmGWjkG9+rvKyfIkCnH4sZ/aDH0es2Lq/NUOwpqJWYqzz79STrCewbdlBj
SNKtHrVMVfwYE5DTq0ehALTCXsmjyRU3mSj0l2zJS4xqzXbp5gvdIaQnEAxp5U5Z4XY6oEFQAGMM
ACEUY6+n09tYk5Qdx7ozBjhgmh19WBSle628DigpVo3GP41FlWbr9Sj4cplZiVFa2LjkNFSAzCBC
qNmva/O1wuzcKUDYKSqAK4bAuM2hqGlqCTzjKeyBr/uwIiuMe7Ti4NhJ8z+sHRgPl/C7KnVvu7lF
TQV66tUpXGCX+0Ok5GhBOHvX5e0JXis+DELiTkK9RQhWQtUWMaNiz3ZX8LccNV9J5XS2seA4Pt51
94aCrQ+dndyDctZm142uVZhO0y5h47h0fck8ksGHvDHmZwn+8derRzOBaqAFvMpZQhW53hSejn0Y
y6VS6/SQGpvtMhDj6J6wa3ytnDqbAlgVCvGEC/AhW4K4aPJWjPmohl0Xe4GObeQBdav69csHcJkz
xD3Jy2oLvukRi54afI2AOFbNgT472rhltJyNXNmTd7w5tvRyeR+slRxeC/qWqa0bkELwLnNCl6LW
39OU9kEzpvnHx1/odhRYIIRWUMVc+Fz7118oHs08aToUMrtJdGeqhMuz2zewDx8Pc7PtDBzpCKXQ
mVfw9zapHofCLUYlp5Sw4lnK1MMb1GhxGbLmvY1wc0VxlBxe3jTC+T9QUtczGoxy6qTlyXDIRPTZ
lvkQ9MWinWe16E9C1Htg+tupcXSRF6X5Du4JzZjr8eD2Iz9RaGNIg1m5GLOe+ePQJKdJEzun6d7M
eI/wLFl1tTlX1yPNLTTA3FLHMMOM+khLizZhOtWnRqubb2ZS772If1cKrgpAa1QiWVql52nHb6fm
DOoSOzQLwqhP4kMCG/yNUyJUN9RR/dYF6/UjH2brDZp2Hqxq3TvTCR3PC5C5MNPxEJyNynxrqPPe
KbzJClhlnDJQtNT41pazKUwlqTPUg6FMYeHUs7+YxhJMdV+/S5pyPHRIx31y8n6PnXtLnaISxg1q
gB/CFYTe3vXyT43VtpDB9HCgt+N9jLJhLj8XBtTcT3UNBepH7C5mcQJZberP1C1mFF761hVvxgT9
56OIeivCgqcjqfY6U3vvod1mHsBbmQvd7BJP2VFv4uifnnKr61PlLJR/bSW2ihxL0UmFSl9mZXdI
RpF6lz7N3fY44BFcvR0wZvG+zVHdZAE5cC18nnuF8neDdHXipy2nLUDhJ4l9HCdmQwYt1anoUFMk
7V5bEmB1wGuAz1tPwg2Fih5NKUlnjNBFAlQFPKDzHkqxDp6MKhM7QeV2GzAYSHAIW7zWebZcf5Co
cISRL86qde3Zfxm928Yf2240q0CPLaM6d6YVFSE9jnmPqHNT32OavJNAcpCBUP7apPitVXlxNmOn
kXWu6RteLi445QJlG4buWQxoYB6sthHHOrejj48j6W3AZqLgbHlaw+li6teTRgi4nFyzMcIayZAD
rFn5VNr1vEN8vA01jIJaFG4o4OwZ7XoUvVmmQo9SM0xifc58r7bz7jMVz8ZjNHjqSNeU47STQt75
nnggAfrF3INixbakaCnokc4jg/IUnIfDYqP5RbNaqcxDo09KfygQs4lB7RF/nh6v6u18id6YnVNa
+u3lsfmgDWCWxRpNMwSvZRtBV2f1TIccX4FjUiVl5Jtd3HbB40Fvbw4gQSvjkCLx6v6z+ZSeOwDM
gAYOrslzn0RsMgyc/qesdPeEHG837NqD4z3DS9sEpb+5pAxrSruWbgaClLgeG3r0vi2aL+OChr8p
ky9Cwcm5lubOLrrdq5TZV/UHEkCecVs39VXCY8wMcC+zDdQjw+MokEMqXgswpCBCd3EV91xFgrZ8
fjzNVFhrSEyMjisOU2PE596MLb9BqnTni93y93lFkcZgC/U7qd3C3IWpg35rOjcs1bhs/+tn3geH
HMgVkBWwEs4Z8HMUncq4TJ0g6mJDQ+OcdgSaLFZpnacsHppn24h0vMgHqiyXyojIVInioi6QVmmw
AOutrsr3qAfrXrq+ytfKDvGSChIw5m33bMq8pCjbygvBeYkpzNXRglsBOzQPitHW0jeV22jdAcdc
vGxcBeOpoxiq+MvjHX+7IYiYKLyiQLTyNbefakTgyIHSFYWZWg9f47xBww9GyufHo9xC5FdkIiBI
MAhseS7r6+iluWO0QrSjEBVWDhXQMSy3LavAmaiUlEMv+EcgiJtba7N4rDD+/OAOBuo9Mwgv+aQM
nXzSu1zZqwzdmb5LuRc7JgtwHlyJ699Vl/h+LMg7hOUcg2jhzew1/tiW46tb+ysHY5U2AIm8lss3
x72f6zRusFZ8g7ZtftAmMZyVFqGXx+t8EzQ5A/CWVqQOpRkqDNfTiceixqqkobBAK/i91ybi0kBg
fqc5Zf8Gt/t+z5ThJooxINok4DDoBPGe2EyLPFdZKoVypDkO3nPS4+lzRrWqqf057VG7rp0q/8/s
lhkdIDbXTpy5+Xq01IGsc+Pz/VZG3/V0EeDNI6UGn4PZO+l3RVcWjRYvr3bSmjvLyk1EXrtKwSBU
u7l766rM6a4W1PP6ZFFOhW5GwtczWT+jN5cYJ8tIpr374RbObFKy5NFE+Fy7eds6LHqhWHbP6PpP
YzbJQ1dlbX6sZOK9uNrkaL7rDvF/BZ57wPTA3AXAIhvXx4I6+5bQj4+Cx1vrzlqvzC8sk7EF1bCZ
u17rXDSJU5JphoYt4CBYMnmKEqu5PB5l3S9XQZFJo8m6Io2JwdjLXY8yKRIepqi0UEQiv/QN4h9d
Gnmhxvbb2Tx3ti5F9ZW1AiqXO2Rz9KNqESWdei0cJ1UGqZ05iKlYKDgrU3kwK8cIIk2d33d2vEeQ
vzdJMEWwQWF3MPQmy8js0Yi9rkNiDlmlZ2C/8/uVhfZPZY/ytfc9hCgei6QzgF1WxZjr9Sz7WYDw
1bSwA8N6AT/gXPSiKnYIoHf2Bp11ukSUn1ci+6aopCCZ0vKM4XxkTXNOO/1vS0TGzga8873YdcSZ
tf5Cg27zvVIRO3Wq8NiLbakfY6E3b0C2gp00elv4c647nwocg45VLKadsHp3aFLgVQNgNSrY7H1s
Z0olMmJ9BQgWH5oSSXc7L7Uvy2DLbyruSJgbeRHIYXtP+fBO5MH/adWMAblHBXxzHqLO6tMxWrSw
ikz5HKciOcm+T38gQI2369K+1jWQ25lnPEgLquBQFbd+QoAINW3VrUeZ39FeSqUdAnVpM5wXJVjT
x2f93q5Zq+DsGDqSyEVc7822j1VKr7iJxJiWBFmZJ6c6Ift5PMpvRZhNSKFeZ1BfhR/ILb+5osQc
2UCZTT20o/rNhIhK0ShPRqK8VdX4S6lYR1U6/7aG+WFIvL+0zvUxyDgOlgG9tdKdQ2Lv4VvvzRsc
GHVEOpW8qrY/SJtwR6synY5NXx3sPsrflFB5L4/nfSfIcC2uhRFe4pT5NqmA0mTJsDQtspJZWX4a
8jgP4yy1jku37MFb7m3SlYoHap6FvnFhU9V2aDOHoVRY/H9ToZKhkSz2lyiJsqc88vrXPg3p5AHj
IZkkfhJyNsexiBTVXNzcDEU5lO8p0OeBhwLhoVbU6KTarfP6ILoWtyhroTMK/XwTr7Ws02Ks7fQQ
5+YF91dDD1LVfLUADbMCIAJKiYYhb9/NB+vsYUnhPFCocRSBsqmWBYuOLjKaTnsi13d2IOL0oFpV
/lvP+/XJa3QjgmaGt04iqvbj6MTxpXHHeidqauvlsjl5NDVAdBEzeZ/ddDZkO5pFrBphvPTemX5E
BHmyit7P5bz6iJtt3yF/YyS+UsPfyOUQHUcdH47HB+HO7uQAkE9w4xK9tqp2S0fNFDNxAwwvTyEq
pSIKFVgcwHxGD2dSM9uTY7+3vCjimsQcNMtvumHTbHRajcQoqMBoDqzM1Q9V0y+nx/Nak9vt6oJV
WYvcvN1u1Nel0zWZocdmaFnjL7tRPrez9UxP4oXr/pObzi+Ph/v9Ht2M9xvFwUMGsDyPuetN45Sl
bsxxY4FFQK7yjOCUTJ94Py1j0FPMSIJiydCad6a8eeLlFqvnMca375AvXVP9YyVZaT8p7tC9NLG0
zE8A7lI3iCaZKgetUQz37Cij876H87RmsemE20RlF3rYK2qh/5RFhlARyfKQPos5zT08Fw3vs2Uv
c3NokoLMSeD82j9Fi67m5zkRFmBiRbrlBd6/7H2o66n8brSzif+NkIpCnI+WOkgmYX5vxqJwj5Ou
9m5gdIoJbBJGE2xYxMfdQO94GviZgkqsbzqJjsbW5ERf+fL9P1pZTHGQt2WWHI0oQ52RxBY1rbGh
bnUqQNwU/hzl5SfXifRfMzXo8SB1cy6DCYMang5qpHy3G+ip7y21ifXnOilFqMdOUx2G1uy+JnMU
NQcjUQfXR7PXKC4t75QfjaJSkbD70kz8mTgJ/0lT8l+FKmV+HtNJ/0dGcMYOMIY6j8A1or5all7+
My48WJ6tXpZqgAXb4Owctzub34YjQrICOBbE1uZ2o2eLtU2JnHEvQZZWjQPwZ7SX4PFuvDfKimBn
jamJ3iSDdUV13xvZ/LGiW746Q4tWzHlPJ+beKNzUZF682XmYbEKyBD7hLECJwk4MSWDIyTlOkdzz
Nrg3CrhDHlVkl6uIyvXBGrlZPFeJmIulys+Lmo/fS5nHx8cr9lurdHt+V/YRNoN8lpt4MVFe7PAY
orZZmcgrz2tz7LnmlULhGiETPcDzDGCMsBNS2WVAxTLI8Dr8hYGmMAItcwrxxWn04ZdKjSbb+3V3
7gr4kUTNtY+rAtK5XoRkroFUReBWbbRpv1VWp32cM8VxUBuxDPxMM6H6q1DR33M35id6cnNIq2Hv
oX/vUyABB45+1RW7oRD3dkkug9htqHel9g7yffITrQFrp5ywftDNl6A3iaIdWhEULrYo7sU1FUom
JICEnX/mLIrPkrN/KAY57CzrnfkgoELFCW7RiorbZC6QDgCYtJEeJtMIfcWq3EOpOGLnJro3istJ
5JxADuOwXH87aVl5RcDVw3TQwBGWMGXGmnD1eAPfue+Atf7/UW7BfSPKv92oh2U9yucmL+1P8FF0
vxzT5Y3WiuZzIeu9R+fdqZlQ98iXPDKIzRtliPOlTETJ1Gp38BXhTZe2cqydBbyzIQCCAhVbMwaK
Hps4EytJb+r1ZIRZZOnBGHvfVXU2grTOk51FXI/RZuuhNklBwLF5qbP7rj8VLm2Z3QFcgy0OGFNp
C3s+9rObi5MUVf7ebpVPVbJ0b7IuMr89/n53lpKhmR07nj2y3SWGy2O2oAsYdjygjwUh/Ihdwl5B
8pZquRYHmBxCHWRg1CSvZ9gqczbVXmGGRdx9iCztP1m6CjTL4eQq1t9emgaZ8s1plXcEw08L7VCU
bPQXF7SIT5IV0ICt/XgYP6Zifuk7ezloy975v7cSXJCgIVAqWFmh1z/RoBXi6DMrQTsLb+J5cU9x
hv3Y4/W+V0Ckns8/Za2CWcziehhyRtpP3mCGEXR6wAJm3aJfLBfzfTpiDH1C1jMe3pb2WBXP+pJT
O9V0hGxOJr1GjWQod/YebvcmzvMJIgSRHoj6mqr/gVUEW49MMpyvsBwwfsbFozyqmbsnBnR3lFV+
kioi/oBbuMlEJapnfmbYWlN/qnVpnlLZdv/DdqaQDxgSkUvevWu4+mMu6TLOCaoRJuXZQh5b1a7O
NubuO+f1NjJA5lgR9kB1mM/2qTvKlh5S3ZihOajxSbqw8LxU609N3b9+2dahgJZQCqVVsWU0zcjk
F4aouYHV2IJU36XjdyfZ5cLcmxHoHLBaVLdXku/1uklZDKliEOsMy8xQ6cioyMS55ZG/RvXOm+Xe
WBBRaRGAmdGo/VyPBUkZ/LnNfkPJO347tYY4mKOrhHNXezun7fZ2Ik8kf3PpRJqUyTeHbRhQ7Z8U
ywrrEf91Kzbr95XZV2cASu7fKShqv5W9urMHf1cersM5o0LDQA2JmgGd5OsJpmVfaY5QLVJHXmbv
F0r0/2apVzV2UCcNLuQtD4eE95nevOiINCzHqOjE9xGYsDzMQpedr+Kc8xKhDpGB8h5HFAEwd4Cl
KFdGPI+ooTlZTT18iLyk/ivrkI44DKZZLIccltDiG6UXv3R1nb5YiaV9oYjadb4usuhzM+Dt6euK
zJTzTmRbF3M7bXwU+K7wQdZW9mbaSFOklvDsEJZo5NPHNS4dcf+QR0QUs9d4kGX2RyEz41JE2Png
WYE1xpSm5VuM8+rg8c+5jTf8CjKE9XIDNrxN5xSsIu2hmmzcabo4wJ/UgVk2uzvvqnsbjJwRygGN
c83bljH1AceQvNPt0EyV6cc06uKAM0Z5iUSahgvUdF/KxttheN6ZGt01GsNQAoB/bDsVUtMHwxpS
5JJE/EPDBuSlk5X9/fH63bmyCdYQ08E7rknqFopoCWm6i5BRWMWx1f1QHUVHpsFDfj7zCwdbgGWS
CNjFcerqZ65sMw67AsNbH1HcQohDW+p56nsxPebP2KjXH9y61fMnJ4uKEVEH28rCNF2qOMyGqnB8
5BdLY2dL3ok0XAFUReChcuVsUQjTNFb8iR0kC8c6QHoOT5IejlKNjsbrrwSWa7XaWttxNy2BZamW
nFPokG0X9qmNPBEoZa2c82bod4a68/nBqTMpgPfEqa39RSsLiRXCzKxAfaE+09HcrZ29lO3eKFSU
1voc8yEtuD7NvSo9PZ4qN1QWCySMgeeL1JdoJ0DfGYXKFbclDyJ6Vb+LlX/c13opiqZPVvwUjapT
b6fTGdzWHivu3ih0TXQEEOgU0ci8nsvceGaapaCWKnfABhaZ0ktTT3sWELdZ/Aq35Kbms3CNbv0e
ZzOnuMvBpcxeUkhV8y9mMl8cY4FMlqRBGtlH+tT/PT6ma1DdBF2QUfRpwBEilLGFxDeOjZy8l1uh
Q2TneCrJS85Z/u52lYYuScJnezzgnbUkPwDbA28HmsSWMillCT4pk0qIWnp6aEwjC1Jhlzsn93YU
JGtX9ADUeTATW2UrCCUguofFCQ0EDU5ePJRQZymcvXYu0CMsqhtkITQvtl+ss4TTk1x7YUzx9CWq
J/2UQpp4/SjQMUmcVsYd9LTNvSg7OelzRL3PWeuTA/jHv+yc5uir5wJPli8D4AKw7xYUmGZomgkQ
KCFwgPhlGpzpVCx5/uV/GAVb+BVUuc5oExXGzprRe8qisBdDc1lcbIUSHqqvbu3QdSGyUTjmQUYq
f31eyQjiBhntKFygVvvTAm55jKs9m5HbowPGANo0IBJYaPBWrkex57732sHxIFqmZhqqY2d8aOLY
eJ5B12gnc/a8T69ePVAN6wOfKhPv4M0rGMkVrNSoxIbg1tynSM1lYLfG3q6+vfUAqNAag0kASlTd
oqewiBpkWpRRmCy1Qso4Zyc5N3k46tmey+SdY0qWxRMIBvXKGtx2HzyjrV0zj8IIe7dftBvTd03d
ujt417uj0CSGpsbO5nF3/aG8yKuX0WkjRArbHueLpL2oiJt8fvxx7i4btbK1bk2Le9vpy9wEV9CG
UXCyi46qHicnK12K53Gtv75+KAAEoO/Wo0RYuJ5QontlbfR9xCdpxUHTpXuoIgdr5b7YgyrcWzvC
Ag/H30XAbWnJ6sXYNyrNtQrP+nfuMqanRU/3tFTurR09L0rlnCT+3uyDvNX6ZFTIFZPIaS5x7XH3
JDZGZWM1PD1eu3sTIjYAUCDVQtd2sxmkpSuQZOcozBHnA8CeWienkMPrYzZmPVzXK90cB4ZNBFJj
LBnd1KAnmSz517yavoBu1ndS7HsBCLmk9fZh2XitXG8DqZhlWrRpFLaNoZzp0+XvtDpJ/VSq5SdH
XarL65eOwgs3GPubfuG6tH8kWwmig40AnIfCUFZ/kk5iPBMm9lx67n0g+D0gS+GYr8DS61FssLwy
wwU1pJwxHRcce0LTXLyPj+dyb8c59GZolqMWCWDrehQ8vOlLijEKDamlQYzD9XNsIoLZYjx7ejzU
3Qkhg7I2jX83rK+HMrsaJVyPoQCG63/VdTe/ScE17a3b3Rn9McwmKHTYVGVlvxAU6l5/VlPrvVJ7
yblRsJJ+PKF7+44DtDYCyUvY49cTirUI2SOhR+Eg+i/ScLJzrEyj39WyPyLGWviPh7s3MSRDOUQ0
BVHB2GyIecZDxSpNbvPcdD6LIW+/1XB8iiDCEWtnav9H2nk0y20sUfoXIQLebNHmGvSlEymS2iBE
6gneFTx+/XzFWQwbjWhEayTFewsqlF2FrKyszJPnyE26ToeljCoMr7wm4CBbT2J1EPYxZjZEweJY
4jRT0fzZWn34o0in0pQr5GE6DQ40nPfXuOEjEKsxUElIB46yRvQN48L40TDAXAk32akkeH3oJsf4
+bAVqujcGSBrGbleI14tpStyDUT0axwv6KJRkDglXaU/vhZZLGPUVvIDU3u8do+xESGVGdaiwVMl
g9H4FjVqsgP03NgxwCcOqEGkfChtGtdWnCmq3RbJntdwSQdkTyf1ZAune/zsIp8DQpEYAX/CmirO
musmq6gNvMKbNgVujBxGCLPpDuvK1lroEgGzZLSCv1c7lixplHRa47wWizn41eiGp87aRXXfniPI
AnlHcGDZMHX9JvIgh7M1pLFB6y/oMZaV90Z/1j3lcac+fMny32fGGnQQmSrf6frjoPCS54paI4vq
TMZRbaHs4PavdrZta0FMyhJZYbTgFlylw22tW7lnYAWVXdePYUM5eAPKoRVi1Ts+fRsXWIpM6jg4
vwgzrxekTMqo6zE+Pffu1z5TXoe4+Sdy+rdi5iQVc7tTottcmiQ/o0NJnWbt3UqHEMkysbS4VPXD
5I7DH26jW5fc6Jzj/aCwZ0o652+3eq3BK5Zl8iAp6vx50keE1wu3fGrzONlZ1e3FgXMjv8LIBIC7
G2S/1jRLUWSODcu/9dFyxD/wTn+LWrf1ARP9c39Zt2dK2gLhIaegueRX8aGwc8cTsnaXKF7jgygS
p75d9uL2xubRJ5JZBGgckteVC/b95CmeOTmvFUPwywG+YOswjFOlH6liujunassYMZksgYwSva1V
zgKhsJu2ke28RtGU+wrgJj/Pl58oVRsPhz36yDg83wl/p7Zx7RPwKXtijHX3daYkfVBzZzgLetc7
h2rjE4ESljtHAYpX+ipKiAbpoiZe3FdQ+95hhsvtqIjqfw/7AQ0pLiNJ+MCjduUHXPZjkuvUAjTR
KX5XdcVzXul7yge/ZsKvEwdefZIRnK4NVdx1wj+iXK6MiJO9ohK9iNdyHNJPAgj75xGRPNtv9Bkm
HM/p03dKxsk6Zks+xYcaAn3GhI3G1jl0Bf+KliPs/c0cl1o/CCdcWt8eO915xQPrj5rXL8vfEXE3
/JlDdqd0vpoYShX6aDfGybe4Elp7AFkO3dT9XZSudW95qxwMSiRJ5OXyhCYXL16noa1OiTENL+Ns
Lx+zIvzCgN1EWT7J3rdtkv+4b37D8xlJopAsK6NgklcxyizdsDetFsVmj/E90dTpOYaQO4hy++fj
lmTjDZwbw3u8ea89f3BDY47lw001Ucl0B1U5UbV2qIwy1n3f1Ib7k4jRWIRqABjKOk8K3bQz1aRU
XpWoiE4h4mFP7MHDNMGUI0DIw2Mg9w9s3fWCQqEvSl0myqtRi/ns9jVzak303ezUPTLGrfVwV1Ft
telsk8leWxqMosiL2VZeqba6xwEODQvEEMP3O/u25Qx8GMmGyuAhBd5rO3Rk4rqr4ihwnKo6LkVb
/um4UfW8LM74dP8TbaAtcDl6kjx2SZgp/V/bMhploSYrIIuBEZHY+0kY1Ze51hFTzZnXtp1Y9e2y
/KSU3ROMml/iad6rjWz/BtZJI4oDwDPy+jeQcTRCA9vyauR2+68Vds33flaXowsz7DkPbc/XwjZ8
ygrhHEdXFx/dvtMOKRF85/3/q+e5igI0K+XMCsUGea1e/xKns1IVKvsmWCD+yA8mnADeF8Y30/g8
T2pq/q3mU/ijNmdleenaCG6QmgwH6UktLZXwSFIIcRWSwjosnfOQK5/bZFaglY2ZwDkujI5or4Az
lS+MxXjde5Rrm+SP0e6V/mh3JiPiWaNWzSHvCqe1fGd2mh4AsFBfa+AG+jtG7ImlapiIk+UlXv5t
NOvpSyoMkR46FyEFX+umsDkaYYI2tM0z1jgrk/qrMWU7y4vai0n5zLQrdQC/URqxXBBUjYvPSVGX
w4d6XKKP5dBF1qtWhHZ8mIvS+xyn+aQdQj3KvMBAd6v+M59ntTwAZVJGPzdiry78lkdn9sVimql8
GsgZqiMPlxi9lDCru0NYxR44VG0a+3PldqXyZoxOnj+5dWtnr7NjdZM/WYWm+Zai8yow3R7FXMgW
jNkf6Z04zwxTdJHrUwMU/6SqVnhnWoedR1qlTSG/btKmtDxUbkG3NFfLdv7gzHnWfNRFVZZ/KpOY
DAgdOmf+mZlplJ9yTRfa+4nBJ8dPQdLX2nFOnbA8AfGIK9+NEmd6aq0CbcqjXUeWGcC/VeRvbuIl
9THSF4uH7GLn2h5z90aIQSadwj6JCcX9dQYUlQWiE6EWvkpZ4wDhmQioQtTvZD+//Hjl52BNGc+i
ggfh5powgMFWJY/bWgEfqGuBnpvdlzTWxkMSSog3aInhBZpK7WMyL977pVb7z4hBZh/ux56ttcLv
DoRQXnpws14ftnoyGkQDvfDVgZLtoFEWP6V6M+4E0y0rvNbBIiOmIFmmr62YWmNri8fNaqex+0dU
hDFt2qbaachshGwJQaIeALyDErl+bcXQS0iU9SwKijBksMCr9D9kd/st1iJ1b25pY0WgNuiR0HN2
gIutwmXZiWJZQkV5DVVC9EEPh8+wuos9OcNfOfDKSQBcQ9vBexqIyJqiKnW6bHYN7CTD8gYvzUGx
o9RPy/hCdHxpJ+85Vd0jL57LNCbvZiN6aV0EJds+ep/b+VEAY+m0+QlC33NZFH91eXNGdOyUFQxB
REp1mNXpaLVz5SeGuXOtbbxmgWvKqSdADezQ6qaGpjabINSOAuCa33pCvk8VWTkarXgrDP6/sh+f
CuTAykY9VTxqx2v8ZsFkF3riIgoMK+58s9DmFzKtYacgsHVVYkBe1JZ8OK8bf16T2FM4lVGguqjV
hEX6FOc5w2NgBS37nR0OI7Iy7g/Rligb2h/G3tm5Irecjz3lgqQsATp7tbN5HRlFEs9RwIyJ9k+i
Zb3mNwIo18OxAQysbGJQDgVztzq11MeRWlv4gDEcNcc0Exp6ItEel+fmYjhGPGzgpbpplcyDMmpL
FUZBPpoRdamKsRNfR+/2eH81t+5IBYe/IJWVo39rqFUFobw9qGYSqM1g5yfqLyVCqEsGE2Ck9076
IR+9+JNRQm6ys4+3cQk2E4b/4dinMkZ95zouASjNGYyvskC3jBdShOwJik+H3HWP/u228iGnqCWE
CHjubT0HpYBOdQF2BQm3/3CoVU0Uvtk4yQdHm2akOQfGjHZO+ZZNvISDDiaXdHnlJEuottbSRGVQ
8xk/zrkmkkNvdtBWNXlvvZcvzY/3P+Stw/AFf5F3QURI8W8Vep3UNYAXl9BhmFr/PbQb9SXTynyP
z/n2q1Eu4D1PK5xTBj/U9Vcjt9O6IbFLCNFGD+nlwebZ7E1PlVo/Xghh0pEZYymowVFb595lmhna
XGMKSY2wepm1JJyexi4rdo7AxpKAXMDMSyFTlZ2v6yWlpcgALehcWtGs+IZVJ6dKy3swZ/oebOH2
I9GGAsMEZp/SIjy216aYrlC0BUrxYGBG7gdVF+/JBZGxR4dwUzGgbASqi8gBhJUm9epo1fDjglWd
x0BTFqQBHWjDjLcm1sfML62o+s7gXpy+LU1RDE/9KEJkQ+pS7Gkr3CxW4jfJnSj9SN2htexcaiH/
tjCZEORIWWvMynUalG9M5j+M35Pgakxwwm3ZLl81fB3UFOqIizVQs3o89lM6/9H2SxPEi658vX/K
bs41iGQppUebCHJCUBrXH9D0lkbvc2MIzMKOvorcGyIfHBIS1L3VUzuCEf9hASAJggbVwBwXbDc3
ORWSClVXNvoQCD2t3yFqW/qZWk+PEk4gdGITjGHHpG/OR7heWOgiZmYLcwgGuoj1s5ovxacEtrA9
3uGNDXTA9BKf6JvLccNrOw2CMJq6GGNgGi09EGXozKdY5H3kp53bzdCf7Y0cyk9ylSuyMj4WNR7E
CCB8WIXisS5qRfTSYuP1/8u1tnweBm16yq0Iqi5Di7+XvOMOiT4Pyem+t9xEFmmap69DB5U7fI23
a5wKdWDu7MBCk+PZ1EXyp0B468kSzd4w4rYpIj8xmTi2fjapi9PZczyMQR/aaNLXamUUpyXP1YuW
LHuFuo2TDd890CtSE+BxawxMlEQc7aYdg6yyjb/1sjODnoT/+PjuMQyC7qhEeQF6uHYVSiw2ZQwF
ielCT9Hhi/WS97Q5OvWlUiAP+va4OVgHKfYwMebBGHBtLtenOp7MkMJmJGeJna451+H4bVy6PWbF
rTMA3Tclazmkaq15ypg4hjotzaZAXablB2iw+u8hmrXxGS7fPDnrdVpqO564aRIQo6QZBxuz5mun
tT6MpZVPQUSZ/jk3VGH7pZdaf3X1XOQI0EWk5/9hP38ppUuWI2fd8sy1RE1tJ50CuxyKH7Y2z2dq
MXCBjVG7dwPcXniUIgGc8pim1kpL4/rbYcVpSKmmoNP79JAqxGhfEWX83PPe/TiVzvAu70pxcFOj
eqrqeq9VvRVjaHeRPks80E29QLOWYugotwbR2AxIwYXFU1dU2YuYf5g9zUu/dWn2Ai7Ul51dvq2X
yMlaPinECLJKul56PRYwgs247dQ0U/eKcHzcHCoDBopDOUThv5EaDYlvRqL8ELXt8FFTTL+m4FAe
Hv7cvC35DWQ2QCy91c04N1K3E10eLuG0PjfDgtymkvwcrLB/vm9pY7Nl+omSoU5qDRTz+mMnsc4Y
jJNMASoz84uSmMb3uGmrcyEm7V0ZDj2zO4p+ItfbQ4lvxD0I2aXwO1kAr/iVm1VeqhpUYSdeEvVw
mowuPfdZKHb0BzZCOVko7ChEIdkHWa0PPfai5tKfgqbu6lOpVeX7zunHEzldsnPrb3iP5Fl1QXHI
ApG57tQqKSJnShkBrxD2NH3S87ZyfPBu6dtUZMp4aMNYlL4Rz8wvGhM6aAfFYETqnEd0dnc86Pa7
En3lMD1FHYD4699SIxWguXGEJ6viR+n1f/au/dKO01fBBIBPcdkPzf7LfV+6/aLXNuWf/9aAR5e3
8KjADYEycEBrcImQQTTJjsfeflHe1lQ66OuC776ZrnLbKEFRWF7OTuH8WTet8ZeZpU3ih244/e/+
ijZtgRiVMvA6/rPyUS0S5DXwxATImo0H1RynE5Vr5TDG3uMRXk7N0NkyaAlxS69yRiNx8jLSWVYe
dsrznKT5s60W5Xly3T3f2PhOdFZlgQJiUgovqzNBXj9PRTzyokni7NxSZ3zN8yrawTXJvblOFVkQ
XCz0VwgsN7Pp7jy3Rq5OY9A5TC7kJaOh8ftaVTN/quIKCrtdLq3tdXF3cQjRM1trf9hK0+lqxxZ2
IzdTAoHEpRqadAeEvekTwDCoOVKb45BdezmOgFYAtDKB6OGrGpRoYsa/BrhslA+PmMDAJyl46a1S
bKYecW0qClU3NqkNBF0veqgjgYY1dIpP9538Np2h+gBtOzN0bBsviWsrBc+zuqy0MWjMAeyM1fmI
jmeHFs1rv+h5If0Hc9SbXWAtEi4hf85vUUIrR6O3GesOkjF13+jwjR/aSXf+HVRNeaa8NO/Y2/IK
+NW440hD+V/92p5T2VCMZcMUhA3tfb+G/CXzE7dvH99G/vuM0NA2JvivcwdjFkC4amUODIhUnYvb
MrB4zN1mbLE2LglsVlpWvdzfzI3FyWcRUEg4/hldl87622bSoKa4kg1qQCEcjHHYfEsgcTjfN7Lh
8eRFLnxmFEK4UVYlgSZsZ6qXQg3MWkOb2o7tjzrPrxezces93Yfb5JNxKjmlLKt9PPdWsWlJFjqQ
kRhAFtv5ebJTLGRuspxQhbGlBHEywnc89oc0UZLvs7D2xG+2Fvv7D1idhrzstbCM+yFoGybznVRJ
fWNQpg+KVk3/4eP9bmr18aqhAAOVdUNA1knH24sN38jQIr3/9TYyAQkDJpuGJ50u4HpHZ9cZNTEP
Qea606HGY/wxQv20aOf8UMba32mfen7b2Ttes+Wav9tdbSTt/SUU4zgEmpXSZjSa7A3p8D0o/8Yt
IwEhgBvwTzjDV3toKNz6ZkxBx0S290iSGx9DWwuZX6qi/ynqEPq9aNzj41vK/fnLQymWrYupMdRe
8+BSuPKKLv82530ZmOnQfUjppp+55NtDYrfRB5p3DyNFJf6FIWSkq6HoICe5Pu+qi3q1yFmuQrX4
JYqGb+5Qi+eEfuhOAvmL7WJ1f8NuL6GHEGbxIVd+M9pFWpoJ9ZbULKYnPekm4A8ih2G38NxjES3a
YSgNxCpys31KqtI7m27sPaUR5QVjaruTFnnuCXCXStrdOedwEXujub+y2JvfyGg2mFtyDHpV19tR
zynDNWY8Qh7d1b6rFcVbbVJqcLPm6HVGhNRsYh3hj6rPecWDHbE4/RXRDR3utU45LXZWf77vGlvh
g9FDqgLU5IBBr7IDrS0sTfTqEKS1FT0pbhp/0RfYoBbh7c1JbLq+7J4R+qmCr6nM5kJ1C/idx8BZ
KGGek6koKlAOUS581+qMN9VWwvGQTvEeC+vWyeaK4+1GT19OIF3vOjPjqenMGa/T0W6bkyWQHfKt
yVrMna7WpiEKLbJADGRpXbRCA1xddLcYA9eFECJFqc8XVMp2wvBG/sN7XzKP8dYmSVg5UceMbTJ7
5hhUiQ1l12QuZHRtVyU+cRPZKVuo7d5Y1ZabSD0QPhu7eMOxZQkgNq4s+s2j5n0Z1GHmmCXzRSMx
2onDm8tz8UQ5JwHmaRUh07LQyj4Ph6D0SvWdkY6QtBS6XfjqEKtv+hTvtYA2vxrAXjkVKyUa5RX/
W05SD7ai5VUqixdLEj4N85Jn/tBn1R6H7NbKwKnSpGaYFL2o1YdjZgwK7LHjjQtyRfetTCMX7415
+gb1pFmfK6Wtd8oJmybJS0j8eavdzHTlC2peSsLTyYu1+EmMffk5aVQ3gPfc+NTSD9o5AZv25CAF
WFEKxL/Yg3/bSzGIrIonXgCFMI9qk87nGiGJF8Uu7YPpjn/cD17b1hhgBXAg0Umr20WvLS+yY+Co
RgGPO1rGy5emVVrGeGz0BttF3bG35Sk0SuQjCiAU5a5rT4mWUrMT1+MDQv2v+fVYUqOYU/M/meHa
pLLHnP5ayrPsy3TxEjp4ou2yT5nWTu9h2Jz+y6cCp0MIAYIEhP56MXNsD0s90hrRlC76S4nt9GS7
TvI9H8fq25hle83jzc2T8FReumCx1wBfLRTmOBBHgnacs/SshB1qFe2otn/ed4qtUCWDh3zHwzG8
7rtkeuWNcR5PAXene7LLrD5DTNu9ImxlHe6b2vS//2dq/d6Nc91arJLyK7yAyYFuT+1HWn9RQ/Ol
6XYZjbfuT/aPVxMPeZxjFT4WD1GVusH7oJazn8ey7k9eiyrpAEvGaWbKKfJbSuSnx9fIG4p+NTY5
08a1m+hlz+RIyhlzEeo6jW0XHdtR6JclBlfhQyS5Jxu69aLihElCKxr/kJhcG6ytKlSGhe8HhEdH
wqXk8PvVoOVfu7DJ/xiZ+znl2ax8lLOJwq+V0v3ff1iyZICiv8UVtB6iil1Lmeqc5oWrxohuDIWn
KgdnpAQwgkt1/EpI2dT7Nre8FnQA0UUKjEJ/dL1qpbSUniGTKejHSJ8PYZbZH0mQ0ndVzjW547db
R5ExX9BgHko53EfXxrKw8KZQpWOhosLxWXBGlIOqOONexrdpR4otEzjILte3AW1JCvK2oJidawBa
S9Qq+3gQO4Fs68HI8Cb9XVJqsA+rWyAVsdHUA1acaB4+uMtcnfsGoRuEZ9LlqHVG9TIuJfllYYc7
JfSNr8Z4IhwuaHPSDl3z+9eZ6iwk8XQjAEJwODzrgORO5C9KWzzuIAxMs4mAY7lc10AVRUS54dDl
CdiG6KtjFHPh50rhnNJS754edkb6aZJRAbgPcP9VpLHmDt0dLSHHC5cIUrlozKqzkqtL/Kprg9gr
Cm0ENtCQTIOjMyflg1YJWDS6M8AoprNDU2juISSD+kGyoOl+r5r9P1Jfanmy3dwxd0qjG/7J8Qax
ynWEEOS66aCqQ+1qEQcdzuDsuYFn7y0qq3wnX9+0QnGIqxbFOdg9rk8bTSWhLB1OAraieMk6PTrM
ZbLHX77hinImF8gP8zM6AprXVkqnWMpS9FNQCcv+Outl+9aCQfiqtCUG7/vHxr3Hk5FaKE1HQvV6
HCEz20gotofb9w6M5ElnWgcvtOD5HpNU6Ee3sbTHDzn2JCUYlV/6nSsfcb0pQQaTZwd9+jZE8zG3
l4tu5E1x6IGNfB94+yR+WdRxcaAe1u1xd21tr5zghtVGEvD/UhL9LbHVGK9pFDHDIJDXxaexgh/0
GDfIoB7stpuanbiycSKoof+CCVNSh9Di+mNSfkjdGcx/kAlvgNAxbpX+gBToUp20TJ+bl7pK6/dO
UmvR+f6n3XBW+RIiYlPHh7J5dfQLqV1ou7PKjI9RHDvVSd87rW09CkuHp5WzzhX0qxCwvmFTNEFp
zlsqeEVRB4VqdmcrloyD6uDumLqFJmMLdXVCGV+O8tBqLwezFYhodlqQWBT4/CWmQgqOJEJHFSzS
BZaGeToVY1qYBwpAUMGXYanIMcEu9tNBa/dYFbZ2mMAq83pkYRi/vP626TzbMRUpNRBQAfp9qg4n
Xen29K5urcC9JSeYQXMhW7lGmgthTUWe9mowwqX3rlc691lzYOm/7y23gQDsLimaLO7xhlh/Ry9u
wJ1ToQ1mD2TB5GnFz6aap79qW+kQszeTf+7b21gVM6uy/gClOaLO8s9/O4VVg1onPWgzmOdq/hfu
3Xk+zp4R7yX2tykF1x7VFcrPTNHfQDqSVkdUQy/LIKkS422w++hil0r8kqdR8zHNQ+uUxpb+ZAir
fvj8AZzUJXUWX02CO65XOPSO1pRmKYIiDdOTYy104CFh8T4/upESnwmPOckmSjNrfE5mWDMTsChV
9naTnoGMjm+L4ew9xaQrX5c7GehEk0gOuAA7Wk+faLYQnjr2TWApdncscif3xWz9ARDLpPpRnhwY
1vy2KT/yGX7eX+AGuAHbkqCflIKGuLp6q1siNft6VpvAVUZw3rEcFClcRxyZMu39sur6s5FXzpE6
vHe0cq36bMC99fjXBJdKfkg/g0t5jRg1RgpBS620XMpLMvkiUfvsYC9tuif0dnsQZfYkUzbe1lS/
VwcjcUCPtYXS0VfTna+MmHXz0Y5m10Mu1Jz7YxrpzfLh/hbfXom8sMmfqLlTQ7hRs60zc1LMpmYc
jGbJB7BWlfO3mNOsPk4Frd+dOH5rjfSXGWSeSCRrTGddHwy6QmVBVPjVuaiejG7RP/SEathUyt06
/YYtWReBfBaZdUl6fW3LaiLPjJKsCtwxjZ9tO2XqtCzyZ2XRtZ2b/jaikWkzngM/Gi9OqIevTSWE
s5EdroJKbdqjVU/d56XP20/3P9Wte2AFal9mA+RonbdyD1VvyjBihjPIHE0cy8pWLpHlDoG7JMqn
QrTaDpZiwx7PZgILNw8Sh2txuSxewrnXkzowRGdC9J8Y+ewrQ4S6NyCBLD1EFpOd54cXiTHeD8CH
ZKK4OvEMjzeFkdk1l4MD4W239K8d8IpTWPftJavtcMf/bz/dL+oY1ijVchlWuP50eRb3lIrpqiG8
9i01OuUczc10ur+o25uIVpgkGQM1bUM4t/IPu4QXpDNApahpqx1iGAY+1XCtPJXR/N3R4jzya6d0
T3Sc/7xv+PYMkDnwouWlRx2XWfbr1ZWRqYeQrwBDKMpheefxMPqSNto8vAcrazx8CgjQ3HrMBEkM
5/rATc6YVIycU7Nroiww5iQ+NJTKd561tx/s/5JnybctOM01MXLeZKC03HgJynGKpiMjOW56gNB8
8h72RIZlQTiAqAd4w8Pyeu+ScMzQQur1IJ2m4lK48XBonbj5kCFBehy4K3feY7ffCrQDeHqaytCT
UB28tqdYUWojQWQEha3oHlKqRlkfplA03rNZmfbHRz0DrQWOGZAYihFQolxbswQg7JRzHTii1Q8L
lADnyJrid12uKjsbuXGLkwqRKoP15FDfMGaLsdNzb467oBzC/NlNdYaosrj72enMq8NSmAzHqnOU
owSjvc/6OikZNTFm43R/yRueA8IYFmI5SEkVZnUYFC+NFf6kB/mQVceuyzPlzYYHS+yElNsPCdUV
6FISMkk1s35lJnqYlo2VDQFsQyZNKJ02Iih45SXuRm3nTrhdE/gpigXUkhif4T12/RmBVGhFD1N0
YCyRd9TVejxlpCf+/Z27fcnCHCdnQullyMG0lbMgvJTqAzK0QTNVyl9j7E7z+45y4FPWjtEXIG+p
AsmyNe/Jdchff516MqNGPYTRQl4KzMZdr86wG80RVT0Fy9hoT23dj09MB2entsqy9wpcig8fQYjd
CFxMr4Pz5O67ttc5mWhJ8Yhg8VxAx5B257JtzWPCHM1Oanvz4SDuAVXPAAGngoft6p4byskameIx
2FJoxAdtdM7tkGSPury0wvuDOTLSLi7x6wXFVmELMEtGwDvpX81tXF8f6odvN4xIzKBEkRK61qVb
6ikNbJ2JzaBrFTdf6sIRRXRInbhInrS5sv9X9JU3vYuyLiufs9rI3Z1EZWMvofQDBkxpQD5hV5Gz
qVKRDXmmBh49w3OnKu7B0GNtp85444ySIl2q/FHxMHhzrb5YxNFgzNBTg4H20FtiTszCaUrbvpmi
SU6zPUbjo+7IUkCzkr1SeKc/ujrcSTjUKGiYWoB6Q/wdDR/3Y6Fm7rui0rO/7p/wjS3kjSw/IQ5j
31DOdRYPgTp0taAXyDOGcwfyk0Gdnbt7YwvR9qKJxSwcQmJrjpvELEJyBMcKstaePseJqh2mqlKO
KAIWJ2c08vP9Vd1EYhoxvPtJE2ySch7j1+4fdvHsjXNrBZBy294pM2qNqptbg/rXFmdIX+6bu91E
rm8AHRSFeCpS3Lg256mN0XWpZgUeGQMqikJHfJxppeb7f7BDPKTnCwoThotrO2oywarJxFXQa+nw
vkgEWWRdtTvX2O3HotAG5IBGJW8Nwse1lbBh0rWuczvg4L0IteiOilUHjeYqxzRtvt1f0saX4oax
SY65l+UYzLUxNXSbxK0GS8pXJ0fDU3J0LfUS2v5mb9JowxQqLJRlib9cLWs0WxR2rjfYsxPkCoCi
n4XhlOhf1CqM00lPWWon0drYRhqBQH2onNAWXMP2+iF2Mgt6+MCmnv1K88sRvuZ1+ZMdqcDTO6Hs
tSo2FsgmktURMfhn/aSpPTIo267dwK768dwpaX8Oc9TMxkE8jCiS3Sw5ogANFyNia5hnZ+dWrc4j
ppIOjQ8Y2ozhBKcNMpxVlas7cX5rYcDuJCyF8jV2r50EaohymHvbC/QQBp1eaf5InCR/bnV95yBv
GGJhkpKOK5PZ/1UekGgistNhCIOCEYVgStzBOnWiFX+aXaTsyeltGgPpyF8ALEE9Xq+K2bK8iNEr
hI3Crk0/Cd3+L6XNQXOA3/7x8DEDQyerFFxiPApXCxvjSI1Jx8Mg1a3pOFV19SwcILKKsI/3Ld2k
jDxhKJkZcpROqq2togdg/qZ2Gi0MbFGl3yjrWxd417VT2UzzsU275amOvPj5vlG5VVf5ojQquQoh
3qdMsm7SLWVuI7eL0UIx9HPm0L9NUnePP/72RBM/pJaIKrFR4GJXHywhOg2DxS22FH9V4/IVODUE
qpVw/Dlpft5f0q13YMyV9Xkq2QwSrHw+jdxG6ROicKQ14UlrrPKFgnD9bCxpvAMzu909aUqiQ0A+
UleW6/6tLm8NXtfPo2IxZp0s6inkX04ZGZMJ9/01bRkCbQ/PI5snWw7XhurIjEXY5w4T5Ob8nMeW
9UyA2RMxufVA+qgUymRljlfLOs4LmlPT5BaOrETkPjKYkPDXPyZdfbE67wNDY1/vr+qXduC19zHn
wTAwsEBgqkxTXS+rUBo7SZrRCRJteNen4pjWMwz2DL4NF0/tz4nZwk9EebpavHdOOUaHxjH2Bl2k
P9z8CPLUX4IqBP/VCWdEjJDFmGpgw3mHekfe5Aed6uRzIWLoMCuImI9ZXM9+6Az9p/s7sOGrYMRl
viBFv3hBXW9Amimm1YWVI31V+GBglGfG6mFzE9me3NmWKT6qZI2Q2J6bM1iJGCXcxQlS0PCvrp7Z
lNBoAZZjqO1Esg1v5UT9mmoE8XYTM9O6dBCNYUcrkYl/CuZ9/hVO8zD9I+kc0YQbB7gUm7faOx5H
nV0h5hVkU5x9qJwxfifSXtlJRm7Xgg0kDUkMOHnwZl5/oTysl9zK5vQCta/BtBUrUg9mXI17tIsb
hki4ZZzEEYEcr4446N9mGIWZXoDUqFBCKPkRAkDdf9ThqEwzcIoR8HTIoFwvJ1FmsvDISi/d1E4n
OBWWQz+Y2hMdDfEfTMlnBCB7gKM3MxBGXM0w2VXZJc4dLXudbCccDjQVFuO5bMJibyj89o4hhCBG
S0Yg59XWLJ19AXktt3J2gdmisv2lNeqDIizjXdTmIPYK0qCHg7K0KEmWyDUIYur1XqJUEGdZM2YX
tlkgM+/Np5QH1M4NfXtur62siqphpjMeo3XZBQSEB6+vnRyZluz8uknynQXtmVqF40ppKpGgH3JR
rbq7uIvQ3xtN336Ynbl/tPJNwwKBbPRkLQntWut3lk7NI8zA1BTBWBalo+O34HF3AtGmT3CtyGQb
h1+DOBWKrGnVqdllSFXFR9LyaeocyEHst1509cO1B5bEs4W+hWwtryMFEndW2tZGdhnJsQ9eMcyn
MOyTVzcd9z7U5rpsCaQg8bgFxVVTNRWErOySGMu7PE+PjKm/9rFmHcQQ7o0h396PFL1l8UFn6lRC
EK7dvB/mwikpH16qxYq/Om27GL6Okonmp1o7Gv5QSjYNbxr66bjkzi7x4ZZXQmQj10q0B9p8bb9W
GRgwijy7iEYx8Hu7E4cMnFx3GKjy7ByBjSgs22hkJajTMRAt//y3jK5DcSMXKWe6g0H1HQl39URx
PXy6H4U3rQBlpmuNejO412srduzaU4/a2SUZJw+BbjN5nrphr8q4sXGwI5PZM3ThUBFeXV3GrOrU
VjQCcAWzVxI6CyTToQvTnbM7hbZlSyJGJIaByqa6cpK4Mos8yuf8MjSzp5+0oo5+OGHYLv48eNV0
6OuKe7N0bObPGuh3/y2ZRtIOWuGodOmhBH2rFGv5txel965KXU/xudtV8+F8HSg3ZGeEAqIOfarr
fV96VeuVPMwuGSWuvwE1N6dxVPof97/uxukE50T9kcon2Ml1cTWdlCaB9TG7zIr9JTOSZxc853FB
8zDK9L2PvOVK1IBo/oINAI+02vgmjoulEmV+iXW3Ojd9JWkjZsAeO7f5ph3prOSqcpJz9Tq1cVQt
c5v80ihhfoyhU/ZjJzGP97duy43gc5LbBuYBwO/1B2risU66vs4vSW28m0xFQelHLP4wR4+/qHjU
g3GQrXNQZ+tpssryhDIOZn5Rlmw8Fp4zn+cins7317O1a1KnXPK2yCxhtZ68rOOO+md+Kb22OBZz
PkDOaph//wcrXC8ER9kdWR90blAjhjckvwCUrM6jm4mT2YP7+f+ysmZLo/ir1nqk5BcmvJPDOLRk
qd3/4ew8dhw32jV8RQSYw5akpO6WerJ7Zrwhxh6bObMY6urPwz4bixKa6B8wYC88U6pihS+8YdnT
17i3YmtTd/WM4Q3d1nacmCkmDaMMSMQG9Zjr3ATobr89lzv7jPQWcAH/0LraNgEnq1JMUefL01LG
HbZvOB+Mz2pulN+WOTb29J3vjrZeOmt7SgWRcr2rnSRNTRuV1qd+gu/su5VpB5GWG2GfmurP98/M
XoEgFDRJ9bb6JIlVRBldkOVJb93hBGo4L3yd9fypFcm484ytv/s6c177qOQjoK/XAsjm7mnUaanG
xpJPSQbUG0jBkA+X0Z3U5pDbUWoecqVo1cDF73UvKLndJqvPiu2tCBQ6I9trTxayNkGx608mTunf
rQkNxMyC8fD2Yt6OAssJGVX2igcoeFuszbu5Yz0x2dBjWx71aKkfVW1s3gvxAnS8xgJ4rKzSHttY
WNGqTsamwMgRzYtPNZbrj0JptCMq6Xvv9O0XW3PlVcDuNQ3cMrdi/BSX2Vkd/IrSCYzGLv/Sldb8
KMzYDbVF0f62R+PdID3mh40fnUYaPNSXNtGODtl6mXPmRx8zlb4tPBHqC58vGFMQ9M44jsnO+b47
T9iflFKZKPXN6xPnNhGE3dUL3Egn1Y9nJ4GQiXlDh2HmkZru4me2/e3dm4XYAv1b1HQM86apW4rI
0rsJO4p0tqeLMg3iIw/xu23IKONDhQPsuJbZQdpcz8yjL+eUpcooiQJ+2071ByNS29Pbc3m9Jq6P
NupqeAbwQK70ii1+wXPTSo0VBNSL3uynr3liFBWi3XXXfyuB0KWPaztv8su0HkY/gt4opkBmJqpv
VqsiS05kXkZBry3rH+vpNH/wUrC3ZzVpnck3vKorDqZRDJ0Prt+zUB1MSxEA7M/3nq3by5eZsBHW
Vjes6u0TLBGiqk2HmfStgXEbxgXmv/go42Pa57LeVWm/c2WsmRIg9FVRCf3SzfeJROUlVpWcpTXb
6kEgatY+eGrcuic76jXtMk4oZ59HzRTeC8p5VfzILyypwMiU6j7KuFUFJtlS2sBYMOAtfStaZIxA
ojJ904UjlMBdjKh6TkWnDx+GPJqyoOvVWf0ztcsyerTNtp6QFkDk/2Uaam98d0tpFfwjP6JwqdFi
31z61tLJVu3V/Jw3JXn0sKTHyouLDz1ltMPbu/A2kObRhKhEwRskNYHN9Vric4KkS9YV58EzZ1hf
sjh0nauCIWD3RLV8t3UNqH2IGaD/qOdA3NucLbfxcjXSZXEeo64rQ2lFhRsOWFd80fXMUnfiqVdD
heszBtsT0XgA0ngSIyN/Pb2IhiMdCoYrMcEYKl+K1hA/XEB6TihyCt2Vj7a150C4MZEA8/ust+Jg
slS3+YRlOyiHTBPpL6OzEa+lU9/bxzyLNeOSzC3qMdhleNWLl2b6HDaxo/+DD21UQqm2Kjj3saEk
B3ugVvtHoZOMHRVDwsuYE1L7D1Y1ev9Qb2ozX+f3eGcpFrU/FSg4jzvf+Oa8oKtAz2uFJvLQwnu9
XgRIplW21FV2HufB9BdHycLcK/aQgreAOpBe7FfKMiubl/7r9TB9M8jcMKG8dfijHJZOQzjZqqxj
1kWlP8aJ7mN2gx9SZSHAQ3fx1C8y3YHD3E4Vai9+0K9QGEoMm9+Q9HVFeAs0HzEG/VGbov6rliT9
17cPzc19R1kNiakVoUh+A534eqbCQ9YBsYoOWdCoCRd3aYKsjPSTpSZ7nZM7E4KZycsOUnF1Zt1k
N3Vt9Fhf2N25KfRfg5WbSLjgEfP2fNa/5OqUMB+yTkrRMLHXAtv1fPIyadxYyu7MUcjNQyM5omFk
ppYRKm0/WY8qlQP7MFHq+E2LL1/8vjeUvVdk/TbbX4G2CcPDT2Omm1sPQa2+dWzktsu2rj9Y6Zid
5qycTtgyWoB2hROfqtkt/sknW90BGt3cgmSpqy4fVANATTQirhdgoYZqdhiznaNEfB9zU3yMRP9i
ta7xpGZJsXMrredtM9HV45sXkyxstZu/Hg0908hU0nQ4K3VnP0SqAe28yWo09dO6jPpgmaqRfLlz
5d59eDtPaJxrnx0tPTDEW4kotPMsLIwQQCk7FDofJydnuq2uJcexHZviqYvqtt25fW4/K2Ou7RAi
4hUHtz0sJc5uQxbN516ORC1FNSnqc9XhcZWGvdq6/fMYDUv9sWmS/KWue7kc397dt6eVOIGMnbgN
USyKZ9fLvSp2aNNsrzpEmvU9Lzz10VQltCvc7XYe7tvTipQ6Vy3ay0SptHmvh+Jm1Js4Qg6o0NPp
mymy5eMCdGgnmbmzomuxA1AolF8oa5sJ0cNSOrXgFrWX3FICRL7UwVccWCyHqh6X7ox1lBN97kgS
R1+l0lru3LK324jACyQxOxgiIMI219MUQjP7ooaxCpdUWQshud0HdWyX6TMEIkQ6O0hDexyM28+4
JhmkNojKolWxDTI9lAPB2/byHOdjHcZi8nxPBRYI3+PlvRuG24ciOKwnrIBunOtjOQtUWDQopKll
PyAK0R+MVotPWjObO9nv7VWAVyatOzYoJ5Js+3olwbmZVb602tkprAidLqH3kFkW/QuhYfrF0Mbq
w6Royc6RvLOUnEOkVaHgg6nYor8sNJAWOQAa9abefUD8I1r8OW27z0mNfuLbi3m7WUErsZyrXStX
3fbKcVYRtKK19LMsKaTjE6ElpPkJGsTHdnUXD+IkF+KjrZXTz3iqtb0O4p25kpmsHPn/hyZujqQT
6TnkXTU+m6vFl7nQicdDaH6sMITcOZeAe/lc1zf7a51hNZskMybGuP6c2jgslYzn8gwFaaw+1sqY
CT/urURqvj2gwPYUd6PMwljT+v6R61J1Ar1PTOWPokqz+FsroKCeTdAD38YeQcImmGypomU2mVXW
h4MbyfTgeKtWbeplY/FiRzZ917Hw+4oENWEXvZBWdsEa7AZyjk3HF6aSH9HHKJ9yHnf3mM9t/xUU
hBLkNlLB5Rj/6ZrJ6Ocpwg9YezuFhoQ7ihC+ObYiqAurGPw+78o6KCfbCXt7+d3mVv1MK9PJP2lm
qhmYTo3Zh2pw5gfPKszHfrCiLIwa9egonuwP2ORlsMzl0HtA8JDD9e0uolqrNoaWtfz4zv3UFc3Y
BaXXxlPiGyBw3aBXPOfJwrwTys6wXEpDn5ZAiEX5txtG4vQYcvKv1Zs8CuZU8z5U7nBMJ1BJSMG3
viu04ms3GOR3rhylETg8qH4s2+RkIDMpAvJZ1/aRN/tVRZrhDzqCvJE9WQeXkHH2ZVOpC3A0nDeW
yJAgnKwmTJ2YY+KiZORHkT0HE64gIhhq+2gsBdqRZqWGLs+oEkCCA2peZfjU/i34A7/MpcWos++W
3PSFp+dVYGRJkh3yTvTiyUXHagoQUGwaf8yl5zwU+gCp3C4jazilsSy70MiRIzng2hFrD1SZoh+m
OiddyMcRnOBKiJmfmkhZ+kmPIkTQm6oyPAotrpajupSy37m9bp87IDWvjTzgAKTi69n7TyevzdOo
z0Rcn5d+zKNjbjqY3fTSncJ33iH0e6nww7WHMw2gfnNLCrNK3DHKlnNZaRH29kbrZ9P422ty75tj
LJBs68j8HFfTu2vYYEghPVHjRVYRpu/mpZXCmhvcLKFe9G5Cbw1gxVc96zPTnxy1//b2LG9Wk4AB
FhkgYBO5Hi7L69X0kkbTJ1OYZ4Wy7MHKxPeiKvek5m9Cfbg/MBgpktNnQnxpE2TH9pKpbDqXBydF
mNKg9hQH0pQ9U5KF+1ld3DoKXHPs2MyNkleflKpRk50IeJ3K1T25/grcZPkBYOBuhApqtzYUurPu
eTZdWvixSlPT6/pnq8mwY/ew0Xx7aW8eAe5iIBBEvDhfczdvApZpEgMauQJxOq1HAtWJ5/TvpIq8
JqST0H5+e7Db7wiKey1z0FBfFXU2L47aDq2aUKI6j3qVBw78uXCu6j3A+M0o4PlXCdvVggYA9/bs
USy34pgb8dzXGZaeZhv3CWyFqPJ2vtXN2qHyQKoLWdlhRBKh621p1MUYRWVtnRXcxuygMPP4ZRyN
7p/BmtMddP+dsQBs81KvWDOO++ZCWax6TMbUNfAk6lsZoPjW249LVuhaiFXprtjM66e42odgwKjl
IF5IuE48tDkNyrQWxkpBzTRuRkHNdPQiX81LMX30ogRP1yUrvS9gaNL0QW91ivqWdMvxySqtcQg7
TDns5zomKH2SeF+mOyt/Exzy62ho4qSwpuUszPXKu12cd0Q2EEWodh+wokqeu06dgS4qNRWt2Wme
yw462k414OZwroUNNvAKuAJCtBWDm2kOxliU2edlTpxT2XnF9COe28I5iSYa6wPFCvle0ABi4QSk
VMPp4eLpteklGFmew9NtlPM4mPa5H6bsCeDqu2uPVGqgzYImRlgIhN4mOhNW6nZalIHUx++Fz2wN
L45oow/S27Xiuf10GDhimQ0pYGXfbJGgXin6oXJaj0QwL74I4binpBrcY+tOfegMavSPne/pUtx+
t1d3Cx5IemmrZtj1dhHDkDYLHSIAzInxgWypwBxt0pwidPtFWU6J0pXezsV6E91TXaUpDtZjTe55
oa/HrGhWVKY1eWdL05rvg5ydByPtygD4Dd7MdlwUD21e5H811aC9N/h4HZo20Kozj4jg5nSU7UQh
djS9c5RH+gFvaOPg5bPxv4xCR41qHysK8fp6ghCy0l7tLe9cUrj2JyUy/R5dmp1lvL33sNPjMqfX
tFbF3c3+n9VxyFFh9s6zHtUBglNu2DVTd7FrauTvfJ1YNgYgPaE6yn9udonTzN4obSC9fZlpf1Fb
bJ6rqkz+fXuUe/sCpVZuLlCpoJPXMOQ/kaGT1PUgvXX/UwOXvxycPD4asq+mX8WSuH2gOMS/RxNd
ETQPFa389fbw65t0fa/TLYd8SU2TQIOr5Xr4pamFWovY4x2J0qAvMStRpZh37uebWIql5EqB28EY
0JDXX/GfSRZLIyd0StxzgT6GGdqJ04Ody2UifFGoXuanuGL9ZTRDK+lVwnQEJZBPeyibO78CVIpJ
ZEPVHSWOzREkRIWsSJp17sXoWgddzNVHocpF9RNz8i5GLxLPLzJdyhCF8ET/bpYJVsTvXvBVmpdm
KSUhvDU3fRZNqbkdRO+dvSWtDmYUoSzmVcPOKHduOK42ghCKXlDStnVqJXKmRu9cDqM7Vj4e5j/r
SEt9zah/aovz/neQHhzwd67Mtc24jeOWNNKzBTVROHKj+gE6R/wASHf4YHSYqTlmtEfUvHMJrKV+
Qrm1+Qy58Xo7NXmcUHbLovOI8R1SBJCTsin1fKez5U4B73WlNgfkNW6EGYLnJPDW67HiWUVVBLfO
Sz+7sg9z3sxV7gY/VD/OK+Pz7ORRcbQRtv13rJEj+Gh7iZv6So9WapHo4xgkBrr+4ahNzfi9rvK+
fVFlTiCaoJBb+lXjLk6oxl5sfWxY3vmjVuNUf5KmM/8i6rHKUzlWIgtHxD/UiygHtw7zJaJFN+Mp
LkJhYzrxUI4tOtbG1GMKoY+cZX9su+HDNCixGWiOzDQ/90ScfTJF5YCLsTo7PTW0M+ZAg4kxhCOY
STcsysgwD1M/V38XDhr+Jxl3xsghNcc68BTN+jHiMl35kzeYbajCRAF5p9RZ+7AYtqz91rNjgZL8
ejlruZyXp6lykOV1GjLgnT1+J3J4pS9yexECA0C4/jJEZEA1G/Y4xOflgALGVNEgVPNnIVJxyF1D
ftKi3I13gr47NyZoAlofkFfWytVm8+UTEpVTMihntfPS7kXFV4StMOlKuRPq3XkZyOQhnq4CALRl
N6kYBLwp0boxviRu1H4p2zFKQ2saluJh6CI3T3ydzuHgW5XbOp9HF8reTkHyzkzJzSADIe5Nk2lL
iML70RmdNoYDKET2Ui+qeTDq0d6pBd4bBd7kKiC+Hukt62jObVxPOVDnaTHjQ5rMaWCa/btbGyhg
kGBSNCACohewiRs8r6U800Mt7MeumnzdKeQDajdzHChttWfqdrszeUiZD1KjELlAvl3vTHwQzamt
y/jSx7O4jJglhePMnixKI3mkSlL/wONqz9f1dh1hbKEMSfOaaOWGnN/J2Svq0Y0vGklP4A1dTHjU
vhsTu7KgETOk/LIq62yRtzl1/m5M7PiSdrH2aJZu/4dHh8FP9Ini59tP5Z1lJC6ipQvNm4x6K59I
+TcG72PEFzOXQW0Pf6NQgktKPTzalFpCV9k5cLfPCnOjdQIEcxUQ2SrlpW6hJVGUJxdvctXYj4u0
COjVmS9eSzD79txuH2geFHq3q0ESafV218d5rcgWE9qLNTg0MuT8A12n35Gtjj5cqD1/oldQ5/Ur
RnkGgzPAzFQhaTBc78jZQZyo6SLlPLmtlgViLRKebWuMVa7sVFF/RvnIzYnSdpIHMaAhhJuBdtWn
EWEm1e+TQjNPWm5Zw2Gg8/ETkWDaA8Ok12gp1YOrBLa51M3vtxfpzgdZpZT4vfR+yEI3V62N5rlj
9K2NtDv67vS5f2dAmJ5SvdiJgm+vWsoaMAa4zVGKooJwvTyLxyM1erl9HgAOQEWku/OFp3qegkRx
jY8YKojzXLb2p9ZM+r/fnuS9sakzrjKXsClvSHBjpwoYVTCE3Vi9TM6oB3ZfGPQqNAxEMmTTPq34
0mewWPW7b16EJ1chXySfX+s617N2zTK35wmhAXLf9JgNtupHleft7PQ7HxHBELY6rR5QNVtgkaS/
ObYwpM9p6tjP5aLStICBPf2AbhJ9f3st79yBa3wPcZFkZsVbXs+onQud1bQdCjJLdYirqn9qDHfv
Lbk7CiUfGDkQCmHMbEbJ5qqt5sQ9N4JeTQMIge9k7oU3d24IKpY04vGFWxX8NnPpDbBfPUr3OMxM
fyqt/Dw3q9AiuYNvtIhpvn/lOAFcSVzw5GmbYCPJmsyS8eieMe51H0SdGYdGsfYQDvf2AiIhsKfo
+6OzshmlGfUSbcyWmrrlzH8sdIlcEl5/Qhbi37fnc4uxAmGFEhQo5ldOxdaF0yun2K4V3T2beFw0
PuI/VRF6rhgeK8sRcWh0+fSjHskzfQL/rAaENvRpoNrIYx3e/i339gs/A3e/Nf8Fk3u9X6barYZC
SPecKIpGthcvgWnX7sPbo9xbWyIOmhXAIT3kE65H6bvEgW9jM+ExG33FnoZTEVXCd+S0l3/d25pA
w8lhV7UBOv/XQ2WRMTeNQd0eTGT3R+mqw1kfTfEdYUvdd2vd+/z21O4EAqubKmmDSVzFmbseT+jL
ZBVF4+EmMshppWC0D7XUQFIk9fCV5mwZJKJ5twD/KtdA7ryqENBA2CLk0l6rtXlexVHcDHmjSCjP
U13WB9du4//h3lqb4FTyeQnQHr6e4AQzM0oiTp8caZfG2uAEvWz2HOju7UNaFABm8RFZS5/Xo7Rp
nExWxz7U5n56Uqo8OUDD34tD722OVdRuPXfwpradghjd27gpZ27Hkd0+Ven4KU3q6nl21Oohjqvm
n7c3x719T168il541Om2om+N3nrkvhz0jLDuYYk169uiIoxoJ6ZxfHuo1++wCaOoHoFofG2RMcXr
FUxcJJQiqXpnw5oxiuPnFJ+ENxiaL+VkDkHpOKL80HW1lviuYqCTqLetVPy4VrJPqPsZL8NoV9rT
kufFN8/KipfYtJYfDRIsP6qoXj7BWol/ZuaQqUHdK98pherHMsoAHfTe1JymqLXmB3NoivLQ4AWN
7n5eSOfAWdB+mIU7qGHvZgOOO2lJbU3LS3MH//dKetsuwYr1obeMFCP36/USODHMTRGRSOlF4nqt
XxSzKvysMwD8IpZhUWWiozfHv1y9sI0/E2zQ3dCoLRMSZQrY4ayiCVvxhgHU+DIVk90GGJnFD/Ay
GsyPuko2x6jvs+ixUoc++WQWSvHv25/xTsSFHAR0q5UbsSoCXE9BT5wKaDI35ayXEoSBHmuoPE7z
Q1cvde436eQ+inkZD5peR+8vHxhUe7k1ARpTB9xSolREq2RDafns1tBPvAw1AOLt9wcPBA30VEAs
EdUCf7ueYp5bsIVm6N9zPksKYxSAAUjoYijDrEob4lhRvL/9ycOOahW6S4BEbzo5jlN2sppj6IU9
FR+7r9JTVreKPzf4jr39BW/vGGDT3C0054FSq1tGjYpheqliqXzJ6OCAwF/6A8BJ8ejWsxHWeTHv
7PrbmxMUKmhplVFxFNyileI4Mr1+WZezmMdDQq0zxGNtL064MysaAKjC0cmk7LP9aLW2qPlSJ8XF
ytMF20zztBRUzeYyOiru7OxEfPdGA9u2qoJyltELut4iE8Fr7ek1eAItF2GrdtlRrzRU2bX2T7u0
uuPbn+yVw3p9cSDRDM8DHu1aPNjKTOYzuVebTuXFMAY9O1GpAO6kwKrrHyLTLbMLzvd18zSbkAn8
WcIJCKfF8swgUTPzF8bIrnuY1LovDrbsgPs43dJ9mCBHAAnOs+mvWjXqjmJmmTqUJ8u5/Gvh9e5C
dxL9L7OhhItEgHC+WRrPRVjOtZf+kQDkkJ+ILJYuhKiSqwc9R2PrUCux+CI6W2v9dlr0zi/nHI6O
0c7yd8xGH305Du4nGygpto96O34TpgkJ2SKfyk52DXk33Fk+vsZm9UidSAUIn1d31c3LMyuJLk0s
sC+0FZJAM+QYlnUpD2+PcvuWAgAGLbu2fCkTbPXFNOAYjbDa6hIrlvVNV2b3JZqi+sdgpu+milO2
pxPKP5T9CBTWI/eflpDuzVxKraguaqxbPqID2cEa1D0dlrsT4p2m6Umj4EZLL3WEV4CdrC4L2vVH
9DPTQwXM71iK3Sj/3lCwTldmAHo2hPrXE1IUO0WSqasuSRrJk4LRB6qtbX5qYEbsfKY71xGZ4dpE
WgHjQECuh0oqr1QSxaguKKeKY2e70dGkJryz5e5O6D+jbDqTlJ/rrC7n6qIgQv6XmIB99KOjnWZ9
yXbu13tDUeZbUa8Ue24sTPq06lUkudkM/fAFM0dM9YY4CeZ53HNNurd0vE04lQEGouyyibTzOZ/A
/cX1JY71/Aw4IA0KT/Ge3n+O/jvKJsLoUENpe+B+l8aw029Taka+m0t5wdFx2En77k6IIwT/ktTv
hqgQG4naKnjEXwyMsn1yTTWwldQ9vT2he6MwANgw2mAIG20m1I5jZo+6UV+Kwo4OCv5Eh26o9twp
72wDGC1Mg7CItsO2a0nJIEnbSqsuJa0mn4b49FC63Zc2Uop3tzaQkAG0CqyPDj8p0eYEadSHBuFy
L1TzmNIg1eLHOBfu+/fB1TCb3RYl7uBavVpdRrv4rWWO/kASMPlod+05RN5bOvAQVL1geRqIy15P
CK3DuluEUl0ykbpHKErNEGRGbH0CgZe5O6HDncEgQJLkcamyzbc2Z6Ci0qzo7Oaiu8V4SlNkVOqm
LX42rbMnEbZGIZt3j4oeolbru8fuWzfmf54Jp4+9zGuT9rJKcaA2PGsfh2Gxz+2Sa4FeptalcDtz
L1a5M+iq7b1qo+oU+DehUV23TuyOQ3vBFlgZj4MdRyJMem/8+vapugUk4KNGpWaFT7+WxK4nV5AV
6d1iV9wL86e5bxHbVH/lTQ2VMnvKaiP142X5imX3y9vj3jnNa3VsRSOB/oDscz2u2yvLnEV9faFq
VX5vF5F+wnenOuyMsl4K19+OkAX8DDJyKxZ5C3VIbTkVCSf6ki7poH/RK2nHQWPyplBbrJru5KpR
Jj5PjZGYz8ICPecP5hgPgcezNl/wMM6SD7qkffI0lPrsPVdjPHafY12k9bOMkCLz5SyTHnV+Mb4A
u27/9rwsi59qU8bl2aZI65wMgYc89qFWQ8QU88kPXgs+EVg0FKizClBZC9SpJwObhBr9mUxmafuq
u8T/OOOMV5LWjHX7dXIa+Vm3ymI8ysJUvhSUqjCb7bP0X69tkjG0o0z/oTXDlISdM9li55a/PXEs
JRgkDIxWqOG2f6Mgz0tPuqgvSwFt3BH2EAgLbkOem/XO4b7dHNdDbU5cUshuSM20viSGkx8wOh8O
LfTedx8xRqGovaK5ePC3lZR2nhFM9FpeyChWTlpmGEGDO8z/MApVbV4uOM14WtrXG12YIkkxemu5
JBbpPIxGMjcoSyx2trNo61+03epce+ujQu5L4n090MxWi6yOrR7lrRZ07tyH7TzhBm8qnXjEnVhq
O6fr3o7gBl6Zu5SWaRJcj9i7RToO5NcXMxnc35aTtS9GPdSqb9GK2FnG107rzfRAm+KyQ9R5w/p0
vCQ3lKFr0QtoLez7rLxvPs9ukyxHMrXuh9Ai0XxzF5SmqEjZWhX2g7nMJyty0+9tWjaqDw9ZrUK3
ajMP/LwtkS+WXfKzgH7hBW7L2xtAztAN2rqeNQb5IIvpm22OheMP42C5x0QCu/fFUC3eFy7ufDmZ
yLXqQSziAUIxNbHFN93UMk9DbHfCr7lERYhDs1SCuNGcxcfqT6/DCgOy2PVdiiHiUXVmmYd6lWT5
u59+CJSwDhFaAvNGG+L6+7AIq2OR5PukaXOgSKkcci/LfR66PRGEO5sPvMHaQSSvBgKwSQdqODj2
0JjtpVvw+Cj6EVXo3hjpTEn1JIv4/dhzFBeQlkd5a7X83UqKObGe0Duc24uVVflfEmEx4Tdx09Ey
V1JlD4t85z5iaqsyNEJMawfxeiFTlIPsJmU0VZV9AHEsC5wk0oK3H6vbOIM5OYBjwZauqI1Nwcyj
ptPlhNKXmWbNFzZp/ZKLdgq5pXJ/MmL53CVe8c/bg945w2tK7wARea3DbN5hY5K5lqYMahWz7o9q
ITgD7m+znGT4P4zENiSeYZMg13K9iJXXzlEt3PYSDwtwPHQsWutjWmKQdDBTnpadzX/vmxFg8L3Q
Q6dYvgmgKI1lmYqWz0WqU3QwMEH6qHlyzyDy3jejAbU6da/8s22nwcvMLLLKprt4rSqtvy2oaZNf
9CluoVnj1t4Fq2/TPShEYHvwjdvIDYAh8RO7H64MCf/1euaaxHF2crrLqI/Vnznv8xz7CjxDxVfi
Wsv9pOoHhI2yLJe+ETtK56e5kdg7z869DQShjIiA9tQqSnD9Mzpdq5OxL7qLpdXmsenM+nM0me1H
S6bd49s76N4npcFC6kcpZXUTuh5qSBGbxwamu7S5N0an2Ep0+zhHKBAc3h7o3m2GUeOKTFhpxds+
Zic0xMUti68KefMpLpQBREo7tk+evsgXG7jlDuznzoDooNGeXU//2tC/npmtSAl3pG8vmTMCLzLS
v7ykyn03zlMwyntwtzufjEuaojVNdua3LV1bUTwBueBdqBWj/ZzkrTikfe9+Fua8FzTe+WTre0Cz
bxXdBFpyPbEmw4RLn7hewCwCbM7Vwp+r0Xz/90IckecH1AVB1rb/VhapNtFX5PXhFf9KWUXSAUpr
/YM1zfYfyLLt0dvX52wTjPx3wG33WYKJQLHJbi9DrRXEIsnnuii+SsDcIKqfQY3923rWTgf63lKS
ypDJ0OAgCN+85iKtWELHYZJS0bpgWaRXBkgrae8vgXCZrBA7sEhUQrY3p2ZEaTWQ/1w6D1pq1AyK
H7VaFUxLu1dSvnN9MhToROhL8Cm25lJKuihdNJfdRTQGvXRXnZaLF+XpY9ks+dOS6cOhVKM9CMi9
Uck8qVUAn4E5tdmUTmQ5UTYn/aVanPhB5L12jM1pOArdFBdz7NsHeyr3Ipb7g9IsAt+Coue23DOV
eeyZRdRdKpopj10rR18Xkbkq23VhWvHuFvVuk+rW9Jp1RdccQA23JlWSzSOhLUYGuK3uL6Ns2+4Y
KXnz6LLUn9EbBzNs132FAEVRhZ1q5GCqXTu/QEjCiy214Ju/fa3euXcAT2iwPKDvrQDR68sgi+GO
8GTzYyoboEY7hwPw5iDGMnYHVnZnsdH0Q+wClhpU4O3bGI2y6CYE7y5TPxW/UkON/8SKsXmCpZ99
8gylIwip49Pb07tzQGnR0cxFnJmzs5XEMduRSMOsh4tiyvyDrCrnCT55tTPKa559ffdQRkBydq3Y
oNq7nZvuTRhxmqyi3TbdoZy1AnH8zkasAedRvFgzWOuFDIs8HZ7ohS5hORRLqBeVOA6lQC0MEdby
fV8W3jX+CWsvm7IpH3iLg++lPdnZ4Iiz6lJZMaKmesykl5ytSe6xvDervA4F5J1sfXUa5l+bTCNt
UqCxXTqfkYVUfN3TYp//2z6+61u+jrKSyQkBWGdk3a63aoGNteHM7XxWjUINEkvtjoQ+y07Ev0Uy
MMwqjAdrhYuIPui2tAhFIR+6NJVno6cKfCm8JulOU7c43IV0JMDXa31fPzRmZZQHG7vSX6nS2yNm
OKNAq4Ju4W+7yGT1uTISmZT+kA72zxy6q3EwzMq54Niq1YcckkZ36GPVeae1zPr7mQGusLTcsSzZ
llBo3bpas1jLuZptKv9wMWJ+gwCVVRrFzsZ/td75z8ZfB+NMA93jWWLnb5VwPSqhpjpkxrmxNfhi
VMg65IMXdEjYB0AKbHTj+iJ7yCia6X6hUR8+YgmmtoGmZ7UIcRGyfvc8RsMfU9nY6cdYzcc8NNsq
QTZVieXJW5bR8XNNES+DPrU5aVdhd7pfDo1rHPp06PKXUZNKG5qWGLSjkSBXwthLVu9M1rkOMNa5
wqte03MKVBDzNve2Df01a4rcPBseSiiQX7IhlIoaB4UeWZ9HIy3/rq3unZYor6OyCykXGCRppE3X
u34SCIoojW6cSVc02zeBEp4kFLnSN/v3Qn9fB6OcDmkbwgUVxXUJ/lNWt4y+9/JMmmf0tQyusESG
sI67nS7LJrJmlNWQguuSTUrasJ0S3G+9dVLHPC/oSD6aYxJ/NQrTfbZSTT7glTvtkLXujQf6cWW+
cR5gelzPKi28GcUICPhpGtk+Hbj6SbPT7NEQMTiAqttTt9tEoq/zc+lOYLdBgQf22/V40eD1NaJK
1plflPxEFm06NvR2HmtYfX6NlM0H+uby2CPzvnPnb2OL/x8aL5NXdhA4xc0H7GvdhRGK4V6rpJ0P
Ci85DdH8T4+s1eOUJuWl06w0bMhfTnnkVVhCepgjLKz723f1Jqx4/R0wt7kXyNSwat/s2qGCs9xR
cINbXNhHsvQ5iKCHhEpT77VuNzn3/w+FLBoKSauy1TYDHXtPrWUbW+eO8MYvi1oN07KuwnKq1Qe9
E2chGHgZSqzykv/j7Lya40bSdP1XNuYes/DmxM5eAKgqmiqSEuVvEJJaDW8SCZf49eeBZvfssIrB
Or0d0a2WKDILSPeZ17TplZLGK3NNrxBqDRgW4PLnXpQ19JTKGUxMG9vVjURuTge2EC/WKQZUc7ps
B+kbjaJyVFcSrHMo8/bgL4Y+W2Zj10tXE5l73wsx7wZDIV9R6s6jbXbefhUFr5xpv5vmZoykGNOD
nf5FANTvj4An2yZQBUn4grVqQ40tO79w7/OidvfCMMYok+KqMObWdn15y9ApgtlNIIOyAK2xsw1F
9NsiCKrfC8NdvP3UJ2Tkg8AzcDflmd6GHmqYXWjK3Hi0pZiWeBpoM0V94NVDtLq4gl1J/C6nHZ4T
DQTktkn9zHP6Z2WikzlUln4vs+5+5R5a7izpnQg2Mbn2nIcCEZ8rgcllkEXWzjrf3jOAiPPrB0Cy
QsnS5iXUTrXT9MwIcf1brpwgl7uJI5JoboNBUtA/L+KuZSXogyXWvRqdGUeMcbqVYIPipkrSfQt6
GFH4tfuOqBPV62y6Juf2ykNu9+uGM7KIwc6TT6FW6jx5bd+3RuugnxPkR4/u/5Wt8+oodI05d8g3
/XPcXmM4dV9ps31PkKrf8dbLD0Vaelfsg37jbc6WLd0s2lncc9Rzz8twHda76M913r3eBtV0L/LS
SNELE8DNMDDsZPNgap10TqgcDulJFW6whHbWpL/81SuSJ9l1o87JVdglHDpPIgiQRQhWtb8ahf3W
jQbbT3fCuk+8DxmAWRWhmpt/yXUfgTjhOAJsp1bWuvckjErOYa6o0kTIShQ/dSubzFvbGwfY/Vrr
Ln9RdZWDgXOfA4r39zuWPjubnAzY25IW9v0i/OZBIAYO8dgrv759y1xGZNxgtDfoOiCPwUZ8eS5Q
d7Q7OPr2fZMmy3NdrsNz6g9wyydh7ejSTvteq6f47UFf2foYJGy4T9IQjvezQW0z9aS5YjTbGUN3
Y7q1hvOfZd0QV9iYrgX5rg/8IsoGUV7TS3hl3dJG5EKlfUQB7/x2N6s2x8EGezx8vKYYFSonLsf6
mrrq66Nwn6F2TCX8/KDRB9YpwG3vfplUtaONY99hVnatnvub4HW2O6i8bDZ/ZOcbQOXl5OVGj39A
Bl2qQI8PCxUNnORsYGW09HIv3KL8upa69bTMev4cMLXfueuyeOrl9B29afX09qy+spS2vJJCNpVs
irDnyaWo8EmTGi6PQEnvaCGcZInxjg/XMxuT5SHQrGL/9pCXMRLFn418CUUB/s954JKmaefApEZT
q9GS0zAG9i6fbXnT2It+5VS/nFJmk24ws0n5EF2os3c9OqkgFtTuK+ABbqhGrzPj2nML80pof/lM
TKcLeAQeEBfkRW3LTxY6SVK71/pl+VqTGJehJ3rzYzIH10Q4LzfitnS4KLY2D1WXs41IQ0tvgtVn
rKRovEivJrsJ69JvRQxqKJOhbve5jCY7UBbq84X5F52aOOQcgGIkgvwKqv48CAjadZWp0aRHvJn9
sKP8HC+L+PJXVwmDIGyK3hytJaqGL6cuy+thsNFjPHqyc8Pa9oYPcCfXqBkz90rH47XJA6nwG8nH
4X3O4TAM5qxF6P/YtrV50+OLsBdD7dy1WWpc2W6vDoX1LdETrgekgS+fyoLtR0o0wEofm3d9bnc3
1F0/rl4lrlQdL1c+2i4gljeLDVA851dEFwxFlsogPQ5S106DPtXfjcxu4rcn6fL04K4Dq4Uw0G9F
m7NJGpN8KRHfrI9e7W+erGPzpR+k+NEFjnxYZDo8CdTmrkzX5aNttyzH1abfhBzXWW+6VlhqlW4O
ts8H+AO9hv+Fkub9ePvZXhkGfiLbiwifhzxvFy3wD7i5hw6HNkkToLLzh5Er+fDXRwFax33APiLO
397wv1QeMkKcIhFASZJqHKIO3GJU1cY1csPFsgMQQU+Un0/hgULA2Z3TJS4oQRzGj9PkowY6jkM4
eMtXuZrj7u3neWWkDRiLYwLHLqjV7ev/8jz1gLigX5vyCPpH0ETRv9miB1icaleW3qsDUaiE5MYp
CGzz5UBoyG7cIU0ezXJKosolHEiNqkQS5K+CpH+bQADE3t7cphpwft6Bg+u7EkDe/TANw7O1Ot23
qbP+IrDj9yhkIDbpB4v6gkZNOj8pihiosKX5/NysKMOuuTtcCc4vVjXgEZBZ+GigcEWkczY/khiN
oxWVmGEx2njqsjQO1qsKSJeTQ22AUhr/0NsCr/pychqkWAIlYHUhG2UZu3x1y0NQB9Ycmx1uIX91
ydHGobgOdZ+xuJleDubaeCpIKwnu83nN3NvGNxcqqU2tktCEmXvlXrooqm1Om9vFR52LK/A8pOi0
tWsVYIZ7xxZu6FayDFsn22lL/SVTzTUB29dGw3CPpJBjiG7r2fGwTBqS2+ma3INkMb8t3YKZZ9lp
twPJaho6qfMX29eswo1bT22bkg4tjfPcTR9HPdCAcB4tEE2xqPphNzqNkugxD11zIET+i3J824ib
fxdALQgPVNPPihx5lTrDjM82fpuT8wu9Ee2p5xB5fnuRXK77bU/BW+bqgHf1u4D4L+dSBdvWoBUl
jig6mR+CLhGfYTKJm//NKESbnBQbc+PsWRr4TmheATEIYNvvcKWm5ijma5ppF7cuJW8mZysJbcLG
50VG7MHwQnCH8Rg0q/dY6rnYTfgY3FkFRk+lO6td1Rl/EWDJNJHY0hwnIENRAubDy11W2b2joRM9
HhGrq/dGWxax3o8IRsMcuHK0bwHsiwzpbKizo310aHn19ISPZu2vz5Zb2LHKNvS3YeVxXi3lU6Cy
6rbUynn39vxdJmdssq2nQ5ZLuklZ9eVTIvXnoN1tjsdlktltmYGus92qjUe/xN0nQft7kmvYysQ7
CKlNCJ5DPZLwfcFMhpUv6ysf6PIgJQamm0W3yYDOcC6TyUvo1n4Z56Ph46YCdlN79HK/2S0oPF9J
YV5ZVeD8gCBv/dytM/7y0RFRFdZgZ8txkkV1gJbphtUwzaGx9BU+V63aTSKzrmyYVwfFvX1jqmPg
fk4toF0yVxpyP0fMMZu7FJjYvuzs6UjvQjx5SJf/KPziWmvpotZnAntALZg7g1LmBRCI3Cyt+7ac
jm6m18VjIRonRC7tV7KZfK1onkcVctfhCGDIOEyOd1Xk9ZVZJV7enBsQ+NpaBS9ftdPmk+yGdEZ3
Lhn3i6fyWEwpiduYLrdXVvS2L882E3XaTQfL29jP5ySiKaBcsihrxngqlU3YpL3nhOmYV++MclO3
sYol+d7wlGs4GmamxdVgI+e/ToKiWdIXqXNld7/28LDNCK2J24Benq2zbqTJjeQILnw19n+eMwXR
MGuHQK/7w5Vn3zKB82dnKSPoSaLAr2e72d2MTNwxX46J6BaHpk/3rqi+mpXvwOvtiuWLxwuHL5Fj
NhxOGJeEDnZeV7pwxmsPbKGDSHiC/Qia0S9nW4fO29YTG8ucJBi6MgjGXedmwckxa+eYp8a3zjLR
uMrbJf9SlOI20/0PbmpnZVj6ch+YtR11KSoHh1yga3glenplM8B4YRqQFWMvnOfZo4L675T6wsU4
ms6dQ+XbiQQlfi+sHLWaYe70H0yRmFlsI1OUh7QcUnWlm/Tah9jyEkDvbAhKUS9fUY4RXzBpw3Lk
FuqX2PWRc6xdkdwaBd0lPyjHSKT6n73XV99mf0Az9e2VchlmEQ3b9GY58TmJzrMwBJZ7oVccQ/nY
0ZitlgcTI86oJlq9EZ248rSv3G+sA9YC+Su9wnMz+rrD7MErCnXs60ze6iLpyF0E1IzQVumDr9dd
iG66PHbEftcywXPps+0eh+kJZxETROq453DBJC+ypM8adaTUW+8l0gg0inxsXAqte9ISBDCtwcFC
Qwhb+Ggx9O1zoEucQIpglGbc4mB4tNZZHtJqnHdm735v2rWNrKa7FnFs++Js9/4Ty0Ok85uU/3JR
+NosTRw/QOExN/sRSY1wKGz7yiHxytJDjXc7j9ifYA3O4hqrm4yuzXJ1xOgue9BME6BGkxoo76/2
bpxLhcKbI95PY9n/qLx8/Pz2yvtta37xlIj6OTjqQGk6D39rDxuKjjsH8Mi4HNbZT3emnmloVKDJ
27fJ+GylQfkh5UiNfAdonp9qXZhVub3PF82LPeVZoUodIypKuex86sRXNscrdzS8dLARJjqR6Die
HdgyR00e2x91xP9zvW9mtT4vARo9YWb1Pd1VM5Ffqsq4kqieY8t+L1TOpE1XCYgNldWX09+LoRmm
SanjrAVd5Ix9GU7ZvDzyOd+zdjF/7Npm57VJENve5nfd6dMH0TnL3UTpFMS5d01m45V9C08QO3fw
dDqIvrO4VM6lppI8W4/0X+hy6/NEBhhoIyoRQ7GUB9F7cm9V9HxmXys/vr1QXpsFakS0qlwWyQXl
jarv2Juwpo9SN6ZfykKU2rOI9yVA3LCrguxUVWXwv5kEynvQwxGshlJwtjvQWassfMDU0fdG/ah8
g60+SqHrh7IxdRSUHW6P0MxyHSe4ask+anA4m9sSBT0Hc5WylyFJl/+pxTz+y9sv5JUzm8gJvQ4+
HKi4c+o6mnmJhxaGOoJlRR+kKGDHh0bm0bpZ+/S0WMsgr9yVr51INEsI2UDyWPTlXy5JnF31RnMw
FFolVhPaUrnv13Gtr5RuL8EsHNHA/bfDeeu4nQf9Q86zNYlQx9akqRAnvh/sDJUSi2tzK4vbwBPm
u0Z09p8uMIg/NYTO0n0P1QhIy2ga1wxDXt2JgGVdbiqIuQjovHzsxbHRR9b69dhbhbvs8k537bCb
UXONJKpLe71khn0cIH8Gdl0MqEmY+rfZW+qTO/YpkoA4f/yYc69X197UK6EVcTxEKPIj/nteZxqC
2dKSbFiPyWzZn1qkLHSQYs66mxqbOMIxVH0MxgBJFPSffpR2d1hR4brNg5SS1wh38fOKlECICpgX
SgQFrqRUv1sxLw93CFTI1+CBgko78c3LN9frSxUYTa0fTUrH490YJNrzRP0vvbGFTS0H2EH50HCO
GmGuBfmzszTNH22lOSfhYiTbD2r+gA9zsOw2ijJ/Xw4Q53vDvvc0tE1B/YzJeCU6uVzkLz/z9vV/
qZSg8u+6fZvxmRXiMrIKrAgRxOD27d17OXOM4hFu0Up+paWrZLrhSBP9aAEdKY4l1+O885vOqh71
tbOK6O3hLhN7LneEADakLrVw5KZePhUMvaBIPdawtnpgKa2htzquzRxLltUv98PQn6ZBzk+ap1qC
ISqKGw5dm58rJGxaHMQWNMTf/kzbkC8WBzE0OQk1Nmh8nCpni2Oxq7VITGs9gm+Z23Bqmmo3A+7B
1oyiwr3mtZMX9VZT6jHIl3z8YNhZ9/3tz3CZnGwfgo46F8qGnjsvnvaLy4mNJsOx7dAjDecCe4Qw
tep9mTkLpU1bm46aY1bkaP4Slehm3aKh5e+8jBJoMWjURzRVfVxU3sXZgkL625/vYjHy8bCUgWiL
zqFP4/Fs2gr0PZNp0I8V+7YOrayonBBdGWuJ3x7o4m7fBvqtfwb9kIr12frwda1cc6R8j+1cVQQa
9c90WT5rvfZLOG0MsHnv6s3+7TEvkWz05RiWuhqISOLxs4DCTSrspOFCH5UBTD0aRm386LR9Avhl
SgQGncvYPxLzajU4vsIqwrW23DpUcC/1K89/eenwWWzeM0cpTWzgKy/ftLKyhr6T0o+9PQTiUcsI
oO4MbtEHUTRpsK/J+4p4dO0l2QGL6xxU/4EsEQqOQClRJLY/v/12Xpl6ImJyFXqYW5/nLP5L29Hs
YIoYR2kN4j4J9PFd4ajgWna+7bKzXUjhifib1cVSO1eBNEY5Li1x6FHNs/uHOzTA67NGm7q4KVOn
jrRMifxOx9vAiAVZeRKtOGN8y4ZABeEyKhocYdGYHaYdEqrSNTbDby7Oi89H2ZX6DeRKsiAWydm8
UAPTiAKm8lTURuXsutlQ2pOJrFdiY+s440NumNOinhr+DFHBoMCvbJ94hKL3LXDpcqd7mhK7Cmg/
JPyy1PsbkeH5+HkUqVriuqur+VNuFfa8N51Z056rxJ/EL1+1qzwFSe45Q1iYuWh/CqugVRQiS+M4
Mk7xIqpXaHSz1cRpI3G6d9VaLj9cICPpg8DrYjw2Q1lrV47Ny6OcG5/SEaEw1yoyKGcLI+/cxRRL
mp/8UpmgIpH8+cMuXevrshYzkNPJFAYgcScAxG1rhfVFFQqGe2+lRR2bg5HVz1BjhHXlqNom4uVE
bSU2AKFb04vldHZUwahMij6vsNrysvlROsPwjS4De9lwtTl4zLxFt7Cvwa3v5u2NcnF0Ud9CnIWE
CbQo4JOzFaIraktpY2anMYPHfCPmLvUPFYpvOG7ZogKcGQwnKFSpwEEeLdUr83GxTymk0l3mX3oS
kDjPrrFqbgmcXDc7iSqYRYjR6PTB9NprjeXL18vqJxzmEt+U28/B817LNbM4enNqkEf3I2sM5v6d
XiLd+lP5WfNnQqbyHbcpjCDefr0XkQpXNK0A2D2cDgAjt+f/l3hoE/Yx2xyJlW7J/dteC7RDi93w
wXZa7UpQdPkqt2iASj/EUaBu56pFwTTXPk2W9qSEq25MHFAPGfrg8dsPdDmKs6nsb8NQ8KIT/PKB
tKwyWzHK9qT3lQOfaPHi1uq7K7HvRXoGq3F7BmQy2BYXdaZhWpOgNIf2NNpBe0CwcTzMfmN/8KYp
2JmGRtj99mNdhFMbjZJCjgEgHZDyOSzKDPx2rKxRnIj1TSw3yVIxMLOAie6Vk7vJI4Fo3r5PoR0u
OzSMvPmbDPqsv0akulwvIG+gxJInQUUHTvzy9U5rYAnU/LoTld32RhemSvYwqjsjHD3jKvPhlde8
dU42WQ3ohRiBvRzNMZuZMm0mThpLatf0dX/T+Cq4mVLLLEID8KxxZfm88nwbt5mKGcVLkEVny6co
W1uB3hWndClcPHMKsP5B4ckvjqctf749p68sVeKRDdEG0Afs59lYo7/oudJ1cTJySwyRbaV4Yurm
SKX+7YFee410hkHab132i+pKYWBEC5xKYCSa65GFDdmR0pR4MMeBzkA5L+rKgK++RVRb/6kHQQHy
5bzpcvL9XM3i1M4k7MCl9TtkMtc71yfUfPvZXh0KMJ29HYwE0Wf3g4dv/bg6QpzmJHDraFW61cW9
E6TBbTZ485e3R6Nozkd/cRECuSSM9DeU4sakPtsAEAmrucEW6YQgMq7HQSQso31Ecrc+YmzfxhZC
z599Vztq+vy9gES/q9eg2StBWV8RZUb+Wk4PywjQIcS8c/phr8L9NasmUkvpRVlaGbcZLLSwscQs
I6w4SAzMvMQkrTVCa6yyg6gr5EeHJsg/Z4Y6isHyHoLRNUjyNS1sm83GtgyqEyXt5X6Rtv/Y51m/
I9qdsJeYjlM30NXVkkqdVDmKnZ65PvpWHop/q8o+58oQLZ0zOe7SNMOgZxxjftS0N0ftay2LBzdp
lptOR6JtzpOxCnPh1VnopbI/gY030riw/Pp9Yzn9PaIn5X25JPqhcXrFSaEnIeqcj03iVzs+1XLy
MaXed2OpujG7pXm5pJ8LqvjPyAAuPwxRJ2XcqaA8yk3JJ+qyWboPHrT8/L2XgLy569yVlxWgmh18
dHCrKWIgjkzP1p37MDeTMYVVW5ndTaC89ke/zFkW9nqHf1aLyWW5V7VLiTrMarNiRtaGyI73bTfi
BM3bWIO7PNW8BkMk4f307bnIb/xl2tQVhnqa++w0cDWrD64O1f0Gmxc7+QxCLJduNBYoSziRPhrD
fON4ZffntDigj/1syew9KmZLexiMTdFMz8ss368QFojdoFeREbO1+l2i4RwQW0rO+R6tMbHuYMou
9xqsp+/m2HeYdbaEe9Pau+k+M2ZziQZvQI55HtRixnqh+23k9CCPwwB5aNxc9FnqSDRPlbgZKpk1
90uAq9SNM+TmEpMh1M2HGQLkcKB/PKFdmFRUwlGrcAkQcL3QjyC4HONQNUWNF1hXdCbMEV9L5eeh
Knrtg5WU85+D3VvOx4bjSNaRTcetjIxWl8E+C0pvOsAiILKezApiqbJ8KSi2ccfucS6Ymp0xly1C
ZPPofzXtGg0GkEpjGfad2+FzRAWs3E2OCN53jdDLKO9VUmO/luRtaAfpXB26uezGjzZE7PVrnkmV
vxfV2H6bsDFSN0LkqoibTko39Fqnq98l0qthGuWFB+fGzXqKabYqSAActFzSPizKsTAjrMLNjIxQ
VtU3q8saEdIbmKwxnGY6CkiaF+MzAkq+fTeWafVpXqoUhDKcNfnUgdqzKoAUhjkwzKacZclaQYlF
dS65SyV2ZidHdp677aDEH+4GB5fU02q3VETl4OGGlOfuPO+RN1bVQ1Ik2fhR81v9T8L0Poszh6yN
DYQ/3c43hCoxu9Cn/t1iqX54lsHQDZu6ZqXPJ8x/hBXiemRPYU02s955baF30do6FL5d4W9KWtil
BzIJUfSZylt/XVhIPko3bkdFcbUoPw+1q92XqH/579p5sTIFJyOtvJiAbGr/sIGtBB+zYuiyWKxu
50baoCudUvo4osm3eDMMZhyaD6p0/PmPxKjb6kErGBSHEDMV+3nGnt60E58LHpBlQYu4yIriUwrW
u97bhT1NIbb3+BolSCp8zlQq+tDx8mx8xJ1XNaGuynm8RyCuKQ8asbYWkyE4Cs70aHvvXIVwWoS6
o+2FujfYYqeYtyEM1r4v7uzSq8e4Muuu3W6tksDbqdp0V7n2tB6UGKr6mKBAFoRJYZniduwdcz6p
3ETBYXRqfKQM1Ktg7zRFn0AK3SoZ+drp5pPjsiiiPKlTTJFtvN4Ouq66+paKOx5o40rpIXThUX9C
E5CKg6tl0Lq1SrfHJ2yXLB1++mwGUSADWR8RPLC0961u5v07PojUvswT7PWTZyRLtmtY4O6N11XW
GlNLGcyYqfatcO3L9bOTIrzXMr2ZnXFaUPqOPGkrJ/JQWJ/ZA0liOhGW8dKJ69pAKptFP49YaBfK
P3RqGapY00WXPyWuoTUcosWoQh+A/nwQNgy6sCcJHcJmkKt4UoYN4ctYkP0LGyE56yQ/rL1Rm+jg
bWMUTn3P3C3VzdrXVIDnoKs/pQuhLJtKsFjLru8/jUUR1HGrN8IJIQfIbwKxoC+p7yX6zhtQQ0IZ
EeL9fUdDBofC1OTMzxeAfsjLdVl9yBTMkpAcSEI5bxtoV1o1ueoW+bhsYnO3LSYNbZvr4QAK86su
eltGwoEBeqPLZbHjmWNSf98mHf2KcmlVFubV5pXsN8hhhkudV+tuUW7vvCv9QRW3shwHyFfjpFkL
vVWloVxnZ8WYRe4wBeWPwh5teeq0ADcwDq1EhKjr+cPesVrr2PawPdawUI3qQn9pRkRXl2TV9rKr
7fWHUfhlt3eXxPs6tU4rY9zLKPaauhiXUAx20iBNhY/sAZ2IzAwNoTewbxTetqE0F/v92qxNvXf4
hM8r7H75tVsNxAzgi8HLiTg6qnavQ0n6nOtr3XICrWvzlA64fFClg5cU06WU6QF0WAlwY85Vtyt4
C9sOKlMVakvXBxGmSbT51TQsX3uQMsu+9RA5iabWWLHIbObAfIZ7MdbvJlS9uh6MaZ2XUdPmoxan
EL79I5x768s6OzYC+cJTDzVSnwA0K8uaPuFtssi7YZ3K8cvgqswO13TU5C2QKK8Jc2MB3dH7TiZ3
oHjL6oAsUpHHayegrdB+HNfbpJJr/kU1utfvJa3VPEKFalxPsz2N8173Ze/Hs50G6sGxuuCjZxdN
f5N0himfFyqYbmR2TtLf9N5m6ty1CTIuQFn96R2mK0W1LzV/1e65TMQXhKdxaQ/aMsc3lCLJT8pI
RRZLXjbtbActxZsyXUX7YBZe430l/SNEsAbPmnfu1GnjCas9szmkPk540SqxWNgtTluVHElWm55A
MdRYV7A7vRuonXoVtUtqm3sU2QgF6XZM624lUtm6y/S0Ir/unCyUi2WvB7sz0+rRtAaUK6cmneRt
IHtl3AVr5mHT1BggzxVLn66CEqXcZ7rTuLFulN10qIaV8EUUZvpp8VkWd6x+IHV6RmVth49bpe7x
85v6/WLAbg3Hss3K94ll5aeh9owucpOp4NhILFVhhWaMLS9nFgnM7q3vxq1nZbFZtwlP63vN05yj
8brP7dWsD7ZBELZPx6Ad7zpBdLur0kxoz/iaWX5sS5lpZYgYxUSghzVLkKzRbGaV+p4GsgjycKg0
PJm0qWxFVFQCHQ1o7a3Ya31HS7X3cU+NvEGkc7wYiaZ9stck/ZEWg2k+a5noPxuJgW1ArDtqkTcu
TBRcvrO8VXf5nBtfes0G95WMVOvCQLrJsicI79RjUNsYxPRN078fzDYIblNs95qQAE92O+D5brNH
HDVDOc5yqoCLqxs/OdT97owicYtb1AYGKIi8kfKwVKx8BATnfo6rxql/GrPeOPFSDIt9046r9lEn
APNClq6zxONq+E20uIWlnbRFr/O9JdrhrrWKKtlXumYpPCcyp0E+QGsGHF56joFqtbFZSh19qXcZ
x3FwhzxKx2mf1GNz67Luh3A1+gXJG6usnzRTuT4BGOHvabYMYcUV2Z4K3XJOHf7bLi7I0oEWi5JZ
4N2lVOrtUNMq8xnbAau4sbuy8UJNcfrcd6tyg9DuUGhkmxAIH5ipMYkp60zGfVsntrofVok11OJb
CGYkjlhYZ96as2TQPuQkkouo71zT69pbAo6hjQqslzHZSIb5V7ma3nwwVjtL9wlN9TV0l8Ht96Wo
c2s3o/+bvWMvFNNBjBkNoBKHI59krF7bY2OkS3WoNxWbEHNMlKYi9Eind1ZulMWPBKWpMTakVmRL
VHdCPLVpKb6prLDRCHTzpBMcBNbg37fAYtOQIqqG1S+5ZJHsoQhuyWErVz3jHldT/lDqwUj7eaY3
eqdMkq4DtZAgeQwIqKx9sOhBGpdNtsolBDqW9Kclt1piL3AkxU5XcMlvhhYfQ1AciBJasWPma3aa
WilEXNSDt0ZuAWoy4o9r+bBZplkHQjg4zcSMfn4HyQAjWNcc6NwW3mo/26WYm5NbzGLZmQUhyhf4
+8JW9AY0N/hV0EkbTlaeOfCb57HKAVTpdQqtHZyltvQhCIpupPtYB9IP0eqYyp8gA1fx7neO/u8/
l/+T/mqf/pmMy//8D37/s+1Uj5PVcPbb/zzlP/tWtn8O/7F92//7ay+/6T8fu1/N89D/+jWcvnfn
f/PFN/Lz/2v8+Pvw/cVvdg3Xo3o3/urV+19yrIbfg/BJt7/5//vFf/v1+6d8UN2vf/ztZzs2w/bT
0rxt/vZfX7r94x9/2zRH/v1ff/x/fe3he823hS0t3O8NPdJ//rD//o5f3+Xwj7+Zwd/J4AFTUEgn
1IEN+7d/m39tXzGCvwfAMSj+Us3El2HDJzZtP2T/+BvGFX/fLGoQOoa+gBnOBuCS7fj7a6b7d/pX
+kYIt2mK+E7wt//+bC8m6X8m7d+asX5q0bSTjPpP28H/Ka3Alt0YGdS+qYXBESK9flk1AvqY6v1A
4ABiYZni3upl+UPLSq8M7YpDDrB6mcoYVTnLf+SwaDknCOr88Wnuihy/ZKEpI26NtKjilJegn/Ja
I3kkMUwTOikwW3dbnj8ekREugzt9kBXawIDhh4/eAun91gJb8zkfsUy7cVc1JKdgTqvv+rxyGjZT
hlV9rU3+d8uq6yLMgvEpWXz7u1dY2a5MZPklJ6vco9CVhaLMyq/21HCwOkn9IwjmPFopsce+VxUP
WhrkX5IlMQDCYePFiW991hqn+oacKT7xYqyeqEM0EdXnYYc4QM0bUADVrb7Innzap3mkmNI8VK6m
RcwapQvdU1o4jpr9wVw68djXWlLHlWjTd+OSYvsZ5M5hk2J+8NAPwXGuGFBOHaW3M7LJejDmQU5I
My/uH7qQXwNssiJYJUOYzL3xJNPZQ48Dd5g9cuvNDlnZlox7FGD6aIJN0SAS4053xoGqAG6Hj5Li
zA+j0Y0w8aoPTtdktw19nA9B2nVVqAk/vbHc2d8plfsf80nn+3pKSzvHT/7s/e5r3ZdlpEYOeaZ2
vJMgDSIOwokeeeDcaq7BMZx25UfXmvfAhuKstWdsxtbU2LdapcWZ2zh74IWCsyyvD0yYFtPZlB/L
QRiPKAqf8rb8yF1bhoPy+yA2lzz9tKo+ua/TwTa56ab6D8pJeaxBrLkxIAxtPu80wNxZW8YQJG8b
eQWa8RmfrY4gHnSPUk7LHRWFMuSOJuxpuyC7HZOexqVtas+BO2VkcIYdG3ZR7rrGbQ8A2JF1yEYR
jUp37pKKMkHhT2oPmXZXTXnAePLBTRcA7BZGvUtZHFKvM26lhZO8P1mnBpXK2C2DDUnqPuDnY93r
2AuGRaU0dFt68zBUZnpKzLn70BRe/ZC0Q/HHaq/E7EqO9W015NOBckG+S+xMfHKbSidLEF0kYNP9
lLIW/5e981iy28jW9avcOHMoYBJuCrNdeUsWJxlFB+89nv58oHS6WZtqVmh8O6IHLSlIYAPIzLXW
74JuNdJ9WVZmAIKcXjeWxgeo6Bctj+02YYhz7Aqd4SUxx6dyyZJdWxSXa1bUB8imDU7dQ6rS6dSk
MtGo+U2m17wExjs4c1sITMxlCK2W5j124+4RUFS7b5RJ31P0N3s9WZ50SE0e6ByatLSKlyB3ytNQ
mNrFqsRg2br2CYpUeuwLI7qXqTstXiSAf6rayoIpr+cbhwzXEMcZdD0KFHCmxvt1VYubXjHL3dik
xpXUFPemi8r1ulSayI8Ms7tYaYJiry5c8bWKhOEvajcdu2ZOsP2I7Z0GLgBfKQqrJnO8xV7Kq1Qj
0gBg95mQQmu+iCKXtn9y097Zzbz6U0TFlXhus9THJRKPEOFgfrpxa+8kbP2P/VpJb02WsEBguHqk
C+WfnBmCCm0+pWtbtnw7c+9Xa8TamrUskHgDMVIssByOp6Bs9ciXANaOpzDQOEqsU4kriPIPxBQY
p2aCXJXNChM5SqtTpcmQFugro57PiVZjKbIM8a5QzMTvMJujRCmr7nku0nXZ23Gjyl0kbDcjiSEr
DspUEvDo9ZkyDZ87auJxj2YsQlfXRvOFPZVkRkduyWR6GloPKyft0I9z9ZpBA/eRYTA5h45zJccx
V4M0x7yEn9to93bn2jW6e8NqszAbbe0SkTW7j26QD+5FBS/yjg50poSI8sgzcJcIyjHfGdVwNY/x
oatUDDza+ghj9EZZmU9LPr+DHi3aXiuMgLi15zoaT41G+DLXuFSTMXSl/VmIGouIGFcvQT6yqvuU
Ngc1j68jvZD0rvlDb/SzRy/uVzlATZN7/Nd9p6m7YpL8c3XIrdlz7OWLSB5UyT7nmC8NkRNzpO60
dtyTQHvlQMEmh8J3SHU0igTnesIz0w4PgPxiLIwLSV9VFdz02u7XuDkuab2PMZVxcMez29SvARiL
yNiVcr1ZjCVkVOO7bsz2QZi0Isiw6LvKq8ls9dWuOxHt1XiaUaPMUOQ9chg2B/2QcRANpbycEH8p
Yrntsayee1U8ssGBPim0fh6nmNiCM5LYJ0JxZkI0WMudUUwG7U1thHoR31EPluHolDeNweAiSh+y
Itu1ebtvMR0PmkLVD6aai+s8N+Ovii7W9ZTAnr3TWg5b+rQuKB1pPaH2bN0w07InQPL4gKMomyDG
kKW3WkvPJHVdd+2UMLZwcyXsszrz28g2Q7N3v+tlU+zHwlX9tdQuSxF9qS22FKuaGDLHUvgj7kNH
d54+SzqkKxmrnQ/xyDhmTSxvrBlPsQZBnl8a1Wl23NKf434IIeWaDB7FiW0x9qypQSlSdxOiQCIl
qvgQ1e5NBeXTH/ohDuj3q6AxojqspL35i2wruR+/4rgOtjcfmewPn9fSwBjRvSmMVT9gnNGymKoH
U5UPplJ0PsXLa59aEc4/qGDM3Mp8SGM+e+guzhmLpso1g431Krcxx0zz6Y6h88k1S8OfGRQd4Vp9
SMcxCubRPg1Ld4pkd8dk6LKZdDbJMT84g0EwVasWH6aiSgKqiOmAm0151WDO+zrhIHFCllbuZS+7
1nPdeesU88Gb+kF7iUXKwc4m3hlJxDQQ7y2vGGvne6fV+qVVFEXIgCf7GA+q8jLZ6xUnCUAKoUuM
SitXfEu4JatUdbS9QxmyB05+aeIoipHgJznqThgBlITbBGMCSc7LPcnML9ocmZBK5MOUM21LGcIE
G76ZMVmCwVQxK/AmEmZuybqskJf1u9TgYErq9YMkEtp32/yGIC6vHk3lEy0je6DRerx7ki3W9JR3
7XGclBdc+XcO4zM/Ro8Uz03up51xZ66FztTJuCyGBCoqmP6ezC12Cl353tWTuIrW6X5Vs3uk8zVV
isb3W18Q7b5ThiqYwTq+p7B8fGVVrEAafeZFybpPR7c6gK3YQUyZ6rnjYlHU9a7XN+ry1EFE8jIy
Hfx6UcjH0YwXRyu+m8TN7JoidQ5LXV9Ydu36U9F8sNLE9KOxqr0WM3NvkEW7s+oMFeko1IbfFLc1
gNycn9Z81gKioR/1TYllFeJVOtrMeL1bj9mozoE9NkxEtPu4c27S1DT8Bh9qFDyx3d12QFG7rI+1
kIo4D8jnwmXQyaqvmH+3ua+p8fKkqZCVfQtu36vZlSTwOAyfvSQqOsMrFajeJMDcVTwxz01Eo/oM
Ip7JmXM9MAAjSFd9PS7KyD8PEwm6By1zGT0qkcgOsjOVoB8quw4T3imeus24qKd8M8bCgCoGQ4ob
i4F2WRl3ZWfkn/AX3bjlq3Mj06y96k1Rew3p89eRNa+3JIesxqEom3Xy69wqrzp00p/UH7AgNe8x
s9WB02gej02s8qFhAupRGTiXioKysNVXvm1byYx94dTNjsLbPs12+pF+mmQxXVu1fTcK7aLTIvGx
w8abMiy3PLJwm92cFEwk4+R2jbXKM+f58zwN2iFL53mbsPZqHZhx64zP2uwo6b7ukUdlJA1OJ7CJ
bt4DM1XX5H4tF4OmKabFXJ2BSeRjWmd3+3QmJPvrbK7dAa41wCoYiWqRG+ncS5EU08FNGMoEYpjb
p9hRWTBmX2qvI3lbz7khmcsCuJqXtR0rk+2JsZ/2BXG+7VdDyRghoA7h5S9oKPOwXERqnNShAGat
ULaWF+zVWKSyjScMQpMy672WeWXuLUArub9Cce0TDxhI9vvWEqm60+2OYT4J5o37ocRNrLvHWZlX
Es/trNzPXdrWh82sK+twsdeTgcVuWU3IuEKxT+uQ1PrHbK41caiBrhW/NaVtBgMC20/zXDudZxdF
0gbZmEbx0ebY0W9HsfZsruvSEZMuGGjSo60W4YNMwZ2aBRvFqi8z0/wsoP49NrrSjkfLYqd5aMZC
4nBP2DJ/MUPkCTtz+IUeqELWjByz7fhaDlWpxJyMIrmLC7eoT0asmNVxbQ2nPYxJTmo0Q535hBFu
PVxMknIbGTi/C1kM0MzSAPMzZg/aUqGRSavk20IC1tHotexzHpduEK/6eCeV3jw6S2ndxiSx+0z7
kh3vR/GhqDi+HK149hTGi4FDiOjtrI/5Y0Ikc27HPp/l0TGVNcji1fJSpVODzFaeyly5MQrA/Uyz
jhK7w0OT2QHof3XDsVF7bkk3W8TtxzTHHNAamiasCr6ezB12dqc190OSMGETlXudTWPxsaqcV9l1
zkFY43M5G42PdWkbDKLSbnXZAOyr1gOjLoZWdfG0DnEVFrL3M0nmQwGdApX/LehQMNU1tr+5cqGh
z+J2jcdORwUmcNTWOjBWq653CwY94eoSwqRW4m6pjJe2cE90CRJVpa56+JLu9az/1ldWCGzzPE3u
9bSkH+SwMH8EMGFWaKbPvOqXvolv4woXVUVpXnOmUH12NMv+S6pWBxgCl+tamIcx7V6slBcwu37R
r4GIbX+0Js2L6uaYNoCGaaw866V633TqLh61mwF8HaZAeZLu9E118XqqI5dhv9I9QJAvvVwtbiMx
3WcrLKAGAL8bydRZ6/Fqlt2FtPXbflYir1L7767OYKTJTpmcF2J1MYuqRor5CsmKAuwWNePdWuUf
F9f5RHc+HYxMHq2G8a5t0SGxDC0VgQiHYJkciuZ7CnBuWfI2dzjKDCPM+2HH5jv6k2p9Yrx/AQkF
QAlHOrl2Yocb136l3Yhy53OPbG01l6OjGy+LG3vlOCUvS9xhTTolx2WVL7mTfhFVqV9oavmJ+cdx
aRsPgmofFEu0hnpVPM+RroaDGPeDar8icwFWZPTptVYy7UZ1EnADSDbiFKyj/tpGNT/7o76+9oLP
MSlT7nssfExQ8fWfAecbFcaFtRIIDbYboDH09K58QQxbeQuNq+c4+VdERLuqj4mnYkP3dS29mHMV
7ZcSpLWWenifOAhzNYRWqnE/2elTmZl3PybBptneJaNOxw/GszrWEXO7IyTEg7MO/sq/R9Zv750+
f6iV7tAnHf0LoE0KzEXprs7RdZrNz3Mzyad8KEKCngNbX68NN3sy1DFg3HqKR/VY1co+WduDvVqH
tm3yoO2Yl6L5ihBs7FV9uhh7eUCueHKwU4q77CmHCwipKtREdCzd8kF36o6RTX6CIBNoo0gu0WGd
+hq4ORFHkOInkoFKvx6Sb7PoRJg1q7FXRX+SSxlGuntv4PN2iBcWOOd849mxCBstY4jPhCJf2luA
LedmtJob5ihHRjYf0y75KikMV47oAChIXicG4Q7IBzWPU/yljRfjwq318oDoEDyaHQOehxak8TIF
cEbc24nYLm+Ehu/VameF9FHP86wZ8OHQACUTdjeG7Iu7HGCXcUF9kbQcvy0MDw8azg2CxAerg1aT
Kl5qdVdOIh/NzIRO4rr3QxQzt1Cy0Vtq1Z+1hjmHuy9Gw7eZ8pzWWuATGvnmmIUi65UDAx7Vgy0U
wll/6Fe+W1H7nG1R0CjNxdo4Ygfzodgz9riTxnBiuEUXzoTysCrMZoCrknQ8mGVR7hvV3ulTIfFe
MD+DNnzsFPcECyhk3sRCSWzNF1l5baQb6OoeEYBj69n1XmTZJxs82Slcipr6mCKPi5z8IGYVAKe9
bkmBK3BM96aFnq7PGIugFkV275dCfi2TxlNrxzPq2aGa6INULuNzG9WB20Qfusrgi+32HUd2Rc+I
WOSW/Rpovg0mMw3snjoeza5ypZvAddLd5aUF4+M+r22CNJwnVV+DcS3udR64cNvjoNOtQXJSNEpS
PQPEGwZPXWHU2BUq1VGagt4cp2xa8IoaonnFxTSMluixnWjFkzy1dlqkDJ4Jb9Xv1OYwVvo3XEcO
q7Z+J3zAzwdMBdLWylnTsLUsqNdeP4+PxC9fRRq33qFSNZAqxiAFnpM6YVeazARVmI2J3Xwdm/I0
ZdOnLEVCOsldryHAz9cPbZ2/aG7mm6SubOwiBjMl4k9lunUiIyTh4WKBAjZRcwBTe3UlnudV9h4R
Xh/SIrsZyYURQ3cB/HGdALdfmQV7hykZYrSZVcLsi0JrMV+WVtxkZntdLvrsaeDT7Ph577e9dqSQ
eK4rZ6dWlOJD9cI87ThbxV7iXuFlMjKOUk6Xqov4tyG52NMVWsJ50J8iWQV9ERU0c1B7YMxdpeuA
cqFMHhy1eHEy4QbJrO66qQPzStTCzwwTWlGp7TQ9MvZpU7zmWoHB0th5eN4MzlGLU0armngRIGI+
mOi0yxE7emVCK7iMdXuCe8BjicvYZ7z3GXrDGBAPYcMywNpyES+4bKq+BsvQyhsZUJLWIH7uHaSO
p1LCZv/o0kZRyiZicdeeXM18yhv+1qSSVjB3dsPLPDhFBOXloejiItdCxalnbN18QHYCI4eRnKbd
ivtajc1W1q67SdHkfQfibOwSp0qqC5GuWbzPZYrnYIGHO+8DL45QTJb2WNR5XPiJyJU4TODqfV81
e+ToZIftaLkm+bWyJelFZDab30Ew7PtqHaf7RnXQ08WuMrPOqZ4QUjo1e0SUi4EJZ60Qa29Fbf0y
GZGW+XW7KBWdFLFysGem7DqxarAFd9SfqJyJt9cTp4t9fYmXj7NdQ/AAmVDyHayjmK4+Zp/gHp3k
SZ8lZIVOdlA7emNC7B0h2Ycr0BCZDPaXlnwRtTDbZg8CaHdHMuwggPLaoRWQszMw0C8dZT8vVfFJ
T0V/R5THeqPNGUnbJYFmf0Xq/QV6vcFz/oWm/f8BupkwfP8z6OZXRQXS+DPmtv2BPzE3If7YHAkx
pMCABLr8Jvb5E3MTxh+wUdDbq7hYEua2GTP8C3PT/kBZgJEd2loCOHG1+Tfmpul/CF3FZgV0B4CM
jKN/grmJM3ENnHBj0xVsuX3cH4zMt4hb23TI3BEXUWQNBNuoirkces1Z7+kr1HucPM2dnAZTC4XW
jF/Uko5YZnXxoJeA12HaquuR9u8lz4la8kTURjFIBwOxUS3jyqfPiFOPpqC6ZaQEuu2asX1ValJW
PkUUs1Szi4bHyTTlM/geg7bR6PNPdVsWlxXWHENQovlShqJdg8gW8xUma8ie0lrWVwScrR+X2BYP
A+Edthd1FQEB8RPnaPVBmYyqxTq2NjmNGs3aEz08R34F4ARPTX5IzKr8AqeLvumnd//XIvgZxNS3
B/ZvCNPhgZqGjoge/0FtC5c8Y6PHLpS5vFhMfGVy7XGthvZkCkjvQB4TfMml07722ZSHFvhLB093
mtndZdfcu1qRfVgyd/q+NuBNnDVIKgpZcJaINXlo9WKegqoU4ymNc9M4ZNP6XuTCGbN9u3dhwqNH
rYnOChj27ceQK2uUNwtuUUY51+HkmnKP1eEcbgnzYZMm74oyz0RPv1xwu6GftEeGVOPYRuCBGQ5w
RareFJRLiDpgudPNCSbJtll7YnaYNRg7JS4v8zVnlqyfKIE/6HIMO6f152x6R3J2psv4cV945Dub
1SeWfQZ4+M/3BQdpnvjgTQ/zKNAY3GpOChz2f2b0+udV0AWYGIQxTbbPPhUahYbRGkrTBNOFy7bV
2rAxhvGdL/KHuc/ZF2lZqNFVTAiFiqLl7Y8xDJS/InUhPKeOAkq0aZ69WpPRhc6p9xwPscZsW2+W
D6rVqs+tacHqHCw1fW2NtfkO6UuGCVcwfCOqAOFS/OoDtyiyb5qeM96DHsVkcJitOIQvAywi4mo8
qC5qb2lcDW403GoGEFKY5lH9MOZd+REDRuu04NbP1FvS3BDUC0BUDiC4K11bxwGVH2cVirinpfN6
NEqDpu+/JJF+2SgfJh/Sb86r1/rb/3v+1n799ubI4s/8eWRhAfQHm9dmKM7QbvONYhv488xSdJOD
CTk3SRX6JovkD/11ZkET0eBHINI0UU0hZ+Y4+4smook/0DdvGk58wznvTO0fnVj8RT9tsNBWTKxC
sdEkfnJThQpO1J/XZlRYOqRQBv+0Q+YxEwX/V3au9WJSo5/GbDU+1csS6X7eohirY3RVWHcY4GXI
Ml4rLT3FcqCqV8hHgDKXd2ROUZLfUKeJV6zM9IuBIhribTI5HHar3qyeXi7OR+lqyk06ZFMSZBRV
H1wOxktllsFckVrdjLpmYK7tKh+GpkJ2kVbLPh6E+RkQQHnFcw7wpdYmyBwQ+k0GFTDtxuUI1XUK
MktPnn56qX93EG3P4d/LnudEeo1gAIMbKGwaxGxvn1O1QG3MSuM79tk6M4Yyg3lNSPkepyHpiygv
Wq/UCoAsGFyJF1vDF7hlLom6wmY4rUTR/KAkqaaCw+njs2pluOa149z6qRJfVXlV52GqqCOUaVyS
2LWHIQnLTKzveKD88Lk5/x3swSgf8aXBHej8jBg7gL6p+s6eEd8XUn6LDcLAc0ghXo65g+9G1de2
ngUYJa1NhMzj3i3mxe+XTgGRr5EJ9JH2WeZyPEmzF8wk1MsRWPPowLa8yAj4uzVIBD9GWpW84zXy
9kD98Q5cTTBppB5QxS9W9q2h5gYm5d9LzvHLEoOCSyeCHbD0o47blFEFv3/nZ4YL2/U2Z+otsG97
q7/k0q9TniyUnN8GI/+oZOZTnBNEb9ZpDw+wzC/kBHwyQM/ypxqEKp2L3e9v4EzN/+cNkC6zOVps
AWC/uH2l3dz2JJkkaw47QYHdD5jXpc3XSpb69xWiOyP2jrE6U+wkbEZ1+VwIPUaBkpjL66Q18RgW
beFckpB9Y5a2CqFpzZtPoxzzcM0WG5c+tUf3hG1AcjHCHSnDSrOV5ypRwtFSGftERh8zRGmN+9VV
lOFQ5DC6yrKM7hVJyC/5bs57WuCzRBh+NuQ5onU2H/8tK/lcMyqMqYriuP9ijBt0W+nWcloUe/rY
MvCLvVVNYE0ZicpZykDeE3IW214gu+vcya2H2IphKs9DxyPLpmq5HnoUfF6LIO6DxRzjOrYAMHaz
6dxZTmc+z/E8XfOvWj/GzpFh31AdS9IMrzScNx9nx7mz8Vl4R7v9y6e8kfzoE1iEWGyLH64FP5Vq
LI4qGlvzc93Ygraa+VSeAXdoBCUgA5PvJW7/UGm/WfZcj/9pbGDa9jlvx8BP12tSjEWMpWHQ4M4f
iVE2Q8YOGXlFfZEeh8LVX43MtQ+jwpy6R5cBftDdk86NlkAf2Y90OxoxfSEoJiDAwTp0Gn4XQSuE
gneAax8V1SHQCtkZIsYhc+HmLXp3lzjN+Kjjo6GgpIimR22ug962+gtNqlveDzwBmPK97reKMRqe
6bYn10iG76x+7ca0GCtCe6DU+v2yetukbZ8XLv3CgoBJ04c+4axQLEQi5rlYv0yuHAPyJdVg4Ylh
adjGF4gsUH2yN//+klupf/b48SFQ/zQCV3EUevv44yRBV1PPX9S8dY5uBtSh53YUmKTLvbdp/XKg
s2bYJHnNW7tr/uLMArlGoeL+srjjRzh1wGrQ8JnNldIn2LTKfCua1kOGVRpZR5AnPyVtml0tzJLe
M8nR39b924P+8cFho6ByQ7/kJAI6206su58rZq0v2bIWxC+4osWPpC1hm491hnhlXuynVE6q4Ski
Uj4COU4fIUOjXsmn5mY2hipHCofGZCjm8ht8RtPBajQZyXoa5XAYmxrXOLttywtdJkx3clx/GO5J
aXHJgnCn37/JH1Lrt68Ss25WLRMDuhm+3bevUk1Wp0G+95pnehV5Vr4RPLuWFDWW+s249H3llQ5w
OMepo4U1q+fb3Dqu1yWYiQZ2pNO7tgDyXp1k0/VazX2oJTH8IeaJ5euURMv3xRrZFXSMjqkkVv1B
dHl3jRhIfFznTa5TSf2GvXiEwgHcLZvkDutpokTtBQyHjsThAah9ZGteK6vyoANxv+Q1dKGw3hxb
stU+KSthfKKuhkstB9v1tDGFLQB4B/Qfwaa8wz2t7+hLCMt65wnqv36h2OvauHnxAAR+RmellDFC
u+4i/bXVY/VFMCcpGXRudFM1LtaNI7e0qB/dubggUGk+2vGs+NmakjdUtFEa4LyhNsSbEuNQ5B9s
vTfvG8aO9x2citiva4Oh/xxZw4U7Q0v2FOhbdz++gf/O5v5H35Jf/nOz8/Bt+RJ/y/Nv3c/Nzo8/
9Ge3Y1p/YFDtYLdDQ8EW6/Bu/xrQ8V9oWxwM3DDoxCGJdfN/AzrjDxKYGZZhMkIIHPUdp+Vf3Y6i
qfw5amRGUbT1sOz/Ubvzdh929M1mAK8BDWY+xHz81N4uXmgGrS5dXVK2CGW3VE7rRZgBBui73XcG
BW83v78uZTOH2ExAdVqGs0uJqaAWc6CIySUObFxJwTDpbH56/n/Tl/x6lW0cijMvTw1hwbl9SFM1
kCDYj+A4G0VgtUCQpYKhzz++CgUZAzgOFMoWezNT+al6GFR+g6TwowuY1wOZCJrf9V3yTrl77n/I
2yHZhowzpBMIILTz0QpKClK3cyARKJ9fm+Gygfk0l6jd0sEnl8oj0w2EA/R+QcSIgmkooPpHFUrW
lrHkCGR6q9fqlb3GD7///VtF8O89f3uXZEBwqlJ2UITj7PH29/dxBxylwgTGVUv6pD09kFwL18GB
IcyXtASyS97z+/vxgZxfFACL43zLkWEQ8PaiwDPkXKQy8l3K1+NcKdUREm2HrQXsJBPhYQCahgti
lk7H0R1Vv9Us3CGteW/RgB1jK4UiYEZO+Ptn8WNseXZfhIujLdENSnQeytv7aid9cfuuBEqEibYE
lbvsRKvpSmCnQ2VhCw97gTNk0e6hyT3gvlVBwHarDwDKi894fiJ+ScLFteGaSTwovilJFNlBbjC3
8gaSbz/hP6JcOEJf70d9nMtAkfBmUiURIZlpeoHLYaK/55z260KizbNBDnjJukGq59tfNVl2P3Wz
Chxnr5haG0m+byCSBL9/eG/L/h8fErAFrjEq+oXN5PPtVdbMWCwzMWJfMVVKfo63ACGmFdQVvB49
S+13NqFf9zuMqFRyqlEToSc6L1aESJrank1WVJzb/tSMiqcWixUsy/Se7+vfPcDNlhIERGxJv8bb
n9bmS6bWjQYIbsHDEdgOs2718r2vb3tCZ1+fBSeeBUEBsRmCvr2MNuC1ksJt91cBFz6Z1PmGpqMN
YWCLfV/b6k7F/Wc3DHbm57ljQ1rU9N1q0ThOV6MM49GejnX20EPmJI2kLyB+ubOP4s48NHr6yTHc
JKiA0HdCkzBrHL27MMtZDfPUGL0xQsZBIoB1dFyZv7P/ve1LfnwcmHhxLDHd4AMRZwteRUE7D5iZ
+ETmYsVhO0gJsXyl4cqxzDAcC2r5cEX+YvLOV/I3rw70llkQk0Y4IOcWX3prWF3UQGmDWhIf3Aam
N0LK98Ypf7OJcuxiooEJn4V/6FnbNcG7aUtdQpxjzMZ5taB1mg0Jn8HFtH9aYqAxxBW/X3B/90yx
zlfpuUwNv7uzi9YmWXYcj7Ff4JKCYCzNLhXXyR7ykTSfNoF9MCCZ3qGJTo6/v/LfPFTOZUoMRIBb
zuN2Zz+dmRlrZIVSgq5nWAZfKZXZA5V/z+fubxY4gzz0O9shQRF1djI5vUDqZqO3z+kEMVzV54MN
8zmoUyV65/P8URz9vPSo30h7wYeXzGGDkfa2uf30iwDZKUD6WnhZSwhFkgfxAPdDgVo7EWiDQqB7
iOy+28EzSG6XtnyEdTBBSHf0fZk4WMkAxxzR3rh+5ZTpP3zcf96czWCTYTn+Zmcv2pUo9w2Nm1vJ
7ryboBdeyW5R31kpZy0tO/ePZ/Dvy5y91YpRv7X2qvDK2F2w2R40Px5rCDvrsn7OVInlkim7S7Ua
l8cGHT1+HmYRJEM83CXzgtyrlQClyJ2TRBjH1tWGnbLAMdFh7NtYN92NbjoxbUkRs0zovooUBpE2
uN9+/3H+yAJ/+y43zy1926tZ+ta5yxcb85K3DZK63nFCjLear7OVu88sXGDJxB4+97JMqHf0DO5R
ZaemP3UatjPDQp1Vd3H+UvcKkkbB4oWuCekrzLICV5CmMrSHvIS94i2VqSHDc3uBFXAyoavRxJhE
XgR7VwS6wBXHHKKNH7Nm6Tt18Y/j5uwH0qQz4OakYM8G13/zsTagjJPdARw3A3gcbJbphZ+Vh3MS
uyeqjiqgjxlR+qhtSIMz3Sdm4iWMtkJZKH7RQbT6/SM/P/q3LoZEBN0lOASQ0j07Hzu9iVykWjY1
TzU/Azl/VxqTkXqzwmwS+fLO5bS3Xfb2pQp7y14WIBfA5+ebetFnoitZzN40zf48apewzpnNzZni
DzAAMAFQKMw6vDdap8nCKiuEZ7jvBQqdA/jcBkuCTZ/6ld0XSuLb97A4Wbt1FDDoMAEKJzWLHvvB
6n3K7eESgvmKK8RqXgF9VhfKCqt2cpvW76HZh/XcFTCBU+211gu2j7rITkmLH0GuCPdxzMYmQIzw
jYSud0CS802VNhSugdBZIpjH/uIlzNzXqCEMKB4SSmvnlsqXPNImLyur7J239LdXgrBAY6vCG3HP
qhly+WpG3BOkDKX8juin2ddmidAmVt8LwNye85v1oKEHp1UE9EFd/gsZYanFopmti2VSo5mHT0fk
2Qh6iwlXjoSZ8z/81jXwTkALoH4qadTxb186JmxD404VlUy36ntMgaCq5GJf4cyBOPadi/36y7As
s7fgD4f3xYT77cUwhZkdUERkmtYqDc8ZqzbUKjyA1ByWcebk64UWZ+9axJ8xU3B33epP6hkBrkvd
e3YSzGJV+14BB5zLzTNoeByL+QoGOeRK9yJNplNmi30awzjE9+v3j/eXr4blpOOSS1/KQIO58ttf
nC/msLikV/rk0xuhIWtGu52TUXlP773JXx4ul8KzEbNQLsnoZNtlfjrzMRPqG1unisnxDA7G1oW8
N9d2iCWWEmSpOaPUavr3Ko2tannzserYm28Ui814Fg7SWaUx6m1B1FlPEUxThm9IngYpCdLIbacI
Kz0daaKLWNyobyCzi8umlf2NhoPNsY3eC1L5dR/d7uUHPL9Z35Mu/fYJOMnYrHAneM8oBwJ0NnOH
3HhQPWuYap9UkXpfy1G9qa1dgWLFV8vZ69XhHXLLr+cZ4augkexJBmwi3sjb24DAL1QcTWokqaZ1
y1ZSX1k4WELpsdbAcKOvsGLlPkbVGejprN1Ysu72/aQt4OmK+WUu/jKw/u8Q9H+2Ivo/z0CDNPmM
YUfy8wR0+xN/MRSNPwSFuEb3hquwCdz2rwGohvMHGwWOIczqNvLivwagkBCp3UmZMBmb0kFvL///
2B7qH8QYMP50ad/xwWFK9A88Qbj4T+tqixkFUbU3ihR8NBhpZxuHWynRkPa2juHfFB0oZeGzIz3d
//Q8bv9cpz+T9v72KowCgDWBNvEFffupwmxbMQzgKjCnyduJOgRxGmrr318FvPTs12AUviExG6Cp
byO6syWRYyZh6BPRi3iv4TBBR49bSV1L59aBg93tF3ZgPOwdDAFmgZtCVPfpGLhI8W5r1+rQEY1D
+VguU2KFBTybivlApCPqz1QBeztqZ3tXZptzWIKT2hj0vcRHri2HuQtmUx+OItVkclhXzKo1/HyQ
3EQ9LQF5bHNlcysjFk+BOkjzPolztbmI3NqQvoHsdeMai+gOdMZExzGMdh/YCVblIQZXxhdImZve
a+61vS0NPCRxZ2ixghuy9EZWuIF6FWjdxUSMzD1uf05yo1YIQBf9f9k7j+XIkatt38of2mMCLmG2
hbL0ZLMdNwi2g/ceV/89yR790wWWWEGtFZqFFKPuLCQSJ495je4nK8eKk4+9JHBvgDgXN6Y+tOm2
DaAJb5U4G4mnrU9RMXTqzPB8HArUQOkikd/4vXAgjzKXBVnqqOWmhl5igvsf6ffvRz/0P9GT7B1P
wOJEvDBxuNHx3oTK1GVWncL6j/L+ErmDJFu1tMVzL8+n4FDrw9xeDSIzgQQVAu1BqwFB8SmvzfKy
jmeTUrywpzsfbH290uqBTkvqomm4svUpgiUa5NUzKFX3uSnd8WPu1Gi/vnhb1AH41gBg21OkduJ7
H/XGL3pGIv8Ky3muYKSS+W7QTdGdvRsqtViJWOmiPbzSYdhgiFDG+xK6WvzgWi1mdliX9DHUL1RU
L9WYuR30pbHEH1qzOv2prRUzXxe65Ee1emsGG1MDWbFT3aocNlJABs8NriHdQ+grHg81qmzRFhgA
pTl2Ai1o34RE8ovTORANQpHk5b6CBX4rZqbrL5/H/8LzvyR24T+H500dIUD1/Gd0ln/g/0dnqUXO
PAZbdgBv0rfl93jKsP4inNDVoBvhEIAlJuXfWDznLxUwHubz9IVdg2v4n+isA+CTk3YkTQEkme+a
TS3DGZh1qX0PzgddPRKNRdiMhAKLU3FkSa7o2yHQrA3KIu2Z4HxchvLX4oDFP6yDypzMr46DMxw3
bMJA/BGc0+pL66Y0jNAvughhTPQrmuDZ+o/tP3EbHCerLwtShApZjNJh5Io7XnDELj6zZxhvY9XA
foWlcWijob1Icis+s9SrHUTAAUMEHo/uFFPIxVITrjfMJBBI7YDqPTFHLj3cD8PHtx/oBZvzT3b6
8kQmPpy4H7GFOlDM4yfSrCkItbED15245V1u++g96oNSo72nVF6YFsVP+HU9AsedbiDYaHfbVAOm
2yBZT1d5Tp/e/kEndpizK1Xv2WCq1sXBQUFiKNyO3xOTyPY0j3wF3bu2eQ46wAb/xVqMYgUJDGdJ
YmP/rAeCPMnQ4h3EqqGndItbefdY2omgZZQq51T2Fw3H3xtNW1rSORhwUugcLzagRj0VAxzfsIEf
r9Wu/2jJgVZN6+Ja9H1xl6BUfxGq7egNteZL1qoGPjXXUeFXYsvLVCAiAMjiHvOplDlV6bdnjCtO
nDlZc/IbEUDTEUo7/o0MEHpovJm1qjIl3/gGtikYgHTrt7f91Cr0saQFGo7j2Iscr6LmUWeHTgLo
vLJGRD5m8zGxkTc+k1PJH7s42ZwgohmqH0wcnUVwQBACGmESIAqlwymz5i6ALqnp30G/1gcjmxRn
RULgbiQy+cPbT3jqqwI2wLBKzsxp1S6yOd0sh7gNkMhR6xAJjri17L0bqBmWPbYPGiwOtJnWIWLK
neWE6FG5NUw5GgNw7qyh+NkLGCtv/6YTu86pky189p7e1aKzEADjsYokIVZSjt6jkjOuy8bJHt9e
5UREZjgHhJBpKgiI5dgHYeohx26OuK8p2X7IZvqValTDwcksMW/JXP3vb6946rkYNwEH5OE0roHj
0+RXJKNFFGDsjaQVqi5NgJiBOOfcfWoVVxokc6XiRiUh7H+GCoSOSIoDF4RwYqmbck5hPhaKs33/
s0hiF90YebEtfejnDKD4mMEtiZqyv9OKNNo41VydcTY9EWKhiDGxtZh82I69+MoVfdbSMuNmIbEw
d1o4CM+HmbjGAct+/wPRorN1vgRVQ1Z2EfTsXCuB82aQeGzUsZ0xYUKG7tGZL10GjMWXDhKH1IUD
x3RsGbbUEUG5Vm1ZpaErnKk4YaG5Si/JQkFD/xDKwVVqOHd96J4JmCe2Ej9c9C95Nnqsy1DmiDqt
lJKsHu8HpOBEk227uUcBGqGOM5eVvIyWD0nLHb0RodK8ecEZ/9G8QjfQRsJXMyHDF9u0syj+jNwL
1aBbKbl+UTUorb/7NL7AnyBSCGAEywAq3MJpW7TYVsZkTKgBZs26MdA/fnuVU1tIB/fFLgUY6zLP
0a2smvVBAofz3tgXqAxuuzarb4auM9ZvL3XqnACZQj4YwgC8k8VHHJjZgCCHYkIPsYKDGzj6IVO7
YSexxlcxKpCeriTpY00Bs1VL8xyl7dSTYiUN8Q+rbfqAi0hVFK2ZWy3QHzdDyctGju3acuv2OtWC
8symnjosQtBmAaol2QWL7y4f1BkQGv1box5uRz9/mCIfxZt6/mX5MUSDLjmz4Ov4CFlVDogNZnCM
+xdb2+VESJrV5mrwM2MbJ75+GUWV2Lz9Ak+tgq0UoBNaT5JWdhyFR6ZAne8DokKPEOx20+rbgqbl
uyYmMlODLEGXmD4pTVtcwo5XEVifzEHA9BXAsfUhVkP3e1cM7Y/Un+fd2w/04hB3/FUDLJZABbph
sKbsxZnAsg0iCCaN3CaDjTR45JTd2ogMtEoirRe37oAVDNpjSE+vMtEbDSpoiA2utWpQWyAUffQ0
+9L4zQINna+GpjeRfHXH9leEXDbEgKGyGy/WukxfSWHar8kQBgBqrbTtt4VbR9cTZK9krbe4lWBB
olQ/MKZJDS8KVXBKINxMOsCFLh79qUVbLclRa4f5b2a0YaJIfPMtrf1lcCneCpHHnwtnwKuiLPnV
/F7dGi6FhvMZXjek9G3q5s024Ad/RQwUqRM9j8SVayuouodWFaCY4YTJmmONcurgNspMi8EUAXgR
fDDWapqZzhkWzokTpUncLnMHEkVdyG/2j6iajjHmIAF47b4R+nXWlU8OhqSHM2/5VeiWXW6iDqAl
m/C9SHiTMiwaZj7gRPpkuowN5E6cEoUNrJqacwfqxFL0XsGfMpSVZunHzxNXkVojVARyYGTKmFiJ
hS0hYp3rrJ/g0r79XCfSXBSZDUEqz0dP9bhIsfNUD/GMpYDK7dL+PsAFR3UkLd27eiwHxNertG88
20UgU6tVF9VZR59+GGET7YIxie8r4bZntvols158UOwkBn+CK9KA6HS8AV1pmG1BigtRQE/RtrGa
xvONSOyV2EVFXs1T57oSnLYVXly240kr75umx5UcQd65xQA4EjY6nkZOHYYyln/PRE49Z5T3Oj7L
GZ/s3CBqLWjVHP/KwtGxpxnJWPwq0781FbojSamIXxT9+s9hAvuINk338+3X9fr+YeZj0fdBdoAL
fcnnt8MUq/oCFEFZCOMqiztznamRtkekWTljLXvq+RwaCip9KQDS+vLEa3FMfQVbXIQUsqqDpphr
j/fovv2cRHxjD8V85gI69XAO+FKDQS1f8jKQGn4msjiQ7RJUAvdNKXQpXAdKqhshHrx/I2k3QTQl
mcDSannskXMjCWtI07WyO2iDYnliMMorpZq7/2YpjjL0DJpzfGvHB8Xhtpv7gpRlbrVhjx0VpyOl
cmsR1v8vHoqzCH6B7wdi6PFKw5zhFdtTR5mTamwL7tV2Beom3hYUp8mZxU6F3d+cE8ACMjQeLxYC
NhO5T0Aa7BK+DvNnNExb69vbj3RiFWYpkt3CPAWU76LQ0QLkurSG8BRWWnab1Emxn7Ed+y8eRgpk
gAyQJGexhB+56hA3ysBxGGlroGSuG1cWU4b9+x+GrISkBKIO4L/FwxDI6IABDFwJtNjvR1ef1kHl
6mc+XBl4FuFTl7hhwPyUoPQEj1+MGNRC4IEiVlTyXIpm9svXujstsq8Yt53jrp34ZolChrx5mSKC
7DteDGGiiQkRi3HBGF+0Ap83Vw2HXR3q7+9s0UqleJfwQqkQvghIo6kwShosDNTVwLlq5tFBARXX
wrff0YndA7nItJ+GE9PSZUNRIOxZxDO1jJOq9t5RaiCC2Wh+qFoHwxRj0M80Sxek3pdUlQ4aA3RO
Hs+3JJciGm7jiE5JoZY5sv9IMeufQbm3FwoN6fu51OYfUTJrH7QpAc3eB12/H/h9u/c/NoIAtBIY
FcPAXxzN2cBwyifFW1Wo6+7x/Sk3dqzon1rQzd6Er8qZT+HUNnNtqrid6fjdLtOOjG8EkilPHdRq
fqhh+m5dnBs/trM/rwjYyv3bz3finDIRYZYNe1kyXBdBuO5HmuEvfWKl6bYOFqxrdACtDa22L//F
SnTPCCcYXtCUPv4iohh5URulVUAXoe4NQoPDjiDeZdr1w7tbFwCnIPuiA6BLSOHiS0doUkGGlm+6
Us27xsjtT0pQzdeWM56b0sjXv4gpXFyuC4QAGQixDPYC1mSs+6xUIyV/B170A6qKqPSbNUOa0Lay
da/W1n7oyc/e3s4TFwAtLnpcBl1+AGOLrx66+ZAwXBFofY/OR/YA7m8azmeOx4njaMohF7+cxIP/
dvzSaGm4joJ+DuLuY7pylPmLXZH9Blr4s/GH9wdo+hcESxoI8BKWPYzKmCnMdGKmFcRIfrZIm4sQ
14QpVgcImlZ25pic2kIJGWJswciLcd7xwyGursiSToCTrsaHNLDT3dCF577oU6tAh+OThiNkA347
XoVkK0UEknOfzuHHxLe6zRCfrQ1OLgKEE7A64zswKseLoA+Bu5FPHVqk4XRtlZ24qUGJbd4+c6eC
BV1/uqs8DcCYxZlDabrSsDARq4lqdmdGlnkxVmaM8wwalG8vdfKBCILQVOCZvcLLhyZW3m5NQj+X
fkypPLpXcaeIM+1i+YOXny9ZPL0dpnH0WBe3dF076IAiVrIaoyLaB7UINk5jF9vemOfDUGH7YSvl
Va0OHMLCOtshObE62ZvkZ+EUzTT0+KUFkTYFndrzCWeJ+iktm+A5ApRwm7ugT97eztdvDhoWUJ+X
UA8KZ/Hm1LgLEKIXpIu9M3mNEvUfQnzVUQXtgzM35uuQyFKM35HSguHLsx0/1VDpIaoWMx1rpa9C
bzBE7nVVJZ4jZbTbVS+b5UhGypHhmRTlxMrULSTEBBAO6RIDCUx+thSnAVrqIOGF9iO2DIVwPlKD
OnhsIEUBg9vGEHFCGPDMeX29wRSEkt8B9JBhir14ajdP4ymjuljhKIytKYXZvk3i4DAV9nxmqdef
hnSfkpBxclhwYotv3fedWuD6Y9Bm7ey7BKTPwW/7998vFBeMnJiUUlm/0nChyVrGqASjczUhTi0m
oXj8lnOggxPPIkWNQGvKuMKA9viwOFjaEJhJx/VUafdWhUGy0Wbq5r2n3+XoE0WYu1O2L4cowioy
KCcO/h3ZrG6MtodBP8GSbRpzPry9lLwQjyMKSwH+ZFwDR/ZV22gKkb4d6JOv9KyJHgPwbQ8TvhrP
CBmr98TocNOHuvbui4xFGUpymTGoITgf76IfwDwDBUeTM/CDp3ECtpb3SvDt7Uc78a5IM4CkWDR3
gEIt3pU2KWaEeDMngjJ628yTuWYodI4PcXoVQrIEwKvGcpWysBIFqTUD/F7sb3htQBiydF6//Swn
PlcClCzN5GSV2czxjjVsT5i0urFibDJvaFvOHvSC2dMcYzgTek+07YiGFIKASmnewd87XmtgajZN
NMpWlV1U2LTi57tR7AT5VdoImtR7E1+jwbQ2jaYgRzzo2Q9KVXxGqtGsd3DiUE2sxfAQNyC7BzGZ
7+4Ty2gNaBUwAJFT4l3/7BPXVjGZI/kyjkJdtjcLW+WXROei1utMklX4Hmj4MC59xdUIat9Hj4xv
MLAD6zOyE/lF0sx4iaWoSXhckNGZV3ziIIEgpFMqF+VaWLziyWnxXKt4xWVgqdcDvhzbUMTTmYHK
qVVIhmRDgaoNAczjzdOVtkUyFCFRDLSNj/yMLx1+Vme+vBPNaBmIYdsz26aHtWRHjhyZSbRyilGU
5jWGKNYB8m75oanbPFnZUZB/zhKEpOssL64TNUh/IAjc4QCGcP+1sMPsTJQ78fnQaZBIMXpPtHgX
R2bCZDgBXs3LpLh8wK4+2hVW1X4w21k/c6mfWIrLh96dDAcuafTxBpvI76i1DrYDEf3wNoub9Mqa
0mY7zH595kM4tRRtKKAooAQpqRZLGYWd/x7BIWRXfXOsHGhy7FdrjLqic7y3E58DNIEXLLlkEC/l
3bpBmXyAMHQ3NPyUYS7EN6Fio1/dWxheT2c1R0+cU2amNFqJebIsXLwx16QCwVIH2azKFxtcNqK9
pU71mVi33EH2DFon41KD5oUU4Dt+WUMrqtauWWXqGARVbYhtshNEj3GqvBdDaKgwlsj0aPfzqtDt
OF7Kmhj7NUnKwJupnackarwZm/YcWX4h7sDhZhlawUhRMVuwwOAcLyPd3CGwsYyD4LzIxC7p4hWi
A2so0V5X27hw6CixljGAZfSpTf/jrAaAi+t1hjvC+y6tl98idT2YAPFdLTsoejr1s2ozvBV5WgBU
Bkuf962zK1yjfWfwlBg59pcuCqgMJKaWL9LKcbeMQGQgXxFfuFbYXDZ6em6UvzyUchVmDQxaXybs
5iKjMNK0yiI+/VXVWOOTJqbmc2XmX97etROLcCQRuZGiJWjOLhaZcDMuuwYmMPJn+TpMUOYwRfTe
tIVWHZo4DGmovmk8WYsq3yqHNh8xGVwlhlNtLPJa1AjcczRE/iLO25/5pVwHEIJBZUXwZb57fB71
ps8GhtrGygLs/L0A0fjUZ4iDzVZhZ6jI2uWvVmLvE4nCxyKwejaiImYuNsQdIlXA13psnTIEWyqJ
5CfgiWqvDql9kfajaj8id4nJnJWXdr2LYNgegrkog70dle0diiG2VGBgHnQgB86v8jzOGM+PvfF9
QhZv3iCKpezzHmoxpiaT0WEuF6W4f8MeazZjVtvdGo5BdRWKocKcygrbr0aNdsomS8cu2JcDivse
d4iDFV6jPDedm2L43Wex6Y26FYltrqYIucOzQOp07/gK5icFSWlwO2IZfZNO9vSpN7Wi81pRiNuQ
D7fZpkmOjRjCn3O50tRprg+qiVb/aiyy7HOBjd0HZ4pQ0nOtObrO6sp4VIH9P5cDzOeVLcVDVw22
AdluJHXxN44Y22sSguRpcNpq3AbhaGrb2h0197qKfeJeiK5vfIiTEDmImswu2PkO/j1bA/scZZWg
l4Jug1bm2bodrdxBA0DgIakDtwo+hjh2YZNglRnS3i6u4NnIIB8bmwhjML/qCuzoFBzbPQtNmedS
LbVPxoReiJeEvlut5jx3sREdreYQNsX8PTQsIHeNi30C4qtafS/CNLkze1wgENkfsy+kLRGWGnFd
4Hlfw3vC17K0K09E9YDav5NW17pimJ/0IkefehR4N6j8d85526MuqCQ6lnmjU3XbGdJOve5dn/Af
g2pO8WqYExKDGRj2Ki8GhMMilEcU7Nd065sf5/on/HzrYh90Of+P3i5GaOm2qH7kQR361yCr5sTL
DByQAjVRsd7OYv+zjZCSv7e1Mnyw+865K/3EOMQTnMIoNOsLdeprzwA2h0GeYTxNim99ooXfWCsg
qLBdFKMdas/H1pURUFQNlWfEPQRrYGnZuGvobPxQRzuJ1mU2jBx2B5ctgmCtfONuS76gHOCWWDXh
D4iRpZuP0oJyeKhFP5frqiTjlOIRmLDTPQvwgddke4zqN4FlH/T2p74pYgyx+PPf+35Ms93sO+NV
7jp1s6paN96napliQambMa87rjFezvEm/tGOqf1taEH2bOJR9eutUcbh55FmQ75GjaO4g9uNal2q
Yqu1mrTR8bFYyktU5LHR7MIN44r5qnaibLwFR2E9hzU67evBzbFnaxOrbTdFi6TAyqxyx7qKdSce
bkVTG8Yjcu4QWC1nCqQHWNoG2K3EWJikljvUK6w57PwenETzNZQjqh3UiUgHjyN6/2tsNGp2jff6
0Hu4OyVfatNxyhVOqWL2UN+dPqc4xRXpKk8wA33CAG/eam404jdvZYiblyAPc6Z1TY+ZzhwWHA7E
ELy2zXvNS0QZNqtm7OsvnTr2DwFs8HHlsheH3IgdHKLx4oouUMLHuqXVAttaYYVhDivVJH0Gr5OO
JF/wS4a1UweRg9hx3QKimNFcvRKhmmn7OOryq6Kq4Tr1bczLm1PzKcss9QPxv3kq24xpiWNUAuOb
vpTwpbL8WvZT424NPIRcbHdRLKCsqpPaC9yhvY2nWAhvxBspwByLugIpzXT8FEZJcNdPVoQxcavP
3SpgRJ3S93amdqUMtfiVuoW0oE2ftcgM7pASFGiXZypay9gcsieBGmM4OVEepF7ph+a4rmanCDwk
cyp/0waRcdtmla6v23QeCs+d9BwxWVRzh3UL2DfYZ3aTTsFmbMtOP9AXTYPYm918eMQZur8PtC6B
dBLWjvmpMvvJwbm41Z58zdSe6o5QcNFpYjSeLSsnozr02MEMuxLpneuJ73fArqrWvypa3+fE/wiK
H4jPRGyQfUju6KdxNiujRqcsEYrFZmsOeviVmzb3kR3G6A1iI+rs9IbqZlWlrptsBi2ebmp37ue1
6ElHvUJTq3FToUJ2o0R++RjNNiwugHC2uLDCrv8JhAuemRoZw4dkGkFrfO7ytAoPVVubH7MMPmJt
XXSqkf2asDWZVn4o5oskwTBzlbs+dA05aNI3fBoN6gzU8+i/4qZlrFxfdSIPk/UE5zvgaV6V685B
tIqqrXO1Up+GmSiwRlTLwdMd5D7PN6Y/S9PX0esVoz5uG5rdM1HGBNkboUjyrLhF+DEVRZutBsNJ
zU3AB0UvPE0jTNLmMuYAZyl0SKDH9sMcMTW3O81A6DUs/AtDUTERx8GF324G8eRuhGWV3yIEc7ud
AxYnX1tmRe0xY/F5iGDXhTieZg3NWSQAaM26s4Ywr+JmsMZHP9lVKJzct1o04M6EewRGRM4k9jgo
uhjvJFnAi7RGFKuYP4m1FhAyNiYh775EsgA3jKQrcaMtDIVv37VxWkOBQsGNuUTlqpxhje9FHLr3
s98jZ63i9HKDA1uNHLCNK4wZzng1g4PHNrlorDsOOrpfec4F/10zwhBRb7r4/Q0e6YNx3YxJ4d+i
zD9gIt12vv0LN2xF2XaYI6pQzx093jRQTMynMbXadMextttbFfNCYofGKb3Wse5APx0HD+shMhti
X2RZ3bTFkdq0vjR6Mk4bs1M67LnrFExV1MwivlZSfdIe0BEX+k5J/FA/UPIU3QGLmrTcamE0YCgS
4ybvKW46PNdlO3S3U9wZDwhY+P60GtE9cvbFCw3Sf6FEUhFDj+wkU/LthPhVkabJEg2sAEN8yrXl
2MtAmIpwPsFjmIZiE+qZ8BIzSG5tawju3l5KVkeLbFUOV+gsAQhjyLwYHyqGBm7EQL3GBmXKvWRZ
a6s2OOsm8sZbaJfdRRQ0+qEpp3nTNBjkvr3+yUcFtECDTwIhlxiCIVHDJMwayhioztuqFcbHyjfG
tYOmzpmxx6syg11lGk9Jj5sIyqaLMiNEdERH1tVcFT4DYEUzp11VtuM7WxSk/w7dJijbL4rbSwyL
Yqm5bw/cXHpTJBsk6rH17cwW0BRSq2/v3Yl3B55T9guAMTFtWHRDZhVBjnYGvovNjEo72wAcK6Jo
WjmhZdwQyKJtPJfhdRfb5cUgfOf72+uf2tCXYQ6QB50G0GL9CnOxnBQOSLnjV7tp8lGlEYxR317l
1AmB9kLXAuoQEKRFfV922UwlNZgrpYYjbY5KszFtEotp8N9Pt6c5zzCDCQRQqlclYt2aXVLnDtCO
yI03M1OBa6sRzs+3H+j1tslVpEGEBF+CCzouENE8IIOh47TSI3DVeu+M6wH/7zPb9rovoklKCGB4
/oECK6m7fzaNo8gBfRCwDM6Bwy31t71B9b73QECXCvaNpXMzNiMO7VM/3liZpmyKKUkU/O5QwXSa
vqfRHERSbjU/MwxZTmBwa5NddkARDOOAgy5iTjZVjVmQQGPQYqnPQS8UlAYrc9v5pOgOHLUWRZDw
HBDk1Laj2EBrDRQ0kIxF/e+7OEdypcpIp+VekxUk8WNonIlnJ1eBc8dIjlm/tRxkjUk3tEROlFbz
zNk22fBZxcH5TJvpdYsBbiqNGTjUsI54nMWrbebICSzuB/D77ipste5LXjTqSmsS+76AZ//7of7H
gP+XbJv9Zwb8Y/jz/+2es2/R858kePln/nak0dBbdjnI/AOnEUgM/+pvRxrN+ovTDfuTN8W/A6Pz
Dw3e+AuQo2RSMfmgQSo7o/8WKTH+UmEDSJQluSol4btM1JbCHhJ2SjwjlnDHG/BxnMWdVzajNlF+
3OMKikypQr3ylGe1uDfoSEWrSsR+Xt6aWtS6j3bvNr43NpX7qDLM+jGX6YR3r+rEF7jPYpfR4Anx
2ZhU4pVSxu4BnTHjM/0BXd0ZwLjWbhjND2AwksxTKQzDi6pWbOWqAjcc74epiz523IFPtTY4/W7W
x6HdIrTTVNeREqp0MrI0qLDLdpx2lav9vZX4nb4eq8p5cjFRzGkGBDQDIrs02hWenb0Go2G2Ms+M
hqzxrIwuC9EUSP2KTou5sVy8Ej2nVmoD4cie+cDkuKlP4kgZueWvRCC9rAyVbBrz1JVTqP73Zk6B
32MXarurOTbDYBPkCGCtY6OTA2k6BrRSzAmFxqnCmLqxWopAPxho3ImkkU71kMlKr+3xjN1gzNU/
lmpr3rQdNONVVc14IxRdb7pScjXE3FPURoIuRjVOa62tlPhgmOG0wQGCqtJo3exzgsYM10NmVp+H
MoEZo7mVEm0sfNl7r6zjCIOrUk/ztWH0+BPYTm3fRMpspMj2l1Ty6uCr436yY5SepoHpmhcg4jLu
lZT+J6bctMZxH9d/CGTjA5rj5YjyCmRx7JWNAmIPLZ9Y9aZy4NYV6PQP1EAqtrRVghUolEplfmxB
bqvap0ZHQ2bVYUTAn5pF0u61mj7aqrZ6+ikDgoFX6RCP7db24UV7WCuXuA1nwLr6SA0uKLW1lO5I
MPZYerszZqlFq4deEmthhzXMoAe/L8j/BbV/vUgu/+eotuui/FjW4+UP/B3S7L+4tGTLH8ATaG8U
D/8JaeIlOEEG4AJHZo9g8m9hD5y5kELS4YZKqbEX4svfEU3ab4FSkeAO5Jf4N8Z7ZJcWc1aSJvk3
WdDiQB9I76LF1Re3OBEYWYjd8FA/j2mfI8PnOP1PAAklo6woM++E1ugFdEPV7zZNZvfFJabc8Tfh
dNl0SHBMyNd/XAp3v6ulP1WaZObwTw31+zchlIoQP7gtSGnyuv6DxoWMQ6XqY3o9T1P5IQO//rWE
J+FSwvvJk+sGw0d3SN0vQnTaOf6q/KtfLc3ki70gzWPwfLx0OugoetvxdY5K7TagWXiFr3O0UvRI
vWsnLfz29pOeWg5wAKkNnANgOouc0shGAKhpTHM9je1VGNbZd5qV+RNCnAxh7cz+8fZ68ucvH+/P
9RbXlxHTbEKy7lrT5xB5drXENr5Rd07M/3x7peO87fc7lDwKlBroWqO1eLyRYVSXxTQntAny9jpW
kuyAC3h/Bsx46qCgASjxb9RL4NWPF1Ga2O2sJrouuL52E3HxV43fxtXEyPyg+y2eQpU1rOvU0s88
3XGl+PfTOZJmyKrcoIt9bJJZxWcqvEaTyzG8kqptayRD8ODMwnnIx67Hbt7t6flZyoMfF9X7oGp/
r88wnSMq2dwvGrp/fCGuXU+JUFk/KdAvYOKy4yo/N9o+cThhVxNi0GgH+7Ac8CXCaeO2CK9R8RLf
O3VSdpo6x/djkoTXelm3d2+fmIWc4ctDASFj5Es7gUWXsGEdrUy0WoNrxK2KSziHypcCZOFdoRr+
vaMr41d3ysAnWEa8UrtEbbZoISMdrw75tH37p5z4TPgc5X84wlJA5fhc9eh+q6ofXLddqnktPfS1
3zVYZbrFOc/OEytJmLn0HoFxRMw5XqmrlQTLOPuq19vgizFGMcLLs7Udqjjev/1MC3bJy/YCapc6
HogrSLbi8VIZKHYfYcqrCJYgSUbWPMHWcr6VbjJ3FwMQpU+2H8al14VZ8uwrHX1dJinDGZLLiS+H
Xg5PiwELef5yNj2KSOSlpV3pZTelmALbk1dinnhdzkmJ1N08X08wvT7NWOseMmaZZ0rlE2caoAsT
fu4VZANeLJT++HCyOYzt3jCuiiBxcB9y222ShvY6TqZ666PjeXj/pktUEDhRUGav2ed4SuG56upX
qLRVKLbVici8znbpRCeV3X0ZemO8qkOn+xwpjrZX/Nz4XMftOd7hqU3/81csThmB3re7Ur+qGXbc
6gySb9zYlw5munWvCmCaOWTB3VS45a5lNnHm5J24CuAAqAAROHSUTIsobeUJzeBZu2pxNrsAgij2
8G3099E4X443lZnUjKE1Q5W2uEqZcfpqWWpXiq+2G1/0+q4NM9XDDa4905FcwBt/L0WjAJVbMjSc
MuR2/3GI7GDuFYFstZvPKDn14YSVl40r4BarOAcV7TCorye1GQ6RPukYWzfJFdp+lbrKM1E9Qpct
boRZGTcjCXy40kXtnKN/nrgYAVJADqY3w/hpSY5w8iZEjHW80sp6uhpqrHe03E3v9Giwdsymx4fZ
roOffoHi2ZkDTza7yDDgrQGDQs9ZioMuodpUYWDgFetSmaLk1gdFRvljdhurt5qdKtLBC23ZZ4lt
xYvzaEJn0s4OuaUXW9uqc8wSmeGcyRJORD5NpXcAo4fuKSnlIvIZYzcUAOQv+7pIt/6UdNdBFrkf
oqzU1xZeLw+1bXd7V5v6NeKL2jbqRP/pzL7I43eceYGpgt0nbYQAhS7FLuKwwuEuty8VI2quC222
r/TA92+YONM7FHb+oJiluRvjWL8YASt4WW7kd1ZBgX7mh7y+cV52Ar4RmyHHBMeHN+4gQGideeln
TfzDt0S5ZiJ30NC8W3eoCpTelMEZC9q62tOFiH6hC2p8MWsXiXzmGoeQ/jkYLLO+wRfjHC735XQs
dok5wkulBK77leg4g/SMDTQuhR4Fiud2oVh3zG0Oejd211X27KtzuiHJytfmiGPKRMT1gs4vLv2i
DatVYTBJPLNf8q5/9ZOkzRGXpuTxLfYrMNFWTib10uiizl8ZdlbeMX2smT+QewRlmT5MblN7Xdc8
h/pYwMQo3IPfF9N9WAehcSYzOXWWGSvB2yHUSf7dotdbDk0chbZxGUxJsKttBDtW9QgIq8OOdTMX
bfkIVr14GEEfrM0yv1EM7pq3t+R1cAHQLMBOSgIPNKLF59S14BObQb9U+9beRlFK90jr1GTdVkby
tZus+jBozdcEzNj+7YVPH48XCUVyX1mvHp/dKDc7NbW1yzhvqr2ptNGuDwp7a4tUvU9xrHgCBlL/
dLOQgJyokY+UfHqwY7pROtuzzjK3PRNbXu+F5CCg0CHgcpCJL/YCTcfRr+f4MiqK+VmtNY4q4J9i
ZSF10nhGa03hyibF21t+/T7lPXkNAYukI4rOI8kFN9/xbijhYCaGG1868FYe2iGcdkh4JN/O7Pnr
25tV6LYiHO0gybDMmETUlhhjh5ezPRU3k4Wlb50piYf/bcTz2eY25Tjs4tSP1n5Cnz4TJf1BZqDj
Ou2M+Ss6SWYsIT3BmRrsxNZz1ahI1wLJpiOyOAypX6ZWzQ9jd/T9WGjZTWa60dYfMUNzctqOE1bE
Hh/tmVB+PG2R2w4bhPwV2gn0Gixsjrc9aQ0nzDPlwrEQ8EfC3KlbDxhfnm/CriijdTr4MAv0IRjP
VX0La5TfSzMIodqFT0BraPHILUBncx7Dy9oWxZVRYWSSDVHrgcP9xHC09wA0VZtsHu+DvrIuB2A0
W6FM2N5QTgCiq5O7Gvgphjx++8E2q1vm//P9rIn6Oqv63qv64HuNXUA3oGkJDjxGS///2DuT5biR
NM+/Sltd5oQ07IvZdB8ARAT3XQt1gUkU6djhcMf+XPMG82LzQ2RWV2ZWd9XUcczmlkyJpCLC4f75
f+2jRCFMPPh8+U9mhb+fxUlZcBCC79MCA9ufptJAFTV7anBl9/vzUSPBSbc8c07K66PugEFFPP7j
tfz3S3n/hSib2Ti5df2Zm2e5NPbm+ldLEAFEj2F/rKq+/ScH7H/xqngqSSagNGO/4fxpeZhFKTfq
sK8aw8oeKEvddT0t0qLVsuo1phrBeP7Hr+rvD/TgnP4LEU/mEY68P67HtpoVU4e6Gta+SCPkYYca
YdoRzYv9T14aowo/6/eHIRgVIy9wIZ8bL/DPZcF9W49LWfsHyr/c4dgLD8W3Fmb7xWz9tU1oJPBk
7OM5+2JLdi6srIayD8HsTO2lT6HLrY2MKYcS1Q4S3GqzL/RqKxrTlj4fD6O/lvfWrIsmLRHlneog
WrLLRq/dz7HbmncDGVn/vLp2tSXuKDOZ6L52Ps+qrm4m4P033eu90NLK5XdrcbFeDrY/zAc3RH17
mLOwflNyRDSMXmycY3ik8k7ycaFuygckbPZoN1WilsY7RO5mCKJq6/ptEPZ2A6cw67QNHbXhSNEm
NZ2EdoDDS8SlgbmFVexLZ3zj4Vcffb0t11UXTBN/d64QLNRj/UHi+jKkubP677QWlU/cUM0PcoPs
R1JyaxHnUgVzIgjH/NEOVi1So0L3FAfAV9/LzkePNRlm9s1tYKBiSt5rBx2kWV63lVs9jnWtw5iA
AOMFEMDOT1ldS6JKi1Yv1zAv3ZzAHiB31PYC9SSyaETulJW8eeRSxmjgustyJBXdLnvjXXH5+TR0
bp5RqeFHrGC5WtMhoJPboiplLf1jnasv9ji2BBdaw9wfy1z0/aF3s3yLbackHor0o6BIbF8Vedwg
uv5wchO16lT7X1VbDXPqcFCGqLpavqXTW4QSqsA2FluDkOgs8aVdk5WzFekI2quTwaynLakn7CmB
4cuRi1Obz3HerlFOMy9HIYGG4XyhdeOQ8d7nuZFigG26xOu97L5Rk4NyO/SLPq2Mwn5w0XrnJ1VO
89VQqmmLrXXtReLbhR/GlVT8e3p6LcQh84W3a7oquRy9rAyDtKCVroxHouVOuVGFb15pF+6u0GJt
kXkM5RLV7fSZhwGd7WJ6a0l/sdLDwVHueulop3llrLJlzP6T/aAVbP9gWpr94qZYq8vRDtRntkbU
uGJdnJemtfKvue4XugT14vz0W05bwph690nVSBXSbOiKMW22FTkxi3Pb8arWq1ijq/c8m67xGuZ0
Dx/GKu/LRPr1fF1TFe2dpoJbc6yGqa8uxKSi4qrIIzKjc/oeS4QOI7rtbAgMVKJBtb5Jv9A9ccI1
UkrCUaxTMVcUvMpgo/qUEtYiSkW3STOxjD1AhCR9d7x2S5zmJ1EGDOiRjR/wNHeL08Vor2fIPtUw
LqHwL5tEEkxWU53cjGPar9R88TF0EWJZUU0//HIKzBjRU/4t2DwoS2t1avMYqUncuCQknqLFR/9I
4E32mkVNFcaiFfW9ZCRE0AaJ76Ptzt0bp47mPp1bT/SXFtFZF4taaZbOPLMID9tq0DhtLq267mSF
erLjQ54ORWhmP9w9o+HgVEgzU6E0TvmZYOXhwu7k8JqFYTncBzTJP6FvtOukz/YecIc3UgALhNQT
SIrG4Pm6HhnabEqky27BdpPNRIKnaPAZoOotXMK4QLiHUL6YxopZy+z2ODs/aA4cmNGbhBt0DzUi
6uAQyaAJb6pVGiig+25e47K2GPm3kp3Hha/8IXo3ZxACGn/bgsq+asw+fHFKl45vvOzKjMkQNpoT
dZK2OqjeJ+CtqgRqVWuU+tn3i0ClNQUIMh4Ij3IAy1r26ZrCBsZauY/ZRWGPn4qx8qrEmru2BPMu
mUuQhKx3W2Nsn5xQs/mIyW4uRNltIbe62fgICtdbEyyghYWvYzEey2zheuWvDNoJ+k2XsEBbT7fj
atDf18uue/QdrahdWCIkIBS5vno22kXeKXTBfh6Wn/gA0ERngflsF7XhJGHTTmvSiNbsDl3TueWB
0CAMA6jhdBQvkZW3R1sUwXPEnTagoRcuISES1b4hbHd7jWBUo5gU+myMnQkfeFx51mbGNDyYIu2K
uSeCZwq3Jl1dTpZknjPnJ10Vxa1TtpTSrbxCeeEZNP7Saym/6GKzf0y0YbwtQTMSN5MbzadgzNiI
ShV9Nnx3vhNOtttFKevxD602/ZHcdIG1uWimgU7xtfckOY2z+WjmHnYGEhj5ZIhi82hKk27EpyE0
UdSM5cYDqXQDB+BQzxdF5JRfbHey3gFks4caMg2hvrn4T13GhkbJ3YYPj1nXvKlLPrnUVVsRnBju
ZRgjB+asRFmRiXRDlfoxm8yI6L9zxFazbY3lQYa1P6bFoHEbTCzKLpUj8VxXpC/MX6NZ+96B+oug
vjTBg772ZVRNKc/VOFyunuWr6zXMjZfVCLyD0Y9OfqrnRlCltkVlhEa9rT9V1hR15H5l/r1p9HWd
jI0UTVwu5mAhVAhCcoLDpmTRj6t1w+gCbF8aC86aeTXYuz0vp19jMDKiz/ZakfcF4qZNPOIOibnY
XDUmgfKi6VIuVXu10cQ54Qav7osZauXd86fxwuLEGdFRmO14tQyOXSXQ812fYL0J75XbFXVsOoIt
3amk8801mqpPGYm2DnG0s1YUUvnTa6X84nK28WIjB3Dadi+/M55aWHsRr7Zd/Qxhy9ZkyfH2HBFB
002nXEtlmIqa8Yk791am/PLaSCTdjW/an5b56AZq0rfz6q3Opagj/6Lta23F5wA6NrTae0NPLO6G
zZdv5NZXBNAT+/mIhdX40VHPNAGotG6TakMqhYI4AgOy3NodkjXvezacqHx2/GG5a9jl4bSY2jkU
xkHlscqENuKN0O4rkzvJdpUh1TS+kEa9VCcaJ6PxMptl28dtizAlRjJpuLcW+w+T4cq14sF1Ldqh
HdQTeA3NKKO0emFFTYkuiS09VIg87djuWJrxUpcdzSS050YH9AzjZ7/LmCwmUqqA0iClDrXvqa+6
t8osFUEgyqMK/PxLQRrRTz+bCxpfJoafmKAK+6c7BvOjB1lIbLxNZG/sesp/nLLAYgdsRCVJ62h2
J0PLO5hkIdN07G0zx3m4rdJExyEsxqLQ8b7mRpHfrMIPn7dNrM9kBngvDvIP79JoZcQpyoInMN3M
JPnfwzJ5iaCX83owS4Ua0AHxd9dqfffUPMh0mBzvZdH58hKFwqG8AbN3i8ktCzAjmDK7z2Fv5mPU
jEP21HtK0I3jecM+Z3lZn8zOpmm41qGckjYoI+u4j9e3BrOCTJay3c+eTiGdp9P2W2P0QzpEm3tL
Ko0+SKse8hMTPXsKzqWwjHeR1p1BaO12zPqoMhFNO+Y3u+vUkuYLuqVDyfZ7643T9LJ5ZtNflqar
KY6Z1+YRLX9wYpMp2lNJxd92EJkPEJDZuUsHc+dm7xmWkydJKudBum2PxF5Qlpea88Y56bB9zoku
jMZP3JImSkq2Axkdt2Yw8qNbzyT92Gj+NwbdMfqwdC/DBNNTU6VNN/HxrVEzWLfUWtriKCOSsZKW
RloUDeOGf3zdMu+5raf6k8z5riNeqxbBvqGH1ykvDRW7eJqa6zAT65aooVitBHDU+1muXfl9KJam
ADjmM0kJ+NY/GHcJbor0LNrjQLCuTiY0Vdyz15C6hWhwg68dTeIoR/2teTH7xmNMm5jYD3iG1upg
+pn4IovZuoU+3r4tJKt/dofWuQrrMVeJtOf1CRcFnaDdpMeTv1TBHFv4CBh/1mk9+cCm2YUz6Zep
K6OTY6jGSoqKYevkKNs4tIxezi2VldwTgrKgV6jwwhvOW7wPGNQCRuxcDyOzUElTYB5DbnSo9NX0
0rrCJOzTNzeKBOdq+NG43fS61u361LCo6rSNht2wtIxdm0Z9O9DFNHOoxHq1zCrZyrq/hobJDFKy
NRhEtkqFzGxxl59YCVgOuauX203wYg5S6+nVoXTViEtL2D+XVVSs6MWRR9mvGW+wM2TPxup1dSL0
Wt3BSNcfwUZUVorHwv1KrvGUH4zCKu1EWPRXXRXlssyI69ZlvlBBFVpcr3pN822vIpWEssfiY9RI
4i5cQpb91JGLchNj9PwGMYa53iCyJ1OgmTKvOmZk3eNzrrMm9fpSvANpBVPC2UtVWT0Yy1dfEcJ6
CmYz+6ityb70nJUgp5b96HUnJe7yYV2LSz6F+cD+3gqMCPbyOVI82rrWzX0o6lEkirau+cYJjfo5
E9yAL4I+XPLUiSb/dquIMU2Y/fScTP3q7kYT8SNX2hSJKzvbRzOIoCPWrvB0Elm7ZW9uyzH27cZ4
GG13G+JecKtJueTMH1ulKBNXq2XU1HnnMyK1NgpeKfSybnFY6ic91dZDnfHWxK29t7D2fhZ91SOb
xFHqIbDiCUtpHUs/J26dfinjK3qlteeohvA+zo7ZfOCWM176Mix578YAkdtK5AM/yauLfQi1KIeM
PFHuxfb1VlOdyKx2oPxznI5G47VXnoKhPSpvZGJuOiKduCMFap/5XMZs3ebedKukV85YkJctSnC3
Rt9cIvuRtTeZrDhWjO5eKCLyEoSJxRyXppJ3G3u8gZO+4E7ZLcb6Oiind5J6WMLuOGPOe1G0timM
LLb4dAZs/r9Q7i9QEr/DrtLvw/d/e8enO6x335v3f/9L8r//1/D+bz//x+XUFer99xLg8zf+Jpiz
f6H/D6QZxZwJf0lW7n8K5sJffG43nPbotBFpgXf9TTFn/hK45GUAJKIaIyaf7/pNMefShAXjBmOC
wJtRHuXwv1BUSIbEn0AwIDbkKeSCEmvrE+74JxS2rJ0lq/uVITQTw8uSiYi9ftw6f3zhmTAbjJjS
N9Srj3Gr+DZyybOf9rjXFRu2ILt2wIUqhjL8ufQYp7JjLqXX/Zwbh6ak2yUL268EfZQiiTi0jZui
XRSRoyqQF20WtQ8TBocfgifzB8aY/EuYB0hmJ5fgksuxYLInlWHvX824jq8xkaHLRzSEWRTzT85b
dgYrkKlbhUtxU9GgsMRha40v07iVfdz01uil20zIKbbSrno0nVxdShE675swp/WQQ3A4KW+KVd2v
piydl84yrOqrbalivBNdZF0gJWq+eXnDTsHlg1MryYd5/chbC5yr3kaKncMx/+b2Bo5q16RcLjTm
DNAwGvj3ZhWS2F1v7HvTzbyVXp/isa3MdNEErD2ubADM8Vqgvg2GcLQ+22PB/FdIZx8OSR10cgp2
uRUffXvBjO/WYv4yFlx4r9cqd+XBHHB2133g12lnicrh3tRtIpmFJ+fLja05vwSGN4ZbNuCe487S
ZfDVcQpLo23ODZlIElr91OtADNkNpzXC8eyu44FxnkYcX6hKJ5Z0Ku7ilica2FQzbFO8kv3PLBBj
cRydWt5Q2jMXyUbC7F3ka6JenBpcIjEsZ3gxiENqEmfz+yph/u22O4MJ6CVwF06ebFlM9y2wF+Hu
FbvgZxHTq7jOo1yRWw2+XaUjMuY+Duw+16cS3VIVby4CDxrUxpL33LP4weaQj/d86HNDvbZJpHu1
bDMJCeY4gLe4LQ1v1Ay0r9hi7TYJEKxT8KRt7oParKLPbZtRgWhZWXY5i2gzYmFgjYnHeQyzpMes
wsWF87062RaLgkxLbYjYD4zwJ1Aei66OakWtC2DCmipm8SKu8yELrl23agU3mi16QAW+fZfLTOL7
igUdqLVjSKEuvdgv69JdvtFFtzwRRR/QvUgbXRz6oijiqSKd9DiPJhP76jiVl0xiyr6XVrSp3QYT
fS76wemT0F5aL3EFP6OXk/5aGk37yCVVIEnvdPVe9sQTpNRQFz/EUrjP6xzOczxParkgB9+gT0JH
JY8PWaUnXaAJueDdkR/kCrS8MtxXn4y8bD7zN4MHSWlSfgimcXhGC0Nae1S2nEOYOW0A1xZXLEB2
w3WQ5s2RcIRowknu52u8WUouvK31yEyeS/vD6u3uqXV4uBNUHcjHTVAqP16refgiVr/cEk8PXkmr
2x4UM659fWcgp+tiylX1W4VF+L7Wwg/StQdGTyiV8O8wS4n5qOgWNZlONIPwaMBpZbDL3yGTSuPA
YEPJZ+8O5bVtNdwPjUVnNQheMfNZIFTOEhvX7ZUftOurOevhh7MEXEQchAZ3mztMCgJwQ6BoViDx
3D/N5tNmleS6aIJdwksh1HBTGYb5g4CByeFYDoI+Nc2ueeSXumVS08CDF6+zgnubK8UXOws9Fh0a
/2stA/9Ht/aMoWPP95HmkK+f9Rjld+SDymcuLrsyYA3aT2Iyh6cgc53rpetrG1VvZR27oEBvFTT5
+LUgxw7vs1jb/kq2Ra+Pjdbea41noLzMeiMDjzWy5nGsGmPhFTdrFzt9SLCG7M3+llJH2WGAro27
3gmqLhVc054b8OA5tTkRn8dW7vdNb2iued2dSjFqAIjxqwA5oa+NMglLzPfkVzUw6SpsP/dGo6yk
0dNspjj9SYWdRN3PB88qixs5sGMlfsVelAi/w6TgdGaDedyxxQ/DAavjHpMHQUrtnnqrVEMWWDAG
xhxHqqzfMeBSkk0zeXYHLsheijt+gjAd5wdHAPXiEuBfHds+Kdjxkuf5mx0sgCxzNQ0KumJtx8Qf
e0vuzaK+ndpAP8HBabPduJ4pnP1z2YPtkmX1YUt/fEV+LGqQVk3IhRBUkyYdEYkvrkOhIR25Ygxi
Q072LQA+8R512K12XDIKfBqqzHlipYB6gyo4P6OsmxX3vzb/KkQNQL6Y85Jkbqc/1zuAXgUa1A7j
slnE5Q6xN2R0ytjegfe59tbgZLkUx8XjrwB94Y+f1Rm2J+6b0X+Avnb5qEH2hzPGf4b73TP0L840
QMMlv6OWSuMEL89UAf/tkW0QBpKQxTOd0GJWu+pWI8pP5c43oLCFeshcAxrC3RkJkmIgJwhIhKhQ
Z9KiMsz5gnwzqIzIYUuPx8bkhm84LXSHJzkNF0+NWzKcCZE5JMUlBTGcr6XPtR5oIlxo7zhTKSQH
QKsQomEGMTg8MuhtZ14CrdRVvbMxAG/AJ61VZ9wHz7SN42ZdfwjPdA61W82UVv6wLafwTPsMhKPp
2/FMCrWRdD5ZO1OkkcC9zL5TFfEW1byy4cwvsTVBafAD2zmxBjCOawitgHv/mZtqW228NM3Ew7Cs
jccjd2azZpnDbI07yWXYDXxXS4zI9+zMgnGZhxHDUGn/gByCJ0PKBmfGe24/Zm5vfYB2lE/WUATv
6syzNTqrPugzgX0rz0yc3Ek5aY3qI9iJuvDM2c1U3D5MZyaPoWbL4m0rYfjGZpg0d2K93eDVrt5g
3WEDJ0d7B+vMEWZlo6IjToR1TMiKK+8Gerln3s2Q5TPtRKMbGLQzj2f+0T5zkeFOS2qNRzKdd7Jy
9sbqZtgJTM6+oLxm/Wcwc8023OZCDvJUd/QRX0dj6I4nVbXL4xxG28/IUtzzJWbktGhr/96xJRNT
1yrdJtAS8DuBp913GSmXjG4nX+4tF9ta6rH7wbatO3Dqly0pRrm1QhmMfmk+D2PodVdjbsno1BHw
d12YpvBSj/CRe4j5VcYFa8hhrxHWXQmOdiuLzWfHJUSDudG3NmIBptDiTMjnnqbRLRhe7cwOr1VX
Tp8KGcxhgru5PLXNNhOSxIphGJ0C+aAqBoiUba9FShnI+VqP9vgKFhn27JpivraZLAJmrRZ825+j
sEuQiZXtSSDT+NLMK4/GGI3GTbnYBrwwIbvfVcSLulL01V0ulel8DwalnkS7ZHY6DW7BujF1+Nx7
K+VJeWdrFXeukfs8V2qlyXGR7nEODM+7hg+eP1nKjT6itVVtHBEATZzqgobw5LrjRDQMKNA3rxyB
47eBHA645cG+Im9vfhXrqgxGKtm+9Ow2z94wgLSErUtPjVMTqlDvHc+1YR4Cow3GePUN/9Kk6Obd
kaJ8GSvCni4qZzC+LPCxX7Lejq7R3+x5UbVFsgQn+sj1VvizCRWwzVdidEm56kbRXFtUITFPitB4
L6XPhCD7uo1SGse9DK1qneeEqxTqlPvVaiQLelHcarMFZwhsNz41Ig+qGBpiuwlnJZZ02jJtpnk5
2VUcjZtJC7afZQ2G3J5knrwf/CPZfiSXytKuHhRMuoituZ2CGCkfQ3/UF8sQV+TsG0nTh5wc//qd
+l6+t880LL8Pt9/l/9yv429w0aoQ+fAff/xS//q1eO/2O+ofvjic76uP47tan971WPOt/KDf/ub/
7R/+dut9WSW33rdubIf9p4mia/9w6d3T3/57W9lN8eNd/dEpa+3f8Z++MgdXPf0k6M923c/uh/2r
VdbiCo3zhAsvjSlgKAhhfjOWhb9QVLT7ZUwK87gJ74K1v12TkXRwwSbR0KMwGlnzX1/7w68aEN62
X9+L377+vYeLM/rP12T4MX4evn/88lT4/EkIE661O1oD8Kl2yBeHsofDr+qQBZCdF8NgmywM+7xI
qERnwdA1QaOAF7GM3POS4mhTx+a80LLzohtagcGTIEwWY0UUw5LS32zeYMVhuZIHNz4R7uGD7/66
oEexGQmKW3WaaELOj1oWXEtro+qidAon5cfZ/oTQd8HDIvfnpssVB+m4P03mPC4m810wQKSfH7jg
/PA1thFdz/sTWe/PZoPSwLpw9yc2zOrm3W+74DI8P9ANj3azP+PL+XGP9iffP28CKxHvz2rfGeZC
QqFghplfh6q2r8Cu2UT884bS7XuLQD4NunfecrLz9pOdtyKpu+gj0870aTlvVV0/4/g/b2Dd5hc+
nPe+sanzJjfs+12gaVZFL7Fvg0bjqKd13xtbHclLfd4wvX3vrM7baAOvf9OeN9d832cXpFrtqcCy
3MFsWqFCCbtvy2PpTNei3zfrYd+3S5sduzpv5oaVh+RQ7Xv8hkymjbvz1r8FY3kqzweC1FbqlOT8
ZtsQXov9zOgtR/ZJeT5KCLMq7DgLhxDNwfm4cSS1bt5+BvVREThkdEccTe5+SvlUKcDIl85w7VRA
EgHhVnXq1UPQXU3nI85tUEdw9ePkG8+noJXXFiFY59MRm/NyT12B53Oj4/j0l+h7u9KPGQssw9yA
fY9TFlLKv5/PZ2+2H8PLfiBP5ro8ZudTGuKLE7s4n96kYouDH2LBdjBoWbELceY8ZR5e0nZXNOXG
MGeXExrDk8ymHMJ/Vz8ZfifGgzqLonTpLvZFjUv5IiNsHcZ9V1A5mxzbSzh/hFVjLRBZrSQkf4nO
0qtQFsiwTNIOv6yhQJxl94Y9HO0dxNRnPFPgjHlpziin9Bas3Fyd11dr6xgrzTMmWu3wqMOFZeYT
6/i8TSzb994ZSxUtoUkHj1vLNwwOJidMGwBnQ0H50y0SIadO2jM6O1YWSO3Uj31I/s2O4Abb3F61
Z1w3PGO8QR+B9+ZMYNylzjhwYdPpSnzblpFTdsaK+0rvxGATZC/LDiZbZklvOep6MGa6Uo2vO8Rk
QBLsKHR/RqThMUCnV2OOIAR2zDrnnuLHJsJ+1iGgdrfD22oHuomjmhayriIQNPOMhWeZXD7UGSFv
NsJgOL0AzjU6+JEMSeD04Yysy7YFZafq2/LTYbMAkKzBML6XuYMKqLeHmR93Ruq92r8Nz/h9lgFp
XkjkFi28ah1Qr+OOF4DuCAiY1Dp5NOate4mwt3mHFRZNXznKKj98rbL7MqQbkHOT2CTS95jpnyJb
5N/DzGb3gZfk6I1zJtoAPsqibVFOVaGfpgFT+ZH+PDk+DNQK3fUr+/QjulUitSK1UosAqLSGh8nV
2XHYXJIWq0D1ZqzzumyTPtTqa9MIdeXreeXZ6dr5fh17865QrVKH0MjBWLYoLH5kIxoY5mjN8zoC
zvOpdTPXh8XjYWM+eQsn+P3DvKxR/1TAdKu0zM3tc11P5teG4CjJ1Iy97rm3qp5MuLIlX/Z+ngdn
vUdjQz96Pfd1kSJNacYUYZm1HXW9NXB+iCDuVWYESC6cTpBJ11KOXTw6RoeuKFp1kaebDkp0RXri
/rt5MG7xopW8lbr1sQ/wkH3DG1+NqTGUTMGBYcrPcs3bPhEILiaS7RzUXgh3AC4TZyJZD/5QWU1i
e0ZjpI0OSLOy9BKYl4GYR/fYqZpy3WAdqkvcdd2rQmHymNVEHF+3xdJa3Cywx8ZhFtovazn5zUXJ
vnW7rlpsD+3GxHXCaVhRqyhacudky5lnNpUSR9VVyxNhBYveIx1AAdnO0TVeE5xhL8iPhsy8NIOl
wHsK8CfvvW1T8zGvW+pvx7DSDwYfZJ34E1vaKkuY8rzQ43gyrG66+NcnstviTXW6+xj+OH6dx4i/
zWb/781tDE3/cG7bTSa/Eh+XP//9L0RJ/XVqs71f4C+wl2Os3Us79qSSX4e26Bf+JxMT2SY+f2R7
fM9vM5vj/EJMGLJl4k2Y2naB728jmxUx6DHOEWuydyDzp//KyPZHcS8iYjy3qEJQlpPliij7T3ps
vTqNztXG0zE1SPUGwowOYWsUD4El1HOg/OWfOH53ZfLf1MSBzayJkWQvMMHKAU66//nvfHSeRqPo
TznxUIg7UrgFI9W28WNCLHL83SfwX0yjuHf/+LscC6p2N9gy80Ig/V1GEnbUuqQAG5hCrrawDrX0
0R88y4inewVu7xHw403b5+mDiBYTR3xKNEelauvYKB/wBBlWPlSFlWRWKS5WHx9AEliz/ulod0k6
tG7iguHPDG5q35F3gZHZSWbMRD6hFayexwHI8liHC8nVxujXzk20FHV/mQOIcwxacowOndFY3dti
qRalKRXC4uQHGwEwMaBn11+0hfbEsS0tkmYJv8/gnd0QBEIjfnLvsHg2+qFDtGcfBjjv6raUYnkb
ZaGvVbHJ4HtTLh1ij00ED8Irslu5BsVbTehDkbSehSzYszVceco0jEyeqBABlswGX9XdfV2a2W23
LWBTcRFUiI1zJlm5phhbPPS2s7V24Y3XBIwUqLvrObVyw0efuy1+zxvD8n4TYrLq19bIB3iX2WjK
/npZR1D2hTxLhpUoWxvrOsz7hTRKD2cFEUxuZW1+HQub4LA1NcvM3ZzDZnGLXgBIEBsiTSSZC59h
P8pu/trn5dzfesJo25dw7tYZ6rrzPPpPyt6czM9EyVUaz7GNChC2uciQSx/C2Zs3MmxMr0P7QbAj
iTY0PoHUOUfNYB0hRTI1zPxViWZYBvfD0PsNWZ1G0wd1KrlXMaOTDdOEWDJcd5VD0uVesD0EQ2+1
Fdq4EufYPQT4aD5lminqiyijctOHVTKbpVgGZv0dN1HXk4tD1uT6yAtgKoIMgG5v0SS5WpFRTPkw
U0iP/g9JlG15a/8UOKNuHprCcO+zAWX9kSqLqUkXd1NferGyiPpJr81RKrszUj5Hn3SbYow81OF0
tqU+c2mVboNfNhdTxViQLFawUyhBo962UurtgDy8JGLIlI74PKqmQ0zHTzNRma7TMIp7hPkF+Jid
NWhBeK+71G5L0OceZR58VBcFfezT2tPFLpBEdMoir7hwZs3sY/YoPjDGhs59UE2aTxP5ZJW2fjE6
PwEkZpL2dON1d5Zfh84Nkd19fQ1OnTsTXlGGisR0t3x55gDV+iKjdYm/Wi9kBNg8Ffadv+fkC+Dr
GRUiGVLcfehRrswLREkIGAtScuW72dVudQGpt4pr7XOIJxpK8wcno1ejryoWIkOla15JWqTgKmvs
eWK7UuR4DkSiQPkhaoFj3dAsIJYw/OaIAg5R5lBNzXQiYSAQ6ZDl0jppbZJ2NIxglIiDV3lhr9qn
PMCXFeRewWUNPVruAWlJg+hX0+t1dWym0UxmVXo0TYMwmkdB8jouhmKOAKOMoYoeqkhG+oJsv/ml
QjwjbjMe5PDk9fZoPYvFZfkejLp2y89dly3+hTMscmGacYlDLl+X1jB2UWFkTQOdgS2yFXPZjOJi
1aVnpKOL5is2/YLscaeEBb0h/8XMLw2bsOyTmrP8Z4vPZwP2g4GM/ZoZjpE+F3cEy2JToMxjey6s
esqPni+hHwCA+uuK2k6yobbZmw5TM3pTijDSa9Lq/7B3XrtxK+navpf/nAarWEynzU6SWlmyZJ8Q
si0z58yr/x96zewttbQleI4HGCwswONVXaz0hTcIkO+37MqBLlVohup+oNFH01C0aYBytxpdLutv
eHOXWbKrAXfF87fJRd3txg/F7KxzzRmn4nsI/FfKb0LL6cNgph5zmhuss8sI0dOVgsJTWGhA044e
fgUVNenKoY++2Mr96CnPR0YACq3X1PBrlCF1rvv/xkfttMQ7chEZ+r/jo9u06J/z14WtP3/ln8IW
Om8m8YxYNI4skCBL8eqfEEkYXxara4IjhGClwhXgf0IkhTgcbCUEP/gH1OZFt+ffZS3zC80GbmDM
arBYpSL2NzGSgFz4OpJAe06Xjg61C/4tOnDH/qE8G701dmbkFZqWfO1S20ccBSTxKp5NzI5SA/00
ujomXES4TtWNTkw17MxRVO3KFSO3XagNNj2gLgz3oYOq9CYg7rqsQxtoSNjl1o8myMOQevmsXZQi
7Ke9nvqBXIPJr+TOMTDaWk0iogesWiDxmRGEp00MwLaTxk5xEchdHibRfYCofwG4Em70diB7NFZm
Hzk3ttXEt5IuM+jZ2kjpDVf0VFfZSNVoleWxcz7n42isabRbMcW6QtGfTnEtWCVwh5p1YvjJZQfy
F0F902jEPrTo86wSNxIXRanZ1lp2Forzjt5mp1xmwdmgbEDALJ98EtR2JqgZcZpTPHAL/aTCCClH
9A35bjxtR632JhW6B9X69QGJwOyQjEJOuEwEKKyh/o6QuC8hPq3GuSmaLWI7hrw0MXpvvZRbzOEX
20m7Heu8fYyDQKDAKa0+2Fe0J3tEwuPxUc6qujFylnJVdehJwpBI+ke/M1S2aRyXrDcw1TfCXvOr
HYzD96Ryq0vfivp2LUZrwLyJxoq2hZUQkiZjZGOUrgdfowGrjNmEO9NRA55fLs0K8u+vbtBQWcRF
RSNSykW0daFIAO65tP3HbLyqVXrml0SLU7AOXbXnV+SV5VUKtCAgYcho6ymS2ygdn6CeXuviUPSg
uJ35YQ4TCwLK3F7MMeS/oIIUpXktLPqNbmQ/Zk3eOwgKAgzpvFJUlyahbjV158Jsd1Y2X45ddwe4
4jTUxNe0oVUwXFXB19SKnlXVenGgPy6C8FmPu9rsXHbt8onHZAWzWkBGg79h7PyweaySlG5dfAHw
d1er6pochlaN06wMN99V2eQJWWwG+7QYQZ8H3bgaLUlULUNezXCH/cJhdrJ6J4lDROtWm9h3IyxX
W3kHAsu4tdK5+BnrzYkxsuccXArWoY2/Dnx/cYdcFzBUJTa0yO1bHmugzyWlLgwnwGZsekzcHnFj
WYT+u98UHnjfYnqxTnmWm03sUfgb7hqCHvChCKZ2p2HQ1xcLdU8F+FH01UnrHmpJED/UN3CCN5Ex
r2flPrjiSZ8uJkq6ibumxeYN+gOIto3wEflP1CarWUjKPNK/miTNoZRaMuXCTSTbW2JHUKbZytXp
4ujFqp2/W6q/pgx6a9jDVkNVpAxA45QGhVrkCuMLsO1bh4Y5WoGXjavR41NrMKvbpK22kWMRNOvb
cWiDlRafBRSr5lzbVrF5cJoYTmiI5Vi+N42k2wCaXKmy3hdtcdtp92H6U3b+mWEjZDg9SgAktGp+
2nEIF+8s8tNtD9rWHfeRCH6Gls3PAscytRqmbqB1Q0UvMfA9O7wdXHGHFn2xC5X7Q9PcJ7baWZ9N
nAhAxsQhGXzG68FVnRfV1R2+Cj0B80ipKDM8nvLrbLS3vrUEjdbARZU/Uik/9CpZOZPlAk+KtxlM
9JPWKtd9Pu/AaI3rMfI3cWNedpG2A+L/bHYTngmqk/I6gl22ltQJPaR+riLlbPwBxcQ+PJ/Rk9oB
6AUBNibZVkRmglpXN96M/KeHqv9mU9dbOTEFzdi6MObkAWz9ruiBk9lS2zVJd2LOzi1sO69vhq10
sRWYL/UoOnXTeVsQRxUQu+BspRfwXX64IZgpMXcr+F8mPXH6cDmepBPi3LZ1mtCE2M4+x7V5RJfj
e5WNezvP4tt8qHZqctcqM65LO7rUs4MZ6Qdki3Zln96NhX1h5zU+rslk98DSKjL0uL+R2nCinHYj
KPVMzexFwc1g9QfAPad5+4QbAW9Q09W3qT2fA2taaUHwdaIVIIdTl15LX9v3bZlgBTKuAIWBTNph
uowJWzmMFOgPqFeuag2yH/CTSyCDB9DXBwAV+4XjXwzNdqquQxBLhaWRC84bN71I5Z5ew2EIHdtL
CtjnTZ6tVB+ASonlSgdbs8F/jxx3GlwXg8C+ltsYND9g7IlLJc1aYOTGtpP+72Y0T2In2YM68s+w
famfMtxZ1nrv7O2yurR7Oj84aiRe0vf3asiQ8l0YGqvZDBJgbkibNgMSK/VubssDivg7ExFT3tW5
vYxa89D4P+tUPwjcUpy82LZ9tknQXjXjcVN3mReFcjcn3Y8qMg/6ZF0JGkUSiz01kKzT/pXmj1me
uHN+aY+XDni3ubnSM/wL9TPl9Cvoa2ssXPZukfn0qjQVPhlzS2UPt4vC65LmMvFBP+BsYU/68ERb
6KBs9TjTw1Fz94g11Vk3JRagink9LSlDG22rFraQGOstGjrVkG+6wLobVCofnEEEnrQPWp5CBCgv
M4qywN6N7L6rzW/OTABcWT8rW1vHevtjrrvt0GjFD9ip1C2/9vpAwIKyswPDuYHauGkmtQWgyMtb
FxBe6mHdIIg4zYG1nuYrLB2zzqWpHnPIirVWhB4Np41jZ3sjm7kFo6fIqp+kr1jw5nJ28Bxox33F
ZS5EQY8IbwbPDg6BS64RDO4+wJBR6/Fg1aPHWrNZr+SAwJ24hii01qavut42dK3pP17MdVyvdIR3
N9oif+t6PKDjPqfWsmvoZmNgsp+Mx4Y+31k9jyfWYJ6Pdv3b5FmjspCghytXQAJoJQ37YnlLE8pN
zqWoHxRMUN7Hr67tnAYFTlPO5F63/pUT2A9jnJxUrrvNQMGN4w9HRA2clvGMZj+i4B2N93BXGdFp
7AZ3tPJIRkeYU3O8RbkerHAIIm3KB3B1+gNYZ4qo5RrdgD2UKDwgxCoii5+K9iSZ4JXPhrkFGvwr
oEYIky06bxz02srkyjIA+6/yCDzxJO5Mq+Js+sN0YrSqWDuNeYBOeGLYvAeZZ831nnArvIiZm6Wv
yRl3HdyrK5B3Hmq8q0X4Nv5V+KnFY22tgZPBu8m4c8enDMUfII/02W5T2KwVkMoq+Y7jDKPk38pA
rnp3unEsOl3Td3gvq2heYGX9ddTEG6jnXp58wy6GeA041xhdkP0hmnUgd8Zogm6Vs7dM8auzAhCU
8iRBWAsx3VOgVXyTBc1igtWk1NYYW5pnWzMTG1Fa8IHGK7czKXX5noGybutYvMsFtLCcwsa3uXzA
R4U2UR1ll5EmeKPkarDUFlQGHNdilS5qzLNWXAxZZy+ZXytZMuvUCXFmUlkT7CMJoUnq66lnotNZ
5NiPdQWfWur+A2CsrRPGe6KSfW0KIlLhpZa2CecJotPPTjXTGv7ptgx+9VKt56lb1USPetp4y+M6
GtOWSrw3zsUm93tya4vtCYR10ud7WjibGa+7rVPjM2TU11E8WWsYlKtqpjU+lCZWOhB6ykR+7atn
Dbetqbjs9bOsbDeuDxEHA7IhRpml/OGMI0zTg90/jcVmcp2135hsL7HLLJB6z+iknSTZZVOGp2Zb
nDV6Gjz2ebhretRbpmqTKLj7ExIWtUZRUalbgLvrvA1OrLbZiXTongEncO/AXMMoaVOYMeDNOTWx
8wk2RkCGkZDPoBcVgUJLH41KEAPnV1EMVoo+2VdYtNUJpkCeKykA8xPo1qF8DSS9AK5s3OaZReS0
zpNqP9itl42aF1b8PvzdnuxmZ2oUI2MvH2mLDfavxqrXk6bfmR2v3LzwDquQtkoMYFXaLcqGOYnT
bDc/IuHirmb8art+uM6zhFeZ98dX2ynwT5X9TFX1e1WfGhMxOT5WWX8WOyH9TXMfTZ15jcCnp89n
kSafM5sIhrLaiF0TYAKeTJcUQl8MsTlBvg8qWM2erSONUMf0v2AzWqgVWPO2C+Ui83gXjYuETnYS
jj+GFGxxbJzHYb2zQWI1C0O/fg5wzzUjg0rrTwiSl60xbAM8e+NUYcsFF6rIzwI73Vo1NU44zaK/
aex9lt3wW13ADlCyQ/OrxaNDrnot3Yz0THiFzM9jijWdY++xQtnO/W8D1Hgvp7u6sc77QD84XJYX
KusoYJF7DvWViAsvpmq7cowYkRHDWDdCu56s8El0C9BpgBtQiwQvrB5VmtoQsPCop86+dmvgjl7a
5sEeTdya+4ULbu/HqvRPEito18as4ajQEfroK1vEj6l9kzr9Og2REkgWS3qtohaW1k8gIZeq4lUe
RF6WnIq4vvJ93d70s23oqxS292me1msnyM9pu6+KkLqssCYy8fo3NDMU2zMe7TUMPLhniX7hE/7k
zXqIiOtTnMyq+HzBjBhjtqkq1ez6kEQzkjCd4m74Hjrc5wAL9nBp1xlpcaA/JQlSnbGR6ptaQtjW
OsIfI7+TnPSM/GOqhbsekG5ZhVF/mkqyQLKbg6w5gy2WpJHZNXvXbHqQGulttrivbiyNA+yQpAL7
EOs5q9OtWN4N3Z1+UXpH5KDECVZQsgYc10FaCgrtWcNRbRMJ7YCmxM+q8XeG1EyWf9y5A6wIywmn
dVUFZ7FBd10pje5vmXDR4LV20DBwRGck3/XdVlhDj3CEcWbO+onqwIw1znmn6od8mvYZqD1IjXRR
qjDgldMo8zVP0IJ3diW19SSwAKvp6k8x5Oq8xoYrTq4qI7YgshKtDyiU7NMyW+c1OoTOofXxZrSt
DjRncKNy3TqJyuuy2eFfaW2A7IDEP8H29PccnSxrh+MeAAeA8yDXOEh1DFiPkAc3MVr4CISkTvMt
qqp+WKH61P72JYZT+2kYIB4ig01TCUFtB9o4gqfOGj13qI0wFzWir9nlL+ENhPoIwAV12RUZuVQq
8TtbJzke8FmYFu4F7AhAiNxi43knHZykMmLWR98XY7BHRc/Xd1aBp5zXVlV5CZUSX5BiTsXBzyte
n5bTGtEoEaW2wUbAvqItRl4gy4APKqvMfRxmMotdTRW/9+rCaX2mCpYHkIQOVslQXSE3DVqJUPZD
R17lVND4OThr60wz6X79t0L5T4VSqA95audPv56Cp+bnU/26jctf+qdGaepflE0YZC+kMrqKS8Hz
nxqlolfr2IDhlJDUDqlX/k+NUhPiC/9fGraoqOl0tJa28L+KlBqNYUs3BZ0ANE4cy5R/1cldOrX/
21ili2uDo15+guVIuqx/GGwvGqtOCRxJhCH8jjAdT7DFIymmZ7B+UbZ9p6n6GuDnwKaTTAZwH7JT
7jJnfsXLUSDhiRGivteb1VmoV/d91z905rhBswX+PCHQJ/pTx9NacIS0u6m8LgVdJBlfDzgaGYRa
vBS9FkbyJd0Tf+eiN7D6eFpvRqEYTZcY0xAMRbiYadG/nFacBICK46leumzNGpiT3KnGUJ/0vlnr
V0tETRpqo26A3UTpH6Lj0SiQC1L6vIvaABZw86K8kAXbREWHyAFYFsc/uzGtP5na6yY4KyalCz2S
+SlJv10tU3+xYuRrQUuihx0wPdm16CzcI8pJ25ianA50rstPdsjrUvkyHn5MipEomQNPWA7Dy/Hs
CeYWeUELBtN+tJF6XTMciUWQ/J1785+RsEmgk4bSMC4G9tHM/KkuZIwbBo3scDydZpV4suzST+az
/Fdenivmw4cT/HORABTHCuV9MsRW5HQtQWhIRQVdAp9qq1sBr/94D745WtLAmMtFao3FwuPhaKfH
yu2DOXQpty6U8G5Ikp3bFyRCtKW2iErJ303bZvuPB31ntQBjSBdLVWDAWDq9Xi0dMVFggAvIDafj
jaUAIdQECtu8Kt1PNuLxhwSswgFzkBCVNCyh8h4NRVm3G5BA8eIhiHdF4RgIhfjZJ6McfUU2HzcU
ex0CmoOThjg6ybWZhIXTL/Wgyb9BJUPtfPimJcHemOsnbuIGnyzb0flaBlQcaxu+Ep2JN9p/REx5
OY4YkurddAaBx2TVXHymS1mcVJgjf7Jg7w1H7dFiN3K4rOPjXDWDwoZYQN63LAQ8IJrm8B9DGuR9
2pPydsjj559806OVY4qSKvaC3HFowYFger1yRm7FDXCLxLMHSztBdOg2qczmrycm+YA2UCnKc1gt
HS1cKIKqAdPIIPA/TwI9Uye02uNN6FdiMw5G/cm6vTep5XqCG26wWY41G5WzXPoZmRKHHoauXaYb
il3afzArOpOWjRkMeqom4cTL2xDWZjSVyGh5OHZCg8s1KtC1nDw8TxsIuYnYfHye35kV7xhbkfVa
UP9H77OttG7mSCPD4Wexx9WJRI4ox797lNkQLBFBBv9bogHnaBR3KtLenCzcVwHXA/dGGjnpmmL7
8VyO7qZlFPSChQSCA6HBto9GaSEPYDAFdNGpw2Al+dcNYMkYtIjhfzKh94bCt0QicYmXIJi818vU
SpyT58FOKc5QDMObYLxthAtnUk7x09/Pii+HbR+nCUnZZQVfvMfd3HdpCW/OQ2Lwruz88axHTm1V
TkP313vBsMEdItwJSJDn8mhSvg41rgvCjPcxgCrRWx3106iw/4MJcbfDuiPSXab1ekKhUdgDPujU
G2OtOZ81fRYXsquQn9LhDH6iw/92fxPnLo89z72ilXZ0FeGUXWHPtbijpQDFOF39uV4EzsnHa/TO
KI4lLJTRuGgpjR6dWjgcwOs5ogBwyppu0/wNvoH9yfZ+dxAOElE0Ox0K/uvvFvUgBXzBIBoWzRsA
KuoyaKvh/OOpvLOzcVD831GOVodEM4lwq6OV4Q/h3ilTZLjaCj0/Odi3fzsU+hi4pwCUWGCpxyrz
5qCNU9UbiWciWpaseAqRQJNm/JA6nfbJCr2dFjhaLjipg3IWqHK8/nhusohGKOSGHDNWZ4lt54cW
2OUTuYT65G54u07KUsvbJMGFMNbRFxx8qRVTwVCLLd/GrCcNmUIkwz7+eMvGfRFmctkpeM/c2/Bb
yeSOXaHy2B5SFKyRmAvKoD+X8LAfUzp/7VmPKFjpJVJLnU924NsxSUKwRSGcWKTdjSOZe2SWMjkU
AV7qwjDQ4dBr+rWmuU7x/vKUAcDt4zkuyjBHkzSXm0iA13EE+cjRgIummwih4aPfvxRvbCAUwF3d
ErvBFmfAr9pguckibdXVC8qwmTZTXOrfQKg2j4hR9pbnx10gYc9LkC+Wi54F1apMWwkrGVNgMFGD
CbbCimJWRvCJi83bLWeSbYBaJvXVwW0f/fgaX+tAGDxH0DdKMD8zyEWSgtn/oWFjb36yH94bzSLH
FvaS2/DJXm/wpk7RpUKezRtiu522WWLKe2AWbe3VjmuGn4z2zk4QeM5B53Yx7yKafT2a9KM4gteb
supJsxpVaKED3qd4DGKSSEu2L4v6+uPNsPwnX294U+gMBrgL8R5uwddDQmFFFjtB+7Vxddw3rOdp
1jMPK+t1VKHgpNRw+/GA782R0wucm4BFJ5d7PWCnq6bRKp7DaMDFvQuMB8DY5zBMEEJJ6dJ/PNo7
68fHpFIEPg3mpbHcKi+eeSPtDVurVeYF5Cr03NumvNOmKjmhkGl8Ykjw3ljLcwj+9w+Y/2gsp0RH
cBoAV5lOM25Cq9DOsj6IT9MMHO/H03pn1UBsLZnwH/O1pab2clp5mAeWA5jZm92S/k+V2PcSyPam
UA7ifEjObFKshj55w96uHNrjtkXhhAO4nL3Xg6Jq2s1RpHMWrKY5B0Hsb0x9ECduBFdvoV1s/3aS
jrvEFswUuJ9zfC9qUguotRKidcM47ByUrZCNiOrukIaDfhpjeXClycpcfzzq21VcKLpSmRAZ+Jdj
l49GTQoyK6PWw5zu5mrRok6qDHkyKsgfD+XwwV6fPe4vAyssQhzYDccfFO1CG9fHMvNimXc9upwq
u6rcGhtXtC/zr+mcpLdJgwPEin5SV3xy2bzdQ5Qb2K+YX/6pEh1dNmnEWxiVCQTLum7PizSjt6yo
XNK/A/WkmWl855uoJX0y7Jt3fJEKQ7OW84/1JTfP612UIJ435QWkMLic7smI8t4BwQ3nk0/73ijc
oQqndUPq9vG1NveznPQqIj/HFGNtJzW0u8DpPtmhb/YKhS8OwvIFMQThLX09l7Yd616YxI6injB1
JCBDGrtlueAW/idDUVP5w6HRkXF6PRTyXXWbmWBhZDaAlUAUdq30KdvoNON3H2/Ld74dAZbJK6Rw
VTHN5c9f3JmZoN0eoSXi0URZ1FO5bdZ+nRZ/WVOmlMfXkxSJ2P7UvI7DEMR4uzjLZxKjZiihmvph
+t1yNHSpPp7Pm43+ZxzkQLENwx7rOFkJUGGCvGNmnlvJiEaj4/caCpTIUAJv1U7GQpPNtpVT+fc7
nVSWSgryMjCurKNLOoFfHVs5sE/0jatTiJLxk5kY9Kc/nt67y0U8tCR9gLb/gKZfLFeAB05tL8hY
EhA05Owy6gtPoxz2ybb4U/p5dV3xHbGI5DDZ2NHYb+aDrhJUZdZL1ei5T4Abgju8CJAZMtMTrCLR
NqV4kw9yBe+229luLj85BO9N9cUvODaEctOxsTsL+ufQaVbvOZ2VP3RqNm/+/ou+HOboocPWdJwg
i2Reb4zjeeY69wbKtp+UpN6fy3J94OuxRP+vT5nse4hH/hJrIbZabx09QNsr01z9k2V7b/dTfLBw
0GL7U1d5PU5eR33SgQEFTIcWyUBb+2ZRL6MqRcSnVoVd+Qf02D9LMt6dHhxDLkWiPSrOr4cFq1G4
esGwuEggORLO8fyQBp3xSfj63g1sIPNDak1zRR17Wlpwm6lYEt/5sB1X+N4CJLFbyixqMKAG/+2+
WBikHOSlgs7tZbyeE2oqqkd9glJBObSo1oclPkxRXfz9iWYcgkiS+IU18SaDN0rE2wouLANzk3jV
9MCMEAyIPonn3n47MncLXU7uRMigx5mUXYyqlApdcaMBIwUjblr3IcL7jiiyT+6oZTO/vjoIqSS7
jw4iVUR19OXSCVM0i1TSC3FC3caFVu1KVL4vQ0sUezy6mk/qU0debdz0Ntk7jBRBBLeU+I7u3hiQ
2CS1bvRw9UviyzJFE/spJf2vya3cur0OzVJ/yO0Wu6OktFP51Y6nzj4hZtDK24+3zZvvbDvIviEJ
o1MqoRlydBTqXMZhWfSjl9iVto2QKd3pFDOuQwNo/MdDsU2OvrTDcVNkjgtdhz73cdDsw6byWz+y
vbTINW7KKQfNeYnxo2oec6PU4xQloqFClmFWmvLRCLMdMNR1HzrtTvF0oPhHGfauSsYkeoqnps7X
ET4hKBvPhXmRkmndmHQWzVMk3uDC1+UgRqA2tvGo4qS1zkbQFMWqqg0LbYl6rIJ7jffpT3ckGtBz
6WfCPWMjW9WD81BjgZoOMla5ztK4o+yGi6ig3HfjuyOih2gKIxHzNdNTd99koYIBAa4lwhLETTsL
Yw4O61Cu0F+IHPw8C3RDAA0htGr88OWUYXGLMiPqklOYaPYCSNcEAB9EVDIqcG5tN+jOoIJVgKMT
VlyvUDYzjPMmin1ED2erwXKjMqA6QsRI0ITeuG6dgd2OTTNHegLz7i7+NZrIE55ix536XozjwPjT
cHC5pMIXVgNUz3zsESEJmmGMkCics/jBGI1QVasxmnzrBld31z2p/To3r4pucO1thRJFc9KywNJr
sYYVG6tUEw4rgcoNJMwKN14Q6p3lXiRzOrneAGiwPPhJVU2Xw1yn2r0WZLI581EL7O+cqTDMtYiE
ftoHIeYw2jjP+XMl/ek5LjpNHoxuQALTCaEdnVY2WrHnlkri+gQp56FDIrLwwTfFFIIfXX/BoHIN
Aoi1Az/4pQiqHEBJQaJ0eL4qD86MYQyiYE0xMIweAFv7cgUXFoBhr1Q9/UTbhZ7+yhBYHn/ntCX+
2q/M3L/1fSSKToVZOva2SeQov2WjiGLAkmCWnoD56SjZ9GWUAeSaWomrXZI3gIqSsB71G6SocDFR
GhC6yzyRCDVmc6UznyF3f9dQBZ6xW2pQ7bStLNgbnR7CrqhKJPCHBGHKbVDoGvwOxdtRNkM03hld
7YMsbRTESDn1Zv1cRb7+zTDCxkaCi9+GOUDZ8hBgG19tkYkbFnA6kEbKefr8UOPG2q5wjumgdPoL
hlJkBC8rUSfRo6xlmq0E9PRFiNPvqnVHkbHDf2KBb6YAstjbc2Ib61AfjZ+iz+BRmsi95qiQBBrq
ge4YI1BhFvFl08bipy6bJFoX/TQbuyHRMDHwc6cG4NkNDWrntj56oWoK5SUwPa01SqKVuc1LXT4H
8HdjYHvShmdMIo6CPNLFw9YfkvabHWeGOg8mZ9FOmS0r9ACCIDGLY9JUbHAaEXflgJb9ulCFO5za
pUnOVYdJmZw6/qRPQPTz4OdQkKZsZCZx/kDftsVGKDbb+4hguPPqQBvIeKEG11sKwNVtA5N/Orcx
w2m9aggx3YNv1UKarnvoZRdloWMbgH4BUv5pBvtm3Wt95p+HJXqMXuC3TnMaVx0qvUEUG3dzgg/M
wwzcmcWIY8R4syinvx63Qt1z8YcPJVZnN9zdMsH5xbLie8wjcq4bp9Ln/cCd+bvWVfvN7LN6PKNo
EH9ze4zSzuAKIALnN5U1ronBfW2NN3r2rEtf3If9IqxJBwtpQjOQvbajiI7F1TD6hfW9L/pIv0Y5
RzQPGbZCN3qttZdiFhSPBg0HnjPuofyyn80uPdGy0i32JgYqKMzaorot2z5JF9UD53c/+eD0pnbs
qp0bdxJh0lDo37RQN4MdZmGpBq6wD56NBfoG4LRxh5PMrUyEXPIYEfaQiNGBh4NJ4SHIIRKdqkE3
H6xQbwDodUo+xjoJO4ZOTqhVHPbRiU6nQEf2ZJqy+VB2YZ6vG7NItI0zBEbhIe0w9IucQGgh2Vs0
xhUWBKFYJ1WTAbZOZuhAGXK+3Q+fdn6F4GhhY9bUhb2x4S6xh5VvZ9PoNVo8X6czJbXvNXJH3x2M
GpJ7IE+JOEsbLHv2UBW58jHCM9DbR+5MeqJLtGTHXdJDcXOaEl2zyZ8tsQ60aDK9Bmhp8JiKMflR
9pV8sNLC8bdKIMgFDj8V3A0Rb0C9Gbuhr6jHGEF14wMIze7SxKjdBzSaomBnY0vE3V2QiqyywpA3
2CXqCjFhX8VnwneNCkXlGvVtHVWCeG1XZh2uayfpfLCXRZxfBnlfpg84iRlyl7ipA7cnADZ2H7Zl
4YMxL3klk7BP4WPTJnTYiDFMAVSmB6D2PRZPu3pil3/TsKiwvLjtu1O4/SPso5nF2yAKBAMEWE7i
r1wX3c59ngF2/13T7Z/ImfrsaQht+7mCzFv/HJNBAIDqgRJsIq1IxApBhIogocwsKJj6CAp+1fmp
7l5zW8HzL+C8jmj0kvB5EUZzENa7sYXIKYO09h9kZVXRreZ0umCzO9a0jnScYXdLn7+/SWDrhbcZ
Qo0KBzCBzxfuQR2kS6eHenWHjlIBcL3BlZ1dAq+yOK/DYUhOG4Re030QKBdg3eyoyV9F5DMgYxEO
arExQI7X7VfJbIj+e+vS1X8y26AJbqK+zJqfBnR3jlDkh+ZFlQXOsyp8hJEH3W1xqgC2AckyFtN8
Mlm9Fm38gmt551stAGNvtBy+sJcXY1R9JTKq2MYIBPRgqK1UqDuVTLq4rDNqiQ8WXKLgduRLd7up
r4YUe6K5Elvai2G/i4PJCD3H6NKHwZJqupl6I18o/uC6f9BtbdGdTyYFxw36A2JCmjMPXpF3Nvz7
yTZOzQYLhscSpj+azwIZVNi1znwW6/Pg7BFhpXg+ChftpLjp8cziktD7fT31gK6FE4nyspnqgSuo
HFhzr4HlyzsS6l2ufc+yRBt2IqxQo9Z0RjgoVF7tLXllKs6RBchH5J5GKAFVjw7YFhgKos9ZMMvx
Kmi0hQ1hGWgv111h4wdpWu3P0tX74UIFU0G1xU6UaG5DCX5klTUDumgtnjLiClnS2NnprXKftFbX
m6+2Pww5GLnShSwJQBiWCc8TFVFNixEK9RLfmhbWJpw2/akMpkF7rApYNnyhbLr/E0z/1yzi/4nF
OOH/lgk4f6Kr3j6/QuAuf+MfBK4yv4CPA2Ow1LUob+kke/9C4Jpf9KXKplOl/JO5yhcIXPmF3u0f
ZB2NHxBu/Nm/EbhCfgFvjXwr4CbSXZpRf6MT8CbXBBxMPZ3+BH0fZroURF7Uw7RKsOOT0YFzt+g/
g/w9dFaYbKm9/eTa/Ay696bQQXGDQYyloQrW7ViTQAGtJ34Dptc2qA4lyIkgs43K24sFuPonVX6p
6fk2oV2GMYEn0LPlLlBLkvliVmGqzZD2WnxbuLfRs6+C08QnqDOY1tkUB8nOb5q8WaFNGK3qwekv
SO/l+uNf8WeUV3k8vwJA059uNdM9rkyQzundWA7uKivr4kec6sH1nOxmHoHfBZfmr6brsVoizj7N
rMU8CwWFbYykT73J66S8sjBC/G5GWKQJjELlLsap8bnus/S6M0lUOpOyFEbqyYEGMr5sepGKM6HR
PIeCBhs5dH1ni9u6Ogn6fkTISPsDx9f9ZHHDQg7AiNuf6MaYcC4iVCghnTXbIpAdgiT58H2upyvl
lv6FVWJS56RhsXUdVFtsfA49odUxbkNONpMRD/ji/vcu+QfQTxn/xSZaRH1fGc/cdUhjHSmOLH/j
X4oj4gvdUnxmgF2AuVALuOyfu8T+Qg8CuL4DVBXxkKWB829NNv4IOBrVFFuZgGUXQNW/bhJD/wLM
mkoff5V2/XLJHOnmfqSj+7qUYi9G3/AJsLVZaleUk47qNlhlzSNVYPIuoWff03gIT2eFz2rod/3t
gKTPeoLXyhumD+zSutm9+E7vHPnXZaNleBBP9B9h+i6w4EWV7uWJV5PR0sBShO2VhbpHPnc/osYf
b1s7rLd/OdTStLYWMDwFJXCYRzXiTPPV2AwAVg3EQe7GFhEEtK78dSVS95NZvfmoAEuXbg8IbjAo
NJJfz8pAX62uR0wX/j9757EjObJl2y9ig1pM6XQdWmSICREig5pmRmUkv76X5wX63So0bqHnb1qo
TE+nk0azc/ZZy2Q7Ew+WUZDjiabGi9l1iB27pfrJ5zFEn5fl0e9ew8Y7/udv+8du/v9WMa4s35K+
K4lhUh20Z/72dXvieNrsMGau6VSKg4503m9wHNA9CdfCvayxstuBXl9PfbDUb15GhiYmUiV/OcgZ
S6TuwfrtQzS1ty3ZtH8KT//1lXL59wWXe5jYZeQFl8zqX69RsTCfwJgbFPBg7a+lUU4naGfNP9RI
L/DCfyvK/vkYjw+6JE6IEhA9+uvHqLGUkbJo+AJGvYCPQTd5zA+ugosBYuwtoIzD+LrRVxu3bfS6
NyeCQjFwMhdlUtrlkB7s/F6pdiKCqibBGTArQP+ODVz7sieQiM6kLYqNFsT2UDT2N2yTBycmqWh0
gPUXiLILOLES/rR0v/7zz/zXfQD5ErrMDvRbDu4sL8wP/PXrkaFuFh4yhg7Hqtr5lRnuFI9bjCFR
byHy6rv//Hl/WrD/flvxgZdtEThIPpB25t8+MOMArkNk6bGVm3tEqLADHYaH05GBt+o9TLtHEXr7
UkFaEO6bNv2TGXImpO7a+u11drmIvTH9w83OYviXH/nPP4qmBUMvrJhh8LcfOfAMk5E2Ri/zzise
JSvZtqHut/ZVeJ7dyd7UChjff74Sf79/2YCx0+MjL084T/vfnq91AnTNUQ3zdhWKY44scteCgP2H
9sX/9ikBgVfuXSZrmEz66+87FsRsSpvjp6plu3E0ZMPU7/1/uH7/26dcpsouWzzGCry/vQSW2fXT
6UJlU1OdHWn2+wlMvfrm/3zFLl1V3mukhF3ed3/9Lipq0dpAmI2rQn00rqPfLdW53//wIfblkvzl
Dg2YfaNNfIlWXyasLl/23zaRs+X3wpq8ry4aWezNXHvVwS/IEP32LaJzkzSzlx4iqHnImD6xkxpr
kbfNLMSQiQIkrkEkOMK+8YoC6MhoVoG4cRpv6A+9Xy6k1NZBQO1x0Yluyhl558bGHoZWuw9q7775
AxC0/8AE4eTxZ91RLfKUpx5BPodj9ArWhWjhof8XiLCjIoIxoXVv1z+owrWW2LnTkeF/WqZRtFft
RXBA/TwA6tB4EzJvdIafg2dVzLQPGtwLI7z43FSPqeNWThnO8aWb6xcDQ2QAICoweuJEzbg+jI5a
zedU5JlNzawb1i3lsO4rmg0D+G/XYAsy/4AaESkCSwLkTNWzpQaIUDGwGyDswmbotPsDfFTSC0ED
XDiQpqQ6mYwmwjqYFdK7bVVXmXRMQlgS6SqnlTFX9ErJUPfpcg0SXVHit2exJF7hBn3iplb+FPrr
iGrCy/HKGguVmxj1Gd0buP2h2tvD2KKiF507xqajDF7fVu9ZWw03GyfOZDkH0+rNbpettXCO5Ai4
PlXvrcewCgz+TJ+Z7wLFW7WVhUsZXVaeoXbWjEA0yeTlCnp1A2Vg8b3sfmDOpsE50ng3i110M9X9
DhxyKam88mMsBuCMcp3e5kVWvzvtTP0WJXAFY5V//XM3dfXZrl33wRoWy7jlL2O3XaUW3ZwOaOO8
tyUQ0m1RpetLZReLeT2LMoerw+QQ4pdlbncEpdr0iFPINk92uFBjDTunqu+MqceJwRg8pXCvzCFe
DYzHv1odZbCtIRVsXVl3zVvoTM0nCuMJbROIlOJ6UTPI6qD0AYqBRVFv5jzVSC9D9raHrghLO+mR
7H5PjqLkG9nFBJapqpckUwxu0X+p+6NYcxzswvKolXAvLdY2dQHxbyZgLMFmwp3NjL/TdAPbRo/5
K3jUzqfHABboCljqZjwDOB13eTBb9Vla1cTIdqnLkzbG6pPQVEMxiDn6IZa+27fxHCgKX4yfC9a9
tuclTbEw+1hgu7sHX9Vut20wuIOhqOZ+05tCzDG9K8NNGOoZbhqIUcERqmjbEaVTy3Tn1chAmbzU
LWY0TG6YXFUXzhtahpaTBExTpbuJsm6xzVpp643nVRyx7FUaw81lOnDet8u4Bnfj1NtvvqGkvEt7
qA7P1tB7xclgZvRIV8qqNqOcCnUxa7X5pkd6gDBB55ybqSTNb+WfKclqmkF/pHNgTbs+6tv3JSr0
vYM9haIuSmY4S3QxPeh4VYpzze0H39/KSXJURPiCm5gWhNsB4FmHem/nlSeSIrN6mCTmFDgHLCgg
P8g6yyPe9qqFTR7MbIEuM8ebMMx7ghFEU32IGtTy6EB14VnJfrJj2jYRsctxam/qniMkBHmRU6rS
jbveMZgONSa0lfttMuxv7WG8474As5+/WLUQ5kamlfwunCG4toVTiC3dBd7D4xyVW6uNIOvAAJRn
31I+WucgvU4Z+RJgdElax7D8e4ieNc7cou4mHluEd3U8ea3/WDicio2wi3Tim7V7TU8bLqCilo5A
vpUVQJe6xLdqFjICDFgLYGzsZgKwFU7nHG1Tpo+4//jGE/Xd7ygbLdyHa6CODS4wvYHhjPeDGNy4
7qsawkfioG1Ud1OK3PwIWtTFx+PpyN/4/lKnNHR79dF5sFvMxoI85YoqsDYTQ9G/rJkG8VayWu2J
hlhujCzNAaUWhf1ISAUBI/AcpGTBat2uc1FkW2l4WHfzlfcazCjacfRVrBPPZuNc+ZFhnFvFqAMX
IpL3CN3taifpGIK7azR85zWwax3biI2LBBfugJoJz8YPz0L/ulDq+BDygh7Wq4JXhYyOHtc0D4PJ
Nk6KLA7ClF4ALc2FoYAKUyHPX4Zz2sQwR0YbssZ75FaWvcnzKaTcEExDGXt9DuadJqxxB8eUaTpT
o9jbrHzml9tqmP8Kbz1chZVSN67tpjO3upQa0ovjZK8lL6f2hCAxR+AImJjWF1iv2yxtoihpxkU8
QkSEKlVaRc6NgyDkqcIr8RzNMv2BB1XCuFPKNq84TVEIc6oFg8iay+ynD4F+H6kZNb8WdnCAjLOe
blBOvLyMfZDM6J7gBIdxmnbd9Tim/RWjbLxeiwqZiC99zY4xneznOs0HCP5mE74xyCLvPaNun0WF
5JQZidz2NrZpS6jJAlh+4lG1XbZgwp3wPpAlrBVrBIy7R4LV0Rnjgtw4bSD0Ke9VNCV52I2Mr3hK
fzUTrdCY2SAFizc1yMqyqsNWkaW3OhAzQT76AzasBtpvyGdGLCO2NZoGHV50cQ09LzIBMZKC6jJc
e3msouLyq06AoG/c1WrRiUfV3IJjKToXPSaDJdZultD+UPExiPtoWG4JGoxpigGMIv9txDJr0RKl
sx+AkmJJ8LOlTuZgHsOjoqVLZYBUQ8oqu/TOz5i7UCwIQoQtfJqq8P0m+bOx+/+FagrVnOr+U6G6
/tDFX+vU/IF/1ZYc779QlxAfv6ScA4o4bKr/VVtyqEUTyGQg1OH4G1Bi+Z/ikoEMAHIDJ4qQcXNS
AZcZjP+pUwf/xRgksyfEihh4vwzH/h/KS5cyzl/24+jJ2fAzd0BMh9p3+Off8e/78SalH73a6xzT
VwUDSS9XrVc9puVdWqXiV05lScd8B73NQ7fbzXXoHXPSUndFNPqcHG1slnZHwQQO+26ujO6kLHNN
2kxaV31k4SfxAWpna09QxyWNcGJvL440GGHHR8CbtDp3vqan3di/7Wh5wwu4YZLmYVhbToml3Agx
IZHR9GLMWf5yBxMRcTiDOlUuQJ3mLMEZDVrfOt3sJQvYp6MR8UrKAIzFRiUjSFvT+U+pxbeMH8OO
XkZRsQsF3U1T+LiA0+fVCT1XuoBZDF+eJK3hOKfzt12jLounPkyWqkuflPpYeJCrufAOo13OONR8
Pl+B2G6qXeSIm4E8047hlSf6cvtMtixqwGBTdaBDmETdckAZw94Dh+520n0PoCq/bSFid2m/JrmN
erXwr12jek6Nbd8DSmzQm1h18ZIzdKaceaPrApQh+ydfvrOgDXEzAJQqHfu32ff5G6M0bWIOEBkX
z8JNggB6M+IYZIcRYFtM4V5F4TbQWXNYmgvYEVDwQ9vlZ94EXx3M2HMVsRc0RpihraLu143mF0C5
PBm8b6g8p9w07mXzxMY28Zodqc7raBAkObTmTasvrCg3ewit7gZ1z0kOL211SpeoSkqUMBuKpaDw
tDjqwXrljiLOEU5nOxoeWrtlMJ+wpDPZ9p5U1d3aLr+7ICoTp2+PETsx+OzzZ6aXQzVUCqVpddJj
jl5sbb6LYvzKXO8WZ/K5o8tNXhwCeVmAhmsW/UN9hvEGtz0ySLBzoHuAKlydnXBH1Fysk0YAPrAr
0UNVEzH7mBd3eVuaGX7DbKpPNRpIuw3cPfaiYkek86Hz611PWhVYl+IlVVQHU/Y3BHbG2K3VVzpa
X61wk3EBxleNpzLg5ZBGjG50Fn3udOANgi/sjpfD777w7q1u/bE1xtIgG6CnWNB3O2cX2TORMoJV
noyWuO2L59Adnquyv8mk+YhGdBdBuAeTtliJbdMtRy2xDdKcM4A65X772Y/FSn4n8z8mt/t0p+l1
ipyq2swlrWJNDCzqniLhJA7RKcsA2mahIy7T4TuD82sHBg89e7pubmECM/WC4Rr6pzlahzKzv6rc
scEGd+DW2TcSepV+Uhr1iWTWh62dLWdV7h3SSQtITM4cxd2anaE000Tpk5bj+GId0iq6aG+//cU7
IW3ey/EEQX+15niavSwhFBby8NdsCZAyNM2x7fYMUsFR7BicT3fL3L1bl4CtDi128jwLup4SPFFX
bf3i9I9iDpKugdwFpdYu+LfzyG8q9aFdyGq4H+TLFPrfeV1T5BRTYPI/EUhkv+BmJrk8usjyXQ/6
MvvdtcKwYg6DNqbyiqMo8QrhjZQt6abDPkREsJwmyFeSy7QU3pdXTi4AcJcCb3kRKRahe4zS2czf
kcL/yckvQQXK2e9deKGWbNSbIFQGS7twU0iyHZ54EfdBI4NDutigAil6pNWZpB0MUJrXYEtN+piK
JTXP+UcNmfNJETi8NaO86BLLMKb7gS0qhC7PRYNZijaKnbWZvM3ASSCLQwz0+T5XrgOuuJ6BIy6m
7Pa9cvyvzMzMYtO1Ja6NvpwmVudyVdRMfdxYSL+60vUJ2VO12/iZU05JTwS62Q6jUZe7lfeNh8gF
zLNUMkM93w6OCcUU1PjdyvTfNu27cJ/XbvbWUH5Pl5oHPvQ2ppUj3waE3F6nXX/EIoCAdKheCeDU
Hz2T5PQFbmE1GNeib1HPpxD6CatAkXX95dGxpBvTpxneBOLk5BLYdCK4B4UevyPXlYdBzs2tNUw8
OmRbOk9uQsDGrd1R186jk1p3iwYiNlfnwdPXpFCxfWabxpcbHzcaB8rDVJbbrJq48OJOO5QZqP5U
Dr87rA1Dps2WlXY5YIawdIs/G1VLYDTXEyE5kizDU1EUaHKn9K13YHqnMrjSeLrisf+9uvUhwDZD
rzA/NEVw0N0YKxxByVwWjHle0NRlESsHmGZt6GGrgQWcjLxmJEbvnXHy3gMmg6GMOsQvCD5Q57aA
nWbjLz8Xm46Y/8YtTj0nJo0OGcEPj6St8gc229ehzKD/1Y+E181Y0qx4ypa8uZoXmpu2aQB4nu9r
zDRHt67PTVcNcYGKfuN7cCsnDUq57/ajGCXYgv53Wtc/xMWtmInh4gDmWCYW/piDw+Z006OH7mqc
05fSipx59lZdb0GAN3e6gdE3NT8dIldQVeRe4Mx35k2Yvznu0hOMLM5NL+8GnO2EHzeVgy+1KPfI
R3DyIZAIo1+5MV9JuT4QqaJ4REAtoWLGS4chDZjGe0gLh8DsfsxluAucpr5t+eCLJmXfW11IZce4
mrzxJugI/HZVRBsChGPxFLnzR6pv0wrGqFca0V7TFspBqkbrVccuemynhGKDyas0nL6FN/xyy7LY
SOBHx2G28q3RkDTJZ2dHEbHdykU9D8F8WvNpvUmN5uCbXXblwwMlcHM3eMBHQUhOxGNxunhwfya3
fFrzj3Yatk0x7qZVH8mnWICpUNJJeUrn8q1Zzc2CjsiAuRenHE2OFqr2ULjLNuAKwI9+QDjOeoxP
iHV5NhvyXCLbFNKPzkaV/wTOSt7T+Kw7cQgFN5KkbjdjtmHeCr4R00OIyI/jMlb7qlh+SVvBp80o
4liwepu3LO2upcgPKuUBQTi9GO3vEjmubpotw4UQx/nUQlQvjjccfI9nMW1vKSTwGJpZuAu9uT06
3rx3lEA5Mu90Hn0OVZC4xV2fXuXMS0mlYDei/gxZjKOnnqQxfVH2N88oO7YpEsVBvyinPxB+rX+N
0uQteButZrRvBtg7qXGwbSOejWiD5IoEo/9iqo+pMb6ww/PqvyKKZf5Gx32m6LRBhxd7M3alFEhu
YTxTPEi3ACvRKlRh84vowYulzfqRZ5JQYsBbTjCmLzxzn9X+j186W3NgS6MizeqLZJtX5bxp8+6h
4GgJYdkDUu7JFwN8xcZLrW246HbvCTdlD90mWcdSiCOBHV8a98ZNUzp85Xc/29rVuS/um4I40gQD
ti/WfCOKNbvTUrx4YXEzlmaVeHCOuNWA19P0APUwnifKDdTePhi1OFMfvYkqJs5UAR8TGPahgki3
coj2cPVh92N6qkN8D+jiVRdTy5v2XdYYfTJlZdtIT9sx2BNqKzaTeeMCggeK7oSH1Fbpc6nTQ1Qc
cNu8ro1/X1twsQy6TJH6nLA8jXZ+oDJLATcNOIEXOjEdk5UB9qWJgDxGwdfvSj8NEuJ2m8JbLgRi
Zogxygj/hhDQHlN0nxSeeREhNd2zwBsexFhE1i8ZioiiSLBMV848lcmo5nUXDjYaKtuorvtW14mS
7lPX8YqxJCF38p1vq92vP0XB3zmSu7Sc/LrkHtp241006Od1Ueyso1OwqmPtpSoubSbuKR0uiiLO
kl05NBQn6e8IqCeeGraeW4M6awLjfl18Knvk7XB7r0/NJZxuLGcFfA3cbzcih4L5UlgvRuqfuyA9
OM107IYuqUOY2E0QXYVzflUWAMwjpmDb8GVs5i/ZlzfoH6LRo2xcXF4urwo+aN7Ath/HLWUlCLNp
5z95VmuAKCWK17tEd7PugB7+bJXrtV3C0ZwnCOcdpVXcDtvJMx+ZAbpttNrNsINXBmYp69oQO03V
HSRzOHHP+W6TlSLWXnAnQwPGv5tEy/A1NSCzOT1QQQWvqyA49ygVEI5o2jhcvN7zBQ6FajlY4fzs
mCOHuSZE7jlUTxEv2fwi8LGBVOvxmY3gCeym2KU9bR2GCE4Y3tkTvDDGF20QXtm3be9+eYVx0qxf
adt8Ri3B+bFO9+tSbAfvntfKk8cfogOBk9Sxh7jrXKJAHqUzOqAnOY8vlWNs/GK8WaUFo7SzfnRX
/M5mczdm5S884ldjTtAPR8er28/XLrwDkUWHhZ/FTw+IKNlxvKfBrug4E7hsbwUxhW4ytwMDK5uS
w922rtsXJcboF7M8wxUUSHwewbxR9UjM17xdC97IRaAWykecCSH5vvjSeW9r10qCqLipB+NDrcW2
a5vnXEE2LpsI4zmA7CHa1I4KTv10q8BGpUF3UJ2iCGioREv3LiST8cjww67sqDWuFJx5IChGqnCn
L9Uzp9A/2cro+pjagiUCLgvFKBWbEStWNE5bNdsf5JhIFC/Od5rDFhVe7m26uTkYVKd2ANUSJx12
WO4mZBYcPpxgurjGe3aJ7geSF9aRKOSE7y2P4ep8Zp144nhvuThaA2aP0mg3jOOuqVWV9FWwc0X2
oEe5w8r1oMtsO9nBlvjVVuD+avvuEGpEUKl8lWzca+TyY88ZCaS9Cs9R7e66oaZXdtX2zT0oeGLS
XpAUE3FTyLxscWKZf46Mzxf6hRpicN0hB4upFJfvFR70rWuls4gNDD2ZP42cFO7GIMq/srwwJ5bt
Ov+dOeN6XbplekmBtdaRO8oQWzCu/MAXZmsutHPMpzTaLkVoP/WWLe/oH5ogeLn3VKpcvBvF+NKQ
6tjAvjCPdUAWuVs4PKfreq0atriuDPwN4XWxYz+fc6LmBi4wFCZ+oPv9ulLfZUpsh+rrM3XzJY9N
M7OAdtMjUJ6Cok8rcN9N6bth5+0zESCDA11mf+L1Uy99YAV7cuDTLsqCYt+mMowJ2/dHtxrFHUdY
6z51DH1IU99DnjZRyBWNcnZ5HjrPDmM6ekOMHzi2kS32g7empcfnC445BoWmJ2DiOSlsxvWYCUHV
EWU2y3w9pezqmYzgpeFX4opXS6X2QQnIW1/KHH01jAxK5NZti7Tj1LRh0exMXS3fPpMvm44+2JEV
SBzRIi3HiXGp0zq0nD0GdyP6LqNggA1nMaNxa9KoeqmitaGabM+vvSQuEq/Mj9HrNMUDplT9k7Kf
SgraDPvWmdKDCfLjdk6b5bvyIg69ZgNZRrQwwnvMsRF4dk5Bgm8mrhAg5ltLyHU/5NkMoiAL9wb3
w0c29v4+8pbqk4UcZXedb9U6mQeCCIzE86aaf8NFl6/DRDuAPpbvPGkfVcM8tu6V48ymjEXqpocJ
lPLBVEQkG47quH4alswLNWltJedfRRid9yGxCUbBkNOU3nXTwtswMwOYOQVmikjB5Nnxpb4oWUp8
55EiTArwcPVufHsIPme7KZ/MpuJ6wSgo9xGd4J2EYP806VycRSmdq4bh3KSxzHNlFHQrVx/euMNY
XrXRphjuA1ea75mXj295YJusqXgf7wOmNQpUPE39mTHJEsTzhYJus7s9BGrAw1EuzkG5M4fYxiu8
79aspyUulKNzqOiIcRXx1DPmvOpEb6G8whbYvQ4V9oJydLyzQceli4M08rGp2HZ6cvhUDAyDApaO
fpDtulDOC+cnEUuc2TEM8GNRtNshXY+kzO4tZpKYdIge5lEgnuj2qktPGoXuPrdsZBxMDA9sOJjc
Og4pKM146UcqACIQYbiBQrGcZVGxjGAX4qjEpFyJ3a6N9mGhp4SD/PTkG9pmosIB6BJwrm8Tfwg8
zh4tmOmBNguzcpIADomOpPSD9EFouPUmV2XxlimRPAN7DJ4ZQaVq5LCTaSPdI5wsd10oLaTC+YUB
HuiPcBAv0xRZd4Y5u+wD2nPtaPJYZCfsqh6SKorKe2tdg2vDDR6Ei7MhZNRw7qf9gGBkPAhSURmW
vjHAfDEodNN1Pz7SPn2HbH15UnU+HJui7N2NA38giA3ZFWcFHrfeDhVLKsMh3V7O7qeXDoumShTO
15nH7Fe81I1/xQ7Z2raLQbW1cewWO9Q0qJMlhYpHMaR7uPRzhQS9ld+1vVLzXAOcQSeeghkiP4oD
k622bXOWYjMyIhWSDYrEdaxXVj9AxjH2P5UmTA7CyVVt92z0Cj9owN97SjOo+oUR1Fdr4E4H7PPo
mgLaR5k5XmtbhltmMewnnCmXrccaTkftWrhmHZTNJ2YbmUUpK9lfz6nb70bL9a5smdog6ycr2jma
EyLPFi1AZjSGI0WZbdFwDGxHcztlIyMwwTR+Wmq82KE4DZc+jZ9BiW3kTzsjd/aj0lditPUDIHFO
96Njzl9BLcyYXJZjcGCuvJXzdZhvSl7iR45X6jfJ5BzOeV/ijJqyblMXXn49N/l8ZhKUcolt55Pa
yFFkJ38Rd17oSTY/WLrv68ix3zPOYFGsRkZwOUO6PG0lw5AWK3ZZddOtHWS/CLw8V6KnsDhk99Zk
Ac01UH4oMgSO4EBPucPl8uJoEBZ6ucB5RI2xohZ5ixhIvaodKm11UJ9s1lqONsW7Yxn5Qdfdm9+U
d+Q1nqbU+mEZ2WguJdtSzuHGzdQFko2FoFrj6kSZ/Wu4BPwvS/o6pFa9JZGjmV8quZdEmJjC3xgu
qVe2bF6d4VYAD3ulgjdbuI9Ukqx92ik3jmrnTs/BEpta7BsvoJMvjANh+F+9qvMkW93hnjrTHaMj
u4Laamk+OasVXCHk/ZxZ/6y6o95reK66YgJF3Rsoa1mCGb9ZF37IeGBzMvEkhQZcsYB6Xb6g0yaW
8J4uIke2hSZXr1PwXHT+NqRzXo3m00J9Pp7D8HZGO8O8ZPNVu/aN6Qq5YYc9IuKGqOaVy056pvjy
uFckq3LCSM6tiQJ1m6t0GzZOogP9WPvugHi1lQ84QEOoSvOVquyXdnW+SBt8DOVzn6JATcW2WCdn
XwcvCKhc8ukMfVVDA12twtFreR8MVXIRi+CZeaPrZaYjjyCddy0WLpe2tTItiillH8tBJ4LamJeJ
u4kqH2Czwyzllq+681gRUrovzWDuODf/msl57AliTij3ylOkETsV5Qxgn1xNoFrCAm33pMfxNo3G
nJFpCl4MhhYm54WivqjUlvp33jMDFQ7Bw2Sq8sB8WnBFveEgCHEy8sMmLwydHc6Q9I4kbRlbUfeb
oe7msArRQl4KH4juLLHPYDS3iPdIiPm0QPhNVBFE28HEX1ToAz0d93UUE6cCid0u33EuIisVNr81
KpJ9nUsUFDovzVsmioxn5ujbo45Sv9k7vvFG5eA8ttSqrVD/Cu2RZv48H8ypv1eL+JbjWEBY1WzR
RPPTE/2ivvIzt9YLbN4yEThHuePLCdWsV+y7kCEQKirPuqBqbmbqPjMZU6X8vF4bRap2jc76nVs3
ckMod0xU71yJZX736/oYZTDdea8gd2nEE9V4I+4b80QXfth3s+tu+qWneUQz43jx/Am3VwExFU9c
i9F3kqhCkNMz6OSkZmJaiiuXbsREB5/r7FHLmV8Xj4xGO0VX1bja1wZCJ2K5ob6fRwvOtckpNo+W
3bIKF9VLvjAbNVR8wzXkncscpqrvU1mE2zmznwJbEQ8DfPA+erk+mCRNaa9nWcE44FLewgctCSL5
JsqbqmOs6zvseu+4GlX/uKxT9caLfD7jV/xcjbR4c9csvEn79ACiCu6L4XM8UZf2CKGwTCrmxU/M
hKfbIg0LJjDrjLiBwzMR9gvhjMrYOShM3FpcpWO7H1e5JQL5MSsKdpQ9DEpSNMYiZ7kmtEfKQv+2
WZdVXb3m9GEE7SHCGNVhpYrDipbCJhDmNs9H79r2eU7lbG17t/qGsLBr6chbbPPiQKc7InrPqhv8
I9jdjWtRqLYqZ0sIgx/JZk/NOS51ngvDwPuVDz316OGn7NXrWkX5VRSUyZIhHmk6XirsMGIH4O3e
JrAxuOWpZTivR0gz8LKOc064hbVO754yOsQZTJgzeP28audrCoqzUZaYUoJDWYMRr9hXVQATRX/I
dRN7VaquCiBnN9q0oN9FGc0cm6U6MtM1oaWxxHDeBJmdiEWt5EtSuxLySo0r2bewZtc6egcrumoZ
UT+4sq4YCSKtGEvX2xAff1rS5sVw5h+6WHzd9ZaRHMhA7mWHkL9GFJjGsZ4TImls9bX5CHzwee4M
B65jfnQV05Bzek5b69pDGVLSxIrp+p0LV594MaJBLayS0NrlYOk5MgGczvaC7kZZOVQczehcW5es
1uq99OvAnaN1GIezZ51ohzwZEXQdpKobZai3lO52MjGEf13xTXYCUfGG8dMyDj32bc4vUb71+kf1
NDsMbn1MwwwfroX3e8j8924g1xa4l7lUiwZWS8HXdaJn4TnNyZM8sHZ2Q6j9SRTFhzA7kn20FQhi
bkckCTq7IdfLz6r8BdtR7u5Kwi9JxAkzwl5qO8h1iGC5bBsQ1zO8S7LHup9U2eAa16eyYEw+G2NK
VATnzPOQuc1BDqwOa0ipoRImBwgD50trbj1rp/F09eV6iHCnxz1z7JvcxCTPsf+mmRsrqT2LTlcx
n2bQbPu8ccPnoKK+rJmjAgka9LdM0XyNdDum3thfWpyTgWnCt9M8UbnFILZc371S3DPNrat520Dt
TNba5QBTiyfFVbhaK4sF3PKfrIp/31LyylvhjVbEChcuNPedN5k/vvlVTp3+HOgf7ryg4sPvTB8Y
WC/S6AaPxn1HVBA6wW35B6Agm18EBp3YjVZ23NMjbAD7sDKnGUXjB6PQSxnXkf7lUJAtVUiRevDv
TTs7rEMQ87/tqanS1MhdOuS82mfWcdN6QHqN4oaHFc/cs1rJZxba+UHfxJA+aThXCVzleQZKodwB
baWzaDON1tBsnGfrpLL1IWUL4po5fWdaJFnzk4G5pKJdkPNbsexB82H2I71VLPKBbPdO6CVqtGMR
zYTZyvSc6ebsoIXcBKs/ApFrDuA9jhFe+Bipd/3FCwX1euTKXWv0e1FQXe+F6JIIowwdXKxBWNlv
ebQuIvb1gbMQ6TiacqlY3WQgOJiIGnurHegnKsCUu0Z5YEQ5tqxvNv6HJjeuW8nZvgzq7/9m70yW
JUXSLP0qJbknhXkQ6eqFGTZdsztP7r5Brk+gDIqCAgo8fX0WGdUVHlmV2V0tvetNpnj4YNfMAFU9
/znfybW5Dev+3YfYyleV0C/ywERoSyn6rnJ4IBO1T/Olu0g2hc07/WAn6lDJc8RoauEo3hqn3nsr
NbdicLKnuFLfjFc/acNdZofUDYUD4qM4J1RQYpX7hC842ypH/WyoFOSIkR8GlpCtY4vrqGxB9A9y
GkYncdsUztexCltgufQUO9o/2/k4prWHl2Eqdok0y5fQbvp3sQ7TwViIfxGiEEVQ0XFYrM8YwXay
6JDoqA3FB2K2PVWoOqpu/OZ7XWZ3gwQosBSsjvNL4edpbJvnlnbl3h1+onUyz7QzbqxseTVxKb5g
zXxYOKyaHoFaTbtqosFqjLtzPAxnmike5Po5t9etihu8A0QRqeZCtjuAZDmMmdhdnTEu12Lm9YfZ
Qbxro4Wns46pYTSnGg/2wVs0WUFxN0yga6aJX8TDnVYszdS9YFe4ZzxwUiU+stb7ZnU893MQi3Ky
L/jTaXmFe6ofJ5fyKwRrJfPx3pNdOnlvzZhTbGVtEv8ZP9zNsNg3xbUGq/JNBo0s5ARo0/zHihhb
nyxIOxsOWWdNce1cLQfHm9kp6UvZZntW2TSmFvnkuO7Wmo523LCJ5NoT8WFYim+LXjZDCzmnbRm2
0G7LM67OoxeNll/RRXgY/WAPyXfLDPHJ1d17QZ/rUOW7AuzIFBRdygJZ/PRynrJX7sMcVifO+FiM
w926YmnKqarrw+VWO4I7y8WMWuXvtjXdVA7SSvPIdtPsqTTDE1FbmwY2Xi8B3FgvQ0OfwoTrE/qK
tXJu8Dhb9A5jA/c84nJV4Tqkq+Wh4jb4f/kxG7dv0lbbxZaS7aNccQLMNGjq9eBkJFFpMoQCscnq
5iOo/fcpWiiUDjDsoe2H8jz13VEmLF5BVzxaWmZgMexl3kU2HXSiVMsPN+PolC3+z5nO6XrlgwrU
k51Uz2twk0j83LX7LOR0Zxia8GDvOVEpvZsTMezKip5Lrz0wagQLSaX9do25shfWR4qmqzuv7tZX
zfaUB2SB4Iqc4uf+TbDIXTzWnEOd9Ztm4yT66pmO2+dYm6MYY+bkTXJb0iB26eyxvMOStN6303ye
XZoeneyfJEf+lD7+zahGVOqqk16T1fGfW41UMq1ZJbk0KJIJ7hdS+ACI5Fh9l3SXvXezQUgVcoku
80TIYoMxY3B3FCg29e4P/r6Hv2VVfslB/xphwc13dd4lMRoebREkvP+UHxQgEMJmcOQG+57+SOqM
b9pBE6xhwcjqqWss6zuyffxSj61+jgca+xhc6iG11rD68dsP8/99l39xry0+/7Xv8vnj68cfXZe/
/fG/uS6t0PvrNcBIBI70akwEjG/wb7bL334r4D8Bu40DrJ3XROLvoV4n+msY2G5EAJW/cuX5/S/b
5fW3kH/I4YIwpFIjjP5PXJe/FQX97bo6ff/Xv5ByDDFwgiT0sLuAsfxz+NMpVRitWXytHk6sw1JF
R6/DnxOP5qe7su6Yl1DlGiCM+aZR+xNH2CdrVZygmphKuf5Sg5e5pV5qX1ugkYLh8/+zi4ps/DD2
P/7l9kPpf9mP8vvHIFr5P67X77dWLb2AefU/f/0l+effL+9rUvuXX+zkIIblcfzRL08/NKUu/+5t
vf7J/93f/D37/bKoH//6l2/tKIfrv5bzY/1yvfjQH/7ry+uV4twf3//lLGT+vW3+7i/+Hh3/65Xt
dmVtE8rAlutwMf1+ncV/xbnOZQZZ00lC4H9cgr9fZ6H9V9y7LlE76rFIh/4hPO4n/JZHohAo4t/q
4/79A/j9ufSPsuOu/acHFTFn+gocEtUgFn97wV+zdms1EFgYyf8kbnSdZodtHzENXAhCbqSyfrv2
6uTcW7lu8dsUzpvTdGIfW8o/1XYWibvV5PHPDMTWz1nL9sYSYX5a6iXaz00kXuLcqB3Sf90/X9fb
Q0RX1APMmPAcLq7/CW8vs5Tkun0MBpUhNwSL/UXMg/gSciAlk4t4/+4NiOZp7EtMNO48dxNdslW/
bDoRI2mFxvKfTVWOyX2V4EBMh7VkGnTVYDJGHjzqEUaa0Nlznok/uSOQsLQd3KlnMrys4575SfID
m1hojkOOqrXLMstn3knSbyb9a5fRdtEx+5Pe0VRoy6lT3T5nwx2cLDTl+MlNiqtLTTjzfPKzJoq2
YtJ0j9qRVXPrjjnT18YjeNSYOHnNfATcNKy7/Dgk4cJLJHPzuaAG8t50ZC9pmYzZCUmiLNuV2FiW
MlCHlgGBa7ptgjgrOWnldcUQop6jA+Az7C3udcQuTR6xq+qilhiAE9FPk02huw8mn9gV49Dl+7Da
QbapFX5KSuLbqH8oDK0ip6W0UfV85nQ93b9L/dySkbl3ibhdm7Da6tZdgAduAsoCnb3bJRYDEuHL
zzB0hLrpE2UCuGurs9fk4L/CEQpjxGZiE/uhgLqxDbQedv4KwGAPjcNIBiuFuo9WFueXtZ3bcdsk
2LJ3SdQkIAXVYH+1nXE5AFsGyRgADiGI1peROVPmHX9me033BVNXc7DhgcLJ40H3uqJFQxVqmEhN
RlEBNbYh7qwhopoici35zajAfJ+KsPtEVshGYqnFsaPt5jxaFbUQWHmjKDUJsX62VuF6oqTQeqkS
3Twl89SNqVlEhA5RdGcfL0C+EXXkPqu66fcZ4/Z1BwQR97I2efWGLt499K1Xs6FLjD7G5RTbG7Q/
DjJynbKPoBHzt7azNM3G1y0gDR52xrScSWxazknY7cYy6opt16C5xNYiPwBNEYMtLe+tc8aE3o04
a3/0WcBURuEfnhg2X11evYk+crwQ6xZ0YUv2PVBoioHb7RxwWvdkeF3E8AphDMttgndjtPMo30kM
2vTIeVn5EVuOOx4KgCj7Hqnrlui691CFo2SPQnceHeKAlm5jHWB7pSJ7ZOwGFTg4hURKbi12+PZe
ctt+DRenyjdVM6Ft/eE5+59sr64B4P9YHCPmzzz5SD+ELgbjCK7Nrw+txqkG2x+IWVHk29r2EdPp
8b/xCteGNvZnPkLM9Sf4QwSZnGJHuIdX6PpNv0ZHOy//L1/hTzvERI3GaxSv0HRbwXuIiCf/N94D
0IQrFySmu+yauf/De3AAGXC5oFeOUcoA49hh5frHr/Ab+/w/vgiQHwFmHxpEqFSkawE8768vgc28
gGaTcR0MrT/fFtjqnlfdxO+CI5JDpKJTkneW4xavYnkrfZHtXDi2tw6k8y6NPV2G+24em/e5Y7e2
JeC7rJ96Z8K/Q/KzZ4gTAGa72JZdNqlTV8r9J5fSr/gF3gFXDwAXcAhO7FOpcF0f//Ahoc7MoOAQ
UZPVudiIzAkHesTb1vyzZqDrF/rLZ8UrXakvng3Pg7KPP33hFmgx0KCYxBmhvmRxX56R9B9l0azp
P/5W/vMXolIg9GmJ5Yv/9S2ttQxhRxaM0UjfNDCePNO+icR8+scv8/efHEUsAX6La8qIVqA/3YTE
V9p4cRYXe12depON8VjGn2cZHi1T/ZPX+hUPcf2WIsBVkX39H+AV1233H78lEVUDvSjSQyCZT7Lc
d2jMs1q3wGOLf9a09XcAeV6MN8URkpZc/t+5vvE/XBJViIsMdx1iNsTFOnyzUayicwJpt4s/oump
z2/i5kLo5J9QkQFT/fpg++19xrzBCChFyBXy56vR+KonEtR7V2v3+BI5E73YC0zBaNvGVyOzSbBc
t0sdfXdrohQ09q5PnpmwHOm581O/L0R7ZKEX92DoQjhfISL5tmizgp1dQMZc4cc4TNiFaGhgSTyX
zqhel4Qo5CYYy+ElQy7/nK06+QI8Gf8G9oeOqGLQZSJ1whqipIX4I+lCD82S+oTurW0JxeZSqnU4
tTG7u01HP/jXWhkZ7qPcNa+himdMO51DIiDQ8RP1EEY/5UPkS7Lb0ItuGjuzvXOujP11UEo81BUu
oI3lYVTeUiK53tgqIuvsiUQ8eWP+g/UBVW+25Zhs8jnBspQvg1pTupicZ6MJnZ7HWLnhDRJp99yt
pm9PM703+0VZ+rtY8uEhkEV7ajBEHZsIYLI/NOTQinIhKq3V5PaHiYnYrefDLGYNThQieBQzl6ff
hWz6gABgI5s56isZImI7KyMjNp4LXb33au10ikmga27RlKePLB7bc5d3QHK7zn5MPB0/OL2LrBr5
4SVeswLli+3UNm/GEucBM997N2knwlPTYGPEmGsI3GXXaXyulW7nWwp6c3POQz1ZaJ2ZnuFrasyx
aMvMnDYNDWdL6pWtecZ6leO9FHH1OVkTgLNtdU1JZXvCq94jG8PkGddJ5x2cnGlUUzApZpbAZedF
b1boZBerT2jnbbIxv+B3keaGL9PdMzecEaayCUNmDrUFhzqjfl+V8sVw1+wQE8N5L10eH5cxqab2
akqIgsuQG8pq4tDCIL5OjJDGUe+msBzxbS1hXzyweYjAYCC/78MyVNQ3gtm+HYcJ8xNsRfyIXi9O
WDCK9mlEd1RYUpdkPDd8lPdJEXcnkyUsHlIS2n2puHa8g+GfCzEiOE3FXqXuKFx+GXxKIEY3X8/9
IMN01orYGIWiXMsb4bbxHiBkgrOhZnSiBxsvQ2fwvh2CbjI12rsgN3xvqlyX36arULDL5mywcO4k
tXmGBlZ+4HZK2rM3Z9GppiYHfS1paYtcmiR4CSv6Di6DJzWzBwESJO3CvvzSrQN0itQfdZKlE6v6
wedMNhPHGdCoNk4fWSScbET+lv0lwbmk9/fC1QbPpTfspb8kz4VPzjBY/IkBnu0OHyAsij09n4y4
F9M/zESP2T776qfrGP9Y2o27F6UVHwHKjh9xZ5sdESxE15kU55Q6fp30qRAd7mcxZtNRg1jGUFC6
7kaaBiN/mY/Fd7ys8VOWTcLaAkmGKe15pt5Qkrp+JEVJPVyQ2XIfmSm40a5ac25dJ8Q2kQ2fQkp1
iEx2SGUEk72DFQ7DwzSW/BxWINaN20OUEmHvWB+RLjznQMzN2o25RWJQ+tk1gYDLxNqBbSwI3/OQ
mw7QxvXFX5f3Vqrio+kbeXFIKn0rRZjFByIHBPs5e3fYx5vCNofZYjC77VUmXhfRk5JpNNyngCB3
n9o8xMXOru3mpxm6mJiOZ5KniXN8eLATVQdnyKSze19EQjs7x1NiSasALssl8AXOEWLqi71tgjnp
jhaeYBuXsJwfOWGa7rZ3ynpETceRJzG81D628UEoP7Ul3JbNyCN6n5WgtbdiducXfm6Z+m5sPuwS
BfPzwGlpOzY+jw4SY0W4H6Zysc5eGUn/WFhsxtC5y+kgO8ccXCIheDGisv0etn6NPQqz+k3T9Uwy
xgUFO6oT4W8mW1tPhU0oZG8nUrzSDBu8ynEOdksp1U2iiGClQCfytIuH5S1WXrheHC3sW2tZ5/Gl
623yERjt5MNglcVhpBDmqxkhu27GRBUuhKtVEX9or/7ROoa9A4RJnes+76NjO1AMRhbDMf2uahcc
KRuxYtZ45uxXrjdYZUW7j4bV9R+iwdcNvqAOV7ov3FE8hjb+MLsZ7Rv6elrnC9hhZo2xCDr/wbB/
vFIGpkdOYKt/dCAxZEfX5DiAJiavji/DJ6lG4rVrqBDUYyeboCmJwWKxY/IW5h9hz/d6F/kj3jOE
gznel+Pq5MfZdIv7NlSt4qAVmvkc9VN+bDUQstsFpg28ISi+p4UuBZDCU6K4cwZRn/NgDCamRG3y
UOfGTXYzTQDqBudNnW/9CA/ExhnysdmOZN2gcWVWQmooJ72yL3VNXI767LU6W8EKwqtEv3iaEu6W
41RR5HJkbeiPAcJLcwdWRuOpyYP3BlQD5htEBwbCzjQcV+M077ll1k+QwfuItLKQe23FS5nytJ1O
XR1igINNp/GAuIVzyO1+fBhWMVE1oIrZ2frTkjv7Ss99t2mXxHvySWXzyVKFpjR3Xz6I3mYqkYln
r9I2R4LM24UAsXbrGDcLIU9i0FFTLiRMS3KnI7m7kCM/hgW9ga3RHop1FQAP1sg7QUVxnEuVhFTI
bpw2k09+60dMFsfJfm6KwJIHTeECBi0buDG4lyV/sjikyL1Rq/+6FsUTj2mnhFY/jR1hpHksP1UU
K5i7hmAiyVPZ3XXK8uMLvBX7Gm2p+/Hcupyi9m5YIhIM0uOnZhi9sJjacYgsU1rbbCnnm8m+8s6J
dlPfPNTNF4vkMPfdFMNeWrSp6p30hKqxeMz+zusQJb9aYGB3MOvsEKFK2UdwbGN1aTJTBkcRe1aV
On3pGHaeeWJhqU66BcnGCa72jeyDkzwpU8c35ZsZHLqV575O4rsQ40Fz7ucYAkwcxwRSMZXlpzKz
+Sd6aO2f1sS+DlTzoT1MaND0lFp9RVBLSxGcyMBW8kYDlU7jzgzFjjxUlT852TribEAM6rYxuKq0
sWS+p6adCXBErCIG6zo9Y5YhiiDKmzjv+lSizaQmx+drB8Vd4QNhzUxS7POh7raglPJ9zt3fYEak
4qde8UzNwDd28AP6NW3zML5gPLL1z86a8ClNGh2tEwHZXMuSrLVVCSs/A9j+OBFOqXYAP6rkOAbR
cFck0v4MPEhVPEhGzGnrtFzjgdeB25D49RaFdV6wOuDz+mTQT0C0M7mjPqRdnIs7aCw1rvAnqhIA
Zt0mlc9ocB6T+mvJ4srGwEryk6QMoNy0laFOZDLhQ5mtzQOWtzb+MNWU528JtryUBFFSsqSF0eeM
GNy+8BRRutYw2u8sIPizj6EYdVg/zr+ZY5tGh2e3cWJEh7jEKpoYwhFdWcQArTN8L1j81/nEAKsZ
922rZhAsWKC+Ni5jfqdxpfWZYxSBVGrzFuuZegusDHIlurbhs19wBGYY6d1IZt1XpydLTp15Y42p
XYu+eQ6qgkcIqJR2O/YEhU8uMm7aVjFwELS+ZOd6LTU8NHkU2xm01cu4NJwTGmUvNwsi4clyRNts
Yj+zYjzbatrWxdUxFPld95MEADtolE3ME9VpqarzODYbuUjP38kkLHS6rL11qmi+3Ecgzo5lUmb3
M2WOL4ruM7byGmVoIyg2II01e0NzvwYDSrVDGhOfLA/kNfXWHMMjNQTRo3FJa4HM0fFd3JUSa6IX
3I1YrLG+NeNP/EH1K7dcfIgUnEGdKHdv4dH86eTcWVsezcvJ2AkJhAAzmX1eZ+Wxa1yoigh9NR66
dVXW64iRbN6UQPrdbVs6hP7Zo9p7ZxXLnC5OGUxvKoE3U9CHEkOGGOpdH1i63HDM6sG/VdVF43WE
uRDFEk5F17pYV2ds6mLFCHGqrcJnvo2R79AY2U0AHiZTnqzQRO6pL7tcXuI6JJIZcNF+Ev01/oJh
SpndsI6tvDr1zLktXG858VgsThyqsprCEJwfO6c0yzdWg1ISCGiu0eDCdm/y7nruEprCQC0HwFA1
GPkyHyB72SrUR0XqwTzFsx8hjoVu+UCDQ/e1i/R0e6UHHrKoSsC8JeS7XTx37WW0hPlkTwPOvEjO
ZnRTOYYDj01oBtGOAsuyu7So6NHNkKmyeRlkfG1u5/uMdp2nqk94wzGRsBeZniCeeY/WnOkvsXZs
CkzncD3nhU31cVD7H3PjYonG4GTL29XgaeE2HnpyzJlNYg18p2g32KWWszXli9l1vj3fVdEgj9rH
SnQ9m1SYArow2Ag19d8U6L57y+qlPqE6Vl+ZencDCe10wN6u9uDTsuqWifz6GVNUH6Xu0HuAEITF
kXDR5Tv1HS7NVSy79XZCo6833bQSuxpYf8gOaDdJrbDvU/KLWBU8HamLVxoTnkrcV3uIZOwZkhGE
bw0cdEiSaS+qaQBsUNZPypnznW130W6ECQlGWtrxIZmK/EuJuvaiFjVxc2Ww0TpKQR/bXttv4CXU
V7na1X2AFrWr51DbhEfa7LPbqwiBzsGA4or+rlhbXnZWead2Pl0Z7yCLxM+6rQ178jmZDwlRo7tw
WjiXD2E/H0iu9UsqsZreL61PZUQQOvq19YMFXFIh0hUk+7rnlsOSBVYv3FIQ+S3UrnVL1+ZYQum3
5SNb0vbzODm+ZuulOcmumg2Q713da3LJ8fFOQ8BJk6GQSx7YDw7hNOtLJar6whXtUDrkwxdox+7R
cyl9MT6pdck2IUDdgIGCn4Frg9hpOtvd+pMHjXNTJibx91lYGEAvXGjUM0j5rvtRFQf+Nf8OkEWl
0oYWJugfOGViO6p2pu+AlKyRY7ZSaQNDAl5jmkV+8jlmun9sZ4VGZc16LCgus1gyag/D6i7yC6XY
2LU67XgevFlWlexdTpKfwmLwWxyTV6R41YXyRpBOSLEO9MlmIib1CCJi/mz1efMUkrSFuJXP55ph
zcX0GXYyz4ngL8dhc5wWr3rqsyHa2QyUtpJAwf2gRXIMQRiTyeHwjv2jHxsSKaH5Mo6wyobI1eER
mHSArON0AYQ/4sXRTtkE2q9UeWtDMRTXksC2/UqXTHxYCc6mIe1DTP8W9t+dW54LoddjzpDg1M8J
hMY28YZUmgl/y+LT9sMo57EAutyQFJ2zcCdEQ8i4CSycpOjwz2NtwsM66Vli1ZmusHRBM0jrZigW
rd9tuwwTBQ40x+wdY7HwREtLQoX/fE0oFaTo/N4GmWmWBDNtq0ver6RL5REjeMExuesv/jgNaawY
H2bFIg6B4bkWOIvyNsi3/CWdNM1bvVDIdqh4fiwbh3jB3lNLkho+CAqlQne6SHzmejsNffADMl+7
Y6WXGJnBQ4BhfMq04023hBKD9Lp5fsXCHD03hFdHtq3RWH1b40S9QxXziYGssV0/8HFw+8xqWiLs
wQQBhjEmcUZhiEXjThgy9Ltqg+wD5hhsr4vb6yhKSEcXmWPeb4UPN6ZHF017j4PFXgirJ57R1+7O
Xio7IXPWwW4q+qzad8XEcjR007cpC8dd4ocPvgOxZKsVJylIL2a6jBO3TmTZ7nbiniIIGMQ/rp0W
90vjGm87uMX6KZGZ/ynTi3lCBOMsmZSBPAOF1g5ypSaXg3WII3QxugzjCFqEOyNW8ZwlKxkmT0S7
xJGZ2Cvm0rghay6CXc88ySPVVHTB1qIg7RJMDFFpI+nzx7Bfan+jmI6z++XK23AQm6fnbO036s26
MMgrqaxzSPZTIJW4+6rioKYvdk38hdr378MyZiBnOI//yMaQSJKVNc5WOqYgXtpTZtRHLZNJJ7bJ
qshef0R+4x/sCE5PN7YCYNLg8NJGewt3tj31j66lnPsZFhvWeXvcVUlDYr0Rhv2QM2R3EJOSbtN1
EIi3ttRrcEvl/Eurxo8o7qfbNXaXJ39KxIVK5ZWnrMNo7SY4FI8gO8sj5TmExXuf/fgh6oPxExjC
KLqxh2bmadt27S2a/ML2sOXQNLt5caL6l0BMH3ThG2dDc2NiaUACGMhIOUaK74pN5bDBd9Kk14p2
TiLGHvHprYS6M8en9jCspreBffDXug35HvqQo+OuGgBaQrtrE7bbNmeyWxm3NE/1PTXwm4LM9LRh
29ndFibm6cuWzaepaF3ka9I4dCoJxiT3czHRt9ePdNwcOn+AbVcm3RTdeTBf9vE0RJrkJmcLTAeB
+eqORohDraPxBAVSJ4eMvf5HNZbhoVBT9YGlJaYv2bgObNqSbDaHh8UcRJfcc1s+VgXKQeFh9Q7E
HGTksq42wUQLmtkk++QE0obr3RKxw/qdZypJS5X3n6ik9be91gzB66TJ3nuOPIQzR0LGuCvj/i1E
hI2YFJXae/JahsXZVPqnsOHnJ55qNVnalzHbJhBVtFSKIoMZNoBiB/Nnwv42y5f4O4Lmj9ZtHrOi
EnSYzbF7vwSixRTOKL7e5VFWP4PTGvHSueKnV1cLTR06Y+MZW42PbbNl4rxZlqS5LGVF2pZ6HNJP
HfgO5hRhu3zkWEZtXN3j/OZn+C02GbyVs+PJCUlphJJ6cldlj6QcrJF2WqP7Zuc3lAJtRp+4xq7O
gRHvSzzs1a53GuaTA4bI7GWuNVTYSOTrtGfADFaJgSB0mDyhjE4LVelDRVvUxRKDCx2pyZfkiDt8
ne8KJwRQBbYCJpuOF/HNQRyftmAqxQXqFuXo2AkXLE7LUloHfCrhBxYHmq4UO6cwTfJ6PCiqBarH
3OniFxU2BLBHruzLGI38HJHK7eqUUChnbfsAkSXfNKDIyge4eVaEwbQdkf75yDYcUjvz0RQaQGTn
QWubkOnW7wMHrfphYt97kjwDgf5gGMC1qVz30cnbsML9Lp0X67rbBTrtOfoIFyvbDgPAFt+ymvse
Hs3z6JCGfLM62/mxCq/Yk/GZcckGskGDnz01gpopykvN576fPQJhI/0R+F1HcetP5FkONSiGR527
49FgJeAY1Sfr/ZDZ4oFtnbmTnp6KbeTMCkHBjvhT4Zx9h2dr91urBJdJQCTIabuUJawUu22Mf/YC
ypuKUGdvEpN12mRAYi/YZtqFkzAq/NPocmNvBRfxW7NKtoz5WlhsDZy8eevHpVp2oCzJL6+TRbMX
nQQNuEoLFgIQKc1ZAzVfbuo6S9fQ15d8AIoKuYponKQnkWPc/MGLkbzB9NM9W6vVv5JdCpissWL9
oFSqfKibEkgYz4rhMIVxvKtDOq02VKMV19rLVT0Py+obqkIhNlxEMCY/64GTK3WFowMTj0YZEEeA
0MQ+iXIiYMWq4glnL11csyRAvIXzVZxkU/kWH83UHqq86j4T4Q1us9FSJ7Kb5tn27JLVtQa2nP1I
lLIeG0v3+zL5LkgCJIAgUgadKAczG9B6SxMo+Ymwcuwf2jFJR/4HWtaGWtPSO1dFU7yXWaHooyTT
4DEf4Xpmppy8ogreg5d9yZygalMvLKCGEOhSfIstDhIq8jhoqPLc4E3Fph9G2FTovT0vEiHkYmd+
ku/9ZOl60HlmUKexlFh7fb5qWCtUHOzIP+FLT7IKCnDvrlZ+tjEptTsqzIeLD4pO7vnGBfoZRwry
hBJfipIMhlI8LUXGD3llbM0LUyscJb3CfG6ap+666OZDzJUX4r3vtzF39xcGfdjkNYQswHXJ6u9E
78xsMOXqvuiGDjnq0tgJVuiOfFSc3vYz2mh1ICnAuiC7mOOZEeQubhxnij5BxCaKZBq93PftMDqb
YPY6Fy6Oc5MnJZG9xrSdS/REdF8JE0ix7wGqmXelmFlsgOkUxOeUx2Lbi6jdTVZmGNWh2jwqM61n
SClz9SgZz/HOYoLVD84QxI9CuIO8qcuFeHoDMuV11cq+t/OcWLfdIBvBJmjsHZWoBLlXN3TZ6CTh
fNuoNXqHWIIUnltD6IJfrsML11K2Zx9F/nEBd34z09/4lR0nn1AQOKo/Mut6bfV47V+oPYIlutHR
enCbOB7SMs9L96VjK+ZsXbpJWoTFdeT1RmveMjjKyeBSJ0Gakf75inbPySIMM3fHMmJJpTGyXr7y
xTm3ItJl9aXibW/cRrjWM0PRmuHKVBUrwl3kPZshtq6iYwZFy9EIAkHZm/I6e5pOQ5PkhNlyBecA
7u76QmfbVKe1mefXYfFEqpbcuyzI1Y9M0csvcoADg7ey6U9RA0jrWPQSF9gcuDsgzGiUVDlE4DRq
XT5LZyH2Z1TVrinCRPIMiNEfbmGamPppaLMIoFpcr9dcfezQyznSgrSHN5QgJMq8ttmNROFPC9NL
fRqMgjjXNDwft14C27zATN1+VQxxllcrlE7xpLOmAi2d5F69XRYfST+Ie/M6TWUj4HYL+arNnLBH
JqgGnWL2LGsD8VxT8TIlVvFI9F8x+hKV/uzleXNS9loc/aL12g243fVN0BGL73GunotAoStRVZyB
dPJCgP/oHDZIoE7MxBeVUfZlMLkj7oDWF/ZTUSxc4SXXVgT1UMWnplkcAQkybjmTFnz6m4Uo6QcO
zuHOqUyHoUsn4aOgpdNsTTc0D3Ee6WePY7+/CS0aZ2+yIVSPeU688GJcV+7rqs0/h2yEINHNlMJa
pS08Djh6+eiqWEXbMddi2uY9i8vWZd2ez9aaU3bq+Pms03YeBXTh2lt/oxu1791amrtahIDFZF7V
79LGgbCxHT28DEHYvyxh5DEGJhiH2C/am3jtKJVcE8ttNgmk42CzrJwhtg0JZcQkNTYXBL36kZ/d
clLfdwb/W7WM/XmSQf/ghGxMXBJ+b6pbCuhZbpx6jNxTZ62nmxDZhMgJKWmYjEFvLfkB7H8nSR3V
MRmNri6j+QmADpPPyO7dfyPtvJbk1q4t+0ONCHjzmkhfWZ5lyBcED4uE9x5f3wN1o3UqkbiJoPpB
oaOQVCs3tlt7mTEfg6SWP1Qxs7y15yvNFrqYKX/38QGJffbURaxIPRr7kv1yKLSgPpFzM35IWW3e
gI3XCKsXYr5GuNAJd20hwnczdF/ZymogPjap3NB4Cc+eTdirL04ZccI2NQeSUeW1t695E5O1jEtp
L6NXWsOCs6p8Q+2sBc8mG/5wZaGtMGTgMiHFQzOsi+KW0kLvIe1CqgpZVkkKIx39mnUiUAm5SiiY
rZ9yOZcfkArytz7CFXcUu8vvUlFJJ72TtE0OxfpnTvbegeNfavHGz0khRnKbbfsy7VklSObA6BMB
5CmNEJhHUj/dG5GiZIvnLA7042fVTaF47i0AEeNVrPWANINc32Vtbe19F9jbOiIHzXtFcgngkxhD
utkh8f/BXnI2TVZaD0FRE6mKHH6QqytbF5TIvYLgMIGcqEK/gOPkrRZx7kWW5oaaRrNbVY4nx38c
F9/v5LfUOh5dUy7B4kScx1CkLCpgvTaAmEPf/3Mgle0PJfEhshIYpaHada1CefB8Jyv31PElx6BS
9X1n4efCVuhSVrQoxE899Q2kM4M8GAVxh+9yCV1oBe/IL/aEK3s6+sRKvPXIAPItVCRBD61SU3Hb
Wr7yW2Eb7hzQZMVaqYKiAuMZRk+uaxJ1oJBFemqJYeJJEXVDAUBukq0nkPa04ipCtsBXzJd4cFJt
A13IyOmT9Slya+K4XkN0G5KDYyGhvI5rAyILHkUG6oEc4T6BdhB96326lxohbk8yfp21gvqJa5By
pd1Q91dLu2iIkwfQ9tpt70iIlxuJVNLPX4p0DunjxMHRwqm+J85puj/gPcpslAK14kEki7B248a9
rf2SYmmlT6rmlX7gdme50PcACApad6jlQSXqbBJIY4vnPCKFAUIVx6RglzQ/ouVj7IeoajZ6n+04
L8IHlBJC/xi6Vfjk1QlpeabiRtOM4YVsO7pLPh3GAfFDxd2T/3S/ZYLPvmrH1iF0z4kGGZJLRQl+
erA1EoEnLI969gVq5Upt01RcrLtBoM2w77ziVwEqKbb1tKLtOdBGGmIOSLJMK6tbh+S3IpvAd7ox
yUokT+DqSV72SXzjcIzd8YTR7+uqKx4lH4wkrLOEjEUTl1sQF7xXzCpsbJgh1ujTAyEI0lI1ULCm
xbk2OYdt0xDFJxJnBH5z/haUM0116FW25OaICkR93+YN9Y1RXigIt2gmgtwdkQUACY4eylRegF9S
AlW+7RJAITfU1qXdQdF9QlxmIaYPQpWEJHcatgqZfp+3Rl7cu4WqsTeABQb4N8j8esNPFJnb56Ki
kHJVD1p7QlVnKDdZDHcVzCEO1hYNVJOm9CxqDkSu5Vcdz/uNkvOeCL2mkHZQc+lnTddtxN0ROelD
l3XhRtVC+gq1rlfB5viF9RZ1YnFKtKELVx7TomwLNR7BkBWSJiujDsh6iVF4HzR8oC1ugmQSW6JL
dsSu6MkjWQivf6aSICrecXsKRCLj3NtrhRf+KUURqFxsKbST8pQ3m12NPwP4GYFzW2xUy1jRp2oi
GkUaV1vliIQRpacM54ljIKRySQRxoPVZvCuGSn4x4PqTLWzTDV9c/E5pHwj+RuP+Q0wogoHBdFMh
oNBsRziCnGnEsRw3gUN+qCSna6Wka5SuQsEmr3AAQgJ9wPhk9US3QB7YMYVxL0rmqq+qIhrr0JC9
D1Pmp+wLtctKEhCpGfBalIhM8YuRDu/NsnuzBrD7W9/SkVngxLUoxOIydN8sszA/3H6Qw0PSpoSR
qE4sEgQVQrA5WpZKt71V4NpAn+jfq0QN/vG7RPkJvKCkZTFMzB8elU0Vci8wEcnmu+aHR/rC4ogn
/0IItTVyW6CmmqNLoMu+9IL4Pqh6WiEk6jLalWUgMrene8J6JIRJGYjsmv5zgxxEdoe8J/T3qg80
HBa1zZr7WPWGoyc13S+Re/W3kuZebzd0XguEg+VxnQdm9y5nkvrc54KECkHh+85+dM8MsoWElrbE
s+l0b+VEAvykK8geOLEpiWsfEvg7AlTODYTisDikZQMMEuJD36+ChmQyjRbyeFK7DdGDuEIBg17d
3A1tWUWClJZPh9h36Arlq4K0wz9Q6pveViIPlJXH1VodfadK9QO58+6xCoU63f2fqhsSKETNCAoB
GbEWGrX5Y9alUtE0H/hPYZ2YO0mvg1Pfue1POahyYrCi+D8NVzRBub/TmZr3y6resQ+Mug8JBURq
iCeFymkrNaVXw5aXy6fel29jNq5lDAs6YjOFtuQiRZNEqKmZqjop6BazwBFQyyYbL3tgA598dK6t
9I5cLvjA6/XDM7WuliojnamQfRFlczIg6rMyNMuJ6A4eLzZ4Y/TzPl43MfPN0LPWifIojEc0J5XQ
mpIJXR1iQskeM+NbMmwI4l83cVkFbdJzLCrUl2n0ZMmTyuTQS6mF8QANUWC9zgV4+eFOpEx28JSF
8mCTsuPz+nFThDfFbW6hjUZj4nlZcpIjJ+z4KbUkmYOmB2EDetx7c693v2Lz6NP1en1kk27asRiZ
T4ZQKTUiVJHrY3va1zpoqHYh8N1eXZURimcED0XpCGDdp6PXv3VhMZLu1bfXjV7O2Fj2TA2brJmS
Lk5r12UkITqL2rhV2jzJab1vAGUo9ea6kcuVZ4k0rWgSVdaGjszz+cAyEyWaAngirKD7rn6tzNP1
vy+Nk342VUwQK47OAiqRdbbsuYGS+KnRFbq+UtEKyiXRbtK3QAMD2nvguUBuCRns/OanXL6WPIyJ
LR78wFgQHrxYL3QZ0JLBYSEDq5PlaftHGlPWbQ0ErxTtPvUygIfVUx/opQ3c4EHOA1Qg4gWBwM/a
+MnImTyR9jJRM5lB63zkOppLUelJBMkD667I37IWb6BU28cSLlifyJu61e9IyBGj1ArqHNXqoTMV
u1TCU5IP+9J1bzO3e/r7+eBXKRqHAR+D/oHzX1WUyJLJtPEgrPBPmkF+wAfTAhXRgfTW1Gvb7WDI
JfULau73AhjsJFb+gd260MQwOyGWyIMduWAIUZMJMWSydXBkYc/FlFxqwtpCX7bN3TWRjn1ICAY0
3q/rI784zsc18MXk+JO+tDLIRU8CP8EkYgiZRsQDSFBLsq0u2n3qLezdi201MTaZewQZqHBuMdZQ
HcOFTSLT4DlxfUQXBwRG2FmGJqucSkzm+YgoiOyhq6L/JPbahqTBLgspssUXvG7m4lg3LJo/UEnl
gEDJXJ/sYNcQqkqoFAev3XzoE1gzJszJIS5f4Cimr9eNXY7JUkUuXU52XdW5Ds/HlMVoIVbIqK0E
X9xJOEuu0ryyihcu3Mv1h5lRN1lWFJ2unXHMXxZDWrlyUw2WszKkV9SBY3LlCRUCVCfX70am2dcH
dbn0cCQkmmjGlh26dyaDaoGqQDFzCadhdaX69aFxoJx08SM01k0DCPi6vZkZ43JUWRKSyL9Pd5fv
m4T6pJG4k/7ToEQddQDWe8DyiXvzl5a4GlkTDMriI1r6ZFOB9KAUGmLnyiuNR/6X6d6FgrXKA8Vc
e5W4sBLHXXN2onIFyzBAcTDoBadF7XzWxKIrairx2MIosKnPkvanpQ8kEcn+GZu4eU9g1l0f38Vy
HC2qwOMk1JZVbbrFgMrGoStiMQ1UW/Npk9Z+O5D1/9oK7qXGemcr06s2GRdhpl62Ep0kc3fXZd+1
wuFNvnAFXqwJU8aGyVypeDGiOjn3SWRlJq3COGXCyeQRrxZHI3rr64X9K8mXc8RAyBBR3iNDbph4
zU2l9KYUyfiZpSCd6EWu1rkBozjqlOCmr7U/jtKCe3aJNWVNsg972q0KsjcbOXC6hdV5se9MXGmd
WCmKxmwHfTylv+zyFqylhR6lBotebSkcIN9uItX7TVGb6MDjl0CEWicLHs/lh0YabFQ5NsAEmFAL
zo2qNdEcMh0k3StrFRa/ZHFAG+zk6N+uL5rLwSmqorNk6NGjknDaQ+n2Wj4UFYV8KR+7yRrag7Sb
mHoLCECZ9ee6sblBsTZVUVcNFbuTQcVK0/qSRTAgjLIHejcPtDxS99eeGlnYXzd1cTTzCOIkkdF5
03Waacdxf5m00FWCZnCBJMcRuETntczzNW92m4rkTVL9Iil43d7lFlc0bixap3XSSKyXc3selMFM
CTywZgg/3cD/itZkDdNjJ8TNwmlyeX5hykKR2hqbRHFGzk35pY7uFih33udmeJCI/wEY6pFV6XUg
aiQk9KOLKMMNmfFXg8T4wjEzLvfz41MBoPLZpmzI6sWK6Zo+pEihNnC3LbIktKrlCwL1l+8kPMuv
JiYfM5PM2pAKKtRjX0r2aSMgidyn9aGg6MtGshb5VCn5CAWgvG0S3Su1mP/t3Tf+ghFXM5JscPUn
vyCOHMdTG36BRJjYpuH+lOoQZJP+PTLyhftoZlfQIKcB3iRGwKti4hlRJdwTysPLiypvLQlH0bqN
UaFLyv9PO+OZ+2VLFEJDn6KEHbJe61ZCYhZcI7SEPFq4JOZWiCXJ4JpwlMfYx7mh3IlCt5bIxOap
9Igc1a/AEBbGMrPdaLbjmpN4DUqcj+cmWi+kzi3iVVRQjLYqlcbWUBwHypkvrPbL3mWTifliabIS
OtpaQTry1WpAaQ6Saiw873cF3FHSYmS5iFPUP9FXy3VhyfTMGYZpjQuA4BT/MBlkUNODS1kN703p
m+/ek/5TxX1ePrTyTiS5pvqntDmK3Q45lKp48ooTyf7a2mqQE9Of14+3z1jIZNef/ZbJZ1CDygfH
wmfgt/Tpzq3uUvGHA6dA0ZBwOurazu+eI7ChQUOSdKOH275fuBJnlhUegS5TZaazuKZXotToSqoX
fI6sgDGs1BkXFjUU1wc6sxmBTnFjAAsi2jB949cUidIPTQyX/pc/cqptqd/9TePcJodS/demRuQQ
YDVCQlCD5PM1nLttrmYhbD+SRG+N3z9mpXZDvdcvpKLrBVuX+wXPEH1TApAaoadprBNufp7D9WAV
K8Iuz81fSijTaWx9/9shYYaHkAzAGpXUT7fuyxHTNxQK9RpmjKo5eV1MBpqKZDTYeX0uBEY+b/Dz
FTkeLRBFRNLUxv90/n+xZakjk77xiDMELWDSjKj/wZUVoX2LqiwPtkpADmVDdNx8U5WqC0j4DdxW
6C20PXIOvX+gUVMHTc2zFfG7rP0NfQmkMq0H1MMbJOdgCyKkQNvEQEIB3msZ/ekdWpvWOgzaV5lG
yQexiKwjSwacfta0zbfMK2hj6RQ9IVSVJdFOVUY6t4Q+4IuhD+630q+C7yQzqkOQdPVvxwiqAz0L
yNVdn4nLs+MzsAnSBdeOW3qyX7Us6pXcpzAkzv8Be20H5kfugz/K74LgYMgLJ/6lFzm+FE3Ci7LB
Wv680L/MBQ6sQs0EIFEBfKmiOI/k7qDzNbcqN5kyOH99O6ugK2QCjibIBzAj5ztH1GkHlkrL5L0o
rbx6owH7Mwb69pMFQ5dHDn9dscitGwYNY+Jki8pa0ZRaAIY8SdHEuwn0hVma+/u8egmjsQHw5iYO
cWbRa+imNDHB9/6nIsc9tMbr9YVweaCp0Fj+NTH5VkIgNDQ4YEKkx4bc5IrdYkM5r6icv25pZjCU
UBGHU8YLGcze+awMVKwHRpmanDHQhZGvUpQlEzODOTMxWdXV0LQtLVvwpF0hWschvN4gFdv9QKP+
pkzF7tv1Ic1ce+QTWWg6MyQb5CPOx4Ta2RDWJphACtRWuoJMcYhwaYREDwQGKt5vqGD5Bs7gSQ06
2/ToAkmTm5QmaLQcbEkOHq//nst9ppPaoWXboCXGumAYWsUQRD6A3pWUqE8qSFwUm+j8LvfB4L2b
g7TwqLmcUcZNOwXpA0Oj5mEyo+gY6IJcg6XNEa08BaXxpx2qYeEgv7yaRjQMT0+iCWOce/JSIx/h
IOVHalZtfvqpSKm5sRWUdGEmL78cVkYCJKEYk6tpstPCjE7hzvcQZiylXxXQZ4cO205ARokmtYS2
PHN3farmhoVSuEGoRBRHd+J85Qx10jcCuC7bSL8lGf2zvgFDbumAutwQFvkIFRgVZbwKOgPnVmjB
Cd3Ctch/GA26q3WC4BQyMBvZDZ8MrZUWXLDLp+dozuSg0gG/XLyqI0cwKjMHr+KZoNWcd4ouNyFk
2qHu9grHJHRdaaV72vr6t7ycvHOzk11I3RVsDUov7KDujpSibWnRO5rgHrqu2nIgLAR8LqeOE1+B
e0ugi+e8PDEHtCChSdHzbSpdj2UORzvs25tMFhbCxzN2uCrx/+ATkYdWJktEhTSXSwXJq8AE1jji
9cRTGL1f/3bjjz13k8b7+F8jkyuMZrC+j3Be7c5vQ1tyKXAuIxsKjz3gCkbOH68rnq+bnHkzWSTW
OTNYmSr44Mlma/wMZbG683mU+Y9eK29VGqW6QvwlSe5jh5pvnIhvFOMSwMvXvhra1+1fLBeLJ7sI
GZT9IJGlGlfxF2+kpqk8asYW31Zs8lXVGr9QLdR+5gqi9RLZqHWUJ/3LdZsXcznapIiAZ9p435qT
IXctjR4B2rUwzAED6hpUIM5lf+O2bIvrpuQxwHM2pdjCpcOaqXMuK+Nv+TI+QNwapQuSb/eoCEtw
eFAZSIZXJ4ImE77WSDsE7okurxsPbW46/mJq27odQkHbLIRpW98Vzm/DOGjtwnUhX9wX4w8Df0rO
RdT458lHGIoeqWMVfP+Q0JtKACzAI7OSktpeqs3i27BPfd2mzpRyd1/Q62qfprL24EWysBH9onYQ
YjZd71hwCCFLD4NnTWmi/NhSB4myMMrGdIELnXBjgi5TbQktLrTK2hZ/PUdC7702fCr2SEMG9cIJ
dHHOWvCM+eAQYslhXWQaI0duOkEsENokXHPiATWss9bJbHGUoJN8V99fn+NZewTa2bhE+UiLnE9x
WAyNVOoUPlmI3cnVdxf1PZdzT11w3GeWLSl1MhO4uGyY6XPXj2hqgE7EuPr8jp35C/7LzhXMhdt3
bjhjEJ3bUGaDGJMdyXwPHrdRYEfBD0n7aJqtrnygRfL3H20ETLMGeVab06yf74uSV/tygLDuoRo+
BkgIbvfgNx/Xzcx9M5UXAZk/fBYO7/O5CaKKa9CxfDvgltgJvhYD/VF9lEP8IF1wjuRxoid7/dN3
5ybiuXOx1wPi86nhh6MyQSu+Qo6woAh7gfTY9SJlmj1VovACBVn8B71dY5tQJvgS0VB2iqnkNR5o
oc4QXEEA1d2R4aN63hBL56MEh4DCtRv9MoxS24NJoJC1b0zjuxqk0s+//15EOUSOZFEiQj6JV+c1
+7EVHd+u1X7teJSzW+necv66bogt+tXMZMskshMS08UMBW+08+/dSrQR86YR8/X6eOYWs64S+tbJ
tpORHa+fL8evpeYQt1SB8cQG2f+kU9U3yQzzJx66yq9B9zgAr1ucudCwg8tFDIe1LU7O1RKxWCay
C2xeI/QjiY1wy+T90yVlRb8D0pEtsaQFV29mlP/z6OXxw9vn847/MkrBMYWcJz+lly0swry1Y94B
PdIZThsv+EFLpiYuijkQI8lDghRh+prR8kW1LTXG7566cIjPbNyzIU0+I0zYSlMS7FC4unbLcmNU
/h7hvYXZmjMD+RSn3LJk/I/J+kAopVALqq75cua6loo7h+Zz8GPb64tCvTwZVItnp05VIcw0Y2JG
aYo0COqxFy94a/UCB/L5uoGZcYw5JhPHlDgb+ZjzdZ45WejpaY3OkNf+8Sv0mQBxULG7cAXNLO4x
1QvZidONV+1k34oALD1Bp6AUqMKJwBo5CYBjyQcpLtqE+oXJufRNKYcb0wYSMhKfnvH5qArAeWGf
hMCu6RyDbwGofdAPYsIhuTVkoHFIBlnFBnHRv/+a3BoEPPEgVHCo53aH3ENgBKkum6Z6Wwk1dEsE
KKjS5rqZuQuD4k+JGAxxC4nQxbkdvewsLS4SBIIivK7MI+D5aJkvKvw3YADkBip/kyMF6u6a9BUQ
QGc+F6A4m59ZdqOOpfubrr4ncnv9Z80sVoJ1IpU4eMfUyky2Hl3wiM/So8YW39FxSZ98uTCxc8uI
VcSU0jAINGJyiCBY1eVRigWTa7+nXau8r0hpQwUpl4og5jaGyeWPCglxC0mbeDOuoesuHALwOW62
p8l47YbaAZTpwojmzYwBn/FpoU19s8FVS8XkYLTddLB18rhaqK9M5f76zMxZ4ZzicqFymHfLZDBI
iFkUTlD23pYnbWR0DSGciIWhzEw/WRX8Zok8FvDvyeLPwzwTlYT3p1HXe42OQOZvwWOeGQdD0Hmz
E0nSOUzO1309uLUSFYxjcJpXSCvbkpIlMTL+NjZAoetYLcH8mwbp9+lIuiqpA8WguL2y1lKNSja5
ArNf2C4zN+KZlcli7kFnD02AlaaHQUKEoIZZ2o96qOLCY3LuswFGpr6FFBSFnJPpB1ss9WbmR7Te
hQeBNh4VlIhT+bvrq+wiCjF+NjY+GxTP6cKDUQoZTbbKi2xHLeiXBAJBJvzYW+CGNT5kllfruv7z
39ikQJVCa6I40xO3cgoHMUdsAoTd+A0e8SGTHouUyFX8ADbturWZ8we4/RhpIZc/JijP1x+Rb01P
FXiFCkocqAEc4sZY6zUXJ0WxRrNw+c9NG/E+AhwmIVq0UM6t5Q4y4HRGoTU7mMdRgUIytY1cLrw+
5pbhGMABry6NAarJmGoN/oMlQCRAGng3xt6COEMI1SsBbi54AbMD+mJq/Clf3E1fpZPW0jGlFNa3
iJ7zaJVpQ78u9L74cX2m5g4j8qCcdTgbzNhkVH6T+gwaU9ACDwgi3wOpWlgMSyYmo+kR9XMzBxNF
1llPA4rZhBBd9+n6QOan59+BjEvyyzfzeqrUBwsrZovwJG8ClSzYkyL8F1cr6emxRpPyJpLjkzMC
io84JPSWQKpSn8eimMZyUGb1wLiGt4pgLsXv5g6LL/aMyYOxN6HjuE7Kxs1ojSwLFDXTxjVWroxk
qANJ2kdSPg2317/mrNVRN4jYNoGeqYvSRq5Wun4e2UMaHcktZtFvWepWdOkgMGrX5oK5yyInjkTS
Av+xN66hL7Mnt4kBmQx78HLtHniWAJ5NUkWAtM+tdh8TYdeAEQWb68O8LK2c2J0sf1UC7YLIRES6
dED7cKvmj70C121XMVpKO1LkUQEjbZEQhMJ93fjsIfllzJN9oTsj6z7GNlkTVg5MQLETHvrIRb6i
pTcw/nvn5uwbT3aI2kH69NJxrPLJlcCiovOu0458fVSz+/DLqMaV9WUm4dS7NUI58BAsmMNa9aMt
a9ptXFR9/SUpis9CwklASEe9zKCTB4+aGtFzY1EVuU2pEsKvNOCzXg2qKzd+ITZD/7LzLdin9UoF
YQYdQxEPIuyr4Kej63bjvjfpwvkzrpSLn2Ja6lhgQM3j9IHYyNR41VnFG8Ivf8cmqIWaPvHIdBfu
htnv+8XOZNUo4PWI6TNkQYZHOCBrWcEwGX7AhPwv/FSWHtFQgrzUWE6cSDcn5AF9i/Up9EhspsDG
QIQvGJn7bHhA1IJTojpTx6SIXQxaHaYoKCPTzU5a5Jzqynz9+1WJ42OR+qGIwZz20RkZGsGUYER2
GOjJN13so0MB9fHkoeD3qsXh23Vzcw9r3eLlRdkPHhA6JucL02tG8CDy8nYEZLmpDsRh0+Y7yrtO
f6wFMJ3GbdSuS2d73e74Z6eLkLfY6HsxZzQmnptNEcVoalfkchL8E/wldReWvbgSU618MKujF712
dQoldbEibvzD54YpDpUIIqAnOGbYJoZza+grX0EcwgVzC8KsMk6C170LpQKkhZTGKq7NN5Dfw1vV
Zv26CnrU4kP/yVWUH63kvipmEd4Jej/swgbshkuHzMJb5dIL4ffxZShh4DoVpw/ISBBLYexlWuXK
typ7a5P365/+8sY8//uTcy+JS7QRPIlHtrQLhVdDBmj2GMU7zVxnbv3Xu+bc2GR5qUGiwlhjME60
Fl0P+CfYJtBB14c0czuygDnNeAmhMahOqxHksmrILBI4oIx9pRqvWvhDUV6EpFvl2imUX/L2pmy2
QNrkcCmXL83M15hkojwPUcMxH3O+lBOjSaNcqbSVLH2XQtR5R7YtfNM/hmZT5VSUYDW1dmO1L05Y
bh3rdjEYoF7upnEfUbcw9niQ6J8sagFqrtk1LGr60zeAYVCqRxPwWKkU9NAQINzXoHabgG2s2whM
2Um67eTNUIMDX7fqg5zZpbfPcXl7B7x9i9DGrqFNuHtuAXqg0ysKoZ1r3rY1Vbt3oJkGz2qx75Gk
68xilZQ/aS5ah8Jtlf2I1d9l8WyZ96q1C3pxhwi1QYYjip9r45gkS9HOGX/sfOiT1ez7hjMkEUOn
uR28G0RtYpGI4ngqLa1ryk3XffCkwX25vuJmNtHZF59MetB1goBotwaZYFu3ZMn5js+81Fls7omH
+IKvsjDBysS3BuAcmqWLuRTWZ0WTvxgdww44TGPLEpJG/YcIB/L6EC8vvLMvO61z8LOqgWjXaKAt
dNvNwB1Th+kjWnLdjCxfnsjjJcALhfDP2PRxvn+cvgf0UWOnHzob3iQ9ms9J9NvSjlL9aBjCCoj2
EMLaemuLEIjMVlY+iN+vWk0H6tWuBAKTmXLbdrsSjJogZAve7+eVO7kyzn7gxOV3Yho3YIvyIaDq
VOYxALSaqDHm2POQXerfUS+tRsKs4T4M/o80ox44XlXoJiSdZfc+aCjrkfI6ei7uTZiMhXEnl/rP
69/xsugNggAPDRR7eSITfpwcAkQrxL4v+Y7uIK8Fw7bCF987IJ0oU2MUwA1TjSeTEDmpPCt/I15e
dx+wQha+1uyq+fIrJvtRRkvCCB1+hUgngep85NR6JrCrFwY7u2i+mJnsP9GEVRQ5rbZqC0t5SgZJ
HKt9tJtOGwo6oCC01giJ2qEjE70EO7lBwr5eBaOeTqn45sKDZca959sjHGuZFDbTJTX99qI1ZDAu
tVWUP6Ik5BUHRY3giccrw1rX1ruRfheZf17G/Oun1sFJtr63BXVD365/mM+j/mKxfvklk+9Pv4ui
KCW/pGwGmGv7mpLeJBxh5kcLMD8YYgkEnCDfi+WTKG7d4a7rX1QBgdhgXxO1DoJ+JdfHgnRHaW5i
rbIDUGmdWtGS9Q7oi7dmtrv+m2d80PHrjR2/ugYzdFp/DiuqNRBJ1SgMfndktHm+C4q3Kkp111Ev
4jSDXVFHQhW8VC0cPrOrlSkb4RiwJKYXJ4AqPW38QUPIBnGRukLbNxaaD0i10cKKvXwNjWP819Jk
XlzTgQZcYIkKCN4p9KB42wp4lF7rC2NasjTZGnLMpDkhllxFXDvc3ENC7DR6UOsFH/6zou5yrf1n
TNNbCWCtafQep6Cfj6rEQCH5x+iY1bAV/cdaCDYyR6Ur2YNwJ4k7WTm6/o1q4RW9Rta7kr0a5sB/
+NH2t6TDaey9T6zYDvJNio5Q9tZbjwsLbXa6xwgijXCkYD+38Zcnv65EDpUT/GBdcO46D4hvYYDS
RSG46pRtKKvbThyI5Bhr0JY/QudXgd6zjR7WbrAatJKXegLnV/6XHzQ5NwZPzTu62bRVog/btM9s
SYSmY51KT7YRuiGic1OKD22lrwz/7693UlRjXwnfAyT+ZJnEciy0PtrNK5QtiFcJt04TbaooWyhI
mBsidgzyFGMa6aKEVyhDKpUNLoROEwJbQDFjhbogOgI9bFuwm8KW/6+zc+i9BMDIDRuHPcUyjRkt
DHjOUR9ZJ2P0hfi7Oe1jRXegD7yYYyaAad65yjq1pFel0tdyl9pWqj2jo3wAxXqyoCoDb3rUW+ne
V9Wt1oQLIfr5r/Llt0x8ijq04O5pfP16DIpoO4SxRP02Bc0BF1dp7UKMj+gE1vHCFpjZAWffYPzv
v+wAJ6eLMKE8CVmJ4BAZ7dYfkk1a/X3i2NRojWCAHHmkjifrOqIEQfLH4YXBEYCybVUL2YD5D/jF
wuQ8lRrEPcWEgcTWnWu8dcqhjPdh+6Z0j3F6pGpRlU9turSERj97cuKdjWuyaahVcj00UXEFjRdp
eHMEZxeJRyF5KNAEqagqo9ZvKbo1O2XKWIal01NO3uh8yrSKR7TeM1JVZ1846j6GyJ0m1sIbevxg
F0P7YmbyQQskcXpjNIMQlZ21Ow8dqQS421NKrxvg5YWjePTqr5mbfEmcfhkeHrdUmD5I8VYIbikQ
993fqCQR+IDSzM1op8mHpKIM3S54HNc/KQDC808aBXEkVRHHrlJ6ECzFe8jct01k/jeb7T+f1BCl
czPo0RFyixhjpj2V1X2gvw/O0/XvOJ4T//tnpLvq3ETqi55Yd8xaOAgrsQW/LSxYWPpWk+dZmFYi
TAos1J63Uzreup17HOUQrg9kXMXTgVBjQx0IjYFjDfr5QNyclntTZErKQoHOiiqUeSvlFXUwN4K+
VKMx5yXjA4zpUWI2CpCtiTVUE7QyYGbQvWn6P5on75Nqn6edrQdw0617cQBY1eGTGBGNnjvRKHdm
92zVqKp9WOqdqHykxoegoEL5YFXJukzTtdreCMZPUy/ssJIXfLq54+7sB49O35dze9TTipAR5e4K
5fJeDnoCMmn1S7HoOeW/CCnKj/1XsNnJjdcPvi204r3p1dHC75iZpbOfMZklAl28MiEvrrycQISs
VyJvjLo5hJC+YLGgZOtWwVIH/HgUTJbGmdHJyeTGson+JEbjYZMQyGqTflX4yYYyUbsG0ScqL6ax
SH0bN+eFVVzEz5iaDLvn/IuraackeseC1NpiVR6DCEqnQGH32ryLjPukL/6oevxU6MLh+kaYi2Vy
zP/HsDk5nNxGiSK+8viW/Fa33yX5zye90fyWFocqoMxngOF3kyMqVmsLd8Bnqf/loHELx1iMeBFD
MOpUctBf0VZVl8Ubz7TyNZo14klyYFQ0gK1WUdK2tmoFz14Uw5RtB89Gv0PGk6OASzKWzreZ04eP
8e8Pmsy9J9clgU0+hk7bftx8b6lzapKFI26m+s48szKda13PG6fHSsBd16Df4fevdI9z7a0V82cB
E9ZLVsROjRS0sWgPITDvBMXD/jkLqjUE4bR6ly0iqNFqGN4X1sP8Qhwz62PbtDWNw5VJksVZz5yk
9UvX30TKQYm2DX1HHQpTPUXhN7FqQ867bnYuLMc3+desfL7+w4FGIwvl6lVrEWQc5SM9Hnf+pqIO
rCjXJtTa1PnZBIC6CnoryRIZNmXtK/jjkfAEOFk2bFhuAeHJyrwpl37fOPEXK5U+L3wicbw3picR
1Vy5J/BVdLVdj6qpYdUgo/2AzHQZfu+HhSUiLdmbLEQhdSPEIvgcgd/tCaZIfrvypG2WoUt49LOX
xnzWtFsg615XE5K8RfoDTejfQbf2pUc9WwRcjJ//2vgnS1Yf9FhqgnF6tPekHg5FNGzRSF3V/oss
2GH92qsyUY1vec8vWrir54LuI93o/338aakH8DGtk2glJtpa4dycIifb6s6tQ0Is5rmUfVge9JCF
cMP/YtUSCbKNtVOfd+SXO1Dgei6MStFWQ/TdisSVlrwD014Z+YtuHvKutA3jWVCFhcFOJ56GQnA9
9A3gKsg4JxP/pxFbWhYFkzoW8QBk326pSdBOivRaNE9punAAT2M3GPgkh1C/LYtwziZ+iVIg7d2g
O2g3NSWENexf2apXVqhtlGipDml6l4+DGc2QhqXG9wIUp8EET4gLgARORKew0z5MAfEjj1Ti+UAK
2g3G4B/cIokW3OKZQeq0F0K1oNkHuOBkkGi35qOOTWh3MAJWrLJ6TbD2HRma4IggvLS6fpLNmgMq
BUODAjH18/D/smyKOkWIGhg31/cPNaeyGu1W4H/SUuT7M3r0dUvyQektIWs7XpwW4cTzE9OFQztK
G9KuWVASpCPMhEpg4q0GMkIKxPt313kpEwDlb7KxI6fSy89IT5r67vp4L+Ic098xfpAvA67CzhJr
h9+hB87KlJ1thM5X/MA5qWa3sCWc5GT4dixtkMlZmf7JEhaiGxdbZvIhJmdzOVAx38v8ABWRdLs1
3RW10ug0IDmaiOEG4vqmkLWFfTqznM++/uSAdlCV0gIoq4TyvE2QHQsAHpG3FZq90H2//oVnTXE3
kkymt+uC8FM6Vi3nFjsHYDoRrV0mb6LCX8vN2nEWDoRxzVysKZqwqG2jFFafLl4zTI3/S9qZ7ciN
JFn0iwhwX16DseWeKSmlynwhJJXEfd/59XOowbQiPDhBSN3orodqIC3caW5ubnbtXt2vaGIMztPU
gE79Mq2VUpZNALeFWRHggfhKjWS9y8oZPx6g9ftLqvdn4v9zfccuktpfPgmS+P+MCNlEUAXIE5q8
WuSaUTYaQ3K9kzS//SftnGRn2pF+9ONJ/pgNSbRPiqK/bwBIdUw1SOFNjFrqWv1BfDiLP0gI62WA
9luoy6xa3VqyWwVAFOyt4d1ZKCkGL054U8IL3zpblKdCw62UtR8gFkD+9wdYXJN06wDwC8UBtYn1
yUr5AVaEWKbiptJOQ0NPfkA7M0ejABUmp6J3TsP+u26sZHcXd6loXfge0qiPBqKvjCHJh6B5nCBd
VcNvIOL7/ots75NqX1crK172s98LFnYcVbqyyyoWrHnvSfxhLB5S/ed1N1s8mM5vE0JVNS/lCWkp
TNCFlavvYNtS+6mbADOs4cbXFjP//ycxVk9RPkhy9k+Lxse8fZccea+uTh8tBtKT9QiR3Ik1LYZw
HysNL09UUPVDj+4qTyHYsi1nJWzPKeNlrPm9e0LYzp0sNox594bpGSkD3Xk0zfshO4QASppb2jjX
P9bSFjKKy7gTPHozI+/5FppamaDX68RuUbyE/Vc/oguxVjdZsfHrGJx8JqQRlbTvsIH8Nh1pRLDR
CqTifX0lSxnGyUrExFSlj9ebJVbSRPuk9tqubbZy18cbRVs5Q0sOQUERhI+OCC8TU+d7BgBCR4ye
nh4YA7/ap/Qnxn9a1Edb4673DteXtbh5J8aE06Qkhjl0CsZ6r9+Z/kvEIHDVfbtuZHHvTozMP+Lk
C3kEIpIzjFjcPmr3kJp7VLGRNFyLeIurobkMr4UxD/IJ7mY3mY8SOTdpAW4k/z50/WZE79lQdlWp
7uzgY0K7VEGPdcrcttqO2lMwfK3WCEcXl/v7V/wiiThZLiCqLpQKfkUWMdnydTBuNZS513gWl6zA
lExaD+UCDxjBTRyHq9SMgeJD+6PHW8d+lIatvVZFXdpRstz59U3f3nCEHTWhcasRKUzc2keByXmr
gYv20Qq04lcpVoxKsP/APsCjYVYTOHeQEf4B2ZmtKDL9wzYpZxmLJLePMVRuaF+iV0c7ZEqqnR/b
7YNtT8VOjvoxfxhMq4bOyk7s8kcvMa0HBC73HdWdogC5Xz9Rf8h1gqYYAFvgcLmRyeUeivwcpXc7
bZr7rtMG+ZCkxkCCUOmFvtW1zF8jtl7cRggSGRacAZ/iYHoZIGI91uCxpdJ57EPVVRjdbvx49+cH
jQLSf8wI+XFSI6TUmOzj6GndRusRUrTyDcwbT1GbHP87W4Jn6DEld6nDVpe92cldFj8kxWO7BmRd
TGLInOCHojimXZRofSTmao1P6JpG9KOFDqOU2w2SmjycdYRvq2doGbc5THrVGuhz6YBBljZTkVt4
v8hZkWSqIrUh36xU1G3m7VIFiAwUan9KnjmnadRZWCTDizyShCu5KBQo8S1WWFZ+uy8i62dSGPrK
A3kpFYYV3KakgiVA9OcnzGv1QAKLznsxr+9CQLp+FqzcW4v7hdrDzBkG+4JYwzS7oC2niXlFJJHj
7TC8V0q1MQcG+odybQpzaTkIdQHyYKKPeo2wZ8gw5eU4cqPEiIjZ+UuXPF/37kUDM1u0Dt0UvA5C
5m47nSElCYsxZtBvexM13//GAP1zVAqJ3+IIpONHg+/ojEDCK/gvlS6EzoI1/YiLjtLsWogSUOjn
20NuL3z1vFLTsorQfhtq76CEO0elGJBuEUPVjM9+NIv43M+auFC8/c3qfhsW0oqu8BmPTRi5tMrs
K3Npru6rK6CTJXc7XZtwZyh1gvJ3wNp89Q2enq027CTb2I/GSoY0xzHxbgJtThsROmPe6IIn0Cqx
7GgCuFJZiodw1vehot7Rf6m66NkZfBPq6eRehjXg+g4uLg8AE9R4EEo54jRzajp643WYHTsYwpRS
28aRhVS99jmT/r1uatlNuNuZRDWZsBP7slCip5k5z2J1heaa3r2VP40mtHg3qvYjL4+G8SKpn6xu
5QKZz+jFxs7MEpRdIaMWcXk65LMkcqzQRPhTBZ2T/VuC77Xjg97vr69w8TQjJUaooDgIWuU8+uV6
F1iliqmy4ZVVK9XR86O1vumaEeG5DadPxiWPEdjcPvee/MmCCfr6Oha3jLiH9NacX4oyYtJoOUg+
EpVGqf1R+uFNAWEu2Oij3b+X1dok89JDBIrE/1gTFqTJvLX7nBOG8jiJtNzuqHxukH2DFeSL1zmP
ivHl+voWy5oMeQEUBwbDVMm8ASepMxKNUhpKmETD6aWfUhfVwFdUgj9nMhJ5zJcYGcqxWYHkjvaP
5oxbtdW3rV3sLCTSr/+W5b3+/VOEXMrrojFJSkKYY/RuKZFFPSJi2xrNLhlWTC1sNMARRvVmsAIv
ZcE9a6TL0a3Fc9Bm2hY1kuHbwDiaVrr17XcEkK8vbM2a8FnD1m465FI5d7yXzem19P8ZfJUGBE8m
59bMjtfNLQQyJiJNFgZZEZeQkCfWRWVMas/gHniQA+W3VvrXaD6glrwSMBfiNKIcDBeQ/zIQLzIx
6UMlhVU6D9XRLKs+mT1sFreZflQS9LdUXs/FStl2aR8VSrbqPIsEAa2wMDttQYR7RM1keh5KN8iG
O3WHRv2ua+qVMcsFX4QYlUI02kIQgojsfbJkVr48j3PWCDQP3FEbpP7wkdTfeLH1bP4xHo3EAYOz
lhHEXTTjhLVNfj54MfKfbgSjfSvZm4bOQs85+3PfODEj6mVUtVoYzWzGI8WO6oeidr1CZW5pJf4v
3XDIwDh0w5gfB04mnLDSMdqmmBjsnIoK1C0UxbDtZGp5Nyb6izTU4Ysdjtp3rzSb/ZgxwB5EZhts
9AAR6pXjt+Sn7CxNOT4lZ0L4KQgxK4iQqlwTw3sov0PBmUwzLvrWYL7cqTfhWg1u0U9PDArnfaq9
MsxNDObQlLQJwuav6A9v1Dxy+/RdCVbO+9KLDazx7wUKSacU2GraIBHEE/y+sGuwNQ3ML3OeC2/k
XpIJ2LRtnPLrdV9aW+Z8PZ9cHeCg0qELWCZjWy9lTqAJzM95YB8kZ3ou0YHrs1Wo6LwUIYU5W6qQ
gxre4Gl1piVuof4Yit2AfrN+4zv3lnNj6U9O89qm+9JIEG6/6b2V59ZiTLChbgEyMuuKCldl2zdT
7udscyP7EBQcG0vbd7YrM3vUr7GNXGCGfsUD3qeoAzHhznDt+ebG/uB1UsjmamYhU6IO613fjwBF
Uj1lZMP7rvtRwWxtr97CNPhRQoR721soQ1MAdrjEg/Tm+tdeWj3dcwSS6C3zTBMClNOjI2BkOjvv
2UgYQJAVHaJ6b0vxoUynw3VjFziZefkn1sSKXh5pflOEBvWp7KlVkF0vqxJU9wvByw1yfdun0Tar
1Icy2BfKVnWtGzP8VET3BGl01xFdiJ6HrbRVopUftpBy8rvmdvQsIAEJ5flnkZDgoqTGLgy0J+Oy
eOJqWNnopesbrCZztbxVbVhGzk04sRdUUjOf5ji04u3YxUCBRqu/QWOyDFFVdpqP13d7MYCcmpx/
0slJ1tsmVkk9yTtnQsDya9e+mtOuV2ivfxkQA0Y0UHq7bnNxIzlDbBb+pIvEoRAo+nFUscqkd1Bz
rO97bw13t7iR6K9ST+I17ohgJsVT4gkoBjrs9b2c3FnDB0k9OP3L9YUsngve/AZtZAXJPuFz2blW
lWY+nws/e4416bYMyo+jDdtx2z4GSMZfN7e4byh8mPADabysBHNy4/dNCv7Z1dqyvqvN3Lk3pzW6
hPmPiFEWD/yPEcEfiojCYNBhxDCGrROXyIrE21JduT+W3Q5mSLrjnHYc4dztEvKuLIphRej09KXq
FeYpi5uwD44SbMJTrB/bwrnrjR+Ws5YS/D+mZyGDmQFRE8djTZSMkDt2yJFbbduEb4qEulyl7rvA
c4c2PaTGe58PB19Za/8sOeXMjAU0Eq4qQ2xQdyVNYjsDwjeFVfTU+jX1TXmKH8pOQUDVb+qVl87S
p6SIC/4JWBCzgELAomZrSCCtKKZAsei1NxO3Q/Djuk8uJnunRmanPY0fw1TLfYCRTnKczVBAcO5L
u8Rga6NZbHk4TFTAssh5GSwHYY/w3//yBwinIqe7JyUpP8CX0r2eHazpzfce9fHQ1P6urV5U+ZOt
/aSbfN3u0mE8XbdwTuqq0exU42MaUY5Ow8E2h+11C0s51kzlQYgEksnL53xnK1/xtboeOe7wwGrK
TuleI+mgS8cWGuSEGdLr5pa8k+IQorQzFpDazbk5Y/KguQ0ImYpyrzi9GzXwdETvuRTurhta2rlT
Q0KKXBdG5oNZgXy/yD62U/ZJy6aVtSx5Ph3JGYPMXX1BsxfqXqLZHRlU0PxjU08un7O/edifmphX
eeL3htwkZfrrZdG/cltazKTzpnRb323K53KNO3rx45wsSHByJ3bkMvT4OGN8q1QdMhcQ0NnRZlhL
ctYMCW49SJHadjE7F3m3iv3aJQ9V/cEKVvKcpe9DmZgeCIMpl+RNQzTZk+nZnNnEzjed9FYU5bH3
s5X7ecnTTOCYiOmq/E98iHqBbEy6RWiw4whtbk9pmaZQotfr/rxUR/slUD1zrUMgKjZU5SayshYB
RnRHpPe21A6qpDFmI7sjNLP9EMDB+k2DA7kcq73T+jufI2UXvpu09orfL0ZjhAdgy4dl3kCP+dwr
tcLsae6lhPypYUw97IZNPNCP1XOw9Tn67I6bhyUj8+GGaR03n9ZmpeegJKYPpz9AOBamUyaplc31
LtKGrN3H1l2GEh4IAT+Vd22e815yr+//ksuemhTOhuH1kV/49OadatiHzbc6POS9tp2ab9ftLEHu
+M6/N1c4G0bmjKE1EyaOxhDCd55tih5uS6u69RtIzhiN2lrNN22KD32f7SI1hJznj6do5tfR6Y8Q
EicdoQK7nze4Tr1NolK+RyPT/jEZ30vz2xg8oNXixvqhbv+iAIdM3y890LlJK+yyrY1BTLOekKpE
R99CCSr37tXoY2NvI/Nb1G2vb/ZSan1qTtjrMicrk2j2uH4wfcnGctfpJnPwVBfnOpzyp4q8v3Z1
VgQkTKCpJr7twiaMHLuG2hGVq+1YbvPicZKh21mjgFlcFg87jd7zrJAinM8gnPJWD7FTph/nQ9GV
h0Hxt3b5YK+VERZNQUo3k02DCRPv86JKA7OKSkKBrKDzd9SkbYoggPc1/FP593nz5nYWg7wm1Wex
PxyO9tCAridzaHaNAaHMSxc/yWbvWsp93ayc9qWr49TYnDWd3LtKGBd+YGEs6+rs0EWKjNieDs1a
izb2dR9cMyUkYHE8lXqqYErrH63xeyI9k62v2FgKXjCnkeGpEEMDVhGWU9NXzSMcomjLTdzmLniT
DRJLG+evVnNiSUi7mLJxJifHkt8wBKoxW+Y9dt3b9S1bCv+nyxH8Oyo7Xc4zjBh6yNTxh7oMN4px
UJRP6Vhu6uGpLHfXLS5uIOKHqO1Qa75g6uKy8ZEYo1o/BI96vi/kmzD5BOfef2dF8LoRUHU7lFgp
MkTwFF96n5LpNlTUpyTw1i7x+UsId+hMWs+LjfUQkIRQG4CRUCKb+jkkobuKsbgeYj2zTDYtFGiJ
dKMjWsr1Y9z6DIp6quIadrXyGxbeHvwEWCbgs6CMJR7poQDwUcw/AdY11dp11bYwbjr4A2Xre7eK
rlsIVXP7Eeg/hTXojYWDptZDXk/ziyA1OtidpD3ydZ90czgyDnCX+ubaAMuchIgbzMYyLTN3XEF+
nh+6SamGVtP4moD6dr1p76jQX/eXhdAxQ+xmgXKo8WHRPbeQ1XUyVhr9sUB6L/zHdBw2UbJSk16z
IfiknoSylZbYmHros+z32JLuFXvYX1/Jwvk6W4nwbfowNjS/wBOqKGe6303Km1D7qMBF9d/Ygbv+
fMcm2H8VyN7h2Na7TS4/AYhoo8JdB0kvbRs1Aarr/GNm+j83pNJlLLWKZ/VUAazatNVYxJDbKc7W
U1BGBNuZB/kubUtn51ETvwn6ob8ZgDHAtaNlR50RBoBQpjWXLwNkdeyyP0xBEO2x1v5gHEcON1VQ
ZrBuOh6ygFVEATIcJoib0zEG+Ntw6qxjSycDHFJea7s4KdSNIU3DF6+f5LfIr/17JyzG98FPLO8l
blXtTW/h0MkDiXpwL1v+wU4U818vjKdnK1GZDZXsLjsURZH1oMD8PnKnAR2xQ+U1VnfvVLFU7rU6
VoKD4vvBl8ro+i9SVWoazIV58FaMthJuJN9DJc1u1O5IYzDb91EVOSv33VJgARoF1I+XOXgv4b6b
Cq7BVKFk6mXNtjEOFelroR+H8r7Qd6n94bpTLX3rU2vq+bf2ozYcIxVrVtnTk2ZUrQk2NsWN62aW
zsipGcGl6njCfUbMKBDppS+x96Frv5erDbB5b8SwBbUPCDlyVGg559WepD6VZwSOBiOjW5ffC22r
pgdNf4oDZFSKOyk6ACRyymfTXHlEL70pGRj/bXZe/YnZvkEfi/cAFT7t3w7aoTz9kKBJY3Y7w+g2
sv5US7sGgoQ1ZPcF/x555UzcqxI+aT0B2zw3bJdTIwHMSl307L7r+fvUDXvgUX732sb1remPO5sH
wSw6MjBwExsvXKU3U5Dfjpp1uP6FF26os58i7EFT2Ql9GX6K3ismhMjGVjIKwMuN77Z5fKPma3w/
C4kUC+eGmiGksiWSJXiml4V62qdukpsf8wRBGruIXSP1Hlsp/0l/4ViP9cdCt/+9vtAldPipYZEs
wUiVuJeUDrG0fLrx5IRkx04tt5H05kE2O+hKiiyO7qKptvLbOJC8O9lKQuZrizr46Y2aLLlNbCoU
19PuWVbH6BilNhKXOqR0KvP/XvMWxMbwufPpy28iPShvg74zbkdZTp7liAs58/MVfOmSC5OV0vAB
yGUghil4UuRPdRN0AwgnqetcD1S7bNcGUUF/Q6Ul3lVV/ImKzLORHKYy1jbKsCbCsRCJwJKAvpux
R2A8hBABrnGStFBOSQjSL5oWHJza+mwqa5i1hUiEjOpc/KHaQEoshtc+Gkyj5OuN/bQx6Wkw+9YG
hxR4xXU/uRjfnw8nzQxFBY8jzyCy88NZKz0dMXtM3VJ9G3hg6vCqbytlm063nfwKNR7skEFw1Mph
kzDNIGtPSXgT+EdZc1X+3fVfc7m7c8Ga1ztUXNwtppAKyUk0SfjPjFtPQbMd2zFzk+GPozykxAZi
R6DG8SaR4qYNOksbABigNUKtN9wOxruqfh7Wpkcvk9NzM0KoIWnRyjrHTArvQa8/jk68sluXwWy2
QLZtQtUDwbGQnBrJGCqpgYVca3ej/JpNW3D9h2SCn+rm+odZWow2K4frcEogiS5kj6Y5eXwZ2EqR
tWuemyyk2duk6cqCFpyRjqgGIg0j4N5E0SPLNyz0vjBjjq8G4qiBkn52+ozxlOSjU4O/Z1QnkTrk
rSuYR2YtTH/TGOHHRv2ot9GDp3warMKVtNWp0Msrex6PMmnjIPYD/7wQeOj2aXoll6nrZw7irBrc
dKE1PVG43UAAsysm6H7Gb0OX7pMaQJTx8fr2L/Q6z+0LzhT5ktGZTZXSlHD2XdltylFCUVYJHifv
Z1WH+1HSGdAivR/WSmpLXkY7idtr1obk3JwHiDwHljJlNd+EF2zYPajpds5VvOFuitf6PZdhj2X+
tiVCRsKeieAgxJY2NQBoIVIZ7rTwzl5Ddy2uiXE3ehczMblYJoSEj1KzSRrAMNNGkXNmY/bt+Jg0
75l0WPl0i65zYms+Widp19DpdRtb2OItSYr8Q1ZIkY+ml7u69W2i3hzq+xwU0vDpuuGFNfIyAlFG
fIB2ROxmqI4d1paeZ+DVfvqZtFEzLkrmB6Nba1WEZdEWr37cgwoi/zlfo9RXaRa1BeLIak377KCq
B7mA5L1uN82f9zfBOYPpxIoBilTMJotmLFV/LLFVH0zlYUKPuh6UzdSu7N9CO+jckHDmCm2szGTA
UJvexcHDVBwG7V/V3g3ULK1202V3tEBk9XOe39j1ro1frn+/y8wR8zqtNW5nCA7F0k1mOIlPbpi5
ntEDiGIUHq3pfm5PWh+zunAh+47XxjYWzt+ZTeH+1Qjzaqpjc9KTvRPtldQ7Wtqt0aw1uNYWJwQV
9NGMqBiYPtPQ4ITakUWNmzb+rhjettE7N5T3of12fUMvn6xnG6oLlQlyjhFZERaXWZTAbpt6O+nv
U63z5naHqLr5c2tcZOinkcYwxz0fmZNjPw5yx7CLwjs8D3caI7xxdS9ReIvLYV+2PQiLduX2XDqE
pxaFj2cYbYhkMsqfklIc6uGrlDKgbJv7MEg30moWtWhN5UFJ92OmZBOOPKi3KIgr1tcM+XbMLOhq
gPuP+Vb1GbZZezNffDtoIDTD1kAYkQyTHJ7vpterfde2ikT300UPbGYdC0zVjeQHO3rhAXX9211k
O7M1pMHA25CGXlwPQWhkdeJhTXK+1imDS/r7dQMX7o8BQMxwiiDvSFqlni+ny2sLfSUY/DNgqNQv
u+axzj9HI7JqaBek9bHo13gZ1kwKO5ikPc8zlW/kj+8JnT9opXOYCROwl18723Cdtbnyi1xeWKNw
76nt1HQZtczNMDza6l5Tc5Ltw/V9vIhXgg0hLfMmf0qtABsBcdHz904PxdiwLfWVw7zkELzEqF5Q
/MMlhMMMyhXe6RA7VfEp0VK3KlYcYnmzfhsQzq4ZN+OU5rOB4SOvdEV5WeUmW1vD7CAnAakxRi2K
G0zYgb9H92Mz6Ws+tmJCnEzIlYhKx7xNdWBudP+z7Kx8h+VtAk2tzm8QhgvP1+ANqtmhgswaonoD
R3NVfVDND9d96hIeMDuVTRMPhDhzhOLH1htYDMEjzVpW8dYvobiptpNz17VupFsb03oKpGpTthDr
1Vu5XPHoxS1kiAvsFmQM8Lmdr1DxYzOGe13aWN5DmT7Z9UqzYfHEnPx9wdH8rusidN4JbSNDmFq3
G+2NPD0ka5OYa+sQvK00Nd8Y59OfV8kmVY6evNZAvnwT8Z1mUKQ1z1+CDhYOP/Olw9QPfKcBklfT
YAZs40ePleZq401hbCPvsfzj5sZskradDgiJYKAJ/mfWZVN2MquKmWuTN6PySQcaVBrH6y64tHmn
ZgQnSEOI90MVM7L6ZsGWYnY/rhtY8ALw1HRIkFnnhSBqratDESAHwmRLWb8q1CTL7ajfDM7n61YW
TitW8OK5JQgThpAiaNEMcq4maZPou4wiYVDFtGkC97qVhc3iNWDCAk4dhG6r4Gkw9FlamyE9Fzmv
jvUiByvkPxeroOQBKz7YcAPGW6px5ycymCl2AYUFri49xv1dbO4070+/NybYn5nth8F255eK1Ulo
7nxQ6VWfBS7TD3LyQddW/v7sL2cNh/nvU7pAQ8gwLVqZ50uQOtkP0z4P3Eb7qVQf++a2D/ZZvw3C
FUMXfiUYEvbKdzx8DpF2V80nJk9vQ+tdT3Zy9aefHKEC+JEA34CJIfUUzoeWZjKS8D0T3urPJty2
3VpjeWEdZwbs8w1Lm0gxR1DsrmE9Td6eQZwCINFau2nhs1BF5nMb1NUYAxA8N/ZSxTOa2Ur5kHiI
EKvHpstd9B2GtXC84MSnpkzx7TM4uaYMmILBSs8PbX3b2Ss3y9JqyJo1HqzzKKkYjpM80Pu20fgo
+ne92NjZnVczdUCxLl7xsosTz+c/tTR/vZPjkqnmRFsYSzkqY1FG82GN+GNhu3h281FATNC4EkvE
Td93sV4bgZvy3IhfdXMXVSu9jAUXwwSgZngSZ4ogwYeBO3t248FSkGg/bH3jF1CuRx9yBEevh8dF
OwzAzi04bi1LOPu23Tu5VTiBK0nbSHMjf2vaT9PaiMLCJ6H+DG4HqUFVA+t+/knaUFNDc2pDF1kk
RfoUpq/XV7H294VP3qltFqQKf7+I93X63BQ/r//9y12albMpcf56j11E4DDoHa2ufMAEkdocHa95
tPWpvmly8BHlEKx1BRfNzV1zYDKMeYsfn1A9TE4EJUE57sw6h7RuH3LqfWklUF6eSerpjOWwNA6k
KqaydTIh7tV6MWOzT0pQ03De98Vzq9b7ov96fQfnYHV+x2AK6SCT7hi4ALF0H5cGPUAdUwiQOS9x
Jg8vfVLfTWNcHfOuDl117L9p9TjcxeHw/brtS+9A0x3SFiblLYjARaBV72uDVNlsJ/Qzrmdlu3oN
tz8HfHF1OncXqQBgKnoU5/7tR6WZZOZMsWC0O0syNo7V3MVF+KWxRrejWG0h+fgXi+KtSXmaAMHS
zk1GWhsGTK+DRi+fI7vYNGu98KUvxu05a4Mz4y2LBjpLTaNfMGijREIlQkFgOzjPdOPlCEWnfuOt
YUYuoyo1nBkIQBRilE8X8sEujSrHLgEVetnzRK+qfGnXXqCXj7e5mk+sY7xXhxtBfD8Vat4W9ujD
Axh+sTxXhq20Ow4+Gq4+xKHPHcOlJVT1Jqp49eH6B7s81OemhaShaAYFAV1Mq9ZwMyjMXpoMN3+Y
/hgAer5ESygeKUnTD40SwOVpJxsz/hJkxb5Za1tcOsfZYsRro/LCPqp7FjMpYBSBZ8A68KF2hg2q
J599BdG7qt/UvbMSsC5dBLNzSgT/EpA+8R4p+jqWJ521eQnD9tGhyj97f1zknveP6gF3LtQ2lyjF
0u+kbrZROmZ37A3nBzOmT400Fkfyjv11p1hc0G9jIiF852gxuQrGAu2HIe8mwoSvrzje5Uv4fEVi
D98KDJ7IGkZ06d7Tt515H8EQnKXavlJva2U3Fd9V6Z/rC1v09pOFCV4YRJMzKh42nVDNtlUSPRjd
qPMwzqUds3xrcwRr+ygE4FT2ssHKEfmQtZfAey478DorkxFrJuZb5iStDJwomCw/5FPZ38jIaHpu
LH8ldb2kQp8/1UwnDdJihijOP+LECHNMht4brMNwHiT0/8qHXN807WbQjl5yY4SfLHT1fHmDGnRp
POkJQxkbtVl50l7iaIRfMX/ck1/hZFrBNDq/YkBdTduowbBR4c2NvwbDU4qea+9tTbTvurXwvOg0
J6sXkt6gQt6lqLE7Rh9VE/GMI1zTW8b+r/vm4oHADLLt9OoZoBJ2uZ5aeA487Eg6dTqddSgm9FUe
3QkPCG8ww11kZYu2+S1kiNeNX+ZcgPNBY4BisW2uIeFVx3ifMSoqtuPSvmVqbZtQ+uoH7d3MrRu/
XXOo+dI8z0xOzeki3naw7DIfVQR/EvI760cxKFvf2+j1h4KxwiqrtkG+T7P+pg+219e59C1/r5Pd
PvchM5TrUfUxnKFrVGrmjR9We0sFMwlR4nVTi7e6jsgEr0vyy4tbPWnroc1CbNm0YzadNm3sdoI3
P9mOSL8ZxbCb/31Va4+xkhz5rcB5V9iEFs/M6W8Qrnd6dk2W9PwGyYq8T5Ro+7vUzHhUTXnnZjIU
Fr3kTwfYqMbbIlSrp3SoDg3vrxUKv/9nM0Ck/2+TSnycKugLURjhh8gmMIxm27XHyPouNfvY2PuI
1zPA3LNJFNuGtfB1mWjjbBoVV7j1ZpyO8M1LLQphPsoJkf74qEklkOc1/fBFtwI2bvCe1GcCxnO3
UkfHSeGMZpvDd1jtYu1fZx5D/4s8g4kIFD4AxdPCFK6TSBo0KS+qOc8wblszPwYt4xnjtxW/Xdov
xi4IQhYN/AsFASspQsWO5pSwI8QOnv05s9AKNxr4YLw2UV89yH2iJvXAMvbfhiL/p66tl1L3oH9J
tVev0bWV6LQYGqFBZBaEuhnVByEEd4nExVTRGo7rdOdp3gdwTMdmKhFGQ7DJC1/0Nt0ZQ7rzk5WM
4VdZTgxVPNIoCM8iNUDXhE8bwziuQSLlxsVzZQ6HsNK/JWO8SZsPk9JsFT/4gazDXMft6ON1xVsT
cQv1lXpTGzGJmroxnbfrX2g+tOJP4rvY1HVN/ivC2EerLstmxKHDAYmV7iXVxgOcBxvPGx5zBl69
eI22Ysm/Ty0KeVOBqsM4TlgsoqlEHEzf1nLyFlI3MVa75vOGXlud4OWK1EyD2mMrJpt2+nBjFZ+L
fuUGWrrvThc0n4GTXKIypKBWHIyMhOAoKjehD3vUrRfw+Nld/1pLj5JTU4ID5UnTBnAcxm4N/q7O
dqiKWeG7F/tbFVGp0W83RbsS9pdNwikPSpZopAm3edQXYYwUNsHWK7EUuVWs3oyOvGlN59EzIepK
n2JpWuH2Xoobs1I9g5iQNUBhd76nUloZY6AQBDUdyK1lP4b+Wo609Nnm9TCCMNegRERFXsghrMYN
17dpjcVzOnY9wD4ChrENkwLaCL9Bm7NGImjlMl9ySgRioGCngs9LXQhAVZFyk8odmgDjU6ztG3SA
+r+5RGD34gpxdJ3WkPDV5Gbos9DoUUFsv0rTox+8hs6rae+vu+PiSuCdUekK2lyLwm04WcOYcJPg
G3b4sW27z1HFVEo/rXj94oUPEsWC/4Va9AVEm/Ejz5eHkRTPeTCCnRnf9dl+rA5V+ywbu1zZabwR
zHul+/QX6zuxK4SqYFDaoA+mOXxkeyeObrTyQ55KK7u4FIJPVyf4euSHk5/O8kSBpRdupVk/ZqNH
J9QzVy0yax8WrbIts2wFcrFsF5APzT0oJcSTbfRZqdX0+mHxSd0wte86y9yOk/TkSdkmU6S9af68
vp9Lp5rD/H8WRQCa16RhpzFY5mq579rRo9OuYSMXb/dTE4JL8rjRS9PHhG17jCJzsnaB/+z3XwrT
pb2kImHmNSsHeilE/gLTK7STGVMXDptnFEY9RQZu0tFKNt6gDHSHuN9qoJrCarht9PRe7seb65u5
YlXcTFAaQ8wUEysdnqYCqv5nNfhcSc+1fqxKt1xDbC2d9ZNFirVLR3PaGFw5iLqIMZ67QGPiMPiL
k3BqQzhviPjlpq9iQ49rlBI3hh5sVCra1bgdGwToVsytLUk4eGNqx2MpY84KviZgu7Nht6rq8esa
EVIQE4efu/8zXkdsC2ix35Q1d6jbQgwc7hW189+Q+jO/hwB3906uZB+H3I4fraGpJnesfOmJ7i5t
sT72+/ugTJK7xrAhbL7uPQtrnwlvVdT9YDelWnx+wdoZc5kNr1cKMDeef1tbw8buVgfA566quPj5
dc6DlZvcEaHzKE9WudZRI+v70riX7FJ99lPjLhl6nmyVcxg7td+SvjwM8CZvgiifVpa5EHFmigoG
wRg1ZwpWCAdmztMHRmSWqTGzBf0Ul8X1jVyKOJhAwIwxcwNwnHCd+1PpNYZPTpabd05zHOqdnbuJ
9aYHMlM8h6HnMbzSaV76ePQY4R2caYQv+PMSU0sbPZ8zTuk+MQ8SeSdDqNfXtRBezFMb5rmDVIoM
YqnJiNXlFmqKwd9O6YMXvkJLydB++xepBKTutCAZLZkzTWEX63r0zVbjPRoqt3pwWwzvdriSUy7u
GqhWnn54PmNl5ytKSz0MggkTtoLLf+/Th7FZeVxCyLTg8XOePJMg0wcWaTCaaKjGGC5ypnTC8nUW
hPxmyHH3GdmYAipAT31P6sy58cJIerSyqLmNUiXdRQyFHL1cDm78qGre9MGTv5ZR7h1lxZ/2kWT4
vCrMXDvkne/t4d1ub2Vz6vTNZGXTWzzCcGb6QxJuukGXC4hG7WqbjlH70ISJvB1rs3DDulUf6tGS
nqrSGxrUcf6HtCtrklNnlr+ICEBCoFd679n3sV+I8fExIHax8+tv4ojvuFtDtMJznyemC0klqVRV
mTlOu8qqwg9bWOkNy9ryISjr4ZqKuLlPDdnitRmVYLpLMg46orYO16Fp//CmBGTVOa0DG7pwZfPc
tnG8oU0X3zqudOp17MQgZCpRIQWYP3LBDThBxOa1YSDzwcT1j105hQfLqawNDxDo+G3r0X1UDkWJ
lHMlr2NC5i8LxKGDjsfartoc2sE0AlkqL/ptxRy5NfOeZ7s2rNo9soz9gQVZHK7MKSIvYTp5x57V
AzgehpzEm4CmY+nTzKTXdmkG+7DnYJIqa7Ou/RaTuO0hzrV20KcF/B/LjH3XpjGguk7Ht4J18S6b
OHvPmig7IvtoPIsk675PgRfc1WVPN4YVkRb9+pSkfoxqKF1DkJWir9BMrDcy2Rxl7YFdpVlrfbSp
tP+lRWze924qNoW0YgTMgBykayMv0rcsYX0FPuci/ZkHznAUILZ/FVbXHYrcmlayH7Mb/Ht7E3ke
Gs9Tl9wExmihsEKigzfY4saOnWotiyku/Qrp3jde2eyhz0MuIIEsSQkAjpf22yALw3QHILl9KOy6
eUgEqbZApfFmJQgZj2j46r+7XWSi1iuRLPagcrzrAY6TPgWj7b0HaMZtGlSiBPv7fIZD0+IpTLL8
scgnVqxFGZWHtqiqbyFlEfcrS/YftBNoHE2tcXKOdpQ27wL9kVsxpeUxaE3ynLclCQ6Qf43BDGhP
D1A7yrdZMjorIzDcB8etgkNj1Y6562hAwk3VVoHlsxx51xUVydjt0roeHtKyGzt/SHlw3TtGBqSR
0e6DuDQs3x2q4geAOtEzwbxEfgWW2qfQcup8nbtd+lwIOjzZoFb7zkuwyIYpNxtflCJ/zklXfTgp
MgrAETHAQaIkqt6KPuUPAQ9r5uclIeA8p9mV1w/hZmqB8U6Lun+2q9GWfmjI4tfQ9cPGQkHx2WYx
AC2ph2KRn9kFWKCzmEdPJAkg/hU7Ue+HCM6f7dE2tkXQksg3CzNFz38w9K9Ehv0hSDPJ/bxn7Kov
7eA2JA02cGE6A3YRmhmjrOyu+j4xv43ofPLtpKL4dMcLMrDxFu5tJvHABnWOMxyqIDZwdDCZjFD0
m+SRSiO5H8XUFj7EZqpD5bFkmzsN8mXOFElkH5wBWA6R/ERfV/9Surw9ZF7KUdhGEvAuxxstB0Ip
WpeykB+hF0S3OA3btSGz8Yeb2dV2omBxIl0+RH7tliDkmMYxvIq7GKErH1mwq6jIngYc11tT1Hbn
w1B4KHhZbdHokdzQshCPRjBGexYRB9shASeCx6JmExIw6qfj1G3BCZd8y3ht+HSM2g04K9w9KCfA
JMdCp1tLObpI+lk2ekJAoBpu6ehCEpJW/SYWOd0UXeL0u5IxyVdeRp3JB4y45n4P3rlmbUd1GuFR
JlEddkpQtPodSMU2APg3ZOWGbrJhVpI+e5CNR19bPRiQjKeOHFfA20zlipt18gs08cBSDkXVvFYF
DzYjkeU3lwbNvovSZAsehvobCY1mX0EreSWNttlIV5ZrMk96lBvTG7Va81dPE8933aR4QGOAex02
vL6CTMZ0sOCI4BI3Ip3IxVIpAByBf245JXqMYmOEkFcgwKTwOMVbE7UIy/1m8zcT9eSJrYzST8Yt
1UmLLEZzc7vgTCWAZLJiVqIHqrDmWrJR7yqwwadS11i5GPWcWJi/4CSXF7alHYKaAkXddvxeWj9n
kn1uQvCCICEU/8PT9J42OtD3YghJTQCxOXLlaCCbX+onVqvaFe1gIGhI5tbH+OB02zaLfegSxdF+
iN8C+lNUmrf4UqCCrJ6LTkXkVBBynduM6wjUxXP5ughu49jv2bYpd319E+gedUth16khZUqh6DTy
bq4qG/K5le8kPLQ6ucElvzg1MX/CyfyJKpBRPK/a5B6GzAHjMfn70jhDggsvOfR4zbTH5xYKNLJR
e66/8f6qH3cu33BHU5OeA2r1rQSOfIBIQXrAPrVxW3VWm1Y3l2wn77r30mMTJ1CdjKEja68vx/ZL
S3JiSu3JkK5bl1mK0QTek0fvoZho6Vp7PyPZwSB6akN5eRFEeTmPYAOMhCsw0CFEBGXmZK7dQIJl
xbi20VkYdQzKFYAGElARZeBgyS0/EcN+hDrfgBdbY3530SRwefSaiVbbhzw3qYJ67qSQ4YaT175F
ZuEY6pqhlnwSEgOA66EV2PqkBM66tAbRA16etvyVyOdIvnxhFHPmFSQBoKBXdbAQBdXBWOM1k/FN
VfkNUCage/RyXQfloq/giED3vwfAsSqQ09sCyYsEz1sSHG3j36oDY5OmxKAzoZwQJuSmIc8OE633
xLsYEIm1qZNL1NmY/35yRBSJ7Dzq4cnsFb+qZJMUd0P5+JUV+TNTn17MIPEpewyjRLhWOW9e8T3I
Vr3U1Q8WPetkRZSncmzZUcgc2Mmh/kJeRKfJC+umSrmNjAoPpIBiqqpsU0FqsHZerb8m559Ph5Mx
KOepSGxwypUYQ1MfRfsm+VMSPFxeDs00/b50T1acBzm6wSVM2PQ9SiG8Ib9wJ8yiD+hMRb4OIdi5
S41mm4xmhhpVZh1jyAjixjb/Wq5lnieEbYDhgc+Vq2V60zPsijfY5WOGZpb+3jMeWucmRAM705yK
S/HAqSVlE1aIm6McAKXVaO5otA+l51P2AArg4u+7YOcxMWj3zZyuSPmcz5ttlUGVC1jqrLVHbye6
7fqvrD0wUejDR+4VfebnJuQA4SIrQKG9KW8cXvhN9pW9/seAo4whzZuCedF8uncveb9l0VUR7JgO
trS4E9FBBYA0eq8xXefDcM04r+p2zsG5uz7cGlXiC91FvXQbgnEUOAyUgcCyq8SBRTkBDtujthYB
Up6F24SNPli6LLG5vB2Xinjs1JDiYJBoljRrZkN1U14jqZQccyQ1Nm5T1/dAfAYr2YE6tmPs+2Ba
9ZpNzjZlMVmBZ1gXcS85O+7l336I6rGtBCdpQ6ZisrF13WRr2gPg9I+hedVAUmywNFnHpWPo1JRS
08hLu0JeBabmht6YPPQQ57g8s8sWQF41o8GAcFPOIZKCqFzMqdOm3pXFLek0m2nRQ5DB/9/vK/cB
z8HSJQf8fpX/FK1YhzmyJdzdkFhHKv2b3kaNgfG0A+gIoSN6/hVnhCOipgUOs5XXMQjVOXj8GFsn
BLMiclbN5KLVy/XtELo0SXGNhuXbEbm/qW6RGet8ASpgAh6iuOf71rptA47El2Yult6Hpx+oODHQ
ae3UznPRGm8eu4/YMYs2UQGF0GNV7omu+WJx6k/mQzkAkHN0OOiAUFlEQayOG5+VI6CF+xAJostO
tHTUnA5MCV5yLgAdGTEwgYZJ8tIYt6apOQEW/XSmXUdfAuoWqp/2Ru6AEQINF8K+jhIL4beu+ru4
rf9YUOH3cZ7yAj0d6BOAZkFaP9fuNk/f0/rayHTt2JrBcGVbB5zJvrIxmCgu94WIr6Gntf/Kkvw3
X+oLvSb2OIgAo+Gs3RWkR14t91M31SyLbtIUl666RFIrwMqPgBCDFMPNQa6VrGn31It0/f8bkuLP
YwkeRdB44dps6JoVLxkDttvTzNvyHv0zb8p5GJhW7PIa8xaKvYkmUFnfjP1NxRBAQb/H2nGyvTyq
5auNA0wO+nOwL6jd1qUYk57SFtdJfB1nx2C4S9F7bFtvkBNtQeRDfWqtUAn28VL8yr6dO7OQeyeA
7ykzmg9Tgvw0TEf1MW+jlYlEf6TTUpl/5NOxfGJEmdGO5qPB5p3LvZ1wdzKr0ZKvKZ0tbqgTG8ot
U+Xx5EwObAzgm8lnUoNW43w6C0pQGPZlGRsGLGAu/cAoVp2uqXbR81D4A7zL/S2/cB6vFVCIYUWG
rqvcE88CR6qfZdBtA5MrW7mgQALTzfiIyskHur8OX/DBWVUSaFrItwNPe267SvpaeM2AAqoTPmQe
Abjnua8r5LLL6652V/lgPsjhx9S8oi9+Q42/JuzESwXUughUZ9Sw+ylPYEBDSFoYeyasBBzS7mju
aWc4UKkvk2vPK6yXyyNeckpMNUR0AXAw0Y99PuAh7q2ZChVOGflWAl75/G4KR832WjocT40o1yJs
D3FJYSQi/8QuCjr71CnxlHyu29fLw5l/Sd1jp5aUPTYM1Rh2LcLjcgDzHygfATBa2SgSkebbZUu6
iVN2Gm4SlqIQg3iRf4Th3k2eXHdz2cTSRpgR8OCKBEcIXjDna2PbVVXHPVrL8uDDjaGdg/pziYqk
6ff8gxjbKvxx2eDymP4zqDZDeWmLbuIaBu2CbNiAfgVI8mYogl42s7xIf8zY5+MqC8eSdj4vUrJl
+YbSdZ4+EfqFg+pk9tRHvwNBeLC2wwqR75nYdaUm07x0EJ7+/vz3k8yIC6D6ABEjPEkGiKNB+FXo
bqXF9Z9vQ3BTAPKqPo87UaeghLPQp+w+yWZcieFVmhTFRNRBD/GIMpEOLLy4UdHvCkgDIPhA2J6P
KWwKFzkrWOTWdRwAjyK2edj7fWshbt5e9oLF+TuxpXiBDQptx5GYvwgQUIOhZ15zFnxmXpwP0xML
yjso98acygEWKnRkimMpn4rwUdJVXu1aFIgRO4ujFW7Bbw1c1yrPNS/KxYDGdX5TpaOH5VNAE/QZ
s9oAHmhEVi/8zO3GFxobKDhL4RUARwc5Sn9D9Zi6LLtjAEEVq7kH4cYCvg/MtDSUmjlf3OCAawCp
AKKbT8TXrh32VR0QfFH3JOxN3R8brjm0dCbmzX+yLUjGxypOKbqZhXubtOBTy8VtLnUcv4t742Qk
ykGP07fz4glm6i5trhy3LxCMWEcxxGxdO+Lo8RQS4iK8olWhe+Ut7pIT28q53Ddt7HTlbJsU4Fba
yuSpiHbgxQH85Qt75I8llchWiLrzQglLUeP4kpp+o1Nn1yyXuuNdUriuLGAhpQhHy62Nhh+aaUoT
i1v9ZBjKVueDVaJ9BW7XWa+uBxtPl6dpcUE8AtYm4KPQPTgP8sTnciEgf1OhFhUjO2Q6oMpei/TG
CO5RBLts6XdxXA0wENninYCDBbADZShJaomUzEAO0AP4Abnqul9pAArEWwPCUE2x6cnezb6NwU3p
3KMkd9n60jgRGwL5RCGLA7jF+TgDZuQCgriYR1F/yAi95cN3NJfdDc4zSWrNRl7aYUCfAtMEbAL9
pPBWFHgmeXOjn01N8P1cZeLHQDzfKVZRftUl67r59/LoFg2C+gWADvBzOirzjwEhULsMGqRpvOJq
rL/VYKvwhtvI6yFhHz5P2biGULRmSpf8H5eoB1n1WYFaLUm7ePa5uQUYSULBYAfphu5q1PJALRoB
9RfaLdDDDNrh83Xj3tAitYi3tKT1tg6mQxWZuzpkmhVbbCgBeTLkkADKQx5Tub5lb8+0f/PrIU5v
Rnk3gS82kvUtWNU26HXdRlV0DxHTx1HUK55+XF6+pU0OuDL4pwAG8pAUPh8k41POKo4gv4ISojFc
d8XPywYWZxEMuChGoBKMPOq5gcSm1WASXKduMO3myl1pmNsw9DQeMV9Qn3b4iRnlAjMJNEjdOS6B
Cq/f2ujSzbateKJfAD7PWuT/DUfZzFZhgYsWfaCrADFdjD6cJPuoLOD3dDWpxX11Ykh5qcRewNoS
BDqrwga9PP+gaONMnxp617rrvIj3tfeFkp6HNi6GwwNldZVKr+xbbsoKyfowOY7Tu8n2lvxCdRWq
xCjZI8BybPXaMgiYdISBhA0XYuUOIKnAFalLhC559KkR5axnyQQuohxGMubdm6x94PnjZZfWWVAO
BkLyrICYHPYMpHOs4c5JNUuxGIOidufMCDYI06s1vMQc47CX2JW192YWwApdjfaT0b6I6AGky9GN
cYNk2vSVF96JVfXlEiH2TJ35wd8nE9pjXhvp+qW31rLiz66r7tVTO8qBF0qzH0ARlaysiuW72B4f
uuFNTvyeTf9kwPP5bvLj8ootHUKnFlWfyBNSJAU2U+IAmDBLDLSPyV+LGOLhcmpEcYvMru1QBhhW
x3dgkfUhywsOUqKjpFw66U7NzN55EjYVbt2TwYWZEi+wdBj9jP1o+n1paoAWi515p4aUk5uOVura
MzYPYq2rcPyYAizYTVA+QngPgk0goXdsBFRfKOkB5gsCPiSVgRRXMwBchKK25+sw7cxjk7u3nZbc
f15uxQFhgs+Em6Ci+qSdEjhFP6D/Hibc6raan8nl5MdR62eCAClTIVlzdEm+7p33IXy3Sx2TwsIS
oqLIPAYECyCqKokD61ori21cIiYYgfpiJ9ClYX53dATZC15/Zka5EwH+DWniwkzToAm8Ge4aWv1q
cnN9eXMtbOczM8qV2LRT1cUzljKtxQ2UWADL9pOHweU3sgh89KJorvqFm9HFOxhVNCBvP9fShGWY
lahx1QtWvVK72ETtrygA7rx/gkuhp/gHj/vdF8Z4YlO5jQ1q9E7V2PORtZbTk0wefJ9Af1s0mpL5
4prhnYC4loGVUCUHLGuZhfFsqB/B1OlF227KjtUUanhEdGaU8ZBBhm5vwszQ7Cp2L+ptGu0vT9m8
7J82GfTt8PSB6CMipvNzqgkqaIyheX7V9ejVjzdcIosDkE7mN1+o0UC+Cj0ioGWemSiVC4WDHBhB
GUwNUb9u2Z5APjvV5Q8WpwyNIvg1CP2Cwul8PHVGAJNwPGRhAKUDe8eIHk0n1Nz8S3vJMtFqi1Ac
06ZCE8NwsI2wNYACFdYuiJAKFxSkdXRc844D9DIgkRgXmpVaGpkFiCDIExH6fYLUiZ5FwMyA/zJq
ILHEZVatXd7125hMmuEtHXynlpQTaZpcBmAChhdxCoQyvc47fgjBPYib5nDZ/ZYGZaPejsZNsI18
egiD6iRIeYKkaDlAHtYEm5xgm1FyTT55yctthnforFuFV5zi5ZXb8rSIkYnhSQ4FjB30IyPvirn+
KLaXB7Q0d6eWlHsfknMTEN4YUG5swezhM/dHxzcdebpsZiG4BWfonwHN83oSXliGbYb4K8w4053b
811RlJoDfHkkM1nnLGv+iWM/zVLIfxEklrL81wiIOH9z202vk+1adADQRf3PinLExYlFqmjOmrbl
fdEeRlCSDJpbYckEmGyQ2AG6eaY5P5+rOMt428/g92a8HZxXAxS1Zq2ZLJ0N5diRQy9x18GGR7c0
fO8tMJjptOSWTh3UTjkI9aGxBRz/+TiG1E5AJYbbAOjFH2UWXXcEqkdEbFMwkDqV53vgj/Uv+9nS
LT7jCea8GJrB1RjIKaTomxDjirsSINtbgQO7ygofRLwrVm6AwIT+7WWTS3v11KSyXF1pp2FpYq9W
mXuLvo+V3Wf/dKW1ybi37dxMc6zqRqisHJXoTAsYZnUsymLV0OEjKI36kHb1e9GZ30weFpsg5rcZ
+sE0k7u8oH8mV/F9iPUlQ1picifXGqDGhcQVKFm6NbQfPoYi+GYW1g1EADRtDEv7GjlH0BojD4ib
UrmGIcdij6Uxn4X9FZ4NZEj8KV7J4NflZVxKmKGPChI6gKUACK72fVAAGQeg23F+2OzGTNhqTNka
ipq7yhBXWfKt8bKDAxyiE4770Gn/uWx+0YvmRBYyqKA0UNmAWdd1ElTICN6Lf5okg+PEWzvscKV9
ZIbQLOTilJ4YUw594phxAFYwJGXArVey12RKDryGhIvxlagaP/ffsJQzwAESTzCJYY0RANWmd+Xm
LuJCaFwPxZ1ozLWMGt+btK2xuhHOfz+5b3J8EmjyYDcS5d5O5Uo4re8A1QGurJthHFdol7sPO9DB
CHMftM1TVrI7N+4byECnuyppfUvLVLm4xMwEedCMYgcV0/k3AU2byr6dtw8y12m05eBNp2tQHfg6
krjFjXpiSRl970qwYEQYPR2+U+Jn6T5FMcQS6yDMofyhcd3Fu+TEmnIiFSMYCMg8rhgMJub4HiBP
akGE8PIG0VlRDp+oTxzDSWdPctCPugHy00c0pjGyeLieDGX++4nbkMZpI2ucl6ht3glvrqOWrbvg
FWi4DWXxJo4+cvTqXh7ZUm16Vhv5n2OoSgqii0RVzlYHJ92SOD6AsXJldfmmc5s9omeUV8QapBiP
XUe2kVFuvPDDNML7NDpc/hLNHKsSwU1lsABovzkNba9pZIMbM96Vhk5mZykYhKoDHgYgDARjsnKi
u2ldOjzBmyd0HSjJsz0A67uvjOSPCft8IdHxHIP6Hidc3YVH4UZoJo1eg2nSmFk8Zk5GQs7NFKQp
vGbESOgYHmRd3ljdo5V7aANhGs9cKjaiBw7ymxQQDHQBKZNGeVMbJOKICsFJB0W3yYHUuu+QV5e+
D9O2De6c3s9pB/KHTa1DnGqtK/MZIVStqcRAbeSWCvrAomPkrfryChy/afsDiGzsR9CwdzbarPrN
5cVcPM5Ohq7Mcu32VSvnN3IRg6FMrCa2C+N2HWYvOYd4+OqytaUM5dlMK7djGEZllOGVt4qmW6fb
lGhzdbrdFEvEVY/EeEzt9SA0VfFFR5o7HOcNQT5hGw2e9iYvYLMMokMuO5Cw15vcM3Ythnh5fIvX
0EzoBYA/RbZScaRudLIxsPFadiKIYiJONVq6S/HCmOg7ri3NkbI0sLk/nUNeB3w+ahlyLELqGLRA
wE/c2pdJ+rOpeLeyQxb7k+28XB7bUokDNU8T0ApouduQVTjfkGHBvdp0YA6danRXJ+V1U1fF2mnC
4QBCJLZrGfmniavaH7y2WJMBHP5lMD1lrNRxwi8dpjjU0R5A8TWf+GDtrCEDoqx0JVJ+pG21opV7
k2pfWQvuisrX/ByFNMGsp63cWY0IO9sjHZKI8aOXf5TdQwG23hEiOQzV+U1tQJLL1fjQ51WFTaTG
0B5LINGill8Nz47iIoBNka2s+in2JDiCD0Wvo7vS2Zn/fnIfu3YroCqJlProrpr2acy3UMiW9O2y
1+iszDvmxEopetDpexiNk3Z+5AG0ZT1RE5Xx58t2PnvEPGtwTzS5mtxVnbOKIygdNPNo0qe+e8jN
u0rH2/95c5+bUM6uyCknzmcTg/sjdA+WXIcF2hl+TboqwOc7HJgT04bW228lM7X9pAFhiTHOvcJD
+RBK/mh6rSZnvWgBCjMUebZZH0Xxa2KJKIgDJORbuWrEGyV/feTObJ6QQwQ/3iyGoqx6G5VjPfxO
vrsvNdmSoPCT4C4HJOjyqi9516kdJXC1hxw9eD1SXyxbh2nqhy4IlVAMoprxLM0XSk8o/iBxBNY0
5VxvGwRuJUNmSvI7u/g37W3dxbjgXA7OVYTzLjIrrir/LYGEyMcc4WHrlBDIfjah+Bm52Uz+4svi
hvNflImHhrTbRDyYXb1HgeO5tcnatCTYtAqcEZXuWbD4TQxEqQRn/iwSdr53ZQuVM0D5EbKy9CqY
2isZWztSOdsRvj9OuurlkjloicD1kQOE28xb/OSoKApwPPQuFlPWU/ltdAMQxWQTxEVXRZpCjF2M
FgWvSQv9xhxiyaFPaef60+D2xxAiIRveTqnnAxFa5JBo8GZGLdHVLwGSSPdO0VGdSNvS96JOwiAy
S9EaoXbDBVMXII+M6RnxnvCDxFwb03D04uJ6MJqfedzqfGSG6Z7XZwik56BAbFO4Igqu5xM0Qjp3
CL05UDQkZBJqc92T9hrYrrU7jWtZcaRxMuBu+x1aGXWrM//4J+PwBQrOj5mhUDEO5E5ttBNCm6Hj
a9mbe8PkW9dEJ63jbI2WvExxj5AH7bT2c1eGmkTVwgac1eMhVjYreqIt6XzoOc6aKQsQwznhjz7y
fBscVn99lKCR63fhATQYAImeW0i7cKhIFyBrG2xodKisqwEESfn7ZSsL19SZFWVLDXlkgX4Rs9i5
BzkAYlvdcW9z2cbCg4LAyEyVg32EdJcyWbWc4knWqA7lzrBNADbww5BbK7exxl3DkwRKDH2yTgsQ
cQ+iGW7RaYbkjdU7xzprH7pmGjVftLRT4LoOeAHnhLVaIyNx0FM0AIIa1f6FSoKfebeBady3vEet
Ylhrhr/kqXBR8HjiRWfDZc5XknQ1ytrzk6a0AoilZPU1B9HXJqqK6lsXM7FFpHDXhJN7C8LrG+EZ
LkQhEo3D/p5kdb9gASBzamG/okfr/CsCx4uGLgAhxVCyvgFEOCPmKmQZfTY4KHKapJUgeR+SPLpC
DxecLhYJypQWQOYH1xXyeSAJiKoaw6UfXheSNfhspxZXW5YczWrMo00y4Zf8umH1c8Fja10G5cx2
ljfjJpxY9mKzxpl5bKxns6HGryqvqx0Xhv3qBEG1T5sxW4uITtdRTDNUQoIg8kPwot23oRx0jUqf
n5lYewRmCNcR1zBVxiAZ8PC2uzxdeTbwXrZ7nzv/NCgjJJYEOyfZDromxoWUMyyCIGC+TOa6vDL/
omO0b128Vtpxw70HEq7z9i13n6PuA4J3MXIw7IZq5RuX9jcuA1RmQdEOukxl6/WpPTqQkUhXfQRy
VWtWdknumKSaZoCFuAd3DuSwkM/GRle7afsUfHnxgE7otOWgcjvE5XfhvTN3e3krLe1bNLtA15rN
J4qas+oLSVpge9IV9fqNPaQHxpN1VFM/Jd/CgWrut8W5O7Fmn++YqbM7ISSsNRMIxG17k7r31aCZ
uWUjoMVHM/Lcj6IskB0lQ+hyaA8OWf9PP7Dh3nO7l0I0habMvOyAkM5AeQ7VWUCLzocj0MIj+/l1
XgQ9ek5/1CM6a64m7ocDKoMb2z12QKaWOproOXRXzx3KCTYbtIyA4FRCe482bsAyzCJrXqb2aSiP
oQD5gJ8YL6bcW7q3ykJWAEgAtOnP0gcA36g4+RYCfhm66OAjzQtw6wNZmck6iDdN4rvinaSrEFbZ
rVfuLvvmUkRwalcJ/YUNSsHewzi9utnF7rDvRx0ubMn95zcSJhN1q0+5VNn0jZ2C6HSGZpf1oer3
Y5XNfcMFmzTRx5JbnppSfD8pQnS9IQJeeSHUp0K295zUN7P0Cxv61IxyNYZirCYZwUwAUHE53A/J
O8+KVTD+jMCeeXmBlo589BJBtIfjzKdqn/qc7a/zvsFOA1SDP3LBfe48yOCphcA00yX67SV/YDjs
oXZEQGOmnvdWZXSVJHPQgz7OxvJ5+WRPWLmNUT3UwSuw4Aa9acOPsVhl3p4kv+ryNnJLVG52Xndl
0p/SqPysfEqnfc7Wca7j4FlyptPvU/yVVTVJnBDxACijhel341a6D6T+0cSayON3T7Z6AuDGA3sN
Xqu4hZSDh0ivtiIHMyHtCG1cu3RENWMmj/Wb5KFi4zqyiJ80+SYtcPmm30sCOqBVWv3jkGMyvOYe
KEeHlckehlBzwi9Gpqefprh5a5cEZV5MQpVdgY0Kk79BakiKNeHPItsyse6SfQENtjBb538PwSLA
W8I8+qXAtaS+IaoKSQ9koiAaDK5z5E79gK56nWTe0vF7amS+uU8esUld8hwAQwQA1rem8Z1m52Zb
Ej33zj4L7mxdg8RSIHBqbva6E3NVNTphPMIcc8TKYz4ltwPAclz3OlryXjz1TSgDIPOLCu+5nXY0
HGYVOG1J0gFxeJDTYwRiOmp9pDrWjYVzA9fl7z5idLchp3duCsBYkcUUpmLxxEIJOCf4iIu7EFyL
ZAVA2OVTamG9zqwp69ULO0yNAdaglzJV4HwEPj+OqM9sP6PfwbOLlhfNwbhw1p+ZVNZMAIicOx1M
2pJszKZd98WNqXOMhQU7M6IcN1MvRCDnYCrsM79Kjyg4Ylp9MK13lSakshdXDPsJmFmk+lBkOV+x
LBc0peM8h+lTPBz6+LbJCUB6ayfc0Pw5FnQVdT/r/GfMroNp7xK57inzibn1QEUeH5pwK4N0bbUb
IKtWQ9qCaXOLiCKBOl501/O/vwRRLfnzucrU4HxsczvG70v0KHA0L1ly51Y/esPbuD8ve9cCr+is
tPDHlhKNSQ8YnWmOUoLqR+Gsa+MtRjqUN34SHcxxI+NtSa65tbGL+wbsTGO+quxH7rynWbQrdVfQ
0vF78jUQkT5fKCiXBb1p4ms4phmF1RAisCsnMf26O4CY3A/691YOO8e5z7N1P3yh4gDzgM0xgpcZ
cO/n5kFeTephDk2D6n7gz/aEFpHiOESaC3Bxf/0xo4J5jSkweB3DTF6/x7Jfh+U+r/KvbOITI8qB
6FAjGtDWhKk0vtfgxW7jDdMRBS+dTXNf1oyrcMFApewrqx36NJnL0hH7kQaHKYVQ5EG6IJtNrori
bXi97KxL8wZcL+T+kDRCK7OyPGZjor83HLHvxo3h7R3vafrCFTxDh/9nQl2a0u4h117ChKxu0vBb
xTZGrtndy6OAajnwrUg2qbkm0MdPDTF6XB/TfqRvpriWOjTZoglUTpiJNCGQpsq6RJ1tycnFKLrh
CV3QY3KNquvltViqPIKH748N5ZAaHWhdQGYE/iXfp+8UOfd6ZTj/2vH3tntIcS06baaxuTwsvHOA
icILUk0bVmXT0gKNVCtHHsLwV4zkEfm4PKylmwLlpv9MKLdtYJlehlQ8WFqDTW/sEYQ7a5HfTnxj
15r3t240yiLxMUwj2sIUh+x6aO37+Dvaoy8PZ/4NJdLGIv0ZjrJISTv2tWXCRhWPfpz61H0dvczn
1hXRFYjmmblkStmcllvJwCphqi/+sYxjWv8qBzwUd5cHtPSaR77Msuf+aATJ6qNtEj2UUKD9tBoR
3aFnEpItlh+03ZVbsVVgS7zkylvXI7vRCW4iN3yIKg3idOnQO/0CxUVKdMGCjAFfQLxDN/7Lumeb
oER9BAlP4W1jUzfi+aBWJhbIMscGKRng3GAvPb+UOj5FQ285yBNKyKhEfhq/uMUmDY4DnfyBvxGk
kBu8Hf/+/gD+AF3zwOBD4UcF1iayqQLQiP4+pjxvnTW7bthcXsyFmQSwZtaRgqIVB4nC+cjKzC2H
KoYgGaviVeNtmbmLiI/qm+/EawRaQpfyWvDRU4O/z7STxwizoS9RDgGWjgo/FSV6iQ9Tey2Ipha1
sLXP7Ch3b2cCjE4zjmQJxNc9Fwnswa+/cMGfGVGeqm7ZOnmOsHQVAQzFgxXhb72Ok3nh/AB9ANKQ
c3sJPGH++8mEJcyYMpKwdIWy6HVdtFCvEldNH2+KGb/ZCc28LZy+Z+aU4wqMONDnMOFzqf0zqWI/
ti0/NTbQPfcwlzpUqM6a4n7SaREJ5LBms7UUH+jE9KncD8nasR+S9tdlX//sEhTFOxw8CC3/j7Mr
25EbV5ZfJEC7qFeVanPvq7v9InjsaVH7Smr5+hv0wR1XsYkibGBwcAADnZVUMklmRkbgEeJLrplm
4tcsgCZFMHSoXkDEkEd1s7ts5HN8wwj64BChRk8c3A/nn8tbK3RA5xT9V3SjXRZ3RobX6WNgHC/b
+bxxYccBjAzNXlyX5PdUvqaN2WawY1kfBZhrIWbWfbUh+cfB3hRMG+ppbsyf4/DcoPSpSnNqLMgB
w7Fk29cHHn4ZxneIWWll2hTXmlNLYAo/X0LgRdqpHmFpdX0Ht+YkyXbBmKQ3lpPnuyyEHEZb9c1P
l/rpI7UI3fssLJ4vr6/SXejoCukKVDTkJk3Sh71TmRngnt3NAMhxaT+Q4H324q7X7DjllzyxJCLq
ZINXXm72dQBLxdTGIW5wnQ+ZrxkozwOdvnL3wR011x5ljJ5YlFIKcRNMgTuwCBLuZtqudgBA613S
/kWXFV8S/TX0NvGaw8F57po70xp6ujBkBpvM33jWEHEOdjYz6tlH4j6a2fMc3gIX/zff7j+zrhRA
UNbNU78W/lngHgLDl3Hvh9s63JqTpqyhTCm/HZQBD1bag3aggSXD3XrlzbTeW8vbZWfU2+HEhnTI
WIbRBoxSQKkFL0WzrdARGtcBUnMZcLEvPI+M5ch1PAE6z6Qrj5kFJl8seMbtNTYALJznb8mq47jT
WREF+5PYT8K68loRIJlzRfMnBj3zQqcLqox2pEmQNBHUJV0p2tu+apI1hI3Oi+o1jwggpyAHoKh2
Xf5SypRxYkg6X4qwHhNLbOQZNXXX+JF2N6GzXfuo06lGKVKGb4FqxQlsC8BWGXRlJKwM1yDFxXDa
evUdz+IxeOLNLXALRRMH1Z9HOdR7AKH10DFAw0BawZw6KSdFhmJJfh1Y96X3Vv35LQftmBMT0tpl
4NzMpwVF/6K+H+37nr90zWZd7mz258cY+j5ISDih0baWhzs7hr5HwAEzIcl9aT7l3YaQjYtjJl8O
l8NBtXHPTEnLBuAZCVofy0bKj9F48yGCvWnaJRrYjdW9WvlNmjDNi0ER62cmpWUsDdcFUS+8Q4V6
st5Wc9+H17WufSz+yvlzSPTOfq+hlNb5UgzrQuBYaP1c+Hfo3iXhY0cfy+yQ2JrYU3oE6jNRqhFt
GTkPsWmg0PxD6xi1Rw4sRjZAxPDaYZqvpchEEBr4bUfKRMXEbacYYSdd72wvTtpnrsNciT8hLxsW
DXsIfRCAj6R4qEdCGzsBID2xAcU0Pxxd5UxtAMRm4G1DfU5+zDkE7+JgxXAv1MIgKW8/rV6jGfVX
mkDBTDS7AWmU4YUFtbwJTot9+rNpH33MwlzeNarvLSpy/29AOu3oaNnzWlcoMFUPJjK1XdwF5SPV
aQGrPvepGSms+rzjOLfhBx2Oa/0adFGeaCJKcRwIhan/PJEiiqZDSucCnpDm1cjeQwipQ2qzWIqo
1HERKr8K5LgJcYT0h6zITQp3sgYTLXsvu3bHdjNUneaz6CxIzhS4ujWNAKpA3chBBaTVacUpP8iJ
C+LfT24C/diiLRAC/GXQl8x9dhYQ+U6aL6K0AUyPGOFCH0EuXKXJWnfFDOBVM98ZRkyaa6f6uBy+
qpMZreP/TIjwPnGj7NOhcFuYaJdbSKqyMHYBm2xvOgNSyR0kWXXTRKpcbBNgbdEORV1cLsgC0wat
IAc9BrrsOn+IbWgOl0ts+NfIzx2Ybi/7pwzqE3OSfyPEO8AwA3Okv56sQxa8Bk689IdWhyVWf6vf
fknJcuIE9EMrDLH5m5/vO1RmXc0zSOkLev1iEEuAT6RjjHRhhVER9Pic9nlqXzJ6dFMgXp/y/C/u
HPZvQ7I4YccmVlUdEr+5HHj1jDt82W44EJi+ZgRBuWgnhqTiQ2oT4HcBbd349KtRNhGmMKEHqAkB
ZYYOUf4HBwtmT+SIMwGVz8HugBB3IhddrZ7EJsOEruY2rcw4J2akSLPGPLdoCjO2+WAYb50RX45k
5fUMwGd8YsF+jqvt+VZtcj+vE4E96laowhn0iuRF7GT2waLTlTndznUNeJpdd1EdDpqmgGoNHVwC
BAOp+E+yPYKZ2VlrhN5M7pqijLz8MBnAvR4v+6iKBwCdxBmE6iCRCQfpyJ11IIiHxtrbyb98uVsC
XQ1UgWFEGea3EZlfELz7DMwbMMLaDTBqsU1ukuDdDfaht7EAmKgf83A/6BQWVeFxalUO9cUBKkJY
HeqrDDqc7Z8PpcGtAGGBSAehnFy76G2+tmuL8Bhnw2cbN8iHvYPBzW7TBYUPalBmhpUmJpXf67dN
uXABgMRQEGGza75XAUSq3xnbXQ4Jddif2JAWrps4KLxW2LD8Ix2saOo9gKvuy/F+RcVySOLG2Jr2
9rJV1bHo4PUN4j9MYQApfL7XZme10H+A0WSE8koEqHDOQc9ndNCXGcnem2w7boc2uzHGBIXFpbL2
l3+AKtcL9QZB6YOnhIwtL0uDOKzED3BxsSidbYdNl4RlZJSvdq25Zig3t+gUocyMUrMpvvLJHcCs
HMbDkOF13mfxmtdbCF53EcSJcWvydJOgypA5MSalybWpy2Tu0PMz2/vFjcfppSCakFGuXSh0BwEY
Fnxi5/4YKQ3KupwQMV0Nag4jCsh3PDMBcsXEHvU0x4syVH5bkxWvOr8bATKDQ0vmPlHyvvZvabg+
VLV5ZdYEJydGU1wdileZTU6M2uculmln2KkFFysgQ8UViv9FTRJTchiKxmgL7mpypbCqWuimU7jl
5h/OakTrFDleFNYvnm6MQv25fluSfEH7ZqaDiAhmYlZniPxw42QPnKO/9/4XmwoD7Gh0eDhE5fcm
pNxSZ/Rn1AEADwrGWyjdc/IMBDlPdAqxqjD/hR9HK90SjGznH8gvyJI5FT7QCkaAop22HcPb0H69
7JBq54L+R+gPYywD5bVzK43p1aDXXPCOCr7nzscMHHCX3A2+5hGt+kIYU8OAAQadQAoopWA2sCnt
KdYtNa5ZejTt23K6spsH5mv65Mqz+dSSFAsmgBSMjuILWe1+7cOrfASuzKkdECu1LLY4xjSabm9j
ZGMehp+t9/YXCwoPgbJBVeKTpDPrybqOoVhQsNqGhhun3XZE5kg/LttRhseJHfFKOkm5xDBK9JNN
rCi5yr0rN98Zg+ZsVuUl97cJR2oqFLMPEeQMrsz86xKiqDsfctD0ps7Hgv6UvdyaOq1UZTQCYuMB
P+SjzSeFSUAWe7ISOFWh1+UuG9/6oKDdtzPNTVsZjijsEgAzgXLwJDvVkjE79xAkxXpAE7bNno1p
O7R3nq5uqHRIPFLhDy5Vcg4sWTo0aW4jGkvj6PcfJOQ/whLsen2n2WE6S1Lc92WSLUkPS5P9ABY4
t/rqCMGwtNhejrtfeDe5pgfN3/9cki42eAkD8ZpYcKkjNytvIsfvN7zOX9rBfewLdp2ZLfhLn+32
tc7oPebfIiNbtxN5d/E+W9p+u/rZJujyo8t1bEK6RRCH3smmYKXX+W6H3wZ22yHctu6NSePeeLy8
BKoCBMrBkOrDzQ4ngRQ9aRdOtsWBjSHzt5J9cL5Z86PZfVnazfTzsinVKQ2CONDA42rlEbnt4S65
NRFQ4G2K+a6x7kCBEF02oFyxEwPSihWO0S5FBwOdX8a5c72Mcdk5O/431cdTR6TTLLAbXvkMdrzs
W1atkWc9WMU/l31R7uoTX4SvJ18fo/+AaQobC6uivHib23RTWBSz8Y9E18JWrhuGGV2oahCIYEvn
5pRyvAAX2Opb0Fi+zUNkQqZE15JURtqJFSnJQzxjQtEbGZhi6/j5dkwioLCYeU+SnUueLy+fMt2f
GBP/frJ8ZlpOjiVAbpl5kwD0PQB3vgutZ5puhv7QZZqrlGYF5Ud0HRgARS+/Dso31uznFjCs51TH
6a08JnFfE6C9X7Q4505ZbQMRqGbFo9kg+9UCBbE/3iRjcLy8dsp9emJGSglehj5EAk6xDYX6dQYR
bvvrZQPKRyxo5P9zRMrvneNUhQsqh81qf7jMjLr+MIWvrvtod18pEEtQnyKNLtcrd9SJUSnXz5RD
076AUa9FbkddCPfDuMhohMtx7AQ/oUS1o/Uj83FDDd/njG4M9rUx62eOUekub0D6PL1cXghl2Jz8
JClhGcxMvTbFT+L5hGfZU9tiJuKxN/aXzag+KCbmgD8T7AdgljiPm6odK96MPmohdpyB2ahaV80d
ROXIiQVP+qBhWvh9lRFY4F9nM56DByt4A6HaZT90VqQvmORYLKcLkBPLf2cQRKRFNM7fxvDjshnV
NkNvzBNDHRjulQvL/tQM+dzBmQr1DbRiPHe3QoLgshGx5vLN48SIXFQmdmtSu4eRDiM7VfoUdnGY
P4AIasivhiaPW67jLFbl31OL0rY27TTE7Dos+h04izfMxg6wo6W+nn4Wta6lpVnDQAoIEjJuLxOM
Gc1zweKZvzialGspoyEU8C40NIDjlKJhHA23XxhqQl4/PAcYvjzMi70LuvUN7J1FVExk2s9Dv8QZ
GL6+EL98m5oO5b98G2Y/wC1x7VXTzpnXUQMIU+UZoSEBLQmhlRFI6xzazKWmAMATbqDWkYERIkGh
6nvuR6NO1lS1zKe2pGXugSI0Ksj2bdpuitDz36z9D1eHklIt9KkRaaFxbKdkETD7egEsIbXipuS3
lQEe4b9qgaMabaMRhsc1yA/OMxWuJoQO6YyDwYo9MBXT+vvlbaf8OCcGhK+n94KcpGFQwUBqYRAQ
sHOHZVHCXxt3a9U6YUVV3gVBSQD1A3C8OTLNGyPuYmazKxqW39rpRzftLjuj+vqnf19ypqPMDdLE
wetlpZvUGWIaPI+zbmZEtWSnVsS/nyxZjSZMUmH8b9PkR+7tExMjoXxTEryGnv7CH9B5YOgAZxXK
9ueWyqlqIMuMc2px80037ByW7OxAkzeUH+W3kV93k1N3vITbgwkjCQbGSLCnXDeXqdovATCnjo1Q
Bv5fcqOGklIz5zimnO6wQh2ujur5Mf8btMiJFSIVNOrAQ8XThh92uqusjxnULpe/hoJXF48cIUFH
8D4EqlzygzEP+WWBBR+dhdo94h3qs7ts3oMGiyTHtv+KHVqM+zaFXg72K15Cl3+BeiH/+wGfiH0N
I+8BoRblL7rpSZT4L83wNvPjZTPKbfTbT5kCJTUzCMgN8NOyaERwNpRPoe7qotxEoaBhF1yeEGA5
D+1kcQZQn+AxX4Obp3/ysqNZH5thm+tQSqpTHuzr/xmSc4LdLGlOUTpBxcmebqbpZTEO7vjWVwdX
1ylRbqUTW9KLbmryulwC2MrRillBMtFmmrNU4438aRp7doeFYNnsikZDgfbFNWHX3Ri7xbfS1/T5
VcYgugi5FdQ6URWSzrk1Dd2SicwwF80us+0NC7wjW/vDYIWgdJijsW81jWTlHhNqqwCAiJEseZTR
GZMsS0rck5pskzhmhPaI42SghLpLuqNHoiz5Fxe3KO9uC/s6KOJRp5ahfIud/gLxkU/yoUF6bmUc
vyBtbu05XtPYm3ZteUPTm77bp/ljgrfJ5Q2ntolCg6ieQytArgQBhTKOGTRaNhWGESYXbZv7rL03
+ivqD2AixDR7U0SY2taYFR9QvnP/Yg8F+EHQREgnWUlIXdU+zIa1Y/xsi3VADRiyCGw2qmM9CDAp
8Hf7DkNVmyDPHdyO7Wn9MMlq4peh0cnZ9DdAGTDuoRwGEhqMtUhJtkONog5XMcFlNlE9vnXko9Wy
PKo26okR+cybUfd2pxCDTmRgEE410cXSrK0qv4mGCLj5MecUyk9MrwDBTjpmFZ5mNGrSHwxMK0X4
s27vtQMXqnR9YkqutVjuQqYsS6vNnJYxtFGus5nG9jxpatA6M9I1nuVrU/Q2zCT94+B8LXsHm1FH
oKM64U59ke7vdr0uY5XQauMaW0K/+OQOl6p80nwc5ef//XFkuEq5rAE3TLiC10gUdE4U6MCSOj+k
JJKYVmXWFix4xcNUof4FG24Y0b9pw4ag/AM5tciY8pWkIGbTtT1Yk420f82D8L63DEjyzleYaN0P
9ni4nDGUC/fbnHwBKaos99YEUc09tp+t+WHFiXDZhDLMBFOCUGMDi5IUZr6VeDytYGJofzgYQS3o
dkrf/9hGIGQNoXsA3CTeI+cpnvlD6nVGW0EHaUncaElM8x6DFnkQu3VdZtvL1hQDxsCWeUJXGwU+
weh5bg6qv4nDXdBouVUe5QZyqXedoDHPArR+N+1aRITRg1XeO/24g4iJ5nRRHONn5qU9ZXI7h3Rz
jxV1dwZKy6Bi43EI0K5j3pmG5oKiOsrOrIkz5+T4HDA/VBQZrDnO44in2DpuwcsZBfSVOThnUJy4
Tsa/2NBnRqXt5i2g2B1trDBt79p0wt1Ld/W2xSpJZ+WZCRG3J36lDmkqo4RfhvGQeLuBbB2axq55
4yVvhbHNaiPqfzqVscvplmZfac4EJBIv3k0APFx2Nfk/zPR96Z4JT3QBJp42n36b70EF5pdWqEzO
gNG3qgM1YgXI2msFggH+3Vt3U0v2Vf/srjGCD+Bg3TScYqPirQG8IRjbURiUyzrm4iadJVRqkznK
nVe/ucnH3eWdozhEfw3lAwqM8kcgz6mXhunMTgDSh8F29sH8wy53Szps5no/68QZFQn7zJQUQR3g
TMRvYIpacWkAAXoI6/2iI5dU5M8zK1IQYTZ9DLsBVkixn+27Adzwl1dM+VFwV///FRNunkQpZN4a
u81gILfBkP2S8R3NNDBjFQgDGEJ0vAE2tT/PfVDag4qZY9YgyMwthmegu7atin+KJM6sawczQcWu
zCCMZupKxKrccmZZytuGU4JLzRFTDt0DFFybKjbzf1BIABN01sbgltU+hZUmMZsGpkd0g1GIka7I
VpgnpcNRVB1ZVIJ0FlO7DMSSYzQuLMorhmFF3CLiP/6KQD3/Nir7aZJ8KQRusl7vG//etD78+cdl
E7/m7KWccWpDrrcPfPQmy4QNp52ePdZ9yZMlygGwHzDSVYxOPDofffnmW0+4h3f+dTXTrUXQ3iWR
WWDq0KPHjPu7pYIkgP9iJyZ0zn5kGL0FbiXiXn0/T95djmnxy79bsU/PfrZ8lmacWt6An83xCrSb
3WS9hlls1JqUqjgzcVYDvmjiDoKKurRRU5cm7bAAjrv4q/uahWH1LUV0gJnNdegVdgUuD2Pt9w0W
g4KR+LKTn9MEePFBP4sLCpjhP5FGTWVXYWA8AzCgfGrMq7rUePc5S/yPd1+Y8DCKJnlX8Tbrkxx/
f0CvJezSTW4Wu9B8u+yFAkwCM8BKoVSGUjtsnScj0dH0IIAH7oXssQfFZ7Eznf0MlbI0BTD3zlvj
jkdBeD1uumfPjcbNBlq17W7VZSyVu9CpBWYcmlhgnpBiZqStlS823O2af5vCvx4XY78wWwNO+zW6
d76jQE0MjWkwMQB9hBbMuburaTKjNZGdJt9faWQAXfJh0cq/WhqbF5FZjoAUjt0KlZzGGaCqUmIE
cK2s3omtLGvuLTyr79CoHzKMVYaDHztTYm+noecz1NNZVUcGpCGbaOwK+pwEbHie1gYr6JgFOdhJ
rjusxOf55A9AbuBjQC0mkFNfx6rSd/MeLSs3xfOlhfxpGZbgVDcIiTq7ul76Eve5EpNmufEX2BWs
Ju7KYFMFxBSYsfPVNKw5hEAEdmBTfqT+VZLtefLVq/aXY1QZGidWpNCAwgXPPTFhQobHooitHiQX
1stlG59vMQBUYYrN9aEiKiDb556wAVD71uECjNve28y7oaGz95MVx0cTESPRHB6q5CHGS6FoDWVm
IrcBh84xUovBpR6Y5rC3I5t+v+yQ0gJKVbgBCCGIT+kjacA0SsXxFPi70E3AIaEZ/FEu2YkF6Rqz
dOiUtgUszM0DB4H09GTmV2ExRKFOSPhzosfHCQWxCXixLfyP9HESDjVJG0DcfL0FBNLsDgnd1lPk
EUg6bi+vm4KL8MzYJyx4n6R9LWDZfRdX9s207KtuS4qtlR58dzc7cTPcVVncJAfi6NRzVZF+4mgo
3jcnN0NojwAqIBw1u+sepfDwkOpU3VQJ49SE9PRraZgk1goTrIzZfARrAFI8dADycGeQzaATBFfU
isVy4mTBYx5fT35Xz3VRuDXAOZu03Q3jvbm+2fmBDHcLhe7Dv8Q5lu631pjQ0ofUm/l98DQVMdU+
QHbCEQr4Hm6HYslPljTp/DRnDvytQHOC2Z2I25r0pLQQCHiTDVIcgFnPLZhr2xa2L5BHzhBZ1Y2Z
6Ti5FMUJpAqsIgi5BH+6vAH6zjA76Ljg1PLQT7qqlkcrPBjFTTpuGz9OwyLqBiAk8J+m1K/aeSeG
5c1QBDwdOYdhoNJDY285/+TjrbW8DO0X688BimdOyhp1+YK93won27TZDcv3drW/GDSLL+9vnUfy
Fuvq0l8EapuCQM1f78r6CvffxP/HHA/Aj2msqTb06fpJu40B7zEUpvAJTfvg2zB+yaf3yw6p0jBG
xUwxhx0AYiclx7b1QKc7YvKHJC56nX32b8ZtI5oaqKXQOV23oIvRsY6oFhF1MsHYDkwfIVLIzwZ1
slAgOKriaRzBW74xzJfGipbwy6QjRVIsoSV42n+NfmLgWPIPVIlWY/iwNYaoitmu/9yO/rorA1Ab
Xl5JRWq0wC+A0rYQE8QI8/lGTk3I8k7gM9hk0Lu0luw2be6BmL41rPZL69xS09kRD9fBy1YVVLy4
OP02+6k1MDNcETzkj2wODxitgvhKEKfZq7PYB8Pwvwztc5/SK06HGOc4iBzccLNA6yJfIScVvLg5
PbjM3biW5vXpKL4yfhjCCjP+uEHISJA+zXkT1Ahe0mCywWBp8YV6jWlvyjDLX/GaXN9JWIbHzGHT
IXeXIu7ZOE1Ra4+QeR3XJOrWgn6t+9a8rxM7T2JzGr3ykAwFA4PyNI9f6tmZoS26+E4c2LT9yXKe
TrFtVPPPEuzN/9IETMSDOy9zNGW+/U/Ae+9YT0txtaSEzRuc1esjC3sLQWEW78nQZUeMuQw7ANSG
6tqoWXhTmLzRNF0/P3DxyTCUBpwEnkwQRjuPlDIfLZe26PFbwxc8FQzn59LclIluquqXNoB0u8ek
OPprYtgJg9TSzRcPXz521EXvj/e1uaGU8hus6fSRMWM4mC4DWYVftPM/pHbZbT1PaGGYvGi3xVwM
X6Zg7h/LokFldwSh30ufucV9VxrsnzY0Vs2SqIIFvEAekPKCE1gOlpSZLmRD0IcOFiPbG/5qb/0u
PLZt3x8dB1WghZAkWhqX//kBD3Es4FHF+QhZXulb4PGKav6v/ujwAJrCKPC3lzeo6mOfGpBy+Oim
IzEQ6BsQnKBs0hhtlGTmJv/zghIGf3FZF6SL+D9yIjc63rFMtKOI320ZK25rh0WM95ojXXFdAUED
shxei4LAQXrp1BXv8qmYUIcmU5wZ2LTz5vKCKU4kPAhBEYiJNhdSU9LpMFHI4fEejtjLpgeFODSt
mQ0iTB71lqOxpfg46EJ7PqA+QtFG7hJy021LnqATTZuI19/6+W5strlONEuxZrCCygQWTSj0SDFW
eGFmk0VYqd99cpPrGhe6vy89pejCV16K7jCZ68g0tulca9ZJZ0H66rmZ+2Nlw4PaLo4+zw9Ne7j8
1dVf4vcaiQRxctHuWlp26wIfujrdhQ4IYeavPkqwfz7QBfEWgrKbEDMWXDfndjxutZRXsFNZD6s3
Ryn5Pjq3YU41K6a4d5zZESt64g8UpYYFEK4KA5P3C78Zpq8Ge7+8ZIoq/bkv0k4p/MQeZg4ba/qY
JwCGV9s6yKN0Oozrjd0/ZPXRDL8vf5HRzlyTws0HjaiRERHOLmQ9hw3rzE3bXDm6T6VbQjnoaLOM
IYN7CXny2rs+nSOniC+voc6GFHZLsyaVPcJGnz6u5NBMGyCZdVc05e5BsRDTinjEgmvnPBYYsbPU
HbBgXQgMuheHIB1bIlFZC8yXBdwC2WtfPg0J1DaB0GXlM6ZOL7up6HEgVMSdGyrwKOjInGTN0AEy
3SDsWbdzggde7QBd2M3dJqnCyAT0z5yvyz8nlvUgqSlu39hwKLVLN+LAL9altwJcTasDRvnAt0KG
uOfby74prg6nVmTAQh9WBBRcsOL1b3Ubu+sN4W1UDMggu6R6u2xMFS8CeS/GxgSFrRSTa2sVDTGB
Kir7uO8hPRSgVvr4FzZAwmDhZHLFq/08XCbccsIuRLhk9UedXo8gWtGd4ko3HBx4EK7E7VyG6zZT
n0/ZjHAQcAUq0H8o1+vI/lVhH/42IqN1Z0KDfF1hZGyfE/TOs78peHmnFuSVwhVlySvsXqNrI3Qm
ffYl0fE9q64jgBYA2AwGedGqOf8a1RJgT0+A34zWtTnHjL/zYOcUx2V6/YvP7uIRjlIQIGW/lMBO
TgxQ2lbgpMVn983DmsRpf0zsl8smVCeG4BIB6vKX5re8I1kzcnNcgbyxyvfW+IL3T9zw7eI/JsGO
hPvC/gjMXRNoSr2Ksx1WoVKFVbSgAS8toUdZ4qOli0QOQQkbatlZcujwEGt0wBTxvaUHDwxhIhy8
a2iuyTvHKlk52FUBMIHPto3TRQnBNBtmYGbAv6wtYBlA1BpATU3Q1V6Lfy6vriLez6xL1zxeFKZB
gNMArnWOanJrdRr/lOuIARvMcqBt4stNrjLgw4iqOdxDwi6Mj3l+NOgN1R0WiuQAA7/NSH6M1Bmz
PoQZJ72GyCKnBy/Z/cVSnZiQbmGrbZAuLSrgGUHVOw3AAKfPly3onBAf62Q3GT14jh2xVihBRE34
QTlUy1pNP1BV7cfgDh5ceHKhTCw/W8FUVRggFwMWA7prbYanHcXYgBPV9S0e3LAH9m3wHrfNy8xe
Eh3qS1FxOrMu4uXERyjn8twwEXAVz/dDGDyZvLsSdFmp4wORhXnwuUIgDvvLS6vIiGdmpTMwK/MU
jyk4vTqPQ3Jdejez9e703xzdhOXnb4h3YAAOFRfC4OitSfeHaphAD2gGOZqpJo0K1t1WvhGVJtXk
p8/rKJoLoNSDWAHegJ/eBCPrxnrxC3TvhshlN+38NHXLZnKOJvQrIOr75zhbgTSBLSgHYxfIBfm5
rfyybYNig06yYb0U9NEY3i9/JNXanZiQS+8e8+swaWCiBYyzd98c5sfDEl828jnj/ULM4LAiOIYh
+XEegAtovqdphiR1F0xbPx/iSXeH+JzyYIFgpBBvZ/Q55VJZ5Rp+bWaQLw941BpHz95yBzRc/PWy
IwozkF8XZROMBYjgPncEUVbxkAE+ULEXL7xyZkjAPzNL8yZUWQHmHdx2aGShviG+2cl+9YzFt4ok
hZUywfBIlzyWJrudVmM4WmZiHC779HmbErw4flsTv+bEWhF4+Wo40GSvs66I3Pb7XJfPdvpOVvuw
jB+XjSnCDSyuIFLAPgLrtiMl9DxvadJ1COewSUGj8H0GdMpvny4bUYQbEZ8IQ6ZA9YIu6twjgJHH
JhAsZTNwF16Eq0zwgJOS/LxsRpEOfvFsEyGyDViilHYWGlZWJ/BgQbIr1jcKHqA8w+hX3Fg7gH9R
KNINTaIJh59+fnMhiHJUvAAssUFXLt1k6WpUIU3BJeu0ZFgj000WDIqYyT3Akfh6AcWTO6KY4t8E
hLM4nOgUdRbBrRpvZMwdGKjODBt3MibQTa/DdJwmw32tkgFXkczk7SFvnWKNuYNsalb+SPdsKqE1
wJFZr4d+YteoIPe3nbWk7KoNMvfeX33st3VZd/a40Cvfrsxv9tKQqzkjw5EhvDIMj1VIzO7qWmge
FoUBiqE09D8qs5l3q0uWfzJj8R6aIameKDpZX9uCsCs3LOadBxsPLQHqo61rm8bVHPIvbun7b7yj
YHcqFmpFM5vGJbZSo75tMgCaV7Mc0s3Sm/y7YPQcdiBAa47MX5G2+ymo7qe6H9crdFmn5D4EsvQO
oy6EbyZQJY7RXNPmGHh0eW1ZT3dBxsEE2ljgB0BB09/TzIFWQEJAdx6nbMEA0GpT4660a/Ot6Nbk
oRmHDP2TwOuOFTfyGIJvUM7hbj1sULei9VXdFs0XfEYn3Tphsfxrd3ZTgTWtqJ5BV9TinQ3C8F09
DNnHMHalvTOCvsabOAhYgXd5yt5sdxrfmzWFpgynJP8HYg3Otk+ZC2mNunSuXTqg/Db6iRFdDvnP
b2jUxEzBlBcAJgHAx/nOynBQUaMDV7JdrRsX3A+2Me7X3NxnoGZOePVvbugaV6rNjJKE0LoOQcgm
F0W8JA3cusIuc4qdD/ARm/8cYgenTixISb2ty6AZBVtqCulYo1yiqT5eXjadD2JZT1LsuFjMXX5l
CsTXkN3O9sNlA4oLJiiKHJwW0LtCi0LORSPwqk09LihuNLbxLeBB8F7TdOo3HalRHg1BgLmrkjDF
Lqx8vkYjTTI7Hgu7+tmnTo7vlw1XbTbxLr78y1Sug2wU9zPQ26FULyX8Mk3mKXUBjJjYi2HxyKea
RoPisITnvw2IH3CytqQfi8b+RWw02a+FDRpHIDC8pf1S2xpLOlek4PcyUuWBkFbs0c4A+qLVakap
TscAb1I8vEHhjS7AuS9ZmCE/C2wCMlVsB68hOA6pp/kiSiNoLOI+CVvod58bcYMyayfoq28M8sCH
Xcliz9GYUH0T8LD+Z0J6GYaArPpJji7dMH8rPD/OGSDZ9YQOpo7dUueMFF5mw5p2MuDMsBys/suA
G7kOhaC4HxFUdHBDAu4BCB9pvTK+2Bx5T6AQ6h1YB3fV3n+iIFZ2kz+ncgUdwokpad3mxqyKxUCJ
MmmzA8RO6zLdeWM8mjeU/vmt78yUtHCzFaS8SDDa2sxJPPpZDIbVsnl1TTC5G/7mchJQHRtg0QSp
MYRqgGaXjHVpw9kQYgmndpMNWdRSaOQdIEMVedBLznVBoQy/E3NSShiswl1qA+aWKokyHi/mR8Ij
Xr5e9koVe7hnosBiu/bnTipYzphXeoCMUIgfAJBAANqwVh03k8aKrBm71KnpZwsusznYpgi9991H
X8ecrFqwE0/kQbtq7deu+CV92nr+fnKKHmV/62YFJR6aRUn+dHnhdOakMM8WyJsPJRbOcX6UwQ/M
2W1aTA7R/OtlO4puBpj7cGdAzx79YUD4z1Ndj+3UJwwj8hznbuVtQu+R2U/WgspHFtNmNy76xqEq
1gVkAzh3KNiBCfXcZkjBsZ42AFM4TS0m+pyrhrEnNrXV1upvOXo4RqgBRagyVAgWfrhohgGa1Ocm
cX+cnGAC14AxuWxrOPdewRKwNdTmsSXdG3g4dK0qpcVfXADgBROC1ucWfTa6Q1cg7TZLGaDdZkFt
uJgy65tdJAbddG6XlPtqZpWmkKY4ggGacvyAoBgCzmHpyYVPXBf+hLZKTb1jw26CpNtfjhnFdvsf
CaMPZBY6UpJnRgkd9P8j7bx641aCbf2LCDCHV3KCNJIsS7bl8EJse3sz58xff7/2uceeoYgh5LMD
/GBAS9Xsrq6uWrVK78h8y0mS7Y0ZXUmzbka4GNbPv0DiHUwvgiNaQRe2zKVjkgjGS8UFCRH1qbOO
pVrtr4OsLRid50Izhp6UVyl1ZbbDOqmFsJs5uSNtWNrW5JGVreCcIyw2nzUzCkbWJqIiavLx+1g+
KNpNlt0X01/E6YLZS30UagSiVuLTnUV6ST7mkz0JTqVCE2nneGX44/pqrTgm6o+UoiCtQy9asoiT
IbZKrdQQCFFO6nDK9f1k/1cYW8/4lYYrUV6Fe4NqvMW/i09vpFk3RSKkaOOoODhd0N/kvVPPrpUb
ZrCznNB+iOQsfBc4YVfs6iKr3g1Dmn6IZi06pZmaFUef9u7YrapO36umn34QqfJ7NR4R7lWZzA6L
3ECCsxmGxnfjgu6rvRlFk0riIDI+pA7yMR5FEPM2bpqq5tmjSPlGFCisuMxVYB98aDSSSXrby1qy
PyWBX1Mg4OVmyPtpyH1PbxrpdmgFYNVOe1Ud9KMxdcOx7ivbu/4xX59k4OlZQdmYIumrMaJMCh2i
pKSsiFxJdWitJPhiTxBGcr9++9B1oASbE/IOBPSlOxydWInzmPpi2vWTayl5dBuWpu3SrrOlD7Jm
FV9OqH05msqL+PIQkJ6RiiGl1TacyuausM3ySY1b+7tdaqRwrq/g6+MguqRwqoYN/RaB/EssYhvH
bHo6SMvysdIoJTHXuJ+OeiltfKpVIAs2F/P+TE1dCn0EqllZedJTZobcOEUK79XoHdN49o1ePV+3
6bVDxKY/UMteIr/UC3lugZpMNP6a/HHqyq/XIVY/EdotFDJtzXnl2Cs948yVQAx9sMt87X3CDL4w
mTZuqpU3P6ZAyabOB28Wqy4/Txc5ZPHSifrKcOjm5yi9k+KXQL01aPGOGJ1Z3c3MSI/flSl0zI/X
bVxbRlQMxGRtrhaSrJfYsiRZfZQYFIgZ1Zx1uZdFh+sIa6toC+I3IRRkxVd5n84ofBPf60XlC7Pe
ZvXpb86S8PI2wkZCjHBZz5mCpKjnmvbNIbmRMwYXzDcRUdR1O1ZWijCQAg5fSedK0S5XyjaKKipt
BfmPSfG6ZE//yAbCyumBI0+2QDAMZP67RMgq2gZDP8y9PH/ww3dR9WA5/w3qxoNxxQ7R4cWQADoA
6eFcOAOGZOZtkie5NzDgUf9ibk29WfneOE4GTHO7U/RY+tC86dqJHp7cK1HWHZKdmj9q3cbExZUb
yYRcwKcQ2Sj27uVKqamvm6S4cq9Sjkr2cbCPhfVZN29l49k3mJhCU+/1j79qFCwNMSAAkrsqHgtn
IYuSwFQPBgD7+N4wXkLra0JD2f8NY2HUlMhBV9hgzPmj3z2Sso6jD9chVr/9HzOWAwLqcW6gdgOh
z9NBUdKbiS6Bt0PQEsEJ4X96uRYOxRr0vEJFIvckmlcj0yJHn/yFFecQC3/ZRFZIegeIdK5dh3bn
fuN18vrpR4hNKoA95hDWLV2WafRId1V17plF5Or5x/gLhVVSHDuTSs34/fqCre1lglVEwgQFjGli
l1uLLeekXd3mDMB6nHrGJ9NNLVNTM9EfPE6+eZS3xpatbWYMZNQQPQJI1C88WReHhVMWPX7GjLDn
lMX/dFtCvGu+7BxD7MSzA1NrtcSrDAwpd6P/+uazHOzicGMjrCydRfZTzD8nG0U9/xIkHFR/rKWB
S8u4k8zYzcIPJn2QoeMq5h0zo6p5w++InbWIhKF0EgmgzUSJWl0c0aFRGTA5TXwr58Ms3enMDzA9
rYV0MW2Jja18JPo1eCI7OtfBq2E8tt7nxOJy7tXdhIQ4r0v9YzVuFWVeoQjRAJNeWaGlyNW5OEqy
TFcOMRrUwzahh2lXKrlrRcfrO3wLZOE8q1JxWn8ExPAheKMvpuV/MWxN6BIIBVo2NPSRZYwrK8No
jiPCBLFKrl3bDUHpXTfj1Zb+hQAGNVvR+r24ONuuLGmVo+Q9Vs4ur3a286ykjidv+IOV1SLAoNWb
Md0iry/+/uzk+EVdEkaXZMKrljGsdDJNn4M3B2U04jPmlwwJX53wb2GL1BShUYsJVnmoPWldvzNy
xu8FG350zZRzFPXSlCkd/C72BQr8SVOWj0rUPWrWFj9pFUZjvXjy67wSF6eyH3kzmjONeH1q3Lej
9mBBHlGz7u3bmKnIRGiCOSQ68BbWzJJq1oYoUZDvtiCaVZpLAen6Jnt19fBh0KUhpiFlpRA/XYKo
RZXz4DQhhRrGYXCiPX2ZxyGAy5PGz6M07MJwS4LnlRddQC58QGyXlTW2FCuySKeneh+V/wR+u0vo
tNPTg14fUbq6bqT4iRdulLiA97VI/cHqQAni0khrLszSaCnU2nZDzG6hUVPu0W04mrP93PvZzXW4
1yxYgSfqCApqxSSeFrs99BFZ7sRkroE0Y5fuS5Oy/bGIvcL6lCQvivIUhl+c4HQdds1KWiF1pggR
QsAYvLSSGHmIspqktVafgpD6jCgZ3zWj4xb9hn7Timsi+UShkQIGnVTOctfkSTpXBVCmKt9mmn/f
pQkyRtV/ndM+XbdqDUoUSWTYWVwZy8eqnhfNYPTsFsPsZbdRyu7BDqf2vmwqyW2D6S88FU2TDrkn
Kk4iM3O5ioNqN4ovJKBr1dxTb0XOmmzZm0nf7BB40oIbT8j66gXpQN9g95DiQlXf2iVWYLlzmj9F
SkrnaV4cpjz/cn0d13YHHGlhm7jdl8+kyqr7tBYDGOze+JlO41FlCvMc1I0b28mhMbdUxLbwFrFS
MzZwqULwyiz6Tw5bhpKOp5EMfCNVT2b95vDl14L+MW9xxKe8sKo0YUHtHKVd6SNjeg/FlgrjiuO3
IC4T7FM1IU5eBLJ5MTlo4GHDmKi3lfbU9sYext3b7/0LlMXKBVlXJ7HI74+hepBr/0vXVg/a/COI
6o36z5o95AIFXZBghtTg5V7X5imO53jCE/fP6eDQSia54ZbzXblhSM6RducfErrLq1+n87r2UR1C
IErZhfJnOfrsN7Gb+81TFTHSdcNfrMJZbHKobjD1l/MKpzGEXSB6n5u5PFnJfar9Ww/V3vxZUhfv
t6RfxLdY3izoGhAEENiwigufiyp9Jzc9EUfiOD+kFEHHPNogD685QMIzjccTYRo6WJcfiUPE7PYG
X0uW6Fbu8l03TN94idBVZWzck2v7gfjJ4pEmMtLLp2GkQM/LLQolsXUDlxAm9E2jphtph9eSKxzV
c5TF5WHqUZY7YgZbm+rZv9JsmCd/1Or3KFxNnxRptugcN8sjRZWU3KTV3MUl2RA3r2PnUXWG/oOZ
7dVhS7D+dc138WstDoMTTYYfmhgvod+TDkc6PMzZC4yQuVq7otI8PTw2W/fA2m6laMRVg9qXrv6K
JM6CbwXJXWtGjtAr6/Y2MrXbOeru/XS8mTiKft2dEr1+e8Qn6lS/IRdBcl+Yk58HQKLL4ba66Y72
j9bfQbjaU0nMo43zuHZCBGuXJL2OUsCyN6dLyzlPhUaA4vjvNRTJx+rT9Ztt9YDQ9sx8UvF2XZJE
1MDInakWCPCQo1MvZ0p8HDWlCt24NPx/2rAv/2YNSTch+8HLj0zz5Znsp6nXA8EeavPo2Fnyl1wu
T0VJysFSH9oJMcFsayrNqpUiz4keF8qZS08TVvNoxHRFeBZFAX2WUU3M7/TCof/C2Mg6rMavfCzh
1AB8xb1TrThhSCp3t9+mtMQOrs6dZwWHOPkxWq6kvav8D5Z60K0N17DqfzgGHARdcDYXyxpS154T
XZRRG8tldMx7OHoHn2Ey1zfMWmhCvvB/YZbMmMaeArUTh06ug33QvkgUC6riEE4zM443XOraZyN9
y/cibYRyy8KkwJAUpnuKQG+EStT49r9ONVie1I4hcjTJ8bplq06MRjidRw5lA94elxszcHqbIh9f
y+y0d1H9XNgWA6mL4ZgawUGd06/jbDC24jE2t3pcVg09Q164Fb9lok1jsGeiNPsyyJ/nRHsqSc56
FLQO161c2ybkEil4EDiTH1uEYVbV534QA5VURuKWhv6f02YnCmtbA7fWfBclU1yKRQ5eWaoXRq3G
ZMCRjknK7l+LygldbVPOd3XdEIjgEcWVy7e7/GJxN2ZD3oKRWxCIGYhexDDodRW5xo334erm4K1P
igePJbpAL6GQyZnmYababLatrZxaRwvSB4LNcnR1RhlAUe/jxnbNQU3e6a0RPquh2t3ZkNnfnqch
04hUHq9ympyXh8KIys52JH6RpG4/EU/T1qbGuxwV2Q0/vWoydCqRQRNFx2V1IDaUMLUrvCZh8Emz
48BNGLfsN+E3vx/+nR31Jcw0Ty3y9wrPoevb9PWX5dGKq2a9SRS9kpwxtMEYSmIdj+rbfjCRiC92
ARqXef58Hei1PwMIvhpVT/GaXEaIWj8YneZQn/Cb+9z8NmaBm+Y3PMipjGzY9ProXUIJm8/iFeS9
Sm3UgVImpuo5e6cgWNy60LdAFpFYbxhNpYiSDpNMgua7I/Vu8uYRAbCMqX1wzZAVoldu4UPo9qjl
MSCVn9B3Y6b9TWalB03aSgWtmALfiBCBniwc1rJwOCkElaVCVj1vrH+oyh8tH4cclMHGNbOBs1Ri
ZkhvwXDWmb2WTW5YSodGGve+scUzXoVB7UnczsQhSwq45PST1FQmqzb5vSfbhe06ZoHOV+e/3Vkp
VFnosiaFhIjA8h0XVDWeKkXsPzJLN7P3tuUl8YNdRDu7/maW4cGmJ2h+c5+KcEowMMi9KLDe7MXW
M6MmjP0IVDtNP6IN9aKWhD2yxIQ2eoAMmt2ywNlfP74rfkK0nJlChRJ5peUe6bUgTrs5Kmj9kQ+9
9j2dhuNMRD4xM+g60uvMKxvxD9Jyl/hRETTjCFJrf6KxhZhkL/nGfh6/GSqx3r7aqs1vAS7CkbQt
fKhcAIZN5VoDEeO7eKDH7XNk2ftG+mJtEcZX1xLNM/rzBAdkebN0lt4ZY5MUngJtcQqfRnXayb7b
Wxsh8ut3Gyv5G4dSwqUfrItSLn0Tw2JFI3P9WXdmz489yfiSOZ9taWukzetARMEkRIXYlNilLdbR
msMhDGrcSGXeqVPpaqhfX98aKycbCSkhYUsVQIRVlwaNVUqigZ5er7RV2Z3kId4nLdItzG3a0kVf
M4bcsQnlWJyz5YuQiloqpapFOT0oXcN4vxlS/QrgL7MyDNYTfc94EBiEy0Cnq+Hg1j6neDSa3C19
487KjPYgTfFjKEuPWaMbJ18d7hVJOtl2fSupxaeqmh9KNQjQgecUNuF7akg6YXN/KhiB40tEZIGs
9Rsn8rV0Ktc1pG9R/ydOYU0u132oeyhMSVjQG2QeSiW7kUMhGC/vyp75aCOU6Nj35PFHMBu7WAmE
0t5GunHlyyMuQIc1uTISZsuyQVP6VCAnSfABTkFvuUH9jLDV8c3bCxCaZhmVA4FmeS6zNKuycgpw
BMRhfiMfTaT3N2fnrYR7lD14HPO0s6DNLIPpLq5yRUuAKcZkn3efrElwY9vxZq6EnE63mxg8pZSM
PTSarVhzdR15Vgp0YopliyNhYKVFBth6jCbW2Hpjqdyl4RYlYOX0CIb5bxjhAc8jsLxGhakDJiqo
76TmuzbcGry+4rVFSVCHUUnsit7JJYRdMU4ok3BuZv2s++/6/AvCOu34bDdfdP2m8zdil5V0A0OU
zvCEsz0zqZ1a25+iuPDmalfU75LJjUh+K7thPunSN0dz2+GT1N+8fUeSxNd4hkCxIpy5BKUXt8hK
iHzUJ+THSStOY2A8RtKXt6NQu6L5S2bvq8usDRKTkC1Tpjga6bSv2+m2qpsdNN+N62htU2jMFIVq
BcfuVRp6iO2wIh5iU9CiojU/if3fboeOg1BV+EFU4hbhshrTENCbDZtb/qgYJ42ZAumGDWvnB4qd
aPWCIsTmu/wgPh3ZBYVTdh3jQPLaFCIj7ubdsLa3qdnDFIR8ym23uEkD0y4c8iGslHnX0WqCiIky
PCXhLvd/1sMuKzbiWLGNFlcR/BDRu4b6AzlzYfXZ3k77uqYfnSZnDU1OqxtddXhqi/eRHblpHLnV
1uyslVWk4VAUZWUoawTQl3jS1BsVL5vCS3LRrWv/6AMuF03dIg+u7DhRt4Q1Ii5ycnWXOLmmlH4Y
ySKUrKXTPKjILPfGllTnGgpFWHKQrB9X5GL17KRi9dKpYMjI3chA6a0WzZXdQAMwTwzkcqGPL9Nl
amehthby86V6X8qkUhOqoR+V5h7dfjU4TlsstVU8UaQkPkXJYVlwg59iDK3MqlnFeOqc8Ugm3jWd
/zTrOzEL6nzWkbrxW9uP8XAmg/1QYnNk7vfFIg59Xg0JIQ4XU3tjBQNjxrcUnX79jOU2xyxFKEeR
vF0GEXqnhQVSt4UXkHxAGCKNbiP5oSUiZjZm/0mdXHt+z2CfIPon7Y79/Bhu+fO1rXL+G6iXGzIx
xn6scr3wVH+WTkz8Uh/1yvjxZjcoJJV/m7nwUbWWKCwkZsaJvJf4kxFItxaCY9dhVl4xv0pwkPMh
rdCAdWnL5MgTYtvicBFGtKXtKSNzRaLHqthSUFxzF6LY9/+RfgVUZ+7JqOcoCjOl8FJtvsl09Eic
eD8P5vPbDaJXjbITFRPynIt1SxOlijvyX15A7tlygu9jHT3IRLyoJW1FEyuLR6EUWRWhN8++Xywe
3MYs1QKw1Li867rg/TyZR6vOGMdhH5KkvZG19wr02rRSkTJ/pyofTLO+DxrDrbTvdZJsmL4W3Zz/
Psslbiue3U3H7zMb/ueiV/Z6rZyMMj/FSfi+IbORwoO0iFepNoWIiGxs2ZULCE1BRhehrwLDa+ly
hl6dkqGFnJg3jpspt6PiMVYwVSMvk4jqvl7/0Cv7ycZfCwIcBCFaaC937mwG9ZShU8bUMUY7G8cp
/WfuN/zZFsbipBt+kaSOH5ZeHeXu7B/zKdhVm02Dq9vozJLFlg2qcpSVBkv05Gi3XyX6itJdGO+v
r9cWivBqZ+cvLB06YjtsMRkBF0BWuOXZp9ofr6Osr5gphDQYiowA/yWKrcyxxTYsvZRh7AoN9GlE
8elwHWTdlN8gyzkBIWI68lyLTy895PpjZt3Ekzd2G2yI1e1M3oDGJbrzXs3hqnLLj0eLBZMajbCj
vS216r5DZZs2fdUbFP+oDlvJnrXlE4kXWkyIdSBiXy5fGlsJIrA0Zdt2TObTuZez/Oi0yqfrC7hy
g6HCQgYQlw/QkjVYJVWsTGXFXjDVB8YLHwv/+3UE8XBb3NII54nBYihTCxWoS0PCoenUWiM4tOwo
Q0sNYYAkHOgvb/JvwxR3+MUg2/B/rzER6KXPFxF8huBpy0T7nElG6+iEWG20652vurb3u9Ogf+tk
763GAYQ0tOjRweEt/X7kK1rXFIQ5ZfdlNL/69W3QvdTqad5q2nz9nS6Alg69KZCmSgfuTKX+YiW4
7K3x8eI4Xn4mRn6blIt5y6EIu0yQNXo/F21rEmWMd3P73syPUvi5Dm6q4a5U74Jmg8y59oXO4cTB
PvNBRZDHXd0Bl5aTN8m3aCof/eibNN608Rb5ZxWLzj9YiFCZqFVdYvUzM+Q5aVyG8ktrxze6MT8V
Wr2X6s6lsrQRC7w+uKKDXRD1UI3jz8V+N6Q2DgpxUwxD5lrWYbA/+eX++rZ77fYEBsKzqBkwnG2p
LFDEvT0VAzOYu+KnMT1X8X04QQPZeByv7TkY2vS5EhhSFFmsm6IwzVGzBIryZPoRGZGn62a89qsM
AMep8jz45RkWS9XJVZmXVVx6Rb4zS2Zx/gj0Ry2+zZjNmmyRNdd2wTmY+GXOdlxWFWHXoSbk2bPu
RsmtYT0ZRula8m2z9eJa2wKwKeG0wc+D4bW4+pCzHXIjZOEqZm+k9VEMgDPCLYWBVRQxToI7SegH
LlYvrAuDtHFaMoTqaXJQN3OeJWtLjXVtp3GF/wZZrJpdDRKeFpCZw1ncNtGPWTnJytaQt9WPQ42B
eJFcDNN5Lz9OXpaNlUTA2Ilxl9Gwe8PTFNnSYPxmdeaDGvjZxhFaRWT4M2VSKilwry8RQyPMDdnn
fvWzf8UV21heJd1KQ7lri+P1bb66hr+hoARcQiGm1zZxUbAdphuk7qqhdB2DsG4DZnU/nMEsjqvp
G1XXDcD46d7sv3bhcxm9XLdkddFMxpeQXmQ66pKCxkAJvYZqU3qq+tTHh9Y4yY4PecQztxh8q8bg
fGQoz3iHZRImpLd+0DKMGZroUE6aF8PwGRlKft2g1U9zBiP+/swppNlgm0yzLL2ky8iNeWO0nxTT
bYu/cKWi2+V/zRELe4ZDi2iqIrLP84Hxw1pnv+Rz8Def/wxicVLJjQUMxwGiD56N6DFyHudxI6+4
/vn/WLE4M43udJUhNjKiVYcwuOuSY4VkRagzZ2bzSS226zIgOVuyZWiPFMfQVDpgXR7SlzqInoH5
KBnfzM7etVa272d9V5ldjCRNf5PMzv9tPZdRg2nR1IUW2C/32qkfe/3oN1sJzY1dvpyho6bIEtgl
GGnt7KzwUW4d19qiz2zs8SVVtTKLgWFygCjBzmn3vX0w1JO1ldRZ3Rs0IMF7IgvC6N3LHa7JUxgq
IyhD+YOZH9W079On1A88K9mK51ZXDToxIh+0qRHWXUKFutUg3Fzi6OSPWrVPs5/Wli9djUzOIERo
dHZe4yBtNdvHGjN/sfPvo/JP4ni9/cEeVBdCzXUntL50f+xZOCGrl9Ji0HmD1RKSR1G3C8eRjlh3
ML4Xxst1rC3DFl6iCYJergrWLqyNG2o3/fjZgPqhaF/V8qFX/yIWplHh95daOAwq5Ukd6KCpuf49
tabIpWJ5YHzK7XWrVvJdRJJ/gJY9/9CTS2rvLGEb7Gv/o5HvLMqHc3wzdrvCvCkivHt448tb5GFh
wCsndYa7uHNnZUS+mEZWz6+Tl96Jb53xo+ELTDrTnNhTyEZX9d+EzWegi1xU4c9NGCSAdkN9yNSn
shqY5HpUm68Dg5mz4cf1xd04bssyHOzoKpHFccs76MP0hNZt+ZxK1oZVW0u5OHJo8xpznwEjFz+M
2Cvbk4Uu3OTchIM3OW6zFdlumSX+/uyIB2kZSqMGnj89WO27ovioVh+ur9zaA+p8Vy4Odl+lZeUI
iHn4ME7ftWnjPl6hHlxu+4XTHW0/MOMeAHtsX+ZJelac2C2V8AmlHQagGHdR/limdAhk5taJE0Hr
tZ2/cCS1rVZyHAFt6sWLlnX3cRrcWdZ0SvXoVDuyN5c5QtTm3hjlDX+57sOIP5mJQsPVL2dw9uVy
2lw7rcU5x5LupfIPOQ6PYTYfFAbMZHX8QOftRrZida9wtcF35Tn3iuGu0SAwprE4cQYjAaphnys6
si9b5N3Vi+AMZnGwGV1ZO/HEmrZRf8hs26uH6LFH+jjTfobOVkf56jLSC0pqFsYFpcjLA2DWrdbT
I0lc0ArhzMRzumOLfps8u2rxOend64dh3bg/cItbW0e4v0HOnfNWvEhwYezPTbGbm4O29S7esmvh
SMj9+cHYANQlH+ScRqpTO961+qMkn3T95//NqIUToV1MKjJRaZ+6fyz9mKNeN94r0YMT764DbRm1
cCWCl9rpBUAtKl32u9j/5PjIZT0X+f2o/o1boX4jOLAEUoYufpmzA+bIvp4l9Oh7YWTfFuFnWTO8
OJs80wpROqLAMv6Qg/SD72yVdIUVS6ci8tC0HKIPinbKJbBhNkY3DwBHkXw7Ss4d7vMprs2HPgy3
DtvafXOOtTASBcG8kHO8yKgmxzDYDcVTN9+Qsdk7khuEOnpr9l8cgXNI8SudraueBWWVRpjXpP9l
9p3U/Te2zEnx0eTdErVe2y/i4YwAJRwg6mKXUHXXt2OKmIc3JwfLp8H2m2rf+1NxUNWdHWypdK9e
ROdwC1+SFZZWdg1wFTGlpd+moeqi2G0HFMuce7vYl9nPzjQ3DsXqdjkzculSwrS1Sk18QunBHo99
QdoQRoO5pSa25v7PrVt4FK2gN60lR+UVw7dE9uTwfTJtRMriR7za+eTemaNIsQxVscvvRWmkC8yK
G6awi3d96T8TcW1c2VsQCxeSM6TXLtqaAKv07zn9+6rZegSuLpRoCGHog2hYX2xwEkZVxGgmiEf0
SCnh10Ye3XhLQW714P4GeUWDJsnFrI4RV2hN07e5/Rg54W1EMnf83kgf4kh5stF9u+59V5cOlhil
TKHOvOT25hAJbOZokyaavtXOe32rtXN1I5/9/MWnGeV86iURYkemeWM70WOYUCcPCmnvT3+T10BB
0KYyD41K0xbfyAz7CO1jbKHembqBJWVu1LWnKtyqja1vht9A+iLt2VljqiYGQHLJo6z8/D9tOxsu
dX3l/oAs/JxM5GlFKSBGSqdj6to0+XefonDjeK66U4M8OMOALLpUF/4tl5p2sjVgJsHjDdLQCzMG
oxlj5M3O6JZJejPw5Lu+61YiJtSL6BNC0RSC5SsCS27EIXz2gr6QPcLweo9Uh1sXO8l5uQ609nwW
ymJ0jqG2RevtwvskKH+YmenA1jK6vT5lRymdDz7jM9N6vmn1n1Sj3xnkp+LJvI+NrfL6mp3wdGAq
io5V/rz0feYsD/kQQ1bRu6rbaQyn2StD4rhdUrQMklHznRwiEXXd5pUjDQEdeimlb7oPlgQ1Ne/y
yVeoPaV+lyLh+n2YaLW8jrGiOqBCWxVJ319au8ssdj8bjZl1FILMSX+f9fCBQGvvbGYcnaSJaVLS
KL0n2WTdKYQAnjrH/9C4C3PI7BM3CtByjt8u2CN+JTivdK3TJris85aTKmejht298cOoPiRBskN3
mFWfXN90Nvzmigu4AFv4tY4qq1yagI3BCGdGMiZPRV7KlcLp+/WlXrkUQKJQyfOMF9TyrOQVGRen
IbSqp54JdGHQu2kUSTtlkm6rKTIOdeooLgIxP9ux+Hgde8UHXWCLrXYW1jFlr0P3iOKVNJse/TKW
uitbba9vDVdYOyfnNi5O6RSTH2xKqi/B1LyzCHaq/KiVNaNREIUtbq4btbagzCCglwURNYgUC7Cw
nWs1HTGqa5ihW2kqQlmyOb4wuMcgBZr/G6WIBBd1H3+S6y7beHCvLSnUMxvJSBqPUCJcLOmIgGs3
SnD35rJ247lu3xttU+0ig8FU8zx2G3hrS0tbkCHkHDShE3yJR+dbH+gJ1la0Mvbdi9OcOv9GCR6i
duNIrIXK9Iv8hlr2w81FphuRjk/QR8N3FaP3piL8YrSml6j+56Srb+Eo/phK9XaS/+JpfIG9uC3z
xiD9S+aL11z8vmcsd2Aoj1JRe0mfuuVsWW5vSO+vb6S1TymUP1GQUMigLF8idlzZ5SDK1B3/mbIn
+Z+UKNlNwYYHWLmioTf/wVEvPyHVz6aPNXBsf9g95Lsip3Gpei8lB1vdXzdpFUrTBK8U6TOouZdQ
ltQlnWbgbAoUDIMoO6KkVTH5plZuDP3O3mpSWIUT0hisIS5uSTLyjTIzfpVWOjmIbqrZVJCLgSUz
ZcX0zskcZZdG/kOZMiXvup3ilC0eJUhWkRlCNRs9iSXDQKtU+ignop4yexTSPGjpylsjLFaNO8MQ
f3/mPOMk13x5AGOMre9tn9z5UeQRbX8gMrq1wtrVJGt33aw1SAspWjG4ivntS3ZYnw2VPQv+46B8
lCTPCb5a820zfMwo7mw+xNf86DnY4nIoOtVnYji0EwtGS9j/q8dIuMKIlLV/Uil0/eEuMt7MVWVo
JS8wqvSk22hkuFzSMox6ORaQkjIfRqU9zW106AbzcH0ZV9oIwVFFv4fMQqIZeokzd9XUVOJ2Vwfm
YmofgogSGYomEKx3avCDAgyvfsneGdlWi8baoqLmKgh3HAdjqZcXyzHk8pKzLlMpYzz1Pos+ydZL
Z54C6znXIigJf3HH/5JSoSFEyLAvLgia34K4kVhTJVQ/dHQtdpm6D+k9qZlWubGuK6l1jjqv5//B
Wla+7TGEMpKwrnryb4gOb+b7uQeL6lMdRPsoL27VdqxcuXQebTl4uQ6+dhEKxUOoZehyvqqtUuLp
m07mdnLSHk/67HDvQzJyHSnw8nKDFbEFtjgb80zzTqwA1ms/nOCotukujT9X1X5kyvl1u8SPWrqy
c7sWAUU9N3TnCi5br7yo6T/ocfzFz6fQCYOSbDrdBpdnIZDbwC4dfn7jZB+UsP+uZtLubyAc6BfM
MkBNcQFRyrXmFJSUEBPdpUgnygwmu46w5u8FF1JMrbHoY14eaL/th5hEl2fJrWfk7tSgAbzVM7Pm
fc9BFvc0ipCaXYscr+Z8qqzbLN2ps02zmOZl42P247pFq5/9zCLt8rOgfzRVRg6YOkqugm6Irmx8
+NU1s+guRtoGjvOSp00WObLUmtTNFEAconE68oL0kxI3f4VDLySnEmG+5bdhSgenRdB7bDscjjJx
8D6BS71TlGYr77D6hRyka/F0RG3LYFiS4yRtDPyPI9f71jzF0c5ofxpl4sr5R81/fvsnEsIJ8LTh
A7zq0nZmxH5zi1dNOX1uyeBIW+mFtS/0B4DOpss9MFWznaU2AObwj4URlXUKt3z2Fsbi5IQUQZs8
BmMyD078pBnviHSvr9NaHH1uxuLclHInk2IHYujvwxi1stuy2+nNhp/cMmRxYAz02NVOA6XWmkNW
JQcmMbtZW2/s5jXPjwgDMTR8T56Z4tc4i/osSXXaQTgBMezIdkPnUwIrMjF/5M5/15dt1aAzJLGs
Z0ix003EtiCV6LKbaOpm5jFtNiKu1UTPuT3C3jOUin6nqRxYtj6anwxbcoeKezNUdqaefOqVdhc6
LR9uorBl7vS57d28iA5pGr+rq3Hrl1mLH85/mcVFMelGo04xJo+28zLQ/BbNxSFF2sgqwtOo6y4u
5Ej37C7M/oI3JcQ1/ve72ouzFvLU63TBNQuih3H8XqGBNewRlJiYc618+D992WVXdR76dkufMalf
K7zNAyQsc6hT3ZYMysYGshfnzlTyaS4sVpNG1lrNXL0LXEYVX7dlzeWer9siEsp7szIjQXY0pveK
6qn9U9s8q8l9Nt1kWzfWFtbi7KV9pcxjI77RONznnenWMUPW+2bfx+H7uHcY7NdvmLea9BDKRkii
8YbFy1+ej7pqi6kSfDp6dfzbdNKyA+v4xcqC25hxyC7TQQwvMeIPheOc5GoqD29eX557vPcIaqhq
L5/Qve2HWgFvyQuKEHf2YyhsjqNnDEe9P8Vbt8GaucDpJkVsssuk1S/NTashdkzmCHt2KL3TFSJ5
oyWVFHktk0ISROCm0NxPcuPKU3pz3dKV7XoBvfB3qV63TZ1iaaY8xOU+rV5yfwNixXkDAftS+zVr
bZnVzs3Sj0bB5Iirp7jbSfo+dg5+f9dqG0SEVVsY10UXBUlAZr5eLmM/JYoRWSxjb96o0yksXuLh
4/XlWrXlDGJx8FLJDBI/AiKP9nH3UCHIh4jZPN44W1q/YuEXLxBauP4Ys9gTcz04Y1LyYZAXzaLT
VH4bA0j036/bsxLwkt+nWCQmuEChWBw0K8nrcLbYcY7B+DsqOO3WCM21j/IH4VX5NVEjZ1Q6EGTp
fT/e281t5u/ebgS6JShKcIiEBsPld0c7Re1nUW0LMnmEvIaSKfFvthHqrH2QM5RlItYqO00uByL3
Tv/S6l6m3uXx53Y+Xrdlxdsyn/O3Lcv0p+5nnRRG2BI7CCQitD/epfFBij872rt8froOtvZtRMc7
+WUh/Lrsz7A7Ws6Rr4C4M9Uq2SazcYe5DPcWLXAbq7e20fDlVPpB+n+kXdmOpDqQ/SIkzM4r5FJZ
+770C+rtggGzg4Gvn+Meze1Ml5XWrVF3v3RJFYQdDodjOQeNeFLEa4x46sCti9IO3/TrcLWYukq1
aulQ0MGL2gf2H2z61AzcIJuYBaDOOAMQNjiXwd9b7y0kk/I6fHCyH4HNDufXT+UNAEcmWtgxcgv4
zFOJA0JfDn4ylAFm4AtObWQZj26ZRu5iRNTVTBXrhEmBRWujk6EkIgautmBdjpf5sl/z3UIAia25
/sRKyb7nWC/JkYrOj6AQw07TfGsCyg0UT1GSbxnb9MmAVvB7A0H4+aVUmeKxSMmxdryYlmlARIw2
q8uiCt8HDBjbTqarsaqMBDaCvDiQ8NELKhnJtOJxkho4xTO6GK3itfVfQ/Rm+gdCL5JME1qr1/Ff
YTKIcz2wpfYtCGvS7IKXFcYuxwvwPh2oU0WGv/62vHmMAsPUDYqofNWRlvKYdmbm3MtFy3ftBtHY
vsypFa30BpDEmm0jmvW0JKscE8zfTkJFbjXfM+J0kdm7cV0s134zb5lpb3Izu5uDD9NLNnXwYpjN
Pu+taPD4ndU8p7ODKg8Y10C39AWDElCSAM9CZuJTD45tlHbj42zOXnrR93DYdPinXTuNv1aeSqQ+
/4DoCvKoUxdAerTE2gZcqGc+98nTYN911X79lS5vX1DHAqgdEZCRn4ZredhORrvCfxa5Ey94EIY+
hhB1ZXGlNogCQNssgAnlUgCY61nWOpBiesUDviUuwLCUANiFlfXlQHSXgqqRBB1sf+VJ1rPW6wpX
hnAKz1or6sxfa/atnsFPPjo7FGJuVrI8J+aL33exV+qQs5WH5Ei45OWK2ZjKIp3gUM3yKnCfmJk8
Fdm687GyX9i8I0mSc2tssoI4CMtaFxdo11jyb6NuHEKpTCiGLAHLYGM+/dQOm5lPTl9BGZr96uxN
UO1oj5F8HeqP0k3/FSOHJ01BmdsVEGP2mJdp6ngWsyRfObpHQiSrCIdwsmgngmz+1PKLsn/M08MX
duRIhLT3Rl2moBGGHsSFAuAysjK0K2uco2qxgJeMNx18MWjCpT1JWTEmdg0hdXsNroWuvc50jAvK
pyMKP3BAAsIP+Hqn+04bsyz82UTQE/wcl+c08yNwMGDG8naEn5jzyMqfAvaF8gjQ2f9KFX7kKH+F
h8sSgvMFFxtIAwYz9tADfX6DFPYMhfD0RxMo6BjlfpIWhXScTfhVZ7ZeChuvE2qnP8bZRXfHoMvZ
KNweerocgqw8Qewtx3F88VZv6HE+DfILk8wbbykORrVsAreP7Pznec0UVnEiTLJuf06JlXEIY+Xl
OHeIPSLONZUy5eodKSSZN/hMVptMeHKv6IlZrRerfCwwjZoZv87roghwTnSRHBvvDbNv8Bc09PML
hn13/oAMVNhuuiC8WUb7BejlWy/XmZ9uCcXPj8zPW61w4kzsF8qNHlobWA14TI2LEN8uBcEnukkn
KwjGFCis0C0FkAELwNs86NqIdHpIx2hECm8uU+iRz/YVOvAxQxBCER1LtyJGO9FE/PxouTJQz9Rg
M4Q1+HtvuA6G3dxZ4jxF7sDiWmMT6nUDZCHwK/Eskm+igRHmhj28d7PUG7u/aqmOkEgVNkChf0XI
t5Dbd4HosUbWIotGHoXkenZjALb4AFKei2gkMcqDnk6s2kv8lSod3CycjIHUkFq2btTbD4x9NPP1
lM1ROmvOr2YNfen82jMt+lZksjwAy/NlHxi6i1x9cv8qI77gyCZqY6qbPhQS8LYLeDSnW57vWSGA
/wHivOfVxXlXoVs96cxSlNLmlUEgAHQxeLeu95QX8Ug33P52XpL6VP1VTTq4vApZx0xIAoTzMiLj
RKKKaBq8VffuiQlKR7d1qn4YqQiEFvRxbjz61lXfBoz5Tea3Kt8sVjTpIJd0RiEdY8xBoT/ZgV42
eR2Tb9o0mm7dpHCFtBNQymf8/iHMvhsLvwCE2NvQuLvz26NbOrnoM4AYYVqFcTepg6mfHSCW+hTg
jsA2zW68alNZl64OD0t5IQJBFQi3LtpDP+c5cfknFlxgwNMNZebBRorGN376aM0/r55yl/6V9Cnf
2RFqsnGEpKXDaFFXR03/Ffs+kiA9OWvfH0dTuPMOULD+9BOsSakOkkh5ZRzJkH1d0PZ5Z2OP3PLD
A693eosy9VwOmJNHz6lmyZSuQQCS++iLBtK85BqIwf0WU7I4S9aDTcqIBJu5vx7pXWPsz2+O0sSP
JEmuwQzzcSwccWr7R9PduOY2bHSeQW0Af7WRPIOdWrReObThBmKGaWvYw7aytqQZopbEdcfBFALc
aPS+vRbso55iPmpOmO4LJEcBfD6ElwO07Otfnv0TZc7zq6i8O45WUXIUaxmuCZuFhtVryh9DApqM
+2R8nt0N68HJ0OiaoDUGEkplYnetEqcCQ16cAo3NN+NkjXkK8K8snnTlCp0o6XB5vLPWkQhbRMrM
EPv1Tpf3qbh0dTCkOknSEbMxrcL9XkjiBrpWr6iRxaSPvPnnHGgOmNL7AREYzasAiETq8/Syb9cF
CK8Y74zN4M0YQBLh/Rjc+17Xm6s8XUdi5NNl0bJPRY5q9b9jNmTi116iyagqTftIhHS4hmAioy8e
Tzx4yoZ/Fudw3rR1KkhHx81bD7i8WCmryiOzSDfmuLeTf/5/QqTzszhtwCexTtbkgVGMYX5/b6fv
/y8h8i3Lui4f8FTG0wz3UG5tV8ONfKoDYtOsl/xy7iY7d3qRwCP+S+Z8o+m+/AKKFDb8X+MNpFi4
DdCJGYiwBwPesTu90qmNu/q6oNcEo3TnF03p2Y5kCfM7iooNamWF30JW2nxPQMuztuWrmdugszW3
Qxhu2pbtXI99nJeqvGyPpErnZhiIV67ixZTyb07zYgDmeuq8XUkIqkpeEFVFoaOX1HgEGXWyzqaE
B+J+Hxrg+2dRmGyBLRUZuk4OnX1I58n3qo7MQjVrOQTzhvE3La67ToR0moZudUxcd7CPcOfPj1X5
Q9tirREhJ/nbKjCWMf2zWs/leB/2jw7VODa1CLSKi2Ii4lTZsZU2b01xkJZ1jLL8okhe0Dx03s6U
N479V4a0GaNnJTMJIIOWywtlQ0RnZ1fMSdQ09Ufl6BqQlWaNejxQt4AYjHTA6WFqOxf9TzYuOB/z
C4AVi8JxN3V00zaXWX4wdVljpUmjuuygKxTDHo50n3bJWoSLD3HU/HCWy6A9ZHXMgsP5NVTu05EU
yUO4RYkEfLXg4NjX6Jcx57fM0IgQBvsp8YQ5GrCxQg901J6uG+9Ky2MpkqslpsrMC1Jse6ANWvOm
T/eOP0dr8fYFnY4ESv6nGy2jsA3oVAaLde0hLomT0UWdwlx0qC7K5TsSJZn5GjRFPq8rmijC4mGt
spim/lU5a8bzlKZwJEUydAs23acjpHjlPrCB5HzPzFtX15muIJQQDWJ/N0r2PB5Q3ucQYviabjBo
WJpd5GW3bbOd69cJc9j0CoMmNLma+sclB8jBLvzSg8YXU0lAQBEom5KtOIDY5J5IxCNDbs/X7vLN
07kNpT0eyZBW00al3HGRCxWPpszeMPbDH74P65Ykv1pn2+omSZWbdyROWtXeSAezS6CS47y7y09i
PXvhlTYLoQwkfSCYAwITqX8ZfzBYSreuxN71yxxP7Y8s0dig0tKPBEirxp3MoY0PAd2wL9glIJkA
bnL+3KocLN7oQE8UPh2F4dPNx9CokQUpPJ691NVjkw2XoYt2kHXM3csBgyW3qQliAMvpdYyhqi1C
21iA3iH07n4ic7XmanbDaobD8B59/wHdSbN1VeiesaoVtIEybmPy3MJ8kWQIoOsxmjazxfGyNgkQ
flJ3BfOdvT+/igpLEAx/wEzAHG+AUtPpKvbAGDZoAJ50E/OgAGtJzAg4bDqoInEQJad+IkW6N6aw
9efRgxQMtd83DVBQ23IHiPunHnlrD4nr80op1g4cNzbQJwRGDIClT5XKhrJ0glkwsY/Ztu76n/Yw
x55havLUSjE2so7guQYZpxz++4BLBjwAWK6nvHmvJvSxk+4+1KFpqNrlkdsUsOIwNtic+IyjsNyn
HnOdDPzTSVC526At8kfTy97XIs231B6vWdLcFrn3VqMJMJpW7yZJmR2Zw9pGc9KGh6J3dagyqv20
QJwsGr9AISIDCEyThfnhFvTQonGSh/UaVYNHIh/xbgwCpSzKPR0Am1KkwPvBiD3WW8axy2Y/BXUg
Y/E878LxMnE7/Pu2gBa10fXlq3K0oLv7K0sKphzqTbnnQNYCSFaWXVRTHvU0NtfbYd3Y9sMCOIHO
2J43WkvhV06kSlbrgTG97ucS8ASsEPgss5/fWKTuvyVJsNwEA7XvSOK5vxM+B80uHUYwZ5aemRxS
k0wPfCkr1BUs0qLQOZuHkEzdFPddj9pdY48EZJ5GSH5mfeptOU3hWAb0Xc9RadnNRVLQ9CWrnKXc
tMaQ7WgyuZq8rcJdYxYLJxKtghizlRtIbVJzwxAAyKsLUjX7aQwPACTMnD33b6pJ0y2oOpnHwqTg
m6ewXGOEMEzEWlbEjc78TTDI/DgatPw4v286WdK2LdQo6raALDt9HJxDQ/ZJEX9FhOhTRaey48u2
bzU2xiFGHLfS/Weu7kH5riW0UmqBcE7wsGMCW55eH8M6p7yDkzHdZV9wM0IpAblMXdeRagwajVXg
9AabKdrT5HyGVY6FNf5ZLVpHy+L8SKufbCyvLQzmjUv5qyN+TJw8dllxsYIzJi3o/fnFJGJD5MvI
FhynuBlcz5X9aVGaA+lssWHgHtiCOebNDA2+c0PMOLRlDiZp13kyu6CMTJNezS41Pvy8fGRk9LZA
SDE0m6tybMefI9zCkXtnbkPoKnzpZGcRB/FBsd66Q0yKSxY+n1dd5WGgN8EcGS4nUBGciqow5p71
Rc5iDB5h4GFMkzip8N4hS5Hg1dMbg67QqpQIkCKwoaJNENfxqUQzqHhhC4m5/XsgW46qe7teeLoa
ik6M5LAT0Mpy0kBMUd8m+aZJbsYc5qXDClBbLyjfUAr0cAuFYi+P9mrkZUH7tmBxWvj5bmrqKA/z
63xZnsPxLavKm64c49akb6Nn7KpyPbjW+/ktVFoLOncFmoYvmt1Ov2BKezY5Lq6mwQETwytsOZrr
fUd/MV0XjdJhH0mSYjYQUoJbS1yC3eBuwuI9y8aomM0ow5uHjvzQJFyTBVLForBO8OkA+h83hKSb
kS5TZ4sLEAHxHLFiXjbd6OgaGVSezhFhC9rFgH30ySQX6oDgscIKtpu8eJkxRWuum/O7pIwgHMcU
kz9gFjXl/lv0qvpOayDQNVOgDV3Oy+sY7Lr1OgDGHxggiL/xdaPBqmZk0Nv8lSk5kpQm4DgJIdMC
5VENOkJ4sub7ZN/aya61Nqt3l7XxAkdnvLdWXAKGojY3Azt49SGsdSG4guEbw6ooR2EoWsAwyUcl
rHrxaMfX8PoqDSPX+Z3MD00eGUnErScvidZ0S8Bk0925xZVdbxIMtraX47ht+EdJt3W+O78lKuNC
V+//0qaAZE96T5GEGZ1NehaP0zxFpghQh6buNUNYKkfkoOMRVPCwLWBrnR7PcK4RpJcji13z99q/
N54PELwAg/Rf6K7EZQ3Q2dBBbhFJv1NBY9H3s+twhs7rQ4j9Xul9oBuiVp0UODu0BYI0FNA9kvPu
aVCPGMZhcbW4F77b3vg1uTBIrwnWxMrL9zFQV/FaAjCKgGA5VYUXZZ2WIXqxeF+FNFo5Me8mYNxd
dmbLNnY3mA/TaI2XbBlML15YVr2dNw2lnrbYLZQHbfw5/QDwNtHVG/EBRntIpw8z2TPddqmcKSbz
/hUhfn50cbSNveBlBxEty3AErldvS9dNOplofgsAU7j9gkaAJcGzHquKP6fi7Law+6AT4iYrdlh4
k83udqHr43kxSq2OxEjX7tiicWFoYe2A4gM+td91UWW8ef1zaBwabbOv+G2f7ORImmQnVkqt1eGQ
hof9UL6vwJHK2Avu3qx5G4JtXZtR8NtsD8BfjM7r+Sf6PSdaugvNtU+6esF6NtneMi+nbpuFN5UR
s3aflpugLfedeek1XdQ7P5NgmzkfWXdIxnuqw+FX+Re8uwWau+9iNlfaWLdFZ6sbYA2MXHRvXzT1
hqav4ap5rKlOBAI2wEWCXB7vDulEhLxsFwIeCDB9k303k13QZ9slsTVmqrwmQf+GKWMLzFKokpza
aep6U887cUksgNDZMp65/xhTNxbRklh5sgvpmGyBJTs8lghZ/XiqUCvFm4Blg+bGVmkM9jZg5AuA
BeT2Tr+E5MPoJ8UEU+a70P5Wscg0dI3WquNyLEMy4AJdeW22issh3ax+VFgXVgnQynoHtAHvCw28
GKhG9gucamITpaUdARGKyxAKdSuuh9HKo3zMv+A4j2XIEQczZgSjkJEEGC0C9yM5WH32w2f9V7I/
x5Ikg0SpwTfSCtdd+dzXt95wN683Zn5Hn84fdOUOHS2a5KZZwFt0dGOHkuIp7Z2oBH+0swHB2urs
EXVr3IrS5vCix4MM8fwnPszOHbyhJGLgx70K8n1pPXg6qASVvwCa6v+J+HMAj+4da7G7lrdi3fjb
yn9Z/YZ0MdONgaliq2MpkleyqFXYI4ciAxixrbGPgGBxfmNUS4UOTww5g33VBJjg6fF0iwYpR5cg
FLGvXYybMjSd6lLhqjjkTybchHdFkko6nuGM6bMexUcURZBX3K8Yx2R481hNGs3NfqiKTc6359VS
OsBjmdLF4lUF8eAF4c/TNXKq6yHtMEp7ZbIdX+I+vQV2BlrmzgsVayVdZoEgyTVd2wSdn3yHGEOa
d+iKxzsBzc+TgCtjv/MFldXuh61DP/iTUjgV5gI7V+T7UM3FnKDkhty0HCt/wizm6KI2jSlIL5ii
pdhOvgdGvF8BAP64+96QJQrTDHHyrlhYVIT/2Pl6w5AiGvsLZ74O/afBPHjBYzpWYCItNz7wdnRd
n5/XRXxqCHZs7L8LIvRTGzNpuDQrw6eW/ZbyR8I+8HibTLxR5t/nd+DTeQHwrmAkhV82AXshP0H7
ENi3feaVYCQFX3y7OkNUlKuO9/TTmRFSQlekXOFhPu0zBt4br6IoT2DOfb3s6/5lDi2QwlXey39X
B1SUFpDsbVSQ5JzeZA9JEa6IFsws/c6QLlutND4v4pNjhi4Cxwt5f1SpiNwgUg2GXSLrgYRu87HY
T8MKqOs5ImkaVfTV9bbnpalWDhlVPOMwxWH5MjKAXTVLsbodylS0e3VJeh1k3WuY6hD9FGaAAF1M
55qYvQrlKiwBsxhlaY3ox7Tf/KV/6BHZntdEJcJyCebwhNP89Ew0Zz7OIY5UnDWjFwOjdICn0cFg
fTo4GPBzcLTxHgVI/qf0dEcxaAyMABaTEiE4f7arIU7dR8Ox49XWFJY/XWiQ5cIUgA3iCPpT6ZDS
hE3hUjpYswBJhH8MsmHr/Ti/nl82lRQP6DcAz3CRugyFgRxdm4vLkfyqXZG+mR9y+wcmlW6aKgCD
4qpxxp+z0VAIyOLIR4kjivTEqajWST1W+RDVAbF5Hi8nG9WYi7C+MJwr4sbzuvWQLMn5R+5foWnp
v+uJhz1KeC6KMgCNORUejsApbSZWAYi7jjN/7wcHvCcjlDQ0glR2CPYkGCA6pzG7LEUIgQ262nCB
IDR4xeAxv51T5+G8LmoRCHdRj7SAcirpYtVmlzmALwRxbHpoeo6Zyan5eV6Gyi5EFzHeXngnYIL2
dL3SDGwaIFutUMT6ESCd5X90IC02/zOJHGwCW2LC8mDpeOxJYsa84KHXYbWcq7oNb5jjbzBrr9kT
hZc7kSIFuyh3cJtQSOkaDO3TDmQFzi9WMU29RblmeIcIXH/kQuXhk4G6eVhPEJN67xTskGUStf1G
O7z/eSxOLNq/cnAZnS5a4w21m3PIKat+Y7T7df5m15drZkWZB0rU8LZGdqKNSx1UkeJqOpErmbbV
hmU6JUKuM2wxqhZXUxjlZbCdZidy7EcTeYL/bIUAESYuehwA7oOs2amm1ZzQYR7A2wLfBVyyOqID
jxL7NdEN4im27kSQOHJHbtBDUz6xFwjq7ZI9+dS2Dijv1ldL13wrADet0UuxkiHKUmilcH0Mjstd
BaOBkXFiw0n0TfEKXLPNkI5jhDmsKDerGxtJucSxNDJVKoIUCe9jxBbBp4RK4RMgIudjFduzB5Cz
KZqyTViB3qHVZIYVpw0e/g/2s7hW5CwnnXjXBj5cB3L0lwGrssgjqAXYvg7jRaURglcfpPdgq0Pu
9nTTwsVsJl5AowXvfgou3vDBBiVKZ2tWTqnQkRzJODLTcLyJTvCFib+nJI0tn22Kft2dN3bVBRke
6yPdxXOSIVPFoE+yVpuiWAGSuOv9rbfEjXcJbvUZyL6tsekxvDmuV9T+r00+4q2EYUdYCAJpV64b
VEARFtPkVRxijIAYxdZanC2x6sfzaipiqGMx8sBC4oykNEqISTM8g5Jv3G6fHLPeDBa5qBudMSql
iYtYpBBRRJSKIXRuZ4MHK5SCWZhNfWU6Pyj9nU79JsPr57xqiosZKM+oAqEe5DqObJDE6E10C0E1
m1b3BrOv/fb7eQlKUzySIJliay5dykJI8PMprtIpWsnwCIYKjSkqFXFdYCSAfQeBu7RqA60WNoF+
J+6D9MH05yeb6sbnxOE8eS7/eZmDocnDCzQETcDp4a0p/pvVLox9Th4T0VdVP/tIdjhNFDxV1RZY
l75z4/82AchfsWF/fh1VrgMMPIAVFiGOJWPUV07fJu4CEPU8uMuRi6r4TzpuE3PVuA6Vo7cFcxvU
DACLLx3pzmWcWBQtSbnt36ArejPXXpQsRRSG5X4KSESZ7iojSt2QgAixgaEPmqHTlS3BlFhxx6mA
Lmm/Oel88MAi980v7atmcG+qsffi1cmevc5/pHzmkVtk5NA53LxMWHtwnc7eNUPLopTYL+dX/XN1
AZuObhSExaICBbjy009D/Qt5R1BkxG3bR25mR9xzIm9CNYXP+cGqk53LAS1ltGPk5kVM0DHjVjcF
Jj4mtK1PLY9a9x+31Q20fcqH4bNwneP56+LQWnLqBvaf8DxDQF0N/ga1Uqj+T9H0+5q8VGts1DcN
25xfCdU59l30beLyD8GNLll/4xsDKudlFZOW5RetWTpxYWfzTW2X3ldEQUFETyFwE+Wz7AS0T6oQ
ytXdehMuKErP5rPn86fzGn1u3oQMH1LQyYsKx6dmIxQ8PWaKqHQFFahfZC/TQG/66feS/LI5PwTZ
kEXuaMao5T4ROm9dwKNvDMsEt8xINAG/akOBUI51RR3cdeWO6a5xCadLgqcmJ5HdxwA8TNsdaCcS
tOQt4fOYaRym6swBgR2sqLg6AcYuv2OAU0u9LoUFWWmUjD98f1c1a0x1/XFKxY7kSC+ZoPUzI6gN
pO2nl2G+n6qD6WLcCuWx8IY0u4Z/IZYDkCOQu4SbRn3l9MBSeEkj4RkObABscWTXDYNHfUc0blJ1
HI7FiOU9Cr+dYch7AlZQAAzdc7+OBgxaBLqeMJUvhuvBNgnHaMnFb5wDxsKR4szNt0l2wzogXvsX
obkbqm2m4+BWanQkTNqozOzqnpU5rjfHjNr2yqL7HpCV58+cKrg51kjy9EWf9uhkg0ZLtzP8Ma4w
SJjV1wN9saavGPhffWTWxgnDd7xMISolH01wMRcPnfXc6rhIlcfoSIp0P3ghL+behZQwOITN29Lc
odd84prLX3mIkNKAHeANhtErydrScsopw2MvtdNNOP42LYps65vfA8TBoDtim3Gw6AJRlUEIKK0Q
xDR4Fsken+a1xTofBoEofhuWbZR36TbQwcP9GZGXw6pjMVKAOBDg5RghxBhIl7+MhTuh57mnQ76d
XH95cjAZmOwATl25EVpERrZpSDh9x5XMN0tIUgzxBVNpxAgJSP0YWMbwOo+EimamPvTRMt3B1JYM
nU5hV/s/2LKGj5PXlQ0SDiR4ypM8fJg9oPJMLOk/WvwWVGPRufFetmDiHbI6LXap4UwDik3Az4iy
AfWuh44jobbB3dQDxDVvAcJt2Wax49lsV1vOudPv/L70AFq72pu+85v7JmlXEJTmZVdGYzP4sT+7
za5F3wJLB8y59k5dldGcjU0YLagL3obdQNbI8+bqlwFq0PfFLAYaUR8tjBHwSfCqmp0VIXXfpmPs
5I3lXRaTb28sPzWfeDvN+c3oLN49yVg4bwG6wNOtP1vlHYCPxw36llMvyhzMoTklepgwa2smr1kT
zv5NxvBcjHNu+3ekY90hSzt/N+cTnPbiNLm5d6oQLG/hkvsvPG/TIRrHqdyTbqh3zAmaapeHQ49q
I3X4Fboi5++JmeVjzGejAdWQ1ZSagEF1CI9NSPL53cpX0PfheDBUzfrkdkwefeSWguL5vPf6XBJE
xIAilAAlRpoA1FSn57DPTScjIo+5zHdVfQHQvNzcLe0LQGmjJr9K/INtXJyXqTyFRyKli2YOpt6v
DCReOrQhN1abIQvSPKTN+nFejnINUXdEPRptazjzp6qFfbtOVQk5w9xdcPT+123+ktveYzNyzXap
l/GvLLnyPS8ViHtFxnn1Lkjww1weBofGS/Ddabbruu0LUKXruGAUjwzRVo26kYd8OuZHJE+NDo+0
Q4MwcoHhTdre1/ymm3+m2feljnN3t+DA0mec8whTrVYzRLW1ocX7UP44v8yfPfnpV1iny4wppCAZ
MnzFVKDTMXnqlmJTmXOcZBvevGU0pr3m3frZgCDRdkVXsgAWlvWuXMy10myowErgxk1r7BwaHHii
E6PI8UIOHiSoJnuoasqFuYRPXlOuNW5C7j05ITh+p6y7GLLw0rNRLGZWwePMxiNvoN2B1iDHAiZ3
8N9NS3yFJxCU8VjDCOLp+iYEPcqkQEzP2lca/i6yJbI7rKrxYbDv03KLMeJl1ZVqlEt8JNQ5FWqy
pEw7B5s6u+tFTrz3IRt3dedoogDFuYFyouqAdDpmzuQMhIkaYVIDTBUQ7EAWZLdd+Mxw87O7ALwX
3Zb1NyzRNQt/9gtCJiqHYklxD0rHBsw5Yzh2MJ+e/e76ApDlt0myoJfw9/mDoVzDIznSwUjCsF5K
H7p1/WVd/hjYlvCH8yLENpxGGqeqSLbRgUIHbSpQZegeVrOOZgCIn5egWyzJEAKr992sghIFuqnh
tQ8FDR58YPhirkYjSulIjtZLrOfRA4Q1QY6qCpSpgjvD/2X0XrTOAA9LooRcc5JEPeB0/rt2OFGi
Ox9UIOBlOBUZ2u048wDZXmtwQLlzt9DbaqI7W4erojKFIznyOBrPensxM8jJSHUF2prt4JWbtUw1
vkInRrbsuZyc0YSYEeAiIcaNMtZtGqZrO/88mAKCEXgi3wNnrADcleSgxauhZoAMaEP5iroJT5yd
BYi+JZqLwWY3GLpC/ipojVtq0mlrd0v1LeBsurJ6wQDJO/T/nN9IpeZHX2SdbqRvdw4CaXxRkExP
dUJ+9b6z8eun81JUFnqst3TcSNWvzZJgfX3+Fg4NWOswgNo+oO0gM1cEZ++on5+XqNQrwEsZKTER
XkgS04YWTWYhCUxpkOzy1nQva3sqUGQsdQDhKl+CqSnRU4PeSYSDp0sIfrchrYWocbSvu6S+p5UX
n9dG6e5RlhLWA5JXUJ2fysiSIh9WE5WAFlj8aYdh+gvLvBimHXDbSHhveVk0jJo5H5UHw/KhGR55
TwRJkkzDCEGrMCP9685p5JMhLtflwBxn61WDZrc+ZzcAwIJEtmh1gzS5p8svwrZbqVWhtMei1dis
UxoR76Ozbip+WXUv51dTqdiRNCm94TM+rIxBWoZ8VwC+cXNA5qGPah1ejvK8455ErIkULU695CaN
tSv7Sui1uCaAmoedHbINRefl0Btx7pMNX97QxR0v7XyTlP4uyReN5ah0xQcg/4W2LGE9p4bDWN2A
EgvXUIZ3aMJ+jkG2Yei+N0Oq2cPP+Rw4auRPUc4Ege6nvrw1KMKGigI77fsbpMizfcKCcTMsgIUN
1wVFdjezns/vpOqUowmQ4B6CRES1p9o1U9iE1ET7b+qBcKtjZR+nLU+2Y0N+n5ek8mCiPQ9IBYIQ
U0anMyowEYQGq1FftKd3c1l5B55j4oPuqneC77W39HcuTTkat1CexHMQcalmgZVhte9hgU0gqQju
7FNtXTp56Vz4SIZXSWTbHOXcpzaM5uqbu9zR4q5x7jxvv7bD7rzuylX2kPUBESzyR3KPOgn80Um5
h2DJ+G44oBTCK75KNW8TRQqeIJJA6zBy3z6GNiV343UJs1z0ksa+lUXdsq/r+zl/8BhyP/vMuzD7
a8vardSJOeIM8sFMTQyg2uEA3QUO7AktcrK7w2xRUKErUjQm3U0B34mO2+HeDa7t/MBnGvl+p7l7
VV4P1TWgQTk4OtD7dD8D7CbpS2g8B99XgofJPUMzew8gKn/epL0O9FVxQOEI8OwTDgnVUckVWG3d
YDarFa3fQXvVLk4AlrguA6yyk9OtjSTTfhiCPtFoqegMwNWP2g0614Bqi36sUzXr3BpLxiC3Wnaz
c8fdaApHzBdPePiCU+UmdOMx+CdAHQ0Fig1x/zMQuxivQo8o5lUxWYjjeyo/ARqLwQdAHTHrktOf
TvuQpb/OnxCVoz+SYctdTYvvJq7XQUYfOg+WNUYMzAaz+TN3i2t0JFygpv5tSJcP5DcjaySHptDB
jyqM6eQLJOeANA5C4wBfUIMROAReWt/fAm3nyhvmjYsuu4XmOn8kTqT0iEKx7A95BAYCPzU4taVd
jCtx6tho0tXbGy7v3sc1TQQFIB8eM6RvH1rTcNnOckHzGiWun6bXJHWKC7+pJ3s3lo55mYcB140J
KUIyoPTaKIq66N/G8/h0y715qudaJBjc3N0ba7BrqK4LSikCZwkDCIDL+ETdM3msWPwFzhi4WofW
QtYXXRnnrUpxdxMMWguCSfFi+PTGH5c2XEcXrwXGLqw2BYvfdUetKMwSzVaqJCHTJzDp4Bs+NZh6
dV4WVgoPT3OObG+6qcNLt35Ira/IQYwH6AqbiJLr6b4EZeD0uAOwL8y8IuZPs20v+hmeNnd1OC3K
I+mgJo6CI+AEkSU5lWUZduNkfiHg9W4T/oJ8TGRmF6QsQKVyZ9Qv3ng1updsesk8TfOz6igeS5bi
y6myOpp1iErM5cZvb0h1sIgRu/atn72Q9X9IO4/muGGlXf8iVjGHLckJysmWZW9YtmUz58xffx/q
fud4RLGGZZ+FvdGiByDQALrfcDy/SNZuBQDtZ5SQwVPng+lSpAZ+Oop57hSWeq3m8uPYfbK6Yuf7
+b6IGrtR+htRjK9NwbysJe/r+fBrYwXFi4WCMZeL377CSe0hbButxVhuPrWt51ELbDlXcIs2MWAT
X1isV42/pVK1PmJuIvpcd4dttNjdwjAqgecz4iHWPg0QPYVRcgepiZ1Y9691qYe5guNqoTia95qq
W7SDtZsKtlM8K+mVg8BZHiiKF0hG17Bb8vraLLjLX5h9TZN5BP99NK2daR0sb5+gQhdRBtzHW+Jz
a69BSceJdVbr4OK7pAZVVujVLXbpTh9dSDSiGoABqvA7IDfowjEZL1TvBs+jv//SAHeRY3gDJiwh
/SCP/TKYDxg46NF13FQpJj5NcWOlSK+34a0Red+72Go2mvhrqQl2DBoFUBeo2i/PNaXKklBuckct
FXyKM9vQueyC/BEhfJwf4coFCSUIWqvo+IKDXtJcvUKtRCOHG9dpPzEHOaBp5za8C62mujAQyT8f
be0r8p4A2EIoSrhvXYqTrdMmHjrvFk8Krj5PbxbWMkYnYryTzPLQ1/edJTpd6+192pDnQ6/M6bvI
i9Qo5Ljd9PNjpvbuey9ymgzYUuLvFWNL73QtCxOKw2t2u2S5Lu64wjhBe0nJD82kXKr0Yjn5rwPB
d5Wi2sWpaqdFsM/Nx0kPrqZeP9TiVnV0dbCGTHqiWMmmXWSLbApLOcgY7CR8A0JWC7VdNI81Xebz
k7qSCaGG0GtABVCh/bwYaWvSNGZPcs2V2svK7HakakcvpZ9C1hyFdLhIvC2zjRVI2mwFxYFKL4vH
0/LNohaGgewvMePwQkPvRbuU/EOVHHl7ZuYxmNzU+KIJ15m1l6PPmEXZOOdqxl371yq63Kt5UCCi
wumt4mz6/qxtFWsIhJHfEVFdiA+q8snQbszKoxV/ZSVb5hyrX/RPNG1BIeiGsQxptDPTGBM04hdq
De4wqHaxlfLWEgLFDOaXitusIfl+WF4ij33bTjz6xcYBXUGzpX3MpOIqUOLHwaoezq+g1c1C8pGh
gsGjo9HyPl4tDmLIWzF3JGsExldgy7GPW9FWixuEcFDy9cJHL3sOTUTuwk/ng6/cZ6lU/Yktv4+N
gbckVjTNwS36YMWjaynYwq3OO2DxXgA2CWaQ2gdqpsv6BVZfRWB6SEkmgrkzQQFo4sgtMLw4P5K1
8xm014zlg8o6Y1beD0VrIburDc3curLyQ+gHqj2pqf+Qmr7ldtqQHII2v4kMneCAaOpRjezAH7kY
+tpn5NWbiy5Px43L/NtBtRw9uNE3cxd4fkvAQDpyaYhaPm5FJb9LJLvHybrUXuFlXqnizGUnAavf
rVC3C606qG3loK1+DNP7ytSPsdbYHr3TSA+vPFM/BLIApH6rw7c+dZpioN9BhUpdcla6uo380WIV
ZB1m8tFlG79Eng2UBK3iz5FaXKjhi1Qrtqz3n+Q02UdRZVfiFttjbaGwPFDJ5jnC5XaRSvkgUhjT
lnNCBaJOqErDETAyyPS62riqr0fi3WO+0RXfrponZzD1uzJp5ydspMpHUwqOdZfs9MQ4nF+SaxmL
Ti2dd41KMLT19ytyEBUhgqiKsw9YlKI+hvFrCKVY3ZIqWM0gM3ia5wDaSR/KlNkIjauJIEfnpefJ
uwCfn70mVg0XCaH73Jmj8UVqJemYBkZxXRu1dG3qlXSlZgWiepLlb2W0ORUvF701l18AssIEXRZo
MWmWFW22qqgruwuvvfy1FX7Lzc5ANlk+lNkh2dpna1N9GnFxtxmDoqqt2TQzyr6WopPI1IXHu17Z
avSvnQ2ncRaPPC/1xLxuiSPIyV4oQZ1ZgyMM9QVW2zilBBvpY+12cRpusYJ6JQiHsGcik+ZlqlAB
KJ768FEU3NzL7dzan1+vkjan+w8fjqYBff5ZuWp5s5iiNDIyhTOWEgjgzLQahupQl7VZ79gy+mXV
yKWy8wFV70fcqp/FopLvBc0alcvGSDt6lYU07PVYwdijpVDi79VpHB/kMRcNR5kUJbkn+5SHos9U
4xh68fA9luAXONroK7tg8kmDvunHV3VpNb0rQxqt0Ofv8mA3aEJ1mYi5sAvnZatksofETytKr1Yj
1ke57uPRFVNLCN0uiDLDqQfPvNWEMgI2KJnFveKr4qdSlpIXTUyR4xIkc+KWX4u+6Kih5EFFzJvo
ok17hXvraKHRBouO32C2t53hKZqdiIL/XarCwqXqWT0ppdIX7tiW/a6NGvEb3AX2uiqGOsyg1A/0
vRaU8qXfYxtsN0XfJE5a91pwqFOAAYAYZ1UJKVFnXpZ4tEoZYc8maeXJtooBfEc0ZCWpCaX7yz4O
LLQL/ch8zXHkcMbWsH7HfiFdpIoVHqgSjK6VQMa6BFSP1lODWJ9d5kyy7dfRGLk49rUO+EGcB1tR
TX+Vxdje6JOV12hZRl6LqGyLnAbOLNrv1PKa71LYjKYT+3X1s62l7CnHOcqztXI03cYUrN+JxvQ+
Grnh32KjIUaOPyY55Ah1ulYRN951VYyRgsSxn/WWeegyTx7guTcXadNGl1PfZxcUuuQLsaEMXg5F
H9pyFmB3W9WsMKECRnmpaSPd8UzLzZ0sdKHvIuCYIUfXeTeiXAjVccwkw3djWRRu0pa1a4+5nL/I
1QgIxgMvqDrVOJWl22O7lj8UQxRc6dWoqE5ZTCX0naEsZ5uyvNZ2Qxz4+yjo61tBm6QntRrCCRA0
puy2rOSydF9oXVbs2l5q/RuhqZTroZfrncIl+Aek9/KAwAYA1YKVkW48MVbT+8z0oM9GRlWWjOOq
alg9KY7GERJrnnwIyhu5/xqHt0psZ9FRyX9Xkzsq17q5SYBfSQi8aqjxQPucddwXeTXvGqusY24G
MIWv4Yndav5rjPsHmi8HmXBj3+3pgl+VaWjXCSh4Nd9ISispENUssPwgylDzXvYRMkGc0kBvc0Aa
ki07B+267VV2pYj+w5YV30p25ypMP5P/uIov019S1Go6GtwL8rhGkYGStYe6RAy10ZITKrFGpcRX
sAuiYiPPrwWG9QSLEQKb9kGkQxISrZYagdpWC+D3tkh1+qnH0fvkKeHGalqbT6oqqBPK+HeQ5d9f
SoqxJ1+XoKa9WqWOVqr5pSQObWKjc4uIEumrdSdfijN7avV+S95m5eZFJ9MECENtB3X2RfRGGetw
6omu4gRdiy0HmXeRhFsemCvXAaQCYemrPAkAMyzDUIo0i6DgOiA1u0o7YkXBif3J2Hoqrl3vgUpw
X2UmqQAsV+eoD4VS+CF8P+bqpaRPSzFuhE7kNGDSMUjVfX5FEMUjSO5e9XR75JD75nVtV9qJ78fX
mS8ZV0HdWcfA14Od5xX+VRD2wk5Sk46iRa3Hnhs3PX3RREcuXK66YIuis1aUYraA+csz9Bf87/tF
YXVhpoktltaFTrUgmOwgyXbJ9C1QMlsKvkGikRM3VaWNZb+2Gk7DLj5TXGepXEWEbbV+V6SflHE8
JFuWgPNvX9xp0FdRdYBXM5RmeRltEqUeO5HLcUed2leCu9hvN1QUtkLMy/H0PZFXbGyfEGka84W9
4EFuwr9/s8w9appC6JfOFej3MapSNLqkxkvKFIvHrBa++16yx11g4+4+3yg/zNZJmEVBoA2TSm9M
wmCfXiR3OfSEILyJLDuxdkr3JdUP5++cK5mPYTEkWK06er+LJZCWVA9TrUbwfgzcPG/uosnYNYN6
KTeea6TjxmmyGg6hi5ncOnfXFuGiSS/1VuL+7lFtlaZkp5U6VAh0vZTgptiyS1rJtSo96P9GW6wL
KBiDEI1Eq4S7qa9tWX6t45tG2wd0aLKtZLT26SBqQCFkB6P0tFghaowEZ9DPti76L9XYWcZh6H8n
0Ser99yyfR3UrRb72mQiBgHAyQIJR4nq/ZJUlYG6uR+XoO3gRuZeYU+JOthtHDljYIxOq7c/zq+W
lYRBdYA7LOT4+T60+HxpMORWPus05DlQsUG/833tIHM7ts/HWRsZ10OFdzs6yB8khsxxNEL2Gtja
etdNVwiM2lBogorL4Rbvcz0UvTSyL6IQS0yt4qFuMCUAqIzqJRdF4GifR3B9hXcct+q1awtEh0T2
f6GWsFo9jLlHSaDUoXHJ1W2vl6486Y7B7kvM72ntNlvyK2tXVz7Yn5CLJRK2GUo2AyENLPbK4rPF
vU0c0p0qxPegUO18ptjS7ZqtLsRDYllO78kbGKOVy8AMm0JX3+LSQUvp/TKlVdlV0cQMJ9ilhshX
W0J10wjihQlk+vy62Qo1J4STgyAROlkRZm2gciiPZqm5AhfXZoih7W0cOWupBUg+ZAuc2Piii52g
DKNVmSPw06jLdh4+Ba4s5E/C0O8iI92ZibAbhnzjCFo75k5jLtKZ4Ud60EXETHC2zyqFCuHT+flb
298GmgMqdUjQFcvN4IHrU+sR3GKheSguJmjaA7gzNwR0V+fuT5TlPsigonVTDy55ai2KFcJzGFu3
M3xXMDA+8tVD52+Zoa1tvZOBLWv8eVNI+hQDuNaDL3pyb3q/5eEirHdTch+kT3r36/w8rq7DkxEu
TvGoCWUxnMMF3o05IFi2m6rnTbH+1fVwEkV5v9pDjW6iMs9jZdC56CMK6nGgbOzetfx4OnPzjzjZ
Ujl9H6m3CALj2paHo9S+VuqDFv7Utd0/TNqsXQdYziTvL4bTRm1jSDmT1tEUiMTGVcIjvkmW93w+
zuryO4mzGFFUWy3NaEakzMutjX+ahej0UrSPE+ur5qmXRRz/S7Y4CbnIFkbWa9E0ETJtKIx6bhA8
1iP6mbQQtZ9Bt9XkXl1+UJWh2gHUoKv1/puNfm0msjEnJ1+wk+62AInWhQ9avNUyWF0cQCFmSh/i
ZcttNXndKIspgerki5beCMkevrKTWbuSetI/fLWTUIstlVGSMwaFUKNwLcayLaftLkkufWojcXyt
bfWVV/fWSbjFYlRCJRCtap5CsdzHgXfl91t+4h89KVCaoODw39lbLMQ0tNJQbefZG79l+uOIpXgw
2OZ42SDvP+2h6yFumBTHJjpiDefo4efeetSb+xHJtlr4dH5+V68Kp79msUbBiyISr/JrcMZqqyu6
ebYBYrSrfbvQryyuYLK4L+urINttamG8dXyWzx4gIPgGoocBf3FxTxF0TKLMekT7wJS/xsiYy2V/
K7TcTaT4MFq5PWWVO1TfMiuBfO1tuRaux6cog+4H9xSA7e93TEdPtA8FmB6tpF8oSoeDWWJn7WdR
72w1VdCbhPabet9VvXpRxY3ssNb/AyMLxZ8+/ixatxh9rrQdKFJG3/Vf+kx3PblyR3OWQi+fPUu+
oMy7K4aYpTHsfC1+oXq78/Tmuko3rUnWUsfpT1lsMwC1mMw0TERmQXIPdqL1i5eZWPrHjeU2j2n5
xU8DLWa8MVNxpmNxVTO4/sbPiol5QGHX+Se9a/FyPJRUXyLaBsFWD2mt2jKbncwEVdgZKFW+/9jA
CuKutJhuX8ltpQAy8qqID6m0izCCiKO7YLxN/wGD+S7mfCidHKOTys5qS2KWFPLLnRyOSuLqUdoD
HAmHr1Aq+sfzM7x2zJ2Ocr4SnUQMprBIO4mICFdGwlVcIMiQ28HgKOJNlGxVqufs8PFz/mdOIUu8
j+ZJ5RjJBZ/TyPLLMK+PBZB2w/p1fkxr582fMX3EMkwV4OV5TOPQOrlXchvBIC98Si2GOW01NVdT
IjZsENkoYJnWEmCTyJKet9ghOVqAAc/kiOKDpiZ2YXwy9R9gdpN8tEP1Jffu2mxjf6zvw/+GXqJt
6kHQYnMkdFMO+17ep23rphiEhf8gqTCbSr1hmcg+H7obRjVAmJKJlObPgbevRkf2b2SxtyXlMolc
Y3KmTXvk1c1/EnOxG4xpSjIpJ6ZO6SA29olIfZhaf7QXtCsdeVJvpwtuKH0/v3zWSBHvxrrYE2Fn
Cm0iETdLO6eyLqrmVtNJ7tg9XoPoFIXGpaoX5PtWtj19a4+sflMA5WCaZtMnZXHCSnQCQR6Cj0/y
6nPbRw9h3zt98JwIW9pSq7vxJNL8S072fjN0CerWRMq9xC2CwFWgCRdCtjs/n2sDon7M6lGAn6Ji
+z5MLnUDwB24iokA/cGIIoh9Pnk0U9VvsdRuPH9Xo4HcxAuCf+qyDWeWVSoJIlQhQYbo7ykgRAMn
FcoH9CGd8wNbmz+4g/8NtVifSiEnCP0QKhCgJMdKQ/MZurdb6NrhfKS3AusycZ6GWsyhoWVB16WE
yrOrWv4mW/d6cduW10HxM8ZPdfomSs+Sd5S7L3n8iAyVtWXoupZTT37Am1fZyVqhCavXtJS5+uSv
aXopmtezxaQp36fhVvdp7Ug6DbW453Slp9YWCHmnnozfcfAcZ6Gd651bCCwcEKmdmmxM7+qHpFAJ
PBLs1wf1dSHShbjuPD5kpl2ALv7cFoFbdv/A5ABp+yfM4takmAE9NJUw3CKvmlzdT4QIB+0Itm/D
EGxlDuFVo4WoA4SGF7mYQyxa/+9zGVZf7xJPtdxeTHHC8I37iKqaq1UDVLaurjbuEysvIsTcoAma
dGgpKs5TfbpO0MgP0jTIHS0PhUelTQ0nRflp44PNy32xHWga0omdffEQlVpsh6lUvDxVeBgjH6K3
rhiiFoKi0DeTCkeCIZBUbfCt5bVxocxP5R7bSmxPF+Mq846KYTnD3mAVKFCgk7ZDLBdvulZDlUA7
4guxC2XVjjXhQkF30DD8ndaEh2aK7MrvqVz1rqf3u0k3Pom5ZJtmQiU1RoMpdovMcmI5ds8njZVM
qGGYRhKcBWWomLz/FOOABdVQAGrM6ho/T24jkZ1Er2nzcD7O2lrToL7yD67LB5tCo8sEqlj044fm
oOE66QUXPghEhHPU5miwj/+3cIusm0vVJBrTHM7/nFuBLVm3UXcXeJ+zvrM35f3XngFIWwMLxO4W
7PiSYJsWZTjUog6NuXcTfOasxo5iya1loL52rV1M+U2+Rctc+3KzfDegDlLShy6iL7faECQ9ZIfK
bZTEyZJf2fipF7d4citJ/U0m/D9xFgkJwV+6CxLbSDOPHQJAuq0Jqi1NTlJsoh/nl9pyy5JZZxMN
ReYFsFyN/lBVakgsQ7of1HthQIqtsxHIa5sOafk9hPu82CO7hKLtwdwqta5+RgPU2kx0nduY81Sc
5KVUNyI9HYe3RdqIP+Pym6Ht5Q55S6yj0DVoD8mwsS/WUsZpyMVCDRpvyGqdr6jXlTNN1lOqCBvZ
dvUDnoxqkQcDXRl7rSOEUAbXpYZYI2qkXRXeaHHypdvUnlwrgLDF/zuLbyKBJ7Mo60ldmA2zaJT9
axXcGbiVJIF/Rw3sslDaJ8E39xaFykZ9qf8J5vQu+uJQs3KrGQuL0Qb1RVzuymgAyfgotK+e/2wG
13nxJJm7SvlUqBt3yrUXwbvIi40SCrKcjSaR8apwhQoNnya41vTortLzz3WR7Mf+EeLbQfA7N46e
RuVZ6rbU8zYnf1ELiRV9zPuCyY/L18R7ANHoNpaTRnfdmyVDNvEW+1Jvef2u5iI0jLE4ARgvLY/a
cfTFIVOJGkhu1jwZ9b3X76NsYyGvnSEI3P4nylIFdAY35oJGFE3lTG85XfeTdJS1b3JtV/2n8yfI
yu2BooAIPRhKJgY4i10TGmMG6Z9UZJkQb+KDXjyPlvBUiZkN/QoPD9lOtGCjQ7IRdPlUV2Ec/X+m
e5e7efdZ864iHpSBRr302vBDW882jv85oS4S7gzHg9aA5Ac3wcVuQWHO8gHgcUeSHgpEpuTqYuy2
WvArq+NdkMXG0FI99RqFINNw3/BKTywkGriDaRuH/tZgFms/FEwJRMEcx/wRVD21cM82/96ECQAj
AL/5jfrGpnx/RmQlDpq4WbAIE0dNnunHmdNu1BAaLbY+zuq8QVzieKeY8kHQwpJBVecioQrvbup+
lf2T4T9pzd+/AhjQnyjzCXWSrqeYjlIiEEUwKJQmdmnudG9Xtl99paSFv7Hg1s5YxJwlaP06Z4S4
3Fd0uv1ansMZ6V3l/+iVEp/qZ117MKaj1O/6FhmCjXWxcgBSoDUMyPHgaaiYvB8hoGNTTebLYKI1
2LiiZmPscsDO5nWphhvjW9vBBlkQgC1XMqCE72Ph35rLnjnjTjEgzuMLS/oc5C/mMNha83NSdhUZ
+HyiWlslLA9kq7gwAd9ZJKqx1BM/6omoAVgUGs8RVDQaJs+VoSj9T6GW73t6DrFWxnMooXfiIT4K
8hcFWv6Um1t9jPVR8YSy8KinJ7i4itW+7BWDr+XO2FTJawZb/IdZSMILSO3iqTZkD5/lPPGvAOEn
18k0Gdf6KGPUIElWcBG3Rp7b5oADPSLlqdRiAh2UnSsqabdxf1s5k4A3yJI1Q31pNy1mv9CGoYYe
AaaZdizFVb2+1/LOTqCGKXmA4NvX859gbS3P3lswYbnzq9Yil/p6W3RFTbygKe04R/Xl68B1XBfv
zfAfKCsgpuCP4HGD6uiyuSGoVd4q89imspK+DHIw7mSjuKkQrHUBp91iqBAeGfwGpmPtGW2gmzEr
c/BU/LBfg0SBHhqBLNYq3Xs2M3F8BMohPU3hIEuO0iXN115X4qOsptrvUmut77BXu13dtUpkD/R8
LtSs1l7Y8f5o601qPppRrMUHIVf73tXLLgh2VafHX7RAQL5eV2oXHR3ptz8p1DskyZe2HjYrJxP+
L9SL6UdSk1j6mXV+gF39iJU0arG3uZ9fJ5kCGMb4+0SH2gjgS/p+aAQtQe+QFk10puOCWridwPEQ
5Sdq31b8Q+k3lv1KmiObkr+NWbBC/kAzzLIgV8OZD1faEFqLEXe2+rIaKKIOhzQPLvge5xf+2s2W
kFDioNvDY18CikyhqooSL0dIp7/F+ECmtaU2tJPU6YZ4H1tf8/zZV56jbENUYI2jfRp4iTEaijYW
G4XAKtqSJZD6WnAj617zvstJZ5c9hJtLqzwgFxta2BjfV8ZL6H+d8tt6i1uw1t1991MWp8vQYIzT
6vwUQagcDZmtXqK/nbqa+D0yakepjnJ67U8uRHEfwRKwsdk/6E0il42ZJpB/UF1LSrWheLCvFADS
HkIZkXYXBLot5htZbu2WwCnKloHGOkttLtKqbDRy6ukz0psiWb9P5O9eejDnhVzto/Gywn9INzZl
pefO4uI2PEtA4kUJjQxc6ryNT65CXsFP6eMZMZ1/ldUb2UpcTX8o5AdZHtxguKzVHcCB8+t65QB5
F3M+CE9iqgZy56oJblOAczMlMP7H73OnQEsSKGRA+AHdnI+4uopOh7k4W4ex9wdDnUNWOzHf5+oh
nQ4zUkIyjoXU2GFxYfk3VIObEh+Rh8J6Pv8D1oc8iyywgngyLz4uD4wi6RKokKJ4U+Ru3TyaDd3z
aQdiJCNln4+29i5nhv8bbvmoisMyLjyJrxqJgaPIx9y6HbuLtnSEFGdgCH2e/lyIRxrOqf46VOpW
/PVV9Sf+YtPm6C5AXGe4/nSBrZAafing2InOGH4OlOOAK7MfbcRcO29Oh7y4JfQhZ4M8z7AsPwTd
L3G6Vdvf56d17QQ4DbG4VBddl0yDyKwGsPNzUFSitNcAQVjpER+tav6yGyfAytUHS2LI0ZCAUHJc
IsSEXrL6SQEUP1mXcBfFzrSt6kfoHYzNb7YWitoqCkWAjJUPDmRWlare6PeFMwjf8szVJrBU8U6B
LTdMW8C3lZsu9PVZzRreDgoci+WhNpqJ1vQAbSKlL59d8x7fRdHPrjye/2BrORWlceon5DYeJ8tL
iNSJuodsAedYq2GAnBkqVDE1UVGrrxss0MZa5EQZLDG71gUTzm4atX3ilv6QbjRKVqf35JfMCeIk
56G3q4qdImJUHgwP9fQzD18akAFjTG902jo0V+fXQkEMHTYVUfvF/Jqa4lfINoAMmrBY8QxBddGh
fskt40VIAAydn+WVaFyLUP6Akocs0FLaSgwRsjHzqEQSMv1iFk13lEOzgg9dxA+dN1YX58OtbHSQ
8AYUQJKp9sH5KfC70CwteBtiNJl2W8aguSQZs8ZG3VKfXBsZzTo85jVkELAOff/RQtxXLYyFSkdS
ikNQZbus6y6G0Dg2bb1x5ZpLDotzGEgDZANe7fjkLdspbd/TdKwJZUbNMTWGQ2BsSfOtTRyUEBqf
bDzpg1KLFwhiqSv41EYNz2SMTV7xtsJKZTJ+nf9Ca9sOxQh8T0koUBeWV5mSoltRVH0J9gXks9he
AajYWZ13UYjGQWyq21gu8dcs9pJnvm7Entf2ciINpGa5+GNyTN3l/Teja9NGgTGVjuyNu8abdnmT
IDjW7fWyuun1gHO+tlMBobNUO2RjEG1UQ1Y2+vwRKV4BB0XFb3HSV23WQK0XS6fodXghw4h0QN/d
0uYJdmokpLZotNLu/KDXvuxJzOVxj0wGi7KTSg4m7JWMbyKPoSxBKPp8mLXtMKvcyrNaB+yiRQ5L
ofAJhifPjCnrIPbDz1LSjtpUHXVF2p8Ptfb0wamGw8gkf3GTWW69ykrUSaMcl/eykwGnVDvV9UF3
Qu13YxFoa1u6afccc6voOv/wP4ZfDNUcQIv5JeHrdjB2KFJD6Aj7fV+oYEtCYXRI5neDL4x2Gfk/
DC269szqx8aPWLlFwStUsJUEHUFlfpHGITNOwBS00oHzca/jQE1tZdhbXvldGuXLyFMOLeDtNrB8
m/SxcUlf+9gQCWYBFDB8sGvf76PMrEazsozS4V1009fDI3qpj4IvvpST9fX8QNeW70mot3RycjaO
Y2GCZTEJ1RRwqscsvYs6PXD0St2qxa6lWZM2JwAA5hXts/ejksfGVMD3c3hQEOVJ97VXtZ/nR/NW
CFhmIAs8hAFkdbb1XXy2FGXDaYzlYvZUK1VXLK+m8bWNj0mi2Fn9EjT6le5/HosLb3gqpdfIKpwy
uRGKfTodjeygjoAxd4V/wF+rVzYOz49fFWNvnnSUTEzUx5cykPWg+WrewfiWYM/hz9WmvjPKPyPr
8fwkrMbBkxIX+Fl0cmm7Mlid0tETRNMHT3aNpkTU07xCTW/TZmA1EkOCS/bmALzI94FQVF4f4vQH
bx0bw0dUekbvbki/nx/Qx4UDVeitwj0DDxAAer9wrAEXTdOjztT0iY4pNAZinudtUdnXBsNOoJj+
Jmq7vK/WraDVVcALoyuG5IprqXCTVzIcX3CO/tjXG32QjxtvruLSYoMkOldXFytV8tAvmTxKDpXh
cX9qD1prOHq+pSS1NneoaM+6nwq81CVtGd0UJU4yHt+DcUy9Vzl5Of9t5mT8fsMxDIjljAW2Drfb
998G69Nu1FOIyqmGRKPtpQhBBFfImtmReqG2v85HWx/Nn2jz30+ylSR5oZLERAt7bTeJiLcmhns+
xJxbPwwIeQtLUjX6KstdWlrK6E857yOxVW6FxNxJ+VdreDTkZ3lqkS9peQKWWzpq54N+wKAriVnq
WsMDsBeOdbsPtMOIzNCQHkIdMAplx2KLJbSy/GaLXM42FKOpt8+/6GQmzSGIrG5QqD3VJXYLe2ES
3XjTdWolCmAv6CG6OrMWrMUi94Y+H/2Wa2+ipa6eD5B5BeoSkSOP0Zcx0j91+bMmJG7sPcBw+YnH
/RVkkcpS3BIdrvMfVpI/ftl3P2b++8mQ656quDffwS3rQcArrmjQPA7dmCPQbswvWZtfdUA4rEnY
Jf3NMIwbaWxlMngQUk/m8IMpuGTqyAPSy1E+lMgGmp94t/kI63e1E9fJ1g3u4z1YVul10sZFOBt5
7sW054UUhrTlKicfMcfrcE21i0m8Lw3/p6a3d3EZGxtIgpWNCcQS5QAgzvRvlq0ArcFUU66aigU8
XYNcu2qycnf++61MH/oEgLXhWbEvlw+bPtRCM5JlVA7zT8X4mGSH8e9xJbPcIrsCySKUWZd7f9LM
uPRirXIQI3AHBEwQ2EUa2f97f1ni0AWfMW5oTi5nK2yTzu8T4pSoiaNm7inHMrwwhf35GVs50eZn
oM7xMksJLrsmVcaDFJpj5fjCtZ49yuVxwipxi++x9l3Y2fgiily6UMx9v60sFPSG0lAr9nYLwc88
to21D3v1rysdzBlLeQbLQQ81FgdN7KspHUHmLJ2w13gwvNKGx2tSI/uHSTuJszhixhRd7jwgjpcq
+2B2ITD0z0iEZXY+btQdVrL+uyHNM3uSkMJYUyKzJdSIrICOVW2vWW5eopgtdc+V/jOpMLneEjha
qU+/n8h51ZxEFZpMmbqKqBOoH9T2LPnXKCFYRiLKbUO9QDGPR3LTyCDpLxAqOz+9K4kC4AAmcIA8
5/baIjVVVl1lUeZV9FMiB5wOCOm//4AQMQ36kZw50gfD45S6hj7MDasMY5QRWJzxNUqewmnjnrA2
EK488GEUk8fyUhuik+O2yLOwdsKygQjk9Fzjzk/Vysbi4vYnwuIdjD/EhBggEQrrQqsTW6gBu/3L
KEippKLZ4VRcLIZSKZQepdTaSTrMhmlzSVu2mitnEfn6T4RFehCGVhzKggi9dR8mOyFDFQ+0smdn
ykajaS0SzBcKlMi/g6Cbv9jJwlaGgWWNyKYzpldVQ/2JS8RrHrqNdzz/YbYCLT5M06ZBWOUEslhh
vYSdJs9Z+kqgFLbanyskG1jWskEJQp3PPm0RiwY+osR9WeO312Pk9lLmt7qAWuFPbXTReG76n6r6
c6pvea0rWmUDAW/NjXW4ttJPfoI+l0pO5rVMq1YcR37CBM680x/UfKM+v3JOoZlAb1/n6jCjod8H
EMQ8izGLrp1Gku2ea0vl2bJU2bDxz3+4lYR7GmjZWjeFsW5jk5GII5Bv1Oyv1PByfh3zMtbUvRJs
lCO24snvB5bngtT5OvHa6JgVbqVyBdunmiMJdpH+NrYWy1rCOJnH5RFpauCltIZ5nLB4ECGd//Cb
+/MzuBVi/vvJWqgbpVaxXedTocY9PKfSbbKFvFhfDTOgm+qWxBvsfYi+jOIwCxnFjDUor1t/FyiH
YcuMaHVRq/TBIOoApVqaKdCBMoSpZSBDJIKcTm1rqxG7EgGtMDQsuBWDXFmi1+K48pJSHktH5wJu
A9JxkRKvN25F8/ZfvFZprUG2Rc+HQ2/5plCNeGoiSy2xsatcQT9U8QtthQlXxKK9C7YQomtDoqrE
o8Kku/ABV1Qmqj5VARU8PRGnJ70pP4+BVf19YYQyzJ8gi4wH9SLDkoriZx9WNu4Jl42ucmDox/Mr
eWXmZsiFNHdk5lbJIumUkSdFGTbTDkS3YF92BmAbHAntLMvvysoyHz21LD+FSaltBF5JChTl8L/h
ccYLTVtsoaYLvNYEcuGE4oVv7lrrvtIPUnRTxt/qBkWQh/PjXDms3oVbnPD/j7QvW5ZTZ5p9IiLE
DLdAj6vXPNm+ITwyCISYJODpT+IT/+duLaIJe++LfbMcXUgqSaWqrEwrwfBda26zG51NTzZU45u8
bhDtRdANWXHHBQeBagea0RzAX5FYUMaWWD7vS18gtqwPoqRhAVTJ9eEsnA4XFpThuEVhQ6VswHA4
ACSMhm3+ZJW3VTtE1w0tzdv5UOa/n510qQQBKuTPEaiSx1ZWAUsgMF/f6BUYmdHNd93Y2qgUn+cO
hHorIpuwn7T6vkzpsOm1Onnkk/9IWGesjG3hFMcGm6tIEDybT8DLsY0Qm+OjDXPCf2Tlocl++GLF
E5ambybcs1AuBgmBCuYUNR3K0ZiasIW+rR3Ifi8psEbP4u+7NNChcWZIGUtsxAB1Uhjy8j3kYXLy
4IrI6qMxfUrFSqCy5N5/bCFivpw3rxc5gIiw1Q3PmTx6/5DiQMEJNFK49ebuPiVeGJN0GJzexNGQ
NKhVvufogSfaSqpmobyHHhMo7GCLIlfzgSpNdmk9IWTHFkqieIiKtowSJ2jJm9F96oqNN5yAwpr8
X9ddfMnnzqyqsVcJDjOjncfmVT94Yb8bjbHxWvbpv1lRnpeyKnxeSowNYeSOokWiLKqj6a3xIS5d
HmgnngtNKDOh2n7pCLHPQC5kYTAu+VUVe1k+TRUNRBNMEhP57fqYfsciyiUP2Osfa8qZZ6QWtMoy
WEN52Pni5QM9OP5k6ci5xxNw+KYJEvKpeej0xA5t1lYnF9DNAwAA7YZoRRZCrrw9pHnpRLLpvE1H
+Y/rn7i4uIBN/k4nz0o0l/NhZoXVSd/BF5YPkt4VaCcmT/9gAvRG0PewkWRSTQivSDxaYhLsCcLE
gqL/vuVBGccr4cfvuEyd7ZnGDeKfiA+QnbscS1aZbCydEXcYNTaie+/xPuhTI8pzfyvr74brB7Xo
w4EDmkLEbWeOViDradv2nyfvoUibg6ZbRyQf7m0SR9xfU4FdOoTOv8+8/D6ZukYd5+i7reh7Z92W
a8CtJd8+//3Z/tnFV1m5RS0Lh5yBQ8gsD1MnIjc95vlDLAC3W8mBLXnOuTVlJ0GQQcsN4BjQovVl
bObkwJu9BgBdul3PbSj7x+m9SdYcMwaWt5y+mHjp0cgYVxx0AXljoBAKePpMP4kCtLIwCZj2h7LA
UCbjTSYu+jIPDeCtlXsA94bTHi3kROu1B9nS2M6NKqvV+mbtxTa8VYrXgr7YBV5Lt//Qt4ehIWSd
eaQR9qugtsztRQnSfljhdJPVJfrcxNvE/l4I89KMcv95pRcTWmOhICU1VZE/QgRmmsCzNQZQpAws
c+U+X16ys3EpS4au2VaS354xdlCHBNIFaBK8Ck6lmUdylh4pQPtdASrt12t8EUuefz6nysoZKZDt
JsGcxuQx6z/TftcMx+tn5lIQdm5C2Vya4VYToTriiaF4Ep4RjFCvb93mpUG/BCoDKwm4pZMJ0Oe5
2geCjw84unrS7KyNYc4ptJ9jLr8xSJRcH9HipJl4r4FgA92/KrZBJrGAygru96z23jOw6emVc+ul
9oqZpSQ5Wvf+2FE8UUcTX90UsJOW2Wtbv2a9f3DGAhQLY2iO78Ok7QzRP7eZ3CRyFgjMQm8sXq8P
dumleP4RindabqlnksxX3mje93EKZat2kxfWSXOSI4okGxt6FhXMXze7NseKYwpq2GD8hlnamAEy
PgHXAcNyDtetrA1O8U0zqzogPGGlKUIPwxheTei0mwCQfC3oTYwy8HV7iwfl2YoqlwCpHFqn7mzP
2qRxBIgT89/R6vUPVtByBdecqWZUCWZWpASa6Xg1MvNEhp2dRLK/NfWVKHcxhEd/KXCWKOsha6rE
W1nioidxHkxWvTWWEWTH5pfrRK5xD6IDt4gG8XVcU5FdPEzObM5xw1lckHSt6Y4cNqHTRPNfg90H
cnz387tuledwKQSB2jNQxug5BBZDGR6ovV2kg7H7bO+2Ybd9ettY9x1/M6dHIBH/fsXObSnD6g1t
GvsKtqwiDVJnw+PIgiKXJlf8fW1M8344mz6QLGWVA1GqMO2LTTV4EFn6kTkGaAs69NmbIaKUzX8a
mYpMhVhKXzfJPIv8vkp+uuI1A++PT1YmcMkv5ro/cGCg1cdlejkwyO0SqbmoJ9oueD6LO0ceJzCw
xt2NwXfXR7R0Mp2bUtZqsIqh6h2YgkJUXH0l7sFOfv43E8oysQooU7yeEenoYIPJHjT+vR7+Hsw7
gzL+N2XqW9hvLVrG+uxzWW9tcgKGWL2FPkCG0uW97sckvD6oRd8D0ACZMzTzIoNxuUROxz0g2ebn
2WC8Teh1DSdniBo53pCCoRHDfEeP54rNpfMW7BwIF1GKmzPslzZ9K9WTRqLQW1bgoZtP9A7aDlFh
PV8f27IdwPdN1P6ARVPGloB7yUKDRBP6TB4g1p5Dx9PXkpCPK843/5D6LgR4ExEwGnVmdNjlgIBo
yNt2wiTW4mvLARA00XK9G+gGhEgm2+hrYr2L++rMnnJhlZwl0hhgz5j2lQxMI0q6z65+y/hfo41R
ndBB+DBL17rQm7kcmFFqetFleRtWOoLDjexuY4iCGYe/XSdYAW+AgdAQ2WEVk1Ra1DbGqYDueY4m
tBNQuM0QaWtPvY+TBtwTUvqzuD3S+qrMh2H5OfrvLdSzmwhyxhD+KjlYMR/4Wh/lx6Po0pCyOtJL
UiBiTNSPzO+gKi/xRm6/XZ+xJROASVvI0CK/+aFvUfcAtdeE18KlT63+yxHfqzX+nhUTanft4Pe0
MyaYMMZDbh9MsoPS7vVRzNHi5baZF2JG0SOZAkT2vGJn9x7X6pF0uodUWQaZjg6l+aRaSdksjeLc
hHItJGZOhgmIeYDPQJ7Fkz2oWTZ1z/76NYWRmIQgMQQCDP0D1NUsuq7qcKJV0v5K0xLBMZqFbgEW
epKy87bMNlY84OORA4uWCdAzCokWWuku584awSkO5knEDAAaFMnd5Ds7IdDddUhTM+iaoFyrFn08
TS8smkqGO65BJ96L+YZFd3tVb4Y6+wIFxtPkiLUGr4+XEkyBBRB0G0gcIkl/OTij92gWz5cSyFtu
aNI9OSWSelrtvAwyfuqJiCpnfL3ujAvN9ZdGFVdpSQ0uVoLbwk2mB8FBz1B63718Cn33y+i6kK3M
tmPjFQB7aY9O1d5BQGVH3FdSxJFviSOz3S2nycqrYdGBz6ZCWecaMKI4LvFVejdt4765GwAFrtJ6
ZfSLM46zEalkE7ey2lJneVnfewP2STl8cTorsCDkAP1NkHlMw751teD6ZC+dxXikzOlxdLh/oLzu
CEgRcw+jKsrPncm2nl4/ltMvJswbdL6vhBuLYzszZlx6U+07iYsiLrIpLURsGN3T9kB8iKbctN1B
99a4ShZX7MyceWmuSZrMbhpM5RTHgRTQzrFJOGRrtZq1USlP8V5ziCZi7JGh8wPN/JpmkUa+6vm7
8G5c7cf19Vrc+2djmsd8dlILCNT7GbJD6BsxgiEzorr7kQzsUCDf998sKZdnq7EmI3Mo5bBfFUWp
0who+8K8vwfEYLfjZAE4FZ0wUOW6HBGaIy03132EbKYVIHd71w1FkLZ0f304i1fcmRllldDYiaiK
42LgHSVRXGX6HpwH5ua6lWVf+DMYZXlYZpHW6zEYpz2hcW9rup+EPPBu52hh7X2+bmzZF0BYD9AQ
FJuJEr3bA5v8WIN/g1851HpEN04bmLUbpOzvaYGxSOCu8uaCyxwbXi5S7Qy6GTuYPSMDK63zZNbv
7qCB5OmJMj3U+YrvLZ1KeO+jsxE9N4DVqdNoTqjqpYh2WWMHtLlrINVR8cdRfGrWKBqXJhGIaBMt
fGgr+qDizqx+9HKGkLdK0KwpmsS4N4w82zFuP4BEq3u5vmZLbjgXJEFiBd5/4NcvJ3KGzVhll8y8
LPmmNJK7MRm2100sTB7wTBgMIMSQ2lLXqrKTxptyQFJ97TETt7kJDg8eOcheeNmKuy/kuOYeczwa
0DuCWrX63moq3GQVx0KlOfhXp+8+1yLoLwY8G7cZshiuCcZiIkfkwKYnZq8BxPB4xHwpkStaL9Ge
ha4NMAmrRY+88srRphTQSwPFfjvP089uMtKN3kkyQXWO0hcWa3JDzKQ6aJlZfu8qzwkFeKCfBffS
l7hDEJGMqMJSpnVbL89sPH087STNRtz1nS7RYmBX8Ahu0vo7WvjbT7QYzNBudf4JmH4vDQeda+C+
qYZvRNPsp7b23Lum8GMwUpbpHvDC4WfWO6V5N8QWOI7dOU4rJuL8coauaiOzSI0DnwZtI5OpOEwk
dUswdFJQPVo0zU82R04qQN3KJoEtOmOMxmF0XKAOLCYD6lS+sQMvuoXOrqm00k2ucwi7tsRtAbOV
qdwU0JnZuHEsfol+8NsgdfM0C/28980whkjKYdTN4SbXtfLUFqV88ejE31qtfkX/9gNMif1QMRdA
bTJNIuhcH9yQqVHOWlOGuc2ELL70bueFk86Lpx7J7n3S+jraGAzwRrIB6X8ACrKGbyyHSgHoL3F2
ll2YGycn+UEvmLEpdLxqHUhOHrFpNPAINO1Ba0R9tIXwDiNgGAJ5qyHddELru+807vXkCAa/AjjN
knuQrneyalNbjWseZToY6EDAlAfYCSC/6xlBQ0/RQKQElWD+bDVZjuCV4qKGqPpbyRtw6mi+vx1E
DIhA7Tp94Fkt+TKMORiFeghxOJHlJ0AG6nmcb9EDjs7NmovkuZ/aznsuiqEfQ4H2mncmu3LPLfBn
h85U0i3YmMYfxE0ArGnQ9L8pNSpeITnkG5HOYqfaTbUFm0Zjp++QTay9o5XU/gsi73I/gkbBiIOy
js3bCSxifgA2MTRvML3vToPBXXZEKceyoOZjkA2rSVoFlY9SY2AyaMQHFfNdtLBmnGMjykpse8as
t6xMaAxJLcaOWknInse02Q9oVQ+9ZuI43gtu4dlEDZcFNIlfbGHqkQCvy21vdsMWpW3j2Kas3sda
559MWWQGbCcUYh6kS/ZdIfMn0DFPB6DWkfaehkzfVDEYza1hSoKG+wJMVLYtk4gXrjhASh7qAEM2
6FE9mfovMxPgvmlFhkhKGEMcOMkQn0xNK56JW8mf/tRnm9Gf6OMoq24PNLb+E5xtXAZD7k03lOVx
VCa2+Vi3uhZmJVglAhNj3tq1oICRaknzBQTWmRG4JU8+G3mOfCjPuCcfYsbKIxChGnKkpCseLdn6
z51RJw8l8Aaf5diO7pZQ099N0ojZfnK19pTqhYu73s6STdlR51HwAsLX0tMK/dSRgj/Z6Oa4MTQn
/1XZiBMDOflIJVtWKzdewno/cKgn5HMnWRHmed0dnckdI7ss8w1Fx9C4dmYv3HgQgwIDw0yYBtFk
JeCSvlvaXlvibMC+iLQJ1NZDGY6uHwHQAemg/NWuf1rQLA1SnJ59QI/fxqSKWHVrk+Hb9btqod8P
r/Szj1HCspYQ3iZ0vn6LBBQGLyUro9z9MgxmNPXJr6r+Xif2KY0ReXZgoWrXHriLN9j5ByihRgFx
do8Nc8pL5sec9VFfs4i1BiCnFiSN9L1ldRunSKMSJQHQ9byvTMB84asXGMaPbMXMYQxGxcuAQNPq
HGgVXGBO842mVpS26dZk7Ze+eK8gshI0otp0TpVEBU8Dnw8r8ciiMyBp4SL6xRNQzcUBegZBLhcQ
awCF7+24/4atchTsyFD1WBnpnJb4MNIzU/OnnD1dKg2qB10PzLjG6yjzNySvNxUacqAZO4o3J9sN
6bE3VsL+hYAcnbPzQxoMPFB+UKaXksKKkRJGJIl70J7kGwTz9tNEwBPF3JA39ElbayFdir/Q3gKC
FbRygxJPCfHSRNOmoofJrM1CCVnmxEhBzneIi7BbU1dZCCd1aEchA6njAWOq7PSCpa3FzRHxl/m9
S2TgrvUeLfnHuYF5fs8WDcegUVceDPRdnaFH0SrvmIw/FZC8x8OwqKPrTjLvNtVHTPTbgUDyd5Zb
WS4gO3CFAzwWMvHcyLc0f0+clQzh4pT9MaF2yqSjNnJNwsRgDpEztFHb7P7TINQYn8WTJR0DFvrm
myf2vfv6D3UOaErMIh2oCaDUobK/mEBxjJTqeEZkKYA+kBSp6jbQdP0TM/hJpN3jlEJlupZrVbGl
/WTO7GPQEkQHl9rgS80C/d/EaEPR6iAS+EbKDWI2LZ02bfEykBUY7JL3od/Nh2wYCMrg4ZfeB0m7
vjXnq4rqL3W1KaZvmnszrJ1MS1YgeqODnQv7FemGSyt9ircmMbFeObtv0egZD0Ft4kr/e3SDCdjw
HzvKXrK538mMEowGPNCkcvftVJwqBI4FIyvloiUnh1K8h+hn3klqMXHQGkjCplgmXP+nwptO4FvZ
/72Xg6kR98b8Usdb9nLWRkEsXN2o4mi9m6DljLlRPWRxyAwUj/7B1OzqSEWDbUc9xKXf0KJw/TlI
aINsODL2E+JV120szhga1mcdPrSw2/Pfzw66US/62s81DGd4oMQOYmMFx7Z0tDlnBpT5StIkE90Y
t2GCSjJ6qgKrlkGxJlGwQOSJzYJWUcCM8T+Ury/H4WRZnVbUmdvZSL1vGUXSxu7GMdLSXDuklexO
+VQjIcpNu9TDxLPy56km7WsloaQSl/qwr8yJ3fIGrPkroefSHJ9/m7IBuslrwDAIl2mYAHJ1OFSa
3F5fxgW04Dx+KC3N5EWo4Cs3SE3yzJQeiG/pZOGBaD7r9WdppHsKST7OUHoqf3JOHoWdroSyy4P7
n2FV4gRwaK/NRkx8nOtb6aZbpq/Jjc3frt6OZ2NTib67qUp17tjoHWTkrePGPonb3eSmIXetJKB1
Aupl56Hl1ufrk7rkuud2lRdDYTZQViMYWqk91MW3Wju6/PW6iaUzGMjVWZ0Wsq1Q57p0W0goDJ4b
Y9nQBOXikWnfOwCOkE/XrSyu0ZkVxQF7EG7QaoQVmf3w+KFfw74s/j5uZRy9M77y92Pj7BCZHIaT
ssIeF8abJk+UrHj34kI4YAVF1RytTWquvAGExx0MlIL7Bip32hCM9aOYyEr2ddmK64KEFtcuXh+X
ayFlivNBYhRj+1TJTT0+NHTlYl80gXQhrg4Ee+DuvjSR6F4nOonTth5/hy93AMuDAqv9F686M6Os
tzeV+F0XI6nzg21RdCLsLeeNlCu17UXnPTOjTJhfEGQzygTYmXFf8hN1D70GOZ/wuvPOH/th9/+x
YillX+lnbCoSWDHccMpPpPkCXiVfP3jDRl8jSF4cEWB9+A+KNoDSXK4PKCmdwWyzLsz1UzahYSWn
h7z5gb7EFTjyYgIASnz/Z0kdlY1EkYdDG6Maw55vPefG5u/6+J6yA2UVwqRDlz+WUG5O1sqDi/N5
ZnlOLZ9tVoFUQ9IxinbOFGiBp7I7mf3b0N+V+Wmo/x6Ah2sJ9Fsz7ScAeOrOLdDg6TBgJgFovW8g
l0weGhlo0OJeu2MXd9Ycx858BEgnzH8/GxWCirzMY6xcBqby1tID6X8T6eG6Ky6ec2dGZvc5M0Kd
puv9HIum2XGgD0/IGV03MO9/1dfnchOYZMgMhlPe0JSLEvzYWJsJb+duTMMpKW6rwQ8T3u6Y26y8
CZfc/dyc4gpJZwJ8x2Guz+OgsJJt3/zmG1xDHq8NS1kc4jUdlC1hx/e+lukRLVhjgaTsvs+31+dv
yQvOB6QskN9LW3YdDNmoEIMJrUp3hlxjFF/gvTBBKjQ3gs95548I57bswQk9H69sk2hQVylukuK9
sQ7gNOzzG5I+aVYAlrbMOuXGC2VhnK4E1UsTev4FygFPYnRayQ5f0JX3xfiMzGaAHDuSQYGfZ/9w
LaLOgI2FlkzkXJQoyCW0nLwB52823hvaj7rcmmvpnKVlOzcx77uzfaU1rTC02cRY6Y8sh0CvE287
UOld947FpOe5HcUPKQRweM9gp/N3fvG11zZo9EyqX6aNVjkWpWNY+vfDmi73woELNzENiIuBZPOD
TMQEXVEEBLCqN3Wg699ED6JhUBHqz0OMCmG/sgcWNvWFOWVTiyorCtS0kCNJmoeascjq8q0AEBQR
1MqELpyHF6YU15gQknnSmcMZUW6ajh6T1tlcX7O10Siu0QjNNccOJkR5P+nvo/7sTc/sH+IyDAR8
3h5kPLBUyr1fS8t3qgnX1CCfURywswPrVpZl6YV2bkOFr+nQo2Idxw01ekUEFHDkJ2UAhvrPnVsF
RlJvOvBAQdcHdGvj4/VJXHodX9hW7pURoh2+LWGbWJ9yvpH0WPB9lb1N9aZNXxN735nPY32QPLLI
o+msnCALp9WFdcUjqZlaVj1gdsvEClPyo4EKLU2TIK7IW8XXOFrWrKlO6RdpQecYDuwVuvnTEpDd
ZiIg5Q0qzSvzOn+5cl/juY0gZm6rtAAdvjy4zJwbwosxMnus7+xaOxGkuGSXPNR5inRX/LliKIR3
+pOk8b1nZZBO+HT9ExaOzosvUG6CqvQ0X6cYbT6gYuJ5UkfhrdFBIVSvNZ4tTuzZYJVNAnafsicM
g+0z+ybVki237KPpi4AaBXrRfvzLwJAUxw0L4ns1ciTJlBYMpN6hXR/AeDhVKKburptYHtAfE8rZ
UmSQTtcGmNBRrx7cgNMJKYYTFbucvl03tXgHzHAN9GzPjOyKUxKUw7PGhqmx2EOOkZg3UKezjE3G
nrhTr+y35e0O4jdAYWaZP5XaFE5QS4MUOM4gUdwCAVg5c91+CvJR3BZ2G9hAjxpOsnGyJCx0I6gg
pt3b3wGsWYmYF6f47EuUrZ+m+tBOYo4wAeuUENJhaKhDU1ETyXTlgF0zpawmMaTfOSkGrbmQNXQA
z+po1DR9kIufYExZm+OFsp4BKYH/zbESS/AczOQ2h7lRex8gS9qjo3qmMU7AC/TiOw9oWgiyNRKO
xdvQA2kTVNWRZ1FxR9pkOH3VwGjc02BEnsJz+CNaCPRqjfV38Vw5szR/yVlIZts1etwsWEqQ/8rQ
pyC0gLgr749lI+B5gXS3BxSTcqJkXttRm5RdKDuEJx7f5q23TcmawMXyrP3PjHrz0nbQJurCzIAe
ey1i8QMIhqS/kttZs6LcsR4aU9OhYJgxurfHX53/kLMo8f9e4xKR5MyN8//n7Dcy7GxhPKBfRh1N
MSGunu5A2uy7Jlj9zmj+Uxdmurl+bq0NSjm3yqLzfBpj6mL6yxk3fvYCsoAi2V63Mm/ND9eoj4LX
3MIPTICyl2y39fx0xLu6SFJzY3Eniawx+6dQ8szKPNazmcsGPwVIBWdRBskkPOF2BmSuYmjDAa50
fTyLp71v4RU/V8LRWHJpqSrKzNTnU89xITFkoFQExtavHVzDv9eAk/5v1pQQYLL6FJkmeMTQdDdm
LNqg5i1YlYUOXJ9JoPsonSwofb9aOQMXneNsmMr27akFdMecrWjGZ16iRRCgHjbtCsMMr49w/iHV
P8BoBH0G3Jzox1Dm03JF37EMW4t5wEV1kKytsmA0tA1FBpBMbVR6fijNYn/d7NIygoQP3fxAWYIM
WXH+OrMSEBTA+bvhzi/DtHlO9ENSfkv5GDT5mmLl4gPh3JxygVXg0hJEwJybggrNvnNZHlRkH5sP
tnzNsm3Zh4z+g++c21R2nuDgvSwK2Ew6yBBbB9YUwWDfITQg7qO3hhBYeoAbMxW/OxMPOjjELjfG
MKAt3bMrJIKyVzQlmN2u1ZDvTILcPM2E1iA6HLzITdbK97+1Zz960B/D6t6XdexoHIZFzOYUcu59
rfhrjXelBp1Br8b+MLXD2NGgdzhQpU1U2f1OlOYOKsaB7/fbmOcRYebW0dbYo+dBX/s2xbu7uk2Y
qcG7J+RGjfiJOZ/yYWUHLQVHgExAQArwCdR5FRtNA/nYZoQNLUVr1ugzLWhTKVC/LvoNAHF3EKCV
K/Q5+uL+OTOqHEyidCcyJBwhklu95oPcuWkfcWB3s6zaokMxFBbQ0/VnTrKb3P5l0unW0l8LogUm
eNIYWGQtczo1Mdtd39fLbnj2YcrBRZykHwS460JzAC2t9m70eyF2xfjdsrOAgTaD37qAg/WH63YX
Fxo6XjN/KFTYVMAFy/EIBkgZ8zGwve12e8NLUKpeq8YtHySoJ+LMAuziQ8YOSNESyDtsatGMIXTu
QvS8bzp0kNno1AFr5YuVVpFwgSSd0pWpXbrJ51Lm/5lWzjBLIv/lz2dY74hjVtcHSH+suPLyLP4x
oZwhTM7s1hSL5wOVC41KHCE04Mj4/8ti/TGj7BjOgCsrkLEJMzpErZ9vCqfdSNA3XzezeLWdTZiy
R1Ck6912vtq87GBPW6968nH401PeQzhy36/1UK5Nnur5HVhNqhHrU+hRK28d5+QMP66PaMUFVKBZ
nsfS53OAqlUvg3m/GsYt/j6oIW10UAOMpXKUguQX4eI0D4Hdd81z7e+vf//iqQXtG7AEoT0GRISX
dxQEYyq3aLFLO0JPkjqBqefPNn9xLL5vnOJGDGvN1PMvfrgAziwqPlCXDql9Axad8eBA5h1oA21v
Vz9AU3F9aIurf2ZIWX3pkwQ4ABhKvfu+taF+CVjRGkXP4miAqEVr0VyrV68aKicthyoyjgCJC6Ys
hgMZQVKVkk8EhMPdRFbWaykK1T1gfiBHBoyA2jRl9VUcV2UzD2rfWu+eHjk+igcrZ/eiV4DmEMEn
VFKAyrv0Cq2KoYziYOoSp4iaTgZ5UeP2RGdEsmdpE2jVyhticRr/GFRxNWlX8ayUMFhXO8+4a5pN
V/0k3ou+Rna0Zkh5tyaaB1nTeh6ZBtmKLgKxGaXfDD30p5Wq1dLONV1QZ0O/byaPmP9+9gBL2sKv
XU8AKmSgwVdsDH+tfr9kAYV7YJ5nvmns30sLHISSvs/Qr4ISSDhxNBb8A2gSEBR8P1qcoIbrKIGk
1ermpMew4FMRJhKotihFJKvJletn8RIHrAWM86AI8T60s+WdyONagsTB19/cAonjn457EvSFGm+5
HaX0KNZSWrMLK8eQjWABvE14tOICVxwhbtoyHWoI2Q/OawWikvKeWzs8sjwvRXbr3ls7KBZOIzz1
UT8FPTik59QspWGA8c3RQfdM6lLsBh/MxQCtC9xLxVpdeMEvQFNgItWLlwfww/MeOPO8IuOZQIsq
+jh9svX4+HWyyIpzL47mzIRyiLNM4OSzYUJv6wAawlEn78Uaz8vCWeeByQgKIjjs0CKsLJFT97mZ
cRiZTLwNE7QnYzh0i0LD9YtiyftgCC8F8GQjj6Fesolemi0azmaqoeMAXQxUbIS1M+MAfCIM2Jvi
lqfP120urRESjnB3tOUD9KyMDUwZPKeiByuzV25ZzA+F26ycqUuBP4b1x4Zx6QeTnQK8T2GDcjAN
QHvWREc5m9vjtk0XTWjQmqK026bJ3yc6gSgCg40PVBHuD/Vc8hnPfE824Oe7i+Of2fBcrYmQL7oG
kGWAWmNTfUhWkAH6mCPKvGHHX2pfDxLzu1vkOGbfri/Tkp9De+5/dpRDPGUZWrQ62Kl4SE2Iqd/p
3UqEvwSOAoTbcJAnAJoXqOTLZdLcrBigQQjvK6vHKY/5PgbnRzOZEHYgVrKHCt60awhnp0pPD5Bk
++xLECCyKSmfro/2d0ZdORTxKSBORQ8NCjdqDki3mBnrdAAdeTEkRdD6bvsmqzR5cIuBfx8thp7L
XHIXIg2OTSPRMu8upakTmj26GqHQlbM9frzaMeqiwb/G5XQavFa6UJJzkirIpukhmaWHM40POxAP
1ieeJt2rDQ7LBjhpLklAEjt7YINl/wDNsP/ejQYSvxAQfst8qfMoBVPXYxZTHQ7cBAO03MBRauT3
VT+/IGI+etCqENm2omP1S6bamARodCCbBNxYDzqrEcjUem8cDTBw/AN4BNMHUrJZh9OH0s7lSoJB
qEqIB29B9f1U6M2OaOwUJ8k/HL4o3YO+CSKZ+GzlfLeHpHR4Ps0Edu49Bz3LiCpwYEPt8bo7LJ2L
0IVC4gp1UA/0N8p4plqXwi3nXeZDssDvCySJRqeOalfUz03SjsGUVEZoFLoMHFCIbwzgTV6uf8RC
wOYjTT7rZ+P2RDnxck7TeOAFWIXAFlkhvjafc04D8D8L+Tok48qJuXCqXNhSDkwrToU1jrCl+Ue/
2dlpdwtly8LVVsLrRTtIiSDUQXz9QXE0F9iDU4J5zVLDexwN1AhtDcRSvgMKhMmx2ev1OVy4bECT
hnwYPB1bSRWDYAPN0KWMcfkQupUmYJBy7WW/cFBemJiHfBZziA5kfSNogkMJ1bQcSti+PkadWBOI
XzaDpBLiKNydakiQZJ5ejbPrW823pkRHcfycaz+vz9YC5ezMKvfHiOIGZZLabT67Qe3+TlSgR2ig
nxg56PqrWexssKNwgSreXQ9g1ZpvLDy9YBxRKfhSgEJTGwunVCsY/c1d7bQQgdvLtgSF/h11jk4a
tWi1vz7YhTDYB487QUckBMYxq5frVgqI+I7N7PJcHuLc2unD8AVlgJsqESfLYiGZrINtyrfrZn9T
Nig3DezOwFyE/OjjUOxKrZt5wuAvDKQpXvWKywhcnOV28qd96+mBOaLFP8++JfYvUnfP3mgEqZG/
4+iNShvUMUCesOYLhbq71co9B2FeYYiVlO6SsyGBj9BzJsxDq+Ll3BTA+ZLaxtwYXXYjUVSvquE4
uO/Xp2JpBc6tKDsnmzzWo+cam7Pl8s4CMSnYTz1qtgFxsulAWEufKPF3iRuXIR/kw3XzS2cDVEIt
9M2CqASH/OUgeZxoaCTCjsqHdtcZ1Z1p/8NjAX1df0woQVQh8tJ05k1rk+xRkPIpT2U447+uj2Rp
ubBv5r5SxC62ypRjjS2d3J7hTdL4QNBMW4NPB78cV8y4Szt0FnHGOw5ti6Y6Y7Ubi8awKkjEpHpd
BYWPrQOSDFtGpKSNvRWp7Ww9UQ/PXs/FHS8KGhVgj8M/0vCRQUaybgxckrZGkA8dqHxAU1xFxG60
MWzSnD5AiNe8BYVEi2ZIULfyViag/SBkOMXCnY5WHpcgvjbyJKj9uH7vYh9MW6ledkHndNlJts30
6FuSv7S5Px0FCuWR6PjkBVnpgOGjglJVEpic53mI0BpwWlDgiO+mXSRiUxlVtdeY7kfJkMYPnjRq
3PCGK7eQYmVgsLXEzqwHPw+M1muQDUofGgHCaKLX8UFj8YFWmnFwNXuj88ncMu6O20lyHzVuf7wH
0/C0s2zNOv0/0r5ru40l2fKLaq3y5jWzDDwJevGllkiK5b2vr5+dPHNbQAIXNX1GIiGpj1qRNlxG
7K1ViExImHYFOPvyBIV4I2rnAYimKqtpbuaXqdaljAxGXN4rM5LrBMAgrU8m4Pg46OXsn8Z0lLyu
ypJfQhBJADqIdDxYCqAWXtCRV/0gEzzUEkwO+G75YE22hCZPDQRRKI0zdmCdLg8d+DvWKtI/L3gX
94GnkXejXQqjeZDMLs4BUzH995w3Cp6E/46CM0sp8o/loGEUgzXvxsQAKlPn3b5C13SRqQMYFL2F
oKznOcoHuNON2tfQyqYE7roQYXcZQBuVrpAWH4VYoO/NXJf6UlbzmpNnAqcVnL8yKof5tyLLAl6k
0iA5kks7OaKFEKBGNEfWcVWKS7mma87XqSwudZF18ZgZPZaxNCrAvnRp5gLc7alNq/qhsYR/wWyA
bTuZG2fpItxzoSsgL5zTkURpi5rJSdiZUfQnCdP9ZISlDQSP3BFzoKVUxlB/397Ua3oR/wCQY1BX
qCEtdK7hiwkgMmmLAUhVj2BIsQrHn4YPX2iWilGvaUbgeSGrhqQx6+Q9l6SOVRHDEYQpU/3XPO17
alUowG0VPHRrYI0QURJea8A9uT3Ba6fnVCy3o3FRFr7CUmtVbbBMa2TYagIfIUcCZ4kwmtkq3m85
lcXtZl7XjRYLWEzg85E0x4aWq9uzub5d/1lEnq0QLblCE0MOjcyDDkD3YdjWycdtGdfuwMkseEAt
sxOt2W+xYkH+HdUCQRyC4ovgrq36hdavJUmc0gKqAUC12Xq16P0rpp6qw6NiOlOz4MYsnAGeYRta
X5nGDDMy68AxZrewEnue7Wp4BLTUgj1YmhM7IyexTo66qr5NsENiFpHOGklYAlnTqZqF+PuqHACf
odoavaYqHwp0gdUqMtOKShvaRW7X2r5UTWJICyfuuhzkwJFiRRjAn4aqnwBIVLIEFBLhffddA6pK
1ZzR//4Xp449lv9fOdxZqAs0pCgG1k2SU9fSq52o+S9xam5g0JYgf5bmxLm1QVZNTWogd6xZ/oeO
5A8JUArS1KlJhsJ4+P+bGHcgJjRQVc2AiQk4dVlAaj1xSvnJD5ds1zX7DL7A/6wgr8rlKUk7FYKS
MSdGNzrAWSWi9TIrE22i5D6rS4DIVwv53CWpbK1PzjvCkFBDbzj0a7wZUtEu9R2oYckkAV0lgx/p
hm3m3l7Rq9f5ZKKcJRHDwRBBlYY4v5dtRHckkrrHJK/gJQu0LZZ67pdOC2dBoq7u0QAHcak2EcVf
6z2AxcAvs0SReFUO4N3BSYUK4As6jWEqcmmakJHXrWIb+qhRQSuRgIyWni8RgF5dwRNR3JQyPbF6
4AiyFxp4c7/1cYXSDtAO5LTW/0UxuoVMJF45AfgOuBrOKHayOZRZDkWlKeC8norfRphuKlkGnhbM
Y62OCwrr2svGqUC+xlkzgPbXi7AqCKzXYqlu9KjZNoG4zrs3kCre6ZpOpBDHNBNxTdL17cN51UIj
DJbA9ytZeOI4vw/VmBYgFMYupkJpx5UCRMYPX/MXvJqrZ+VECreBRSYXXRtDisiwhrt+LYax2yUI
OLVi4YJfDXBQ/gE8KwS1yDlxesVE5qEOMsgSWkfuUzuRIzjftgz0vlolZmCPgULUf9HFbCFZjhAa
uJUsk32+jnKnV1k64J2omnx31IeSSCD70oV2IY9zVX/9lcPTr0yhMPiZwB5xEgs0Yu9IVA95R3rT
i/2eavWnZqnO7SPCNufCTTwRyWWtR1PONUGByBQbZoU2vN8+o031Hks58joL+7ckjTOss1ky2Fss
pMpKKh8D4UG39qH6GKJjV12AQVhaTM6wDnquq7kIWXpfObNgT7nbznDtX4D2UgHeMVnsQF6SyFnX
pBRYRRkkSlPstlpvx1bgDLNkB7jZ/pg9p9F4p3dLTJrsn721hdydkNCO1ZsFxAbgxcqqFC9P2oIj
ea1m1IJvB1BAtL/jfYVbTDk3oF0iZEEjYRf2L3X11jZbJbAleRUXyCmAR9ed55T48dEUQ6ID2Vzb
Gt1aKUEZG9HbZ/aqWjsZDLfOdZQ1/ZRiwr3+kHWTUyZb5KgXhFxd1RMh3KqmyhBrQ4UZJ8lGqUfg
jvwLMDs8XsroF1JRrX/BfWdgq9K2R7ZRwBJK/Vej+kTMCUBzFnbv6nqdCGIK/MQtSlQFVdIVBKFu
iRRovAyUF0lf0F2XQlSgd4pIQMtIloMd5lxIjX41gGIxRaIOVOgjr+hUBDfSf70t52I4DYI36EBJ
FOy9Kcu9k5ui70xRm9q3T9ilSTuXwh13AQVAQITBZMxZtrP4pU4jUvkfg/b+b+QAf5vVHuMdh5Nj
jqUWpzp8H7UFobuprmrLKIkytB4g+5b4tS/VEyYFrA9UjgCfEfwK5zskMxzlUUX+vsMxCKdHBR24
hh0CFAFI2IjkcWsXDt7lHTqXyG1WFip6EqQi7Jk+HxDjkNYKjrdX8Oqx+wHj00F7o1nc2e6NsTDA
hI5LpKQfeT6or2h/8T0/sZYAby79VFBTqahnZLXbeArinKm0FOZRmlS8PyTFBhBefYsyC2TGq194
27k9qUszCVEgjTI1YE/psswpuFmsmq4bNWhbaVPXr5L+JMVr8CRPCrTRwgJecanOhXGKLhLloBBm
CJNTW1L3igbwjIiIptvX6K54rH1nXqKPurqUJ/PjNm0aQIoeRTrc8LQnSheRGWjb8D96f7UIGXpt
LRUd3S0WHkJ0necrQpmD3xeCgW0ryCgoZLSQmu8rQLj0dldvs9fbW3fF42d1lH/lcWc+jwy1jA3I
y5PnViWpeMjKd0QY1Cr2wkTG0TU72lgLCuva3Ub2FoV78E7xUskdzrEchTBJAa4HD8OPAS1vgfzH
kUKLJOVKFp9NdX17ntfuHaDLAJcMDBLUvbEBndgUsH7MyVRBYIsm7frdKF5G/+u2iCvP26p4IoNP
MFaaXMptLbA39Ppxzme7636DxftdZZmLSbqXSnVbauC7NwevQm9UMr+iznDB4FypejofBac24zQK
MQzMdBhKWmoflZ8fs7FwJT+nEbjxhgDu8k4QIq/uO+CLpwtFNNcuy+kqcAcqKSQtQ2MQ82MtpypL
Mquvs7TT4ntjXMhNXjtFp6I4c1QgYVgZDaYqIj9dlzUJDFvpvpTGhUOXNCuj/zfK51Qip+kKTYmN
ZobEZHqKKw/I30GREQEMEW3/3BiBE4q0Fv/73Pj5lnIqb6xh9GYmdTSeC2Tc1CW7vrSQnIIzM0lr
Gkbv0uRzSABLCnLQnjR5tOuVwlEU/yVH9eacaw+3r8w1ZXe6nJwaEBq/LFHSCzWg9EQbH9WkJUYL
ZOnwTxyvo/8+8mfriDjckFAsjDKhcyUwt1XcoC8MkUf2PbQ9An6SW3YmPd+e1XVd81cMd0jwIt1L
BrsB7Ryv/Gbaq63qiHK14MFec/pOZ8OdCsBABGKjQIzYPOQDM0rsVZgasb66PZ//RaX8nRB3PJTK
n2LgcqNUDAn5MW0dLXrVZ1s2PGVAV5jLwkSNzqGNR94F1+KqfQIWOFozUKLGeGbO98wcG6mY1QCg
k6k2/MkSdfT0ZI7XeP828cqY+f2DUKrN69yrld3XXbFR8Zrr1HEmuLeX4apiw6MzQLsAgQXm3vOR
CGGZJGaCkQjiH3BGDbVbCtsCiTBxyZ9aksQdIFagFYcZJJlWQAvDycunQnwLqtApymTBXly9+iez
4k5RgCSA2pUhcpmpiz4o9JhX6oTioZJkWoSW81cperm9jlc9ONQd/mchueME6ywYs47jpBkeKBmF
zhFBFhDr1K/tvjtaE2L0bukcsd05zzrg7p8I5VSNVflR1xpYU6U8GqgGFLVt2ryms+Q0UuDmdYvm
BKRdjihzra1NslQBubSlTBOe+B9KqneRUWOZM9A7h/ETA4lBGKOqjhEtvAz+tD/fmirn6/ij1kdJ
g6kadWdHwwyZEDbHz1Wi09r6lSkgyCiHbaslXiXrvwxwI4gA1u7HYSf23wIK56E716n4aUkhxRuM
p4yCF0f+Q1XH27YpaGotcaf+ZEIvB83wCuGcgfeHO4eVMgG/tgXvkibtYPDoABYZNVzN8QHXHNym
Joqb+/EBlMX68DRYG118NbolKIKr9gg8fv8zCO6QSNXc19gooNsLOlhlhncEpxHoYCa7EytgoDb2
2GnGwtG8ai5OhHLbFclZUqQhhCY1USrMHG+S5RJPHGDLr16A/8yND6c70NybvQYxwSihyKgGFLLr
J6EE6q56fAYLq/QghUM+UGMI203TRWFD4izq/qhSrKok8SfrQwT57BbY9dZebDOzJUFuqdNxHv32
V9En1U7qGx/9bIbWPABTqHMnsJCFrjwkll1YCJraaBQ60pal1ZEQOLkgfTHTahPEWrtC7YiyLYwK
SaVKkI4jQFQfi7qLkGsCddbKD0vzNWsGf5PUAWrPi8Hv7KkrkbBThvmQG1bqxcJoeU3egMpIAOHe
YHb5Losbw0ZurLYndPc9g4xo2Pi6BdopUDMgAWiZ+T5FddAdCNKN34D9M/dZN5cdaQxTRq9+0Ru6
62tqvlHCMXE13xDtHOWeoA9EC/9QNsqvqE26+6KRosy20KiOZ7Q5t+c2C5+EuNdJGmbmfZv2k0EU
tQZqnz7P0gqE1VqOAshJ/xSxgNuwClj7rtGJqCS2SlAvV1Y4rkwLr2YoWzOAd8rYbTrLql/MuZ+e
QDNQ3ZvjGN416MfcmH0irSs04jjp0IvfUSX3x6KoxV+gvLLWoLrAv+ibdeaWk1FNdJ6kdl0jl74J
EoC1AQoyUGwk181ngEe0+7Ca9BLYl2L+5YOnxwXRU+fTAMUVK8nMygw2L63VTRdPkk7ksLVyNzEn
NILWvq8Bj85PupEgmy1PxIxl6WEam+Co+nLIGj5S/9CAceseMSA4XvXKzN6NOvAbUsRBGWHha8EE
HrdhrUQ1V+9FP2k34KIV9pbeMsQa0YwdABFM33qjq7SYwS/v3TZRV40iCD1VHSjR6NbgTP2U4lwD
tQOkwW2hknaq9ro6m47fDb+z2PxM6m5n5Bi1Vkzr25Kv+zsWMik/FWmAsTg3FFGlgFhpzNB7KDWu
rzQJLUwLXLyV6tZKH6BxVIBOxns4EVPgTQgSgvSiyBeCOGaCL7TxySh4E93WhSkib02RUz4A3cxT
hfWceVU82Lfne1UrnQjiNG4PwF8ByXFgclddR/Iu6UkZ+ztNFH51kUn6eYkc8ar3gbJshRVtmSZS
i+cLLKSJBYylGKCnw1aRflB8auNRgnJqA7iNdj/uY8P572fJ+CQY0R+++V4LFb02XTpBplh/MCq4
QXvVwc1odq/a0kv49fkhywGueBPAQXyQE4TgEUM5BjiJxKdgBDbFVkv3ULu2idItQ3Uj0AdJ0sIE
r9kwwDOjFhm0CdIFBXZvRUHZtzk4JuacaECvDdvIKRH63F7Hq2JQOQt0CRGC+GKkoJuyqvfh2RTz
qk7A/SXs5fb7tgzmXPNHXzuRwTnfiCsUS5EhIzDKypVq9IBXIHJbWLBrF+xUCpvpiT/oT5PSVRKk
9EMNxMAKDLsJHWS7HoMFB//6gVAQ8OLJC6l7vg0u0vMyFgSI0obamQeNDFCiZjXTqinWWtXqJEcO
I6xNG2RIS9ftZ0v+Lide30w8FAAxB2k3tNXLIgPAO5koMOQLsDJnGXXjx2xfkgNdbY9b+9uyV0tF
PD9q+a8sU5YA/QUhqLiHUwq+bc6TGg2hGKoIprK0B9o4YBK3R1sgAkGZi1PQ0AbDNdXxjUiRts5I
B1uiPomJSEoq2APxHcPW7G5hBy5oNn/GJWt44kHHv3TxkiGkgTgIpjWQymHj6u3eRuk3bTCumfwd
l0EjCg+TTu5g/zOqxM5pYPvUsE1aLmjeCzAjxNMieqXQ0QwYpcuaGWmAIUbmZyTmtI5SIgV2bRHo
KP2xcaWDvxKyrU46rNBzSB6/lhZF5m8AL56LiHox7guQfYxECAk4g+SjadB8/X5XUPiVCsBWSbT2
3XL12dOU5AQnZyLfAEygSw8lgIbjrjwAuFlxtgz3BQlXRNfnZ7TK5qZXqlgntm1vbXtvb/f4ncu+
XJe46zUh+GXvui5+R9bEa8na88iDh4//+YGAOf8gD8TDf17j1wf8Pfxdh/13fFD2RfHDZh+UEpse
j/YKX9sVZNnsA98UX+yvsL/K/mB/bV+OL9uvbWmX+NN2i6+vLfu/YJzbhRNxESIwwltRRLERToMi
Sxa/JVqYi2OamUQjBXn/53Aqd61tkMmJSOT1LmrW7Yz+GdyKmorjP86b1Bu2A+nIS2mL5PvLpIFr
2NNGWBibdHFccHMYxQlo/kQAwumcwkzlsc4KIQ3p9i0jCQnYUn++UoceF4pDL2BPcUeBk6DiOOjo
8oas89MQArDB13JECLJX29h0z9s1dkqwH7cNzQ8M/5m64gRxlmZQ5DGZIh8QvyT7UVmAM8Xp1h0F
f1IwSfad4ef27c3eW87+ziXrkU3cu/9UyU4lla05paM5n+QebirB8w159ZxHujp+fW2XCLguDAmL
ywExrqCaCZTPWKLzhelGNITLDTJQ5WesUrSwITbrN9Pb8DH+Shcs/cUu4PjhLFqo4sCmYyO4/Qb8
jNTPQhHSN/fDXf+5/3QOj8Giar4sFGEFPGD5whMUuJiNi+c2oVS6cM4i+qIR7DUhO6wuoc5q4VT9
POyebjabD/wjcH6BZplB+J4vnuzLaSEjvKFQL3v3bf/PDxdaZQ/lwr7+URRMWTCN4TH9scb/zr5/
fjgOcXKy21GojePq+7iyt0coh6+X1e1zeWEYMFTQoeuMs4g10oqcGc2qVlP9ogP9Im0olF70o7Ho
aqlF8udBjFsTQIuhJxQgSUhM8PZaHIosySYsPtNm0LWYtEMWbtm1HQZenYTsH5iF4BNwEUatWFlW
RaBfTMh2+7K19++u94rr8+osbLHEIoeL6ZxI4tSnmAeSb4WQtN3vsW3QTf9iY9BsLMGzB0kyiNDP
z1BUWEXcRDMTYNtve/cP8XAc6GpB116iFeAAnMrhJiL1WREmBeTs398/np6eArgpT1A8zFmZ8Xv8
CaKdnUNXj98lffx+HAj7+T2RiYTsl4V3t59CV35pUVuAggkTClnmER9r9CaCrFPCSWHXZX0Hkwwb
CUO5WsFQ3l7my/zpz/T/CmOm6MRlHQxYQa1iwmD+YfgfYOUx1RUz0LdFXZgAdtWA420C8/3H2HDB
qIi0yNRaYDplXgfzNtbs2rP7z1yAH3dgSeb1tTyRKZ9PL7CSsWuqFjJRY07wAdw7fL5gtgk80D/e
q3e/u9/tnIVNvEzxcpPlDGtX9XIoJhAMDVgQ133yftHDklK5et9Pl5RTtEYgyWUdsenZe4NY0J73
Hk7q89IxuXwV46bDWSg9SmsJHacQ9Ga7aw+RzcLpuIhnfk6HDhcdBRoo4uG795S4yIVk+mentgZ5
AwW5Y7sw/qXz+aMq6YrdgYWi1+vX/0Qsd/0Txc+yWYJYdj4S8tbRtxeAFsIcTLS1WfwCj9B9ILCU
zOto4XUQ7xWIrz8xVUoQUOIn1n/BMP2AlV1ogZOBcYbJBAvxDEyHf24LDpG9//nAxWGXh1lUmEp2
WdkHPvFjh19/LtOP843VwjVeuMPsvtwYFV8FLVR+1Ylno2Ijw4D+sd5sFGwsLAhwfizp0ggUdqT5
EQBkACVYgLyAH8OtS1FYqabW6O9kgn/iFBaqsCjkFbM/0A1Tk/bRXXJqfvJWZ4LRU6oBZ8NCbIta
SoXTlG2cC3FoKjBIBbkLSEAymtGe/MHvZjLiM2DelIMxEAzF293Th/WDt3YcDOn7+/gFj2vtQvcg
yNkiFjq+vGyPq458B4jFvxb914tcoww/APA7AKGFe4/yo3PFVwm6FneCmIBFjMxv/ndDlNX8kX4E
62IdP5Sk9pKnyR4+lhgvLg0KuiUsEISj7AB99EgAngsWUjTLj+hSZdbrDvb06YmZFKzB40TgVa2W
9uXSsYJPBVcT4gBOAmgSTqAfqi06RmWB6N78Ga3StTuv/iiesClfIvoBqg2qEzxjUGBULfntTImf
HQnmzsFIw9sCkCKclPO5DnqoC3pvQPSz7L31dvKSrofBk7xknXvNqlrQCRdxoczJ445glWudKJeQ
17vSo/TWv8n0IaF+Y8v3u2En7wxb9IyFK/+/CEVxPNosWAaFS2rVaifEQwChaUqNwH6PjvOuX302
IDD5zrfQgC7eWZ6rJQeTj4H/metfsZy3EPlWBBooiLVkOj0cs2+RAnGaRuJ2+PU62dn6GdUsi7X0
THtc7Cg2FYkrAHag+/h8RzsRd2Zmk50tUm20T9mbPHNffbf2032ckukuxBojeUTiZ3GrO7e160XQ
+TPnE+mct1JZzVypQN0mk0ZmFEC8wOAAnsp3BE9+XcId/ukwupwrngcQ68rIY3Ont8giVJsAl4jE
u+q7epGhztKtvpa88aF4GzeA0qIV6AfJkoq4KhiOLS4OAghknznBTeL3XSlAcJY5qIdw0EZTeflW
e0jJsJtc07WOw2r0Ymcx+8XOKj/lU8mcVhQM35d9lW0v5kbkTemq9y0hwa4JbJ2Y5LlZ5d5RWWv3
S3v702d7JhowH6DY1sDpiKQTALfOT1YPciHgomfI6YxIcAYr604h6B2yfRfYh260TZx2mx1VGiBV
C1zzl/vBA6g8tFdOsvvmDmdg6zvq4TB7OS3WMgns53Qh5pLZ9Pkx/txyxKkoe78oo56bJlWKDjyK
tv4yEsMBQ6mjHN5L+ECo/vPaXbTpabYOSXzQjumDtc5sqAFPeCocbb1wGS5cDTAIQLGjopuV3yMK
PF8wC/0DYlGqeLx2DZlEDZEd3y6dJvAmmQhYw/lrQeKFOuckcqcjsFB/lYKShNaCG70IqD2kFc23
wa7CdVA/tf+HvDQzTtyKn02S82Za0NOgFhsiu00u7MsMAv9YdKTiW5SBIYtImY3uKO/2RC+jIhXE
wDDOloKl1bDj50urCPrc56Me0t6uDgExiLkx7rIH4BDQwY2/dRslB8hMJ7v88K04AzmkVCTmISO/
BxJ83B7MZQaGGwxn1PBM32htAWrqCflAjfW5qRMBsuQOxGcfreO7wEGpaIGXAZnoBfH/6woiTj63
6+gYkKtmxmJMyEVmpDnUruykT0CReWhX0mr2noE34KYELCt2ewBY16Zb5dRaKHC8VIoYhgnIIbyG
I+dx0VdQB3A6oxaJqPaz0UiPGvF1tA0ccx1+zAfxTvMCmoWOY62lpYvGdps7g2eSL04D6ieqHpIb
B0Ui/Zv63XnzXUNQLqPthfdq10S45UsK8dJvg7smSYCiQZIblLb8IRSnXo8FMJbReKfY8TpzBsdy
sPUCHGnFi7+DJ2PfmxQgR/b42dGuJbcP3pVbcD4A7uBFlp4pPpqMWejnCqs5ItLO/G53b1+mO21G
O9iOW/VbdlSC2qt8mzypgFqi4ubQ4jnRJ0DrXhrRhXnCkjAnFp18uJeGyI0oTecy6Xr4WaFCBwdt
8UIKVTz8nolpt6CLJJMbk5fkCZ5IQL9EEKYujODC/WEDYFi5AK7DEfyJlk+yQao5ComhYQB9hCvI
dIB6F9wPZNH3uNR754K4mVZqnKYyWDep9pjuDNAtkCol5TZaZ/RV/pRd0yL+gnW7TMlwk+MMSpLl
ABvWIRMPEE/iRqTqrw7r+ce8i2iNjF72kS+JvLaeALJBawu8HOZknStao62EshfhKuvv4x2aXCo8
K8He96vAMyy8f86OM9gTTlVmLx2mK3pVUjREJ2iKYpupc6bF1OtRisw2pckq7sj4mLsWRcGd0wDq
lAp4Frb+zDqd94E7zqTZLr15Xl3uE/l83CDGUamoI+SDyelorPUa5tS0Z1p4g7OeWeWfRB9vX+kr
SvRsznztSTT2cReqLDQpCGrqSbIx3sA2/JHQ6nPE5O3QGR3/tdwveZaX/TC4s0AsgrOC9jMN6ux8
p9tIRs/JHOC9aKd81e78lm3UtbKvYdIc1KHkpFvdnusV/XkmkV/fuG1wiVANR8WJqu/FarTju2kf
PPSrlGT7kUJ70/woutEzGJ+MzSJlykWG4XzG/FrnseSLkQ754Vq4sx4DxL7VS2wnO/NpCpx5ZSQk
p9WTfJiFBS11GZJyopl2OVFToxQmia+wqXv9ToxXiNVo9GeySIfW9bvBHjfyFlGErTzdXvMfSIhz
UwkYWwSGBp7PQXfB3+fU73RBTuuEql70qsI2YY67Yq8gVNoKDphj1tZutFUobZR/2DPxn94AaLwe
N9GT/1Z9qQtn4Modw3gYTDAjm4bPzqk0YOHMmpaibs4/qg+SW2wCp7dQVSG78BfcxC4HQpeihMvX
SlWGV45HUeTD8Ejxk5Q+Wf0ayIRSb+UJVR4Bmj15Gko71F+FZx2ABh6/NDvA9C04aZeJbiZTBogR
EgIo5fi5ficyYz80pGasEiiT3hafx4j0REVhi0lwwHfmnQgtKmxbFy/0S4ftMiqAaCDZMWoORm/C
+YdFnqgAJMYaI7dColXgyL/8XedaHlrpH9Blf3/7jF3UiuDVH4xeQG7FKy121ZTPD7eipmM9JALz
haFL3PqtXd+BX8mkuhff67ZBQ4TJb+1GJ5ZXfue0pNYzqHxQYRQtVbpdJiQwFrTdIO/JAH8vsNia
uFEaKf4Zi0zRD6oFJF+hRh3MF3fRx+2JX74xcMI4FVrUwLIvMggLUYa+qr+yTUINqn6KduyM3hKc
8dUjBZ8bjidSH3hh5O6OKlZV4AtQIvKxhgearj8iGuzRk5UhDJLvfbdZA0rSPAR3S801l14BW9W/
krkTZdVzGPh6mNA6dYHZ/x3sxM/6JfaMhZjip6+fU1dngrgVza0k8usQggA6YT0WL+7sIYcG/1ol
+le21x4QW9D6AJBE/VA/L1GdX7HGmCdKwVj7Gag3ecTLxhBqWS2xofviob0z79USGY+KKj61aEDj
9+J+2g5rHXm814WjxFbwYuInkrk7pFlhYYXsKLVvpkbuhJlInm4rBik+wcwxuTWJ7GYbfcRen9PF
gIr967ekM41yoqwiAdR0IV4LaPWCgsdgdScB5e9lsMuN4EXuoqN1TUGhngDxAlxMJN6549QrKXCu
WuhG/Zj9Rjx/mFcCKv86F22NHS1/L+FsXjUApwK5Y5WkmhnIGQQOVAJ95f28uu+36Jq4VzwkZcXd
ogq+jIswLwC3q4iK8PIicgLjNNP0PoPZ9Y/xHar+oYb6DWjGZEf58h8Wzg4LPfjd0wHNy6oOQGHA
6/tJL9RRjqHvOwo2gjCj3SF3AQfoVLZ+161BhvsdPXWP5pKJuwyJZJi3v3K5SfazEQplBLk5ys8O
7T1eNMZNTL7EnYwckAQ9v/hIdO2anIjk22T8wW+T0MK6put5p2wVu6LWwaKlE62bT/FTJsZuWmm4
tQ/zgpW75rmczpbHhoibQW1A15DQ5MXaqcfRtlwf/vLwq936brrpHyayJJMt4OXGgoXAYgVVMq/w
pU6PRi3tEjq/DYeKJrvkft4oNFpSPsxwXMhhjgLqcBijFxfb9rGRaGEMOQ2y2/MjUvlutClf89IJ
0JK2ndbVY/wM9iN4bOvbZ5crQMZxhQn9qe4yFBRZXEBwZb4lz3k7wlehgxc9pLbmAk1hpb+4ICei
/V5/i9wQh8p0m93zRJoVvT2Aa5752QC4uY9aZBZ6gAGM9h4FyJ/Rtl7/SXb6Oj4oSNrqOdksAYAt
yuT0nyJHY6tXA/TfPuwJnqisu9jVveiYv2p75BUFD23kkhOhVnNhtuw1iN9pg+ENgxSBEe1yV1bV
A60R2Gwrg+UrHd3OdsIfbTM8ddvFlMk1q4I0OBQv8MIR13NPU8mIEHOqZvgrm7qnQOW25a/apD08
3qAlUmzX7sL0rmlCwwC/E7xRcHfxjv5Ql9IkG0pCH1KLaHfIv/9qSJuvxK1yzOzakR8gfLV0Ta+6
DahvR+kX8HBAQcWtaq4m4RwVzLwcLVf1iod5xbBE162zm2wDXjHZAScHrclL7tKV+RoKSvPYi64O
n5DL1pRjnyVirCVIEHU0/Sp30cO0eRLwKjauNLdGdsrYILy9k0l+CFxhe2RRx5Lv8iPl/FAhVYQH
ZZDzwWdCzxsO3Yn3oANgQRx7nWUScIzX7zIS9Hbl+O+NNzloRiMve3mjuJoDfTmT1wzHoN8Edovn
KyEmAE777TsBDfeTtwRweSUcAPQzO+3gOtOBZcK5VWAWEYAoIEC9vJSyEzwrH+KvyZb1vRogDlw4
fZfqGgXqJh4qQMiKVCT/uG5kwlT7hc7Sdc1L9xsA7x+KHX4V6ENEtXyNsugvoNC/tntzu8SJd+Uh
DJRaDDkUsIIYhc5U/MkeIAVqVWiRSugWm4CcHZ4DvGlTrxvk4y0qPEcUedEdsMUPwntNCqf04h1y
5GikdIIFJXPRUIG5o0ARsIpoqACHHl/JITUs0+JjLMrde0SVt8Z5RGrL65ynT1baET18Zo2D5D3L
2QI8SrWjXUnSTfEYuLOjOMZ97pnOwt5c3pTTMaFK83x9xEkKhoHlfgYw6pDBAYKO036kIrmf7BKV
2hFWYiuslhSufOkjIZ3JME8BvoSyYp5ScqzQ41ZYUUrrt+S3Susc5Vj9C5pI3WCnHEg1UJWEvzcd
1qrZgO/t+1t8X8x/MDVwfkExCANsQjieAJ3k1cQEBCpz7OKUSmAYQeO2Z27E30hfJy+Fl27zkM6b
8XtsXJksrPqlo4/2TPZ6DKWMXDZfEhvnSmSYLZ6ui4O0zTywaNmigJI0DT3raOeZYzIutEZeSTKe
i+Rtq2R0wBGBSNnL19HDU75Ga7r0yrqKym/stRcepKP0rqCjqEbz0dftGV8Xb7EOJ4aLdsF3WOdm
pabzgPeBOzGkwQODh8RCHyxnPkQ0WgdPlgcwrMFmmV3/UKz/RRYdC3AyAk4bG4KYCWMMQujRlVzt
MXwKQYNhq5vKK7dVjCoNamxo8Et8q4m1bIEvbT4QHRHUwcoqqDQy2D080UNRCPhBucb8hZW/L34L
DRkf1NoBya6toR+aZIt57EvnFRJRSyWCyQcH7efR7ERiJk3z0EjYcPGoH6U1HCr52PzJUKOw0h9b
wxaefdS7UYDJ2ota5drFwtWC08wIfVC6dj7bMGMroGopHOf8DQfuLuxd4ILYQWtjo20xBnEELT4W
A+irc7ZAxIMo8/9wdl29kevM8hcJUA6vyqPJHucXwWGtnLN+/S0a+LAejmDdszjAvhzAPaSazWZ3
dRVhkaMSDrGchDkUyJqzrWL3z9B501moVsT6dMr15iQ58qUz3zDevZYuL31fTEbK5I7Demk4ZS5F
gVqE6H9Bm8kadSHQfdTrZ6ezk09UJpLVz7tmkArcMqTlAjaHwXjXfeUb3+u3baBD0n3+YqGWoa+V
uvglgwqmzFA0R+J6A+MXC62rtYpHHxP8W7Zy0fQI6iu6HOqnnf70NBs6oPWWrLvr05hLl8VP09Rn
jbMBHK8jTAvHLjObO8ZgDuh7OcGevOWrTWlY+mgFl8HMH8RdAETJ79FrIZFFGvl37bSsd66CJHtm
uNRQX7lLcCgeORMXdHz5w7w2J+7sQa9cr/drjfWFwiZcmIidCsCzkGbu9TEqgsEPch+tY9RRK4xU
fTHHCK3s0s63PJ67O8UaYH225EPoraJ2yB+nL0ewMENnD3QheAJTm84NRaNWTZAZmGbqNR1r3iV7
CCgkm8SMnS7Qf9/jpRsCuSimjWTQlEPqjMrUMjmte1RyIW9mzDYqCUbgBX9qN3wKzuU7XFu4U0ud
/+QROxC3AJ3KN8nT779hoZaBJ4OIaUrMOkHmk2ZQECIJnCYqfsPksX/El4o0eDGtZiT3ktFtwVRh
QZFybah6ybuQFKK8AIk3MstIvVbCmGlzhgdkaLQni3/zX3lrRkaYFXbwJz8AlXnUUGvdxOe1IHJb
NRI1tL5wKyFKQ1iC+sS1H8xCRRq76Emwk14rurwJdqBsV1c+7sISJfTOZRmJFjpOKNpce3Kb5lyV
thUSnkmX7tHsM9nHzPN3yh6UmKjU77PP3Mi2qbeaaN66MSwj6SCIPby56Yoj50OQS6zRSI43/Kv/
hiHFHXCSFw3NPN8snnscXHcYgPz3sqN4CP+sxs3bTYYoLYpI4IfXUGC4Kc0xGV5gIm7+6tCcWQwO
P2gAKA3OZ7qXzD3kf0JTcZ44Vw82YDzHMGSJbmRuqGjwY759tVJ4ezUj71RQ5EDqicSTZhAuIcqq
iQWu5riDBYQSt9iBo7bc+m7AoxGFImHuIMitHa3blBeZPtrqGulyoi1GeUCUlUDKgO7G4M/dI5zb
EiDhZ7Kb2StsSHmy9427cphvkwGirA2BSwDYAYKk4eT9MFSQ3fJTY3LQ1E513ijulG169E+AZn3l
gZ5EOg/YCGOuQZ4X7kpimnB1YLABrFDUYkUhaf0kQeDmLtJF9ESLseJ38fwuHXoUvI1kgznxzp0y
HZmvYIA5zBnW4uk3wPk6fl//BirfjdkIvEkafoP0IQAD5OO6Jp3WiNfZ0Ore5bWq94KfX62ZXOI/
8s0wSsM+DnFfhJtuX2CaxvR3EHdDsuDlOndmnOmpAz7mUbhvX1a+9G1+cL1UKoAy0MdLRR5LrZ9B
sbeJVLN/wpgxOJjIhzbau8Rec66FYwRgOUukO9BSRe/+erUtxLTrKYI71yBr8Dfl+4yJtEqHoIAe
HCWj3LN3I4MJtZWVLpyiK7PkI/zY5JgRYszAqoAhOchv3dEOdL3ejkb3XF2q7Wrb8TbnAyzg7yrp
sM0x1ThXPJLMRg8c4OiwPrRtDjg3sZ45Pu7jZ2hCmOHdRfBqI41NQhcfr10eS57181eQX/lj0cXY
la0fYq9n1E30ZA9JUCO8aNYffgOyIQzAlJXebbfjmlstbzYgdDJ5RGl0Ow6aAmpSQ0wZAye9Kbnd
ITOYtwwvNl8n5dLVFGjxyBL93/8ZpO7jDgOjfMORGOlwqe07431wBoB/NjgMvvwLjA5fFzQn5LXE
YkSC8uEOrLDB5CNAdsb40eI7Zrpiw4l1/hIB11WeR2NNw2qh43htk3JgNQfluxzgqI62+JVsBwtA
MqfYpYdqAyiCLW3WLjyyZ3QY/LlIak9Tqa1lpYdB1gnusodol2xGqzTYu99P5qKP/t3L7+z2h49K
ZRTKQw0zva3YXaw3toTl9CsuuWaFulfiPJw4oSK79zGbwdnf8QWuL2Hz+1pWtuz7dvuxFrSE/TYd
YCXe+Q6IXp4aEyp69lp0WShCX/nCdw/sh52OE9sgHmFHPHMIZu22tsAa/gzkz/n3BS143XeCCzA2
qvCAUFIXhM9pbRn2KhqGHF5RamlkXxpAqo1ApnKUV2YvXxKzcH+3upAFwCohREMaoKIoQH0tUncO
o8pHU8nK71F6NjI7RvFN26WbRgYuP3eF/FFxSuM86Bqq09pu9RF3+ykxc48laxLU5hWM416HTrbh
NYjqZEgC9OwueeR6PbBizkAioEde5PhgCBEA4Nj3VmBnFxAs/r4FCw+qa/vk9/34xBUEaxtNAFK3
82abM1NbfOEOk83r6YO6/1Sct88Vg7cx+8ogfQ47dq7BdQeD/qvE6QMItR/7LadrlrTvUPj7Ql9l
bY23eSaRbcdTmUWjgaBjrtcYsxNTSyM+c20yl/hUHfpLrJjyDtw6vT472itnJGblG4K0GnUWyujg
GMHnhQI6Spuop1/b7rOqCoO2Q1nx0iNx3z0XhjIDNCqC/uDQbyPQIkkoSFVmd8reQ0uFC6I2JKxt
wW0XAT+DPG/AeQytT5WqbgqDPxZqi4ek5ttSp/P7yXjPDLwn+ZOWm8K52kQ7lFU3a1F3oUKCCiOu
L6RgGmgP6fZOr0l1OJQo6nbo0CuudvmDwZsPbEGNdAzgM4d1h63mls+DZq7dLEvODaodMC2CLAyC
4HT8iqtM5RgNmx+9afdQIJD1eSebeGoGqMwgS+oxaaPaa+i627lcUpPBUDBqjeTNTpuVuzEArySK
nGpvTpa4D01+I5j5drJTk8CyVTMEcFQvcgg4mrljvnmGaq1M2y9g0q9/BJXtR0op1SI7kccVHpI4
We/a1jebfYSpZG2v6tVn8mfH68mxNNWVq/Z7gddX+rVt2tuqWgXvK2zD4cAOKL6+or368iF56hGp
oS6fMd32mp2L+/Ywv8sRmOENzvLfViLN7aPj+ldQoRWKKzlURfArAAl7qaDZN+rle/aw6x+ZL9UV
79oEHbvfbfILoQaju5iXx3FDnvgNoPgRToUognrqzKKMAhWRYwUBb6cFVZxyvI8V/YPVwy/5/qnW
Gc2oLfBemmiwAiXXwQflQ7eN1+DbC7BEVILh+cCrcUBeKlR4l1tJSUJfzPCoH0DoqY87dWMlTuJg
5gisKhj/ZOAPgz53+gPjrM6B3H4CmEeJFAcCyk4IP9fRT4z6Sc44GUde2iaDCQSb3evjOdrP5zbV
K8Z+41dHtxdQvaT6jdYGiqILWMi5lIpWqiRwBuiN3nno4raxDuUiPHQ7QDKPYMkDgLp0BZDR1RPa
zJkB9CtE1ZEPrs6R3yaE1z+Gv96BZIbEZ9rgxyDqAsEX93glBIh07Sm28f3ZZ+UOWFjQ8kXGYeWq
XUhvrm1T916n5hGX5LDdPydfk2dygVXp4ql7+VA/Z2fEI611h52s6PFZcQryGF99Dt++wq9/AhWF
OkwflTX5FoWlXYTnHtMDwl5yMFxujBazP/Pnco0p4BbBiBoWEBPQaUOZGpW96x3vACAagrpAaad1
JjJq2OwReo9NYyWncc3YwvoA04DyCzwc9zx9vfs+6IPyQoFU4KFxwicRXI87vtPZyyl5Dq0gdpE7
N2uX+YJPXRmlwivPhFmuZjAKIi0ncDldhUio27yUT8qed/mjBBpuMDBkW46UbH+PcAv3CvoNiCcq
mXfiAca63l5Fm8fSz9QMgxe+U+3jjeoFkAt/50+BMZ7zx8iUNtFL8hRdYmetjrTk0Rjwgroa2qUc
wPLUg3jE1ObQlBUuTiO/B7c2JnEkzuxSlM6aGEO0ZIY12QWOCgK71EKYf8qd1VzqNoPFpY6WC7CN
gAJjnvJ6B/q2TvOWwY+orDS04lP2oO7YDQ+dIY9MKnCQpvmHFPbaJn2XoTdRMBJs1jvlAgpBMuEl
3YmYpM/A6onnn6EeFS832P9eNLw2TH1uMIRH2hjWKHef01Nvkg7bi7TlUaFVN4qF8Sdbe+Qe+71v
SOaKpy0cZIVFDFdRLwOIlB5EwagyoSCBAK7/wHrlRSbmeLtSMQE0rXn1oi3cU6CzRYMLSPrrbxpl
/QR6kQmlSGjOoSfNvGm9CdAR6vyr61qIGSiw/7VF+Q8zJzEIy2EL6OPskO3Vz9AmGHLe5o8Gug17
9p1dEdhbeF+Tov5fm9TB4Ypq4gcONgsrRHenwM0YmoSWS9iHh1b31NXq9toqKY9lWI5MCKINqODe
/WAfkwBtpGkDJKypgeGTM1Kv26w1kxZmA6/WSQsNF1kvye2IdUJXqLHQMoNahSFe8m1snpRzA6rH
3530dkxNAoMJmbzAiD9iEv2+aVJxjnktKpBhSzZzeB/N7K3Ra3S4q0Z3po/66Y6czXy7S46g+Xi8
MPehV76Cy9T5/ZfcfmL8EgBIwWYHxBRpqFy7cNKXWlXWKdDHLtM66pkFNTH/0kq6bIrgcOmd5GMl
wbgdI4JJVE2wesLbCTzntclWG5JRHSFCPx/D3Wj3G4hNGNxrsRM/QH68FopIqnT1qqCsUecGBLM+
PBjWWhs5tQvYscNt6+18wDjziOxuZT9vHJiY02SSSYImDdCg68UpeEB1bFYVhsCBIKAFAdCsf2PA
ZIjm7npvNt7wsFzr+N4+mGEW5Shcb3ip43ahPqMv1bxfjwOKT5v4qO7v5U9+g3E/j0UBDDN4jWng
TDHRih/fIru/zQKQhG4ceTGL16ud8kAJ67KH9xzRAe7NgPBSqPfIZRJH2Re7+lF2q622WWMCuaUG
oAxTPiSVzJCXWQdfdV5HGJ6P+W6A+9rCpdCTP+WuQqRCU65FYhPr1RPjWR0gw28TAMHSZjVfJ/cZ
7WREm+F/+0A5mQy9oICV8XPaxpJc5QKs51YGFwp/KQuzsUcLE5dutYuOyZMBVbEVn1uwDtpsNODR
ggd3rEhl7HGoBHIG1XlDflBflR2hSG4M/6RFOm4INJHM2eM5ndmrNgbJVmwv+PuVbcoDqrieqq6C
bTCIf2WP9S49CVug0VQsWyuN2RAqvXxgn1bMkj9LbTi4iWRgSuB4qIFSxwziVyj9ljDLbGWw3nA7
ZTtvNYv505gTFAV0drvad75dKaA6BFEKQiZADmTqagq5IRqVvihJF8fuvOhQHIoHfFsXZSmksgnG
qzpXuV9ZKHnrXi+UWAXPNMfyqAnRKYYftimXQrjQKPHSQoPuJd+itL3HnJoJJaTP363dPvxRgPpp
jQojSTs2IEGq0EeZ3MwCodcj4TtSDr1Xu8lGewDZl9VbLcbkBKe+i8xytbJMTsrNesk4A5GKx4gX
9faX46KIxKwtUegFFTup98ibal+7AXCOG5j14lHnXuLN6ue9PUR4lqDKiw+M7i8UufHDftRg+hRN
hh7BzJjOEjjgz+A0KTw5Bt4v2+RPaJN6uTOZycYHdHstftyCpAh2HGkkhk5RbgZW6Np4XrIZmyYZ
9PKORYS5gnGTONOpehZt+SLrb+UXCl1WYQHd7mAuaa0x9N0RpDYdLUgsHiwU0AGmO6Ipmza5KMC1
O48wBUxnpOx6IkLrCMgRduO7k5lb8YP69N8ReFj4D8sqFbrmRJuDgFiWjtkhPbY24IfWKbfHVp8x
VkEOVfPe7+tKl9ZeZAsfHA9SHuhhjK0DxEJ98DRj+oaHqjO0/CAgjhZ4/iZYHYqbq/UsEoyo7UW6
o2JwBWg/MAGQX/LDtZJIltMi5EpD3E9ecDcdIqR4zCbYZLDWrT1KbkMjlB3+WqOTWaWAXlPIsKWR
7kJMPZS70I72eGvagTM7klOvvq8XEjpYBHMw5p7QksUg+vX6VGZWBqhMkqMzm9MhxbTyZ21Ntv8U
vjL2Kvk++XP0dqqgUsAiIRYB7Nm1uaCNU35IuxJqORaHwU+84aMH9iT55PG+K9c4Ym7r0hLw7UAO
4nIFKISn7UG7uskhWQMftQUXtLOWaEBOass8gPVpeMFcg8HfQyxtXzq+ldR68p59Jas+tPBVf/6I
G5xVLY9ZJyMujgFqj5HFAlTm5ph4AqOGyBvVkbkfQSfSmis3woLvkrwCWpmsSgrU1EWLEZwqTWbY
VdBtc4cMY2av/Ak55ok7VGb8xG4gR0CGWjCviCm3vNKr7SrWbu1HUNle6Bc5F3f4Aq3N7TgIxQGp
zFvDV2ZAAkreEKSBjy5z/sja5+C98R5XNoFce5TH/dyEbyrgHwd4EpQSinGwH++g9uNwdxFGasaT
mug1+vWoTOYogj7xtn8XP8lPrD64/KEzNPNBcDIzW/WFhQOATA9lasDtAYqnBw0zOW+yMZvQ7r5r
HhvokUA4aledGDSDT+KhWX2UL9zJV/aoII1bM1eHAvYYVz1PFruPPKEw06cSo1XcJnZiLzlJxhp+
VlhIuNALg/AFaPDAuEHDWOcp7iWhA/IM5F8imFs48F0h0bI+OBNVM7s7B5bgKaAVQYFH1WMv3iDT
tzIXUrqbcTtZuQNJVuvC76pLjsmv331i4eGM3/T31ynUwSizWZGzCr9OPtehxW15QF56A3LshT3Z
+cG3WPPrd5NLWcKVSRIjfrihKBVy2QwwqVyeI2vegM/2lTfC444zyIi/r2ehLu4iW0DX/3fTq6ul
TqA0a3VT8TDdfSn383N/fEca5kCbxTtlzmgkazxnCw9abC9UyggzF2b8bobqOII5FBOsNTDDe0DE
41BPvyarso6Yu38azODCoU6zgZogZHhWCvTfE+DUgcf4JNr+uNTQfqejraL5QVjLHQr0VgoACciE
rG+cw67nAR2X7OdB52zlGOnagdEbp+sBNC6Ml9ASwNGq6uOWs8AwfFDNodDd9nnCR+kfZ8fXz6Xp
70NrJUDdltcB9iYqOSpHpnJRWrn2jCQOIkBu8HuTR5SRZrN+x/wEHl9/OicBF+cm3EknwASszpUP
/70KCuPAuIMulkyDIn+8Ni4kMVNnEnDumIF6haLm+D7KplTbuPpzXTj97om3xXxYw/QvCL4JLQxa
9NfWFFnOwzjo0QuqcdoVgs5U9P7luXAIb4r8WTiKghk0sCoxu9nwpM/JXZviX8gcZQXSMyRzBNKO
pkYQ+zHngx5y6/VzhnJHiFdZ7Pl3E4aDrJXVkr2jHFEFGgCkgyC0AkcLlTpGaRJ0Ue1jcsEQjf4y
iKDk1ScItD1G23Yj2BkKSvmdBrp7NEZP2kZzuhxzbrIONd8GAKDff85SGPj5c+iBGbnwk7xmtMzI
d6ojo5sSWMned1FbCLeCF11WgSALac+VQSq1DIapKosY64/A/gu+OMyanVtXganx0QcrRul8rizx
pk8jIXf+u+MyFdfnIfOFPoHFwWihaKmDKcGL7RMmddEo4Z3E/N3eUlC/skddrmE3DGpWwV5rtjth
N/eGpifouedH0WDfCrC/Qp3RPOAThyjrwNf+IbRf/QDqQOVhXchN8f0Dmn3D2/Ax2f4IvCdcqr6i
s9CiBnPXf101kkkNwYqECzyLaAqOKO4gZZsgo5oMzqyf0Dq5e8dJxvA+HkQhounJw8zGqYPY3Fov
8jaCEBFAnCUFM0EaYhYVrzgNU6uD0tZwYv6VMHdG1sdLjPn8yAJXng3aBD1HpHwYoDx2/u+KILAO
SlWMrqDsj3+oEouoMqHED11tNLi+QD50AD0PzKL1GOx7Q3gUcJYxtJvdu8nqsN/tSw29L9SRMAWF
QSwysnMdPINBHhmhaGqD34O6DKzC6iYxnornYpPYa7Fr2RhBkYCGDqPYNKBpFPxOjFrsM4N66Oxq
BskUss1soZ/kroammzcCWdoPa5Qbh6kSzLKGpVWW7AUeo4fH1IwiXT6+iNs8Xjm2tyBXyhzlRJh4
qTgOTV28eWuzBEIBChNKipEfVIyM3w/LbXuKsiVffzWZiwFU7GBr8DrrfdwmDuYCngl2nLHH42o1
6ObOocxRHsqJHTisyNLa586a3pRtDzInwM5EEHsEl9apH86rZ/Kmk0rZpIqrqD6pA1fApnrO3NAk
vbDJCHcQzBEy0BW0oOgcHeRXrJ07a8nTTcQntkVQHJP+F8Q4qAg8YJKsmWrY5j60z+TN9vc8mo6d
PaJ87RWb1c9585qk7FGeKkUdm5Tkc4p7BsCiAakK4UGrwN+Omhehx2yNdK8aufO7H92kLZRdymXb
YdIypoJdcI7Zaqy/30kO+/+YP1heH0neMSUFhQbKf1JIHoWc1iPCebzT/cn2YAUBmi0DwVFt9W/R
5i30ui2mpH5f3m1y8r2+v3YpH9JyQYjFGKMqhHtCJqqM/q5+ry0OoKE81R/Oa3PpwmLMQS+Ak0FZ
BfehvmQ/A8OaR4jlJDvTdo115DaTcbx79qEaQOZqlAO/2UcPf2R9egEDgh7YTriNwL6p3T+s1lJJ
GLjKFbF+SC0TPBGQRRItSskUMVckuViDhhyDrpE7Iy8VdemMUe5iQAuw2rEgqplPHbsWoJZOL6Zb
MCcGZgAUAinPCkW0gJqJrdHO7lW3PCErNCz5iCYFu5KtLK7xhyXy/388gSMWmhjZCEuV1UNtHW+t
XFtZzW1GRvYRKRGA9YTw7Rsp+MNGomZi4ysy4t/HCA1MPDEcBeAOeaPuwOw5o/0R6odBL8D4oGz4
lRR72ToSBAkxCdPZdPkWWldZ1Y34ipPHZ2YvGCUecAbnwIPvBge8GpIeMhbMWyFhO9cwWmyuzmbd
NoLIHgB6DQAmj0ExmuOoy6OQSwoM8cr75k29CzIA3yNUOKYPxcbw9psw68JrbQX3LLBq5Udka/3K
Z1i69aCACW104lRE5/P6U5d8gLpkFzVGhvq8XR4x2GtLe/azRQeqBH0Sr/3DnX5lkXIuhZ86rclh
8fvVD4rR4aQBC9qChq1e6z7cDoURhd8fy6Nedlk5yiBeCKHC7sjn0Oys2GRSkI1fJkf5XImMC+cT
bFkcsLyoZGNHqRtuzpqUraHWiBsO64G4SqbDl0eM2Mn7+WXF2EJQxFMV8GGYQhuPhneMkVyVATiP
8VjSjqw1gy4QjIUQ5HmL9djB0V2xR8I6Ffau7FHXTeKL+SzwGSA7AEafRYcwi9uYUUB5yuw0vbWE
M7l4Sr3YRV/S/Yp1EuJ/s05dOmMwVPKcw3pnFOQBcXjvbRbNd9VkL8VnbYR/Vgwu3OKoiILxBnxT
ABzQqgw8w1czwxdQxt4D+D14siNZx9MR/YDShciZk+oeRoE7lCL+YZCRyBD/sE0dkLmuFb7VYLs4
9zr6AYZ/TJze+uoUfa0luvRVf5qivipE7vl0CMsGzOn5Ljy2LrNnzmtN36UwhwVBWJZFhREjv5SV
Vml5gJ0rYmUGk00LWhn08sH0sqndl9AunrU9fx/eTdsYyUzynkwrznvLY/a9o39/ABUF6mzuRo0l
PwCY2OksA5ukOiNEnthPgK/02gptQN+BT+U8UOLaCrSFQmc8avojCPutFdciq6V9GQVmBS0FkAig
zHYdcZM6quaIrQFeQfKCuIuKWncIEXgDwmUgupHZgUyQdda+9dJLETSCfw1ThyhnIH7VjDCM6Zd5
w+JyZwGbIhxWOMBR+Q/qFmTb/xqkGVj6oIkh+A6Dr4HXVPqfXOfx3WfgKCeTRb0DzE0re7sUgn9a
JHHkR1IhjVXWSRwsxjvW6P749+mWeQXNzkFY61fegrKoxVGnNJUxfym1ZDftcAPUr5ebmaMBC4XF
JRithpSGyz+Jd7+v8Ps5f+s9mJgCHx56pXQrX0KfsJUVuLJ2kT1lKzyBDQID5ifMIGJvWbs0nuDK
Rop8nHVZk3tZaxMuZgxwXZQ3UC8FSoe65kJtTNlOxcJlB0UAI/4Mgas+RCfGTC1Mn27WYJyLd/hP
g9RH7WIVvPfojJAxTJRlB/3phdeby+QWIHv/l+39sTgqHWoqpKy1D1uFxfqWjLm4RGfRiAbt5hPh
ayLNn5N/+ijvAqvFSz1BX5r9761AAFaRFQJwBRENYA2pkzr6IQcNnBnZqeM72ddst9v3GfmpYgFX
fglOpSMGSCt+X/vtRB6sShL5pGD+BIKCLlvlyuxziVADMVqA0sbK9oMzwqElPYcAGyb3WdS8cWbX
CD9ugTHEMFhV0AQCX+8N5kuokrHpczwFFN4Yt5XH3TFGZMkbkHjO527TexkEDcYX7nNN9GrpEANF
qmrg1WRZtMBIlvUjXox1QehPJpKAj3YMrbnATXGMxdbwXfECSJIXikinutVXNPEj6hgDDK2BXwWA
Uuw35Wci3lfRNHN4RZsK6CvNY+NEiqXzglXufUtFWCbEyKvp8EIeBSQ0KqKgsUVtkn50qfLYqn4K
s8IF5H2prTwLmulfGns2pg0yN7uZzBWvWrjuoOAA1kIIgxLNdypOFjPHJhqDhJR1mjvCy4OJYty8
uS66/g6tXJM12S1eeCuBctGbkbECTwZWOcCPqKgxzejqZ+1I6j/zM3DuwnuMSt4h8tonedOeyzs5
0Lk/q7CZhcQR403ATCq8RCZRqNsdiryDMpUKqoh77TCAVf8pcUs32tde+sAZDVS9NsHJt/w/Wucm
76vB+Qa0gKP00zwVOYQmbFiNmO/t4oDZG3Az5u+4BAFkbNywWEusSKy/dmMBeiBI6/CCJuxjVGI1
Ddw8Zr3Q4BnNIC/n8W+D5Eo48J5mI88rnEbApRQDJ+wpG5RkGgOFmbUA8t14vfkZgClpgKmyqIFT
my73rNoyCf44i+nVykANwRacHj8FXEVuB0hWCDL3xMkRsBmoaEgbFlyw4v4ffA44e+BkCR0Zfgst
3i1Osz+wo9oYwWP9IVscpiuOsoO2yx/Fyt0YPNycN63QNS/cx9dGqU8eSRoosYnR9mPCkKCiz269
i3BjNTZYeQ+Tu3Kgb0PXlT2arLEreSIUCHuP5UaF3Hp2ZnQOBc7dk4aGYbvn9uffLd4eqWuDVJCe
sgJ6pSkMKhfhqcXIBIiP7/N1mZDb5PHaDpXYjOzcxt0EO/GmBgx412Newgbpwj28yCo2k41ulWrl
368/P7LXKosLr5Rr+1TECuTAFxvyIQfLR1VePLR2/JJZiFjbEXJWJN1Q4MXsJtocvsYTf+QhnBa9
+/jEazXXhfrY9W+h7qeCzWPBb/FbgsfOQmUZHNyYiIJ2GkhX4/fmuXxknPhwCfeDETtr3B8LCcG1
derO0KRJkhLyJSZPtnxHTXUNSCMO05RkLF79SF6Ys+quVqaII1FhBOOiSAbw7kdBUqOiGZONE8O3
CCPya262oNk41k/cobSyTfFZIa9fa8/eBmuw2SLP4nBPoUlJp3mTxleMlGkk2RyfFegoZda2RVIt
GjNoKgn9hG+DC+EB4VSfCr328pUy6NJG//gF6CFe5z/aUAljMuMXMC5A5pW1z6z2HVMNTgrK9eLD
v29Ow1P9ujpIs3BvwC6a0gKQySjCUgFbUsSuzhl8YPRmX6GRBq2hV+hsBptLBf5VN0uM1ZvxNg8h
m/3XJBUmhWCeh8THUlmj33Bu0JnyqW+BtOcM5kUG5UDs8QfmxLqrfL7EW2m3ApUN/iMjqZjQvd5k
XiqnUGh9VB+cccc/AEcYm2CPcXEdOSgug4jgUjvD9vE/R02s969V6gTPaj9OccA0mErNQ73fxl+Y
/8WwiM59/m5ooa5AdvavJeq05rncJJGI9WWA5R7a5xw1bMYqMHQHkdjWWeUZJXHwt/2kvmSt+qXC
9bAHebmDhOdZZT33UATY+BfWfmvcVSWThYvhaoFUXBDlMep7BQaFDzAFZPuZNfhB756b+2BeFddb
6HmD9xDPL8wpII28aegDf4hOdIUPN6Vm+9w4/AvSh716lICyWvlyS56pYEYSiSrBKtC9LOiaVdqc
BS1YB4M74dKbAJW3u/gZart3omh1UA9s30CttJZCrNmlPCbKZSEJEtjlPhIrfMzNCJrLPEi9FUDa
DP4gvqLoyjpkTP5fVgw0OxhACCudRr1xQ5nv1ClVcMd65Y77bCCNiRDEPgBeFvzZMfv5LQUDtLDG
9bGUpAHniM+K6UH0WWiUbR5XAwuSa7jQcbRDowKc7sCeIKX0UdnapnNXJWwX+rRwI+DnMKANfWuQ
t15HHSaVenGooHHavamdVfXW6IE3U3BSLwJlOXpZIMABt7bwsrLDS6H9p13q23J5HXNyTex6g6Mc
mTtcb/uiM9p9a7VG+7ImALrwhsdCCZ8IoNrAZdI4baHmBoXtotbQPiZR157CC3eX7RMi0TcaA/hC
GbSx2G1hsoq+staFVJiw8WMYA5wymEal9piNw2aoK5huFLD3sJ6fA8Y2W9MJvGSuekn3Qqlnx9Vn
xlLeAFIygNJRVsfYBBWPhCKvEmnGFreg6kQdWfcvweYl3GvrIjQkltKx9ocpkUoQ4kHVAn/GCkug
VFDwO0jvyZ9iPx3BlT7Zoi2dEpt9DV7CdRTVoiP9XeXNd50GoejIKsmYFKqcEJVQDrn78uAbxXb9
Wy7GpB/mqFcG189tCkVCbCqmozhIuRnRHjJKhnBHVKaVXbrP/oFyn+jPo4qLFjjGHVGluD6kfD0C
U8zHLVr6oKiGMLIr6aM5bgcOxKR4xUuvHfRDQLB8Hk8rvruUD/00Tb02ylFLc4hatMhKpA/eygtU
oRIiPX7EdJ52htS7EwBF5lv5ajBcuMARfYmEB4pfKCBQx4bjw4EfOZiePKQM/p6zGxAt4KY7of0u
eaKbnmPn9+V+A5YpR4ZNTE5Brha4DRqTp3FjwvURbLb3pAlcYGa5ROYXQOQS+adFRkhGK7PRBfHk
A/7HLtSHrXBaH/Mgh/O3H0L5WZUAgjWk+CHSMTUek20a6pls8K2pQq8GSE33DXq1lc7c5w/CJlxj
HluIWFfbQH31YqwTbSjINtgQ5gXRwXMzGr0bm9odd9daoa6g5Gz8vve3uHkV8ESAC4B2AFE66Lyv
vTxSywQSWilczct3e9y3/Sk+QUjjHj4O6i8dbPx298mY5xjPvX+wzeGMQcQIxPSqRF1Hg5yzfDxl
rVHVkHJPXIwRfEUQhsx2tZu7uWqc+ItKqq1gwXOnu9+tf7f86Y9NuiTfiRzmbKlInSlTEExhi/dV
rocG68mejKMuTxDQJYTSyUbaD/Yh9l5OUIkDD/EFAuRmupWcys7BtQhm8VWSoAVgLvAJf38THdJL
dqhrQW7QuDo+M1bgCeAOLc7pE0brwNcQP4G91jonrC6dqm1gAm6Pibfft2UpN/nmWyTybRikpw9j
Upe5kGnQLgMHlOgJIEcOCdtajzoLmIJOgs4j9/vd5lJF48omde6m1O9rWYXN9wCUwLvxiT1NJ/a5
Ml9AgwIYJCKuGXriFrvurjKJLlwuV8apEzBoQqxpeU8KGmTOpbD8yUgcBoJNA2RVOD0Ch6+6WlFa
PHiE1/J/+0yd9gAsFn6ZwCzjztBOk/TCSxJ0fJuPXXUvHqGUZsp7BRV4frXbvBhwf9qmgnw7IeOd
BOy3cOTsGZ10JL7vdzIQn7LJeeyJPWqG4IhgikieLhBp1f+BrgNx5+dPoM5+n7f1IPv4Cfxe4OBi
rXU366PNGN9HL7ez59JRPAG0Eb/72vK+Q5wKwpcyZLrpF//Yi1MT9Nh30LfBtRrE1U7vnwVwoyio
65TbGCIFePmDUNQ3/u2KgTAWWhAwTRCD1/GWy9Mhjtjxu7rCmZU7IfS9Y9e3H/ljqf9BB+J+0kE0
b6SP6mrvcul+gyYYhg4g2KQBoHRtXO7rOqlmGBcIt5Cmo217zN6gF2BIZ9zuNXiNeqN4qaHeTUTT
Nytbv3TB/TRPufxQRVEmj2TtoCD5GJ+TfYyp4dIIoJIA4aLkjYjUZ8fP380uBlUFghCEF4SAGama
hBIJAwj80QipwbF+7lGpVI45aEXLTeIOoPkR0CKXEkQ4TFFjqCa2wBESPoirJCW3gQbMBmCShWqC
AAJNuofbNQUPZCVaqTwi2rPNXkYIVxXwONnUEkC8h+fA6N5Bg/b7+r8vsuuL7touFV25JkrUScbX
VfR71Ut386mx/o+061qOW4eSX8QqEgwgX5lmRqMcLb+wLMlmAHMmv36b2r1XHIg7qPItP8glPTQB
HBwAJ3TPN71/By4p/K6DLEaHX1OQ4NuPuoc7x0uzk1DqqHu11+6TZ8VBpT3OwOKywD4dXoSkG8sX
nPtCzi7Noqi7Ul2+8CbaRY/g44Ncnwm+K3zBsURJILgQLkyb3EPMJAIxXS869T6zUPwXIKSDiz6E
TBaSvtOdobGpKweCwkd6c2O8ovB+V7ug2LBrVEM57bHUbaTYD4Xzjkuo/Qc6crLPXMlP4Z9E5YMb
9qohcff1LZy9pmGIokgF34L8M8L6KOH4/dOCNEHwATcJ34TbL34adr0Qb+oHSRyg2CjrPvkEvt27
MPoqSXV8AhLDGTqBCETZjcNb7WZvuq1+TKBEKV8CaekcQh4efCgoaxle1ft39GH7xSF1Bpe5oobj
zw1yZpEszpC1GRuLyfgqchXfo7P5J8jJ2EXgvud2vCM3BZKYLwPy1ZOPJ69oG21cUk7nhDPSLGoK
q1+Wxdy9dbDBffSAHPJ8h8qp1xmdpckdQjb0kt4E13RZJBEr83fnjcoAFUR7yNdThDY4E50Vi3XV
EIEqTLrU2slVJ/YD/UBPiZT+VAJMfIr2lFaYDvgeYAUsXmYLpcbiurhrss46uSoNVM6W9T5Qbabs
ekjegtSLOMaMghN4U1T+nHdZ3w8KYC4pehnJWrhKLgWhdZOUk6Uy2FLvdeLW2QQvLTiNNjEW9gyE
cfFP5pZzzKrZKkqMKzXCY0V2pC/3Zfn7/EA26qMwkhUKd+QlrVmn7QCUeCFWndCHULD7KhhvGs10
lKDuEZivXW2Rh6z1R/TliYoevocSTj9gmYZVFU1QIsRcZLDalk0/DDT0jHP8LqnlXu4qu24Lwcpt
nXHr8XJGqmdKP/QBxptHu7Z/jseXNn7uhXHF76GvZVSL9JSF/kXkBblRZVGmFB3DO6ljH7NsfmRk
8kDZbKtNeNlr7z1elHGHGqVOjS80gmLvDKTpedVAj8CIEvDefZSmchWjO05rc4EiqeDjTC4ul1Oj
jcMAUz7MdhUfZ3MHWjRLR+5ahgK2qNhx245RrQqPQCE+ydkxsdomCJepyM3JLnP0kkrFQctzQSnD
pvfBrfUfGM6QR00ZUCoFmKR/acubbsblWfPN1HQmtDLODk0a7/zeEQ2Ms9ypVYIq6oEoZ7PTmtC5
MifFKdqxEtisCIiz2TAySk1plhmkT0y/RkG7XSai8q7N+UPWCM86ZYkmcharUVbGSoMq+QCM2g17
GZLrcErcJvg1xzsdGezGEJFIb+5FdPGYkC0ArxVPSpSWXWcES518rPtmZe6GBirzV1On+H+xUCbS
NmgDA68x5RaKtROZCwYcvZmcWTtEs+J1EvPOo2w6shUKt0qZqdU0QR8HKNHLy7yZUj9spVfaoh6P
kO6uCBNRfEqEyJ1ChRqQfixzlBx0gV90r5WOGngZF54uvCAJO5wf36bXWI2Pu/WhZzoxugpofXWQ
lKekvtCH6G6uB7eAyqtqxrvzeKLRcQaZZ3OfxDXw0mb0M6relkZja2bqxW1yPRYkFeyybWv810p4
r2i2JKU0hpX0Cio4x8e6+VPRj1G6Pz+s7RP3ax554hLUUMZJmQOntcjPhoE0pU5y6Qg18EuSZWja
GEfDy8G+6shlhpIK0v+R2lJEaiAaLTk9oJoYvkpZRltLPjHdEtWzXQoZASqKZ2wuI5rlsO9QGQyO
plMgixgZsSYsY1ReZZU/sjulRNy2fomC/fmZ3TTQFRJ3AgwStfJ5BJJFnlsZ8+jniCLktd0x0wZN
xd/Yy9JTunCcoJ2T8yqaNKRt3C/rWAEpVtwMwobtTK6MdBBknjcXawXFuZakZqVcghTAQe3Cg0mG
10SfnHwwDrVuCUa1edasoDif0iRSDqEwTKIWIo9jGWia7940U6hG9j0NiQvSCofzJokGed3P5qEc
FFGzm+OlQqLSzWEbVfrYQi6nvZ1NR2/d80YimkrOqzAajV1RYyorVbNbYhV2WoMKF3otQ66LXMpG
HfEySjQfL23Wy39Pjb/KihLCnEDTk/F3ipyRTMIbcwwPbRb/CPIMveRN9yeBXhKz0ENlQkckadyk
ClyI8r5oCMWcH/2Cxz9QV9/Dk8P0Es3LoUPLVo4QkoK6alMDFVdkeHrhS4abWh7Yq/5ixkE4qIMO
EGW+mspZlFSkujrmNTBl9DhDONvTismdS1BpE00QqN+of9HkNRhnVmkvFahdQodLVh3V/igbjhZf
Dplb0CfQ06RI8MeiW8xGwPYUk1tkvNNaSNwvDWLKRR7fZC0msnTb5IGpttG5WnEVynuWeMhdBe3V
ZO6V4SJq72ns1cYxDkVxgK0dvJoCPkUjSZMaqSk+p9HDnwNrPgzCduUYCLKBizflTQkhIPB5QKMR
DC2c+1PKsFDjAjAJ7Xajkb8q5nx33lq3jo41BOf2rFBFAB71wo6WNHajHRsc/rN0q7DnQP7136A4
IzWs1qStgo1RN4odZXeNVPklPepS7jSFYOa2F+hr5jgbbZsoyFIIfDtwRI4MDgIJFZqa4Dm0DbJI
9EB8GS0F3IDYaJlxI2HXsQbdkknkZGFwLNVcsERbZ64BiqB/YLix1HFaBNW85APzq7F+NKTmR5Nf
F2nrGxBcjkDuIzifNq9Pa0Rut82qlstJC8QuH52o2Fu/MTj1eirti1hy5snp+tz/C+NARwYqMP+3
OfvUi7e4h7bd0vsohyhwQ8+uRAcvba8t5bFVRWT4m/tqBbb8fRUPKdMwDxHYxKOoVL1xiGGNkgP+
fyco/T5UbKX3NOW5sO6qGiGS5w4c9qL30vYcr76B29thPqejVWPAhmFbwc9Ru48YDmRPk3CClV4w
1Lap3TT09fw8C3G5DV9SGtGhAW49MxtKgnJ/V4BCjvglVL6kNLNLA4lezVVwMzgPvbldViPmtkue
9VKST0AuOy+VoQFgjLte9KLZXtpFNwkXJ+iSL3ei1dJKwywXUrikFGfZbVqo+aht9+P8QDaKBXEa
QS7iHxDuYj9YdUutEVUDinUDmeCWvFjWrpYuM+26jyFt82KRXdNem8V7K6Ll2HQGK2juqi9VTJN6
hHscFeUanS7bc/woRShjq2XHgBSgRHWBN9i6zyB0gDpwlEfSbyUSepkncjgvJRLl49RftZZNYz8o
UZChQpi43ZuFJ5jerWjzCpE/XXuTpM2UA7Gnu5Z4RnE7sdkOeuj9Ra2t4rXRlLaciurAN+0TDL8o
bl9ad/nHhqpYyMfrgLXk5zyuvVhG5UvY7wWj27TQFQy3AcfWYoNRIPdsSu9tZ1f0Ei7cNoPKkcC/
DX7vmj6A6k5OPBL9DKvR1gsqOB0XiG/3itUncDtxVKM0TaIl/V1lrhzpPtPuJ228rTvB0bU9pRY0
WjUQu38LeCW1CQm1ETm9QrpsxjsWXOXh4fx8bk/nvxA8LXXY5VXRdYCocuTMaekO6d/EBqFm8s8o
+Db5TAkgF7yMQkeHYs0KN5yOkZDRYtPqoXAAlhmQo5sat7PlUEljyQRKyqJX/H+n1Oa+pqWXBPNV
rqu7wbjLIaKDt0QhOBA3ncoKmjsPISqbzXGPl1CqPJdjZFtpbw9xd+iCV3X42VSzYA9supQV3mI2
KyddRYqeDP0yoda8U+dxRwbZKwtiZ1Z/E1bGbslLxKninjcV0TC5nZeN/ajKCyyxpGcpeOvTKrJb
dfIL9afSZ95ASkFQYfNxCjkU0NIix4SsMreoXaRlVjtjZmMCXWAyPilzeRUr5c40UcqlPMXKtB9D
fAadQPAQQFPZtqQXNOTaZgN1amPwz0/B5m6BwoKM6gMo5PAdVNoYT12im2ghr8ZdSrr7MRLl1Bbn
8c25/AsBhtrTxe1LvPHnCBCoLxn0a7wHE7YzNV8d/8aLrYD4o77TaWaNKMINjMCJA6gYtZFdsnmf
R6K486YfW0FxBz4x0yKWl2Xs231v3JnDS6uIztntd/UKhLOV3GhneWoxHpqFCJCq9oDKI4Z2gKB1
ktxrqUeWiEIjStcJgbntnwdg9Y+UpSdZhgZgENozuty1fY/6p3q0J2OvVtcV/ZujYTVazgeYfcHM
RAJoTlwqaXYQ7mjTC+4um+v2KfeIoCjK5DkQNU+z0VzWLWfmfoxByzAZHlVU5/yu2jT5FQznWCpi
TGZiAAbSEHZXvtUFaPcWiobED4JRALZ5eK/AuMMbYu+0qCeAVVNuT+l1CQa4KfzVFLPAXYqAFne6
8tJGqNR4dgIozm+TYQdWPZsi0xcLMqWiNVoOixWMXuIAYAkMQUbXTxZmD5E8+VnVPJxfo20YUHaC
HhwJUr6kFfzJUYauaNBbqpAtUCekBh5GovyVwX2hcI4iZ2UdIi8BCsBW3ytW9DhV8S7JLUHkYfMk
A7XhP4PhXEUX0zTsTAs+FqGUOdppQe7p8b7FC70K3VkUEBDNHecgzDoYtK4AXFhcRwRUfD0kd0Wl
LaIxcXsV8a/IMkZMXYZgr1uj9AOleHP2K05NkA3KDPGpKhtUT03n7vG8bWw/inFUoasPgoSgFDm1
Qa2TonYYArB9tJ4OVbzOayPUOBXXZXFhtS7kpzsUE4SjaMzLxH07K79wP8uNVrafh3M19QxjnhV0
M6NUIRhFN5DNa+UKgjslp15q01QBBASNXQmjKOnegKMlicNG5kwo94W0eihSsBKNjNsINIeYU9rD
ZHSJHsaye57rdHd+1TatcjUybhPoRtw1coNFs4qrOstRXfNIYZ3nQTavqisQzvRBZ2FK04RxIKpv
a9KhgResiWo3WDBjhAz6xSztz0OKpo7bCOkgZ3lHAJkHAYLq6QV0X36eh9h07atRcQeWoQZIw5rw
uRXKfPP6Kg+KXWdcxdDt+BsgFTTjRNVVdFeebqzEiIZAUyWQvNDhVsmS0CE5mhtH6ESY2st5rM1T
GDwy/2BxS1VXTdoaFuwh048IG4xK7aqtq6KtA3w656G2reILiluiJkUZTF4CSlG7SzWcnES7HzMQ
MMhd+NbX6QHd7N5QBkQwndsm/4XLrZsmM+jCMkwngY/vQNBnhE/hOAgyPJueeDWR3A1DRQdSoC6j
MzW3Te9LLUbVGkQddb+sLS+M/POTuW2MX4NaPmflBOeu7ywlw6DS0OuRIevLndr81AxR6agIh3Py
Sjr0ZiVjWASVNuPy9qtiZOXYQ1ckIq+7eNXvjv2fMYEB9HRMuSllQWwCy4qe4uEAMk6VgbOwc+YB
ynnsYbb+jPJjobUC37FBGIHQ5L9rh3bbU+BRMlJjzgAcN+DeTP40gRX65ijbLS4kFZN2WfnQ95Nt
9VBlwZOz7AOf9FBUVKGp0NP7Uatup0wWpbzPmxTYdE8/K2+p1vQp1rhNntr+qJt3bRFdJOmzYfxk
tSHYJtvbE7xhCoTmoD7LeR1VmUqI+eLMq1MZxIlOX6B9XW2gEHUY818Tiq+sSOARNo2LooONKojg
4KlxOsCRBYTENZw2Ipc2jbymfW3U35UhePNuh55XOMt3rDaL1E1J0gQYGq0OZX7IYlBWvaf1Puvv
JmWnEJy1H3X3VKV3kxa45zfq5iKusDm/oJkVaY3lTFerfWqgFh0yO0jqd6bfha7cDf9xSjm/AJEn
JVFawIXZ7yq+1kqngha0LhjU5mm7GhTnFRorMdJSBUrP5oOudx9KRwS39fO2gUzu6ZqlcmKVeQyI
uEILG/yahCCvdJtW/vn12TwdwF0AzmoZmh6Es0HT6kmbZCFyH2NxJWnqlZHJz0ZN78/DbN+WVzic
DbZRybpAhY9RhxdkBxXVS6C2pYCIMPTk2pUgrxTYUScLdvW27a9wOfsjk9Q03QzcGlVqdV9dBLNq
4/HoBjmUCBlYYq1fTR69lwmomCq0TXTNJaWotz4//s3lXH0GZ5dqMOfq0C6+LO0uSq08NqiTy0Y0
8kizAGrzSrOC4owzs/RywOsLWgXZhw7DqRM87kq/GV5A17j/T8PiGddZw4JcXd6UYe2HUewAy5oc
WRNcPTedCDSyDEgWo/3P5BZR00YjoQOMtJp2WvMbxU9lkbmx7OrtUy03gt29eRKs0Li1sjrKWjpi
reThJ6mfjP5IrOchiFDme8xLf2o7wR4UAXIrxppA0opiGV6e2CG0oaQrpSZ2XVxnqqcbnioKB236
r68R8l06ehSh2JigTQIpBXtCpGFO2sfzlrFdfbPC4C4VQYMKqnzEoORUvrPiAU2DadHbRUZA/ZCO
19WQ3Mht816rA4rAtfmpCeaDtKS06vgmrpXIqes08YpUDZy8R7YLKt2ZnViBJDgytj3gv8bFNwcF
YGzVowofmsjzhYQsRlpq12EFSaXzMyLC4S4YYHVJyoTCrBBT3KtB4VW0sSEIIYDZ3it0iZIi/Qr6
RO7gMLQCdWsYDjWeemO2m8ztWnBegGptvJMNoYr55q0VDADgfAATADgjT/HCgY4B02BLKXNSOtlF
d5khyTtGjyOI5PK9hSJkCe0iuaj1btOIV8DL31e3mjC2pLRYWs0mWu2kcdgNohaYTae9QuDOxjTK
dBzsmMoRZHX57JdG4DK6LzQR58ymy/5sMsUEmnj0ng6FJok1FgNMI4/u9cqLUVEh446keXEvOog2
rXAFxc1aMJJezvMFqrpDa4ZtNLKdhYnAo4lQuJnLwggcAcubU4ovLWT+Y5Rz5qJmr023ieplMJWC
Bf5boW80oBgMbTuoqFAQOo8vp8QpQNusNjdW6iUMPKmq4BzaoCXSQEWKfrZF4gRsu9zmKtOeZYwC
ss1tdqXfT7fGY3NNbgMfhLc/wJ6DK8Yh/IMrxnnfsbWpV7j8OUtqlifKZ0hkPpggjEZlbHJLwmOn
uFNydx5rs1tyDcZ5bhB5sR7XsqWH07IhYR9CDgjshbZxm11ku/JozTaEetOnyg9dBv3iAMQq5z9h
az+sv4Cc7gekNNXY0GA+8+h3yXGaECN5NGvXUH6dB9pMY62RuJ0HosacDCGQSHKES+6mzlXlo66j
dETd14ZfgcalEgUvviu04lxco3Kb0DT7kPQSZrixi6sZl84HObHH0EYoPnppn4L7Y7t0tMfur8AL
RblWVWRM3OYkM4vlHixXUEuM/ODRuE1eGpd6MSgqp12IBb1LXNPVnPqg31eu9BMtw4cd2EFh3aXT
7HGIgzEcfKp79bX25TvpGItu7VuunaKDE9Q+UEfXeMrd1JhmlmRoBqTjdRCPziQ8trYcFIXK1tL/
oCtQXjq1sDrP2lSecHjkga1PKGLLdoGwE2Hz8bFG4da5Ric0eo+BgkZXGSTrNL2C1qsWfagdMvup
5FuKV8lPs7wbLF+fZE9g3cs+4SNKa3xupdNAauWMAj9VUQPahDsZBWB6WpR7ksgoxWYXUd/utJI5
JV6ZUjIcUGn0N+mt9Ucsp+zqnNaQ6UR9JD5CKe4GCUTOqFLMclHicfOBuYbh3whtJqkZg1XjSV6b
ftNczsOzIRlob/7RJE9ysderQzXfn5/irSvCGpV7K0jliLLypUtWq6QLNtPjkP6RlPSlmaSP80gi
i+WOnrqXizw3MT463erK09Q/tMGf/wTBPwuSLu1yGmIwhM0OiYkTqLM/p7l7Hka0VDxf42xakd4N
y6RpvoQXOa47nXmoyU2ve4PykSjHQnFlIzucxxXMIH/RD6OxV+QIsKH+o0berFfudPJyHmPbt/7r
V/jbsG4mTZmVWKV4QM1qXyHcIf0wzeFY6+QtMR8aM96fR9z2lV+InI+ZLFanWgDEuroKZFy0QRQi
umltYqC4EXyMoED/VpGUN2aDLt7FMLrourAGhEcsrejez49kc+6UTzUh1Hnp/NzJqAAa0oVKg1SG
O0n2JF8F6eQSSXUr4yZEtu6/4XEzl4XzxJKlxZ5V97V2EzCfTZeJ+ZoFd6NRC25wm8a3Ghzniqkc
J0xe2BCmfkb9/aFmjR0xQU3epjdagXCuloX9gJQ3QIKh8tD17cixhfe3eYNCD4HZiRaLc7dGmCeE
yYAqUOVvoWTFa+e3aXxQyVFqBbmlzbkjC88bBcXKt9A8bZupTANclyBor0/DhQL2kErET7597V2h
cOaQa6SUUEaJGtur6Kbez3tkrw7ZVQmajsRG4hYaZa56yB3pKvPlzIbMqEcE67chBISL4eobOCtp
O03SaoYt0L/fqLh3P6Om7+PHI9FBalO5vaPvKKTppxfI0TvqxayD8U8TfMNm+eH6GzgjQmx0zJoQ
89CBz8rNBke/H4/NDnyCb9V7dKd6rAT1VaV453fj9qV4NXbOotKcTEZTAReUmaYEGe/x2O7JR/AB
zhTklmSf2NUbsqQ3IDVXqfcXLMKnc79Y/OqeEmgaY1YMfP3hyspwEQ8uB9RTJ0CebPO+Owb35DqY
7fDt/MA3N+1q3NzBnhhNqRuLdGICujREaSBtInmNKAkkQPl8CK1GRxnaHlDDjYOpfkuCo546LOnt
uRK8kJeP/Xbj/BrM59G/giF6E4AVb5nEMHPSiP5W8ZKxlMiW1T9zJONxJSNuKyqZ3XRGK9TlHrxC
hYphHfUTULvyQwo0N2X7AHqjk/loIG4YN/75FdskWlptkc97/wovLDNL6pb46eRUDqV4HdMf+IE+
WXqtN9BNfJXfWke+ly7zXfukJU56J11Ou/NfIfCKn3yMq49oQZMHjwW7qRTslUHxC82BFNPfnFur
qeU8UgHi6z5a7KaqczswKkeHXAcTXQlFC8j5nLTOlzIFoMjJe6N4TedW0bvOvIlVdiIUIN8KWa6X
j/M0ujTWGV28rNQ39kTRzHwrUzfuO7dr3AiBN730afuMFlCBjxMtGediSFfJ0IbAMNtuh4DDmP5G
KbVgwURTybkTlKYXkMEFhkXsYf4xZIds3pmo9YMApT8bgkiNYL/zxWj6VMddvyxcZnpS58VQfsqx
BZPDTHpnso6jJLB60TH9+feV2ZcmbD6usXjpAeXb5AISt+Vle7S81I6vGj+xG9W5n/yndNdfDLYO
2ebz227zLvy1IT59wwof3QcBcpkYscRaL6QUoUCBe1nM77sP1YkF8n4QD/LEPH0n6apGcLUyi+cu
OlDr2FbPUepRVTAUERB349FHqSqyhXOpnPwqAh3SBVo308Ht/qqMBoQM/w6J8yJGP2TRiG5hRy7e
0WyOm2mKXGsh6uDdXhuTIkMIXmI0np2eA1OiykpqLFxDKHHNTIZipMP51d/eXV8I3A6e5IjMpgHr
m5XEnuIKp0vhBFS77AvJTkPdbQYqOFI/o//f7eELk9vR5pKuqxb2ujivXhiheOKlOXQ+rTTb06bU
cMCGGdHBtcqm17jTMvQWo83eSKkEkvFYUt9INzfv3YiGqlozx0t5GMufWhul9+iu1EBmBfohG5UA
8T6bG1Sulmglq7rW/IOywuC5m+TpDdqVkNuqRlC7MlWynKlFPQIzwnAftjTws1ZXcWsrLXZF+7C/
otMUHtALB1LMtr1q2lhfxG600a0sNX7vzQkqU8zS9zNttN+RXCXQ3mAZYkOS7iXq+CCXNNuxSn9Q
R8naawUBn6MU3xZWLAkWdDsYAYP5P5vh6WWmYKYoDcDsgvBCQrH/ONtZ0uGY+1FBGlG6nIsn5M6s
XkSgvX0WfOFyUfZ8ihSCIrIlAjmDE0Wyg9Rw2N8d318o3M1IomkOiiXsiAo0Z3rnBL0fBb/P74nt
KVTB3iZDLmFh0DnddmFlaSyfANIlD+G8k4enWd8xXPrQn5HFvtS81UtF298cdCtU7s6gLUrO9QjU
oPkVV8+xkoAO7yj1B5U9MF0UAtlcrhUa51pSGuvgvAaaJL3G6ruGbquZev9xInnvMhZJGFgAScq7
oLsh1vUoF3ZXXEyR2yAynxfOgJxLKUqBbx4EqrVwGoIOBDRjpwtYRlaazi0osmgd7OZxdLI4uu6G
8Lqm0y/aZH9zwK3guJUDRSOtOwIum1B51Sp7kmKbqrbGLkfhjG5VsqP9+N+Rcctm1INlShJGZiXk
YEiJHZn70nqVcCdX6JFF6AnWPGy88wu5dStCAGsRQAVdtPwpCre6I1QgEJTyhfNuGjO7blJ/ypkz
FB14gfJdFCb7KWvQaC6/nIfdWkZz0eRGQSFInfgSxhx6RpC6g3x80OCApXe9njA45QYPPutKRpL0
PNzWlljDcdeHIKK6JI+AY/LdkDZeYz4lrchNbh24axDONGltWnPRAyQsfkPOImZun4JiAewKxZEE
huBGpCz+kD9r0eqD5K6hLMoCHFyczkM5WuAbMVhkp8GvwbRRv+yqAaiIHjuceQ3UxdA0bE2tHShv
fzGhINde0METwAdAU0krE7NAMzklH/CzTjy/tKIH+uZ8rjC4RasyXa3ZwpnBIoJWmd0QopUuwa39
lXQfmohOatNETNBLoqZBM1DieupYTJUVoT5gp+cqgjgRKIbeRr0QvEG2bn0ITP8Dwp/gbAD9rrTQ
CFZF8xzlup+j4vxvVuYLgjusjXKW8k7COJoy9iJEp6qpdYz+4zzK5v61ZKJAUQ6kiLzxWWprxXGC
temV55Y5xEhgAsjFgkSa9qnA1DcNYQXGOWHEZWZSMIBZ/UNg3ComuuD1NzStujo9RO1fNOzBC1uo
ModkCARyTg0h6PKSBsoiHEDKXUhrOxl1L2eCDbR8M7971yjL7l75XdCk6oXeYAMV1nWA0gSD7hi5
TVIBzJZ7X8NwyeNuGOdJW9gtwjnfp622a3qUWaqmXzJid+BwzscbWRExpG3tpTUqt3MtFoTW0C2o
5NXq/pD2gliP5w1QNH+894PKS0MUQHTtiPCZhTxPaZLXMQfHk3J/HmtzOEt7rWYu/AUydzLnNM3a
XgOfxABLkBXzYtD01xq8uudhNoeEVMen+wHPIQdTtkUyKR1gdDzdUMhl3Xal9kcNix2qb3fnsTb2
L3hMyWLjuAtCJ/rU/Ook1iqUFKN/zdzfECguDf21GovI65Z15oz8BIXbuPmkFeBCaND6Uu/LubVr
0RGxYd4AgPyZDMJwAoWd02FMxhRPLACAzho3Qx/jrGigMX2ca+gyBtJ71GR2YwaCJM+GPwLHLbFQ
GAZCJ5knxrKCyFDDukV7GYUHlwN7NLQ7WkZ2kl+2l6UuKnPaMIwTvOV7Vr5iClEWgvoIlKj1PlgH
kqbYp9lhbphgXJ9x2G/rtRoYdwbmkWGkTQQgBd0X2kEnTmvsWOMx65kOPqly9Pbsx2Snz53ddiYu
pKKK8I2tth4qT3eCS5o+lARfME1XKYqpiLln+f687W9VUp2AcB4+W3qL52X9mDR5wYgyl8Sy47G5
bCwEJGiC2qrIjpThocD1S7DJ/x9w9PiCUo3oKH4/XUwUXszTQDp0F+AxraPdUjL9NH7JtYdGKuyA
HqAlZUN+8vyYNzcKCjb/QeV8i1SmZJBpj76azldCNycOLqq+XO3Cwi4zpJNFnPrbC/kFyNksOuzy
TJoxzLq5Ql+LNTrVKLhMbU4laq5AjGlA1/Zb7dWk0aAMywHmKsft9WhFoytXE8TtFRVqahY6WsG7
36EZCpkxXZsN8H4VIm6ErXEqiwS9DlJMA9eh0+XMjHaS2DCjrQBX7SAkaF28jopf51dvy1uvQTib
kVKUh839tFTChs7IfqRkJ0OwizpDLTgXthrslDUUZyitDNK2IMV4jNFDff9Y3sX6S1Q+jO3OQn/4
UHopu4rSN1Xezd1+SB0UkMaxS0REbls+b/0dnP20sSmb0EOEzwNbSKk+5/LkIuaAqvpRsDU2VxCq
GosWNOpl+acMQ9oIRfUEI1Z1EL37E5GcsvDPr+BWOS6qUr5QuCtRZJVRqqVASfTMVRp3nN5M+aKX
j1G1C/RjTyHFRC5jdqVQZ+xedfYnmN8aUTnnMmu8g19/BWetUynLQ9uhX1iNPYpawqFwukq324iC
Thlxy1YQXdicW+j7gnUAai9orzndHYZJg1SiwJtnq3TTRkd+h5JfequLoofq1l0DWrP6ojW7qNxy
UGlSRayMMME6hCQrb3R1Gxkzh0ESmtlI8kBdfICWfZfY6Z96P/nxZfLyG9rqN+Q6dpUdDrOXFKr3
8l5E7ro9B/9+GF8QjbhO1Y0DPqwyH1gQ2ep8YKrgzbLlINALCgVlmS6vMW5dZ3WY0jRX0RteP1cy
fEQCsowLffYUIuoN2ZrnNRTni+IJUpaziuG0jScjb8HAFnB+r4gQOBeUVW06sBkIBTRRGqWymSib
tHlyrAfBeZdkHLNY6wERJwcQYkSaN2S/InmfQHRaugiaS0XE5rRlBdAn+BR9NkxEbU53AuTmsylR
FivQfNn0KjQbiCA+M5j87iYgIlgECnAl5hskAy3CyyGBFUDI9aLxm51luc17vHuZ3M6HErAbOAEo
OOyM2qiN9kSl8Fsuew3PWYZUZHo6LUOMQTUqw0/jZky1i3gWnPubOLjrQ/ZBMVXY++lUmsaAYq4Y
w5zGm9hwteTNKG508nDeCjcXbIXCOWyZSMPC5QqHDVY8Q9obISrKRe10W2XXuJKBOoJCfUiHaN7p
WAaSdrQvEDO0zOxaknc1+izN5yB87mZb1Ysjs24z4Gumj0YRS7TTtuAJpGVMxPHwhAIz7Sl8Ohlh
pBQT6hgXtZ7BHekdjV708Z3kj1JlR7OL6h4Tm0K9ISJero1tvoSPTFS1I5av6NyOaCjen1DnRDWo
LH2YZeWGjS4iyNrCWEjToYyHty4ebKfj61jftJNlIN5W9qWtTLoPAZ2784aycaYSskT0cHVAJNTi
xiEPisHqHsLNemSCrtSbwV1Rm3+62GsgUh2b/nm4Des/geNclxGBviBedKKlAfRbknmlSiNaeXCn
18f9eajPo4lzKBCwxOXSUKGVjNDH6fRFoHavAwuF+MNFgQaMwQFhi61D9svtLopdn6DTpvDeUO9n
6/e9A5Y/yAuG7nvmskvVkW2KpovzX7Q116sP4s9SyUq1YdbwQXOHqu/fE41cuOwILC99eFXW0188
iDEBGsoB0F4KXTBue/ahjg66HHjKIgEO1V7Nxajfmx/R3mL265DZBbXZ5Jwf5adG5fd5/4LlfA+p
e4QnQffiPGceuC1CENHuIK9kBwftNr6c95bfH1N7tC3P+onUZWb/sg6/mj2o7VQ79Ju3a5Cltf7k
BN75D/sf0r5rR25YifKLBEhUol4VOsx0T45+EeyxTeWcv36PjN1rDYfbxPWF3zxAl4osFosVzhFF
sVgPG9ATeLrq4A3/bBCsiwGcHeLDwmdlV52Y330AypL64YkFGrCX1qkyLz/+A9rSJ7Hks9iQZYq2
rIjArAWRpT649PWyYqJu1k8SuI3W1dEcahsSpo/B1w8YZ7wpb5K39jn2wkcTOWCXPRpvFcJJtCP4
V1GQur//x0/gNj2vUpNlDEzRIGx1gdD1QzsZfvl8l58/3quzuR9fQw87rfjUNf35WgZfLepW+rQE
XAzpEMZQ58ESKIfzdJv/ph7mUKwDPX68lXsMfYWFq3wzHumjs7fvZ/fnZfVFD89P4le/t0lyTQ36
iIwY6pu3t9Sz9sMPzZ/QWsvuQbhYgZlZ94DWKAOyEdzyoPvCbBW6QnAb8R7OAWNVlS8psKbDoK12
JomRHc+8yfJRpFG7s8Ku0FKhJh5Fk+S3OAomWSFAeAfrtoE6GgHvBAqxnxWfK7uybBDBeEuHx7Xe
ualquHDKmNPZ6/qxdG5p6zKAtOfFzUJvKtn7V3ShoKPWgP6mjlE27kwrE5itjB7yR/OaJj5LjoXD
kA9+ubzBMjHcGR4tDGW3KvY3xKDtUpcnTIR/KE30oHUyXgkR0ynRqUEtIOTY6MLnVIqAo62Zqy0B
v9zr/Ggf3tMgO05P9Enb64fhenpQzsXvR/Mnoo4drpJdCx7oyWtfZadK7DE3n8Kp3SQt0CAUrG4K
PmB/wBsYT9Nkl3s1xii9CdOc7rBXd8uVfby83qI3zhrzaGgkA0gQkhef7WqaMUGkGQkWoQNlmT3t
FeJ4HQhVxynHXEc83yLB+h3zqwFpZdg2orgLqXEDdoWX+JdSBpCQ9LqecawIw6TPryF8uKyc6Nha
IEcE8pSl4jHFx1yz6QBjA6tKonmeXFaVNttNGsvAXpazOrgsbf01/jreSuNCroTV7VxPkJZ13bHA
qG3X6sFMBy+NgUkRvV+WJlw7qIauQBUIIny1qbVB49WPZQeXE6OFrT1NaiZ5QYkS/eCIBmQsOqD+
ZFA/2wZLyhlsoVXnleXsgoHKXUB76jQ0SMPyeiiKq3AERYURH+zGcJe290oNfLeN7hHTvLqsLhE5
BvRAAnofLgiAg9zVS4ac6UPfdMASoUE1dZ7hhNf5nO2ncDpoGdkVRbazx0ettLxc1fdZPx8BFO7W
FKwAZnICZZ8XgQ+yB0JTH35Liu8pilpmXwEVNzvPMR0B6pChwGpLwjThCQN6BeJj3TRwg3AnLDVI
pDAVX67Vb/Z40hyXdO8VqDCjO7Nyp+LaUqUE26u/4G1xK3Ndzc01aYVmo6otZLI2dWNUpwtd8dgY
5LqyU8vbyTlrWeY6PTpqdv0/pA/JVjh37KIsJFMyQ3g/Ks9dm1xZ9KnVuiDBWOQU1q4x/7hsHMKo
YCuRP3oFNdupW9UFqxdFLigq3lMkLi3Dt5jljrWvg8ME8J468LPazs3UPShciuzXOF/bzi/J16ym
eGnxufcQ6icZUyd8DZhAfWc6/eksNX0yBUuYBnZ4VxdvqpIDrOm1zn4p9FEiX9AiRmwk+Sw4dANF
W+6omKnW1BHpsf7kqUE0ZEQveKUTcjTBlG3vnBT9MbIarujJtZXJhaVGrGnVZAyd12aP0bCj8dWs
gNJF34E30i2ZxDMJXK1DbTylUaDTUF3jjpRpq1Fhq2hHy9vM7RTnsW4ouD3Bixp/GypZwXPdL24/
P0njDlMTao3F4rXlrmAwmnMOsPXQ9kvrIR1bN23Phi65lcUSkeMGkdnahcrph1Yto0hbxJZ2nIHN
Cyk54zXByH2f649j/xujgwBqk/UviNy9gycbnvHoa0GbH2c3iZEMnWWiJwi0lK15QwC8TkjhGk2g
jkeSBcqSeYaCvs3vZl+CAuJY64fLpiu41D59AWdF0TzqCnOw0rpdvhVtVR2djjSSq0RoPBs1ucU1
4lFh5drCFQ/syFjsWeZ9Y8UeKkm7zviHpl6ohLIfxoxxcRm8M0g6O58WbKUTq4FNFo/Gr1ocP3Ul
3c0JrFarJMazfv8Xc/0r0eSA9hC2acnQr91j6C2sSHYIW+alUj4Q8V6hfwfzzXga/fHJmytGsQw6
lgkaCxU8ydxKWb6pMq40gVPB2v0Vwbn1kOjVSNY+ODUpDkiMAmt4t7YdFMyfgM1GlLfL5ie0DIeA
4ccBzBRc5+dbU59iNJCtTHNK4Q6KvmvD2ybe08zTi9m/LEp82DayOFMfCgckUCNk2Uup3s1ddXZi
675fnH01oFNTJ8ojMWLgaSGj7E5tNt+BIl0PajO66rM8ue1onj9LvmnV74vlbL6JOxnOUI2DE+Ob
wjx5AQvot1ytbrIs/QjHlxwFwBRQzKMS7s00cRcD0G4h+yAW6Kgvf4cg1HPo5jM4f1uWZp/QtWUV
BG+DY15pIJYLpxdbxp0ulmOiNQfMPDblx5KWtihRp4KcmHlU3dssPZaYu5J2h4vCEyj0VxC314Y5
TLHeY10H+qFG/d6aO6REQ/uZRcVBz94tB1SNQFPR587P29eWDHe96byCc8rVivQmmTFi6sjAI4SH
a/NR3GaXKOBPaoSPUk2X2CcDcWJL97mNuQNMqkyzZFOFXmkjjttURVF6pSFY7H5G7rvzp8Ev0U/z
L5aD3Vy5wUABykWeowr6zylBu19deWBB2gEz3DXRfJVqkjtEvHh/BXGeqUyscJgTcOelxU/DXO7s
+B4AsGbh9/OHHo4Sjy421L/SuDukGaM2RqspDoSu4+Xqqk67V7TmxlElXmn9oa8O4D+C+KujzAHB
Z+ZooY3i9xZZ80z18y4H5vVrHfk2Ta8BSnd5x0TD+bgaEa9ShB4gHOO2LA3RufinEXnJp8MEoi8N
7QwFMJkzo7xJARSpWNWOmj/7/rdZ/CIYn8VLEOSujm/1ueRjRDa6/RZuVxeT1GmR475px6RwG/QP
+GOtR74RR+nhst6iLd2K4ra0MsuMJgZEpSM7ZoMGuLf+CFJ3AITJwPslWvETrXNfTWTCaJFnasq5
rJHx18nBsiX1LeGFttGIH2OF1WSlHUJMqGT7PjZelRId32YXKAzQXx3xUg2dbKO1X8mK5iEJ7Bh1
Q8Nw41HGYSc6nfDq4OoDwgZSpVxij6pjr9QmzLhlo5eB2NHqbK91zNPY/Yi16XEE7aTE86xmyp8c
ACuis4Iik/aFWGVElNJEK9WqPuvPTgMKgbZMMggtar/WyewzJiPyEu/rX5Hkc7QSViFmq1b6XZvW
tseUhQZNPIILdTBlBa51wb5op1mob9k4qCp/U+baqMS2jgUFNtQ5Zj8dYP4Std+r4JhK0t+2mSAK
BCUi6Y+lOki833o7fhGOtK9loel5TT5/1pNqia6PNYRXc7KLE/MhHRZJgl+4lBsR3MEnyZSo5QIH
21vpDm39BzXL/DKSTcuLUkHAE/2rCnfq9QK7lK2OPMlOevQ8RhGagu9b4qf1lRUBVUF9UzAV9w+u
RkfOnoCDbX2GfF6/onZyp21xKVo93jp5uCuSfm+DZ06hkaTBSOjVNqI4k+xNC2OyBkRF1AomxBDJ
PKLq7NyCsvvuslbCM46ajI57Hi3q/IhmCt5Y1F2xlErmIVrFzHoB7APEVE3+w6Tsn9bwrzQuemlY
2hrZGliE2tmiKGEmRyeK3VSW5hS6kY1WnK2DElG1sxlazSzfTxHwU6rfjtpeTdHrAErcy0so3q2/
SnFWX0ZlTbJ1OkvpgNDqnFP7RxeOt63M7EVRhbNRirN6UsRdSkBT4w1z7Pg1C1MUo7v7zh7fGBlv
+nmMPYb5k+vMSgzZzgmFo7cDpTPHWKdBP1v/gFYkVcsh3ASUg1L50/ShtEcnj92yfcyq31KkWOGq
/hXIM99XTMfAXQ2BpbYf6+995zvpa67KZhVFcNSOs5HDHWtUYetQbQHK1vk4AiyID6HfoxXXNVxz
/105z357uwS5zx6VkxVcthyhv9zI5s754AzJbJerbDC+m1mys4lzzHXZpSoODjdyuAf5YoKQsugh
J/1uBNYVCQwamA9VMO+KhxrQorjs9gA3lUTBomrcp6Xl3mtsxGOOVqvYlzLIIl85hIFxHl+MX/m+
OMwZ+KK85jeouEyJUxOu6x+mTANtwF8arTBsFpdhCMGUnB0NA5m1P9uNTL11d75cqBsp3O4ppIt1
bbWcpNmb7a0J5p4cTeJL64O3oGJlwOZ9jbcZLiRneLpsOcLTsZHN7WiR20NcKZDNOuN6ziBErU8A
QNk3sXW4LEroSzeiuF0EpATwyRlEFcq4V4AZQ+YE5GloWLAydByaz5fFyfZu/fsmHzZVYdVnBcRp
znul3Zdr37TMmclWb/37RoaZIWmEJClWr4lxNdzn3YHZV/QfxmvQoIbCn6qjnwslr89i2k7vIpqq
uIWK60zxm+ojkoKyCYoUGDQxUQ9DQyP+cTLqbqhyShDVmd2rRvurcawaf1zeF6U9YxA9GJbqrdCe
0qJ8vLxPwsBhI5i79eK2wG+ugUOMBJ9Te+UCR9KF7oi+KCsB0bBl/kO1YqsqdwXlJo1ni66hiorB
14nYO2AyTuFwr9Vrr5gqwbtb7frL8f6rIH8BRYUaRcMaqyQdRhR69n2YMYh1eRFlMrjLpwCTgQM4
YwCeYtfwMghddVZlKSOhtW8U4fzUnHWm0bcQ0vcVwKxU0wsJDRZbQ/hVyoIhUYMNDHKdukYXH5pd
ufNbt7U2kxnLVieHctnH5V0SvqPH22BPnY4E5PxKzGOf3FXRsZUV80WAI5+Ecwd7HLuyiNdRWCML
UvPaIGdmvZqAVZjcDAW1+qSZLh0kt40wNAIetWYQlSCy5DRe6spuyxhCCyV/nSJMNySxPxISVKbh
tq0FksTEU3Nld9l2xMpu5HLKTm1EJ2uNOxe0+MwxyrQWc0M6B1P5AmwOT5tfCpCElfTFTGUZLqlw
zu/0babbwARC6JIO6F04l8WNbX6AT8qP7ave3tehz5pDKEuPCG15ozPndRS2MAfQ1PABJGgTel/3
lmuG9U6zXy6vrvAa2gjinI1qqmPTRRAU2dFxxmOSKsVuBXe5LEaiz5+X7uYmSjozmSpzFTM5oVuP
02ukL66C6r7W95J3imzP/vx9IyxKDdT1awhLyG+tCibdC9kxRDm/XoGbxp3a76YW6Mcy5hFxIIiJ
bhNzwxaAWjk3V+Y5wKAYYvmuGV0GxKR0YpgkUPZUz129KQ8km/H/zdFQk8DAQiuL/ZhhAC5zXmb9
V5X3x8vL/v9Zir9fxPnEqsG45Nxg+nuo7oE+MQ63Q4Z5v+jKBNS+re8V1EqsLnCYJJgSNXmDyuOv
YC5wa8EhYxYUS7HU7w3T951F3Gmybq3ZwASOHVQKc7Xkvsvnq4FOqNipRzPKj7r6qGfRlWOGT7X1
Y6TvRUs8tScwk+hqsFFIGkm070rtV5s1AWOpW5ea6g4tah8rYshYy4i7hGHhRhEuLCSWk5qzCUWy
4W7ojiz5qNEmZKg+m2bJbokd7N814xxsE1aDE65vz5qAi/OxDae9Wt1r3a2BN4Vio+zydNk8xIf/
r0DOs7JGzSxjhHVURgj4IefQqhpGNKfgshipFfJOtMCE7DCs5yK/BXtHTQFmk7tMRfPXMU29vO99
gEKPmrRasFrZ59jGBD+xCVAujLEht8utaOWgm4+oCICr+NSG8T40rixYPJ4vffIjRVprSryhOE25
3/SDi7KlRPGvCwz52jqqiHZJ1eYLTIo16C2K0gjAa8DmtMhv7VL12oiJH9bUz83Zs8u7RgXlYuEt
7YMJpO8sulXn/x5R8fN3cNcJwZh/H9X4jqhbqh2SKyPwR4BGaxTNbVgmsQtEqnl3WXmh7iDbRq5O
NRE0cB5gXEjKUlNHOObcZMaB1U+pDLJ6/ewv24s2WGoaeGGrPC3asLQog84YxAmtCjUC0DuYoDCh
BoZyIuI74anFXIvkJhOphfZTfWURR/qe7yVSiA2DMqDWNN9YgITN5x2bfl1euq/hMm6QjQzuXE6W
w9A3b+BBFXlUgdlI+69kWnAnMp7rLJzWzckjb0COfr6ps7fLSqwfyW/OVgnO5npkBhxFgQi7uFXs
HmBSgcVOXftf55A/rxUXwIzYD209Zt5Un/XpZ4mBhvye6pKShnhH0GSALAugASxOSj5bI5sz7EhP
Rrdju7STbLl4tf4jgIeoCOOZzmoKAdX82DRrXT0KH8kQSqz36xWD1QJdOwDSKNC9+J4tZoNWyFlX
KxwYACvR7g7Hu1Sh+dNK+uKVmUr6E2SJ3dMSJiBzb7M0lLwihIr+mX7SVB1TV9xKFokxqqUBRQmL
MCZ+zFW3tVM3lwGVCi3chACQYyFlYHOx2GTX+dwCXhMDdN/ogOGeEIA+1v1lG/8aHGA5N0K48MqK
bKXuViFGtqfx3TI+ZsMLLh2371vJzgktcCOKc6clC7VsMSCKhicLY5tFn3uXlRHaxkbC+gWbsBld
uFalDJAwGm95fJjAQjjfaNVzax2M5K0cJUU0kfPWMFEM/40T9QUhoZvaBkR9DgKr8qnQgViCke8m
+hlVH4b9LS6Ol5UTLt9GGq8cBg5HhP+oas2HOvuhVJKkjXDxMM23oqhCDJ+fSvWUjWxQYG7Da8dO
unqTVgitnXfbeEuAkj5+XNZHaN4rTTMyboDL4x/jxaDOOV1Y5yWDASJFzW2rBO3assBBJoa7iRo7
d/KxgpjMPBoOJgF1OAXZlUqEm7NRhruNlsQidF6VaXblDZArjuybydzWxNBfkL2YXuFZN9fLT/3R
9sc3inHAxGtOQIy9vKSClgScZsegKwooQkZ+DlGv9QXdczFmBTKfXE1+/M16x4j7IXTzUwoCx8B5
UiqJULHqf2VyHoQqgxHVDgZvEaFawxP577s5PuvEuY2mUxItCfH7kX5qqoPlPDsyOHmxjfxVgTta
eeyMikEhwqI3inlkNHWlOIrCW8OhuMwtfc0Bc7fGQOMF5DGQkdcrKM53ZJxW3Jb2v5+DNjEwB7cE
+C9rvSc/+0A17SdcfOvk3mDBpS/p8JiFNMIMCO3JjymNyv9+YP2zRM4AllpnCssxUFWMr0N1pTrP
l61atHJbjTgDWFKtygeC39faQzX8HnXwuM/7IZeleEVXIcEzB7KAy/KlO3LWtARTVXCA6uRrY+Sa
5DCoRzq2CPwOl1USGdxWFGdwSlSA8KmGu6h0pHGW1Nej15rG/v8mZf2KzXWoDFbHkg5SgKiTa4OH
sqwFLK1/EQJsFWsF8UG/zGchS08cq3NWVUD0AioNA+BokWzQWWgCGNX7f0K4SLxhaMZhEYTEmFha
9Ni3MJCaphroxp8uqyOUZGPcCnNeqgW808/qkApZvUTD8bGNlRfzNpkOoRoMMuIqQWMMQlfEryvQ
L4hP/yTnN3szpXNMYuRlvcE2vNq0XxJQ0hr60riYcHfB2ObNOWabQ7azWlnX92pd/LtmK5uzPjp3
ejmilO6RYvF6s7lbHE3y2hAFE0B+oLgSkUu0eYAjFi1RAXtZ2zoY7tu+GHyjBU5t0jvonCqBT9o1
YeoT2gDhbewlBSHR8cIVCIMB6IsBh/t5EwebhPYSI1SyQZBDGSC3K3oKafcPDwEdL6l1Pg8YCDw0
bp8pjoGQExFZGBBMl7Gh9Dugcjn17rJRCvX5K4iHx63ncowqC4J0tQXhr9aE3WORV6OKxxxYMCUn
WmybG3HcFYJUZDnnJcJoK55cMI26WaIe6IQIN7NB5hIXXuegO3a67atF9kgQxdRIuGB8BAkXgG9z
W6cXWqhNMcXzDvkmw3moqgjYjvUpSolvaD87wPRcXluR10fvASaAVDznVH52zHb6yeiK1eubY+Oq
XcRALhgXB1IDdnZAlah++98E8qePWqneNRDoZCWSwr+ZpbpJiSDRHlzTmF4vSxOddUxggokVvGuA
k+HCDjTn1aPe47FqTMBLpRbqBjL+cOEKAgcEPWk2Yk/+rNuLmuj5ap0amfzCCmYzdRuM5QNiv3u8
rM2fKIl3XZgBRukOcTpwBTnTVPFGyLK2QzB4dA7dGznrQL9zp7fxJvWAIUY+6HHcLTeW+1ycrdv5
br59R+/twTnYgADBWG9w+XtEq7v9HC70qcdFXaIKn7Nu4hSWKAq/XJYggJ8w0X76V2PuQMRlrhOw
KXeevjNvwjMgJ+463z7YN/lV/674w1V1tlww5UDL/FQEnSxUEV2IW/mcuXakrdFQBvkGMDmz7ETj
m7BU/BKlisuaCoDbV00pOF9Qjl7397PXTjK0crYjJipxTN8U3IDpXPjWBKQsK9xnOd7wfQcaP0yV
YYgUPSG+Wvay1lGh77PRlA/UXCDzoeDy+SOyUFtqo8ULKkn7q9CMj7lF3aTpdz0BEkLG3GG+SyJA
FUY/L6sv8vFbwVyIg2J8jfccBE+scPv4UGCCtZuOl4WINtOGc9UspH9RVuCWWK2cJrUshNKKvV9C
oJfsqfXDXCQeTtBZsN75gJpAhg4U0Dx0R9qPhtEDEcfT2J0FIlpM1Xtxmh0GrT0OaXeIzfnRqt4x
tustrMCYuHZFikgysSLU1UFUim5ZYHjxCU9FIURB8zHwO7rMQ3duUjI3bwJQD15eU9GNZf+Vw+c9
p0JtKTpsYDFF8qDHSVBr1bclVP2BMLeqf86xrF1PFFxRHALVwBgJGpw5n24sOeYnJqAUhLEOxhR9
yQ9NieRgMoV3ul6ep3GIPFIqoUc0IiNoEnl7NMSvpBhr4pC/oEGH0SbNDBgG3fyRjHdD/msZvand
Tf/9HOk6WqCDQstGF7DOp1kxtqCwlMDxWPS1ao9J8t7GH2n13qsfMtgMQXkPsgxg3ZhoDsYThXOy
yVj0M65/rChSyv2wm1HTGndadKuZO6rtKAFzEnklsnylMF+zlcs51ykFE5MKLDZPNXY/J+9eObTN
jn57UF5oE8Rt0LxIvIxw90zgW6zznvjHuTdryVCNWSflaYbBXPNkqK6ufVeT50iGuig6fnQjifNn
mTmWNF4l4f3jgsiuUr+PqWfIMMeFvmYrhzsMbLL1ia5yig6dstphcDO3uNLvO6Tf/PquDj3z6fKB
l2j25wrZPN3CMfm/axivs/iYmC1fyxREU/nDZTmCKUpYJVIRYPMBxhzhs3lLa5dAZp5w9e4tTzto
T7vSA1UYvdW+scfFS/b1HcA8Rnd5vyxYdBVt5XJRTbeSzpd0hFW2P9hwBIQcc3aXRZD1N/hAbiuD
O3GDmullqkDGsMuIS17AIe5PR3ps/fCxfNJGv/B0QOWZPvueedeYP/D+Jd2z/QLu7GWJrehKhtVd
CLlLF3UHwCvPQkPHQu+GujlKFJYtKnf1zqbdzdYEhe1Ha18G2ocCumrQjrIbjFXMo6/5mR/vkW/q
3WV2jTe2X64wPPsRvdCdLDH0/1n9NWAHxCYm9bnV72KbWUsEJ67uzV25D/fH3LM0195pN7XXAtQt
MPz2pP/Sjph1LvbJ3nq2/uGNDiCq/3wCt/zTEoJ40sS12SdX6H4l1pHKQLuFBxU8SnDrqgEaRs7Z
5a2h1Wq5aln97JvfjjGALufRGn5f3lqhT92I4TxdOtUVerohBs3d7fAD0BFheS7JBPZzaXgqlgVU
UAfz20AF4qwoXdJpiULIYqAbyHpUOi002nzvmOlZI5oGrNFDogLvyvRXZ8W+PQ9nx2z9pTHOSkJ3
SnY3sVTiD4UxMyzpPx+17sPGIRptHoaDWuNSAalzD14EJfec+TiDbNt6W+oDVW90WZ5uNY8v/gNQ
UDp6ObEYfPOq2jhzqRPcnDlV79PcesR5/ofADiO6/xHBqaVHqTLNNYICUuhBk3ijtldTTNSw46xc
RYXMHwkdxEYcZ61t73RKtCIY6ci4jAPmuTMkAkGu9g/WuhHDWetoVdrUh1g4K9UOrN2VieojO+Ip
k1/JBhmFKiGJAy+DSNP5g+e5MQyGODQZKhiG1gIKtbZcowv+hSAOLAfIzAMUzCCIi7mFs4om6xCV
ovam/Y50v0UmTjd2cegpwM3NEy+ygOpyuLyKIvNztLWcg3k87UufpL1MVk1NbFaVA4Ox0W+ysZE4
SJH32orgbmGlBrhuHUMtJUbKNLrNErcAtJNePV9WReRStnK4uyCugdcFhjkEUGhioO1t0QbLVLhR
GXQypk6ZKM7n16TU0taAqJQUPlCBq4ZgjNdrulMWf1zWSliR3arFecqmSC0gAuP5oBz62e2IS8/d
0Qgcj9xW16BH9DM39bRg2V/R2+jhOfGemS97qK1niXdS22/gPEje9GOvdqtl9kWQF8G4lLuxd1xT
u1YYGiJ/XtZZdNy24riDUAN0Yy4pxAFt/UlZkXeAHApkiFHmqoSmCWBQ5IU0HAI+SaKN9aIrPWJu
o94t+qkyzpR9X2TWIly9jRTOUzlOnOWkRz4ozvcjHQ6KAoLc8Hpq86Cid0yKOb6+FL7s1kYe95Io
aowHhAO0AvYf/W0jW/Cm++q9/gomUja4FfOUl9lXD+Sm3nW78Mwe/2H7kPay17YiYAxxFjvoYDWP
ZuiroGqRAqYpNjxLRucndFwbIZxJstmKlD+LGpaxr5LXGDjFl9UQ5vFAcGPZmD5dW9c4h7Kk4CeZ
wvVFptzW5V3B0D6NPtWP2PjZDLcW0PGqM1P2qfp0WbDQ/DdyOe8SEm1Jo/XEtwsDlQgKuDYiItmr
TGglGyncLinNkA8LErJeXdwY5S9jPpE+d8GHxKoC0GhZUFrfLuslPG0bidyWTWVVO0W12kV75STv
8XBm7bspu6sFUoAair4EtLoC8Z6vgwxqpS4dgZQqVLzE1nfZWLopvR20WPIUEgy5QsRGFLdRLAXp
kl3gKTQBPfxRG9zlEJ+XvXI27prGzY/Mm6+dd01SrRO4k5VwBXN+qO2v2GSfo9SqVXqdjUhKAnmK
oowEhuylj1xDWxl5AzD0Xt41gTV+Escp2eljZo8pxFXklCsPWnLQlIfLIjSZSpwtotttpPWaZ23M
hxGTNo2fD+c+84FUitxgoA2/O2PX0GuV3jfDtVnctfFty/weji2SrK7oSQl9MU6GciiGG/nUstaq
prKMKJxXPrvRb0Ev9Vh+N7yH+DScukP00O9yEGQf0lOB6sxV9NzKmLUEwcWnD+COSRGCzMtM8QFT
uAunXRX5kfM+ODdVJKtUSHXlLtqmVuMsNiFKZz6G54AnxVzjZ7T7lZ4+kl3yWmp+fGR3oG4/9W78
VO2/y5KjMmW5u5HSEu2hDna+z/3R8A3Wuk0exOybnrxcNjKZJO5WzOxy7goLuhqzN4TXdXY1Zw/t
/BjGsotjPRHc/bvdQH6ME40EupE0kNQQkNx/61JJQC3K8mpgczbwVDApYndOldaoSGisLAkgSDHD
W0wzTNmu1ndLcT1PPpRDj4m3GKbkQjQExxQY6jgUQPLV0M7LFS0j1rZVhiozEKd1v4F/Az03Si9J
B2DcMcho6CapxxzrkFfXbDgr0TVQoWbz2tJvRvPNGu/jInbJDIRqtk9DPymHAHX3Ub1Ol91Y+vaC
l4/uzsYxoeF1HwK5mE7BgOZD1LW9dnoZgOvSdd9Jv1bRPBvsQVV6PTe3dqfupgh1aLQugElY5gEF
lkOAna4B2Q6hAOFvFCRkylJZTMQB8IAM7DsA3Eg9B+U7UzbhL1rhrSjO2ZYjuFwzsoqKT6C+aSNP
HxM3BicA861K4tmFwjA9ammYISUYEft8kbBlBB6hDmHZ4LgAn9ypAH7ttDdlPJX9TVJ1u8snUHAz
r4L+I49zbH07FzHeoHg1KS+qDWRf8sRaa7f0wWU5Mr04rwYuTb1qrVUvE/2iAAWk5KM09/oS7Sub
HqkUQkogUNcwdg+IJTxbvqBPKiSiIeC4e08D4CqrjvHybQa1QFHfxlogYyEXrCK60yhF0coEUid/
/eeFXS8OcwBqb4beXD3P4YLMwG4sJNYhuPc/yeFMsdL0yGhVu/cK53ZKz5n2FMsoAwSO8pMIzgD1
RXdivca6daHhEX30rH8YPdARAwJ+CplTFIs5UyCLbrEiwmIZUf/aFYs/VNFDkUhiBqEeGymrfWzS
Q4NGFStWISWFf9M7kMbIxquEm7GRwHn8RIkcUi2QUOe/qjrQgSupIU16+dxIhPDkO4ZZ6gwHpPcm
NL505nGkBjyvpDtfslY8IxXN68E2Smii9uZtNBAfHAD+ZT1E9abtruvk8340DUaOUdHrgYKxnGPr
ZM6pNwJQspt1v4qL09pqVkQjHuOqi5kRFLoLD1P0fjQAdHJU9+H42KWyOsG6RVxU8OmjuLC9GJKi
cxSsbt4/0/Kxnm8Yu87aa1SltDQY+vvLiyB0E38t5g+d4sYmk1AdioSsNhmP+yEGuVH8ClrRMJUM
fcn2kzvD/eDQtnLWM5wmd31TX+fF02VNZBK4a6OsmUMnFRIwDBMWe9JpErsX5f0/bQ3nJaw4W8BV
hrXKTPWJJkni0mWkbu/Md9OgBE5Kd1Ncul374GDM+bJ2UuGc84jYopl0DHEg1Kc8bNAJ7NX9bb7c
gZltShxvVK4LhUikCo0RWS9c/ag5fKk6tA21mKFEg5fDY4VFEBsY50bT84ThwO/Wg/oPM3U6eDsB
/I4GU/KFHZFORluBv3fABOrwO2/Kpwm5sF4rfBXNmJIFJYKDtpXFLejYUZLXaTx42qnFNDFz01P1
3T6Hj8/kofkoJbNTAqQBtHhtVONcMw0BL6cVEDd8qDfxi/2Y3sy/asetru3Z0wPfPL6Y90zm4tTL
Sprr3zfHu7JJBn4USMXrNBh/D7lrno1jlLkRIFYkwkSuZKPhF1BOrSrVYoIsFDr9Iqm9BS1tyQM1
9pd3TnT/bOWsG7vRKTKTLO0SyMl152hlxnUEeLlxliWIZGI4R9xrUaPn3SrGVD06XiXIrsmy9qJu
jq1VmKtT2+iCEVJ77lchygHFiH3zljwVJ80vrss34zGx3FjihoV33nbxOD+MSSp1SNdNaosX9h10
v986v3WVIEZHZWe6yq/qmjwN6Mq/z17+t23j/DP8ZtbEDSTr+sdIX4jeurX6fFmGVD3ORQ9zqinq
ahvWWUd30zfN7a7jq//D3pd8R6rja/4r79y97hMIkHjn3bcAghjs8Oy00xuO7XQyChCTQH99f+St
6kqHs9Ndu170purkjXAIBJJ+wzesss0at9Q8msN8VUZwZbG34rN0+5MNxT3ZUHBqe9msMDb64koG
1qWDRnzgre4Ym68UsAL+SYz0CzjVikuDBR8IhTBAPWW2JwuYXO1gAezc5sjtL2V1KAt4h0W27KO8
uF3UsU5247hVS0TURVF+shJ/UWFYLwCyi2AdoDF9iqswM0Rvqhpoax9Y8nKqItnCOxsYK1guJ3BM
3S+ZB0+UjfxMcdLi62y+j5PeD32ychqRAm7FwYsuvbOUoycpIZO7K/Ue3tnEv5TNeaceG7bt+Bff
DSbwZ0izYfTNsp495ChuQOfyGvDQwE/phkEfUx+FSnZmKkPe3qFKAvMB2XSRDwBl307B0D1BfyEc
hsvUwDKj3TE7Q4NyPzl9DAuWpT/vTYlGzZMwZEMGB2oDsWXvCrNp5d5Vh4bUG6X3Ndkmxd6rTTDI
vRFQit920205HxMGnb46SIs0kvW3ND9LoWDpIaqQTeSbq6q4rG3QgGK4v7ftbq4vC/grLjEdEK/W
XyB6R5NdwXfC/9K015B3g6XBWbVcQ76GW2Ukuh1Xt2KIZcmCdjp3vUORXnvNOZnuM/7go+Fvzsvu
rIHpnSr3vLmR5bbunxN9h75J7d/yadd4AV+28KyusX7oBDG1/LV3IFBxqU0MDsomhySJfKT914bn
kLlOYLGwKb1jBgs7674ubknzzBYY5iTQsoAFmZdiuhb01JxDTyI/f7UbN3TSr3S5gP0BafNwRCPF
noqdFDFev7Bo7hO1g76tGb4PKiz8c5pcoow19feifNFQ8IGO1qTWCTmD53Xtz2E5xamz6Wm/JyBV
DNA9dO3LiumANmIrykeghWKZb6Cf+9l5/zF0Wimpq7WLQ9EWOqX7SjdNOjcbVzBOaO35vouHaNzk
QXXeBwMN6BU7Qsp2gzfslqYgyH6yEf5ieA+1KMf3Ldjqwgn9/cGiKrcZuxUmWJyDGhvqsAzry44G
SfBw68Gwsz68onH00G/UJzf+CwtNdB1+GvlkYXrN4vEOh9oPeBCIQgcVmAdYl0qEruEN3/Bju+nP
l12251EbFVvY1kKaJ/rsJPjF/vDuMk4OumzqmyHVuAw7hNIYhk4ib4vNWMfN4z203wM/4udl8Oh/
+/3Mf4yC3t/+yTEHcyLIQnD0yyAklcmnFmpgbRuM7LP7W6//ZP97d38nJx0tJZSTXPSvZCAvnJCd
ZXGJ+1TRtB02yVm/G8PPSkq/aGS9v7eTE05mzPYHgTmVX+DAta9jBYvjDeqP0fNwvKi2bviZ5MBn
d3kSNVcMOjs/8LvcPzB3m8wXjOx+/8B+dYr+NJM+PYmRs6UFRalbl4qXvlB3Z2i9b6H92utndJwi
v5qfB20HvMwgayxArwElTefT9crH/P2l/MID7+cJ/qDk7fuV3fprSx7B4LUPk5i43hdReZFEL+V2
jswNTrUAbZagj0UwhToG2j86uEVw+/sL+fAS+wzocIBxGdgEAL+fLB5NsqWidoIwauliW6hQYXPt
+dFebn4/0Ifni4FADAW0woOkHQhw77cpvzJV68GwCYU3yJV7NWyGNsyOfz/Ixyd8MsrJmrQnZqq5
xygQVYW2t0F8FjQFlH6Bvd2zsIa/LJpX8pOd8LN7O1mhdaslT1Whwf+8Hoq71o31Z5qW60+82wRO
buxkQaJiSXo64sZIQem+KpV8sAnzCggtLs2Rj0X1nYzF/Ekd81dvB6hLHHR7yG2L00SvLACTmUyl
0Q7c0h4kMPuL7s5s9vjJY/tsnDXg/ik5Mo4NKeEFE+gjrousOfa26cH+CknA9Fzc1jftmXss927Y
f4aE/JiWrfNqwyMNXRx3lTx5P3LKja/9vIS3xB6rbs9p8NAF04ZtwcvYrHyl8JNbXY/jDw/ypwFP
HuSYqjHvRgzoHYfzHJXhrR+61/xJx/M2O4iLT8sRHwoDJ3d4srESd6k1zzCgcuM5asIpsC3Y1YdO
XMNU45N97WPj/v1oP4pbPz3Jsa6aCWJJIM5E1qXYTq9NFfTLxg7X/MxsvcsegVEWDs94m5bdZ+fW
LxcicgFIvgI4+YEFtlhNU9tGagCrAGmddnqtYrneZzf5y9eVwQXUWamhzmkTwRsEb31MK4Kt8Tus
M0JvQ87VoX1JrvimQznkQl6l8fCZx+6vX1Y4IqF1sYZ6p/YPozBj6gmMi8bSq3MNYH2cRNWLfWdC
N1SX48sn7+q67D68qz+Nt37+08N0iV0NWdbokNtAsgww2wxYmG/BT4w0DUZkf5/M7Ef8wfr6/DTi
STDLx6TyJMEdiqd0CRTq1DGUOKegiL3IWoL+con4luxBENl9n0P+1B7IefEJw38NWz/cNbSyLQjO
YKZPMYBd1faiYetmVJ071ncxvv1+Wn99kz8NcLIFAFmmIUaKvXyYPaC8m0A5RVhQcVOPgKeOrQ+8
C1r5HXhvi4MSdAbLNDS5dbZL2yKE+EBge0ngG3WpW70vBQss3d0Kd0Kpj+SfJRgfw/z1mfx0uScb
yFSKUlF7Pd28vfekn+F35sXZbbu7aYN+J15lbHRUHNhhDi0vmsMluv23ETDvL8E/CdwYceaucjFj
0uwVfSLjtchDXzzUYNj8/uH88uGjwAJTSazrD17MxeSqvOixfxn0umrTXswz3f5+iI8F4vVuoBwB
mTcQcV1x8pLPNUd6uu7I0PJ2QSe/GC9i9wwytMvXIUjv3MMACf0wj7v49wP/ctv6adyTfK1IupLB
vwMvdm7vndaco0sNtc9lk2Wvvx/p17P4rzs8CfZgKeGaIcVIwn/I8y9Ovvn9768r5HSJAuUCyAvA
AwhaT3AnvG8zSHopvJKpu+1R9Eiu/PlG11urri7kZ3CPX93Nz6OdbIPSa03WVxht8R/GNG6GzzBP
nw1w8kJ4PHdnax3AE7erFMS0+/10/Sp4XJWz0N1xAdQ5lfOw7AVqf1OnIcny0rtRM2z7PAabxU/D
3w/0y/j7p5HEyUJtZtBqeYmRckansM4yVJzL4ijTb7CKiVObAVxaDVE9+Q86r8GDq4cvdAKbwRXN
RVL1n7zxHxG7WGoQOXXgLgyc6Qe9FDgYKTbVuJ7yuxVYfjQAVNQHzfkFQEooiAz0k0zgV0vMFwAA
wRnKB4LmJJx0cga1LdXrME1G+H2ct0yCXbNp+ujHRP/n6/xf6Vtz9fe73v/Pf+Pfr02LNkoKne/3
//yfy/at/o+r6vn1rf/v9Q//9xdPvrd9ay6e5ccvvfsb/Pg/BkcG//zuH5t6yIflenzrlpu3fqyG
H7+Py1y/+X/74X+8/fiVu6V9++uP12ash/XX0ryp//jHR/tvf/1hrdp8//nz7//jw/UG/vrj+Fzl
H77+9twPf/3h/IkUBWavAqERHrm1qk3ot/UTYtl/2qidr/gYC1Q5S2A3qRsop//1h+3+CbL3aoyB
TWRl9uOvemgr4COL/mmBiUah5b9CoQTKev+8rneP51+P6z8g63jV5PXQ//UHwKLvtyxk2Lgy6Dzg
zfiBl1vfnJ9iKWGRIQWDLHb6GZWHpij6Oqpmmg+PTOPKOmC6OoG+q/QNnIT9GURRUqZKnfk+Gf2t
66l2umFza/MjFMl4sadpMkzfM1BP+jOukwn1Y96O+76yy35vFyP0BlPlVfPeEWmbBZahWRK3blWP
X3hJehXOzGhrp0wHUCeYU5n/qDg8axBtLHmtb4Wy3PKb0OADQVtw5pkX0VrK/hs02PJLyfqujbKm
0vm3ubcHqP55XeejUO1o5zJD+2djshIwCqglOPw6z8wMgzSY9RVR72ZWcke59rvt2IzQ8lvI3aD9
18bXx4knEg7v5XXikPOO5SwJwWUt2gA6wwM8TcfBAmUdWPi2P4rGF18o7Z5Gv7XS/ewkYHvZcNwO
DOX3cHp8cNTgH4zy+xpGCDPCFFIYgT5zMqIcbVo2WZs6xYZAMsh3fIGHI9rtCSOzE1dtO6Rn2oeb
Gxd51n9xSEGQv/TZ6nUwT/qLKTsD1QzcQVfvy7lhlw3hyfkIUBi4Z2DY7asG7tRBDZG3fW97FRSe
VWfd9b2DcjV8PeoyFGMikr1piN9AFsixbpgEFCa08rkRiPSabH4pxJzPMayEEIfMi8PSK0NUwsIq
9fsXu7eSC5YUhl932mSphJsMMI+yXOyvthqX57IX3bWGsGxQVNlRJy5KeGDmCwAplXfjoydg6sEG
odFib1VvZWZbZEaDJ9vOXgbzzhliIq/OPLop6jZ9WWxdZ5nHYwuXPRmQwZ8ecyCn0SRYejjNZlVX
PRX5rJZtoqxkiIqha53NMmiV3GSyEJfzYEFTJ7KmtORv+ehW1ltpuDfflsuAngl8lP3uopolre1g
aitmpyGFZpkcANbjEIGE0xe4EGwHAnnRmoDbRUn3LYXb86vHE67SkCxUFxs6DjJ7aAfX8K8cfib5
lezcZHzLCSkGLxAs60wwdVNTT9te+EmDlseghNNEdsXS42igs9XFtMOi3Cy17RcbuEL2zQs6GmO6
hwmw4rftPHT5PQMGlsLcrcgrlQEm0vQQIbbhcHDVU/B8LgZR8UpFGaWVtYP9vLA2nEE9LYCJmeVP
FvzRi1SQcMqY5Pbea3RzVhae2Jbu1G1tDeNkAdu/UPXsmLkTOlLlWCy3g0mR/ZQqPUsKy45TFIif
yhpSRTiTyhep4TYC/hvM8wY6oi1hjA5xZX4MIkm9I2Upt4Wf1BUwJhyqbEs5NnVYkNYOEz2bM3sS
1YweUF3ewdm+4UhEoBCfleP4ZRnH7gx7XLHzBuMd6qIpo8TX3wv4vV3AOemu6ixx05QmPdCKY96b
VPW4Zh8mA5PGeug837uU7czuRGVzGeR152wpdsKDFm6J/CcpdLyQCdrd1uzdU7cz13679IeKDMN5
B8eEcOk7LwIIiGyHimUzokw2PTjSaafNpJgPMrSPzTTWpqNbZescQB22cgVGsCImtYD2XYJ1Zdql
+WrXbRmiZ+hsxOS0Mc+guhxABJ4ELUtEZA0L0rSWwqjX7snernJyHKf+yhoyzNfY0zitdQMjBeMC
Qw4FmmDuPBHatjPfcbcdIyDZx7O5m/1NpUsIGlgS1YJpOS4zmV/cieid66ruZujnfEdojrKMY4Gy
OtlzbDslmJ4OsSBKL4bDkunsMV1Kjiqj5lFCvS4GPCfZ51LdlrxLYujfwKgKQJ6tcecuSKuxuMil
25wXpOtucvTZ9lPuLV9lR5Mh8BghdyprX8BC7uJ81uNjKvh4rQY0Oce0QVaplgozord26WRnFOix
jZDUhyusnPZeUT2nZgIKysKX11feOqZG4ivChjms1+fw5xvtWLY9On9dU26Iz/xdZnt6P87cPs4Z
cR7twvbOHDG1+6nL28OQVGcTnKQi46HagCPLRdtsrHdO70Pywp30cfRSJJqTC5JakyVbRqBlObdN
97wkU7exeqb2XlskUW/Lceeb4YXjEW7c3LZvlJ5iKavsvEzhQW95CztzTCK+VtRry4BKn8NcheQS
Uh5DEwLXS6/auirutGc7X+08n6ugEirdDiD37xs+sCsrWxqkIImAuEHKRitYUl1/cSr3uiEFTkRC
7RvIr7KI9JmKPdqiOW/L6nri9HbqXL5jsvCeOujNhzLXLM5pX4ZLycRBOzV78BfuRoXdwZfEhdUh
3Eaxz7DOxu8NSZGEno8KcFAtzgRqU8FuaQmtLhuq+x3+l443A1buJtNgHmHrEmFXW+NGJanCC9SS
45BCkEF11LAg7ZrhIrPWUxwOfnWGInNSdXFtGL9WqafO7XIuvmuTsv58pFkBhgheAjbmYDjxZsyx
HuNFt1Y2jFudFRVb5ZUFjp30cRRpB62kvNPj1Aaq7xN0urOUFKrige/myBVg81B1SWXSQGScJ6MJ
mCgyRtcH3mX0loKB3dN5r0cPoLiphO36hfBIL99WNfjk2fbGBSolInWHp6G3mr0yiuLlrf14hidm
WMrhqYLieMh9XeyK3s2vRE+y0POy6q5060psSW4YjSlnXrnxpy6N61oXEsKysrkZCJ5CXcIttIAe
6Kbr3BZ2ShJNf3jmmF1pQEvSbAKHgbdLuPCyCpypH1HjFKzbW/k47QlZYI+UufILKjwSYmMtb161
DZ3UwG2yLASWsImSuuYxU9V97Xp+kDuEH2AhKMGAQgJFeFo8t0qyezK2moD04I5xV+rhUGlT+gAK
GIGl7y8Pfe83O9mUErpFxn0rFpSQoClKtqnhzzppEcWl3LoWU+UfhPSGGz422Dbwg3htipGPe7/I
MxKgLlYjPLNhH1V6tyiJicgtCvAC3IWIV3vO+8AfNL9XrnxMkgWyjYhr0iDPCg4X3InFat20KLGV
DlqU9eJq0O5w1sJc2Y/mtLNvtZNI9Pahh1ZsDavZcVQme5pnEOdkJq5aRL+xl4FUbC1ZcaUKouG4
NvVJG8mkrVTA6rGIvM6TT/PkyGMOpeqdadz2yJZ0DDkKOdsq49WuAagYTb1OjHci9+bzPOVQ2SPG
dgMLRPq9KMYGfh8KkHljXogPbf1hsuzArZ36ceBLHoI867cBK5vZDYzdQBCqzi132Q19LrJAVT67
9oygjyNTkOzvrXacsINO3gNIbM6rkbS/x8kIqdVhBtXAXcbyIqsz7OEzs/aFV1h32SLso0t0+kU2
CexPuiWdo3Rs5vvJpmrHZ7ke5VJnm3oh9nFJq/6YeTM9SksmhxI/4YcOaem5kca7q61BnTkLyysY
m5SOE1kGcUzrLtk9+ArpETJwswG/mQy3k6Xt7eB20PQuzTyLELFG0j+l3pSrqLQbR7/NshY3uNKH
jkAHsGgSXbKwa3PLfhFKDe6xU323XC4JndMHVSIfuyxGaxIimD1h5sCnTI93lmzy9khIk9hQgxWs
j7J07KHxkyODgeF01ZTFdPClwnk+djNxj9ZETb9JJaOwoana2To4KdiVMZ+AvwXOR5TpDkXPauMl
PfyqrKqCWlee7DpL7gVTOJCRF4RFrx5wX+0Gmg09LhsrKiM4AAPEay2MTrU6J5osZ3p0X8oE8JzF
uP51j5LsmSxBtZXSR+tCA1vvjS6HPY0zh5VVIaawwHR32+Isc+GMzLOq3Q1ZLvceFGj2riu/TmV1
PdqTiioHhz4ES74mNiL0Fqs6msuKbB03BaxxtLNvWKDsNsXWHTpoQH8d9JzdW8ovD762km3OFWxA
vNRDyO1aJiaM5s+9p6ozOA+yZ9o6fLiAc8P8OvceNzunI0uGVGnW1n5akA5GVuV1xQWieO8JdjDU
HPRkSRI6RTWoS2tA9/BB5sv8lloOjr4c4OpqJ2HdoQAgTXBlNeClOzVp/jSmOej+zEn8JHZkPtI9
ZdWcRQtYYnuo0WM+SN4ghTXSakF+AVoTXthlQdAvSLxG7SgTLdsI3uQjcq8MrzCXiMxgx4co42DP
rkaRXyxqfnZSJ7E32Tgmr7nXsSGYVaPRA2A4egLRcinOx3rh2TMfpEOOSSa4vCZ8wtSJNAUnrRwZ
tnMXWL2D8f2GBCj5gxXWtHnCI2duGaQ72Jjy6yqBgUNY6L5Nry234snRmbrWjfopyQxqzrl2NwQ3
9TZ5bt1cQHq880JRggIWj5Ppwf0sKuFEhhA8bcIz5zxrMH2BZXscyWpvq26nrHwZAI1Zxh0pxi8u
JLYO4Oz5oG6MCbzQfXrZZk0eK5M4OzspulewlrOncWJZwE3lPZBhRZgZq94mJGm3RV3jwITgZBVA
T8OHrIWcq5dlWr3UasaqnUMr+0zMtb9R1HusOnfCm0+5PGRdTw6ptueNW0oTlKTkUVHjz9JaNS+T
LaUKKoQFrzKfPBXYduVv5CKh6Vo2VbcjEAf5tlSmOVDtJi8tKijYA92W+VFJjRMvVlvDv0xQtUC5
zGRmkzpIAgvK2i2hZok91EFIQFOYKtupPVzLxErOFiudtpz49tVCa7PRjbFing5fQNJcYl551oYm
QK1NDfqHgwHvTiwlnBXLgq+gvU48+rmEvIdNhxfWkPGsol0Ww58TW0cp7G+kHbozOJnTm3RB5T+g
Sug4WXhRBxZOm2B0x6oA5aOeQxsGQnGDBR+70sOkGCoww8k1WxsycmbJmXYWJ0J6DfRcxnpgcErH
Px+GpYgSN3FvmyUt7wf4n+3rHhMSScQ0exgELkEz2tZ+WVQRVdCyB5q50RGIhuVusAqQ+tOh3bRT
PhxpJUSySxLVfi1QsC+hkjLVo39J+6oeDgPkIlwEkm46H4jLWn7Zqsx3txCddHzkxFXjD3+Dif+t
cuMxf+2avvk+/LbYuBYlb4fu7W04Pren3/x/seLooZr/u4rj2OXDc50/v6s7rn/0d92ROH9CyhFo
KFjrugLg1dXM5p+FR/4nSosUHRdoWqEhvZrv/rPwyP+EvhMSHqhhrIx9Dx/9s/Do/Im+E/4zFOfB
xcD//TuFx/etBRBzIQANQodwYTi90jpPyo42FOybacyfcqGxqjmgmiM6Wp+U/d+33f8xCKQXBYN2
pofm2fvapiMBf8Hh/6RFme3qBezfHoWWA231Z633X96OjwoBg+ypgEDR+5FS1/gwToaEwlKVkMDQ
/nQzLDVKED895H+Ub38u134cBpsAZJih82HDSMw/Gcb49Vx4yn1EPCfFpqZyvGuWDKaRvx/mfRtr
nTcM46965KBuQh3l9OHkIhdCsUeD2lhQuAl7SEWRBAm2icjPCKRYOG93Zb3IT1rcvxoYylXUZSiN
rM7z76exxAs4dg59RP6ZgG8H8kNA+xx1jFKNG6+UdtQuXnGxkFx9Qkt4Xwb/+5aBtHHAUseKwXJ5
P3KTN8TuLPOo7HQo7mfp6CTUXo+TFJsjobuB1Q7Qz3PCq7hx7YFvGti3/3vExr+vwgPsB2SnVc33
g7DWkreVae3HschgRq/SOwXPyxBVsc9wfh9Xho8OLxiLaDBAtd85ecKaAF+HQ+KRDKWKk9FVm6kE
3d2f03T/+3cJGBdM3b+aorgpiDtDhw4KAJwDHXIq11t7hGiqsguzsBS+9qh/DxHKxlgnomnlLVJw
wBi7rPRBrUWccOB+ioiEelLkgOh4qAMU3gSoez/oDHLnax6S8AR8g7Hz2LPUAw7L1Bo62CHWqgbI
1sxls5l+5DzwpbZFYHe5cGGNnVbeGVM15XD2WjOnzshsgCt3b72ueJp5U0wm82FCUTAbKq1lOsC+
NwVlqVaMky0BWLE/S5hljsI143luzDLH0i1FHms1ts9CQqnj2BNUMK+FT7IH5O2GhxWbKXxci9RX
gfMjVy0tNuF09EYVO50Wc2BgGQp+AJA9UEusJU5721lP3SVJgHX9kUrTSjbf0Kgq3E1Fi2raJ47d
3S2Tpj4oHh1BFaiUhO/aPO33cIoHVcAQr5mBnFwrA65p8l0Kh0AeaCgWQK7AnZfpjtPSsDNTezCu
l+CiPWWkzr51tHZFkHS5jQIG4GmoZqBCTNOX0fOSGzO5ZLiYfpQ95hkMvQwAi5lgYreUFJk6qMFm
KJA4f5dLYADDyHUzej3CFiuZ6x7RAMrYypRX0Pv+UWmRpKp8VF4YdH4sslnatkNZxml13ZMLxLMo
FH5t2yYv2LUNrzkhdwjyZH9T0M6CbVpVVCTxbnXjN8O89TvVLeHAxnLIz6QFki2NLaeYbJRySjdr
XTEFDC0QVFTlws0g7mSVKnQ6Q2JoYqF2ynM8/JBYbjZ3EbEQXzIH1IeUq4dkmtjooA7C4VYYVKpB
NrCfWgDgEa3ZrjvcVfMC0ciAUdl9Nx2sFIICaAHlhxMK821yPrEU4sdXro3KAA1L1rIOcp+AJmhw
4yQldX3fZ13RqMhN/BVV06iWtVCdxlB5IPO0VXtf9XMZjoOi8iLzKQxCpynx6LZnefddw70CpU7W
iaOfwZ1q31hSPLBuSqGc53jVW1E1dvq9nbvRuegRMmdBpxLEazbcyC7RGMiTLUqkJPuyiMxWoSVq
am95B+WFq6Rxp2scC256ObcpMWs9q/g6N0PBt1MHGRB0GRxjYTJsPTcPmY2iwzYznmDng5dk3i5H
e20C+G12TIDo3irOrBqOD16JekIgTV9DRcd4FgkHy6/tLdEzb1/SrJwHBOhsNtG8IqSwkGY6I4ef
0jF91Ekxgd3gQ5HmftHDxO4sMyXJZT6MVhWLBRwLGKrBWPRu8STNvvlyUN5rn6MHL4JKwoeoD9xR
2s0DnIF9UgSACxD/WFDllV6QDIU/HCd/kBULJzroBIF3303FfWnyrhrDvMu4vltYU4OO3jSpGbHX
WLZ7TvrU4FlmKSA7VuFdLaKt6g1qhKMIaj1V173rofhu5RS7zuTaCMUtmHvRDaA+IAosI5SMdAWU
R9haXXVtIWO8GruiQMrZ9SlQA1Wbz5GD4D7DMZ1b30eFCY37vADjpe4npwoRhnuQULMsdFMk1CGP
EjsLTGKsscy3LcQO8yCXqP1t7dlLrlPkzF969MloONculkuOugjcSKSHY6hPc8GD2pmmuwR9nXtI
jagaQjjSSSO/MZDvngov90BbQjsvsOsRtiWJ22WoiPP8a79oRrDNAwtsOZnLQiS+ZR6WfUKAyqjT
CZXS2pWXmq1UMgsa7l9qbadPYhi7NnBLknwF2Kt5HSs63SEbh5MXz+ziLXPQLQ6zPu+fPELpsVVu
VaI/kpfogY4DzTaaiuUrcg/ZoXILDiVszXoI23Gr8Z9cv87LqHa6+szAydyDT5gGJ0X32ddFuPIl
swFlw/lRq5dBNmSGQYtu9u1cN/k282x9Uc+WkfuSODAIF6iGTVHBTP7iculeo6VT3VsQwXouJAGk
bhJoXIXToPJbq6z6p2y2nPuREv2KHaooNqhY+yLCMWfl0APr7DJsJ/iH6IUCkEVMxr/P6SzgvYlh
RlQdNEuilqKCHeaVX5NgGUZ6Y2wHyeI0dECat4gV4QPgmgpofp1YJMZNo5EujV8OELO1Khm0HK0k
rERpVoKMjQyyLpiyAgaY1AUKXfrMIBaFr4fr2N/HvBzOezLBsxJPQKPKmYs6qMvRro5YOslFUxhb
RVADgdZH7Zu5wEaruIyE6DLILOOU9IF7F/MrQ+kG4uQQUARv0JTp61Jw9FZhc8NQtFoI9kKws9f2
/eI2F1Wf8CmgRrcvnXZ7EmTWhOcCLId89kSnrKjxEGbEbKmB2bEVXyU1aVpCGcu0Otni210VZqKf
yk0pmxHmNu4EjGMOD/BYkaR8xJKpLbg/1eji20kv3QAap5BP53br3rAfdckfcdH/T13/sDhwYv/n
1PUiT9+6d1nr+v2/s1bL/dP3YSO15h7QqbZWC4K/k1agXnCEwnpBoE8HmidfQcb/TFrZn4hBAB9D
9I7zEG4C/0parT89H4xiH+4bgOEguv93kta/NdX+FcsiMUJ6AMgMUq8Vz/PBQjPv1JKnqtkkaWVP
Z7IwDUrOFAKMoUaY9c1Gh6gI+zGhfEfaZVJobquBHhiq52TLLISO6FaDI3yVEH9CoQ2GWpAxE0uu
/hd7Z9JkJ5Lt+e/Se56BM2+5U4w3pJBCCmmDZYQkZpzBHRw+ff9Q1uuWIuMpLHvdtZClVZWSCzju
55z/9G6OXOtsQ3Oo0Gd2OMB4sBM+110UzQysTfvsG5U/jabkVFetg+uDX3egRWPvXml7kNnTzGGb
3Vi4Ml5FQskTVUd6rNt0Cq8ZXtmQskF5zbyPmyFc/QNlQxlDbfC64XZRwzReMPxTD0M7BFj6D+nA
J1i2/XpYx7xqdmhD8/XHAjodkjq5OIlgANRdRGUQlocuisPsYALAkHUPpcOzT0sYBQMDOH+yv7dg
EX171HE9eRx9miwbyW7Qxt4FFZhyD6pMTcpeLxaZ1D60wHMgtesQOaw5U5ImyDmI12lw3SS0/PSb
ht7CTH9h7tovadsnCzUKQ8+JWfocRNP9EmZ8vcz6OJxsPefvKj0iwnY1Ka5SesWwN6LvcbnXRZru
lb2xEVJIHPuh7MR9x8ZyZFTmXVNUpcVOLfXj4lhumECJKc8KqMneuRQTz+QFQCdVps0/xGPnMoir
YsykBzHtG88vvzY41cD1r2Nd7B1ZNGlid8NwmfZW3+yqWIAq5IuN7IiN2TtXdT52+wJfZ2fvlfqL
M8+KwLpovRtFPh8go5hTIYV7HMCr74vOI/hWAKVQv82Fk8BrelyUk19AXYnbfWPC9dNaN/43CpPY
gfY4B/JQRLZVH10vc2Drl2l1iAg+/9C4eoIuYkm5phecuzyrYE4VOYmun8mP9aQoQf1QhPpr1g+m
wl9MztFN66nIIC70Qa3T05oFo/vXzGECNgGLfVzPFC/VchzgRWVon2igztjkMtTmu6jk0R49+XFd
/PLa64Hf/Cq4maS5XWP1Q0vcPeNOI8dIe9wiavz9pprRrZUWCT72em/3MebWkb6pR1j/Q163T6VP
RzQMw4FBu73XzICzxITR8zx0uHgZ4mHivoQZME0+gp41Og6+OWWiw8wkr6eLMjPrrsutT6q2P1XQ
tk7SUyM08gpsdOnqk93rG9PFWBoV1VFxzxdL3Z3EGH5Kbfcg2+JijEKL0bQfJ9XilIllD+ZA1MG3
0bSP6xI8wXy7LiSSdBNkRyhp0fe19r5ZNcUwZGGLdvVDO9jhzpsxnCsk1aFJm0PaCfyHFpL8ljKv
9/UcfstskM5gSUlkFDOea8beV37XnyLt3K29wYQ7JfFMGqQ0q5qLp4n3DS4Tn4Imu4nHnkUz++Jz
K7PPSmZXcZx99SAPzaWX7+ai/hr7Kt33XhPtJ0ufO8hAX7q8eS9EdLmWk3tBROywq/VwtYY1bUVn
3WU5+u+0/ryh6EmDRn0PVWHejcJOHyqnCe6RoT743fzFajbBdkXtp67tMqsvfKlvyfJqHhhF9pDP
lPwBcmgx7ZbZThQ+m4UJzXI1d8F9OVMM1dMkQetNkAywrQnJ0tNuqD1CDdaGmqNofUI+7XWrgKZ1
l5pJgLDVxTEKJDYIQncXIExf6ZWmY+kH3yJMEG/71a7PbTy8y9oJrddEteqkQXxDpc8TwcYEg8Ax
OtttgP5d+/fD6HyuZ/tYSpcoktyr3qtYXZSlUIkr/UtYVofSpF/ywHtq477edUApQG7mszKwXBoD
MYYZvn8I3DG/pQpF9a7SA3ru8iKbaH4Zoe+xKRqu/A6NO0DcrVvEw3XWi/JKh1a1lb8dQ7HpOqrG
D6Ee33VWyRbSFfleh+szM7b7xkH3H0BjOM3h/FjXWfNhkC5A4Wz6/WzD/yoUTu1Q4i6EM5lzNGDd
QPdLjJJt77E8u1HGOyjRyMNYWTjhztgZeNlTM2vv4wShssbmQSpNwq1gmZa9E180eRHtczV1F/48
PIxGf2sCiQ9hcd0ipWO71mDJ7pcxsqIdm411NmphJlEAkyqre4/NJxQxYR4U/d3R9hzgnPV2A9j6
uT4hxEGyBXNnrYIwyfmiGB6DRHreqdKOvAjy8ajkNO3olk/Sj/f1YrE6e+vdpKdv0m6ulqw/u05/
Oa62dTm13nv2t+ZMeCU4dkQ3VBaCYYnffVta8+Db7Q8xLleBlx+WvsuIvpM3U7HEp4FJLzaW1nva
kSwJ44Fv3ViXDVYCHfFCT/k0H7qUQU4j52xHMwiFpa7DXb72z1Iu75o6krusU89h5i37KC/aaw9W
H2V6v/k3iWNlZ/erjl144QEms/E3y6x3StXeexLQr4I5vF2dqFwHRllRg47UYXrTJ6mo2e5a21f9
D1vZ1UclWYxJn9XShmtJAniZxLRYR1euZZ3I0Lbks3HM5lqbb14WxEqvzicvb5YjTZ5yFKW2YE0d
EbP35jl0h3VTyinhDO0B1hhkRzcLXY1KeYXFwDk2R3UUfox0Vc03qunLSxGD6RLIrbRfBO8F3BXi
Om2LE0f+EI4OZXPZs2WI9aBr5hXo5McS/mGBlKLcl/zYkcpJjLO4Lpw5W796dq/INEiH1kTOydgV
muWT20LDKE+kSQnTnkaljHXCBrS9iAdvEg+8PCGn85JZ9pW95PE7cibM+3Es7Kfe5jvad5wVYkf9
wMjnwxD6lfQvQui3ImmajTTCtCrzP1dzWweITivjYL3hsYbewxXMhXWQljvb2N2TeTbSSJnQtw7B
WjZlt7dsr8sgoywC7lAk5YPtNHNt3RXQOEfnUkeV/cW0NTl8+7xUINQcfD5BsWgCFu15vbkpyzlq
di4GsLl3j/93ui8KvyEptLKQ9566uvIzpNrZPJ6ghEKl3LmxU+s9GPmw0PHbuhdj4tR+A+jfdGG0
0TvXFrJnmnehc0BW1jJ7qvDY3I1/80KrlYPmnKfDAGE0pcmkIqS6fr80yxLu3LFvToas4xoX1Wgs
vrTO8FVxEBQPTjbK8INxiEG+jITXyafCY6EeKKHeDUiBOU/+JrGmg8pu89FyIbkwEppDjp11zqEh
lXmXb/xXOuWVraCmL0/anzRZhp1L8W6uIqMelWRucUkMikn3eU9ZtjOGh+55BR29JWuzfoR65QXH
abTm8m6N3HqJDsUwRCESSMiYWGGl+amaG+bHZTiV5nPbiPE+xTgjTPD7xCMTcjtKrmKKe++cTyaX
sDMWbOpaU9sdzWqpxiu3toKLNK778JSndmnzeXs49FEyN8SyxBygjMOaNpnSGHO/nIpmz5feNPvO
jRm/ozkXcYYTUTuqHrjFl7D37uDZwLpK7aaqL8Gthfcpn5VOmRrBWNyTmzTGB6jvEiftYiI8PXNp
32cJsaZfVqwfBisYHp2I4G5h8i3zvKqvGpIlj9pfUHGZbv0sMB/9ArqsqdVcAPS4OJjRFycstNM2
Sa1s3Hem0QRlGwX3avR3dAfWjYlDeRkElXdTTXq+WD0zX1pj2N/Lmt0OEpYmfXic94rHfRWsa3iz
mkhchMgFr+yIbYu7xFMmH6N9OARFnsh0rC6CPuUcW7PqOqo1Pjqb5MYtAvlxhF27G+F97AALiNSB
fP0Xs0Z9VeZW+ak0oX1j6Wz40S49VWJIjf+9hoL6Y+hAARI7FNYT9NqmTgRf+dkEdXlwGhhWXVGt
+75q6RocGWnqnkIc87Apj5U72k+LX9RW0rCNXJSwtJOmV+c4zYftXHnqSFlKEKTAgpV99K53guqJ
njU/MIVXSQ9h6MIYmXu7kbPycihsc/Tz5YkQ5vlyqJrlwh/gsu0Ka2XGrE2JizQbI9l7wWUWefZx
6adop0X7yLFT4wJtukdvmTLs/RiVNV2af4L4a/ZRra5jPaq9Cx6QqKqjPQl14BxjJtNgFhPk4xjl
wH5YinCf00LtoiXwLkyvvo8QRo8IHuT7ee7fNe3U3GTwz+jJ3HBXRZzlFZKIndOEFQ1ZE4u9mHvv
wRT6IZ29/LK0PQvSbXD0srDdSzhlh6yznSsni5ek7IviuRm2RjZs5G3TOlXiaAcbiXKsP/TZQO84
eyaZvan7zJ1Qoi6xnk6ymRY6yTK4DAkFPc/N2F3qdAi58cmcXIFlNHeiquP/n8So5adsKQT3e2MS
84JBsP2N/8xivP8CCSViyrVjXAPFZkHw9yxG8D9E/Lexg9ARN+ZN3fafUYzj/heYfsDxgqIIvYAA
DPwPfwAlVIjaCQIBXD5QQP7WvxAuBdANfoUVQ9fGkddj/+Z6Dgm2LxHbsB4FLXJKL1AWnTkttqGg
cYW048u1tpeIniXDM9JMRZXfaoUhzt5V9YB/AkPUin4gaIOdEcHwMdRtwWZXzdl8F0s/z6i9Yf8V
SaZ7O7rC36wtQQUFjCPJ36hshCIjjW3Sg9YgWBThUF6Ei1f6u84uZXDrtXSkBLFLC1lBYbMjNspa
HPTJSLyAgTZykLEcjF5xvuRDGCEZqkSPlXvr+bn1dbWKgKJNU6FTioYLxEjas6okfHTnNoCkuzZo
Ov59jYeTlTdX7PtoKsDkPUvlTcJIgmS9MhXsMthyx8N+CYzCMKcMZ5WoIsdczJ0C2tDALjqo4n0V
LBde69WPqDTE2cs96RxUVmd3w6riv3In8h9lpqJvXSriYTcuvi4S+FpTBUihneAxFVzyc+ZAu0xK
bzbN7QI9q4HPV9WctBLZyl5vovZLr24X+cFdy0Dt126dxaHC64LgeMqS9WBPOfPp0tfRJylH1/kA
D1mvt3456Js4SCPDO7RqCqRi1OtV3af9eAd32643ZVmk6PdEdS0C1ygUObN5bCHB62MfR/lMR2ja
9JMkIMs7zqCzzcXIjg7LPOhL90DwU/80wNlwkrWPwuc8aFM4cgzEP82Nr76giLP8g4Px40lHfdfv
8q6NnkcUOgNFakHpxYbnz8iCGuklLeABgAYk8+vShz+bOJDB/ePAsGzZVd6WY2kvwQScoht2XIOk
Cg3TGJiJUY4eL5QkqyifrIL+fy6Kaycd83tLFeMPx/MeFBhgleQjsSK7WkW4O9VlVHzQWAeTALdB
+nXtGBc4cxhgF67C/Qw7GJS98my86MPF9++1N5UoX0ptZ5TasA6SqYa4Twcxj8zhTWMeTYtocGd6
3T4LZRUDaXPKacCq/fV9XwdAfcZxiuYoXAkKULcTPb0b28P3XDTpczo37V3oes5TYdNrHMdsIyjr
sG+nfTClfsWfxfw14svvE1vbYjildqqxuFziLRMWUd5fnuV3d8T06CxhWGcgBU4yUnt7SBmwIGiV
K9OPopRXQg04/hW2kAVh8iMYgp2CmySiWCF11FWWPjczuspT10iBN1uksw1fQwTyoc2El+/DNAaJ
mJSo3jmlL+7TpatuHGtlCJIPlf2t74GPj5zTpknGqYweQUCD9ypQ8aMMw5ryrnPC4hKgWMnLfK6b
u56Wq0qamgQEPrmw7AgjiLLvtJO4rflDj6VzA0le7MY+Wqi+3a1RTI2pH+Y8Aw/E3W/VD+TUZ1/g
wfJ+4rosPEAeJ7L3wQKIn5iiFk5SBwYzk9xFjkW2StbfxlHZPNiCqx3SsFw+rUBv+d3UoE5iHQa6
uh+MN0CwwUYfkRRl14Un8n4+baQjdciGwNQHv5wB0XUvGaCidGz4oPpgYHpSeJCM47ShZq00QcKJ
FesNnm6draadytw+AueB9mSIrbi7GAxxb3lyoi2qp+J2tNDuJdKB8YCSJupSrAHdNDguoTV9sexQ
fmm8Xuhkni1MDwllyygmTeGuSY06suTPTJElQ1t8V8PTfhojKJSdyWCwZ7HfKgZvnen2Y+C59yxY
4xyWtMEQM/M8RqjFwgRuX/ixsPcdH1ybuC7zsV3qIUzdLUFUzgfITV1+l+Z2TrmmKwA3EWb3Rd9M
AK/pqo+t6NmTe49XEC21hf8ZWrLmNl2DVl4DE6NB7Jcy0wePM0hDYPdLvP3TRsVwwpsW0lvPotBF
ZqDe93F4Dwiagth3AWLWWnHesaxN8aUo7ELvhrG1o33Mp/bR8wJFRCFd7lXaCGc8VFnEZAEiKyMl
dlOb0bPNUC5Zejw7E8WkjQGoU1v0fZlkYChL0Xwqxjxt92RR+E7S88eyQ+bWfRKFjImG09UGRhc2
cpu6bfwvucrhQtQyLfZDUK75lradw3ELQ++biQugeM768kvkMypvL7159Of5UwrOLoYkyAfn26ya
9qzXtagSoInw0h+rZjqlcEt+lEbUZ98E/oNA6vKl1mJ4zi32wt2C8vGbM2orTRZp25+MLKksEffK
H17m5yezhvK6Rj/4Fb6/vo1Th7kJOZ0ufsZ9Ocg97QAztQJU8n5hpPE58Et65CaUVZwgJQwf096d
ZQLPcb2vKMV/VJaargCZioJBtadOc10C5OdTGN95AhZ6gsGVg4/nINBTwmeSOHLmk3Pp65A1o+cK
GvzKR4NNtZ4nd2svg48VAwcGncMGX9app+D7lBnyO3xDQDgnv7Jvc/SZz6Ox0A6Qa+p6O7+mUQWK
38bk48+ROeOMLQsti+alSszf43Wvmgr3L8AGRayfWRXTXcb2jXm3ro3PSB49m45ustiZqpsgsyYS
zthA0/ZjUEPd3c8k1bEGKpiXF9CeB2b/cdbY0IAtv7bfD0sfObvQG+pmjxITMKEKXFKc6Hfq61bl
IDvhWjrPYZTN8zdnYap2I+u0tvbswIAc5ifgscxV6m5/c1l39ZK7T1lt4dfi2kszpmxFCNr22E4B
wKxG2enlCAs9/xysysIx0wKb/aiWqZXMMUqmomkxZ2BBBBgIdGk/QaL4J2CUrxDivzIqGV2I/Ruo
JP9GmKa/8Sb5N/o0/ISi+optDKYVLMQTXMINr5piNNwzVg+NF93EhUqXHypmrnQe2SDglbhNNNzC
J5DDbfoTM8vjygFAa6gtgNNw6wNby+dOh9cQv10kyWsmsxsB/yJ7koMFspErtAu8Or8hXM9L+aEi
1+l8QWqb5xrmRZnrfdNG6foq+4kPhn5skzJDOW3hgrphiOlPPNFeWLsXNfBRcOx/Ao8sU0BIdw0K
5xO8blGcsj6kFGYh++Yhws0fxM33Z6aDJZBX+AXthvNoUsuIU4PQ+4etcc44tYh7F3YJJNpJk9p0
lGJlMe/VhLb9GPVTqC7aeqiWS555RWKBPRXjDvlGr+5KNp76Oi+F/m5RRt9G0CS/hi0ulEcHPnxx
dIZxZEYXTfFymNuiFbs1dKAISD/I/D1Dgk1guk7y3KGAcw+LdvAslYGfAWdyY/WO5GhsliJKbZMM
Xdg/sScU+uhPIyJv4dgFsc7uPEV3KtR85k5E2PXBo+zoqdZ0xhQ1hRh/gJ5o/+gR7lDBx0VL/V2t
vXtA69KLRLY5WT+QGRFUFqQC1icKBG+DMA0jkjSGOZZ0nJsPXozpccKn2n8EHyryowbD9HfDPMOs
QTVggkMXFuWGIuY/WoH6leCagMy62HjLtWIs3CcjJbXayzb0skQOIzDX2AdznAxxE0RXTp7xiIfQ
zj9bTgdlBXlphfUvTLFm1/pwd5KpR3D4ztVDpi9bXxaG8nbR8tqb675MljxFArrOForSeJYdTX1b
rl4yaV21tz1iYAYvqEbFdRXLhSmeO1g52Q7hBPVEOrPF1JK3AMYQVP7BQ2OSE4ZTtjVgap+nO+UN
1ZiU3dLqHWPHJdzPZc6M3h7j+Xmy1poqeszl96yDmoK4s+3Lp67uvAUOTmbRXCxj0a3IaZ1Rrrte
hlOkmauqADtkOSltsGz1w86ZjrQdsV/vQz8jRiZpjWulh2VxlYAW24bhXcSen17hFlAO53AA/fkc
+jPy4107uKXT7QaKf+8jpWfpUiAMXaPWv9nS/5/J8b+cGF7w/zw/OMHg+v6XRa81/qV/Y3Rsf+8/
OgQmAjD8XSgdto+TJ9Zl/z1GsJzgv7YQ78CGoME/hBsP5L/nCMwYIAw7NpQNEk/dX+YIGKD8HwkC
c4R/ZX+ysbr/L51joyZHjCRc4aFH4tsXG9/+F/MT06fL5KTlXUYlvEClUBtFTcBjTflLh85Yw4ON
b4CV/PKYXqHx/3QbfHndiCmJwOGFau6nze0v12XeJvupK+5yYt8deTsBV+YNPtrDfBMU6IdrcRjT
TSXpVo///tKwUAQJQ65tw7Xhdfx6ywtmFDVclTuqhwECS9dPhzJu1yMTSWeLlw3z7DZaC3lcM6hp
CQTyeXNNGkT299jtN6egX7UML1wDfz58GP7MloS/KVW2t//rL5mdMQu8Jb/bugXBJh6Imihpz84T
FN2OTqJxdYZ9HbTO08wWidlDQ7+/c2IkFmxYUX4tSgs5fhCM3VvJeK8sjM1PnvXq+rjjuJtc4JcX
1DJqDcwan3MUo0xY6qgd9mjvmofFKLMcIPLYEkcA1XZvKDz+oUMIIpwUgpB35MBZ+ulj+cuF/SXy
mlxmdzZr4En6Wj4ZGQf7lHbgqnYa5/PU+OE7K+7lJzso3/LJ2l7+i3Xpeeg9tjt2EQ69sMlqbI84
sjE+l9mQf6LXVU+CNvSYKZGd/rwO/6Fk2e4TLhcNIvgGcoffH7CbE1SwWuk5RVD/EDljf+E02nnj
Iq/djs8oEsEMuj6oVL9fZJJQV7LUPWep1wG9Z+bBZLZ9UL1SD//+djYjJ5+8MyalGwPt1/VST0Th
FW51xyxMf+zRwN6Fcdm/IaV47XYiwj4F/gF+wHD294voyq8EUSp3rRMvfdL7eXNp04Xel1Itb/iF
vfZ6Yp9vks+ULfjlt4nMEPFjUd15A6F3k8oJE2wyrc3fR+f/uAe8ehmIeWzjHsvtpznVL6tdxTOV
E65NYVytH8sG9tq4VWV/fjcvMiJ+bjQ+u4fr8jWjbYs4nH59OXMnsw4m+52kc7D2fdhP7bFNR/yM
vHB4bMlY+TCL1bf3rYENcRjLiDCDoRNOeAqo5t4yE33lpn0PbQ8jdY4f7+VNo5mVPvD/eVTtcFnB
AbmYrMoc/nzT2z29+JLZWreocKIgvdB7oRTr4KoPeB2dhYBKwphcYwjVfs7r6snEwxsBfK/cUCA4
PP0wsGFf2psA6Je3SO3bgBKY85xW2SUMDfjmbua/dVz8U0bEEY1gkdvBMRDC5+9XKdscUmYtzvEy
iatmm9w0A5GzLC485z173PWp8A4CPRytS1r6j35ADsbgle7NyhjhUhR1+hFfgPIDShwsSQeoWXh4
leW9r+P2jZ1n+zEvHj97OAsaFZe9GYv//mM9LboevOAciMG6W+XUPdHoIDhacBRolsxGvmL7939+
5a8cHb9d88UepHLb6FJ551Lwm3bFXEItNKa57iLMH3K3w5sVj8OQuCm/Xm5Q41jv//wDXlsHoSt8
5j3gQwwLf79p3THrY1M5h6lCXmQNI146efHGYnutbOCzwTWRYFeBoGz7Fb+stlE6vdMq+0xd4boH
baTQe5E7HhSkNZ4eUQXlX6xuHD+QikZFg4MHcp8Be+KDV9pYIzRuHViJthooVH++f+e1B8BHBwAW
wBIG5fr9p62OKLuNKsA6jvbpIPN7dAj1E/MscUCbX3xi5AQrbhyZb3OObxN23znkxVTwT3H8rkiN
84NR65sGza+cHEFMIWNzEPIBRS+WxoR1xDzG9lkXpXMFbUBs3gfTdDVOI8MS34AdDKP8ErRGXg/D
XHxGPh6i/uhHUKuaGv4QZIO4NF1bXbWN1X3884N79bkhV8ZraysLXsYgBh2GVbQJZ2vw4e7AwSOe
N9JvaEtf2RFDMl2pBDxQNbSIv7+cDCU/M5zpDHA2VfteeflDY28BV2TL4zleQib58129du6EPoTI
raCzgUK3t/LLSu3WCcjBGc8G17drR1UMw6vS+zoEs3g3w14iy9bZeM04wzm3XuGYC5IKpg/pClH8
jaX5yhPmkxR8NhGptrDnf/8plYSlmEdY2GUW3NNC/7CFqd+oGV693023Cz0fz3oEpr9fRLXCTat8
PDeDIIcjghwERLh5KebufbEMM0dvjr9jk6US8eYSK2u3LgrrmGGw33j2rxwWyNvp73xwahuQ6fef
MqghhE03nOecXoFJ+Zdu1d9J0XxKsTGElXIaQ/etA+q1Z8z25nIAog4QPx/PL6+7ghYy+rI7u5u7
u9UNsPFKz995Tgx24jmXHnkM3La4MfX62dr2SVe/h45zUI78mm01x5/X36u/Z9uIWPI+1cbL3QhA
CNFae47XbLhkebf7ePHDN+76nxeJQRw5d35WANgJ/P6grTYboCT158aI/AG4Yvzo5DL413cSo1UW
LKmIngHhxe8XkXAtm96fz432hmd3Dqqr1a+6N+7kn3skF8Eily8WXwQ2iN8v0uJ1afnBfFb2LD50
alWX6bq22a6c/KZ543N8YbW9laQ0JW5IFgC3w170Yn0usHyh0TCxqot2wdPKy97nxi8+uaMxuIwY
HHdEV7oPdtpoDEQz89eCv+hV7OItMtY+pELchlLAXwPbcFZLVR1Gd+zm/Z+X0D8GFTxuMomxiGA+
gq/BP/YN308h9gt0XSZ1sRvSzrq346m49v0AeV+EaRnExDhu3CSYGd0mgVqWCyiAfv0v18D2S+gT
wpi8DzyM/2EN4JoawHc5B9AFdpShFXP3wn7jvbxcA1tHis8Q2VHsYUysthLrl094AbDf7HDPczvA
EJnL+TawTeItbfnvovqokrcrbX0vFUxAH/DiSnrA4UmxABo0we/RacMdgfoVXiGPxW8PBefGDwhP
w5y/H9opf9f6s/VdxX18xfR7/fjGa94+oF/L1Re/5qWPfRFmWSDw2iu8cbzlEGnf9WLW72x7vu0t
Lzj0+MI/1EEB4X9Zr7pMTsclMs5FGGQCLYewquWN173d/59+0YsPBAl1USJBOjPCBmFks/0GJbCG
rYaONa3gzyjH8w9VlUOt6Pp/u6ttz0PgyryZnTi4FL2ol+ADRbrwx3PYOHjFI2eH++g3b2w4L3uE
nxdhq0Hp5kOjsoPfF1s6Wf1QVyyBTol7iToaE4HlVgzmxPKGsjO35q24xu2pvXyqZOmyXYfbEOGl
DXptAQLEqj+PY2SDZc9C3DTjsn6IYmTLPGWl252wZUZ5EBX3pRkKZ0/T7Pm4IaCMfuNr23hi//g5
PgyzDW3HAPul3YVL0LTv1CMdSxZfrxN0S7i2XoASq7Qe2d+cBO+A8DJuPWgocdDsNeKlI41B+042
Xf/XG1/B9sBfPh3qFhdGG7ba/Of3FwLSFcnAVWc1LdYGZObjF6cYQxjZVJXlTrf4QMt+GfuDYRQE
zht2wfcOs4r+Cg9TrJJXHENJME21PpXFAq5n1bYzXXmk/H5/47e+9ibZmNkS2Qwpc17sH5wa+KrJ
5jyFbbYe3MrDhCGy14j3NeOIgxeEQl8xZBh87uLRVu8wWQu/uysScLgXgExvnBQv64BtMW9tGYY+
vh39g403YByFN193dqx+LdDH2LBJoKBP/y9LBgJhRKZgSNkRvPho6shtS1Fs9+22dHzs5iUyOrem
qKraaJei7r3ELgy2CIjbSuQNZt/QUnq3PhdYjDa7tJ31vx2bcvOY1dD54edOOsfLHwUBJRNrFN+O
0RLfZNDo3k9Onn8t0B5/+PN7f+UxEwmFXwFDU7qllxt1mKeY79bWrVxCDNSbJjiYqrfe2CZe+Q6Y
MhK9AKUR7MXbTotfTsGQohyrn+i2wx8Cty+j9y3jYtLmuiHHcaGtL/58U69UGbBCoZM6FGCCYvXF
Bds1nZphnm7HQoyP9tCRXbq2M25tc6Q9ouYwabeP4xojqIvLCSNx15mXb+2UquKNY4d95+UmQE0G
3rTZACEnBiP5/ebpnnKjNWadGAuAec5Tnx1ccIZHM6zxo++q+YHaDjQir6i+nj0PTQIEys1Y2zC6
gk6YYW9wWzZpiuNCHKJNXVNi0i6bOIMRLRy5Wp9tGPPr1dLX9hX2AOjZY614tnrwcZmt1yab8ItX
5uysXfWhL/3+GTzAUzsfdmG3G9cI79xwbb0GIgnh6Ae/Ca0n3erq/VRgd4Jmp+uf1WhnZzmb5dkP
RjJIoUGMzia0Ci/MAn3iMmsqM96qYDLzsdd+87xA2sd4g2FouZduo+9HzxnSXVzTYcDgFqk+2hCa
UF8JUX1Dr49RLI6N1n0Pdt9iVz22qPQpXi6rUs5futZdqj2e1avcyapCbRZOrvvVcVFckswKxR4X
uzW6KwpX9jsujuMBuH6rtzh5rYHLXX2hWtAqRI5lHsbQmgKM6Gmb2dJOcRc73WGOoApBU8CJoHhW
Ffnfm1HF5EHb8zhPxLws7dGtImvZyXjAZL+ZNgpQOU14AMDOjULM8lu6ZmsjGejoYvAC4d+muNqs
0NI3k/tUW7F5F7dTdHLTkf977A1KX2D46Pxoy8LexA6zyRL4j1uqbprNfWJv2zNukCQqbZGN/5u9
M0uSG8my7FZqAYkQzKr4NcBm83n2H4iTdGKeAcWwo1pHb6wPGFmdEezIiIrPEqkUyR8y6OZmplB9
+t6955K8ZeE28M3ebYDaVoYpUVMBlA/sLMegFRJdnj/16YhrJ7Xt7NFUTgulWyEAwiFRMXhHd78S
/1BfNluLoJ50ozq+nWDxovYONxXHJjB/884dEQVe2x3mXzwnyi3QynRGjot7GNoDWNXlDR1+JP3e
jAHqo4MtCUo2e8aPoJwJRkECZXx2hDxwAdKmd/hX+XIq9WqG1WuHBNO7GcbeJpnLAoC76HMfUFL1
0KMw64IZ6A96R0bvBqwMw7mdkVTeR0vDCtLnHOT60NSoRUNvEp5ftV4VBYxCWdVeWHeYqjuJKmt0
rJRwgbk0Irq8ljI3cU0rFen0jPhwGI3Z20ZoENttXGi2dTFBig9BXaXRh93HPQQfqxQPlTtPj9Zs
usXOhu+gdgy81rSHdMoe9QlyMNb9LEHkm3TqVoWjujMqBnObgaO/2CaTZ35zs6k2dq3yzC24TXUW
DrRIK0d3il+rO1SRFVvH0OHHAKgN3c041ukTGl9ksuHQxo9JUxoXRLDauXGjuMSgYqAbL2Q9uEfy
mPvHfvAS0gfCDklznDQjgryhf+51SQgN1h0v3w7LaLOHoDCMghpgxvDrkfq/8gXkC7Q8/r184f7/
/CeF/E9BL+s/+VW54Di/MCbnxskcZW0IrD2kX/0P/A2zH8pojgrYaT/O+3/qFjRT/wVuxYpWxJ4A
JmJtM/7TAKGZxi/cKIBHEG1KI8O1rL/jgPhRHf+rXGXeYqyp5y4FKyky9N3XWuE3x7Qpl95NV39P
STCsdi3GDOK/BK+lBWqi3oaGovH8UCXAZLeVh3o1NCGrnI3WRnWEunthJwkxDO41VSEZDJfS647G
ZGIzUgxK8pMwNHpWtRNjHpUNXJoNgI5cBB1DD6A8bWzelq3QCLePvRK+OERsfIaFaL9FdupZftEM
1n0PJoLpOeBa9Iy5h501GZG4A022wKZb9Ws3uNXXSEvEF7tsq28/vtO/tbz/x8E/11bxv1+4tx/t
RzR8zL+T3Kz/5J+SGwerjSMoqEghY5Xy//9auXgJf3FtNBuQKtf1y/X2/0luNMP7BSsuMQ708379
y98sXfELXQpWL/9b1zAozb9h3lkvUv9auS4NPHttsDCQp4ynwfTT5WXOKmmOKNq2AAEfSvS7+GAK
i7CASAS/+WBuf/2ZvxWZ/PEruTTajHUOZ//U1LNVBkrMTqH+iHm+5lri3EIeoBaayPn8+y9FuQjK
lE/QQdL00+No20NvEi631WPjNs67ZOXH3Tdt+Bekyt8XqL9+eJbFtc9gBsaA/qfHnklr01HBkPwy
oQbwO0SlIA1igzkf5htUztnLn7+x3/cp/vmCDtuV4JoJTPanPrJKwc7ZaZJtnbLNMUjJ93RM2ysk
tPYOrbi2ceKu+4s6nHbr+j5+t0ikve6v3moVI+Xu50USFh2m3s6KUUjZKF7UnH8CEAi3SVbGB/Qj
8kFN9Xg9Z7OgHurqQ4Lq8zTVSlyHYnACp7XywKmz4sXjFr9D0jKelNDdW/KIUJuSu3OJ56E9erpW
H4zIFQ/QH8mQNCawk12Hu3MpqIQ2RVUTD6ByecJnkb3lplNshcnJ7GdNWYFuz2ocKaoNyUnMJ+M1
XIhEb61MvCm6t/sYmj1ZBTRHb0hykV/xuNjvNl9dQgUP2axoM0rHfujnCxFT/Yeo8m8gglJft8S1
6kR6TkxP+U0NwSVYrD7l8xAC64dj+E1hTWfuAvlBQlLfgDvUXoCryWtHNCM+VwUzD8ZkAn9eTM+l
cLo9c5jkJhulSdiDmxztFmaFoxcfetWYh7AZgXc3qosQF1XGB14Ag1Z45JCwPGX9wOh6/kp7ELuJ
js1/tzjjsNfskAyAvFAq0NwBEp2X1HzAOYasGweEHgKtBgJ4z2nqh5S/lzh3qhWSpGcBwMr2VeVd
dm/Y+fgo4to44vFwAu4MNPra0vwC/1PzKbK5BpZRYgVLmGBCNiMZaIlOAc8V8WvkzhiX4tB41Kx6
AKJQwZXkQlGkF7dqs4Mq8hAfrtThgzQRk1mvO8URcp00b6PbHhvZ0RD9ojYGf3gYcPUZflrkedBW
mLayJLWhACJqhrNmqtPKd3iY12AG2ADlaHA/LcSpT534LYKojPIVTaq/YKdauw/Tzlp068Ssqvww
o65F7tun5lcVGtxwsqIbDvAE4U7EPe6c3GzlwUiSFE4G2QXbYYgAARWV2utVckMvakHmsAzferaA
UzF5sCV1+u5kQFitcd/rALAHXe/OaQjr39X5cBekKPSTl4YyNxtjvHjN2Pm1meZgmvrmtXFVdHRV
amG0V/F2wBcnoCSpJcgVShxVJEtgARk9kPzmPPejqm7N2m2Ar4CyC6s6fJH9glHYTN1XjTwBsjvi
7JkxJrkfWDDeISWJLfpewPBw6nFSlru+TMSrUblG4DAteEy8IrovleNClbK9p7DIzBFPntx3kQ6X
hkCjK52nj/xW0JxP1hLrN4NVh9f4YSRt4KWcHmIq8CCrxvBbQmDhzeSUKZNFkZ29ZMruNKfrXqUF
6O7O7usm32r8Gt1XLbbreGvOXpFyyaSdthtL1esBbsSlVyio27C6R+VsNftIIZw/SChcxZ2CQhjj
WtAa/Vvp5SMoJaWGcF/iGgSB70hAInRLquoq1lcCv9V5gCIziE6biEj7b53yBrFj5BvN2yhZde6N
rDKyLxyLz3uJpowu1tzb70ujYZGczEWIXZkhwg/g1NnjyU1qAfknkrd6XxxESityn5s2rNrWq23s
CN6spQfCWqbiQ4p5eExUZWeB4y2Z2ALxs6+kXLpizecpxlPsjGF1KhHVQD/QbbU3ME9+FOjZXOJ/
O6fxQUdMX0nLI2VuKDvrGeOZJ06ZiPvv2OfmB2MuYusxzUIk8CWgSCJOCnPBOqVp2QqZJ1ILa4Bl
9AEVQX7fRpHcaEn4lMDN35MRkW1c29aAfvQXR8cqgW0W12wnwoCeSLhTJAf4rSfqgJSFUyTjXRMO
LLhyDp8tuh2DX6TpdzvGYqLqGEhP49W5z3Ka+A9rgJW2Rq5o5FintiRWlsAv/awNKEBCPo+jprTP
1BHq0thafdsTHuLjn8JSBeP5UGko2ln8DxnLq+p1f4xg4uu83t6Y1hFE7D12Q3fTugAgSi51vBb9
6aLp9nXknvAqNIEsBwCJoW3cmPb8PKyf0RJDJpFb2bRn0Y9nNwYbU4tzPuXP49i8OhUBMVNI16Yx
Pixcc2h69karLoZbP0k9Vk+cQ/tmdg+6G+VH0g0dMLQJAi+MVqt9M6IFNRyrstoTJaPRB12es5nH
ZhNG3CDF8pEn7YV+zBWn5L732u9IavaVZd/YqCQJNHmgUXRHxw/8lm7vR9faJyIe3gf2hk0Rh13A
jegoFHSljGyda1WG32N7fEza/kYYLBKvvKvNFRllttsq9l5azVxv95Dd6CsWu6jr7mTNOlLLQejN
Gf/TPgR54EMc+ToR41UPBEt5n0M9kwMFwide8ueqrkn5dsBeZjn409XwHBI2CHz24jjTW+KSWcWs
XXVIuhg/L5mxXV14dIA+ANsF9mKAfJxvsHOcWjQIG9zY1JvAa2wsWV2L5y8VN32HJ8vR3euoMjn3
reHKQUrzgEhwy1By36jpsVipcq7TVlcNSQhFW7COzOLgDMZurj3gdPn8Fjogh1I3PwFv2xKRBnvC
YA2HEMb9UXlVMFaavcfiUAXRpCH/KEfXN8Z2n1ay2XAfnTerybqSECiY4+yrJsYSPbe3Wpw2L4YE
DoH3pL0ZEnFrKXvg4jZZ1SVfSJEzGzvfwdU/2UBLgrSJ+w3BT4+JQ2mo4/xwWy3aZzkoviU5Mi44
O138gfv8W2npzX1sR1uw4AykTfOUuhFPFP3MxE0ewJic5yayblJMIL4cNe/AC/Dm03IrEPzVLTlV
otfanTbJlzmcPyG/UKA47uAPFY6cOR5yH5qoYkJsiDsTP+x1oqdFkOfVRLesva6xZmwmQkXv9L72
jhjxXzuoQD7ukrMnUmLkcp0IrULfg03q71VLPElVNeOu0EIS1czxw9Sm+KoRizgN83gbJuVhxlDs
2625XGWac2ykVsEfXo6MRaZgEtq7xVl/MAZc14U0rtTi3pXTmB0Qu4MWBtX9lunSj7X6Oo+97jXm
huSPbU5kDG6mORzvy4KQ535IXnvP7XbtFL/OaxbYyAv4zPDvOpU846a5L6R9RoFF55DWEos73NfM
3q4NoV0xrcFL7uI/q/r4YZr1a8NSR6uo7zxrPg1Jd1FGC+kY7NgEfL8c900lr4wlX7ZSLwgQi86u
3R4wuNxUjVPu5sG82M70WM/G9ywZD6RT3uPYec5z995y0EJn7UXk8BAhbuwU6l5jXiD86oPlk7Tz
FSBAMM9gdDJ59Pr20I2EYDU2WUSICG0576ouu6ri6DpPs3QnZXJdKeOLRSNzGZK96lMiPGe2IEOT
74bdEGtigI60xU2a5VskSjszM27aLofNCBaWYE/tgm30sV/0LyUqKhSKKoi1KQkqUkpZsmN86izs
0S1vPJJYhudpmjduXoLsGwdS6fhcOJeWSzMZF8B0XdC17Sp2hUGHAc66F5BbDP5yI+3BOPS4PH2Q
5bhEawsDJ549IIPmkwaIqYTov9XbhTAlXc1Hb7RNAu/Nb7rkS8yAEnvEvftGpn2tcSnsnGhwTynU
JzbF7imv7IcyHmgiJwr96QhPqYMCiMzUapM77N6Lj9waF7JpLj5yLLqYUn1VUYVRSdVXgztqzP61
7cKjzVLxXolUeZ9aLJpdujwsiB8wnGG/zgSHU9cvza4ePWPXq/zFYV7Jjxzf5sK4KnLOG+Ey8yLe
Fea92RkHe+kqLNRd+s1U4ou5Gts67Ty31UdYynk7meEN29QWpTKYwyjvd7VLh7xxiXRK4YfvWlmv
CDEFOw5RYFS7R94/b8Utr0FvfOZTd5Y62AblTliJGwu0TRd6GzPK4vPk2dRvKRNJhJnapjdzCPqo
DneA2jVAHQMt6BASxgGXXLmvFjdFhq3XKTVr1ARGYw3AiebPYoEwBkoC6hbxfmyZdbk186bZM6kC
VWkOKY5kwvjAXc7TqYs052vkRdljRmxr16XQ4Oe2eFiALWCTpl81xiGj76znIqL37vCsl8Lws4L6
WC+68UvZmhLyYBEb2wK4wUOCswnKDXe+9Vlk1QHS9+mxVJ/GFC8Xpr/Os4oc77uIYrXvR6J6N+7K
/poT9GcyznB+S7D3PgjL+D6m7/iR6fnErMG6Wqww3sGozq7z2Uw+04GWemDRJnvX4DH4AwwEjgfK
ar8nq7zHJ+gdSxlP9MQ7fT4mw+p8TidT7peSoFWiEArzEodTeup1QNJQZJugTHrQ7dJVO3dEqN1m
Vf/Q951zQyh6cdVm3luFTtZPet3+DHPDIOsjAbpVkO3lRxlrFHx2dWnZBfcEcWWXus3cB2AZBNpa
g3Pdl2hpKzNnVAIoLag1IpZC3VE3wALc51l1Cw3IeOASNROP7I4AabsEczfMyy68qzEeB5lRaSvh
jMdJNcNLMsfmudQM447mAABVL7ayK+COySOYJMpfDKpj42cO4e2sWPHVNrRqW3OAvkyswu9CDO1W
paOJ2p3ZMBkHq4Vyrs9x0WJDbx1yYxklxuSoNdFYEB7Is3/KxjHaw8AXhwZn8pUT9vk2T/TPoUNg
EuleH9iEeT2m02TdNJ7RPEBv0IK5GynPCuMYO0sIoEJ+U60RQlHgHGJmyRc9mS05u3U1nx3Y8Pet
U6xdDZFOzb7DklsGmJ+N5JTYEUF7PGAxVZN5m+us2/miFygO5feymy1ZbVGSaM4txLl5Hq4wf0DE
Cxp3ydJAFEBs834DwmCEZjJnK55zxIe/nQj6reh4acZVB0XNvnUzabz0djHbG2dKgTEou4ruC3u+
GI7N5lqM3VGPI4wDIAGyfW828qWcHfRfUBJJIR3RwwlIsi6/PYVobOGmaM2dYeTNpZZmvHUT2QVy
Uvq2mnHdOjLHMtUU4X4oXGeHzG88qEGnPFnUtrVmZn+xFVRjXe6yooSxa6S2L2E3BPQJ5QVEjtzA
WrhtRqolY/K6Dbe2CVwU0AQf4Ga7GQVfV1arPW91OmW2rPdc+R9mJpvrFyyPRIe70D2abdqP0VXa
TW+2XD7dBFjoanjfKLAySNZj6xTX4R7Xy73MuOQwiT9FdTECq4/UZULqEeSL4exIvcAtWw/DCfdK
e1X3ctwP+YIHerbzU5I2BhWmZb2GnvsVvzb3D8yRga0n5a7K3WGbhMMMLtZ+DE2K4NmBy0bSGjcK
0mf8evJiX/She+5NJA3gY9RVS4b6LqwxjPQVwXE4tE3OymXSrodi647S2E0gYwKSPjOIQcsXr41Z
efak+wVKfbLPGh6s2QStVsTunWPb59aZ3a20lgu/jwO3DcQXAJu02ZChUQU10bGYAMWFR3niwBTA
ZDJSEswstm/aGpIasIgjsMZ+F9mTd2owlc8bmljpSwfGy9oQWUeebpt/IVjTDdy8z7auNNQWEl21
B75ob+0ucvxItwrGAd1HMi/lLpYlk+JEars4jJJjvMjmpqmG+xR5GrS46FnpsFMEWIFt28zvII3s
Ta2rcEt0g3fgeRcHmLDz1mw8Tmul76qCNoQqDet1LkqCbhQEt4k+AcIC65pW53zd0KkNuFUWAVeM
4exkEIAtWKeURI4z70BQbSoqDr8wWJiRnoUbojJo3UVaeOai9qFDsWjdkgw3tuZxKfLrdJrlVeKF
N9IBr++0pnoD9JcevTnGWF4p6zvqwxD/ljGUTxjYodkW0V3d68lFaiWb2mJ5OwUI/IB0VH8z2JiP
daa3QV824ootPvWdRnYHrjH5loOAaABm2P4EwG47Q6486p0zbJkBT68L7dVt58r5Qh+8uEmnceai
k5ZftDAc70BrOcQ7eU765vRlBnnNCI8hb37b1YhQG7O3gSLY/OFQxMXJ1Gex09tev/dqB2333GqN
HxUa9r0GRY2pWe6WDMbhoSw168xdvCYjWTQvkRaNPrKg5iqFzXDUyDRJN1jzaWym9cDlKPXqeFMX
MrzGc2mAw2kI886W4xyS56ksweq02jrATlNsojH/MBPAGBwXrLeieV5s69qAPXfD9Jk4bOFRlcEY
SieYiGOeBNnsiWeMokBfFlyMuJ+0E0aEfLMAtaEJUT1lNW32BTp3WMUC6Rla7Y3UNH8kYCeYJwvp
gwNDyHHSQ9cu4HBH9GrkjXpg7BQlKBkxVDeKlWJTKHfGOxKF6mD1Bk1nS2s2PE+3gJ2w+KLx3g0Z
/foU3b/vydq9VU1eXNutdd2S6QzaRcx6AFTFPWpV8tTnBpmRYFu6kuRb7IzUf3ODWqAEQTyxJGQL
bNxSYJd697nRrA4oKaH3BSGq3BLHrDx6A76XqX4TqQTObN1as3wvJvWFUsqhxE3VvhllfxPb0ze7
JiUxtTtw07bg2tF1X0CwBoAF52OTaFzyGginBgEMtzxz7dUCtOzScsQfitSAnwYa8xA30bR1aysD
lSQ0/Zak1uw0j8mVk8wvVjN/ELA8cGMb54dy0bt7e6TB0UBan/28Rc1k9uZNPRDbtoErKTcwm3Df
JuN5MIdxVzql9xJ28/TCFJ57lCURQiHVGfLE3ghi7zeRXDWq9kSIknwWnnuuCNrY5UUWgEjlhGsj
iNFT80bcUROY4biv1XQSIj5QNAQ0dC8zoqD3ZuYczeI16Lk8KDE8wMHY9pMMimy5d8EY+HTgd05K
KyTRK9zS6BOUC1zeSXuwA0lyNxIVTgM8aPlHlcNaTIfmCPjiKCbnWiTeq9fq53SEF2ebUNPTU9TY
B7kUj5Oty12Ophq6xWGo2C+95K7ThkcV15D5YUJU8kBPdRdPxXagHeIV6hSRaZ7HBIWExmfPgKAz
BMC37rYkOOkdM1jQjkYAK0dxu+gCs4FWG7XbrpqXl1QUh0XBm40dGBXQF1fpYK6d24ant/TOljB2
RagQwSq5m8g/YWXcIpvaeYRGgyEN4qR9I11809GNQVrC7hWdCApAc1LvMqKUbG3u3xSgyDYzH1zk
H3W7ArIRNZ5mz30K68FHHbrN7YFVtAQe7LI5qylo43Aj6Py7JuebgA1L+30TFd8Kq26up8LrgNRX
AafGaTTH+nW0rFPhtHuwy0c75lTHSnWM4H7Elb0hsJ4SoVSXvir3XExZq6F1KXvApcSuTjGEfX5T
+C5vddoGEQkOnB9BUda3TENfhcY2KIE58VReCqe8LzsaSHB3aK2UbN5hvxOVwVTA4MsYCG5xL5Po
SIdRPj2PW8uqLT9KgSmhKRG93GleVl74KK88J3zs+5YqA0+DifM12U1JdmuP9rlJhwwvfPfohjmp
QTHd5YkfQveZy45nqt0AGSUi7ApUUfEQ6s1VPtP94kQHjBEskKqCiVh3cLHWHSguZJDe+0ywbs7D
F3F40B/VDpOZboFfmQSOT5cMtx4sFfYLeaUN9TnvQEY5PMsaesqQa//AM+ZB0SAyYQQwxSl/V+fR
xVLp+9gNt/BqSRIy+5OZEnFhOPKexvpMGZAHVTj0W9dxr4YB1qGmrQ1MzDFlpaY7KzNpaxObZC99
esuBf5e7/VVLSbnoGQ0Ek9Ya7z5TE8W+159VGd83ST1sWqHOdd4Rw0sjFgz7Pom9XW0bZ5C1pd+N
XunTdkI2X1xsq8h9NxrvlTM/kBsciBSU9KBDUbQ6yE0W+am9x24aaoAF48oadn2iH5IY0ywqyRN3
262Lb8uCtE1HYnir7OEZX6naa0CGg6wTZ9uEgBLl7Td9HDhdhu9TPB3xDxztilDxMnlTsbhjYvRk
OtB48nl4zy11XjLpHZlFPNrsWjWzQWacVyTgkJY7n2Ll7cI1M8qDBy9DtkuGPUbixUEbeuT4tPej
Q1PBHL3EN5Lp3OAwguC8h1PzJBftRpALQVoFGU5o/x4geXR+2AJ4iPKrURWf+MHATZl7GBc3nht/
eJ3SfPoupMpx8VuvchVvfdSqG+4mkOKys5PHZ1Rb95nb3A+YrvzY6U5l3V1z/r1XCel9riGfcqKT
94XZUz8JSUg2KPZigQPYZpfWHCDCassLE+zNWEznwhtu8niVzC2hfpH4OR6MiHs4lOjpelmYyo2y
WiMDlTk8LEnxmKUjntaQNkmGk3PezNy0jrEdGkfhAS0z9Gy+jIYOassjeYIA1YMEVclVtMmP3dyI
fTTZ8jpnDzn0jTCeCA8Oj/qqyyJPpQeMaPbeMZ/sxjeHkoaPbMt4P1LOvmrpnC4sOm85J7plXJmO
0/tZ3+XNrmog5xhtu5ZApDUxSGaI3OTZIevz+KFY1th0y0xvc/J1aZmv1n1rDEmnSBLzXs2Jc2uJ
WOfNJF50KMJM/1TKoxOjGQQ7ISpL4LuFSw3tKf6Sx1PYAsJadaaI3YY3bWxIb7LJYro1mqEekcnj
XIDYn5kHfvYXIMWmD3KuvYNvKQ4VAKUHYgSWF1dz5E1dKHkNS8KoCDLnxuwl0RJ0igCyuM2nW1qH
1luoxfr7SCf5UI25N22cPKx3bqOjGWQMl8Mu9hqmPH1BKGgy3kMlIr6P8obMio6iyuQMKxFkfniN
sOhYLEMAVmLF4tcW9fjM7pP209kZJmvHOAG4fxV6906Yo/IlVnje5hQXRCsDDdwZdEnY2NVIDLaZ
XMkZDxKhYeb4TMjN5Ifc3E/KGeVHjO5255h0QcEooVySgwpGO5+e0NYRxmJFn1HGKUCEM1AsUiU7
H5xtfehMpKdy4E40Jt23FAU31vb+BlJ0vTXGrHkEB6UPG7vq1MUjY/I4L0P20Do0VusxoSlDXzVY
WpSPonJKP2OUoq/Mv5CNkqEkDVRHLF9KZoPjJva88ThpXb6vu579R1/ETsAVPTdVW/IAsbU1RJjY
lYH3Skt3E223e5Bg2TnpnT3ChDtGQ9Z9XCzUwfhIuu0qFQsmWZZbFLnNy9RNyzG3MvpkgAaIWnc4
/x1iiyCGz2rb00INAJD0gcLQedskobwKK6FdzxX+vY1QU4XAKyH+ENBdfmPOIyOz0o7OdjuNnB1j
uJ4mKC42hKsP10lnWf7gkOYXxnZ6p1fivWnNZkf/p9sBts731E6erwmnINK14mCH4thf64q8dVZA
x7Ap85zsNDiZ9+D1GXh2mFjdt8UI9daPsEvtGjEON7LWC65rbknGxWIOezV6C0U/5RtXfGHvF7tr
e8qClGF6G0dsNBbtk6sQ4OWpk1F/sjNyQHg+F5dGR1xnaldMU3rAK67awItSPCfSbO1HkpRIBXAm
a/GZGNIB6KPFuykKfOObetZmKsZ+vp6yNZ/GiPpXozOKA0i+OPCcMaaj0ztXCYM6fqbmXtdhJwIH
1gCf6Uy2uUwrc/OPpUSxUw8GrQTPnGPWcqSbIfs1cEgbmp7x6rmpG7+CktDQ68VMtgJB0It1/Ecf
44In/DHdRgqBFeMNGYF3ZaKvX7uN6Pr9P7ICma9r0aggeYR5VpzwWv7MGp98wF3xM2QU7sQ/tEJ/
S2333wzkVp+IpNvP/yCPu/uP3VB+++gRY/4PiOY2V//Cv1fnPXyWn9FH/ltx3o9/8V88LESgtgt6
yaTLgsdoNYv8KivVDPGLg/EAD8mPzDLL+Zc4D1QW+hhkoyA2sCb8jodl/kIHDCshfhDqKlP/W6rS
34u9VmOqjUBVuCbQEB3VK7/Cb0WlVVgm01yEd26iGa8uEqoniL5j7xvTkFi+3cvpSzWRuPKbT+gP
ZHq/13r9+qqY8i1QPabHFG39rX4jZYUiyU5cencKaSJI1SJ5aOYo+Qt/+h++CCad1TYl8fb99NYa
mi7sAPIui2z7dRZtB52zYZj052/l9/K8X9+K0HWdj4WX0X/GDAySFvhgy7tiiImOkGZk39kyUcjV
R6gfpXj/85f7vcDxny9noCgGMiKQHP8kpcxSYxTLIO6MzGjO+mQ9RKPhXLpBjn/xvv7o0xP/eiHr
J3mjW3ompi5xN8JDC2Ih3Y3eatlfyP7+aPWhhrcQ/QFN+P8wSm7UqSKmQQlZ07vnPyJaZxoXQN8M
bXZUwmQE2ejogz//DI0//M6EaXg8kYhc9Z9WBgRN5g25vOsKq6VQaGPGXb1tB2HscBGpvOxhaL1w
W4pcvDiyc3eOVURfEkq9cGOFw4SloC7OovWa0xjnRhgAzuU69Oe/5R9+NtjrLAlcASrTT8/IwFiz
8VJxR0QW2RhZttAjT23hF8wnv5vW4t0yOtT/wpr1B9+6XDWtPyhQOPt++mTAscZQk827Ke2Nk9mO
XrCARf/7D6bUEUBh72dPFD+n2gNIVSgx9Tt6GRnhmzLeIOuR2z//+PBw/k5Quj4qAmWKRJSPx0xY
P29tdRylbVsnl2lRwtm2IFFfvVTm1QlXkKSXwHQZVZRBuEigTGMgKKTE1kRTzzIGlAR6890BchwF
C/g+Gh7CriVdBb4SyO8dw+y0jcOL22AEROExaamfLJ57n41zvgo6rPB2we+qbdBk0KnyUEk+CSj+
T61duCPwzqb9HqMsHDZOJLnCOHTzkIyRYkKbUastBlstjZrJ7KHi1jpffsGND8KfBbFbHwwG6knS
EVFvusu26/GdIDYYpgszJeuunmRoEp2eZB/UaMnaxoHe61cMiveysaw11IOL6ax51n1L1T/tupIm
3qZlsHW3MnKXfcYfmJt5bPGpdaMzvrtGvdK4Sf3WN05TF63fdARz+9VMHjLPT9h/2nHZaH5m9NrX
aDCn70QX20dZ9iINnNFxlC+hjj7wOXpHUpsK70iWLvdIHjFEDU1FMBQ0p/5Rp0uQ7qKyD49kt4+a
X1OpA0x16DZuQybfdAgqQyGncbvsu4wsGg+RZpjRNmn6pbqYY0JnlHAqb0az5UTJJupa7bOdCOIM
8EI4B8/NUnGCxTvS5ZKO+V6GzIaw700LaT00VqkmmeI2GxrlHhcop7mNYH5fVwWv4KeZyB/L1F0v
3KSaPXGoRGTsKEiGtHjHN6mNw0VKvKtBY2Xt7aI659yQTfgReyTObNIf2bPoO7JXgihIpE0yh3Ta
zp7ImP+RWWuqH/m1+EnDPSMQcm0L4Y1ZEHtjHaS4M9Sm/hGAK+QahgtVt/xIDIV3w9ISxu7GMtZf
YC4Lyuo1T9dw12hdK5ug2Q/MVkfI1dj5NgSXR18dtYbyQishoDcqWxS/P2J7i04kW2vKzBdRD3ix
F6KcyWD+EfWLDMdqUMuuCcAZfrGrZhwFgK4fIcEyk+MDecz9pbEq67vOCp1vM8cYzygERq43FuOy
/8vemfTWrWTZ+q8Ucs4LNsEgOajJ4WnVy5Lsa08IydZlTwYZ7H99fVRm1rOP/SzcAmrwgDdJJBJp
02xOxI691/pW1a/Rw/lbDDGo6GUkjHiNJ67eooqrwkVfELxFGGdvccYBbTIEeV0Lb3so53oKl643
PzRWSRByY7acna1htKMtgivapDOZHwvzGzKUR5JCEZYNnNUNbfK70Y1rMidnaOlvi7cg5sjpp6/p
ZIkne81pHtfEZm/0SsKbMzlLDvpkOnPyLp7EmvOcr4nPwUQq8zYVgSYPIqjzU/2WDB2UyXTTvOVF
p5WoGaWsKdLcq3pJaVzy4H1ipk0zij/zL9CfKjjLMpQVw+PBxje+RW0dfAkKJ3LXdgcmP/WWZC2W
HqVZ1cFjt9+yrrs4yPMtPXfzumBa9CV9y8WupjJ7nXkNq8qiGh7R6dZfZU6Ytl9x2tzUMMO/KG2J
j5Mj6HjgK6huiWUnjdt8ixty6xpvGwkJJHZr3vidD7nG2BgVkd60BpJrm2TSCo5ahGDUGxfa0NFb
FvhYNk4M4NhR1daI17hwMQyPZrF+gwCRPiJHIVN81nSSaGsp+lTd1MxmGC9i/GitYeQNiZv5gb4F
6ujlLa8czBwRdSSnJ9cm6VBYFQ3fnbecx0k6z6MK2Tl2XRLQ8zUMfWxXNXrCskxuULvmpbOBpQTa
2faI1DMu7kc6AAn52IZ1JSnVOZwNnWPuehe+PwEtQRwQzVLlSLPWsPac7x6G91uGe9sJ9w65oEFv
l5MhqWekp1wwgcxPwLY8/3piJVdfyr6tcRELO42MPRHdgBvJhwL15YUrBJCJH30jpqosxwQXqNEt
8f/2Xjs6D27Z+ogATW3fdK0A4z8bDlNKY4BZcWEAo6ZfW+SZsa26il+uq2wVMDWuqmi3/iomJmG+
4oMIlmbd7OKWZRMz7NYfl7Rg1O3Zl5aTen9VdR+IXTHhAlsczvKhgJmvN4VoFGrFaCCdMx2QzGK7
R6fnxPJzu+LjhDL9NZFbDlXYO9L4NuSG/lgQcubuNfSObldnZvqlL8v8zkTU9WokrvVK/S0WnGcp
rx4zecKIOIqTjLg2XUw7o/EF0tEkqXbE+AnT+sjsy3xsaJwVWzXTRTo2/hR3u8VNoWErp84T/Kvt
PGEPLecCjVPhxnuvyJxvCBusGUoO7oqjdEniDVHsQuBaaL1NR6dQOfl8fusRLT7F3rHziwwotdPU
Q2gGjZEy3c8Lxo9kUXzKss6btvQGy08RWfLdZvAyiF4R5GwuATYnpzOyfllColfFlcFAcSOcJJLb
emI2hLBbPgP8pxeDPBeat8g10dBBPCJlamUXFczf6dnvJzQZbPGdxrbnyFwZO5M4VhjBfS/5FE0E
6KSeFNFXZxKYbMcCVwQRffx2rJaNaE/pUUDHtqMk21DNtE6Il7ei6Ys3gXFK6dArdNOx1GGO1rEM
AyZM1iblWMHsOo1R1IwpX/3Oy6Pe3gJUzcUmKYu4CTO6gOZGtpFurk17Gru9tkafFAdds1PJAtPG
MY0qaVyZRT0kFxNbQbCr3TybTqWunU9wcPwT6ZxMJro1m86kVCDA3ZzjKHRzz0+2Q4xqLCTetw0e
SwxklbpdLEIcMFm07v1SWt4XuxkRpURBM1OfkBIQ+lYe5WxCdPipmGjREbwBfbUMF2dNTNHWbNxi
iibhwtcO2gbhSAoHhwY4jzOi0bmP+w6BIrsRmnKCbugHtp6gJa3fHN2k3iKwIZ7E+mvqnb4/Eg2P
/3vCvn2wZxD6d2A+cCpzZMctbmCiNI6jlZUP8p9W8nn0jLBJ3zzmOqgxj7SuaSZPEbNtwlrcJSgP
bWDFNJnYRKp90bV9xytORrFVZseuprGtpF+Hf5rckzEi8nV8c783AzPDmjxjKFOQDzs15fveMr38
ds7yK9J+qgvUhcZwmhaBSD4IyjJGwG4j81ojKF41D5qxi5sgH697CPLk0U2qZal3C9Ih+9m66pXM
0OtSqcBmx65ihR2IVlIujGYNa+0WeZtZ7K+oUZbiif5eFmySaTFYl2Erk9FBu4+A5sR4nOCzQpuW
w9Cd6Eblw3Yp0uzPPh284vRW5/9vdKDUa/WAI+a1owX1/0DfCTDVd0ee7XP3/B+vVZfSZnwuX//z
H6evr8Vz9e37vtPbn/h338n5QwC2oTNhY0JCuEQn4V99J1v84cIGFOS5BTQskFP9tylUen9YxHLR
FcJACaJnNf/9y84sHeyiYMQhF3mYHiGS/B1L6NnpFkIimnLwjMCQAvpOa+vr+w7Q3M4uWm2GBV6d
3LbQiHZz1kwH1nsNtm4pQgI39Tsn6rNjP9eUnKVt1B0woqE3n5+oJasiAah613o6fR7GqWLEYN1X
vj/cDSPmsu9exy+aXGetmrfLCQeKmWNLafMafrxF3FlRnTuNpo8QiIMWCh6svZCokCn5Tkfjl5fC
88o6xNW8c2xb1BdqPRLqXWwZAMyYjrko6OYooPcu8ndO1muL6f8YNd1/3lfguFBwYIdb549Rl9T9
pVXrXe20+U3itP0hZe/80mR5+dAZo9y2hU2la8u+xeZEtfH75/qr10hHhJ6qBKnP/f74XAeKZwKr
jHYXSx/aba/pr+dte9UtfbYdOby98x5/eT0J5RYPM9E35/cbRKNCiuS0uyWKmg/+0jTXcmKciyXS
vwwwbfwPbo/LrCZ/C1L+2tb4rjfalH0wurFoyRQxvG1ggFHpVA1LlE/tOGLHP/7961Ht0sCUdOCc
c5iRnlVapePc7iC8yX0XS+vOZPJHjHDc3I62o965v/NvFaqd6RJEYK4rEIEMZ6+vIIttEfnU7taA
krucQ8Ze2wzSSPlLP//+1s4JpeL8WmegoQDXeVY5Tbvrq0qfcolUIC50izUyhX6Cbeomju27yaqn
ez9aY+/HSVxFKiLl7Pf/kl/dNB+suTYbgdGet7zGbB6KsuAfgkqi2hJ9BvQkSNLLoW/Gl99fav0+
vv95cs82pn7UTjaNQ1LPfvx+fJdRlrskzc5NOH2kZMhv3MWaHrq5LgKsBONXigI8zUncRPvfX/p8
ZcAF4LLlwLpwQGgwwPjx0srKKdWauNyRObYzbvBT9H8ah37eLg9/80KsdCu1DZjcmtcg1jbmd7+R
WHQQvg0/2eVkQ5NqbrlhR9AFMlqPOCHIS97JzxNnZxSD/lN1RX/4/fV/esYWyugVaWC70rMxcvx4
/YGULlLuWip1Eu4uHXSxx4WR9pVPjk/IifTbmIjuFC+V987a99MTtmhau+DQ+ZZ8NuP1O/vuxvuC
2L1GJxzocMQcuQhcKOL/QEuhI6R3BJSJGhDrWiW3Thw176wVP19+PYYFJFWQqbmWDz9evgkwpSOD
S3Z6cZe9TWYZ/fBGhI7qpIVBQ1pkRtJwwvTV+cea8uI96sLPT56ergOlzGVeRUzt2ZPneJ6aSYda
bdKqCbWffUsFcViNTJB6tfQEm6AK9ohC2ne+7V9fmOa4BysWHe3Zk1cp1myJZhhpkFXug6AOdrlR
VAfM3tVNnPXiaZqHD36Cn+r339p6Rz/8nsEdcEFYrFRkoPbOfs8mNmgrnfECIOnUW2Oa1d70OdJh
FCjQGvH9q3r5FyTo/xrU8Iu79RkyBtIDkMhR7ax2YfifdUM717uqmeKrMVlP+dIeTgqlRThp2/ow
+tp/qAI3fecL//nK1J8+1eHKoPX5cf/4iTk0EidtjuXOIfJtG+VG/RkZ9kc1C+fo98I5LZa+LtDX
v0NoPd/lGT+tgA0WMEYtkgnIj9cdkUniQIvjndu0Xpghsd+Zi+tc+rNzT8q1cfr9Wz2fQb2Nuxwb
chAbAiPY4Ox6Ke7QoMlg94DOWp6HFPImlIlObVDVmHjPo/YqMjx612vE5hVihPTaMwznpev9lvDa
IsfFMYuTGpV+NEQ7HMFGjO+8i58+PX7jMGXYRizGmxwZfnwm+drZzyJ33EqVJKExyHgrSBc7SlFk
R7SUYCp00h3eeTJMgM8/eeaaJN291Vwra/HsG/CYqRJGbBGD4zEmCHEWtQsYudop/hJ5VzY3XlAD
Sy2n1DAv4y4lzjeLskUeBjdxUNiQMpwdppFs1Qed0p108dkzhSfLLLLpUUW9ad5AWRLWQ5T0ZYBj
VCuMxE2NazyfqkQfI9FU7pfBnnGq0X9fcmw/COA7ZOBmbO5Kr4iWCz+hD3HsHcsc0Vmg69kbTCxL
gOCO/6ybpZSfok6Tr6TEgKCd4LI5hZ2WDsVmDTJ6ob8z09vDeUNkq7bpcBktUtiKTz0NTbtZPsTO
9CY4d/gOSjsHZDM5hbA3tGGwxzhJEa/CqtreV4E1m49MgcUratoJHEA1/0kTHOG4P7eVG/ZDED9x
QKLzjXMIlTLDAnhoUWBUAFKcsT8ZSROQkVpwamd5V8ZVwyIQ742u1M+BGBy1T9x2RIpEWXFq4szD
m8dkoz8sOIj/XKVS9y1ZK3S4Fjf6MmNtR6ncGkwcBgTzN9hjCWMYOQvBTfEjVx1yCHAtC1riqU0i
HFJjsUDT2jQH/r+7ibzQQ2vPqBBWTORz1ZattROe0X30CS+wQ6LxZlwqsDinU6az6Rkt1HDTM+Ma
96PRRcPtwJCNSNBeJf0+TUvLCGdL9eMKmzBORZe6V9YCriTh70MB6GfeDV79+i/HNbvqAJkjcE+z
NDoUy/SRFa3EhOTcyE9t8urbpbpifJ7MoLBM1YAXQQdnlnlgHJg0dvHeQqiVAepJSwZc3SwFOs5Y
AgAP+B9ky4hhqyQ0013gM+jbMnT1qhDnt2/vRzl5OfYwmlGYkWe9Z9N3oh1ZrE18cMqSDErAWzXk
IT2Pl9DC+4ReahZ3J6mZVYa91Yh0A5um7k+BVct0b88qeg0CY7yR2jSZYNEsHHEDGXEQwtceHh3V
ztEmVYpCvBwJBwYuY0TlNpJD/anIaWjvYCBa1TZhNav2Qjv5owOfhdfQAkCkr48smrFIV3/Am4n5
wsLahC5sdPTOxmRTXpoQnoEx2llHaCP5gnieOUPeEDzkxJcN5dbDJB3DQI8b1N7OxMntg6Kp2iu1
TEQ2BolXc4V2nP1tlw30pixyVRByJmSVHdrZGg+AJLP60LsiuhPkvpdHKoishnuTEXJoNrqhEC4V
o9aKba/ExpF1bDCFmT1ZOog+sp9l8QZugs+QP4iCu37Cd0ElI9fomaJA8CbhHJibLJ5r4l2YBuyo
UA2sCGMwp/vKzJrhLiFezry3EwD2uHPm4l7YsTQOTm2qPabSqsRh2NYdj8Psg7sZtApz/CrFE650
6ijs4d70UCvbyi+C0mQe2FpJuyOBs/o65WmOLm3qh2jrgrw5Id2xFgLqhZmFkIsgaBAYhVVlgEKc
bXIXaEkINQFRWoVSfd6VdUGGNyeOAWkfi/m3rLPNZRcvvn1tFKt0mQk23oiZjg0aXd+87doMg4xO
75KkbTCMRy5y5Mrl8JSUwutgZ1Q0wHskmy2+nxSjWqdggu4HGEkMQxuvS257BeAGwWyikou8HFV3
Qg/Jzzyp4RbvZ6LxdAhVfBz37qwsc1uUgXvTQ4+dn/IhF8hJWWzqAz15T34QbuMOW1GYjDPn2fVf
sW4j204lR+RdKhug9cxVTQQaKEvIz1TLAxZwH+ZIZU37JdcG/fbR6+19067q0hy430oaCrByKnBE
JrnyWXZbzbhzQBUEEBB6E/m3ZxLOeWTuPt4HQZw8Rv4s/ywZYc/YzbRmpMVnc8ytwoZtNjAoozGa
K5rOFIbpdkQD02BrgDWAn71a5HYoDQsF68AgjH1nHMtQzmn1RG65O+MWrLI7klarAOEiSomNX3Yw
KVTjlw9TjVxqM8/SevCqKv6qg0HhT8HKr7eyndVrPlNPnmqJ3QMqa5DH+yoO5vyw9N2gTyLI/f2I
74k9Xac92xH8mtcyzpsVQGGm8aHpLO8JDGrSbe3RwpFl+3O0DhOiYcHlsUAxUsV8YN5VXcg+onVu
1lH3oAhsTiEjgRtctLAJW88AuLMMENQNOsEuyDFFbvpnq5flrwqOFXKLzJbWsV8iP9S6J0IkrRIF
/3NuJ0AYaizTPZ8UyxKw5ex6CdqRyRk61Fcrcbv7kgmQOs1DpHau4wm2VAut6AaIg0UwtGHaF2Jx
BBPaXEfF1nEiHz8gck/0wNpxJ7KOHXaivqrnIRwny0uYlLXusEmkU0VAFAeDRPOUooPfx2y/oPPR
V2aigxesM5hWEgJ8/A3jMvwrqp2y7VSXWLHyIF1eYmuACFIrM5+QKIxICnLDk7cNU8YFd5gc3J1n
5oxA4FipjpPriF8aqMBFUteAFCkrdo5XezeO4+nHbirz5z4ukgv0D5W5XUYS2kOqk+rFHQpVUpaJ
+JpdUA/bfJi9l1o02mZOYCk/nHobB28H0Be2bV6Soz4tfm5epV3j6h2MEX0trHR5jEHXfC7mjkE5
4cp++zB7YxQcFAzwJvRiK/5m9KhwD0bvW8ToYBy9rZe6wCcr7EVvcNTa1KNGkX+dazGfWgkrYRfJ
yCkPAzb6x5nPWmyLDAr7ptNr82XJ8xYi7pB/jaKMMY6y+gTrgi/z8QKjyFrnOpQ+MMHh546UcJez
1/fFqRSTLvYjKoELs7Omz6Oa7aNCcmBtMkFqfEgKuAYAPuNKRBjtx0/x5A17phwzkxSQYa9RZ46w
gY2O9Ayaa8Ed6gc3OS4eDG9+8qY/bTTTLy9UlceMkYrJv6grAxzQ0prxvRIFb0v7gAFC8DetdS0t
qfW+6BWY26V1mKfZFBNwSAqriuErrYStSTiOujQsXaUssoP9zKisIBpnIhB6U8i2EseGGUq1C/hB
m8x3hjnZ232s5osmLoKPRPpugsh/oZoEIeBAo6/ZqmhTOZ3h8DeaSUgI+KcBmN3HSqRMCOO2jmGV
wI4CHNyJ6ckweyKSh9R/rJasQfxMGCo8KOrvbyOFKA0hmdiPlTHEj0QR6JoCvyg/Laoe1TeTRvAh
EN2CEYzEkvIavQyR00Mwxmm4FPaUU93GTXelUYlc9ZAG1O3gts1FFvmD2iuvUqxiqJrG0+KPGQyO
csaIZpT4MuucntGmGBxUUjM6mOqiXeo6CaWn6CxgeNBxmE9p0WISJuD+ph3MIdn7BpTwcJR66I9q
bKCZNozHk+McZ+PqdBGiPBUKix2W1ZEBFw248XMRuxEovaRq/UtK3i49Zm0ABg4tgL8Aufa752Au
EfmJaADokbZFcWlzXtSHPG5LKhs/iska7xxvu2g1h8mISPuI4KpmWx91Dq3IsvQLs0DrKxi9gboo
jqATpW7rbEeoJUE4JIK5HF0l69HM0hRR+mLgPS068OMbHDEWEB48O3iwvb4EYNyMN0azyrmBmPDB
Ao8ZoReIhX9eApSQv9BcNKtPTpULbTr3h900k1NOO1Vl91nTsSbaBKgdbc3GeFRTooYNR0+uWc22
/61LhTfzeYKCAZDWa2rdhpXPE2OXbhMUX6iiMuwmoFvSJj12cQ0MoBkMALGi8MZuO5a2iUnay5wv
TpVmz0NOM+igyXsG4AQb6poYvqDdTcpL8bAMToEHUVBIdnnLL5TcDZJdnHi0T61yOspOQalLOWkJ
PHeexM3R4YUnk8VvmgABjz8C1c7yBKVQMIFSsOaqzU7+YnkHE/JasHFEjodj9hc/C4XqUnUkJ96g
ChlHqmw35QzLWEPNhEobpksuWJ1/Gti7JgDilrfBsiZrSJ5YOIATZWC2dE6deTEV5kDaIKUefFyq
183g5M1dUvbeYzyZ+sLrptbY52PEQY8MmXFfC9dAWsJPu2USkoI/cGHRiK3hTsgdgrY4Voa2B4Lp
+v5jTk/E23ie6m20+oYcDjVxJ7xQHisfpodJY+NNiyJoPLaHbxlj+/pCGJXGVZo22vnmY2c6Cmaz
/S4jYujFb4pG7PtoKr+S043HfURTwF5ReQ5clZHRH+wydjoga1aVb7TwCrHJnW45eEHXEf/GcyKI
PokZlk/VlO0ruy+MrRq7+mTMsljwyZbGV57pm8ulwibYKs6+K88Hp2c9zR84xfZs4EtGcSTkCls0
7Cm7NQjtO7V2GVQbq4mXywZXPnCcxjHGozF4ywjIa6o/5IPqOLuOK1LH7XkfmzLVYwv2Qiy3MB5J
Xuf4NT4hwcFh0jerbW7whv7OovD4aMjChR7OqMiELmFH970wIy+sGnbMXUoE/LIlRoPSF39VedXT
PEDrzmztKS/NlM8kFix/9Hf7DeeY1MYfV3A6m/jZtke0WR3G7bGjpEtA3pf8BCsqFkBd9kR5Lv29
7thyWo50/dYr7CINWzdNUPg0lAx+mppPhV/GW6RLtb/rZz0sBxFpwX9tDH2hUwKKT37KAln7pYnn
nry+ad+ppMUGiuJgYxJb6pJJPPkZ8g6HljOTuHGVRYxeA3glX45ZKTF0OjFJxogGSVSW/ZRA/U/w
g6EwrK5S0c3lvVkmMPISdF5UeDWQDdBlPo5Sx0vZ9RzaIvEt8yj5KPplHqEjxc610L0nWNjQx2wo
CkoPzyiNi0ujLEC+gX2JzE1aGMkIDKRrESoOnbpB+NjPJ4UiCb0Ovodml2oJYQERoh9f2k3i9QcW
/QWPJpmE4lDigwmAEwVyxxONogfQBbAYUlUD+uyzUui9qxbV3vbS0Okr4oIYU6nbs1Zve+6KOQ/K
ByzT5dzwoeU6D05N5uEhbJssm4/uQoBA2GXCbFZ0grsc4prymr6b8h9lW/fLYwOyM6Uo7uePPlwq
e+9a0XgCzQ+dzUDqIMNpTKcvi40GZCL+o4TRmLEnmdhVX1H8LEhx+4VlRCDBuUoXmcA6SGygj0Ve
a3JbKDumK8hzmIgZFOCZNS3N4Lv2WYa3GlKUcYKukvWkvQzNPTIm3Yc1u4e+xeiNuMV1eie96QwP
J6zPRmZsVGZ78bHqY0aiTY7Rb19QGw9bWQdeul2MFr1dpHMM/1LEzn7oZ7fZGsC8/hKF4V2rwF7s
PWkNvBKzFTE7/tAA8+CIlayoVA9cf0yTcsNnoD97tMOgGubIguE/jQOu0aAb7Ys5Wpov/kLE78Uk
EkM+TUvZAyoubeti6hc0exkz6ntvdmL4Z4lo59AFiu9tLWHhjKv8mo5zICf7a122ItqwFIO2oVlQ
9ghxitgJ+TPtdNW5hFtC92AzRylqBPae3Yr0haGLMk4UCP7IcrcqIxTV0CbI5jRcITf3O4Zwy4jH
mtAV6OVp6ZOEEDfG2AIANo12u8xR4u1yJHKao0Vrx8cxz/14Z1F6nnKHP7rNsrG/ppdANBkryJhu
K6w/09YC2IIqzLdLOzT7dOG05xnp82Tr/iahqOWHWqNIomoenHhDdyPNOEi3xbIByhZ/tMqUs3pk
TRPoJUx0oUK/erUIo8vhC6ror5SV96XspP/UGnoS4NYjYBGpGJi4LL5qH7ikO18sa1q4UyeIAh2Z
RN8S0F/LUcEJtY8JJ0l2FI3jMqxU491SIS7zUQ5pOd2BuwCEx2xSoTIWpQ9mjBYIa8/itx7rckd0
k46TMSz7un3xrNRLw5LK7NWYC+/F7Jr6FvZYT9diIlmNY7XsVuAfXZfLmsZNsnMS171a6S6Q2aQN
krBplPkRJnH3SQzlCDawG/MnhMfmN/y6k32j0LVnuyFJO2drCv4gCDGgTbVqYrmHJJkdhRvbjK3p
lYEZWMRXRoYHxXZjh0PsgDTMMvCaPdkd0aZuKezReVrLnRxRps/ZnH9zmsQK2BkM64Xlo28+UEMn
8qixF/ob6VFAbOkz5HzvHMcw/hLRNG1oDc10FhlEfYsRVk0hp2bSPuiQmTsXhjW0BW/hRYtFGl80
R0MOzIHPf3pzK+rLdEF3vBHm0DvbAGrkVtEw0Vs28sXheKoNgf8gMXeqT1WGLg93NliYdt6Tvkev
gd7joHeqtMn2HfMF/LSXet2fpZMbQ2g4HorywRrMF4Se7BC0MBmLuShRHjIJ5u8ScySoDVt0qt1Y
WTHyxQYcJC8l9iZoAX3FJAL0GAf72OuGbeusv9kZ08YFG1OZ7/kWmO3VqpgAkwBVLpwFoGJfdy0Y
h1jb0cEGbOPsE0JdDE5lklPUQLv4C0tdXq3fQ3yT50H8issxgZ4M90rt6EPDfhwarwfSwbwJyl7M
zyHsxYJkFyoRXAKYNvxgBiqMfsdEvd7lvMawxqJJmjyJTw1zyDIqds3QwWrJWwTlHLGbBtpj4bUh
zNH6swHcedlLTMUfKq+EgFHxosAbxITghV4yTSerK1t6Do0sMXhq+nhcQbMO5VWuPsboc61TMLDo
P9CwaQNiQoSk7KGNKVa8ogsgPMatuRNowmuQGMmcHuiEcHJnpbBa6tO69jbkr0B+gh2JJrupVOww
ERgGQH0ecBbY3CUMmiLgaJhazT7wFrBGIlLQDgG7wjCA6EuuKapaEJo0eMubRPUJrSiQZB/p5TA8
802g3ckS0dcwvWz8UwuMC50tk089IEgQO5kcIMxxDmk2ManYFTBzPfO26RpHG3+YEayqWDnfMhYs
mkqemA/RkhFk7Ll+cxjztnni6VgKKTigAMWoKsCXu3SXXk0JtMGxAWy2qTnJDOMy9SEJ5ZhufNKQ
ig0nPlDMhQI+TXAqKlPmLbZXH6ksMLrMSwNedbIUnfeK8pkTjZ/Bg06QiuMXX5WhIRPQob8CxjXf
whYGkDAXFlQtFvqhvoKdXfoHfyEP4Ygro6SqwQeYbycXZu3etlTzmX5uzgmIcB17Gw9Vc8QfSE+Z
6PgCzENjF49dNieAXklROyIgLy00jr3/OaebK8LIMPU9Vlu3vswKM77m2XfTNkNCchu5tYPbh00h
ChVMGeqXOKvoP+tIXKVzFNsb6aacvmxgbjCYxhIhaYd7qdmQ54vqt7HLSOwLPNMo1eM4/wAtD+aT
LvzxOUnr0t2kVeQZMDCc4eMEO2vZLote2GWZBm1V57d/GnHNcXum7wCWjrlntfU9F0t4No8IhZV0
i/7Y8X18aefW4jg06Kq67rKFr7AGrPoV90lSr85hH+tAYz8KfE35Zu319tBvp4CA+diG+DMnzqun
22KAytk3n3CP+gfZ+LQSg8gwmG945ZyxQcoo3aeJg9KeWbaDxtUZ/0TbMLxM40ifJALKtDX02GAa
b5aZ6YgiSPcELCCBIMBnGWPJBmcKoKaGM9AZTLgOtVGmF7n0chddNSjuY4nR5UPAyShjHe2h4SSc
lC3aQTq+p8G9fHADneGNFkmdHmaBeuaa6o8TS0FDLroUTj1EH1LmE5B8iJ4f/2qMPChaXqWnvSfG
LYG7LWZGkYe64fd6acxTltzb8K6dm37CWnTrY/cOPtR2m3tXIpdp9wVzO1rx3MroLjOl1HcWxA5n
w+BRyfdkVT/Nr5nQoomQpCr6mOrOBZWiVDMIfzFtV6jiaeoceQuIMNixyAFhXfgo38a0/193+w/0
st9NrH/S3T6kr237/B9Xr3X1+r349u2P/Vt8a/5he6tUFo0tyaKOjUDp36Zv5w9oR/COMHYToIiO
8b/Ft8Efa9wKqSVk/XDOWsU9mm5S8p//kH/Q4nEZibu83sBBAvR3tLf8Pd8rSjyB+BWzMlFGyCv4
962f0ncionbuKhTc/qkvAut5hl42M+3ruxc03PU7ModViPWdeGW9lLXGLDsWojTCudd/yneX0gw4
m6aBjeNyYB8BSW1Mt/PfEdf9+iJEUqPOxO5pnt2PrWxsf+l0UpZctq6djjuoY+/5vH/x0CyyVhDi
rOI6XPM/3gl2AJSfJbSpwO++sYSax9p2xnvgMdE7SpTz23EpIVHZ4uy3yHt6C7X6/pnJyqRPPdan
DPtpjUqxyDHPcGTcfvfV3v3zJXwflfPryxDzDK2AIE/n7IY6OQbKi9UpjTrnsSf9IGQ82R1/f5H1
L/n+/fO8BLoRvmpXcC/ncq0sWPppHsXRLcf50I8dDGZHy67Y5vyrTjNwr4vfX/Dnu5KwEdCP4C62
fHnuj7d1gG/ac45SRsz/iHkISWZ/z1v8q7vip+0xoHQh/7hnuhivw4KKd/w4pAIDs9tEG3MEGiYM
xF8+ERLvvKnfX06ucv3vP4iCecuwGNbRYDK6NzMmZZ0qYfgtvaCa8Zv73z9Ce1WUnb00l4eIuppH
6El5Jv5apJZ9PVXHgjnAl7ox0xfFuZ12KjsZFKTUYiaXl35+N8lVEmTj4JG0RPr2yYx9iEKzQLCz
iavC+6xKawZiUkeNcazyAN7+wn77pMumBA2nUdr0dW4Oz3mBK+++nWyby8Jbs3a/v6fzXy+ICxY7
502JL/kBn4nosHJF+Nz6YzJrlxbn2CJv9jllsVn+zTDV9UpUjSzjPusRM+kfX1aEycwsZn2s4s7c
GfRLwr6dh1dCKwG2dYua3ln8fnVnXAZ7gYQP6px/8EUzW3Tp2iMhK5rh4DAffH8ajwUBPo+/f4Y/
/7S4M3ruEDhtz3Xl2WdIO4SIgL45ymVZQl2Bn0WMOYR/+yLrCs7mx47BfnD2ovocVGMWgdOcPOOA
2qfe4F+z9r+/yC+eGZI2pOfScVwpzlclG/Gu1UNCHLpaMVtSPgUtTMOscZt3UAe/vBIXIKjVhFwt
12f63f7nxrgFjak+Zn6bXmUY44kwqBTDosR5JybsF2/HtU1mjRZi/lV9/eOVmhmbnmWUx9lGkULS
6xCuKR7vbOe/uh0ylr1VI7lmMp/dTsrk29RefhwrZp2jK8EedhZbSNWLu9+/ol/eDqWJDYPCI5j3
7HaIUZ2ZTxZHI0jnQz066RZugvfOx3amb+StrHdiY0Jgy4DDc6bBlOZSCxK2jihRnl1UDdfK65Hg
lLb8UNnD/M1Sk3qH3/LLS6KhpoBAR/YTlCYxYxdXbnbMF9TqGSi6vTlCkkK6QXrF3OERMoyyfuc+
KbV+WtKpRfF2UI+yY6Hf/vHr8GgvYykpDlpaRNEMcjS/6nrV62h+bCMyW2yryKE6hAO96j47Zpu9
cDp3aQs4tW6xziKZVHU13gJjXubNf7F3JjtyI9mafpVC7ykYJyMJNO7C6XQPj1GhUGjaEJqCM2mc
h9fpVS/6KerF+qMib1a4KxAB3XXWIoGClEknaTQ75z//EJKzRT7aKux03TUhhC1IkGnF0HEzWi0x
PviPukGctR4gYuMluEUo23VuQcCtawSgTf82Haoh2ekIrtt3MimxFsPNSjg4bjcd6ghyVpgH2tkQ
f7VTvRTvjARzUR/VPh24xN3nxmj09IFpSd2ehzOPO2hCrXoPNq/UjmxinMMgTJ2JpYOUY06xQMna
Cydoax4G0yPSkExjcXBZdPsiCloYLoHuMWo+kFDmXuNKHn6W5hymm0IfjEM5ZeFDbdmttScbbf6U
9zCgCNVi5MrPSaOfIFjlNmx7LKsLO3FokCGCkIcci/nSrcgA3hgOhBEf6movt1ExkTHlqTpjRFI3
BMBEsYM/PZ+Xq/sRNtzjWZ0O87jNsAzArZU5bbq6jcK5q1w8x4LQWaxPmE6gWEVfXDzE7Zxh9T8R
hxSaXXhX13OIvj7Bv2+eQYWY/k36D4uxNOhBK4fPItLVAqxtTEjLOwu2olfOPzT4LPqGOD5Cyfq4
CJk3pXl90c3YLfrzSNTaJqzLTp5Fc1+VW5ICAI9KzY5zRJ7l/K63ZP8Zs4ruW8gHhuueFQmypZZm
eJ/OTvUOw3WA3m6cCts8qydtJswZphFRDHViu5dorZP0bG6L7HYBKiMvIcb/keGJXu0bd2KUv0jH
3Teqfo9XaR6eubhn7lXdKbGr7RFrFWCyfk8gAuhozbf2jsz4iAFCV5rnoEDZB+Dc5UseEZ7hTlP0
kap/ygJLS5HPUeHbjIj6sngfSZgVKGdq51MB+55JHic6syeiushTY/hR7HCyxhYzcbv2G8AOc5Yp
1nGgNlOZfO3j1P6Bk8GsA4ZEhFWRjwPGmhYZnzjOtS2DjXHKHyLVsq21eW4427Qr4q/LFFX6YVB2
mNwrreVpL7accZ7pQLtgvjXpnT0WZudr9JLYFkNGqPyeLYUkCDGWgvSJaLUItMVyxbCG+VNdzPRG
EUz+bb8OF7ae1Wh76qFI2/ZDrH0wnYLYubB3JAOKqcbGKmq6eYFjEaov8eAlfEiin/cxexoOrMxd
841LUIJ+u4ToDbexK5uPUsfA5QwHPCKq5zl3P+R1ASujJKjL2nnYVxATMGQeVt9iUluzht67qSJh
KULOo6zbQtwu7pXDv7UBvYW0gi+PNQUwYovv2TQnd3mywFnCl9C0yZpyinyLnY71wNCRAfaCfw3/
LKCxokixiVryeBcR2QZuGGMqnrGVJHYZfof1RsbFHKcJbgZdleeEn7RkQDOmTdeUg3gg9aEypu+p
a3bTTiVgmn4zw0OGLB01oLWxnY8fpkFZRFVhqAlnHCflLg0vw9l0VueR2MA9Bt1kfCWxYnw8gf+B
XYBdOLResNmrCoLKvh4jLvwbj4iLrb+BGAJNx2MGAbKyqiYfARdLvEFLQOe5yoVsLMaMv/EWXeeP
XGAa00LPvOqd/wZcNP3NqtkFIcY+jgOTo+lPEJfjaobJEOISi+IMPYWLalbyG56WgcxfRxhjrrGB
Kt98S2BF4xDOmPqVXuD4lP/rMiZqb8p0j4b75DIGEGMYApKTl5S2lxhfR4dm7PTtICLFdzs7d0/e
wDMQAkzio7qCnROMC6YkFQWaQQO18/GNkU+DwUYDjF97+H90HH/zAv0WnrNJxGUxaxhgOYK8gNUB
WHGiuK2K63Py20I3w17Qg+C6pgh2t41Fot65pU+Wt7OsYa7cPRRJ6jboi2W2wOaAkM58i7DMsbNX
9y62461mxaYIt5MzM4pCW5FjWbYZldYPzb5LyBUhIJA2WR/8xuwdhyAHxdE8XjRDNo/fdV0RN4g9
jelheVjAwfEG2BwmJh7bHLcPxrtgVoU0PzdlMSdEryQMIRFACaH14cYm3VrWcKUcp9F9w0vcgoFD
mUcTY92sNMNP9jx2ywen1nO8OaZWN8UZvAP+HqPCVkR7YdXSJAZkYFzOECkzK7ImhrGcJ+hCDtFq
yheYQkfMLiuHqAqYaliebFwxOtkhX6j3tqJhQGMEMakvY0mAS2FPNvZjiWf4rmaZVC9W3PRYLYHk
u9g8kTLX3NKNiPi86AcNkgWcF8ZbRVI1xUVh6/lHC6WqPESQh5MgVYteYT9lO3r0pY1E0R7IxpsN
2CYNKRwPc9o17/WiK42DxrmXbOppIf5mRpyCyZOtj+tstXAZItCmktFQRiUUJaqY9EcVpbLxpdAc
seeZa3DcsCpodipUXvx9zAzX/FlWFAHYFHUoWOF9wba56PBn07YLnTBJNmZpDe43SGPMI1Qyd/HO
Moo5a9jPIVxo/rCYenGdWKNDdCw2JyFyiWko3ilYd9W5dEoNUww45Ar7tBoSQH5pTmXf363lrLzK
VV/W7xgTc0HEfpm4xnl8NEkZoE70W+Y4E/EDmZFB/FxgNwYFtiMSqq0xDjg2F/hMVQRbeUS7yI6J
4s0UMaiDBoLXfHWhpZVn5BxLdtcd9DkTDQhBXlSIfMZeqiawkApBeshTQzG3yevcqXZRM7XLZ28w
8YjbQIPqxbsiazm4u8a1squ64LW9Nava8K6ZQ0IW0ioXWb6WmEl/vYY+6+9RO0msrQy31EjnWGgZ
kR1ubImfUKx3WRSUA7UBGs4xzMvrZHCL5GpIZiJZFrSd6lBP1Av11RBZayBb3uCf0/jOmIgc6GFZ
wyOo7CR5gt0yX3P6xy4WRwqz4rElwQDTJZhXa7FY12Oq75OmTZwzxUSk+Uwl3463mFGFOcG/XlMO
d9SzVh5vhFZXKeTkPs++ELBQdBfaACnjPoWVjBCpxje4I0DUFLXii5epkfW48VvMk96Nw2RDOsdf
mMpquLMKC5XV3ex1+GJfs2dRsPgNtlh5fxtqHrX5Ra0Y07vflq7u7OVA1nbYvO9VRfdxV1cTLO8h
Mc0JVk2jKDfTwYnSoJZwcBXVcIPhg5PKdHUMTIdRbUZ4tdIfdDWaxaZiK/VusCtNaLiYqeO/tQHW
c1q/zQTcCwymVLRbyJxp9rj6OuKGKEQtPV+0UtMCs+3ccNvgSgjlCIUcFmypBodUwO1VB8nGod9r
mVbb+zJPnHzTu05onWcM+i/KSFTkL1u8Dly0aG1oKCwDMQ10nU6L/WVRpWedVWYaDZAom9UlabNU
NI3p54gw7sa7QBcyRPmtV7rNGF5FQxHG2BSPOTDDK/3q8XHJqeKaDqAxhCJE3nh2nOCr0kjg2BJ9
ujF7jKwCXJgZUeRyST6+fH49ex1gDAO7E8PAFer49OLcF11u6TEcZAgl6BrUcJdWjfdHx/JfhyQG
pya1CaCxODkkaWhQwoRcRqs1DwYLVvi1qA+EczWXVmwNxu7l21r/e//Bb9fHB9ZkQKrEpGMF0U6u
h613NC0SnhbEjH6zgM4Au2LstiX0jvCjIoIUac3iaxZiIP/ypY8Bol+XpiZgFwFq5dXJkzdXiXmQ
pBbT30EwCrBHy3eQAMRO4NC3fflSv788btK0mCu5uIl6p5AGh7VdDDaX0okNviE/LrsMe1L8Xr7K
789yvRGDkZtDJUijfbxEelqZ1iGEemONCzEgEM25mbCwP1lWB+xR0SqXM9lNEJuLx9f4T6lPqY+i
94VSv//xtTwu9Pn7j4W+6b5hd0QZbDE+lZhc8CePhb6hv+FTZkJH2vaKvNu8yrJq1vGpYbwxDCYa
QIkG9T5VxN+FvveG5YPEmKkrA1wOiz9yNXo0yP3Pt4cZDW7GDnJuKg44BMzkj9cLNHVqlU5+gkrX
y/dxDaPJBc1JU9FcumUROT/p0hsSxbsSCUHzxepGzSAZnDzpmXFEogsf+QPht2LysP2sC4JqyZKx
vHjx8BDCRssPlWl2xrWJfWJp7EIo9MQFxza1rl/g2tSeZUXdL+SqjeBRWtgR23fVg8LIbUtwsEFg
WYLX3LbXknLVo1WY92c76E56TF4GCpxvEX5yMzyvai7RNBOdBl535mAvN0CtIOaDrRjLi0CLasxb
y2nBRC3xlCeqvVvJavQZUU1JtOvtOQd4gVIIf3KjrY6rmdSiPg+6cKZGbCK820gyWt/luQY8aP9I
SzhoV5Xd2D2Y1ZxA+yZfoEx2jtHCfAFSBGWse+yXQdEa3SAUo0TPsFjYbPoOHyNUOlZI50eu6q7q
CmbIBqxs5QCDZ2XqgSyGotqai13E1epu6NTfCOCM62sZRQQxrEqQsiRLvsmwhJ7ygeSbEg8SasTa
JT3asSA2Hro2dbMHlE6lUZKBE3n9hWiLPgu0Ma4wbjRyMD1G4tXHEP0bOsgGW7YYqRx5xxHoxwZd
Sf22rwdMtclL7e94XXa/0h4786LWrCybN2nZm1dYjPbJts6WskbEMYUXKdRe6UPR0zryi5Y1mMfI
l4EIxVYszT7HGfKH3TnkliqcJvMAXQGpBnkfY5zYDcz9zwsBsziIdf7imgfg+DWydNcHW0RRRAMS
9ec26PBHLIkpCi0KKdyZbV115i5ZCtyo4zAmeX70Cqi6lcwm/BM7l4dZjtNMgni3cMM66CVGBgOC
l4+YuloO9J7OUZCFzcHe5ItmQJYtIz3uKz+cagpEglloEesKP5Uac0eoVjdSZQk2jnAJqbWyokp+
wLGLx70jS6hEh0EnrOFrNGa1iblgFUGqG2pNMab0Fo5U0n3bxUz3A5KMkXiGhgAGEhvHyidZwzS2
fZSYN6uEJAyahdQZX4dBPm3JQAQ+RbuB9hITzxzWYOGpmVYUG1SUQ2n8todo9sMi6hCxcLq6QzLj
gUw7m1hwbcYZ3g9c6SF6yxc7fWDV8hhH0ZbRhpQKcFzNHbubJs74TxuxwR+mZKthnTjMrbfzelN9
9kw0T0HVQ6QctaGwSKhqui80yeLOobv/stD9fQAyLhqU9WZ5mTcghmer5+B4iX9372xaZSRQ8HDG
HrdxLyeLLyRlseUEGeMI2RiORIHVoYKohesliFfwFN+4o6wOuAGSz92JCS+Twms+5baCJE18xKiD
es786jLMWCpODIBcW2wx9PdzPp5hUT0TGbtoy84Z7dz9AuAOvoa0xAynm04grvINFcVYUhpjUcfo
07GrOe9QmqDOh85pbgnJsLs7XGMwFAZsXWkpiCfxZ4hUaWsDMprUognIKhRJCJUAXZaPRIdo8Tut
8zpaMa0eycHlAwSEIDIKboZ1FaFXRz7VGk2IICI06oSmUNkEv3otUCarNBMCSfEo9OYw8TiK7ThU
ZhJgGFDLCy3ScPLJKrtur3BHd7ULvtvYOR+tCkPd7ejVU0PMSSUk2cuiQUbWuUNpcnso56Pv+PLF
w5fJC+HG2mPYKx9bSF37WLpDSgQIKq0mGchf0mBJEBiIMEn/xmTeXbJDiV+uUUjYmY1Iz4juk9E9
XFn7JomKpt10kWPdjwJDxcuIxCdzb8ihafYq7ychi09GPbCReQNE3Bmtuw6LVtytAgXbtS6MPiFJ
Neuz7mPaZpl2OfSG6t+ViWSYF8dwn1FRVwZpRvFgNhxI+NtvJzOZasKZPUxMnbjrPZJ4TcJf0YEI
810EMdnxXS/sbl2dztgnrn0Neyy0dNp72A+E2xqpznU4AENAlxfGV1fkSFoK/PTBLURcXLe2JdHr
r/G2fFTrkhSJjfMZ7VGN188oy/zKpmn8RSqWHeW0meHlGefZ9WDqC4dpa3cotjB5MW7IagrnPR19
MaJGi8O3YUXCF/GXMNEPldWIyheyq3+2UqpP+C8vM6Y+qXM1wE29ijib1qUhxDk0ZPJi6W4RGC1Z
uKw55O0iDolsOT0rzl1jpexHasewmvBsWlSJLUeqVgXnMnfDV60q1I/Im9zsinjxWu5SwqbqTZh6
svUxSdP1DQM5ZiJ5RKrexggtcT7OFdF00D3dvoJr0ZIf2poaQHddV4iI4DMQhRSNrg3hBH3uRWLW
qKigq4xf4JBhGzs1XpzvwlLRzXB8A3/HA645fuyqhDGOEWbnlhORzzYTvEVsKcuVACuvHXdRquwv
E+75JKrnGSLMAI18p1BaaM1yRkZTRygivi/SZ3pv7oc+kdU5C2rq8V6aJGh5M8o7l04c9GgS8Q8y
7WrX1/puPjdyEsi3qjHcamcqNTTXPVHC55EZvsvrpeI/iVjz2vPwP0UuOpdfi75V70etlW4w0Vmg
BaY5LM2r2o5YY0lU4hIwA/TEW+wT6IrD1jBuLIlSY9PWqZ6SN5YtUKk6Blc+xUd8y05ifjarPksQ
BtrJT5u3zAMtUtP4NHSG1d+XGNL0e02mFYx+zYuNc3ewBrEvnYGJHW72C3sQPt/Ynlq1rQedLGql
3U42AsYfCan2xujLzjFSfxTeQhZRYnyLsVG6q+F+4xob6+J7OMXwk5IcSTOakLrog5ln/c4YTMYY
4YickoMvbt7LURc/GrR7wxpvhPIArHL5nk8s9x39T5FidJvj5hs7pfM1I7vUYFgZ02rCOzAvRIf1
xgbnmhLNJ1XMiIBRGAe74EHgiGAlxSZFPXKFzK+NeW9KkDnZEcHpVB5FRZR21InagoHDZqyjeUWG
2oTtuMv58dgW1d+KBo0A6dwxylm96s7hAMcftaGs3ukx5jaBM2dWyi5XDVdJZTtrnn1HmWV5hMkH
SQfCsi05YQ9tKoqHwbbjy5Yk5IcW2vanntJP7efBtPcyF0BNTbKMNZb7UWMcOm0QP8d+kKCGELA+
CEKFH2Lbq8KPdZOaGSebKqbAG7LY+DzlRjG8r6TMUPGRj1g6ewNjDYH+m17BfKVlPEXhSdEyVycp
+DgGBLR14PAU7PeGGmCQm9rEtVEVvAmEkUGlQxlnKNwVLMwBuPhJg/QMEv/bNel26TpgmsJLQz9n
Hl+T2Yo9uABpG0fPCsjMinT4TJsgXJPsm+GCF7x8PbqsJxADbQ7Xg1GlYxXNBX8zGbQ1/MNzlvqm
mqNbyXnr84x7LB0WL4i0jhTZSR+2pOp5qNem4Y+4Lr+ujnMtgz5WMXX06pP79AkvWQ3Sq2dUz5UU
gYfZnD8Zq1Xu3z3nM4/0GMpYL4K3qG7QaEJHYrJ0woJLO1XGE5v5BoMFpFizrC32YGEEUTZUzKn+
/Fr4b0L4BGv4jTSmI6tqEnLYeoqubRdpxUfY6+Kyb9L+NRfcE+exxxuzuBDUTyApazUGfvr0NL0e
l3xSkp6G3UfOa6rpWIjlrKnRiBRdPgaKqntbT2l9Dr3d/UbgtAxifDQ3gwIW5NyxPk5T3X1VDPzB
Jtep68sP5Bjc+es3Qp6TWM/RtJ8GRA1RhNn7yMNPK5zv+iHJz5jQ/+VX+Q/C8r/YCJ488N847O/p
h44AlvWvPwIs+htAFYALCLQwvYRYDfj+oq6LNzrUSfgQ/M8VlKE238RfEAuzVKabAKaQwoDkgB//
hljkG9w6TQnlnAmoAOCWfzJKhaN3vPdgDMjGg3MeC5iwCDaB4/WrxDLbTvrgJJkl9+WYa5dOWloz
cbO43viN4zXLV4Wa+RoBsKdfxu1EevlIkuq1hgLtwYmxq9iYuQzJdJnCDyk1+pd4zNR9hQGNwLyj
R5wp7NrE5SgSRhlIb+i+4tdXm2gjNYIEhYF56sbTiejEZmnobxSzSTiRHupKKiwHyX9oWdVbM8eK
/cyoG6GCmWr1sz621vydfN1G/4gDfRjvm3bwwF3SJJ6upJslB49yTGyZjMj6vtRV5UW+Funy3tTw
fwsUccY7a87GejvkVTYFg9NBPsJbR+lm4OCGggqrirX+IGfyYPYpc1m0VLgfpe9aSzWW30U06GGv
WfJSRFFxFak0a3Yp7lrMCId5hSTitvlG2b7UO1d2NFxRVuH3YtNjjGAUydtBt9IYbwvkbHlA42WS
Pz4mDRKYpqfURpjsMNjr6mUgPqqPaUXnOrPDyzlRZehbaPzeo9YiZsRDYuTtFriLLS1AVQztjyqk
OCE+Xqp7uyU8OymnpMd8Mk6YtDL0i/rbdQ7+w4PXBPRgjeUDQGx0MWASwVC9scag7pSb+7WVjdVO
ARMU+CdFPyxUYrQ1jk3evUcSAM1FkevuDmIuFvwjDgZ3bobp7B7O5jBvm7qiFh8S8gZo7LwlPnih
vYj9jJ4Up2kao01EZES3qQWTQd+GAPTQh22kNnRVrAKsv0KGm7St00amHuwcMijrHy2nNBGzNCjp
pu0ovuieY1gjqwgSH6q69e5TgtHJfp8TjdjIAsegJY3w1I5UHX5qmVCQzpKn1lfwz4vEm0q154sk
D6gMySZF4ciNtZkF22skEoHewXYoqG1NfKTmbquLtRaAEMPoGlWcOTr30uzHzB9nELZN2MFP8M2G
3G1ZSwyF0IPPJMR64aSoR5sI6E4qeQ3il/xcEhzz4AEn1S1T58QMAFyqb7kbjRdRHHsEwtKZF1uz
sDtoO3Vefppso/uWRgyh/CounJ8Grpctoape+i3yQFYwOSso6h06PL/OzLV9jDWNrHUlZ3xuBwZ4
m1RZ+IhksYwOA1aKzE9FmaYXYwLNDs0k+IPP6J0UiNK2+q03pUSgpCbR3+lCjDZ4JFBVIWIwrF6b
JshiBDr4FO5C23R9u5LQSEr9Ynpa9lnrOgK3ieimvsZJofmWz2aB7QmC8W0KaMoAz8Es5swl56EI
PMwWpY85oMdwWk/5qWTYyjsztSDhyUV138CZvDpwrCHVdwuIwN6bEGz63INj791RNIaP85pObnPY
4YVEpKh239Uw5/1xSMKfOZRczKYY0DWXyyJgNuAK2GELRObP7dJr8ZWVK63cUpilP9HVZ/dx7sWY
ArDuG3zZiuJdBMaElJBaZr+kBlTEAa76176P6y+smEkEgplqdVayozADjEJ17rQFdBJziuS94aU1
8UUVLuE++JhcO41Su7CG0P45/qK0AHvJy0rvwYOtPFfGJmnjMgooEpr2zFmQTWDVPAw9G2pj7Usa
1GFrDlO8z2k/s4Os0D491hH/nPCc8JyLf9eYv53wd//+P9W/3lfFv//vvwiJ+Nfb5t//r/yeqJ/H
pz7/icdT33kDKQkyDxM7RC3QFzi+H099yZ9AjeLIh51CTbySiv77zCej1CLGjzkH4grcC/mj9lGw
pok3YjVp/lUqUB1akIP+SLO2ToiOOg7GOoSBkne68qRwBz6p+XE9BV+u+02VWD5sHXUQDFAmfG3M
M4Gl4lUWGlrij8hYQZ7zPjw4hWtDEMHc9ByS45Bvi8wp7sUU1W9xgcJas4OW+QVRuLYFwa3eEzQJ
/fnJM3+mh7B4bMe/GvSGKkpSEfFP3V77tif8/wxtXd44nwdbZbi2Drr+Nk4ieLxd1qa3kQnQFQMX
3oKRMuVBdx7d5FiuPbiGgctXblrnZmtMHzTo2Df5hBsBoySXzHtwUUA4DUuroVDle9aKsAJK+Dno
RCIvdR4ipwcuLN8b7Ht/4mmj3o3lNO3s3hy+pbiAXWlR6GCsQG+zaZoyvZxxkWXekXEuLo2GFh6z
RIIVoqV9sDMs+hT9+6WZa1jJqlZ7jaF+TIsnNtUglAObdrzNPVgo7klP0uEHnDvrc4JSbQrvOu7B
abMGLozhdPNG15u/Xs0/OwPTTlbhCzvD+PPHz+Px6vovPO4DRMMwtV8DCmBfIG1zWbCP+4C+8igZ
kfJ6aIkZc9Ky/bUPSO8NbQKmqWCV1P9oNv7eB2z7DQkWDq/Pdkl5XQmC//W/j1zI25P//1SyeDyM
Zw/iB6Bw5juCILLqaY6/pj4349IbGTpqamKpq965BTVrt1a8GGfYA4cPxN3JoBV2Gr7yJa8L8D9z
3cdLoxJh73GRMSIhO760AePJazNl+07j6ngxW+oqAQzbukovX5EwPn8pm7fAPFvyQI8vxSYc68aC
ZzNuzjW7Fu5dSa0w6hm0Pwv5fbwrD6INant6NJCH40vpaEsbs+Wu9CS2zkcmtltmJvMrgtbnXhtY
sIVlmcGnfmp1jriCnHWcm3yFJcNZh6RiN8xCnfew6w6h4RK6OrWNGeDfO+mvvLfjjeWvO0S3th5v
EJrMFWh4sgH3NXFglOy2X2sdTUZvNeWhILNsNxSE0ldj4vjh6L5GYHruFa76qNVRHrLD2ic/vaqX
j2psJFdNunz2IzHjENMn5ZlCHHp48vE+c8Qcn4u/btAQ8OkcxJp8nqdcKbfD+1UvkMTUzJMKtAum
uZMydm4l1Lktxs3YmbmkxHluM12FqjWDl69/jNQ8Xh+0gf0AngxRqesLePKAyyROdUJ1oS5OTXph
IAchybQxO/uV6xwjnP99HXv1ywcSsOyT6wyin7woTW3fXPLlwDxabDRXtpegdFAJqtg9e/m+nnmF
cEZgProrkQpZ+fF9uRpynx6rQj8jl+FMRuOwuu7O93a3pK+s0Wcv5YLaOmiXJIjm8aUobQSAbWFj
KFZ/zxvl7CM3727xmX2tHnlusVAKEOwAzr8KwY6vFA4pcaV2wkOcXRU4RA8kvkT8cUVIV/u+mMTk
+iMT3w8iC/XLekBC9fJTfeZzJP8GEwMA6TX49eQtOhpAhGbQ9TDj1957IQ7EDj3noe6K6b4fWnfr
ht5rCUfP7D+sUOhbHixljqGTPQAzQjUxSrWhxIBY47pHqQWpZQcxRTsndbHf9w3KatyWmoeXb/e5
N8s0gC1AdzhTT8W5xZBMfZe7lm+UxkLWdG/vlzyzt25Nl/jypZ69SeAwJEcWBiCn61VvK/ZQPQTg
kV611eslPUxy0r+pdpBXRT8D2+Sal2GhZ8EBePnaz9wmuw8Qn+2YFlYCJ8sqWa3qhbIhA8Vpftai
Q9i2MKSDRK/iVz7Lk0inX/uAiQQZBhi6e/jKJ99lSxmZYcJl+VGDEZtX5z3htEu/4yjFsWrOL/Mw
MQCqanrvohKMJJwfmnjV2OLXjOGkICAljxON+YdrE+Fx/ClBFMD6MuZ3xObEcg7j+8Fh2pHEEbwQ
VQtimu3Ct7z0C2Pveqf14ufLD/2ZDZESjQeCLyWtxVp0Pd14O+xkIxFbFhBMV28nzc4uzKyPdww/
y11mNrH/8vWee8n4UliuWAtE0sKOr6cg8wyWPbLA0IjtcDnEkY1sbcLINfeVtfzMNmVRhv6yV1gL
vpNbWwatEXZITkIeMkoHM2CsaenzeCdhPB1gX8qz2hnUT0eN+U0zwAz741vFfwMbWrQ0dLzOyXqe
BwNAEkd8rDcxTe1xSsUfCmRME3O9f/lSz9zqqggyYSAKk3W7/vmT41OpbigFzrs+3FNxM1sInRGJ
4rCEwwRwFYZXKKSjILNwTcFPqg5evvy69Z2s4qeXP+XrKvCyqCJpmCN7XbKRgAnYztUr7/N4qf6q
1LFEQHHPIIf/d9oFCzmPKoYgFZQ5o2QTVstHx4lM2PIiJNBdZq+o7p+9nsmbo67luDk1hAFw6rCr
9chqAnnaek1LpqsqeZ1j8tWL3eiV2zt+h79uD466Q9tKmCbuPSeHmjCiUKBWxMBTtcRDGHjuL4vx
NVNWuGsHoV9Ynqq2su+jbUyd/cqOeHyk/nV1Tjcdww4arbWXe7qCtJ7JcpJbXRDaesduNAOPGrI9
74XdBEk+6kFjt+bbl9fNcxddm0RWLmCMc5qJqPdoTA09bYI1/faQM4UhjMQizEQs2YPjptktLInx
ldd6fMT9ulM8rgjR4yRFmnc65A7THN5lhjAGhcOygYVmnyVgmb6oF5RdHcZzGy8y+l20KPOVh/zM
ivL4OoVuUTgJmsDjh9yHxLIW04AWoYuwzdO06LJTuG/DvyL3rIYP9PLzfe5WkYiu9SA3/JtvBPyq
NDWMsQl0lB1g0JFzDrcHS75Jysu8wviScAuteccEwnhln3/2Vh2qFvpcit8VAXi6nvJYA9QmRT2Y
AeIvnLK20fV304eeH0FkwPTao9WNoz3o8bUSMsYGh78Sm/7JFigGQ5JksQZeKtPbwXO0A0W8sr4h
xpChnCNhDymIK6TCQ4P+GTMzesvorDqYoTkH+jA6rxWMJ0XG408CRgFlYPyMm8bJAQRzArXxgu+B
U4z3fF/ujkhBpBOpjYmih3J5agyJkalpBq5oJnbr0dy5eB+/srMcn7mPvwNx6uoUBkOd6vX4XTgJ
wdhDbrXB1OM01BGMe56NkbsliS555eM6PgkeL4UfxuqGAbWe4e7xpVA+iXgc0i6Ao+5dWaNR7cnW
6D69vK6fW1w4uzChAyZa25Djq+icdDE+dV3gNXqxNRIvx+pw1u9FL/vtxCjnz0rTv24LoyzJPgXe
e6q87cK4xk227oKpyctdv4jpHFLJeBjNNN7/+b1JiiM4C+CzLObje6vNCCVIz8uC3V0HSjjl2VIC
XpLP5G2juat3L1/vucXBQF2HOgtMhJL5+HptMxcjdsJtUDfDuOsduztT0lN+CLnvlT3hue2Iqk9a
dMSsj1OtjTUJ0BOGZkFXSWPb2kv5vmpdrF+tyMA2XpqwwXI4Zd0UZq/UYr9Avf+UKI9vEDIV0wX0
G+BHJ9/iohgvwKpuA7cgUr6F3b1mg/X+7AyYeWpa/z4hfer7nGAmFeeLh8Q2SjJyyyqEgXGYhzdd
LFqiNiLHvZAwwTAp1+LwgNs0A9rcmd1XvqRnygGaMKz1GKYwThHrl/akpAsN2JqG17fBWGb6ledO
l5Mp9LdeWcYIQKf+RiSa+TWBlbczy8k7e3lVPLOdekIAeIGmw79kLR5fPrfTGSAzZO+KM4w+8GOX
wVCndrQlNICATgJeyIjSwtb7qhoNUUjf42fvQhDfe0zq7lN7MT+8/Jt+fyIcnvTda0VPufBru33y
RCyl6qFzMhWELjFh6AXdTZw63flij8aXWszmfWbk7i205vmWOGL5+eXL/75617MbMTTOmADYp3Sx
wSJ3xKtaAA8bf3y7zjyIygaM6bbXznGtcM8WTEbx4G7KVz7Rky5xXbyMzVafR29VkVGhHb+MBRzF
sXqNS0P6OlMIUfccWMLc4yGqHhxtkYdWjtEFDHEccc1BGjd6Isb7lx/A7zsFNgY48Qlz9YYCgj3+
FfjA6ktVYphsasrBQwQ+PPy89IZcifnwP7kUWygGqjzD09XHV1xVyHvwZl4sRt5aYwdh2+Brw9co
X/nQnnuvGBRTdjMQwOHh5ENDVWSbqTkQACUMZlVpOJY5Pi/S2ZCAsnxfisWBLz05ExWah8775Tt9
blFzXLIDQ/FE1LmWNU8W9ZTiOJt5sQoaKKYXoYxdPyEbEu+dovQzAzIyXax2hnIkviDA749s5h4X
FtaaFnjLr8P0pDIglbN2OoM0i7R3yZ9Vw0h5FEvjYrFFdaYjSn/lCFhX6vE2jH4OvzRKQqimCO2O
bxdD6M50La0IEO1HZ0mNFUMOQYcxKsEkF0mkT69F/f7eY3BFaP7OupOieTh5vaGpEJWHXhEMgEto
u9P4CoN/B5yuRQmlAIAHL8v+B1+swVICYua69HQnx81QqdQ1hoy43a4L92ZuZ1eT2Ua7yfaaW83u
nfPaw9xqO0a4cadVl13LLh5/vLy2nvlgOengmQPVMkY4xXZa1yi9FgVM0FiD/g0mV7E3nQnHIbtp
XtkbnnmvnM9MgJitAR3qJ095Efr/5+y8diQ3kjX8RATozW2RZbrHG+1o5oaQRhK9d0k+/flycLDb
ZBFFtIDVYoCBFJVMFxnxG7lM2+Y8ZkP0d6d75XOJyPMJSEwbWF0Kg+7x2PbORJlj8q6RNR6gBeuV
BF69ima3lO4p+mgFStNjNOmG2dfQUmCeqLk5/mg4S3FqoQZ07Sw7pClMuzo/P/4lO18ZSTSE7GRh
GKzCZg/xN1iWWUlz5uz2hJ+DSnnGAB4ji7Chtvg42M5qZqiAI8FNU+t3Ntfy4hpjUw1jc87m3no3
FIXxcbEn65Z53icO/+g8Kol6exxTzt1mzxoOGF8Ubti1qESuv7RlKdqUzAwQ9S/t4zRaYcDJXfx8
HGXnGKasI2WJeZZT496MLK345RbCEOfBQ+Vk7o3sGYpYh20R6ZhvTPzdKQVJXV8XN07/xfIl/eWE
oPsEvWEzxNKw29gSDvm2EXZvixpBSkANODKUptCudlwt9sH63ZlIKTXE/pQgWZL99UdN+xGiqYHt
oOsgzoGJR4PkloO5WB3+pXZjgvXaqOivX6psTcA3IF+o7ZubyybH5UstZsp/2GiJJ2xm3ff9tJSf
UaFyf388nTsHAqsT+rIh1ynfdj0+o+60WkGgj/ZQmfno08FwB5T5RkO2BuvcqjzIGHbuUXR1NMtC
IYmC0rYnxVxhbO7m+MSmce1jO2J85DE6O34CyTjoIRS/bbW24qLpQ3Fe5tk5qGXt/wDIGrSo5Tra
DNgaHSDCFj8AK8ryRxvmw1u94R3jopvwtvaw0rUEbiawRqrf01b/9vrP7QJlsDyaqCQqm+jpgCvi
NHTdmQwDJwBsKtEARHbMH0ddPHPgF9fHAe8fCLKvCVFEAhn4g7s5f52CCpuFu0QAy9C5JVmd+pEQ
WqAq4isShsbTGA8CFwbMeIVSpCi2AaxKkf0PGsV9JZVDvupYbSpMC9WUyJ9NOwdjpQabkh7r2Wbq
32GkaQW4Q5uXx2O+OwiJwjORYxBSKC/mzUkfelkJZtp2MbbKl0sKSOwECeeoN3V3n0CG4R6lV0rj
AJTSJkrFGPUl0vUAC/HCx8e0eNJaHHer2Ihujwd0H8qgKogel0mXgi+3OfZgYXC02aoetF5Ufp/Y
Gb+5c+f4U5PYB4nfTiiyPahMMtMG1Lc5ejxR9JTcZj1owgjlz1pBnOUECrUEG4uMSHpw0sn1vrqz
KNgjMCx7pqAG6VOvjx+rdV3QpKYRtLP9pyI1OeHv15d2RHegLibl4EPebX4iSWAeOSYlFE6gdTgN
cz9jcYRO1yWOgwTo6/s0LfFgmazxnVp13TPAnyJG2CzG865tFfNoO8oImwEDTYHTgHYdosoSV/Xy
HeGgC2kl5qAHWHMWWCFroT37TijMb/HoDqlfmK3xzUwXXF+rohmxHWpS3DpHoaEfZ2StaA8uOHmB
3f0gnlSa6gABo/y4/kFT3SwYGRdG4GJE9MOtgaq3qFd9RCLp86x0yxdQJP3fsdCsg5W2M/WkolJS
DqcAioSbg6no7E7pG/pQeZXMz1Nu2LD4ov5NahvKJV06+4BGdl/m5chHqUOljyoZLdtM1BsWYxAD
pgGU0SiYIChB+lAsLbs3zwc0KPEx5XmJmYs+BjM9HpjwJVZpKFyE7T+jqlPde/W+ljhXE8wAlRKy
xfW3n7VBL/AlUgN9ntOnqnFqv1ZnD3R5+f8GHitw3Usw3X0ezn1DEDpXdK0ojWzmGal1rY1Udw4M
unPn1I3H81Rl45t5xOG9wOUaR9+xPC8LEPoEhUs/nLvu9VNOdurx0pHorLsZwEcUVi0U9WDAiOip
CnFsgv+c4HXNw3oa8ujgdNnZ7lQSadlDfMPmc4siSrp8QvzEUgPDhALgWHHzTkOV6blDDO1vrTOM
BiVYr/kEUERM/kJqax7M8M4iB7Qg0x0q0pTnjPUMp2FCNXVhkVMTy551FcyxCLvlt1Loy99T5VXJ
wSfe2c42Tw5qFNRjNJhd64CoWWezF4YaCnYYSzxnkRE/G4WCcY5iW1K5jTywQcujAPo7mOFwVIHf
+eQ8PbhBVHIchix/34s6CTq4oATcGLKtu6QXNV96BPLa3L7W9lCjJWw57RfIAuG10ZFazef4X9yV
JBiSrApw/P4DmNgHgkxsl2CaBlSuBw3avhaJs4uayMEjbye3gi5KMQjMGGcL4vLrwYpozDOvds1A
DGUbBVm9GGdsiMy3kLkxFUsz53tXGm3gxop7y3KMuaUfnfV+bp02mKw+fvf4PLmffK60X64HVBH4
4+Y2nSnzadhbWYFlRsgaJDYWwMj/noZxyZ/Lsqt9nD/GK7Xpo09xn3JRmaLcy0VOF+1OWz0zyKmF
J6xAdGZyc3JrfFbYkgdY2fvdRAokYcdydWGcsjnDkpnWdp2YVsC20r+4UaNDeYtNKD+NlLzkADnY
vvfZEOFIWWE90HZBOG49wUrcgXY20FIal6wISkmvNowOhcp6qS+P5243FI0yNGMdtGi3d8GUD67i
5qUdcBlrvju47BskS3xXOEfH4u5nJPvgQPIMyVZYj2qBfKxocWgFVWa8FUMaXRLYB+fRhWNXJ2ly
cArvrUpyO6DANMtk1WAdTtWVabERCOCWa+qvAILzC1u39nu9S6U0Zwy1yAivlV2mB4fh7kClCBhb
E4+YLf4QZaC8NEbodFqiISlbY8kpplh9VyIXcqNfctSN2Y1HP0ZFFgww8LaZrrlVOEfUwQKP1ubN
safiq4fO0C8hjCc7qdu/Hq+Z+8OWwhqQYwtUD4ScrVUM/qdJrmXEm2w+oB5JFd4ZmcFpKcxL5EGZ
V4YamlrrZU89dIyDJbs3XMn5gcdBadraSh/0osaEMufz6hBRb2FoGVcgTRFFec98Rtn8qD8u06F1
qoqqMvR8qMgSsLXtANSYEaBn39pBFqbtu5we9helsw1yR9RAUct0LpEdHeXHu0F5ysFz0GjJb+td
xuJRFUbpLABxaT57MNV9dKHGc+3O4W1WRtwR6/5I03FvYh2elbzZefnB31lvGU2kBtbvpRV0bli1
/qAl7aUDk2KeUM63/0E8tIAOq2EpqDRJiblo68RfH6+tvckFAEiplFuUu3yTSPRINy19rFuBGvbW
cyWM8bxoShjUytIHw9AfvYz24lGH4lXGNUIxfHNKIJiDoTilxUDRjfmnWkCbBO1ZfddA1huQXKvs
z8cD3DlwKXtRKZA1Ahv02PobZ7laYzJsGAjVagYX45xcLFLec+QMPx9H2hkapQLUAdknSFduWxvo
qsA9rhYnqIFZp135R7VYKE4lKbIqDWK+r44G5hrENVkJoC1pb/cyA6uyXEGkD2cNVTLbB4OShDMY
GsJyog26Ph4Pko770XECQZEBpy/rBt4mHuK1cWErSXQWs5ZfHC5oH0qv4hfYJvsiHMeDJOAXHnR9
DNigdejwktvzlNm6O9X56C6GymOhLWf9pzAT96e7dMWnYhrV9+pimD8KiNMf8TmPnnDnbrJr6Hjx
RS2S6S2tCJVGQ9n5uRu630hgee8+/v7y9tz+PF43JrQpEnFmYv39PUOhJ17GYWDruX1jZ0KmRjLt
6XGUva/OTjE5+7nIyffXUbpqFHAx5jBAIL261ti7QIF0vhaO16GW0x+s4PtDkJYcFwxqio4GZmiz
Vwx6f2SOXRhkohthpCsePhcV9n5RKS6x5WBBG5dHONL7DUpJiLyBWeaCY/esh2gaWFDF9hKdMe5U
fZxgsdDJIuwlILwEj7/mzvhMuo6kKCDhZKFtHaoavUVzMSg7p3ksnhFbc06m3VTnJUegKZvU5s2C
1vPBQtkZH35ECOjSHJOQl83GSUUs6LrZ6GbNFtgWtRiArDrDl6Lv+4P+8V4oeosONntsHHf7DEWS
PYqhzMYU1DXjnzq0kci04QqwFUyRXR9/zL0NanFDE4eXIH/Y7ABefgicTWVydkpR/V3bY/thmhbU
Z5B8Uq5qYdRc1CZGz8LV25/qUFZnFBNxl5mqGaxCz1XjTUhzzdEUv2vA15wf/8BfGedmi1oUQwDR
sktVSp2b6c5zI4yEEqMyNucV9h1G8pxg8vwhTSw1RXsur0+JKPSPy6TX78N2St516JJem6bT3zVG
NX/wUi8CXwEmVahtiBRF2Q4fdCUuv+sojuknsgZ6mY1y5P/26/Te/HTZ/IIMIYvcSDeuf3ptguop
UAw4D2r5parV/ElrsljSpHBWcIAAxUXXX7MBPj6uAf0VRTwFcsLgvs9LPTqDGakPvubdScRZB5eQ
XiCddP5/8+KXGLFyihfTTycnforwdxoxhaKCmHmd8dlCPvnyePr2ArJduABoXMnCzvoThD1mdINQ
TJ8SvHnT4854rgddBE5eVk/1GB+t57vNA9eNMOBzKZ7BSZd//6Kk4TTLYOLPY/lmMk0XLBwc4Ang
EZbJFQfn0N1TSTb8ZBToCIhtbbXDSXqVdLTAro9TY+FTTpXoH02DWUhhdKBnn6k3r1CmoKy8I9vJ
nVGies0rggcveNBt/qXwGOuKujF9oQzuGZpWHhj0rX3THIbPjyfwLrslAvuPMiBWeXi0yNP4xQfF
g62lFAXhwk6m5ayEjUOFIhRBXTjLaXInPJmLGesoXRkDNyqOgOX3hWDiIzbPFoIxQJ9os4BiIoIb
SokPpQeZZBWNS68b01vt2Kl6qumfJwH7KOwuiTZpX9FJnN9JbcRblIVHGuoy2GpDyx8DqAdKJYUN
2trrj1GDgtCcCPZLpHsFtmmaE5RdeaTgtrNnSBZYVggBUm3ecrbUJh710KlMHyz/eBm8Euc5QIsn
t0a1J6tws388xbuj4q2mQzNmTW2JuDMEEUcAY/YNOgpPEz4gb4cGCZLHUe6ubfnteDRIkBsn4jb1
1KYCmAgiSz5nbviXgVpxYCR2+WdG00TxAcubH2cQRwcE571vKUk8vywrqVRsXkYpyZ9mzo7hJ5qU
/tZLLOctG6X4xWy09Nwb7VFtaD8im4XaHsXsLcwOGdERNTl4O824TCcsnLOzGjX5qTAWEOpp2B98
1/vZM7gWeYtRRIb2sW1tFrqTLXpJPH3QlauVuv0T7UbrYI3czx5R6DGCVPHIu7ZEGhOntJjyNGSo
Jcqw93PTs9F68/upHnKAm7OCW0aFBO4BjvD+Y5J0oUtmshM4gOzN5c8riD2NQjpsvSa/DWGb3kx1
cs+JG6pvLDcXB8O8P9OJJ2XnUb3g4t56CtB1R1O68wBN92Z5Nh1RPg2e7pw9TZAhhdRMK8tFMKow
j4htOwcdoSGVuHIqwettzpY5MpUJHLXhW3oWBlE/YWbUW/q57ZwimMEknyJtRJR3EFNgFbq4KLZi
fFYtsLuPN+r95YKaDHJyDt0n9ur2xO1HME92yiGn4JF4DhtsoFStd55tC7Gix6H2ppd1RVme7E6K
x6zPUwzfkNgPUY2IBoyjnNoQfqvNyk1H+vWkdf10kO3uxkNGGe4/Bc5fahwvL7MuNzSEX3WWEwvr
jJYjH3Cw87cDswpDtpsPnr97nxLgCDsTcXyEADZzOtiTzXMBEYfMRYFcw60xmFGVOQ+aftSc3zsG
JG+b0jdMULAO60+ZdEpmGyWhWicazh6JXWCUSMa9fsLALlBAJKWlOiwH/CIbiCY89MIGN6QJji8G
AMhAxuaMS0+Y/umMzpF26t6pAwAJfBUNIj6inM8X4bBaz/Qa0wi/7zpklgWmRDkSYrA92+65g9nt
d1ppHyyS+4yHMh5jYxdAFaErtQ6q1TPNX6c3/TBCe/ekpN7wUcxiuKnOxAOkrET70VWa4j9mptTP
IlPF748/spyqdZbBD4CcwBZ0oW5vGXyoucxeBgbMnxOpQ64OkOIR3blq+Ep+5b1b85gpvQAhvunT
48h7+4NaLQkOhXiH4a+Hbgi8o9E1Nn03r5tLZ6JNnSRVcsXQDVW2zhiDx/F+sey3Q6Xli4yDdMYB
xLIOWOaWmtlqxIbsvCk+6VFpw5aMBvevyeXhG+hFrpcIhIR2EdhGZKmnuUjK92jgV79rYZkKNN/q
Gi0pUWrRuRK1w6Mq6bvpJIZqHE8ImU2T74LM+9Yhof5PTtG5x/ZML7obiP+sg6GITYUPPSD923B6
8UdmCzQiEcMGwmGly1Ce6mWsD+ANO0tMcoPAtHEukHZt1nVfxfSvFwjijYAfFGe2fTK8vD8nUQxP
FBMJ5Obsxtep1p3yHvG6g88uP+vmswPpo2KDVg+ba7uNPaPzcDFFXrle1OT7bJg9fR27VX9OudZF
/pC2w5deA5R6Mq2Mz4GGoP61wS++Oy19Yv5euTjHBnXc4meV9UP40UqGJsSWoVQFruADiTdorgKt
eFovcI/iYjpKSHaOVlrDYJ5+iRvwNFivnHReCituSewcxRSB5s35l0lgesWDfD4//lx7oSw6xqAS
6PmBu1mHMvKhrjU2JOsG2CVTR6tG6xZujbw/qM/uHHiSG/TfUJsLsTTlaZcwKssatDejXue/L/Jp
dOIVGOPCjFPsTVjVcnk8wt2wFuZQNGs4aLeavqYZIaeSMEK3sUc0wM0O+fl0GvD3U+uh/t3zEuUc
mq17EHfny9I9pdBF9Yls4479gs2EiPk9vtoaxS2rkCese7d5G+rqz8cj3I2EaBZPGU5vzpr1HOLd
1/UCxXNfoMcOIFg4F89skC4rHLv58TjWzlXMzfi/WJukVZTVWEYDuXLc5eqXES2cH7XsSz+Osjsi
9KGoqZA0IvG6HpGpVu6U6zXKHhqKt6lovM9DpZfPSRUecaX2QiGSR28LNgLsi82qTCrPzkIQhb5R
mxC0WugOQHWymz4U8dPjUe2sRPIKGiG08HgmbkGnUit2wtWP18zcAnpCy+KCLQt13XqMrlnaaJ9n
3Km/Pw66N2Fg2+TCoKnFG3j9KbFp8pxqZMLyuWAtJiM0Xh3U/OMoe1+R5zUJBVQvJm0zYZRPB3tu
GFrXtvr3qC3/rkvd+Ww32b9Y6wyFJAXxKSpcm+kyHGwTbPxnkHJFTRB/FG4RPYrqYFlC5WC+9gZF
Og2VjrOY98smFn49hZ17k+HH+tQH+DvNUqy1v1bzfETi3ZslkmlkXQx43/Rr1rMUz9qExQhnIxbU
4oIBYnzFkODVSEdqeZKzC9Oar8SiX0fBzgazHRQxfKdv/yTra85Fpi8XnQH5oz2Gt8eLYndQsjZK
3i6fnZtB2Yo3m7U7UJ+gVPq2HDpeW2HuhGrwOM7evoLB/984ch5fZNLyxtENhTjGBE9L06z6pJvN
APrHW5DE8PLnnL19UDvcSSd5+PCMprWgo9CwCQqrJbLzciEoAtf4hYVd8g270v7SxI7zLu/dqj54
n+x9Tt4nVHuwmyOF3yRWqYZ456Cy9FurLp/6pf4Dd0394FW3H4RFItktkP/lt37xLWd3LCbd7qjw
FGP/7DUpUH09E/7rZ0wSzFTKZtSt7tpcWorkcq8b2HAtyVuUZ3K/R00VU444gSPsvpm88J/HIe8H
RqVFp7gD/hEBpS39INV6vdYm1n7O+yDwrNr+rI2G+/VxlPvnjaznIFkLOVOWWDbnYFeMehxDtIVF
4uTXKe2WNzo+nO/LJqz9YiIHqNCdQDc9Hc6PI99vAiIjkklBmcMK5th64lCLqCdg5Uwcfn8fDcVI
vgFqHt5UfdM+GWZYni0BqPlx0PtNQCFJVh4lhhYilvzoL1YL1c0uj9l80K8m+ZSxXHh0jhKYVv97
yS16+TfhgHPCEPpVN1uH05LIRrVHhqtQejdwm/ZDLtBApP3PWQmP8GJ7o+O0xNScwxJ4kfz7F6Pr
LdwT7YUtno0DbCtgeYEtLe00iP6/ZUOhHNRz95aoPE0kL5JEZIuMTjQHTk7Ey4W3VeTT0Zxuauya
By3YvYUCHoPC1K/CzbYElqKyS74wgjTxuuQ9D9/pqkxp6qvL1GNz3rgB1LkyeDxzO0Oji4SgiCQ8
gpTYrE5glF4PIZuZUxBqz/U8Rg2fU+ZxlPsLG+wXT09QzhYxtomw2Tg2PiJEGYoZoK1TYiJo2h1m
xtBpH4fa+YosfEoo/LtUU7e9uIlC1GgXbHQ9xQger0A85mN3CbylrnzNLAdfWJhZPw66syBt2vSy
W8USuWsAls2SmDUOjX5sDt+1LHKfaWqV3xTsIU5uWGQH+Y+clPVLWvJlQVrQo6LHuUXxYvRE03aZ
0QJz5+mjmU7iDOnYwRaUd3Te4OKrFErxjLt48dmN9SPRxvvZhBxB7qDSo4HCKo1VX26/HOcw1Zsd
oPlFhL+YHapNUEKOOy+4/wwHn3Y3mCxaMKE29OvNu6aYFqEOC35zOKm21yaZTUwFEaznlapdH8/i
PQMCBRr8nSSFnvIpMg3rgZWKo+fVMBdBPCFFn5SjOKtsibOXDvObqBfZW0uggSRiC2KwIt6ao9t+
fPwb7vcjcelWyVsK7Zgt8AAUjWIbC1o4aPGKJxXH03OULPHBeb0bRd61JJykf0ixr2aQ1zhrNHex
NtSH/paQ5YKsoPb3eCz3u0ImKlBpZHGPUenrKEbfCiUrKaIZHeVuI1nGJ70fo+fEnubihD1YdzCB
e8PiDDPo/FtwJ7fo78jsEEoGThAsjdF+7nGEejfWbneQPe8NywETAn4FlfK7OlaROujbLnEJXi4z
b3hCOc84a+Atpori1GvRUbz7E40v+CKe/D0vbru5oqcMM6UMnFl5l4OH+oYw63zDCjGFsun+6L34
dQ7lqElAKab3JQF0lOvuOCJqWA41tuCYPOqteRrTwUNY32lvpkSea0l1BNu/2+TEgxJAFcpFNfRO
Ts2J0e7v05GVosTJJW5rGj8G8AZ+ZR88XpS/2jurw1PGwsjr1yKBO73JBAXHY4WQbxF0LQ72vjmJ
6HfWkvjgLMOIdF1SlDTdZhxci8E7N7Vn/KEmqY6UcqamWL3E+m+LbqArOqdI4mZ5QR1JjPSVzbL4
A9UPfn9RVN941Hc3zW7nT1SwRyTbjEaclKo9SPR2vxxnFg0Ybli6pevFgXGkPgu2U5AUwn47qc5w
tjD2vbhdpxycxHfrUH44wgDIkCqjWxzCIBxDTDy9g9yef1iTW/4xhcV8LdM+BjXfdOnom3lypHy3
F1UixACl8c8dCRBXEHJKQxRBpWjz2VtEDf/BUk4hijmXoldUYPq6dn68SPa+KsUSCMjQhAH7bU4u
DEeHsLGVPMgtdMharFmDDgFO6oQ4bP+LUDR8wJqhJcj7bj2B09LNTgRCIOhBhJ2s2Gr8LJnCIKby
/drzmAlEUQ+BdzACsvC0DoXQ5WROrpkH/VS4V4euWjBa/XhWsji+GF4R/ufx0O7vUxkQ2CIuDlLp
c4u+UASlNh3oSoAfatqeNLPyLgCd8+ehVaq3U7R0bzAO7NDkzaq/Eq/Vz46aVgc36s4CIgrQD3hr
NB62Ai5eAXoQb94sQIvBCdrEqIJFmPXJQgrjvRd6zckuzPIg6M4C4ugkJ6SszsW3Rbd0RQ9Z0TWz
AA3D5BwiRfR10ZyO1gtIicdfeTcU9SlEh+F3kJetZ7UpeVzOE6GiVo2uXZdHl9HVB9xz2/z1hw2I
HakqKulOd0161AdH0ygVQo2Nd6rCxb0oCCpJ7/Wjcsddikv2I7XsgPUi7swTbj2qCP9VYEphhhAM
DohqlFnXGq1y3xo976dtNTidaUinthKxgKjU0bNo76MCzJZSXTwlKEyswzdkRLYaRnnQxlp+GgcF
5dZa1X2tDoeDwo78T23uI2CmAB9kh4BDYHOCL04aN4U15MFijCoMsrb+kocoVVVhW960wsivj9fL
3n6gcEr2ZwNtofSyHpoxUCTBpz0PskivnwvHas5VrZcXdH/wgNYKPGDjtDk4euQg7gb5Iujm0k3m
YhlbVDQDERojEspFPn+B1G1fqzJznjLDiC9e5mgYP5h69v3xgHdjU84Ce0FeA2xyPWBXE7gu6wvP
FdEbb5ZSxZA9s0FMdgYmt+XwR+aV2vMg7CPg3t4ionIs5XBRbAVvsg7szWXpKkmSB2q/RLeZt+9v
qUoBgePqCBa6G4ps7dc1KWWb1qGobOVlrZY5lALt01KozpdqdCAsD2p4UKXYi2R44GZ5m0jZ/s2g
+GjChK2XBWDrEn/pFuU8iTLH2tlpD67GvYnjLQbtnWQPROJmZ5TUBVNb5bhBIrR8mou0xWQxLz43
TatcMUZGZr3R8HfTW/Hb4yWzd3NRi6TfQngH5pw8nl7k3MBOESicLE66RdECrM6MC66N3ZOLubQ/
tAJXQydxv41NXLUnXbbSR2psB6nq3k6lWQ7DimOBW3sz/jlMMlk3yYLeTL2nQY/R6jPL2Mc77w/N
RS+bVs6RrNvdE4pzVyJNpDAg79BtV6pOcEaO6pmYCfRPYXbDJ3R/3IOC2t7MQkpBukjWMeB8rj9v
X0QzrpJexvE6iA+lyXy6swgv3JY/nNCqF7/pnfr9bCNncfBR9y4WafsAbw6wJLbB69BTOSJj1BZ5
YI56W/tmn0xn0WXRzbKy9lva1+4fLt598al1i9nvFlc9cmbYO/AlAx8cBvIeZCXrX9APWRMjPpoF
Npecz/MZbEg8pMGkUr3BufSI8L+3Y+UNSvYOoJrK/jpektta1CvEs1Ir993ZWwKtsdNL7LX5wY7d
Gxr0Hx79VIfYtptQaSucLqlw2669RD95lWtD5Q+7W26X83nqFvNgHd0PjfNVinjSNaO6uG3l22ar
LWEUZcEops9R2w3PvUqimYPieXVCBwSDkow8i+iNbPORXIp8eWaXBUVaD9dJZbMDlR8vRTuaByv0
XjRAwj34H91oeU1vzz2vK02KwQUZq5KI73qXjRgoDgnCUyjXL19mmnp/TSIXPu6NCU1xa/g0VqWN
Y2rGD5qm6uA0vD+H+DFSJ5UjEfblFlCYq4pj9kvGOawk+deqtDAIza3OvNkT5apTWNTdb9FQl9FB
0rAblwoLSsMuWINtm3fQo6LtxzQL0EH9KRQlOQM9cN4OFqVwXttzUAyW8eXxyb+3omBzUAGRIoB3
YHuP3pdZNFUWmJOWwxWcsouTTuq72cBP41+E4lZDK49TgHfSel8u0xDxH2WaW9CNF8tNFnZMY2Nk
0h75T93vSx2sBguYG1uC+zdHTtfFvTWYhJpMvTqNGVz3nhw3aKJIvYE3059ePzR5a4GwARYKdHM9
tDaxB73MG3ZLaX2I3bbyucvLi9vHy0GkvZHxUGB1SLDm3X01l4nhKhMjy+1EahNBW8AwGbdUrGS/
YF1eHoDo7u9HCREha4aQwatyO2mmPkeKUzlpYGtNcxkdpfvQuK1+AIncW4XAXqTcv+Sybxv0ml5R
4y/qNEDadDxR+bDPVkara+DMOT+eqr0BvQwlf8qLTKdMsEuOe0K5VaZ9yPowvSLgPf6Lrcw7ikYk
eH4Y65scXHAVahHmN4iGZeKNV/buu7BFWtQaRfinQ0fSr/vDvvzO2pA2I1J9hXOL7bweWtSVhcp1
n+Cenf4VhpRuisVw8MCAfzbD6Xn9l/ylsQ2klEc/8jLrcCGqVFgqmwk6AE2HQ7UtPsKRep3vmSzN
8p6QhTCyfZoV2wXYenphxg1RhqIeW4DCYeU3bZ3+ELEi3gMvPepI7KxFeAnUFchE2WnbWhgKfC4R
DbkWRetDAbN8O47RVE4PZUf2QnHhUVignsnttzmmhkGtBe2PJFCNpD5FIc4sY6T1nMUUjh4v+71L
VtYxYVSRq5Dtbl5MRpzB9ubQDfIpxCkaTaCfWqiY5SlMpLpKjh+aizlBEAtPvUaoJvkooOTXcihL
fyrs4Y/Hv2dv6BKWoLJMeVptW08mXPPJUtoEUXYl+aAtefiOQw+NIjU6wj/uXKuYgZP6soYQAdqy
ajrMr+xiqZMAr5T8ZDhNe8nqAax1jGc7EkVaeK4yb7m9doDcPoADgBuhPICi2Xp3xDptPBdvdFxc
E++si6E9ZYIDwUqT9OCJer/vDajFwMPgvtMJ3no8AOl3ajVLkqAQU47pdDOeAazh1VLB6vc0tHUf
D+3+CAW9JyurFPsY5PadBlMYlFiPoP6CVNw3ar3FGd6gcn0c5X6FIJ3k8FZic9Bi3kI6hkzYObz2
OBD9ZARFkzZoZXVY7GD+cnocam9AcFl5mKFZdS/aPpWIzZWaEgVk7AqgN5jKE2X+4HEUuZvXNSEi
UBXG/4NVyGperwg0R2kLjrEISiSpPqmtl15sC92plrfhNeNfOzmRUn7qmtl9/QLhEqe6SDYkW06b
ZwrMc0d4OMcG3MBYufTecOmMbv67XFLcIspsPlj7OwuSbEiyG2QHBdLBeqSYLoWd1RMvbIsZCFWV
+4U6RE+e3sxXO4fTezCB91ucxwOZHv1XTarEbGp8ed2jL1SQIXdpE15rSLuInC66Hyat9UyzCh/p
ZEgPkpa9oHBUOcN42SMyJhfwi0xizAwycyFEAHO+POvZ4JydDo8rzR6Ut7YeVZ8SvM0OEoudXQE4
+H9B5ad/EVTVWzASACDohNqhXzWL+4Ym1OS3fR59frxed8dHmo7IPzvjjpTcZ3k7jTXrFXPc+U9N
m7DNcBOlvCT6rARdwVIqK+fV7DHegRAR2fLUopF43UyliahQJeJcBJkFS4Wu2xwINMmfyUE96nuW
+/pjhnikaJgJyIf8ZhbrYfEwzSpFkDpz45Pq9GcTBUp/clLn4A7eOQB42v0SAqTvxV20nrswVLqx
GmoRdPRu3izoLZzb0IBklKappt3QwlGuoaaW7ypjCg9i7xxxtPdkN4wyDEWRzbrJdJEOjbdM3HfT
lw4npQ+iMdOvj1fMzuLERxnmMfpM5BrbcghZk1bi4ToFQ2xIecUhuXK910GWzM3Bu2RncUL2o2cp
DzZkCDbpjJdk2Vx5nJ5uSXe+zcaFiqRaPhcW/b68Trv/KMWYHwTdGR+iB5Tw5DmqceGuJ3BWlYXS
TDIFtie8U1zmaoDWendLnak7Pf6Ucj7WlwVMbmjiENQpv6C0sA5lW12oeRN0f1Zk8kMBCOebUKQ+
U8UrgpTC/0FlaTceqE2QOICPqH6s480gLuqpJR8yZ8t9LnKRvIvzqIZvLKLiz8YbioOA9wuSAdKb
lTptPJq3HafOjZtJaMsYaC0eKVEz9m+STvQHN9FOFJTnJMBISgIhkbEeVhwvmaE3yhCwYKE2A4N4
xp+oPDiUdz4eRRuojEBxWJXbgtEyGt2gcasGY2xMBhn1NF7DKcq+Ke2QvFm0NjyoAuwMS9KkpFIE
9Snu2fWwKmuqEpq6Q+BVpnqtnVE5x8ck+/s9RtpKIwJZchlni1ReXD1rPHsZgt7qko9R24fPSjsn
nMyTRjl5cD4ibdIezNjet0SBgjQFMSf5tFwPLUmUgXzFGsA0Fe6f6P7mfpQKcYtnZLfTURxJ39zv
aV5g1B2lSCf0gC1Us/MaOF91MeIDVWCUEyfNc2uyYKjeHsF4d2aN/grIJuptUDG37OF5SL2l60uW
fDk2z01qaNcs5kny+OTYGRC7GDiY1HZmTJslv1ip0roaAxJhnn/U07Y/p2aFu2B8JK56Hwm8CHhr
CPXAZMztmUGzKnb6tCIXcdX2g9mp1levKBYdcmLjxQfD+uXjuT4RifZrlhBK5gje3J7IbY0Jpnki
GJK4GtECLyVEf0lc54SuBc+rhS7LbYiKebxa5DSo/8yJhYJUmao8YWvVyk8hzsQ/+0WxOj/z+uq3
aZrnn4rbJV/n2Bx/krd6APUalNBuMyVm45RPurEEjyfoflvBAaTA4GJZBzBrixIZITZkRpT0QRJR
rznFoqh+y2gbRdDkXOOEyDokLG862Ff30gek5FSHIBUg0MqS31xeHiduV8R1H4wQvL6JcFFQPR6t
RTvXwzD312SY7IspPXYv7QT53J5D4x/FaWv7tGSx6R0cYff7HNlt3o4SwoHG+tavW8RR3k10GNAe
75I3HS/l8xzl+FeNWf8mS5zo4L7Zi0dPGtQIrXHWrNycLxJnE6v3TEt7kq/C0v0Cbdyz18C9jcFO
ngb8sw7uhPvNTpkbP3JeJRwwdxdqN9JWySvyysRJGrAOLTuwzI6y5b0o8qikY0vPnaN6PSoMQIFp
A8YMxjL1rhUWuBdaUu3Bir3f6FKWSIoacmGTj2ySg3FptSrCXjaIdDc5U3drP5lhk51U9uCr0SEy
FDkqZHAawVsMQToDZs+9hvQfe7GTtRTTj8LBjJWUXNzssIr+83gz7g0NmQrkl9C7lMro6w9Yo70G
k4m8uDaF67eIkqcnvazQLzPs/OfrY8lEhOVH8Z6SzTpWp/wfaee1IzeybO0nIkBvblmsqnZquZab
G2J0ZobeM+me/nypi/OLbKKI1g/MHmxAGGUlMzIyzIq1aoHBQFY1d2b8yOsXnik+Ze8GZS6PVKZ2
nAwGQawqtZsIFDb7aqepxBNEJG+qUO+UyXN82O4qvwaEdN/M1nTSSdPPtzcoN7B20ZCZEBtDR827
ALB8vcFQayavV6WLnhoBWDGJPxfZKKSYgPt5hjHsvg4H59LNg/b99sryb96uDHMzuCKAfjR9NxY6
eZG3LDnHKBqKqrCtQT2C/x/dn7fX2TMXomO4uuRIGmR56x26ueMIKLpIOxYqxAV9RD+v3Rq92Ho6
+Jh7DguiIdbhbSU33SxFA2EelTmE2ozL56ewyl3qFPqC1G0f7Wwcftze2c7ZEUrCEyOjPQP84Hpn
y5QlaMXK5LS0NHRCQWiKxKsbf1gW7W7u0SOOY+H5g7EcEa3t2KoMvEg7uPbseBPygc7Q9KLNiCOi
JWNO0siRJkjAChh6r3ynRVj6k1NP19sb3jnK1aqb72vk0bwsI4UGA/IfZArz+VGLoulUe+KI0GV/
g7L8LClDMZv1t2XTSqPOOLVJjZLLZNozUJaKmobgDUYzfXx0M+1I30L+pZsrIZsKkBVL4m1ri5N0
wmqCiEODBTBTIYiO2ug5HJe347F5UulEyoiKDGFLSZpPowqBbMIz50Xf+zx1PuWLE15aQ+hHY6e/
Jge3O6K+R7GbAApBRPmZf3vCIS4Il74CIWN3bvHeinNxP0ShCXQ4qZ61aVL+6ee2D/TO6R7gg64+
GWPWLyecQ/ZpsSw8e5/bFgIb9j9RbIYnIo3uP3qtVF9za0YaLhJH3ca9W8UkHSkajW9EvjaV0DAa
lyqveTn1eJEEU1CD5y3gygqQUQCPc3WORLmc6esrBw/pa5ujxIxLVHHHdD62NjfavdVnjgONlVon
s9+4Wf1RLdVm9CnYJx+0ZXa1e8G4T3Sw8Ot7RTlGJXujJIoSxBbFMAwGkJGZ4m8/2/Zl6Rvvkew+
95chDN/sIllKzvFB6kwXaUtYbfdqaE8TPiudlZIZXmeoA6Ud7feWUjWdn3XGEW3R7uZkngg4BHDM
loZcVZoWyhbBs9pbY5Aknn0pkNHwE73V7m77p9emw+boq8LcA6Qc49lYeyj01IQHKSh6x7z0+pL9
myml+x7B3u5cDwz7WT2DoKqaHUH0X788rIynojlH8YTayXplIzKaxva403O9TCcvm8KnquCli8MR
koMyq9vPt7e6uyBiS7SuqXgBWV0vSOjazF4iY2XXaR4dRvj8vEqrU9FO+iVOAAffXk++ZWtH4sIl
SgeLJoXMYDefNjI1hF5q/HGBDPpD0hrjg6fBwDOj/BTAz5R/rgBzXKuhXnxzaf9+8+qmI+vpBj+A
DskmkY30vBH0BMn/bJO+cpRQtPWNwsWHeW1/ypjvuDBiVr5LE9GfNb05Qq3tGPHqB2zf27FRtGJ0
+qBvaOLRHgFD0hfDU2dNR4NOrx8hggpaV/xeAK10n9cnO2mZ4xVeKQL0rrsAOkjzpLoQt97+onsb
wttxIakkwhW7NdhxtOx6aETQ2LTswxlHM4cCJfjUe7OABkUIqui0JghXJNn6ekMJf1hrphCBmiGZ
Gmpm5pcjPIX1XKinWDlkkdrbGqOEBA7sjJhvE5YNZTvVVq2KwMqi8s5VcKRxXy3vapCap9tfUdu5
hrLmBjcHfUBEqbZ2YcguaKsLMH+MLBN90cP2s1lxftLS8hYfLWDrguryXF5nnTH/cwz3zntXxFZB
p03AMARaQhNnKszV52wO7SenStIYCgJrPqJ93v0uUsEREj6DGrn8899iAfpuVIPyXgR60rd3YoCe
amrjlyTKvQPntFM4IU5EKgyCATCBlKrXS02DG3mNxmdRq7q7tF2FSJ1CSbdu0/rctPHnlHmpK7I5
E3dXdU+ut/QPjGy1B+ezczz8DoII6m0kBNu3p5kZwxUQ1QWVyD1UVpPF8iFus0+ktgbzipHz5mSH
d87mA5MNELpuu6oxanB1kUZjMMWJuHfcgXrlMFB0s0LlYG87HpnBAfDnuAvyxm27Qy0qQHnzOASl
baBEwIzY/ZIWaYDUSB8wWghEpleHu2aJl8AokiPk5Y41UeemGsfaMqvbWL6wGaVNKpduSxKpD25u
/CwQ3/k6tIeXbMchks4BguSWUQnewrEbKFpKNQmhcS5r4yz6rH5ZwiY5IAXY3Q9Ac4rM6CfREV6b
rNXkZkxuOgSwSC0P6TKO5zhPNIqmSn1wcjthCrUaqDBsSosU86TV/n4RHa8s6MAMgWXHxRexdOVD
HnrGJ03PdH+okaYqE23yi958e1UKkDelFOpSGlA7b+MCHAWLAnE+BEXeaAEjN8S6TZWe57g3DgKG
XR/ADIikiQHOg+df7xJyY/iWLDp/be81F1UromtRptV5yuLPfWVlHwZL75/wRUUw2EvmC8+troLc
6OBr7/kAwmoGzJlVBiu58UWacN3GrfIxqGbY8fx86eg3qVo+fYtLE8B0PEOVfvtZ2EkkQEMzP8wU
Jb1dY3M3zFm38yWlqes1fULHfzAQprKdR3dGZmdCgeykhPBF3V5075rIg6URDt0qifP6e8+MEgrd
Enxv8ic/tyflkzFX6Yfbq+xdEyJraUCEYkySr1dxUiOxzBYVPKOPrHMYDpW/zFnzPOnV0YT57lfE
bnhGKBwBbFgv5UVzKlD2GgIUjiFQ1EJGbBMxVGe4IP/tp2L4kqvmUQlgb3+8VyApsBiXt2u9qFlo
lrCragwg5pgwStFVgSps/Vnk1tGDvLdBCt0q1im7DNu+Xd4uoT7GMy5HG2L33rb6JPnUwCBtfTEm
+UpFFWy5lj7mR52hvTsB+pSyAC6N12MTY47LbJo9RAtBrcJPHxHEB/XQiYtItPEMpvCIoeNovU38
HmrhZNTIoAdJ3aeB2gzxOW/a6qLOnnuJBuOIVWzvFC2U5WWnHGTvlrxC8gkNYq6GQAHD9g3JPRSy
RWiKM6rgyUGX5GitjZkaE+P/mQ4MAAiKfh5ny3soZ+ph1RwfYfR3l6JYTGsZkipaiGvjjHqjgSES
AIBRF9aXXvTJKR4K9Qwi9u0zfHR4QWzQdpM59bYkkQ2eMlY6tlkprXeF3c696i0oAI/rcbntUvYc
F3w4CCRK7BuNhfWueIDc0tKHIWCQytTOJd9zkFMIR155zwjJBrB26JkAX29cV5wllNpNl6DUtJOP
ppLbdBWs9KF2zKiDRXg5ut97xyWFW5mFJHdl4Gm9MReReAhrIgCzRGgX1RbmpSnRYwsnoR9UPnaX
kvgGBFt3BkXo7EalvoQEuupcnjNEQ18wDEFNwEoPlto7LtC5tEgokpI5bj5jG7o6GsDJEHjh0N2X
5HafFeVQrWB3Q2DJbZ5Rur5bsBIMXYsbQyMUVExRXFO7QADLHkTlJ1WdHbxpe34YlNn/rbU5p96o
DDd1ADDANpBfGWVyHx1lcv/ucwY7FTV2gpTRsj+wevp1sCwAL6feKYPE34LAPK37RqS4KEob1b+F
1jLBFfVueBAV7H7HX2O4crAZuM16GSvPU1GOGD0Tzml6r+WR+RBHXdde1QyM6e2bvLsYc1gSqyEx
yJtnpQXiVUVzTU4wdGboG7UVP8x9q5DqaXh5/w9WAxAAPyUcRUhyr7emQWClDln6C4ZSPdvhiDrI
ZDxE+SF3196++HbI6oB5kiMB65VCLXU0hRk7sEN5FKhL2N4jCfIlHirlAHa8lxqQe5BCkqUj4rMJ
P+ylae0y4QvWSF19UyaYBZxKzyTzdXIe+l71y0nJT8uUf7v9MfcqGcg0wkINf4tUHt1cgsj2lKwY
ybLg0V4e7RGR78qaq2sqBhjehWJd88KcPjT1kHyHPyl8bCFHXE6wdWfnKq66q51Gxl9qKAr7Kbfj
8l9hDPN/t3/k7jnI3gA+HKqQrTHDP16nmsf756mj9TmNR9C1uRL94w3pkXrJ3mNBjwaUBYBJ2YtY
H7lVMpjaODxKZehBUIt/uNjdDMO/DvYBVa+joeq9rUloC5EuyAQgp+v1+lJLeEomnvZshk2stNNv
puRAr3r3T5JAJgppocncE8rL9VJc3ZhWJVuzmxRJBmSg2m9Qag/2KamRE/kDnyCfChc6IMa7tulX
JQUGmcIg9NPS8A4Sgv6u1BPjhLBhfL5tHntnBgpO5l2gVsCbrjc2DE4cmSNV4kE28CMdDeupNKmj
FVGGsLY35H/dXnDv0KhsUjUArkXCsPF3g9n0rpGkAvYyU7mPch1C6HKIFy5pHx48UnvPLtRzsBxQ
OJCpyXpzJPNONZusVQ3m8CnL7F4JSAcH5+C8dtaRHVdGxxhhpCe1eZccvZvLArLawBqN+N4q5uac
h03x4/aX210FTAAwHPKsV51WJnqKAeFhapFF11WXoYr1+yjRR+/6/7fOxtap4IBM5AkMgGZN/uxO
NdCtODno372WiwABAA3aLxunobvNNyzTSwYNIdig1o14frDzatL8qs5xS0OTZ9/VPqn+HueqFXdG
lWskIyJm2t4EVfI3ula6cVZnq7vX1EiJg4Kes/DLJHdwb7rT/9WWmqb4qhEnn/ukzPUgrEuKC60G
oenz0GaldIOzMfhDWBrLSTBHm1FmSM17tyOVOLdVtry0c94ekUTvXDg57gdLDAkJVbNNiWe0R6Bj
JlK+ketCG1Ak82fDroY7s0pLaPrno/mmPashHMRufsHJt52ELCxNr4YPIoAcNy38cVRb3+nr+ig9
3gkIKc0xWUsoTUFsW3nQu6ZIh1ql29O2DKLpoP6J1tSgqgvturQlHH6kRQemuuNM5FQFDWgKkOR3
mxdgobO4GD0fU4XT425Mp+xTx3o+8wHm20N4yuGebPzAiEAUuvYlIqeqggp2j7lmFgWwIvtm0Bc+
iGX2Tku2ACQvp5zmk9bzW4RbK/qgK1FJ065Rle8gS8fUH6mOB7ev+F6hUYYttO4lnzeP6Hody+sz
s9PdHgbqRKiB7U7RhyFH1fxUlon9P003MgvTtF00vhvbsv+MePv8M7VtRTubWobOye3fs3eOhG+U
dVA7Yg5hcylALNYpsFFcjkHtaok0/Q5E7H+l1h+Bo/dWgg8O8JacrWBGbr3xZlQnNVxQSHepiP0Y
NLpdUMxmkx8iNHoQbO9dCXmW5BCUxpguXq+VTVGWd4bSBVqnONo7PXIcwIxDqlQnE2rb7JOXKm7u
Q/43/bz9PfecDCVUvAwdFR6LTWA6d3nbaajcBrGlIjUy9zmSO+jzvNe8yD4xmT7/wQHSEGXI1qE5
yrj8equxpbimogyEEbme+YqjOFArw+xf23p9YLu7eyPAlAP8VOO2pAs5mtdmNlp9UPVmf4+Mk30K
rXi4DnYt7i3JgXz7W+5aDEBemOBADtDqWG+tpSpMZIuPMbshfIwrxUBCx9MejFg7anLsbY0GsxRH
p4gEnGa91ABXUT/AHMAIcWddxTCnp7h2kovThf1XhfUP4pZf92qDUGCil1qBLBkQUcof9Ju7Ifob
YTllCqKgyXMqBuF6fj9Nj/VULpE/Ft30pVzM+X8MpeFhpXEbf7KNrDy6KHuf+PefsbmU1Oc6M6IO
Hwx8FpjxGdyEL9iCDSWO/uDFwN2BdPlFm7DFgMSxMSCLwwwNhG3ilJilBooz7S5NO5nn24az58uh
Apb3Twp/bV96TR1TONLIgONZyU6Zro9PlF7V77dX+eWxtmeICDBVEQoqEhG1OUPXbLtJmQRTsJVj
n9NRmy9G4jYBqH9GjW13fLKMtHqKS/B5VTGZ90YW9VcGTdvCp/w19Zc2Ew4zDRRdrmC/q5cytKz7
nvz5IB7/hX5/9VstSS8P+yeGvnmvdVgUS+jGBKNlbf9vFjnDtVtKTaXf05sM1HZoJheZ0w1XXc/a
F/D53vfYNLIL2rzp30ltaAX6lG5XB209lgfntWeFNDFJJzWOi6Ry/SHLGt4gjRo40NTWSU7NGLp3
YDatvzrGbQ+cyk7NggUAIdFRgP5hS6deUdPsonDm4jkGCfJUROcMrZLTkgDNgTDpn5757Lt6So68
584mGXcCVgxBAYNxr258Wy0LARwF3aGNqnPfTFx0KyWoCzRjcrMDD7OzT5ijGffGw9C23c6imvC9
joPLLFIauqZvC8jVS3N0/LGpy3fAfvVLkqk/9GnsDtKL3X1Kijfq8Lz2W6yO01XMj+aMJ1GmHEGa
WMW5gdryqg7uEQXDnhelCi8x1CRnEJzL3/KbFy2ZXJoNreGil0Zy18xC90unFr6XInWs9K5z0sJu
/BgpuBhlTJAeMOY3yzqxMi1Mpn4hfyOB2HryEARU3NP6QoyuflzcvnnS6Vz7pThs9+3vl5QNxIaU
pdjq8Dpu2oDKpww7LJry3ioj6xMzYO6DN6KeosZt5i/L7AQFVPK+Y8zO2U3DoydjJ7Yiqvq/37BF
vLoMcJCOQCdf6137fVJpSttojnyG76B8GKfE+9ilRfb2HIDYlOY094Y8Z3tru9CLlaIAPjJ0w+jD
uKE/hoStB6vsRAFytIGWFcUEqeGyNqcIklYAxKyioerwEsVplZ4as3eel3FWz2FMpebAG+28VMz+
yrYqtS3Z71+vqKpJJ8JO5WOa8bz4hdeqla/Hnvnv7bdq71L+vs4mvmFkMG7ALVAgtOr6Mk5FeG5q
kDdjMTYHLGC7W9JB+SBmQnK4DUhzLVoi1RLcB1gRgxQJhRMz10cVyD0rhPQVdhlMEZGRTYHJNmCv
rFOOSpiE+ZEeytjXnM5ibpsgxtfeFbN9NIy1+xVh8pEcZ/x72+Zx7Qq2TvGroluVD+oMoXVvIUWG
iEJ84L53TVEWDsA9Q165za+1BdhE39O3siu40EvUlDV/cfFvDNzlQVR23ec/sBBJUWQwjwLgf2OJ
owuPdDQRMxmNUcAsO5intJj6Twbymfd/shTxGQkLEOTtSJY2L64yy56c1iF/F89zFTRu6p6dyjga
3N47MQSsYFrnf5Sq5Sv52wNhtjDJa4p0Vk3VfBXNEv2FpIf1NJZa+HJ7V3t2LyN5OSMOQcn2wSWP
7x0xynaSmrovjFDnXxW4Cw7sYndDlMHIaiGHI29fb6hXFUZNel48qnjKBXWPxh+ztr4bSzU88E17
Jsh0CShmuB7gb9xYRIRKyaS5POR1LqILXOvKXd6m2ctiiPYCTVd44Dj2rjQwATYlOWz4jOuttYyi
R6gVkCCYUxPUQvXex9E0+S5Vj3MSGzFavUv48/ap7X1PzotqKCgkIpZNXGynSl1PaKQEUZG5L4z5
jwiEi/oxHGFUv73UXkT221LbrITcOWuymlKL6sbFdEniRHnOK0epfXuMvZPTW8W7ySmBR+LuvOD2
4nuHybsJlSmxAyXzjd0sdZqYtQJOW2oHvSPbfJ9brRqo+ry8S/T4SId97zIA6mLKQFZ6wLevz1JH
LRFW2BFYuKkyLGRa00Xp1LfTOiGyRnonZ8vwlNvwrw8HQvdR6QMRxdq95taI2mSHtE57dok9Smo6
yhBAydZ7iUM4nND+wi4XMYPRmedzmlMy7ltLvxiZgapHDDX17fPa/YAA1+iUAHsCNLteNNMLPY06
yoRA97Jr3SNDwUjIUXNtbxVcMGZPSRLUx8YqQghADDvJaWxMRQ2MAH2ZuQ+L8+297N0xwlU4S0Cf
kypL2/zNCU8LM7jWgOGncHR+S9Jy8hnqmSPfyew/CajkmBqTorws2itgLOT7ubApaDi1a11SqyqY
rHGPpr72bhOxKJ7RYIyZAGS9I6nqnsZCZUBI6XuY1k0ZCFjFtS6y4t5xqujg9u5VjYkCQMxIsAJr
bt4x2nkqwAsmKJFNBqOZLN41VxL7yVSW+DyGwPiNpbYuzZIqfp/ZJWp1Znhd9PlIS35v53SapbwH
FHG0kNY778dh1HNnHAPaSuIfw8zTUwHUBfUzZCi0KDV/vN124DOTSiIoHDMPsF5vcpDYED3rlXpf
3TlmXJ1ts26/DcY8HmCq9y4DnVEJnYBB4bWKehLOrjcy1xZPrXeJvC77MiKien37hiChIsqCOJBA
crMhLc9jQ5sYhapDXfFLLY2CWXGJXhXvD2bZGM1hlg3LkeQnGx9StWMM8g5+r9TuQz+1wspvtHB4
yedxPuie7PhIWgj0zYHtQOO5Lbh3WUd5zJNUYrFlX4y0K/05r8cLLGkt4wyOe6Ite0RTuPOgSmlP
0idY+6Uswdo2hlAkuav1I+QLSvqXnrrGXdUO4mR0bfbfbLQLk6LJRy8UxoGl7Dg02nogDeluk/pv
O+k18Ae6ecwHDkqiX+jc/9MNrXWnptFBdPLKJCkWyeFHOa1jylG99Q7tAdH0JIkpusV5d5o7gAIV
TddPt03y1Z2Wq/C6cXBAk2gGrVeJs6akep+zyiDGBxtkzXOJVMiF4PBTPChv5jiXy0HIwAw69kL6
tl4uyo2xHWrqa1XsuldFFW2gDGaKOKtmvPWy0TgkNICECgfCm7ANQ2Y6mGHV10HjTeLB9Iol6Oa0
eIRt6ygwl3/VqsDKUsT+NCoh5pVaMutdqX1UOEVUN8AcRqklUVu+09rZZS4V7y4E4evD3tLc1xS/
/dGb3szlJ5cnJ4QElWEyCozr5QvovaqkA/xTQHh0plLWfKoLOVtKKBa0ZUPjq52PgpRX90AuSrNU
4vd5CrZ7rtUWWbEiagKpd3TqmEi/VArankYSRpfbNrq7FDk3gDYK4ZjPen/2wpPbWUYdOIuzXLtU
x7fYBOt168wHj+0rX8auCB7gmqRULkV51ktJ/SobcEcdqF4kW/ZG2P3Q41JMflSbysfK6K2PjGXE
X27vcOeuAzqSeAGZRYKMXS/b8FPaMdLqYNIq6Armgegiqvo/+I5yWyQ7PN/ApderjEjzkvpiJ+XQ
l1fDUvTATVzN78fIO//BhiRGABdGiXQrahvNjuKZIRvSVaf+ZBRcUqppNnRDt9fZMw3qTWA4eezg
Td9uqafUHedmDcFXUpzdJv1vEh7AlME76ivtrSSH8yDtY0PU8tcfD55hT6FMUgW2trh3LqAVv0k9
9WlIrfqtTwxGSP+KMwL3IEGj66UijEQZHSojVp2MSDmP6tVdJt7Szszvb3+/HfdPQ4SBd4yCGZnt
pCUmkAyQmJdBVNmi8bs5V9N3OjHefUYLMznVjlv/ePuSNAdAfEkK4Ff9eQTijIQNooHajcmZ8VHT
T7tp8TW0s6+l6x41yfeu9O/rbSKFKQ85zAF5UEto5qmqe+WUTvp874rQgK8hjq91kx0xHckj2r4I
lDIwfo0X75VMSclzbXVqUwa6UpZnauLqKaei8tjmSwvRqV4/RTBSnIzJ1g9u3uvtMkcq5UNIH5mC
dzbbdRKrtesWD1ZCNXafR4sRjD0zH0OU95/VbGzuHZ2rcvtMX18OObxKiYEUmTm6LfmdpwNcaQYI
Gvi3QR+iVB4m8ghfhyHizU4Ma+UfyhmQLLHc+nKIisgMW6bRmk/W126YZn+ywuJz0Tr1weX4RXK/
PkWIQJktoW8HyIJR5PVaqWXnysLOQGQufYLUROemfqlU2Y98KismAhEKPjVdEfUnMWndO+DmPLYZ
o2c6b1WU/LDDDFIF1wQae+D4Xr8YJNWEhTgKRl/c7cVthqopMtPmMyhG+jmlOHdSkVr5cvtcX7sH
Ok1gIyC2pkQAp9T6A6AX2eexS2CTqjrT4oli+XSPvReR1d/1sXcP2od7m2JB8nQqBcCmpZn9VixY
Zrs1GyqcgWv35qVlBLx5jza5fcRtuLctOUDLrCckJq+qm9S3ywXDaRg+biAe6+M888GZRn7pddFz
J5Sjiv5rfkOmeEji4egGG4TpbqwWWieVkhtW66ZxdD9FU/VsVnN1Z2Ne59m0lMzXJ115x/SI+eLM
IVOEkGl170LhiR+Z7XVBmHnVt7R07ceuj9zHvkvt/8yisr7UTWyipptGn/JaS2hfNYdgnNfejF+P
gK4szkLzsJ0AcUJSZsNMWuZw+9LxFS9TPzaLnj8YiG8+e06vPpXWbHyfNcU7SC73jgrggkSnEfxB
87o2iRn+rckdDELr3vxPTJH37C1NeU5c82sL/veoqri3HJAjxm/pOEoA83o5o0y8UG2TLphRKvqn
VKzpTqCCAReE4fqiMI+KOzuO8xepmYPXJIjZlvST0jbLflBaiDr04TnuW82nemre1+54RDq88zCw
lMzyyADIvTaXSzXjXs0Qywk6qx2Wi9uI+lyq5AgPEeDwh9zo3KCLkuSgsr9jO8BrqGLiRalpbrsw
2kjFgW5tF6R5FH7pTCb1rgzqddOjZcxuTf20y34kbdpftRqE4OW2A5PntfHgRJjUiGUDiHdhU+Qs
uzB3u0pvA3UU4nsqTMjU3WJ6arUxhnFNGF/hJCjRiNDH5NNcZkfr7+2euQWgeZRZ6a1Je/vNo3nd
EjJ43XVBG83Z9xq9Dd+Jk/i+cZTo5Cbp8jLXYryrK+eo47BjWVJ1nXSUT8/LvEkpGCC0tH4SXVC7
ihM09hh90NUofgSykH+8/ZF3l6IaQxNbVii3EJ6eyWj6JhUUMCUKxsUSmb4AvncqEjDet5fauZ/U
eiTfjCtLotvWaCU0ZvRh3wiEihzNdVHasedFtoB4av1cnDs9Pkp0by8JgGp9hG5qoMYExSfKyQ7d
UdsNE7JBy1ZOyaLMT0NnTW+d04Up7/9tEjTCesXGsedUUcIWsPqyBJHd0hXq5+XJyowjp7C7OXk3
6fr+Yr5aLzUqnZaEZgZRazYY3xJP5E/LUCtIU88JCKncsz/cPsC9C4GwCMVsklA80WZvdWzX6pJA
YhrrIvHDqqzuvSH5N9GT9gMj0POD01neMywIR9M9O7EFpQqQpFKfg+7UJi6G46DrjKRtg1BkNiOF
RXuCXOvtWSJTaVRgJBpIttI3TnZuCmHYpNlBpNZ/V2W+vDM0LWRcc+7Ptz/kzqVDvY9WKRUu6Dm2
BdCuq6slGkij7BCFSbj5mmAc0YqA9vYI9bPjRIl+2Ba9PEaStz17c9b0DlRlEbSGIbrTpKXNYysY
/4MYSOkeXJi0vsbDWD6UZpk9pQKA3e29vsY+yRYV61PgIiPm8q/NdHGdwSklNoG/fELSd/xnGKji
NUplXluDQo0W2+45Iv7xy972rkTrR0KGOzeFcUpSVoIQfsMrWrFUnac+QbrdLMb8Yqfm+H5sPODJ
0zkpvPzu9o53rPVX1ZJhc64K2Mj1hqFD76YwY8OQV8SPeWXHXwbRJQer7FxGVvlVdFItEu3NG5EL
LXYIOdgTEsI/BjWzfc8omneeU9ePGcIHn4hZaqK+5cjv7JkUIR3z5jgDqK+2Yd3kzvHYqhQBIs26
i9vaDcqUVlKUpONdl3QKPTVND6bFqC6OO+Vfb3/evcNk1JhmluynUcBcf149zfKwNqkJpJqx4HKc
7w1hxQUm2/9UJdYPcrW9q0q7B38HWJEwdnOYIHnMuExwCgtmM/lVV3YPepklzwtV/4Or8vpI6bqz
Ch0XnbhrOxxbuV6bDg10bN4Yzh9j2wpPBVIaPqg96wp1ex1EScgEVMgPuf1NtdfblBkVab0JWRC4
082ZNmHUiTiqu8CxIoT+sthKzrpQWhwtOuC5r866eecso3V2lMFtzqozZ9duKMPsklWx6at906a+
YhcGDIEKMz+DOfZ/H/xI+a3XASG4XwoUCKFTMSQ8Wp+8a0dplYwQibZTND/qi3yJRFb5op9KCLDc
/mmxP9HSD7zIHGNfnWzrLjHaN0PYSDDA8UBxJGfQaYWsfwbUEnYdRQL6q8qw73tl+BF1SHnNg5lf
NGhQz2m4HNVKXxs9o9pyWkTyUzGII//8t1g0WvQqicKOKScUadKzskyD5ufwaKpX0OswQnp9O6fX
2x/8tVEQ+5q06YD10DXb5m+AyhwjF6TaAgWSE83H6DQNdvi+S3ProHrwC7GwPluH5NTEXfIA0wnZ
nK2YuRJeARVVqPQmSkZNWCx+Fxqe7mt1PD70CazkV/Qhm8o3RrAwp6G0p59LqwzG2TNSyF3UxXLf
uaJti5PiiOHHqLcoUyju7H6FDbeeL4gPR73flWr3vhpyNP1uf67XZ8TZWHwwiCRkZ3MTpYDsrcI8
xShFmqsnc7SdE6go5b+oinPGJYfi5fZ6O8dDdkIIQZGLuss2O0M5mb/eydrASc3Ihg+z9j4uUB6+
tNbIZztY7LVzArRGLkgPB8fL/1lbYJ2lqTW3DirnuVo17zLdCK0fYzaiXw+FRuE+g3qxRl9Bj7cP
lFxBedIqRBpeHPrm6SUfJVH13Ob1N53+YedXla3HvqtW8buoSKiQiyEOKZcoy7MhigH5Ba/2vjQ1
U9w+dTREGMLRdT6kSxm/LGKpdV91IKC/hKkVv3dCVzyNrqJGQVURD/lNHtNGznIDukQQhF11BmVk
oV4cgu07jYqwLNTLkf27G5j8mk9TPc7JZYnLFLlHBmijhyLLheFnFeTlJy+fVGbC4IPzHtF3iVLE
spN0uPRK44rHgQgv/t6C90S5QO8jHe5BD+5bI1LDD8aUafUdLGVoYpRa3joUxWz3r6WGBOnN+RUg
CEotoK2pVtF/WJ8QAFM91m3q1pGTeH6ELvvJGqIC+mTPO+dz7JwPTIK/b31lmUCCSfgXIEKOLKzX
QzDF1jrg3QCG8/h7Zzb1uYd46UM5wix/e6nXV4vclBwVHiUSADLi9VLoAEQNQ55NoI9NcQ1dLX50
ZvQ4yR3nR8ZOjhLwXz2u9d5o5GFVOD750mxrO0Y/G2CfQPDOoYWa6ay3yzc9FYm4ZvwHT6VhhD87
mHijgAg2jD7kc2UWp4rCzHJy7NALv1TuNH7hqU4qP6P7Gz6abav9U9VN2/g8Ls030Zvph2SqqKPE
SbS4z1A+k+g3QzTeF0oKfRzZlj6d2sxuVL/XEy+G1c6zvjqdEX230Nl+abS2DH3LLqz6XET5FPmL
SK2vbVyI6gQopv6f0hiLz2paKj/6AYQcnBKj+zWm/lj4bRJ193Ru8yVIStF+jFJF/ResOTTetRem
i+/MJQG7PI1vujDFV4jf7Ie8y/R/5wHJksA2l+Qn8V1bn7UJjRe/zpHufb/EbkF3JG2cj/GQd1+R
KFqooythV5zqjtHyxyLT3C8LA3bRc9nFquUX2Gn9eRHxGH9wQsPsITjo0iUP9EgtrQ9hAY/4ySPs
4uLBF/CQu9701ehjqz8pRjN8V9oi6ZjMapP5UnEF4OCEPgheBqQqs0AAJiuoaoTZxzyTstOmForn
EZ4m1Rcl7HW+NlAjvVTUJl6EkpK+luiG9Cc7NOfUF4z9PC7Cq8YPYlqUcxTRBTuw760rl8TpRLJ0
ybm7DGls7HvkmoEGBvQ12W39oPVe/sRkSOqc2pk/OFhM+oHfbVsu5vDUErww+gI0cn2Z+p55iVlY
GgKoan6acuFc3FAcgXxeQd9kZ0Pq9vEyyQKeZayXof1uNkzzqSctLWPlXLrR9EilKTxbEX7Xb3Vv
+hxGlni0h6aDPDd3zdHPXVVJT1qpNUfIVrRd5YrrjRO2oZTC15Qc4VtsJgyCejLNDvoTJWHdiyNy
ZQAvZnn/S9l5LNuJbN36iYjAmy4ss73VlusQsomHTMgk4envt07n/meXohSnXSqhBWnmHHMYhU95
XEefVkHGbTiHFymgJ7FREGs07Fc4qTRYnA7SLlAJfIe892lR00dL9HsAX2qtIFGIYa0OfqbaJJ8n
rZqrktgGkK1pcf0CQslSPk9R0wbHcfb7Ki9tXXrHto9J3ZgRXBy9qtRPysyCP91VlyMn6+Y8XdNR
nCAq7qYgTnIbch2Z5Pfq1nI4Z4Gpu2PjZN4zJ0UyHLvFZo/Kn+3XvhThnsu6jOqzHMXyOaqn6SnV
MvtmQoctXpUzL30V8WyLKh7Db3IykDprOeuHskNRn4s58PQHZdr9Q+lPzpd2FPFDgqmYiypNibXw
IoFpqeyn9s7JMmzo2m4gHzyU/njbVJU1d6Gr08+jkuFGIo3qr+dqn0XR7pV0T65K7RcGf8v1pmwD
IaQtvQ86TJcod/SI1WMrxkeGSGNzsGInHk6maVvmWqdjUAg/ae6RgrO6GKZtHxDDJzdEB1De4S/N
DKUfS53mhCaR6LAgaNFnWiscONtu229F1w9QxglEKRI8d76yH/gX+pABbrSrI4Getid2aOqccT1J
EW4I01LbvMboY7yDaSNJT1YR25irRLXToTR99SQGqpYXnUr1tWpc3KAFiYRvTPiGNLelv34ZsJp0
oEPa4afrznt8NWJdvBet06efbS2UQ8Uzi7aA/hB9BqzdXk23pA9VSg5ssTlL9mPnH/9q1USAAx4c
8Zdl9Jq+cJ0we3PtXlbHOa7K6bANu5dAGyp9bHrrYCLPYBXlUmxJKR61N1R+YRdURDnJxaKBkxPY
Ou/jLZs/jn06/zRO525HGPHTA/wyhg5B7UV3/S799pBp2Qe5koh/ISY6rnPI5rE5qd7BL0rhBRGc
mC0mP4el237RxCf81dLXwXLdpRHi7L3z9G+aikEdq9TubxGqle0tCQQRpoSxO3NRD2p17tZNRbJI
qrRpDqZO4mf8W+pXjRoyuo1a3l5O/3yRzam5xoZ0iOv+zD4SLyowKXlig9qXhjtxMXd4M/fZTSTC
cS1MbWN7vGjtqnxdmm44DjLmX14Nmwmuh9kOn4nDnW0uk8Q5V81CggA+NdX32g7lw7imsiP6aHI/
R9Bak7wPAvGsV9KWETv44YENQVvorNH8FDpR5xdxtQW/jOqSJQ81Sp3c4tby4FepYom2pnsVSJH9
M0ZT3W1ryjS6S7wSYqTYwsm9JikjjIqmaeuoycWQDH4RETF7F2SS8CXH+uxX2zYvQ3mB12y72w8l
CWolpF4RT3lftqspMgvvygb+JKlDvJCAnBFN2UNMQySuSlNPj6jy42/TsCYqX3biXIpLWpU64WWj
TR4oFtVN2ATtk3BCQVke6Cn5NLfCP/drTRMViT4oqjoW+lGXflc/+wT8ymJu1NhhTcsIN6c18tKD
sxj7kgS+Sg840KQLlq6TfU0YPAzFElQlpByRdmMeE2pucs82dXdy1FAhaErLar+dw1V1N/0eNj+c
krb1umvEuB0J/Knck0zxLy0gMifZoeSV7XlqrSAtanPWF/JPL8rdsG4f8CaHSeLjaSNvkJzGU31u
ymms8lHsWX9vRCx+M6lIkiNE/i04OaHGWCDpNvebXZnq5jiarNFBeW3wk46bWmjcmuC8a2DH4mJk
+IQjSV8WcioXODnJmkDx9psOpDGMFvfGccZMsBX3YC2aHZnOvc+ym/ivafYyVX7yaBIv/CrqbK2v
9mla4yfkwLo7yTGr+tPQSfd5a6N9u3hXDo/JWvFNSAeqiEmpu51l7XfTdeNH/Tf3Yi9TkFCqn0PT
p9WZNNvB3mzGDjp3xt77uPdq4Wj2bXVjsPiMmFf442cwu9BgLjWsH9sNc/N83ZNlIQSOoOhVBWyX
EQ2KPPVhmz4b5RHfYr0liQ4Qiff02GmIOXlXR5aHz0P6W1kdKbgHcvjItnRNTu6L012vfun+aMJd
Tje77r1nUjUCfWzmMb5pcdibzlPXzSkvaVQvZRxTPbrKj/fnVTXi1qFEpbIo+Sxixkv7OhFT98Gp
HXfmQpz7b7U1o59PcnK/o6+t/bwst+VelSzzw2rx97rB1GoeYf6HUX2Kqiy7iq3ZESyRVqvyuXMJ
y6nWxWTFBPHnoAf0Iwd4cSq8zSq1YCnfTFbC8JLtBR7Ltq/SXPjgmbcsn+AHLI9d5W3clUrh79jq
0p1uRm/ixiRprP5ClRkSPO9l41gkBrLyzVqbqi5C8sAnqgPPuaFMjZBRser37kwE39gi2K11iD/g
NuIwHzVTSAT0EnxUSnIW1ruuf8LbFX7uyLAT11LXm5+PgemGp1LO6AHH3fjyvkmxN3nbKb3ru5GJ
SpUzXdkzgi+H5kJ+qbzHdvf6LI+DvtTHjW1tCmG8LqAzWFJ0vN2+qTw2G8MfvfrjESraPoN2zPN2
VYbNVh26ZOw/ul3TlHkrx+lxdtrkmw57/lgTiwg/IKu2x6lBHVEIwUl1muqsyXJ4BM2n2mmmZybK
4XI0rZfYE36qq09kTbs0BZdTiel9MiEWGePVbwpacXXqJrEBQgi/cnOTWlaHmqP1fvLkbmDxWG+9
8zxLp3iRn4RFNMnyhdBuYHNPTOWL43h6KASMmm9WNFlwMNIt8YGfXD7T5ir14MnRTc5rrWp1M0WI
Jz7VdU0llzQ6+jQ3rrMUZFsmn9Md9OPgRx3eUYmvS3za6k7c4/Vepjkgsl7voyrUSb7zt0IRHMEv
ssV3utyOfgDwIWon3A56TFeulcltaN5J7+QeVfzyQvS+fUz01hD7VbrxE41Vej37enWKgaf9JL1U
YHsscOiYgy7oTmHjsxNlTQT0uRXar08uyHmWl5Mqf0AhQOxLCedWr0k7zcFxioPpU+MlXZ83ofHu
stjsfJbeCz5WAAzYmzmtc4UlkZMetG/C4MxZLu+Si0lCLjfP/QVgEJFPaTWlwJqWB2k7yiY3KKvy
yqZr7RaNjCpVTNEaNQe8K7yfKBScy9cQHkvXC9pDWwapPuHpMrwEYyTIEN38bcqDrJZ77qNY/4oi
lnujnUPY0V5H+gG3xDBWxSiadL0NOKCa29Q0dmQvz3BNsNBLbvYeJna+rVKVJ7akkkUfL/t9OMx+
eUi16La8hiTHvZqECmADgtladEZP1VkjU9boMCSz8maOyBEWOjVXte94yckbB/9TNAADnzH8YRNI
67rPtEd1e0y8Ic3uqpZMxtwtu/W+C6K2ve48Lqt8CmrcZ0umJq/urLzlWOnd/UbmmnJPpfCVOjfd
Kj8lrmWURA8hnqKVRqqQFUZweZStE8Gq88bIYHEJWhLxkN5QWQeI0YFK+zPAlRMfJBNTF7P2gL07
VNw3J+Y1TpXHF7M2An7IzKaZG2OyFaU/5yE9B2gVeQiKIg8RSkG0xvyhzCLez4zF0OdZ4PDD4qy2
tHB1lVJQDtHXdvYXWXSkBHEYsay5yoFP7pSVeKfN7gxJy2dY5YBSJHLLW3+Z7wfbtSaXfbLD0Yvn
bipSxbot4r2LglMoQBDyMspgjPPtEW7xZGHyaZ3097mp44Gjp88+NrFOPSpIFZZ1Tm5O3JzLeIXw
x2RnSinDyOPMW2jNbxTOIYVaGJs0l6sIfkwD/mG5T37UfEodOTUf0sFmTDRwREvyKDLWoOCbgPb7
LOmOOgna+TjCLYxyiOjTVPTIeDjOsoz4EbU7/Xzu6jq82QPb8DPwm/LOfdT2YRGMDbFFezC0e4Ey
0XpFMGjzFO3VisscfItfUoi4oyOokzs1SpJT/CEdEq5ALKmeSo7xLzpauEEa1uWet3u833EyUFYH
o6I0IeHX/zW0Vfms+kF+nvfe6e+C1mwO7nKRPa5VgHXNRbFSFk2WtG+u2TZZmHL1Y6ZKaXbbiC16
5ot4QaFoA05oLvzkWA/GfhTNBs+lhbHmFaEpg6awkUhufQxXYjaXO91H68blrup0qNGyMRk9lGsc
dhRbk3NolKO3IptV/DuO9ii7jaal+lgRPMLX18Z+1prp1KFdHPVzDDNgLc+EybU3hsYv0jkInmzg
bQOIn+zubOvOkDnbavoQjoIy04iGz7wuhCcVsSSDPleB3y/FYKfy1pcY0RUrAtPgUNuq7wojZPVq
8BGW8F0VlJc6q3V1O1V6LcmtidcxB9dcXtVoo/1o5iocb/CWj35VSR22h3qZaMdjbxXJ1YYQbDzM
dbysuWoz520ffDUWEYDhePb7SZ9iX/dpHg0xMlr+BKhY79IJzKYfdb4nxjZsu2yqDyzP8DtXX/mt
chrMo5SdNPHhnOc9Ye/l8jOSi/bvk37v5mOQLfEvy5SE5NB96uikKUzzuW3q5rBmDYhbSzLQxLXd
80f2gFiyn56z+z+0FCxjt2kuxgRoAGYmJPX2ayvr6kY0SzxhT4INTGHAxD4pJ4ReSRp8z0ZzB4eD
cdbhGyaR6e/E2yJyLbwlrQ6NsXNyt/bh8jzouPqCWVvcHWrjzm0OcDvvNztZe7/IAliuUyqujORR
t/vhua27cv/WYApapfrVn9ZaXC0uYrurtAxWNqBrh9/96q/NsaUwawFCh+CzHTrzTSfN6BREnLgT
IEyfAcJ0q7JXF63blEfTHso8MqGRhU518uyoiCkJjtEhRNgSMztu7nK866irOFxG5Z9RsZDGOkgR
JDkeRPXvjkiBKkclgC/3APv850Kw0XfdzFVLG9UO3QHSlG5pZxruIpY/+XN2vXQ8la2MPFCVdQ24
opYPa1KGfA2C8MCEEuMzTuCVrydXmuizOxmGBHHWmCUP6jEZ84ZzZjgq60a/ZRzTT5j6MvLEc4G+
u6mhNbO++Hf3w7x+RHgi6kJQQL06dnIWCgPrXEkGNGmO5k1xORvNdLbFtCIPypVM25kS/6PsZUB0
uzX6pzMI+dDJWvzo27H8ZLe6/qqplsGqcYF+kx52zUU5iP1tI8Oc3xc6KFm7MN3yAN8QUfgd3MCE
3qzOvVr492qjx0FsimzzuFlPnA2Zyy9qG5eXLa2BW+Zpblqaacm1qACg9cGpuCEKnL2nD2lCxGoe
itE+c16DITTWWb9NTjj+ltM6TsiV6kQVZg/bId+x7nvG0Ct4LXXZXtMN6N/RvgQvFTvol51GiHsd
0MlIy+8C3WZVECMPkm685iUeumnu0oOSax9u6ZukMzR5BdzwzfPmsTrAakmao5xiym/8jmcmK9Gu
nsBxto7aemlMwVBmUM8RLWh9E2Q72oDG74MvqoqHJ+375lvWTq25k1uXrowm1yTKXRmL6a5WVToc
ab/xw7bZOh7qWWbjdcvo4GcN1H+bkQU53GAqmTzjVXYxmGPsOBVYf6Xzkfqlf9jtZJ7L1jTfUZmv
t3jflVURLlXwVi9ttuXDMAAga0a598m8j4L0phjrYAhc7ZzPeog+9b3VJSdozJGzbrF53LIO9N8L
nUFdcRRPpyXsKyeP/ZLD3HKfMSJzR8ctes7s593j2kbZvIBNwoyL8HRyvRGgtBHDixcrvd2AboSv
O9UyUz9D43y0HslKuQCC30EcO3ttejDToqvdmeWjHGD8vicCL2/UNnhFlTpZd9yWwPaF0h2+Zz4k
u8dOBTh+iSxr04eQEeLvjkTct1HS8LIXL5V0tbXptSj7taFkc+X6zG4AHCIuRz/MohkUXtTx2hdd
hk9u0bYqeIvCkenFQlbEZf7iDN6drILlpgLIKPNVIdc9b0rs8ljWQ9LRUnuWoee6Tz/WzdZvkHJH
ecCPTzSHsopIEpiVDikMmKP/LtfV3m3S7D+7ljP13h29lR2K9ns5Uwqbm2gf/flqk51zFW+u0AyG
Yl2e+jXLhvNM/fIts5ZeNph2/zSVgewPfSibZ3JknccwmcLXmVlqnWsZJ88olvsvsl6d+ji0STTl
s+PzV9qNXPIijsxAa7iGJVCA3bg6FH1jVAQc5O2hWsoL13heLqmSw7Z8pahtPlU65WJMSmcS7P+U
ORbUX30FNrJrNK4BG6RtG7qtZHMnbBjdAYOMVlIoZFH9owxMNOeLgaCFr5gVHRMZf+5zNOujzaHS
+2+UJ/FL2NlkLnSX2hsxTl6WT0nkXHdmW8LbNZbrtdG9rq+6za/e+h0g6a7C51GeBBa9NbW+oUUJ
gyn6stO4VMcIoJvroQGwulqStMyKjdH/G3ZAUXNCfTZGB91tsjoxxBXPMKY6clU8wKlp9LIz3Hn9
JZI2uVfWaRmytb57Dbm/GZkwKTZC22ftncc8a8l909ZPju9xtytt5uY4LEP5TcD/m3JpFAcjSc5o
wtJuD/vcpZx6LTfjUUZ2Q7scY1POn/ZugAOrJk6NHMtF9YZw0fnRsAB+LDAbqoKZRfk5bP3mcV6o
IIp9lQHzcUxdznpXYHxVPQ36aGIxk3po+u6mG7QjTp47OzcpB198xCElHA6zScrhqp27vS9iwhP6
fKpjLp55jry7MFx0csSdgNqLLhgJs5/U1SlTvhiLSknvegeoZ74wSn1umIxFua4spWvcmzUFZJfL
AH4Wh1zUnLZUGwJ2X8bxszEszpr7RI0Z5VG0+z97OBnfxxDj16L1Oo+aYMHRIhM1h7bGOb5g/DYn
eTaW6nHt99o7sDP6BBePjai/MNNbeI69zhU0EdX+aQmi1S3aLR6Dw+KA+VBNeLopktGGn8YOTvdt
RfySnyuIJvebs2VeIbPeezT7pc3k8ImqW7im44eSaJALqcT3XiIK6TlnpMZYt+/aG3MpegpMx5zX
RGIkglFW4z92dDvDc+n3+88e0kN6PYaDfkvrWjzFMj3VYnLnK+t4lQJtVz64QLi1IXSDLLtfsm39
zMgina7QSPW3NETyp9MJTgZlff6Ptnf8p33d54za0ixwRWkHHieuIpKq0h3stqSIANRJwo6Wsw2q
46XhNgcxtemBg1VkgDerllcjZC/Qo6nD/GIjE767U11QcViGa/OwhaX9Irm2XwI+Tg2Xa/F/j2lF
1Xtxy7tbgmy0Z37j+Bg2zUQZ29gSpDzgv7k14Vk5VsTQv/Yu62hHE5Z5TtRFiC62N3AC+bDPwVqC
7QPtR19jm1BB+Kqsf8CNwO5pwfmzyRMsOrJ7BryAfukQAlCRbxO5h40VGnF8dw6CJngm6rEaRO/m
Y4xnGMnv8SKO4yCXD2FGZtitZrAxH7cO+RztcIw6d4r3icQQkrG/wSZpp9Pm0GMf3bXhsvFVJfZz
Buj+hjw6uMDGEZ3LZhg5XW2gVjpf5hYtWaU8AcdIJH2Yt02aggE53B1cD7EYjuE+YCpI0ed1p3pv
oUIe3VRnrswDuW7RyQRL7zz0YM8E205tt0y/pkqp6sGKdCW7YK5bCh5yLIONU7T2W//YddaBgGIE
lE71oGvG01sRz4HUb1JLuZ8pYCbh5E0ZwG3KLORNjOn8ynn1FxumuNH7LRSpXPQx5+Axkd7QvAQi
lqbMXexFOyxENxl8CAnfHR7k4FgXIIZLJ7ya3RhZFbGaPlX24DrOJ7fq1/66satMLv9fX4+3FX4V
+jX2zE6p5aR7Ov4iYNSntGHsxzOWKUPJkOvRiVba/H11vavItv56L0NAdCYGkxl+Y2Rt9rFgnEwj
dlJTLMrfZbYn5EeHzdzdzgPxuJ9akleWn6nH3fngpmMZFxbjefuRcYtyP/QmphYqyizuvS+jM0Vu
fOo6ZoRXpWcMQ+U52NP9p2PHC6GHcq76NkCdbc88RjFNFJc47o0rkXCCz0HouGxuLxE+eFmLpTAG
+akKZ6yeRggKIDBMVHB5aHk7iCdmnURXJtq189pH/kilodcpYlhSGrVBcV5cyZaK4F2k32MZxMl3
Hadtspxr5qSiykMbN9MMAlWH/ecp5Zb5mdG6lkeb2qC+tXXdLY/RJjHHLtC9YfldJbZMbq1CsnGu
A2P6O5cOPTynJGysxw7ofH+OJ/79Y+6mjAqw8CfB76eohe0+xJXr2K/lZrk2mJVs2ZViffPTYq/N
zsDi2lx7i+HKrFyfUQrw2qpuNkdj6hzPSWuu5n4lS2QZunrlqtRz8wAhqpKncU30eKN2d2+OJuqD
9ivOHqWkz51TdQT1DN0rBdVkz5th271D4Gx9wiwDsKXYonBIP7fsmBc8ARt7N28R3czucr8eF7tg
i4Df8/ZFC1v9Unb31HXMIdAebNiWXxyhRjcXjlnfcNkU/sm6WftSj32gc9TzHSFLXH/hERezdvwq
5rZM6LWCzF6JiT9UcG9s5bVgu/zUkWyigwvXeTtDzPTeECCBMUVg9lmuM3C4HFGN88QkVXSHNm32
r5tMxhf00N6HLRVuQsM018dZVvXAEIEaMa8kctucEUp1P9B7P6W4d0BkDuc+ysu4rL4us5i9wkRq
MXk/Tdvn3t+3lULWuO7B0778sWFK/nnVrb1xKPY7aDFjfK1nDO9p0uKjE7AvCLlsr4OmkXAGlv2O
MZDpjqMw4e3I7lnz3deMb6atJKA3rNf2rksIyVxpG2gjg2nqc1P5ExkBDMaZzAMCfe93z36YxikB
Pk06MxxkB739sFdMfl8aTsQPrqNmMGk8TAmHiJJqY64RQELovBjSR8Xb/VDLCNJ0Oxr1Gd5R+lK2
vdeexFAmyctI8vcnSaAlhJ3QRj+z0bQbYEw0b4dyi/qhiFbbHpXI7MXboU1wasY0rCtWSwru3bx4
K3YdneyvjbtWVytk5vE+QspU01JHXN+ZGsAysJNjXoPZJNjP6rvVHaL1qCsmXTYC7Hkmv5eLf2Dw
KcskzGWUqK9ScDcd7dbD52ho3bmN24zkW72X2xWwlggPczr31S1sKqcn2bDuu2Nd7vpthyYwH2kj
t+997FU/MLJP03ytInvbY/xkTpuU9Ve1rNCV06pqnpYprBld+ukIb3HbF6Ysi69u6ZdoX7Hhz+4v
8gZReH1cLQVMH+YwDFeZ9i5mIPlg6sldzQkcnbmsTBc6uSz35bWq6Ixzsrgwz0+odNQhtJt9WprA
TLwSG7l5xQm050IlHSeel0G4EmbmOM8yrNXPHpDmJwb7MB9Miyl1wbIEuG72eroVlhLraJDuGA63
SyhhtNfySyuD8IOb2bLLOfZZN/68Lf6dMylV5y6ToM9CzHFHjzdD6R5n1aQnDqO0OhGmWp20Ozm6
SBheeafOy+bnaBb7hfsX+fejUPET1jrYvPYjh3ju7G26Hat6255qqLmvQS1lf6uyeKyOZWgaUUhI
B8uxjEqRMuuhyDiliqn4BUIA1jeRFhNYphfJk+f3TX/SU5iB/9AAAsIu1hR68/TXgbs3LDoPH5xP
SCyG/SBduG/gblUijm6V1bikJ8F8yyRlGz97zZ7Wxz100m/JOKdBIeVgzZHNjXtC0w89+e52zsJr
6Y7LvbGkXBU4IYGyp30/3PijA4RdeXRyJwoE/6OMjPrFGcpwq63dC1gEsu3SflovLVRDGPRb06j9
qoFK0YHBOoxmoQe1b6pS0QfPYkx863HfPe+9F1MP/DtJ8x+8Mtji2CqluB651HTvTY+Gbtk0RRU4
7NSoU2+r6No0f33KeyksJr/YHeEAjjNdhufROyY8TYqM+31Ii2kCg046vn40enCfWjgddgtEUeNG
/pef9g9+3uWh/6GDosgEUbz89/9Dv9fC4yYqsaUOSRm+xSd5fB2JGDj3jPD/90eRmgxZF/cobpX3
gi0ceLxua6ekmDx4BUFaL2cRt/pceXL4i1fJe1btxS/5ktL+n1AInOjeMfSqdRrYdiYtymYa8rYk
LaFN+vq8NU2cT3r/m4jhDwvkQhgmkxp7M5iB7z5du017CYUkgz+w+dfdbux1ykH6lxf4p18FoxlN
q4/96T8WCGL2PmltkxVQ+AicXWGAB6XXHjoTMfZtVPQXOuUf1oZHjrtPIY9agkn9f68NH4b4PKPw
L7JYfq9Dtz2IFY55rce/2YP86f1hjYhbFQc7q/EdSxSJnJykU2cFCIh6hRCQ3HeUvX95f/8Q7F2W
RYZOjxUR46/wXqc7RSqiO+QzOQsg/thO/j2sDe+gUid4NDI1RdNV5YuMrfeRyaI++nBkXv/nswSN
D5zvkDsTRc3lVfyfDUdrlyDT4KXOCup8UWdQVWBpBcH/mlXiIe66LMkU5I705+Ddg/ymQslN4Ckq
3cSEORED8MlWd/I/7ev0N9vOfy6VABNIZlpQbzkns3cbzqm8mdEJLbxTtfY78xOGmxueCJ8R2tV/
y5h+L9i4/LKLVjcOLrbz/ML/foVNM3slYw4Ar8RL76dk+CaZUp+oan6AfvUF+orw0Aqz/kXK888D
mudeHDrYfxdK87vnxjZVDgU9+yEy0WkirquQOkxOfTZNB0fEW+F6vXf69/Xyxx9LYjFrBrIxApz/
/rGQSWwoW+ZKC2AGWnao7nD8tpMlcDBfwlYefU/CJMXc/3/e/vzcS5DIRV+boAD67ycPoSQgqLdZ
UQZ7/7Fz+uFlCzqg1NWu/eO//8p/HgBIeHE8vtx/3EfvjWPqYG4mIzOeNYj07K6bPHs7c4R/f8qf
VmlER4u0iP3vvXcfoC0vgVETDlAbKRTDI3MrPfS3G/z4v9xAf1orkY/yCzFpcpkF/ffL29tslgkO
TEUGW+vBLlv5EML9+eLhx+Ae9yEs15wioImO//4T//Qi8b8jBY1ERWS0l1fwf44Xp3HBPzWd7b76
/dfOF1F/6LIlWA///pz3UtnLHkRYmSDojPAeC97dDbPjkX2wxRlSAqSCWMCy45rFOzCRQD4JgYHw
GR39VJAgH9Yg/V+jKi+P5xiPEiaX+KK+j37Xxmc8y3C5KDHJLkLM2vPGTwicWxu8Dd3lbw58f1o5
eDZevFgDcPv3/poVJhzNhoy1SLVrTmTAPJeEBh3IR0v/ckn97UnvXiwOonu9SV6siMfo2PUegQ9N
Wx56OYXX//4N//ioS0arj20FdmPvNjhwVilUGWZF6NThd4wqSEIP6unjVFd/yyj/Z+lyidb+/496
dxlRYMSaQVNWmCrDrNonT1SAnx3J+I4gZJIt+e8/7f2p6UcULhdHB/c/Ds/Ru+fR3GDmplt9XJ3V
O6M+slCztuzUXrIDgsCaUyKAcIKtm/9ykr1/qf95MsZAaAovt+577WLjazSNvq+P6dymv/txzK5b
pr8Y43vjX/bgnx6FY6LL2YzbYBS+O2NijPe7bXE1olmT/oZSHxbIIj4sRjl/axPef7/Lr0IudvEH
vqQxvN9vXaeVXwtYrE5g75m4eB9Vv6qc4UT80qXd31Rx709PHncR5+IUA2cRw8t3v8xbNMEnaWaO
1qnhSMbpOfqPaAINBUPTceTfwfTuL1/u/ZF2eSjHCXVZeGn0sndFaB0ZuSQjzMyUIeclMae9MliR
vCm0wicqjugIyDPeVFqm36rNrq//85KlpOEr0h4F/OZ3G98Ihmhq65djv6nlvLSncXwJeqGf+iqN
joxaRygj499+9B/WEMr8DGuzDN9DVFP/fV8YTTHPQ5ZjqxrmNLHv7AUVavxbqBouwb//xD991osa
P0wvBrgspv9+mNQQQ6jNFoRSQV1kfbw+jKqan0pvq06LhGzmTKP7l8/q/WHtIpnCphX7QcI93juV
d3UiXNFOC0z0/8femS3HjWTZ9lfK8h3ZgGO+1tUPQCAiOJOiqOkFJlES5sHhmL/+Liizu8QQjbyq
+9pllmWWpqTAQADux8/Ze+1OXAvatkxdPKf/UvaNf5TjNL1107U4z3sl7jjhle9pCpuRxLEryb9h
VBb7VUZnCrtGFDexGRiEi79WQT/7W6JQ2wCCaExPH/mZQzqp0jmiZB2Dnuy9NeApsY9dqalj59jl
48vfxXNPu4vVBUM62gX9tLrD7FlXpjMNkYkqWkODqJVxZKJoQiwz1xdkqWY73EvxRZGV6hjDvBj3
L/8GP6gPP7vWtheO2sgh6R4oMhKKp49DR5NTbAlGUdE61QVtt2rvkn9+dJOs2LVqWcNG9faV0tc2
sssGGTffcCSHoWCUgsDp5V/nuYeTqBmPOhtYhHWK4kHAn8SNYMS8Tml1US39cjfqmCu01P5StInL
jGmWrzybz10T5AO1L5BYdquTbWoqdX3VpqSPcAblobWIcRtF9e5dvnhjETC8o5tQxZb7ys7x7HUJ
C9hIlcgSThPRDKbga0qbjfBy02F+0NcbOHYgh5RpSoptVtPTfV5I65Wv/NnrAjfcVjmM3KffeNOn
czbYdR/pojSPbl44DrLiPr+IcX3vxmYxGIpgJntl3dlu4+mDxqvFFgYQG4Dj9i78VBRPyHsHYeL0
AJg5PmTZrHZicOyHlx+gZ94ogn2wjfMCw4s85QigJS3t3l9V5HRNHvlQh86wBSCiUMl3bMtjqMQs
QkoDE57/YJ69fPVnbi1uTZ0AT8tAtXdad1AnLF1hpDxKZe5c5A6qeY9MpgMVqor6WsAPkOo1YM4z
ixYXpZtCVbC52E+eX3YySLM+e9YwMEOGnMLuvNBUL9w4C117Gn//HQV1JLZNmtRl/XSP9NQGXHa8
PrLKRbtQjuruUpS9zV7HG5mFetkn+8V3l9vfv7ec/CnpuLGCKOanz0+PY8JGTd9H2rD2h6UxqmNv
t3qEy9a7FejVMQh2y92/cVGL9oYAjbLVzk8v2lYq00ubndkp0uZituh7d56tPSZtOx/0WlwTrLsU
r7wpz5QDlAE8woL7KCDwP73oEueuU1pxHzVxpWhym8N9T8Zmyf7QYUF9+RM+U6QTbIGbmqeWi50e
+sceBeEwThRcC95iE/vYuT2t5r3GHDPocW+HJozufV+s3YeXr/xL+ChbD4NQEmQ3cNYWefv0c+r1
yha/+OiJ6BQwn1jktWQI+R0DxrJPW5N4VLPt7EevjVu862iUEXNoQj8vCf5+YBqDIFFMdbpD1YRf
4OXf7rm3in2ZF4smJYeIky/BHiddY+VmX/QQq3lkpWMeSpwrJuN6ECfj75L9ftwMetd0YKnJyMp4
ejOW1DNcKTmypAM9a7uHXiBoTh4y0Yvf3wA2PjC6UXujF5+G4TArMlWKHyyK0ZgfKHnf1bzlBxYY
zi5+Z9/4oiqi37+dBOLCvQOhT/7OyYuEpa1xEHEPkV019AqMeriZsnqJ/BhhiUXW25uXr/fcSgxj
z/NNijmPFKint9OrdXI3l3qMRivWj3M6GHjoVf+A+9GAPV3F107TFK/1DZ57aACZkuMC8nKjJj69
6pil/pTgKYjqwTZDx5coy8pM2yEM1DYkgfnKN/nMSmGiELZMvk/CQE6v13qswIydp8hekuKqtbPu
fSes5UA/rfj48g195qPRKQcFx+ej5etsf/7T9m2v9DrXNZ8YQyK/dD3pYiN2MCBqA+JvUPHrK2XZ
Mxe0cFmziTPr29h+Ty9YNxYOFMwSUSGTeF8707fKysSRqLQW+lHTvvKAPnMrwWnC9WXCC1Pi9FjE
IH1g7qtPkWLRilD2FQd0DRbqcuc1ePgPqttJKbTVQSSggfmim3yy8Dkp0jEnm+eoz9PlaJtQC2Sm
DXf5kBs7Z+oVx0+9vs0GpZ+rFn+Nrfz1Rp+G5FMGCfsLrm4LwoHZHcctkMU17fg+ibvh2uPQd87z
kB9rTCzHJCn61/Bkzx0Y8ClwSKXpaP8acrUaJhGa6N8iu1MNEqEYI5YtZvuCiLr6fYOSgyp2mZMP
PvvxWSMzuCNIhbRvvdlkmEIAAqjdy8/mM3sY0wDGZAa1jssA6+mjomsNYNSOR8Vweg2xUeVt9KUR
KguKrtawiuOq+QpzZWO+coB77sr05mlkM4uAVHS6zNgDefBpMke57n4lcMKiYF/7axzldmT0onzv
qDELJuUPr1SazzyujECYK3Fk43EV4ulHTnB/1X1rzBFQ9BR5mVMEZASakS3H12K4n1lKoWxv16EX
Dt/k5DOafZmYbIczzIZ4E+dbU3VAqTMzw50RNy5rd3SlGF/5gM+8/ttKQwQFhYEuTnvoi2EPXdFg
bG8XCCc6ili02uA6jus016wAoD3a8OXH6Jd7ytNMgWlvswnaeacnFEb/jTF7w8Lbl6lrZaT1QTTW
dEBK+btzQcGleGAhVFDFeL/k0bV5OTq5CwdjE12e473LgmL00BnR0X6lkHnuU0GaMvkGPaA1p7t9
bbRL7jnaEmEFpkNfddYQ2ohWUmRKUxm9fAu3bfzJygZEkMYklHQarAhvT95ED5sMSliwCRly6WsU
2Iz617UBwPLydZ75UKw9HHgE94//+U8ffyMBepBIc4nKEQ6ChecL/ws5v4nfyM8vX+qXx3/jIjqU
xqzYHD1+sC1/2vicwgdBsDXMsa3KYz+oNlK4K3f9oC17Wt/Le90op/3LF33u89GeMzecLCeB0zCs
FEYeZlUD0RHyNbgZIntTL/Ts3B5x7L9zKZMIgu3DUSs9vZUOvjcD1eKmb+pJqbUVqiX4c0jiffev
edx/PM7/J/nW3P71IKj/+k/+/bFpFxBfaX/yr/91lT12jWq+9/+5/dj//GdPf+i/btpv9X3fffvW
X31uT//LJz/I3//39Xef+89P/gULBL6gu+Fbt7z5pnDu/LgIv+n2X/6//uE/vv34W4Ctf/vnH4/N
UPfb35ZkTf3H33909vWffzDP/Omub3//3394/bni595+rtfPdcaT99ff9j8/8u2z6v/5h6X/SV90
O2ww5sX0YbMYTt+2PxH+n+ShIUXiqIHc80fAVd10ffrPPzT9T85MnOxpzuMMszg38DuoZvjxh4bx
p4unhKM4cw76ApSG//3pn3xP//re/gFB6LbJ6l7xCz15rcnh3l4Aki05nPjU7vbJYWjMCgHdsoRW
lsQ5m11c6UcQUXNy+Omu/H3dn6/z9LHfrsPuzWhjqy84LJxO+BbfAZMdb/Vk3mLfy81peLRYP96j
sXhtePrrZ3KB0Qq2NJwiMC5PlqqCU2YjG0SN+pyWOzQv3m6NgZy//ImebmN/fSL2aMo89hWmCif7
dKpMv9J9wSfCC3BnKwkcxRdZelN4a4o4UgE6fvmKv9xDZgi0Mxnjo2theHNyRUBBCkoUPlB0v2kP
KQV8a2rmVsZNTebj/9/FTm6iZPfHC7fZcAG0z4dSNOZDkZh6tpNz8lq+zy/fGJBWwfOHvAXGA8/J
05Uq7XWdcxUtWROd0l2O5gQtlN391tLLN8ZV0CWg2NkKD44DT69iUN32AvAv/IElp/Fu4pEp8LQp
StBXCo7nPhCZ4NsQHdA+k/STS2WlCbR8KgLAs8aZzYcJeaFfi6d/7ioM0zblLpslcoSnV9m8aOWy
0KXqWss4FINXQrax81d0OT/0l//a+v+6bz9kdx76Owfm5NPLCA1eqq6jfi6S1CM0UuHY8riJbdpD
KBhh5bo0ftVVO9ryMzyyfLkshloah43fQF2CBKt7K2be9rAmrLDexxhHPU6WdXmFTRP1r9HHgxGM
jYchGKm+Yx8cp5iH0JcNbsHYxTUadIjov2NyMeNdb65NGdpj7n92ShcixFrDoQlr1Npv/FyX8izL
1hW6+NC4HxMGoa9VXtsnPr0jPKg6X/A2sHVOdlZWgwSAqQW0B6MoHv3tuOy7TXnHAl+8cUZXCzB8
G3uFD3sIbKR3rxyhn/nmGdsy2KCQ2ODHJ79Ar0Zqz8nGYk8vKxATVDXdpCf922uASS+JdiUnESZn
JwtOsmIicXViNgZmi6EYYaiZvU4pwfDu8eVL/bKasqRRhSE82WQ7v5SXuWP3mW2nZWAVXf3VnceC
iA8bqTscJDO7r+1Y2K8kbjxzDynC2J3pdyN4s0/uodbOWZN5XNIgzTLAOzDus8xbXtkmTq8ikDQT
mOluekSGJKdw58ysu8w0ENF3rYaYdLAzKHGdO43e7uU7+OuF8M9v4S9sSFsj52TJ6QoHu4AGOyg3
AK8Zqw2nwFLz/e9f5a+CAVESj972Pf5UMzdzLdNUk3BZ/dkEqtjmO9ODofPbVyGjmw4fcxVEq6fx
K9XECA0oUQVxh9ElxGcAtWOp3b58le0L/vkthmDKyZ7GEBMdKjH75I7lsDtkkrlYFdTa3mVGVe20
QSxfjeornqRgBngYvXxFurCn12QLoiHPVrddlrPH0/tXzzCsJkfhIak6zQmVXqM5TyswApFHkkVN
QqHvvLfGMQYoEstKhKw0fY3vWsjDChbECgx4v+UxZfuiv64bJDjBBMAll3dyqJjCm5MXEd3Rj2E3
VMsX5RvATYxKgDcvGoKSV4mtfjdi3iUKtLG6fO+Yaz4HvtnDIHf0OinP7WKzp5ltPoLZwPkGADgX
2o0o8QuG9epaUCFNc7q3/RnmHOg1WKNLKmRA3lNXBbNvTsdOELMUND1SlrDGlthFEInUt8VopzXU
JoGgE2N7AyWrRQISchjD4zezaerhHBsS/1AMHrr0pLNGht/mTHA9Eht2JfTigZNaWm2pIEazBAsK
pBSfjmkU5+uQTFBCavaxT+VsOBgjRmBY+2qcMY86a4pDJIs7/cpbLfeLRQ9OPvjY6LBz9ZOVmFs8
jQtbrcPqaJW7pHaG9RyoZkOWNgIR971IUyflN0Q5yr5XZ21IH8xuD2ktcbkDU57ermxEVWghwMhC
YGcTThY11d42FvU8bQdAS893jT/O7jFRWGhDv63NR5OHoNxp3uh8wT+fTu9A7cX4P8a1D3qNVzsg
onp545eO9hU4OG2aAdjBWwgdlvaldfT1LckSIgt7Jb3qiBlvuk88AMlnbT7hOLTytFqjTvOl9iBB
FdmglTPjQ++o9JO2tHoTtmCJPsqkzghyUL2rEjxvk1vsLVG0aShrF0M81KSJVFcDzyl5KGmZpqHA
SmqeQwsa8701aOOnvh719pNbVL0VEfQcM+suORpgNG/NZa8xAUsDqUZT22tQa+sAZmqMdTKfcnGw
UjmKwNc195PWGJiRamcjA8wp3sedX5jmm1IHbhASHCL7r1amieVCVbGpnXm2JHNZ6rg8Q83X+3Jf
yGK95b4b+fstNUN/7Mq47AGRAKU6DtIgyl60m1FniRf3QwKp09klY5vfV9qSQfVcMNF/qf1SjmfV
EuO4zqsx0fe2PhU4cpYCoUuustb97lQ6UM5AgaB7VC6e2+ux0XOMS7Qls3PPl31+ia4iAYCUOmP7
RQEaxDVWd8Mq/WCEq3G0eePbr1Jvsa9TLnbObhnWGXCHY2Tt3eJPaR3FdaXRcnQWYWM8AhKxw/gO
kBttcoeBDrG02knSDR8gElhyhxi/qi/8eQRA0WKHTSLE4pYXdGNCDdxYbVZdOZyj1FWaZQWgHt9y
p8Q6KLOaHHunONBqMD2zRucZ98dypvfTYLLccaeL4hxBAN7BhKOeCpN+bT4tYyLOqhx+2y1LTqr2
AsZjCkkkbW1aOV4e291HKGBD33/rsoGDDPMaO7cbNwIOkngFkTA1xud3uVfgVJunObsZxxJkgtGC
e8Se6cJMIrV4XQs5TcGI79roL1anSuZgLtfyM6Tw3AvcthtoLrbCf+sniO7g4g0Quaall++IFQTy
PVUzTva1Mcsay2k5GsFkOV0RdpWldaHFMcEPLAyRdWDZHZUq3EawWcrQ9Cn0Co4LR41AMpIHytIZ
vk5rt5ShOcpBXfRFRjgB7k3yNZZ5TOIrK6FOjdoiW+ywlXigd1DNJa69Mdet4+xoehbpUB+usRaz
ZdvmZE9R3id2e5Z56kcKgddWG77cvy2tZCXanAmizS5vsGbDwqnu+9n2pje6k3CMkU0s5wMJMFIF
g7B61ukWKmbotK1+B593jc8htkIz5FFLbnOnrG44kQMhssc4u+fvcOZgGmadDAQSEYuLpvRYm41F
NTGwLtBo4ZR7KRwHBV9pb7SNd8+dEhXe1Kn60CyJG4dG45TfeildWHCTsDmprrGfhSw6NZybxou/
aHB6hl3LScIMTGbiWtiOWvtFE6CZAkYnxVvTyPthP2doA856A3geMDdtvNKmuBaHXmWw3IrEI/XK
Tghi2rusKu96t9cJ8c478Xaeod7uWgM6adDJhKOEqhxSN9dlBVnL1gnlVhcQBVNNNJ+qpjc21pUh
z3yI8TIQipMQ5vyB1ZoJ5PpOo5UHobhPoWxkILsueDlsfMl63V5ZuQs6pRv0AeW5iJWN7VlCjGpa
zyzCuasUH7K3kwf4T6RHVPUEPlCfGyv9ljW8Iw/8mnZz1lWjW/IAabn9YU0Xp73oK90dLjIo38Di
mCEDkesIEwyHWqTxJ4sfG3YGOvj2zFDMe8Ou81YybJwB+O+YQrlHlIvW7n6YLRuqQ5XgLnI7MUEZ
i8tCvwIMQ2ZQNjqmRwKBNioe0EI0515ZN26ot3IookZIbTgw8Gl0Ui7wpp4tue+Pl3XRmHASWXiy
aGYwmSNp8Bf7ky2ywgKyMNoFaQTMicy968slezfolowj2Qv+nywGO75uK+B/aM2KutMvfeXKmT28
npV3Zyey7b4wfnK671MeD/2hNgu7OibsDkQpsTCDuFXGgiO2aCGe4HaMjaPvy/ShK5IYRoTmTEu4
YngEcpHlmhXYzGnLEBZWxpI6pcsGEUYGG0jLqfCZZp2tzvOyZTdye+FPYToQm7PB19C99NROeJB1
czBDKNw6L3jJ2f8IEJBuKjk+qxnCwxzEWT5BFggJdp3GnUyn6QBznDUUVBG1Wu0U7GEckskTLzNc
1ee2T9cOFDNF2ZJq9opRyZ/gVND/u+4yO8YET9nSBTC6y/5AYlEOrHJ2m+8Ly6xHlGSaMPbWOp5J
Vor4Asde5+x59wugXXrb+LhjlX+VjI5gDkmjSIaTgd5tZyxO/pDqxoTlxVQ2eJ0SHgMDmWG7v6XU
3lXVyjvilaXBJmdDLdyzNxBjzczbPlhdLy/NRIuryMdhDpp+mk2AK7a5vBvUqN0oKT1ng9o73z2+
ND2w5VoCUnacWI/GWIC451S/9vP3Tez1MdZ0Z3w7p/OsHXQsKiU+J29ZgjGxgWzgCs3fm0VsP2a2
3taXRTuwyq967bGsITZfzs2pHkRo1VpxaGDwDeRCZLXCR2Tgi7XL1J7CoVX+A8AKeCVAmzItUHOm
kw1KZD20cHug/pw7Ue21GsQkzN/GvLeqyuzOEqSMQ6A6o3J3pLBwqHer0oSYhxvahuvh+l7QaANv
ut2k9tvSyZsvlhtP+YHhNnKmjhVVDyFN9FaAvshxI+bGs3fn1vR19uBJlHtt1zl7oFHMZWTC10rD
uhTyfIU5OEAKa4y3Tt9s7KS1qD+PvVtzf8B+/diIOy0shOwEn8eiWdd1XTEHnAlAKdKNAUYgO1ds
IFlrQ88DYw2YhrcfuqnAfewA8aF5WMP7CjOvqyHMOSu+d0NP2Yo4/hduVLueuhtAbKw75ESQLrw6
NfJdqQyM8CPPpCBHRFnv2kFP/JBqrbwYOdt4e1u1oDJ6C2p06DTZa/ot87RjwEGKeTCHQ4ZEOsyD
k+aXblOcGhD6A62n6Dm3eDlSpongmi8Z98fOPkt7WHNLG1vrziUFDbxVsS63Kwmp1PJF1xT7hWHA
skuJbLQP3kzSb2A5bd/cloz46zfWqPC4ppzYSM5NtFycJWMuoOdrqE9W4AHxHUdtCHrVAsYMhZXj
fESWmbpvDaggZzY5N+7OG9rknSXy+V2+mrF/s5SZoR/ygufioMWx5kOMtJjxVt00jB9fPm7+eouY
+mzKI8wneJVO1QipTNs4qTfgKr62B81Z42Ps4w4J7CrXH+D4DG9fvuB2Yn5yoqYdjiuDZj+mIcGw
8OnpdlyYfIJQqinHoDQS1FrtOHRQJzdr/1pq0TPXwpdBfJCL3mnzaDy9VuGYY19uKTl2p1sMy2tv
X64rnDqneG1O/uuh3UYBAOqUQG/arae6WqCimQJ3DF7baz8ACV2uQBF2r9y7Xy/iIH78MSfapj7u
9uc/dVZyYFLSGWcKk3TIv1dot2+7qp3OXv6GnrsKdkcGUrwz+MtOvqHK6zjacMiBO1uORyMrshAI
YXV4+SonsYA0ohiDu1tLxUW7BDbz5DJMeKEQqg7wMl9SEykayDMlIkQP8EOdjXh20JW8jTNjFQ/F
rGnjfc5Rbo04svcwiJfFEpfsTNI5WwZjcc9SIyngorgYJncv/67P3RFktIxITUZqCBaf3ncIqprF
YZr77vZvzNbQzpQG8enfuIhAgkYfFQP7aRfQGP1R9C0gageWhaSubQkzAFgJxOrlC/3yVqCo+uFl
pSmNGPu0v1TU7ii7PpFEKvb9XptSIpEy6Wnhak2yeaVN9+vFNhcRR8RtBIGS4+QVTMHvE8NMiAUN
pC5asVKEpGm+60Sjv/Il/dKqY/2y8K0aOoHwKJROnieBKCRjJAVG1kyGwFqa6YzdLL/J0ia5ih1i
y3pIWdHL9/KXJ2NbNBFg02XfRjinRujE6wahPIYHWdXGO+AszV5YPM0/rvK/o/M/WJ1/uuG/jM4f
ks/116eD8+0H/hqcm/afus5KS4Oe6TmzOkYw/zM4t10TVSTqyB9urj/+8ffc3PoT6TpGS8pc1/cR
tpo/Tc3/tIgQhrDEIwR0Eu3o70zNeWlZFX7e6RjJ08wneBJ1JrX+DyHgT6v1VEKGZI75hlPuWp91
WU8DluczBbmUzNrVknT3xK/TLNWaMgbX1kKfsRtsQBCHm/SjRmjKDM1v2tjOhpNlh14MJSdHIJsJ
qFeofkGZc6gLVJXA09BslBe7lCyAD3rZ2MsZjPLFDbwf/Y3ez+K3Y09KSiSw6oKXos3wefnRF0mI
c5KX0tJlGh/MVIcYRHjEOsZ3/rqyhJQhNBpl7E2R1jDJC0d01oEwoFYY0DaorO5J70zLi8RW9LxG
pyJC1p5gSYUT/SMndIc8u++sxOkOeicWUoimEXjMpAhrjLZkGWTIWS+pzEaaZLxJRgWESnNhyo21
PhDIZGjUWCLOv+v0Kz5IJ5PXxVxtTHoRkyECv7he6GkOwkHdWxKWojcMBfcsFNDnlw690ub0TvJA
QOODHknZefSXqga07+TFI/2oTtt1hELQOot7oEDov81PZi7kQzugz4Rf1HR7zLrSBXWFoJ5mUJsf
St3ifkhPtdDNM9AXh670jOzjIOLikaNZSVTFKlf1Ppumyf8odK39mENAL3Y5Eiaxg3JU0jY0rCma
+8p+T4W4fibViOdEIzVIhGWVGSANLDBUodaWbbHbUg1Aqvf5zq3qlfwLAGiXnWtwQN0a9wYHQ7km
oSeIdInk6qubiaEyGfU89emu0GY8jARSrZeu1xMqJGlzFUcOSPDgR8mIlU6cMcNWVcqcApfuCWxe
d8tw8o0aPxxPlzHsCzjOdqjVmhPvWn804wDz3+oHplw28t1sK31X1WSlBcXcTH5k1GbMzGlR6TeD
3YA5bcKMIDDp2YDYihHDhd6k0cj0E1oC9MEn77oTYoNl+BoBajONHqBmZl58MaDs3nLmKbf4AS37
6ql+2nCmdZpFo+KEmFWueANMKubcahJNINqIfpvuKcqJ2CyAmJaFjD8uReKX35NKlkQGiMlZhzPA
dTwdsKrmognXAc89HQ8AwFdaWXiPCSkhbjDoHKEOyLKWHi7nuNyUuPSciBj3zr6i4WfRLWqG8UNH
H+zKJwanBZ/YTsm+NuqMfONKGwHHuxYJDFO2ZOei8uavHLTBI8uht8U74jVz40DOdloea9Tq9tm6
qOXAlKX/EvccG9I1m3raFlV5h5KR0Qtdrd6P6M3QietpR2VkqmjzUbTkG9JxIks0WO352pszp9hX
hJkdwa5306HykvXtNCkL6Bp90O/0+oprHxbYckX8hlQ7KPfOPdGQ00d9TEkQ0yU81KhjtvFu0rEX
7QgUInnAtWQ0KNlA9iLTCtqZnraXTZ1L+aaZzCaBI8XkNsq9uv1o2xstUMnR/JhyDHxP3pdOX6TE
8w4heUPEgp9ybidw0Br9gI7j9NzawNh8u3hI/NiKr5EGwQmjaVSed4xm28PKkGnel57bAc/SKLxD
EI9VcTD6fvneNibdokt7cIfRQSpd0NKGyz1Vb3Rw+zIY2mL6jO6nuXFL29nSTdPVDXt6axmuj6G6
ygeLsdGcKpY8s5bLTUJOTBXEgz7Jve3XJtifuFNxGCOvxBpSZxS0tYWg/M4ijFWLOnjkoPi9WC30
Yz1D7bSJFvSRKoa/p+qLbvw0b1AcugXezFJPysT0xfdyq987mPUe5UZvxVDnfqEGN96gRvX2JhFC
ZUQ3YlW3jd1awKaV2SXHhpRgTtJl5j8ygajtXeOuxXTu9VvDY0lUCYm1zGsogfHYDkEp7fVo+FAY
IztuuR3znHdJwK8EyjcvhvVT70KTCKCzCrh7QIHqHSlJCm4GjtYBah1u1b1QVprs4nKQTCxtP0Zk
YWj03AeQ8IR76NM7gn1mQOi28s7N7RYEtg1wPEBwBtTvfyulfvmhGNym9f/x3zK+XyqlAEF0Vn/+
x/6zap4IDbcf+6teEn+iZfBZdl1c9oy1dQqWv+olzf6TGh0MmWf81QfYZBx/V0wGVRbqduTfOOKR
wW4Mqr91hv6f6A6RFOk4yTdOgOv+TsGE8XgTk/+rYkINbdG2NPnHN5mAA2h6es4qC7pPgxTUG2h3
wINK8por3/zWa/DXSGuBPkhEc+DUvnOoYAV+rJN8L8f0qOF1DQUHPxEQExSl2Od8Ehh2k0Z7zPfI
ljBa370gx3Bh/ArpUSwWIXR+doQoSQIGmMWgZ+K76yGvhrX10HX9OVE+bVgKdhZWF3kclO9cNCq/
T7X1MM1qJJwxiW+yZu7C3newZKigW+LkipA2GXmMsG+8Ebl147PjGVrGyzd0/ZuugS4JHvMOVdb7
uIZzqLHiSBhGaTxBCo+T99RqdWi49eVipA4Y3FXfTasjPlSzSg8tE37mqVa2W5U5hzGg3SDW1UNF
lMTN1AvzrDSpolyn+l6Vrh/FclK3hIyu39EYfRLeQvLtapQ71RT5GQHY2E246E3uD9ZF7U3FnYN0
6axKgdPWvsKr61bNFAykhp0DONSZs0OgemMllRbKxL5rs4lDqvOJ4Z/xFV8CaYRgm6tph/Rcv1vm
ekx2kmCMS0/MrcFVrfVK9qt5hQq0bqIpyZ19UsXed7Jf7ChNTQYKNjD1LvDbKvnYeIr0RnMW6jYp
hPu+lIQ3BRBalttGltW1yVuRBjRBFqY8NNQUYy55q9a5vso697vfE4UWQKhZx0j003K2sJAe5qV2
FnjuPV3eg0Pk7mSGeU3ZSGM6I/CmnpzQxI0z7iYmRx9EbnnzFwW+a6cpqd+0lamsEAKmMN5KPdGv
x869qx3NirC/0D93yhJlkpY7TdBT6HPvZHFJtHcXNblZ90FXztX5LErnZvT5NtIia+H3ZutN3LXX
pN3SC5NsW9eM1UywodVyvibuO2pwUZxnwqoPjWEdxwYiPRUpyfO1+FRRajaOrof9vGbvsxiv8drU
PhpakpN1+yBX29zFwj3zWJ9vqIjT82UVEbw8IjbuyCFbgmqor8G3X1qFfpljBh2ZlOf98sGV+VWy
VlHiZRe00L0dVLwoSZNoYJ7NtISeTa0dOZRw9GgDyMLhChCy21rLV65b3JijeyirkaFovIN8/NYF
mIlqrjzMugB2ipVypj3aO2eEaozNvbS7QzsuVPaPhbmyxQCjLvUPtHLVG2gyNzHIZ3BcB5YjOM4g
2/RYXJQdmUpLfJWY9W7GNhK0oEvbXOC6rkYs594xy/L4WOpZuHaSb1XzLzxg9md8VXum1hclyZTo
NMWBAFYjHMgxCCfHPKNdrM5Hy15v7ZTrpjmNc61K3Ag8dQuTOr408tslEYGnf8oKj3EJPED6xLT+
Qjn4Z2a1Qqavz5Y+vwG7Grb0p5ZuveDUukuz7xarijsb6RkRefPD1JnkxVV9UOXyYDUupRV6mDh1
H9wSL3ehKpt1Tn2KkRxepvkyhuBKvjdleVtuZOd1G/cMuvzQyumrRkp4JHkbz4Q1XOCJ2g1zeV1L
9RlF8MHQ5vXYm8YXmEpzcsXo1dxNUF2BM9YxAsVCjzkqNIiG8VGGky8PmFWIHvBEe430MmzyJkvO
VL0yucvbmACmsUiRWMBXD6qSEoJabTSZjfr7RBbgpIudhttlUWSSFkw0Nf1LjcWNgtEr7qp1Clfw
y208rsy/oMrm7qC9sZZYfaVl9EbX9PhNV8VEUyRCu87TscGhV/ojowXdH6/seCl2aDS649Q2rhOQ
YnCWJK3xDjk2mSCVaj5oTT2G9IdimDWr/6YGX4fjxlg/Fx2jL8vM9kks+pCpHuKXlprEa5w84GB/
5Qj9Po07Rt+Z96HUPCIuynw+m/yR6mnUL7ssz85Ts/XPPQ4IIT389jIWi0eZ5Uc5sVGqrd5iELlF
IELyRYt+gED7SxnX+U1c96z96QMW8njX6D3VcLO3is8IQkI7Te7dLWDRbfRvXuYcEyc+r3HcIcan
ss3YVUxnvkhG2UZaIR8NQ1x5xfBYAaUPY2U1yLiKu84wHqXWlSHxmmw+RnasyH4MJ1eQxFdEGOap
ZJEJYdKxWkBQiPtjDiBM1moL2SrhwqXpVCyFgmFnXJvIdNvHmGClfdnX57Pu51/HqYQM1NRf/a45
J2Zc37vEDFe2FbbVOIQMQje/wPVSZTcSZcMWuuKGY51GhYu0S7Y7wmuol98Z87t1/ajwzcoCCD53
u6NM3R465Tbv/XG6LDt2NWLto36Yj7b2MdP+L3tnsuS4lWbpVynrPWSYL7DpBQiCk9PneQNzD/fA
PF3gYnr6/igpqyRlldJy123WK5mFPIJOErj4h++cU+8uTs2Ba64vwit2ufbmygu0M52FPT8mGu5I
tezqkKuEVDiWlo7YKb2+Iwsgspv5sCYutwPxZLYYb5OhvWFueMrakdyYvP4UAuwTvOJsrjoe2PIw
1Tbxx+XZ7/Dw79LX2NaO46iOBRdxgwwywUSDppfVuzFurER/j/Hdd6v2QLu9qcR5FeoFHcDR1KxH
4rhAL6V2Lfz6ex0ful5gTTyCgDIySYJxsX+6iAit3CEP4cMmBsrLNSPQYZ/j2XlgHva69D8rUe7H
KjljjBDgQM1JrOfXTWns21gyCfGyW9qXwFTpLWStvYFjvXDIUCc5LbPoh4h4gXNqnSaLNXJV/uj0
7JC0ztbs2zBnsoEt8cpHPkX+/J553sbiayd9yrG2i2mc/XjcdTh0Hzy9P5Skk2qk7OYGma85iev9
SzonJ2t5WaZ051VJNM/LhgQTPJn1qT2SC9sEEBr3WA7ux3W+g8KoN6tfkzzkf3HThogndnHZJwFh
qcuBPaW+IW/mC0jlkPp+xAe24dLYLGV6aCpMjVdvV0uMzUYt1N1H7AQ/ZKrvrFwLV46NhFBzbkB5
HRPAqNfDvQnqeEEKa607QKVtRIWTHUSU0dGLNrqxMfPifIFriICq3or+2yvd67nuX01jiVS37O3C
icgBw6V8KmEJm1Avd8Q+H4jh8hj76MB9qfSZCFl8vZgZ+IUKoZc5quwrNlVXi+6T2Wgkd/SmT3TK
GsZ9b2ulwsotm701Vnjv91hJsz1ejkP1xVd5KEw+k4Y4ZjrTC2Mw9yRYF/bR7WMmXGNxLTF7BqgR
d+6Ip6lQJJtZysGgsyPOGu+kPjXvSSRlmmT294j0gnEYbzWc2Vc0bU46HSSmNKB1YIgTxtyzgyBZ
BZPVP8yIYMNmmGARvKoNyUtQoQ0PDWRhv0J71I9jbddbC7Hyyde4/Fxc5YmW05zHxcpejebRX+fr
obUemmYOndGMlDbcpV53ck3zSgzTZR5IxWn7IQLn47AY5HJ0d7Y0771s3M9m9g44cUtPHmn+lTlp
YbrqOxNIQPHZl3Z/VU0edKM9Rqs+fF0OdEKEK54HzbgrHR+DkOGpq82DvhbBpTaN8EH2sS33nvw0
3krPhpqrQjEOkVheACEDtg0l2VOO2tG30voGXpftR5WmW11kxnZxHC711gudvNpqvvkjkZ81c4Md
pXrKpWRbpNSo59qq3qBQ3s1yjo8O6XgswzgCYIkSE2ShrreZ7x6QYPG9FTwzOBdIuvA3iPV4cmSF
E1gi/hgcTMLH8toC0qQ62QiQE6vqt8TYRX3hBnN1riz8LZPrOHuv2bd79k1Z9Lux1g7Ijt56gMmq
BP0ymTa3+ruFcLxg2DAQQQezsS30Zus0l7yoGld3XUaEtYdDzBqYM+ajc61dDtrnZXwhjvYopvVw
gVpbN9sBgO8BO8LE9Ll4Jiik1tzVtRbvMjLR05y1K5OVbdGIeDcwfOns+F5073nlLZtLAGW02veW
V120y6gUpgKfdga/XbJsxswxDrmOJbAQVzR4UUyOSlZgPeWVxXM3DmG2iH02+9fEVngbrfxknoC5
xEcv7NsFcNdIfpQ64RVu2jEXzY/KeLEa88Mhv1vVwDqySKOKcQ9kfoyV+cJKmrAn2KHOek9J53vz
EtZhRe3lnRZM5rJbyZkMMvOC+Ur5IGcRP6dNnF/+LFnOJG070ZC11BCwGAfIIR6YPcCEaVNfWRAC
F+T4ZNnFp+ZYrxPnc0A6MRAFDvMwrOO2T7Jbc7E+q1ng/JV1D8Ys8KCb1qM/9S9ml95Pji1fcr34
yi/P0ri40jRSroxpJ9fszsGJcGu22TXTqa++044yI3XCrfHML8imiOVXZ0+bhUvIn72z6ZrXJWkV
fVloZGc2ItD1BkLZRpWsXTGs729zn3aP4Xtxrscuv25BvPYLaCPVaSl9Bq5lrkh6zPNKXtPpatFY
+9ZBTYXzUA5mH/lwIMDDoniPNdLDy3oFr7LN/spFkrQZWm19J6AJ4GgctS1iFe88ItXfw+MDVxtm
O5IiR8xnNJSrdoXIsZxI81A68TGCRVtoENf+c2zTllQwhlrXBV45N+BAGpzN6nncUA1ceJDgFdoF
iSHTLDRUPLFqzszWuMIBhCHeri40hQld3sxoAOOhSJxnthAuuUtw0XKnQX+zPUyyHVdaFST1hTTO
LgPblRL8tp3GAgkCRy44WJxd+5lF4KrQhsMgFXxNPxJzUJDWffRI7US5VCZpF8i1AAZpG9sI+bCM
MUBDg8/ZyPiDEQeFxYviHCXOpWA0Tc6G5u5XJBQ9hVw8zRgqXOINY0C4lIBL/FNCwsbcaCooNibS
uEKK1GHv5llrXwsiREzIfDeDxwSZwoV6SfaLFPLkq9J/bCqeBL3lajUlWUNgF1wiVzSZsnmNLWgj
ruOBSJjM9TW+Qf7nXlH9BqNM67NKVt68ItXmjhFSSQzN1GtTfuMZmuNGsujX9ZHACqzk2AlodJC+
j+7cN7JDxaKWdSkZWs8dwcpW5NrcS7JYLmVnshBlrbf9KVkZyG+FiEWXbCBYNOOHx2MZ2lP8Gnfb
CEcW1j5fC73DNcfojPasjVadGGHm8UEd4tqvy6t8mvWZapeV1kZngTHSX4tZyGusO8l8K/FPmB8I
2i6Nbxq4VHxnNbDTOPW1fUyd2J1fq2ydrobBXvc4j1WKGmyeoDa9bG+uQPT3nU2eJU73yjjFIASc
TNncLbt6yMt45wweoRSTXTKo6DhNOM/a2jvnePqy62en54Qjg1fSuvkjSgI/qQgntN1LeNqa92dM
JEpWI4UGWjcWhfPZYKGZbOrBHxTJsbA7kb4SLCMdK403VjePzq5KYmq9ZXBI8m6ULm7a2XPakImr
dk8QsvVdt776BJ8y7xZj7r+bgQql9AsnHCR51HO99MdWH5u31mBxQbicY66HSb+YMSg/BtqtcNnf
1k5bw12aa3efQggfxzxO7oiLi9PQI6Q1C9w5kRFeJyagPEFvDmk1r1mZ96dxLpFu97rc2vokFhai
A2Ms4CP6hyIxvgc39g+IPf2HdnC8+y7zmrM5KOdOZyVC71ZPxlH2rZJbt3L8FzyHnbsOkPjSducF
sdpOL4fA7XoIQTKMl6NbVe3l259g6tvM8W/pn5zNrOX5oSdwK+hSfEchQAthRzMb55fZSYefuvS4
1qdYh31Dg/FQk3Zww4hfi7piMU/AYPQLxlWmI7UltIgago1PdXBBiEmzlLqVB06ZmA8Fx+UrKu/2
mBOn+hAPknrEnno2ZGpk2uZQjF9Xmem/9mrh6V1lce4jOZhZj9dlugPxXLd53xs/ClHaEHOjUT3n
xeIwZkw0K8jbtLmGTZbfRlLfcB3hFja0+U8tRwEIJb+OBOINrMeYM3Vu5HrZtV7qDElrzheK9qRV
93lXGSwG+sR+s5qefXSJQ6d3NbSe+2LMLdVMQhzG0lqjwejHoH1bbXgVLi+k4+heZrjiekinJ2au
E1Zdkw47hGUZe0mbItm+sXBRC4zSsnctee0isJQqIzWjs2AMBwoHb38rDQ9hyWo1B2t9T+X9JBMC
tzDgvWLyuQgxP4gRuUTHXXi03NWKMjGQ2qaShvJZM7Jvo1gpccgAXY5k6SS3SeLZD5NV0yDYax+Y
ddY/znpK48sIuo8S5cznUiU2bWt7vxb2ck1MS8zNZXknB9iaBEp7uLM4YSg7ZL2d5kerYEJgMmLY
l35nBjas3yZJAWQxHexob1p9PhXI+badJ8eotPKYgJiKq3uqdfjXmInqcK2m9KyXPE6dfMdtVYbE
D792i/OACVEwNTtt9k9zlXzVdrnrSzvQKG1Ez7bYX/bKR1VqEq6ZrfGW3B51NXl9HDRsDjet3Zhc
nGxXPcHA2SDx5Ww3U3y05eLQ/JA95VaD9sICGq9PvZnc5wL7kcm6hOzcxqSXvrp9floQkX/OUHnn
apmtnxOFQx4stj6eOuLeXstmWb5L2yrfEOHZx3jB5GpO5VbWMftbJjICcyJ0wP6BOL2eIJ22qOcd
12eVHkbYp9dS1PkXwDtK+GK1UPm7Hb5BgjhRUdjlE27jxpvb+O21RahBgp6g11ANd0KF6E0OaVoo
+EnUV+iT/PFmMZP1bhJDzNhdH9zPXNrFEXJfRvzQTjmTvmdv6361RimuUiokYzuZxfghB5vxxDR0
N1ZdVnuvc/RdtmqCnkusO+KXA82q7+aZ+ZCKT/BmBE4NKQ4Z6Zy+LrIydviUmhukYTVZQTcJj0CE
WyiPkKoQ9ZRk/oGEy6jnMO101ts8yFmDI3zBzi4bonTtzuNU9cyeOxQoY3JirMUqHKM53BVZno3E
LjO58N3naZ23c23tW1NLvwbhsCZsUJLMWbGNlRr2RNXh/r46djhr4kr4TOwTx0ek1NPMDj1pavh1
UCukPNjHLUbWZlA28ZNr2vkO3DC/agyiDud2cLdus6y3om/e5kx+5+Mc5uRbJSYBB/DB9VExikfm
OzcIi5LjOFTPWqkRB9lZH+g1GCyluRa5yDLRA+9QE8SH1ssZxEzuk+Fy4WM5Lm5UnTNp0SoZMdNi
Xz1Q0nkaWdqFkjdu6zyMRGxhhEqwN+dq/Gl69YllBPTDQB5ho711LRPMZiaNteIy9ttRbjS2Q4Oy
xNYbv3Jo7ppGa9/WiOyWgRTjxMUphpA51kiV2CpvfJmTQnIfO9cMbfJnyk/IcGcctxzvO2BOdNNE
uPHPLPeelYfshaKkTJtoHP1mayMp3DfW6BwuwnsUIYpbuZbj22KWFaW1ZFgB/H5bOq+O1+x6JY8J
o93tcmluLHe5IwVviEiWPylShfbDOlskcxWE1ulyEJu5wp29KD3qX9u8saTLmBj3LKPgXmo8CHun
Dl0Gdd70AzkHQXKuHtFeI/Iw7ZHwbzNAk2fcl3iRDrqotiaOhVvN6LZsY94Xr1mYspGv6ajhxS4Y
nRNYFkGVsEuznelW82DFS+qwzaChjdRjcKPJmA/9POyhadWGMCh5N01cMUUJWeDzIIHlzyPMBsor
wuLbBz/Wz77fGwelVY+oMK7MZP6aZ3Hs2u5EougVa/xn/9dR30SCWDvqQUX66V0LZfmFtC0gO0Ve
sxHX3vOsEDewoiUzCqlwNWuxESzL8uRVdU7xwZuZVEMUoVl8Dr+C+dxpKdvF8EJn4bFRJOx1kutK
pk/2JZOSaEXm9yaVvTqg2IGlKO5YEe4rT+yJSSs37OF5OhHd7FrVvujlttfUTe0M23bOX4dxFXdL
pzYW8dF3ed85Hw3yuXsM08qVTROXLeZr5ckfEsoKZC+PM50AkfRjv51WO5BuU0fIzRm4sWXZgb4S
jieso8kQbzPq03Uf9+oZ7CS9ibU+cswhuzfqlZHbgJZBtTPi3nGBxPG9j65jrYicazHPcO5Mdfox
PuiNzUAMh6JSf1/WDgkKwYJe5psMAqfdZCVG1CjrUXGUhHMyyyN2gcPnfEHF3KEg217V9xZe2xh0
XsHE3mu98Yn35a7kSPQYAvKNHq1hDEz/oajZ2iTZFMDgHJZYOyWFfTBr6nO/eW8XJCf1eJq0aqAQ
J4bNbpti26+ME9u2ZLTOwe6Xc8GMXP9BonbYgm9sCBb8Qol/30qEZVZ2U6YyXPJsDhjxuzu6pWVP
tmQaEZX3vDB8JEzQelKVf1QM8upiIhez+nUsyI0wp2b/PEPhvcyVhpMgWxcv7duNnBYzMtLVOQnZ
veVJekIZwLKADfe66YZZRWLuiFxb2Bfp+vQqevHSE8tFO1s+8XaqoHembtN6h6mFu7KZGM9JG5Io
fGU5xyltTzkDpNtJ6RmSZ+cmz77MciKkOe+Zy3QL0QdItGYawrdsNOdPKWfnZoTr+cqSSblbTPLm
cJ7VZZKedX680bgFbSQkF6ka5KJ/V9UxWbFkufvPCS2IdmJDrt1Yi1e/NYnjfOiXmVvJb+nyQ5f7
CXkzMhDqNtkjLjG7sK20siJ+jtg8zsUSFS068Z1jTkydCeu6wePXC7021c8GPhtrKAULKRtx4A+R
UmIwj6m+KUYT9oik1A+iVBxgpZEkp8Rieckw+FtfQBOpg7KhmXYmhdkmHdz8zVLTMp1j21oYbvY5
ZBE/j0tgMyy/scf/H5v9X6DzfweDbPvpY8jq7E8gyOWv/A7Omr/AsGNojNcUXQceUf8AQSz9F+AQ
7AewpMGBDEjkPzkQzXR+EYaHDyByEQG8fwGsfwdBNFP8gqIDEBokzQV5BRL5B6ly+xvg8ZsT2H9v
OAXy8ScQBA3FhSYhXIpfxjAx/eFX/6PQAfWBZbaEPwfkBuy6tn20Z42lcM08c9lJh+ekhzvi1k9Y
VOFASlh1X2enKe+oTZEVvM9wDj+0VF68ifBfYmdddOaBlfnNqDQ3WBrWZEU9sAvL0xfPzZDcZZ84
JFuRk9vHetAJ9oy9bTXKMB+cR17L2cG0HcxFRsqNVahqkE9TvSrZ3TLoczcLEZuhPZvwtWP1aCli
FK1Z2s+V5nbblKhqfAIG1JrbWCP0eWeV3pA+En4af8mMDpy5GCKIhxmdEbeJ4TKvtSkAHngokjNP
cmmgaw5D0WrSu+ukFtWG8my41RwwmMBc5srcMfFgYEb33yXPJtwbJbLWs5vIOvQc22FKjfHL7jpF
omU/Mj29GLixribCRAuIhzRwiqHbT/twGSbj3KRGd0UbrvFeS3KPXxQ3rL8FVXR3GIKNJbxyotdb
UzKaD3goJ3cpxcM5Ja6yJNyBeaJsSeMOTU6lattqcfK4ogdT1xZBWTszZvvFnsVLLu3J/GzGIxAj
h8p5Ko0dr32nHBAx0bDhTxad/GudEAZ0qckVl852KmK+RVDAQGukf9B02E4UufG+Y/M+TWCseRYm
Kt3bGaBPKi7kbCfsExAsOuuSEXd+GmTxCC17kezIB18b2ijD4/aOfHNqHi17WR0/PUM75juZ+b62
ySvXrMOBLgjmdyGV9sXDKaFi6V+Z4CpDhc4gFIlP8pFW2xaL719v4X/rNPtbZ7w/Oer9j057l9f7
T+O9/zv88/BY+bvTbP+RDX86yn79+d+OMk0Yv7hYD5m2pxNCczHR+h1pE/Yv0GR4BXGQ6CzUjP86
ykwdpA2XfkQ2HIOA+XBov59khveLbloCLZeNjxo/4/w7Bxkv8QeezXHwlcMQQefYJFiN//Db/fEY
Wz2J5B2xH3X3CFSPl1DDzeP5h2bJ7Jiuym/OguH390z2+407M+34F6KYyyv8duBemMF//AYMxWx+
GaQ+l4P2DxoEkxMREl4KUB+0jLKzLNaStbE1i/jfspv67ZVctEu0VSav9VetJbQuWl99crcVWHeo
t6tzEU3+K3+7f/5E+UwdHLWcS1AQT5w/v5/UK/XGVKwttLHQb2Sz6D0FcJP0rJUH3Y7Mqhz2CP20
a3dWzgt9qplFf7j4fn9a/dGm8C/PJt4bjBg5gO7FW5FQgL9Air6oO5Hnpr1dZNcDUvTuuVxin6F7
X+1m1+FM1WPtX4jDMNP6p28SfgsVifCMy5DT/8s3iSt73JW6dLb4CTDEbNIs1Q+aTVI2wJXZ+uDA
hkxYOxhY56RYqAmwQAfMzW8LZhODZj+1zNNRTBelc1W3bukE+uh2H6wi/IRxQIL6IZe+deqMlWFB
y1h9QVZe4yTiW+uMRiyNVx50NIbsTbmpEC57qf2InL0iId6ZTY58kWf2V572NPMelhFThMt8/JRa
Wf7Kl5XfC+Z/nzyMC+KpdcMf9lVu2OXG7Xz3PoHHfF/F7Lh3TIbK6slG7WwFPuu9fO/x3H5LnCW2
ry3U2eqJWV3JIgrnl8irC8PcoEu2qOGHanwRE7HoWzKJmSBBd5sPiSsQey+ZyJ9WWH8Ie5vd10Xl
75dBIxm2MwqN1QdjKOMHqzqdlrqarFMzYtQNI+O7I+NOZkubjrRSDIiNUZw9tfbL1hF87Cyg0phS
hGKB2T2SePagXBRWVOfkKYVtW2hdONJZUHIPg4mQsJm6NLxItg/E3ngdc+yKyGH8iasog2U3Qlvh
rhiUsXKuvTSDZ2kxLYIPWxFa4GTiXYmpyuQGcwXvBwS9U2B95AA1mJnBvNU3mCtmBdvFhWk0Inhu
FLWbyvZbI6HlYS1M2pGRrYO/Mfuq+tn5GY47ycJgCiVwMd4yzPhELr1g15Q3pFgTfJEywfLm7kc8
xNVmpS/cS20aCWSyh+yuHESKQ4Prv8pkTL8ndo89ak7dx/nPW61XMIhu1/Z4FAgiq09VsYjxlMPB
MMvRyluzs5o2yHqT6kvRhgUC4OA8zz7GNCt1wx1IusB5KptZlOMsZEZJ0WRV2JiCLfhAXN+G8apN
C+3Z0zVMnSKfvpox7vEblbFJY3D2DGuU3rVlwcAqs1mA7JOY2m9T9mWyRRM158/VyIdW4wYjCveo
VIqzYLt2NrCTncfrlU/2bxW2ZuXfZ4JaBhMJv2Ik0xfrrp+lBmW24HwTKmCpMlyVtq5hj0VFs7en
Mvm0x8W1A9yCACXNmME6ECmS/85v8h+taApQq2HVKZaccWjAmV0ycXFBHeLNUisiewrUO9e5TWT4
Jqvi9X5hWfDm4Q/8IxmazAnmTgMrbnLvJi2o0yDY2uSpU4JrPJ+M/ls0Xn3rZwQNb5Kyz++WzBgS
+CydKC0zq/I+8hzNebY1vXqXuFj8JOqbpbzfleN7j4Th00j0GecM30hxoZlqRmq9XeAG2xKWHN+M
pVx05gJ6Zm10kSgGRWUzG1hSGaVHIz1PSYCinvvEELl/6+JPNITmWBsvMe5MxYZYCAaUSeWQ5tJn
xKvo5EsW1JKDgY2RwpSfjY6mY2hqUnYjHyKFIcr0hqhZc8JdD2LAX986zWVTOYIqfTgJXnSBmQ5N
HtWVml0OMo0avxlNreVmZc7FotCicI+VBDhZ6x7xndTWMrmxsM3pMR6poHlcr8X1XI1Wm5KHrtfd
RrCM1ndrO0uWMdw7a7AYXdpfVFIpx4AOphu4zJE+ZiU1EUI/kFWjzy3vbBCWRrCYbycJhKYkFnRG
bZYe0X0U2P9MIMIshb36A1eM6nbl6k0DcDOTuSGiiRuXzAeaZW+Mf/g469kRt5t6KxNNf+w0p4Qk
pAhglMtKCdmgbk75hmBXIwlRYkpvQ8NvidDHAsIPWXA6j1WTD2JPCFUuw9r1Rig+NXBlzoV0nxQ5
yjkAce1VgOZ9YfyLp9qfFZJ4heuX9g4bHHKL8PH7a5yv13ACqbp0tlrHbq/s7xq8SY/5Wrb3tuCz
+vsH93/3auiJMHd1L/Hnl374j7XQCkjRsNxwtlnZaLeTWa3hNGleNFqlfUa79P33L2de/r0/1l74
OPicuaitLV2/NMd/fj0pAWQ5QgAq1kSBOmVIF1KkSPNGl/6K52deA9lPaU6uBviJXj+ZSESxLh25
8LeEwfdl2Nluu4QDBP2ZLUPvBE1iJQyExpoZiuUnjRt2rFiWjb0k2fBd8+QTwd+/D+Of3wf+Geg+
SOulKv6nmAPD9VQ2aIm3LdWkJRsbIs34tNOx50FEyq57olZixdvl1QU9gD/Arm8lvDHqOK3VbwXt
v9UF/Y+9zR9bm/99M37LQcnv/8BEvP+PSCEkHvDq+H/BT9z9237o/aP6/Iub+OUv/D7bsX5hPU2/
YUNT4Pp/8Sr4rSMyzYtcmjhU/tgWHvfcf812vF84H0mS+PUHLtEkeE7+Y7ZzaYkE3/6l+vSxzGbu
8+/Mdogt/fN94XqWQztigdMjH2Js9Jf7Ao8DTWkwrYEs4sHH/aPC84v6llLD5NzHbDX1HIb4hnST
n7jqzC8dFYcPoJcZCeBfNonpa7byZdihKky6IybbOhPEYcy8bwenu8wNZJUQQVAiBNQ3GOo0zXPm
x6RoEUruQ/7muWu8m/5clLeVow0sCnOc23BLWvS7NS6s5OBrVEGY/KxwLkmmWTIkA3xV20pNr3ZL
9Gm0amrxMH0pq47jvyqqZSPN3JDwzMNsYRPY+ro8sQ9iNdcaUz8j9yNYr7sj16suQNk04K2tfjHm
3CoCVVnypKIudu6qOxhqdsl7g/N/0CAhP2fDmD6umjGeUkcHxpTesMGcb37ljGiPi18zq1K9epC4
lEZZ3LzZ7UVIwD1RihI8fjGm08SHGzC+GEK01d2HuGwkMQFZD2Rrlvusm+TOmZv8rOvqhjRiTJBM
tQQCcGJj+Gm/LdLZ3tfjpE59X9QhXldvy5CNm7jVvVNd9eLWrPQYghG63y1VGOudIolGONsltV6o
6cYTbjDjMbX1+icU8XCE/7Z2qA11bCWR63Y9676Grj1IOzG8OtXFlHBY8LFr4qnrNmzioQ8oPEiI
vRkYSpn1Jh/a7uLv41EpPBHWMy5RISjHKFixq5R3GgyS/zYhNOhPftHzV4K6zk2qdEldhDqcNy9t
sTEHi50kS51kvMnHDBPLPDnZHIp4lBaohGEMm9u602MqRVe18cWpCxynUazPaBgLMzCYJawABp3p
PpktXCXrssfCddnE5/oY6B7zrlmzF8BSCcxRAUPEko0cQoYBAgMLTObwNiAc1IBHfZkhEIoIGFbn
PtfGcI7N6W5lA4uCZPQ66yFNpQk+4qjxbcSA0N5b7ZDFxzXH7v3cQy6iLu7ZnV2x9P5kY6LbB82K
VXF0LgpdNv7yvWfs/9C4tSMiKn/SwMoERmUfg/nvS6++MxHLBDJth+/VGZxDgZXtc3HBKPJ2MW6x
Xga+Xeq9bwFlb/zaILPTQ6lv6hLPOJwM6i4skTlHKtEwiF4Z/PU/emAOhqtFyioTJHZnTCLH6nUU
K+rRkgBFWLHC9Q9ejCr51k1bbwgywxwv98F6ZY/JPZPha4Iyaf54ZFt9yz4e+iwwm8560fjnmtfe
W7vm1PYUwaGGXOGoLUtcfyYdS8VAlXY7hWKxSzeci9rpTqXAbybMRKnR6g3OlP8Y0ej7G12Ja61p
wAnlNDoIl5WaaizExhSNl2O/L7kDUtgs4gcefYdi7NsrDihDIJPo+U5TXGn9TZt0WX9Aj+m82Mi+
bN5nDamn9E8CyiySP6dRZhr3pTV/cRa09NCrKFm9DJL1SV4Sw4g+bs5AD0dzgjRerbE/Zn7GQn6O
+zVMycCTn2OJN2MQI8XqttiE5mboQ5U6wSUCrgl5YsT+XkMpmW+l1FDOXEyCE/YDVwO2T3fcvPPW
WSqmUS6pc22SsVlNyvVtARvBd+ISZSlGVP3AGF92XiJygN7Z9HhGHFJNwauN0/oExnLDOLbHgKXt
WfgYa7SoEtRMLCcCQ7QIVbc4eflgYVuY2keb2Ksf1BYOB2fSoMdzXJwcDRrfLgLWs7EF7HoHb0D1
XSTUqwYGme/dUL/02uhECP2XY8nsJ+pwYjwZeCQva8P7Lhwk9pbzNeEPcGa/ig/cVHesvyf7ZWK9
HtRLth7dDF5l+tU6b2zmpA4gx4srmsw1dGLV78ta//azJr3nvI2vfG9l6IsGEmx7QRIjPUR1wq3c
A4l2WO+27vqOIWcTabpY32128yXAbZxfEdRUHmzHLe48SRuJMvIGsvvn3FVIBIUXe0cXA8KraujW
4zSrIWpix7wvVk9hc8HajJPWO2TFmBy9sY2frJlW1eEY7CDWbAxuln66yXjEyG07GYu1YVrzgbGi
/2YtNSMh1Pu3oLu0ekjmbC8m3heBw34us3oPNKldtVrB2B9PQRbeLh8ijFzPbyLcq3kcTllWimsx
9Y91XGlOaHV+b2/t1fnppfO949T2Adpp3Mk8vsLjj7Z35LNomn3Tmh+toRjJ9LdapQCQeV5WXa0/
mDBUiJ/uCPI9JZ61EaKfoxWJ+wkp6oqarG02qTXsc6nQ1y8DDrglijM9A602MROgG5KRtJd7jKCQ
tBduKO1LH66Lg20Q/Mrnbz/79sQ/NRERteB+sUuJnz7PsadHPPUv9E4ZH925GjaJrdGUG0od13U1
d86CM0c6iuZsoKGh/8CI05+yoHSWH9A5050H9y6z9FH2C228Zt7QX++XtpkeFXtc1EK/Wkom6boj
yOlnMzZ3Rct2oUdyMljvvZRhkqfHnkFHkaJHymcvnNf0JemmcFT6TSaNo7jMZQYXiX+WJee8tCDX
ZX6fiu7Kz6dj6q35VpcJTbVqnlnW7lPsspxeA01yQNxhrU85jgGH+VfTy6yvF1Ks1qccTBFV21JF
jtBv3cnjvcyR31h6SDABT14p31yrh06aRzd0hoU54bqwLMnctOBcsvX7tIj9x8LvHNR62YIYjjWT
19WZtrFsgqLxeWWcHdQjwSNhC11rsebPhv9D3XktyY1cW/SLMIGESQCvVShf7S37BdHdJOGBhDdf
fxcoxyZ5yZgHPSgUUkia4aCqAGSePGfvtaPDHPcasrgswmxTNzJ7Ncz5SiEd3Ujo3L4pa9NH2oyH
upt5DYukjt5hdWeHCuCq3l6I1OxWkJEVniUzy9ZRPqXbmLkhi3Wqn6I5yJ/cwZ18xOoBsBcsNKu5
cvJY7niD1FZMuXlwJ/osWtLlV83ccU4vLdUd6b7Pn+rCANdcT17GQKxxMIZ52o1WsLowux5mgb6P
wc8OutX42k+MshYrgEYhOSfCqNbJVAALRs5tYj41euepR2gE8aTt4czEfRNe6zT8rmZAQHukEuZV
V9t4S/A3oMoYJkISVqhfEhyFi+XEypwSM6iYr71ksi4VKFP8PWYKSTCtkIOl+A87brqRCw8pupz8
JsgsZnsxruSw1RlXWeYqyznLD1bfPYIOzW6GKb2pUXtcpbi3QbLz7M5U+7veUBMaR7u+mOzuNtbG
TxUM/BuXEnxtlekVJeB4trqKxBAzRBk80lLZwou+CxsE4m1LGxRl16PO2MKHH3A29BnlsBXlG0ze
uo8kPryiatExsBSXQ6MPaPPBppQlarwYwQtO5C+h1F4zR0THyOnDDUgOlOnA1WQyvMLTgE/d4IkZ
9Lk9jGWFuM5g41wN41Dcc1v7T2DwmrMWeu+jNVdbzJDpvmzsJ6U19SVHIPMwMEWEkFLcCZ0H1Zmc
CeehQtJj0ZQbsMLgD1/NVoy9OZqjM707nAe9DSSFBEHzuq6y+W6wSaY3I9P0J8O9yMRk72yEzYfe
ZC+xCaK9zxnbPolABbtBMpm1EqH8XsXeFlWNvfF6jc3Vaz8PnXkDLUA954uaycmx4bTCXctBz2+g
PKqNgDn97iWGdy7dWX+mPQZqpqT2k1X5TFoJbbsidG8xt9/pcZE/4wP9rI065rskWnt1Mn3Sm34L
jz/eZ2FuvZVpUx5tdE63bSfqTVEH4ZtqHeetNO3uqo4s68HDAgsMKnASKpXAvisGXrFQlu1dp8/Z
SaMfjNaw97qv9kTima3l/S7liL/TWoc9zWi0nTQq52Uy4u4qq7CHhVKHcV/GFapAK7ufbD62Sx/w
Tu/R2sedsdOVJXDmIIQnkVj7ZGVj8dKkVbQpJ1fQ5OySq17pHmHdVn6VuZP+Kc5zY6vLpU3pFk+9
OZIbY/bYJtDWlUvHAwIU1r9M1ofO8rq1cgzm3sEcrAGgzMdMd8rd3Ih4V9HPj1d6ZzisSF4dnJh7
9zuFq+zG61rfrTHxohvOwdWV+nydIoZE9trFRy3W0oc5jRbHO9EzvKi3kUqb4wTVhEF0cBMxpPbL
qBX+mGAQGgDGntCFgddFut3HiJMISdmQ8ame41oXN21d3sNpqE6jGV6EUL5WqexAfnPW3Jutm16V
mmlvVI0xXTND79VuIt43t/vkWmN0nYtQntQsjDtBOMDZYutYpwTF0iAPwQwE00NQekfUUAPGlsi8
TSiRtvQIIQKIMfNlAaVmzGoaUqHtxdhag+keJldkbdJOIKTsyJvbCosD38RG8zlheLihtI2vS7jk
txzTOV0GjtdcSszHuOKxBSQmRBnbjcJTVeLQKwD2HuOqQW3goQb1cBiz3mmKFcSar2OSAE6aPcTn
TlS3vYmvANEBZ5/Qpg2g5fZlWmXhhZugAQg5ZLE/isVUB+MbZZO3ryZkXC7qcJ+E5IbYTWXfFkv9
Ew/4Si1DveMa5Q2tcIKkHn6yQBfENvB6Hga0zojJKn1r1s1jgk9jBaCVc2g7KM7eqtxPiBzZiPD7
rO3R+kLawTN2K+NhjmqyBiqGIamYxjful33U2m8H5fi54dD/zON8CEpwBs6ckWiQW/Bb+15VfH2Z
H0CGZZucRgGiEm8KR46DAaramoY5I0PAXHYE3dcLRvNopYlNGR1CzUGcG/auuwtsQPGGfmuQfbhO
EChcdpH7UMa9L/TSOyjPvTBRlqzHCmfdkKb8UoV34wU2XsKuDzZzFb/SJ0EtC7NtJ6fUOuGE2SPF
nVdJNR/0MHvp80XnXbVNc9XrHsre2FjPInIg0hbZCaaAgq4048PK3iOjCPeR3XaLSVbuDZoFL+Ca
0fxlWgnoYd5pk3fCoaHuNJxIb/2yO7fmuOk0ld5hQjpn0sEsj7tsG1pOjhQjvadx1Dw2nTdcdewD
xBv00Ilj+5VR4mUpiveiiYpX0Cv1OZuIB4ULj7S7DJVcAyi1V5qWNr5pzO7RUfjisSw9RXod7xzX
kK+JkPbzOFj6DjzLOUPDvWaRwUxhzAgRwYoAEMBXsecQ/gJPuSPtp32W1viZRyTgtTBLREaGthuD
QT/HRYmJ1ww3oJeTrd1m1ldsW8O9pKmz8hKQwJ3XOyu4MjUC7gABdZyO+1Yz3/s8g5/t5k3sG5Vu
g0np84clyoh1O6qvk0a1B45s0mfj1Xww1gsY0LCZOIa4UOmi4DWdyrVnZ/ChcmAVeqlrvm1VhBWA
WF8pT1QP5GMUayAPFp67Yb4xLCs7qtTgBKx/nUes5kT9hVvQTMCHVaI1d2qaPycBPA53wsTSFHp9
UWg5e6VLjA8z9GJTazZZJngmdqVeEYk+9ePJmD19FwLpoUV8HibnifKIotzKm0tV4oNp4XKcoZiU
67LIoBWi0HdeipgDsKeir+PEXr6Qdfyml8W5TUa1cQLPOZd8OabH0wbE9GMWBWC6sCWvVI4KymM4
yKZr5ru0KcbXrBXjJfCxbG+jYPerfH4mL2PemlPnnOM5ybm0YX3RwkBb67lm3UCpGnl7CAgTYZuj
cmqImef4i+YrNu7iQi+3jaG3tBSWc50547brXM6EDCnrHTYki3M1a7zDOWND3PJNpQbIK8xZVoyE
8v0UzNWhgnF3EK0n1nVsfKUDBUfBTu4aJJCrDAcnemsjWDlRges9ZdJLd/OrQVDZqehNuc8Np90b
AphYVSNCzb36WhoEhXSToQMliW32wCY/DtRPlx4QPygJDX7+nPEMZSSNRh+LLicmbA1Yhk173aC3
ukHIXaLP9gradbVHezRrYKthtGRR9AII75Pj982IN83GfoGLZK1poHaRmToYEhWgdIl7pY60F3Y8
bWOoQT+5eBYPoTGY2xz00FTkBxW5yUmEo9rVJaSlIHCoHVkfFtaOm/iTNRQbN8U2l4x0lqBViZ1Z
NaOf4sfcYN9oNrndPJTh+Mg0o0e4HxsvYVa/ZaW8Qv9Q+/lsD49t6zXLs9UcDBETPKAbV+MMuymV
1hcGMQBHyijdDDW8O6XBI+oyBuC1HKqjgWr2HOD82ihw6tdpltB5DftdE44DOAiM1X070UG0oteR
dCXzyJm9DU7GBLBz1VeMcnepBHtzNlosg1VU2PYWQ3I3XwchnXjILYFe4CE3QrgVhrCnq4bYpDNJ
H/yyMjDxkaVJ1QT0zbw+eqwcDGIpdrkQV2SSFM/IgCQnaH00QdjI3H0e5qZEaEwT9ykTg7qPe563
VVUoXDBQJnl36lDBdku8kTOhGwl9xDNgNj2bZaaFnCvdYZEb54olr9EzTinDlNwpvcFkp7W0627I
1hy0Y1KXhsamZy7IGi7fGjeMoThwJ5XZzb7wgk5dmENtGJivKo9jo9eK6KQm2yQLXBDW7LNoivkI
9shYuElTVh9xuFH+z5HMx3Mu9c5czVpgXLWJM31lng8rcuh1AB1js/jQY1rL13T+vb3TxKi8i/A+
n7tky9CcMi2/CDrnIRPg5ZqMBlw4ZPVtEdrHyhJvAWNNvAii3fR5igZkdD73rZgfeRCGB/q3mFz0
EVeEZHz3JJoJ0XZCqyPXvHHbjDNaHiPN7RW2THXhJY0eFmTazMVSlrtV62tZnzyOQVW3N0bTFTwP
eL/3Hv4DsqmDvriNaSAlG2ilWX5X1IM66TSEIPbQtmzqMH8idjEcVvmguotBzYwlIrGHAVCtmwiG
UmbM2oats3wc+/4pK/P7vMLzX7updduRpXCrxFSsjWg6j7A8mIHL4hMgFGqL1r5DeM6xgEUyYlEy
8l3VqeI6byN1SD3Nod1Jy/xxbgLnYCqXkVwS188GfMOvZlDA9THiZFqZZFwTTRA8YxuesAhiKzaJ
pgaWFdkYiuGuejV5x+uIFYPsHDiz4sIdIeWs7HGA+oWVnCVkVvb0msspN/Z5DBxrQyle2XuzAw+4
46HHZBPHDR5q9OBjc4gxO9cgXlVVm6fRSOx4I21BMAcRFDUHCIPBD0dkWdLELSyDjwvmM9l4MQsC
xuS+KbeM1fMEAyK5vfcpMTwjPbUUBrQNayhl3r8MTqd5rvYh6WkNZVHoDMPZrUA+YpjDOM+92baz
F61x0s2buZufxqi8pjV9RHOKhzEynZUzlfVezHRqcz1xDwUjJY7sGOzmYdKPzChia+HVUHXaxbDD
bW9vzZA2ts1qhwsyXcCJ7oXXg2Zh3rEaOK58Cuv6KsOFBS13zHcGmWLbNGvkXi9H7aq2OxRDNCXX
feJi82d1F/Zair46wNx1m5VqcuNUYI56waBHKBWOqnMlrHgjZnN4iSo3Oo60SKEURHRlbeYS5zaf
sS91nrt3qzE8dpGZd9tBtbXi/sQNQASD3V5FYar5GY/MOq0tM984kW4QgFXoyD2C9BY84MsMseCO
wcAZmd9hmCLVbe0xGr7OmBh2uAsUb0SGFslQBY5CGaCuIQADHwM4W/ZPddUTXZWtZpfAFUWnagtx
Aw2EY00xPXxaPk8ztE+C5jXauCPl7SdcvF+akh5zVrfyrEwgSjxNOLIKaphEGeUF0LP2rVfuVTtw
4EqYVm+p0D3gEeN4JAEFk0aYGzdRaV5KD3dX3U47t48vq7TZ10p6J4Gku2Y/Sqorz+2RJDMdWGPP
HdboJMjNykIF6rhvGPu0KOqQw7f3mhNcMu1gU+QwfQMQrEZOZ2S3WHsuZBVvyf44EpuxqzGE54w0
C5QpxAYVk/NqK/rUlsWUKfKS8FZMkdzTBYhuMicpN15vGTsG6nRvIz60h91sMrz0Tc14lb3+tVCY
C3HR7/HdAumlGxC04U2u9PGd9TZ/gkY38DZWwVbq05WlNTZY0xYFh0aHAKprShfJ1MWw71Rt34GK
twQQtRxx+yDMvZmMAP3Qh93Tlf0yyPAht3XGX7x3Zxsz6B5a3uxP7tyuvNy7lDhTrkPFPVzFS62Q
2V2NJyd3D9XIrKnGSEwYH3yioAfSU7amdtkJeMRCqPw0atWwiVAQJbzQrnaXuWV11/fpLQjoihMs
LBeX2eYqEqnwNYUFPcwgywmIhAcyWJ6KxNRX+uTCNMGNdpFrBofAoCaI2GreQmJWN6ILL53lR60F
GlgOcImv5+bkx1RzKteeayT/+z7oKN+S8jFKMWOmZMFxSh5eh0TMa1ejcgfUDDFbsoScCrPIL8JW
SR+e9Xvh2Axp4FreAwkxUAv1F9KGJjMj0zug09jyBWlHy+Rbq+yy0FN6x8W0keOgvTiE0awUi9YR
zX4OmmLOC79Ko+i+t9jFTgQE9fXl1FAmhSu7CeQpp9sfvNRYKO1Nm2EQOlVBhqCzFxb7rgn5axjC
Ee+weYKxxNHDU1S7eHflUQa5ET8w+IiSdepxEN6n01C2PifCqHoLHF2eyENBVF/Bs1f/SAf+b2g2
1P9W8jt+yu/END9BWY+v+Wv8/oFf/+1P/Eu7Lv8SLipiTDgoiiWnzX9pNTTH/eubQALrC0ol4Xyn
XkePYRPt7rgSUqpnmwur9V/qdecvLDsWOniyPjGlkAn/d6Qa5k+aY9cFaIEe3hIeatxFJ/+9YsqA
ddx5SiTbWegLnwHAwqtLemgDzoL1C4JJwdraoCi9LZmzQlmFC9X7c4pZB1jIVKFS0PsRxHPeKOKH
NVpKq46W/QVUA+fc6raZ+znvB6BHE0lDJzNtz+wMWt3Q9dND4Xl0DQLFQ7memj59onsZFtSbzjEK
ovx2yug6ravWkTRxQpewxsHORurwmRPvOgsAfa7oTsbhZnZcID9xaJuPJI7RqoPcbJ6zwCifq0x5
q0bB+VghpwmuaFYWaDjS3rJ3muw8UprsRlw3tGm9PRvniFdYyxhTeS0z6yrVu3yd855ryFcRtZIK
6F6WoUhp3Rti/BIKb0TZWuXjg2A/348izaCszCI98D/ZhqldxVOIP+nNCWMOnTZ4qVdQ9vWwqgxg
GGs7JDFt03bGmLDFd/ojgG/rKW3iPN4PCLDeIFlXJ2sYbGdDVK3GFqyyCqCtmWSJ37HV3gtmmkBc
Spk+Y5dgcFgkk0BZ20XcnMZ0k2flNMgSp4hqgfGA3gDSFeQkcWaHWIGhXWgv3pgQg0gul21tw7l3
N7VZO6+lRk92Repk+2zkZvQeBDyfq1Kq4Aq7jmAoPRmMeKLZa1+YPYI0nYm85dkhE3k+90OaPGsu
g3LoFG7vxyJFhhGVrT36DI7il9qiX7R0BEGuwu0wv/RVN8ZrgyNVSduXZNqmsePn3gjMbCNDzVij
sQBIsegliq3VprmxwqYzBOs+iOpoG3S9dSMh5+Y74u+GI1v9wJRRy7FP/0Fv+JP3wsVFwr9t3lTL
tjw0Vd+/PUnZSJ1/bry1CU7YxNxEZMiWsSUXMvnDpX62RehCd8iOkWArJMlKHy+VdXEW1qhqt8qu
rjVnpq3oMLNHEK7BfPOWQjjuz4r/ek1nYbj4tqj9N9b3/1lN3qJS+//p25umLYuPmrzlD/xjnTdQ
1y3qOV2XtomUTmDd+KckT/yFbRYkN3+ZtGexCGD/id22vb+ki6AGWjemS/7Mf1Z52/nLXoKvsW4u
bkzEfH9rlWeT+U6m6tARMYBtc33b+Oa4/OHZgZditHBMhV90unFy5uZZhZIBj5g5N8yTdyT1moxY
Rnw7Fy3RDuM7RyDHyTjNQMv3UPoE3bEAxf3w3U/4C6PNR73utw/mWhhtbPYPoCA/PtROkJD3mzFK
rEaoAQVDmhCP38AHTaEt2Zqb/UHp+vMvsQh1MbAiSCaWaiGnf//CgiJiBDxmhu+ooEOk69ZHDFzt
4++/1vLa/0cWDFFAt8msWfJqXFK2PIsb++EqXUDKpiLbKTY7/TwGs0n6aRWjitJM46EwDPC5XWVc
Y6CP/rBMiI8b+nJtabC+27aJ3Jtv+sM3hKRT9aUzhhuTCLSXMC+zY1OoeUWGE+M0WJXFLkfts2VL
RlRHRCAZmBEjuxwp3GXmNPIKnZz76fc/yDcb3MdfRHKXTUqZpdzgLP/xF3GUFXomLHWf0Ye2xWrm
7CtRNih1NPo6ypujW04lVzHeVTpOSMmgTUd7CWHyKQWa6Nv4Q1AhgZ2qTYfZ3R8+3nJDfvp4BJyS
p2FQbS311vc3DFyFO4egbcAleO62ZZ5EgKxVv44lJFroveLJyjX0S5IY5B2Ruy2zWDvaBVhVEKGF
7en3n+fH14J7aAt2RIE72naNb/f4O0ufnOU4RU2NLThxeRGJ7O6YE0buxlG69hzZ3vQHZ9+vnhpc
TCxCJAcYKPV/eGoMYmUhYVfxxqPTvp3HzjGWtBn9rq6BPEQFoYphMQxfK24BkGxYVpOyl1xYoY5a
EGkP+kCS5O9/hY8uvG9PMo8yFALDZmUwjR8+E9gou0IhGW8CRzo3dRuMG7rwPceyYNwXKC/WTp17
f/jpf1wgTLFkCRo2qxLvDwvmxyfBoDMC/iwmyNYJwp1Ln3U324SH/P6r/eIqVM+GJ5BbYINffPbf
P2+Q5IErpkFKNlLDDyrbRJKZZua3v7/MT7+gMPDxEyOIRZZ0B/sHQ2ERs0ykCKHpm0/ZRYl05FBI
YjxWadcGu7lDQJNoubz+/VXlx1KFG8dl2e/4apag2rN++HbMSz0b0LDllznd4L0W2dpXS6Cg2JZT
BZATo1KISiXDgzdo9QQBvQDiDTd7gELtulpd+hp7Y4/gtm7v8NVF0a404S+6OJ+YdoCwIBDAmtRt
7RROtXKsebxNEjskgcDGT8Wx/qayzYYZQIsuclUBGj+HwNOYC3U2rWGFivkiQpU37jq+zK7RE6Ok
i8BwkqN2NAKVN9W20ox+XGF+LxOElA0jbknS+GOkRnlJ1UftCZmkPPKcYNYcHQCeDOgjs1qncQqF
yOic7K5x4wxCjahCA7lMp/pDZjAKuxl7ZquKZrULM2uyYb/PffbS2ja8L8+csscRYV8AUZ9MRF8k
kYgRW7cm9jEyw0jITlCaaXQrV7KrDo3ygrshDqrHzEocjGN10fi/v6e/epJYjkzBIonJWfxQ6GIl
I9Nawgd2jFzzy3iBHsJF2sgKv6M5Z/0l5Ok/BW4uL/iHVXl5jgwLRBWWBjwFP2waQxCEnQmt2ieB
VxKqnZN3RTyZzxhD/t21hrVPZ+njG/IvYzFOfP9CNg3RE9L0uBRvxUlMUM4DGGRrepHWked82kpJ
cvTf/lEljhsyE1nrJfqyjxfNQvq62GukL0qvvUin8YoogMy3aHD5iBu6tWzrP6UZ/uI3lYL13ZBU
goSw/LColpYZaeFk8UXj2Np63PC1il14RVX4p7TLn3YxnMw0FoDHmFyRQujj12sSK2fIXtp+gxTT
Z9eqD3oRx5tE9+YLkefj/vc/51Jk//i8uIKmCVs4elv8Jx8vSLu9QkgSOfC1Wwqc3PW+ws7K3mIS
te47jonPlltASMI1IGY/r6v5FvIVo0w9tU1CLRRaIzmkfenzfunXVUjMlG8VzUQQgua2f3ilfnEn
XNbGfxwe2XuXPeK7TT5oPDVobcnooyq8c9fF+bpSMEWkYlz6+1/mV5eiHnVp78D00c0fnu6+x8hV
FaHjk5ZJ38XV4kOiIePPWJX/cBN+dQ8wwvHGOtBdTOuHo8YUkZWZ9Ax0mtkOzt2MMGKmZsUi0eDZ
GdosOdGW6f9w1V98Qc/WrQUjgw+V//j4W5aeR0q2Njt+5xD7m0ZWjFGHOK4uHI3d73/Ln59qThC0
y1zL83DL0X/7cNuiEe0+jSpJewmpQGItZLS5q7EqZDr69Tb7x8kbH9uvSTnLR/+4CNKpt1CaSAgP
AnPjx+sFEQZVoCmS8JfK3jba1J49dtg/PCG/+la0FSyuxOpOd+bjVSrcf8qzmCPERCatwWzCr0F6
ecnsgKzetHL/cD3+kT9/L1YGsqCW+2VQ7X68YpZ6Huewgjwm2WumD/+rQNQvECJuieZmJIBhNQr8
hvnTsRlJPFx1QwvrOYA1169cV0EaCFwPdBtcjgwBpczvmSUlhT9hgknXQ2ZX2LZHygg9J/I6DZP+
kaqdaDl8J9k7FqoJ3bg5fG3yGHpC12ZgNZ2OnTszo6HblgN766pxbVy8TlrFl8Ay65cx0SlbNAfj
bonMAvG63WSfqmTEemzpYcc4Xa+7L1FZxgTkqPAbedMY3oKS8mvtBSVqhWhOqhOHNP3dQvw3rrn1
+UPTddVDyt3+inEmuAyMETp032NVW7l1q1f0F7UiX6fontEQNsICPEuD7M3GKhUcPcLtlh8xmK7J
gHKQ95J7EwCOj6cU5xqkPUurR0ziWueIVZuSeLDS2tg5EcZUptDCw/GL0VYO5/1Q5q9StVW+GVFk
33NYYGKdTlO4TrNBhOcuM5naehP6uKCv4dA2yrWYRErYqphEivYJgX2hmLqanONQFuWA6JEJzoTB
MHUCsu3AM6ZlzECJD8WChMU6fycEUbtVKSIJv6wCPshgp/yEuLaltQ2ykP+HktB+z+sg+ooAYeB7
pXFIQlA8hLfZlAVLZtagrmqpqUdKt5aApiDGsAXzh5yTJq+MeUWaBXkTQ4rgElaLkYw4BASko2Ru
WhhJuPpIxjQL3Tln8xh0hw5r+gPzenj/USdpGpvVVBxbg6TKFRYO79bDAuXtqlEOJ11kkMBzYUUT
bjcPMJUXNxjyiBoJTtxB/ItUnyhnpzmHQDBhmRqWe8vf6CgRz+sET8Fl55ZttyZfwblPdDq9flym
rnsxuEzENLuIPhslo8JdUprBYW4HOW3QmxSHmJwB9OOmHsJRmI17LqQDKG7q8nEYi/mW55qQ9AAl
+pcKnlK3SzHO0zrP2eTQdAbVlazxR21+v1j+fBKggGCu4Lp0D5ZO6ceXPB7hAggM4n4VLRFVhSx9
tmDjopPasKHsyBlTDoyGg6GmNWEdfn/1n0+1FHNMUVxBZw7Uj/PDcKMwRFUZOZNYVRB4s5A1UNOg
xUDbhrQ9b2217SxF+CRsdB/NuHflWaVzZXDDfdfuhrMS2t+L5l4OR7zOGGOXKoVK7McAvFbLCULN
BY4Ml9OFZYkUGmflMcn3sps/fP9f7B2UXcuX94TjYMb9+PN7aYk0w2lxXxhyQF/fT4AWywJdo7RO
kxyb18h2Cr9PeoANdaxtOICQt7LMUSoZRGsHn9YJ3Eax/f0H+7lIsHBMfjv+gmcC7vTxc8WZHBqR
FI6v12V71rvBA0stlbYtXYXqOJXFo9b2wx8exm9dnI9bqcV+w5mbNcsAYvTDJjfjZIpJQCFvL+jD
SxWz4NMGVAyaIS0yGe22iOSYgWmpc+3ErQM3vsMwE+hx86IRyvf8+18BCAbf88MHomFMJx8LLh7p
BVjw8XcQ9ThqZo/GtJr77mhF2YzYTHIsXFUmlOE1iqaYxGGn6y5DfEXp2lA8PquAiuoY8gx/xmC4
LBZz4WAHElDLYMnB6yegzNI3VU19SWppWqsDR2bWugLl8TFUrtf5NcG8xHuEpv2I4ULfGzIdCGcR
Ve+t8kbUe/CsIUOtoMxwRSZEiK4Cg0VyPUy2fIpsrClrfZoIO8UZawa8TF18mRkGzhtmYqjKcjcF
3ETbTL4r4I8Kelo1jAcTiT+JLXY9PLhuXZpoSVukT8oawoPgPjybyszatTmEJfm0FRki/M1xk79X
YWmhrUZRikh2Ai4PrUhzRTOunVFkpYWdysGuhS/xQc7D3AKGNqurjnXXXAetFOHWSiZ99gEW1PeN
Qythw7gtF/sBSffst7Z+kZe1LK571pR2BcnWRBAS6dljBf1vjTPalbsW3Iw6RqppmONrLk6ckljr
cE2GHVYys6va65HB1ucEDIu2Y1/M8i95P+ntfTyzNDwgRLINpO1lhNlzqhN9Y+Kd7I5s3M1hHoLq
cmyU7M/gpzxrnZrBjDIhG+G9LgzrejdFbRpvHbuvxY2Rut1Www0EjAazIpl5sVvHa7tTlSK0u4mu
4h7mEv7qZLjXw9FG3wBS1uBuYmBCeV1rLR9fgfIy9EA3tjUK9fcoCIYbNurw3eEhwjmTxvYbRa+E
0uQRWI2vSlPPjGfZKItIbz5xnuxoXiV1kDDUi6sAJ9YQQ+ZvEDf4yBzoFHgtFpM4xcO2gYnU3jeN
XJb+EbxTO5H/uBmK3Lkvq8EhdojsxK2K4xLojoMFdYU5M003rTZ2+nbGkw1krUlBG0dW71wlU+wa
65SAnmlVk548rArcAo9UDQ1o78RDXl/CKZr8mbdPbOsszh9as8SVj5DCprzTevVlmLwygnCjumGd
F8LoyMJIM+wjXZ0hCc4i+5zMNYgdPcY9ffYWBj6iMWiFBWYoLBHgeSeW8kbuFPLTaNXOQ98R6NmO
6jw2gf4QCRC9Wzrk2pscEseBEJQ3jl/PjY2fyUqj5xCd3V7LPTfcxIE36j6h7ObzXEzyU9d2E/bh
DgD4GqjbjEupqSkLYYPH+nJqhcQ1IWYjAWUqxpdBo5HoYyMdn2dtxsAWejxpK6lb5a5C1UhlE7oE
5mnYZDrMV0t6GgZLitVGf+iaNlxIlWZ1RFuefLGZGd+Ejc6wX2Vx/yZkVKNRdjL9U1p52n0/xkh/
qSq1mxyRFxIh2jR3vOpB6w+yzz6liSsZ3XrdvS2S9OvQy/4CQStyZq1R00hSeTM/GJ4K38BLOSRp
6h3D9iRtrXFt1xHJoLxnXb4hf6XMNlklMIvTgaumNQfrFjW7HMdyzRjbsXHkjBn8LAZNG8MKcXoa
QSYwXnSZADKMjw55WlXmO5LETYwQEVGNJIVP+G4HrIedHSbGQcNCTUJZu+AbmGG7782Img0aZZuO
JydzlvApTpbXwVgNzyMR6KSvycJ9SDuEqg24ZtM3Mpg37OdzeEHeW2IC9XbIeK+ywc18hYDLWos0
dyrmMpNp79lY6mg9lINRIH4aCWhTMK6BGfd5fJkTb4dEjfBZWn9uhnkKYsac4ymQwY1SQC9EFOly
FXtWTJCP0ZOoCHSCCidMNHBNhKDT0i86+L38sN0apynuU21M9ceh1QinIOoAoZQ30+Bcx4YVPRK2
iY3Tm2sSqnCyTbsS/hKBmnrK+Cp0yzS9cqy2kL5L5DOBSZ4XfjUXl+N+KDvtiTsN8qA0zJwgqAgW
NaGtGWi1qCfpatW7wnvGYk8yDhk0mKUAJ6jFzSijDelp8qEPCvassCuzz7GYl6xNuAJPrR5WN5XO
oAENVVGcK1RO5loFM0qGprPGYN1aFkZ9Arc1LN8IuJh0ueX4FkqjhGNN3fwciGp+Q90e9PuoLNhF
296EccHN7M6kjZbMmBDG65ibtQng2aJwxuEKKq1dqjMEqOI5r1tV76PClKGvG3kfYACPB4tcKtCn
KwCt3T/1Bf+Nsfv/mKyKIdN31dJPsqqXOH97fRu+fMQb80f+jcDhPAEdEqCNp7tAPv89b7f/WsRM
zLqZKNOl0WkV/XPerpFzjQJLAsmEMCId26EA/BcCB3SOtcBqXDAN/GVkQH9n4u6aSy35n9LOlig1
iDem7CaOm/7ujw3zyiVVgExLnXwOaXf7qeyCtrgLVYHE9GKc50TbRctI/iIJGrll2ShPzAPr+7Eo
kSoFZGUgDRNbGBDlmmTUoTywKdRk0ZAlVLRqZI/Sxe3kuE9U2ienMcZdQ1DzrnJhOdI7zv+PvTPZ
jhNLu/at/Kvm1KI9wOCfEJ36UC/ZE5YkW/Rw6A7N1X8PclalHJmyV2pckxw47QgCON377v1sSiQ1
sRwaWbRlHCmiU/HZ9b7zgvsJXIRsb91q8LZ9P94DQHdXTajH2pWXsu8KmH9GFUh7Kl8snbBVgLiQ
AAWvtx2TdZty+UfoDtWNtL2oZ8BV3qlZAW83Q5SmZVixk4wwnohIp5qiG/hnbPloG91z78SnBI5i
K9X1QPVAdYmVJNikl4Rz2KE65Usv2W5uCYm6chvvorZS4pqTuD91p4iy4jRliNrBYYbJqzXqqL8K
koqzoK1CA1YkVllcnW130uiZOEsQoj7VagBnMpLNO+r2TQlQH1FzNuzgOJp4DDx/UxZlvo1z/Qh4
pEGshdO72wZB/rYZoJwMbzZUM0m246xeCq8brqQ5SSDvEZuTIkUhi/xyTbRDv9Hhxwe09O5g+ZFq
LCUYQNJrBAxjgptYgy7RSMljXGLjsaHH7d4AHRKMrapONc0hnXoxgRtWF1Gf7fo1NVvjVnm0xwKp
yu6lGQBuEONrPM6FWk5wsfUVc6G2ww5eHMXcv2MPDQUPMCEnTiQmaGXZlXLd2eg+/dA26Ss4Zz0+
yIBzwjwSfNQgpI6TOuAcPh3BMwKA16XSbtCQYpJyyEq9Hegorbyuwgubus5V4cVI+GRDgJ3V02PD
JXvqLfstvXPsXZT33ENhArymMua+VN5YPXppQc6CNwGVlHDEbNBOt6lyR8L5EExnQtFhK7LqJI7M
5tQPydtAUc0piF99wSLsUUOh6xsMsvMpSxmZtu1jwz4bMMaditTnFFJE7SCCfHKMXdjk1dM0DGo3
OZqOXWLGbGDOCGKt2tMJbgWHFwx+Y69yP4Tn33TzsRkTE5bOHokE7eT4yP2pNNrEiFmkjb3ESntG
bb5zywljT9oO2r2fGyVhmf64C/vKf6rKtr7T7Ni+4cWZeVPcbM3ebryyjcrZAnXUg9jt2pdoJlJW
TyN13WSzxg4neSgL2905pdMHsLLblY5DNBhmFZ8NNQ1LTAwWHqfZ2Pi+1WydSNc2I064LtD1llNE
ZsXuaz3U9Y7tuX3qptMV4WLsXcoyuSqdcacWv0EfE1NaVEctNPGLsREnsiuaM8IzjrqhLm9cFEJ4
vuMLOtU3qV8+Yc2A8VLjl6Q1vW44o3DDFBZwXzufq+jaVvbzjGiRs4Td7OJ6QizpW9mNofluFViJ
ceE1xqNLIg85F4hLqaj1R2ZDprlbPGUQA5BEVsbFmOfEsmvziwVY83lQ+X4hUFRVtYM+RAkGrJYX
Rvt4nu8Kv92FxHgU/fQ0mNHjpNy7EJstnZli63VYQ92KWrBoN8LVce83rzTBotNKdx6NXL24Jit0
WQ/hZoTSGZr13oNl8DVBmRtUc+4iiBzj76GQ137sXuBFgBk0ag9VYmznVq9WiFmpEiWnYHqORaw9
amoAhmVr0yZJaogQePwxiUirjVeVjC+BeZxY0tW2ZamfaD3VUJtEb9RgO9WqFtmm3GpJlG7qyWK6
cF3sDtK+ESQq7nJOqXrgGrSsxtpxXqVd51vNjW4sO8R0LqZTL+f+xQNuGVn6F1GHLJV9f4kjmWLn
5BLvQFtHYPTyRwwv3sYrvtlWJmnxAZNlzjj3pp5SoObnJ5OozJPCNi/8CIu91MBxKcQ4Rw38YGKY
iAae8xecZ9/JTNo5GqccYcf4p+qTBDMbYZpANl0nBk6ansx1dOup8kjoeH5ie6S+F55bFU7SeGBN
6Rr3exjifSMh8yoehtsi94ktxxONmc587DXGU5+k+0K57dEYQ3FxY/NqMK2N7hOuza7+NYsWKGnW
iW3c+RkHO7LCE1bPVBAA4/IB2xkN7kpY1c5NfD2I5g7PoT1TOXYSFbCx19fm7J5CQFEYHec7vaCq
3KRYcAmoIOap7NqbuCbLZSKbrG8NtQlTLycXuM2vfY2HZjX825VZkX7Rpl23M0DavXiNPwZJgygZ
W0zzbW7VvCatqdv5plbvKlfz3HWkgECeDm7d+aQBC17wee70VWx3/rBFQhZekMmEKStcIlGXo0L+
3AO7u5E1/103epn3hDv3CksHGgj6FOKqj8NqoyHeJpY6dnAj4w8mMLckFa0Nifus1aYg9Zg0zgz4
UILJcybHPeOgANoKgy4P27lIvXpnQsDaaWVNgd6ss62Y8FHQghmfakIyE9IRLMCm6ICYo9taUh8H
2zWetB1pjWuVtGq8LQTL4ElSIXHewLTtSImGza3JyzFNYLpk8wZ3ooTabxRbiJg9R9zkKCLWIOmr
J6ePKVVBL/UrsltAeMjsi15TN4+Vjkwksx8giHbH3JhLvXVWLqnEfqWjIHbqzfCWjkUkrp2tYe42
zNusACs5ApyzE+NUz6dnqaYzelAd0jP9SqY4q2MpLg0jGQgnYGXtwmiJp6/5jTUsvjArXj19MlZu
xYFFGOW45hHqxHbP/rjup2EEx5k/pWKCAhsKD5AKgpJ63GB45UBdmrfEmjM2BSeXYEZM5Qza81SN
6V5UbbMrfOuxgjvE0duPVqZDBJNmDeSLVuIuqadzyEXdkQ8qOahcosBzhEIUIAu5QbYDpgO2Id2L
aV6HzqSO8dlaOPF05a50ItnWmR0N55kWxaeGN2SE1zXZDqIN/7ctv4B1x1npDkLTg7CiDy/BDp9V
IKMu7CbPKXhr6f2Av/pUKb+7Ua7z1Y3reluXnnY2qQ7tV7atay5F55VE/6KO2YaJr2lrENOR2h2d
3mbAPB7TwWtIxMLIbnTe2hbjQzaF9TYfOIw2UY0Xb+pIkBaPDj7yjR5N6W1RMOCbSg95BQgpprvP
IujUyXNfh8nJVNRTthIu1rMamOATUN11R4mdzQ0OIBY2uThu4BVAAlMkv/qBg4dppXU0WnaqWsCL
WcTzgMG6ABnNYcw43pNCqtVXRs1ummLUG8TRtuXcnFbdAne0iM1sVAAfO8fTiykMBqRF18TbDiOE
oq0Z9Y/RlEz9Ros14JFF7GnFufcGlVQUfKNjd2FN6m/YSTgRbbMt9DnJL9FfWMbXFnn7cY3cHdBQ
kwBmu0dWlxIp0sENvDCkrtMvH+3J/S7LaKB3BJ8mlCc+qu9uh61t+FZ1kUsUujBzioWB7pfjg77w
NEcjsmiXkh6iFcS0qxTqZmTmyQmRJa2/bt7sP5iN2BJqiyuofDMIyc7rARWTW2wczW8mIiAfc3JH
ZZbtgujHVaYxn+EcJuLziLJGu5r11j5pQvxJ/ZtVqX2zLREsioWJvHJxmujeiLMpf7M5DW+WJxKZ
49s2kS3Cii7ZtPjFe3L3gLacoHCHZd5YHsXnWHMwnhd+wS+G9smyX9HCCWa+4slDkFlj7Z16uExY
ZbPhzJhlimtSFaF54YhJcTIxtUYdg+kvbsHFOc9+WkQ6q5/hybWcRdpvlqIFebf0HcuFBDFjERD2
PJuXyBciQgxVujCWxsWO2cVl+7WcNEE+OsmaBIWM0gCc0ifSfByiVgMu0AhSYIYSSM6aArKNR3lo
00Yekb81atdZjLptBRLNa6/LRNT+g+ESLMYhb0r0LTGRWrdjjOlLI6If+qVSVXW0JVnaqJWYIGPW
pWpqbVdWVVmyBegice4aBZSl0TDjfAO5pctRRoGjDHJmjuabpbqB1SdGMMbCNDpnSzmZdS/0o3sK
OMZT5zH9koUdNneo1KZizdJQDEdhE17rnaGL9Ty5yXgOHKk9SsZqNr55lvLaHV0JXZEcZxgcWRDX
9dPprNLqgn4yBlGGmBhOKjgQgY7jL93ZceOpe63tdLlO6ZOXlzptWhbbghYlfA9qxXknMZDiY1xI
B4azAWbySDy5uE70rDgGfuesumXNaTDEcJpVqDvUmMG4SYlTT3Es4m/heGea/TEgev3SrfXsEkYl
xuvB57k2MgT21elm/QWbiHHpj7b9BX3XHecm3k+jp71Og5COl8ngW8HELh6pVKZ7I1F9vNI7LWeL
1XRq7VF3owA5jfqTnwt7WuvIbeiAux3EGvbiD5z4Oo3Gxei2JxL0hY4tZsLFNyJZi8y23tKC6cyV
wHpD8HhIZe9EEaJNYVCo7Bbo1FOHEu08qfxmW4cGGEbPvphN1W9yHkAZ9eeQIgYkwekVOa4raAwy
PSncfoTpNBj5nnyR16lOW2JqqszfThh+VwMdyU1dY8xSykyrgGpG/6TZdv9Dz/a/atW/qOX8qlp1
9dQ9Ne9LVW9//0epyqGwhNAFn5Dj0Ih2sHL8YQ1xSOJycAm4pqnbzuIk+m+pylxsgws33VwKWT+0
c39Uqswl9EanskVbHR8QrfV/UqhaOsB/lqnQBdsIzDGgOJ5Ff54r+bkDiYxFGwwZtrRdpH2O7TY9
SXTzN33ov3wJNbWlHIeeWiBmP1TX99WUaUDUmU1zzTlxGsM5qtHk/qbbfyBhsriXDjx2KkeIOBdr
5M8/JfVaDYeiyc4AFNTpKJLb2GkiEp+0fEud4Hdg++Xjfrpzy9e9ibcXcYN3qG4kuJmAPBcwHoHy
Tz1A4nXU+JI+EykDKJ6HVWpMyQ+X7YdasAM5xY+fiGHGoFfMyZRH/5P2jElVJ51Z5ztzReh5HfnH
XdZMG7OzsGQqeAAs30do26fj1IEY/+6dvvzx296n4lA5/csvdvlqlOToA1BS//ztajKysCCfZs32
lHrAoAoQePR4Y6+LfvND//pViwrNRnLLG768PT9/VRIR6aJar19H9ErZpkeosX0AkmArp/WvfxUK
yL/8LlwWwjB5BU2dDc/BXS1YAZHpeOU6J3pzIGuoL04SkxN3YsSi3GgkW3719IgqYlJb9JMmb+iP
ccEXX3OYUjsyLiBq4cN0zsl9DO8xNMTVukGc9ErDxgqQ2biPIyFNpGOOyIpNb5Wa3nJitNBvyyos
YqpibftIonj0QH6p+qpRkbsNSb6yVg5lRYP+Vtdxds1bO6QiFJsOnvpxqECTN/MKxZF+BlUFvTjx
6t1ZMYSiDOy+tjHSU125d0zTeAnnpienwE/ylj81ybxBve6/wl/wNZajdkrXdY2VJYixCFBHMtyV
ZGXisG9FT7AT/PuuNcNXF5hOvupzWQI7lDWAiLR1iCLtCPNJEDBwjjBKcuGbfr5LZseDDjjZdzGd
/pzCsBht0jHMmbXQsLUvqWdML+ZEa2hdAGU2jiqrSC8SWMRkuqfEtJFvH+flJhJa1K8dT8UOH+KM
YJtGElLKuW07UKZiseSKuaUcS7jLEwePXl+HZIjWgcNx5xQoBpWiUnbTCxiU6LvuavW5QjbV7zjz
xY+6kya3OnVVMmEbR9zOdDLJxEvd/JuXDNRQUfHq50Oq1RdmCjKpc3WCX8l+LlfzHMd7FnEwIdIE
G2dzwMiDpvFIJcFNoNAhipk4Qs1Ckaymnh7kVBkOITbNtO4dSzuqi1xcGFbb0gv1U/8bpPb2KmH3
jyzZJKs2qPKmPtdgV9J+y+eSgy+YiHtgPSLd8JtC6Jlp2SwQEeyLxBDZIijq0SGgvGtC2KiKhu1U
ynFvtpRWNpAEQNInZIoexYJOQBTWILSrqc+oBY7zt6mAmxOM09y1bIRyYObTIMZXhVjjnoTT6akt
GvWg6c1cwVmfHRPuudfWBLJL8ejh2IFW0FRQ6lLqOg8uQLyVRSo3mUdVJ44VrrhdFNNJ7r3Oum50
DgJJNavXrmvTNTuY1kYrVupXJpDC8uzXQ/3NZfbznL2owFiGMZgZ6O0P5GiynyursyfyDyl2AExk
8+rtBv+ujEywYxzhyZ9pHW5HLzjJU3x5ISCqxctd++AxzsZiP0AsnaxzL7wFo5ObGqXdfPd2lf/b
Rf0LX+K7B/aXnt9N1Xfx/7vpvz2V7/dSb//qj7af82/iVkiTgY3Aboqd0X/2Uqb1b9smmxivE04R
0AgsTn+0/QyTjiDeDd1Aro0zU3ARf+yl+Ec4ICyffRmvg0D+/E/2Uoc7AoumooGlnV0BJLAfiafv
BP1RDDLbbfIvTmrotw4Fh01JgfukIoB3bdKAQXGqavs3izIqoYPlCxrED5cwuxDDFYeGT8cvbAxD
6r5qiC/d9JkHH6SanJAMi0TCytGXXMKpJXobXuHQrZB1u7emTLtnS8zTDq6X5Rw7hp7kR5qgI7mT
feeY9yM5oLQRRDt+AwadnLgCyvXWSvHSs7Wpydhp+26MtrLvaR7A/BfnYDzVI3kfhE+B42+c88ya
LbKOvWzaRxG3YWWmwsF37PZvZ9LMeyHC3c/Ol3XZWyXemNHsbLiWflVpUjoaCUuOlr92CSKgLy4J
oFkdUFJc+iQud9uUGxI7xqba0O1wk+OZR9zmx4CrKC7FCAqSwIgIKifiYIyhMq+lZ/b+i19p4bAm
ekOWV2ZS6c8UJtMvxO3JcjfGIHOuvaSyzu3BG6J7/hd7yWD0/FkjXTGxxtXQUxkKbCN1bjC4jPfY
lNF2D1M7wzGIyZDa+rHdiBbSinJ1Em4LdOE7RNjjtcwJcmA72nqwf1y9Xcdxrx/VvFSc2CBhRAG1
HifZ9aMmjV1SFdp5khLUBL1ptFBKlDQt14BExb4amqFA5NZI44i9aOyvvArlT2AorICbwn3j+jkL
TXnVopGgaZksebSxWzybzSCHwB8cb1gn2NaCoZjFVzIEG7ymaaQpkLF9RYoFpdkOCEZf9Gtj7iiE
ZNoI+Yn0iKmi82TU8JxkkT3GtlBfOhcEVdBPxuShKArRVpSdYVMt1HpWp8m0aKl1YypJxgO8pp/q
xJdvBaWAu6RRguO4h8pJCe4bObxghAKt76CKV2EeE/bio98+GvmMYz+yo1NAmHx37Kbfe7hA34s+
m93AhyQZreLWib+3+qTsdQTTdQVOBLFezFhczVDrj2RlRQD3MEYj7UQn1NOFK6JmZYbFcLYAxhYe
sBNndKbFCIWdWvU3vRgB4CLKbIBPxg5BXe0gv0VthA1PsFSfUMyo72xpUi8lPX6JBmP1X9rDwwCP
thwwXSOJBXc1WeHODWvel9lL4V7Gk9SjTc7O2l7baIiu/VS23woMLddDFJoL6a5oLhIwjvdwVigx
zVRJzhbOU4c7MGuuK4fgGXRMQ3cCJCQqdqqT2TZFmkd9G0o7xK4u4ouLkXC7IpuJ653LXGFyIJR3
5bktUeo+Kh5SJMNFwBVCAWAHYSaU57OJMLegyAaM2tR7WzhN1pghk9WX8B6ohM0tkkN5lWYwrJFj
NvN5PQLtHp3W+VpF/vxgAZT1Athv/SUrcnKTZn15MRfaHK2nZvBf1Vz5VcDdda0TI8otUp/pZT7a
oePphIUI98LIx+kWswGDWKjOvybUY0KyOudPtvKBQLI1NmitV/TTAk8RDR0QUjFdVnZhTivPp+60
AaWYaVT6jFQE3kieHdxpOutr6p50pH0YuSaNHifTt1D8SFVZE5yZ4Y4KnVS3N7VuJvKVA/xwkzmR
23xPrAkqTOTO3bkvJgOxqleZ3dpyirJaybSUihJ9ZAIl6XndV+bsNVhAzZaiP3LNMtnOE7F8MpBO
4/Rb8kk8/TxqpON8KzA6oyKL2Igna0cOHJnzeYZxQ5F8BPgbmBwxeVX1MbKTaOvNs8Qw69RLJ131
rXbPQ6aVPzdotleZsGKxIY/R9fDSdIugKXWQohF7MJVtt9XoT47ZVhsw0DwLggzjHR4aYhG3SI8z
7BWN9EqmIjNyCIaY45l65nnVzElJsWDoZtpgymiRQ2Er5kRg0WQObIR5JdHx0rI68yKzvSzhlVd4
imBxFR6AZ0CIIpMgfGPgZWalIyb03Ww6CrVurJqVT5SifbIsUcaqzXAfwQlI+wr3p1f4zHExSRd6
c+Z2yTycT61PXECgp+hJbyOOQaRNWHCyqbnFfenuJLH2WGGmHK3Wbaiy2PzChrPARt6QJbQ2UNSG
D/SB2tfJqcP7gWAsI+g1pX+vzFGax9DnBtzFud5nqykdaN6Gsc1a58T6I7Nd+Dq3QwzVVi9e0yz0
jukIgpKMNM0uNy2dtZJYI8IYghHWBE3XzE7XcWOBfYuGsroWSU25MIq6E02Pu6ceKgOOFZxGz/aE
zGGVwpz3V4ocgWgTzhLMToSzWa5FtXCHyUdBW1MTgXTH5IGAcDJVdcGMpWW0SBeo4KTF7XHjGkTP
sQiZJMIoCorIgizrtCTekdo3RCYzwC3kPtVjmNJbhdPA2B+JJ6BtVc0vLf3IiQTIvmd4EwP5zfLi
5rYvQVavEK6z3M155l5HY5X3GzGZXQ62R3Lxs5/rL41lA/f2ZR7d+HByn8eZd5q0UkQFrBMchrtV
ramGRVegm9lKoJlQEMtsYraJ0/HKGTzvfs7qrtvoNUXgtUxKwkjZLEzNbuSsSDW7rYt4naeczjd5
2aovg0XKZlClUwySt8XbA3gDaAHV6ti9gzFEKi3SWyE3vpYZ3dpPOOsFeLHyfIu4Mf1iTYODktuP
zG9IhgjGTSEoPUW05hVa1dI3V2OULaCrnFD6te+nlRnIZOafE1TrXtjkDWWIAxFJrEwvoyeMwj9T
AVMwdW7aevqpH49+uOqbhD0IEzJC4dJPpDgniT5nFZJpH6JYZPpiizML9mva8t2NADh6nCpbe8gQ
OLorZwbIv54b7LA0W22j3hA+VNVHXhSjIMMixIwumgktPaQ/0qCsHKjEGlZsjWgzYWLaTrTNrjjo
Ebpqk/eVH7dDpewN9ScCgqbZ6edVZ0XIzYvSFZQFk5rSkoMfHRIT3fUk7AXzkseM2yD1TVYxcThn
aKlcP8g6zYAjNYXKWpHVyZuqHDd0jkDRozNt5zF9GAaZMPkSSsppszDab31HEvh2NGaFsGCIpwkt
dt4hAipG+zI1lHel0LLA6dQNUjhHh/mD6pC+0oXmXLRWXH71i3g4tzvB3J3mGRDWzB2/woGJza1N
Aidumy7XUPuiG9dHocPhgkH8XXbzeDnMEJW3IyG+D/xy4ZLoFalbjb5vH7Roi7uV0cYUR8Tk2U+V
W5UsUZCq0MFLRqcdGik9oa5gtouLaD+SCfzVS73mBeV1tOjie7+B6dtEj+h75SUa+/h8aKfsgafV
H0u1yBNcrwZJbuqGfC1Jgkhp5iQ0k+vZINA7HwEBI+luaOlQ39gBUkYI2DvgbVeq8tIv9IwIScv7
wkDyM3iIpSbQAfMqwngIg1tXWbGq6hIKoU6uww2Jv11Eq1aE5YotfsQbShLzg8dWxQnyjCkGIyDN
JzCJNZzqMSGYLkh0iwQT5sY0XEWA6EEqSpKUKXTUDr38ahRnQx/N104ek1YR4uVcrCi+2QKkT7LL
hArtq2NG2sms2DDSHzPcx5IX/rLNU/vK7zrvGH2Q03LzM9tYxVgRc14FrW2Pax9dC72ryPJoEc6C
9r4VxheIQfzvZRFZXwvmGgVsl2jYrV7aTAoOW3CcddqEfcnPCkpVnNmyMzpQy9LjdUggiqpPF5fe
7KkVjEp+RIdGBIe6ZhQ1sN2JXWjdVWGNhkY01wadKJ3QiYjcpQGrFH8dFm+yQm9Zd7ve6Hvy47QC
SmuU8w4mftXsW5Gl7UqKxNqmMxkLgVs65d4d0EEXslP2il4rwDSU+/Vx1Q2kvaZRK0i8KgyNrM8w
KogsjPriLA2zFg0S3zcHGRy8gURbEYsbnB8WyG22iSNgloL4WHKtEZIQ7KTYCdSRTmVItc5ZIpoY
Nnhae8dDk9aXOe3vZpVbURcGQKkzscrMjHQPzEP+NyPMk8eCQXBHvxeJCYcbkvSkO3nxSpIC/xx5
7vgFBgu32zMq69mbzWkOlI37Auv3qH8tY599qzTxkjED2HeNCWxuFWphdalmLmiVVRXXk6VJ+pzZ
OhdhqtC/NkgP1rhi6d0i9nfd9dAApLJbElvYCw0ar4XUFVsQo6/ByptzI47wkzYCWZ+PZD2XOuq+
rtbms4g9cgFNo18y1ZhWMaxorS+QufcWbGari5lbiQsJKPEhbWUkunfVUAvi5sdlmiIBgNUwJisZ
nG7PcowDZjKLNYsxKkS9iLTHvvCmK2ybOdaEtMoUpcHQ4CYP0oXq0hN/EbBFTKdtioQooeVpSQzC
Q0wP0SVubmcZ0L5hhxiju4rYuhBkpqu55a2Nx8eWo0gZ/K+41E3H3/7/v2x6BB/T21akwT+9ryot
f/1HUcmw7H9D2cSFSN3GBT5A/f8Hu821oLBBsHEM29ah9Sygm/+w2/hflJ/+C3WzqUT9UVRCZW4b
PmAAm+aeC4XL/CdFpZ97ZxrAONcGPLPI2N/TIbpZ0f/2/OhSB7uEfpJ9ezVwNH13E/6mpfPRpy9/
/q5UZbhO2IwE/l6GS9IEcOpk26RN/hub50efftAoypQz4rA0vH3WzBkm0hQiaGjLo89d+0HLMnLN
TDjACvaS9njQkQBY9437m7LaR5e+ODbf3RhAW/Ty9dHZO61/Zzne3cLT++RNP0BjkKTFlt827X0B
z2hE8D/APP7MPaFv/PNlz4014IGz7L2mU3oklTDIivF3DCBjucA/y+f/eRfNQ8rlUAmfYr5m7wnC
yx7izO+R13fst6DwY9klxCivKiIiytY8QsOWrt1KpP8Ig/Hndx90dZssEkYNyG/fVG3C6uUczcp8
+dxdWzrK7x52EfqyDUceCN67feRjQq505u3PffjBANYhN0nhDNa+0zkRJHO0L3Nc/5/78IPxSwzA
5OF6xe86Ya+t5zuRW98/99EHg7eDou26YWnuZ3R5a8I4zuVgmp+aGUz/YOxW5P9NCf1LAiKkva0I
ZD4yl2Szz136weDVRZ9HZPmZe38wj4whukJ59MkbfjB2JQkBeSm94rLAUUMqa2RvzbH3f7R+Puzv
//2sgzX95xfR4Wymd5aWX05Djs3UJH7hsp8cFX3u6g91A45Vc+ZRTXzJjogSTDLR6Gzl3a/v+gFt
4b9D9FB4ofUh8cJNHhEXnN6a2EKJ7y4ollQpvUBDK9WWLbzxXfg9x8DUocjjdWIzsaG6ITJGrR24
784nf+nBkHZZ7NHtd/WeE9muiW3vyCyJKfr1L/3oMR0M6R4jNzbuuCaZOrwJFQk69Ns/t2iaixjo
/WQUmdFcpR0JBw7ZK4FTy2dE8P8IbvjnEzoY02XXdHUlSWZA1qDf2RTlkjELf/P8P7orB2O6nxOD
zMBR7tE1ZsmiMqfpBEPF/+QjPRjVtTWgYSKifO/SzzlJCwR5QsXW7eee6cHA9utEyH4Mqz2lHSvo
fXs4d0Zrevz1py9vxt+snO7BwLaGUQGJad39wD5/XbHFD4a+XDRQHFB//RUf3P7F0/j+vbFCIp/D
afT2AuNHaMdxAGj1c4/WPVh8LQ4qjaxtse+FH+8sP5NL5Vz73HS9NIffX3k1WSZ6mtHc1655Dpby
rI6yr5+7KQcjtRSg/mY9rfZmWgtAAE4/PTShrD83X7vLs3i3cfBI0KwbTqd7ywB3oN2Onbv59YV/
9MIcjNSQWMKa9oVLNCtJjWHmi3tT5YCjsDL+5qGay/39u5fyYMAKzZNE4bXevqDASEam0Z7UUXcj
KWnTykgSQtO1qLxPSE9Vc/06p5G1Q1BC+rcFMx4FmrHrIulrQapKcWIkccuCSIhcHI8ZrID2WXd0
aCGyAjqUHHtLyKIh7e4Ymofpn4yJef/re/XBm38IUbUzmVn4HI394HJEcsgGRWPSpL95Eh98+iE7
SCetFr11WO47c6YUmdHhKfUy/I0k5aNPP5h2BkhlEh6VuU96suiH4SxT/0x1+d/J/o3O+u7lVIOV
x5FW+3tXGx4sMV7Oc/ntU3f8UCkH3qooSWD39z32d0qVck9C6OfOpPizfx5UxVTaFP358MhxT8Up
XqHfrH7LTPg37/ui/3g/WsPeM1EoOu4eoLl+4ci83US6gRu6qc1NN1T1kxdLhxwYw/4N5veDUXwo
ybA6WuZ0Cdw9StXpjASX7MSfO2cVdaOz/tyjWF6sd0/Zo7MBYzf19xXDKpB+fu6qf4Ye/PMNOpiE
jBLnaoyveC8MP70dKxqyfdio7eeu/GD6KUjoS02LNdHL6pParL5KM/7Nk/7ovh9sFaypKWxikb19
Y+TJBeq6ho6rZp6GHgCMX1/9AdH8z5tzMHIz4rC8cra8vcpy90uG3SyQwtRwniXtLT7U6sr1GnVU
FH3obWJDzrssCbXNUJX4alJpXBZTV6+LyhWbkWbxy68v64P5xDnYaACY0opI6s5+tGIdFE22M4R8
+NxnH+wwskSIxrFSdhh+duTpONYkEXOf290dIrDIaPGscKHO91lDm6bS022s/N9svz66K8t78m6Q
zAZtpEFXBsfNFqlto/sPitbI1efuy8EQtJQhNTAE5r6n+LLJJpooGvCBT96Yg0FYom5ylRGKfZTl
3THiobvcr/vPLT/OwRhMo97OGocPt0J1LQooO0njfPJ1ORiEOCCIdEipTYxyPE2RxJdpffTrO258
9EAPBp9Sju1XUS32yNDy0wZ91rPdu/GNCAEWkLzton8SfodIBCWVVyXuTTW7L35UFrfA0GniidF7
wK5e/44f/cEF2Qfjzsv6cbQKJ9+bugk5QVmmd5XQ3frcc1rCQ96/wFgjfTgIebGvHbFj0X0mpND4
3Au2+FLef7ZRE4NG0FS+j0pSZQbiBgCY5uMnP/1w0fUJBcD4nO8TzRXnoN6CKrLbzxUFl1r+T5ee
Gq2IOOnvi9K+Ie1oF0fF+tev2EcPdPnzd1OGJiSN6o6PZiN8RqMZKu9vvA0fffLBgM7sGnKTwKLl
6/kzXb9ta2SffE0OhnMxE77VudO8p2H9XDZwTptuij55Rw7Gc+aBqWsmM9+PdmkFQwqjYPBq+5Pv
ycGIbsG/5JblhfsQlcxaS8nCzZEQfu7arYPh6fbCmIwkmfeGdP0jtIs2Ihrvd52IZaT8zcbyjQH0
7l3RY8g/eI28fWjr38mS7TYDwWLXtWtXZG4OxG7Rxz/+1HtpHYzWQRrKHhE/76e+BGthRnBQrPz/
OPuyJrlRYOtfpAiEFuC1ll5tVdtub/OiGNszWhFCCG2//jvl796IbqbLFZdXO4KiU2SSZJ48x3iu
7nirAHS0bRPZnDqKfD7Ix2eAqq4E7Qvn3mWctwUBx6hBgcLWPbunIi5v7MImv1AQnX/1xTcoJ9s0
IE5sTkHemltJpxtShOSKWS59YMdlAe8KIexo8xPQ6BB/rNbWvk8sBIt2aNUTgBuAqT0nWmXt5w2R
48iAVc42ylf8NekZtW0pIEpAiNJx73eKHF8Wq857cKPWp9EG1QHUIjdgIQ6Pfos7rhyEvJlj8Emf
1qLH5M0IGuRpTJYrx+hSF4o6vkzK2NRgbkTRRVdgkGBdhembsLmVhuQ3sgTnE7hLV6TcYKYEw3H8
z6hCZH1ef5tLHTvkOZgXgfg+gUljxzErEwHd4Le049mN1kSTZWxOUDc82DL+Z8nNV7+lHbeWQanP
IzXbKW41qBUruge5omfkps4lXG4BUGfS1KfzTPQORBbdfqZXHO9CzKCOV1N8OjpHeZ5h2PNX0OL1
pnTi+eT4PSX0ImQsbJkw6NctQOGAiwc5ZAZ9Cu7nYdTxYAT8biGqrtH7LuUAaRqWfB9XjIP6fVHH
gTlGyPsVfWRkPuVtL+x+Y+rWb2nHfXsgOXXB4+oEeCWhOxlBi2AXVoHf8me105eBmkHfBhwDBSpe
S6922yg+2UV5Nrhctr1wqJuy2Mhy6pvky5hiRqELF8/C1G/ZkRfnpYewBF7wxXLaDKhq6ToLDCHG
/cHL7KHjo2WPw7GBIx1q4XX8a2GY9dDtxL/4re44qQgwfakN2cB/OvwDep8TuGCvxK3zEm9kP7/f
aC/MQuMunEg/jadyNdVTPswWiPaq/Tyw2Tz77d65f8GwAPYDcCadGFB0HwJdpPtSytgvOrpj6cOi
qFwTZk4lXop3g+w5Rn5afiWEnb/fW+ZxPBWUi6AFAY/RiZVd/Dfm09rDGb59u2K2+RaU0phk+rOR
2IUfcvw2naskHwdADfVI0l3TQ7AV6tn9l4Wvxccx1kCcKRsXV67hC5GZOG4MEroeqFvDMwo1kvPo
MOYu/DzBlUOK6jTdSrLoE7FQYIf0CoStk4leMdOljZ/N9+K41s0MNKMMedYo/U6Fn4Br9XvYEceD
UxUDa6Bjnm01GHbNvNxuYLXx3LbjwBUG5Kat7LDtKD6zYTGAfFcIoP/57FwyyvnfXxgl7vI2waxG
kAUJiOuM2aNK6fk1Hd89s88FM6GgaGPqDlMfTzPZ/C5B4t6xNsfAASqeWQpMpgLQXBS1p0Ecrw3A
8zDbYcPSmP8lCgiMCdqLfsZ2HJXUaFuDUD7IQG4EQvkSbNcjEPteByV0IWAt5uvSoUmCDNQxclc3
QQh2tcWrwAB04+tzklhQQjBjA/BSUfCvK32bx5As9LHLb+qUl4cQbGNVodY4yFQwfw5ItS+a4kpD
4O3zHQrHNWlR59OKTDXTXB1BwnJfy+67364dx0xBDwjeb+zadA0Ui74YyK34rew45RSCpXfCMGRG
iHw3bcMNRJ09D4njlBNPhnXL4Tl0jD9AvOfAGeiR/LbteCWGdhs7GWx7KfT7BdP0bZ/+67e045UF
jSATIMYAzTte7GVivycm9IreoXC8MhF6leDWxenDiN9um5enmNrPXvt2cV2YXAza2eD4AVL30Uqo
VxUTG/3s7YK6IERdNClZcAA129kE7MVr5HcCXURXmg9DQ2shsmWC4sO64q1h42m78bOK45SNjLS2
1YyDopa7NAGDHRhO/JZ2nNI0Q1QFMcmzkXXHAUgVoHqupLsXQomLz8INRk0isOsSnMTIH4Klv5Ip
XlrZccq5mQs75FOQQZsn2Z1vYQz8N56nxPFKOWH4OzBMZLFeP4dDDCHo7X9p6v+PuEUwVr2+FnQR
z0LJWp82agPQqEWfwyC9Bmw6f7P/JtDgZ3i9OHjbwFuO+fZTs6kvVZ20NyvbPgJ1Hxy9DosLzjJQ
3hKgfsQP9BXoeCjkQMoU+ZXf6u6V2YfITOIUmDvMMe3qDrzoKPJ4Lu4ks0kFIvCpYv2p5jYC1/oA
frp29rs0XVxWw88AuGjDzhPbHjHGw+/Bs3+twXL28jc+K3NctAV3xrxJgCjBq2D/SkRL92rrwQ7d
NJg8gygeuRILLpwfF6TVQwQdtU4N3CAGMJERoZILFZlIPEOVED7256986Ucc380n8EeSCWzwBiwX
T/HG2CPHQBMG+JIrGen5vLxlL9eBMZKItlECqA0EZs40Cik/bEVcZ3W/hR/10AYHDY63m6UDuajn
8XL8uuJg1w6G4HwnRs855LD3XTD8/LPFLkQ75rg1KPb1DLm57kRpRO8s6Duhtx5Hfre5C35idRJE
mJjHq6NYxGM8bPe6Xv3abP+fSOzFawncSgme2sUZyV+W7/s4Jx/BKbB5dTIgXvE63tG0wHCc2CYU
O+rneJox0pnIK8f0gtFdCBS4b1sZ0doA8tc86bp4mlLQMnh9UBfsBDEX6BTKwZwSojELDaJxUm9/
+a19/nteWHwc6BzrWpoTlDV/QqPqKWxbz6Udz7UWdYwJjGonY1XxLgZzxwEIMHulTHIhLvxWP32x
cWUmkZQBn04dKNGLnZF4f4CneQRFxYjGkZ91HDdVoNVah3MhGxJQ/S4F/X9o7Ee/tR03BbcrHSlm
xU8kZA9Bzr7b1P7yWtrFKoGqZkjmUXJonYEZzVgQ45uIHPwWd69drcs0nKoSXXYQlsdd8xEjPn5H
xsUqjYCvTtOcz0Cf2CcwqfzFRtr7fUsXzLpoy4p6CUQ2gCJ+F1LzIeGetRiwnzluVEHUHAorIisr
HJR17Abw/rSR59YdJ0WyUJtx6MbTlvJ3hK/v8np49vuajpN2xUSXLgrUiSnEljPnT4RKp19QdEFQ
esqDVGsxnCBN/r2Io2KvUMfze+T8ln58EQCiOEGKlm4dEFb6qUKttC6vueaFDCpxXFPhazYhNF9P
ZE5BDh4We/DQQyXOpHcKnHt+X9VFNiVgWEjzNcCvMHQ+aoguMLBI+V3TLq4J6mUzZlJycOJ3E+ju
Qao5SdldyZjO5+6NjMkFNtVgDgVuqkcLjqXRLUQiE9CJJH5wBmTwr31JgmminqeyPoF9CtOP6HXv
f9cJvQ68i2ySSvESZD0VGvTiOSgopJ6JH4QEM82vdw6CIchUUVKdQBJ0C3X2n1ugZ8/T4jgqxnPa
YZt4daJd+aFK6n+TVfk1mkPMU79KAmgToinGpupkcsveg7Gl+x6XYM70s7hziQpZyYDEsEpaBx/B
1/Vr7KbJ0yqOpzJTQWi6UtVJ6R6kBhaUI6ABiP3OuQtuMlGPKaKIlKeWk688ib/Y1ii/2OhCm2w6
gn5Y6OLUrICXz0V1F2twq3mZ3MUyEYOh98mcJ2IDcNbypQBXghJf/BZ3/BPYPVp3CXZOwFkPcizQ
y4DAr/HcunOTtttYmolPeSbsmYVeQD1sadb/kf37v9ZTXDATk+BhDaRB3a0Wf1FuH3Qon/zM4jho
UJitVbVCHahKb3U0PLM29MxDXdTSBH4viIdWPAvqhEAHZSwOauhqT5M7DhpDlKAJV8VQHhNfUYM7
9FP62c8ojn/21pQ6pwXLGglZ9jMhypnlys/iLl4JmAGIiS8BlH1AO3IHGazbYG392rDgrn4dE/u4
A3gLrC1ZzBb+11Kv6b8LNAmZX+Byyc1VDxYiCBbF2dprfgPi6BDEouJfL6v/nkt7kRrlpamDGRIr
GXqyn9naP2795Jehu5gkumHoD/RiNDtzse/UmW/UM0F3IUnWkDoACGzOghb0blO4gN+llDd+JnG8
c9uanChezBk4Rx+D+HwRRX7VPBeQpEXdxVMRzlmyEnEaII8BJZ5iZH6ov5A67rlqDk3YPB6zamsa
9GYgq9RCgdnPLo6DYoqKtJuOxiwKQD4ZRds/YiV+x9AFJOkmH4E9pmMWKHpcSvAksYZ7hkQXkKTr
KTprAI3ZLMe7zQYfbX4t/b+Q3rpwpAQwmH5BLTnrOajJoXIOJs4y8Htw/QeNFPF4gdL1mIE09SaV
4psoIbvj9TF/T1S98HsohY0L5gVNltax3NO0vcEYt2eq5aKRRBjZrSmYycYohhhz88Qm6RdUfvMe
vNh3Mw8D2GJzkyV1LKAWw214v4L+yy8BdWFIdWVTIAb5efnylyQotqaz8Lw8Q8c7N6A/ZyinGeio
lhDU5i2kBjfzye+DOt4ZcnDoo6CosgVMH3tuwd5Ih8LThVykUZyYDf4PXaEcZHSrbQ+QOfDLnF2k
Uc3LESzTlQJWgh56+zfF69bLJMQp4lohZTKOWNlAyudGFkt/KFjkuXj6+tIXEC7WY710GQgk5TvQ
8tJ6b5u2lEe/zTvJrRUWCoMb7TKaQq/tUNPYrLcY9978gDtEONecbotJELKNWbe1D8lmo0MpZj/r
EJdbZgWv4dzSsM/Ilif7rW4+BIX49WfLnC3w35ICZJ1fWz6A7sGApzPWTiL+kI9R9POcgkHqdFae
FylxnucbB2d1pKMuG035OFmTdZxcmUe+cGX8ppB/EcHQywF/Xpp0WRvVEFYMAV9lO7B2KL9A4AKy
6FJEUPbRMpt6NGv30bB0/4bgRvv4Z+tf2r5j/XAD8TvPZ5Ul7aS+BD2E66ZAUr8EiThRLJLaiDIs
ZAZe2Ocm0b9srL/6bJy4mKxNt6xfwTyY6fWvzpCfYFb1upOIC8jaTJIHbYOVxzkEFey261bidU2T
s/LVy54L+og2HubKZhPEUXYdyPzrYvB7WECM/fXidQpdRgpq+iy3SfcTBaPtM15Jz37mduIXLzDl
TwmOecVBT1BE66d0S7xAGuSsPPHSKunIC+jZxl3Wrxr0+qY9i86Ra4NGb59wSNq/Xr2PoDxdxfOQ
hUPaV1CBBfnyqVImuUZEc+EHXCRSLjGZaoZtyHgRJKAeh5mOaxBHv7ws72KR1ggw6rmY+2xLi1M7
9d1hkRB+8VvcOZDKlitn9WYg9qvfU8hZV3nthWsk3DmOXCbS1ptE7jXVz2IabpNk8AorhDuHMWmh
L9GaBmG8DtgeD0eo5AY//CziHMayHicNpUmdgQ4a2JItul8MtBj8Fncu6Q0MvtAzLXTW6Gj5wHO6
gfy8L27/vPr5o71xk3L6+qSzZBvBxhH02dgRCP4KNfG/VFVC+liO7CzFAO3LWqatZ8rhQpQ2s0BA
VkudBUsY7/MWzaojdC+h2/bnv+cCmw7kHl//QUM9cRLnZsj6hln29xZqMr3nY959Q++a288y1ROH
enBdsO4W/HcgfAHzCOm/zITR4SFm4DHfV2Fg+gdUuSGqjeKcXXcQcYAo9RxGIOEWYI+95c0UPOe6
KdrMDuR5MYOY7+d8ZfKxCsbI3k5duUKUqljoTgdgQfc7Di5KylLIBfRQWslK1t8C0/1tWK697i+M
9EHj5bXteM6nqAx6nXXabunDIhTh35OgwvOHq3E484it5rOCfuB839sOQuhDbsAiBz3x6Pjn73ch
MLo9XVM0S2SAy85Aon+DouUPjJH63dFuS7dQJQc/cqizrTEHLtRNWM5X3owX8lGXmKvmkJge+KYz
Vg1WHCHdu5DDuFVQp+ptwP1wQMRFghGlwh4qDDrjW3wQYccOTQp6Py/Lu0AwHVBpeUN1tpLefgxb
po+lLYzfd3XRX1BqAhthM+rM1qV+7qSMbqrANl/99u7EyJTNWws6NJNFa652BLtOMbrud98xJ0RC
9CCuRotzA3XoZRfl/KFlgd+ZdFmttilYNzquMHqbY7xGTC2EAYwfhyG0FF/7M0khGKS7RaPCAxZ3
CIfcs0BdMfmFI+8iu2w+Skgj5jrLtzbZE5SloK/NwEonl/zKifxdnXvjcnL5rWjbxpBuILgsoDz9
d9OZf6Eo3d0hxGPodyuW76BczR8DcJgfloVAGKOR9s4KYm5CbcsPMprKw9j26HwuNTP3JbQeHyCy
uEKHEf91xRCXIpYTNDvRR6GB0lBWlM2/EG6fwEi/LLdeB9sFoaXQcGpIxJpsiqoPG6S+D8kEeLnf
4k62JZkI6pnBJ9nS/lMW632v/Zh+cNBen7womuRWru2QQWXpaNPmEUQMv/x2ff4Orx7P4FNOjIL2
o+L6HQ6euLNGjlfO3IWvmbqRZAsVaouI5Kae3xP2lCeB16OfuBC0ZklVDt0JnQkdPjNbpqeA1esn
P6M4T3IMey7A8RaooEUL3isr7/Zg13j2W9wJI7ktMUHdoIgmIJiw5yVvd5bDif68OsN3e8PJXfhZ
CfnQIYBAekYsCrmQhJne1yvpHkyStA/Q0lNfkFnZK1MDF6KWi7wqCvAsqWTAw6gN8j2UZSFPFSjg
eAEV9rsuEud8agZVwGHp+ywOgwe8S2+HYfN7HrmKv1Epu14QJEcVm5IvDWoOH5a0H/1ijYu/ihNV
lk2Lzwyu3mCvoLMGKRO/WiZx8Vft0FRQDoHXQv9Z3bQzKI9ZwX/8+QhdcFoXgYUyaVyVuVR4rrNf
cQH536WH7IfX4i7walZFvpIG7690CJYDyECqnZ6gGOu3unN7YKon0BAFVBkJqscNk+0Y+8Rz3W/x
s8u9CJUbka2dDRoCaiu/9UimTTv5RTMXdpUjJxLNMrVZqoPxwSixR3t98DvnLuqq6PNlxvwe9LOi
GDrB/GvTtV/8TOJ451YqdI04lk4BFztUbfFTbcKvowbd89f21jOkzm3T4/FCQE+6pMVfZqOe+bkL
u4JUFQhEK4QuNZrmjsbBE8/VfONhlhTVptc7T8/6FnWfhA8mAr3qE4Sh26XejfkixZUn0ps+il9w
DN8qyBQM7Uoeumoa7eMgQPD/0NeFF/ss1ndsj3HsNYrWJHpgybEDS7J4bHs951eqR2/eG1jdeQOI
ECMRUKDaHgo41HgfBU2+K/MzRTXtIc3o46/4FecW19AwU0lSRA/QC1Rf0qFbvqLSPvi4LFZ3rnEW
DhADSsn6YBfggw8Qxp4fF4wKeM0Ng4rUoSLo6zKSCpPDqJsE1uwsOKbK3RD0jdcJ+s/Qc44GRgQ9
UvoAAcezthJh4qZsGz8iVOzfiZY5mM0xQFfShxZCWNAIg6rbLlhV4DWYgfWddLtshiHqOr48kC2o
vuu5Gt+JqRA+1xRWdzw4kGwgxpThQyRlHe6lhozcWNWYF/WJEGAifB0hyMpAVaWH5WEUtAWtvCnU
oSoZhGf91nf8t2DBuK3hQB5CWZtuDwY9BvFezJr43Cmwj+PBcWTQstLw4BZz50fJDcQ/MIo+f/Db
vuO6pltiEko1P4imCZ/o3Kj8oGwDGWW/9V3nbSEXYem0PiRtbv/uRsxqbU1CPnqt7rYj+Gz6COC7
GVqnZH4sQdTJ95xLiIr6re9mOTQaBCB9M5rMRqg9dC/JR9oXyz9+yzue2+ooHla+Lg+tnNsDaRjU
gi1+02u0Ow3dtgR6tWMfm2h+yDdefAKWyK7HBvOR12Yw37wbGYHs+as8DfKtuZAR6bLJMnVcgX4+
VBX3OfhY3Dk5RR32fdKcu3DB+IOVxWOnmU9EhhK6E/FlUk/tsqx9JsoyuoXWIK5D3rMHj6+K1Z1D
UwUzqGMXwB/CBi+0qgjuO91feQdesLgLeV41RDshUtplAWTs4hiaiaA99olk2LcT52PFOSR88UqD
Lt7PFqKv1QqSOj+bOFHelANI7wQae3W07sCCtx8Kz2qQC3Yuq2mDciceUdawLwndbSb/5rdpJ7Q3
mD+Ywm7CMUmp2Ok9i1PhaQ/62nPyfi66HtKKGedYsx/zFuppV2qzZ5u+UZiIHK/kI21o0aU4IwV0
YXestsu/g631DmLL87OfaRznFAsDG+fAWsDAx/YY8Pq0JLM+ei3uIp7RxRazEHGbdehXBXF+b/P5
q9/Sjm8O5datlOBlyXjzEK3xTc70rz8vfcHsLtYZ6uigGoDAU9aj1ns/xp3e12iq3Mds89y846C1
InbB0wDlgtnQY5jw+H3d934kacTFPKt1IBJdWpUN3N7EciiB22wrv4jrop7DNQjRxSr6rCuS2yY9
dKUf6wWm/l97kh2CpgiaqswAwoVAbWc+jU3lF21dzLPt0mTCvGqfBXq1O67ZyYSB3/Xm4p2rcarj
cEBERAflG2gB31fD8OXPJ/HCJUEd5zQNZSxZ2z7jrf1iV/4xGaofXku7YOdo4tGoBnUGaIwTdEx7
9JmTKxY5++AbccvFOkMFfG5kL/tMh6TfQ3U++shCUt/ydBQHnkDmeslJsNeFvgYi+B1R3vpJJwFL
pk1WhnGVtXpcv61mBrNGKfP6aAWrHmUF8S8+hcOuR5Lf7gYpmo9iIygeKdZ/rQe+fEy70e5Ry7en
JszlbdPW6zORMeTbK/YxghbmXjX9tjdCNO9GsMnsmqa3h8H0/LbqB2iLzTO/qdf8L2VkcEvWhRR+
V8zvZvmLItpE8iRcx1VmSZp+aIX4GeahF8UAcdHdPLEF1Gy7PosIxKIxAWx3Qzd45gouvlv0VTFU
Kc7YaFDKJRvbdvXgx1RHXHz3JDC8RKCpkqVFASJvaEGuSdMc/LzDiUVt3RU0Z02XrWt4ZCutd7lg
ftNuxMV3KzVBjKpa2iyEqD2kqPiTiKp//DbupAysDmewFyQyK0L9LU3E3Up7P2kD4uKvuR5kwzmc
htXFzyKQP+jM/RIFF3+9gm1B5BYmqcNkvGnYcUHh/8bLJC4Cu2JjmE+GFeB5pOqeEtW+Cydhrjjn
hVj3H65HFkwQ/1Iyq2nY3q7z2t5tgOr1kAXcNywODkHcJbt5Svxoc4lbKA1U15QT0AbZMNGpPFqL
MfVEhohFfuY630Uvoo0tmexJ33UICfQ2YphQDXrlN5RB3BrpurJ0zCWeglNVfQ7i2Rx0ufmJZhK3
RLrmfUehS1BnMRkiCEuSclclfrO1xK2Mbhsa/YSWTabR8N3lDW0hjsE++NncuefTGJWCVqInoAL9
rVpiuhNj59UTSIVbFYXkQBBhmkllZT3leNa/2+J+uXJYztfrf65drO1k4QZQSUrLogM0PV/jAzG2
2mOWT+/1kNL7WFrzqIrOKx3CrzmXfAW9xzXGlCqG4qpPpbyPU+KTkGNlJyFvADbD8MQos3Xuml3U
pTNk7eTHP3/d8yJvGen8znjhURAF6lbJKPDkK+rFQhySmt8S0X4Pt2u1y99X6lu/4XhtVyVVNG4x
/oCRk+U4p9WvLumqp6AF7UEwleHzNhfpYxHyMd41E2neRWgo2J20kX6Kc4ad9OFcrfswL5efkwnb
a1M7F7fm3KUgLgotAcY7q8LN6N3U4zZti7x/V3Vg/NpL1OzJzRDT6q7HO+W2ZEP0Loag8bdurdBM
0c16F8xt+V4xlh4Au9b7P3+Ws2neMhl9/VkELSo56UBmG1uTQ0tajPoar8YnDpRzD49kS+M6xj1s
IyFukpm2+1VgEsJv6068AMd2GozKKLCYTiWmiOfukIM01W91txarB5pGtutRdgjBsTJuhd0txuvd
kQoXGB6jzDVirg1PXzKzXQrpJrCbR1fC0YVP6tJUdnlp15QRmUXbvFct+TengZf8FjbuhIhQ1CgK
SFQFWsNwVLq43oEz9cqL6c2SAxZ3QgSZ+iFIVQfkQwHx662ky75bI/64tNILfIqfcCJE24H4NlZp
k8mR88Mwyodpra4dmUv7d3wcTJiQ+l0mibl5Pt9z8HbvGx1GcGbNfJ4q2L/jrlUVIQVXtcx0mpjP
7Vw9RcHYffFyKBcU3oAwURLIBGTAAoUAnosvxQgcp9/ijrfOwKEtXTdj5+e5RabetTx48lraxWKX
SzwNPJfBe1TB011N6nzHuPnx58UvXO6pE8Po1s3UhF2TtePSxfuib8hNGkb1F6VB0WVZur5bbNQe
//xrF3zXZQDK0W4r6USbLF+t3GsyPJuW+ZnJJQBaVVnzGjP1mV1LtcfFJ/ZjMnpGBheJArxel671
DM+KSfRpFqgoQKzkmvbmha/gQuJbiRpQN8C1oLN6zNvhkZvuTkX8WGFSnaalTwqaChdAvvaDSEgO
D2iK/BugEe9EN3rN62BtJ3RKwBRmCGSe157+iUl5V4jk+c+n5kJu5WLGpwmAsQRzACjsaZT2y6jv
7gkAuLddY8XXIubNpz//0Lmj9Ea24MLHOyg3MLKINhNFAu26NoUuWS7W7nbcyHzfrXrBZNyihh3P
SQMErpmujYH+rgu88dMuGEkkXVfiupeoovfT+2VeyUc2xqAPnIruZhwDuwP4UuyrrgILe1IEe9rV
1XPaseqd3AI/gI5gbogniC5zio/YhfRb1TZ/Nb0XSTPOhxPal86CqbpBmyBm8qaRYNLohvjvP3+3
C2HFxbeLlWqlNqy9BeuHOhqjXT8rLxEobNyJ7Drclgoyr4grTD3mRVIfeJWON147d/HtKFmrCX07
pJBWkn1jx78BvvKq5aTCBbZzcNQOcuB1VpUU8wrpNO6iqr+SzVywuYsZt2FdNqooGjR8159zOIz7
bW58d+4EE8xO0SAcEQ/rkd5MY/BjrCYvbQ1YxUnDkrLUc7rgewrCY/Bnqm+mSHxaEFj7bKwXr8Bp
UnPf6rXJioVEN3meJntwqVe3fofF9U5Bw4jViBGrGYJP0At6UOG0XYl9l76n45/9Eq6rjHHBxetW
3inB23uU+K91qy/kjqnjRK1QpcYToM5KElfHJIW+QZgmxXFtlFetOBUuwjtirNgmZpss0mCYXtqP
mO70iy+JUwHpk84avkwVeh398zI0P1ar7ry+qTuJ1tZypnoemswsrDxORtk9ZmgLv3zLHUabu0pB
UxAnZl5suqtiAVwSJhH9tu44EpTbBbS98PylsXpE3Cxx1hMv+j98TceTCKq5tIfaYpZUQAkIUu+I
xd3vt3PHkSCwqya9oJACEELyjtNW7IgKroHQL6QrLsJdh43GiyhpoKMQ7oIp+Trm5kAG+bkW9ez5
Fzhp+1rGLYr+cZNt4KQYKgjWNNV3P+M4ropxVjrqXsCP6u4zVAO6/dSSa4OzF6KMC3NPEkyiiWJE
Gq3rfoepoGWX56NXWTsVLtdl2MbBYizmmGQYH6Be/nmlsZ9VXND1FCtKDUd4TLfpm9E3cmZ+wcVF
XM8hCs4SNMBZvej7dq6fm3a+xupwIaF1IV/Dws040aGG8osc5KPuGftcRF15UF0HWnBSl2BiTCOT
7FhX0h+LtbnfS97Fg/EoWKipFwmdkhiDPAYyC1Cx/tfriLqIMA2YZW5FhCOaUnaLekd8O6rJ+vmW
iwiTWrRQiFuaLAjo3TTk3W4SvpmNCwlLR2BCYkuQNjVT9NxQFR+omaYrGcKFa9YFhaXFkCRJWuIR
phdxl5Zr8SQw6/SvaRGU9n7Gd8I+j81CrJrwFwyt2XW2RYWvWzxt74T9ziTxEA/Ih/uk/EfmPJtB
e+y5cSfqTzMa1dVgGvR70d5c+tu6Sb2kOVLxHzJMxbd0qKzMhiLojzSlNyGLPW9xFyI2TxvQ/xI5
wsCDYRfQ4kl3m1/+Ef0n2k/tPBdwpTkZwCkHKqL6b20BdfA6LC44TMVrNcQ1nu4UPAl7k1qhdjVl
hed5cRkxk3QNjYx7mVVp/IlUc4tHu/DST0iFixFjuGUrXaE2VvRhs49p0O2SQl9rKl/wVZcQs265
1fac+VGwVt2X27jdBY2k+6Shgd/r0gWJRSNN6rUd24zEpd6NEPoj4TW08qXtO55aUIB80QlsUOMf
2m5nkmY46mbpPlRlP13B5l4oi7losZLkLYbgBpT6ydYf+dbMe9uFFskaDtDM2DdbaC9FMHxs+vrp
lqxzbesIo2aiIOy0llze8yr2fJy4+LEBnPBtK/EUn9r+VtV/p8Ny9PMwx4GnrQnKdE5qUCAm9jjF
YXIb6Pyz1+L/AZANc4L5HTzb8pGpfUoLfljC5cq004Vc0EWQYZBv1nJBbMgplXvCxu4QRPab387P
R+rFS7yTayt4vtXZEqc/Zb/O4MwUflMqwkVUET2OjUxHFFZA43LXxvn4ELedX2HFBVQNgEfHXT23
WW/yeTeN4kcZGc/v6TgtgE58pozUmeWjuF+gMHRYSbn4hRuXMrNuB8aGBDBjmiwfNZ3rI3QjPduh
LqAKc0fbwAmeJaA+LB7KdJBPphTGc+vuewp6kb0haJzNRv3idHlU/Jo4Ufp2UdlF9tlZpaSOahxz
TbcRrVaBTvgWQheVoY1z16kwvZJz/65HvFFEdsFb1bZsJMBQJVCqbbtLqyLfNYzwu8mM9j4ZIDEy
Yhom6oWR+7gN4p0kDCN0dWnuJMT53g2MpjcQcqS3+VDzfZiQ8ilKbXxYLbEfBCgKQQqVh3cQ0Ulv
1Ejqm9ziXbRPDIRADnTd5mOR59HNLPr22IkpJ7tKj/EdszPIR0ZoWBzjbf1cBp28GepFxTfhovpl
j/Z5rnd2mcHJW7Q9fW4qCm32ZQzkdADCM3hP8w2MupAzOhJynlyuMB5zK8e6B06+3Bjf8TJp76u0
DzFvteo0/xbbUH6C6h0aHCHqn184NesTuCjoPeNIdAhh/RMI17srV9WFYOaC28otVatscNWCOimj
dDt0Q3clRbtw07rYthksa2kQDmh/TJW5STEyD6HXlh2TYCruvaKlC3CjkRmWpsIZpXzDxIcmX1U/
XsMPXTLN+e96EYoDFtcMXwp5N2Nivy2ROjaz7L3mTYU78Ss16KQ0npqZBBf97jOJqdeoSipcHNvE
NzCWrSgommaN7qRaIeSJ0+n3GnGBbOXacwUFclRwJgwictAvH2du1NHvgzrxrBimuo/6HjA5qrp9
ZJOTAb+L3yPNHfFNAsZqFFmR+gXFXSq6co96i19Gz10k2//j7Eya5Ea1KPyHniI0AEJbZWZNTsrl
ue0N4e620YDmAaRf/071yoUrnRFsvHA4MIngApfvnhPFGrm5poMWzTbdJNV6BsDjBVnDyYK/nInh
CmadAiB+3NQGW+0gVJ9QG0s+/nnM/9vnfg+/3EXXQFdTPE3idbskKn2T4Fz8A8/QydGCxcv3TYaf
62baDnMfdrcJguFNa8KkOAzRxu6r1tgS/xL/ymuCcffdiuqgChlvSuDvXXUmMv57Guv1SsB4fVPj
LkvHIpmsBNodj00QqPYQ8y2GMjlenI7D/Px0Gg+wH/WabtytOeZJYxiuF9UjL+S5o8UTt2Hk2bZz
IMoSbeJnS6JHo/Yah60G19OupV6rkLvKxy3yPCEuYBXqaCabo2CPgCmyXm9N3C01Lnq7UJWmJWT0
khBmLQo7X0O8zkPcRdvKwphZp4hOXdZFB9mm2EWtuXbXurhSnEtLCrfGTI8DUuRkmz6UlaW3G1Ci
E0jkiecjknnnDc6IorENDIAarZ9aPk45lEDkeOipXt7a0SRX5vLr+yt3UThDGq725flulvFvUwFx
cNW3AVKkdrqyR11YLS4Pt+KRJ8gKWkLuqdkOIWpwATGoFiU5nK41RAB6PziOu3CcspG0O82Q8GX7
ecVPy0udXPkVr+/jKHV8ET3/HCMvteGcBdK+YyOMpbGWmUEqy1Q4udWLV7IJgnkvOvg/uuCROFvA
hsOuj52ygW6ntA4+/bnnr8tWMs6d9GG1M2OBZFaP0RSZA86fUKkq1hUigHCpAzGup7sxG3SV7ynZ
crgkjyKooRv+5//+0sA56YkYxkPN0pcIJTT+Xqn6FoHryrXhUtPOWaFNNj4zhku+Jsu7dIO1MKxz
B78A6wql6mHAWXXAN2knSL0k8/zJdleT6f/lIV7ZcX9D48y6bTLAMafbQg1L5EGyD5NFNVhe8b3d
c9PS7h+d1pM8SIN08rFMKtkf6j2c76J+J7d0lsFntdZYJ6OWx1gm8cMGjAnc/8xz2NQOf48yDr0y
HqgVfjlBoVdlUshplY/Qor3hc6ehTqWevCaIC3ukO2z7+m1X0PBL0jwjG8+D3SuZwl3WIwHHsBcJ
KzDMy0Fv3SeyBJ5Nvwwq/+sBv866jIpHSBDux3keqjMyTl7SAYy7rAefzBCkGvfHImuTp9nS+W9d
p7VfvHGpPQNRHmjQbNUjW5ePvGqhgW818Ty+OQmsRiW0wMkXzEF5KC2qGimNr6WeL6x4l9VLt4yY
Crfnx8XE28nG8QoJZnUlUF5q3AnxPBr7eiCo6qVN8++GNz+Jcka/aOICejh12oVDKviRBH2UM67e
zmH4zmsBuezbYghArw5H2q1q7iU2KTxUeC5OF36jcTbuldXlo0x7dcjm6JAOxnjOFCd+pzAdsmrJ
ysdVTd+nuFrzRCXryWtUXKIJeDCd8DkBH1P2QfHmqcuG935NOxtqXbdxy4hF07rtD1nS8eOUcM+4
4uyXHLX8SFezQGRV0x9sc9tDjspvwF1mOulpXEGvOxArKs0PUSAhVNT3m98cd1GpIg1rizMSeq7n
6Eyxij5Wyzr7bfYuJQWl9UTS1RZIdNanoj9mk5eCIeMuJFXvCXbLYiweCR9uh87cbcT87TVTXEiK
NEOi1tgUcJDZ0iNh84YKc279zrUuJNU1w96EETpe77hjkAh3nbEkXkKdGBYnHJJ9REJT43MuhQnP
hlThgcdM+h0LXUyqGlF9X61VIMamlLewYd+OC9Bhv2F3FqhKeTrDM06KWvVPQbu8WQfmOctdSKrY
Ua0IPR+sobrF3qZRpRL0o+ckdyKiXfaYobi4eAxYfEejTt31Nivu/EbFubvyXmGnL/vyMd12farC
kh9ou11To76we7qAVJY08HQ1aH0yb7fs+yx/evXarbyAx31ZjBGOE4myd4wtYiiv1fteuhm5lRf9
mjYRiwIcD+uJvKPwqMjrOFPHoav5G7Oyn6puWzHIYn0MlmU9LOvg967K3bKMGTtdAcqleLQd26FI
vK8nZdvq6DdoztrdWBvZbWLqkWLQpmKr83pRflHHZdWCCF95IBxKKGHZH5Jgf7BJqDw77qxc1ipt
VEDUIx/LY0+WA9lLv+3JxdWyxaRIBEVoWrIqr9r9a1IMXk+f3MXVwgHK1UGNtuuRnbNy+Nm1kHzw
+5bOsl0MK2o4c6jHeFBl3oa2ujM4lfldBVwirTJNYGsyovXZrDlUGU+tXDa/rrtAWl0zreKlVY/Q
LAyhVhiwwzLDJNxrYFwiLQpiOEpbDMw+Np9h6fkpmws/RT7u8miqyxrgfxpHPJDqd0S2nwqSar9A
nDirk0ftaJpwxWyJEzwxBg8G3JjfmDxH51+erDockOI+5NhWLR4fZLjHueGL39MPT5zVSVU7MLhW
qcc02OihNwkOkcVIr6z955//Sk7ERdHgh1VDvyMLRBVEMseT4ZgPXNvjDvkiz5F39leIGGSmjuJA
zDDJBHqs4NBiPO94LpHGgy5js9bqsVtpe9iT8sMUDX4HSRdHi5cI79c6zkSBg8xWrXc8yvwWqUui
1Ynqqw7P7yKF5B/qp7Llbk4N8cscuShaU/LV1MWWicD2+tCMUXoc5PbJa7a7JFo6l2TAQyde2fl0
kqV9M6btlVG5kPl2CbQmriFU1ptAgCpob8jUmftKJvP9ymb6FzJV1Y3XT3Cf32HD0ki1jhkEBNQx
sNsGNRZPuJO7cmhbaVK+45on4Oy5PFQwhb1DednJq+cu48ZVxpugxyFbbk14mgeI6K1tkFwZ//+m
3yvRwMXalj1VpV6wVJHgrY5hGHYP9Vaxg6nX79aMCD9hbAW0O8vcyOUpJeNb3YbyuGWQnOky9b4w
jN3arVkPeJYFz9HtH7qE6sMw0PB20cUXvWj1gZbDXTSPb6cKMjIhBeVJ07U4R5DZBdnFP/uNlRN3
jN0U3lF2KQr8oNgOcz6x4aNf2875gMVxzHkUcLGV8XAsZPEEkOaa+8TzvvHKV3A5ur3SbWmXDTcp
0py5hUZWi+l55Rtfapw7m1U7wCsMsqlC9ul5JvyZDvaLDK7r9NwGRdCwKhN6TMyUaxsG/QEitY1f
DRF3SbosM9VYxFEmIPE6H8ySfcNzv1+wd0G6JFrGaElXLogKFTvOa2nKQ9QG6ZUT/IWN1hUni0aC
x0KDmFzXajxIiLPcGbpUp2hWu19wcIm6uLBxOc4sEyMLhR5acLa88bwkuETdRst9WzUqPiAYw5oc
BfSQZ7FZr4hfcsK1oa6yHnoX0mZin9kA4Tnd3rRBy688216a9s6CTWO5aAItP6EW+34Mwr82Qv06
7nJ0Zl8RI/ceKyrejk17CvvCc59ysvr7DsnOpO+woAi5oXiLRqFDdO2B9tKzuotxAWZo67Wq8EXX
pTracuE3U7xPh0ba/iHuivqIPVJ/x1NRGOd6ZPLepH1wGtJM31Ya++Xa0GvpwNdttRh3Ncwki9KF
9YkUaR9ODz2v24fMINmWl3uoII2uyYC7jBo/j2aUzQEYebLm1ICGOsYRKx/wXlce6yQdlhzFxttD
o/b55vkJtszDoqxvoxoOLH+O/a+v5NSlWXBJjpZiHLiA4nl7kvGcnPfWso+wKUy9tpfUhVgaAs8b
ZhIuSkX+UXH/fRiYl5sUS13RfFk1ULkcG2xdRUcOYTfSfLXM66yfugzLZHfwBFPNheriTxRFmYcl
7L/+edxfX8IQRHy5c0FSaYa0Jk8F4A52KvR+i/Kf6ejTOOw4XzZuoYqVqIVnIiTBm2xabiOq3/s1
nbxsGkc2QI0pTpvDHn9qxxmecOvoV5/OfwMDG6yEXU+ZSBbyvu7NfYPF6tdv5/y0siQeSTcjZEr+
JJv4+5rFftHYZQJZFU/JFKHpKd4eKsl/BlXq1XTqEoF2Lih0pLB0EtrWB5rOUCuELJbPkKQuEliU
w9StmnORMVMf5QJO2g611/adukAgSWRjO6TRheWgs8K62SGwk3pNwtRFtDI4LychKFIR7XK5lRC3
Q8kr+fDnYXn93pa61tRkja3FEzTHfZOtt6apwpykcj9qsyPCVFF25V77vO/9fjBOXfYKKpQoqyUL
x2l+QSrBwOi2gEp+1B8ZC+u7MFtBrxbwffrzz7oQcFwQywbZsG91n4qhD79lbfWWRZFXBhBPIy9j
Aod+T1wEYypaPDjmlC1vd1o/+XX7+Sv9ko6CUBbYUhi+iZHaD/2kvsO03uuok7qiZCwtZqaqGPvS
1MmvCyvKT7CZ93KVZqlLZLGYZLut0XG+yfUI0bkvA0392E1Q+y9HZa/WuJcSjdfDzvNzRgCT/Xm8
n29Or83K+GXLJiFFXMC1XgxVQt4kFakeyqpabxMYbuc6GcqbOlqCmzZU/ZX1dmEduPBBLefCcjOk
omwp8phDmZeN+pnaRKR4uTnGev345592aQU4W4AuM4576JKKra/pYx9M0UEHqR+llrq0V/KsNV2w
NRV7moJ7Hp5VVG3gtw+4sNdeDwsQroohw6b1US16Ok3rNf3OC+PisjxVV4wjS3smAFKcta1v21H+
6zXkruoWLYu1huAuEwkvs+NeZU8d3fcrU/VSv53QUC/TsJOFUWQWEK1xQyw+gL9RVx5kLjztQYj+
5UqgEN2I57rDdMlI2OVtQacvRUaTx8xOX7to2E5dvc8nLJYlH+w6v8Fhy09RLHVhn4WHk4WkGBUo
VVLHuU3qGxJr4rc3u0jOsnax2vaUimiTCTb9kLzdwy65dqW4sIG6klQ6LkYYxKdMZGMBiZGNVUdo
VOPGIsfQvtvxVOR3Xkxdzh9FsntMcf0SLCLTe8ome7BU91c26Avzy0UWSxWFTVURJmiR8dMI3UQb
+l2G09+QxVlF27rPVKzt+KD65F+1XKvFuNRtZzfWYYnKYJQ/i3DalhONt+R+oqY/eq1o5i46TPkF
YP/zkNvl0JGGHGlm/MKcyyyuQcKGuiEYFWPqHJm94D5p0t2z9ecB++Uooca2H9cIsyWNOn0z1ja6
RQL6H79xcXbkci1RJF9lCEZB8FF2scCrn1/tTuoaGy/ZrlVdINBNrA7zfl9uxqbwjKIu0TUOM4rW
u50KNQXhUWqJGoCVexkNsNQluuhgu61kFmNuyp/pysyhV6iU8RpzF+jqJEpMNGswF3VbTYdwBiXK
JKF+1Tepi3VpJGcRHDXGfd3eh8jf5TMhnudDF+za2nXsorqlogwDeT+P/b87dI/9IrzLdamd4uUJ
uLzI5m26lyvvbiD/ca0q80KEcbmuNK7LOUblOu7S0TeYrZ3tMH398yd93lxfOX7+BnVNM+pY+R4L
Utfxuxbumff9KMc7ZevKL6y7Hs84IpghhGsT3uX6AIpj8KBMlJ9FZ+qyXQRVTxFtAiKSCLI/inY3
tEquSY1fGnfnAJuMO29CM6Dx0sw5pB8fWLv73bNch+cgRt4loMXzXA/hWmCQb9d69UuRpC7aBf5K
RlDFpqLgEC1q9AFEql/HXbproRRThnVUwHLnx1hVX+uYXrmZXBhvF+6ShYqSUaPXSc3f7ra6XaPp
85/n+aWmnW103mXR9kUZi0R39GjN0OdDF/hxBKmrqKplYdKK9LGAX9vXqAyOU0h++nX8+Qf9sonG
tqV0KGHQs2Rw54CHQZt3iuxHv9adXXRd4x0EcEfEHLVfMqoxywG5+d0XXHyrX1AAu+J6K/AcYPO6
UiovgdUd/LruLE7K5x6KISsRUMDucx3Iv3fb/OXXtvPesw+pGqfMENE16c94DH/ygX7yatqlt8ay
41m5skj0I/zAc2hU6s8t4atfjvE3fiAcu1WFQyzgZktz0oVv6mz2W54uGzbGnI04F8XYQcMja+vw
oIvCj5lLXTSsm00ZStUmgkr9L8GTi9Z+K+g3MAxClxHpk0iEO3mCeOybLMo8T4ouFxavppJqMJGY
CQQp0lUjr6u49HsPcQ0s2yErs42Mkai1PpANqo6Vn5QBfKZfhpUOwEGdRAOaJvRHpor3DRQy/Ga4
k9FqYzz0Ac6PBYMhAAQxgh/94pn5dOXJ+DiuZWK2WETVHJ6ajt+sWeHbuLPqgyZT1VCrRBRt+ynZ
GyhdVvMXr0FxabA+gdbOOqOOspuszu3Innqkof1CocuDbZ2FpgPXsUg71v6d1GHxQUXFD7+eO9fb
fdDpVnVLLMZgs3eJqd91s/V8tXBxMCnh7qvWKBLbEGw3yTQER2786k9SFwgjyZYMFWTcxdy3H9d0
gM3P7OW5xlIXpSr6skGOZY7EqurxoOA0me8R0Ay/MXeWkNplU809LrW67n5aZbCCOj+129SVB4PI
U8P2Kg5FWTX0Ng2a+ZBwVLj59dxZQ2pSpSqiPhTN3h5nHZ8DUv3t1bQLNhXQpunjVoeIhrsoKP+8
NsariCN15cHMGA+DpXIXtYUn7gGVsuTTvFj58c89v3DJctGmZiaSExOGYjFz0RzTauyQwpRJ8E0V
Q3sl23JB1j91+SaAsqtudxWKpCmpPJCk1+912MBYcu/0gUNeN7ekhToZLt5RDF8BeFHaAGF0D9T2
D+2L4vTnn/v6WRsv6y/3lrCp+2wgzS44zEZvecC+Dgv3kx1NXdIK0vtFsmRyE3012OEwjdDgzaM2
4rDgkLz10xdLXeCqtwlLpzDbRbu1FoIRhh0a72O3y1q1vZz7acJ8azbzE5pv5YHUxZWd5vlG88qN
3kWt2jXLttRGu0gzYPykivXXYlHxaQsb+rCMXUX9lrqLXIUYD1XG6Y4sGd2+piUdDxFk4689Bzyf
41/7HU4k6fd1KHlV7iJLsvWEApbqRzlw9k8Aiu+epabAZw+H8dSte3RkFBYsJI0C+IHtVeJ3knHZ
LBWPxQQRxVDs5N8UoTgfw9Izt+BSxCqyc4fHk1BAloweGvjAJ2U9Xun4f4a+rwzebzpeQZT2KNbd
xTaFCmJmEMCwUDc/z8XWHWXFy1vaozDQ2KY9SLJHuc6q9lBHHUy6yqzO2SQ7PPHHU5HzMUhOkLHF
W2qxwoeJFNt2W/Vh0hxlOzZeF1G8Mr+MGWZtunjStRU2mZbTlOFdew83v2M6jDVett6XPXuuQkfr
rSpyvMyvNynhxrPvzyvxlyt6GIyNDK22zxQN6jk3nRdc+W3XUKd/2biOgSFPOzfC1HiZajXEJWEo
4dXz1IX4QNxm9bQhDgURTIhlddfhD7/w4DJ52bbPRZl1u1jJ9m3QpQZPSp98dpjU5a1awrhRUbsL
uGp9X5/2uvrHr2HnWjSj2GTk+4TA3DYDvAAY0tH5Ar9LzwGPna8Z7hoV3cUuCEQH33DT9wcyLtdc
qwlaeW3VOymRRa5t38t+F4zMcQ7nuva0xd01UuFS605Aruch7oYBrcMhXuasGMJ8pbXXCQx6+i8H
JkAdwFZotolhVvRjNUXbE5umwGsuQjP7Zesd5aSJA76Jtuj0SW+oR83I7FczBz3fl60HlSZdGw2r
GEn0dxyN1bErIz8tUuaiV6qugNENFnUTzVodJqPlLbhFdWWjeJ0+gfDgy67jRJPEbTFbEbE6vbFS
J/qYlWF61jWtvtM0Hh9sqkASZPPs+YtcDkvyxPQQdFuELRBshhG13uHmlTGBctLL34NkRjmQSS0C
rMJyL5MouqEoFPY72LrcVUKMZhIqoyIeI9hMlml6G+GN2rN1ZxsxfbQB32CTqFtyp+cPwOO9wCsI
A7wclSnJ4nnvyCSmWv4blj9L2OL5rSyXuiKNTVeJm5lo6X4D77Qxn0340ycYMxe6CtYd1SbxPIGq
fZPWts8BX10rLX7e+X8Plcx1f9zasaIo0ZtE1o/jDe23+QTgI7lLYO790K4y/p6q9VrV+uuRk7lu
kHqNcCku8EOSnUc5bbL1nZ2m6pvfMDlrWGdzb/c5GVGTs+z34NvXHHZWfrASiO+Xc2djnUIdVjMK
uIT/MDIUFPXSXh13OaikraOpS8kgUC3zmQb2W5kFfpsVc0GouV6zNWox5dtp6kQVs/74HHb8lqor
atTRIJFBsI4i61CrRsMwz2y5+S0pl4Nqq2IZLQqfBGJZ9SbdgZLooPcyNWfMJZ2SqQ6smg0E46q9
giL3gkIIO7/z+6LOPgtYrtsz+KaLvp5vgrDROcwr/WrPkHN7ORNTXPXZtLJB2CoN7qYqa243PXmu
UReiSoJISRaXg2jb+AOKEA6Ntd//PCoXMjMwDH7Zc4syJ3zKYRBJPLE7adO7wazYOrqDTLqnIKKn
MUu/MmWKBz2r6g1pAT9ttrn2jnBhl3fBqq2wSPkYOwge6a1HSYsmt9PA43/aorBnuLKqKDc6Md/L
oaj8poILXMGcGuZuPOtFG03TuevG/tS2ZPz45yG9EFFdlbgF41ZzHHVFCIr7uAbzl1773QGYS1yF
ZqmiSc+9mNrPFgmOvJta47e2XeAq7Wg8ZC3pBMw/j2M0ozLiWt7n0pA8//0vt9DN2g16FjWGxPAP
NxH+8BtqZ02Pfcq3Shu0i4IfOMzXOQmIX7Eqc0mrPpmCjDLbC4S54SaFWukpiYg8+HXduQ/VtJP/
Hc7Fksoo71WTj6gx9WzcWdQ1NNYWHUSdMIe6DdN82lrPzcvlrMAqzDifJJ0Yi7A9s2Fcz3HnV2fL
XMiqiYep4CVtxFRG9/s6f2rsNaXmC1PQRawgp91UMt1bUTH+DWVoKh9M+d7rW7qEVc0aCRpk6wTh
8cc1sOeK4gzu17ZzPu5AtYYl3uVEQFil86av1BlCAqVfKHQZq8wuJNQx04LbZTiUutoONtw8t0UX
ryp4t8k2zlpBMvk9KOWeL/Pkt/Zduiqu4qIseKIxV6botCfBdKyj8slv1J3V2cmZoOjxedTH8A5X
lM9jkdz+uennD/fK6d6Fq8qElFVENy1Q6cD+6nhAj3THO8EEm9QrFdkX5rpLWEHfZ0uk7BDJSfAR
ZhYQnM0Cv/uai1gFaRJXlu1aELvyY5COCoho6ycpyFzKKmzYEqlItYK363ZIm+Fhhyn7laV0YeRd
kSw6F8y2QdcLSDlM72YSm2Mq+fBGS1D7Xh/Xha2enddRU1h2It6xnPZprg5s6IpTacPdC1lkrmBW
r9bd8LnCmmKdgGny3bKzKxmXS/PG2U6LLtxxQ64bYeOmFDAHlafKJvbK2FxqPX55CKjq2fbSTr1o
IEZc9zLLA2o++427s155mUBDKOgaUYTNfq8M5ee+t/II3+drjyIXbuWuk6OBCEi4UtmIKOjDD4Ex
usyT2kxvyoqDNw4qdtqKmF2JEhcGy30Jn6p+GgcIyomt3d6y8u9p98Mv2X/PMr+cxaDKwJSyfSPG
nX7Ogu5dUl9TkL/QaZcfC0cVg03jnZjSSZ/m8bwPsZ+iO3MBr0DDZBd5aZw7ui7Nm2p9iCLpecFy
Aa+5DNchM0kj5q6AAkSw1rkaAr9Ugst4wZECEl2QghE0+rlx0IZryTyTxy7jVY9rP8Wm7EW9SaS3
sri+n5aVXun5c3bvla3KZbzmOE2mMhi0mIHA8AcS06I6gJo0sFhIqfqhae+nkcFc5msEqLZufash
ghvepvP6oV/9zNtQ2/0y7piJx3XSmVbUTf0d2bS/+gASQF5xx2W+OgNAuu9wCCmyQg8HzartYz0p
lEdWUMX0O827SmDNomsZRTij2cmsB653eNzJa8pIF9asC3/hJIIymC3WIkpIdojY0px6PrIr43Mh
aLr0FykDmjXzhP08G4Y3xsgWFrsdPK3wGl+thyhO+9ut0dEVzuTCDu/Kg9GpC80+rC3e3qIOpgcm
BiaHIsZIlz/+/MEvDdfzUvklehJFI40aVWyRQZ3zGN4VMVV+ugTMhcK6SU5wHkbjpiPk3ETL7cCq
azoxl8bm+Rf90vPWTJmdwx7LAGoup6wY/m3IXD7UcayvfOxLY+McH5oshUXNFDVCx+YwSbgPENt8
9Bt3ZxHPmdnKoJm0WJn6UQT9pykYrhyoLsxRl91aYNGzq800YqBmfs+AWX4ZUO2p8rqmY96VQwvf
UO7HEjMX51qbVY54OMdnoGV0y+xQHjNJCr9Q4dJcK293hoQ7QkU1/Sjj6S6CSrTf+c1luFZmq37f
eo2MddEebZG8ZfXcnry+r4tO2Vajag6+cUKnMT9mrE9PNdRWrmxkF2amS0wtJQxJ4mzRgtrqMcGd
Jc/G+btfz51ZvxQkKgCxaNFZdt9NrMgVnN09v6cz7ct2D9NO9rUwhL+xoXlo5sXv5u8iUsu2VDia
RJVohwKSZkNn82ia/W4SrtljEGdkqVNTCVj6NAfQPsFBRbvfFdRFn5COs/OyR6UYW/m5xj1x1/OV
pi/EApd8CmZZ9hPKEwUMykNko8te3pN+nB9M2EVPKggiuHHr+qvX1HFJqAwKTK3cllJ0fMnu4Bup
Dshnyivr9ULAdwGaYlKa0XovxTLL7pvZ5vFGxdH2MMN38krovLCuXI6GympTpZ1L0ZYS5TlTtR/0
EJGj3/A8/6+/7Fiz1BzKtgqt0+1+7WxxsgOb/C5YobNst8nYfmqYQk3H+rany52cdj+zH+ZKF0XM
zpLoRIkKxONBK5bkATyU/WJC6Nx1a1TOtmu6KWGy5a+6gIVoWnzwG3Enb5wuekljkH9gu+knOY2P
TdL+5dM0dcFbSVQ/81KjacPvFt19iXXwj1/TDlgBU2m5TmpQolwm6POQHVc45ofn0d/wvMQOveyC
4Jzq6Wia6X6N+i9+/XbOknFgQuTQ0LSM4k/xzvq8CmCJ5tf4c1T4ZfEM2KtXVpVKBEjZnSyAZEgu
lH5YEf0NiQrWpSvjLDjTsH0qiRVy4V4nAeryUKpFdZiycXDmZZ++nbcufasW6bXpUReHihejmrkv
lFi6ZH3LC2JOQ8aJV96VujzUFqQm2jqqwENFz9XnJXRiw+jKOeP1rYm6OFRRYv00CbpeLmVQ5FlA
hrcUOs4t5P7j+XbBi/YxyoJrN9vX32WpS0IBvVx5tJjgXA9BSQ826Mpjp9j8k+uZ3SDZ1t5s/RAc
dkILr5AM1ceXUzYKYFtXpmVw3val+xnwYD7iQiG9qg+pC0hFdo2UnRb8oKj/PhXqKYXImddacxwB
/1fIjjaQDsZewn5CXr87ljGNr2yCl76Ds45JMuEo0gZKtPAjEw3r+5s9musHrfEapJNsyRuU9T/g
rdYvwQz88OVnYHLJ2nmegnNrMYt5BcvOuvcr6qUuN1WQbMXsRW4tsv0JEp1P/aiunN2e+/d7toq6
2JTM5qQCh5idl3X71Jjqca82r3MOSlBeDkmxmjJoUbIgiNzSvDfbl1lSz8nj7Lmh2SAt12LPJeH2
kKTsZ5ONfjgjdQGpOLZTyaA+dV7a6V5vssnjKAr9dhgXkVoItJCpMvJc1829nsjXDfWrXgvKJaSm
Ik3mVSXBGczkv1Fv+ts4mv2UQqgLSMFOrhnG3WbnOWx+FhF44RH5NK/DGXUBKaIxt2M5YgvoIcvA
9fotDRe/t2D6Gx+V9UM5mjY7b9X2FUYz79be/OU34snLGU7muZQ2pPJc7pAJ3ZP1+zZSdSX0/vcm
+8rSdPEoPVDCFDaSM8R2WrFF6Xyzznx5VNUSLg8lLhG3A0rmcxjsyttU0eAJIa6932BNCW/IcTF/
RdmsnuIIJkY5BI3IYbZzxvN+red/CcpgPqZdUv9TsZ2oPC5q9m6p2lTlbcOQx1FZsvwswQf+lYQE
bFMw1Bqko4lPWnF9mHm4fC94v9/ggQFFwaZp3hZFFCy5rWYDY1YchPM+yOYlLzBlRMfIDtPsOD4w
xVvoKenQ5KQo8DhvxvQNwIvqq+VBAXlOvtKb2Oz1WTWBvg0gpnvPjOnRJZP5QXOQDXz55XpSwBci
SWAJXU9lvlcTnvL9nB2pC4dtdAKnP2byTGHi0hnW5UuMIPLnKff66wJ1ya8+bYt6ee54j5r3nyMu
e/ewJf1Rpo16VHE33/35v7mwLbiw12T7kQ6EyXM0hLeS6w8GR/orP+FS289ntV8O2SXTkL9ZR36W
Id51Ar2dKBn8TGOoy3rphrMdyIQ8syU5l5J+gj6h30HVRb3k+n/OzqTJbVuLwr+IVZg4YEtJPYhy
e2g7jr1hOfYLCZIAZ3D49e8oqxixrCpssnCqIDbGi4vvnoP8TCPH5NLQJE958BpQeq/07tdph9B1
SkzauCVYPPKS1yiBn/hWPOpxpgcz7n4Gx2HkbFaRtuOse7igT9Fo0khsbyr433qOKft5TJcdcG4d
RMkFSZlnulf00Fpa+R0PrsAWs+Cg43pPLlNot+PV+urQ123vd3VyBbaKVk1BCb32Sz/mP1RLv8Pp
9cPvV9GN24eLfYX7BIEqMuWX0gp9VAWzp5jDX7tKYN0jTbA/7xDPv/NjN5aVi4E1SMusUEvPL2tX
MSThzLtQx16p4NDlwFBcLoZSYdfZJjkeermeiiX2QwZDFwSzoRgTE4748Jw0Dx3pXoox91PbC12l
LZSmMBgxY3StSQSkCJLqFEY6Of5+gG/1+fXf/7WVhXqNoBqAqGgco/wQ0L5K5c46v0XlgmBjF8P2
MQ7lRXR49oMHiE13UX3y+3RnxRYVVVf7a3mJzAwbFvJDidxvowydw3Uu16HeNHoFasZPSf/Uxr3f
bcXFwLoC7nHBTuUFRk9vUGILQY9weO/VIS7/FQeDmcVy/eoIBdYkrw9xEviVAIQuAJbUdDd9tctL
C9+ZsgvWVMDTwG+euPwXpl3BcyPkZW3li9HzcCxJpfymuMt/qY2P0BQo4suqzKOpuD1USem59F3y
a0yqsqlVEV3UqjKu8+dk9Qz7XeJrLVXURmEZXfhSDKmhyyMb5Fe/qeIcpR0tKZwNquhSj39Mwryt
W+u3ibsKWxo62iSuVHRpFFa7ZNEzEcYLzwxdg0SNnYkmWwdzxCm4BPYrr/dXv/5wbuNrTrUh9NrX
QUQuNKiCp3VAus2rdReQajS8y4ZNRxfk8kIIAyzroU7onUD3nwfrX9yyXERq1s0KqwegbxArxnLf
zEwOaxUVz7BxQfgeyh8yiMt0S9YwI6GOvmEt66dtxN5T5j1XaVGT5RTxKcQzY4DiggIH2tu1YyXF
G3WTH7aqp34bqwuGcMiYR4tswstK0+ukHr0eHkOXAImKuQ2rBu2SKFqgY9KS1FR3rrE3jkiXEsvZ
iAse4zHWYZ2h1pKnLI793MtDlxJbOiPDkm7RBemO7xHRX2asRr9Z56QQDazKI8pkeNkMWY6KDMsD
D/d7CcpbveIEDnVZtSMtivDSW/Ea1l2VAvrxywO5VNgqKcx6wMlclJYHxJff5br7JTxcKiyYYaEd
BiK8SFyeIUNjka2pE89D0uXCpCwQmY0QtYCc3v9sAk03wf28fkMXB9ubGnrjFpCfEl0AwZy+hWrE
XcrjRkFY6AJhDeND21jMliuElNqrEUUcwbYopTjfDqZI+LsiZ8NHksMw9ZBPclApfK3ko9mm5UCn
fvObtv/R3xp7SwKZs6tR3EuwdxdUVnlV9IcuaKUU0gvDNovLWPKL7toLzQvPpp3lkKhtjkyX8Aux
YN0CGD7zqbqH091Ya66yF/Y0RWbD2aVT85FHzSPdrd/N1DVInLqwGwFHsgseUk8qLLNyDe80fSMj
8B+WWSg8KEj0dNR2Bjap2998DPvjXrPG7+LrMs09U6aZRMAuCKSfdzqevVebS4e11VIRiGSxy6TR
JxF53zXSb6q4KBhFICBXu9ELT/I5jQOV0b3w295cEIyEqus6Sjdsb311lOUcp1CwMX4vdS4KFvCO
oRypJJduZT+2oce7iLrz4TcmiwuCsTkWWzzv+0WVcss6fZ3kk61SK4VnFObSYGGz7uXcsf3SRr1O
ZZ5/6Sp57x59I6vpymcNw2BUkfQ7Xs86+9GIonrfLH35JVxV8ST6avC8FbhaWjuSj0KG24rHAPmK
+kqwopNfoOOiYTnT4CGXcLkkttmegqJtD/Ec+9WBwLPq50wDkXjEoC1alzw+TsnYPzSKCL+Z6bJh
U7ztdWFH9MqslzSY5Nse6bw74fuNuenSYXsz18OOS+RFYbM5aGqap1ElxaMta3Znr7yxw7tIGGr3
Z5kYVD4XLVgWCHsdhpbdu13f+n4HOAlI0LBuI8sl3mK4btNOX6Cqot7aXHR+8bdLhOVl3cOEY1wu
vOz7pzGAjHWFTPbRK5J1tZUgLtNCIhu9w4EjpA1jX3g8+8WaLhDWN20Fq69mRdFKBVEDGacDbJvu
zJxbw8p+nvMVm/sBtj3rhYStfeBwwHkkGnXLft3iZKk0kTTp6sReosQcBzW8Xcx4Zzu+9eHOYrU9
l3mnZ3sxwfYuacrkwIp59JrswmXCkK4bJ9GR4dJMwXE23+EL4/WoLlzJNibCyDb7Ol6EpHD7NO1p
sbXfA7JwkTDbi2llWzBcRNAWB1Ek74Oq9LO6Fa4HZx8LnVSkHS+l/FQTPePaU/v293Vf+FeON5CW
oIABbc+i/aKK8QOqW71WpnCBsKbu6r4pqxFcR6BSyHn2fGq8Fo9wibBSc6S/wmLEDRN0RMnIIYj6
xOvAEC4Rtq1GF4O9fnhp90PX5udo4uzkszAx137u8LVuoQsCV58LTMbe1CT+tsnq1a9pZ2HuPeRS
V5TbXXLIu6QVn94p6Xf+C5f9mvsZx2iih8usyf9yG30kzeKFPAuX8ULmeKiXCU3nY/OSb49kGr2u
i8Llu+YwLzsJm+hLSefi2HSKHuDZcO+x+tf7oHARrwamyn0HK9XLiFewN9zQ6OGawvfbCF0RLCTp
2iYsgu6yyfUjM/RN2dUfveaJS3MJUsFioy26S7RF+0OjyY9gj/2KWYRLc+1719cVqgAvU7H+xQCm
zNPdYOtWjztHZpxLafZNtZc1Xt5EQ3fYltUr6S1cnKsKyxq6+6u5zLA4zGQk7TOh2k8AUrjmfx14
j1mAWbogtFUHVB8exQqjPq/hdIku3ihFGRL1FwNl5FMn2vkUJz1959d68vN+lS8NHBpW1l+2TT6H
4YXb6E6I8uv3Y+ESXcYKVuENw1xkXgfTqbctyJ6RzO33GMa276ktk6d4afbOb0W5kFdcS1h60gn9
JCJyyuNZHupx+ObXTc45ykINHd8obi7xEHzvTazTpM+135nhQl456kbpHkh9KYb2E4VBsZLUK5gT
rrtmVJC9V1OrL0E886d5DI9NvkuvyF+4jFe4KcnyadKXMQSTPAUoEk4IMoZ+Xe6cpNgfk66dK30J
NemOrR1QfQl5fs/WncPUrl2poaltLnsRf9PtdslnqAX+/sv/Sc7991lGuJwT+KNEogjVXNA781OU
d6VJezNsx1lo/QJlL/UQ9nR/Nyzx/Gaqxu2kaUufQxNU2PviCX5gqtHH62Yo00U0+XiAFGOf5dVs
6SkcQH2xXm/obahRHxqBcKCtCvsGjrN+uD8UbH/eF8gMw6ZeYfXyLf5hBX3s580r1yBctaySxdVG
4d52Gfs8bTuYa4az8EvDCxeh0mJfe1ohj9SwHA5c/du89vQnFy5DpXhiOfayLbOtfmrgg/t3ubTl
j99PmhuHnwtRyb1e7EyrPQuU/aFHeVyY9GMxhEtPzSLvkaWu96wkHLJTdISmFaqT/CwnhfvG2a51
siYqjzJACC/gKJe0aqs//LrFiQlIuwLA3vSeQaC+P6younwcY+EnCydcOCta8iCR+bRl8byyLBe6
SqHoMXsBHzh1nDWkpyTpdBhm62z2Z8ordWjUvvnFBS6fVckcj9ZFHWdBaD/GSOqkpcwDv+3R5bFi
mBN1ZVhEkDrhYbogkkyrIvTTnYMj488dM2m8SPbRvGXgyfuHZSzrhyX3823Ftf/nxocQImtjTHm2
hPGXwqgHMXZ+BdHCBbIqMmMrD2uetZBp3eQnk7d+Z6mryoVngCSKTMIyLrH243LgB6SV/S5KLotl
+YgAA4aBWVDNWT7DY5vEnkUBwlXlqkyUG1zXWYbK2e04ylgcK+6XohMujZUksWzLfmTZ3tPhsLbI
MOQQxb1zUN/Yc10iKzGo46Y2X7NWlM2fmiXL+FTupCR+mQYXzwhQDwaNjYZncYnatkSlmtR+ILJw
0YQybgPcBXZ0e9QNKV2ghHgV0vTadV00AQZwTbSZbs3IYte0Lcf4OOCA8ttcXFhttQxOD7Dkympa
qBSSmecmuUet3hhSl1UrFliK7E2AzbxVXbp041NP7CevXnFRNWk3waELzbKel+LBBCgCsBJJB7/W
nX0rWXgN7bxpzappY4eaTc95MPpRyMJl1Yzao30uYpZFh2bjXRoVg+dEdFk1PfM43HPJsmIVT9DL
gl2mvvf8cms0+c97udz6OKn7KMqaWX5cpvwBJX33hNtute1EFlZ3cV2YJc5oyd+hovg13GK/g9+F
1TpumqEycs2GoGiKw1Cxq8R/uMGPw2+uOJFFRDdKh1hgBUGWEw/5n6u5+ezVtKsvRRpTRCrHQYR0
DMxJpjaCm2Wk/K66rr4UlDiBrMEhLgsZLkEFno3eqXWdn/y+3ZkuVcc4Ny0iuTYYxjTukgeIM3/w
a9uZLkUDtfRgnFk2rzaj0/K07bvnbuvcdPs9jDa5WZZBUHR9CMSMJ8xkIZ6JTJcektMKCJaiz7sN
gEeb8+pjEvPAr89deKjfJUS8I7NmzRTzhwQh76nWa+O3klxokI5KQ16o37KppCLFO/uSGoJaLq8x
ddFBSCpWMINVa6ajpQLqwYYng8cBv5yRSzNNIp6apWx5Rkj5Mi/2vNnY98udfJQcSMu2KFiy0BJ5
luVmnyK6Cr+UPbtumf96NdIWDkXwm1uyaodL11SXzadYDOHRr9edVUql6PAIVnEcGMkxyskJrmBe
pR7CRZrGJVZCjXrLqi7q0wB5nQPMj/xs1YVLNeHWEvXjhg+XQ8+eZbLpUw6lCM+F5OzpvA9lVQh0
Oglr9UzVPGS53u9JEl4nxi9SUi7UFNul5A1ucNgEiumBkpj/aGSkX/k2D3f+gGug8qufSH6eNWQa
mgCS4jQbYpO8LRI1HJtoiE6rTgKcIdwPbhUu6CR7mJX3S0yzuC2/iLh/l+fcL8JzKacmsMHYG0GB
wtXkLU+4SYspivwSXy7oZJnAtU5dW1/i90QGOp0H8pfXonIJp0GFHQSuljWDa2n9STfl8naJOXTG
f9/8dQx/NbbOmo23mcRgoZdMB9322lGY2qQwdu5OTc2C48718E4NBeofdFnqP37/m/Evf5P/R/5i
xVEF4a45axsaPm4Brq4qCB4IILfPcPTd3k20Ryb09z92Ixp02apt4u1WDwIbamg/oAbgWyyV3xnm
slV9VC5hZ3DKmCU5zO34V9HtnueAS1ZVcAXv4ZpkkTZoyoPtLN4OEj9fEeGSVWHcEMj49zZjdTQ/
w/rNnnDX7P1iWBetokJ0MzRkbDYNEJ24PkTBks1zIbtQFW9ipAnA22RN2PI0ofhPsd6Zlzemiquy
FbK8W4Oe4sPpEhzXK8kyxNpP60m4OFVFYtBgBLNeF9DBWQKbzmRZ33vNcpemGlbYbjSwT85wga2e
VBzk6bz1yZ0XvxsHgMtTrWODIpeuWTILTbWPE4PaXNpUeMelUwktu6nylDoSrtxWMAVbjkrIJVM7
+zKFU5pb5LX9+siJxkfQcrUxkc2sGsMUqig1ONr+T7/GnUO+a8MG1O9icQQUBga48s06r15ZPu6y
VRZrSddLP2cyXpsT3E1apCjjHz4fzl28Ss8tQAI7L9lQiPFx7NYEGhqwivFr/XoE/CvghCHBEsW8
X7K+KKID2a1OSRIOnq1f5+u/Wm9zGKfjIc5mu+rntB6h/a5le09C/deRFXctMedxlm0DhfwMCVzx
QLAjXwrRJk9blNdeJwh3USuw0eVii2LMloC/oBjg74VGfo6e3EWtDC2qqK8x3VlXTadwJluKKme/
Z1bYJvzc9ZOWUz7l+ZQFYmtfWGfsUz2F8Z2I89c7MXdhKylLgkNqX7Jt6Np0ZfK1UuGr15R0iajr
gR3lU2WzRZDnSn+1hV+VC3eBqETULAoJW7J22drDNu0s3fncem1f3IWiIFrJNV3QJ5w09kS2SR0F
as+8UhXchaJobVnQS2y8hG1VZuYSYvgwDvL89usS+9dCXWZO49HWaB3q4w9qH4dDn4xe13HuYlGy
lvUaEGWzPqGfIDL5Eu/Ebx66UBSm+GzqCn3eMm1OlcnfGRJsD34T0VlCwigoWxE+ZQpF9IeCDObQ
mztt39i7XCxKh3MNakPOGawN14PuhuZxncb6qJbKLyfHXTYqFKJUxaSmrML/exiRdX1UTegXtnMX
jjKFIWu/J1OWgGu5BMH+mVrT3kGKb/SOK3e1W44rbUzWDBnRun6CzF/zviZ99TwWLLr3Izf2MBeT
iufWwA6aThmrpidDxectLr2iPQiJ/byc5k2L5mrwkbV04Ok0BENak+1O47++ESLH/3PjCuLNBN7B
2B9ViPr6wcrTss5wbQXN/EonZg6sK8ihz1Hu67UQXEwKFVkMatTWZkM3sMMckeZEit1PKoC7pBRb
wo1CKmTIKjVe1jB5xytzJ512ax45K1iJpmNkQto4Mkw8B0sP9H1m3bGHkNCdCOHWTzhBK0lQsdbE
eLBLSrb+ryWyOi0zVl06GHkvjLpxH3eloRLIYbVswj1W9tX8fa5KcppH3h4rtdHnIhr5U7iRxitQ
5u7zZjBjjJu9qLNtb3+Yqq9OEcFFy2smuXyWJNBgTYbOZponn4tuUelQoKbVr/HrgvnXIVaCYg3I
Go54JQz/h7rxM4qG/vZr2gmT20ogjTddjzDwPG3KjW3+6seO+pmicBeeqiNV0k7GS8Ya1rwt8hKu
n7b1qrbhLj1lqk6Fcz6OWbKmy27Uj6HJyXe/jrlurv/q8xheHFbPckB6qv2smXo/tMnuOZ5O6ovD
KgBkwNZms9rGdCzC575mdzKCNzZR13CwnK7Fpn3YZkVOpwMvM0aMSm1X07QOl7cqzveHsPF78eQu
7ZSbCKlliMdloOTUgdMyTKOkUU9+Y+BcbSWRGhrS25zNvGi/IiFCniyFIrZX6y7txDdpW2owCiNc
wN/mW50/UruWdzaE64n43/Qmd3GnlYjZBpLO2SQ23qbtkvBDDAeZAmAFTjIds8BvNrnokwjHBGqD
ZMzsVWiwhbNUyvLN3Mmp3TgGXPYpinRg63YfMhJt+asysBBoOkMfpgQSIHd+Q97oK+fgD9rAzHtS
LJlcG3rYYhREbcwEbxY2V8dalsVDi8xzmiyUQd4Rt1bPnnPWOIzfyVRHIz2Ha96ddnhmn4LVj4/g
LiE1WMv6dbf0HBQlT/M9BM/sWUnCXUJqaQSeFkM03pSNSSHv14aJ34ng8lHRwKOOUzQtI+ieJJPR
6QS8y2/NOSvabLu1bcxsJvcFoQSHUHPW1/F657HuxmR1MaBNqaiIBbDmxpZznvZjW14KE/NMrwm/
E6VeJ8cvFraLA9UB68iqkR9fI/U33ooOaoK6xe+7558E/q8ad47jUg/w9C7GIQPyWkp0PCjm7fp2
UMJt9IQqwe4pL+rhedkqfZiKTj8Qq/MTb7X+3+8/4daf50T4cd3oecEoZaGGSmqSfIvy/ptf084y
r9m6TmYbbRbQFV5OH6rYT7WZu8BQ1e8wTRQTohhdv4PQB7d+tCAXzlG9hEAmjcSDRRgG75H7/CYK
PzM6/h9tK1PmqKkasBaI+juKUYs8JvVffl3tBO/G5vB03vb+6q7+bVzfs2DyXMKuhWHTLGaekpKe
tdQI6NYT1/LO7fjG3HOp75zytTFbga1HA2uIu+UgFvPZq0dccLKW416KHG0XswJ/OBoUQER+TAl3
4UYUfFSctqrOZmO+cB1mihM/YI279BSfSdDlsSTnct5epQg+xXN9J1a8EaO46JRqo8WYKSDngvfz
U7AjchBdl7zomYRHKBrtH/363llEeDYz7R7n5AzVzDSv8xeoW3/ya5r9HKaPSL1XcKOk51ya/1Wj
Os6wlr2zG9+ajs4iqoJ1C6MlIWfUwPyPxPGf25DfU1G41bZzEAZ5FxWmQJcUpnvpNQuP8MSNTl6d
4gJUWJ6Yhwwf3uvunUp62GjK0U8+iLv81ABP4KrPQ3KWy/C24PPTvPmpUHMXnoI8nNRJjaaTVR0S
Hn4rInKvgupGh7voVDsI24lR4LM5noZl+z3ANclvorhKUDXvkkIlnJyjpP5omu6PpDV3Ippbn339
939dQ9XCoAA14LP5Tp+tko/DGPrdf1wdqAF+WrHqrz1SfmuH7ZyY6E7q6NZHO4uSaMNsQ9EfrK1P
yXRYtXrwm9nOkuR5FfSIfK87Sf0Hqfd06/xqyLgr/8Q2KIYOCt0xVMVb09Sp4o3fPdYlpYptLkMY
gOlsJLZLE73ux70c75ms3OhtVwFqF3G0zHXF4MJYfCyDDfpp++Z5uXTJqLJkCyeDYmc5518qK78k
9ep3Irtk1Jz0y8rtddX0+YtZ1CEyxG9qu1iUbks52gXTJJ9xn5sKBcWwPD56zUGXi2pkUW8Fio6z
QXXqCer9/DhX/N5d+NZoOmdlA+SdBJpiwcv5i22G09rNfqJJ3CWSkmRXVVvvNWhDnqRci7+6ZfWL
3VwkqVIsyoNCUyCpQTrZ+XFftGfTzllpqjVXiQ2qjMEPSVTpOn7xGkmXRopZq2W+omEUdWCDbQ96
TvziEhdFCqEzCVf4eT/b0PK0ioYVlZJQH/H7cOeauAaszkMqq8zO1RtaNd/7qPeDqLjLIk1ir2OV
VybDAgJARYDS8hTyYJPfaLo0Enwu7FKTsclsXe5PUcH1MbK+KR0XR1qLepThWLdZVXVfB959H+LF
T9SfuzBSE+S60avZz7AiidKNWZIyJfxiNpc/2vvWsirW+1nz7ih0/onz8l5a4cae4pr99YkmA9Bu
kwW8/pLvKHsfdeh5jSXO6iRjkrRtO7PzPK1rcwiHKobcfmX9vKWZyyDlVmGzokOT5UH4NYDeRkUq
vwifuQjS2gRkoEVs8JKcQ/OxG9cHruS9ctrwl5ki5ko8LSMZIWQm22zruvbbUgvyYWhn9VpYyR99
NgLmCj0l0AgVyc5Nti/b16bSb5giXuwXlH1/jjwH1pOcosw4k61Wb0QXk+c67Oc70/0ffv6/mS5Y
hfzcfDyF1boujcmg7K2P8ar7B96K7aFoNnpgobCHom9JnlI1TZ/2KNkfF8zhb0uwTH/iWaD4k+F8
z4/wNc8fa1tG39YBKY6IDqV5hEbldICDDs1PjITDsVBj9LCPofGKAJgLOPFyhiYg+v2Mx6cjDPvq
dFhr5nWZYC7ftHG1hWKBdmoy72mlu8d6ulcP+I8u8a863Qmfq13AsIK2baYCbMEHBRr6CGXGOX6q
gMl0hwnuMOGBVD3U3+D69QTkNegOQZCvBysLcRprgaxgOFXBkTUJrVKUdIwfeUNJlhdWPZaFJcca
siaPMSrJ/5z7JH5BkToKyZWUwzGnGwaGXqMawwX9Y5nz8gHCusObgeF5WatxfYZaYZvlfX/v/eLX
ex9zoat8VHXVj+jOSP8YFpmR2c9AhrkweQyPlNl0Y4uwRJD3vZ3WlE0y9nrbZC7SpSZrJ1ngu2Ee
8xItf9aeIDNzcS4J3xLcD1CdlEfFEcWPX5Ig9IPHmQtztTXMJPMwqLN+HV5lmcNXK7+zY9waSGc/
quOANSgiLLOuWup0SobqEe49fsXyzEW5NFtj0zVdk+1Bz9+scbtCQMXTdYW5NBcwpVDmpVRZVMUv
ESFATRqvGJb9x7CQrFw3EOPKwEX+lQfDp50Kzyno7Badhf1roJTK0PXv4gAZzVivfpa4SEb9vP/r
SrUCPkYqK3AnSTeN57GuqLwSEMxluECi0zjQS3AWVfC1npDxQZ2M5wbtMlzFpIOt2KfgzDf1mRVt
Jho/sg3C/z93impKURctrvLTMFZvVqOee82jd16xgstujcHWRGViSyC/4wsx2qbV2Pk9pTKX3Zrz
NRSx6IrMsHI9zp2BZUKxe113mItpcVOIAv5leO2kKj+hBnI7aG28cgXMpbQMhyNdgGxspptgPbUs
T1JUg7369bmTCdunLtlXrKIzslbTc5js+1EPzO+JmbmufVubLM1c0uQ87aJ/o/Ew80S09MPXmAtn
6XKD0jRsxs6DWO2hrUKezqUNvDJ5zAWmTDvQeoFA5Hmksj6MdD+ufenH9TFXamor4pHG0Zacg7ZN
0krEX8Numg5eY+qKTY0D9HzgApycVcDLlzzgX4No6v1mo8tLJRNt+oRANiAqq9e85cupCfd71VfX
o/IX4Z/LSyVlM0B6Oo/OKKoUD7Hg5RkEVX9sO249h9UJ6/uOBvVakug8rTM90p5tH+U6yD9+3/X/
lAv/6i9wsmN833tOyiY+D/HI4q+o5Ixfl0aStNwVPU+wETlEHKJxts/rd8IMsGca6fa6lcK+n2A0
+2OCIUTzIEKoe+ZNwx/Calw+xCwnbwWC1QeYfpFPVMv60Ua7PMxQiH5GSQDssXd40/7+j7gRyLi8
TlhaKmxfh+eQ6+4FYmX8zdhGkHLxat4FwKDPDXQmj8KzWPI/+6B9pQhR/Zp2AgIaYMpcY5lz0NDt
vCf9eigieS9SvzU7nYjAJBJCdf0anqHOoVH22Uf7gUUD/UCVNX6Bgct8TSyEs9Y6h0hWFNuXZE62
U9yU99Jy12P6F7PTZb5aAm9DA1+ps8Kb+Ie6L9bnCptncehnOfID6QaIDUWC3dOnjG783vXf//U4
hMfP2bZ7H54Xmcgjalq3x5IH9RGSJurBIEz5fmfcr0Pwqz/Mib0J3eupWvA+xJqZ2tdWJNVw6AZD
j0kz6EMLFfJ042H7WuiQiCMcIxlK3Gg7YwTHAW4F8srdsiEUz1Fdic8qXIuPdb3J90C/xjYVveVY
j5qA3NgXPP/Bgf4a1L5PSFO+raageIQC1/KxgaDK82yGckxJYaIMaYNPeyWKU1u29aNGQc3QpAm3
9FFuZnvseWA+NbwNLm0TTUsaxrxK20aNnwsGS847nXOjb5wdz8BjuFF9vp/NbKCkSM16ihW/kyy9
NcLufjfYAbmLOjpXWNWPECKoHkIt2pOuh+7DqLbqzgvVP84SvxphJ1Apt7HqjexwNECfmDx3eulh
+AFeIl1gQXQC42Q+Q6qg/47iiPBUs/J/lNUipXprUoWHkMex3JI7WMKNDfI/NI/oaV2AGz6P7f5j
hCpNmmt0rddwuUBP0LfQ/hMDO4s5+rrqtBmnO/v6jbFyeR4eFHUVNQjeSWDW1Bo1HAhZwjTeRXIY
iNz9JpwrBQSj9EjRvGcYqpofgnx6NLEnr83+Q/+NRQ/p4ZiesZbiv7s4yR8GqFX/9fvO/zWczEJn
i5/nDfJcMxXnsJHyj5hM65lXkb6IKm5PY1G0D0uXbOdYJItfgtQlAgdit8jWvThXSL+eBabqEZ6K
ud+VymUBadlv5T5pce6lGM7KGJoOisrX3/fWrXXg3Aa3NuJkCzk/m301Jh1aRCTFkrBPv2+eJ7eS
sK6ZJRLeXaOQMj63JCoLcSgr6MMOh5bwQLBUQuiEfNgXG40/FPLY0qTVXq1QGmDVEkBMSCUszId0
r3EedCms7UwVvSvwuGibwzDS2ZbwRY8SPNvt7bjR+hDEvBF/TP8swXRa8Yz6dzH3slhTPCPM+0sV
1WHxHWIGNVJTawHjCJp2u67MC1NLcxo2yR4LqKgHp5G0OCxWO6snjULf5FSilvPPKe+HRzzjX1i9
VbAiNDB0tp0JyUHoMjxCvhHCcLTEASwnlMA99UESXhpoC76niuTiSHZVLumc1+UDBJP/LlSw/8iv
EjvNPFVpT+T0OY/X/KUtmuiLluv8ti8NeShjqKIve66rv7dxG9q0WaMmfztAPuNPnSQkeCxRpd28
jecR0yMdEf1pTHJVBWnNaf9Wqno4jppUKdRZMMZbbZPjMIcad13eXxRVJZyY+y6to+a1q3fxf46u
bDtOXQt+EWsBQgOvDD3Ybk9JnDgvLJ/ElsQkBAIhvv5W7uM5iZ1u0LB3Ve2qhxzfAYbRyu1lvyRN
xaKuLbt2HV74vCOeMZ0tP014nc8xLGa2x7xvdlM2dKRP8IhvnqKG60u/DklUrPACL7sDjsCXo9vT
6Rvk2MhoV0P+K2ph6Sa4ZGlFhvRHJnX8p8nSLxY6cze1en6juZCmwDhSrEvox7oKCm5aDdOyVHPm
1lMr5AIJiI4agMkchoLztkxv09KnyADpFVJOZ5Wn68WrI42f8miHCF9t3vpLOzc7+WHNZHkdmRE/
vwa6/8Ohs7ErN86Gi9UsueIFGHzKsYW4/jp5CWOYyQP9cYVGNF/71kjh4Ty2dHlQNY5N07oyGnsx
PiQCP1oQbbbymGX8rAcZZ2WPiapTI82ALN3VZ2tUucUbeXVdr9XTuK/zSWO9P/QBCYgrmRZE3PGJ
V+OiSUHRlIzV2A/z9MI70ccnulgen8Y8JezU0j2fm2oaDmACBUB0Mz2NPFrFjdrGqrfRWhY/GZEc
jhUNKse4HNXY2Q6fxPbRGeBheoylHkEl3bFsXPtTGhY/nzBAK8nH5jZ9PEfNiFwYDdn+9CvdQueR
DGZI6m2RgrHYim7atvEhTeOePOwgpvQffchEPyR6wV8d8EzoC1Js4qgIeBn0pDQd2Ykscy4ufmxm
UY5xA4FZMcVI0Sm3JeTi1ow8l+8c2tj5BKU7fHmEwQ9Ux2AimBL4PXPNCzIgYOcFsTfzJ2WnTH/C
5GsBl4fmbJNPE8FCPIt129idMVOLlLdp0MAbJrmC5XYImN2eO7HKup2jBqSulXbjxZJ7z372hJDp
3QZER76IbKCoWGKB7ZmtyUQux5jx/atNVbRh2tJrC0P3PZJXMsCKoUpU26qrY2pynySfW3ITcdu5
927Od3GBIFNHP+SQTSggzcJ3AUVGS7JScD81b/ipcX2eLD1iXngSifFR83hZz7BcZGudDUs8fu95
tq83nmBdwxZ4iHhtUxamn/DXWik6zV5hHSMmIz9P3Zrb20GkU5e8bQf7Kz5EOtxCNi0yKbfZxqss
ENJF2JXDgmD8Ozftv3kSg6mSc5vAm+TS70OQ9xMkl8mFqRyVO3Tce39c93zYvCw7So2uXLxn/07X
NYm2n+PBjDtNq53IQ4rTKNDaaNO0d53GSNXPLWMMDkBszFlajKNvMllglA6ynR5nxXDd8Z3alxmz
R6Zu8mahVwws0/59bMLC7xRiJk96VrQ/9x5/Hybkh2lquIEK+9KkiKjqizbpUnNBGRP8UNFxi/sL
Bg71Pp6OXMBSPfR4MY8Ry8AGImF2HdgZFxHmBpJca3f1ZvXjJ0fKJ7ukBqORhYZxhSyWmc1zNS1d
n/w95i1az0MC87q2mGe+hYIpGlVySXQ0lPFg7PphUr7Hz2M/diOiyzEoLeEzlcRWAqZigJGWPm/j
ozgSgwsqp4Nu/sMkr49euU2S9W6EM89+zoaei4ekSzbxpzVpkvxwsDQaTy0jrvlFktmnt4Fn1r1m
LRbp15ZGG78q0Lc2LqYoTbL/4E/i5gs5sii+X8ZtHwsKxb/95Nu2BVWQDQGbP3mql+RkNGTTt87F
bH/wlqA5KvpNiu5jdWuTP4qkX9T7jo2wqSLjfml+iKCb6NQ2PmWnlIddPmgMEESlJSGhqhrSjMB6
L/LRuZtXS+89WGz9Aewo7S2ml7akXapGpzlwlhiXSfwHSXixrvAPDV1X/dscSygbOO8GX6RjOse8
TllCuwedIvZblwccOba/x2CX7qMdaes+3KEjjvYstOGHMKJT34mBSuRz7TUJpppFxFZ6YpoAT6qd
mxLxAAe5YX5J2yhe1GWAH57wJWZJnb2syu5EXqa80eFzgFwd14OmJGtqDH7mgy5Ezya6F+wYNGUw
RsbUcVa4dIq2h1RY3RRj3mQct23TLDDCZbObaVJDF8DEUikyUpOd+bq59X3RMNKhZ49EBNhxhgxK
ud/tSq0LJVs3kOVDaDAIVogwyo0VbEwisWEMSO/nphdm6c4NRiZlUmmWi2i8Azy/kpd0g3mgL8me
M/vRDuM6TQXpEqXvjPpnKlVmOumHo+iF5x1ml7bpYJXY3MhVmYOTjM/tGCFLCW51pKVXmEyG7sKj
Mdm+aDwxfvapjqazAvQkKnqw2ZcLH1oUTLteFNWnxPBG9iBlNjbWrN2OcO6Z79L3qFHjUu+ryL7a
g4/JJx820l2mHYEtLs3Ssnd6fE6jncYF65I2OyNFWYr7XKbxjiA3KvZwoUdC7gRcrwPuaz90p2aO
tvjHSDp51CyPGtqeZbp30UNYoi35I4Y0vmRZkrVngZzatoYD90K3Mt+Q0nfTKk7Sm9kDvIJKoHQp
1ETWN89ykCOmxodtsxiAIOEarfNYS7/CrnZa4XC4wUPgnKOMmn+DxoVwDV+ZLOI6d7m3eaHGPee1
IALKp+JALMJ49agscWroVq9FDgfMFwEN1mgLVFU+G8+hc2n6mhxsl9GJ8NjudwMzun2JkgUWdrC5
TlGuYesm8OjgZMzVfzIidr4Ize8SkZmrSmEwhRM2N+9+yuFOZpej01XLQyquNFlmgT9bxmgpIqBw
+r8uNJi/ODYVqTtU1oz8cjNurieI/Ib0tZmOuLtuTmABMugTQGy4lrrhjCxyi08iuuxYL3h/e/dy
MIq802XQf0E64TJsm+MiEa/4xfmi1qXw27hNzwS+3OsDn1RonwjGkuhT2AHufgsEMtwLdIqDVsXW
Kwp76p6EcEIkw2I+8ySJ6KmXLhbv2cpX/42uEHp/a+QwN39afFbUOx3nh/rdOI7IdAiGD8WejiFv
DUYn+97F+GYxGwsV9xrDFUsWsH/nZduTEoitDoWJMy6vAvj2qd0NFE/wb5r0Oe02vuCs2Lv2qWGr
jFBR9jFSLiFr0PkAyUi9CYEgYspiZDyWsR7m6NtqrJ58DWKiodOl79v+nHOBq9rxRuSqnPMxIijO
Dsr/NrBgI7Zk2+TjR7Z5qq/pflBTpPC5Ph9D1n7j7SARstxx9HEn05pMi8LHazzcMjGPkyq6Vgz2
MW263iTFyhD+i/s5mtMFLy6S7XGDY6laTdlOIRT4/xHEVT1V68uCCwLHH4S0zbwXctFjRcK8T39p
E6IXdmTo3gfY7N2PKNPdgRMtnQ/gdVkkv2PVwv+Uw9bSXxeBIrrAKFmIHxNnBcjYJqe5fGAIA8xQ
MmxGrDV+cX/pYGSwf1d8yv1+s3ky2WdvmsCrfu37+AWFgo4xStkFJ0/REDP+uuaoVk7jzFbxMueT
8udl5c1DJhzGhnMqzyi5ZIfRk7jLhzMk2CR5OlAGDvWUYl2ZesaM8WKvGzV0sqio/+F7Ktmim15b
u30tvnX8Pw+rhTfPUvGJ5hSH2SkPA4yGt7TZ12qC1ejfgIimUoNKPLkFXjNNOYtGZmOJw4dsoW49
BnjsOVuBiNqrRKCzrdHg552ospUM/rualPSuAiPrrKyi7BAESQDrnK7PNF98+oww2+hdWy8gl5Ho
DERJwqg78YbOGH4iazchQxAJVMim5WUbzSyCaxSg1YxWKhsdzLtc7m5qJ/HHQphVU7m3UZs2VbpN
UcKLocUkwC+bZJGvIrKPa4fIcd9sN7v7FoEtrkElu4Luivu0XnbZTL+FnoSvO+wI+irwJda73HJP
+xKUj6taO4W1yBZh+mKI2L/ouhGuuCna3anfPgyhSXIO4l8iT8n3aI7ecMgObEbvGnWhPhRiUXyR
z+me0cJOMFY8s05RdQv7TMjFI4V0RXA5LFVU4eQAumU5wEzQb0j36eaHAbaYaQ4XwBU3aROTgs+d
wfUIjOCO9f9SSzM4M9bCr7QaiSRpNXfx/q69iM48TbOncQ1RVEU7/hvYO/m0mKqeTq617Q1rhd1n
ostBQrkQlW6byHUgYfve7sx8Wznt9gJ+ZjnaNQCZrkjAFoUihl2Qyb+zLNtBQ4zTJ2kX4gGtQ3Ji
5/0odpmzF7GhxUJJAhu6BG3hWeOkhRTtyDDC57vnhcw44ffmIHfaDPM9dteSlAZROgC68+PawVqj
ZO5wqL79dqGxQ4Gyzwj6DmIooaKez+20ySqhx3JZCG3OXDb+rtU4oESymXIaDL0lCQCbRE0tCjYI
40TWzHC/P+KaL3NSwJOvK0VKfInMQ3Petmx6X7YFhxacxaq24UkNLyqGEmHkBRH+5+zyDm1ZhsLJ
oeU++iWuVYszY035UXaO+UIYRJkGAsADYeRvRCHt3jUQvuOgaOoI+EmKZxA1J9fFMzom464h2v8g
nJOhapRo2AaOz6NNt5fJvjR4/jJNlnLonL1Hun2KLiBbv6xlyY+px/GR6Wh7783iS5vN7Bnxbe2P
lrTNFWGLzV0r7IjzxC4FiSwrhzaRddAE7i0JG2QN1TjKJpXb6IJJ47UKtkVJh0AM93sNrSimBvLp
FjqR75gaA9vEiDwJhBZfuglFIIR3+5GVNBoamPahbQ7QHp2h8WL3UJuYqaA4Gs7SbAz5uoQ4Ve9N
JgbYV9H9v8zOKIDR3GbPtjMa7T/fp0+IJ+PLkkXhNcPg59lIvnUYeTjw0KSmlWxtXPfETn/GzYv7
lbHlm9ynFCs/1SBTGJBkhcVwslTCd7udsgtt5VDDLBsLfR7GS6/ncJQhd/40RLZTRWwb9Sn7QT+1
OZG/jO9YkW7RMNREJeatH5s9nLqhXdidjk130oNja5Vk/fiNSjm9TFlPP5pk0l/Ic4sQLcVQmOVC
/DhMFJEbggvU0zaPzdWnKo+KHc4TFQbTUQOEbjVnDRLow+EctBd2AOaqWiWbc0sbJB5mUx+r8tBN
uDR5IlVt4ijyBY+7NqkmYyjArWULM6Cjdh2rDtdX3RxNSN6XYce9XOg+xPdJxg/3llIHy/2cbpGu
e/QxS41uPcuK5cjVIzm4vJGEdSvCW3kPEGkIf+I4DO8MeoMbi2D2hneHFhFt5QY8AfdkVDsu5m9w
UYPH57wi6uSr0W03lTFqqEfZpjuDpNQhSpx3x/IsE5SY7mjXu7CmSPwaE2HlI9iwqXs8UP7KunOZ
fMrSfMyrQyLDF58e9UUpcNV/MLbzK3R+5pSyaP5qXDwfwDx9cwdtr+LFiFqVllgdrSz7GOllZQrR
+RPhHtvIb/+CzHhCYQLQz5Gnp3SnfC5mnucwhl34NGCOsyX22nPcfvUwEPvPlHzSqCAH+qJSu7Bb
NDvxN+Z6VCVDtBV6PIQYv8dTxrGKwQDENQQxKFM43qqpexHcb9R4y0/EvjWfxs6EFomIZFoyn6E0
Vuu4QQ2+o8ssw5ZvKzbLEv/Sxq+POBSSj9kq/zmDlnv2AsODRRx3WJORP9zN+5zdeSXVH9Y7+h9K
Nv5zjAeOnkyOW3Qf4H7+pRrUb0U6ZaGtJOqkx+1Y1FFmO8nvE7mkOMzdkr52DtVbEWP9q+LYenmf
ogJRpW3HdDk1+3KMJ7lkm7myxAx3NvkHgXD8Y3mBXzE61J0DQI3eqr4kmITgP5HSnfWVpCuEximG
DGi5emQQPjoad/AK5RMG0p6XneNkExnOv+fjWJvo146q7o7Ou6s7mNux6oh3IK7wPuryGgIP9w02
iXDRj7NdUETRNDJ/OcC1XoB4oDfDoRg3AIZEbx6si2Nb8jFEUOZanBfKWJb+VHLKn450N99NAlex
6uCumcsMiT9z5WyzHCuug32x33qWHX+cgxHbHoslq6MwjK8EMeS/IzPws5mF0/erJSj/qM265RK8
1m/s0GSrYvSzLx5mmp/t0fXdBRK7Yy3nHdDeiQ0Y28RARD+895BDP2H4anycOKZ26oYaNdfALNhW
juhB5J0EKr9e8BP5XQqJ0XgmPGFtlbHZ4D3F2spyF/E81YxBY1yqmCv0HNB8uMrNGXnJfcALxe9W
tuBqPJ7iAdrlwuCyQJgH2XFlGZhljvdetv5D02WZCxt68BnMZuIcZ7MDgBICivBs8VAhb7rzHOCs
VJVCIvNRa7JLc6ePHju1g1QjveK5SVZT4tqrzsHw+dEl8TXFo/uIVg/ovUdhcssJJhNOTTwt4cq7
zmTXMc/4r3k1W/fMmUYE+9odIzYEbjZmrwAPVFfPHADZ5Yj2jZXZOoj7Ru0BkyXIKQGszbYteULt
FRy6hM2pUmx7rNHCtZuvGkv+3b9pY/L8Ip3sfmY6VtNL7hIVvfCQpKFEgW72c7RM8GjvAk+e121s
Pzp3oJGmOgDOhKVLB24lyZI/veKoQIigi6wTN0GEHc8zWW9ZnFGHnnaL90pbzZ+mNtr+m92q4dDV
mbxGhwdgBaM9U48gKNV/0K0lFT/WNsVSD5uqRobKYEZjZk4i9+o8Y9ySF52m0Z9j4/wGREKwcyA2
XP8FV7Z/yDTHr9ssB/RCczM8TPE62GeuSHwFBPmsek+eEoRR3sEZDk/WBIPZyjltOMDGcVDkPC47
JKujXuX7lPehLeKEbNeBuTYrU73L85HCwf6XQyBBHdtlRoFv/MOUtRm6dL+PtqI7lfE54sn0005L
mleoemcD7bpZp7MNW4creUVjVkxdKmoDoDIvBpMgIGTL1HRLE9G6YkFlORQZGdyrGmH4gNPFD2eT
9MdfRVawwr2CwevjlG6zq/Mc47531OLoB8orUF1QPS7/PIMiFGtxamE4UjiqM1Xt7DBbjXT5vL10
LBasBDpKhhPsmAZfjTHTeeklBvnZ4hk4j8CCKZgGYlMksceJSrIxf6Qi2ssoE/rPTrpuQ4+h4+3U
xrPhSIXcUfPEQZ5YOuZtEeXIQkHnABO+QiozuOsxTsFWowlKFH2PDMNqsJCwwcJ96q58JewJuDWt
2p7IR9FkWCep5m/MpcCrBNrcAtYXzfAmIwdf5G7Pe5R6bf7/WK6s7SoKuvHfV4EIpPD5Km3hE+LO
ZByPuBgW0tc7pcN7syp3Sv2Kpl8tA3iWLZ9f19mE3zReKSbrBxAIpZ9Rcter1jgJUkFF/KzgLv+9
P44OHlzN1L1GHeKYHq1AnAyadQ+jDwNqItS0iXago5AoT2eDmGVSYuPxsVgmuMcXoNLCq5E2rBUw
fdwD6Qr8r3BTPLlrLHv+IXPVjV8HmXxboL0EWhBPBg9pRE7ufTOTNi3HMRuhx21UdDxbJpvuPJto
s6iQXf4Arb57blaYp9Vs1EJUGqI1V+08745ybqx83THZsZUBHgvfwazNn1PCA0JT2qS90D5pz7jn
cTNJO9wNwMUw5ISu8R+zsKkn7bGmYFYXenqvrFfLXdCcTSDUgDNcVpkPe923of+wALtraRr9y2ds
e4clbPgb0NjcAYDHqiNh/w73JswK9hjWEaeusdnTitbmiq2lfRVIZvtynDGwhO6m5wTWRSRavicm
c+zMBtNP138S+VCCHPCPYwZdwD0IrDH/HfYjARs3o/rGgTEPn9M0hz/zoVJ58vGWfG8l2DGpbXKF
coHdrz5pEDA60eW8H41GhQ4y5tOxGatAij2BfIZMHMQws+h7GyS1Ugbgb8OsyHfh/VPa0KwaaNZt
FxQIpmjToFBTWPc3N/uy3ZC2Oqb1yORx32UsvQpL5gfnB3pWsUD4MGA5RYH5Ik2pQqTvfjV40QBI
4aN7HfiCCw7VnF6KYc9mwA6ASxHiiEGJM+T16V9lQaoUWwRyxul2+9ow/6Nx1G9dYaRu3kJvd47l
tXBTyWjecPB462402vXXkOUogikc3ymyFDKwLFxqf5vcaM3FONF92yMFkhNDYz92XG24jJdDA8Dc
MxDBVox3zZAnryEicEhUUVxvU2rqJAZX1uKMwUFHUBkSoXiNAXp5d0zrePIE/3wSO3VatAHml3e4
ZAaQPMXIhToBFp5k4fmmbbUCWXvtuhydGGw2Qb3PcXObtEHJu3W7+9jazlbNTClulagfikmkx6nR
cPgDZyWb0mx5evF83N74vq596WacIZg44Tc/8OlCQjNm4HY0e0IHBr4bpFk59nQGCNBI8r70eju5
QcoXKAdE5Rj31T5R/3ONllCloJxfLY/6pwFxKSVgTnNRvInesNshF43hoV8ADUvOazPHtV8AIOAu
lOeerB12kG7QlggEopXDoLEvh2NECRcw78G8+kgSi/FLKgxaN70+zgP0nqJB3VsmoLYu6QIMIJ6l
vq1kTAtAojtaTgezxH3O5gIJV/BczjNShcG+blCFVCnBKBXdOb0MptkvWQIydhxDeECzEU47dsTz
RiN9gSSJXvveiJOLhuMM15H+wfU0r0fb/hkxylbiRzGUNc2NLlbTIWo1GB0qk+/5c9fS+M1rk1Yg
JuMngLr946SH5A8WO6mOTJmSkK1pqt3EYDlkKgtDVFw049HUTbe1H0QCMyRDLC+LTlTF5bHgFI+i
D8jNGgCa+iMJbDgjNlWcNgE9FtZF9pdj9HBV9QFrdFm1CMl+UVy7ExBp0KLNvldk5uuZu8CjQjfb
f7DaAzTTrsfVmuwvCu5PKz17xZguApJhK/C4t+CsPHD677GM+Rm0b1rpaM+vIp+jx8XbDzaZqe6s
ArsimxwJn6D20IK0uC1bnn0HsrCcAVp1dzHF0BpEhxYXeWg/08yZC3BI9tLP7vvCe/3WxwyxbCtq
AEwoLQ3s2bruHs6p4jXpNa+OGXjEKWL5UHRqztPCmDAUwfG4asbkD+bKFjzPjVZHPg/Qr6jAeD1i
ancuoWQZi9zTzZcK6gmFyx6jC5XtIGuyu5PPe6Tf0xYuYh/Kj2SHUyiPR5bVEtmO5aoONZCzdysu
wo5F4GOebWhj+TCsS0qiU2AYrQIq5Zw8KDbAQLef25Hv4wVlW9i/AUptDciqMGf5D7Vs2R/aBaOe
YrVzW5tEhPlLB3K4rth9R6dKLcqmtyOHnfKH0DY2d3jcGFenKZQEoLnnST2lsIonD8c8dFUmtyH9
GUhy2Lu0SwbQjcR5ZV9zjJTNuPa2BLdk3NvE/8jXWdlPEXlmQzFOOpkh58UfoNqA4aUv4D69qnLN
WglMNyT579X1qKEzLuQj6M8uqedtbP4/jdjWKXfuu/KrHgq/iDmqm822oQSoy1FaZg7ScdyICJmF
hnQyqfoItsvAeTVRxvpHLRv7hoZyQo3U47gZSt0f4S2GN/j8kmvh1QnGVklc5r2dbgBVUsgZuqab
vjao98bvU0vD+JrA8H8uc42Lf0f6h5/bQmOztg9mmexQ5gkcNtF3gsbKClzL4/g0OnfgScsDaG3R
BQDWZe+TGVQDySCZuctzkoUHzHs28peLTBBPqLZi/RY8PabiWLPJv+nRYjGlKainpCbBp+8gXkXy
3AFkkV8K9n9fK4cSGxZzEKrraqOxQDdrgDBczbwmpATSdETPKH2crBehou+5xyqB/23WKRtDmKB5
1yA2m1KEZ0erHpHo5jRwY0c3ODuXQol1/+YUyJlKL1A9RQU3EPpCS2vcPoD2jZt4/Ur8BAVfDT7P
ZPRh7xXighbWQPqAe9/NNbKLo/VXR6PRf+aAlEQK47x5R1J3usLLdS8trnVgyrieNMi/ZZ/kT9JG
YMThD0JEdB0mtYihaifIze76FJKjDmQ8wgZueaBDcoHeZw7XZY6WwVR8GUT/uOzznp+5asVkr4iP
kiiLELp7/M62dZCljwmmZeW4gmmqhgEuuD8UoC3ysiMSYbLVvvCVNTDLQPw6fFOTgz4iyCNfQVqn
UGjEGZ7QVtAGgoGpiCK5PywJXKaHe/Sk6HaLMYVZ2l8aKKXLiWxMH5D/KAPI4h6DvdLMp11vwMDW
WLL+ZsGH9X9AYI3HzwUHFv1qExeDmGS69zq+xBgDzQbUChxaOXBbHb575dJBi6Q+EjaO6J2Uixwc
TI8kAtpwHvAyZX/FeYIGDjF3Jj1+xXLjU0UWJ3T3CrIgePMo4pQPcQX3EXv8xxLJ9o+er6oDwx1Y
/98ORGC1J02IVKdJ6N1O5ZLSw97kAQIbftMMU8U74IHhfPybnX+dDmQNgoDfnC3Bh0p0RrCTjDEU
2mI+oYBzYvoFvL/jNXZfL7ZKuDDfoErvx1tC0ZqZE+5SLpD8u1L0J4HgnMCTHvrpP2zmNrvFLtW2
sJ747JS0TmH3d4hoLbdkEfAfcfmXVLH+2FD/7A48l6JiKZGcmQ/yPGXy6F8btuC6PmLEWOEwYe0V
5NZAv3VCr82Tj/vN3aIJ6tQ7GFUgPa1Z5qGCZp3WSJqnqE02K/6qvO3yYietxRaVKCtQMloXvQ04
s02N79+vtYY0usf8vCB1wuJjfWwyADofVB5s+g3FV/rXkv0QgBZAoALW9iJ7oCCp0XOA2iDnhs0Q
XCUm71/FpHMkiO0sZqza+jidYSeQ9b8URDbrU472IpQgRrm9KYPo4VMg2L/1lIMELsi6H1NaWoXR
wDdvnCd1nsT7UqB/OJ6CMf4wxYYBj6NsW+CvzxFUL/QEihnBLC0JNKAg2e29Te26l03TN+oCzzgF
VlIF5OVg82Ca06T7q5WRz37GnsX7R4x466QKKxpygKNbeNvTZJtRHMO28X1LcnN2Hoo1Itn/ODuT
5ciNJYt+EcwwBYYtkDMzk2OxitzAWBOGwBBAYP76PqnVa1q/lhl3kkmiWJlAhLvfc6/7x9DpGfsJ
2NLYliULfgLb5FVikFHwouc+E+yQLRpxyD22bpoGCiASa+YToc8DYL8kUjAlUqVRkkBflA/aDVrv
XlPtUrRk/TCjFhbVScrcX48eHvcj+Lr3S4SzmW0BNswftuePzynfLNGDU7uQ2Vp50KC+2T11MAL+
b4/Z/M8k4W05zLKe6g05CEwGfZNS8OijvrsnoITx0c3dhSF/VQcsWxLmeJ2kUci7QmYN1YZTDR+u
Cp35as6hekfLm39XiV/JOFRJ5kbN4Lqoeik+EQN6NZ7CZAziYiyyiouDTSqMGfnLgUoYqYkvK43y
1Sgvqgy8bZ1W414E/lyQNT8xhjBvL3Jjh6ghi+res6lf8Vwhp3NXjCr1GYXa8tXWY/OnRCj8TQJy
sz6vrmjfFwPbwWPBKqTkruukQcbwYozhLkEh77aAk6vahLWuKEwmJ6uvYiEOLa5zhig7PF+F8eTB
d2D2WmX3E0nuxhnfxvU6mudmYKI/ZwrJTqZml6DEpIUTT/kAAScWJ2xY4RU4kgtVmMk9A1y8XhG8
q9R/2S2VWtsMlIViywyHUG5qsVTW3lCdYf8wm6RpX3mr/Onmf2DANbUsEL0PGWN3EV9c5f/RoZI/
c6tpLZ6hdch25HAq7w6GjKs61/i+vFC2frwaln0AUCo03koGC71u1OPo2S3DzQ5UIX9I7cZNnxhU
eU+MYGX629P0FOZQjD8ashsfsZjOdWx5nA9YpgbN2W8MpfGUcnY9usmc+rHvjyLYenMmwU791nDz
u6lUTvlduqrmuEwzQxwmGjD/EAaMjHa+x3hkB+GVD5vUnEBUqiXAuyPSFsbHLwtzeW75p3MXsW/G
5Vzy3TpY9JbtA8RtOGna2i/VzHB33pd2tTobiXHvIe3ZIrB1oZJ4rtZqquKMJbWMZyc7BFyJCIb3
m/tskVnyXoqyEGcGQmMSxJ5KAjdiiLS2W6f1fHEJUkrje3ZTdceqyR0XEbprOZeGItSnPlimF6XX
lmXDwtZZFLYVqkODxLmvliE9+hUn/WFcBj2xjBGAD4GDc+hOLZrt5+CjpnxuuJWA2mt34Y+XKgaV
P8Q6NO52CpXLrzFOY7eZ1pw/hZeTgOoNSf0czpP/YoZe+N1ueZJj1rmZxt9lVhl/Lerkj9073Xtg
jn6zm1GwxihL1Jxuy5XRcWxQlnm/bM4+I4uGkJSRp2DyxLodq0y3ry7OfmNXkm2S/K4pM/zvqxLj
Y5fa5Z1BqfOkVdDCoMiO76tMxILGMAx+ZBpuoRkc+4vmqR/Kus0e3LYuzfvRgkM9l0lvnFUF0cLN
WS9XxZJ5Gzq7kPLa9hmaCuQnhqsqK8ut8I2MHICyXwVquZU6LzXc3LGxei99qKsuiye6hEjRTI/R
JLzw0NXwnWNttD9YH6TDqEzt7F5ZRO88CE7FbLMWffNGZ5ICALQuVVfDEKe+yKrs2DnGRqMSbkkW
WWwG7swhVtshsTDObHNGBdn65i1WE4Mt6+GGy9sPpdZm+liNRdc8Byz0LI5dVra32p9XJVoXh/HS
Mjriafb6HPbaBvDbZ1T/VR/5ybLCvjCrfKYjCZtt29nj1bVrcUlV0h5D6gVAi9CwnSeIltnd0Gxp
/bqWNnilP3lV+ZKrxKy3eTpD7FhoMEwEp0SnV5N9lPfSMmuBwiC13KVTUgWHWo0iPwPxFQyIx7ZP
/iIpFP1bG5aqeUnYES0iCqmeb2Ct9CVhIOvuYOD7gNHjOPAPdd+0+w5QPuMiQmM6hE0/TscSsvep
GGxp75StknKDNLykD9aaIHVnBjDmtUIMI2CmsujNI6exzelpNQYeeyXTvsclwc0nLgjc/CHq3AZU
LHircMoL7UV1svbtxSEyvzq4cs1WBJYelpMZ+brXjVHtShifYztxVEQFfosxplDtr5qd16cuIJKn
bpr0MfR1c+pHm+26oeFBAxkL9FSH1iK2gu2mlxT9K24Gg02abZc4zg8qisWLfcNtnKO7ivVvoXiL
Xqa1zC/lbLfvGstJGhUNG85i2vVpufR96MFXcHX0MUIs5J9aTKu4G1CHpm3VGvo4kXLIr9k2/oNI
blG4xuAM16VU+c8u9NTen3sTf1LvzOYBhF90u3BafdIFV4rkuL5NeU7MMhPmOEm27l0Wmo5/glAI
P3bHyarjIe/rIxhC99Q2hptRby7uEm5Ew9UVg4FN2cM4rFAIvIk9rZpv/gWdqOKqb2y55X/eusgN
refcOa2hwqOu2q7cYAdjv10i6cF/8VQP7+m69Fs4L+wIrpc03VZZFb29W1b2uLNTrSgIjfletGOw
K9JCLvE4DESC9RaH1aZpzX7frrr5TYUlt6OQ01m4VrXDMTlsZsq785Ay12zwHLxPYVPwQCpJENKq
mo2r++rBKhJV7ct8kfdII9Uhs+bqvjVyZ8tZZqM5zsu466iFoiJcw4NQxfLAp9wPW0rCUkGTeGYf
0+FClzoq3Q0pesGj4rLp+AJZ9fxszuwIckM1bEAqCHOd0wFY1e1CiO5G+h1jwXXivtDaRRNpuosr
1vRNKHe2vxWd1VvufsJFZP/ouiJn6UAxlWdbm+LZzrzgewL5lsZ4jJIxCgxEYh/zqo66qrD/zNBR
a2SG43TJRDMdSkcCwVQrAm3d3cYGpKffEaAepHz2nfPLaaTX7BBX8Q4gb5dVPNZE0x/TFX6isuxU
HcxEhA4lgU1ilZm6Z74xyoC5SwCrpNWSa2y614TNx7xeyjX6ncCdcz9nS3/hh/wA2yLYhCCC9Rnv
IaZWGXTSipNsMA+rgDbapqU0mriDl1tJZeKuCFadHtPJmCNF+3UAH9fPjeychJmSNy5PflAzaFhJ
5msi2fnGcgWYhQun6DO+eaODHD514+2uX5u9ZYug3yN0LfO25ko0/5jmcNvSAOkkYwYTMIaT45Tr
pqfPXe6ZCwOrcbC0Qm2N1aom0qYt7ooVY0+zn83aNTYt6mj2hLjE3qTBCGksIsS9lsKyMEMjPCVF
lnTAPiXdUQhxJO78fkAhXbigDxyDgFl9rRIazKkZH+jn3Y9QaQ/LkTtmM4uj3fTVA247mb7RPgjS
vNytu3aNdaXcHJKN1YDIfzdzaTAWNI1g608z1TIPbXBoeSao2yiws1jQPiKLWewL22DqGpao8r2m
e1jrKUsY5s1Wy+RbpwlEB2ztM5XKOPDf5imWjLKpX4gp9Y3TpOj4tjq02m+u28wbDpT0hf0RlLYE
6+WU3/kaeqxoQ5LKIjhtDgLGiZziJiLAlXQ8ii5U+XHLd2x9mDQm22xwhdhxVcIqpGBDaF6SSjrq
Jgl5Mi0QtpeRgtWLuU1nfSaMvi12FhDI8mANrbYQTVh/s7udw+y9QZY0g0iUUAwxXhIr26Zr4XkP
04w3PFKemr37sBL+eg/Il01HuIjb5gKTt+pS8KpWp9EX2j0sqcrp/cx5cvdhk1jZHxvLAXmBRs6o
I0NwnSJTJsFb2ASu98CWXe3yUhuZjdOoKdONl5msrBvmRHpxz6FQx53qsZlELexb+7j03L0c/WkJ
hBWT1mjWseYCQYwYkh6aM14cYNtzOLSdAKJlmG18498d3eOM7ZjFuE5wrrqmSS5W55TJdqrn9NUZ
6uwDexjjbjcTk7/pukUwvg1dNxheUWPd+q6afEQfxpRgm+CsLVy20+qdMumgoxHLlM1cFQZgI6Hj
GRZp/c3GtKN2lfZzc18H/vgnzVS4y7xVq0Pv0C9ELEZddj7UZ4o6MwzXtumHareOS9A91esgDaCX
PGVRRJKpLtuOYS1/GYj4+lpnaaC3rhsue883piWamjIzouLmMqBertLdkuQ55hHMyrE3e8FvODP3
qU1Ufs4aHwU0yGw622DKgU3WtV92HaXEHOOSMdULui0fvZH6JlN44p6LKC1HJzkMjaqSq2Os5s3t
2dcOQLkJLXZxCSis35pJ5/d1XfsLS4I98SIU60fp0c2gONsC1+Rl0ogTf1Lp4/Na68x/7m4YFwId
GvLJZaJd7exCrMhRxrxeeJAsKmk5rQetRfJQrqCVzxUN+4PLpQtDgK9ukwg9r2e7yKW/C5C53ym2
yNSza07RPIJzXr+bvQg7vIAd5HWwOCOj/iF3I2mvggenad902NabDuXnj5eaC6UKeXYHY5yy79mk
6xfeZoRLkdiHAZX3V5uL9XmehXe2a73+XPKi3JGJVJx90/fYqAHTgPoAYJh3xS+CLlQdl7ZYMF2L
+WwA5ul46NoZ1S/tflQYGmhN1eBfK5yh3BDcnZZRVzgTJSNy3+7VW5h7BnJaub4CMc73K+rjsTR8
vINVEubbgij7O2Nu8qtVjnTGa2Iw/fJbonFoxWwfwjwddq1lj3vQkf4drsy4n7IchR0S8w5jaRtu
MbTVv0GjzBjHDNN6PRkvQTZ1T82i5g9SueezhVnlYfbnk+RB2lMrtc/m2HJ3mX437IHP01Mwdt2x
MWzoakNSYxL/ZW4tMf5iLoEbR2fFGSoMF5g9WyxvCcUb4LAixWcObxdjBZTD9tfmuKbCPNhTvVx8
TmGAk6r53qRAtQbfyK9szJu/delhZpl742WGGnoiz2A6y3Eeji4QyNlxiu63XBzjyLBvOvKj6Gwo
q7NL4MnwnI43ok8nVglJaGHz7KiLy1F1G06ygMGjVaeIYeayRTNFhQTIFozHZpibsECbxEWPCyYd
PPVEJtM8goAFRhvRelaPtg3gKCaj3tp9Pv2oxoqRK8OtLNwsY5cddDb3tMVk1sddQdM3Om6+UX5l
c6WaQKcsptVk3ggm3HFasqedkVc3wAD6bXrRRguK0CVNGZvS+tDSN44sqEhOSTD7b7PhOgzlAnFB
A+l/LoUxAG2Yxetk+aguw2SfEVimozGuwx1GmHqThF2wTQloPKnByDdGwdpzZFGCWANzjnoq35v7
0No7NK9kkc47DFIfPnztoV/D8UAz63wErerv9CqaR4aGTF8dTa1Ncl1sKH8skVtMlyMvN/awsRJr
ghnuZkyYBHom66/VwmlWYAb/7vV19zPFQfOINI7heUKoVEY57lnS1nND8hhBH3fDhgGWreOl9tdX
nl+glbYJviXoW3Jjj2b6d5G1sUUIoGdFs75avHOIt0Ni9lSlZn3RixRWLBzXek4N0c5I82Z1WlKp
aKSL2b7QhZknheDJZUMcMxAzqg1LF9g7z5xdvGZL18eyHdI8YsUYFulgooKwV72R9gAExFRlee6N
QQU7Vy7l98BzmcIygtvSD8HK+aMuHmDCmOowKDCOiwqrQ+OgAbKmD+MQZ3QdUfnLDZ674ZdXe/kP
/Bka0cOfCBpz5UWlWfUU6sVrHisXF0GWqeqHrtlTG4ULaS1R1rsBDQ6+aBx1JUSR3curkg4IF2DZ
vhRFcRqqhLE3m+9nNMB5OeXKNe9waHd7A+2l2lL7ypeZohD+D5cbZgyjRGFkEZmwlfO9auR7HXgt
vuN+4CIcvIKtAISkIEx6jh1bE3D1oVg6IN1ssFGgcW1vqCrGjcdMAXxoqPZusYgPGyjvqvGSbOyg
5qbla/W4RSZaoAxtIqYqljFP2fxqApkNEdIY/juPrUBHYc7A5K2mQ8+MOt9N0BD42tEb/BN+SOex
mbzuMV3X5dBalRxRl7MBqqm1/rKCtzphUTfh+SsD7jB0acCAstrwT8tkNY2Wm/UvthzW0druIC8k
4PT+HeJuIbDm0xoeQNQX6CbYoiKi2KmTaMKUdqAUDC5t1iVbhsHgJJ1y4oolAT/xtSEkQ4L1W1O3
/bcED6b1nSiD8HG2FkCNtM2Hsog8Z8IDiBll2PlVbx2rDlQHy+ewW8YUz1fWVskQj2bvn9oyJZWv
CZt6PllkE1Ca9Va97/VskY5rqvVBeBTtMlTjuPG9cv2eeFkSVxm5rHtJHM972nj6D0WFOCy0VLtV
lOYW+0zzYq+B9bI6o/VHNbhXxBAk3Esrkt/klOl71o12Bt5ju+esqvstabBgxsxzhIwcnHsM4Cbi
YMPcsE4QFxNzyN5470PMeAyYffmtnSr3WPW58cGIwa0PCw7oO8xlhMTKKj9OZttdRGrUQJ5h056l
MfJssEPomi382UJBbcsbxUiKlNoMD5Oewojp1/zX9XK9xXEg+J1M8TKRvJ9HSN7octC7z2SAJRcT
eOWaOqreM25T+JHaZdczPnAjIx1VtiV+r3kem5ZmrSgZxWSF01yXvG5+1rlRPxihZxyE364vLfQX
/k+GUWvch4Mq8LoUTCo9L9zZgywf13VydizZFgwfmvCPhz+JAIPVvMHYLAruSTFiNWofPjhdkJ9l
skyvNyTmaqPsf/N9d/xRZlQf+KnW352lgcX7kd4hooEtT4zQltjpBn0y4P8fbyZDbC8GD0XchuZ4
mXWFmaa311+Z6ThPPqj1MXGC6qGw1+Gn0zmTg3nDkw2nPVIDpC9TVmLWJCIATZ3GAmFxELr+kOzc
ORmvkHyEHBKrVhexqwuG2cARHmRUGjTfghHP7JabZrlP+6Got5p9gs+eyTUh8bf+nAcXtGgOEaKv
Jl6s4iNPLHQma4ESD5md/DUhDbduN5Trn5wosp3u3SG4D0YLrqg3yuHcpfguTmxOMl+1Zky1zYTZ
ggD2yi+OWQpj0jAUTnu5SXQBg5MXROPtcV4H1TNRK6G11UvWXCCFjW+2Ygi9C2u3zXaNj4IdS3jH
dIeZSPxWWeI1+6XFKRNlAfc3YUh2Zb5Ky/OsfcduNjteSr4EAjXGce08qL8aV/Y8GMlJL+MctrHi
GiC3bhFWssQ0fFN7hrJbWBcYdtipGCcVo8Dzkw0LPSgm6Z07GE7BPADMZt51fS+Ohr+09nuFIB/3
ZWKNT1yCfv8yTUGaHdfGntxHotXWOZKtwZtLM+fc+cs/eLlOlnvQr6A8V4lRkuZGIV3oq9BtMbPs
FxhjR1IHSPjc5W6wMVQ7Gs3OEV67AUK3WaLT+aZS/KtpswzmZsl8c3oDzr/JhXS6BpYj1QTEmhAS
cy7J33Nea/Sk8AVtVjacjKVcvquMCWx+UZ52YBrqdrK2ZkWU4LLX60K/iywrxYW0FHuKme60sJEh
UP74NPeSNkh6wC9VYrpqjgvh6u6CjBYEuE0q0aVwZD70XSTSulvv1BA69dPaQd7dm54J/B1jN1y7
Byegb4dyFiJ8MWuz66N5dIf5zLRt+RBNCAwS4ZMZdk2GzhlGXQLORkHtC29krRXmFUIL+m4DTNE8
JgA42IbYFfjuzQH+DAaEsxOjn+VPFTXKD3TC9sRXqJ9DIRPGCIaLWcMX7s8Wvfs9xbRyGloXSt+a
iHBo6oqpUohi9pPXhcF4R1IN3WZ3n1l9HrNJXEYi6EBQpt7DTYGB7612+po+MSwvS6aCF26FcO+q
nospl9y9dqD3K9wqPQIz8A0ds/vmlaaj8DUQrxZBMlhx0d2oGMaOVVwGNFqbnJkJuxuaeueVoOxa
F6VgbpqU7gYCyX6QZSru+m5sTpBtzRMo/U82AOfY9gr9RtlY7LTtFdsl5dUI3cp6NgPVP4RSli/z
MCaPmuAAEUMRmxev8/Hfm1qPybO8jc9jzxjTcdOuBjcNumWzs4aFwIO1TeUPN0za6XVKcl/tQ1ZJ
zySVcNoTydalXHuu5Y5Qmi7pD8EE37zh1hhZJtLMdbbPBCcxFXneqZ1XzFysYwKvSIJBwJj9n8lo
NdmTdUCFDx75Popyu86BFV6bInAI5ujB+jeyDLLmd0bYR7LLSW7xrjBD1RKznaerLn4958XOzta2
3QuEa06G2TcuJe4V2Cysq+/esOL1bZv8Q9tgcFvQC+fBTNqZ+tJr+J4Q9pzwjZglVGkbwEbtWjnw
Ks8hKT1HL/HX/oh2x9xh6mr9MQHa50esVaWBwW1mGZOFnzYk7qaAVfRB6spT7anpo538EdwCVMJl
HtEGZuR0Jq43bMedPIxVzbEAYqHth5U9QMODF6RFv++EvfgvPrTb2e4XlW+XhSCQA8OjEfFeD7KP
QVv6apuK1F635WLn1ZPNVIGmG8AJAwVQR/NDVqxgP7c1VvPNmBUDdbRoLCuqgABpcqgF1JkVupRM
vokotpVMEeJ5qubxoTZ9fktZKKPeqKRZxU75YlRgNFKvEQYym+amGLy/TllxpXDF+K+DrfShn3P5
HjCtEbcx3cip7YVHk7tFJBHcrzdgQJUiufgj1oq31gxx75gzwsWTFqZdnDv2TZrRMuARioEhRv2w
ZCj8eZVbz9rFwLbBxbzseyxUHYBqHdx28sK0MNzCd7ZtZqPyY3tOaxuEmInHjiGNEbA2w8fiMaYm
UjD02Fzc40JR7x4LufPdqNyBUoiMwzmaCHhAOUs7Tho9ssCCYmBcX+q1SN8LqSeOR79mzggB5JGC
Y+UK5znOnvmcFaX/Y5kyV8SSnQ75cSAgf1vYc22cXSWl3ve3BJI9hGWpIoIc03lvMfo0/hCMPhax
ztPuxueERfqr5GWb2Mkz2gv0uUUw64chQgW7ShxPLZ+WMKl4lYZeEjcwJG7m/h7zoq3+9pWPws9g
X5bHheACSpRkJhwn68ps3IR2VwPfBUGHo2PNyjy9WzJ92wBNgJfP7eDXQj2FtZm5WezSPo2n0p0m
f4+Td9AYmBot9k4++d2BuIH6CSUlfOrYaf7ST2q2tx1fSrXhPp6ri9FXw3THzKR4rFlo930dvaWM
2WE95TvHq6ZkVxJUc2iUq+7yWjJ/pe1HcCGCwjrNPHdxJtvgNe87HCcuBeuvnOXLyclpqC7eCgKB
PJwRxI7C6S3Lx8LctmVHyqQ/gL2JUBsHSsw70YWJv2fgLJJtC6p6SaWVf8yYkZ4dY3G/99Q+COTg
LhxKIsvd00CowhJ1ajCJQKLSDZ5RD6b2uUiaGBiEcVPFPaqC8C4hW2AbFAPutgBbxrwlYw2aH7yk
f2oY3+7sfjWvC6EEF4REAQlipD15jiQakXvGqOUbAEMBoCrTZHeDquC/CtAd+jORx9UghmORWGKI
pskGMzLL+j0tb8PLdQymD8bQxXM2zOWfeUbzjHnDIOZ6iqANB1h1YHST7Fj8KWv81Yl6HYgj249+
5t1VCQESbmgb1zDl2hkUs+d9ak0TaK2BElfxk69hH/j2vlx7fdXkUmHR1Il/nj2omSK0dbHNEqrL
WJpSvoSDYf2ow8oh5dcerCOdbEGznhbzdmK/uLlhTi/Qn0D6uSJWo4DaYcC2dxNHbMLAQk9X7KYm
ggMTSrSqysIMVfVGgjzb5YzxWLweSU04Qdf6JqrZuhwFxkNCcFp33Se0HhG5w+NH66sJq73sw+k4
hIu/6yg/d6Ir6nt4KIJ4wFzKU1Ow6waFb7qWlbxVCkl2rZsiAajpnW9+ZVjyVJQV3u4BjeIa9G24
d4rQ2HQifFxM1zq5ZPAgzyUyPNELq989isnBL2btPdRtEuoLYuW3lPZlW/h2s2mXmWyp0Mg4mRDM
eK3b9ZHfQlxYxj0eGdxrQmWnnqgwwAWiWKoTvlWX+rQWR02j19+XhMxgWiMnOCWaIIADTvKs+mOQ
1nzXzK08YTib4tVj27YndfoLdLT/EeR1B/eHSZ84AU2kiBfw8QoC+SJrZCiN1NDhaWUfkjzzvPf7
kjSPbVkOmn4Bv+itM7gJONPQYff0oJw3iesIfgMTAhDvxndSKkTsOep3ZSvr2tcE63HCYDTOxmpf
h6t4GXJT/2JJdIei0YfHLpfOcwPbQr4xTWXKq2DB2AQ+GEdgqb1jMBRjMIMuz9aSllIDt6MXkWqw
3Dl6nqg5qNwi3jHLZVzouj1AZd0lDAUrhkuqkQxfvTW7wJIGp2psZ/6eiMQ1xstZv86tpbYJ+S3n
TLnBh5KT/tkQU3RevFsmjbdAQSEkH7DzWQBfyCMn7REN4ttuenWn0nviZh03lcVklSgM8UyXYpy9
chrOrZWV/cbl269PAIDWyXPZwMfLT6RIgz31hgEM4WsNX2/FM3dyfnbLUn20XWcdVBbwsQqYgm3q
9sWhIiD2TibDdLNy99NhZNHeET142CRpb/+kPFhezMRG6g7mtukYVaXtFturt5umBT9mUYQHm3VO
+KGSkpKL+O43LVqY/Rb7UCQgifdMTXkdE9NXy9alWU0PQSPbl6Czple2UaQga7VBAp6CFphtHkww
Bb5AUBkVjXqk/NGYhVdKwSeSEsU5sP7hJCa7peYyOFSRa20VVb1ZXynlergzwSAgWSHJy6xrD0up
64vIwmTbu0l/NxcI69C9ycltDfMb66FJTllMA+tCc8uCi3Rr/lYt7d1U4gWxPCt74lKX956XtZvU
9tSrKYfyAKLgXRBS9W6xZ84AxZx3X7R9uGGWJk8cbMg1XpazTxjUZtz21eqRWknVkUDX3eQg3lXk
5zfTWsT3SQ/Gzpjd4kLXhFnaGsqt74Bfpk0wEtZGStJvieX753o7bxfflvf0atayCfJqvlhDgxdz
WPtiS1CEhfeloU8jSYvMzoldCzmJqe6xtImgWnYhKxIKQhZystF/FkVjq3PBpZbhRppEq9lVA2Jf
RoSGUTFHneGL5GpmFG1Mz1mPMzwBWeZuQVGsKuaeBUk4pDA6WRhUsJ6khcE+QQRVDx59uiDHJcl6
DtbKU6u+Mvamv6B16St5zz2MuzlqvBLG8oK8znbQ3UrESPpnqQic3gUrtNuTAWLW/Pn/M1P/WyTr
pyDsPp2AcHzWDVPNXUOQyhY/+9d+9KdsXHIcKn9alH3iw3lr9XyqO/NfUqT/y2/9ea92rl3LL8va
OmGRxBK212X/xa08n9dqGxZ0iqSMPs39Quu2epE2J/W1rGbnUwBuaiTMPjppn1I93NPufOfq+5fA
6//2kXyKTl8SDjGwPPtEzB1m7fTZkADfX/omP2/s9iYTVsTGJtFUyU+3X959HvUv/uzbn+c/It9R
GeBcHH84kWJTclZbx9z44u4J53PYuIMt02bqfcpg6jdObjtE0ATdF7/MTwnj4PNBIUyiECgpMTnJ
HfDT11L9nU97CapWEcyQC3UiFThqfjjF8i+f9u21/j9S0Z1P72THBZrRk6mTB3thxCUcHPgMEE5O
gOwX96x83tbt+gLjRdPxP7HkX0dV93iBN196Ej/v6p4ZDnDH1+pUhsG77JoHJhl/v/ajP7+brdPL
ypesjSbA2HS3eFy/tu3n86buuR06BKV8OZkE0Qfzg1jk14Ll7U+nN6FzOU7pdDml7DTcuNZtuwrN
xdce8H92lvzHq+kry2xtbcy89oFzDy3RHiEuhy9+lZ9ezkzDFutgmE7eNN5pK92bTfH4ta/y05vJ
N7m25NOPp9rut6xvetN+/8VP/NObGTgEAPaWHk8JqzC3gDZi67eL/cVP/NPrSR4WbnfgnZO1FMm1
m2lxia3Pv3Zrft7aLQlvaIUDq6pvPnE1eH+SRHztN/+8s7sI4RimjsRYkaH8h0ZDs1C58l+Orf9y
uVmf3s3OqFRS2WtPqqTfA2QzU0oy62tf6ee13UGoM0lqacX+Fx9YPz13bvO1Eujz2m4j1YEc0649
gVGA2JfYqluLQK8vPeaf93a76SyIoCa5nAOckAgj/VbMxfS1K+ifvRr/8fKzSXO1hRzUKbGsmx3N
p5iVRCl97Vf/9IYGFijJ6jfNKa3XgKCM8cpQvvnaPonPm7trMpAKK+dXxwwiI5JBdhYm1y/+8E+v
6FDqvBpGLrfcLF9Id0GLqYd/W98r/rmI/48L2gz/dzmEhct0lkLwweCRfbGNYt+4wysqIolpij2L
5NI0N2DZPyp/Pc1NFy+6Xs8iCKt1R55E+oqhUR4LwT4bP9EhvU7XxLdGB5lW/xYzhAsI13BLnO9i
pO7HpKPbJaMBmsTAW9otMIkDlKFYbPE/3J3ZctxIlm1/pSzfoQbgGBxtnWV2A4iBwSk4U3yBURKF
eYY7hq+/K5RZXansoW71W9+0eigZyQgyALgfP2fvtY/dAt590l/9GTQq7sUNzQB5muqguC1N1Iso
1+Yb3BjZ0QcmtUlT46JUzkPWB7c5CVVq0i/zks7beS1oknHMW2vetvVrY3qUdV3sRs9Mtshqgl3R
B+epantXYC/Zlomy0AOn+sJCIOgiUYCdvlzOs5/s1sZVwxMBAAdR9lOzwdZlfAMB7NM5cDUKCGi8
GigKIh6xb5mxX+FEbWhC5YBk0+w26OL4Fh7m1kwG/TlfbByOoxcthMNu0fNfWrJ/XRnXXjiqvDVq
zfAh7YxHv2/m9zmgMvDMy6ouIMnErX+wDIA8eCqBEsjsTPr1LQ3YYdYIMI1h3liiRoCCV7fGoONs
aDFcZYlCsNlcWm15waG1fphlHO9dA/i1h4z9BnQZ1rYFiZ+GCOjYJ+2Kk5butOMQWGEa9WfcXBjC
wzo2xq3IJxV6eVC+5Bmyqmw09hYSkVMB4AoG2w3DqjqqmvxpLSsZUp3Vy25tjQO8ksfWWCbaIlgo
qTejgInYEsFXPjm4cEJEocCO+nk5wA0AZV+k8goq44TKYLky8FrifXNDK4njUHL1O0O4Pt59b97H
kEUPnrAwGdT+Dv3V8EyXETmCZqIM859upV95AbSaEhVjaAPfCgGbmDtvMmwvxFmLF82z+0spINRD
s3E6CMvM7UYxuBdtt4xXcTDeNNyMZzjtVgZg+vayp8qCozO5YaWXgxq9qympn6Zx2VuFVPW20Zib
nMAr7wcm9VeLa17nkCi3A7TgMPUDLEsW6EwNZ/YSd9MYjp35ZKEI2ZlQsLnR8qAKXVkVR39lGOuj
q/ckTl8n2QPMZ/Y4nOe6kg+0Vd+DQi5R5ePH9mk+XSgsUVHnYJBMPFmRaLHCBVbmx+qsd+NI7NQp
SPwBjPnQwxay5ivIdws855pH2LuRNioaBi/z9UIYGiyUpVvxRzIvwi44anFMyKl4dZTCBdlL8wEs
hXflTg1GAti11csE7YUPwZlCAq+C5QF4zbVLX8N+ihtF0EFzUQjPvMpAur4O3WDulB2cOiNvD+vE
dMhPIzBGF55grh/MejecZ83Y26xt5/Yb5dC/lGiw9jJL4OPAK4CXwD0dnq09eGDmuwIS0K6asuNY
iEs4Zl/8RMsbK7ehN409T/aytuvrmpUlWIQsc/eg/+2wmeiZ6i49VqZg5lUNC4gJELekTAQIyD3X
z9ZdpzNx5dp+nkS2ms0dvOZrNwtsGcEeR5gGjWuLqiI2onppz5XVW5oSagHlhHD33Gs+rLg2aJwX
3XOWMfK2hrrfpvg9r/QaP5eZd/aHrbq6dWj97OyqOTKD59kAvhuocw+rcVANIprfwM1hmYmdAy6D
dwyS1nNgcIhDsk4iLNPTLjLocKIBRD7Lv7V56wK62M7TYjCHb8/iJr83jK3EDfOU4pbayqH3I1n0
sHL8pOdapJjrlsysr4alvEVYE18T23BrsIS3NR1AIQzE2WhoyBKZQIyxHFggxD9bXnuoi/7ADWbc
Jlh2drGfAj1mwCBndFpNX6EOcDsoWhj9eJzjbv3W1gijikEUDwi4bNSEU/JqGcH0kJuO99rXyrg2
G5SP4aTGIHhjOK6+GsB3e6g6dfcY9+oD4ZpxCfsOreTCpUThqo6JAZJu4YpG3eiv9xQV626s0naN
kAAjAWBK9lU7Pedp7ZHHZmBAMSscQItTvtEYX4g01QXmudbeBmvfRWnQ1xDb+9M4YcQrRqL2hDMm
6Ez6mSvjNF4AGjx4o6WYHMyxy16QBIzNURuOXsIRBd5VPunAD0Uwfu4HdKACkPhRVxNyumKQC4Mc
b3xX6B/COhhXZBmO+xiIs5hkxIAYMziIwJvgKINRjPsDBI0FOiQcwDodAt3K/Vo0yRWDE5DPVn/E
B5zire6cExKLKhKMGy+MwGTkYLdb4QKTDpcqOdF3JKBoddQ0gfIRKSPV+TvjW8+/NKCGd28+452w
mPtk77Y+OK+gf9Rpab2YXFJ0fRVuK3AUjdO67RPsplVFsusbEcnc9l9LHTBp60xT3nTVeoDHvBwc
F+3PTPzDvstXTK6GU7wnRepVEY30GsGZ+A5WQ943PRPTscy+CZNRHao6q3lVS21etoSqv+rzhLzD
3xuVLMhwJprUzzfUNGWYZmrE9pHBvchLS98aCj+1iivoVP4oxQVQ90ccWtZFgloQm6mfPvldu9wa
eeXsz2MOFMHObG0DGxMaADqmTMD+bvNRryfHXDl4CPfIgpaATCwh0O/aofRzUiwQdYQ+c9wurMyy
Z8tqBFrswGLoUbX1cImaEFwVwUzqbsL0+NjkeriSvq6fMEup7eiK5BlZakuBgB5+3JEKtByY/s/N
sbBIAYLEl7qkTQ2M6VRaswblZbOZWg7Pxupg4HBSI0K4vs3iDpa+t4hoapzrCVDuBss0q9pUPjlD
PBFVEN91aLgtzEt9ubfZSanrYNUIxTsUP7wlWfcUU4iFaMnq05LkXLnKN/5nmZjmOersD4X/2CBp
AxXmHMfG6YowtzsXZfuAiuYfHBX/i1g580+HOaymI5CBRcAsQfm7AZLAJ2+DwwEmbgNwXqbpf3ay
M//UE81T/O0pVc6RHYYqUg1YOGm/Arj4cYr5l6/zvyYfzem3unz467/x769Nu/Q4UMY//fOvj03F
//7t/DP//j0//8Rf9x/NzXv1Mfz5m376GV739/eN3sf3n/6xrRmmL3fqo1/uPwZVjj9en9/w/J3/
r1/8y8ePV3lc2o9ff/naqHo8v1qSNfUvv3/p4tuvv7iCz+pf/vj6v3/x/Af8+gvykb88vk9Z+R9+
5uN9GH/9RTifTD+A5sgE0XZd6XKMmT5+fEV8QinoeX4ggHUjBeDkB4p/TH/9xbY/mfxnse6Aa0Ms
zZ03NOrHl6xPvA5fxPrlMBK0/V/+9rv9dHX+frX+Uqvq1GT1OPz6y48D4N8PV75NGeragB8CU7i8
4p9TyR3pgrfEN70pAz1YX1CGWqg+1iIAV9yKlCouZ1PxGcvksOqYoCdknqIS0DjEgnAwoBbssEm7
7v0/fx/dth/1w9h/fIzX7+3/gjvFPzf+hRk4zIo9y7ZMybX+r++c//Nl+cj+eNf8pz//2110bhz/
dtfY/icp7MAPbNO2fdM9L0q/3zWW+dsNFUj8f9IyXfff75rgk3CE9E3LswNPIGi2/6m75uf1Ck+4
41iWabuB70oPzu2fTv5zgvHaaMe3pZ5bb+vo0sORR7FuClBthe+T3NF4dXsBIS1GZrr0R9FZtPHD
AhW8vAevnJRASntdghVphqaHbTIRlIf7rvSBkkYd+h//6///txQf8X93Cz28V+f+22/r2Hmx+vH9
v90yhuVbnxj+4VbDcM0BxmJ9+e0e4kv2J2k6JlfCkdCQuFF+v4cMS3xyHNPEie1ZEtO2oPH4+9LD
ge/TeRnjirtOAOaFG+yfWHt+xLH+fe3hN3IF4nGTxYdfwmYV/Hl7FbBEe/KvOHlnXWd8NlI3uIXd
izuqGmN9UZQkAeJmq99rXbQNKvXO3fV1n5e0c9b2W5sBTU1H191AbVvMUGIXKEMS9uI6XDK78C/I
GuumXda0tRFWfgA8fprIVhpK3K2Om+L1rU2BcCkpFtuPQIE2D/lqvPVkKeQQuKbmCzd0AYKuEcME
o14Y92TFrBCqsfiDfij10m6V6abfmGCDcpjq2iXvLO05JVdj2Z7ObsxdNyLZCycbc9o/KBt+7gGf
P0DHRs0NCt9C9MIT//MH2HNhs7UrrccS+Bu6PdXDp3T0P+ip/vyw//YulsXNYgbw39ipfn4XSq+R
8LjMeiTTY9jWQMh2M63znWGnKawUED5/uIV/36P+uCf9J/cFfwpUY5Ysh52RteqnskvZGMlF7y6P
ntkul5RC+vMMxU3scstbvheWcGmToCfad4mZcpUtf6o2g2i7UM9AXASmYYpsp3a+VrU5fsSczADQ
BEXjh6M/jSCdANs8oIvhTjqT5p+Uv7hxOAucJ9ushehcL4g3tgrvHwhNFwp2tK6wLDeFwukfpjTt
vI1D/M/tYGEeRQ/aInkx4/gGQ7uyIs9p20to1fBQ12l+N7y8oZ0yKPHuZl7/3amKvAtzB9PfBjSs
+kfz4/9wwTyagHjzHYs0t/OH+PPnN82DBbLKmx9xx32P1+YyQdgfrnZwMIo4++1q/VMF33X2tWeV
/j7+eZP+qQL837adu+ci+b/Zvuvxvf86Zl9/WoB//NBvC7AleR7/tuCe///flljP/ORSJQTUgp4F
2/H8Pn9bYqX7ySR551ySQVND9u79M0usZQrzvAj8fZX1LNeHm+GZRIXYjidl8KdFAhZKQQiB5Pyc
KvROWFjgmEF9kxYaP9HHtjVLjPjtVFWVHr+3/pCN5olzvUXKlNHlBVRykm6YaYHGLnAbbpsiEYOB
qS9p5wXnQABx8Ei+H63CG7zjDt0AogNTumHD0oxi3yODd2a00y5Etu2KhRXHbC08SO43iWS7nzbn
gB656R3VkcA1wWy4hQ9pzddtjItrswZmah1YV5f+mzmMpEcR8x0sX0dHwy9IknGptjkuDxZj4mPo
YZOISW+q7sck53QeDwbkobglrfewwEGkPbWgkgPt3wJFhUg4p2I0Iw0GrNgpXFZXZUKM7007Krr5
Q1a2st4YXtY1Xwd8rePL2szxPRcviBpcYueGoEW/5ToeAMu9FAO8O0smSeSkU0ALKlkCmA2+0bZ3
gab/wDvU70HQtTcw2ugQ9TQ06MXauI0OLsDx42AREooU1cNdF/ej/lYGohsvlyr1Tiig3AbB7kCC
55WzGtmeZqXUryP80YvAMeE5Dp5DBkAPozJbPPgLi8i8kLiuJtiTXkejFXnxMwSKftlmvmMuftgX
MFMOfFjYWucRjwhYJ9pohe6NTTxpBzNb2jcvU5UuETAOclVjlFI4ExRaXJAZK2OBoWI8cnaOxA2Y
iK1FibgccmYI6342BLjshx4MRfE8rKhvvw9gVOB2GmTNlKinSR0AbTCf6z587SEbm21f0BpUeEkq
kQSXCAW74oupnGqPe8SOzKyqUO+5yaW2nS5MZi940MosgRGRVY8hqwbG23mFcatIbYsGm+gD2GoQ
6xaD/L9gKk4ra/wZSJFWb7LT6W5ubMIDyKsxaTQ1CXJj6HEp5ayNd0HM+Nzpm8a7wl9ozpSqf7GH
rqkRvOIG3kBuSp8qOUwnym/CFkERZo8rWgeFC7of5++1hY2KlAm4RXe16xcsx1gdbmlvcDm3hr10
AL0F8aspO+ywHIYloWuLyR5rjiVG68rqK2ObrlWfXeuqxLHjcQIzL0FXLuIyQ0TrbYkoSyC/xOnA
8GIDZFuOLRJWxW/ZZ7p59pqq1u+VRVYX0pf1EE+Lmx6VAfcmpNqJbRrwMY6Oeo6PWFwH4yoF1zcc
sHtp52y4IWVwBv71XDGwSE9n5lx0pjZtB18MO4Rna7vtWkd/TG4jXoI1qw7k9xivWqkiDm12IjrY
uimvcSOWD0HrrCENqtrChQ5Fr1lNIqyUsvskotM03Bap7XDl05pOvY3DoMZwjwd4Y3S+m0fT5AC6
DtSkzl61OlmJHs1JGEO8L7ZKrZIOMWI1jUmCZ1+JQl47LZkSdzBsJjBfbuknXz0h+pdS5GV7KQkW
nA/YhoB3LYZvFFuVZoLYEOBXh8muGySzsWHHV7OTldcEC2b31jQ3L51OmqdxsacXcvGCqKi0a5Ko
PSah6G1AJnXSEKUWUnHICuKZ22+twoyPq56d/eoVyUkjzLL2iRo82PFkIZUbA3JGqHJDXjXtnF/b
dAhw2+RBfz0QufMip4b/6KhhvYgIGCkiuLFi5YYAHog6G7ZRH3tnT4j2rwfAtxQoFSGAe22LTgHn
8OMQGBWsBal6Ip/jkiELuBh4U41j70aMD/Zb76wae9WCP26LUgpjkR6M9haf4+iEA977rQGqi4oo
OVOlXbbFKMh07l9j33OfY8nyzXB11UOUL4ttbWbkM9e1YQV6M8/x7H62+yY/rW0SICguPAT4bjNb
Lo3VUcdXRjxXD423DFfnqPCHhjSEXYn8RkRm6Vr3WPTwtBpJ/FzH8L2+rxX4+2iuGw9OUIdzvma9
XdZtahPtFbkx0YghRiR3LNnJMpTwUa0bBhpDJbIuRKtmdiQzsMRsGAcMgMAme5zufNfKiRyGfLQf
GMO8rY0P/4X3mMzQTKoiIBsn7w51OrcRxhEun6jBoEuXbjq2BAc7F4JlzcxwwxOf3XvjbFziFa6L
z0StZkcjBkYTYnTzkZibcXPnue0CDJqOfQQG3rxrpIRrhPfYAaQGJmeDR4EkbreenrpY2D74gQ6b
7ID0+TVlXTpTy2eTy1yWe/P8MCUFwtvdwONZbHOYLxj3R24SHH1Dftu6TNG38Zyn14lylGaH0zjq
tO2PbQRFuha428uGXLPGB3ElSXkuzj85NpgYh/NbjBW7r13kyYGWZWsdBm2irm4ESVlnCsXaWhuj
dokP6ajW2d4HzJulBcBnBqr4GHTK2VhpgoS5732HHrE9emDQAbxBTGnhelb7SZjNevR9d7oFjSDh
VeBCaHczM0p+I3gCEV0G8NIbOu7MS+JUpGlkIRHYUSetOzWyRNheYGGid7pKQVuFcQ6UwdJHOQyz
zWfFSO4iUWaK/xnhsfllaiyToIK6YoMOY4zXy4493jrNUFMgkQ0JMyZqpoXlL4eGsI58WkmZUfPk
rnDfdYWqf582asHeZFWofzZznVsHspuzmoD7gs8GBibpO1k9G+VTUFbBvEVtroZwnGIs1bkNKMjl
kt0YU1WCHm6XzuOPAsBIIEhW1BewaElpoXwcpj1bLjwPhm2EDRgYStmTuExBmZDJF4+uxDFkpwOD
Fo8h8UXrrpa9QQTvfK2ttU8OiR/06EHyZdT3qqim8to0g+JEfi2nXGHX7XzgiIyRt5GlfWenLWYL
Al5ZuS1SPF5snnMrHOAmFE9xsZiP4Ab41VTuBE9knXH3nrXJ92maybdJlwamqSxor2OtXbytLFVh
6YzThKAhJ7aPGPgCXKdt61M3ka4aolAXPnDLws9eiiRNvhBT4gDEG1WN2KMg4ROEmK3qs27TYlbd
9y77VIdPZBMQv/uNVwpwm8xZfU8jH9IHkgmqEnRlDol5vYmjoGAKlketOdXwL21zneFJEyg8GqYL
5xF/chGmrhDeBqp5uxKTs+ZiI9jl3mD2EO7SD8ls7CCBztW9FiPieK+S8/Sw2v30Daj78rpY8Bw3
9DkIBgD6hvnGL+nUbfqWtEltdJO7H1KrnZ8WjLbtFm9WwO3brjmwXODG5S6fenJiUPJhwzIK79Dz
UN0BMbTfZ69tY2BttCJD8tugkjgSLe5GGGAHIneqJVAw5XSI/k2fJRyYlfa2QNltQZ171r6Cuazq
bUFgV3PZmx1pi3uxrmfvuAqmuNmXrT0NkZ970+PCaPvbANvKCP25NKIB6y6y2TqVa0h7p6UEn0b5
oG3mv0dCRwg3LkyzbnZkUrUFsn7bFDfLGlOakFre4RNlPHoN98tn0w4IaLkG3te8gyvE4gyBDAYb
IVfJF130yXhy6zSNj6PbmnuAyfF9z93j7qEs+/hXgPevSQSar94SvWB20D8VwLBy9VYWSbI5GSFp
kh9B+cSFcJ+6FXAbRqg+vRzcxJehBptR7UUwz1gwelw/m9SX0xeG4YDk5oA8jpDALIBSqtHB05gG
Adweq7avXEougWcuASfsrQa5W9ak0wGQTufR8wGoLjceWxJA0IRJ0nYh4OuwaEwNxzJTExHhzCtJ
6o2rog67Wa/34zzgYq6NVV50NZRtppdMODd04wib7BxWfC6Hdq/iMsfxYnT2VJzH/u13iHnkrE9n
9BbRzGgrgqBNbnKlRPbZgx0nNrZT2/NWukjjT0W7+s4ukROKAr+25Rf6VYBTkNHFR59wPIdJ79gm
cPoZgoaOkadvRDNNxiXbriA+PcH2dZIZwaw9R0RgdiAkyarlnHDhM8tWl+ZqJO9z06aXq+69uyo3
jAwo6JmNKSU0AI6d4BF4dcL4GizR0FYaDgIX5ZoFeI4nWVuXS161IlLwRr+1dqrQMqnELL44JW3D
b2YSg4LJ2170CMOziYoTRCvQo2nZp50uLzUSGKy+aUqhliRffEI6ydcaKvdFzBJTWW4a6bPhrxj8
87ap7jxNfhV/s0ksfMt6sMnagPyJthrOYU0V8UObLm7GJ6grdnwNZRy/FqtSpkKieipxbaFwgOiW
zWX3PAmPwKFCCdLRPKYGxf1sYvNEvOFlDSGY8KrPHH7C2S5mfCfm9TRzP2zbGVQXVK+O+s5jM0Pu
3gzJ3vGc5dEhGMvED2dM48brZa5vbKw7b1gdCDfRmmk0Rhq1LmSfZbY7R0aDHfBjMsfWfZq9wh72
1ToDeSV4YJ8tBEup1TefLRKyn8iCVxeVma3tM8anNeo9e/ws2J/kXd7DotucBVfc0540I5UXmE9j
S8LckGOT9SifSGS4SHzIpRvM0E4Y2E51O3sJwfR9LckKNfSWjqm/70nGuLbmOAvNuLCeDZPMyo09
nKMcfQbTLDpKM3DSlHCR61cBEdkc307e6ln1ts9WrJm0RMW6h8tTnGNOZmysUL3RzXm5H1xT6ypo
aToFqeeVzcHsluVqxJRGtnpdEWXL3mX7O6rnzAo72Xt+GDN0g/fFYmzs4JE15QsJAvj4WtfiSAE8
JV0O6AkpLmiW549VjPBmV7ZQUkds/TpkUpLvAT3MF5Uhi68NNX8UE37+AJ0wNm8IJB62fhZ4tzOy
o2vHGmsOEDMGcYM8brHxUD3E79KCdkG5nAy3jTcx7lb4Jo8uYpqbyWpm9bkRS3J0ScU92uXip5dS
DvoS/eX6bRWl72/HxapuysTR+zlIWiILIb4Poazp+5AYWaz3wCLlGcKYBUvoYXh/KOa8RX6Wt7kN
wBmKSDim6fBthcrLQN0nNgBjVergZDUJKOhB6D9Bjk4eVArYC2vaTFdmheVCTEqvkr1yajAaxmI9
APC3nrPFSMKkX1G3lE067htp67MOKiXaTIMMZpPPVyI2gFhssJKiD4FgGVNdEmdje2VCFdx7k0KA
M+d6b9TpdLuAdN8Hus+CCLYBzNt6IddrTGfCCFZ6B1fKVjRxs97BpyddG1kMhwgL/EuP/VFZGcS0
doCsNqQkxLy6xIPke/AUvYyKjNr/zuqoYk8cqmX8Ues8ecXyxpkTq351DOAi3ZPWrSaO5F1bR9SB
I45eK1nOjLAysIG9meZxrYQJa2au2q/g4B3/dTQ0eQu5knAUjKQkzzWu7WvayGq+Z0dz3zqRY4QA
7psRRZNVeJjhkx57q8/IMcTsK22nBy9MONEDeQ+dt0US2rhklxlntEk2qUuXRDI+7KnxnIvYr5vX
FddJt2kJrTolqyJPLCsHTjwBGwkVMjv+AXQbGWE0t5H7Tc5SXhapP+qLmsil8xjE0O/AOs8hwEa8
t5pO3DgZwtfVAXC/b+gpbUmuS/Z+ppMXyNk43aHC4lsVVjKD1rPcwwj7gfBDwIQPGAWRsfnJOS5C
Ze1wQ0ns79jvA2vfELO2YWFNqh1RgTGySTIR+juzzaYuWlVvZA9lXnPnWCP5t4RXdenE3tx5+NJR
4YxnCHF5rTys+w/Qg4ns5hYT70gW+stMZ8TEuDlUgaNVL/JBmNQ+PC353oancuEkfnznGlKeTPJU
yAprVOUdDMzk0ehawTFwwWfTOLBhUC5N8WRAMSfZVJGVuyYcendq8sXCvux3b1UsS+v5HDlmX7YD
bWAWC4eYnERM45nBsP5IDaIdQeRCIHkrkAB79srgAWaUAQUFhQxqL5hHd+j58zeot6y353bDdR+X
HP7B55ZEkYxBzjfDSaGRX+Z8XKSlf6akqqsLpvH1N3TQKI3ANJKoZ/ec1kHHH1PHJmJ0s9CFpHIA
zHrskEoCKEGrdJ3msXYRLjbtVG4cq6z7J5/BlbotCC1dvxPtMZ8ku9Jyk68L3TCvpj03VaK+gTKZ
6hfyPtolhO3loBk2jW7bI54FHbVW3oRyEIzTcOPnYgT4RR+VABp0S08CyEEH4mxWiCNZpGC9+eWw
yLAlOpWer+2RclhX5hvKA0LmyAqt5l3qMGvRG/yzNhm6g3Wm6sSMpk8NiuUxqpaYDLGCQ+7GWVP3
eck8/0YAoCXl2dUm6eBAu2riSof6yqtasoKtScUhAezLt5wuSwECmfPvblIrs78mD4Irivz24NlE
2u4yutS3PMrLUxXH0/0YQ3NlUYS0wZnc1xHJrEu5s9qG8I1apg6tuAKFbgzRZpvXwnmdfa+4KjJ1
XgW9gRQUYG9NRt5AWshD204Yfmf6UPOFnfGoRVk6la9dYlfFRhtyPAl7GVFBTiaI/BX+34UUQAND
iPrZY5XqnlSMRekg6plSETDVV56+AlJD3Jc2zbdyKADOwGXI1WEBTDU9LZZUb6jxqtepAchNoipM
dacEA+wxrT9CJ3HpJ3WTeoJFzZqpTJiIxDNIecg8p6ijBj09+KaB+v4uLowAMzJsqOLOKQPab0aC
u3sD/0q+5+kZPAAwI0tYBcr21i7aac+4tH5buzq5MrxqITzcUNtgRHxZeGlAf0l7UMnogbiHLLXm
hOBzzy44MfnFN9VV9o5mWrov887Y4+o2rmoFwlCTz37h9ZZ7izDQxBE36Sv+rvY2FYRd6nR1L/Om
tiGJpJah9t5iuB+1bM7p2ojKDmqBA09+QPKRDdJ5KjoItdc1BCFIOdMSv+RVWd8lqGMP8TjC+QMS
MBytARNUmNgG0nszWB184gNoEsr3jIaCKJF3bfo5lV+BZMN+KkDRC9qzF53nU2xnsGN3oljyZ6jP
aw0yCUAeoGbCX99smvE8Rn5j3fUxVJAjLc3GAe8roVIXtUL2HtSZJaNqzEHeSOIe4FgshRnaabAK
SHatXe5LIrCBqI/2IKLSSB02fwLpqO0th+yHeBHeS+0RdBbOMHxp/dm5caVy0fkfNBqrgR1UBllo
2GasdxXU3Gv232LdpM0U7KeZmlcYc3uTdKXrbGjHJtOuW7yRfoIhVkYHjtcxajE6HjnlJXdAV6Ff
s4boabuurZdxjBht2u3SLk/wxdRrvEDHzrrUy1i2UgYRbj9JL3ItYD8nJ1V5JDVF3xyurUOWd1am
WXbS1uTfMc1X/Y3TksO06QG8md9Z9+LX1VVec/T8XF7rvLNPdNi5BAKSEUQzp4tsS3jppokd++hm
bd5+Jt9YvivXL69jYsG3blF0r0HbFkO4BpIKdTW0PFiimvKop/CsdgDvaFsCo5rqAwuNcbXA4q43
Fskby2b4AQdYZXlXwiOuj0YnK3hniAXescvY5MS6ImaXgSQWES1R7Bj4EwHbNSsb+ECAWaiz2kKP
NXYefLeikOwtSJFl2CyEVG4Gvn1+GP2k2Fe2dI9LVw7v6wprgqdUqA1IAkNGQWqIgwtcnbAsz8gu
yznGIskMY3hLR0kswLTVC0nAerBJ04RZlBOduJ4hDlO/7FopjA8lFtopumYhXbOepgzHbAUNpBpJ
QaPeX75AoZFXmTkY9HqNdr61dOl8TeChHtbOUPesK3M0EVQAEUYbMSJ1QDZboBZduh/yDnwo4dk1
sdUtQa5FubT5/TrBwtpqAZpqh4eRNsFaznk4S7N8gtY8RKQEB9/NfDTvCY9sXspkTXd5roP2JRst
UJFNZVTF1pwr926Qhk3wBDbO773jLUT0jaI5Cm1Td3v1Ms6shqUDYD7AVRJy0CHqNVjovN3RGiEK
x83T5OS3aTFclkswzJcpxNH0glpmvBXIOOVjbQsBb95CfMC+T9rFyZEy2NPuEHJP7G7H0R4CzOXo
uLbeJDL2k71MdI0OIKMEmJVbuxFBBK7iWNXHyX6UPCwswjHjLrA+7s7U4MA+p8Hc+VuSdxDP56ut
26ixDAHOmixgK6LjOSpIdGx/l31mVmtIh2+AIUwjE1q8s7QuUltq5K/xKrvspuz1hLmn9TFkcB6W
pN/V3IgseQVoFbiqDGAMrR5Em2trU5eGF3Gg5NSVkULI/b0wGPJ0AQYIXIsVdXCHqXlzYtk81F1b
zoQjZFaXntwakTPp0pMGbwixHk1njCJ/9pYcNhtKekCrS0l3N/TSbtpPPP0Pqylh9qa8P7A9TQhD
6I9Gwp1c2F8CkVnEx6Wd/8rPqvu0EO0FcE+5Z7ak3ld7tF9MALmPMj+PqRxohqTECKwuSD7ECsNG
z3N9zL1uLZ9LYGoGGuc67e5cJ2HqaWfK9hjUec2jUbTeHQH2uj4WuVPVSEEG/2rRncPB34/JdKoD
afiHNsYgvI+rVp+1bK2vPsdDbDdvDjG81ccKpnxhIfI5/kPhyGvobi1sUBFMEmpOiiOIXb8Yp299
HbQ6XGPlyO00q9wLZyZ4TDNdRh0hpNj4K30q2mUULNN7O4rAPwPZyg0yoek6dosxvVkmzwgnthq6
Umjw2eHFUFtbOEdu+dkb/i9H57EcN5JF0S9CRMID2yqUpXcSqQ1CTUnwLg0SwNfPqdnMokfdIssg
871rzhT9ptSN4Sxd3OY8OLn8D0wp0JmgNqOiZ3NoNsg6rMmLC3O4fzW1Z6p9GHmIHL0n62xpdPzQ
RrSs76EukRiaknl4Qm8Qt65otiLvHDSxZMsD4HXPD1lxRWGrYT5wHuTb9dbyeaL6ZIkeKaRKkSlr
moPJ1IG8mh88r6KyzWXDqOi1UrfdOnuPD4oN+ZSCCTT/ltHbvKua+6G88qYGd4gN7oxFTFJ5rRq9
BQS4IDu+L9E8LFc7TNPtVF6Hrxxlnj3p/xfut5+UsqbIM/q4WGvsWz903gHPxvo5dlQ3393QsOW1
5WlBho0ciXtJ8SJcognkOmodewqqVG3zH8t152Bu9WhZOoxecIrA7T5soV8tDEejzRqj49u7wCwv
Wdre0ZEJizlqHfIYJd/qhG67s9dOAX4ysVygg67DTlE6+pYD/1HvIfSi5ADgqXIeJK2R7cWNYEuH
y+zSVOuSwovK8eeqG8q5d8sMeytzm8l9cEkiv0KydudsYHzgHryuYZQ55aIyIQPb7MXStx96oU91
IzSY04yDOkRZOh7NT2oFpzuu4ghndFNACue6G7UfXrJuv4HDbXx/cCz84NzLqU9GoeigHQ3ED9wz
lxthxS4K2EV/Fm1XVke63qHqbUxXTPaQgdZjPdBA+cakSvvmGHP1O+cFO51uR8fyvP1SavNDilGr
DnJBYZbOHLhH1NRCqbxkioNt6yW2PgRynB113FywTempJuWSf8XxDGQPtqzSwX90ETr+jgsLOxjN
tnN+ESXnxJYVRnUFWYuhKmO2lXrcrgH9QoqnfxGEhjbsVifDYShcOFGXkm+m/WzCiipMOhHi6jOq
8rXFBKAYQbs934yIPvLNo7PLo5d1zYiXz/q00uBJGK+qG3HaXEFjdo9Ok355dF4PGsYYU1S1Xz0x
2oNjUoWDpVLxrYSUxfTRBmbEglMvUr1NCDAN+m6DBvROsxp5QwZoelW3Kw1FdKruhzAM9JrNox0K
sZ/hJjnlrY6thOKXspQu2bOGrj3TL88N77Gv/ZhGYz413PLXZcMAxxVB3+rmPXZJfFyC0IIR47aA
wIRYxojADnt67pawXJ5JH9XdtJ+mNi+y0mLLibMlEAHlob5qi5oOzpE129lhdh3I7InWNNDcW5dL
8sJy3t0n3arNGbghP7sJ5qa6a7xhKp94cmju00i7t9ifhndPxXCnBgKNvIwKBrrjToMHf8u2aqTD
V9uhuebtMkJDBls/x3+HgLThh5tUfnHPIDt1ED+issiamlJl6mtlvN1NuWk5HkWeuNRutuyXfwxE
bDRxM7/tD4j9PNwgBMakjKfCbR5ZpFGDTxWstZetTHR+Gto8Tf9KTDudynAwhcNwJpJHuigAfZmS
hVnCmx1oKErG+gPilY2vEbSL0MVd47ATRCYuUi4S5ZIwqS8rsB8fPHlVqjsMZNq7LaQ9JtEd/pHq
j6S3/KbTk11WA5dn6gBCetME9BKc1WPhbm+pkH54wkqDFs9NSQfiVLKN8bmNYzGRuyKdfFp/4w23
y562+Xre6yTQ5m5xqDumWA/7VnxBvYB/HafFQttlNAj/IPHk0otEBTPrqEG3a3ISENllfuLZYIU6
S8GXKINSgBxM9a9j/yLBtLI4+olxaKyEQysv5a2x68XaahH/6iR32G3zrRj/g/6JsPKPAnaNAhz0
fYCIxWV5o1/Y96qh7nbxKApOIhFygjrUaDrS+SuXSQ1ZYmmlPLX4S+QR9qSwrIRZBSPKsdfbjcXa
mkcf9DDirCfL5TonK3ngGhgA9e+b26TPqZ/2HKPl2JBU3CtYH8PbFNdD+s9RUbWeSzmK4b4l815D
B9IULsOWKL3fddQJxK6IbZZ7VzTK8ZBSQxn/U128Up1PRLE7eCyXVQMr0fMMfCDaWx7mIejfhcew
vAdPlLb/1YvQw5FYH6EMtWPvTjsZ8nHZFC5IjAUnwrvxdZfrQwPVsX5sWNZ7x5l8WXkwcQdpxhmG
MT3gDTPF59ByCboQtqLh/aYRRBd8z338xeNxBPRj27H5kTvUZT6qaYxhw3YKyPE+acdiu0u7RVki
8L03jEdT8azjtDD1QoFn6STeMdmKikwmPczldkyh8AQZPuHV4ajcyuV3EqnC+9IsQ8N7FlFcnncp
jEHWeUEEQ6BneHCoHnUBOVLet6l6a3lixQjJqIJpiooq8Pu0hp2YoG3SRJA1IIRRba1hdm1u0U4H
w7U3vbLLGfRl4368fcJudIMrmU06JPFSySnNRhzaywWfjjc9zPRVJv/435VBSwSAbB+TGBWqu7Aa
YThbBreGF0c7O1/CCGh9fbF1RwEdhNQlP2JObNpXMYhi35meKYFnImACVn3OMjNV+C1ghK3PeWke
e+Sr9GcEZmBN9wbwlrrauPC7q8K6kJ/oIBidZxy6UXiOhfCBB9TEBwGFBtOQcMdKSxwEz3riwNxv
gSwkS53Vk/klgrAKe8+6bfc29mPvv/L8wFRxQmffute6AeSYrXMFKukGFuzW+8JJICwn3VxRVux2
cW9+BC3E8L+AJ0XxNxon07zyRB5QokZid5nkWePdS0dPwZFFZaN/MIIlxXkr2DD9jmXOVeXYeOym
nviQ2+ljW8a0PRarDeBUmrLUwX3rWq0PXDHRz9Zoq8CpR268dp8rRI6KE6imQeG6GWgax0B7jfsv
iJcRJpbQyUuIEhCNaCxPBKM9un69OuSHfKpX0qaKzLU7Lf2li2ezHCOthaRl3s2n+fc8uhqLGXcY
AxFxNi5kT0B8a1nfsQaBv4iDKyJjsG4J79Nuw2lSld9Qm7d5fprNsLTfmLYZCllDVYOO9u3Mvd+/
d5MmXLi9sLUCSD7hsvcaUQOINXEEaWQuDFqU5zauc2hJZ+rXoGzhmp3sTZ5/85ohGc+l4STFi7NQ
GFvuenK69VdEqHocD0llcWvu8GnMVL43Ap1n2fPyTv5DEbomeGSK6mABEZMNl+cBX5+L7QPrVnPG
fjK2u44zvPjMPW+1zWHU3Vog6c8q4rI6z3GyHFVg+EtTDHUv9QyLdhdXnkBjiXDWLdPUfYSBu7o7
uSn/D6hC+TVTK/fSOWVkd37p6Hv8/1GQ0Z6qyP1KUaePUOl8DLsdqSODK0Jv3SlPwmQ7yKTzGbU7
NoD6EAkpINebZi5fc8+XLo1/VEv91TNrvye8XJ79AhZAoJ96AZo8CojJzHmA3/KoO2GZNHxot8al
trCn9nS9dxcZPC5gYY8yn1bIDNrB1Fk1GOaEm8/MlU5FgJ0ki3zuFZiaPKHBk3DyVJ63fpOPC74w
/P2u1nvWh0NGQwhxtra222tQF8FTqZCtkGKm+ks2dXSqZj+6hn5UBewzpX9xQ8f5iiJKP2v6JnhO
0Ej4YzRpnFXgy35z3QxOxJvcO5d3Yy/mEVTrwkl0NAOiX9SHwVWKsM2crd7QdVTlP/dzNz9RF+J4
u3YzIgU0lkcIi2v4WMC4zzx/8+HUFwLhmB30hdbH7k0sFIdHNEq8el7pUNOQkilmVQt6CVkCgx9P
iB89k/EhrjfzGWMj3g9V1Z/ibiyycQJLaXMLNCJ1Q42dTY5vDE09yzPHLRFl0z6/79zJSfejR6Ka
hWP7Wdc9sjJV5/9EXETw/uwNTLzJNjhTG1T+Ucq2eg+Qq709LUvvuw02CTEpodFqilYtj/x5zJ1F
GfOtCKvHxPj1r64wOFtcqcIPDLP4MoI14nZAYcFFRn2y73JqQjyQfjcwB8YUz1Yd77AMXOAD04jZ
cjBYaHJdSEyTUmXlWHcHE7beuf6/N5e1Oqn3dWm9HYeCePQXxk46LPP4uQQOFe8HUMPvgl4PFiSb
LB/8ZqHdMq34IBay7R7oQOzqC1x1jC5+3vuIovFG6TegK7tPpNyy1FnXx0jPOCXisDt55FIObq+x
4nCoeHw0psUHBwwxA6NPEpx7O0WnBk43aluMnTtV7BNRhVl1wxohl1T6TcWkvmCHD8s5wHfL0uQk
ozL4YpXVHH1VLyc/IWeESsay0AQuewJbV5cFT8bTGvf9dU3hxKGmRxv7SVys+t7b+Joy3HVvrYNo
z8Yg2cIsnsL27tYffLdOIKNhNUh3bxF3WVSWHR6vqDGGqaZBnCXatGAkgDS3HXOPvRGBUE8dUArD
/pGNpH9nvQCVolmnJHO8MXEyhvk2w03oX25k3PMsABugXHj5hVrw6WK0HIHQNfpSTmwl274zd0Tj
5Sfm2f6tMgynyRb42azZCjMzJOW56nz7NNmmus+TMn0QW26xfaVp8+jOlh20iKL4texSLGV+6ATn
YR6cax4vwX+CDU/D4wXgS3BZvaEWRx+Dw8cAHeNdNHr48HqaC71FegcaZRFG3XWjldYJUTXyuQzL
e22SH3FruWRu9S4otLvBV9bJPVxfNSDfuO69rcrxocLO8plMU+wdZNf4h76LEmKRBByScwD9o9mV
bdhciQ/wLaTYp3siZ4WhKOGQKQM+7rtucUvK6O1aHXXrqmyZE2OuAY6XPRe/CoYDrdmPDYreZ+9j
5l/icDgzGPdHuW4DAmrqTaAVdf/F57m5q+AUr0A2/eAgnbQB+Z7HoAN0HT1qDie8neicnBJoUuco
IavBYlTn76yit3vDhP6pRdBSKRzIA1wEbnT+wHaw8HATl3k7P6djsmVt7Yd7xZr2GPp1/Eh2fgL0
vdFKvLVbva9cLs7PyupJEiGY6rchTuxzzPuw59T2iqPLM+fvipd1BNvNbDVhlfvN/Stdz73Xg7Ct
C+e1J9hxTqgk2Dj7IuoMtmmpftacs19Vu1Yl540zcm8SqG0EaS1DdRstMOutnpHyo/B7lHn+Vo4y
YFfCxYVNi5pS7+yjerT7dVQzhEdEgT6L0baeGZws80DYfSi8wnf+6KfvJvFAsyh2WSdDvcnwtGFz
cXc2DZaPIu/FY0HMBYFiTF9cdkgXsUh7GRASxh2b+8QF0SiCU8G++S8GzDB8Xhal39hAUntTVJNJ
M8Pd1fIdLVhfbmsdFPBs2jmTU9f/Dd1tvpRR6Fw5/2v5LuvOT7O5gnJwqRVG3cMYAwWJ8WHS/dQC
UtwtVVnyt86h593kvOix9QLl49ty1X9zkLofN0dEQjBmKy9DDqusKqDdn8QEluRUeLnYPjsNYoed
5MK/f+aFb2G/F5Ry/CmW0kNWayt0QJR93D5i8UiG1DcGAVxqtvBOkLZkKFtMLVwGYaNSiE5Mb6ba
CCdi85ILtIfbhO/mEBBDszJG5qJI/TuOO4C/aXWjtO3y1VguRw5+FYW5u60yEYwE2OH00iRFS06K
/Z0b46LZmQHxqe4TfjisCOiEFsGYP/0TIznFUXljJnPHDQzgOP1//nO4gHx5cdI2EEcnTmRyGVhx
BQyQPAuvnILLfgkNDpA8JkaQTUWScnty7IJ/2dDmAjEzlO2P0nHzEmMd9vmj5qGz3ehowJpi5j+8
iGmqvkAJMCgmgx8enboa9Z+ZoXAPnmfSV55dzm/BVWPK1tDw2zsDlx/Iaw1fromHCJSfuTGYOAuK
pYM6iMtzDtOEDraueim6W2Bkq4UOvkY9TdPPpKxwNGzWoa2plI7HctRJEGQ5p7gCUzsXV3dAwRtq
uOvg5jxcvHya7qrCqvi9DHgZTqG3pdO/bp4bB+sArz931YnH/jnVaop/sau1R5YZmF5peEpLjpKx
bX5QyoPhNrWotBk5xPBY4PGdvsnUjJrTeo3c15Gyo+oe8cX0bBkWFbsZLSLxcFk1lSnJQRhN0m0f
rtQLXNhCyneGUq8k9NHAmEvhJ+FNF656Lpdep+5uzO2ApWri/P+h6y72s/FGCfymaIZ1ZRN3vCEb
CvrKBo2O83EnvSo9cwdxRm5QiidUJuxQsSmGbhUACY/ZR5I9pvEcHfnQLL7Nn1BHnWOoZfMt/aLF
ri5E97vYZmbWrWKHsisBPUhyVP0rnSnLftV1G+1t06sUXHY1HI0RDSBQlq9E48umrQ6EzZT9hia+
tPu8zru7kbLv+IVe9/wvBmRbXyLdQQylaAXfOPE4whdDUXx3KlD8clvDGm8R0ZnOmvpv7Sh7RVyL
orNOxXqP+/evUHHCg6qOK7//2hZJho71V9hZeDgT500RbDE/M9HmkQff5JTiEYvVQBceL2DxPW1B
qE7GiZVvMlujzOIiXDt19lfK59v9NIRgsPeMdKk4m4BRdg8GVYojYeTcwQZD9Jk5mAgV1qwmSdvq
ubfozacu3XT36ehxRYWbZEpx8LzE1fqL+rMg3jVc20cSzXQcPeN9ol+wiQf9d4tTaikICQcLqT+L
IYfd+YZhp6Q7Kp19wy5mCRUcmVzK/nsUbrnc4YuOyXdAhw+dD7IeqddxmaHr6M+I+Lg9QGzA7iMh
4k6HFQtY81D2FLRnlNI3NSvLTavhJAK2MAci8vAAKLRsoe2MOO+XcyW7NNX0D4b9f9OmWeZd7YIn
M89s5HXqGjpdmm97VYshpsaYUHnQhW9tsZp1vQMPI9micO0ym5dNOZtvzCm27ZfHUpHWokeL2+4U
Y+HRQUCAhz14b/Y3DAEpAroXs6ja1p+RUqOiGqdo6wOcIJePMbeXqBrRPWbZXppGB98br1TLXyVE
sRzCKXHkVy+xHezCDYkeEAMqJuiROFkxLpWxP8qjsiNsv3J2OlrenS5Y+yd3CCx/rfHC2n3QZlyc
FwH+Lgo+WFbV0UEkskxPVcBynQkp0BJ39BoOctrDUArUfYFLWefUjpUFvJimdL1vNy3RMQ/9hOFX
zCG6Cn72l6ntCv/K4As1yotZ7Lx4asSPOni+sHdLxcvzJlmGL4cA56sBHtsEl7DBAnUrEWM/NYGb
PLqSBSnueGr8eSqNA/zTNiZXTmVdMqNNXfHp4yIci/m7QVXMGrxIfuZxYSLTZOtrDFtWHCWYuKM/
xe79gK19/k2TF8+gg/LrXB7D0lgXrmkQKA5RUmnhbfGxQssexzJ0aPUzuGZN7UR/thrU52EDCfIr
drQ+zXZbq5Pnd3HIqohFBh/SFW29lWV0S6pCqNoXawL8gG7D49hqubDt4Q04hIHRD7Il9shDYehf
sMDmV28Mh7cVa2zONCmXx4js6KdWSAPZ4FFFO5uCJC9C7WiffEfikl1l5GJ/wgFrLvgttrvG9wmV
4MVt4RUZjklWxGwI5t3cpUNN16OU/KMGHhVIn/qpSRVDmF686pntfjTcBUM+88kXtnoJw7QcdyGd
Hg/ehCeFIRrZ1EcSnfcs/5R46g1C6k36xLHeMAW/wvJJCLu20t9vePI86NNJ3fPFVo24+OXgJYeO
YMx0hG61TlRBlGM2xl7103fJ89vUJC4zTIOS1mI2dx6jrVWn1uBiOwRVDgomXXDAY4FJ2z0VAAmV
iokqRtqzYEg+bDSmct46/HDYFRqkKIJEC78ud7f0a6FG6T0uobXtDekcnoNACrZL54eQYThM7O91
IGtABgeXDpS28sNLV/iiQsNG49BFn7ybcXARBN1S6iHnas7GdgkuLHtpNcvV2u99p0Ruq5HBf0S2
EgnhYrP+LUMSu3dTnM6vXWlDdYnBz7y7NopZssAYpPcsL4ejSJknjzSIBWdV1d7C+OzCf6R+zTz3
tOBfp8BO4eMUawlghqQgzFKR6U4uF7G16cVqFV3CqA2/4zS27CeAO+zBMI3PTMe8XVT6mU4CeBHi
G4w3mBDSmLR/EVtlWrFcwBRLN1AwzHYXWsc8gpqN3NKHUWISPE8OjpijoGeBQF7poJOC6QKbgg6C
sN6lZXiKwaYeRMU9lUNznv7qYmG0ZYanXXDZgAW5UzXe1ezl+TaDV/xKS2SbN7fD65Tls2LhERBp
I79RIhtzTnsMDb0+jTqubGZnhdSri5Fb09x49cELsRCwLUjNZTAu5OuU68AbqD22Ov6N/cn30nC9
HCmih40p0qcBrCzXa4KWO9oWo5fVrYnxLcvaw38sxLobjGOec6euj1vjABaec3mwwYzvyFBp1RF+
3DtU5RDymKWG0duQa+FrR4W2amObuXMts3Di4oFeHE9Hike7p4nP3N5nwZlRi1s1V9kC/XXx9Tr4
/B28mxFL8xLBGHyQ4cGk2KTGwalMHOxNVTVHN/m9MGyA/RZXEYueQVxkomsni5wpxVZg8vG0IX9d
Haw53L0NAeAjbhgMzltc8/WtmmHYd0QSiS7V/0dUC42e7JkoXM8VBnHy1taAZYy9IM1cFISzFtY9
Nn7Dnqx0c+cPQfHylLZR+SuUeHLpdhH+xTMKQ0yv4iHeeWwT2bH4+a+AXNGPoOmMs5e4pq4kzIZj
GZrpIII+rb80NXNvIeytDYcAKsWPidbJi5oC1z/2qEVMhpWXaqCK6A+HsCrbP44x0fOUg6c8d0SA
xb736RT2IPDAdyI3GBB6fKEXE+wybmbgX2rB1zBSuA36G5f2hJj7DAVIPmvtt/lrhSr6NBr0F+wM
EbNUg+GIRX4PSMybVREeesY/8NAu9lnoBQyAtu/878jC+/3d90N+j5rAt6zv6clhCCmAQt5WXGdd
41qj4BXb6ZPpBl0TescK4awLkiFPg/q9nERfn2FaRwcXTYjLj/EyxOSFddkN2iXi/C0IXQZgTTQL
I1i3VP/oNNEChDq7/l3rFzxUCa84WWIIGZaTv4qjh2/gbYVxVtMzq8VJKpkUPDYHuNKSoMV34kC5
jsWc7Cd3Uk+idqvoUAw8NvZTTV0kp+AaPZAwBqXOBjN/XLi7/LATPWe7SIclL1BuNXZpNlweXF9f
Asjb26iZXxl6y+Qh1rq4dIP07xNPLvUVWHCXHqcB7R5o1Ug6SQSdN/1EJqHA+KbSycviy6U/Ehzq
sPEiryZ1hm0VswKJAPGQ8/mAyDxF5jc+gvZOUfZyy4PAdCy3lJZeL5+H+RhBJGZPUAePeD1a+puD
iW1asQzqDBKy/z34XQPtS3Trhf/bf/SHHs8s76LjXWMW0O7DSFzt0aZueXV81Z0dHY+fzK69vl+n
dFkvdpxDNtwjpyhpkjiwpLViQLUHGDf+Vd+G1W6YyHoNSsz1BdSUZvMsmn8VyA5K6pdQ/qOpLQ92
OGUmQq9pSlKLJt7Zo5mca8W7jbXgohCkEJ0P9MRX5AIalC0gVHghsE7WZ3oom2cnGKjp7bpb2tK6
lhiVS7Ju+lDlulWgD+kNxV3WrXSF/yE0Nd3R8KHWPTFMLJNKiYguBCyr7QEPN7cR4c16OpFgG+Md
lQMNl8HOqDP6XUqmhrKQjFPbPnF5lfKTzAjJcwxq/nBJuDsl5y2Yi+u2OsBUFevidRQdLqE0/2xX
Ej8vtyWy/ZziaCWNhso7QBv0wO+t7C92jK/bh4ujhk80Gi/uxZx57NErO1dkDXEGTHKRX51lF3vQ
2Ac9065Ly/LGhCD/JUmSf3gbSGVKBXD81W3lAclsXToJMGE22z5oPB2fYjSRnJraaizIaWCdKYgh
4i+aaZqK2JduXzwcKzQcpnK/QJogPYvgjuJ5LhYS06eUvrQy8/sZ812yCdomVBv4KsgmqKgplY+V
/M+LzPii8SRsu7UNWDryUUD5bzGZvjSJG732rcr3BAVNpgGcHZxxHg88X+ps9RK8uhDnkuU9nLFj
hBsET7x06fSa9KIo78oYQPzJ5wCo2bo263axIRUeh4I+ZJshL3n3qkOlcsjGXAa/FATe4gFiMTRe
+kJY//qKX4x2CfOUY7W7FizGvx0qZD5B1Y6aQ4ui73FNcNl0ZI2OYha3x2ZJlwMDRzCg+FTOMVKh
is5LHcwH0lI8dazjQWtc1404CRUw5GOUqAy+X8NrNxCXWPnv8r2nfT8bkBcyU4A5and5stCdtHDQ
JA7ZeW5MJ/wa629q3u1ZTjOlAlxn6beh/l7tB0wPf/kiAidHo9ePjJUenK8kaF9TfJF/rLuEfJ5Y
tO5k386nbZj1A44WxF1l8+1AImB82tjBXCiCn0+wlluMufCBbwZbxMsDr4vzpnVIZrqkYvhYJyj+
rHb0cJh1xOvaMgkcBOmET1Hw3fy3ilGJX9R7uhmERoze7lpxKyeX3GVzPE9PhI6Si3IFS6Rm1ilT
VEGPGo3aqcIduy3sbHq713i53yQzzVlN5cw0U/b1qWIjjJk/XDGFjpIO5XMb05CFf5C8/tEhBqez
bWInTrw64p0NVRJyfWo2PmX8Y9ItyvLytWn3KOdeAVuGzYdviIAZ9OmQz50kUFyuHeG0qSBqEie6
uzJuBgciIckfZUISqVIF/h4XjswPVglUUgo3UlKAymLgJGnwTnG0P/6o6aRHUqK4GdKrP7UQ1UeC
uE2pWp4LCUF5xOI+AuUW+xBPRzegQICxxlICjQDQvrtShwmCKu8eUjwqw3n2Y5Uc3BiQ8t5ov0zP
N1zGcKDwXWF9iVHVycLOUTq52LltST7Io0kFsTlsi9PoTMJ9Jmdq5gcKxJOnrmyYexPLkv9ZxAoH
PybJAFcDutrJdYqKZR/vvLNLiK9O9H+AQ63rensqFqv4T0QEeQhU/1wQy965Z2JmDAJ6hO+wNVf2
Xpi1waBnjVefulEnyXFIaL+/r+Aqu/dyExH0ENfDdJ/rYTqHLG9+Ylatfy1pM494CxPMsZxF44d0
mKMEZ3eFjw9fnjrZ3ilpPnDDExlZlo9AyGeyr+OCMdGr7xqTN18VJLs/fhJEL22Rht7D5tJMfsc8
gJGR032BpcougcUru+fHnq6Z78RvqyfF2/mChV0T8o5b2HrIhMs67yMTuPmF6hfPf4nxIvsH39OS
fgZ24pqWGUIM+8jieUG8aJGF6K0bpt3M1duLd8gNMw7DgqvpIukoZzuzHHP+g3/bjv4aVHMnLQ5x
URlmAUl1+74udZoc14obH6kXLCY/4gW7+inJMbwcKLRLL6upk5MflOMTjNzK3Pim+QIYWGsiRZjz
Lqq3q9zbdTM/bbON/2ixX4asXSOizH3EDW0XNwac/YCpYL+IjbqEAQfUfRyxdnpcio3yudwfcJzG
g0RRTsqYRXaeY2F/2KDlvTgx7K0HZ/NxsoR8aOOTY0t19TaH/u4VEnjrJ/m3WDA78BSOVHwXDljW
Hui86rZsFWKKM+y77XAF7yieWpCaGZJl/jIMi3pvsBSrXZhj+bobuF8kNCZtARJdg9Uv2iR5qX3a
OYb67KZjb1aw07a/jOEFam9BzhyLeziJ7owKb5+KOs8NSaBuAOLdjOfQ9PXDAHvxTOvS6n0i1if4
qhtuDmWNL5lLnZ70q8NEH+yZ+pPkArJjO6NqAUemVyl4WwOTp0+YI5joxoGY7wM0PGdj1e/4WTeT
R1BLihbuuTjrrtYRAfwWD1PV3skTL/pq3cWv32Wv+gVdtKeAiDhW6nE/Hvh9UcvpRiTINZXuO2ke
HgxYHDzvzjVp8tjk85KpSlGxJ9mt8OPSS/qGxT81L7jz6eIe3ZLHQMIWD6WC/rPpJQ3CbbojL9rM
wa4UhAN4V2TzT3C1Cz78bnRoykZEsulOzyK5s7ag32coBxwVRPK14klL3/8Bb4vt/7gBzIw4aUX4
4EwwWWeyUCokIwDDFxlrx45I0BxJk5SH3Sr1RbWbYrM+8EWZDmEIRzVqlzRrvRT7eyWMOW0OG8Vd
NwW0CPV+2uRH3BrhtV65j3tUgd53BDsIVax+8UJud8Rf4HJJiJg7H9rci37bpJ764MZA6fpnzyFU
cqYwisQA1QcEgYedwdbfEqbshnZ+aGhe9w4xOSiZzezZqXyAnF7dGyaI8tT5mpV3PbP+2g2NX80n
f3DIA9d6iu+Bkgn7i5hM6H9M5K9+TyE/aCk7OPGj4SFICFrRsDZZ93bgxNEBt7uJj+xxxXYJ2Bft
Vle3oI4iQdrR0kl3b6D5DrSpuNS5b/2yhr/MYiPY7Tpm4MbrhMJRqohzQ9S9Wf+scJHfJALXSn2U
VZgJ933bsLhf+6aJ/7Ua7O5PBAhRnHE21N3/hW+8IlO0BBj1Q/AAyegTgWvCMQgy1ZouQV6Pp0vA
jQJFGuI4uBmJoYuvfkCyJRG2S+8YgreZ3zXZfkeMsveDqeTPHFWqeo5tGD+yHNrAU8wykfTxoH5B
H5gq529ngbHiz4nlFRGTJxnaoHPfxttywOLZEhiNcTi7tT5L1UQZZUID3R8Y2GtcpEPgfTimw/s1
04L+m4KC2+Bm67qov1TqLoiSK942syxcqCO+GkU+oOPQL8MjxPPIMf/AU4vzi5ouHs1Hep9wiU6s
b+NDKuxmzkvo0SPVslj+CdaZtQqLxYYFUWhzLE7ddt+w+aHWa8JFlfHLD+Rw85S9jIFqwvWfLx+R
i9cmrauTmosOqC9nHwlS1zrDZVb8nqAXijmlB4dI6pPpV0+/0GebY5KMogrXqOKPRJV7M75o9cJX
eXmhi8m91nPXPofWxhTeizz8ZsOfPOAV/x9J57HkKJNG0SciIiGxW3mpVFblN0RV999AYhOTmKef
Q8x2YmZaJUHmZ+49t98VE4RrXChUlqDbkHevKK/O/3T0sE5EsnUPmi5Y1i7MhbMv2USBt8FSLx8a
j305o5OpzL1fFvyIpGJ2axtVu/mjLOsA04rjTt9QSKI11zsx+wW7icClKebj5FI1HCdCW10gLQ35
aMWsxHuHnp6BoutC7EvQAfcnXrQAOFyTZiXaJEQTBHB5Y3fVqjCvbYh8GEdJMhZHGDhjvvNUWbYb
yE3Vy0K/vPXGtHhoWXxPm8gOvS0Q7wVcBNq0ANHgsUess7do9f/j9ccVZXUO1ZeNGxRg1RDG52Ya
pvA05JotO8av5a1ZzDgd/dK13Je8VezuEsSrRKdHMFw2qLl8xvEhGIUv7OULL2yX+NFzp5hibWnM
G5JfCzMBuxCccCUlxcX30xhvbGoxAHWnzjZbE3bLF6L6/ocmgdQA3c/Q4eIJglTgMUJMkKsdFhrA
m53mC/MCFgvi0GMwU/uSNepKNkJOHh+kTabORtmISlmspGjGuTi9Q88B1Tw3SZChPBO+OlRhpe8n
m+vvGQuTce4ju3AvbumWgm6cXdkZqXsr7yzbh7e0Mtu/FZSK0MavXTVYEiyvbA5poMP0oUAnrT4j
Wftn7SH8hGA1dAEEhsweX0xvl29hTc1HAOGwZ6+TN3d5VS9qF/hwbGbgUq74GNN6+o3L2jpNHQDj
7TLO80theUHPshnYqrfKbrdj0bbOE8YCSex7MlhoAosAwhMZP+m8T2KruRbUMveQE9gZRNLtSD4x
SCTPYTmQBxszsCoO9KCUXH04ls2xJeUaoztZDExrydp4LuxldefOsmjQUY2Te7Kxel5KVPY7+GVN
RvMxLWcT+748xCgSkUmVPOtodEluOifVFJ1kHWVPHrneEiyXXb3WSLL/RJL8Hwft0zVruva/ycul
jdbWwNhIhLjnIjWsL3X0IbBaTptUI0fi6XLHe4Nw/UKoOP63UHQYOGsmzk/sanAI2iM7uUuUMp98
nd0qQ93kwD0pv+fFEod4whFJiR4L/mkBUmlPkgjrDfohBJ0U7XVznRIBtzQb8fdoZhzOPvSj5aPI
h/JvPo/WRVSCBYfWrofCDEY5uekJhHzU7NEtYzlxbeomf8vMgICYLx/KmccLYfxYEIMNiyl4VZ3F
ErQZfYlf0UPKuPovEA70/YorbmETadTy6GSDtvgLGwG7ROpODEOlCNaDcmY7Bq2u+V2itn5esnn5
TU3gvlmRZQVXWI2Vdc/YJONlYRsoGXtUctx7Ao3N25i5IZcTs5UVi2amOxb3QYOhh0vxXGaBOSdM
AP3DrPRi7YguG45crGnCCa+GR65iAhGXJCoPYVHa8yZvbHUMhmJQB6WVuHom536wqINAOvJEWSAW
o+qXETHE0QjjBUKIbp2BpX13WpaIUaIw0CPwWxZnXswe3ZjU5xa1p7spojl29nGFIAl0VctVCN8M
q0xS9LW/6yBtpOxlpPojxJiSjTYFdxIdAHW0G6HtbZ0EPVxLYFldasxxPAyg55M4wtQdAkol9S4K
wNkAO6ow3GKqoXBjl8aayMYpdcAtQm6YGzK9HKfM3FRF1PUjKe0d8Ki0pzSP51kdxIDLnSC4wXkE
w7A4R7stu/S8kP+NrjPy09eGaTRoHLvV6T21RnJvUkwt4EgpIjjuF7FxmyiqnlgZLy05auwyNxDx
uvA6tQH7vWoutbzUbNV5dkEvIuGyEk0oem9qfbfMc5mhx7EqvG0ywjAfs+uaya+XOKl7DfgWPxXK
wh3a4V5uQWagkIxE4lT/9BJWDz7X17dUXfgyEfRzcq2RcylPETLbwpkqlr81a3oXYf+DIkilOSCW
CR97z67eF3Lvx31j9HhjnhikLxFeFjLZyioT5itZ7KgGLhZG7B58WzPZ6Acs62QWWdY/ErBK99ul
1fg3FjO21FZNwVdQO9k2QUASYklvA9ZLxSCfZeW10N2R0yyv1MlyvbGY2BS7xO+W4FTQYDVvvonr
9m9hwiT7pcPIsDd0xMBd4MhjOmcxxM0bsO9bEMoWRN4UYUJMow7K8F8zetG7l6QANNh0c+2jtuC5
YMvamVeGgbyZ+x4XxINnGTt+RHKIEHFTipml8ZyF3ocfFu7zZNl5fTK6mM9E0yOAcEDGu5lBWCXc
aI0EHKFH6Shu+o3I2vmiGi/8bjQAqj8VTozfquUYZZnpV+2f0Suj5iFGZyHPsAy9CmVZSC/QYQZl
ylGhMW++aev0/BcLVZ3vsCU7/2nb8cqnYKV8CHYBEj0k6WzVsUUthEU8pKHcyCAOL4qT994b586H
AxI4P8Yx/klGEpFJQBrkXsY+T3k3NNVWBMFoo9yQ7R7AAA1YPUWYZoBgLGeFKmr61IPr6y94G46i
zpkT8905ehy5lTP/A63B2L3wpNjtOxBB4t+2U0SO23ZiCoiBu86fOCMAwBCviPSjY2Sv/TbZd2QX
3Gnq8B4AGqlBNJDMD05lPpXpOVVO8g9JO/FknNTOE4XrcInqJVjn3lH/SwR989kostUASib6hMOj
f+kABRybsG1+DNCnB41uoruFIslQr1hOdO/3zqQ3fArBshk9JLAqqh71yyx+tOPDoBCqYKSVYcX/
TTZ7e7ajXgy2Fckfv5osvfFvvGQSaHGNTHDYRQq89hcnN//kQsEUM/uJ3Qed0jnNVE7OpXVZqiB+
WgRbl1HYmdh58KbfcxgfOcM3BboCs0kQkFyg7S+KvQASS1poBUsMSzFP9GQN6S4AKTweVIJO5RMT
g0IEaBnXPIuy5ekni8D1m+uACbDZVd0Mk8br0+4YqcAwMKvRDO2wH2YZtK4OI5Ybmsp+8jJTUJD3
TATr1qNtIHQutPDYdq0HuLVrnPpMAkLloX1tpr99RTl+VWnIANi0KrlO+CB+sohde7JPWN2hURMk
pe4kONMJ+EQMOK0rlvSZPh0lVNfmbMO6aXqOJfDscYuvSZwYoLJBqbAC/NRhmyy3rHJLuK/oOo5S
s3pih8fBA8ktFrvR0bM+pVy6CJd5osv+u8or/15hRalYGtaZ95/RqhRcqMQTiw2iUp6ZFQqp42dM
WHXxVmZQHPctVZo6zE6e7AsHPvEhiZtZ7YmXiCoQFHlc/hGY9+wP6S82EgZA/d3bgG8h/wjRILAW
RTMbpxeYlc6NpZ9i2pLBb8xFEDWbmqNr77oxewm7SetjJTlsG3r68hrA529YCpb2c2l3QbcNRst7
YvodZ/vchmH7p3fSgQcEkqjfHylt8JtAXKTpJRwtprBxdqydUOyFU0uUlowGbAqojTBeegR/Clye
x6ogfYWq0lpOixNa1mvVg/E+hkOaZOvO3k6ui7RA7MlycvVdNzLfv+95evQx77qIOtBlPLtLkqy/
8vwu74C2uoI7qEGMrHsUJ7UvbFYidqZ/06kd8o2WlcqxcaSK1yJ0pTkKD3jVfh7sEQaamjFXSDp1
yEXVfK4noSY4ZU6xjxB+MzzD1HEm2gFiehAO7FJKBwvlprDjet9KMuNYiqhb6TUoQpR0y/eoAGJC
h1OnP2yzkl+ongIKyWiQZqPh5LeFRbJFFSmBTFleUpZo2Bav6L7zZvbNiYDgEqMPs899AG7nkLCz
wANL/gwFnwfe733FnClqZ97mfUutE22kZBfKM1U77R5ZqNnh+YJChs8C7hIDpnUZDzESyFddEVFp
/LB6ZBCPwT8rKsbRIcovdEGeyJiiOLizKmYFHsZP2JobmS8aj0NnmKjE/iy6/eIwt+S5amc7Jqpu
GcOvhgMJbGvDLOMGUdDKXvyM4cWNRSIVQWSDZz9Rdczp28I5mOydJMUYRdN0LtknQp+JzdFLa3bp
uTtfkOIDfoMyeprx/DYb7SqWGsTRBRhn1jdZCGj1Ry7DzBObBP2BZvDewmRBODKNvyHf4XxlCLuA
bLNtHG2o7auOLWvP03AjnLXIzz16BFxwPW5Z9LJ++BYW2fgDH0U2HxaGCswMFR8jYahzqfwguCom
NP/oLGNUim1XsI/vK/muYieWJ6bb6prSKtOf5rJNnhCnOCgl5pHldDIm98yL2JephMWuhw9sw/ja
ZcBnXPe5ryxQkZ494TZymYvvObG8TxQz1kudOyhD3c6FtAt25H4aIJ+k4FzZkY9N/VOD6LrrqrY7
0HbhVnJF6ZwM+obXNAWNfx/ib96BjrAEdDI3c7doXIrHVLfOggcb//A2t0dW/+y+5J4tL0Ej/IHm
NtPcviKE98XRx/LI1zTmDWPxKQf97wX5pfN0YB0IxAwefdMHLDXnBA0i8gKnf0+jsv4z2kyg8Ri3
NfI84cd3WUA85Ib1g/MmWaRX56lcxnal+HTZCeJBfJ90XH644db52Ybs3CpY37bO/qwDyIY/VKFu
9NgjGW1vUzLkwV0Ir3J5DaM2675akKGHqomA0kbk/bk7Z6GuelyY+O5Cu50/HQdv57r8+gfjEGGS
0IBpKx+JVTy0zbdbztQZTTUQEJg1Kr9CSfaHZzlJJiY1xQ3IK0+gqRRee8JYmzjntqXUGEKPvbmu
+S9uCmtuvxtrmT4tC+M5SCuNG6k3R6Ains/ToKuzsZyKcZ7HR2QLN4f6IQgNehsCc9S9HUKheYGE
4cQowXznxJ2xlAmCVzQsewYO/pcAafGMXzMHdlJHjJKWzqFfRGK9K6kX4OZY2XAEV0BfD+45/y+N
rImVMoloD2NfldOPViEiu8n35wDSzdAdXXsoDIGIIIG3A6J8uaXeLb+078BYbWoc42PhhXLDrM59
5IYIbgXdK8ITmeL5IMH7F0CtvgfoPZFBiRz3CYqx2pUZ5/SeSmK5uUGU7+Y2sKqjxM2/r9wYU2ls
zzkeE0gsHEziKCi239IRuzr5u8b96mf83zTC/EwTff3Otuj36B2t7F2QTHDD2dA84Yb5QZM6/kKz
T08TtBmG93lxKZDKnCQwQUbwbqMYHo/eOQgCQD/ZamHehKIX7Rbe+nhnd1kk972Vk61qykQ8u27o
/3SawxrlT9qeirIKgF8MzofDMIEh0aAdjoc+9k++47HYdleMDzIFPiWj4vTfkrn5Ky7V+RfMpAXd
woslOz7MK45ATo1mMosep1FUt46P/QW7tn2iQqUUc8EF4UoT2XNhRu9HKafBIBCY6D4Sxid2SKZ+
cMRoi21lsib/SARgj7NAwskKcOU8uHZF80WlsHdTtPRbocHvwlxFOWrm5d5Bck+lCfGZVToSMxOl
JWsrkSw7V0jj79AUZR91qtP3gq6fQ76LHtKm6G4NcVhYFoMq/xiC/jNrC4+vK0fQ0HWyurfj2P2q
Abm8pXLCARn0Kjv5Ezv9xZ3/Nmk4HlWyeM9Eq6n8FPLi7SW3HgmtnhM86ooErY2P6e46CBrx/dj7
A84tX59nLflWg6b/pP6Y9y3OmINTJ9H067Wl8A8WzJVDDTNAbRKdsR5F9o1K1kIk1/FrEWQSmfhk
TVXk7Kxe3MLIHR/E2mShG+H5TUcwlAiMozunVPGLYJKw4ZIqdi5bL3YbJJhcukZmZ6b0+9nNx0OZ
BtRZWMxbxaqvCS/G6AGkiftsphQAnDvXF2vIkvfZ+DesVtbBgc93L1A9n6rKDp8CzOTHpahnstMJ
MNpxFjX0C0ilq50tpXPJ+H0gGLE9sDeuHF02MYNNmeEW1fvMMXwBd8dvy6YpZcfTZuFHzR5zObnI
NJ5dLquTSmPxgfyB6ApEzyxVA7AffrsM+W6UbujSPfY/SDO710jVSIEKX30gxHTOlQeDuBgcI1Hh
g4ZE4p3+YVOU7jOCKjcZmMyN3/G5qgmWlRpsdNM0VbtaSihYeTD6AHhHxsGkReaPGBuGnUnD6CVl
2URLb7IEWZjls7FXbpGS0wO9C0FFKU5ossa/ZmqmH6nsknK2/0ZvOO2dYpzQqpLN+m6FMWq1xHpe
1r8UEWQ9E4XBO7ISYLBdlIHPYgEEN6BeOtgBPUDfmlNOxM4WXJ1zh5yCRjQMpmHdeSqxKaY6uwQY
bfioC7TcMkPGIRxKHbCn284w0XYBU29sEjSeWFABi2buoyYKptbJJcdh0pKI0DVn0AcdOS9D3z1F
yXLiu472jV6QAwYW6z8stT8O0oBdaxvrMmXjBUs108rG79W/0E67jdUTDz11fKsLdOX8tsxRGO4G
fyT3BOJBh5WJeC4nKbjQAHJ9JvS7a8E2tO26EqI8RCX1RI5G+GV13n3qaXMHLiBxLlFic6jaIKwf
xICMv4f6tMUdD8EUVc09xVJx702r+dxHavEbNzbft0cUYkNCun8gKaS1oW/wRFu29Z/S4MGcbAa0
iM/gwNyFgPDVaFJoGVRbAKJcxGFQ3vI6yOFc5oVzDpk2f4WBru+mYMCCTjn8S+Ve/SnL+rFYHZa8
unHA/5iwo42wLft7bIrHutPJZwjHfNOzEX2MQ788QEa3082YgHXdKi8yAoNNzaWeub+VZRfPXFjT
xaPSajYjWJ7N0JLtc9KS+pniFpKcDMCFELuzXqEFN9a7TAQAXWa5fINRf2JKIRhA8jEXzexCz9l8
QdmD2jpVuBcQhZBoXQRMD6htN5T00YeeEqwEQx2ckAEB4FAFFltV6Neu6Gg2CQTqEB95KzJ1GbN9
7XsZh8z/34jSFH9ZTkXV3p0T+0GbJXEwNDAz6pMe2ryWsLnGrPqFuNLLDY/fKnjVffqWx7HzQI6L
enFZm++Kbgohj1P/T1uNOiTYy25J1a4oh5SWNWlYz8JsINbeatfKIv0zxU5/o9f/amIZHzsF9hhH
PRUCK1IiCEr9zSJ+zCj8Gn1nOhW625QtNmwABnTfM5SddOt7TWXuREfLr4f2L9PheNeFcgRmNQ3N
S0agHtSpKFuF5yUKoECtaNEB5DvucOfVkyMhO17bFN9a2elxQX2/Va3LYBu2WX2cIZk9Ja1pXuhS
OEt805i/JHqYTTMsSAkMgeThpvG8dMu5EBC3A+Bn3y1+2h9WucKWrnLcGgtYUD3reGeVFvqOKcGK
6OT0PmhZK7YZvrg4MbPdFrPWDjFxt69NpjE0lFhVhTLt1p8GEiFUHep+ny0NpWyNuopErmY3AKzk
OJnfgc2hf5Sj1W+7McLaOn40aeKxx19BHaidYN8kn2bEVwpFL8Lki1I5nSYDz5w9u89xhqfCtl6d
mbWNlCa/ikA6n8xo0i8TiOYc9ZFvjnaRHyFErvKjnN8He7iTPsUVw7BD4MBfbDXOnS1pY0hj4pYc
nhEDtsr0Gaybdc5YPNZHq2c86JrAvxW4sm+B9NJdhP+NXK4IBlrQOR+F7sSnBa7NOhaZUL+DcZHc
cGuVf3KvG+8z1FgRcHdiurYO8/7VL06xTwJHyckxZA9V7xd37hi2W21CRv1wHzB0AN+Je592ucYu
lKGNd1cdO6TSbGhOmQoxCmSsusogcVH6Tf8lE8Io3JIXJTCW11THKKrUJ4MX/rEhei57NqdRXl4w
CUSbJhy7DwWNHo/KNDNaX/KkezP5/JrEa42geNOOI1puhMCut5thCu39PizOGM+SJ83K4UvFck3d
KAPG2uuuwZlSjk88TpRcQNePLBmYaoQEw9uQJx/aEPKnmnP9OsKn2Oa5ke0WYYK96hTT11Xr947l
YS4vMUMPqqkkrQkEAvF6XcCo7wlC6X4xYEeGZVZSccBFGUowL5AzvZtjyX3TT9OfWit2lwN/xR9v
zHiysjLeWo0N6N/Gq/PdmHy8K5nOyCMlUAiem004XjQecAS3WWkx0UVXApf7D/SJ6YP5iTiGReRp
gq46+TyEdZuec5t19qFbXALgGQQvZmNj0/rn2C5X0YSYlKB50f/l8bWrY8nG/s1R2Vh9C2Oqx6Vd
mqcA5sPTiOyE3k5HNs7+cMxXTD8ImzNqNpdUqUgA61WwOMddB40dK4/vtH75QuPotkw7Gm5wRK7K
OQWyWil6cTnemWmcou+BPi9AKNXh3kC1ZN0WZLfzX53xCixBAGmWaRMykWFJARsSCF3dZXPIzcsP
qFT5HIyDAcKxNPklc4IUZl6d/c5OanOroq32DgBpvOIJD4Az7kdwYh+k0VFrGQxwh9SvqhPdIRpp
NVTBoz2C3gt7V9HYFkt4S5PcAyhnEPvdBKPfjGMDng3VxCDNsEf2UO3j3raiKwoYx9/2RentM+WJ
/ajpu9ELwi/MMyL/DjSuKaM6JDIyaqBsej4Rai7XISr8OrouaVWJY28m9z/2pmTcyz6jAyTYw0ZB
7YxX3sIVeUwIwQFqSfcnQ675yBSHLJ8ycl30wrFEmwnRgQVkiLHI7ExrmAAJWAWMdbD5bweXofrB
C4PlC82NZzaBu/hvpivmapeIytePY495lJC6FjVuvyl6D1yg12ZqJcM5dHrpDqurJq1wxoN6LwHj
Va8ssqwZdc7q/v0WNLH1Z+qiLkBi0LBMwVdB389/vXGwnXoTifCVJMGp2zodUymNkjfp5jO9Ah8T
c5S6QTNhHrVl12Hz6diH4vJK3dyHIwVqdYvfp4qfZZKnidohrkonTWnLADo7cTRYic2EVCbyJUJT
gWUYfWT6BkdRxe9xOZjoa8Qk31/MiJwf/0ptGYTaBhpdPXIbkVPoHFEH9OMp5V1VJTue1FjAOepY
ZPdOHEsBnBquEzS3kAyI/JwnWTCRaLUsoidjSbdTSWRWnxWUcPxHCtW5b2Nnp9xIYmxgtCEm+8c2
Uvj/jQUclBHQQqbcBj1H4Y/6JS1iHaOvoD/OPXB4sF/aA6NlMOBcPMsLspBo9a+QhPkSKWF1Jx2D
DiJEhetkQxNmY7lrRLQrfU0qUoLOYYNRlrlYOiUMkBFJd195Mq17qcIx93S4MUh1yBdUYDhM3E3f
ejo/DeW49AcTueUXYRqiPFs5SQU2fqBh5yiRqxPdNNmJ/jwu6gHOnQqOsw5keJ7grMVIOitqToAy
zsXIgR4FSg+LJ4/u9QaaB/LjxnKbvr8jh5kJDtr8uoKxFWbTC74mlMOV8WmhHW724SHvp8A7lW0V
jYfQyhaNwa42X44zwOfdUDBN7pXuZTx1uCOR4xdt0N7aldZR22tUI5pXm8Z5VQITvBhnmORRNXRb
fB5Jf7BheX3X2YA4xAVvzV1Tes5TkHrzyszqkTd1PskpZ8Rh4XxuG+mnB9sZi/LKP+lrIkU1glyO
A59IU6t/b605eEYAZcZXMoq6Rz8wLn8UMTSASqTUx6orJVC7iImM7Wgafg95GQVtIUbO9rR+o1io
hj8DzJ8/BNThhnJYjofYyTDw3yNRaD+aIm1A2zJsf66sof8XufhDTnhekbQWSEofmCNK9ehqh8JH
htOexy79wV0RdGeL6erGbxL1qDgOiqMZizQ/VETf/fo+OTm7DA8iMReMLpNTDtctxQaa8TnhD5d3
AMN8oqosJ3N3S9448z/m8cNLm+h6OEZzG/5CjBN4qklQZMwoe2poH7iG2KWJX59rV9V/O+AizJWE
RTZdt4ziTrBl+8ZPOr3MU2O989qS/oRaiISzcFBDcO682H4Y6VrcQ2Wb/C7tYf9SnTUc9fzyyj24
OmdD3DIwwLKB7Z8FhlbRfQGJzdol2DJoFTmB7LuxWOp3HDo+Q38aJVTVtpPhaJkCm77N8SVNEglt
7QNJCCogwqlBOFL4jv6JCeG4ep4fXwYPKzkX9pjDvbFr7IR+x95yF1SW/7ok2Dr4/8AFQlRoUoNX
GuzgSp4CXinfghy4OnRSwwiv8Msd6jYvfy/hoo+nchjKX6uYEKcNzGZ5ZrPJxj4EoOjXVXhU8dHb
cfAKwzy/8YtW7ATaorsQ+xF82h493IkhoIMGqTOIj7MqHA5t1XjWIaQHro+LZMi+w5lC9ymF606H
FgmcwecqMPh1eL6/smWMm7vCgw58QQSbJn/bNi3V3urHPtlbo9bFOQbOmEGKJYQNq8Vk3wCdw972
2fWteZ4UagMmwOegHTQDETu2821BfjjhYnyZoEIbMOPccmP/rNBv3QmIm9nR5lb8IUKRnpn9rf9C
VQLQ1BTrJ+4HwbyisiricDxV4Iofh4jtRSioHGShJrTFpc25bZbGCY74XCA3c1LiLu44eZ9xEpSf
du2RecvTi6EgMTCSdiSFQWLjSiQeQnMQnU2SZclrOzN63g/gs4Yt4wP5lAEOq3eav+E1MdC5dpN0
ky3oWPve6jOBNyVZ8mvdV5ReHUPX8qv1rLZ9Y5xaXa1+GRP8W2OTXWj73L3GqdEfmazx7LEOqyYQ
oHAiXeT4VyZy4mInnBp2GpsfuwwLjDTFwuzTxkPHNmiGf7k+c0l11uwLUc8Qb2YjocTdq3bV6LRv
AMP8+a8Tl8UybkqbEd6PkgaZAqWn9E8UhMbfdK2w0UzDYk5f+rzi28hneyT9yPWnCBpPxCRpmmoS
7ecRR//Ghno6bgurNPNRjFasjiYLQ3nsLcZhjubZ2TSj7n9Dm/32wS+a8Wojyml+GubJOYKGpO3P
TMet5NoQKOofpVG+TwVVAJEZGS68FJMMUTe1lNxYSxVUPh/XEMEmbN1gnTCTtfmqfZOM4sRaoM++
2fAO+t718ZufHMetvRfFsFlsRDs0y6moOzLGZD1W3mkWrQrP3BYjA/FshZr2Cf0wLBqHfakUINW3
ommC1wpbJHlTQKGSn94MVXNJuP3/EdTCnoYfu71ZLerNXQclZHlwk0r8Q5k8PQ7JCFS6ySC7YHyw
xdOsoRnsphFqzKWtneAfOga2dL4rsmAbIHsML6SNLMG3hh66G0IkUD0UQ6qHssgegtY1Ym+4iS36
IsxwNrLe7VykwWUJI7KQKa2YwKk2BeoH831XEi/JYUBEsn1Qgn3nTQJcOxcgcSgfxurPFCCK3pi2
R0NiPHjOezupGA307gAgsSp0/9jCDaGiLA0lcaYz75W/Kb5NngALx50dCTBzMWFOKgzr4TlDKnhW
C1v+FaImHrC/p9da259Cs+rd9fAbH5dxgrtCFp7eeEBc9roWC3Z8S15CIIMJB7WP0r0KY/sDP2qv
nudBeACqmINvHc5d1iCW8xhAFxI4n0ufQVhtPdlo0K+KeWq+LRn0HRpLEUi45j60FaKtfcGY/Ixc
IoU0MpXREdkYe30ZqfJzKQ3+1lISGXUczWTl13aWCJWMDTGs1xHfhYnjxd5DS9MNe654KXKUsQt2
pFo5/+UaT1RaTtxIdV2t1VT4tbJiHvgM+gFEG7tUyaa1QepU5M4mG2tYZlU5f/uybAHvLjhVBOaU
i+vI14RR9z4uw5VaZewLyimoDXUZfcKP+QvryAXDasYn9Ia8/2pYeAmY23qPE03UC9jgiQOPieoB
0WPy3lu9e8xDHsN8nFNyLsrMhqGf0gZ4jSzuoRigdZqj/r/G6/NL1QiftWuOVHMfZXl5jZw4P3WF
8t/rsOAOZJGN76iFFLwZNY5x1IJhqjbcCcE+85AlAx6Ko43uIwdoGgaiYzqQSI0SHN9cv7TEgOdj
HdxnNh5nkBqI1wxmGTYpUEqku+y92OUmBWbwkOWp/5gifLuGNlFDTKehFwWMTNFaNvp3oNoYdtRt
86tZJBgkKvHI/akZr0pKXv6w7SQdRlM1lwWDsuZY8AiIA8r1uObb09wdc6ch8FRNPrX73hmy6cw6
V8Q7U5Q94FkqC3wwvBs3XmviFhkt583BBOkgdoGrm/wnnw17BM+aOHIV4C2AAiURha8Zyij0No2B
TYY22k+BdxD4BoIA9dgZSK/HkHoStasPts3rt6P5KOfPTjRptbWXLmwfJyvpxyuzFowdPo49l2c/
QtmwSWIsqcfEWjmXnARQqxoGKXJbOCOKAIY+ETJK4UZHtzHFyrAl5YfrJfEeoFOsa7Q+/S9KcJTB
DmjmNQCIE4QURETzYD+cmDSSA+tzgm7RS5SAyiJy0Oi5B45kWQlDWh5DM9LsuhKNjJn9gD/epvtc
58jIlbZZWuqZ26i0B8ZXEM9QmCOY3lVOEtygabFJ459XH7qqOc7mMGq+Zcyabwv3KOIGwcPbvHT4
bPl5J6I59xPaXfxe2JGxpeKXBR0SBt1wQG7p3qCRRazmUG4k6PxUkx3TnJJnz5nNilL1aRRCzI1R
1gfcR7zm5DFD9UzNCIsxBR20cyvHnU94g0azbaupl0c8qk50lCCOznUE4AVhR2oMoxOt1RV3hNbH
PmfHsre7hjSKyO8aMCmh1T26w5qPEZI+/15aDUq+HtvIi3Zz2LIgBZEFKxNmMydJI8SRGBkmiTxJ
ZM5mJBLLu5ZsRQcrV9Wmf0B1gGGuwjn+FmDMkJv0OtM7FRUF2ycZt6+CUMI/y9wB0CbXifsewW5N
gx+49vrZTBi8L0mP94eqs8BR10LBvei5y0gRJIBPHup5IS+IVsSlY3Ko3HhdyaM7AJrslx2KWFpE
5MmUgaT7mmUHt9uBzyfVOJ0awBb/HH7Y74qxb3hfzcqa7jg0sUeTCudiuKPBeub1xs8aTG3Izioi
7oWKIMosgmr8lQ+AcuE5QusMfS5mr8PzJPLzqMFhbU03R19W7FjONlCrZwgla+XBNp1bh1VD13wh
LwXURoUgDgMtBUE4DmoEoq3bqD+4aJwQfMpwrlFgDF3IvIl+Zt/XLrwmpwAVtRnCAoaG0U6a33X/
4+hMlmM1oiD6RURQQBWw7XlQS63WrA0h6UnMMxTD1/vglR2OsK3XaqhbeTNPIo5IhO9Sxgc2boZ5
lJbCwaeDKgdqqLXnbceq4ysEj0T1a1Zcpc3eJm9vMsEiv6RHBxNYHi8/3ik2puIiKbjeCmZ8b8M6
izdOJgQlOiE5RwV/mj7cLZ9DmUKmCSrniHnFDp8cD2vdA6v2loINWcrxQwq7rHfAPq1+n2ae5a8x
jyjJXhY7FuVbXvsVcZC0G1AB7iK5UrS3jvAdP41xRjEkGb5O7kNlDHLLEN7YLzF4fvNZcOUyIES7
sU94ge/nBiNKlt712ADBITEIn1JlND+j3S0o83ws9gyC4VPvEhjZVqUgVw6ZZvTuTCViL4dJrTM4
DVIX01aNJbxZFz8gy/lucakykao/mMMs85gcpHeaciv4G2Wf0EmV2fHPFInqLqe8GikFygu/99nJ
AvpDsVNiCfLxAjVsVVmywBn7wIZXtsi4Fswjoq7Y1aLQMCBluPEXmoHWKLUVPqWgVqc8xJpFoKKa
nvhn7qOP8bbazjZOul2EEG2tCdW33yxiR2PDqFLLTW9Ebf+AbJtGbNK7AgirGCS3yRZX0sUKvVy+
GwEhnuOUJgg8TqMpeIcG2afrMUj6Oz2Q8N9M2E6KLRJTVa9Dkn43PBHcfpMGQp8RSec1m+R0bvDo
t2BkK/cKqZlqGro36u44MZvyom1YtoDSwlYIdbKPDrQVtH9mXybfRhszCw8tNsqjRcBYHCSn9fME
uvIPTFFQXwuLoOyqsvL5vmeIeWjaRN4XYcU6IuBlCsxmKI3HcKpK4y5v6+wrohn+1+lCCsDqCnMs
wkBFLQP9n84Gfr/CkqdbCiX9xoCqpk37ezEP8rgacXKvWCj+g2skfvCoF1cvnDCnJYT99ridoNaa
oU2DGAsrSHANXSNk/+IFrOW7qmeNZqfMa44QDLOkQO03ilu6ZM3o7DxmNYDzbVooHGuV4bDabCoQ
X0+wM61q02A2/K5M7uUUUZjVq6B0zF1TjhG3u8ZrWeYkDSrQ4jnzb+SwaeuSIgmJipNXhUIS460j
LKxNd+NOUcRalTRCV+X+V1DHDRoKXKXZnhjpan7CmlXNLq6UuldG67zAyLyl5fQMiPGaxcl4NcaJ
8oZmFHd4y2D9NFH4QF52um/4SsWgrcf0mGHEPSpLY7nArRwdW92qHadMesCMXT/R8DPd2ObPW254
1FSOrvGJgdE8U9LL+9nq1bZq6exKAE/thNdOb6HqnofCGfAtJMnajmz3PBIduqiixfecesap8EZz
Y7byY+aLsg1k91QDrNkUgPfwJtBsh5OnYDmL8sg+tiZE47uRfieo8MbC3vvJiDo9Gh2kAub7+BDh
pKT3OfM/KwUqKRSaxVmFeLsKyizjrdq3u8l31KcEqvRmRMVCr+qt/FoI17zYQxSssXN9Bh7lNOAi
3QrLagUBAimkviPu9Dxz4q860gHQtYxmQ1gjodVwjH9KE7rcNPXGKaUu5TFPIDSYWTNdMQ/SjtEY
NAp5XnPGh52f07RPvqsqBP6R5MmhoRPwwdD9/KZ4KDdcY10SQnL+5Mo+HTk/iTZEYEffxpjkIrq+
/HUrszvDVFpgl03wkzDJb0Jvbs5+7dV3FmkkAvNtccDE1b/2WMRY7Lb1g1+73K4baJGG6XbPDVVx
YDRInIDWmfhzFd9J5PrrrsmtFxPT5NqTyjrC4LYPju7s1yAJ1W9Pxm3fWLQDYUEQV0u06YuUSf1u
S4/7vVWSPrZYYleNkT3RE1bv59ok0EBKemuARFFVnexFXv1SvlJswUgg4mVIEmet4YIHJc5oqW0H
tRcL1z6Am0D8xWmp56HeaD9lmGMZVfCG2djQNjpNxSWrdfwKEyjDLM3giKek3/VCdQepiuEC0hWm
b68QAOgiQkj0URdJ97G7QDY5Qj+YML4kg8eKZ/RWjMv+lZNF5XCtJ/d+cLynnmTJJY3mWvFWboej
ZRrZF37cG/mR6sPuyeH4UY9NthyP9DMFr2Xq7wxEtA/Jdeg8tbm1LzFEEDBFrSU/1x74Al1JC7/H
LYezyIz+jxggmVXujJkztlfecR9uMcdvqXSGDXBapCgLBlRBxSKU5hZ1HY3rdYwh10cF6R+mf7m3
nJr3AoRB0qp269rrgPakWwZGSgPSyLei9LMD6OD6SvcYSdB8cI8z2aBdJrojYTsT10jlJxtav7m0
da18mfCEfPCrGGhcMJ4qonkfRsqVAfNEcUcxHC01Dp4aIH49YaKCqudDZUXOQYJio94bUiFL5gLZ
Jhzmn1xEE9b/Tu9mUROjGvo3YZi4xmmTVWxjQ8gIwdCjU3IR4Hgb4ulJUQ1OBa4RvqmmDtYTlX3P
qY4oBJ1l7X5DQRkeUpst5KpoZiIKZOJQ5PGJWt9h28qNguckVrLqEmj/oV19zlX+GFUSrECr7mpg
o1htchoy+G+kZMZqc01Ba/eWRIV+4neiVpzX7l6Qekdglvqf6Zj+uztghIxGaPd1LXNnO4eY+UMo
YnB/Mc1sijkUz/ZUE+KQFiFPq6D2lCLsm0hKXNgJDLkZI6ebvHAHqfaelY+bbM5g42E0r44qBFie
VbgVnBIFVuFiqIFjPmTSZB3alvOHOdIDMgYY8lkWWmfWs93WGWglFBaGCxfa+rEO/PdBAvXvuD3d
4tCL/xA98U9UMfd/My2TnRsrd0PCgKwHM2GA5lp135aLaM3ES78NyjwNPrUL6q+0sRq1DKqEAwRB
UfqFMEFUM/zeuj55Eb6bVPnc/VC+103g14dwyP+/kJLJ4E70Fvemfifmx+zOwqo88TaOPrNQWeem
0b+mxp0AH+0zdoR9ri2qsQeKAXYB0Lm16CwN4aMI71lhEQW12ZlvcGuR68/MaWd2XXFPVgX8RNqw
SGkj8qJlooqaqDSrOfB69VeXJM4l8XTwIOSYYBE0orXZy1dQsOErAgwraBxvD4aRxR8D0sLjKBqS
hDmM+BoW5YXagQdaC+xrpl2xb6YxvtqG0G9Whhm3S0W3YEkX1KtReefaS5q97wPtZRC0yXuBlLgn
WELyV/V6jcZTPpeOiRs2Hept6QfWGq6T3qG3qWvMM8G0HFGDiGWb9Nzstn9pAAQMm89g39jOBATJ
tTjUCIMbK+uC25x5oBpC2vHwKQYX7VIvzHWadiSMXvYXGTBiNePYMiY6PW8r0plnKCtQb3BpjK+g
1Mpwo3xunCtpsmrrQtu5m6a4upBeZJcvQmszI7rfG2El7qBMtudx9OoTWYr6zW24QCrh1luU4Omz
CaNHIJE4aUPvCh7303RkhQ8VsW6VW0R0VFRYtwDsxa6TU3u2rYrTh2Nwp1RvH8WU3ZZw8JYiKwj1
qWWwO+mG/eTzgQxu1tfragi5mXmy9VcaB9hDTJzypPE3PLmyEy9d1yio8SaIw21A2rNbFYoL8Fkl
Uh28tjCPjO7iME5NTU8G1/sjdyaTsaO0PtRsB8eUpP+pnrn6+KwZNk2g9LbH0CGwKTfN41Tm3aGI
x/GNxH5x8LoCqBsfrAthkIXo01hX88VvWKmboxGdG7+0nxPL46f12sRHVuIXvAA1+gejSY11akTP
YwzrkNoAwKAKXpKzHkwKIrSGMTsS2ML26oUs9R2kSNCsTvRVt0G5EUMQvGuzuwcfJh+teOGY5W4Q
nO1WRQ9Z2ecvpNawwWbATP2e/llWtn35WSSINGwbzZ/Uolyl6Mp+07h1BhG6pOfC6IMblR5sFKEe
f1O77XxBdNkPXFxJ8cDbuBMin/YFnBIuilikC7TH3t60EzVup6RlT7Ug9zdxENvRhv0R1Y1YNTEw
GuWEDTuwnJgtdD5vzawL98GIEMo3J1kXibAnfJecKkHNXGDPqvyJIt3t5di5r92o4x/swfgrQHpt
JEHyv6kQ2AB4ZzSrjrrgfezab91AuHXlT3IYNqTNsxsySQovXJrGk0US5aMvtMYhIY1gp0oZ3MeD
ivB5c03YUm78GnV1R2WGcq74myCP8QZPmfjGgpYAhyxGQsUGsRw2NO8BRQrPXEnxwtlduMGd6O2a
XBr7MBfiz08GMB8LcJ0mgIjZPJDPDvXuhICs+gn7cgNdMJgAWtDIHedjRxswHT2sDbOeyXVoboRl
5kdgaga3+8lF2csyfYwhDzHRTS5dDpW3oVkwwMEZ9l/Szs1daVfFrYyVH3OCmNEmFILFb+hRd1AG
JeNBE0dQmX11pObav6+TrvnqOIruhsx1X4hg9Zsp7FgKcPGWNDzZfBHqZk79FWJyuQ5Qr7/SivZ4
VlHjnUBMPsTkS25JREfixrbN4iNhrfpDqjLaUYDJmi01u2tbgWGw0ij+qSwbF5TRL+VZgXPGrpfc
z/5IaeVkOK8F3tdN2eX9LvSFu9j/Ku8NQ0fzwmoyONp2HrxOdX9flnN36hIg/gWlN98hF+ctSQ9e
G1NrrSKgGQsoRYDa8WiBFqnRnbBGtr9uq/sd/17wbHgm1+FaUjvXw9Y/wViWO4u7Pukud7pTgRiP
Rci5PeSsbZAgre4+Zi6qKI9daFw6/zdMRX9fQPC7SEl6DLMnVHVzJGKY5ckPG3/e7nFkLBxdXX/1
IyWyCHqnEVjWCuRz+IuSlT5wDag+plHTTFNrUbzM2nolTId60dI9uK46hm2/cvsHH9pxuiTDC8Qh
R75pA58doXx3oGpBqlMzo23qgHO26PPwZlW6vk/qTgOoH+t8Rf/a8AhCUe94RE2KFwzvhLLud3sX
pQkzw/95ttqa29vohfrUgRxpT7Qk9gf6ZfJLAwd0pQauWSvAuB0UsqwweO/G4UcqewqRCaKpVRaO
2S4eQm6YSMKvsm0KArQJe1oorbcUdOeeyjEPMpRJ/yihkBHzKdwjTdyCzMjKAj33f/cESQ5b04OL
tZU8GZMDl3L8Q3kUBAdchv54o++kV3dYiNINrRLBE5QNwaQPMakEw7/0kjXrDKj0rlF2Qy2EtxSy
eAl90MJq/wHhjB/oyZLxp548vm4j9wSe/5fWivmRGrt7Zx2SbjI+rGztzJ7aJpJjMURmfvMAm1IQ
OoblajAUo26HrRtZaXAqNAVhH0ZVVPvRF+13xKH+/+7E+8Qj6FCgDjySV0i/nQm55MfZqJsYtdZn
acV+hvpH5psq3TbsGx8DkkY/QQMLNa0DBRMvd/5C2TcIMkjid7x1fGMleXJIrLT10SVjr3bN6H6C
LYU0X042ZUMgZQ429Xp8oyLGNnYNhOOqyTRm0KqQJhUw5F/gKZW4JBXhiTUAoOY805XzNHRgIcib
RWc/HuvfqGnaW+AXKZHcuvmIeSudSNPqTUhR6xP1H8nRJ9R7xwq12xuKeSjOJUbMyTGKrWd18SEz
mybf+k7V3ISh5lcjD9V5Sg3pYczDOYi5Icedh5Si+JW05g5OfLTpRhmfbCvHXzaO3Q1XqHn0UaLf
0zqxtoTpUpTtopX3WWJ0GDuZzNS1so36PWZRyUsLCaUKnIk4yVzFhxHr5UcbhtO3srL5Wntd+jBV
s+SdQK+FV5viQbSKnmidF28OdaqbLnD+wbdq6aUAadrmrfFlDJTfjLaODy4sscW0X3y0o4V+v3RU
BHmkkK5k9J1i/GATUFhnRaHjatB2TBafxBm8jtAFaQa+4hpEOKZWYCPVMdTKBudTJI8LgGulI2ql
1MA3OxEVeA1iVi2zppV5V/LT3TNx5eZScMejzzPdVQM23t4+gIWx9zNeB0QjZ7rQQKm/5jYxYEfM
qP2Jr4lc4DctipZRCpExJGg+esXR5DAj7+8HkX3pKyxRJuI/Ns5MvWpuTf4KnNoboQjS1AZpk48g
qPQ9eeXhcY7C7lhwtBWkYSkNcRSpchuWBg5fsA4sXQZvSz/DvOtzle1jPxhegKh0Z0qv85tY+kdA
cThYXlnuskkEJIWm1gr/ZkjcHXCbsSYmpARuMietTMUMN2/i1jrpdlSeyk8GqWHcFX1HVyB+ZHFW
+L3FzjJYt8M3YJRuWOTt+wpKMme2845UmxCAjvUAEtSbKJ1wLO9uGkYXkMYYS9T3Nu5/AGgIC2uY
ivjc8eJtmzLGxeOPigKMJUOyc3BJvRUL7f4RwVmoLXg464TfjB0QMnQuqf2T0vS3MSPSM7tGlKcu
d9n+xQllbd+EFodHFPBQ7KJyqKv1gPtkPNtRi6eXyrowueK8sWhQ4n7zYyth2us8Y5FywfPfloCH
o+QDJRLPE2Wk0bwi7oOhWaSjzNd5xYeB4Kayq44bIhdTktuE1tIBHiLCOBZ8nmN8yVQM4VP2uRx2
82hcdLbgZXDJYjBrONnoYXLTp9R3OtQsEefsZlKdRHTyRPgYcr8JHwfcSDcYShgkotQgCg2fZQs5
kKHfte3iUGHtYELJCq/Fnyca1ns+mKRjboiFn+n68y/BBXJD3twNp0bPYj7BsqyeATEDhGtYVgNP
KJdJLHFF4F2BvLL5JUXFaelEsIaAlKUGv205kJ/0uV2hfRVkGc8WQVcehrjLqTDywi47aKBg4O9H
oGAkQCuwbxDazf2gWgIqSZG+D5hUGQsJzanFk0wnnC4r/zzHDb+V2LRmIH1wf9eQ+CykM7b3OGi5
Aru5z85TOxGkj9qAbbEdJ8/8TVuDKhSyUuY5BgnAXbOsgFPyhyRp08aTgI+XS3kaht5170nqVDz3
laBI2TRc4zwJnQdbS4ki3zSgUapzLnz3QCWbWR+HNIOC546x+Fropky/uin/bDm4u1xRhbFK2C88
s3ptZ6pooCbsairUhnMsTOfP1D1XlyzyqgsQCOeBjhb3LeRlzhUWHfS5DbgkbQXWY2p9gZXtZV4C
s/E5XSF3Gh/ATs0jfFqN0GrlpbfDdCm8rZuzUN0ge+HIoOdoP9TZ8GSht/4YXfpCTTD4ltBHSyXL
TqLBgZyipy/QwidMt3iyg9SasNXW4xOkFe/MlYbBI+Rq/oZ5ngIH6lFR1cDMB6ne+sA4V5llv3Fz
RGDQubFn0vZf42b8m+wk3tGdwmVP9WjrTu4famz2jBLEHFC/u+gR3wXVqzgQol+7x9fBwwC4Wn1P
vK7fgDqdJDHS1UjVdmkPVxod1oUkIQ4c7kpI8uYtcUWfIZLc7ZtqJd7FcWjoNIeLu83xWW1Er4jt
wTykbjG0djioCLmqKjlYbZthCfH6vUUpIlhKVd+TaXGvVYcEvw5o5QJdMA07cibvGByHC7q1eU7C
yj2a0hPvTtcFJzh5NFx5hl9+zFXtX1K9eKUC5znrMbb3ph//m7jY700y1uRqQY2UGGwyn4W0o1dW
6t15ozVeBMTBdVaaCnIoCTY8DdFzzcJMrpwOfygMxBvysnhFEPQu6HXlTxgIffXKZUgJLmCHAFji
4PDObiaqByYAr1lGqfnQLU79lKl0tIT3GEF/BRMFNyEXLtaVpsqJ1c8OtIoM2BWQ6Lfca/589uo7
wDbB5wRG6Tegi5ubsXauEqjhLg2qcWV7xoFtGLJ37nFgm4Rz7noliJyploMnLsqX0JCPPSPmUcBW
2TX0RN4DdUhZp/KKYs91CFNSJa0fGLvCiqpVgmDdbEag8pdCy/zMZRYNzruxI4zxVtTqDCU4IAwb
mRFz4fAk5mxyVl4DvzgbKDIteONsUZTZOeDU22Mw4brI7gq9o8eROMmPhlTEquvtV4/d0pa1Tr4i
vv7gVn5wb4zWJSE0t+rJXO8AJfFRtVm3mWZX76bRrzYowcV2NuCI9rKtvkH4dTvsrN2udZy3aCIO
SSn7mjkesCT4YiZYFgu+6Xp3eEvVSWrsx42gQqsJ8NvphtSzpf3nLIQZR40wRBj1PRN/BOqoC/vs
YqQ+FlGk3liJn+WMUVw0cUxDskRT7cXHNOl/Vp1eWhgIba0tGwnVrM92kCd721VH3KrORnmyRNMJ
ogPW5GwbNhEqYimnXdk11hXJ3zvLeDoD1UNrDoZngDoOs9C81ZEznfFZfkaid4ndNMCxcSvv8Dx9
AYFkwRbSJ4mNE1wEJV+LvTAkGDpb4XDtTbSUjMp33hLmiTYOXD1j5W6a0RFk7OzJqVduVNQfAs/x
bqhL6MD1gGv4TE2nq9ba5WzgyQDKKsRq9LDwsuCRe5hI1mO9eBsYXxlnp8zZthrwxLBw8ng94aJu
SnVf4/3Ejy6ijUkfLrIaPeVMqxtBCho3vNUdCIthTRuEXkU6+81tvj6dNxu3hinw5JlNewDmMqwb
Ly7vArt78dk9PoWNjdSUYHHU9I62gb2vXHv8FqbkOuF4dy4KGHcwkEEgLpodzDWgWoT1DlCP0vsW
asy+6oxvDbx4Ra1Wh0mYrIWnVEtTBq+igxs37jf1grhE0mwoqaIn9mpq9k+ZL/Q9BrILgWV6xqXJ
FsebinJrO1NwzFyD2y6Tc3yKih55A0DAfnBNwQqDEENOCQDkyKSmv5amAoecLdXZiaDu0FAfpLq7
DmNaJuFpuKLnMo4dcwXbqyNAKuL7GuLQDrBUvan9Kn6JhPENrL0fTl5sgM4kHf2H3dgEJwO3eo/n
v8Q3HVPybRSj3M0N5bUIp8N4ZK7mHCzt/gzNxjgkbl9d6WJJPrjQ44+Ka4fPEr0trqbyShWEe2fZ
eudPP04ZO2hEDfnYBTAGiGIme1gSU1TKUkfto1skZp9evcyWK9+zjBvHDcaV4avGeJPsRwTCD8fu
1D/de3hnRDhNa52ErXVk/cu1Pv7oWyd4UJxKZ3TFHWYC70LK4U7aLl2rSeGE/YadwVuhMeJzwoKn
6rgmxHT+5GOGDbvsiZDy3WdJ9i9uXRzlfp1u+Bv/ZEZzNZ3FXIRvsUFvtRdY7hqBzqMXSH1N9vRb
D1o/1hE15g4wEiSD7Nv0Anwf0Xzn0WDwUFd4vcwwv6vzumEraqWYl1Nzm1PXs55xfmQrKb1qNw29
98JamDRH1nOl7Gkw2SdWw6lUu/6dtyzZ+xj1kXYloBxhaIpzNTYcgJXMn9mv0DnLYz06Zgm3I0pf
uF7xQmLjRpSN179TIgckkh0T2FGVuw/s8B/CZWwED5dd0rmvT3bRWTtM+eUT1dwBRdfUMm0sk/J2
FRKwzBnXPvFT0Vbedy+NgSkuLzxFt18JL6lymaVMtsy1v9BG2D7fRqFPZj++eXW48zssVgXhmnm0
R7jrRcUW2sr/hfZUVXR7GBBXXEZCVOxLFyfuazpT3DJOyYMpFUdW3chTMQS7rEm/WyMDcQPl3wcl
qCZ+maTMCDaF/1pj7s8keuAuDbyv4broe8f3bWT6uNlPUbf8DG34oKxoOfyULe8ML2z3oYjbZ47S
aWsOJSAQJ++yd1cp9WOOIvnBXwZRJYrLLR115V/gBtc4Jgyz7fvuvbXnB60SxIWRLda6oxggmlV7
U1a17zu4JW7zHeJFXrOqSghMjeZhkIW+Yzm2FEgvQJeUdc0Q6a3EyrjmCPlmgjuBJB2P5cyLxiGW
fbSaiczI2IXxqm0oYet1lW+RYIu97E2PHFm/7DuqF7ZAT6pJAxIhYXtOzSJ9aWf2ML2rKfBEJdVs
Dsv0pbR5r7pGSNQV8u+h9/w9OPZftO4ZlHW7zWCOneMUf2UM3PvIY+JcSiPajxPpr8EugmTTIoJv
msKCaB33g8EamL2GrF4avDgr9uZgVQRD72jmQDolvT2ps3SpZ7O8J2E3mFyboUIH7Ydf6QMYjpzt
Sl6CmvGvaUIcyw1wYBDmoZfLneIjzXnJmfEr3I+YJu508Y6VBxt2/2xQVaagi1SkjrAooKLPsE32
oVt6DN5Fq2lqgzBqQNzb9wN2w2JID2Zbi13tOvmjJi+4LeNFK0xyGqDajGE4Vw+hkxwEAT6ipWP7
hX+/3tuOMe1o+2P4tlxYfX1fXfQc3TzoNIwkEJ1zeM7VIoNbQpbfZJTjnzZtn3iABK2d2fhcOBje
2bLKH67pNDTYxKpvaZU1F4ssIi2jSMeW1382UhJ2WWkR36LBwkWt/HBRNxmiUoCb0LURalRc3fmd
fsBD+FgJTM8TrYUrmCXfvi7KMxiacttNEdOiXlrHUxbH58ao6mOnYn8zhiQQ3YK5LQ6/p7zhcHRG
Z4dR4zkSxUNVNRylSKMjEI7QPQyMQ7eebSY5oREXMnuobIi9fatd44m44yLesqe2MOguz754tRc8
XeIz5mDRzA6GjB5n1js4cdJyE+KdfjSC7pqlUHYZKswtWo25rbw6+WfiI+A1w4PbST/djwhYW94g
DcQmLEpbai4lDfRG/xj3vabmh9TGCtNvEuIkWkr7YhW/V5LMChVeS6l3fQ4nVplgAHaan7OqHHdH
oISbXgiGlwsw8O1NEzvFoUkiCE4BjBnl/QVtdOfgpYZ8yn4m9b64DqjjDH1kbw22vLi82vdGQgJ4
5HtRBByOEEzEFs8uV1rE0m7YVYE3PHsyLDex9JJnug9ONduci+3W9i+5GlZ1fRK820R1F9QeDLiq
97bs1F5Dz+xJ2XIp8sjeTCNunXJGUfeHaWD9hRt4Yy5Dx8YImFoJ5lOlHfrhCQTxvW84Ayo7LJjU
pirhNJOLvmTw80/uDDqRb27lfvq5294aw76voBmw4kKaP+L4x58Y+V18jjyI/BYDxwpPe/Iwp+xN
+p5WgYSn4yVo8ng9VqJ9n1nRIX9QwA2VJj7FfRiqYy5xqZboIczyaGLgowH1we7humllkb0nWZVt
eNbKPaCDhkQLXD+HqjnwzC5mZeZOGpOAkPKhjKPxAMOOT0ZmxjtTKDB8omNrbJL3CzWSTayVnyo8
kaRLJo7Gs+WO+ZMzht2LrmV9X6ahuWujeXgWtAGg3yEXnVqFTiHz6ZxpCnVKK2c2pB/4D4i1zzg5
LJkql2KnDbZAAFh5GPfZjp6l6r6uWnvXt+Ir9YuT9LrhR3OHOxMAFLx7Cb+MbLvs9i/ig872ae4o
fIV1DRcgTuag29PuMLBdDYIr9u3+HOpQJbcMscbZDRI16KhEy2u/4spMwBMVYhVVbStYzZTua016
YutQF311YwRpY+5wemN4LBzOgLR9dF3vR/RxhFbV2PsMntZ2VBOe5NTyJVxmNW4drl67mUFiX3o8
N3nvQlAaCRGFdP/gX6+XfZ05AsMhdYth3Unnf7qL668pd/9NRav2mW7SLfvvKMVHmPMso7YdZtAx
j4nMjU+vKgMqpJb8OvZhIqaeRR8vtOOai2nWr4DL/oPdS77S4rRZ6GrrlAbOPRenbl13lMnww0PD
iJZ7PXf58tSWYUW2nmC5E9LRhoW6s9aznxxlEWOWqxuNJXaq73hlwiLALY4V2+ynt7a3SgBDpKh4
WVJzmT33NqvKkzsMCbaNpuBrCt0Ks2IXsRNEYKAfJuYT2WHYUe4eckB7zAosQmuFgWyPc61hrRnn
zSutMER7Yco48pRDPiiHexd7Fjtfo9fRMo9hnNBEXssYI57Z383YlwGvKFdu5zz4YNqebw45anNF
SN06IFHpYw9e4ZnQsgtcBFPga+1qOP1YEfObqYdhn0Y+lsuOf9002/AP/mS/9anCPBGJ/yS5URxm
DOyLmY5G2HzpZTcmaKI7CCp1sbXd0rkxvXfndIQ8hvkKAc/XInwIVKO2sc/3Eqs7Bo1qQKu1knd6
YtpTpFngc8FtwJa6rMMI2fcnE94oy3R0SBb/rBfYlEfYEKnjoy2DFfY3GTKysnbkWStQU9Rl0d3o
kWJBXEMxWaE5pHsWD3ayzQTGDcz8kXixUv2aTAUy5DTBuCH2b2Pak/VfG+VgPoGUorpb28GdHlJ6
dld9hM2I52czFr13j9dGXRqcukCMgTTWDovfSdKpxHnwL7Z7sQvyKWIDNryGlg3KFc4cJBnucMd6
nnssIFUaoMppdzjRTT+v4llnC+1HiHNvRu6lZRA+EA2x6eaBTAquniqdGgAY5rXhNIqYnBbLoG1G
MftslzMqwsGs2QIUfhQdOq8mbR1D+Hay1t806DDYTHnzfjJdYWYPOucliKw3PtVFAcebuwqN5G4O
3PmtcOAXlu2Apa2xqNOc4+IqUlNvPT3hp07qGz2kLO0DsM5L44X4C9E/YAEu6xz0PUEwHhIF/5Nl
wYBozkkF1BMmi8vbl2/P1Gy8BgtPZZZMSgl9ZTS++bTz1cWZFpKeUsrAY7HUpttkmUQDaIVUY4we
Sgs2+w3J2FVpJ0yR/kBrFKTwhypx/6bZ++0I8hOogUzSGXRe4VDKcFt2DibQmXr2bSddi7uTxPsJ
nxAWZ5yUO8srFufMXPAfnOULGTRq3JWr4g8OkkdCnvQrCELswMoZ+Cn1mtlj0D4d3CaYICQWpm68
5/ytH0eSmdORyLlNlIq/THgMJt4aaIAdlTHONbHEqcP5ekBUzQ9J0lERYlHSxwbP37AfKFlzCqy6
VpicR+wZN88fNxFc4b1r2qy/M/N7Do29rhtaLDMoi/WQoW9Flv84DfQquCOlI9lUHb2KLipMYMZ7
SJkvyMfGDHia1Aw5sBafRdtH1Y52UbAhA6TQQsluzxDanPIZqxfVmNWD10zWoYmHheJAWZxvaWIE
ts+OJ0nObKf8a+Ibt8G2yo0DBRd/rIGGmw3WSAFQjc29GVrwMR2Nmt6CW50+K3rXQO5TYH/ucmgr
SyTC+yxtLaftmExzfjZhnj+5SLXlCbMAeoVu2qPOywGYaeMF97rjsX1goVtm27FMIT1EU94PO6lm
YrEb9n5FS+wmt85js7y8a10/jel4SyxTbqxa/0fZeSxLjqNZ+lXKat20JkiCIMamZ+FaXeVXRmxo
IW5Qk6AWTz+f7yoyy6KsN5lllZnhigSB85/zne+EiiazngfcluhD7PzMQg8k0HNCsU0EcwePVISR
TYIe2EycDA9FovkBJ1v+nDptTiE6HbZGpL8myF8ti+RhNKOj29jBYtDpq4bAe0Qkd2KiPU0R2mSO
uSezM+wWdg6bKCQOjFrTiPwcLPS7yjkfL5mXQ30TKqrXuQkKnrbpaDtrzAqUcc+j88ayXn2yC1je
DYfLadssanpGax2evQX6eEoM+yBQJE+5Zb/dCNlb6iXabWQ7+gX7c0fUJx4xh7tdy4jSNiffroMj
mwmQF9mkttjNEewcSloeISrMOZnkOiUPHYUXyVMpe7DcQYxnZsDzCbKKj3UrMN0Bm8WoGXVgYEo5
px7UMIZ3QixQpTuVfcxF7n8zlAldvSV332h2ZSpQF0OwckBDcxcNVAetGVZFZERCerALJAEN4ADY
pPGa15Q/+L3OK7PrB2+LWkFb4kJQd8dbdNiWDZIQNKt4uJx8FSbXBBjb3RgAMUMTg6QFIjKddsk8
EVgpRpmtZzW0P4OKqXyrauQnVqpd4HPIrrh2rSKZ4y24CcDvNXm0Awi7mmuQIx69tTiaqZVNkw3w
KKzQSTBvbGIih6TQ6r5asi/QxaPtQpyYaJyqT7Hf3Bft8lKBqnIGRkZAmainsZbms4tQD7Wq8GL7
I7Rv31PMF4vcWvl+UYOEiGV/e62XsEzyHwVWkK2u+xofVqIXQqxWtuub0DvY8J3xbObV++Kney8p
Hv04+ZX5LAIE8EljdynhBMYQPL/MWN9qMaSiIjyx0nUUw0xKe7C7ETzQbdkioBHwa4u3ofMzZmXg
t9FhWWAbvEw7i2P/0R7c7G4ZSNu3qM8oNwyKTKgPLRayQ8YpQZFwm5972t4fqU2uuGhmVOC+HnaJ
7uQZ+Yajsyr6fUWa+RIBGPpMYAoAEwb6hJysOX7kTvWg5lkfmEo7OLAIoS9TrXatCj4Vhd9nSoDY
ckBY37PkQGiVKV8Ct/FOTewRcLQupMD86sMwSQioIV2on+kGuZZNLw5V4LwKPeUVmZa8/jJhzyG/
C0kq3uWJcp5wlj9R4uCe2hsuIXSC+8BY8h6PINNMBsv01IoMaH0cPsVMKTcUWzpqg5O+owmkd/UW
FuT8Wved+B75mICdgHxUn1biwfSC/U0N1dk+lLrxN7KpiodCp9PGJdl0BWgo9W7mH5er1nUHONmY
nM4MOc2bK1Xd7IYhHp+zIXfulzTkcnWT9EAyMj+xF2RC4jsExIFX3ubqbG4ZHdHvPFp4Evw674br
qKT51jWR94V9THfKotnam0GkZx13nY/eYXl7IFviByJ+/GnPAsM7Ink+t+WdmvK70RseKgZJROk1
kfExT/LrUvbZjj6PW9cKoae1Hn0XFq9FeTVlVceCEy9/8Uqw0zRJM1WgmKOqP5MEHJDTsKwjxPLA
Iy7PlLBEzlktZQkkdhTXpp74Q7hnaW/PP0Ta1ruR00q6tm267qWnwt04ldSI0eABm0PTbMjk8xjX
sEBRr6plhmXEQPpQTiIKiXR0rnW0WM3JgFX1eG2d2prQYER4qevS6Q9px2/xvAAuAsuZ+ZyMPYDT
FPZQmjnA2tjQPYpDJVRM3D1oMnsJPHIv2hDb7iJZF+oRfpmklAxVfCAZSmuwL37ETC0fACRQ9m34
Kn7FasmPfT4qi9kOy11p0w+yHUnCPQS4yM7QqvSOKzB/nAv5cyD1tw0FLORYgjEkVdCsRu62dCQ8
PfsDjergJ/JPLQmTkRlhDN+hIf1KTYQg3ol83LfSOjiyyInvlU8uZwuc8EQaEHQobIhMjOcFVBgj
AcEQRPiWs3dNzZdCcuoZ1DqZXTqDUEfNBIqKweYOyx4gjanE4e0P/nS3kNdFC6pliICL5IcpEcXU
DTSkrNKvDlHF+ADftKuXF9m1sb9tGtV+HYxd5HQ1FHOyCSdMsGsScdx0mCP64Q2YEmYbr+rti6JF
+6TTzNLPtLH5WyVqcKwl+JQtfdHOL0EY+Mn3onBYTViXNgPGgo+4hbm3ymLPvavDuaN5DdP3LtXJ
Eu5xuJcNGlAx3DoHmdJnU4d+MjltlzxzAJzcLVhM5OyyDopNa03ph4ydbOdyivC/ch4f+6M1mDHd
eXZLFSk8LRxqPqv22ZmT+qlqwFNBPw7VV/j3qniMETC951Z6zJWAPFTx08DDoNrqUJvyAdi25NhH
j3RvTgPhz2k3yNSSNxEtvrQJVY5mTFL3mbkm0RbXjoJ2BQmFDsI155Bol4QElpFpKJJGGHMoiDZL
fiEn6lJmXVoBe/xJzsOImEHBL5MqBIxj4akMxQNXJPbeaoCildDJHBhvIJKdcwZbKbNMzXn2HZE/
T6BbrH2XqNEOV2KoK/QQXFr0ZC3fmoJ2urMHvOgbEVVnl5cyWh7wXabNtgnbaH5lq0aAH509KX8E
Xiuf2PQVap97QUi0sUdAagvZ3lu5nQma3rPR/yDXXJkH1wi57BkH4G5ZLQJtcD3HsFbMCrGph3yY
gf4MrZAwWOJ4PPEqWsDM2pq8fOL265CqOW7Z7L0w7GrazSv3SFRRfvO8lFpzbGxywyOC3tcwFf19
wiAxv0TganHSYAw7LmlTePeiAsd7R1dCeeXwl8kDB6CRZTebyA2HAszoKo5576ssgFsFOaaH/Tjy
uJiRE3haal3k3K2eQ81AryojNqw6yQfbQ5dKRdsUr3OT9fU7gDuV8gtijwdLMOybMGXwXlM+G57o
ELPFsYi7aLowaJ8lfb8ct9bA9eP3qmgqtRnDngjLwBd/KRLpjSc8Z2ULSc4NDljAWueNeC+dph7V
oXufvfGPlIaON4YhtfyRTF5yGWXHDlUyQ90Cb8lOMGy6h3wU5cG+hUkqmzaqlWWQ2BE0/Ju1H0jO
G4paRhFlqaLwa8WOdXzycR+zhtEu7RaWR5VL1Za3427Rk2Hy2zAZf00EnqtNKWNV7zDgTN333Bp0
9D2l5Xw82c7oZJe8U/1x8FFMaRJq8lsWfWzwJFtReDI4juwr1uzpSiARGGDTDvRj+8UC1J4inJjT
zz3mJQf7W8JyMbkJ9q9Fen1yKcnApfd24dDfGM1OenKxjBvoNLHHlIyz8pAjINLhcCjtFKOvqKMM
l4wbXaNB00wg84a8fV/ktER26XyxMHF3DJxl8m4tJUq7V9KO/FC7oYUB1gWi5dP2re7SaQne+x7v
8MqaKI0PkeDfamPkppxC+xpUpjzKxO++RY72FXwTRwrMleTCznqBMpsk8G2h3s1D2dPoiuKBXpxW
yR5RjHq+cYjseO+4BBxY2IkbsOLQ7NI1IZ5t/MzVV9ePepedQjoQ+puY1R9NZI8/KIjqP5YMRTMm
8pb30xZyOHpoE8G9udkuRGiOYVs7WLrydsERbtd2dUrBcgBYzaIesY2il2Ji7AJTGmQQUXl3cZbv
opfd+Eb7RNTu0qlKbzaPOKHDo56SIN03o+3dNRzFl6srsMFlEI5UuSJ3I8n908tDtdFg6sd4posB
HxmlfSvRWzT/lCUi0HZgVosGi7bfnVur6z0EzUgF9zZU/hCwROJ8qTjMQFqEZyf2Mc1apxpNe8Jj
6livQNVgEVDW0QfwXm885XjdCMbVHONaB4jsKcgw6ddISCmF2nkaYSuww+pWbi1KOHguzGBsCjy6
p66pX7IavoK8GXzfTN+4+tdAOLh/IG9awZOXA2EXi+EmVph7Mbc2cmZlq1yeArpcd1WIa3Ld9NCr
LsnYOwOdCm4ZH03ADuHQM+ff4ljsXt0mAYxmoorD681oc1QexAYcuwB+KLJSP9j+t1u63zAVRcA1
H7XD6PJsBNa9a+ffHIbdXDlwSRtGm3j7aAK670UekLlOSIDTlkXVFB0CU+G4Fem7QeNezsv6OIib
MdC+OWl2qdHxLxoyRHCPXOkX99gtPVygWgQ1YWCB8o4UmUpFmCsdefSo2O7EzmXmqR5cHcVMVhhX
bNwF1uqGTWo2X6aOB+yjXTWoXhiN6rMqxuqNfMfEVqm02vfcduptlhRGfLBvK44JuxMmzzLygb5g
1m5fDdHymMGL62/shonk3olCKFx+HBzTogl/KlD9aOi9OYPJDk+UNo8XlYgCUg7vwKPRuHUb7J0d
sY+U+R6kUImdoOUgxrCLvwHFc+McXoAasMdzdIx3mOnbaePFEjAgHioP+5jrMYAlrRhvI0FQ+FwW
Or41XnT9Epx9z4HBNfZkVzquBcJvlezzfQt9gCFRqezXoLyBm4FgIS06S1JsM6aUxVrXM7h8Epec
43JWlXU61Cqnra5x1zF757ekV/qBj8lcD+duf7OZzvGDYrjlrJze7eI9G+8WEzGlG/Khwad7tAIG
swTNJzyHIE/xukW1tBlZuPObKzz/zYkH8ZT1GWPz8dZIcBc0btPd2XSdlHcdEkz4o2DCx8rhKNZT
eHQUWx04YqI4ojXR0hSpJLeSjSZGGeU8Jrh+D9aYuDxyMKW8RFOhLkp1o5WuKK+x8rvZ5swDnSoG
DD+x7ptVW1jqg52psJ5smzHphw1RdI/VKX/rCdSNPzDlQj7jee7GH6pje7LHx27Ga5nOMfUvk8LL
489m3jSGMhBab5VHRkdVTy6g2plkNWfXjU+DDj9bRbzivBTpgP/rxmx9760m3XIoNleuiXC4kNRz
XugeoYHc5tBwTJiuKmbaMvogNtXNGxxymluLnzw8h3AkSXKaegsGpKcYabTU2m2n0mPK5MjYv5cD
B6QTGMZCLitwKjN+qDpKbgAJl+z/K8JGhF3bRY+fQ00A1o6Ln74I+GMdTJBb5lmji+eLLfQhnB19
BH3fMeLnNtnac19HZ3fiPL3O8NkXD2ntw35AymLvm4+1D+6wcxjjOXYG56NSfmvh8JJSkakLHDK4
qsWTC/1S+1t6HPzpqwZPem8Jfj1ng3I8vvVlZ7nlhuar9gNWNp3htWEj4pKpaM9RV6sTAkGcrnFC
3MQC3+OC81KvIZEoYE4GKxF4TnKUni/0sUwTla0diyfGCg0WO2Ks/HFLvGu5IAEvH1Er7Gbfz7WP
9NLMlAH1C1VWZNPGNeY971ICzIPzJ+My3WT0hi4EeMPWesPtGR4D1SgWQ7BV7rVyynp6Ssh7Vuk6
h05ETiyro0DuRCdM81TE88joAhIqIQKJBZWLoB7AkLjDET12uGDIcqhMnmGLWFJeFPwXvcGqLCFU
pFUrvtag5f1N37BrXqewSWbsKiLROQgqVY4noW8zqip2pKk3FXQRzTFajXLuN+nINcn0i97pnBZu
bgfOXztCgdEmmnr5PSV1fxdwlR4o5lYdxX5LNV09y0YPrscQEHpHAgWgcJ56xOsbBHnf1VOzkTNc
ubyp8dTiqh6/MySK4x+BoW/4jpR0TvDUoR1w5yBkhrgw0zbrnmKvZ5judkGZ72H/CHlFI4dePyq3
3Md1aKEJ1GFBNI4KOzMQlj/4NunSbVql1RkDQb4dalsdognb6aao0J/6ScKcUmWsbszJiK95ae4o
ImYvHcmxbbcY69wdUvqI54pJYA0XJ+2Ll24KsuyS2cFYYXBf7J86rsVPhBqIvpXlasF/Dnzwa80N
IzdLA8gmmjpw4avELxgtd7n3SpLT2xCZ6MGJldbZJvDMpg5tsLI2Jg9ECRMuzyGBhCAX8PE4Zfht
mdpxO0Dp6D1wZNECubMrLedUR559yyky3+6Jo736uWX8b3YbN3cYwhegS6baY0+g/YQxUuri+5n7
HZSxiWF/1aPbQAv0Yr6P1Om3IAYbTjWm7XayxqKOahmMV3ZwafUKuw3XAU/ZQZEd7NjVGDnzFKiH
wA/WpYd3c64mfOUQ/6N1RXsmHmZjzdkTxdFLsB96tmrHtvNCeQiqSJiX/JYsQnoHIfNtGuYJJmAJ
aSq9OaeNOS0gyoiDK9vpORMsUfKEK7zxngBojeTBvCHgMK5jC1YNhdZmHE9wFeOGdr6Sbc8L7DjO
URvHv4EwK23JrfSTnlnrwtOx5Vhj0vgx6CghXPUDXsIMi3VWkZuzGUFRFUIlZbs1auw+vfw2B0+R
Z06NCuDccCSl9srp6tcqifQ+kcKtd5Ej4gAjl/ReiqnVz12fdS+i0fHnBFTB/iqBM9xQ74H4ie1w
xGWeyeGRTXsMkiSeMCRksh55kMfgfRr+lFZXCKdWF8UvVj9bXxCJ5quOUi+kaCKAbwu2D/LXJYQn
9xRyWP+sbY1YxFrgv4DDpg0pz8Z+fsgBo98Z3fHhgSa4NK56QxFtPVN7Dl2oNf1PvR9XzbYQBEPX
nsjns5UyXqSFVAwvU9zE3zQOLLHD4x4Xj4GxCZSEmlTWFu2YVc2e2EdEuI9fwFNa8jR7QT+x78kB
c8O1klUJ6jujIIXJB7M6u9f6jqyLMRS71pQGFT5S2bnAgptTrUrNJqmT2BPbnt6Os2MYQANwo2Ob
WR7PvS12wHB6JBSkP0iC5K+MpMdh2zC9PqrCh/EPEOi6OIxeThxJ/eIUMfn8HtvN8BbYQ3BHosGa
kTCCmS5sB0iojsTYfaXVsh7NeanRhCpMVDyr7pOByR9twZYZvlByg0EFE8/CyAzMYEjkUtuYx8Dc
LghkLOsQzgMMMV5l1eeJ9txqzWCeUVDctyNzQYqqqPOVgd9AG8afN90PQg8PQ92peyepimcflmH4
YE0Z/bROOEy0JhvVabEphWnZ94VGV1sH6mUMar9ODklv5Fvs0VV3ZEiv2peW3Quh89yJxUbTIaM4
ShvouStykCOIGQtUv6Ba8BA2XvJdxqJ+lV4D4CYd7B95musTNpj6V5fY3SVNAu9s8ijK944eKEjS
hCOQ68Yi+VnM7Q3b6i7RQOGO5d+rkOHWfRuHseZsyJb4PEu7cS54ntv64A58YhxbkI10XBLSqqYg
qaEhO7771Rs660jIvh3fyKRpG9mdAykQ94bU8WcV8PB/KLwCrZepxFLpn9JrvfQuH/sUhckB70WR
AI8UjHahO/F8ETz7NyX1wWKlAY8dhmFJhjuOHbipycdzRJjSFIQhRaZmoTh4Yad59P0UT+w4G03P
+TxE14agWb/tZ5GBEl9i133A7GL1WFLZ8p8mKjN4jTklLBO6wXg/8Hh4ctQyP1Af7JtH+obyL2UZ
IamOOvIhPiQmIYB2++0A1OJUKkkyb1riL9bVcwBelAcRURwC2n1utHmyPA0G2Uol4LzVwJrjVLda
4BT8vIw1SA8VygpXqho5JawYnI4W9A4jJ9hevN9TCOmU+gZp+mJ4t5gIxu5adoZ4GHJUMkUHtGZw
0Y673Ca/HiWnF7tm9cHCiCCHjDTHbxFQOUO6vFqaDXN1MuBIKZN69ahEgwiOdSS9eLpVXQIvEOiM
WfHI0s1FMnJ698MJlEcHIyJHKakiDvnFTE1qCtMBbMTkVWScAcBzspQyoy2kI44p3oui6cC2zEMc
2XccIzusezlpTYbobuVlZCQIjmCVC7zFQo0nGcvcCm3oyH534strK/9QiJKkRtRMFoV4gTy6vspa
8CHsSqDBAj7xn2+xY/MJKrfYR6M0e7fmyP2p5O0i6SnoOCrtMJkcTFL8mFLXSTnci2UzUHWuNvR4
czWOfY3QGvfUr31fRhKsh7zi+HGfWMpUD45j9fWuwRoWrcVQevnRaifbJ37tlfIuizIMk7TxETyh
s+cwcf2DxXRH3/70sOTne5JsLJspR/uzP0ZQdJMsrx/AVvMoDzMz3VVMDGy9arqo9l9yApfeM+mF
Io9WmJ+sLdY2bIQGkhWGPz2+MwmExZBoG5s8ilGEl8NYzl3O1vtVsAcpnpa0TJ59FFvObujGPyjq
YGsXeFHzJNomrTZ0KwTnkvv6C3HHBWYy+d0tBzLEImaZYspWkqPHBEm9KvxzUkX8Ayj3sAVpXQgA
dbZWY+4ZryWwT+PFrf03X6j5AJrAIy1bUlKImOeuepVC+C2z+ti6JrMeWs5AWDiEK6eHivWUiSgj
hWLZTK2KfFwv2n1JQAHiiEp0mZ8SZudrjTG5N5uxSJ3mDjdtUnwpY9yzXz3fH3pKDDG9r/2w7cZ1
lthW+BhbBISYrHvsEMjDVo7/UYH0UNYqgj/mvBMCYkiGqUtnR8xH5s6ZPKA2zBrkN01DXEgkieZj
Sn5Yjfy9tSBeFJxyEO/vLBFm4aeu0K1glbEog9X9avhF/QO3VdPRXFDYor5zW5qQ3waJAL5Le8cI
Qpi2UlvGUSTnom5ctqQQ6B5WzKHAvXTeoi7BDPkAPMWi7ko6VhRjoBnpQ29z9BzmN4AtX9C7Yvxr
zEHZhARE8klCuRyiKkIQKutPaYBl6MiCtvhX6rzrCDiKFbbsmQ1zxJzaPvchX9xybUKBpZENY1wG
ry0qFSd1U6jpJ/I5NlZOnjOuBeRGkyFDUok1DZ+u5hOuhZegUeipb1+yPC69dYEa9DGzFjMOtfy4
YAc2Ty8tm+vHfBks7qy4foej4x1qI/rlUsuBY2kC7nXng12IXj1hT4gZi8j8n5wxPMJrjLec5zyu
g/eFiogo2jnOAsRjYvUH+6FEBhfLC9OXsqqi8KEno7+jMgNgepstz72AvnfraB6i/tWbchFv9TDD
TqWyrC67Jx47KYbnoiird6eOuD1JwcRfWGKCj3YeFYJLvlBFSw+59ygsqW3CCPUwoKjlC4aJwvOe
Zs4H9rGjGuNrFfRB8o7BCILZJJuMBukgdK9DFTrkhOqMI1E8eh8ORfUncshkatmvyuilg9cVPFFO
ymmLO0d/m4dp2GtXEFKeTHFuxM1yj0iav7OBnQ/Iv6QoA9fvtpQ1g0oE7N9BAsM2MN8Vcm7eCUok
03MW5OPcrKrB4d+8KaSIjmxtf3TMsm/OfZ/WKxg1kJN6Q7CuLBq1XTgxE3iJOAuul067yWcIcPIy
zTQ1nkSqK2Z1WeebvdMvbECh8pl9nPQpQ5mmhu/isGklRsvUix7fyffW5dgG99RDs+UmAcJkN6uK
4AsjZ/PUe84AYUMWQzts+fot+1JqNTZfBHwf63UkJG6tFxJfa8Mi7R2FEg38r0pZA30M7hD/VOxP
82MzwItw6MNQF8TsoTm4BJSHDZC5Am+UbjPzEOhgJA3HScuSv9CfJMFuC9KCueZ4pqutUIo8IlhM
CNnEi0fGq9LKo0fXgu5mJxNdD1traevgGqUNkVL2MOGaESfgD9BdYKsSMnPWlvenzJ0Z7Qr/ccDK
TJ8CdMIq5Fi/CRcZ/FgYKVHVzF3wGoHdwGeRwV0mT2FRnMmu0MnX7VKMesOZyHG/65IA7xp2MlNi
uD/2zGYYbz6zJggGwIVIAiIXMCJ7djuLmoqaKSjcR58x5egUWwmmq2empDgHAOPCc+LEN0atsjui
KCi70W50CWkPAEzdtcs07gWPvJ3tUnYntwm5PQffSoCzYK1ipy53DKVDAqxUwZ6msSpfi65pGHik
/RzhrLxhOznd4ujbxWxQSfj2QFVA6kX5154VbHoIMu1kZ5H2Sdfu7Nko692A3VJfTK/hMnYRz50T
1C3cebXgfyPiIZ++QDjI2RizeX5wpt7OlpXnYuP6tG0/5XtjYdEAieGyLQfs/F0AiIWf+MMAwF7e
SQv4ESSdtIj754rWwGdmt1NEhUIQ/QKw3WdPdR144L1xKuxzi++QXbHC70SZp9Rf6XsSdBC4yfxt
7ug3jvOIKSuxUHcVzBEebGVHHCEYUNy4SVGU3pk+qj7zMNAIAELyV+IG/s4PBrSm2/h7PmHvls17
k0zhJyO8oPo28qCgNBJfN9sjK2yalxI0A+R4NMBrKGukgQxAEM8PJ1i+ZVZsCMWxsSPYRyc5nTWG
RUf22FLv/MkeD/lim3MTj2H3gtlncq83SECz75wOZMHG9PVMm0gfso54MYn5Z+qKiviZEZPDa9oZ
mVPXoq1mT1mF/0kzEQfRNOhiRktpv6t1oB5qb8iOjsrqbS1S+7si1keWHmc+djR6beqLvzj0VCGL
YdBauCV35BRsGxNVsuxFVXII6rk3gsm1kHe8EEkFwQmghi2Xp8bCZrXxCjl+lFEx6X1GceUMuynU
dCa4KWrEGiR7SRUhiwd4Bij+oTMtHyVDMIyiolzSmRgEz/Y1Myn/Br9kh7EaHBmYFwZ0wXKMCIBm
HHrmAOQa62J9iOXQMDqazR3jyLIhkiNL90cf++Y1sHrhAe6ZR7lgvLH4D7tyHh79sukvmHjUgcYc
i+xO5mC4KEdQBLNW+ib5lyBedTks725nEiBW9jS+2+ShJQoT8VB7KLiEE75X78BmKaKUsNTPDJj4
jgsrSC0WMi2Jd9LLJcnkFqmoniNtCgr3WOKwSvYV++sQNsoJByrqYgQhO9+y3VrwYWjPuOsMF265
r3qmoBEeZA8+Ov7CQ+FPMuO+Hxr5BXdllXaoDWmNLrAsGCfdg0fcgFdIZzsOnnDAJndLW+QVYINg
sB6HJRgpNKu1bz9MtejsE2sZIUJOYc3Xhu6bx8y2TPimTG/JG3LCaY5x6Di7miDGiYrd+d7zZmay
VuLfzRyt2o/BZwa7RolzfqKyVMkrbQzLa20pdm2cBdW6Cvhan2hHTF5bpjhrfLBG/mT2sJgT3Zn6
XPT06qxhnmrmUClFRESJaTY4g9zPHnkuEE3iSOBa20TVmul1WpBr3LWFWoiwjAm36HSqQeYBAfZQ
fmm+oxOVJmnhU+4AClWP6Vrk7B4cjC4DCcpD1tm+SjcR9ydb3UL26jkdOVlu2n4ZOd27s/Vogtki
Z1zcBO3Lgp082o8pSR1qlLQcvgqwi9nL3E5ZBILObpEl5KiJyRC0Qk2OYE1NO2uga9Neu9QZFNaq
9wxzmDqgCwSYvXHCebgSBoiW+peym34gtjiYmRglsahuQres8K2V82ao47Kzn+HlpvR/hxaj/fYl
cUHlvXVBNUx3GHUsE/3UbLbTcMf8jBsMz/eEXX4f9PiNaVgriPTec9ZbqOHwlK2jHJAFIIgDfSJE
H+TM6fMeTT9YNn3lVF+TRlTDPvWsmgGSqF2v36c8yHriehMBoXKtCiyc7oFxURx/iQePFesw0x06
m50o8cfJ7tc///Hf/+///pj+T/RZPVb5TJXRP8BfPWIC6dr/+acQ//wHy/rt/z7+/J9/cgyBUikV
RBd2bVqicPHPf3y7JnS88W//l5tFRUf6ynwL/a6uN5x8xn1u5+LddzhPkPYjp01wnlLu1tYzp5cm
YHI/Zcy1EuxJf3436vc34yhEbroiNJlOX98mqL+/GaZ3sz/y3P+SCeweG+EZ/SHItHRbZyjmYk+R
CnHgOovZUvwvX5lQvpSOrVzfhdrver+/suMxA7Jia3xnr5jtm2KmlsXHHKeUH10IR/4QIYCrP7+m
0L9/XBfgnBsID80cBpyi3P33F8U2hZSk8HtTADK2d4Hb+4AjO08WK+axjJ5WI7cNS7NppXiUDrlT
QPhS5zydXYUsZJimbmh9reyDj0ybImI1PZsCCjZv/kSLuutsSs3wPIo+DE5RwcHm8ucP8ZefzLW1
C1I4kNpzPJxWOvj9Mzh8QYuMBvs6KzFgTzLTV+h5w7Z1bFBdLpuaj9lxouOfX/X2p/7LVesKxxYU
rKBicqFI4d2u6n+5aqulzWIZ+tUzqEdKLEwZFJchI1lIjHjp1sjBivkyjbPHOKCd4z9cpvLfvLrr
KY+r1eFvtvP7q/d4ZZu2tavnsBq7a1a48jlqbzZd+Ij/4aVuV/xfP6gbSMfFmOdrz7tdQv/yQVvH
tRgIeNVz23GyLDF+rAkTNbs+09OuUXbw+ucv9q8/p3A8Lkj8hoHkunTsv/ycEmBPPRF/uNI6SW4h
1rcxCzoGYLmkPCD4Mzfy2R7/+VX//oXyqhIB3xMOm3Bp//4p0Tj4oAzfrlXGFn21WP73uEXBZmpm
LT/+16/FZYoyFkgB9/SvawzXZm0jsYVXRufuKxtFuCXE0ZKbGkWa7s8v9m++Ts/1hAoc4TFoVX+5
UjxC4D7S9a0Y6Bbnh173bb6lcUABOeTXOKxTK5knYt7++XXF368bjxcOfH5F1lHt3t7Yv1w30sI8
6ug8vOK+OhnLbfJd48LijdBaqNhuQdQn49J8K3zx7t06etZZ29EzEEKsaFhtfYIPI+c5Df/lEWTJ
i9aD9x9u4n/zHn0OnKjQPqKjbf/lPdaxicYWeMV19mgmWcWFjyxHXto7ly29j0le1e9//lr+uuBy
dSuHdYrrjK+EJeT3byXmtLwEseVdHe5tjIHkBzpEAfzRPgRnF4rUwfMtpvfET7pdQkHu+s9v4N9c
6KyXgveBuiV89y8XejYIYiJ9pK5+PznH3GtRkkweYsYd+v/wUn99srNGejdLEOsshjZwGe7vHzZK
p7APCuNfAdrpjSFXu8N+z5mQcf6+TM3ZsPNbkX91N0KEUDaqCnNAsxSHP3/mv6/VUgsteTM2n9yW
f3nKdZS54OOf5NUatQPvdgrE0eT5B2l6dvoVKNYht+cNGdnkP7zy339uHksBLxoEPNL5Gn7/BvQy
Nloaz7ti+WACaslJbSb0p12wZPLCUOohx2u0C3v/Zg4JzPnPH/zvP7bk8cSjUQi2FLgtfn95nlAB
mYFWXJ2UnaxIx2oC+hQvGzdph+9/fq2/30u+UjZFdZ7Dbc+o7ffXonCa3o02CK82dsad3erbgS6W
eyzS3bq0p3T/59cTf/tVFd5KV7HIkEi2QUn9/oIFjoshsAumfJElzJlyw9Q9DEw8kYaT/8/ZeTTJ
jVxb+BchAj6BbXmg2U1PDrlBcEgOvPf49e9Lvg0LVVGIlsSQFtQoC2muPfecwGpOdjeqXo7MDSRS
c4jMnVhsw5sRtVvetVBO/lsCtjd2hdkab6wlHf+JLbw4lEYNg+dVFSUvbmS5bx//7NU22Tagdh6E
sFX+09Dc1V0c2rmHNVYrnvSlWC6QhjWXUsm1Ax257EMYqVuP8HY9Q9VtzgXuXpey7Wo9FdwRmuhp
TYvSRaa2GJleh0k0gOyfrgUU487p8Qf+MWF/BQx8IaAl1RFQejmYAHdlVAdAEyUopvqJZnL32TWV
/GyaerG3I3XyYmMx/lFGM0UMbgITUuVdel5oXx9UkpijpevThmdfW6H//z2CsIFbCbmhu3qDWgap
Sq/DqQRopsgjhD0b49eYVEH0X1DRh/OaaJJEP2qWnAtQMzANQ4/60USlyPENJE8/b2zQKuH584PA
ITmGgU2ktbJ6lfTrNDCTHUcS5tmwhxUapIKJWBM31ErUt2hIgiSmOgujEXKNs3GyekX9L6v0ODoM
uUm78fEvunNHNOG6ruWouiOvy/VLclVlJPKfOhABdnZyE23+CMHUfKb4YPxWNapGj9dbvVy5ATgF
zbVt4M66qq/uZNqjgdNT63iqoY2GOxgqp/FZT2063LUBMP/i1I09vTSUtz8hsTk0G1dUl6ZhdUUJ
ZnH97L9GILYK3ts+QzamjdqnaMpmr0OnDnZQdfrixs0LEb8Jl1b0VorX/splw4Yc2MA51dTMbdRT
L+glwTBOc2faCYBQMANrzn/hAMtSaI/JLojs+ONsCHGJjQw4SE6ZEdzsj8ebuD40h7yZA4MR0sTH
UF+9PrTWhNCQ1D3zKn46kje2BYONiN/iA8VeQ7Pgw+P1Vr7EdhzbdC3mo1WdjrirrZ51pDeRgBBc
8RzHHVQmPalATzQb65CBt12Wz3jwjXsp/y//PibHISXFbxt8p6Zq9url2gwoUPB3Ot/s1OoiKHuj
+zFDWtSZ7d626ukI4WK5cTlWLpvvdIRFMqDZuiXpHFeXE8m8OQfziSiBIxzahzkjatZbO6NncqnV
qplPsH4pije1WtXRtQfcsE962j8bH2/c/hBXhXdEx6FaDqHD6oALFXxPw+CXj7yPOr6h2RZ1H3Iw
5Tnu2+7bf8xes5nt7an6HYwQpp4csrVumj+JIbbaNx1dV/UL5V2LKglUwmr8bTSkZA6IXmg3XxKQ
fumHGlqO4KDSXHN/tibsm0cN3D6GJ+ob9UMFc2tEGluDl4PVAiZ7sNFdRJhWzTFq0fFYaarXwg+E
uk9uTjRO56RUZCIaq7E/9nk/IOIYA7HfMyylhJ+MEXbmzwkA++wd8TWchNM4Tb2+Q0QCbu7Hd/bm
jZCgu5ZhwFdDTqfbcov/ykF0MHtoIoBTstuCDmkajPaOFiOUOPpS/aKw4mwcmrwc1zeWBXkhGn8c
Tk4anr8WTFvmt9Ejy311nLr3EOZWHxFGDTdWuXFpPDGWIbfWeRR42tV3VVC4JIDOcx/ABlrOVA69
xjRQazEHA8nnSveUHKJFRMAjZp/QLMmqvN2LaE43Asy1JeeHkFdaYGQ0SjCuuTIKU2pAeolEgB+6
5vjZrLP4VKBN7Reo8Q2wzEseyLisfFLeemMT7jwPndKUTblAkFyst1qDna+sYg3dEMYL93ZRxG9z
uIyOo7yFE4MdHpgfgVgkIsQZJZl3j6/WnZMmqTG4V4T1pvHHxfx10lHe6sucg6YMCw3YK5jQ/JcS
5/Hrb7AOsE3FTYLjVe1VrDCMZS9QI+ekF8YToTed7GfDCWbrFCZj+BU4PwoAj7/szqPhRAVcicRM
kMesLlfSRlMV5VHktyayOObQPjFBCKy+B11m6WhiPF7u3mWGg1lTQYHzh+t8/WYaNZ07WmKRP9oZ
bnRKG+xbgPGYpvQE1QNSKVkFz8acVG/CgBbB7HTaW7Wpfz7+ITdRAZeZEjl1J2HLMvA6LBnMCQRB
E+Y+NKo6+uqTmByfYZ0p/cdEsHTZ1ehWGd+nFuTengxKjw92ScV4tziWEv5KxaRWb4Neh3IVupZm
sZUd7Q3LODSaG+rGriSWTPwkXsbqZQGWNLytNcG4v6tCdNTu86B3jUtZmA0oHGC1EHQ+/sAbD44z
NSi1E3oSChvmKvWHKRIRaZ1qjANi/bdkjD13wwDFK+AhBAAfL7au/+BH2U3+WOCIqaysEw+QDYUT
4yRgzsuM4hTBLfSTOU+oslNnti8YNUFKigjnctLBDtRSnWv4VCHJk73hHy0+6gBigr1w2vgZ1Wyt
OiHkq/9MiGG1jSt458aTk1F3F7wwmzLg6gbOpcpgbxv78GEuBmBt9GrNULSfrUV3yueOzsZ/j3fn
jt202RW2hRTQ0Nd3frITnXq7kvrj7A4HtIUsYLEi9hPM2Kky9PZNa4RoHVZh8vnxyjeXAFFwAy5V
zDYOis7L9be2mYYyUx1zD22kZhnl0cMc9GcfP+VAvZ8fL3bHSBLgWyRfjPkZlFevFzMsJgK0qkZK
z3Amr2PIcq/N6f/ghLBTtI+EqdskVqtofkTlYYiZevbbJaWkCcoZAKmqKQh5QqwEm0KP6tAMGC7I
8uPjD7x3joRmqq1iL2XF+voDF8A5bmeWiY+iUEYNTy/PHbzDh8hh+bxlcpUZKXMf6st4frzybWxM
30HaaS4s/kFbPWaA7MbYu2nqd45ZireRQg3oiDJK9FEPdTq7E3KN6FuUU/D6qytjKenvyfIZ3rn+
5KYyjblRgsSv0Hg5pmOl7GYg7W+mKbF/T+jQIYcRlgy2UHCtNnz+zeWV1XIq9CrdQqpqhjyOv5wu
+PEwdvpF920m6fYl/6v3ix7AB5io+UZ6dbO/ZDi0JDV6gXwkT/R6KQtgR0GRSPfRdNYZw0PYSYA7
34V2Ox1n+Pfo+6r5aw0RmypXxQsB8iduvV60ycDsz6oh/AwCjyfSLKisEAbaFUsXnzsaIBv7eet7
cQkkOrZDEU21cQ3XC+oiR0AnzS1cHvMDjEeiIJ4k/9U2WgRImMy7Is75+qqAwT1i3INxR/1UThDX
vPI2S9ekCWoPdAq4VqtLZdpJagZhYPptV7vntgPeCTdFcTAbYeyA66qfCobUNr7+5vHKRfFT8v2w
pLva7TiAF3NSA8PP2sSOQPD2C4iZkXh95xK6+7AcQkktrFxcGvCrr43sWJ1+JZGGTviDLb7eelPV
Gqx7YkG7RDf+ayNQEIACpCxfAGalEGWELQMHr99mmkA2NpJOHvW56zUXBR3HPBwI5pAOYyqlTo6B
UrpvHRRPzqHkewMVmycbt/rOq3VlJEm7y9Q1Tne1qkaXYww705/V3FChpGpb2J3CgIqsFgGmffyN
8qpcpWByX+GE5AnhzHE/16vlmegTRSlM36ywDF0kij2de+0UR/MPA0ZD//Fy9z6OPIBwkcADh766
uT3jbDEMUAasEXO+7/QYsTwVUEsBRcFGynHvvsraqqETLhMprwLzWqvHxaTL4mc9UhGq0bsXBcru
UyEKw+vAvX/uYk07UL6EHfHxV2p3P9PBOpFzkXCuGxkN/AeQyEaub8C+njtAnJeq3EOPMzW7mtmS
4OjGYNGO6G2oCOwi4GsiFRG6s0v9qzNsiPoDxvZ3/LMJRJlw7c3qaSkgnvgMxCLQNzAB9y6BgEwB
60aNFTN+fQmCLgjCJmYieHFAIg4gQKHLEPmlSEhp5ihVNvbnJtDh0kn4BBeOtMkVqxxmAYlf1XMI
w3jedb8QdWzOTKXmL49P4d4hOLaqOTZYRW7C6mqbnTPVqtqYflfW3UdUlvKnroPiKW4Xc8M23i5F
9UIzKFISwhPgrD4IeQJLgZpCEKAO6j6IOv3Y1yaEz/FgbBhCeW2vH6wslKiMHjuafQt8SUOrbRgJ
FOD3HTBXIVzIQo+7L6DEh1NABH4ETh8cZqNiSEaFmeXxpt46epYXNMjBHgFN/nPz/4opDBiXIJ4o
XH+OnOVNVpnPaQXbLSW2ADl6sId6BI3A4zVvXzJrAi8S3FEiY2cVNsLIiCjgLEkrKNV9UJcJLjMx
Gog0iuLFKtFabseBKexS+fl44dt7KmMnbo7sSEqw0fW7aJ2xqmsgQb6d5Lb5XJktLOlwJtfpl8cL
3bs/MpuXSRVlhDWeYlCsoZ4N7EUESYSPfnf1Jrajz43K1j5e6d71YRtNWbXlANd5Zhp1ajzroeNX
UaMAY7M7JCnjJnnSxhHeuLSoh/dpJvJvY68mvy184/vHP+DensogggKNrZMErDwAuWulKPls+9BH
LW8DOAJRMyLff72NIV8jPHR4KXRr1oijIRGmIiBO8K0oSQboTbvaOaeUF19tZVgH/wkmj6IzTZLr
O0L5dnGWSqBuCdb0uzCX4ol5ooYcTv31eOfuPAOCXcfWQf/Jf8lL9NfTE2ZkAqJ2LX+qZuUYqFp+
osY97YehRmEbABoxNtLLFq3SjTO7tzKhHybHFgaHJ//+r5Xp80iMODaHufH8G7xJycEtOkY98Kfw
1iYiP8Pt1x8Alm01n+68DGqTtL9oSILAWL+MMh4YKo164UduwSyWQndr7rL00I9OfH68v7dekHDL
ZdITY6NSUFn5iyhRhj/Dlz4DxLSxgjkeL7lJUYU6MYQrCnKBjxe8Y0v5LIcGEX6Xf6+3VYGZqqoS
zIsWQqg8WF5vuRCcxAYyimPZHATcH4+XvPeNAiOjcVW5RZZxfZLkDWMNOZvhuwNE2yEo2idTZ4BB
FaUJ0Uzqbpibe8cHzoEypU0OCobmej1osRd1NmrDN0wdiAG/CCayBVWS0Xm9raYrS7JrUJG6LWvE
3TzVlToY/lJa7ldtiIaDY03lxmu/9xLg+7AoCmFSxLrHprcaTIBQsPhVDYVy7ebKFwQBikM4lCDc
rVZv99Axfo9F8ErcJoaFOoQhHAewnwncbxWjwWGfotJHoK4B/i12zMLaX9rS/aprAK3NieGIRqZl
r74uOuEgnJkySTBsacz/fvhlJ6JqSKmBUrA6d2EaHky3DD71MJMcagY0443I8M791KFEpHLvcpCA
j64XhKKAKe6RJHPoWhOR63jw9EIPPNSJaLVb7efH33eDvpC7CtsrCSVswED+Vu9BTZrZit3e8GH2
6fZWmMBzA97wEI8jswkTscFuiA1YNwZTkCoMzXMpJ31Ger/wO0TtuLHhd9yzToGBJhHOi+e5OuUJ
tcW5tEfDR9e2pWvuIPC+A5PCnKqNOOSlGd3q1DLMcKmBY31w7CQ7Pd6SOy+WnFMiUSDPAVUnT+iv
IzeDxQnivtHRwxmDc0w33Z/qpj1GdRlufOwd+2dooFdpOToAX/SV64RD0ICltNf9JHfUJyZNoEXt
e/tLmSzx71kk83NnDOqGlb+zwyDHAQCQEUiruzK6nWuJQUyW6RcqbL7Qirv9gjgERC67rEZWdjfA
K/gSdnDf7CFoF0/CHKN+48vlu1kF8fhTcDwW/TDe8uqY4Z9MYO4jAZqRXPwWt2PwfhkifXn9awI3
Y1FulW16mGauz7LMRmj4Ss3wtUDQd+khNS2rVmc8n7E8o6DT+/q742J9Qapwmpiq6/WQKR5RkKX7
1Sha/mtSTNtHRF55KZk/2PCdd66pbPTrMrsnlFwjQ6HwC5XGzExfpXK7h/F1Qr2yg0Q51CMIzB9/
1x2rRPABBEemICDo5XH+9SbcNFkGo8Jr5qDVP7kDWd2OIUCklgyEHNB6dZ1gY8k738flJMfiEeLT
1teUsZgEd+boPgNc6pumtCqKfS0UfjYcp4+/7s6LoJRpUZ3+/9bD6pa0McpuQRKg9aRJjI4F/ca4
C5EGPzA+x5y3MUzfFGO0TyPEBqSYs/Xh8Q+4YwcYlHNotvEagGCujPAcZ6KIg4r5ymhcFGbkDQl9
g/kG7g190iApArmT7pnOcuqNF3KnpIu1Zc4J5DVJERnt9dEyyFy3dRllhEGWmJkVDGCbU20kmBYE
tFHwUhxI+uIofRl1LdkPDnrezhI5v81O2MfH+3DHKtBKJcUF6szF/jN+8tc1SydFJatW06dFSbXf
3Ix8X2WJ9fpg/u9V1pXUATqiHor89MlSk+Cgu5OJ9gfU0J2Tl1+E5X5Y4qrx+7jYAnPfO2Yci+Al
0eFiFuR6q80CIKfL5PrTyFyY+TQ3cDl8ckNL+0jTMvveTSpcgELLxLQRtN15S7L5Q7mERB7CrZWf
STpFt2GnTJ7ggWguTtHq5yTREK4I4y3//aeRtLLsjvMn0nUEM0LrAKYb+TsDuYsn0WQmiiqgWpHu
ifMckYu+6rvKQ8KvD04hWpGI+04FWO9LXTN1vKAfzVjRhju/NV3gJun+yJq9jplcuXOCnnQJ5jx/
Soj7a3RCmzneq8R87+fKGt/2XbE16nO72xK6jbFkWkPi2VfmhNGo0FKVBF3aaMrPRabGx9rK24PQ
za1Y5fZGGZZLeUYOY4GjdlcHi05rh9QQs22JXbc/Ii0uoPPkiULrU3QMnkd6flBnF+rExw/1zidK
ICEeHDwP4zMrozHYVZ8gJhv4E6x0DZ60yZ/7OCrKfZWmtOwfr3abc1CpoR3M3dWYrl2vZjC4ivYI
6FrYbZ2XDD60Y1D1CMag9A2F7tz33V6vJFidcnfw8/Hit/eHdp6cSOB7BdWFlW0uGe8QIyKUvhXn
VPiyft41VjUwaG+7uyyM640Q4tYGyuyGTj8lRrzBzXijkcNhhzKP3wU1RVQr088jKJbj46+6PUBc
q01hWMaBTDCtXsUodHh8ETL3Z4Lqd2XrLC8Kg+R+1hXuVkpzby3cmkrZhlI3kf212ROxyCrwTrMP
0ZAEduRwUUMBzrByulWcvbMUiZOEzPOYwHqt4q8EOftuhFTcn3sR/0BwK3tXJEp2UJYl2biU95eC
Uo9OILjTtZ1DlqNSYbwamMMop3fQihQXvTSLI9ziW/jnO1eQOQkJOSGIlU3P6w102gHBPjcf/QHK
r7PTQKGdxyOYjxKWwGXs+o1P+zMKcW3DLdrmEpAjaNpD/Xi9IOPEajTaweAjKpijuOlYsTdHU/Cx
NGvrm9oE2jmM5iHZNTmlEzvEjx2qXB8veobiDKa8Qo8W5d3Hd/bW2FkYHDIXwEjU4NaVsLxBIE5P
kL2C8ABqDX0Oj6IPUj+CUAY2jukMQegrJ74oOjBACHqZQrE05+uAvs/Nschg5/QNWHz/UUA0f5nq
CPpMKCFOWoti3eNvvHOrZGgAgIBZLxuzs9p5d4JfJ497v4Us2i8gRfao8S8XIVrt/D8sxUAMwAVy
bbp010vFWj8NUaZ1PmRdGel2GHiGEpqniMRso71276swM6Yso8ja4uo+IcPdw36VdP40xO07R9Hc
MwGv9olCh7OxgXcuiaAQTeGEnEhY66ZnDNNGpdai89V6gnZeadzLKJBVFVEyPjf1DGHVUr4+pabg
xmkRQ4NyIeO83srQbRtH5Grjl+MC3OQA50kAFC1DuzFHozqCcRkVtCk607qHEKt0jSz4BTtL1W60
fO9YCmIv/LIGKJHKxCoe6PsMreOmBAMOy+/8vkPzIPKKpoaRjiRHgQi1N4Ns/+qL5BgYJglqYt21
exbtTKFhMVtfGPl0ntHeOsUwwVxMBfakx0vd+z65xaShLtGlu3JbSHNNKeJRROeSdSdQ3V/FEgdH
cHczPAbKcHq83G3gYdH1wjvSlKKDvkbT6v1A2hhZje/y8qHkZ8x9RjTjUhXle0SG4ksr9brg+Gk3
3ubd7yQMIAGmiHADvICxsJgVFHr9qbXiT9B7ZP+MthUeoGCQ3IpVc3z8oXeyQCrU8tUQ+QIJWLuY
hDCjqrtq8C2msACgJSlq5RmSYvt57OCaaRtkSsI5duCXzJeJhCkP/00bJf0+aWnrPf41t+aCt8Ro
kay3glRbm4tohtUcTpqFuls9hgeU2JYXd0jr+ay2Wrl1p24PWb5cWBzkeK28W9ePd4iaZDazWvW1
ukTPLEkhgz8gV2d8niES/+Ta8G4jPZWkh6ZPqw3E4625oi3wp5uNXcTfrh4sUCNthl9J9emR1HvR
JtV3bWzi32WhQC3jSr1gq0ucH6/eYKDoBNSUVpinWuMsEwhbTWtEmjfUYJYzk855W+R6e3DCNt+4
yXfOkgInwCVKVUSAawiR01p1ZFoUp8YyNb4XYpo9mFNgIFRh4Hv8VXKvrqMW5tXljJZJ/VzlMK8P
MsRHSmL92Q9BTJ9oq1rwNxfWJQP9d0H4FmBAq4CBSaoJqomq2HhDd75UAH/nOPEFZAsrJ+DAyZvL
yVKfkKk8t6QiuxFxkh3UclsB2p2lQA/RDQEgxRjeuqnUqopB7JnWfgUY/qi5c/YxRyMJGdQm3jCB
dy4oRSH6ghSnSBnW/bKG8g/y0BNfBT0q8P5JaX0w7zkS9lBFf80rHvJTw3MpX+3K6LdCraCRXzLc
7sg9+KsWBD42nqMIBUgDjRDgS6GYBcG1WJZDB2Hez8ptxuyVw7ZgncHL2IZJSC8HqVZrdggTqshi
F37ujlV+XmrVzU91lELtmNs9SiglVd8NY3dvg8Fnyaar5HdYYzipC1YDQ925v6Ropga19SOGM3rn
9MwD6nb1q1DcLQjErXfhM2GTAP4gPem6k6ZNUoLIDXK/qY322V7a6tRNes4QVp2fR6Xd4hBYrwfc
WFb15FQVRT1nHZVoPZy69uSY3qxlZQhFvYGUJSK3Udi/JJ2a9cVOtqjUjRu0tgdyWVoLsm0uCYPW
Oa5alkXEvLThIXbVDpdqhq12nxuNDSN2D3dsEWoMwuWWc4ho4B9HZxqPjy3SjVvl8kP2SAEKrAkm
YY0KbmqkeJc81D0EhDqKufVUjJ8aC/zSyV3iWn03IdtpnwLFDYJTBXcI+llZlYbPY0WN/RjBUB9v
xOI3BTp+EwUbQ8JnmYViXPL6YUWhHQJirWYvq2prV4Zh8zTRWd1bjM0ApYhQu2HCde+gK0UNLw3P
FTprr01p5Y/A1coQjkklMCrXP0LDwysx0yTeCEznKBwWRFF88oXofqooGm+EqGsfL5ejsE7qIefp
CVOvl4vMGZGjXB+8yB6n5l2auxnTSdGMHPip5ZokYgeDbYp6M9Jv8UzLE2mEjesoP+lv98RvADZG
aYJHroL8W7knaOtjlDTMwUMnT//PXubsS9ZE2UvTRsPG565rSCxFAZKbB8qBAud6JnVB7k9tR6uH
Ka8QKE7U7dEmAdtwDbfPmlIL/UMZR2DA1jGjm1sFnfhx8Iahmp+bjLFe+CqQpskmdedAcbd7/Jru
HKLkXsHJylScuuf1IboJ85mFtvSewemNn4a0JB7vc2OeciQPczvzGXHTA2QSUS/ehVlnqhudg7Wt
piVPtEQow2AzYDh1dY3sKhVQj4etxyVLECpIzGLOTozXMUyS1gL6q0KJe3QocwMh7y1mpZuBM7k8
n46LojxDoCM36C+X2BfuIFBmXzzUuELdvQwNiX26cxCByk5wajfOk0PvT/1cmPDlUU53usod982i
Ds63HrkV7WVcHMc4Z7YeK98UWPaqkzHAgX5UVOgLzi0DZmGzDyfKBT+joEmyd1qfCAQ6SjkI9d1x
kWP+0KJfDplmHEHF+doTBlWCm9Doz/BM1iGUGbsxeN+Q3ldcfyqiHj3oDmWbVsmYphiG4qkXency
tFjZiFJvH4wBHlfC8bAQMou/3tnUQLl6sufAU1WQpAm51z6y5/zLqz+PVegMmyR13J7V+TVIB5e6
2QcewnV6sgvbXhJGmcNI1bC3Kufs2IDDj2JKdRMsaR5+fO36AEqY3yDMADeLBsr1V0aiLCZGrFxv
EQGzoViqZtcP9JyWKA1+oBEYHtIw610Iu+xuaz791lpAa0M6Q+mOUULCyevFoeWroLdZXG8aNESC
VCt/k9RO/m7QYH2sHVZ9/LF31qMQAymfnPthekH+/V+PxYXpdoiSSXhtWiNsXBrGgOJpw3BZWykk
AG1Yb0SPdzwrpDkEHKQhEtOwdmq2HRCA14XwwqWToyBIni8l6Yc60yMXdWBAYVlHJY0MwDRxTPA8
x0yrjlqUP6etmxUbz+neFoAtp0DN65TcStdb0GTwAdCkZwvQofCVcPoEZXh9DAY1fc4rJd6Idu4s
R4fEZnAMYKscObhebiwS0SEBZXnhlECL0zEYUoazfdRCbdrNKt2Fxyd8G98BdKNoQfquy+riyh9M
JnuJNE3o9yV6Brul0tEkZQxe+2GXQfGmHiwboa/ZHD5DA480kYtmSXF5/BtuPQLegPUZWITl4sZw
5DaN5MBowWdNWnnpWyTb0zjKUGqgSFKE0BxmmLtXtnOpodLOhf2R/5bpprRmf13tnCYXRYIx9KHU
cw85PdOzW4rixGD/FrvFbdDCUjI9kfkJPbDVmRoqdWeEY0IfRXFFP8FEGZZHS2VO8zhkrftasCtf
Rt1SJvAwjsg+zvWXaVVaIWikI9AslNZD8FLZFbmdfkPbeKswce+1AgqivES9ixtrrV5HFRiIiGo9
um2WtZyMFBXPwkavrNLgEG/G0dwnE/SocMohas4kEjK8bnR6fH3ubC8eh7SaBEHCYFffG2RKqFaD
63pd35encbTeO/OSvAlAoLzeFhAxELxg+NnddcknzlxrsaCx8Qb24+zkhVrtGgOBhH0xZM0+C/P4
laSTWB14e3CqVH9J4sk2rw8zXkwI+kcF7rRJ059BPFhM5mv1hYmyboNX4s5hygIeZSZ64PIxru6p
Ho65FiKm4C1VS52grlv1d1DV2j/2kKKPUjM37ZtzNyH0PPfq82IqyVfkAM0Nk3RrAv+MkHGJgWaR
3kiT9dfLrMqlMxhbrr2pUhwKtR28WU2aPjtl03gaGf758f35w/J6nVQwskbIQiJFq5gs+3rBskPp
EB2TynORr4GyxM5ypfQhJhf2pwVNCj7YCHJYyiU3zblzzVr5MKGKUr+xRjWt/wtqZbZ8O54V+8OI
QioCNk2bGz9E0tsh8jyjEcV7M+jj3Jv0uepPrjYWsDTHDWJGu0TXEfNEfRB1391EO1eNd3MYusbX
yBUo+Jy1pm6jk2WmA3h9Zin0byqycT/h2EJn0YErXByzMQnTd05R5v0uDppCOT7eolsLDY0xtwJX
wcAF4eX1DhVGqbMR/P64rYKzOy0f6JhOFxoj+amdwfOqUzBtxB63z5pQXXL4UfOUXajVmopionZt
p3C5ouZ4iBs0nNXCstG4ogj52s8DLkVYxeAFmR7N79XnJXNeREqeeVM9619MJCzCQ5c67bQPhN5P
52qYwCgvDfZ0Y+XbdIyePgM7dCp52+BXr1fO3TBvGpQzPBsGoImZ9VAFfaKEqLhQDElPjhkjHlkP
CLgu2LgNy3l7rGSAjCpQ2KFwRhX0enWmvuoGtzV51pAb0HMzS0glYToOVHaei8xZ3hdyEPvxZt85
V5eWBJ01iq9MjK5cRg9Ump47YtRCn6L6MhSMDV5UvYxgyG5f7wuhWBMG7Juy602/6/oL4xAJiFlr
B0+tVetot4iGE+C4uyUxtupUN5v5BxSmww0gSAtodl0vJWBunqcy6rwKrCVymll9ROxvfJlCVfOL
JEuRVE23MKU3mymxJ9R+6G6BEqOtv1qUvNIcy7j1uiCE+55ymPUi6tmt4E+rws+PT05ehys7CcMS
ETloJQClHN/qC+M5QXcTdRavb0f3ONHfesnHyt2FUJQdZyYXD3NK9Oj0hVTqrs0N73vrn2TiJZEU
smSPesDKP6UxsCg0j2qvNBhYhxbfPZvFmME6vTTRW1iNs/1M38nkF6AqfkCQuNbRFnk1uJ3gHPwf
1Xz6B9zkNWdN6pbIKDta4+WLAQtF11vIH6AGvsugtP30eM9vnKFcS7KHGHSGqbmtrGBv6XBswsTr
WbMBkrVAOTPZFR1MpicsinUyozrQNl7ovTXBlBPp0FSDfHptFkwYNho7qL26taroUuVaNH22GwVV
65Ky0AfB2PxrGz9yT01alVgi2Spes6YGIpuUtLdqCnt9+dtmhmpvL6H9ee7h+Hi8pbcFZdYiuOAi
E1sRea/2tEriwLbyvvEUTjjp6c5WRRbus6ZrKdkqwaxdCAjc/OhUlfuZQL2yjlEa6+0HBRXTINm1
Rl12G7b4zqYTWAK5AvUuq6yrHwWrSNchbZ17CeJuX4EkDt/J7yNlB2xvOFOXCtvXHzNFbBJNyUsk
3/W17aiKxRJKaeRen+V1S3d60uJDhELb8j0wU/OL0SEduRFj6vKNXtsQpl0oPzI0YXCl18mJmo5G
bFEm8xaAHbnYLTycuNpbqBbOkJjIMpkeZdUc+YaBXtF72y6S8VSj0ma9zLUOmU1nzWP5U0Npx9hX
ltaFf9QWExR+epsqiBuHqtsfx8h14ZxDB2y0dlGFbNknVUxTc6kXu+rOj2/UnbOThLjEEI4N6Gjd
oYhKoxXFVGegcsv4UiiWfkmVZjrqlfW5cqJko/sgU9PVHlIuJmWVXN8klCs7WOV5qVVx0noq/T0/
nbr2qRDzVh3xDyXqahnG+wBP4NLw1OtaexO5MGwt9eghvTIIjwy3gIpFRWLkVDuCJneggOW3D5OC
UsKnGr5UzQ+J1aCTNrIi/ZYuyI28Qyl6DL5QnnGjt4mJBtx8sNzC0I8ICobo/aVEylK3daoQZkM8
0/asccKmMw/qwAw/15lxtOI06M6g7GPlwsgoFbeiKWomAYEc6Je4MgcNMehKWLt0yWbxHlpbFYac
IHOX712JUi1KmEh7/Vsomhod80A3q5fI1eL4mEHYMe7jFmWgQ+bUy/QlM00oX2JdH/5DgyKfX5ZC
6/qnbI4UA5paI1o04vOoKBS/cWvohnaaDq1GugPXYbkvUB4GDvXIGSmix5fs1tXT+CBWlNzLDEyv
AR1gWfgNJAFeB5nudGkrfUKpO4zibM/ITPv78Wo3gSkgYSAHxMKww3ENVoEFE+Th7NK09iY7E3V0
gFPcrN+hVy/EuZinOP3d1WHSawcH4TJxjCcEVj48/gl3PhhYNgOfTCpTWVjbJ2VsMuDIc01tYSq+
GoxUfG0QnkH6FHmV/2Ep+ZLo+DDJsfZ4bpGL2Y6Lxuughda+LgxMjN+UlAj1vwmeLvP94+VuQ0W2
ltlESop/+AVXNeyxr5MKIIDtIQnXPucNinBMuHqZ1vTPCK9mO9CD1oblvbOmLByT1mN3GeZaGQ0z
AaOKMhXSsM1c9Ae97/Rmbytm/nkIW2UPOU3/MXKRvnn8qTeHKEfHwD7IkRykY9bJPGGNTeNY2ADZ
CvNZIHrtx3SrEbXstvz6jRX+sxQ8ggzWytm81ZVtkihoIdCwL22k1D/M1l2aI1qb6TsdMhQvN5Zh
40XeXRCjL4neKcavYZJGGbXU6RX7YpvLvwFs188jkl0HzVl+5boaf368k7fhLxSCGHwmQjhDoADS
LfxVF0GdZkFjUpiXUlXS91pvqd/MnmDimKSFHUGfXJSIJSdjF3i6IjptpwaQRh3Qn9WPj3/KTSJg
0N6h1AY8lCEcXPn1L1GdoA2dVuiXcUBt97cyR3MrjrnjjEn3ppqsJJR8ZJn6siSAXPZ2DejvlKRG
Pn59/ENub5dL0gyrhux1CeZ+rn+I27c0MGM0V8elDXehEaln3WqL8wCWxnv1UqSPUrmH66yCjr1e
Cv1btOwr5EBRvXVKyjZRZtgf9Sa0p6+EaY776fF6NwYYFiVJ/QNCk/4Ld+x6vYSe8TypSn+2E3s8
trkd/Tt3KEpR+mnOkVkxru104ZNpVvHh8cq3LVKeEHoCQC1gEtFuWh5ZsTgNFDfdORIt4m2QinyI
kfx9UoygOrJF1YEZVxh+NNEBdNYElInl8qZt1diz+xI1ORP+UIAJ+QF+Osi88qr0MpidSczcGsnT
obfeW9UYeuqI0mEWNPqLqSViw+DdvE75FchbMQDOtDut0OsNjIGrhCaih2f2yX6K6rr2slJN9gky
ECdkzbZYY28A/wRAYEIgVSUXB5qwNnUEA3YxVgmgLtOMqhNs7hEtdCPoM+gml6XWw48TTKO934gg
Dd/2IO0zIgXgPG8cZDrUT+4UOcoZcU1KbTsFMiVzK7P7E4lexXT8RswHVAqkWUCNVzZSgSPY6qa+
ObdoNPhaO+u7pomaXVvH5T4alfhfO9eNo7qMxvNUBiSZ8DwcujpB37ZKkvP/UXYmy3Ej2Zp+lbTc
oy7moe3WXQAxB4OiqFkbmDIlYZ5nPH1/TmXfUiBoRLMWWSljig443I8fP+cflE62N4oe4EgVhvFb
bLj1XWMY1aaZi+SImn9yhwchVqBoJX9w2lLdOXVkeCnB8ViGjekamKvugIxIB0yDp5WVexOXxNtx
fNtglhBcW8qQIfSHgFAh1fsssPIN9Kr07sk1vChrdeMnXXsZ0YzayG3X3tEMC18bIsTwlJsQ3xEN
+OUBlNQKssRj2OyzYgJyWkX2Pqyr2etNbe0edRsdAJfSFdBIWbgKLAmnChy/sTS1+FhlslP3GyWJ
LX83GPUY77S58It7WzVj7asfhPn8ba4p/8krk32TUMBCYndp9H5IZMBoLfaXkQxyWuc8QpKO5zAo
Gg/30OZiDFl1akw2utTO8+Hl2PTsoLwwpC4R8Jfi4gMCrrVtBsnRqdW2j7y6RWkcZXGzsA4yHiPz
34mqZnHi5YleN2tK4zfHDUJArC7RHgH1S654/crTUJdqocj+QRrQAusMC3x3byVb6kzJyuzeDkUl
kR4eRRyTgLKUCAm5zJhRNjmHojHTAyVE9S0KGpY3Y8e7cprfBEoOGQrfXPREfZ9a9PVbBRMuyLLl
O4cxiYKdnCESZ/eqeYYP8LFO1OS17R2Go9ZMD43kSPRDr4dLxgKzJXx4DylE+a2MmrqXIqZ2kEKs
sqQSgeKXl4y2mEp66CAKyHif2hfcTxbZNnVM2de1QbrTgYlkoEOLarjLMJxJdmHX2xXlw8xCkJdy
WlC7tSWX+Wc8fwd5n+ASaZ7tQZdRl8WfBKFZGIvyjjy6m7+UXEp/cqXEqjWeDTDLM9fXeKubiTnt
DaABc7PBeCq5G4dENnfKWCah66D8X3l+O44TrlezP0r3DuzlB1RJ9O4QT/AVPYS46XjoPsiGgxWX
xriZy8oP9lHrWxlX8EyZtTWkxyKgwLAF3yEsDwRyR1z3r79Kb2A9T+UnuJNTzd/Xdf2xbw3zveaP
lmfpnbmJews8z9Sv1b0WO5qBuWCSv0FLJdPQ9cXACrfYp7oyUmUBQhqy8g2OjbStklY9KqE+HISY
x+7lJfHMmAhyEqM1sfARb7l+WQyTo9KY7epuDGzzEEToFeRdaZ/rWJ8QGQ+SDfC7NZrxU1b829mL
BDhCqwwpAJuIVy4v8EHP8W7UxnymgKPL2763ZxVbnjYt6KEpU/i9qP3hc5VIGqbKRZPqno0e+WOA
xTECDjE8e6+qzKZxJ/RC7/Wqyuudn4WWdQnKwP5ozLUafCriTEpbIjFgPuS901DDpjwLpwo7N6ai
dJ0Ae+V7dLLaeNNPrWW/lyvFzjeVXLTlW80uZ+VjPRR9dmdhG5ZQUvGnpPDyFAx1hiiu07EShWB8
gDxgjWsFxg4DqNNHKnvodXhyZZZAdKzSGauNEjR5venwGzo3Ddy1HedI8qkvkalz6ZsPR2ToZ3kb
cWy+GaHSfU8wt/vhQFC03QZL7NdFOr4AvZknGTdaboS6xZFVOOHgzEhanzNHqdEZU75Nkx/d67Bz
DlMUaysZ6M0yYziSQpIBlIi4ki6Gq8HB+SOQRgQjjfjc+L1OcxZfcJ+y1W7ujO+5E7ySayleETgG
WwnMO6CBpTKfQz+oGeHansuunh6Nci4+t2pXn02Nfq0jxPpe3ko3wRUNQGGUAE4c/xZuY9dbyUB4
NApIDe+r0Jj2CKvFd/McFntAz/P+lUNx3hMoMDfEFEewYa6HmhO/yiEH+3cV9+13cj1OLvZF7Zd0
HNcIG0/6RL/vVeAsfDXURJ4EfgDbXY+VZHalcLVszsTKgjuYprfZyVAH6asmxXrpAvEEBz/EmvMI
vmroPAkxHmdf48n6aGP8K9h7+KAcWptKNgwoRD+qqVM+tVOrrOGyF+e3iCtCZYngLfCQJCfXzzoH
BYXtqtfOVaFPX3KoOX+TWGiPk5p/k+K6XKmViVf/fWqoH0ElIdE1ILlRG14EzzxpzGzI9fkMHKc/
D/gUX4bWrFZC9O1LiWsKu0Z4WcIEEnvrt2JH0ZX4VCblcAZakWDNMMnRvVIa7cMYTZiBc6SsLORn
ByQxoUlM8Yjz6HrAeOpBh8xqf9aHeUJBpFQcr09sY49gbrDL68Jc0/e9DQ/MJKQ5LmKECKAu1yOO
Uz4XUk7ubIWVLHulhtJ55GtR5o1ZO72RA0yH+slJVmb2ZsdicywSaIKSaFMvo5KkIFUPRU05N8bc
b6TENF2uVD/b2VlThX5mJNohYqvSgockt9hELbTLJE+79mz4SB+5Uw8Jx9C5I7qKGdYr0eEJKrFY
lyL60a7kI9ISX0ynDMHKbNOgPfux5G86lfPdk2rQaZ87zWprV8XjsnXtYQq/9K3eF27rdLqDKKvq
a67IFJT3AY2w/lB1bV9t9M5IMO1QpU+cg06xzVqjO81Oi22ZqUQBgmp1reh3FtbptKxoCMRbK+u7
v/TclBMPCZ7iLQKoarKT9WkqUULuajomVjOu7cfbWYbFz50EX0YA/TB8rpcRHL7RUKpaPht4t+0z
hETd3vL7e3oXw0oqfbtHCGZUyNHvQbMBQZjroeqmV4yJ6v+5sPqfecVl3x84wQS5PnaNUi7+fmXE
5zIPQgQNI6E7Q2i7Hs8H1jeY4YCmZKrqP0e8h7Z9q1bjbrKCaU3qdVE8EGuHA0zYhgLAJMgtIo41
aX5UF45+NlB63pS5jmoA2/5sFIGFBn8/xTu8PWuwxmo677UyXBMtuZ1dShZ0nJ9UNzjkxIf+LeRl
dKWLCdPesx7Y46nuOr30nESdv9tmbbzR8zryV77n7dLh3KCxAlgU5UL4ENcjOkkWp9i7m2e/6uZt
iBnOMegGexuM0bwSdW6DHX5VyNuq5N2WjHLv9VCB0dt6oHCb0vxE2cpohh46feRULJG9kDHD+WpL
WNK+vH6e/PF+jwniGKeOCimQzUH6IKb8tymN68IPbMcvz2TMaQyC0Royr0fned7WmjSXdyi+WZ9h
iPky6F+/mvelHKi6h9R3VmyiSS8Tt54LW7uPw8HalTJsfJdynqXu4iqP5H3qq3W/ffmpl+tAPDTU
MuxKwUII+Of1Q6sZCgTmBKMsIj+M3+ZdYiubBvrYX2UYluXDEAzGK3snwtKVgiD8Pi7lAn++CCKz
PRp9b07VOUr69C9yHjvbSHVbXpw47pqd4/fT19e+JWeQAGBQS4fNsQQTWXBg02n0m3PdV8VFbWb5
QBG8/hQHcoeAo7Ymn7G84PKGwD6IWUjlguRfKkbzPXu1yPDbDMC5B9zAlajdBLaW+ceixgnLNVEI
/WDOpeQNajd/evXbAjBEhQCVRkoeSzEY28ipTg1KdU6H0dS3vV4atud0pRNexqGQt3Fq8CCvHlMw
nIC90aqhlrIIaML0OvMtAyuxKS0+RqNaocnd2rJrKE32NrKl5vHlAZfhhDNS9GBECZaE+OZa3egm
x6IqTWdBiT2kdN93tQOUskubtbvA7R7hIgAcikhCzeAG11f6jtqgFTKeh1LRtpWuF14xOfI+yIO/
Z6qSKze5596MFIbRANkJ2u/1lhT4jkGDm37OEb0MvRpKfLcZQr39apTRawU3cUUX6YYAYosOG06c
16P1zhTpNsDrfTrOw9ZSs08DzLJNj6TeXdJ3+kob80m97fcoyXhwmkhw6JsK2s0ic7JJFwYgp9W+
UIYQGjG3muy+7WyndUFfpdCo1KjcjyWOkm6Q59oTDC2IADa35s8ulNFeR4UCnNbQjMWDrST2p0qq
G9X1ET19JzeOlHt5Jo30m2E12h520ek2iJH3BCctddsghy9OganOQ28K0NTzQqvMPry8OJfH+9NL
ikq5AE/A/ltEOFI6PFv7qt4PnVTfB00cAl+Wqx0NsJyeELY7o0llV8n1dG85/rRy1F4Pj5qM0IVE
MZvSGg0YAvv1N82VtFVt+k+7aTSTg69m6mmShnirUWtpN4MklWiwRTnYCqP8EiTymkr4AvT26wEA
jUDWINRDf1wsYcuonCAB77fTGuxUcxWycqzM8mMI4neDDfJ8GVXbeNOqWX+slSbYVqA8N7EplSuH
8nUg/vUgmO9QBxMUOp7meiayKuwkZ7ZlrMJ9MAAUrJCODBDO7aqmO/kQpR+qzgp2sDr0/ctrQPzq
/yx0QoUobpJ+CJ6t0FBbzMGM+zZAi1DdJ5YZvE/82b9ryN9XPvV1sHgahUYghxt1e4o/y+piGhWz
3Omztrd1LuUYVSqPyqTWGyf21+oU12Hwn6FowJOU0yfmqnU9lz5AqsIKdW0fWZ36JpJaDq9aGb/4
wWjv5tlfS6huXo2KPRcN1K5orqGxtZhAW+pbp6YAtY/yHgKMDN0F/1FpN1Ay8F7+VouoxLuh8slh
SXrA14Jhv9gxRsApjkGguq+Ntn2Yu87fKJJtuzBMlb3cxt+TLCyP3I/HD/gezm5ghPZFtqPkvZlj
tER21+xZhwAjtMLeTKRbp8nE7ly14ug+CjPpcTYTkEsDKs417MJ9H9gZ7GfhLYmMwTY3u+rty++0
aBH/805CGYNAJC7Fi3dSjGaixtyp+wqd1HeczjESAdZ80BKtpvoMeFrW8/6g9rXkhelsHdLcrOnB
SvXW1ia0DGxEVV9+ppslxDQL8CIdLXEHWE6zXIaK1tNe2ttaYrxBePltOzXToc5RdC2K+efLoy03
v/io5AccalREmYTF5i/MeaRzqml72DjO+8RBv4w1QKFabuR9OeuKW0Ea+xKXhMZXj0zfiQQQITpq
wMtrchKSn8En0fYlW/MUKmBlYi30Xcsqp3eyFknnsJnVoy81aw2o23eG60AhBIoj8Y5ux/Um1Qy/
pkY6BYeUMvFGabt+p8U4+BV6ysXSrottmmbY9Xbamibz7bclt+Z1hYq2waViMdt9aeQ1wLbkMDvQ
msrCKraFoYWXxCY/Q5NrjSa0GI9OmrBNEHkL1wii32K8dNQRmwlKiEFaCW1+NyQSOVnGxc520Dse
Z1ROqaz2h5c/7e2wFLQgrnGus6ggAV5PcG1FiCqbtXLIfE3C/BGjLjzTv+vVMO6iOViDfS2Oct5S
VLptPqoBX5Vq4fVwcBy6QEdR+oALWb1pHKvbJkWvfdLyKPxqSE57SEbb3DDTspvxtVfS+sVyehoe
qTj7l085/3I9vIk3VDeh0XBIOc9PHSBFt42kYV+V8Zsoa+VtGiVfYC9qu5dn+foGT7WHIgHYFjJT
TgCi82LcIJcjpwl05ZBWfvTJxhXS05MheEDyTN3PGtkdXd9sJTd9dlBKo2CuhMvPMjqpEUJ4tpOp
h7E2tJ2UmTZKDARMvQkh33OR21StsmYw+swHRnGG7cL9FBLEjQYWUF9zznT1EIIq2+NK6LuxolR7
LUaOwuRa5Tl+1xz8ojA2EHPUny9P9O1yprCuaFyNoYShULU4JAakXtVotowD2s/jNu2MzFOtId7b
oRG7sxy+zipQfFgeEtogiT/Vwxv0+hSpWjJUiXmI6Vx4ZmHb9yEYDlieFXqTK8f6cy+HeBGnOl6B
4iJ+vXqRvcilue/MQ8IaPmDnXN+rgwBNDvrwMWPjrKR8C8LBr7eD2Qe3gshLwXuxW6tiHpFCiazD
DKnArWJtviuHIXunFr6oCSvavg7NfK+mOsZuYCX3E2egG3Nn3fdZO9/Fvto/NjGm6twRigetzLOH
1oIiUipK6AEFykChyKREgx8M2etSSfFpuJlxJeP/wWYs8Y0UV3ut8GOcm5UhezC6zPA0BT3equ7W
5G5uwwphW5iXyGgdkKWr1x9m7n0lb6zePFSFHR8cFUKMAgrlYWhMkAcwYr0ijexdVCHW+PJ6XySV
Ty8Jh40jCqCjcKi9HtlsOCFDGwAPxinG59nhAdxKq9DcyRXl/ctjPbP89N/HWuytErFW3MZb62AF
Ck7hFiz1yerMkwmFwKv13jq8PN7CGoblJ5jpQMFAhrG/KFVcv1w0l53p03k/cDR1j1LZP+RKl2zU
JmzfD7UTfq+c+Kx2pXHsEQ1xUWYbdyQqgn8qVZuXH+ZmosGbgwEnb+e0RJFgsfesHkNoGU71YbQk
00PY2ThB07yETqO9e+1IJLlCORYYNn50SwVekGe6JZHdkp4jbyDFs7QdSks9RolqvjKg0DhjCKgV
TC6tn+VLdXY7F1XuKEfVrLJz3obfJLv8HqVj9qhk8rR93YuJNh0prCAhUi290VbA36eyglTT4RyZ
ulc3Tnzn5Jg1pn22ZiS2PPoYiksCR54AgdElXJy3fT3VWMywMCK5mdxyak2xJmYva31lG07aX3Wm
WysXlOX2eBqTm5AwD4QQJi9WiDHFdCT1xjiG6O/v1KZQNniK5l5k1tG2namyvTydy6AjxhNMJmoi
AIAIlte7o0mR+M+5lRyBk1ebTik1Tx7BDm4myqR/9xJq9PKYOTPcvJ6t+vLg4pf/Vg1A60AMzthg
nTkCli1m2c+trh8NAwxlJX/RylLedH6NK9bLwzz3Hak6cOmA3Mf/FiGnyEqjc+zBOGLUJu3Mafqg
STB3YgtZajRVgksVWNXKqffcd6TvQbEHFahb6oyJ8m3ZJpF5jDU7OCMe37+NTSchhE+Fp2aD/NfL
77iMLGIqfxtvWYfQ81I1EypJx2IsPsj10N+hUjj96CPLXkM7PDcU1wxeTkQwls31kqGmBNGuHuCx
VFSq0rbI7i0Oqo0gY6xEsedmEao6ODHQikLB5XqoWB5y3wYCcLT9Pold3wxsr4rShLwBcSu3N/N8
Jd197uU46yHbUagS4mjXI2ZBo2upHJpHzCDqPYFGunSqbxwTcKmvHgo9J9F3sQnSCrfi66GmSeuM
uA6toxJl39NUm+7lGOus0i/HlWm8fSl6AiKvoBHHdemJ1/JbE67rB7sprM460j0I30CT17AqGYQw
Y/U6SAV3XIiz9HbAFIpKJzfu65dKuriY/ECzjprancxUuCXbQwtAzQasZkHL10Jz/vDy2r9dJfR1
oEhCgxE4jqXfztTNmBLas39sg1p1TeisJ7lWBPm/0feAN18ns/b0jkKEhgIc5AYMzxbnQub349iQ
IZw4S83NlNfBg6Un2kpZ6Ek15zo6OqJ3ROpM95SSzWIYTQlSY9LHAKdAJ9tbadp4zZz2j5E0Te4Q
Z/19WdEysGI/fKz0KPZIUYfQQ7082sb8w22aXj1AxOnoXaq9tRJVn7B6N89H7ki/EjWeG4MYvR9R
5koV6RibfeA2AAS+Y//U39Xd8DEtED6SUlPbQarWNlpbWp6R5c7eMPJmM/mheuqHsT3kY6If1LjR
hKzMQzXOIEKrNEBc39Y8epP1ZwO3Qg8TPQJ3ioieJJnB1jRi83sSD+YFsaxkW+r6cJH0wTrmYzYe
+rJxNkYNiHqIrWDlvHxmK9GsB4gsKkps28WmLcysIVHvpCNI0fGUhoglTnFunFpuiSsT/PxQAuVO
U4DW1+JoLpK60Y1iko4GB/Q9/HPkpsHynII+r1eGujkhTYF6oElJRwBguLNYailCbwkaKNHJ6ptw
E8WSenTCRnatsJGOmg2NT9fRj3p52968H4MCSqLZxoDCaug6VMALJIxoY3xCeazZR53R7DU76ve5
Hq+dxs8NRclTaAXT1KOkfT2UJcF3CU0/PkltgRHNaI6XQR1bb2yyfIUafhOMeKvfh1qcjl3aG5Mx
2jGqZnbn1qGSb6dQCzfM/19BQAPz5Ulc4CQJRmI8WyCuOEbIFxcL0pmgy1oVeoB9VxheLhXFJkjC
cquOMxY/Vh7cDQYoDyO3rN0kaR2gf2kGN4x8ghor+RsHrZ33U9CX6MBwMSnKNHhtSssTWljfATth
dfERrifft/JSiTXUVwj/2Zu4Mz6NqhJ8SRlz5+hp8Tr9wl8zQrcCeCRNVRaYdj0eBi/BgBR+gsFK
n+/ifK7v47xDoyS3JBf9gkpyBzWsvJnULXdHvYnPJk5wKwnggiz69BiQcwBpQVUB77dE+al2Jed5
IycnR5sRbpRk9HHHcpz1+1lNIkyX0tr5ZjZ91FLxyea/G9WnweLAva9eG7MEzPBJCJzqNxSTxZIE
To/Oa2knp04GbzgHyFtB3s92Brt7Zahl4Y7VSKOZNAJKB7fPJcqibos+LrDhO5VJqt4HWWq5BrDz
bahYw2X0K9OzcUN4CM1QPvsBPl8v74ZnNt8TGcsAhvdkcX396UcEBYsWCbFTrvTjzm7k8FTEcrMt
p2J6Z9DUXBnv2Y9MgYgjAaS5ULFfDDjM/lxmfXrqzVFjgScD2JW5rdzBMUPa8U5oeDMcgMCb0071
ihHZHDblmv3hc9MODlr0OEiBjGVK7pe106NFmJ6s0RrfjYDAdgGuaSc97T7yk+GTJjmpZ05N5Jkt
xjwrx8cz4VVklWAXuDBz3xGf5bf8sp2rYPLLOT3pXepTNGrs+8YsoxPgiTVjvtsvzBLm5k+lFBQt
dZTrocoe4n4/OtlJqsLJLQZroDzsSN/Q6nyvdlGyptZ8Uz4S+HNA1uASScbgbC6iF2QzULOK05zG
wrI9OUZksUFEGMpSWLhSniOgksEClDsn3faa1u2RprHf0n40Plm9vtaTvVlwpB7UI1lyQiYP4PJi
qqu8NdNJGsdDYqWt41ZARA4pTXWPpVaiDTJn9xHzcJzKXv9Cm7/aR5H09+t2GaVQUadEE4LpgK+k
Xn8Du46NYiggjHWaM4IJ71PXsIrwjBTHeB6taq08vsxOKI1zeFAh4PDgWrZMFDAyJtnKDeXk6Lmx
0UG/bzS17lx8iVS0ONTUS4LcXInfIuX5LbsFoiIkHwGBkn1xkCzlkPTKbwuA79KdPRXaKR+t8EFq
5R6J/462bNsbh7HApCPL87UC/bMjCx0MwRNG6W8RrscxoDw0wZZTEkM+FYFj73EIbI59gXR0jUyi
28pKyMUG576XP+yiHsM7I8hEAY8qnoigy2J3jJ5I2NPNuTTgojZJr/i7eKhf2aMUo7CpwAFyHeWa
uJR1NxqraZ18zi7jqHSHUG41N2jH8FI38uwlyiwdX36rRXR6Go96hcb1UABgl8ltBt5nCIwpu6S2
FW9Mow4O9dhiAz6ra+3eZ4ZCjYyaCFw+gHhLjBH886jPUju7cMvlO5WFb1luNqBX6lSxvXZBFFnr
9RJ1rkZb7EMA0rPUZHhW0gjRLC+q4cB2g5nSxi/ekchrD5zQ1ftSr50LgmKai5OzspJ/LuKxmFxR
V+BwITCBa1qExwHDliQNrexS1HoWbDIEqzx4mtq7WtPPupQhh/ny11wG5F8jCiAHtVlRzljcVaaW
V7Ym5tgI5umcGNMFnynnZ95J1anDP++trZDllrHzqXUsX/YCg0oHQrg5D1eucScX+GYik3h/rujc
B9E74Yi4joVd2DQNlsf5JZkNic5vnZpeXzU6/OsEQFsb8zUyNdirg5V5kp+2gatAMb0AKW62Rqgj
Lq1RJQxK2/zYFYhMWogDaBs/m5TtysQ9t1wU6kzsOjYDH+36UdtBoW0uyfml7zGwTCDSovwfmJ7l
6/JdJJGptODjvlZ2o39oiljbBnZv9yufbxHLn+ZLXDFRZRclL3mRMKUiW7ZjM7/glzWDiBiMnua5
We6Nqk9cP24l11KTV/aTf40Ki9sSUlpclRar1Jcyq7czvlKQaNY9wNXP+agWgFymeduDJPUKPfxR
VLL9Ya77eWWfPhcUOCr/d/DFkT341Yi6RJNfShp59y0CfhuoeeYpUssvL3/i5zYj6ZfK5oAghmTJ
9Re2S8kPi3LKL1Pl518BJCdbK+kGakAc1G7GTWj38oC3RxUiACDt6Gkh8XHTrajNuOwo/OSXOqrK
N3WIzZkfmd1+mNoHdMojxEzt8X3Pl16J6c8tI7Au9PRkLld0aK7fVNaGqZFjJ79IWMvsI7mKNsYA
SVbJrPAsWyjlzwGokJff9tlBASBbCDPSy16SV1FApgcyBcUljLr5XWxa5Z0W4ENo1Zmx8/WgfhuV
5po28hI2+rR2uV8ImUTAYZyb169apLIfJGPJ8glT/duEDv+Bk2vaNlXcPDaK8RNXVfPebqRPFRT2
C8YdNUVkU1tjTz/39uh6QFAgMRI9uOvn8EclRsalyi9Z6ig7fTK773Lo0Jke0ujr6Bj+3dR1w8p3
fvqQizNOlKSAclIkQol48aEBJdjJNFHmV2vk2/FTl95VnQGv347HD9oky60XVPL8LdNTYwfwKNxb
kTPxSYri6PtFuaPZG97x4dbqPM9MB1rVlH856LmJLBPx0qSx2plZeKGXg8BSZ08by6i1rVWjijgp
tr+fpnTYv3IFikOGdJTtBlLkpvnpS2WQJTjwXJo+DDC6AlLtyl2BSQPJQHbfDx3yMUZtrnyFm3dl
WNJu/gHyiJx/8RHKQJcMCOHhJW0V5WeKg/QRuEpySvPhcySCmjZOa7noYkxgCJB/qZ6w2GitIFVx
vdzKsUm0Ia3yNyXWLtG+9u3BTl1QtYVReLTzrPZB9tsu3TlqO5mvK1kxuKjtojAC7gmm7tJtPZ7D
jIKV1b0pqrk4c4/7SIUL9tLYKC7aJuPKobiI20AhuVzSBAL3Ibhg2qI82ZW9aRS60cJkbvd1Bz9y
MBLk3jG4OYBd1B5eXkUOU/fbnmI4oPgAMQUPh0TfWZyGdWHpuaMN+qOMXZo3qtxgshgRABOFNhLF
adwOco3jepjmd0kxSO9eHn5xaPwzPEuKm7w4pharCQwBXG4t0h8bbY63Tj/2RymrZeCQk7OJR/W9
MdimB4W73rw8sPjFt+/9n4EX7601gdaGQak/2nFSbBqkr97Gqmq/f3mU5cL9NbtwYtgoiDcuy48B
Jg96VTb6Y+wk0ue6h8oocdPcTbYVHIoqdc5ZrfUrr3a7gvik6B5RoUD8CJTt9W6pnSYJ5GDWH+e2
GHbYxZkbswXRjAWa4WaOv4b5WJ5KTx/xSdcbHQ126lJDJo2sKDdnU3+s+rLzcsWsPNzPkKHXimkD
XSjYmXEd71JEPd4XKNp6aijXbyt0W1ZKcIvsSjzIkzODRkYpbBPER/+t9pQ09qQkUWw8hmaQb42u
ik5qA497Loo1hZZnJhnjLPgrsJ6Aji/FrcwgrUCDDcbj2HcPldUrJy0wjK9pn4CUssZqjez7zEqi
8UMZlVsriNclbiFXG8ef6854nGBVH/Ksc35yAEibAWGOra9PDjaA+hp34pndqSFBA/1ReLwR+67n
E9M6LU7UznzEPg9AqRO3R2fsIBwVrX6ZffgUSVE86vI4rfk5Ls968Smp1pNGiqKSQNtdD+0PWH91
uWI8lhMU2NSsaOHqaKr7ICZ3ky9jXJkE0dawsBuiVd7tCjBAbog07Ru/jc1tmJfyoQnqNeD69XcA
N8JBT+olIOvc8LiYXD+XEidhSK3G/C6IEs6ZYmeqnv1Iritn42sagN8+b+P+Y9YVgfE6sf6nwRkW
VjS4J2gmS/haOGhUV3Ev+z6WVrRLcGE4MYnhJjGtNfrz9bnwayj6FJBP8VS0wMxdv6cek7HY2mh/
n4Cp7VNLqXeDmk4Hx+yQXpAsmP1OIssfbBzA3Bjf0ledupREGRy4mii2gS2BIXU9vpEqY0d5O/5R
jBBGDg7qivJDU4W9+SmpQmXwXQnVgHkldC4KCmJYioso01G15dRHRPp6WDWq8qnVK/XH3GQSDDkn
NJMtQlRmdbTSuuybDQAiuXunQTe0H4CByvH91GRh4+qqD+QdAQl/2/rcoFfSrut4wxMJX2NUuil3
0+FDH+r6wci4gOyZkfwDlCT0Gj1JlF3s522/MZqs+mznZb9Gwb+OptSx4b5DHqWaL3DXN2BJW0K9
r7eM8Cfljgan7HH4gBvh6CpZFn5/zTn5z1AiERGWNySzi8Adth0bDif7n5D1Iu0udjqwbtCb7PS9
osbWw9SHWBCy1yxj5Ysv55WVDogekgQFOkQ4ljoD1LbxmnLGOHCT3urOkZ1r+wlVf82NLFM6IDmQ
rym938wrsF60gKh7YP1IZF18yt7HDSpzQmxjJYs2uxS0hlcGRPVOLoL9yxN7HcGZWMRoROim1kHX
j011vWwkYpgltVUduLFh+ociz+jrp8XgTqUSvRlmS3+DZFrihtacHV4e+uY1gdiKshyLVihhLIeu
5546IbqQOI3r9nQfOJO/zbizvFErmoCvHEvA8x2IXLCnQOIsG99NJHWAWnKf1+z8+Ctyh6Xpghbr
7rK5cZqVFP3mzdA9oloKMYpyH/9cxMZEiSmaz8kQ0jAGZgjKKMncJk4dxx04pFZGu/mE3H7o7eA6
RWhCYXIxmjzrwRyoqRm6cqDLA6OhFurWRujr9D9SIxFgXlgJjjEVF23S7c8vz+2izcQaYmZ/KTdQ
LaSnu9icA5XbVOs1P3TpgqgyYsJaPG3KIbPTUzE6+HrVRRBj2i3X9vfQRuTfTVpH/ty2Tfs6zy+e
Rfj8Cm1/WozCCXnxLCHZ8mw5gxW6naVF+05N23NblD2f3MpxJJrXpBhuZp/uItUsjNsgbhEfFhtI
7btgpDAJWSEf2uaRTmq3Q1xKcvU09Y9hUnRvA1MbNgZJyMoGWqYa6BsLYx52L69NfVQc0b9ls9ia
WLWd9Qw9anH2ZcrKR8yXtQ9FLtM9ttTpmCA3vxIwnmSA/nMxotNEzkW2h4wo5VFwe4sTsPcjDqFC
k0NXJ4dv3skVPPJNPWZT7vFn/b1mhmNxGNNR/WK2WfRWy9Qu/2amSn/XoMc4uEaRTB8MOY8Ud7Sy
qbyL4lz/DGjPuChWMz7UXQhpPQqMQdo3EC7Hr0TD4a6VoRx7Lclb/WCpQdL9uhz819/j/wl+FA+/
3qH5n//mz39T2KyjIGwXf/yfS/R3XTTFz/a/xV/73//s+i/9z5v+R9129Y8/Lt/K5o9dl3//1kZF
vvw7V7+Ckf55ks239tvVH7Z5G7XT2+4HEm8/mi5tn4bjmcV/+f/7wz9+PP2W91P5499//l10eSt+
W8Bj/fnPj47f//2nKE781++//p+f3X/L+GsunJA++rb8Cz++Ne2//5QM619EawyaoHhCCQKG/ecf
w4+nH5nOv0C+E/QowRDSwff9+Ude1G3IX+NHJCRCUF6IwEGP4RGaonv6mar+S6CRiF0USIVvmPrn
/3u4q+/1n+/3R95lD0WUtw0vQ8uTJf+fxclewJwZ0huUXVJT4IaL7W8Pfa0OmkWS3dVjsPXNucjg
TtAA7i95EKnDe0lNJpkjbpA0Vw5huBKcFH36yyCtA3NV+tbXVmnjYIsOgtR64Fem2E1NPdA6jw4A
CostoPvHFnXCaCeXZdIR9mLHCNxxHsfQLeYpV95Au2kdbyYyzC6FPqO6k+VCt0suYVY4vM+V0rgM
MUKMB7+v2U3bPjFgPnmgQTCuRv1gSoBFgtQ66lVRZzu9toafQ1a2X2Ngq9bObtFv+L8cXclypLgW
/SIimBFbhpwz7fRc3hB2uVoIgZAQQoKvf8dv05uuKJczQbr3jGzN0lpY3lVNzm7Oj9zLZAZRAteH
UbobHzwT65oPxuKPsrcUfYt/PQuyVi/TWCGT6dtnJDpvzjsBD/iNcVh8dJhCO73Bkl1IBnE92oTi
/dZ5ZxgQ5JnzRJcZ5fMuSGVzhNjhnOikf4i4oGnVZlEJbvWu141VfJIKkTyWojRzXm4bisbhlv41
WmbtHTUvaUG66ZYY1x7ndp2ezSLTmsDUfQRnGpbBmqD1OJn/iSFwVaCyBwqs8qgW7yTJiK6P9R4l
fCsR9+TtJsdee7OASviNq85gi7gHffiNMByYPvIe1yDiOV4lQmRrHg6i7nz+7VHyKRxsxXgux33q
b39xbnkPfmQgh2OdKuJpcxUnS1eEI1ueeW4+VrwET1LiV52Ih/4oQZtXHq78k+EJQLFJKmtPp67E
ampxFqJTrCCZNe6FBa71f+ym+Fu4+AyVuBY2pmdkEq3HNIcP9qQX8C4/zQLaGQ/k6HmljtBOEN46
BnphJxlc9fvOS/2LDDEu1XlPFbzyhmTPnpt/8yqK1VsQmgR7NgtsFS0BWc2VzHGbPmbrnJOxJjpA
Et9/yEya1/UCykPn4SMcwJ6ltLDQCbCTnhIpqnjLFrVXyRC1NYYL80R9Oa5nMvrI4aTeFDxbmYRf
2QaRC1KjYSDuWnX/zWC+L1ZPBxYmWRm4FKLCZW7aMmVz+oHHNio3z5BiBONvoUsY5kPLJ3Wdmk7+
FwFvKwQVo8JS5acnK+h6M5RnWtejRGuoftOsWW2Zdbwp0WgVlpRapAy66JFmY1SpNBpASnoL4gcR
vx9XvOnwFBMLxBQJojBVnkK4HGSGym/PbQd0Zsoyps4726D3D9DGuCJukqiMPW+t8zaUQAsapS9a
KjqhwAWG/0oL16DzHRdY/p2jy+vQJ7+Qlm2beS5iSpuDaTyKyFf92k5j8unZsS1wR0P+AzuJ3a1G
to/xiMThzPOCOveCfDcS4e9iNc1QgFGJDiSChDpQFEU7so9NJl7RzEIdA5t41dQptO22E0p/BeN3
1m3bSccDiXlB46gjD5qF7Dw1UhwlnfDCJpMrCCweO0Lj6WMcVu8M0VtUQfpGrmSz3ReFsq7gDo89
XTd8GBFqfuLk949sSJeBvb/fE27JXusANAKHfftMpoXs/XFCe3cI6XYP1q+EVHMrNJP5hW85uSE5
P6rGvPMPPtTmZ4uw+jOk4fErS8DCaIqFWOupRw9dd9StU88+3pPi/z+Sz6t6jteGFGiG+v1X5W90
wolV2CVnaYWvAz+XzdPH/7/BUQPHGd0WVST8/Ru81P6b3CQOydB+cTRinx0G1NM0tvaIdHX3QlZ8
JDh7mweIzXWJiaMv20myo1jmeYdUJPx+ytqd9Uco0A12aYTjRkcEUA+FBZD1ADDP1qTH04NY4raU
Lv1DmrX7+v/PHyHle7cZdBVc40/4iua3/3+GIx3dC9xR85FMceuu0Ou37z5evR+qE3IVURv9oH7B
v+s+6750hmZsPW3dFzfR9CFEs327ARUNiL42YUGWFUcfrFd/wHE5WBm8/AWT0/I8bcJ7Ywi7K9B7
y+CDJiGUT4JcbJDycgiJ/Y8hPAjV28iczeEVKINJ5JK8R9ALe9lRNp3z+e9njIETr/o29sspcqns
2hICo4COwDGCsOVFL6EuB6ytpwLbBUf43shfNEuik8tWt59t+tCM/vOs+NOaioMT0VaNxNZtYuHe
1Ue4uXahWSELi74lISPUcjSuCKjvk58pPPySPNhI4UEnwSOh2/vC0CYWcTWVMo35bhsCvd8QoVLF
i8HDtG4rQlwRHJlTzXeIg5R1gyS4cnVIWCQeozVlORz+pI3POhr13m9B5acLi8pUZEGRIRr5MKV4
xLVNh6Bc9fyVqSAsUb+wFI1d37DOMnz+4wsPm08zNX+R0TNWgfCeg8mqG+6SvDR2FQhGC4e6MxZP
d4aj2GxtXi8b6Q/5zNNXVC+5KoRX/WNtZxR0LJl3ntiCUXds21pMgdunuj0GuVpxcMfkP+fr3bYi
MD9YCmSDWVxZbHvSc2POaC3ba8TGIHcxqiSw7YeQe9lVJg4acjvTUmeMnNFx65corKsHdHcXUrav
jaBd4VnEJlmlT2ru3tWMML00dGjTXdL9TKKtUAH/y2K2FohoEmU/htN/M/A44Grar3LkIxcTC7Ki
D9bDBj1NbZJsqP3ciQrLagmLBdnReDzG6xJWa5f2F9rLBGLXwVWjAGYr+hbHIErtTou/wTk4mSPe
127vORSow1x4hCQHZ/XYljNdxVe3ModLcY7uFplme2qXpkwalT8OyayeAp3aMsp6vxKkJ8/jlIVI
F1ujAx8aB+1lz1xFB80qjV16q3qwWocF2NYd/iMgd5Z0FctteOQo6LR4+Fp2A8LXP+R9MOxwVi8t
pDief5+gL3xHwXqqimlh5khYllcYSAmytsC+H9I1nE8IpPphCzCNJgzs1RdzX448RvmWlEhy8xV8
TljUjkhyCepmmKAKwIQ8V01sYG/POJ7XeGlvjS/UbvK76WWQqEfA0Qa5vknV9ily4e0zk0yVSyZd
bhu1x2UZkJiDzIMdc8o7s4FweEF0cI7SLjuADgUobJDIuWad99CN04LHlPJLkE/bDudicFygI0Ss
nrOulC3Cw2ElxSHTIpd9rcCahgrXYYbwtG6Wa0URYeGKMG3zC7IPaJXJzGBWHOV1ZONUdZz3O2AB
qDJ3/vQsLOPlGmFiTNGrXkqerZ9L6KGVB9EJtKRTRp+wHViQ4oh6FM62/6AaTWorTLdXqkXLYAvL
QG3WYCpmAKxAOqisms2uj9KG+V02+neEdlDbcu9mR9v8xV/MH3PEtdezwvm/+PP2urh1nzbxXKTM
646bzU+QhsQVxFfrPxoO6Q+Rmb/30gw5l0iVZzyKD6xrdJE0jd1D02BxIaYZahdHNEFL5I9iiG3+
y4eB1ehdywrcyR8zt/oaTGy8x1zkpRXjm2ITjEet705i4u1LjpGxAkqF/p0xQYL9jAF0Xk1ao9iY
1SQT/+FGf9rCSRQNrrIi98ltyc1T48ct3AjdipcIoYeHacJt0uTtcI9XwgpMNTjVlMveUTfy0mG0
P9FE/2S5+evDXFVCcxZVgsu4RI8ZLjMabumM4xK59EvYfae2yytDu68MTdU7uw1jERj1MOEdKzhg
+GJN4MgbZdyWGDV0SUkK/xz3+9JvfCij5uwKfWt4wS4y7IXbutL5ffuGxlI08Mm8J2cKnUg5Sjpj
VA7LHNN3YVowkE7gHJ2w2xXUE3LH/PCLwLx0wMAlvubfJwJD/GlFnGbhtWN+aGIm705ktjRBr85D
ywW+prBB1Xq+wLfgtpL56/Mq0BaA3H2/YMAEC+SI9lXTxze0Un+RXr8CdAh3kP9s9TqbpAx46u20
gm208HuOl36TT16GmZJQ8vul/osYyQqmUvNIR+vqmat/VnsYdNU0FDAi80JHi3gO28zcoRObxyJk
aXjavBCFmQomn8ia5k0riYw2DFjpzmJaAs66qSOYmnifZ+1Uuj7/u5iQlzw1okS3NYDDKWyOC666
AwymL3yMjpFHFGLprX8ANZ4+LFzB0RZse68dYADMY1r1o8hxirR5oWme7qQ3hWVvkOuIhnIAN4C6
RY0lnR5pEuNxxgRezQzxck0bee92Fl2xNO6O5rmvYJP9q7BTEc+xfNJe1L0gTifcL/EU/cFepXeO
+D8KpbjwrlichZl68J33sPnjbQDkZgkmLUE9WUrZiSNPh/WINKepwIP7zR27IMyJvDcQTRYY1/E9
Bhb2QJafeLroYmrQ8TonFC2UvYZmPuz5PplhXynyXsYXG8/iCaqfeae8TpWIGgO0GHJ/t+Qbcn36
raljQfPz0lCMZ95nJlpzzaAiqKLBW/41HZneIgaNHfql8l3s2eSA84vispTNG3KHxa1nvt1vadJc
beDhCmtQzGMd6auIYeZp8GGmPlJ1bBahY2nViOQaWy5h0kG/DlAMe01m1IgIQGZXQNRD2Q5mvnU4
nEsUVIJ4XgcFDf467CfpfFEE2OLL1t9+RJyjPMy1y92tvbd3v3sohpW0WOM5weKtEF3dxg7jW7hW
fQC3BraeVpTOm7/bBe1QkMMxSIuScJ+yxFwAwH5ZLoM/yYZM3YR0wYklKsbzv2LWmeOP1SJCRHUO
zZg4s9+FlyF7UTXZS68z/06RwQ3WRQJccNbDYA6TPyonKUJv+X1RmwdVNvybIuzfCWvTA0FiaiUX
kpX9rJajXYguSAuksKQpU7DVu+YRvx2rlR5vKDDmaMAGWf68dfGfCX0BBWIXW1MYGeePQoitZkgQ
/YahMi5FR/ChD0HDi8THJGIMHDKNTQ1y4Gh/SGbPP4u0aypisENh2sjvcGkvz5qEv53PXRdWcozW
J/ArQY1dmIP0QJ5shnrMC1bUuR4zmh2XNtCVmSx/GfNhfIrEimsgxjl7VVG/HQY0/p6jMeE305Dl
Z3WoCo8GtJtmvKfPw2+WVL8RUbsx9j7mKHWHMTdRgahT+TB4XP3xVSxPzHi/PgzeIUQEHa3FHCft
m0ZRV+uP1xjLP239zz6R+pUAzip5mPU7CTPFXuSN2m8ueUW+S1JD1jx8qLBXFw5pcBEFlr2jXrW/
GDSCHINg+5rCRSK0tln3Bo0mlzgR//x8Cc7UthtCwUNbBLFxyLWDzXHbTFa0BK9c3lF9iEVA6wTF
k/Ca078gW3XddM03ZMtm30NOPv3S6JseH6bMiXuWrul/TQrxVUSpucyY+O7e1DAI7QwUvP5C5acQ
SX/BR8eqrCfxPlvDvPL9Vt8zDOOPBsvWgYyNf5YAHUrgnH2Aci5U2ngpXpbfzwgpcL+VT/gHbXDU
rKBrIT9KE3ScgSGEw1Z1T7bV8PYyke0t0DxQH4Pd57D0ldA7eh+5bOISkuK2GlUzPG+2dyWF2Acf
DGLCJcahnZbAGIsuhB2dJ0mIhzBySRFwtaCRdg2X/Rh1bW3mRt04KKWbyzkKtdp1qIQT8SfSbREC
vdBOA+dQ6SGUaoDchkS1aAPvNZ2xnrQwFlQGutu9+EUJfGp8ZK/gtkVkGSwA/nzAv6uFoAJgErCG
/hovPVIG4pn912+s/xKZDJDZNveHbBwQf6SG9Y+WOHx8mk99gYMv/puGCrXL40a+CFB3NP8Jc9iS
mRxSLcbdCtjmo/fNWncspqj6M3PwkxtfvM1E6r4IoA99CiTxH9TW+X9FPjd1spAJIHwW/zOAk2Af
RajXiCiqwsDavMuRdVaGDR7KvHXyDRBU821EN94g1p5LMWfjhcpZldQK+5fl5j2iMb9ZytTBzBqD
TZK78XN1Ln4KHbgsZI67P4TJGUdITL4XtrVn6fnLgePihhzNrukTWkS750U3OIRHJUs7/C7a6N8F
9xRscLO3SD6TuIRGhMIjd3IQflTEY0Cu6KdnZ9lBBolErR6tej2jabGgkOwR3UpZBQt5J4tUM0T0
6ym7RanH17NFOp/cQ+OhCzakNSLGeRXLTEdF0DJcOl2wnH+9VMe4gVQR74HKH4TrsiegbfwaSE6/
+lBJVvTeL02H3oxyacnyDjLFr5oV9/8EzO0FYvvmDDGFV8HCFe7CnNrTyNC9bSKoXJTnef+MHIcC
zaWQPdDlMRwydxob1AilKNncN4HC2ci3Kzgzul+AN15QVd7cPXxtGErX/DF0A3qYIassV9PLq2z8
5oSzdbi1HCHNQ6IcFI2Yc9FVPf/kGITkSL8RXvjtJf5zDHD1Akfb+xw0zyzaMA8t/lL5CaKBMzwm
pA1/4OcwZRjln6npEJqIvrApGugZ4GL/MiN3G1NQWPk8e02tZCW4/wxFDHQXBDD5WMSRVwHehjqC
dijBIIuyMTgj2z4MIezsdqKjqO1SsJNZaTFgrvK0jHR+/u29L2LNrxC9hjju+m23dMKWLRwGJxWF
S9XP6xsV5mNUuSrbxMDru+xGbKNF0PjLNQiAIDbNcMALvhXoOmqucp7DagPIfc58kR1c0Et88Bbj
GvJaKpq3WYm2pO4Iz+N8WJ1e9+u09pWf8xNKouYr1iToBwIXfy9Z11Utxc3PTHiPUG12ULm3g1KM
lSGL6F5OW/wv9eX0nHIUM248BjQbYZHa1r4roylID7Z1BGV9aM1L2ySssVvlgO4Nv1qRA3sd5t4W
KhHYIrvuw/h8qJA56z92sEtcmfKCrug2E9e4UvIH8LptnbPlZWB9UAU6g2xmRS6amuegVAl04Spt
2vsyAz3wbeZVOtLXjWKi1z3gW2Mmesx1Ol4FsKRdNlnsURGW7AnOeUP8pJzSwDtF///N8Di8OLE+
5QKjMkM9XoG5E1OfUlPxu1mFebvUKvFhTkrcqTGhq9DTLm+2G4/h2L1LTa+L9H4k2NXKY+FS+2vG
bj7Vd3/1abFk81pSv0F2XJ6klU8Jpr+EfJNUT9hWxAcgHlUucNJhiSLtcY0QECOb37l9CHfQHWIc
M0PtQTF1X2SEB8CigUREfqmxTpRIxVIo6oKKhudQHBXOkocWL3cZh5LVS8eHIxmyC0jtnQ7HD7v6
SQE9CtZgRUoes3fdsbHG+tAUKeihnYpRO5RwpCcFavMrkBPXuBtfUMeL+20CJiui9CJyxNdEExgD
0ba2VlHm6u3/mR1EIuMiBrrXSl2MjQuRjsejl8zTf0wOmA7p1qSkXuZwY8I+jb7osluJrYaW6HNM
7Ktec2SCQw++G6T/0ZGI4mjhyyE1+cuYYuRSc+SuYcs0L7GL7vNIRieEIz1lqQQ7gtL3Ww9kHB3G
qSfrfESrUyJWKKyXT4hxnpMGkEg3dnuc9KZCPVyDs1eSo3Hcf8H42O1Z/neD3gf4nQAA7ecvmCPf
KXMPWDRGtAOP7TMD9bqCz7lxtPLsjJ+Ja+wFP1mDJsIczaBsKwLUHuxztYmDjUx7+hWj4cbscabh
kcgCZvfr7xqQ92LXx/JnmYdjO4avjYI6YuT+09bE46mjQ3eZBmy2edBVYQ66mrTAtwbsPQFbQG01
sT5yaI9QU4/rwxNEXLauO2FLoieLDsJ96AV/+0C+UM6+oEEPTlR6wYHbrj8MeQ8mCQPrmc402UcY
1S5+imR67NX2oMd8qdd0yx/WKPyJ4A9/5n7ojqOn1jJBg8Q9ImopiGgR1oAuvBLL+3SncHXshTB/
mMM1ckHJRMXaFxzp9tgPVhZRb9Z9OIDYWdKRfkong8qMAo+4r7sSc9dxtl2H38brKp0s+0gMx95u
fwYTXDQ1OySEukI5c+o5hO0GDyBLGr4L+u7POsZ3fN5HF8U1EmvxeHJcc6vya6Cue83Zs9NN5SAF
q5URzSNr8YcWM5wnpdfK0/IJTNsTEkh3Bp2uMiHVEIa8wF1TB8OCfyGi389xM1fCtI8mD948ildd
uiPnUfubcvmDBlNeNV7wjVKBY4IEmwWPBpLiu6v0ydELyTNSjftyiYeT0/SURLA2xVGxoZ7l0XVj
UIBfM0UOhLKCX+nUjzrHPqnSt3YSHwk6kFvI5f4o5z0mvC3jQD/HMJAjUCeAlSF7aLEt1uB55Ye/
dbe2cajsQzlFoivXy1e/NQyLS74TaXSLAqnrYF3Do0FI/Y0242GcWVNOhMU1G4YGzCy4rtBjFZRz
31scZSdvQvrC4qGlbJ6bj+R3skg8TFBpbyoUNttCGqprtHH8GVrf1m5rriHWlmTx/XpC2GsNjggQ
UAYGd8wfoJOIdkRlJ0payFF1wLDhRSJ7ByCWFFgLWSGa2T7As3BWKBYpUqya9ZDO0I+OkfyIp3V+
dFmMOJSOsSvyQCSQBHhj6ZBOBUq198BZ2BHpEOluDnsUNYFYlG+x6ux3jKi2QjvgLnjIRf/F0gTb
OubquMGZL6PVq309ydphlPMk/0nTBcXF0G2AkPFN5XKkAWP+Aqc7+Bp8HqCndomzOsI3g7qJroYz
Abc3RpO4CapMT5B0A0mmQDPYkj0z4vMDQvmWOtbmLxSRQB5AUgGzKAxc7/gGS0yDI0B1g0JFO044
NJLkFNrfLMIURgPhoXJ0fYsbcVIZR72C7z+mZuN1mEl0yTbqrW/No13CV1ChvEgl+H8vhU1TBXQ6
wkG3ViohfyeqAizmvtkvXTq+mHHJTiTunuYtRVZZHu2MipoycsFaIIj+HspN1gO8ACfYCys4+Hvw
8QFasIgurUKTeAJwXsc+vyf4RrOMp8XAEgyuNNuvIEYLAoA2QkxkOfQNrxxpbnygT5kAaKGzBQw/
svlw+xyQrukXDW12o0k+NQk+DVKaygmcYr1IiHOmbn6jo/mbo09VNTmolDSpl5gyPMfRY2us3I29
BhXU+39TzoaDl5KhiDPwcxni5TA6hDVaM5EU2PfnCUpUahAEN2bdH28EGYHQD4yK823ybLSPWxXs
Nq2eSBNg5U6e5jSbHigSKqqpcellGmNTQbi97JYBtzKOz+hEBMpOLR0rcNDtCf3C8W4L1HjIOcZ2
0OcA0xssoRkSU8oJlZtB3umbkDy5tjM7a6FNjcibQ9C4hy7GY+j/XjQNFoyp4/Uw6hrMJSsWhL0D
AQKDy8PuwfoZK0bth0WXQfBkGWppDQj7uoWks+QkbPHWrezYE4DW8ElllYe1oGj65ZL08fOyLWnt
EntXERQjfua/ad2h4gVGE/xnbI9sCb8iBxhjHK4zFUONWsD+CmFfjwEUsRxBjEUF5VfYbgYUeQHF
xWLHAAt3wD2jtyWSroeAhsog+reFslFVo8DeF+nWj8sxGk3Gz87BdlJIpfvoCk42mMogWfh01MQL
gouSU4u4vH5SYKImCs/kLtG5nSrg6NNXB2MhcPpZb+8toDp314CSZMEARto9/qdNrjP2T4Skk3Rt
H3G/N9PD5I3rfxvSgqcaVLsEXj8g2vgwDOhA27FGLDQsEPNjx3KgavSrLkHZyAXqDwyE6Zq1f5S0
NLrNELzLpxCkGKZpPPecXVzCRvO0TA3Uvx4NkSZhoFESJ0Hb3Oxy0N0A75PcpOjrU4u/Ry3gBK6Z
o/7cO1Ngr+vNuga/HOx/gLSSKNZz1ZEO20KRL0vAXDHN1sUfQtnNP+Urunwx1rg4mGvMPSl5YBBP
4Dm2g5cWgQdjnw06tkADTfJHqCnILc6Cb6eSRzIlKGtZlrTsU8H2M9f2CZFX0IJ0Uh100zQdHidD
P4fOykePe7A4T2LewjL0cZeWvgjIEUKPpw2a65eB8g86ZTDOIEqjRQcLeqiWHRzLj8QOP2ixR1Xg
hC2lW6f4DuJ8PFEErZISp6HZ3mJmCPlvmabw9+cv6TkX+tXKOcUB0+482vxtYxPskcizz7tpLxGZ
CrL+siYsqJoumOFrGxmokHYDCYNgHvfbsLUO/VEv+J+im7djMIzQfaocsh+41N/Ulhzk5MZzM4dY
3jD2ni0Ug7AbufA8JG1bwROTPArElwH6nvaTF41HVKOuexvJb4RN3VrElWNHUicrMeNhO3I44Dbl
8Fombe1RnKNpKKcSTjRwZXMWvDYaMlDPhem1R2BaBfRyhZSha47oPY3fV2cgsLbbO6I3f0YMHdXs
pn2nt+aQoRK3pMidKNmWdO9C5j8oYOmOZjS3EVWp+3GxL61j7rwA+borRfo6sdm065j/KWb04rBW
45b5bdhFIZmkuw4Lmiha5B19ZQQLbb5tu9iBJ0f//LGZW/RXQLuGpUqBiFDrCaRddMhyXIL5Gso6
Duy672mfYkrIPkzbYVMW2t1p0KAOMhloCXNZB/gYMUlQNORXkk1PsSDyBepV2C/Mlt6h6csPFuml
cMP26m9je15YltM6V4kDN6ODg16g8Zp+q4DCDkxti4biIsJvX+Ce9QozKXHE2w7clZAzg5jmR4E4
ALi/1ZGwdnsg4eqjyj1PiibxwsI2/A+H9LnSDFfbGHbPvFtcOSC3vAYN+7y5YbjmvAGtmytMg5mZ
kcU3dO5tjKMBwww0UicQ3maF0gKffQFYdE0KuCK3L8jDwu8+75PxPudYDpEctwQ7AVcI1ALr2Ond
7Lf+KekG+b0h1Ah6kwW/6CXuh20svT5+5yxgYBhH+QplW3KG6BG1sBEITrNNp+33yCpm3fBrTKQA
HSYuSPocS/QuAwnNpa7s73ATaA/JNpvr3jouW2ieWgtHWYM+QOzZlSZNz1E/heegFs2EvMXJBJi6
tLDSPwWwMXdFNBuYaLD0wUawmATFC64Rlynn1Rgre3J0jJ+8JNUnYoawcsi6f8wHt+7ASXS3GUWW
T60Uf8OJhle8xKLkQ+/dRz7ckcUoj9Pkxc+/DSyAjv8lU0dQE9dd0iXBUbjF8V2awCwVCxqv2lLa
NVDbtNt8Jin9jPrxFcyjqVa21Ub5iG5EDzo4Lfbk0EhRxiuwKdzDB6Ii759Q0BiMeVbqddx3oRhL
pzZ7xAmxSxLoiAheknrwutXgIedxFSRNgJs55Vea+c9LDm7P7wPotcEEhLE9y3gOj2Hk6bKBxL5c
mN2hmx2fvbWaPcIju2CcF+Aj5zYr1Io0kQQCgddQztmNpkOmsRjquRy7yS8RgDCjnBwRG7oNp9et
42+oAcDlbdQPFqD5CRI8qBxG+9zi2N2gu3LuHxKVXgAQsZ0B3wKm/okOfluiGyTD/G1fMIJ2xeDj
nFDI8dpxI98RvJkDnu3tqdE+vppgBiduU/G7XdjJojKzWF0+dxeaJEkBAj17jTgCvXv0A+4gZGB7
l4d1Bx3Qmg9b/Qvl42cD3yLdBhzcpGg1hb52vqCAVsS7MPC+jU/SGjgROYaO+Tdi1hhvHZ6wJoBO
xcIhV0LP5cN7kKSHCOoAuAPQaVwiPzO4beP8yRNlES8S8H3f6RXtBTQ+g4zUMGmruFh88SPwPFYS
YVlnNUG2imAI+i9tGZRCqraz2wHRv0D0f0py9WyXEXI2kBYHFLNeMi+rgnxpD0MEQUc0bwGGccFK
aMcZHvVQY/7JIc1Ix50C0aCh/AH1fspNcDCg5EIYGatBm3KZoIiAcvw5p/MtG+RlCKF73VDisZMD
hcA2nhJe9TEiHOiWy0vXoY5nRWNYkUCpVCG9DmwqtcH/yDuPJcmRLMt+EVLAyXIAGIy4mXO+gbhH
uoMqiCr418+x6u6SqhGZEenFLEZmk6tIDw8zkKf3nntf7OZpG/aFnx6UtLvDiPDGvxfwixKAV2EM
bVR7OXI+n1KligystxThuJSPmtJetaG67uG6rmR3ljQc5nXjVe/ct2KqburGwdPCMS9SoW60am4S
YNADVt0S5wYjedsiVFqVPgE/+B91rpcoKNofy1ifqJw3owH5fVfJ6TzPpZZolGC04bpxPKRt6ucq
Ph+J4vwY5WD7keFOw65iVAhnY9uODR/WJW3GhhPIP+Dv/8TQ/w2w/ifp/v8bEE964X/Pw/+P3yz/
agpIr3+D6Pl//gOJ9+y/fPh1h7iWgZNKt8h/EfGu/hd9a+yMuu4l8V22Cf0TiLf8v8iSoSv8owX/
WnqI0X6l4c3gL5IrZNz8607bAH79vwPDG84/9u3+Cwx/rfmkMoXCIQ+wnhVgV1j+X/IhY5fpeCMa
skozI9Zb/s+K9Bzr23y2MWmj2pmv7Fd+StuJuowp/6jsUk/8yYl0czV3hpTtpXUXUYcqdZ1Eox4D
TzZjiU2EQUeQafRlcD86YwouT3s4I+GQzfV9VToKKTe3HUQhQ/Z4XEi8S9WafxyMNfm3A5YKdz7S
Q9IFZpu9deUg3kFIpstge98eb6WHuhG6HlKmV/P2yAWuNZuad9noBsfeDeLJHjjc6mDcD7m9ai6i
DgZ6d5npQMOq5TRPa+YABHcO/MLfDoUtIvgnzsB+N8KQO0xbFBKfKKofwTOgngaNF8u26LGTqinU
i/5WEGwKtd66ydPxc5Uu+JVA7UXJL+TJnsRZOU3B6TwzMIuWtowbU7p7tFNWZlPlmivrxshBmOpK
71Uy9UPjAPOkIwNI0LAHZ0qd9hXzNGwYCeFrqaTJyoxFFzYrqPXNEmcDdDrqWYS6kyLAy2IEvBPs
pwh1YfyO2nophZqfsl7cynFV2W0n5lXgi3vyVUqOlPZQXhQ/cuQA6FbGkcgbf++q5zmkoMm50a5z
8aPWyXYi0gbdnEgzD8jlIBKY8bWhbIxy5bxqUl7Vhyzb6IzW5y1ayjRqTBPGD/FgnV/X1cifxsAa
bij2AXiaWcXrjrZIjE4vUW7t7sbhY7vXy+449ltMn+t924zDbjV6M65ND9pUuokxKaBdWAfHUPre
Ia3FYFupJK9HuWeMG8hiGEHI6kPjDoJ0xPw229kFQR2N6TQPTn6f+byAQo1CkPnIYXV98RTdrUwx
3a1yvAMaAjV5gMaJl2WMfO1Wdyle7AasX41Ya2id7Bor/fmSpvVR4nyoMLfbuXuoRY7OwAY2Nr3T
eTPLxKmZ+pk8LDxRW9MZYSSUANthw56WWCcy4S/3SstQveeUjqUpu54MJl5pI6Ly5iw7bmtAKVvf
nijIFpLjyoxtV4/PRrp59N9OWcVR12xJdLsFeBtDxGA09h06dzimDZGrzsWSzMZ4wKdNGnsBTCzW
T6rlfhsCcJ3Bya8bzttWUmkWfKObLEnVeQNoWXBGH09fbej1kF6gjjhLBvzoNJxNuY+KrojRq9KB
4w4i8w/w8JBwTa8La6zKboEUqE6u0zQJAFbzZG8b7ru3jOOF3EvAGMWjBwNs6hfmNQslRSthIkOr
bCYALYSlcMlsPYYUUyfN1MUj28+8p2zSz5zjTNi3TltPwLd0v87lTWs1qkckDuo2zOnSwUFjjLWS
ubU93vZWXye0OKgrGT5xbvM4Bu6XcpNfeq8N9p4QhRLRphbLRNZZnNNojtWDPtYK4BcN8pK1bWGG
Sl+be3PsR3j9BQxyP1C48D1loJJXd2sRYe21ngOvuZIdsP2k1ET2u5UMOAZCaSzEFeqZK/dBW7Pc
wqetf4PZLt/rgI2I+6nAVRjz0WhC5vDZC/20WnZakxeP6TJ9BUsVnHq6BWIFdhr1VV5FWmZZz7Tm
zSdPm+D7lGntkUhhLA1/ZstPD4Gz09ZBHlF4Ah07sfu8Vv2hVfTmjdetGaNtlQ1XL70u90OXOuQc
ZG/NSe/UAY++AR7eZDkjHziDUz3PX2AbZmQpdorwwXKZFfWOAUYykSztdKN1cmRLTGVg28xuJkk4
1cZ2QloSt6Vnd++lp2bW8wRqTzhKcmQt5MFt/WfLV2MOsvpMcPxaz6MyQqnpIl8Ayu4gRUCSJ8iE
svc5KrNairPrO89XeVJsxDhTdhzZ+lSpA7rNxRPE86HcdUprwHUhzlaUGvCsWPTlQCKI7dihcsx4
cKGf8s2TN5o23zmAFBJjtBYqWm3OMjDx7Cg4dEXhPlQae/0sVTQf7I/IXzBJXVYbmeaHFfQPrKGt
MeG6ORSye+EqBwqYvAfa8whFGPaDK41VD0FQLmng/JRr9bfpUcwTeUSs4zJP9VvQI9e98pYLDwrR
oqObgsIOJBerYZmX/cgryj8VTU0CKLOXS6934rkRJu6J7Yudpen9uTPo8KYemPTXlkrkjXI0t6+2
kzHGVtwqY4ydbivDQTa8cguhTjPKO4e2ft25YOmhrKYp7qS0egjtrJnCTtvcuE43eyeQesJUzefW
tC760j2mg7ENyazshids4abpG4e8wKbyXeDXNG6QpFqzrzcniHpTyw41Yih7cQtj/NwYep8HllYf
i8Fs7rbebLWopFF8DdlNI4sIsqTeIlc2z6l3TVvV+cZTM2gq9BTNQMQvdbZsRmnWq/KU8xr7WodO
CNbpWLnc24W3PpllgbxSlLTsh6Y5/pk8blyCNIHTRL7b66/b6Bcnq3EpVaeR6q2bDKs/DUNxS70S
L5ZNpXN4TX+gHejnpchY7zvn58X3tCBEkQJPLp1GC10qSD8qeg6MiG4bw09oWhH37jrif6W1Xl+G
CruEgJzCMlNLdw5YoPBBSk6a50WZt4asyntVcywemyou6+ZPQ5KomCYsqjSvOJ2YTT88b0Wl474Y
wZlaBSZ/nRGxwuqAWXFFme2r0ivRFtjDaY3L4oClCrQfE1+z5FVJvQMsZZ9bj0Vq+phbq8j7XaZE
cJ/rfDnIrIyr6NBz/Z0ZQzWG1FWWZsjGKzlEhU0vZeR3JAfB4AX/jsq0ZRW7FM51+2EhOki0Src5
ORKbyJ6zYfV+6mZ6SEt9QJWzWLF2tDsmKwBjNZjQCmvXvoLFdFlULqqVaLG+92UWs37pRlK/oc1Q
mt7mZKtlVLglp5mOjmLCSqOGywfUnbLhThYcx/WRs3KySFf1UKfa/FsaHqa9Jkm6iOuuWC6lg4Yk
n1DdmmHGDc1kJcpp3bvJ5KZlU2qcU+BwXtvWP6mSXs+ind5knsukQ+fVVh6m+RgZQU+letHY4cKV
FlcgiOCC+C2a7ZbjNVXZvWFep1m0uvpixJQ63SsjPTetuSZd66Q3qTCnREt9LY8bf6yWPWc7Tce1
FaCdi8iHKE+LldXgi5PVYS85vbl+W5zmMjc1gl/9YRjNOSEafbWd65+6sF2oWMu8pT/Gu6TrNNNE
v2aKUzM7fFgB00zfNCvInbXV6qILSAPS/3HpdTCEiyCsiQqfnWzqVZ2KpbF8ywztlrAvq+Xk+2DU
nuSiF1k8eYU6FSxw2nF6fjEzV0ZMsfmfLV8PECRNrC9KvXpzg8M1wQp8s+dmPox+a/zyxXaHrC7d
fTBrDxw5liAsmgL+ZG7Tt6GDWKDiNfjse0OfknxRBUspoIJfeHL742nIU3ZrO3LetWL2X3Le0zXC
A/WXpAiy+XvS9OLFSmvxOW/zBFhrDXtikrgnGbraMWit+iu3qioa9BVH3VRG92drG6NENHV+HYsp
ZteU/akiDMuZOpPAW5CTK3Sk5fGkpMeYDHCAT/++LRO7dSxvWk8TIGoNlzduwdHXOm2HQmb0cbeN
xUBb1Fg9Gy6yItvoCOqRghPA2vNsKBF69eJmF9/cHGwmxx5p86+awgJmp3FqCqxljtamhyy2sQUX
mAweV2EOLwzD6mM+8Ocm62nB3RyOtoSy2mldT3n3nAVwQBAlJglAKxiw/9lL1EWDAEG5bnKYaIyd
gRf8xf0uJzHdQyNmdpLPTHwz4Se3bFZY00JuT8GknO5T1h7zNcHDI0+CWTRh0Hfj19ZQ23cY2YBb
ndVWgOiLUov0kbSGh87SP9R6sfxdebkJwdYHjKFrajvPYJkFg+XoATZ2QKlEfpb1InrbVs+8RwTk
rZ7JdKe19ZNRmHV7GrJ8m5DsF4QX4MGCJrlUDurvPif2l8xzdxfM3R4+SbCialXvrmO0daSp3H9z
zIkneylrWrRKHOS7zmurmzQtnG/8XMtD6h3sj8mum2GXkwl2kooFmUMiFAOVkPJewvgSSMmDr6Lm
eBQxED8sW0/H7eoOww4AIqhj1FiikFZTLSyYdFKTuTNAmdmJmo4nXL6u0BLcQHQmQ+e73+tzlUUp
b1VASkLU9Lex0duNzA0rM+mhLeawGQMXKGeu7GTg1Oh+LpPq7V1V9zU0SzfYr7TPuhORvVVVV+sP
XdJxXedB0CPRJ3m2FOO5yFlygwaUkYqRxfVOFUL8glK5ZG6C0nhhgpEyUvZ0HZPgm5tpam5TkbXf
y+r5iNZaob+52lxzzpryJjjrdtXeV0Hn1HviLg1TnNXShalbU5ISxCkvDie14AjiZvDiV52rvwdB
TciwMzrtcqUmD/SNp7dSJ2fHHpiifcGAW4sEcnB6qFNj+JauoUfdZqW/qumnpDJWF4o31xuuloVp
lu4k667WZ9Z8LHi4Gf/1rnB9npW3GJv9/OjMdh1lGPhW2G0OrCHxwsHfQVM05WUMVrByjbc0flau
WESXjj6noxThvkxYCmb2Oycd7DQZ+3V8W7pOPgZbOuKab3NxsCYeAu9tcEUg2Z8zK+Z66o3j3FS2
jErHvHjaZj/a1XSqM73aGx1TDRjXYt5PQcdCozVdR7XPHaaCkGKsarmAaIP8bYR7wOqa4q3chkWc
gqnQqqMydJ2hN0dCJKOQZWdWsHIImuVigYTOLtHteJNF/uSzAG6Nl54GtDuLKB7ypTG7MwaW7i1s
/Wy74ZJvHNLuVVYGZawFpSlPI6etP8R65japcj1NmHN5lSn8vY/ATistHEbNvVlKH7WZq5VRvS61
hzWvFW8pWp14E66P7nWDLwhfQSztaiFBCN+yi909osSoe1lfo9VkPqFYXcg6a8zOjCD+MeC88iQN
K/+sM/oMKGjyDYRPs+VdaqXoqVM+9VnoU4oP8mkuc0wi3zxPnaEz5oh255qNOunBut3hKXPwX4rb
AcwlDjTJV87jIF6adM1vPau0hwMiOBJq3dX2b24tJX1zEKHiEJRadQAq9nKEKmxczlywkXHjZm5z
75N0Yble3bqsiwoHsPXgW4P10yueq331OdGzcJY9992d12mOOMyFRn1rqMNOw/TuCKqhiNvyqeza
JzbYv9H+8Lc2pvrbXHvck0b/vLQdAo4m8TP5UXr9MOvZQfhUHflpud6RWBieyKzNFDw5l7QTBxw1
6MI0eyUhGl9XRPWT+GZo/SLW8hCATEnT+BFGeTZH+MiqFLtWLV9mDjdke8MxS7dHenYCHKv6qxfN
Guue86axzCWcnPZe+u2Db4gPR9pPha7dzbXtkAi5JvOJm6ywDXdiUddK5ps54CKTRAactv1gN4se
+17hgAhiZy48qsNcOH96tzL/rg0Ih2IIqL+Q2ddiVru2qc5a0CHRBOgotbdEzpgV4RCoHtGIAKGv
DSvVPx4gvWL3B6swDqIrnnUhe3QYpk6u9p+ZLpvQmMzHvGxfpeJE5KgtXN0O50hPiVkWlZJsZ+Sc
c9BLvYXJ81s8lJegIUq1a7p15FfwXCjql2qzqAXc5JkX9G26EqgjzUjmbVvunD5gYbT7iKhzaY3m
ODfUT5ToHrXDc8vgTEFdEu52deh6XR1nbaJoHeva05cbTTW3FjN8WpVuuLlXJHRzI7fOz7OriUvT
gXSsXnunT9h/gzt8sERvSypZjEnVF8HRLBd+k6W7Y+BSkYYmkDvNvBMjbo4+DC/B6t1LI2ips83O
LHJ4Jjfh0pUTLP1LPzi/lD1ZZ4Ns8GmeOOYi2vSYDv12a7jLLbOWGbaed/AlqK8zEM1305+ssfGc
0u2LQrcPsuD5Dv/32BZacVZtdj8tLZuuzNtpWO1Hq6akR3dWEC19DFhn0XZHRekJWRDeTW6HQuWN
vhVy7uluTNUXR9oA34NcSzpqNnre/vAg7ilnXI3STaMKo/f2S13fSsNZsATLx9ZRHtQfRQ6r2xfn
VnPIb1rX7zzljLqJ6TtdBhsjkIPgWvBptvXWxYIES2jWy3AkvXtnQP1vokZGmrr1Lqim9VvZ/tHN
0ldWnHzChZwEe3j2VrXeoSb0odVajxjkkb51xWGdqAIXDUe+znAOJRVL59ywVbiS3Yl0tY1cZ9N2
5yxmd5i9bl/g84S8hriceHpHtSnUE39Nt/M3bo/rgfrgSeOrr5l+KcrBQeo68qCaIBKsDLIF0rw0
5jze+Shq4dhVz9IVj9i+H6OfdzER0l+mDYQBPf2pkWGqQL+4gsk0LYqBz7XgNTQG0DayObW53TCN
1DmxSA7SajeD6MescHDes1VfEhSQuyH3P620v2kN57P1KCzwDD+4zkVjVBMlACe1PhRNulFWbLe+
p7hgDXXO3Gr4BMOuWOFWHPvaPulD74f5Sl/XnciArRLO22a6K3o71w5qzGrngM6PUEqqMmv+WI3Z
13/LwCA0l1eEgztje1Jtq4d9l5sPMvetZ3crt/PUZCbOuP4WcMyiFKAm6sM22zhbNaoGZrXOpF9q
9QYOrYfNtHo7rwB3GUkiP6o0306kiQW354KHtyL+66b0vim/mZixENY7xqIcrobn39I/leQCE8l2
RGpn8xtvnqtj1sCbAeM34dAhvpXFqa3aZ19sD+wSeqbzhDzt2Hs3kxTrAdf6UDOQmra5Z5qjrGGB
M+G2ivMC1scJVvcK4sy84rxnoyLfgs4EwA0jcdMzpBx8QdBfz2+4cV3wce5ZijrfJPjoEadRHMSQ
bRxdyi2eOkL0RrEdLDFcPAt1QlTF3VjqLysxIl11ZEeRz27Y2tb/aHRjHbJx2egkEnNMscS5aBTY
eb4cm2A8ziRCFJDpU9aNFL5kJfUtXmUdM5cTZGpV6r1z8NAJ99yCix/KXFQXq56HHXmx6lxMg/tB
wOyP7V8dZZrBQC+Gl82Y82esID3O+65KZl+eCOkQTMrVs/SoHwIbOUkUzq6YenRy0byZBRg6qPl3
pmXfnWriOeVELxzyT0E9/1bcJG2FxUZMvxVJQXMIXywWp/ZgoW9wJOWnVubErTSqLKlpMgED8OyQ
U/Hf5UysE0S1lsbe4TlyLOz6bw44vOA1fW/24jD4+TsQZOQY60smek7Q2fji2p37QW+elXDt8cv7
KmuiYKou19V7mz87f8/Ots8X7zMtmreRD9Q3DH7nvjf3y9od7co9LlV6mdLtx9SnPBI9fXfxTNS4
iU3QIlCoQkRqDLCSEM1tVrFXGN3LWsRO27RZjLuWnkYeU6+WPr6XgzPs/N5/9dLyg9PJr7WNd9VS
bElvDrfMhWs0WQ6KzmhFBuJI3OQoNvzMJ98dOPCkfHVSbl+2zQNoLHuPzuEq6Vv7Mlk+rRjgLeZX
XfoGtYe6taRJ5g+TjZ5O4QZCJnEDMXoqtiXn22JxaSxgPRbAlRi8uzkf+DbBgrlEc+dM27G/WwZt
jwLj7QDt2vfab91LwLf8t6On6svQHNBoNQM+SLavcFdDF9w5+FAahqOTFjHeXnDLxNVYBzZkpuYx
teUidt3MRxClVSpfF/YLPeRlSX6C5NOUNaT+N9/bXnwLTjOcybAPGFKaW4wR2HUgePFBH99NqAoZ
n7GDe+6T82qH8nECE3OolJBjmXCSmvNHoZlOHTkDds1Kou0keXT8Vkj4F32cyx/THciKsgSlWF6c
qp50nghecyVd1KmS5AXDEfbRqS7867z8LmejqnMinU2WAm0rC/NqsPaoZitXYdXEXVY4UVr4nyvA
U2UvSK2uzYuUyFHQmSuUil6H1IAlZlP5xMJ1VHcClt2t5jsXkTban4Jr7d5gsbhvoe+Q+Z2SYE6R
mgdea4CJDahSYmQaQezhttmsXe0N9Hz5GRvH8n6JJ1o0GghDUvx1QA5wGsy/HRJMMbeOHS90I7+z
SZWXwDjf9WkJ7EpfjQ9i4+9JwnTM31xhQ5dQYQ7nnvHLauhLvzm9WVp5ZqebYbocNq12ZqawsgTK
roZH6ODjmAYaRbCEm9vUI4e8fTIii2ZJZ0/pe7dV1XfJFnMSDpOzGGHetBQ9uHXk22n8f41n6H6a
p0H+/Aw0/P0/UOtHM+T/gWKQ4qf591Y//vx/EAy2+xdl1FQ5Ag65tk1z338RDLb1l217sLEWB53r
amGoh/+s9LONvyzdMEw8To/Fbqw2/ifDANzgw1L6OmIwVAQYw3+LYdB1ftS/FPp5uqu7Bnur7IC1
etSM+v9LoR+i77DSglvuGHyKJFNdHtuuMe26jdCdbbsZBpbFMa7whhfOcD6ZF/cTvTMui+oCzsVu
AO9V8J7FNHqDQzqpPLvxOFRX0jgMTG0t8O08F9wY1mIni52GEuz6tUJousHl5P2MQUgpfmRJevKN
oKg/LREM19hZQlPGQ0oRXmw2lnlaKgPbJPuiYd7cOXSDaMYCs+hQprB4yzfZjy60tQzzv79ylbl4
6v2JwgM/2G2jetVWqlDsDte6d0rzPpeGIkO+PQ6Ds89IEl8Ku/Ef3VKMD3NJu4be022CfmQcFtkP
YFRyp1KtvRvbJ5Wy1h08w8KTfjAx/8KmL0ckkWUKlzSgYKEQRySqloZoizlFusGL0ru7LO0chPrq
thstgoygXcm2WPW3mvQEK6A8Tt6IrytGarOaFClNK45zuX7gkYGtWuycJpt2nkwDF91AQzGqIKmL
edjz+i3hKrPxRlY0EKX+i7I1xlZI/kqVL7RqSSixyXgwFTUowbWCbEIcZW87w95HO61ksRaqMBja
6VsIvFgf1uOweW+dpn4sc5xQQKEE8XXsuKfAbmYARx3aOzMOokCfMfLtM72aEaLmoXuVf8LGGZ/M
osECahR5uaWVL56OFutonKN9b9DfNZdKOkPpL4F/p/v57UqEAe74HSL2Ubr0XRho4NLNzu6gqJJD
KgppgIN0YUfGsOJr2HPRhxyAhld6/YJbpfQm4fTxCWtGOKY11aHR6pdJeo8a52jw83K7FyVCaEt7
cEiJHdIis1XI2+psqoVUh2fyOXJ+HrbUO9c0kIepObW7rNHujbT8aQJ6xygjiDrKgCxS4VidA01O
sqJNCKML/R5Vffwu9ddWlq8EjfAGgQy+c8prw7SohnCRmH2Qp+mdeV1XJHShJZU2q4NHGcXrxCL6
E3jTuuu5JBO2HD3yztYiCOjsngxZHpfQ6VCylRON7pz+FDVXTJEuLz5SA6WUkkyURdyeiigGMcSj
2G8285DNMt91dro+XqW6MNPFkmS8Oo2IPhYOgj4dckG/9H/oQCDaa2DibwXW9FRGU3r0+jW41IrC
C0vWL5tluBHPL6on7H1OEf0DpFH33iz+EgGC1y/ehH6bt1Tv1UZZRmvtc6FQkNxYmYgd7Zon8Hs2
xmUNW+h78eCY63dgVzNhiVacpoUBVgfyR5gfyJs79VBjOBOwoJyD0q+YiHB/oVxjDUVqqpexILY0
Z2Z+ojO6eauoWL1XOnGXaM0hXua2W8NSOeMfIt3iwOhOyYYsnfqC17498MQkzGQMTDk2dsULcWTj
rmp6b4rFmpqQ+NtoXi8Yd3ms8pLwZOPON2ApzaOHv9uFTCiQnBWANbI0Vnw0pm4uwwUmfD9tJiVL
vTejnVyXkxP/tT81ajlOY9fLLiRMxI00QlXGBP2EyZ0pra8CwuZNkoCyEjSIdqf8YdsZaymiFWH8
YGoVV73tL+Ko3IXxt2n1YGcsKn8VI/8YhjgjnHRdOxNtQgW2Uj56gjbOpfT7+X4xJ9YbW4hHRb2M
x80phu+yJ21QNUN6LVBsAvpjuImpHKu+7dGjH8aTSB+LRhOrezU40Ifd9CItkSebgzIcaqY7vbJ2
JAPYQoSJsg10zKPlMrTEZoMotVSrNfO2xRYJ6xs5KhFz8DOPep8vD4Tb3cel1+WNnTvzTx+40goD
b853q6RFXA8aGKOi047zai4i8gYMH+479gf3GvFVlfcHHbT9LC20WGHMJqiQHyRaXvY3jQEkK3gU
35qO5r8jydU7qoNmFmU1ZDcpls5ARUrRRmYt0q+edRJmiOU0fZYz4RPTpEyprwz1kNUYh7kz1fuU
R1xk9hm9WqPRJWxPrl90fvpu3IzxSPPmctq6Kk0q3qt76dgL8Y31mnlfxeD8AAEY5xGg53PgWbOF
wigovaud/kVrSJRVk+lzCrhuShyDMM+xlPSucc+Dv6hLqjTWGIuAmEjoNqZ/XBEwoqDdZJibyONO
Tslcbrot6gYD8UK5EboA2/TikewOiMmmzm1F6L6bcvdGb73xzc+L7SFzyLoVVPjQJWok2TpB4NUQ
VwhTTbKMpR2rDsJ+GVrvHWZGfa9aQUuRxcZVazTNG2hMfrrNFioAbEJro+t0x9yg6ypaOeUcet3p
KPzo6nstGwHatmm+hQh8cYDvENkd2vc9guq0vwqyuJ4XD+VMHZhnD3EreNrV3UT1ykhOLyWnHOeg
ugeaxsdYCl87+Pl1wTJZys8V4zACocOosAY/sTSACnpWfunRFufRRCOwZPCg0fP44tD0CpdEuZI1
74x2+Eg1XtvdGuR8GUk6NctxSvWjtKanrLB2q0VsBy8edc7/JjS02/CvqtQjddx8t4t3WlhEhShX
x/agTOKXRow81UaBKDnzXQtA6a4BdZTsTnGJKOeT+44NuYStO6UXfvnId8Z30H7MgIVMyuguB78z
a9DkrXpszLR8HRaE41EV6j2lP63ztOZOrC4AVWlYl2qd9YTOveLNX6bgceW0i9IVOLvWnQnQF0gn
2ExEIqz60Uabr2bmLbok9+7S7AxPm4gTe3fCzhMhfWqVqbYAgEbmzN2kdrVHlxK9cOntx1yzP1Zd
G96drPwQ2mKQuuuLQ8Gg1Y0HKzVj31GJzemOhB4qvuVvUUP1UTLgtPlb3h1xJ361XsR5zgu5v0LV
+kjIneM2dBf5CuKdcN2TgMWb0SXpF4vc3qG2TfTPuq53B7B3hogq3VXXfKCA4u/X/ofQD+fJ/nER
T6M304/kfoAa7HLLukUlBrh0s51HhaXonf0Y/L2066OUrLbs5wBmiId+POFP9HK+zf3udmToGgug
oFmf7gnP4AhMdZI1RI5qujd7pGzLWnbuSP6wYEfRTVGLpNIxp1gT9KJtmwH0sv7qihzm5NawCJNN
KSWWDRNqyenZ9j6gi/c+acWGKfrkTAgWhfjtybo59vzUTdRxhR61NrdssEg6Z/mFuHoZKdWJYWQ2
ZqMu5Bn0D0nmTEIpBXjpuqiZ1HgwXZLDbm9Sr1qQl+Tdp73rg1Hs7St+iMSz39jQTNQn3oKVrpas
2g6avjmPlC3edGqc8TbTh9ZEdQgHFmnsB/r3ic6CoxRGe5c5fnNyFB9X0+FfF6tNdIH2GZHzQPfz
SPNmwgW+0e6Mvn7eNLp3hpSV76s5TFzwI8Nbnp1rD95VK7d9oBe/w1I5cWZO7pFqNI0zdEuSbm6g
MxaD2BbLrd4yWgcioO7xAvAKJr1xDrFc/ybQSv8wBJl340z04xH519o39iQPtJgQ1nekX5/41TdU
5tE6tlKSfZONFnHtpi96ChM8keW+G+GRIuqcCAWbax4H5qKFPq2hxDgtLXK61t5nNUY6dZl3nt4i
ldWDeW9gWF/oLaXPfhz7x5SiKwLdo0rMQd9uaoEABgf0P6k7k+XYlSvZfhFkQKCfZiJ79odNkhMY
eUiibwNAAPH1tfBMr0yqQZnVoAY10UD3SuwSgR2+3ZcHFQo8VIOwnpdnnHkdBOwJb14bYi3Auq23
redP29mOHQZpFnKOQjKRS+FsnZ5hVFpsPLFJ5dOPwvey+pzYv3b6oQN4bUa2qK27JmRX64OAOysS
vrg543jbdhBYB2WKN0xsxQ3iaP5QM2PBVCUW3LLh2Q0G8m/rLvmj3+Q+UIvSuHIEBB8jKPILQlyy
DX1nvARkmrdKwGhfluIzthmBvWrdWPidcUw6RWZt+K4SJBwvHrdja72S6jrkAMh8cQBX/tZk3jnQ
vzEGGzsQv1B1IFS3OAJG4nf+WN30Q3wUeXIbCw7iAhdH3sSHAANFYQTPQzX9MG3LU2OloGQd9d47
cbYnQH2fFg+ERo+Wxzw1Ncuh6tL1MV2gthOemw69wq4aBzqA5LgyiHreq5MqpntvrBj/9bQVQ/cA
Qn2gYzfU5c7rE3V02zm5QvMfzqrSINbzhg6s2X3oMzzdvkPUCaIWw3jaGM9TXIIUoSs9+TYx6O1G
ObB39qamYQovWm4wFZH6TJeP2Zh695kxPbt1U9obMpiWs+mF3b2PAgf0phrmdhuXXfc12qwdyF9V
2yaT3VUaId41u4nrQyvn7FDKsd/h+lA/ogKHLWvgQpG9KHnjgFBiNwJPz2jBnmHxaV7hgZY3omte
CjMf/ogCvaqzSGKBA5/lDe/ElfeJdWukdidju2KvW7c45GK+OLCGN0kH6gNV2PzM5GhanNV4hDq4
VVEVmM3e6xQQ3cAx9hDhELF7NMNj4YPM6n0V7ty2yAmKl/0N9E61md12PBA3qE/+kDavBvfbjZU3
/p+5hYUk9QR7ahqmwxAih+VZHB87HJtfOHCTS1Kb/ZMg7YF/zbEuU9ml/Xlyq/LgcW6cLEmos1ja
7tQp78q668B6nV+babMNc1VJaB32w64Lc3WdGq95GryG6F0Fvo6LjZQK9MfIrlFO+lOjWPdUA/v2
XZoTDaAOYeFkLqY3yUmxN3pJnjWf4n0cL6xPqwnGUeYNI+44hsmyzYKbhvmLG7siM+un5RvBiml9
Qq13g718hQDoYdnGrya3xIRtLmXYi17IZLTnxSnHMxQMExLLWLF8GVgTCl7Rl0q7AAFiYuN3kxk3
OHqontv1rErO1VzeEuZuf9gQ/Thk7Dd6tRgU/MOtXUJ2yTpvAkDPTg6TtrdwO2Tjn7nNGrvqjefQ
KfPfLCdiaPqJPtRx4L6zLuBlYAzlY12O4iJMme3GxBxfcuFM3mZ0PRbRaT7xmFfS5YZbmBJYzAQw
KtSj915Z9KWBiK/zR4+VQ7eBKwcLjSl3gxkNvQku2LmIXXUBD+RiE7HVB8hAjrfGXPCc8YsaPlLR
/hTmKB46BcCJDsvuNgyXYjezcHnPNbhAXkROxgchVbde4ALWW5ZPkej3yY0fAN5wWBrNZShltCDC
/++FuP6PiZ7iv1U9b5fPuvrs/63L5D9lT1pI/gFR1ENTxHdk0zL1/2XPUPyDuJTgX8C+6VCORanO
P2VPEfyDuQd506LJgLSmiSL6z+hW+I+QIJ67RsHorArJrf6PZM9/7xyjkNNDiPVpjfbdgP7I4L80
OqUuYT6HloAjJkqw6UxrGY99GgkCpf+iBP8z4fdvlSne2tryrworVDU61cii+cJ3zbWJhX/+Lykx
x17LW4KatRY3Eyp6hBZ6b4iJYbHSfXUfjqFt7cdSIJ5agTUku9Iw5j4KUo1dRGSmQyMIdYzMwq14
WlK/f3NMWvK2eTy5f03l9Nd5UUBkdcDcj9i4OtjTupXQXSe6hvY+9jXqG1qnzCI9wXjmBUZcfisw
VANSyNq+PoyLcLHnkLG2KHpIk2va+IierD4csbHnqVmNKQ7EApL5+6Vb6EPocfe0yJ2FqI9lUmmu
mjUB5chjKGQMK8r4xuGb+axSG2XR6FfIQaMW44fvmGCFoE/4TznU6gf6IINekAOvwiM1xCSnTetm
Bn3T7+PFQfAdynkfLKBt95wSbH6kXtKR4ZVmOq4oE2f8jBFL4bPyq5xc9+j85Yobopu6o7kpIH32
29K0NScW65X7fm7XRTPivL8h6zrSrNm2yTvZvTXrIAwHBYHiShhsOOCbbd7V01tLVQU3YpF6z72Z
EvEA8YSXjFtzj7Qr5CvM6e43ncseCp+2fcaccsa+1ZgE7qPUsTTeiwk/aZ2xtCFyNLt11Jjt/GWM
PnDZyo5tiwy/wx1SjVVz32SqFxvL73GhOxMe901Z9Ua9FZ5VXBgrCu40bmEsW8IZ1XdnO4Cs2eBr
3haBbK8eN9Nnt+mAosIF6QAYQKu7hUuSJfeTz6KOJWZMbC1ITPd76Rtk1SX3xy/Zd+bVNdvuYaGM
R21UDXRnK0vZjcAz5/HXB7VrbZJSwc8t5Upi6R2pSM+TYDwtsW3MP25nrdt5zZw3T7l1KjOvaY8S
oIEBa9gfuLgrsfxAFy8nwFVdQZAODzyvsKn3LrE9QRBosdNaO/Lc1OLxY5LnDUhfUwo4zUGLws10
CC/dM0/LMsi/klc/iQP4ghmiYJiG+yGVazzdmUDVGEk7GVsHk8oEnrKw77vEgmTSQgx68oIxvw59
Lqoz7sr8zcMuEexiWDdQoSoZiC02SUBebVqRyMMbxdcVFlc6YMikbw6Csch7YNorMDSpNgc171pj
e6v9ipIuN8GSXTsQQHByBS6DbdbOTwuM6mZDoBSWKB/qmpALS+ZNE5b+Xz83hbXzJ5sHdzSNgJ+y
NBGrVTMFPX/KPsfmmbNp2vSS1Adfk/zJLp9h1kWDXakveypZGMzczdGWhpQN89JjEfSFqQg0Zyrz
NyF85+/GFumtH+ByW8pqBtJeNixpkMvaKQJcDYmo7JdyJk8JoZpmITEYd4Ynxzsv9bkL6MCc2ohF
CKqs8hyODXw+4QQxpI4PwraX96RvFtoLOj/+f9k9SQYlRPqGMdx8xHJdZEqHmMhCz9wF0T54w+1E
2LP20Ts3qnetm8RwnHOLlvMcVs4QRHYdZ3obO7CoI6N2jZdBFWq9Buc4T9AsAjqiBj3dmcGMzLcM
Qn5jlm/b08LxtnKATX2NiwLVzV8w0EchqOUXer3n+AAfoUUR90QPQwIFTe85Oefh2POJnCMvK6c3
viy/U26sTRuROUoPI3/MZc+6JKN+QIzCiAIyi48Jx43xQiPNCDeQ9T8qIwbVahfgXrwHFgpsoG86
DFDYMSHPpox4jy5G5I7llEbFWFrLYbKOMwxRRNkgRvo1g+dmMScQFq43YoAwl5aIbli42UtALoyE
lGwHCnOIPaEXGh5Jr16S23PGVkKKwI1+m6Z++4URmc/14JXBtEurxmL/0EkTS60K2QpAiOU1k+St
Va4uMg7pVEzuhy7i2NoNNvg3EKg8g5SZ54dctY6577IpLE+CMP4EBsLSf4NJNg/1UvlUNcE6B3dV
VkQxJ840vQ/s1sPhhAPJ2+f9xKoK0zSAlkKXzGVesmYPZSdacHd4SB/ptFDQ/YSa3xwNhGBjwTZ7
99kFiijPbdIXvclnAYV75uCWuGi4TTF5zNgb+WSwgpialRouqqfAo/mSchF/FptU5k25aROLa46Y
3fSjmEN5zSrAwigTHmAWu5mn+wS1nSIkMxafOku4K5aBOxDCGELhY9dNp1/H9SVRmmB2SaUMY4X4
65T2OUvgzl+A641hBCJXVju3nJObAaKxxbOXsDDy2tDJWAUBVdh7rkskJmmScudjzmo3mjpCTU6H
kooNDEsg+rH2Wn8LBjJutjEBDT8Ci+Kojc6r8k9cEJjF1kuT+6pTuPqssN/GW/YW5lNjFNxJIBTy
kiMXV9zMLScnvIl5RJSKF5hIDse+tdHsNeClhmA7pKOq9wT19bOpOzFdapUgKqm2g3aRGWWHpXxO
ONYMDM9bHh4Tca5p8lcTdCNRXkgl3OjQ24x7x07VAlWXAhj09ThFdExi4yuZ6yGNBhVXAXFI2RKd
o+Z13PFq6NH8RfCFd78rdprg5r3LZGSecP1kIL9F1nsoCiM2SUfSDOF5GZmNEOb60Sl6eEJDOXZ/
CIgnEzY8OQlWBDCl+GzQ73XGxjlmB92oCYFAJyypfa3w7thSkJtLAMHzlmGU28lEBNOlG6zga8IO
w3sZ6eCQgzw7x7Xj40QpssuCkmdsLXIHqAqdXn6MWiwvTcFxbDbtlzc4l9Tob9GDEc8mj/3GdmmC
/r2uWuNdDhaWQaxomeyJ33HLat08pR3FNLdj1u9pVpn3TrMm/uv5EIR9iB5cnuiJGM6jl3XQXEbN
Px0qy/xxPfbdKGxgxZlEVvk5afxN0WBIiISdFL8aL+92RFeIlKuIw7EXjMo6prl01BpwBhtlfnTb
GN0bC+9/eaRbi5eyl7NF2mr2wFsOe+/FXvwjvecPxYQ9j9SBv6Mw147srro3Wt8kXD9gHvPsh8p0
JRD7kRFoA1iFmhNwnxhSelKRQToYm8ofoBRyeWxOVQrto8YEETM/Cu/J0Vbx2vqoGAwrPUV1nmI/
0JOh5e6A22Yy9G6mXSpqMf1tRZhZX4Tu3W3etrO9Q7ZojwurBwQZ33sPqppD3aAExuFFIVpI9g33
XT5ckLC9zuLXA+ll0R0qm/IJINlzukJKxVtlED6WdZHhtdVmfFWkIXez75/woU/zsSJsk28K13R+
MDtXdx0i/9EySKxusamuf1retxFBv/jWVwUc4xEJXmYOe7CYlOatTtdcbzhjJ/eSJPwAGnPufCoT
0Zk9Whmyuy4G9QhSMr5zNeY6sxoOZdX4W7YQDkLdVIxUoQXGoUjpgyEZxi8pGyjnk239qIvBODYJ
efaenUulP6DidH862t4u42THfPixEmRZ90RogqaIMS+md8q+CprxfJbO5H4AstbdsfNbvlYLLOWt
cTQPWtFBdIeCtGlB+r7SnzXQEgfV/JYkqHFrkrV8trUN4m6kjKrzq/M4Git7FqXCGrtXmFinEdve
o+a2F+772mtOi5kbh9aBoxgnGoSq0Uf2YMzbiT4alJW7wan5QGlmk3ni4LW1RFFDtUAAdn/zkZVM
Pw7Lk5LWBwM8hnzTEsuRu8kEGCBm/5vU/OoxrQ6RqyczYtweX2azKh/bsGG6KyCJ0qcbHweDQ2C0
uvaXioPl1gHOtW/MeIqkGhtWjBUjxNzHnKYdnL2pmUBgJVVCbhj/OEdwsY2pv8g3XA/Usam6XR5U
7Iok50ti+Gua7oDGzpK4Zxg1JZN7rjN0tJrjAR4e0AWgyiCx74MRCnla+M6FBN9TFvaPVh7grBhs
ZyNttF5IOMZhAjrFwf1mhxk0vv5bEiLXxCA25VK3u8zynIMx5XsoUlS7pMszDKLXuTfkxfJLnk1v
2REPeA87cWps0giO+MKg7JHBKoAT4nLmU9JZXAoCDzW8pQsm7dxfWylo5iz6wZejWw18Am9ZBpa7
wKHRTcRe/EQDIJcPv5TE3a3VORvgLG98NZMEwlJU8kpHgDXG+obpTpxab4H+VcKMFarYT071WpUt
bUteCgpgBHfWaRuBqx9uLTmxJkoA91QDzqgNNjjnADt43hqG/nIW9ZYRXYZUUfT3HEkfqT89e6M1
rNUDuUT7yWobj44bJ4C8Cswv7EXOFeMoxrmy3S7a0Shf6rmriz9j6z8MmfVY96wBTK4pEkJXFd9l
vveAFcPYA9lj1OIs4PNmU1aPmd/dkeANCdXXHxJIkW9KftcFj1eYmW+2xHUyw2je+rNTXgxLDR8I
Id+0W/WH0UEO5sqOvppkNzw78Ya99HtgIK2H00PjEQJM5HBTc+eTLpwYUJOXXmAZwKa5Xsam5A2R
Xv9x/OQartvEtovtYyBytYevHn6OWJEriCs51Xb+NJUnOke4NFcWLvex8Hx+rnp4q2RIi6rFFdgO
9s5UwLeUIkW77GXkNcaJshBym6Jjqxk8MPAlUe33eMxZuvr+wMXLYt9NmCTqbefWC/G6xJlzKtvG
OLum9ZMRmt1kBf+VW3nA53IaM/uxuWrS3eC3KfdShGli611Yqf9CYOcMMhYIMiyqcjRmZgfmpEuB
ULgnyh5iJYjZ5ZsDzJpprZCqyy3+CrrVev7k+MMPKvWuGRmg0McH0HoX7Lbv8TxPNHN6f4fVKmuq
b5q3lwtAZNh6LApYIYYhIAOLTmmd33bU3m+9cd5zX8DfHhytBoZ1Jgr/hgxQdicSEKggGDedxpSK
+T64Z96W3O4ZbcHBX0XND+XRfbALaFZgmCyfFj9xeBUVztVmOGPYK4/xYj6TAnrUC9un3uA32XQC
0bLvnG0jp8gS+W+i1U1htclBmAO1cqLFqOeqhet4Mh8zIH6bMuu57HnOfLTsaoykg/UmEK26wWFG
L5W23qhhSnfMa5TK5UbMviSsSnlkrUJ4ucENB8BQfQgIE1vpjYBDEu47bjNOp9TOZbyd+kQDIOHW
Al6R0oWqNOubKlXVNW+T5CNJp4XMiSze+TSN11H6HbSV7IEkBHQ1iRUtqcI7nWG0doBlOzLRMOaQ
wO4W0i3soappvwxNDiaiZ6zGVmM+lun0bVVuVIWmphQUCjMxTAYTjLWdneB0Gr7wotBLaxm3LUut
iCR+c21T93FUdvHKB/iGJSbaNsm0m9ab4SqFhb5mxF1+hLb5SCD6O6gJj8QtNiHI9g2WHPrjwiJY
0n0+2+ZPMXrOSZX4H8Rwb89cQwOtIhgjwbumXOFIZzuevRzzRux3e6IFwzWknNvlFuF15yZs3wnW
HoLByy9dM91M5XBb6OQP8DN+/JjY9dgqvA/9AVzHV9zXD/OkbzCRvdEM0zyQ73Wv3rx6OMzqjTqu
Z9tkOQb8D6cCdxA2HdmtS9Iekze7XXgFwIrHH3gYw9lAb7EMgcWrPSvLuRbGcJiE4x5ce0EmoUGp
tOh98CX83kWyh8uLubhXY2C8hDq9M6gzjAIkJgwxvbvvFO70DZTkhZQHUZ8aG9jMh4TstDCwbblm
gkeRe0YqQFJS7frOzF1shjR7tFdriBjTN9MaS8ZaM4AlUtx2GEj6YDwaVovhu8XjR48U/4N8uItH
9VF1xg8qLcFA2bOMVYxrdZxmkUElO7+wIOMtN9VfSdpReEQ9A3lsAppGzd25RW0wFD4N8Ev9swyU
agCVkN7OuElh5g9+C2C4AA5lDKAjS8+uX6U8mgqMJuoMEh7mtSVsuxvuoZ+8Nn3W5sYH77t660q+
ND+NI25MvjZb3dbfNZZ5v0a0N8B2qw3yQwYOvUXUgT99V4cdVRqjvkAwtLilh9WGR/4Y1k2zj1Ox
Hgd9kl6UR3NCZsgdHqqIAeu58LMyXImkU3LBkqqfktI+4a1LcZmOlAu49vzjs33bU8mRR4EX3tGd
a0SDM5yEO0M4GmLoC33rR/CHAVc2x0rzW9O2i4686Pow1dgJ/J5Lf5Z2D0qMUEinnsRhv651fQMU
eE0mbMvBAOMhdwqx9xsuTO2QrN8+HQYp1dpVIpxosmL3GbB2AnGVagsnJJKftlJHQZaYIdRK3dya
LQQNd/qDWwVEw3xooKnQVbz8YEgttpIYKjxdYIS7BKl701egwvih+PZd9GU8vqCFOBAw9yQuE5ZC
6YoU8jpyYL0gf01Tk38sHdgcYF6a19XM5yxXfXc0RkrnMHKmGwcDbIQfCeYZEYmzZyfUEeGXwx36
S6fNyRKIhqNzWMLhTSLT3bpFYrxoxYJZ9a+TM/1tzGYXxpyk67WRU4lAm0IRxJEQ8DfZAT15hkr8
xHYjKPax1c0IexNWMwfE8yZtx48pYKUaGgUaxEzQ7DAm4SVQIVelwUH/iNfovEfl0QHViP4wI6aU
M2VRJzz4RYG+0O352xTtvm5oYXCaeTmNlE9HZUmXt9XK7UynVtiUByKHb5oOuHmy9EYN7THmyvi5
CMapKl/f21bxOPq93Btgms/Ecl7ItZ36fDkX5Mg3qqUBGvdzRKsZVuuUmj9yH/UzRk7KSpkHndZB
mS+uHA7odYl15S+57ODkAVDDCLpw0Zxt3HUNHuINSpeDBJAfxCAvuEWBruU5kVcagpstRlRzG2AL
42JW60soUvtcjLB6urr/JYKBA0yY4koj93roJVNPdAovcLFkH9zS6KJfxIQNZbmplLxi1GMBOKVx
SYAvINjfqtuat0pPoomQXHjBPkcCt7UwL2LAZuz07jWywZ+mXy6j61t3Mg7Y7JfWeE9y+A8VuTzF
Hcv8DNt1MvIur4lvm5ypaec9IBPeZ6R2Nlk21we6dN3X2Dd/xxzkkDvjljDvlxDNbdHta9cQ0OAA
Flt3pJmpDYEgh9WbH0z+CRx9AleOiMgoINn0Mt+psLiSQeWSz40Jwi41DAlRZI8/hx026sWf6Amx
Wb9tdOHVmySUx4X3A+Unglu2gHXGkv8J6Ip85iLRRcR3raOVLHIPneoRR1JwCUbVEcK2zmOXly+V
6zTfsrdX3k+Vd+z5oYeHXcPdsHCRSL1PXs91REEcswyo4GrftLh4IAjdOyPssqajU2hwOQWrtiHS
VJo+Uq5L09G9ETNQ7UURfgdmOXFLNY7uHCR3yuypbSWeT+lX0eEez/J9aOkGG6O2dp3FnoK+b2un
h2Y4+/ncHRAnyXBVakfbO1wRl87gMFDfSzMD9pkFvKeqo+BgLoePqu1awrFhQDhxGKdDQafuAZkA
H8AS4xYuf2yvfMWedgzD/msu0Lk7T8rXDgg9YLCAWwzuBYEJyJEBVJA6ts1d2pHWN1YH7JYPZFGB
+y+WN64QE+ZAqjJhrTJrusZsaJxQRoD31iOAihLJXY9X+tdimjC7cwxRcwPoTwFM+KPGQWso8a5z
QWBBmqN9sb46HnfuuDW7vxryDjt38A8ApBoTPyLjn+JqxZodCnDPZZdP0dICjDL1OukXrO2w86on
3n/jtlUwtYE5/aEKPdzmdfq5FDaRViAHAP+ItCkSsqyKsi1Oe5pWixpzdBcmPC+8mfsUs6M2SZrr
otY3Dm/NaJEMm73bl79CB9fcsigejW0CTaP+hjzAYzXbWztdq228oXrGc0y8GPfAMc19C4yspNs6
DVcuzoJvSOfuoU+R+XBwD09Jq4dI17W6mx2D3MgcjHhPKxJOfpzsexy7b6RgtzRtfIVJgEkDz0Fi
WTuM3qxwZ8O7c/PeOsINdg+TEdcnWPHgigPsELultiQKq5e6e3pb4j9tIZ13qy9/UpV9LnXyWIxW
CPOC3BqphWNvAs/GotteHDSyy+xnv7qiKKGN1V8oUl+m4PNKEdIfG5tb1Ppz9ZzIOPmIrfSZ9eA9
LsnHMi89gvLLGJWFpkYk715ZEvKHNGDLNvY9nRCcA1MXUD0Wi7emtt8Q3mSEvvlX65gpXcuD13Ft
3GRd8JnmJOdwcvANVmupwdwBGZkX3o/gDBDWID5biq0fiQxUnG788OqZki9LfFWFNf6Y2L667YjT
+lQr6zPI4oKHt2GYyBb+dYgwnkepaBqmNwlgp7OscsxbLuu7PH/q2QJGfVoL7uHCOGimBsZfh14G
mwd0g/VrybaDZ9xR9U5CzqwvsGv2IKgA16CEVia94cXDuAz2AxxDxMRMg/2b7bPpjWRtTHU2wOsd
Jb+jE4PfaZLefVf1ZPzx83V477L5VQ1Eh12MRZQ0EunEV9ts6wAjWbM43rYg8szhnvh7N+4vne3h
f8/t3zlPnwxLsAygkhPSBlNbEjxxk3c3wcTAZksvhYhSBReroQyUOnrM0ZcO81QM9cdpz6HM+hxf
2/Q8wgrEkJNRdj+OhEjgi+AMcx6zNfmc6iNAq+4YEBPeutqez7OqbMJU5KuLsUDnAngAB8iwn7o5
IMM7KbV8lCyk7xyCoSYLLWoq1gzHXHxVjNRsF9RrwT5lb5L7+1auzZIrBJjGk9YGZ9Pv7JMM6wec
6ScPK+QZVom4zuQuorg266gwcb5tciyT9aYPERRwXvT7wvfSdztp01tkRPVUt2sWKmZGQ8wV2FJr
Hu8nvtfxGzaOdU77zt3b2KwzenVk/QXgwwg2Fv5veGrsCutdIjJW7MECX340qW5xyDywG4gXipXW
eig/6rTZ/5hWQVPc1K93+MxAn0yB09N0D49wwIN04Amdz8vSlHeGYFvN2xhZTlKNHDeO3PpZjZio
pXR+XbCLEaLDJw0ca3zDMe90AQc0agvDfyY1YhocFpZ9KObEf4SPRr9S7Enni6ovCt98sFJ/Q9lM
R9ZsKDgVDyBmUwnA1l+zNjD8m9q5aUFIX4as/jtoKILSnoABNIRQPJeZM8iq7o8W+VtIfIXaPD/d
iZB6W8HaD9GdgdWs8CJXgOZZ/8DsIINKDr5uXxK0/XeQ19W1d+Z3rWhjzeDSpJtwFO65rjRDXOrM
nP1TvmAh8HI3ve01QCTmLmwHG/LiA5sputLMvSh9AlyznF7lAvmG9Fl/7ap5ooEGgBJrFyOhybRx
gNw3ApFGsJj2IxAEcMNZVwcfPsUyLHLLVj/zW+G4mSfUdKIzjLVWm2m1bSavfu86B9lwisGQSdBD
2LSb/i+VEmvsbIZq5K5sT/7vzBW3pNkXijRpjnpOUB6hYboRdw2D7E4ZZt8UdVP5GGp87Ek837ly
NHYDOUiAJbI9Q61w3tg50Zskl7e6l9U9CB/eH1JlnIi2fTPlSWluDdB0tAoOFKQNpXslaF+4O0tK
Ni6zfm6TOd13vtlFA6ESdD/eZDjCCwlSb0weRq9/jYF6c9NjCWzsIK5kt06jB3MnCuUeTbjCh4Js
/WbowBx5YrJu6zhMrI1a5EwvE4jfE9nchkm+0USRVXyhbokJhr7JSHAPu6XQZF8S4NpKCJgnJ+DT
l1sZWgbGthtj8DsE2CJ+xkaCrb6gFuCUe113a2FOOXtUrZN3C48wAig1Sd3sKArNJzexxhe/bC32
73j0Xd5uWPyNrxyme6/M3zyhmMQ2ksd0MnsEvTUfaVJ+GS2u0X7088iovnirNlH53DXB0f8JJE8Q
E0q5cV1h/imsEGqjYUzyvVgrGspaXtpsEXeCJ/THDr3kyqxP7W0paslvIK0OIFONGwkE65CogGnU
rTKAibGnmhePTURUG0V6ErVxQqUiqi5gI/hDELJnh3sXgtu76zXOIsHCzB2qG8NgLeZwFisqFHXz
Q4GDsWWFPh0hn6zJFNRJu3PHC9fzaWvRUcFgxq7bG9K9FMXyUgDOIcCuwA7Gc7lErabcoBdOSgdX
oP7mgjWWm7IZ6kMqM2Ni2xvqs8evDuI1aW5bvQW5ZxNSkPMWKllKUqOc31Dl8+9RmNBO887XW5la
8zPuGPecF/RQ8Bjk6SvJ+vk4+2RBumYODiMfkJcgc2ADu700tvh3oA0PoQnAIl25copIIG4E5IKH
scCUTjaUzXTOdRHNwYhYy39wQabmioIPk4yUVeBLyH7rwuHvVfsplfY2vX9rqmprzyZSN0H2LYTH
8rdurfFzWsr0SK0biFqagu5yunO28bICaodnOtX8W19QPDmhRkSA1pgpAg33A7vSTA+IXAIyLXLI
d9oi5rXhP407rN3Oc4hz58VwMhauxjITmXRxtsPlpZPmPnbAKYxzWrFkjsUrQMYcC5YwJSnDSRT3
hpUtPPcYIC4MN9pktMOnTxGM5nVVNTVJDJUa6mw6yn2ntW9dV/VE4QSw3vNMGw6EZ44PQHUlfi5o
VyEE0UWzHyxEmV6Gamj/9LLhyhXMoUcnogkzl83xYESeX+toSDrHWgnjyKNC1+ne5Z7ueUZ3xpuQ
mWB5baZXT36V7azuSTHOL0vMI1EPSQjjvcl3Xo5vqrBV8NfKp+kSsn6eN2oEtzqqaoZlLT6gDiBE
d3CSSZC9mWoZbvsYNSIZgwc8FMCuIM6CJOyNhboXa6wdfh4d7hKwsDcFBR5QJId1hZo3HXgh0eAe
mRUtnYk8Qca5cmXrYZLQzbA4Ga/u3ju3o8P6EC0Sbh9Anrh4wmfbncWKLPQsD2Rr5dxjIoqWvlgx
WfSoYVJP/YXPUfNEsibBWoYVd5N5oCE4nQN1NLqG0JEngzWTBm05BjgEeB3Qcw9pb+e6sA1sNA4Q
S+WHpE0au5bA3sKV7ZUVhDzEpg5+4yDEAu00mPNWpJkJ+hlb+mfKzQcRJSidGxmkz9DGvA1QN76P
IsbGsOo9brwr8VdDfAPEk06te2HNWh0xy7fkHBe6y7KUUmdmT2ZAbCYrxggoiNsBxpzDmflKzXbB
dRkH2rMRy/mc0/vGh391CnU5tHScS4d+GavPLmyyN8/rjDcLh4QDgFqH7+x7oeM5XraeFWb4iobL
dUj00106JFCKAri+lNIMjpWikeHryGJln2VQWm/pLNInbP7OxnBM1W4t9MNvJM7+kliFdw/G6Ls2
5UuWYX4g0/BT1LiNFC64qJuADw9mD5nUkq8+DnVIACLycJW1e4uNFrYPu/gizvLSsWxC87WfuI9e
hjG/WTB9vMqm9nMAtUAhuJHiWg/kd+KEf1pk85OuQgawLL1TPlKSn3z3djx9jKP8tq0hfMiGlrcb
7NwxMvHusSQDqpnC+gSrdqAr/Mpw5j/pqTM+QhJ+vPjWJGcNe81fqCvWtBvk8XNbF93OEXFyrKXm
jmLLYNeSJeZAk3xIbUonFypbyX7lbv5VEJ0GtGW8/wd7Z7KjOZJm11cRas8EaWachK5e/PPs8xCx
ITzcIzjPo/HpdZilLmQm1C3VQgsBQtWiMssjwsN/0uwb7j13zuWvnIvrmI4kqiGuWkq+Zy39/g4P
QXnGrXnygPWtApegyBZhfCzg1XnYuIPevsWFrt9cbZ8NSU3YE9a8wLtQUuQrR0aI5JAdB2sHOhUy
IZaR9IGiEheaUS3XTYpHfsUomUHApIaTPVqLC8hsD7bPYsKv0otOEOxPU/6op+ipiOZp05X+3szg
ra3Dlv3qKlDxCFMZBPXHpMb5Po37m2emd9zpxVcKy/YbBwv6mdYk9GRkZHpMQvJHcUjwHYvcIgDB
Sxs4OR4WTGHBNvzVpzJ271F0JPmembrA4J9x7Syu1XE+pUVg0oLwVqxMzM+vvS0BHTWZAV1bhRnB
E82vtrSjnRPkBgBAMyNdrcQhTcK1K/Rd7JbtBodJ9I5op7hzJhhdK3MkjAAXC6IWYP2i5BY0aHp5
yU372tV+syUwzbuNkDufaxEvnj2HvAksjjky4XrCGIfqEvRQbdRncPybGH2qUb7LCj9ZbQN7jSY6
k4oeIpmr+64ab0UUbue6X7dVjySwkpPG5ZXbpxD8P5ETFeEPm9q3mnEtppK4P5iSsgWxs9xnkRHo
jgEA6ZnMkKHi7TlUWV+FWTB8xsZEwwW/TsY/KubzgPE5Rzjh54y946/KyCA1xHQX9HTDjNnPjtyu
wdopqxfSiaaHhMPT/i6rvHzyx7h7waETt6QrRLMEdSP4HGBned7Ws4aGwJ4yKx7aQZHcZJF8XHz5
XR5ly5HrxOd4MFV8FGlsDsc4RQexw5Q3B8eirYRJwK+mq6AHGyDfJ5MmUqApISs2CVy6ra4q+OMO
2s5iZ8SOkLj3fZ9Y6FbBnGq71BHHYcpBTQN9LYqrnACErrOhY2Y5NVbkvSIMc76Y9cNLdmt89l88
6voZySArDXzDDqj4CLT0z5ybifuSZDWbcZi55Ey6w2wx5HRETghPKbxNEw+2d7ZzuMoLUt4dvs8t
1/e1SrPsqRNe/xSnzUJ5ACqBpCpgyb9RdN3W2cniQG+Rtwv5HDUTXg3EEXhEpxoC2lqHbIwOgA8s
/4ERRUdPwZTeIWwTlyufIqEWLOtJ+dgI7IU2vhUciJhPQ3CJsTTsV6SY+KpEsWgk08AycWAF6Ds3
DTNAsk6CVGuWeoquhdQmmBpT2PvfHKQ98TUNaWn4jhXpfmNUX93WikzEroYaSTECGHHGvCV/AZkf
yROnNLovTYajvKazdMgh7mIeuVljJ6iYF2UnH6fhMjFIUVLoStt0vCnUX3BIyMR2OkajdIgJhOhW
DqI/Ep2ixtU7j2FSs56s1Kzvpjq33mBVEyhLAJrX7ssSqtMeKUtm7FVW6WzNQ+RDjbI4YPeZ2eXu
mvoNUamMrYrIawzzrbEp4hK5g9/nPYqk2AmdTTXOXfyrgmdVb9xOItvKo3Z0nomTrhmTWjK+ZFUv
nJXNYyBgE1aSWDiHwLHVKDWWnzSd8/4czyqtNhWdm3NXsEAw7rJ41i2WbmiCW3CHXcVhUxJXWo8q
tQ8IXqesWANRb5MDsGUMwjFrSIaLsAOQPtW1/9bJwa1vIZE/5Tmuw5qbGfWhgn2JN+CMcHQkdgBb
CWU3Be+7ZtfNhA5iOepA9lqCiQDxZ3sZx0139FPHxjHkEv+ymu2BZGs/t12vp/1pEnVN2iZs3uRM
m/2tq8whQHnUhJcgDSdCqzhfpycKgJJqPAm8Pt908ZBTubnowTehyh3CmFG6TTuDO1PsB35kyQ3z
HBjB3rA6Bwe501WXEkLEj2rsLWsHtAQz/Rg3RrVJSyRxuFoxiV6dkhUP1ytCtDXVKRaQilxJUn11
EH6LfJTMCCDZir/wmI0PxKYQs4PbN53XAhu1e0uSROmLQ4M6cpym4XcGJwXA99KPy7XsSvfX4FmT
evOaxq0osuqsfIhqIATH1GzMZaaNJPMuwoZB9+aYtryimUXNx1owJEJrZTNmz45lomr1hEQRNBl8
SanXRY1beGvj1SrWWEQAMw+Yfkg8BPQR3WURZwND4tLu36qskC2sxVBMpyYDTPFYSZR83LBsHykO
J9S7jHZYQ7xrRw/BS4X0bTwk8HeyqypIFAEXOkEO7VFh2nwG6F/3U+5AS0Bj7RPa5YXtl43FjlB7
s2ZDboxgFtdZ7LXw+JpKjRvG1eMD4uipIQQu9m9DqNrpxpC6x5ZtCX9hVKC0+jmQFF2eLSNpn5Fy
szzjZ0kBY5iOSYUQxoH/MA7zlO1dzHiCeEhKEQL0oibaM05K9ZZkxB7ypqxppZDgdx9T79EigDtA
hAqxcUDyg34KKloYICrz685+rSiSwsNkGp3DoNyF6BG1jau2A46NATsqHC8KcYtLWqDhh/sJmJMH
hCvXWSddo79FaFwhvkQmYeGLVRg4jwLwsbPLJlInAIKwyoegA/fXGnag1wLPASMOlsU/6U9RQRX9
1IE79ysCjKQZzp8Owt2Ie3piCa26yXvxDb+/luTIkl6b1VZ9070nxZHnOI13XVs6H8rOZba1kgzQ
ukYzARWAVvqTH9MEnbZPvR+llvGncscSubAyiHfLTMW7zJ813/lx2+5HfwTJACQ2zu6Ah+eQcCbV
91dETgR3TMS4jMB/OiEfqcg5Vf+2kLv+b0Sy/T/m5vN91PEebrv/HGR2Lhl5ln909P3zF/2DZias
3wj/XOxqzHFciyyS/7D1CfM301KCf235XDeegxXwP2hm8jfhLgw0x/OUiykQBNn/tPUBOsMX50gM
bsiKFBDYf8nWRwDcn712guhVZZvY7JQN5IBT6c9eO3zYST47KS4ps26gv7LYNuAdHOsGh3Ywt4R+
ZpuI13kV6tLcDaJlmWhXX2GZfR8gL4m++0jMgtZWkxBZ6Qoof4nssLQdYzXNrnyYBp7k3vcHMrXa
D8Yt2OHcZlWSQb9h4EDibT3ehUChdrhVXkcwQqFDOAU9M7Erkv2Xpw0SacQaa72/NkPrTvQTgmkW
J+gXxiXS9uo1sXhqxlPpWaA/m/DUUM9PcfdTQFwl/2Xsb9QQMxkVXFkBQiucT7j3jLhBnBoFPyxO
zsipb8VkXyY3fWcnfyJNDf+0qlnQ5v3RqhCuDn56CXDIAZIi9dkU+R6xR79xe+Kxxzm7zVgxjoGR
nV23vHg6Prsc7tc4Rlyl1VMxB6SkaWAz2kfHUqfJXWLobDvIPtg2ZXufG9I4gSla9w2E18Gw98qS
rMhha3tpuyfmCUhGTRJcFUrSqZ3XDkju3DAXlG1P+ne1TjDorCYpn0gdudU4THzFpMLnROirQ1yT
2TY3R+y966KSRyqnywACy4PgP1Y5FaW3CvIW3SzgJJ6E52wJwgXs9OK3KBjiQL5q4jERSJkZ8x5r
7+cEc0xiZxNZeuhmUVw1ZrxtYhpbo23ibSD5ZsbwM20mTDvzvtL4MNIC6AWcVm9DsPERiMlT3mCQ
z21SM4FjIz1NN9AZ+5WtllsnwSftIrbi6M6YoRrUgGTTHGrbucaZR4WY7Bf5GdVFGm/ClNFrjfSn
CuTaSKSPlgcbCp/Gu2XhBwHYBJZuqNeN5exIQvtJ8ibpaKStzax1uBdpfPvY3TPw/hyUdUl8Bj9W
C9wTyBcEs3SvsHTw6GZ7U6DUcufoQP0H+U7qj8zU3/0x3CPDaxco1GXO8lejTe9zp7+ryXvDJf+M
rJ6eFxLOQpERzD/EEu6QWPu4wmQVk2GGQMf7UWc5hDoyGZyCGBYTgc46Idh9lfTlaXTNA/kFj4i7
j6Z0Llhvjg4Bn7RVFp7cnnlypWSy4/l5DQr3ZpIjt/F659Hy4P6h4roYlInbApVPOknoCSQeYFwk
B05gkWVsuYG6tJ7x94E/C5+YTOzCqty6OngjYRTjlOh+1DFp7XP0qYTxqouiPqEs3hDZ9zm77kfT
dmfgYp/oeUGbTPazaNzsEw/Gk90Ex8m1LtLWlyVXINX1QYRgqbRejBbxPnGsu6YgYyOdHnwDe7yn
/UuZTS9RnTyEtdjGpXyqRfhQWcYj6mTUIM1K1EBNfad4FgmGUIBHOy/TeweU8Vpl/pss600fyRuB
Qh9zzeM9y/qhQf8DPeHaVdVhZnrF3JDgMcM8LANK6j37wETty+2yY+J9QaEBqtWWT4gmTwQwm6su
VOGmacg39woOibTvILc6HUhmZhFOrj49txmOrnLzXTW9UhuQGFduAB/zA16GiaIQz/wDWKHeRbNP
Ju4svvGIopBIxS13Vb6ltse+xYGDie7EEGsXSJHd1QlgeIIQdmwRn+u5fRFjfjdYYbVuJsLNSiaL
HV3Nhk7OpjCQIZq66MUzRhx5MfFt/htZghtPlNcB89nGG+JDfh7Tje+8+sVL5L0QhT1TiJU75D6I
A0f5MMQdh/88XFH2r/JJvKYAYTp4v62nP0vdLEmxKGE1e+K49ZND200EdWbOuiM30obNYlJK8dBD
VpGxcwaAfmVovSp7gFu4fksEZzPdqXix3eLeBayyLAZ4SwRhGzpgxCmoR5H/IJK1HxUz40LkCHad
e6H6t55V2CaQdkNSAfGaecOxlqtbRLAw2R7DV1uSFkVtzQgNRVM/Dd9zKBJ7OMDL5+e9NGPx4CP2
4E8qydCz8w9UQwB+8uYBbc4un5H2C5sj19XD29jzT60CzWgWZYz9wf8xIqJe9ezjR7O45yggLcoY
37ASz0/DFL0SVPaD9vHiF/WnVuI+zLN3jvMjo+1jNuBZy1iIJ1b/ajZAiPrWXAd9c3QRrK2GmB93
osWOtrXHGsxAHXYElnE5lGuTxEMw9T8Mx1gSSRh6zCCEKoSyWnif2cC0aBiRLvuNfC2AqWwi4Dvb
IKnuplFxM2UN1iP/12h5zo7GpeeUtwg/LOJwm7jOcKFD+E7s4zuxdKdZ5fumjP3FZ5iimXI/52k4
l311F0tTrebCqHbVMFGVczKs3EVrYiXoS8P4Ppb6NTeNn4MVYYUZiQ/S1mOnGQo2DrmXvvswwk5U
ZXefZ/UH+XOPYkZq7XnDTVn2upMxIZLtdMYlGq8QFyFhhBbNdd5u88k/dAjdo0UZN9K8rxIpvtxE
3PNxvnBwNZcUkkwqjQiNLEqRquof3bEC6ovgh9edI0M7rGr76ecUWk8d/mjyVocz5fyNqwPzeNV5
PBaL7j7BStI6K4QTLOH1Q8aEaTUicEKYm94zIz3B1HpgZmDz6DJt9gf4VbOqWbyM4Y92IlmQnQtx
KelnK7wTDiWGGgVqeSoakFA+EyfHd99GZQN6mvEd1KPeliTpACwvH+Mqf7dkDWuJUDFyc0j/8mHm
zNBVGaHd8qXs6npYRdlLVra/DB+C7Fxn2AqZDROfBcDlPIBGOOZVzrs1mgBBSNyToYWVQfTWNa6+
OSBxegbzsVNvdDocO9u8MV7aR91YbxjTT3ivZ46Hdjfmepdp111Hfne0Q5murZRoAyBv2so7uAu9
B+QECZ+b7P1q/lYGfE6AWvmty2lVjQkfSfrRsltk+zud8ZlEWNKGRykqnC+MbJnGCJ77lse5kJe4
zUE6GRUoqL6v1hOZB/uijmL2fvaHxJXFiGG8ZozR6fvsgSVTu889dAmKnhSTQYItIj/quvisB2dJ
gIyvdO7WGhBQt266+ODIYtzRcoLntdNnYoguwg6SPQdZj6ddsYCaYhjnRHGuIxP6SwU4HGMDK1QP
h/+6s9WlzplxLLGUKrFOemgCMtXCt3HC/z/rWu6l3YkNtlDS2Tsz3EF351wMx4UVByZNsXfrEm/d
FuWtcMWHVYHIbLgLdq3ubpxz50EOF05yzZEY4z8vPrAjgRdmS4LWhR1prKm3ugQdCR4+o+sMxqzw
89IEwnjdZneOJhYws72XTuhHp4+/jbO+ijy+tG3y4fZut2pcBoelnQ5oENCd210rN9qnOXbqilIg
yPQahGiytUL3ZyXh4XIuksRKjMXIjctw8NCr+krzbq7aYbwzBMP5EcVkN3EwW4V5Gxl2Y0Hqzt7U
4YE0jKd8nPZ66s65kCd8pah4e/lVuTCK3Gl8wtwOj9fbNob3a5yVj2kW5mFW7boygB9ZpZvZzsud
5aMLHEC+4/NTLMZKuR4Xo9JQunT6Zsmho8dvcJCQb+GWZD5y0QjUMBFw4nfY9mNHs1HIgsdRDxlF
cgJCqkk+0qm/WBaSIWl542YW481x+SYQdKlFojfvFm5Xairu73qJhZ4ZGQfiqwMYhUTimKBcSxYR
0yC7tdLzMwHbwSpBaYpCroLCJ8+twMDhslQzZIoBDsoZCogLcUHPeeDceen82Bb9mWc452Mdny0P
+V5i2T9af7h2ZjIS2TWdZJIdNCQgFS0BCgr1S5dQcbmI9hIKKvRg9wMqG3Thxk9R1tccGi71QIa5
NvGB0nX5qsuG81iUi8OVB1K36E362d4Ymd2t0zQ42IZ/Lyr/2LXhr0Ci8LBdSO7cKonBrhBlJblA
+fiWeiGZ0mH+vTdSxPj+0VCFdzG9Lt+DEu1PaeTcFHFAW356WDRnMEbJtapRjST+FmXme+lOnDpm
1R/NLO8OAAIJYoM2cUB/jBIdfsgxsjmu2Tn2B913VOMcq9j0kJ90REieJCkkpBe/BLU6a8nqnFSb
j6GncG0Zf2+136J+stn5GsxtstbYxb3B3IWifWXDKlh1Po9q2/knDCzpDs1XvGEJ/Y7KR9Aa2/eR
ImdcozE2fUEXmrZvEuWFKONXry7OceDJLT5zd1s56YeseBuxIi9EPmLDGn/kVzWUgQMMClk0u8Rw
ICIk+UrX2E2HOcZbin0Ua3QdPzRR8sMS0XxWvX0i+yVco3QUdHWMsMuw2Zso3TGo0I66ockwLr+P
Ivujs0HAxixfOwPZY92UOwNbfrn8iaP94OIsSmfvpqhisVnxmygeC4PoGK98F9biwshRdgOeIX7Q
9guqZ/3dGeQ6z+MXXtdP4bl3Ubz0F0BoqcqbL7/Cc2nMEd7xTy2zN0c2iIZlvlPU1nSwrMLAPo/w
8hbQYzpjNrVKdupRFbG/FZiV4VSsdVoBWvOtDyti481iHDAYjBLmLtETeXSgJTroq3Pmgbkm+cnR
Bg2Ej8w5QfukMH04F9Ic3pPoIacQ7DLrbBcWQgy2oDMxoLQhgF8bTLChy8AyXLfx8IWLbtaoOgZK
EEnMQ3dfDcgSGb2TxaMODEEfHXnnE9G4rpnfrITbIEFqj1WlT6qsT445Ie/3bAJMcWu0gGF900D6
JZp3VkhMTYTNodjjF3UMBIDdrB46830a6wDsg9qRhQCUXB4dEuwQNdRv02DHa+CEr7XLBlvqK/ke
RC/qGzNuXEquvBO5jQ3L3ftFfkQC/VCgOgDCF9/Ilz4jHbouA2j2bKQ2Fi9Emz7nlf3kp+WrNVqH
hb62hJcfehJ1I3ytjBHUqvLbe7eK4R77gioIttA2E9+CsoMv2M4NzS4JIMktb+uXJreXxNA2PcBA
+2pmdapbWlNFBRaMSxuP8TStsHOYNsltkBdQ65PFnTVjTGNcnAbocUyqWbyHvMewJ+JTh/PKCD6l
eBs5EAnDeIgHHe0ZWL6fc8e/llV+HQbrZC5KX9YMd1GDB9P2yMLjz2ly1s+2E/3EMHepTBJGzXxv
VHTTpl1fQCOumXaj2orfZ5Yh/b1dfSggbVNH8AXk1l1XUZMQ1LUGDstFylI5725gDt2VHZSPUw8f
vIjJW7XZWmvWCGdAMB0yfY1UfRio9V3zpl31XKbeC5YWULV8wUo3SKjTRf3XbzNZftkzjAH0M7cG
UeEs+nHfN9WBcIFb1fprKxgOTtM+x5jRYRd82In94daue0ynX0k2HRMmCXlh3i3GcPzsuKlK44uw
quhNQfYxTe+9qOfy0HfpV7koMtGyDzetCSFViHqFE40sLW1v1cUJHiDfJB7SD6ydi9Es1BHTusRb
GY6j1mPZGxhn0g0LUL73khfFJyboF9FrIGI6Ch0lIExBW0yu7DBxprZucnY6ib0PYRJcwTTdKKTZ
JMvYT/9/tkwMwNff/7Ywz/7zsfIqYmpa/HGsvHz9PybKCw6OGFWI9tAbbOv34fD4s+3+/jfP+w06
m8nkTdB4LSS5f06UAcUhQwa8IbAj+zbD439OlIXzm+N7y38cz3JAL4l/ZaIsrT+T4gxhKVd5Uvp/
gbaFqAIVrDFxYPDLINYm8CKWtIQAUEg8iry4OYnadL8aEsu9Ndo6pHKKoA+9SHmt7oVpXvpqmPZb
RBvEW+lX2CSzbmrRu5OwmpB56UYPHaKljOLfHUi8cXAdeymO3U2ESvbbZFXR91E0zqNnkGbj8iZY
PowN2VsxsTuV9zSPLRrdDmRTeGGfaZ/aYQpxT7i0j2amOfsKjG+gi01av7CIFUY6lCiwhkX4yiUc
6IMkVYxKgKExHYOom52lKqrqxtbxvSF4cdaGrKGmGo3rA/ThogEP42iib/qsBWsRK694TslNXDQs
8z0+dmoXH1NxIGnKTUXjBnWtuKKVZMDuhPpkw2+8CLB2B2cCNIzXH8oQkAQGsfRUP5hmFzsInsO6
buaRVXRUXjmRpzOzhmjbEbEMOUc9hKSFX2s3x11vdQLvNc0T1Vw9iQNZIzBH2EszcXttCDBZ1R7m
cWxgHuUlc/1V5sTOt4ww5kMahooJ+VSf0a60Dwh5nmosEIcgCIkD6E3gxDBIEL0j2AuVfS0cOX0G
OLjQE2p9U8xAT27W6W2WGuq58lyS2G10v3Qy8bCXjsH00Rvqty4zqSwzvI0rjP/uUZdGiIuycotj
TlzRM32gdcfsTbyY7Et27rzQkMp0fph5Mtn7pVm7ZVkWTxsWyO0jNkuqY2tYZKatj4KHSIF5L7EU
riYjUzw/Zn2uk+4AGzYkDaUyjyi9gakPKUya0FRvrnTkhl3tmwGg7IwGUV1HYjzegqEHLjUzNSCb
oEYVVdV6HXYMmwfWm0s+IaP6NPLWUe68JewHmYNE6uA6PUYtxaVOpTq5+CwNjA1MEXMDjZdhw+2E
V+wFI4Jt/jI056X66vCRgLchN+ZojGW81bHHEL5RTI4rR1E3JNo4yz6lAJz7HkNOqpscMVE9muRZ
ZBMRj4ii+vvRMYLHeLYLwlRsi80msRqWYhNay7tek31LhFYWlMcuE663su1EUmhhTzwXUW5dydyb
WQHRvdxKSFXVoQ9D65I1tvkc+44x7+MCITJ7fEwvtmsq6xFcbu1iayCqCQ4sI8wO7eYgDH5lHaLc
TsmCzSOb0XY1Tbsi9PJwIy1lPIiQ0ksI4e5N+ftrN9Ym9Ay7QwWQVNdYtB4VqSaIeG1bo4ejy+n2
EvN2fmD7y4R9VMnV6EeQDOZYnEnNUgCmwLvgCOAjInJQQakHV+wBDaKX2OKoNV5Mli7XbOhRfo+d
+ajsUnAowYJhpIJrbyULfzwybLCPEmDHL1f7wUNoBXmzYfslnjFodqg+gF1bm8gijWsb2AYVI5rY
5o4rmcjVMrBCm7ldJdI9UULTZ2+42dHxQBusWgrmewzd+tRnCX7/JF4QJVPbuqDSpV3ezcIyHkpH
uDvUg0u3HoXtngKkhAyCwgI2zUiPA1cPgYfnJ9PIORxa3zsvKfGQ+mOBXwQhnCk9kui7eOJNTUZP
3fNwaZjHbh2gk52Ri6YOHcLKbBIfdICgzMliLBCEyDG6gYV332UJz5xTi2ydYcti9N4P4qKH1CQA
w0sTgk8Z3O1ZHrksxcYAFsuYZjeAFe7FHGqYmxkCPsw4WuFRtTEJTxH1i6j7/GEIW1Y1PsKJI4wg
JrtJ4cVnz47bCwkGzVvdTbATcBdDoEAf9Vi2gsQLN35y/Hz6VnlO/cOje2asYBviMATT+PNfL004
ZfjvX8O4Pqf//olxronDqPv3/c/y9pH/bP/6Rct6/Z9f1f5z3b756D7+9A/boos7/dD/bPTjz7bP
un//N35l+LNcvvL/9P/8bz9//12edfXz73/7LBGdLr9bCFT0TyXGfwmvhQlU/Iz/+vX/KEksy/5N
2nhyHV7DpSLh7v9HSWJZ6jdklJ7vQnh0ffbZ/yxJ7N+QKSgTWoivLOEpi//rP5bcv2HoNLHIW54E
AEeZ86+UJBYQ3D/iZH1Lmjye7NOVvwSEqQU3+wecLH2mGSlrzI8zMYJ0gi9Gg+SEggUvlq9f2bfl
Kz+5MPZEQZkeXSRih3mubtpPvv+hikN4ocOy+CPb9s+1Edzc5Tuh1BIOwqrl7/3n76Qn7D0nEz4/
Vul45NzFcS1U/M1GQfK/oej+L//S/AyFVOgEKAf/Uo7hMJZmlEPY68yA06vYsqi9TIEjD7IhsqQK
sJGl4YhvzAqb9RyXdKuEbu9mQaGB9Nrf/td/dbU8BH/9GBQfA8WpsAWVHSXoHz+G2GrtLrZ9NsW1
gaJLw9IKDp5vFU9DzuSRlJUzezQY9FSwzKOES3JW6Znm2UfBtrdUnJ/1BOCGKVX46DPyCFuNc/lI
7sMOE9OO1n4b+MkHShcrA5oZtV8B5kWAHDkA8EpfVLdnzdQd+logMESGXRvOW08qwnZeUFd9foqJ
von6lx4dEWg1Y7oFEGRnuuOrSo4+2KZflhjRFiuv/7EciDSRtz4wGpxHhtiQSnQxJxPjF/6yPHnu
GW/7t9CULPMSrmyPdOCCnCcR4uUKsvlWDqTfuF3wowTazwByeLIsRqKqNOp7L6df7rTl3EdIMa7a
iVIaYQaG0VzVGzNq9I9onrO3Mna39gBKwdbM9lSJprzOr7UzX4vQZWkCB0Hr/H20CRoZRo/WkaV8
6zpXJ/LBBvvwIXJxE8Q8o0Hq7wO3ehllpGgQYZmuE+7NdaLjlDRRwWjDbduSpEwG380YNVsbQOwa
X0NwdhtAcZwD2K0reDFreDzO2hsyFCPZ/D0JQrtdDXVQUGzCXTNGho2+aOnmTf3AzOGtFKzf+sY8
NaoyrkYzf2G8CG8uW9glzxMZLvNvks/BHtVVsp4Eb3KirYkeOS73uGu8E2HXRK0Fy4ypwdeYhylF
V5w7a0IjQHYt1sVSNndtBoUV7vIepOJnwrJH5rwYs/2iZ+tUmOooRZxuicX8Ll3ztYm6d6xOag1A
mTgW7eDgcsb4UOTI1kMTc29p9NZ5xsxOwcznGrXE12qT7BZ7ymeQghhk0sarrynTB7Z77TMEFCCv
thEhJZkJnpYUsQyu2CVGoXHv5yAZVm4361VrjN7JVU302QaivQMl7AIEwey6cjiIv7dh4p9DKAQn
/ofDXR+40TEyeOyT2QjfrFoFjxJcC1Ffpa1/4FAVS0R4dOebjb0JEPM+xpmZLqluBj80NxX+kz9E
WN0yjBHsWywMfMhYf/i5xgtQTaI4ZkU13OPcno4+OTj7zs6qU2e13rFzQVaQfTo+dqqd8w2dV32Y
2zj9KBI9/8IXHGCehN+sZfHJ0sl5M03VfICqLO4H0p+PbJ+cx3EKx2veqvkamwxG89QYrv3vkSCj
UZVn27b9S0tKEPkYnSdhHArPvjGM7A6VNvVLVcfyHs7IcLUTjTEvHD/T1qlzJnjkPmRCXp2+iFgu
WNgOa6iocMwPFqSyCLzI1ChjJe2q+6xt86vv+uqjMLsPe8lEN5fao9pGeOP3SW0g2c/ZitPvqKPd
fi9Gzq41ceGVHy0pK9Nrmqvg0Fj99OZO1qkbhHs/F2/O8vUspfN139NkZOcqS3JOpvZFWhRkvfYO
UJC2cBSvlmG/q5DYMrLGQW63i/FDDOziPPVdu5p8GVV/8SORG4hvW1ARjJwUVXVFxwaUZhWz0i/S
rtktsQlZdxrqacdecS66u4BgF4nZGQot/SbPJBZOksueA5Pk9Hxvo47mpGU3OKgfWUA4d2f5MLXi
jTWxb4Gwy0Dp5AEqnFPrrZIUl8y/4vDNZdEajMOxH6Ehh/IcTzMhPOo8Ru5mLndj9VYPZ3gn+DDx
wrJJxh0NfQqrBkFz/ViQGJx2+7k2wMnVK6S/ozikLk69jG9v6K8CsXSSnARYnTBx8dQ369r+iICZ
lH10CM2CnDencg4txnb00usEAMJaFQVioxa16tzTWdfVIZT9YZZP1Eg4sgzWVb+I9SA3Dc54WCMO
4oQdzP4cQm4dVUZEbnDfq2ZPeCbbUKBRoJw3w4zlmcD6VZfznRSxgxea5OMh2ibkE2duubLwS9SG
uzaaJRL6IYSn6MvK2jrLTTPP+0w/uxxoPQqwSp3pdVfZ8JxF8Q/p/XRKw1llmIf3FViITRAlt2a6
Ytl4Mqba3eJZz9auZdxHot3M1exdJ2xvU4insAyoRJdEqAql34oe8tYU1pkDZP1f3+WWWO7qf5Q3
y/CKIgpjNiMotBrKsnzL+YtqsKonI9eFCI8VKvB8M7r19Mjh3NF2WB7/sq9OwXJAzB6EoKoxh/vM
YjGGm4SEqUUbz9iC4yVfDprg9zPHW46f4veTKPn9VDKWAypYjiq1HFpApsRtWg4y9fuZVtWp8Wgw
GcJ9NrVfHhlRx9Ca6HmwA2SEdrT+Oc4T9b11eVRY5Cn36llRd4drPfpMPds7SYMthB0jRl4RcmTc
29CLf4QAOl96Qn4eK+DaF7zgjF6t/jk1OSPTKm+unpOb7CM53OflmJ8j1e6WkT8OwMnikp0q+rVO
z8YD9O7+s0vL4amQ/pvKhbEqGW4hz3oHmIpapQvv0w5wv40Fo8iGj9nBtKHaKjlPJcBYl8H3HHLO
5AkKLUnlAJ/D7MlRiRrum9gKk1XHxnZjdAU6CfdtypqNybr4/X9QdybbcSPZlv2V+oBCLcDQ2tRb
OluQFBtpgkVKFPq+x9fXhjJeJoVHJ+v5rCYZKxRKAA7ALszsnrNPjLcYDaafSWJmO799DsYa2Ug1
JPZ2AlTirxAfSQKTZrkFlKgu3iKLoJc60562gcBUshplKevbVHeG+3quqflcXfO5ztpzxc3/FN/h
TyGu5ppszNW5DyZyQ/6UbHZ4uit65ombzBWdnbb+qpmrfDvXe2Ou/NP8DdDmrwGes+xnxwcCLb53
RuLo9Hucvx6IZ8uzz99eiLJ/vb1/puEOTS1bGA7CV8Km/p6JarYWdKaZxyghWxKQQib+cHUML9nQ
AV4VlfmYZSDYzVzZ+vF5gT112xjOsyA4cZ8Oe9Y7u7qz5FZquX8gGTFp8CSmaRZfBzn8TiMTyATK
DTsr+aZXlfxOM4XmtllZ8003XsEW35QTWz55pD17ciYAqaCMhHYGpwzuiVHuaqt+iBRnVri2fBHo
fgAkcygiMOJU5Bu3EBLxGNBhjMiL2QzCuWbzR2x73csfq8Yo2NHrsu+iVlCcR/n5qAff1LGtdmbU
PSmdsYZseR4jTMVSLu61iYEgHT+4Agl0JQcDlwaSBi+AYwc4bKUN8TkxPzuHPZaziIKwKjASrNHi
j5i62wdmXvOeAYShPPW0eyodrtMMLh54gUonV3Ccf7o9kcFZDR1zH/ilnbzrS1TFpTaM7MklfNG6
FUsTLMFK8L1JlMsQ03Egab2ZzLSHUV5X2OScsHhQ4ScGbY8wTJ9zWfd5/dMSvbJCk+CdsWOYH9q8
KDa+Cvd2qOVZnYszllnP3djchLF4i6OR4AvTAjHIZteMgV73pUH7ymKb0mjbsyJjIhf1+gMFZV+p
9aviwTqsy5yLS35A7mZzGK1s38CJwIO8IUQ04E6xmqssP700W/8Z5KS672qzWoHto8FfQ4s2HOO+
quZN5rC8rn1UQQ7C7C2fPX+r1p4rzAkdmsFfyK1HW+MFkWObbtUwdR6b1qq3Yox+iFwlCYgtLtJH
R9CpBUu2SZ9jHz2GbGcDQsoFyc+Oaa3LPns2i+6lqG3jIa/S10HVyt2Ymskm0muS79qtI9lAgcLD
N5EsXLydoyr2vYKorVSHbVYeIrv8aShwPmJ0T5q6VQKWIPh5Vk0Q6BslaM6VFMYDU6+LQMtoeBGr
hRH6zlPEba3S4YyAmQLSu1Y9up15wzsASlvtkMRIbBO4qu4mernQ6PoN3b4zmYhHMYV3g25dsbhd
Kx3TrSF6crLqotbuhcwO/vDLD8RlIoZ1gackIXq7NTc4OEGivKrGtDG76uB41RVftC0KK4StWMaC
AF3dvc9KOO+NLfl4WLVg2UTqarCfdTZx8aRsRUmkRquua/KkLTLomq0zYITSDkoy3MalfHRoGgKf
lH7uYnEGLUzZe7PRY+qEFSpXDtUdjwhKr2vq22UBmc8Krmc8VVvtx65n8T1t1Wmj4uBRhx9s3LW0
ncu4vWzLm7jodjlCman8YTrjixG8FO0vBWhwC/QKaL8d/WoUdZtorq89VA1ln+1sVbi4ojcDDVep
FGfYT3r/V5SxBR/8Rn6/AhlTNL/CfmBhu5lS6CwC0Wpxjin3j79IalviAruClweckWE1CMqoP1qz
IThjpdC/mWc9Qre2imTU/UiGja2zBhfVeeNh60RGVw93A9HeAxPtsL8ucly9CXeYFkqVk24p4WIC
wRbqhcGsD94D9h3jPFQlKpMCTxoRHz5vLfmVGGIQM1F0rFu9/GkibKP7Sjt6r0wcBzeOg0dKdB08
Lmc7QnoViEwr7FSNtwGSvJkxtqJhKOJcLJFVkWZtQOeX5SyG2rHOuzPR1FZomu182zloCopiz974
ZtAhn5Tdrhg7glt86BjPqUbO2URqKVQ53sAEfHo79GfoSFZaKMhqZ10pxgtLvHQ+gg7SkFqpXnaT
g5qJQb8v1erRIq2aLeYrEcU3KgnxaJhWpno5phWG2+oC0TXDCllwpZxNnbGdoq1pgHPPJY2x6pJe
wTnkw41lXQDfmqvHVYZQwzJuIvFD00K0GRqCiOwWc/iVrF767MZHNzr5P83c2cX9VTjUm2yQGxMt
S0d8qe1dQ+3bCxx4pMYBOUu5eeuKgB88xoncswNIRpEOmKyoiuu4QqkU6+oeMRlUZ+cWatu3EAkp
fszZSdyyClZ93+Io+N30YNzFXXdF9l+1Rm0Na4Ap/JDmj2nl/y7T5qr3g+k8TPr7wQDfiICd+UkS
p+dFN9tlv40QRpmHuMDtDGntFcN3NqFSXeRwiYbG2ZNey5vNTLdTkjdvotJEXGQToouyIsd41Ooy
YaM93f/v2mKaacd2fCi9qrpGSpZfJaKUz2UJNMWPonknIVUwMRtJwqlLf5c2oTzAkNBdZjvhj1jz
nIu4NKM9Mubm4vPpB9ua76bOfyYfNluAbHDSbKVZO//3d7uRNvSbUapqcvDyHnyFKZ97Jw23VWEc
sGraAD2I1WpU6+Hz036w+/bXaRdzHsWKsSWWY3Loy5xgC5MvkxbXOi5A5/bzM32wyfn+TPYiKqzV
sJ3GFYEoQdC/gqzCTYGkvp3sXzAlvvhV2t9TuXkhQgsKG+F8L9nmVBc/6z/PGoNAe5HMz4yVhnOB
iyb80cxPlK1xCRwdIVY0P29IEOmBMGZegtGvtX08vxlqL7LpXzuw/yNf3P9Dg+Aq/Im1J//dLDsE
7xsE/z+1ETSdXe3j0obrHMXW/7rIq7eX982EP/+vf7oJuooigbaAsFjikdrEC/ZPN0EYROEJ4Ja4
OQ0bv9q/uwmGTs9A2iTDCTGvSOet9X+6Cbr9fwiu0BzJ7rOl2vzv/6Sb8PcL91/yBlMshm3fhWGB
y5WdZwLTzsgR1vaBM6nX7+7FBw2CY0enFfNXUbA8lRlgqdxmkfkdrTnOh2TanXbseby+Kzi11qIZ
0VOfrN3oRqJU39QE8J148LnsvDu43hRNmYrOI+0y+lFYQhwyP++2p135fLfeHxwnsxkiTLyrewSQ
tiNIAaCd/vnB/y6M/3mgc9fo3cFBEBkFrVb/zlA0b9v2Sv6SZExK/A7//uenOPZUFx0PhMsFwdac
QhvpBeSkNdiJ6l2ddnBe+PfX77DNPviR491OieUTgm48Do3KmPv30PzgdTx2bxYlHOhrNI1hKG/t
LgdFVQEbNrUwQLypfvHe/P01/Pfd1xZ1u8mHgURtw0GXUkxXSY8NqzJrbY1hvbkZ4NlhLG9fFaiy
+89/0pFnMXcb39+uBMnS0CSpcxu17fXkg9pIyIH94l06dvDF8DWlnmXoguxb1bd+KAkKpbwynz6/
8D+35D97bv+5VYvxGztV0dp1292ys8kCJdz2BHo4aEmbR2diWTexrblmhhmX0VbJ5gbnWdL+9DzS
gkHcH3L500Py/vnFiPmkH13MYryXhB4Yk1V3t61Xrvqi303+hZLe9dGV5YNt1F9xLSKpmVaYEzvn
mSSf1ayAIUjp3FMvZ7TjP/8oO3P+OwihVgEzwFRhGzv/rXvyiys9okcz/8wc3o1v1am8dADaeIsD
6KDrr9gyAd7hohsuqmyn9Swz2HzHHAPhdKfgLREG7qVkwOkgz2PIyl/csXmwf3THFnUmkWmkEJCe
3s6bhU0vVz13ziGbCOlDB8eFm9A7z15xC6lXwyLD/WFDguU/E1wU0YbH9Lc54y/HwNGFvmrVL+7Q
LAv88MrmK353h1LiixDBF+Et3QyQKJV96AcsX0RoAFcqsAao654VHAj24l5TknaV1F1265nRY+dU
lzAjfpPadjnbk6Qe3olRuQLn/jzUNNhrBA3gP2jQnfe1YC06XjgETththZSF+LrG0x+svnqNU3XT
e1awzrThR9ml2wCvKsmCFy1hP3OSdeVE5/Q5r61muGdecK6q3r5t7Qu2IcAYqefzHUPAuyGv57ru
2v1kaLeRUv8Is5LmlaaudFGeSfARQUiYuIXWpVScnUmu65gkj73S75Ih3lZsyRH7XsIGHc7NsDi3
IYrXXXnhJN21rmV3xN3s/I5mydh67lhaJ1bBRQ1Hk+CXbLWWruj4wAXDgCJhJCKzTUR6pQKzvwkm
HVgdu5Kfv43HCtWysNPnnB2W/Iaq2AlS06Iy3Z506OVMPEKgaEgSn1yy8J7lNPs2i+L7acdeFG8j
T2PHKvTSLUvoH4HlXTtOePf5sY+MAnVRuzsFXnNhm6WrkQJb41kwg9sIh99NVKIlOu2+z1Pa90NN
zwiCM+DIu/Ap4TQl55Eau59f/5FHqi4qMnEEmqxRbblKqdB9TPK7NpLG5vODH7s580nflQjFHGis
6H5NjxZGkkKsLHb4WAWCoooT35tFfRwQDRSlpVUuEWLuNAeGCrINT7zv4u/rb6EeZZ0/VS5YCXMl
6Z2fAXYPTptTqIvhS6hXVDtGUrvJkHy3SfqxLP/t8xt/7KkuBmoqgzGEiVO5muwIcB0n11Dx6p9y
cEMuJl+2AxGs6yk7JBIaa8mVw4K0TxqrhlyM1Yhwt9yQTenGg/w5JfiGkUB8MRf6+K7g2fj7cSai
GiMjD7ELQ+/KKhj8tVamXxTjYwf/b2OUGJvY4eBCeruihsrZA/jenHbLF6PUM4cKLqFDlSlRBXfo
wzaRVyVfPND5wf33OYYxQ2beD9MUAZXZw511ZUsfg/BBVDfxPYCRCy2ZfvcGeXcY/WhwZv7Nab9n
MWprdPtEOc03q4h/8z6tYbfUJw1aRHt//xoJYzPujaZyRVVQ7aVNZLlhnH1+4YsW9n9Npw25GLSN
AH4XFkrhdo2dvcAdgaJpTzUNeM+BqDhA3uc1Q9FaimvHlhUhm7AB1rGp3TFlKG8yEtd2kz0SiThZ
+nWiEhWdFbG9UUDKrFpk0pfgUX/FsNNXVgf24/PrPvZ2LgpCEwPBHchuc9HUvvk0cmjwNV8cex6a
H7w+M/Lo/evjtalXgV3kYdqxcpaaqN9a3X5UjW47J7FdtmmAvqRQ68NJv2UWhb4/39T0iNuUsnGH
BMRgpaLxp5t02tvjLGoETV8vq1qFT+1I4Ag2jGYFKS384ugffxABfv196ZqulBOSm8Y1HXK1fFzI
F0YPb6NGznDSB50W9d+naCMT57MVV24w08Th2xpbm3zeL0rFkffImf/83RfdKzGnhoOD+a8B8Ycs
75c1+l8tdrR5EH30Ji3KgjMoYwpHsHRJ7TYOapNrF00f/rSFZCZeFhOx651ycJwgvkLPMTuq9RIF
oi1P/HWL0oHtmyprVZU7pfVdDjq4zeTv017aRd3IlcioqrRp3Nw2fhaq8Uutu1+fH/qPBPaj27YY
3L03gIDCIeVG+QBqqhxnHyi5M1aDgXTlE1azKYBwbuLIfqKRCRCx1DD0UqzOlWZq11aQgImavHhr
97K9t9NMuUphG+16measbgBoKZ6XrosUT1XuxeRGCCtBnw8cMwnMb2XnpRttQl+mpI7YghksV4Ez
ezUzD/ux1qRnTUIgKHQpfeeEMFgMtSxvndEsDkEyYiMAK3CtSLqAukVXMJ0jbmI6Haz8vGCnj7G4
z3H7kyVPurVWmsWmB7W5HR3152yqXqu9Deo4rqHM9hrMa9tS970ln+0uHba9cAjvqCCZhkP3OuAn
W5cA878Y0UcGhL0YEHWvJOOIJMZt0iFGKwtdXmnSLyrdkQ+zvRgPODyIJI+7wh2gcK/HUNrIwbI3
2yL3UHEyWo1R4QUrLWLlMeWB/8XE9EiVWgpcOviFta9ahUspDw61RySGIpFKD6L74gzH7tqihIs2
SWLLUQvXq7xLJdWASgowXl+Mh4+riL0o4bHocw+rTuHiNGwBjQAx7iSO3iFQyJubQzs+P8+xH7Eo
5nCO00K1tdqti/KmrbwfYH2+fX7oY09gUcSHME6dsexLtw9S/buDL/4uUydgBFasbj4/xbGrX9S6
Ee9PZodj4aqBCr9t/BXFztPnhz529YtaVxWjwH/MHKlKQnGBmg80RGupVyaL4y+e8bFTLEpeqxMJ
q44NFCeUAJdFrXRnOuTqdTE6w0k75MZSpNiSW42IXViuVUANGozxIZL95ed36MjNX3ZxJxv6Uldw
bCWpsING1VVRn7azb1jL13/sW9+i++VGCTKlPerF06558brbsaOMphFbLpDrQyr7F1+Xp81ZrMXr
LobBKqtatVw7lApCA7BGUY/r4rQLnx/CuzkLKUyTNzrSdMtAUzcyH4z1qAXnpx18UaL1fuhQP6SW
ayo55pOEJNWRkJrPDz4/sg8+7EvPSzWUDVSvgghstSuue9BxM7EuPAPnT8K9NPpVaZPw8vnJjgwp
azFqZ0OfXXe66UL8Rw2E2RSSVqVcW+DAdp+f4thrvxi1isTQbRqa6fZFuO6t8lER8u2kQy9BpH4I
eruoRh5yScgz4j3kI6ZWfnFvjly4ufhe4QsN4qhrufARrBokxPsu0E77jJjL8RqQTgPZrnKzCOW3
BnAnQOH7+V0R85394A0yF4PWAr4dRKZjuUN0mTUYYR0QzcNOZN+8AARfcTUQkKRqkJ3fhP6a6E8I
4GDsHeyaAC3+rTyfE+Mm74u696df9tH1LEa6EQz5GEep7eJNXlmQRJ0h2WjYUEcJjtK7pFFhtDc2
uahxd52hQ8s96mMJerpks3luYpQkb35+c4491PnP39WFPoryybKS3GVysMsTk8zQKmpPPPiiLmRG
E5LnluWu55hXNtiXXihfVeIjbTTDFH9fOVkzVq+GTuo6bdP/NIOohc7mv7A5j1xv0tkDLc3xMITF
a+B13wyteCwy1bkbUIGvC5Mk3dS3sHfHPgmnFn0rYg/CjV6IHhak4d/mNX+vbhyAeXnxHUDMH3Dj
D5oNVzqRUCfeoUW9GWj+m+0cv42/8rdAh46GuPtHRvMvE6v7rzfquGXy39s05qLSTFC6S1XTUrcc
kqt8RNU3srBDEZu+COTjJ71Axjxtf/8C0UEKsd0nru0PL5hyXq3+8bQjL+rNREK4Xipd6noDQa0y
ciOP/KnPj71wVP773hiLghOCRCoJU0lcYn2aQzBM2n0B3vJKKFh5iiT0DzKti4JQlLIivQkfY6Y3
yd3U6iCu+iLZ9XETbkjAtl6DkIB1R8/UnR+yddiwEkQLoX0zZ66v1/RvAwJu2Kx5D2TdZNWShqd1
5KHS/H3zfUIOmzbruPkonisR7FlRnFbtl+ZXkrEyaBp+7DKK9mRYPZpN8kVBPlJzlmZivMqsXJMm
dmMne5OFfNasL0rrsSMvCo7aD5qttnnk+gS2bo0avmOg1PvP35ljB18UHNOuII2TAeMSaZHC8SMZ
fmyBbX1x9HnIf/BVWBqb9UwxiUoeOLy9A0SEua5nc+w2w99KUoaJhiTqtmr+AnEDRfKbtEmvMyQr
+8PcNoGWugkSk9xB4ArWo2MQMUYsmE/mjge7IdfuGafgKb7FHnsDxRPCBubIsB7FvdeVWywIW87U
OM89fwrg/l+nBVa4/uLnHfl1i1qEhUNEGuJBd5jU1xjIYK0qXw3mIw9GX5QgutEasFEwosRZ0ysf
dnkoTnvm+qIGhcCr4UJnseuV/mWOgxS63kk3RF8UIN0nxoY8k7lusuXjKNbWH5KH0469KAsJBSYY
TSt1TQs2m1ue+D3XFxOXPE0yrbeG2NW7BO8BsrJD0Vb27rSrnh/vuy9J7MVZyoKTo+flFZGSz+zL
PZ126EVdyPIyjdPKSF11ImbUb+NirxB3tznt6IvCAHXFsSCJx+4kK6ToeXxteEKeePDFDKFAoK9Y
eKrcMcGQjCN/Tb7miatCfTEqval3dAJnMnf8gyivVo5u56c9TrEYlbGhon9jVutqkay3+OaZcUlP
nJ10z5da0oldJ9/SwtQlHeYpjbLXDFrLF7VK+7MF8UEtFovB6flFHLdWFroqgdMU4kuGvWk9UmvN
0gGvSVhdeqiHw1yjse9tg+bJYi9WjCQs+NNmNFhip8qt301bvdX3VZrCOv6lx984QsLGsJ6YwIYx
oTcYtqwWui8JP+l40LXLEFxprPOS5k8Ac1cWtV2faekNjojJpYAXGXm/7YEU3rlU13a/KtRoz59M
vBZKrx74fpR6cMisH0Oe29Afr/iPIiZ+DulT44yvjvdLdR40D5+kccNi95KPgT45v6rhQETzhuqv
8LAcMl7KKJg/C8CBVlpg7Dl7aTf3pl+uBn5IWNzB4Y75PUrw5o2wL+VPAHZ/zsMhsbxtFA+JWnTF
X3NU4pS4ixp475Qt3PRft7FOoOPoONeYvwyHoq7XaXfNb4u8t7YrdtwQvmadihcWxFRL2lUKhBbu
/nmj7mBA86+7+Rs32toKqtlNrrUX7Bg8eRKlZfEkTFL9/EsC6lYaBgFfWE9cg8/+ip+kZ0J7ruYo
ncz8HhrphZfNwd6w59VgO+HHqpsrYV3aNJACwpgsdlDbOgFYALRvEqje2rP5FmqDumZRRiBkW1kb
rrxpvkeZuYJ8ejG7ipIA+SDBS8Vh/o2ifXZi64pNgJU6qTAUThxsi4oPZzDupW1Gbh2Ryqd5Jr4o
64vhML/0Hw2GRdWHWtmlasEywm76b1COezpQbbPVCSldhcAd8Bt15hfnOvIpF4tvgJNXVtWhCXHj
gGANM38wfOsL88ixQy++AWVcFjEZLLFrtYFxcHIPuN1g9yde+OIbULTEvoLDYR1N5iBgZlgV6Rd7
sAsezb/XKmLxCShpWps40UM3mwHMA9mfVX/OAAtac8v7P8946vi259WDLRVM2rXWPH5eZY89+sX3
IRmajBRxL3Idsn3peSmuJ+viW2o58W8dEM2104K2+/xcx37mUs9cjZ5hFZMVuo4hy4temuYtNnVc
3V7I9kerDFeZE4VrPyKykZR4yP9WpclDQQzdOmPgH0Lb1774vBz54Uups23pSVIlaeaShVtc4YdI
rhsSVp9D6GdUzdHftsRNnfbuaIuvjQPGz5ohh6459C9l4jyno//y+U2d56kfjN0/yt53cypyyqe0
QsTian5sUp9tHPZxJwnv0sODGlfyTJGEVQtN5KctwbRFtQDWgQ1tiBNXZFG3RuBCtzE5sdG4FCSD
6wTjS7PUJYLle5YVL6kqvuBLHSkPf97Kd3dKD6pacXDUu2U8PmpW94P9zi9epmOHXtSGEaB3Exki
chtoOF4dPZUV1rHPH/CxYy9qQx7VFc53LXFlpz55sdwl5T/pZEe3j8RcGT96eRajHw8YaW/SCN3K
Fun5MBKPq5qp8a0eR3sbRAJkrpI5dJeBLQHI7cdb0lpgn0gwFlhlQ22f54FYJZGSbpSx7Lb9AHEx
9GW5YVOB7PjUxyze+dYu5kdseqFl8SbwSu+rj+J8Ez74AUs9bVVjF9Ygyrgt2MbYjHcZlSSiV57F
Dkkdt8xnRgQV/EOF7BJ39BOYavXW00xoj0x3nlFNGIn4qteTK+JvRUqmncIvivf8GYvqxkq3Mcnx
zNaCytjOU4fO8dbzbCvUf6TxXVsTE2HQk6+Ns6b7pbbPcFhOevTqPObfvbFEkkAyivh1THzDEf7w
F68ULsB5jv7RjVtUpErmVc/uaARypIDfHBbtjs3T6cGwoBd0YWJheieRN9ZSFUBk4u8zRSioyaWj
7zUH3hVya48ZzpwqjLNYrJFZpI+xCNivUEh/IZlMSzdh3VfEGoRseucWqerkB+71FlY5jbVuBpXE
l4QHgKIpzOYs60QOktFqCLQs+viib7IafEIqztWqYCZSR1m3C9Ac8oQM5cHJ5Z0K7dwcNCImiQHR
MSiDTUCQARcK+ktSVCs7KAg4IuApX2UZSKssDPVLJZA6M/kx36ltqj8YvTGR75LFWz0BXgYJM3px
ZG+9dXlXvAVFVN9MOn7tMJbxVk5cBBJuc1UCPHnyABxuGSGQ0AayYedYjnUYDeolCTX+zsJ5f9BB
VGxyXb91SCaIAn3cepqirE0rqc6iJhhIblTscp2J6BIzkb+Py/IldIgTL/rOuHKM9M3QAesGU/Bd
5kXyVKYGeeWi9va9AVTFVAklU9MI4Uem991NRnD0nsBvAgCs1iIOLCCbQgvtc6MmrwJtBTPVHjRP
CpQ/CXEHRwoUSyXxykfWRHbG9nRB4GKp4aBuqls+1+tGgcVKchEABlICVpraYGMeW42/QFe6z2vo
Zxjat4lt+zdeXIc3YQEV3wcQQ1BY9KMfinQ7xpSRMZXTWZeOYlMpGiwwta7vlchmnBbGb4RDxt4h
+viGw6L0qJSHNkFQTWwqKkH4LNyqLhwP4xQSodFGlvIaNVJs9KyFY1GHDcSmUiGESW93YWqLTe0H
3ZkfZ9ohMjSezlDNAJFm9A9qlth7i4jX72pv6iRKG/IQZQPEKIkGKxn1dCaeyK1aWaarOG32GmQk
lq5rBEE7Qn0iwD3gl9F3Myuzx/FbkiXEW6hKwP6+DqqzhAbs1KuK2op8rLDWbSNRIBGdEKxbzW4B
3Eq9T9Ym9NJLyTf0Fh6J/9ZYHp57L9FfDd+oUtaFXv4ad220gzpcbbVWBeThkZQ8SqW8zp1BX7PI
0J9SsyZjplY8YgYT3T5kfeFv65FEkihQscOLtqt/gz/kDc3V+NzBb/cSVk5H7gary7aLR3rFSrxv
S6KU4CkTRKMT/MAOrgUzrwBvDmGlOZuSujhUWd6+eGZFTERv4zDPk2JgRDQGxPf80FXYmPWWJZUO
YqoRzya4XymCQwULb5MOVn9WhvaEVUbK2zEJsvNMTvr3Wg31K21qgUxqZKqctwxMpp6JfxiVsbkN
6gIXOF+TvUqYS7mNGjt91Dqib0wF7hRwGoOOGYk7K2kn+psZO5BXYDu2OwQm9UXVsl3DxmmoXQeB
JLCj0zKQ2oU6xBeTbk7gcfVIOzityG4csqnlFggv2lHTTB/7DLd0iqPmoak7o8a9VYIekIEzQLZJ
wVtB/NEIGMwxUE0B1MJVWaXT/SgZOIAYp1+1OeFYcQiosqDjD+q4y6F9wCJ0UhIGLEfh8yOMvL7V
rcInNi8cIO4ptjcfyGwfWxmzqRVX/e+iUigeUasNqM2E3t46U21tOyFAQCTAsTfEywB4acoMmLKX
RmswQ1gHvba4LgWJQFOT61uzaHFXGXadbiZfZOdRKCZ6FvyaLAAIWdU6AQ+9g9tnDPTLdKqbi7LW
lG2aV2xiQppstvATlY1lD+TxZn17q7JBuBkiS4ULjKot7nq5JnQO0Io/M6ViO3+LmmZ6qdHGrcxx
8lYpkQdtWa6JAiFyHQBIL/J81U+IyshswKvUx4p9FtWtIIjA7zejRZ6iB4KKvLPOEhkMETWAXFvi
ZOpV0wXcC6iEUmGAgUBUkQEY3ulmHRO0RGDNIPRq25qEPStAWSGDgM/RCFFwRd2LdRE0IGZCGVQg
tOrGutYg4RDsWDc/mr5pn/p26i99pLhnJQzighwVJ77vSmjGQRN27JpUqroyC7I3WiEB4KQerizo
RuqwAvUF80WBpsEUvIGIYWkv+mg2r2Nqs3mRkXTbOKXHVN1Pzw3A0wc9GNhB0DJ7XeaMo9osCQyr
dYt0orAGRUqcLREK9OUzT/jnAI8yrPlAMVSZZg9KWWVncOHD64KUqd9kWmPTG4Ybp/aYt4S1fsOv
0kFsg/n1vHG8JbhJrol56F5BgDnEMHXKE2Ad5dC3hf69TTVSN0XrA/4IqW2S3A0/Un9oYfRTTQk6
iQidimpNv01yA57TSGKkqbX9Lky8+17MsSgGkTFODZOik2a0gXtb8OYN7aZtzZfJGI2VSLkgRwzJ
LsnoYTgB0c0YONMrZHLNTT1DHuuJaSWcLpsxCpE61NKU4AggYTrWiVURBDM9ibkdpDOQPwkSzaAh
96MlfEth1roaU/7c11+KORKM0AsNazr5R21xy3zmp5rBhIzM3OLvSeUK53x1SFHHbpICfhWRnGhd
xI5g68NI0tg+hSi2cvzG34GH1fYOwfHfSZnI9o7R2NeV4nU7GRfqXW8l2pbGXbyNDU9H1Ut68j7s
24zzV8Aks0wtvmWF1PVdXmsJ86xWCc9s3RbBpmw79eBNhLuGw1jt2pZAHwG7cjfqzveqa0EXK+Rn
jsLbJnnMZ4y5+5acSGWT6MRuZlCnzmOIwiye7cHbCjE0BFq0RAp5udFsc2HKXZf5b50sYJrbYWKs
ZJV1xLClhNDgnAyrb9boFBSrFOa7Jr21Sl4PYV/5uKcYsYdn1Oq+ymoe/+zNDDVlOtc1ohLXRY9r
tKh8WBJJqV+iXbsziCxYGaFZwl1VPOBVME4Z/G/zzPYao24LDEn0KrikBtq3Y7CSyIXfkBgzk3XU
uF2HZmHuFd0DC5kF/drOGdNpGwFU5EtyngJFJUnbUi6Smb1D5PSBSALlMi36B1/txFpF7XvoSk3/
bsnI30RG/LsCAXUWN/mjXUCQN5jIsXUaow+pJlN5MJRIeWEHVAVTD4QrYzr3lI5htCOyaROBcAlM
p/1ec4Hr2tCy61AxtTMnL70Hq+2ry4nP52b2d8psvKeY9JtGGbqHclKDn04Yx4fRHKaDIIN+p5OO
tmHEwte3HYJpjFqGez2p5T4j0m2NyR5ckzLo4jLrO7JwM9vfDjrMukRWzVrq2v00tUwUJd5Y8FXW
ZZ7a/gXR2DH7j5l+HjE3gY9bZaSYmNXwJlNY9eu+HoP5lgENWCnG4GFWw0leGElvM6ORrKEU4JNt
bybXZS3qS6scmP36Wte6kzM438AAtuQWiFD/GQhV21ld5V90U0F8qyG+gTF57OrII6zTxNs6+epm
VER6F8U5Mw30IluYYfKm8qr2jWyw/tyX4W9LFioJV6F4mAA7ElDnGflZ78+wN2sqUPZH9lUyx3aW
nsrOOyzL8dIrWVKssyQo5292ucrbDhosympujELaABR8ZUspzb4TaDt1awj68UY1wNZa5OGugkg6
uzasr8fSty+mMQ9/GFYe7TE5W+BJ02Rjh8F4Njjpb/bwWd/Apb6IqbsXLQ6T3dBY6oYYs7fEtJs1
Mgwiac0kuB51wcjXmPEVoqtQnWrjjgyNCRSmLjFAxNXK0KyEaE6dsmgEBl3bfiZftdPPwAOfu86d
aFhDUZbhNjYbymggRbWT/5e181iSHVmu7a/QOAcNOgAzkoNE6szK0nICK3EKWkQACIiv58q+1/jI
O+GjGYfdfU51VRYQ4b59+17KJLo0dadsYeDdQwJo3yozDs45HMltSBHDam7x3UhNoOjcyI1dJA1P
lLng5NLuwmZ5bVJdqNAmbDSpVnlQtZvkutvbiBn+YVb8cc2RTClHzZsBgXY7gQwmVbQzqqewdStW
ICA8J3zfP0Nb6UMWJ8Yqt3MBu6v1dyRFVAdZipB6d6i3QNSxufdj+y79xvloMy+AY7qA7kQdX6k4
m/bs1oGYgMC5q9q4O4OnTPa5XuqbYbKaveo11MR4JhEZT3yU+0N4GbTjPqumb89erwihwgqwCnse
qYSFClKcOd7MXpY0A2m6IYAO3CURUpxSTXIpBih4AQiyiKmDOPhOW78EIzjFMvDNs8m3sCk7Qkrn
jIoYOkcaTXWpLlaa9HSw4H2l2/Ubd2rSda3gglENFI/5zHeAci4OrNDAW2xgqrzCJqCPnUgWrDpw
fpugSYIX2Ys+J6DPYsfbM/sbFY/LbUnxAapEuL8LugKY41QRt+5McfekiZiLAnPyfxJYvfvGFioq
fNPFSSZSrAnptM08/60ZxiDSJvkTbmj8XrN/tgTCOCTaxi5naiiGtWRr+ilMuPVS2HOwugf/NDem
tW6bMD+NpVPv+fGWLRS965Co949mbWFrgUzx1ZApp2pWvhQdA+1Nbt2OSxdCZnTrfu9l3S8Wg0+v
8DRhZyMkFbmEP2OcZpsKVBk0E2vYd8QkbiAI80ENnXmhE16wwbNSWSjpbeeCEyoYuvlWD5xuczs1
0Uju0AOtVPgw2wZEyTydNoMxZuva5BfE1oO/rks4Vspe7K2KBRsYLvFV9bUn8ewh3KipNg/kEfsb
B3g5vHMSckNr9h7LgJaeU4gmbzY0Gdg8fQ9t16QbeOQzjh8teBN857F2pCYkdWD046iGjTW7MqIA
U962J81/q2MeKzt05Es+Tfg2OMhXOs1+k2TuI92TE5eOgIPZUiqJA7brXV4PetcA19yMOZvBtT3l
q4QQ1Iu2FVy7sWt/UwhVb2WRJScuSvHcyL44GB7YnoLcxZVFrMBuSeIYzqeie1wgWaR2AP4sLOPI
KRd3B9NlvsR81d1kEl9MbUC6ZoANMl76OWoH8JGsGo33zGj58JvUgFJhLz/AN/21YTJiq9pwuctm
xj+6rr4rUDb3fqmNTasa/zlYqnjfUn6fJOrvKlhoJqYqJu57Wqg6nCDbujk7UizLepDVyuRmKd34
XqtarTVI63NFeUKVT37vzdBYzoMFMGsLqTg+JHJRrAN6+pmdZroKOo0D0Aq18eX4Nro+a3Vdjdik
RMCgUnT7nguK1L1sOMWMFFbZLMTFH5mwDrIObjoTrDhQTRhGkAvggVSJ3s8WloO6cjuei7reWQrJ
yk909mZXfEy18MQd6odLtsHwEYM0WnENVO+t73XbWlUPSrtk6s3hbiK3ax3AC7uQ/gc0vRntOz+V
d01QmT5hiZN7NJt06NYyMcEJTgQ+b3sZvPhXLP0isrdgaEAl5j3phssfOrA3YkHfi66sfgG6ZATN
iXUmJpMcvYG8UV82aVT604cJefkQsAa+KeScRY5dBZB/jfqJaXSy7hFyiPZvC4C4k2YpSGfn2TNY
QzJ4lRO/lxte9s/ZTq9ZiBgkuP3+xELYSGXluLF6+tjB6bIjQtd9gQsPrWSpN1khFO9q70+rkqpo
M6REWZRD6T0pW9nHpua0cmvy/iY5PFjLZGzL7Iuo44Uzr2l3hTvf0R6JPY23hvJIesNQNq95mty6
leZJVt1Id+ZPr30H86ro0MB459rgoWDyfLJzw35IXYAFvjNUL0ol7l3cK5MoXjmtdKvyTZooXO6F
5R8RTqxL5tEgN6aI8R6Fbx1MOCd1T7HLHD+IywaevJ1si8afT3FaZOuRmJbnCrnhxqQ0/cmHHB3J
ILhK93NIdGd3UzT5M59Zti7d9qfsLYmcFA6bsfIZSDf9y9wHjxRkd2QJ0DZb9mcWlk99VecHzLwi
qoyx1sBVAtrcmKtmGlEhZudCr0LkZwJrlPMlHvN6s4xLeQAJ31grYYr8ZsiM7myw04PeUE9AZIL5
Q0zEZ46eghuTZ2AxJrWWDXzFLjyHQ+4SdWqIY67jgb/jEbk8zD4UWJi/CbDuTR4O6YsVpmszD84w
i5xN3/tvvuc9u64HfZ3HdZ9ZjTr7Veo/IfVnkHPSfueTHghLMA74dRKIPwwkyQbVz5BceWFKjPCg
HbM5gs72t2Pdm3u3cfyIZoDU2dknOXassZ+svApL9tg694ZjAAYPgo1TZyQ8EpByNJyOxAH6efJZ
s2SLgNXCbgjdfaVackkgK27dgOxwIat0U1IHrX0DBkXdu3Nkyal6lWnoHwebee+Qemt04vyy2N28
EiKnaTCTo9l260Z1KfeoNW5rtvHOQ14Y94st82cn51PnNx2eAruWmyHsqQIM+1YEFp2i5/F6BRV5
YDUdJNXAt9c3KNuN20VU+LecW/5acnneyMU9DXFzFlZmnYk2xlxRa7Jqrcq4jZ35U89XQERLkeIJ
U0fNVJUkOBaaCmD59q8qFG6/R6GGMAKNSuJ0oJw1cyXi7Sf1bSn5ZqRXW6KZXfSE1Y9xB+nayrqf
yupkA4yM0ChflkoQ29KGcLjFWY4sCxFWfVZK5XCdiUjpOvvcNW6+KkIy/QttfTtcbXJqoTQDjnBN
bdAbDB8aNcWhBrWm+N71Qpr2pZr3ZqWyV1+gX+eyTm9bGorDODf2iVA5UOSgpSI/DNlEa9OjWOyj
3zHTta2ddLydheopLPmcSju4C2oYq8SdBkcZQh42bPq8ifhWpgyaazkw14XvD1vTDw/AHyeQnKQH
i4Kn2SSK/B6Daf5tEZzrtuYzTwRXoJHBB/X6K8HU3I89KVlk1lDr7X1dnhcz+eycGFhac5GVD2Ta
mE7Zct8t/lqY0y5LM8l4YsTt4YHFIBcYXIlr76W9VJEwQuJm62vd94Y9+NHJ6nCtZ076uXrQS3wM
AqPYixS6GSG16CHFspFOeOq54PprsDPe4KRe9GbhmV+llSLP3jkro7aPohpg+nV3ZOucrHi67zp+
+/U1ZNsqPDeqymXcaz3eJVihSMKG9D57WX1XFCGwgGnRj0Hio4hny1tS2y3c9U/V5p+Lg67vknYQ
+R6DEVmM7I3OItsGQvlfRMYem1lrgrRjMAY5j0pKmSabVVi2LxDXnkpmXqoXz6VbryUEDbKq6ndR
yD9JR2AloDaekNK6bmWeMy56Q2TWjVEnD4xYgLYu97Yyq4Ntq2rd2wzTFjmD3qzSl8kYfnMNXMfH
/dqGEw2QekAuKHa5DyM1WOoUkrg+09Ody9Hs1zXoiQkf7JWyDJ6sC4ubdDKNi0j59sFBbEi9P0mc
zBw9VRF5dRo+Lr2Z4iPiM7OYP0wxuR1LD6RASg8swPDoDXMdDRnR5XFYrUOFkjSm7T4rEtyxduWj
QRLsXJdD/yqDbt64aUy6QZeeC2nuhbm8sVVlbkYYNxtqvGE/JYBKdRmjPs3TTdti3rWmL+X2ewpJ
g3jdKlrK/NtXoT4uPfnCfqD2AbH/dZu95zI705+fvJm7P+7T9im2nJMUP55nvzamOjpmslbTLaXB
usgQQ/ywyE553uMKRpqnrxlNco/9usteaxjD3chxEVoFjOHsbYx7cXKnQB+DHs3PTqRzU9nNA1qu
t8Ky/lSgsK8UVI2uB+MWGKxBGxbgRFuM75nN6SKd/qZoGYd6/Z07N8euSd7RPhvAk58hdJggaaEs
4n1fKas6m5KWWmWWdUiV3Uejc1PEKlnrjOUWPdi3toHdPlGWup5N+UEO7GqEy2sVmt3KHVt4Jdal
JtcqGpilRcJtJc+Z7R6XJdkmySOhJieIDtZIXzsFHxz3N7HzZ+zKdoWtmmpvWPqbSQDudsvpT+KG
wy5tOCJm1/gtHGNv2b4k3VoeaHnqA06vnFHLUH6NcVMaRw2EztuxHpMjZC9XpB6+MFKzx9IrKOSd
YUWb/twaIdHLIoA3zcBvCvGyCfXR2eNPZzCaYsrp3Ke2fo6vr6oflg1DBEH7ZrVQhRND4+xpQwRa
HWd/ChbYDTlcZkWLXkkqCNr94gl9/49RklJtsFUq/dRel0V7b060v7ZXroqMNU1IjN7G0f470ri/
tlvrtyvDBx/7oFUTDgeYEEgiosSGpPtqJ+OvTE90PEMD0hHiYV0Xr7OVBZFbVjd1eMY/bsJNAi/V
8c4auiOhfPYeDEZcumz/DNR/pk3GmQA9TSVb45GbwTc0prs1sKwbvWhX2vNPJaHgTUJztYxpyYpO
ddJ8RHoeImFmcKvMkxj5o2z36j38isfrdWbL6TSYqr6d/OmBVZlN6vQ74Q6vIszEqhZ9+EPS5870
ufDAlq+YiX8nlSXW4zj/yYtuZVYegnQAnV11LKzNRKHBBgxU8mBKWu7WqQVDyemU+/FWBw2QiDjf
V60RE+dTpzdeZue70O5fxk6JaAYqyoyz5BhiTOJogk1iCmrUma+mxAw3cLcuTC2GRAVo0fk7Uhfa
2JU7ZaO8I+PIdWc4UDZ1vfH9FJBLX4EkKZ5Mz+Hz6S6Oh0Eibj96ns+ok/1T0OXeJq2HhW3T5UNa
4VeZFR922H0xY1w2RmC3kVVPQJmpckg4bx6HxT7n5o/lKoFM6uV7F1f1eQAbSK51DziqDt3niWJ9
43Tp0SIdb10HDDVyoKsPs/S8dds3+yrraZ3STDN6RhePc8ZGhiXLn2xSXtSW5mtLqjzx6YgOYAir
CL4yByE52pGw6/ZhSGmckj4W9JKzeqULfIhJkdoVLan55LAUnEqzuw8gf0WZ0G0E5LLY+4N+ARnR
kXSfxZslsLCienW/zaZieixdWbykGqK27abdYyCQ4tI0GW+Y/BGtPgX+oxi0uG+b4V2m7kz9EQCl
pUBY7qamj29obdzHysjMJ24C50EkDUWamO5jhgUk/qhga9uga/nFiDdz0XInAMHwWXOWx+boPMi2
Hjd/laohMCaQE1IP55Yr8GxlsHfcbm6enLkB/OXBpApAzBsE0q7oSmooSUN4P/pLcLJlzUlCEtUq
c7NPVlnrXUWRHPnLSJSBxRgLB4K9Y7IwM3r2kv0iq6dZZqAcLUffAwmVVIfEjIcDeX1pg/hN9rvR
G92NpjQ4+a3IIoO9hX1jxMW6sIaYLaQWPMHYbBeLp3dOcwNSnZO8cWJDsR26j3Ehe3PV9IxUYLQ1
a9Ae9sb0E3myClK1jcm2N9lQzRFBDKeysiEf5HZ4KWGwoATGA0snrM49pZZbn23YA+STkEopivne
HgQugMJk4Q5kEimNXs5FGZOZV+bOLcaE6T6VwDYLbf46Pb+vovacJ9epy7Vn9Awe1bCsp8p4lROz
gbEvFd0EQ/oxjB+F7yLbaQ7ONuL1AGWRDfm8Rl8wnknNQFia2HHmAcqpDjuv3A/2IPeWRjNAXfS9
dRYEy2lK+RD17KlDEo88ydhkEnvtcsWvu87Nnuqim4ExG+26HL3xbhRXycEdRdTFZU0hZWQv40Ay
5jJ34b09jk+oC+ZKMUZ3Oc9jWEk6Cy/TEiRnu++rbTyV+AnGUe10Jpf7AC6xpHAjJ6t1svhm6qf8
4E+Z8ykzQAxLHNpneFEgy3qXSVbrXi8FL013UC+vnGUCuJn6OvzO2so9ZW4MxMeJg5Uc/eon7lyi
gXRlUSDiIwEeYCxm/DXKuDj4oWcfetkth9Ee3DNx0otHMGBefY+8Vrf84daNUmkuL77uSW8q+waG
Xmc+iKYvP9zCdo7TWNOdpnH76gaj88WQzMcDE1fkhIspwt7FXYFiCsZ6mdMblE9w6EliX+oAHKnn
mBUKso+YmrEBe7bradoxBUs3bSZYnyu67qCGEjlv1sGOKbTzqirTutP8Ug52X/cnRXXzVFDJP4Qy
Vz+JtmfB5nzmrM3K7K/DNvz4FhaXrMc6Y41AExdjSO8mRLNf10irnbUgt0YTOfI60nGB8F3GIYi1
vCiJi5EGSn4/xPRzHDPYq/NtPmBLWFlDI46LLvLL1IrlxwEKxjuiSPPU7fCpTEl/0dThvphNTsYC
vF6SxO4fnvrhrBO3Ai3QBA+L7rsocHjgmTJVkGJyfL7viZ2mN0oFNTCAhRbfaojbXTGhdVnTavop
3c0i5XsYU79bA/hR59GZ0ru+hiAsusRYVxlohtztt7mZM7JDDA12kp8Tb44j8L/JKfgcXL/aWx3C
dTYM17iBarEMBGrb/vD9qaXcq5v5T1ziDWVayLA0qZNPbYjxYJqOeBJgpTsiZtxxbdvdxLyGg5eB
NBofaoBvah6AEBmwCeRvzpNr5XV3yQW/TGxxbvDpMWu9Zyhaf9qZP/42oQYWk8cIbNDo7nolOOjl
lPxOvls8ZH0l1mJwGPvF8XgMU169UjVMciwn31YuZW7CdX8u3Y4NHBDLpe+oQ+m7WCemwpevS8Pl
E5ZfaSKS7qrclHvDlmM0SkU8awhnDtLBZsTlvomnuUFVMtgbaMaATfcA9EhVvhQtN2dYuDwlZvxY
Qk5+XtScsKaBqtFsqq7yv90EQERn8NWTcSqPoc05nP8FkLMK61x7vRlBvuyxnmHjgWJofppGmFxa
oRkzFRlEAbMVt4PjEnEi1bvRK6lWOR0KZ2K6eH/cqtSst6Gz5PkVbBNk4n60qNGSMYE11TI1uWuw
5W2Hzk4fu67FIpABUJMQCVHoao76q3F728Hd2jqab8cYEojH7Kuu08CzN0YhadVF45zqIE4/84Ih
pJmWrxBbjVXNSWAAFuq8bC2tWn6IxG9eRz6TjfAmbgf2iwlWwwI0a2w1q8yoi51Mu8+xUAmjUPWR
BWLasTvd3RVy7CJKcJhCJFdeStd3XkTRd3s3myumcA7S1NRS6XfeTH+jrK3ZxP1G6BKnh1eOUbVc
qXlJyjzcopiVzfxhe7O/m80x3jLFCWidgUaLfHbWdW4VuPGZFy/hOG3DwGBePIb9TbcU8DUnZkNJ
TASzNTpACRnc/LQx/rqxlGE0YPxZZSU7LUsYpGCxJ4QuMykAeHu6WvWOk+xsx+WhzGpv7Xfhi5cF
vAncz+V76ih120zBt9+b6myPCYdCV5vcLHb5zJmvN6mP5tk/mYRAPbpzi1SgGucQDxCI3FQUpxmN
7FzbTM37WhsAftRvVfkVQVR9dR7HXFLe5mRyjmP/OOLPZK7ujS/eFOcMOE3mG0SEs5BcINQ4ddPd
LHYxg9Sy6QRjXn2/JIbPJpnq1nPVO4+/OCztPK3p2Kr9VHXmexHE+jinI+NkgXep6xPzOVcGTs6i
faAcayNQiRWfX2rcjl4Hv0cEYo1DzaLxKwvGjJhhs7jPVgRa0lcnHT9+jqVTucvHkIwLhiDf4bVQ
9UakTbPpA0W/1rbhBdN/vu0F1bTBdDuK/fInDdpgp0NEqzQ1q71jAhnmMu5OPtdQw6RttE+6GfNz
O7n2Q2bP7mFqphhGffwWx729m9LCOE/pYH/GUvGPsp/PhdDeIWVNe+eaWXooVKN2baOTh2JCF1jp
0TMumdRj5GpHf0MrnBt+NvcxnGxJ3rBe8NekWbsT8cIYX+nvwBkwEdPt3yXAvVsmy4F19hKRR7PH
REqC0Tu6mH3addUN6rNo4olf4UAfUYbhdzFYQNY7178jpxNjfmG8DclcnnvJWNJ27WojYwQnQ+j+
aLK8t0P1my9LbgzrpKrrqF/65c1JAEamlXAix527x0qF6kmOldqOynEPRHLaMNXy8j0b6y2Ot5VW
DZg5FkvcDJeFYQ4PCOnI4J3jgrVU8jaerGKT2T6YGwbafO0GAEpfpRyHln3LAOgnYV63cXUGACiV
OIGrA4Pw9RjM6cpduvrYLgQgpaOpn3Q5y42h5+wpWzCNicQevgM0KkS3RR3l3HobMcf8Y5IxgaCG
aFbe5L7wV7ujx527J9n5O8VFyefZ650fZ+XnQi7e8+gW/ZaDIT6rQaenGvsngRNOCDGStYfZKvpP
C1/Fh+F2gc+b08XrSpsvAz/Vjk/XfYjBDj0C4JbpqlVDtgFWJtcxBKBkMuRmrqv4ZGmixuzenh9Z
lJzJkHOdtZjL+l5ZLVYo8LVX+HqQ3yZh4O2JQ6P2BmJ6xLgwPSyebNb5NPdrDTHlpmMo9UqrTIeZ
uk71bUwpK3dxSx/Uggzbh4Pdn3NLz7d00M/CqeYdYaoe8cHJIM+JNT63C32tLRcZaSf41JlnnxR5
2LhgEJYZPBaMInFFsm34QIbOh5c330Gc5EgBGfoqYQ3IFn47/pr2wuinqIaZQ7Xu1/SqNQf+FWVU
9eaXLWJnVzVefnDbsGW1jZFhDII5cWSUdfakiIHnX5dlY+xnLyn2AdDLi5HWH8Y44wFdyKjb+2HW
nKtsxhcVsOko2i5nstzWzF+9e6fwszsrbphwiUzdz90yPWWCkLqWaR0rd0zM06oYd0VuQM8K8ggn
lrf3WkYnxTU7ckdqYnIqAy9dMxR11k7C4UDoqJYX/MvPs+E1O+W25aEmNzPS9cIi9+K9e1hXIFxq
580LsKPkqU634RS/+OX0lRHety6qyt1giGAZsOGRUrETPzRFsDe9y7hguPCz9sPwq+wiA1U/eMrn
ogzUGvOKtYCzSuE1kVGP6z1hdrHyS+N2KeEKVq7z1XIgR9zuv3ngb3tvl8h70+n6i9033cVnO3EZ
/GQTC9yJUAXDG7OcvzrLqtdWqxF7uzzg7hpqblt0u7IStDg1oMnvUJLEtuoFbqp0cX3wX2a3nTJJ
Lh86xab3MIF2IW48Nq3edNeUEdU/oTtmLIw1pl//0ecIvLW7Ir2TOCDe86xZfu25qZ9sEyOG6Afr
AWNHwUE01OjthlgZic5fPaNzcNTnQD0tTI5rTPe4NA17Hw9GezRCOsBN7dnlfV9OeInQbCVjv1jI
r9BmPxa7TrtpMWHtLUaw+LQzwrIbN8EeXFoRPliuj7FxdzO7qYy4jPYuRZo7TKGd7ecm5nFOre5M
LjglJUCCuBurU1mO9hVbGzN2T5LxccB4t8PsxY01lvEmxJX4JM0GlN8wz/s2zpPIQms/p5mZRNgm
UHw0DY7PPGX1V0htDB5xk4RFiETrfAUACjmsLAMZsViM8HacKMRHUNK7ELPdj2TGSjsOynm+0kE7
ndUv0nf/onSjhUSDGeZrz5f2ji0CMzilAcynqKS3uCnmDgAEC5cZbhvfu8+gWdPKL9juiuy3Q8a/
DG6e5evE18GvqAMsagO+nZiJ6C6uFv9isolDPZXVj2Nl2+Tfh6iSfT5/hThTj43BOmFbIB9qj3Uc
8FL5s8Y4hSClx1OvWowQcdj4W1sRsGUBB+IHwQFszKG66XCuIsXn2A2SUjwIs8JSYmh7lU+4+ahU
zF1ryzfEx3SHesoXTbCQL6n+IVOk+grNqb/Qg8fPFbrWLpRLc2yWYuI+y2hKWh5Qlfnzno7Ijiyn
UsdwqDPQ8Hb6smQL+IZO99xDFmGaqZ8c/abojlqNLAOIHC/HZHt6FxRVcqnjOvzUGlVP+V28EdWk
9mlBNdPoZgJewYTjuIza3rOyoSleARjPIS1aOuOhnIpkyZGHA/muPHfZTJyFKz/PprPIWFSkIvLT
vUf5ADCB6aZjZTiNUq//09vGlEVu1zRvyNXVw9Rh+2gyIz5J4o82wmHWu1hJ9tjXw3ieBsyUhIqy
M1PRkzi9DpmBlf4DhNXH1JQx2LaceVxlvWOkGfKo4DIMHBXvccw2u3qMrUPfChxcbuLAL05899FJ
Anmecczx7KsikrxHaDteyKvORCuNfZR8A/r7SITwKy95foldzKc0ydVLH5I4sLJHf0a/Cbp0Ew7O
eAvUMflI+O9RHmi64pzLs2ljYjzmbDhaVZBvOiKCN22YtGuyJ5Oo9FA1EpLZSLTizEWvf/SwtsNZ
BZThJpn86kBm0A/k4z7BuB1ZxjyctLWwvQ56+1CHQbfNlnD6FV7MuxByg+64ftqo4SpnuDpC0zA6
zU5Kly/JhnUczuUuK5Fqkvm1C1h9Rx/+Xsxh2GgHZ6XpJHMKM7w39q4vP1Ib8jxIznqDcQckAqYU
2JLIdHxqCSseQk4/o7e0q6Rg/DkIna7zMUt3kjfwYuYL20aD2b8xMi43TcFG6EKzejDnwD+WbZDj
JIjrj6Io37VlInSmnCGuYKkDVuq7YTQLqzEuLENiG6MWP+9DwQYDK/Qlr/LsCa/APQKsxk8GXgdX
Bn/bNf2/Rqvt/jSXT4jX/0hWu/5/vpt2ZoEp7bt//+s/J3+a9Wf/+d/+YVOjQs33oErmhz/dUPb/
/q9/2zu8/sn/3//4T3/++ipPc/vn3/4ZA3PdX79akjX1f8Wfuawn/ieY6frl//7Xrt//v/1z9Fl9
NT8Za7N/+2JXBvf1b/ydl2YCOHMs2/a46EPninf5Oy7NtP/FcUDkEcgnhAUg8j9xaZYLYg1Vmhhm
YQb2NX/s77S08F9QHkIRImA5jgtkTfxvaGnWdc3y/y3hMRSHuiYIWbeE7wubb/K/7/lxoVfLYLOy
BXGwO02yHNbssahNNtkVVFFHXcBTYxtKPbUt/GpkBaBM/4cFcOv6P/mHb8JhcOW4HlA5phH/8E3U
QZv1Bjz4fZmRZeHMZhnhhWHlsUlnMURtVprAiFv9BQUQr9zcj+a+0kFFfHFfZ8+E6/9PaT/BX9Fi
//V7Erh5PQuWncX0xHe9f9h9BUUxWWFQjPumBQq2MvJg9GkeJ7wAfSqrt4kQUJDRzVUPLyl0sLnT
emYoqqR2uCTjH2bSmCmeLUaa28Iwuox+tvbcz9GTya9nBfg37bwCSlz3QLZ2wlcGTVI/LW/l3OCb
sJPhmxhHNa9qSGj4pRynDvZ9AlllYiSGkZdqTt6w7jLpyOid8I17PTiXQl3X9tJfxw9Sdup4kLx7
txrjZJOV7CmuMSSM7MPhHPCPddHYetVU0Bmx4MjgYoagxWj6LeqYqQgmpIsErXfXeLhKseUsg1xx
Fjd6ZS9GK48FRssfEcQcKR1TIn4khWy4IeS96jZ9pRxwQUObjKs0Nixjy1CullFA3Ne1zGwk98Jc
jD8lvoxVo4V8Txx8pSuscEu8tdKKzba08sYFJzkM3iqumjej9dGUwi608sjrFiiSfNFrydfgoxgV
+wqUjCnfj5cMOsT60VYO+Sdmi/HdX1iNce154gAOpk/jOm8BgIwhZBOMJVOoTkxgrmuULc0czsUU
UPFOTxvVDOprYQuLZVvrWnwSrjy159yxsDJ3rWD9U3nKPYCpXuRdJ/FdRWGs0iqyKRNvRTwgeGZO
T8zijKe/5ujDexqPhruOk9g89Arj7nmcE/d9VAvWHVit6uy6qmCMUGP50r5tvZBYkPbYTo38Hm+1
863cyr3MRpmX68wZq2c3LZgGdhi2LZY8E5OyHBfgJQtN9mWIWrA7fjE0itu6HGGBM0Tk88cFdyKm
DgQZAatVeaKrm7yo4RfdrCibW3eV95UNr3iylq9Bjrh+B/x2FCED/1MccfhnwlSMT23v8zKEZmzs
PF/PamdrTDbr0e9qnuslr584zQy2imJcNXg3hV1EPY9fcsWiub37tHBLMo6YaxMgN2hQbkflz8ie
uhPDKWBA5q5RYHB09EbLeBSxGYxzVSk6qGTpH1t/YkkjLBlcYzgO5t/BVcsZIQ5f9hwg9G7Ij26a
g09rL9bLUIXOFvo7elw4Dd5/cHcmvXUj2bb+Kw93zkSQwSY4eHdweDr1kmXZkieELMvs22D/6+9H
Z6FgHftZyBo93ASyUEDaotgFY++91rco6VBsX3YUmc4dG4mMYf5UlAljllkBL8Iy/FkxeKT4jT+h
Ptp76fjKIu5F1EoxLq+6e46N4T7tGXd64gzB5NcaZemZXBZxNVbWS8ee1m3P+9C2rpA3jnSQDYTA
k3qIZnYiLiWppTF5Ty7dlNYfN6Iqt3OIHm7j8E4l4Pciv/gm6umqWcXuXCAkOSg7VqGod1Wbc9Cw
7m7dYrrzuuEy9brzJDRxTRhM4PFF23SkmaV3GFH2MrI2Jp6uoBV0VepkGycf8b5+6LN0WzndjnZW
celN6HVqNJ1wMlwUT/gzt4ggzO9dYk+PSjQXOMYCRWl8dNhn9zBNW1qXEa69cdjSg5/4OSnTn/G8
RRCHX1ayzy8c+6OKiBvHy793fZPxGjF0wLJxo1QeV1n03q60fVpx9MOypqUzIpjYtfFdPBgfRAXR
2WjQxi3+XaVGvSuBxDCHQjmJJvpLW5ivSarqO7MyyUKfnc+6yK4akd94OOQ2zdhlh7zqMxqmdRhU
CNAvSlhFJYbRMb9FMHpcKpwTmSm+LUQjW2YUzDZ+8LxCMYYQErezlaYXsdfrqz7n4cvGIkHfWD+E
tXPt63xvLDJFuFGxBURJYiCZ7rKt5a4DNvTkuivGM0cyYyB1PsgK3dzpuHgIW3nn0MxC//E8TN15
JNL6OzaPbGeGyfIUionIczuxdnFhAlLFHLhBwZgfpFMgO4/kh6LvVjwf9uVhvmdW027zUH1kurqf
i1oeosSp7iUCGouohK0Yd8gwKkY0yGWYF3+PevIBPRvXVG3u/Tkju90MecDKpsEjL/szf5pvNI4g
2oPFtsdCWyfL5zEdyOSji8CycimlBdyiuA9ZsfGdxTv02ZL7wiSDUKrueVmSa7dObyy7NPbx/KLa
b2bs7xvdXvka0U5ZzwdNYXipQll1x5EeG4uZRnw4mhdptW6jcYP7dXijGfymG5ksw9d5BtzvtYnE
4iwejCImF6687nGMfZlMrD15LeQlpWC7K8XQfgqLgXnYldn1lJeC5810lg3RxYhWKej3fkmctWGY
n4eoefKn6NJTd77F56Wz3UscW5d57qFLy5ldLgl63/Y8szBaevaTFNOlzijlljJdRbclnasl3qdU
QfE6OT4asfHQZPnliFN97iOKQ9t/NCfZHBKrHUvKlmjYCyIW9tTB9GuSrn3tavLRN2nSlZdpWO0d
k8BylrDDVHkPoZUhIRHupSVBeYFreIhlihWH6gKxPjoZOqCHGtv6oVlT3vN0+tDYY0n7dEEW0UUa
F2DnbEruK0nfiJQ/GhJpXBo90m04WxViBd7pYVD9jj6Au3MwQfF1d4qNw5jdQMnQW3eT0LeKdCM6
U8KoJRQKTx7I9MBs98l304AYdGTFSxbvWnM4NFZZUH77B74oCIkww0OYIG/x0+yKGd2yRp7nzxeD
oR/8CsV+seBbQrnHDokhk2HCu/cwWOJfuTD4z2TP8g7U7E03Cd974U5XaSjouhXFQGS65Xw0vTTf
azc5j1rbBu7jJd9mbGp9S89PLuNBLH25HW0VbS0WOi+zE0y5XnGwFo+eJeIwA21oaV1Zc8E3yRmr
IcBhPe6aKMRzoF3zhRO8cduioCmDmzmMnIdSRj1bF/W9MVqsKbK3YIrL6ZyS7eAuWXLI3PJirolG
ZLp+MbnGDdsx7zPTk1dGFRdt04cH2hxXYeQppCX9dMTKfcnyW95iR2xefJW2mykPb1TuoH1ifoOD
IFC6/UQ/bL/EEyVe5PuXImJtYB9KPwKlYOW0ZDQ46OtCvdczgACn/K51vp2Qo9gDWGibTVFeV0El
2aVFW4ldLO7rj0k5npmpu7EhGrqFNT+nBjBMJypu60Sn0BRqys7ICTcjuqDZHHd2xEwqvqRniFi9
p4HSfir5fDEtwAqRlt9mh15zZ9qHcW0aIdE+14V5U7d+/FhKerTMDrZeXeoLUVuwImbigYo4Yqis
MHswOxWdM1803eKc60xdIAbbGTZf87HIHjwmjfczugq2oZWuP+UMYeglN5MG64be+tVYqb9MwvOQ
8U+RpHcjXvM6QAGCxrOI0o5vdCblwUYLC4yhYvAfOIPnQWmrjeajWxXqKfWm5MmpskgHs9Dqpu1G
43sKvWCgQ8Abb/lJh/JA9vQh2e9kdlAis5rOGI/+MOMnCnuC8BL2W3gvcvRaenlEY148KobjB08a
I2N6anzoUPlXxnv5K4SH6aEJcyRldZ8jVLHy5VKOsqDHObf2lailh6+mBqUC6C4dWRqH0oq5lirO
tn7n2UiBDHbuKoeDiRjIlWdZZ6DUT7BUscXMMKscZjnWZ2Xlt3BzjFhi/uhGQCtG28U7j0tbX+Fo
zHlfPFgDm7BNPQY4tW7us6JDs+zZJPntm3Bqnu1pES+p4Ah8Xr3ksxmh4AgQnzIOqopCnJWpkd3M
TNtuUgK8KrgUeW5cF76CfdwpKubD0hMoinPLfxi6KQIDF9IwtSKZWRezapBUjUaBpHEAWFsiD4u5
nFNkyTN2sMkEt6Ojc+xl0Ths8gx/wU4hoqGiEaq79bO5XokVVmQFOjPUXdIzh9mX6DSYbIQ+xndD
zKwZbJFKxEoGz11F67k/72S8fLarEMGogKTyapY1erWsjPu7OWWKtdVsAunjeSXN0wXzD2TAepry
YB2hqW0ST8Z9C2EjjCWSVcbp235kjKgKlC21Z/S3udPE33jT+z6Q7APCoBANvVxByurXvmBdDFCQ
jwc4IsXrgrzI3njjtOYlm53LSlUURbhLFlIgkS+MGTqjzDQIQ+/Ksdigqh3TQOsMq0kf2fM1kUYD
s7pynKlPs9Y2dwWb4a+N7/Qah9ycGjd1KvNPpRUmtGmbAZVVWQDc2bkdJMCVLVnHG4XTqTiGphs+
FeOqVtcj8x0HQVLE+IQtdjAmNAr3SdwkX7M4sQBbVyEG5rzMJJOy0aZoqELlPI492rhdmPqVs8us
frjSOQ3yLXMOF25SJwpjr0NTMW5Gs7I8OiJz7l18DmKblxH1SDOg69qAxyi6ozE0U7Mt2C59FAmU
oSZ186/QB5ynuDbRBBlDhY8UKRNa0rHtm9cmUfAfDV2EX1o5zLzbZtR+z70xigMHBjeBtXO9Cvad
/IkVChW0oLzxES4Jm29ZPLE7GRzVvCAjCF+j3GStbeXIukebNuRrVODX3rZG65eQDRqyyYoxQryC
QaZ5jrAifvRpTAk08Y3PFxagWnmLm5sieJnI6TD6JbljgEInl1ILu4GntR6CuSPiwUnddkRfn2bP
kKkzH7n54F848TIDYciHkekFHs8njr+2nOHz1Jufml23fzdFfkbAv8WDebRIbMd2aN94rpIe7am3
PSQz6YfO4BU6CuIkz1OfBrWZoLz9D46iGDs7tmfb6jRbslkmYaHv0EcyBMy9mt0nZiXF9h8fxOUf
y3Y5BPink1OJ2E/1aVLqYzqVbPFpuXxGJJu9E2WyYup+7i1xwSgM2Q4r17Zo8Z0ANTs9NTOzN30M
XZvqqOicm75IxzO3T7J3sHC/9NY4lieF8jzpOI7rnp5R4gGFKJHKHE12q8SZJBUVZDrO5oaJRHdv
YD8DhuFhs4xnIEabiZr1m0znlKkZ+5ImyDwfMsifL/NbYuCPJ8azaXlK1/LY0pknCLAl7UAEeok+
8mp8VTOSR2aGrqteZgJaTcmetzAa2q3/bsn+5ik9ScT410GRjdm0VR3T804OitLYROTttcda+WJv
R+Ta28U0nFtWGJ8zdLDuWg19xqo6nI5xjJmhzpcLMB/WjZS5dw72vEZO3IzXOd5LavVCQm2ao3Hf
oLPb/fm3/c0jwhBfWdwx23JcdfKIQBkRQ9b1+ujkFhnxLrCIkPM68L2P/vkz7ysf67KpeLXUaTzK
mHSqtyqXZ54/snVwZKKy/oeJ1uvVJ+Ld9QGJKM8S1mloUjpiBy3apT5GrTT2bEynrYcn/p0Ha72H
b98sh3YtFRndZE+g53u7FBkyc+pW4WDwbbAt2u97gLWVAz7CTuyHhJL8o2RE+I9CVn+cm6Sd43FM
nNfyB+PwJ1hezga86PyhPC4urRJBPADItrRcBwZ/eoJ/XWcd6Ur4KQ4DA+mdougrIpb6KRPlMYnh
DaOEx6zpTNk7bM3fXEJbCR4HRbKV4/6YGPx0MgYgPeUNlj72Ksaw6BfzRzc0h7M59am/wtjEjB/+
8xXRYb11pefCuRGsCW/vm6+ais3qrI+WAS2tpRzdxBqP5TLiWfzzVfx17WEh9CwSLV0pTdc9AU86
KTr2Wqz9hdyoXt0spadr2xpdjgZkcMfsOKY4LGMNmK9Q0zsv23oiJw+o41qC6ChebaXEyQM65fSq
HJS2R9+yh60bgpwrxtbNAFaE9ZXv2/8wwG19OH2WWctyQQuYzJROUOnwEQrLIZjxWHaldShBiO1N
yH3HmT/9H8z9rpKXls799+50qvfzUO+/b+rX8p4Gxmt39Vyf/sn/H+d/jKT+/ar+Mv+7b5P/c/lc
Zm8HgPyVvweAyvxr/f4yYxO8upa/Bt39PQH0/L9QDLEL8GxX/D0aLCvqqf/7X/5fbHQYLbCS8bcE
C/O/J4DOXwzJ1qXUFcrnK+rY/2QCePKhIb5W8lsRUOVaKKdYPN++eTWNXSsc+mlntoNz57tTc9G5
Jr1/nRbj/qer8ptP8MnD//exlOv5NNQYap7ue5KJWITEK6edl+UxIwujvFrqmuphqKPbLLXMd7aM
vzs3z3WUyUfftX959L0Jy2Lp1bRcK40ZcGSnXpDVsLVB679zqJNV5cepeZ5rWizR3vpyv72MNoIy
jYSR9ocf+remoduvfTj3H73RMoGM5mF41aaqgh2Rttrb/fm6/u7gii0NUhnfksyZ3x6cYYyv58aY
oPaU5VF6DOg2JWP/GzC61RVjTk3WQKrO8B+kL38+9Mk36cd5+7YpHE7DEpz420NbkSkNVtsJikkK
O80tsqOssar9+SgnecXeehjmpMIXjsuzw47o7WFwVuYO1IMJhN6UnVdD11+qEWRSXTTWfbs+UlFS
1gys8jm7dTWaqabo5tuFSLnhnS3Gb86YsTDPk2/7Dkb8k+9H2NldOhVi2jUGujejcg1oh1X1Dnf3
x4/56UPx44zXfbswOXMATSeHiaxqYojBPbXUiMm4WGX+S0N21Ca1jfmL7buQX5eR2dq+W9zW3fBl
jT4CXenMdy7+yYbgx29i83uw6iiWI399+n7aENgR9mHm80Ane+0e6fZGn+xutC+MfopekhHpSsm2
6MOf7/jvrjKFC4sSt9xDF/v2oErBk6wZ9u9EmHJzfcqCGZvNPz8IN1A6EjvArwfxkTZldFFx2tbs
RLPVSsl69B88MCjTXVZ/wfrKQv/2VFpmQDEeNR4Y6ccXPW3GoENx/k5N+ZsLxt6TKo+CcpUtrHfx
p7tkuWPoDiApdhPix61W1CqtVfjvrOC/eRYkewlHKrafHnXU26O0Xj6wOQ3HXaeV3JlmNIybsk+q
h5mN69aZOuPgelAy/nyf1p968i5Iiw+diW7BZK05OTdQtN2QtJorOM4F4J6yAlDHmiOKTL6zjv+o
h0+OxZNgm5Reknt1GtKZNzVqNQ0xAQ4KLB6/xCuHFs5OYQS0gobeYjflYTIHOvkGDao8AGKWvpq6
1jexmYYQfbImgvpSmVn8zvP6m+vgsyP30XRREf6dKPPTPV5wnCQ0Obtd63TmeYHCbm9WPUJ024rf
udG/WX+4kXR0yIEXDsvQyZ3uBiTx1UTuDIyywJD1ge/Lx8QYzk0RXTojvUAn9XZFDZnOwIf65xv+
y8NM1eux2bVYYaWQ6uTtH/rQnE1kubvRc6JgsXBbVsp+r/D9ZTviUkbxQeEYSI/Uqtj6+ZVBNtJ6
hEiClTVkGlR1M29QTtD3X6LxIJWx+/NJWT8CEd48W1QbwudqsvenHXOaWjT21bIYtPV3WAkl+LUp
75tAsKfATAU6FN6eiq1vNV1YZjjZlCdbM/eS5Ih1C4eRO4pYbiLN0whpTczRuYWA3dpMjdtf5oVp
UfV2Q/USRkyIt71iMrrPc6aRmyLTmdykcWfbaLTRokDwGUhIS5KVsOFVoZnswxJtw8HGWwk1kjnT
RAe6gCggWyjmnirEJy9VDOhz3FuPRZ+bVmAlfIy3faHiaA8miO0bSNbeBG6vtPXQtgaUVAySKt16
ZYVv0h2sNL4ts7qaL5ayctVtM7mh3M0+MonNaKfxC1oLiM9qRmDC0HSujiXOGOgyE/QMPZnpPZ4f
GMSWiXWSEYDnF/flkIIxK/iFUDj2pQ00p1EDS0RNURkFNiyOfNNpN0LjzYD/RrVJRlx9ldW3pQDd
EqjebZ7zcOVTiiopRVB7HKiKG2ZCoeOlz2FHJ3oFB86vOirSKkhFrl9DE2fDrmfRFUcjsuP4jNFB
cpmSHTLCGe7pYhvrTHBuBpqym0xlNmIG5EH2tdUvUXXROFJXl45Xg0sCxgwMirvbGDK/rhhXguGC
XUamkj9YoE1UCmsd13BID9qpTbkZefOzs8EItTizQqP84spuQdoOTCQL6rL1v+JAN+MzsybIe1ct
RQKYIxTdOXW4dW1JRo5dVw+AlBwvTHci40H5MPjNkJL+Yhl3cGXoBqF9Zy8lp1INW8WcDplGy54j
yMwO6++kdD/ssRKCUq1U5D8jse/zQzt1LjOUXNFvHIA4QbjIGphUeT/3XVB2ZnjFrGgOL2ChCtrV
CwyMhovMqHJMbZCSQHWqC4nUm7ksy06/nWCt3WZ4QtpzzJWMPSVX8+PMWKw6V2XfzTu5ZG13UUFv
uCmooW0MS2aCacYz6s8ZthiIhnkEPKWMJusmgYFxOeU0k7dG3Jff2QPMn1ns4vKQOLF+iuYSd1ZT
4x/Y4G1ZHYMYCqJDixSZ3kBcJS9kt6YjmpW5e7YB9gJYWzfXm5BElO85KwCD67zO7xOXFio91SZF
t5GCiIXV0zV7B+WGC77LMGTQKLV6sWAIuLt2lczcLtOyFAzhrMqMt53s7b3vAHcJ6trRHU8E6Po+
EEobBAsPNqZyiwk/Vjxb5FDqlIuFVbAojMFk5Y1x3c153b94UYPIRE8+CEXf7euH2q3c6TGOSn03
AT0iBYxVkLUilkx7YFIiwDOw0yM4wMPuB+HMwgUH0hFnsu+dBbI7xrZL2+/CzxL2KS3bKM3hmvqR
9Xd77R/Jif93thV+6G3/332F8+f6+Y0M+cef/5eq2JF/+YouJh/mf8mJLesvX9r0Bkxh0mTiP/yr
mWA7a5tBmDSDpBSCouXfzQRL/GVbNOF9mqU+nQD3HzUTqDXfbtX4+TQs6FpIU/h0EU87++Wsh34e
svKWZpR1oYwKmR5IXSzmguhMJISBR+4TxtTxgaCLa5BB4Xxon+yk2uYESiZjddmLZzdvNsLrX+sJ
Magf5xvtnmesYPslX64nWX7RuD7DBGlOeBxnvliWyJiyThCca11M20g4YZAnJH2HBdIazPXPduoa
KFGMZDeihafjJ9DtFIUTaIZWWL5iGSCfj5L8EZrAgrHX+hbNM3ASRW2lohsddRf0j186doH7AtHl
ZpFQQ6P63hKNDoj9GoKu9Ul0GK3PFPov2CkRK2VefG3kcU4LYsg/w4crrqQG3ZS23SG7TW9d5R+x
RlwuxWVkt1uViTN/uRiy6IORL+rgIXvelK2Zb0U2GSTHRY+kLiOHrSde1Re/gj0xnsv84Flns+3D
H96nMfYrn2+o/dJnZb0vYsfeCI3kd5Lgp+gQbEJ8RkAuSsPYGh4e3zEBA02AcNUg67FeUiKchoDO
sCw3y4TvA0JKBYeqMo+lmYMj8jr5vTYwIEcLY+3QkPaj0RrPhbSZWKOiIRwXBWqBxQVZTPEt1egv
dMTguGslkhh7wdgsJpOgLVJxyEYx4IRWLzShFMkAlb9rklSf09FAneIiP2ttZ9xioIEED4b1CjQ7
/Cssv1vfbK0gHHTzEXJHetMr7R2WyZ62GdSOy2TAqsU04zHCEQ7OP/865AIWSJpX+w6rZYBZpCd5
fcgfKfbNHR+m4ppvJpjluvmS84HalHOZEp6Ok1cyC9sVRGKYtmkG/ew9lXmkuYyqCpzGt3YpsMQA
/xoCkNy55+axa9FRdN7ZA/unxp2Onu/d0fstAz4M4a6xKxEMNDXuw8xbDUH+A526bG8X4DBCemHg
KEt7q8ZRYyNKwlsB/n+v49lGrThGT3J0vF0H4HDblKbZBa3jL1tR9Mlz70bebh7Wh7zP7AuvKRmz
55inJMLaHYbf6jzVpXfGrDvnGmjIPgywNropIlxws30ZpoWCPdROm9gilglVCbdvzOoN2RGkMkXe
sGNMDViibZvhe+gnw1XhyjGB6AkPPsM5tzO1GEE47BNzvx9GVBhmtoTgHKb4xuBGomVt460yEKVm
CZa7bKnSreUb3l7T/wfVZ+tN7rklFJQi3tsV4LY8XMCO2jOIszZrQJcyq/TNBRu96PTBQoR4YeoJ
cCu7VHa2MwkONFrHADNxtuc6iE3pLqQKxCvRGVz2VmG9h2MLbUYYybSZegTyXYRFnrKgRCBQmwFh
LCGZmxiVswF+O5EOD+WESSgZ5CfXQL/bmf7MhopVrJ3cz1kHbnCqTI8pYfLdsyO97YaxB+TI6Rj9
fFO2fMVtg1B4yJL2dezxJoNOIIoZyyD7ID+lpPZxESSuOswV4T2Ypxvw47k8a312CU4PvJddN+yq
ITR3yuezH4cM3cuq5D3xkHm0UbQQdoOgtm94fylGB/RgaKZxkj6PhsNOlFyM84jT3WRGO+8VBKyj
FebDWdEvTwrcZZDafsTWYsHwOrUECYzMHGlXV7sW1PtxsHCksaGJ3yn6TrqYPz4dPgMZi7JsnUWe
DCqMss6aUbblrefLiwLsI7TLQNRq6xuoY11EQJUZnv25JvtlPE4ZxnjEpSlvM1eWpwfNxjoTzTSZ
t3YFw6EhsIlqIUu/dSNXBrJboe8FHG3vTvI+ydj9Z50NOu4U167CfCP5biuPD/PPJehMBcND4cnb
Nku/GEn62EhS3qdOvtM5OCmo1+Mw4oUPTRuF/79OIH4+TgibrWq8xr+FMLKZ/RcRvzMC/eW7//YA
3kktTYRFBbKAA2h5lYJjse/S4p3x50nvaT0HWpDrxI7GAP2Zk6bAyIjLQHeublHWBfFwYVNnTfad
sL/X8Ttd7V/PhtaWv44kPabw4nQoknK/lh7f8Z3yuz2yq3s/mZ8wgX7989N30oDgjNB+uIIRBZsz
m/99e1c8v0+SQsbJndV9kMunKCKppX+Jm/KdN+v0dGzPQaBDv87yXDqRlvX2ONj6NYjBKLn18tWQ
8mwk95n93pu03uGfmhuKg/hMNl0Pwxr35zSbcbDbKGTDGt0SzbjBF4lPAjjxXZJfIrw+L/BxKSfF
lP7pz9dQrhfp7XH5Oiscxywc/PvjDf+pKZZQPc1LnKa3Ey6KTYcj96qVGRSQyQNAK8J+V1DObfRQ
gc6sfdzarpBfgFJRMRGnaokR+TNpsFRRqXNXlOjCZuG+TpGT3CaVj7gcAeWhlIgIzcGpcYuzEGuS
UNnYAt8F7M82gw48kJyMnqj2HaS5g9ltBlsve7cISVS2nPH6z6d9+ujQmXNoWXtM0dY9/6kWoEYl
hsiFX7FKr2JJctz3bsJRjk3sz8fhgVyfjrcXmH4VAx7+MeEnnXZEU1emIjIa78ZDlYdsrzRREWfJ
sbPS6VhN8I1zPsuPVqrxzvPuHkad0kUjjy/k2qGCLckHvWJnHA1gaSYw0TgU/GRfJ/GLQ+V4y8Ss
P49zLN97d7SehCCItZ9MJbdNkthn8EPCS4/tJtXBaF2LhJAKveLiWjXiAtaOuogavC4wJ3RlnTkC
rDiM2PF6qLriY+zDT5lhJiF8l0CfgDYfFvK8CbmVNbJ0Z2CXnqpp344gJKdRZoC424dlagEb6ULj
0xr4HLuBXy3jeYYdey81pi9riIFBq/qpnnznMNRWAU/C5ydY4DITERO0HbUoGyc3njeADDQ2kbVU
jot8k/pzc0CyGyNxhCvpyqG6ATLRfPAyUe3KUqsvbtbrOfDqML501dI82OgZr2K7cM89NyJTSsMB
zrAp49+I7a8Jd/VcOSXgz3HIDk6uvG8a7AwWF09so3oUu4mqJ5iVGe3wBQoQeuwpjEiO+1bNL8Ua
S6LL4QlOjo1qlARmP7fcIJ/j5tAmvQLIEX8QVv0YreAOqSd3n66xRiOJIRfRCgbrmiFztvSVhn3V
5Fyp0K6vENCXu85F3AUKVmM6IO0Isot/VeX2ct0kWAo7p0k3fdHya7Zzc2yiuj70EAnYYiLMoFbr
j9WAf8CsJdpHrJI4eAzyXPxOeFeNneUkfyDT9VWu7hjBcIB0stIj0LRP9Kha/OkpVCqJNxBJFWDw
RnVnZgFx28zh0pntKC5bd3Q2We4s53xd/INDiMQecnNNQYl/rSl9I90bulb2a9o7V+wOMYusfoBc
ZNWHde7MI9Pbrx57TlCrCkAHptrHErE12l7SlGfmT5dLiBY0H/zlQyVJIO6LcsRzo76Cz2sDQtbc
vfZZbGRMpB0X2rjpunm5y0YnCwAtx0ezJAJSVZO8QSZuck89eUOF5J6lnpZ74C56A9eFbV7UgKVy
+Gs+gzosLMN+1i7Mb+BucAS84jvaKWtTQ7EOit4bd3E4uRfsgNTZYrY5+U0xToliXqXgMTc4XQgx
72xnr1N7OCt5fD9MPVwrAmG0vGsHzPWiJ4rJxEwZuCFsfeqIepcvJL37ngLgm2mUWLPTB2ZkPSMz
LndgexP28jUaI0GahRkZFpu8tDhQrEevkLjajaywVDrAXFBxw8hbUMkqkPdAPsRd5S7osquoO4uj
vrom4qg5y+x4gGUyO8eMEeYZG8n5sl1MNqo0S89Mt4z4w+TmmBWsi6V1AabMPUJ5m7zObSmJKOHb
NV74zUq3MaFDIf8VZNbkG5i/lCB1BZ3ALUxKPKThjbbdLfP989CgU/BcuA8UPdfsTqIgDEHREGIV
XWJgpNq0y2ofcQc3KgXJUn5Uo7P1C3cXTdBbsVMmKz/gG9/O+066HbA8v7K/WBGEfU8PD5AS1vhQ
MAx2XOX7WEP/WZI4PCYFJjhTz2CLMg/g5piSc0jr5VhUYX2AgtRd9cTPBvkIvHHMUSLBNwdQZ3T5
cNfSD5zpj27BNKtbijjqTLu1QUSCX0q0K69mA06k7NZwF4l3qSfgChxx9IPksubHtcM2dx3MO1My
1WBLZ+cDuBsw8nN/NUfCPWsJDt5BwRbPhouxnPQmvatZZg9kujf4YWC3kmfFezr4ZNi7K7EzL+o9
mnmiUSmSN6rOqltzpLIuEpkfIUy7V8PgLPu4ab4tKWkQfmoY5zIRFAnJaiwwK/+8r8LH3vG/zLl4
wlpSBUB0FAkmSbJ3BtyAwGxfrEH0zJTsJRg7xWKZ5dnXaS70cSqL6s5sxuGVwCyA+XReyfBye7BS
NHAvWBabs06H2bVXm/VNVNFXGbM0OdC5/2D2HoSZJZ9olBr3zmiit4oib1/1TnJGyScCvXZfetIv
DvGC3MZgJLLv5UxeQAvNh1kGSLrG8J/wv7a7Ko0KDORzDU1iip4Yd3g7UCTjJkSZeTu6htolddgE
ckabu+B0vp5BDAZTDeQO51NsBBGEyU1p1N7HsXYhZlShPmri7nhCWe8CR8ETzI2iezTnzLE2iTJG
lnu+D5u5m16kyxXLReseRS+ze79KiZkhHDuhog/F+ULk7nWXQwSkVqIh440vGjryx2yhbGvTxj7Q
t/kA/QYWoDUP2KGI6TPj8bWssAwDVPPP2xT7/kST6cruB/hi7GgCpEM00dL4tfZTHnGAtnjNSsYr
cWltCwwfAR/S5Hby5NeK0dU3axiNrdShvqEbX31N9eKQruUaydawCLjxUmmxfDv5oZCDJkaPCRWQ
8fRiwrnK3WUf0VfpSz/Zhdy1zK6cbeESdh8rd+bakQV0yECJWRu+5A2hKT0pfFYa3c7+sJrEtVj2
sF66axzEOGRKmQe6I3uiYax4yHWFg6eIXyjHVyNxQ3SwYX8e28q8qqroq+AktkWvaUjNNKQw+YVt
0TNu1nwhsT/e2zYdqiaBRzghbCHfEAfYXekxd207R1ybSZdfKBHFO6GcWZFVWPgbYfc1druCQFQj
9qKtZvxxW4VuseGZp82f9xgOwqa+RjXSHJTK1gg4Ee11L3QgJVNWEu6At7PFhQhNN6ZqY360Y30R
cxddCLdSBEsYBhTpytybbLw3wxCPW6wh7Q4c9Xe0le1z7Jiv4/rv6LTATlV3HusO4nRrKP/KicZn
ArXwk+CfZZgIxgC0af5Kf9pkX6F4WaV4YRT4XI3SeB48x9pj/erhRwrr4+yuIVpOSbQOyX/tNUEa
tGrDYdzmmMmODEMYZ3Z4jQjVxOuc1Br662wAu7bgXoqB/Jy2ZLuhh/m2z8VzVFVMceKo/WrK5ZWQ
WuOs7k2A9LYxzYEgovBiVWzu3IJGJTbor+jAOWdMKxgtY4Niquv5ZJIkBlULup0k0WjlMYHMNupK
HfzBvRkjrDa0gjthM9/51EaPTMp2iakG4IOw44hanm7smdYCcanfjWJ5bQ0D+28P3hZxEFEeVjxe
sPOo9gU6GUorwI5zNfZbDcw8qF0PWKpLJhmjmGbHvNK4Sv+HszPrjZu5tvYvIsDizNtu9qyprdG+
ISzL5jwWx/r156FzPhy7LUjIdxMEeZNQTRaLu/Ze61mcGIJmbggOTd3sumLnuaEjXq7Aw1XrQdnY
zipifdba7DRfaQsSqs1Ta3ckR4+7wQ+TgANBFBRpODPQMaKDaTLisjP9WymyHBsf7uk+cZqjmZn9
TqsL/9h0uHQwzXDbDNJ2zGT2tvlkq52lyGOd8nggndP5YaY4b02dMAovJQ0MLxXpHLieHkkNJE7Q
pIDPuqwHlchQV6eXvXIUZsZYc29aP1f4yZT2FOWztenpxD4lGMd4VRlJNAusDcRumcbH3nMQagC5
50+bpiOjQOL7Gsv7Mnt04gxTm67znDEyoZQ/ykGGV5iprWviKL87+LVIcCby24NzlaySNqr2iQcN
iFKpCsiKJpyyB+g6lb29jwqHRFUQ1TeTARQpnmvyMotafIGpk6I7B+2p4aFNp+rMirMCXfreLYyj
7C6X1LHOVD1OMYEIpmwN/JNaeyhb87n2OmsTkpW6aUPskhRLG/h2LFPaBTsUWoQYkCfTB1UBhjxv
cNm6liQiDa/vBmzZfBDVFGNXjxvjSVqmYp4qOMvQpiU1koHMKcY5PPGe9XKbwZkPRljzdw5Ooesh
sqNrNrp5PzS5tsfnSxZJM+T0XGmaizrpWb85016CmrrrpGlxgbW1c8jmxmDWD1sNUnnnN1+kNO0f
RZmlKEQsUHdl3T8Us27x1WyGXeHWZDmyVjaeGPgiWTbGxRLF6KGSIN81jkzHDi3gTkpew0ZYHaoT
7600QLE3JTObClwXnxgQrdNgRluqBHtTTjbxMZZnri0r8WHlA4dTLen1yQJN7yrU1bbJGwtgG3/X
TY7vfQ6BTNpNk2wx5LxmtBEABdfzPqqin6BBFLZ01n5Xxf4hZjB8M0/YjDm0wG9qqSVxtOJjL0qo
YJmBKKEGfUmXOsaqkRrqfkoS4JYhoqyVmqHCDL2l7/vGj36YimBU0+wQ1aiYkQxwuH0+i+E1KU11
7ehVBNxU7/dNXs53nhnPT5gJjGODsT+wNFxcfjQ311qIG7adreZUY6V8yR0ChbCuM9J3ydwIYo1U
bYPD147JmbtJfPOLDU+BmbgzjYRC2dkXU9R73BI0LsTKpgew4hgGy5AUkyNA7OIpJVaDQ3AZvgx0
s7fsn+UO0cIYACIB/1kmNFhGIoeJhGNQHs/httbVPccxkkwIJyLzLSYwLKTE288hwwaViPF7KUtn
A3CZaPuyQlsg5vSQgHoJdBH9iBr/ngEN4SleQWrsmDn73Ezta9AwkCVZSwdnGcRDX8Y2L530Bmfa
dAOA2toKc/qawGFfEUUUbuCwEhnrtPWG+EBS5QTZHsXIsIaDNWxdO3eOY0JWGgN6udGR41y3nfjl
oLIgVKged46mQJckoti27JkBh/UzIZHjAYUOuL4co7ZDhPd2kILBZTwY+J3bbs1JOL6pSqc9l0Zu
HkVZ2pvZgTKJv0YEuczLfVvz/BpgR9aKAAR0ug4gB9W4SYYmxf9ax8lPrSKVpKpte19oGCEyzf/W
FfAMc2E9O0we981cihVZ4ZLspSTm8Ok/cdxiRDdQSQ0dSEgDVA2PpRFBuEhhVGhaG0NRtTsWRNoU
DMvaMrB55p7JTpBwX0orQe7hWgbDTqEHcewwXVQPJIFQl9l8q6NWjdepP9ABk7Z/HArbebSQf+7s
iISlxFfG2mqqESIj/DrSMQis8wlVC8EE4b7V7McJjExQJgrT9yjemBqiU0EDdlWk+etMqvsB5Mqw
NlU43XYo6HZ6Nv7sXbI3Z7zXQYpWnj2ymg6gaM1VDIt0FWtpeapM198DqBk3Ee8zzDhYSl6Ycp6K
Le849K71Ms6mG0yJYX81/N47zFlYfOHG4dJRU/ajmbRlWRTfkBpN7FfmDe8Jgba5kYGHIXXc6GwA
pGQQrHqMWLhTOJ/GdWWtUV+Bwqhkt+09DnINcz3OpUm3GboMfOHQwzTs2WKMkUM02kiGP66SEOH7
YeUM3c+wIvMkq3snkDrrAQ6Bt8F5TrYgcKm9L6Cl9pGTHgHEZ1sPTzHSw5VWCXnQm9LY82Ksk9E6
MOazb4HQFQ+ap0h/7eqnDFv1xirrCHK3IrMxJkMY+gK/QCBl0u1q3CBYtw51Kl6smLiJkhKO5NQM
GHWdDducJLY1XqPxukbRypfKeMkQdG30tJBMjEAD0wI2tjRPoVu4lTHtaIf5K6sq4SYoTsuHUc+W
DVYrd6bIBgb+jH8Hg90OqDiVamzBoCsoWEyoSisx6vZNQnopQdEGGS4DscG2EWlk5vS/TGnL1dz2
GYHYrtxIoaDPeoUD3hmAe5VSQ7mNLHfxODcHoLByJ6ux3Bd9Fe0dIki3g+W3m8IfOsj39KOaycqv
rXgUV1M4dd/TVHxl2NcB4unSDemicxCNhQ5kHnFeE7vWLm3yhaYaLZG8A6f3JGYIp6Liypdx/VBF
aXWrC/GrQg6LTXpJShqQLHQjI2nfSss9fydpPZlBoUILdYMjt70x6h6XtOvLO4St2Wm0+lcci4TD
Lh2U3EiyW84xM8NxL7pJZpVREGkgpxswV9tSG/19VsvqFIHFwhqNGCIOud25bFBvESv54ke68b1T
ZBK2C6VbQVJkwGu6wH95MdO4XpRNbqNdQZ+K1vVk01VjY15Z9fBIuIaxLpt0CGTbGftIzsXB5S7d
0innPfDSdqenjTjXncewW0mdAjNMdqODsFETurON4IFuhw7GBApvfg35QrtU9f3eifIBAKP3tbGM
blfSF7sjUXLa+EljbifwkeuJAfptaickloKF3kVi+VRxttu6SSs2TEQxmENrW1H2vAxtW+0NRuir
grPLuijn+BxZojqYjJivGZLLIDTH5qAgXDHtHfItWVQoD5Y4t7BOskOYZ3QhUg8N42ygGIsSZ48x
foJR0Ncb1iS7YleILY5YtQVS15Iv28T3mkvkCqGP8JOIBlVhsjSROS6ClG1NABy0OMZdTKIHH7ME
wz2fjx4E2Sh7a1+ZuXGVkVAOPlLQBKijkGouKstTYevEZfbiJYuJ/8b57a1o4vSrZFRQatDYYjLv
6WEbhBs7jGyvMFlORxeSwA6CZQs/oKqvDK8jYwUc/w4yHAQ0YqXJQtVRdLoOqE4nE3cxioX9GPFd
V1r5E3hqcWCj7bcVGQJbVfTzEToUPd0upI6IunzHgwz3Q7ScFW3pB6CNtRczH7ygcDWKUtOZjmgU
qmMCUeGhIZKL/+MIHQNQyu1YyFea5zodGDIGI3fkiFDUCmqzkdpbj97YutcyseutDFH86DJHN/Ka
xnD7pKNcJTmuQR4KuQwig+UeItMXX8a5XUkBOHbWahR4VFArYZEnX3j+DH3M6OjxcXxH0uc9F8qY
wPZoDw6xbRvphog7o1Hn+4A8ACwERAhP0phSzQ8rp3fAqM/djHojVmWq2rulx7/2pcdn2nDnn2NM
wApPh/mWWc3pOumzaA/YOg8aq9GeFzLulUF4KTwNEj8pr3WUkwRVtfTqCCG/08sTbkPt1SsmHP2W
BNuUZNxbUTs3NDJjWlg8XMvU5utYwNfWBi/d4WF1D1Ph9g92HKIuSvT+NCW6tZNkVhD3Qu5dRpYD
vzxfhg/djDYyqQNwNLAHJSybEFf5aawAMA8FLuLUctqXJENG0uaivV9iawsOxB68pzzrryvb0ADD
o6sHI2o8MYYZCFmhEASyD3ILGL5NuxT7KSg+8tOrVdbl+d2kyed2WKYAI7zwLAYPqAwC6V2fxknp
je1bVvvDbSjS5taoOM66hTHuPJU8pSrsQM7FhL3mJapRutEVXfokJZWDJu6mNCh1LKIkHi2rNH5Z
oe51rBQ/Il4POM/o0Xbr7Eq/QSL8fRbK2cF8FTSmcspCvZV4EmaP+AWlAoMNbwdceiBvGuYEbVd9
JbUZFJpXZldTCvjdyYn8kbY5r+YhLpC5qDyaVg7c2du2L6OvfVZpN6Di+gBMo7nWw5ZA6dIO70yO
jJyUc3GWqUO4ROvSL6OJEAVRTMCAZ032qSON5Ablg9xioFTPkqV72+l1EXNI9DwURvVzM5QoLURb
P1hgHy2GwRDbHeYVfGxMGxa9l+rGQYTxeOtQcK1gPw77EKBTAGFHfPP8Qv/FMfGrnYXjDfM3/Zs/
qfQpdaoePTW91qMDPnJlGG78paEXR1aF/mAhlF01+PHZQ7yt8KV5w8J7QpzsjYEY++JB72s8snGd
72SPNJXaVBW7vGFEGRBUV3sbVdc423rWCvJo2tqta99yynxjQ+wJIE0EItLuCzPEeJ/zJaC5S9kw
GIxlh4r2GNJliGZwLGDVwKprEQFzJkbE3ignu8ql8aaPSX7ieMl0pwmH21ZPOJM2Nd0+SRsRMHW4
qpvxFRuls4ltIGC9KYYFuyu0q5nhA7nJ9RRIVspdOtJGGOSCcTboAQgLXAmmPPOq0Ofhu4AIRSch
sl9dJ9SZPhTDdJu0DlHUZmwcCbmhwQGKioBdetaSxmi7LmL2fexJ+i9VjIRTABX/YmR5ep80cfPo
WHZ3bWaF2lFVDIGQfvcVxs2GBJdN/k0Tk9praTccYr0B3QXlW+IdD1GTc85+7URuHegxj3cgwlmW
BCH5R3YkuHFuGz/7SVYfTdV3p5Hv47pJFRkAsaddV3N/N0nR7Q1HAVxh3rXhMEao66zBe7arcsbv
YJgnUNxyB1C4W9cmiD0QWO6uKAlsBYhNWIdPGO9jL7zUYHBGg7Z14/qA+hMBoteJHWp5sJ292QWq
ar2f2jx0W6ciBZAO07ghMpBBbFJpO+j8/F6TuVmd1d9Ckrj2wkjfJjMD/qSVL0QxPnlp9eZqOq1q
QKpmvwZFWyFuau3q0ev9+6qa9G7HUiW4VkNcOE6dBG9Cu+Cp0YT1ljbGnAQd4KSrMItNygf6V1Xi
FHz0s+hK5pV5Ri9eMN9qQDk4C0DvOiHgbqfXCtgW4vlVM4G72RlFk601d0lkyVA8ShWOnIlYLwz8
04gYF2jiAKx4RMRDRMPXODXTq7mpm5sM4P22JL5mlRROHpjMCG/ocqh6kzlDVG48ppAB8akFMztf
e8Y5SE6zI601/ThwElEFJYcR8nYQJXPEWFeBRS7nxiOP/hQiFDrqcRSBzKCD0oMz4kTjZkjmBWOX
MmNFMg85W5DQ9zhZOMhYRfaFAxm6tcYathMQxr0tqKKt0PA3qWW5W2A+0RYQjmI0zx7Q56oOLEDp
QFkrBWHXDNEfGlT9ESGmQ+QBhoCOteozXAjDSGdpMj25dt/C4pxqX4cGfl9vxfTeAG9z3PbbX4nm
A7lOo98YO0NnZr/Ua2ZJqBxP47vVtPobTW7yVge+6/fQzLxN30cQnKq8Q3UP0bDvCh1wU9xedwRp
r3RCYQLNI1zEla59cieywCynM6j/6JJPMnnjrA3WSBEikC1FmvSLluQJWhcmMxoEZUyd9G7+7pGl
KkHMTVQd7PCJt8oQn627fn4dhSERN+oESg3RPd896ylctMD0X7Nn7rogCAFee9E2KBYyM+G8lsIy
tWhAsbX/yB03uzOZMm2KKSdFzRf5l7n37ZeMzI4nQo4I5R0merB+lBuBHCRk7nqQq6ajhexmzost
K9IOlkhy34mIIYI0hGGGdNc80YDeei7DSA5EoBc7lyo9rRMyNBnofNfmqoE5WGkuad9YOggNmb6N
IS/4SqVVd/ClMxDaNeIGmihCbnoTUB4Io3VtwOXUBRgv7Kbgkwjh4A/ohz2BH9ERday1dnB5vsw5
7ACcRBbFiu+Ot31T24HpzPHJiUz9m5ZbVEy2XFiF5WSsWXNmMJlGf3A5vzy4HJ/IsS6809zbKA48
UT37LSs5tec5mB0LGWuohwGHCEnkwpgewfYaDB5RzyrGtWssCu62s0yx0caq2/HXTGQ29N7W0UP9
uS0b2uN6aB3T2arvc9A4D1ERU+2nmFicKIo4LnevkIp6BOUw6UHjEJTj98MprmW5TUkrQiCbxEdN
WTyP1KBoIo20J3S2x3IHlm6Gkjjn6RuTQe81Dq2UGmAaftV1Um05yI+7AgzYfQpFbC90gFeYMeni
t5xnaLiNHCIL3GZhnT24TEq/MGRkpDpoaIFXfiUI0MsG/ZY0cb4D+oCg1lTJfKYfzqhWlz15TmGS
cKIfORYMLfr13i2oEmdvZ+PY2gLT1zcevY9+IzRzPtEaVMEQE76c9Na8tXEWmWk53E5aTWB2a74V
LolRvkn/ejRJvDNVkR4UnV3GUNUivtHsH3pP5MZUuzptQft1zjSdLKVRtWjn9Z8xdf9qBC27No3K
3bpFtcJ1Tm4RKdyJ7awGCJKcVid0+J1G86eKwvQ+ZuF8yfIxfaMz1/dbu1ZLPIuO0pbXZTf0mOT1
Jo+CnCUeAzIz5lVltvFNzlCPNrzSD3lOm1xUub/nbstz2QxGsQJic5foJgPK2rkdKHvONge3Jc4y
H3Zhz6uqDIQiFMH6xtDN5lBlgEtFC3LEPkWkFSHQmXlR4qKeA4dgk43Ku4LmqCtgg+jMLK5AQbJj
46M5wk6r3iyXNvo0LzkcxBp8jYeJGKYIPl+dL9UbRcqWQQADOzfSNwyI/WMnOisYGDXFTksspdXP
pNC0bCdkD9AUhDVW9uHPJOJVtyrTuGU2YXwtOHbZQaso3uVEA4U5B9KB3E6sFqbeOD/VNelmhrBo
Ojh6Eu6w8NCyb4V2kyU9Qiw3bjdaJ20mWEjlq8rmXpAK3+3stst/DcIiwUoa6pymifPkZxDJid/V
6DtijXTI4BjNlMR5Sk/5mbjsX80gWl4MvbyxFoML90IA2ehWpHd21NyRxnTtMhXup2Rj98XJbuZb
Yjofuyj8RlYKFeew+VjYdqmIxV+Knk33PETSKAftCzVpPpU6qcpGeKtP+TWB9EGnDduPL2Es6t0/
lXM2iBnEvXDEYF0tkxn++R/SxIzgFzty2uYGhrCgMaM5Sz+uI0Sw7dCeOwWcPQUyNsJ0CQseZ2Co
A+2uSw6cWirzn/3gKc58Q6wfh6i3N/40JfvJgp5q6FF/V6H1+MYXlTa6C8f4M0rXIgr+58/3gS9A
LFlyCi7+/NzQ23pyi4ZACqr18laOO9IfKf2edFZ6BQRSxvITQfR/bsrfV12EpJzkEWXr+NmXB/fH
TdO1KLJplXY3kSNbNP4uHcdMUJCgUVDjK5yCJXDQqgmJZXSEo3S5Q6i3Vny16VspSmBFwPsDrRsb
pn3iLR+g8Sk0XXwbNXL/3lgasXnBVkQHYquJKCdzyQZs26VdcUCO4WxFYqgrcsMYD2GG3DBg7ANV
CAY0vjzkHDOD0tDIl7amp8GAIYsTimgSn5jLLm1dwnFn2n4FfQQtoldetuVjOLk2RQ6uoyqKDWtt
CQQ8VFLsIPhjdmGpEJ1BY9nkfdyd3KSrtolbZDcdXJl70pXaG3dklZaqIZQ07G4ToctTaaJW8vB4
hmiDpog4YEQx+7omHW0a6x98jv1VbzTyyR01xFvR1AUt2ocg1TPvYHik3cY6hW+cVONRs/KfrFUP
xrbHANwZ1DW23+bgCn98SWjo08QdHHc7z6JmNXKcmomhIcQuxWBBrO0vEB05EDedZDbDBLtb0opp
bCnvq8X7NXVDepMjlTjXNXTD7VRk6jC3HNJK7A0bE+j50ffnCG9nK5IHTEL2xuq1aU0J9cNwGueg
FpXQjJvtWICb7FZT6eJ0CiFSZ/x3ruMcHCvaFxwiWTLZ3Ns8P2janH6RVd1DLRXDxgRmbqPpD396
Tg6ftr0VjbUhGWhFqt1pTsi7TpMC25E+VnczLbqfhlPS0J2YTRGU6dBFDRWKTSkd4gz9fr6KDKPZ
5mBRV7Xm04XRfHiv2tLD8KhyTzgt35B4m2c/deuDdOFhmyA5b4Sq8oMCehAADgMe3LV8zueMkCsZ
6gBFDJmfU1mBv5Dk9jBcnhGXDDYhprNH73Il7KI/dTT+AtGFeFvwFzn5Cs83jXhH/Rg0/rOS9Zet
QE8wWnCN2tr2qqKkhPVO3LsR9y/m6PD5gc6867K5Otll943pQ/IYVcRTpxkqIcs1opum0ydSQdvk
unFt2ucaxE01duYR7AnIFTs1dcCyenWuta+zfIbVSkjzDj0mZpg2jh89s74DhXyVcH4YiHC4Xnig
+irOA6Rw1ROkLfNbm0bZfdTIZqf8KD7UohiPvejJRx1r74qPL90x/gLFRCG3J6psMqMIBa2hDVfN
c4WoD+4yBYSS+1aM5MxXaSk2CYpwpi2kcOsu87CoDL+28/SD6MH6VWtJj0zFMo2j1+fdaKgy0GHa
JmOziM4Dw9Y1ou/8QLN1POoudMSAHtC8lkuulI6tY7egmsXKkAHm3rwNnHQwnr0BcWZh8WFd8Z1H
Vd6S3kmghgZmXPmhuWUuYlzHA+79yNHeajBgO9xYPyMUOliGUYbwJ4S/UKLUW2LnsMVrbb82ZjyK
s9v8mgfObmBS6RAD5V5Xue7ucxItSdoyRkiGmsOjTggsL4Xx4BmcZEdn+u5Q/ryJNjKOUeYm2OZK
65oc8PakOSQUKdNqrpaQ4k0tR/+qkgTpQiAHM2zjIppBGNM9x9RUWDUN106l0SfEuctPsQ0TAeWK
sJd/tR3z4lM8ojmnkq2Ma0sN3m2ivHkDYzr89vHX+OIqPjBAhtYL8o1RNrKhRVH/x3eFzOsmr1uy
3RM7x9fUrEXrnT6+xIXPgp6q4SCetX1+Cnr5S2gNvnAId1PXnt1hZgi0GdCDs+t8fJEL5T8X4TKC
ryM1i8nturhbU1OEiW6M9Vm3x03H1HHQ0bc9Ed36WXV2IfznSssQDxuMi0UFNefFl5j8RIL6VGae
nVyavNXi2NrI7G1i4uj6FLfLYJuD60lK1OZquiEC9wkd7idgm+X3/FEPUHkIlzVh655A0eN6y1/5
53MbJ/Qglsd5rm4CrctOdCMC9JlLwPBBZtUG9m/0yU+/vOby8KjZcGXxIClOLyqfxA9lmHqmuLNV
eOriaGdb/TEfSGWXmJdbxrwlH+6Pn+t71wS8qBs+eB0cWhfrkzTusI2cTtwZcUxuBhI9dauHZXIf
WbX72nmOfGw9dK4ltofkk2v//W78djnhp7Jc/OSC5aVf/F70Ymq2hjjhU53024jcopt0Hj7DLf29
cj3ikgRgXde08IpR3LkXGB+ZCVnreqPumPFGQa/mbEcydbnVUSfAdcizT37V3/Xrcr3fsNHF37fY
/C5Nb2KMAKxWcXGu4mdE4Gp88SWtvztDvoRJifryMwfjBTTnnyteuuBQ7qTxSMgBxnTg3RK4b+s7
q2aO37JRIgEgio9whuKoVfJU1P354xV0QUn7f5fHDOWxNYBLW/anP14V6EAdQoSIblzTHgGxv/QK
sR3zriFJkmAYQocSDkH5XDtHOMcPGg2eT/6E9+45ZTt+StM1MVUu//yPPyHJWlN0NJPOhmbeTFp3
PeSgwpnt/vIq9cI+v3b8+Ps0tdfVZAd2m8C1AdVOx/97qjn7Nl3EImRZF95aGO0JYc4n2+e7f6Dg
YEF0tuvBRPj7D+yHCP8Gir5zDt2GPChGH74PO4PJZomY2CF4t3W6H+gmP/k4vLs4aJSBbYJitexo
f18ZQJTIrDQvzhkyajlzQicngwPdprAfa/vFHL558kqbPtk+f/vf/m///M+i+POyF/vKTI8lbmsW
RWhNlKb7Znidxm9zdLZjP0gmwqtxsshbJmb4QeL1x+vhNxzuo6tf3G6AOhVS86I4axk9TWwqp9xt
bJosKJqd4nUg1pCufUmxEaNhZEbwgybrz3xw7u2cVAtT3zbKvaoRU9u1fbDITVgR64Jusfkxxi2Z
8bF+Z1PkbwV5sfXINVpV3HnLKIVD0Q6uw5rN3tvOQ/+rKhAs2ySgLIqukROdKJHowt5PS5xgi56Y
8IyNpdQL4tOTlzH688Yab4UMiirezl0ZmCYLJuLjMxrTvg9rDpxm/piH0YNT6nchmeU4xqYVAmDG
iMShE0HsEbRozc396Phbv2K6A0xHrcbCyTb1sBCl6ZEBo3ZhDRWcAUQaQHPZtY7xc2is72iusaCM
IL8Kc91SpcOuWQZQiJ+i6KFJIMGk0ngWMjq53s+MZjtnvifHWkQ1/bCrFa/7iABiHY2CuedwNVfW
w6SNV2XabCpkD+sBr1Utoy8fP/gL1tX/LjvcrdRbPljky/eMfYAjDoeSM6Bh0nSxyHf+VDNP1I4E
NexicrrtAp2xo3bE1pzEFD7GpPIKxgM0vb6XvXZGafrZDmnwjv29HJGcYB52FoAaltGL7cmsaAwn
VlWfs+bN5kvAc7KYI2nisYE7xFhDm793wwMp6yiOdp/ckr+/8MstYfxIkwvUGJBQ/t3fG4DOVHtw
5ozKbdDKk2IouzU1g6zFzlIIRib9V8tI8lX5HSJMt61vu1y9MuSIj0ro+kbLTefYj3532xI+vaLq
AeZEC2Orj1n/9vHfav7dmfvfvxUGvoVb2CUA8aIi8NBFopSwq3PrH5LhLamePYWJ0ycE1r+zmBil
/XWkf0NDsqqaG9PVX1tAIrYqr9rpNsQWi/A1IDe8zJi0l78mQgdyjdwagZ0pp8eHxTMyr8g+5myd
3fnpJ/bYZS+9fM50hj2wpDxnSuW/b3WSRjWdubk+K6s7hTBBs6RJcBNq2Scb3Du7Oihb0L7csoWC
etkkA50ChITZ/bnMEUvR84nfmKDlewJI3qZyKm4T3yKXyKEfjzQMuV8yWduPH9Y768pjD8Pf7+II
Fr/bkH98cx03Id2xl/U5aZ7m0f5SFoppWLNC7uXnP6BCffKR//cTyk/m+0kFZ9Of8y5eIrBclW4T
onKOSt/5YY0qZ/YFWyNyuyUHbjJI5GxLtC8C5WHHiOH/4+eadG2JRqWl9xtB9MfP1fSe6X1T1mdG
bDiqaJGuoqr8knQEfQ+zfrCiknwy55O397JE5uX1jIX46i5vhHnJ7iOXL6TdstzkGE4QwUmaO/33
FcJf1/j9Uv7xyxI3rDU1dPXZMnbklq+62VrX9hNyIoTtUzD4m1Ikh7kvP1lA77wtHr+JmtwyOYpf
1o21KXA/hSTmmcJ/GDzB1Hd4VMzCP35w4t/rcIpzLHirrFL+5WIDbBJUTkbptmcp7FsZlo8agVpA
yvYRx3L0tgEu/wd8r4fOarfVqKigW6hFOGX8ov4yZv8d2XbZ5P7+e5YX64/7nY91MROj01KR3dqS
3YmVg+yJ5Od2O2YPH//6f08/y8VcOqF8etCLX2xJk63rCn060vAkOegVOrO+Oyiv2KN7++Tg886l
BEZ7WilLY4Wgkb9/VzKz/81MlM99kt47duWfM1H72yg1fkXh7H7yPr7zVLkauE5IBObCzfr7auC3
epEO3XI1iq1abnW33BTGJ5vOv5ucLYBKLEAO0iMM6+IqsY9cv4snea7tdiOL/ruLkQ9OLbtAtkk7
eYVU9JPX4t9XfrkkwIPlpefQernPzeBuJ8ElMzUaOFqFdtIbbXz+eF28exWIJhya9IX3fLEuTB9q
GdYdeTbr8lwO1r1pxp/cu3cOhkQZW4bJvGshndqXL56ZWMixlTx7xa/WqNZwdBH0vE3EQ/Y145Ip
sMqzQrpNHt8nq+O9n/fnpS/eMRPJbOR5y3OT9b4RHVP/ARXvx/fwnSWI6mjhYWClB1N9sTjKGj0z
UjP7zh2GBhCC6VzjGitOKoEX9/Gl/n23qNx0m4Mja9H553Fp6QBr3UmTc2+7ioWHvCo2oRfMdMOD
usnUJ5vm8mj+qGSYRJPb4Jk+77Fh/LttZJFwRF8N83kQkJm0sqh3qtfBbOVzvfGZAnKokOYnHdl/
LorKB2Y1hii8eqz9i5Uf5oAju753z14o+20ofA488ZydBnt0txP395iN2qdRRRd1BQAkMhCWPrCD
RZ+e/uWb0NA6ySddOxtorg56K7Jt12HJ7EmePGQyEream4zPHCjhF1AqH71IZsW6HbLsRbnk1oJB
Blbr92N+BusbnQqkg3cqSqhUpio+Vkwk/qvFwF8M9J4QBj7b7OxUBn9vfVZjq8yfSu08+t69XtfV
vROjaSY0TLvS9cr8ZEP657FQbBlch62Cc5X3uxb943ulEwpN9FDUnpk7bsgZhnjirS3vWSN8rCTS
8r/8ccvVPAsTwjInRyv+94+rKcFAOcj2PBVyh28Cxs56qF5kOJ8/vtDF22sw/+dC9GJswXnjn/ww
VChzKmTanuF5B+5AR6i5LdxPgPqfXWTZp/64d6hiJgcKRHt2kmiLiP0+IwMaI9Un7Zb3LgM8nCW4
ZK38k1IW5l2ohogSDiazlr9M7U0nPikTL76Ev28XCQg42wQzeVqbF7/Ez72IyFVOHJP9YPjNlaZ7
N4yvAc5ExzyJYcot59qPn9G7FyUZbfll7LCXO4IqaMEY1sSb5NmrSbU7T0D29CZCLHdGtrfN+4+v
d/HZ+M+P/L/r2Rc8MVm3S5QD1yMJPijU/dx8Fg5ysZH/5wpLiApAbo/i9+KbYdstzUWwaGcNe8Jk
YCl5a2xCIw8f/5B3b9wfl7nYIoYmshW509UZwDZq5V3UEoNL1mYaYJgnY/4zYNN7ewRfJ90i7c0g
eeNi6yYfsrLLPK7PsrzLwjcCITP3Cld6/lmr970nBBoNRhqfU3buiwtNaeK3kV2wIsCcOPFuMD5Z
Au89oP+7AB2Ov9e5hQHSGxzOeZFTr4wCSVSC1NtqoQVZn6xuWrDv3jdEOrxYDJzsy0Otq09EzRdm
ddZFUSGU9L2bnMzPYGpGfyVxAxxGvk83GY7Wk7SM7zl+l41wERrYTZsGNbAcutj8D+BeeYe2EWgD
C7lI+XItT/aW2UW4qyyCkrF+AtmISu9XIkpnX43uV2zbTZDU6memae45RTQUpHPT2EEfu8zWEtOG
ds7od18WeX8HjjHbxJgGtu0IU4SaY1HTEswlJuGuInvsVi2+DrxCjznD4xkeV4BVrt6hMPzhdcRf
1vRh1lGTfEMQ8DYiCt6kU9NtigQgOYJkLB9qdH4ivaG7Y2RYhpkR7qDIz2ubHgjIjTQ+q2k+lqrY
j7LT1x7OYg3tMKZfRxreuopLaz02ff3Qk0NsXOMjToDPgDVfoSvHP51YHYmk2PiNzPFXvmjKwLWx
U1Pg+f/D0Xkst45DQfSLWEWQAMNWorLlnDcsPwfmDMavn8NZTnpjiyJwQ/dpOA7gJTJrCo+OSut7
q8q/7SKSO7S77oeLk+xgQ4chyyru7yLDRMJnIQWRRLIGg6nHoPMKa9cllClmloE2SJx0ZzhaPXb2
sOYK47wCGt7dgLioTxkA2o2VNPIoRFh9uCRjH9TYNzvXwu5EGCnqhth2z6Xo/YCQcGPX4iALyBRw
g7AdPjsZOdtS9eIvlLjFrVaNL3PjWDgY56mHfAP7ZZYtZfayikHbOkT9vgYGJgM5OUsTCSiG89hs
ELuoQ9RAJPH9Ur9U2pFBVpSEsI9Qdm7yMbZurKj4a0hgQBlaeaehHwDyz7CjgPTDPysxoSI6tzbt
zCszJt70mRCyu4lwMO5MD8D4TJzFkYQLVi8E5V2TzPPIkWj1Ufkzws0Y3LcXO+ISR80/vhfuPrdm
+yNaHDTsVoeis4/cU4OqbhOBFd+l7fxjjZcRluhQzs+NG4J/iZmyk5o43IZhHR5UGqbglRd1nPr5
B+2ngfXN43l4ZRM4GKzzIM7BI9XIqA6uEOnO60p96hzEHSNR7yK5GbJz0mwgsqL+7km9wcZmHdA/
RseyG+URRD0gHtzoSGNzG+PEKLOtnfV/7Wh8NrNiRkRs+CF0W+u2kwVrgo7cWkA57jsQiNnZdHmB
oS8BjJxN7XLo8tZF79kJDG8RfuokNu7LsfIuVl3pvVbpRJg0wuO+T6bLCJkC3RZ0Kx030bVz5a/h
m+hUPU3qfYOxYshxTcrM/SS+gKUWzfG2RLa5z43Q3IRaTCeRFBP1tZ1c2yweToTcho9htCSnrq6A
7k5NdefPeOD8BawdfiNIaiUwV8PCFysl6IQMo9GO4GOBMc72bhMdQ+1FDn/wYvXtgLzDXIP4Jmu8
f0DPVngraeheZiE+L0IGElXdXvCJUiWb0XXEm34qQ48FDRYuZqbxvWcOUxBXXvkaFY67sfnLvS17
FUzQpvZDupBEpKqFfYaByYYMlE1ijNaenAfU6nVZB01vwuT18VKS/4vPaELXT2IDAKqCSTbqvujG
4S+3SQfMJO6rBEZSW39HBhY6iD1w0aRrMM3sm3mrlYt8Ft581K3gX8+LITdH+dbWXomCL5vQ7Trw
4TwPVvEQVUGsTQfRvO4uTpgQWd1CTRmjpn+KmKjv9WqZ6+ulOscEvByGEr+2Uy0NdtmFVWDWECCu
5/BeLCA4zLj+SPvE3mZzhPO7SyQ/Minvhg0FB5O5hv4kuOZjGBCpD2YbfK+/qxK0QwtooH1hZA17
mVL+K8LJ3DYYH7ZJ4362uLe2Msl+xrL7rVHms4xMfwZlvBGmBThtsr/LsAjhRfGLDqgwNjyfb6UY
8rpWWG9F38NatFNSp0GKoikj8pgxVLYJXXAQpTae22zix2ycHM1TjLypMBdkcjB3InLQEXO3GLC8
0iahvsZR3HDbDlJGLGmBlZTDjO4A/3H3wr/Im0jENqa8pGWQwInxkrgdon/V5K9uUbw4qMTe+t4o
LiNem/O8VNEloolq8LPBhOlXfZ27GqTxkxjfMvL8oCjxHuERQnDmR+jKfAMfAvPBQMS+cy4j91d6
Ldg27Hc3neuDDBo7Y0PXbLI06ybMocyEonZApOLU6cEayTkZ0gKjO+/JHouz85j2YjwgTeiuUIv0
bV3L9NwWnL1rB3xDa50F2RSTV1GpPw6hOhigaHPcQZQnwgJhZUYiez348wEmw7SP6Wb4ao8902Ys
Hjg+8GFJe95y1y5na+jHYOk666lOY2dAItn38FDhzR0SBKGI+/30VYYdt7pFtfZt1NAINhB6cGPI
lg/THKOHdFp5mtaA1cZnK+5X3peflgSb1QLzvr8gFs6rDB4JoOwNMRnYAZTMbiAAv7ud+lB9/zor
cA6tnSePQOkySBQUTmqgZHCc2d8Ax2gveW9E9yrBLOzjzNvqjtx3MkURrY/htLI02gIPQSKkfSR/
nocwR6o9lzX5GKvgCudGFN1ZPDWWk368dzOi2CbqQgJh8AyUK3ajzHn5GcyEm5w19NZ1e9AFMVHd
Ofjy8+TKaW+1dnrqMNXcDplEmxBJUJKh/C0a1uMdbqKzqbXejSL33skihZWdFNUxV6xP0SfbpEE3
uDPAPL93UJBAlqBCQSy/qOdl9jAs9jJF+B6J4bEALMJ33iyvgnB01HX5H+5fSOcpoprOdFpAiUZy
t1RIPQs1ZEdWqctdjdyJf2x30Y10RkSieLcu87pnARwTBdx44VOnc3mIVCcP2oTdk+MsxUbQ169l
w4S7LxoP64At9gYSmYMusT5tK0O3UFUH/w4TKd/jufG/vRaJtdcaJPgkjn8PANPbSXNEqDlp3tac
4gnaKgnmbv1qlYb+crANYarIZmLDiR+hOzMXDnsr67Eey9F8EE0TPod9BCSgb6ZDVoowiPxy3jkR
W3i/XDiVQw+QujKK/rDoOXo2ARA8thNuh9GuGTH4LJ3jInRPdTSEO+ZP9bNcvVUAb70d2d81p3KO
jGCy0z0ySO+QeGYapM2AUc9nIZb23pNTEvBihdSQ8Uh2H1kMza+N/B98Xj4+8PXmCyGcX1OyM29K
StquRRZgcgdHm3zIqn/gFdWe1be5BtDKfZIupD3MS3tn6gHdY+rzC6MqrYpLmgj93Pjzl9OZHSVQ
/wO5J7rOk91eh9Yyg8wUP5Nan9zEQN6pLXwvowdfHm86Tvw5Pk4TLTQbbBTcxOAy2IvFbcwGd2OU
nKieTpZ93SpWihjc9nIW01M4zfXWiHkj4zx/GdHe4pVPdVA2wtlZJMsU++/ajJ9NRF0wShnmoYOf
D2MDgH/EQL4xp7E/oABF4Z/OGTtfR+whLE07GE454uQw3xEjiueji0BJeBS/l1kJ+oY01+ckyZtH
1RTpkUwlewtBZrwCndVffNjzwRoyfCgjoORd6v4/Vms6fu0pvxBdkGJPzMJnPKFYVPEWHUrWJsDP
PIiS1B4Ehdtxe7FS0b/pyoPHiOs08OvSu6KhjfZqoWaya0ffg7ahCTCBIn92KQ3HPmvn8aHGdd5S
pQ7NB5D+m2lSn3Y6jvZPKu1RPKtGJzZCILvKjwlspXCvzLb6xB63fhmZeCHXtm1MqcT0NY5eYfal
8skSmqAMSm8aptcOnsnVGbmWB4fItgJP7klp3F6F68f3WSmdne/V1TFbEmejhPGRdzrbFE3i75em
sL+yRtC3eEWc4GPC/raNknI19qQmVZRvJhtsAXoT5pCet7m2sxPDxXk3FIRZiZpgAETJrfsUJz5U
ulY+DSP6+ShmVc5Z7907CcL/0AXu17QNjg+Qv67+EMrq5w3LUe9cU/mdSDtK9g2WcEI60ekYlNRB
bnd1kAzjDxQBtZ3jDh1xl0HikVADmUsWcFqpeUwn87Gm1fYprd03H+3r3vRafvuxxRjHabYp4/Aj
D3W5lZm0oDxaaZCN6zmIEWxTO2lMx8RYh44uvhbaBZ1nuWFxWwCXSQMfUhRVvWfwk4qcGgbSAMel
Sucr7AZ4SyJVy9UT9X3W5B898KXj6GCi2vQ29igj91uMz2Az3MlsgxgD8Q7KdLGHP8fVACITJxPf
Tvxv8StlAJNmiII/ThxN364ZDvcz4p4jf8AE5kLHt0DV0NZGixIQW90h5EAQ1bsusJhZpWcDKpnc
o7UQlGaEYHooOYaTlfTuXRa2vOTlSkobgHXD5GmKoO1myBle6N8x6AZ6pLqPyHV/ia7yNxYdyHki
JOUNabFxaGej+vLnEHc2a+9ASrvexhrfulHEGu9SaKCTsHF8cSBsldEYR4w5DMtRB2xMKNJBE0bt
jTMiyTZt4jY8pk+bmqbe2pBKjoqnno2DHEciMRxYTPdmN3kb5pTWToQAQVSULuS4gSoj5IS5uO0u
TH6p5Py4/PUjCAB1BfNXlJHclFRuQSLRyadxMgcxFoOgUYYMKr9f7i01W6clgdQGZ2u+Rnbm0GP4
NbP2tj1IVUc3badwyxbKg9iV9HdZoXqCXKz+E8Kxd3Gm1Lgd8U/xpJJhX8Dnfo85Zi74irMgnTLo
jnydrHuKWmzzVQywyq/6JxBNv8PYtqdYD/6GFfpyY8VPfb4nYifd0vrwKKxMfFC8Dpwv1Dy1ofR2
7DtEJbp2dzH/v8CKLLURuqblw+GWBUkcZ4FJNPq7rAjz3ihM0f+W0P3CzTG+RFZZnbQyoHibxVwl
J3agAEZUI8BMe7F2/uJMTaesnewgnNJ8l5tIUuo6RGAlsKbtirmrbjtt/Ti2bZzhY03EAw4WQmCc
RLxXCSbjgfd+qTHBZ5PzWTquPtp5xYDElYLSr8UZWtlIEsqUbT6WwlffnN9cTBDUVTOUrq6mujNy
4+D25OdkBSPBsaRaRbgJyySr8BCAGOe9g4qAY6/D27w8MLoYUEKjLUOb4tzZA06fxEUZkDbAvpPC
jI+JDKOj15TtY2x57hO/lL1xXL6WiYfMsBs/YQnhE5L4K00KqA1LHxz+euh3Y1bItz6pk92sc/tT
x5Z166eZlWyaLvL+Fp2TbMJpehkkIr1cdzA/zPAN0wpyqtgg4YZjNCD5BlZI3lrHzh+iAOPwv6XN
hh3MCmyYns25iWJ8n/puiBOn/jcB9HlhtASDgrySPRs9MEuSRzzPs3ws3fhlSUeynQwTuIrtVdhJ
5yIoEPbjVup/RzJgtrXI6mPck59o5Dw9EwzcqZpV96iG0rgAE3AvAFDjW1fmZOqSybdbwJYy5Kz5
NcTa8RsffmVXd5k7UaXqsmWoJxlbRCGvpfrmVvkF8A+2BtXUVs64XbUxYXQZlR84q7YwShLi1yJw
0CSwVXduYmChKrFTlxj/+fmcGPC91ewi0/9CadLsjb6caAxV97UMTB8R3VNWdePeklVxS0U4vE0l
yBu7DWNypM0KCJlqD2HRZytXgIZgqZ3sg+iSaF+WgwisWRU7Whlo4+aMF7XWeXrUFXDkyLX+8Ogj
x62XZVs3CgKV9P7q2mwApubZmbNWXREbloHUIwrKNXDvsSn6id491ziHWgmscowgKWFH3BqQd/c1
bqqNnRb/2FrFvLbtTzyBicCbLOyzU/Lt7xfxvfpxN7FZM5uDAEspDbj9Nwvxx1SdEncFftwd7FsG
cXKwg16vFMDUu3EXaJ42Yv+z73EoMNHqybDIPIzlONKRy0DiMWLjNZ8782GwRfzQdnZ59TPPfcee
xWSKjnTDhwuuecGhDOtBHaXbkbfHGmoHzLnYSQckG/HYOjCi3gJoU3XFh9ZOeAEj1h5jgoaOoeji
eyhrXVASOXSYeCzbPh2tiz3waCIn4hA3G7WrRog4RZguhyr1rYuFbxkAl8DTZsNu9n1RHf4PAWij
br+Uyxfpgy4D13pyTnqU8R6xOtgYKra96LBWd7UxHlnbA8TxYh5HPhI5kEjnNE7y6NXJc+Pgso6r
rt/lUtOMmXF6QkfT3PpwjM8Wo9nLArGQK6UV8o/lYf3hePo9rPP4IsD4HLIOlAlB0z9RN438+Ax8
5bLmBoW6x6OXdCHwB2cKUEkwompqKLNuZt5BjF5TQrEpz5Fv7orK1kdeTntPSoHEfGTVZ6Odyicr
TN33afH+kdDN98XkvMG9pveVC79lMkrvJFVTcZY05XNneF1gSQoKsySlQ2RG8jFYrr4hDCzfKqJn
gTpi2zEWMq/SOscHVRj1y5JoWOlMJKA+OzoMn3gYgo4vr30CuLBVu4IA+NZBKyw6R33MixrOLDt7
YGOTBci1NccXrjq5TnStEwow8y6uGUpQAg1HEipX/hpXJFBY5BESdENRU/crZu0/KVI4a8M8juI6
juAmlH1e/DFyRUHqtZzIcz85V48MkEcq8DawVea8TlINjyn8ARKWQuIFiIjbG5yJPHi+2XftZORB
5E4Vcwvdbr1wnmDt60Fde4cp3GLBIiOk7B03HDKiqfnF5DUeCegAjzCNGj2ViRliz2ICbsdYl3tb
2PHVaqsR0KML0tSHkdw2lnxzZvnOtt2kUKs/VRZ3WKEben7gE/okG5ThBqFxVhj2P3bhi4gpLu47
JA+1Pns+RJlyJbFpU7fvVmGBtGiLLhjwgFrl+8riGrsnq5JcDbpUfx6H/o1bjB9IvOszIRzws5kx
Mbr8SApcClNELgcjA70leINOkoyHHTBTzl/q3o/UBXFjFbgqe+2mT4OoWlYDDWOFtnT3YVrGx7Em
kbaKEY+RrFCcOwdFBq+cilFL904F86j3L7Uv6g+11G0IMrmz9rNMXno/pj2xx4+4XvG9ks9vyw0g
nzymBMBPe2J4cTUtYGuLQsJtLexwY6bhI6ne4zUmNyzdMYduupcE60W/T3WrX7BWEdHZJT4olA5s
eRPb5hn4oHeaYDi+ha3ZBby2SBacLjxFM8Niy49f2SCY29KLSDEQGAxDnMpHGpvwhNVKBCqNSE2s
iPUgnEhvjajLD2k/Mrnzh2rlVaqg8ep/hVn+y6pCbGEHYgRWLpO1y0Aj2e7ysL/PPTByvQewlgCG
lG4ptnYNvBbGutm/XnAsDnWRrwmJLFHM3g3fGnOuKKInvznCpd/56Sdzsyq8Kcveta/AZ9d8t0En
yaFFM3K74CpEISmTAxpcohXhZRBD1jLgKgTIb8dwfpYMemc52hrXMYHFebROI1/btyK9OM1ePK2/
ABaJoKr2jnORcI+AdoPHkRP+bG6RTcoCv2mwzlch+Q3CbsTBEUAtNUsk2DHQdouyxkstOSbmutdn
F+/LEg3GZk6zF4xm66CtFXsSS9UjeTP/Zktc5ix7XnjhDybqZ+IJmMXncKHJALrKcRZkinRg/M3k
F8Iqzjf34g73Ba4lBZmOIadVOJTsRR6+L1RjV6tgv7N1ZyP+q+XYP6eO130KSFKBP2PqxnUqFu53
L5W7tNDDg2vay9mzkk/P7l6j2gTwnGN114JEXtM1wDZPVcsDLpOtD6bx2a5wvW8koKm7vjbHi6zA
LTESHjdVYsAhNRhElwnjiL4kBjkVuiUakqYUhgrrERsInz0AssaMPm7ykiCQXDDRZ06Us9ngFJ75
tLZyBA4z1NYAz7xP9pB1MDV0BUEKM+vswmZCQ2QAt5p0++duYo/SJLF7ydP5g/PcOrisOrYce+Yd
POU0CFHTbUtMCw4vPqZU+mt2TDE9+ZfEnsmC0FrnPtw9m7wYut/CpUmyM6/aVR21GrZvQmTG6Hdy
p3hHlM5S7lhvvDecP1sWK6BowukLsjr4MCZDLGFMShKIrnvLkLSEST2ZP8LoukutMeKnRGdsImY3
m3YgdY/BE5BmBgUP9lzpxzSJsYcMprAfXasoKY2XutnO5fhpc0wF+RrIDNTki4xT9q2W08zMaHsJ
MTeVX1bkiSv7muqqOEr4QdS/ilb4kkbODCJSSRYmPh4OEpqxEgo2skWY0ZnnH2YUNdC3U//MyPmf
jnuGvZ63bihDLGXoZMI5yPWgnxporaBtshZAERi6JCe+UblR/DzUUX9XFu0XBGtrJxsfrXLKVU0d
R7QdOMoB4Kbbzixf+jdZQDmHoldcjb4t6kthZcXVZIPkYkXRE3zOId1nA1E8Bi5prva4vBnCKXyo
meFD4SqpFc1ev4yioypPjQnQdL3i363XSjLSmy18xb1S6Xlx/ezsmGu53fIsWKTSO1tRs2+iLA5a
X+t9O7jtkUUNMThNGe+pOXDwV77FyVeaG5+xehCm6l2U+St6UI+Xuot3SxJaR+J51NGfLOq3UE/e
nhXl/DjYSEK1O9onjPvTbuy64qaaWrh9nbcEqO5m8IJgmDI78kk5clDMS2e6GovvXdyI/4KMws+q
A5g2ZYI9gGmR99q15DqQmrql7+XMBH35EIs2bgMzdFqfAPksurawkdnJuNaGNTow3S685zCRxNuE
4uyIPDsOWiZEQdsFzQ1JYiL1aRCIENhlE+hZzDP1dpyZYEGBQfetEBhg7WnZAJJoo+LmQwpRbpI1
HGZiirvXETPxIQXy7FOnbIasLs4WhRHbDdLAJ9F0lwlL3MVUifWVEWPDv4K/ZWzBEUFUrI6eHPIH
QX12iNL+ISP67pA6Ddh6mYurTleXh7SHAEDicsFvIc+Oo+qTNLBGVV5IElGbtJ9xktQ7pnP5VlKJ
EkJbWFwv3AMw7DNSLczhyR5YyACy6C7gyRERhbrbqXJZpTECH4hQ5DfVi+Y3nQl98bNlOfp+5OyG
QcaHMR9ZMS9vSzO0RwIGqh2u/v6Rw3pmXYTROm36/GgLwr1rq60vgCoAwdlD81Cr1GOrNfcUeQvb
2CZK77p2fJIUnkdjshmKaUOSC7Zup6X5pfy2u84SL1bpaufUzdb8VA890yYKjK1LUVOCM7LjtLhr
Y4fXwh9/EoAJ79FYElM7r7Z6J+NcqMfopxhmZ595SUj3PGYstU3+g2GlmJWjfKChiL60sssDyVTE
peiMpW5EEGWWusMtZgOo3GZjcp+FDaLPyD+TReOfuZKtU5SlNQaBAj5InUEx51peumw+kB/VBtT4
DbGS9XgtRZEdOUT6tUw0tkR8UCr3xnwURl0iaXCoj+cKFO44xxsnVS/khfsHVjztuXa6NRKqMel+
B1xbjgb4F/qQLKpwayTjdFtPUQWxd0UG235Fxoj/Z+Tiu6UnYT/9rWySVxzPyN9GW2YPwzyPW7ON
+h2ma3lHVKDcZQOrXUtF5Tn1M3WGFJUc0iJ7SaWb04gK89Ipa+ID0DAwygyYBRsb1k2IYIk6X3Zs
r+aTpcLoLYvmn1I3H3jw4q2gAtgWVcfEbKAUYCdI62e0arOyxlG0uOZdFOJx8N2s21dqsTbkWFhB
wkl0LfMu3mTzzILcmV6GKkcAucZQV+xOb0cnLMDoCuOVEJoT0u3buRLJnk3ALbF43n4Z1Odg6ThQ
MzetJ/iKw6qKb3ye6oE+Tdz6IMgeELtnWzlBryEH0t+Hfe79ULAJgIRuxb4oA91ieO1p7qB82LP6
hM1SHxGkIyfxQ+iw/WRvSnrjfUwSIK+C/Uk6vWQL2DYwKNferDHfFzkmN34ZErBXe1igWIYnG/xn
I7ItpgMJJp2tkCVflzq1H8h5yq6ihgC4xDgKlzhudiKpCXurWnFnrasDv6Q7lMhpN8ohIi0fZPHg
RI6Hi3t8ayjZA3hyLaKANUVFdOq4hD7rd8eQfyGYgfVFQGjipq+gFIft4ho/yjFdeHj1hz9B1ojH
vr9mnNzH1OC3iWwGQHUnX9ERxKuJcTkuRDxunaV48MZFvzn8ZAHDKR64aYUXg/S2INPxBwoeKK4S
heSQuIGI4vHZq1yXXwL0qMqYLQHB0adau8u+A5ni6eG1CtklpiO5LqLtEwAevh+w9gi3XjsUOz8W
+mT1ub7vzVAfuiwpn0Ez2QGxGNZWRIq4NHhf5TZsRudTWWZ3HLzZfo/ErF+M2otg9FVkobE18fCP
5oraFqlUR2u182JmhXOzVkStA1S6dvqH1i6Xx2EYMCQyi4KYvuIwRXa1nab7ItaovGEsJVnxu+Ez
rBpe3WaEdxeV25GWgd0mWzCaz9b8zjqPjger5b9Fh2QnC285TnHq7u3YZrrI5rEy5LbyEWc1JVS9
9FdX41tsRM9kBwHXX/U5U844EGaKhwbNGV+9iP8DZLVq13QsEGmP+kASQn+n0rH9Z+pmeAVQNGxT
ut1NXk3Q3UzANkJzy3aeYd7SLEbwvXt322cjVMusGAPf7cUu8hEfTGEZAUpyrGfR27+m8lP8QMRw
TpadboVowgcfm+SmU5UgaBYftXZYYACAJ4HDoupBrA6XlXXFUdg1y3xjSO/scOQLl1KddEWb9psB
VPM7Mihrnwzui9c51qMta+tI54U6x8kaDviam8VTIZHYzbKfxyIl7CF8SsANXlgVFi9aIasoZy+/
Ec4ZVRSBKJmRvgH2d7d15ZJLWNH9SA8xGQsK89HOPpHWM855AOFEObAlQntrMnxOoMJkLP3H17TY
C+RE7A+vTfk9iPQ2XMgi1vckqYIWMa0LYxoSS6lboh8o0lyVjH5zCF3rTt8j9u0FIeNeOe1ROs9E
UxAzxEupnmpxUerGLe+i+OwlR+ivCSskEzqm7x1VQ5V3A/s+JI3AL8iAjuWmSN4lCS62wcd7XPKj
U/z47gNt1yYx6Ry6GwaRYqEVMi+a0WfZ75KWSwW2DE/rq3QfKvPFpqcq7+Lk0LkUseo0V+R65L/F
eMwZQnXG1upYUFU3M1Ol5CSme82QqWfDmA8EdSP5yrjaWv0HvIga4bczAji/bX8zFT89pmkrvF2i
b1G05NmQhOGjVonbfVQ9R2TSNzeiTk+KRbUjH9zG33Pr3VThqq6pdjWfPGjXgDTBi9nvp+5nZn6h
MmSM9FXm+Dozmeqi3TggL6AxsluC+LZEfxxFepbzxYvZtco8UPJo5g9l/Vzy6rQ02ldPM+iH7Dfo
PKht4m+9rae9oBp+1qfmxH80mcQGgkJYQOfvlHdXtW8m52VUZ+fMOoziQpzHqchhHNJEczL05nca
ExKHCFUAXJ0hj41PYYTXsYfsOf1wAm0KCHM9szhZn9uRewdudgYYxSxfK+fkMIkg8m6ThOOmsc8x
SiO+MdwjAT91Fu8bcW8QhCk/ouo+Fycd/6xQaNyI21HxAV4Ni0SYq1+s268PZiyj++ATcdQpgn2/
pXiep1c8kxvWHJ28ht6hZo2FH8ZAjKMPKfqZQu20+MlRKRbcqhCKk8UgkuhahbeJJPwGrVZ29bjH
HcJnZGc2+4p2F3A22q+iMlo2uIN8iQdVnpjuflmZld3C9tu5C91Vdh0JevVI1aL40u2EFEree8rY
FjaxqznZmxw6YJCdm9BqLjF0PZEfc4LmRxKV4GGBYCeQAwwJ4lyWS6sLYbra5MRIjjz/ZWg4eX32
ajmD1HAjhxcQwwEsk21DNZhmB/La6aH4U6km5yjB9/w0EdxTXB0yMSYafNW9pwB/43PLftezrxls
FT+DJaXv1PRi+o9NeEgRYC71H/PJg9G+msuj5b8gFl/yvxF0PAusCpwcnIqjOaSo0Q5rKIGlwE3P
H0nzkhDPNpjHMJpOzmhuM6QbTYXF3oeuzdCeYoENwmlGdSORv/lAx9vyqROvnU15aRypbU+VtZLw
of4nv7L32dgX0L2x8RLyVw/lpnD+TVDXivRm4Wn1CVoQRjpzuEVuzjzJuEdUFADam3Ai+P4PKVtc
v/eu84P4bxvFYLNduGUM3Bfr0Es+N47bmZ38aVVBspss4qs/CyoSDkS+AzRNgZGXu6QzXgfkZ/A3
N174kKn7Kc6Omf1poQSfS/ihDF+j+rMasHUMzyDd1qtwWkcAEtW7gRKg3vgkSKQ5FWkhkKY8Eypp
0imCny/nqyQQzsZLNYVvykeZEYfnECqqG250ApGaJAR7Z6SXhtwfb2UEDvcCMtrQsglnYUTJyrnf
BGO1XFoicGYyzWIVRPZrWZFkzCcy0fAgCKgcmNF7lp48sGcn6rBH30IXlXj9I+9TW6sMdbrNZh0U
RvivG+ogi1kylFdnPhnFWz9+K/M4FweRwrsDKeh/VeoecsA2AQaa2WAZnXNLn1iqQ0nEy0jMTibA
BTxwryYQ3tQ2H43t5H4vnLlj891mz666ob3YqPoj6j+Qku0UqgEUDEgub5cUDftxNK7edARFoT3e
h/ueUJ3i3ag+mFoFtaTHdb+M7iniTdHJvigOVvraDd9uWR9mJLaIDdC3PUlSMhr0haXRE1aacmSD
UCq+SAp3OyiO1Yn9DPiPp65+m71LAZP9f7wBsRy0f/zBqBiHf7W6X+PPfOOonMd8+mP5UXU/6GuP
wIbpn4uNaf0UM1lv/mFubtKGy5NTXMOydZEp2ulhKZ575ijJcueoe263PfX0FhhK+NcwMvmDREpY
6K82DmX0mg4P5vxeoBIR+mJQZEWur4+rsBh5RsKJ5IBQTREu7Yiq0eecyJUDT19DdawIcLad+NLY
+f2InZIHH++pX7bO+DCMKAd7ZoTFrfCZQKaYV1+TkSQ/9e1Ovx0ClBQgsJpguC7RGvay48uwndNf
g72DRyKLRls9xjJAQTor48BwkYCBNyRlOydcbgkNOSyTcxcSr8teeycyoBaonHKn/5iFve+iU+G9
sy+glc73hXqLw1/nVvskqBbH7ss7NfrOqfkbF3rlzVAcNBs57EynMT45AwJDSKzxcrPqeYb5xeZU
zQrOjPWAkD8F91Q4kWIY37sFZlJyoqpHD95+nfGQPzjEfKLCCJkqszxwyF3lbPEEdr3lI1JPXX+T
+r//kXReS47qWhh+IqoIQsCtMc6d89xQHYkii/T05/M+t1NdM542SGv9kXz0cjwl84XOsY0cbq5v
Gow0L9ExYOK2b7PmMbYh5F0vojuJv+23LqOFKQ+sZOq/AhAxSBSuni7sEiJss8+8uGnQHpCTsspI
45Vzb237brGOXc8qax7E7O1Grg3HP1kGfES/E/mthCOZ1gfEqejSb5fucZk+PYsn5qPM/hkpbdE+
gnqaPhrjRrdb2P+IBMPQHD8m77zW9yT71RCDTXqZMhrzPsF+jIqy9PKo2mfTQXX5aXpnKR7j6YXu
kTo5ru6uS89KPdITQBRBKNRtADBbT3dlfi9Q2mbDvzIbeAjOrv8yuvuZWyxLMKq8uPZzkt/r8WIm
VE2jkhrec3kiQ0avPvNKlOFo5wklvvIxsGkqfGhA1UeX9/F9te4CHbHIbd3hm/sIrnvrcJnJ+HeW
FGNUF59qU7ckId0so46gSvZ8MTykBeGKNrmrudhY5k62WGTQRcVczua1SehG0aKT1EftPebmdBnt
f4mO96UdAFVTN9TdstGE0uvYe6hXh8GYzT0uZCrWmogxnYEZ7JoNwJAmJaqsJektpQQbjwvYrx6J
SEB8+kJ3LqddfppJuS777wzVtKKSfKmOyvpNR2/T2m85B4Bt5hjG8xBMWjHAz7CJyfSrl3RrZAue
/+Uu7xWxQaC4gGqK/77Vv1IF1TfTUQf316ZvCjh2KwVLCxPH7EUeCZyNfLIl9etT/6gT0r5XwSmT
bLv4Y3YR7U8vcXNTxm5otNT3AFWt7t/Yq+2aPk3NJ63uDWn1Tc55UANhdsY2M+/6wL1fg+IyNFQa
Cm6sRG1iA6E0v/SJBtHARpcoOfG0/ULzd6TrkiDq5Fs4MFb5bztSze4i2UdOw41IgbQ+jbhgobY5
c8noBnCu+CsrtC0xBZ4e4FHePY3jO/1Mcrgj0RrxBSd2vOuqHweCnexKKM+/2o+kFnsrjkmxzdnE
22Pq6d1o/bRtR+QstWLXYC+tumMDBGriyyHNGD2v8W7k87Gu9BGpCejqnPx18d73DxbqNoMikmXm
IkufF5sc07qLAP4uA3kFe291kdP/NT4dfN3rIJ1Xu2g/V1PSud6Hwvlp1V/qemeXiPuErB5Vvk9d
xoaO3g0WEK55Hen+um8MLt70NQteUtuKdIemd/2a0YXEz9XyF7T0B+G2sT40EZ2aT5wexHqs8Lks
bIml/JfQxtht89U8jN540fJ5ancyY1Yhryo3NhaUMBuP2f3QQ6fbT9d5aKnyhW5L53Nb70rrTnsE
sh5dzyKTfosLI0I9EQ7MiLLK9poyvQlVn20+DN1Zi3MHLS7TH+W44QyEPBhHG6a0AcjNrRfPuxkN
a4/wc2OySxFJQ1gt3zxuFZQBYXbdyABu9OvskHavqVYsH2b/h66gr5VgfKEEEZ63tfOMUHWT1TO4
zy9nvIhvO+NseUeV73VB2R+fDdrcXR8D90/T1goLUHY7lb5NXhyuE6cRNqSTwVMEY0BfwQX+2XF/
q6RBKfoMXZKhc8O4QrJTXv6Z843ZPrtoVauLlfNw5jzQ5q1skH0dumvrgX9uenYf9zKqP0fKbUI7
QQdelT1LDdtEMHzT3sfypZjccFxuhzaG7mcse7NQfi0ECXkA7Sx9PAB9fOORbltXT2p8Ndonv3uc
lv2IYbryQ9BfMPSTW/IDzX3Xf9hsMCI495l5rEEzioUJiFYfVb7SrHk3Z7eNccYRSLfyY+mdlXzP
ib1elyH0JL2NdPCkBMNShLVa8PLY7xzAVcVKnTLXmfnfSC5+ow9Jc5PTeJfVrLnc3lX1E5CPT/Px
PrP29KE5Nj3PJAIny7bNaWVLmoPOXkdS8HG2QV5/Z9NnMPA/RHVgOO+V/dV24z51lq1jHol6R9PF
c7z6+kEbVIaS3yhrBBvEGw8dpm1SzVc6QGSL/0LQdFNMXwJh32IWRLLpC66uE3BDvMHK90pXQLhy
UqOlLk5xALZv+LcYBsO1qC5lvcCX43IE76HFIVsie+xPPVl//D48xA1+cW3O6e4d0qG0ZWCHayMV
EwXSirBIzD+/Q5JkzxHZxB9BgnkILLaiF3pU1R5hxckblsNAsYR51TXRDIQ2fiAZu7BNRNLrtxXb
dx06dPKYWcGCvdMPtChfKwDGbVuJQ7vwsnvLdPTr5F3P9bsQxiFYx8iX5qWuKVBs1hA4bCOX8h48
M3LG+QTG/+EyIMpgPE1O/kD12Xaall3W0DxsezVJcDLyY/M4+MZFFck5dYxdBfu/gc347Qy502p+
TBYTIh/CarLD1e2PPW9NFqCbV84HyhdmCSoquI27TVYYIfFeT8JDAZbKY+W0/+bCRyBeEzESlMHJ
4sJF7x3Su75pDSdaiZQOCeLF3ve3qIehf5JiZEReq40dXLe58h166H7Kip01YxXwltO6JgfUcPdl
YISZE+yrjt5z9Me91d9UCnqvgqTX3WGO43s7GwlpIqJRr/2tXtW5MkbqeqttbFKiArhM3+nZ54De
JGt8j6LwZib5q0rcN7sZNiOX5lDYOP3Q5djJGXvSVi/5i0WO3myvL/3aRwE/Y6KO1EsSBnMeCQ6O
liK2dVkR6FCwkQToK9a94VqXvlYHp+c9RVI50UDZ+V4EdfnRGv6hqKebzprDGn9lT7EVrCbdqxTr
vqLmP8hufgSOfJtGfRJFvHVW0j0tGj4JVGLtue61U81s1wPL0+fhLzUSXnFn6h8du/vANg4Z90lq
ujRoO9cWK7Aic4ei/cFwuYIlb++wrOe0ZHov8MAN0rp3zDGS/xWwkPEp+i3qsjBNu0PbDxTODHtt
zhSO0EIFw0c55dGz663E/ucU1/eHz87FjJ75N6C9arK8U2+tW6LdbmXNxDba09MIiDR4zS4xwORM
kJ/ZnbclIDzQ1K+5BI+UmzehO9KDzAz329V8376KGpcrColtayM6cxghqWCljFfES+TOiEhLtB/T
kB+LqdwGXXk0zQp3Z75v5+oDVrmkxDhN+N8Yu66DirlqDu2KqHPKNrbeNBMdGu+gjangJqYjzROi
xmvqjmJuA8leasvsXPgTTSLJPh5nKosDA1FRG5Vzc64TznJ/fREoX8eBgbglNp2CKuiv8VpUGoAG
mmZ3Rl90LBaS97HyxUHKQkJPdb0eUQ5p1joKNKXzRAXWlp6ZOzpeSuLB173qkreWh5eMeqKy9EPl
eOR6CtWQ8p8/OcNrMbLl9fjILYkzkF8nR0bbPLlD8ZEvEi0gddNudZhVQlY/k5VuGOswhCKArBCd
qe0MqRRb5aWDDWsGjmSmHx6PnPuj1c3dgmqyT3kprCr0UUEgYMW0jQR85ZSPM1qKeBOalgGDBcft
0lMVD5s8brZVDbeNu4FKKSSRTdjVXERkISK7BpxvorTzDzYAK/muUT7OUTF4G7tw9kT0b223umXM
POHyZdNiKB6MMCFoz7exrncSrxBOSw8TZFaBhwnaASEIEBvkNc1TGLKG9hTQaVhfd7aUDlNl9QfB
1Ntp9Ud+P/VSzvpuTdBt43IzshmuwLKNh+rZJ+YapbE/EOdbcWJKvEOVLkD2bFx+BBnf2IGPzrYF
XanPPQthX5ehZUw7TobjVXm+9N3WRpsXTOVro/OTnnMzRC97t6YxZUxCPdYuMkVUFGyGONdyUb33
lkAVgoEmdtDE5pZ5046A5T4flM4KfmSAnmUku7bjpntsWdGUw/yufIsAo1iTtnE8h2QV7pzY22jp
oyagUK2UWMho7ZyQhntA8kXjgJngR+X7XJA4ZVM+bRB68eVcO5jXOGrI8yvXSYXScME1crWVOJOb
zuTaxTSU+lsUW2EyX/f1NnSq6mL6uIwtTpa6rxAr2TTzyh8Ha0m4FCJMBQIA00c5zVVqUulVSsz6
ff9bM4g3fF5jnfhCm/MsuyhezcgB3mss58YC+m9pP94kIzHDSWefK7E+O7lzQN29p/TiiQDgB1hh
6nxxJM9yr41oDmow0Xw6pBTLJoPcY5Ta4iOL4iB/MAdGVXhIH2cgqT0PnjI+mgmNqA/zZ5krCwc2
DJnCHAdbOjRDwQyXauMxcFjfpuo4MLFTZEeJnDuTnU31dN9hdba9fTB/CW6vkZrEHnNkj0aX2t9R
bQeJ2YE/tejiyQZGYZGsaN/F90KqH4L7T549Dli8wwL18eAN7yVKR6fM7yYAumGmdnGp8HYl56xr
9/j4oXiGUM7FnRD10dLY4epxb8v8Ee83eCjsLMT90ZT20RLBXyszCjsLzDdp9VQTRnyl2B0zAJPh
pZiD4aihy1Us7mtr2GKf51P2iqZB1IYOB5LrvS8GQPzQe7fMHh8TUkK6AUdAHkRZxfUvrGyIpeCt
aOLLqnGmTQOqyjR5Dqr5Zig1zkHE/25Dxrhe+BU5Y70HYobWyLAJ0jyZ5VAMXA4CYyLC6yuhYkS0
iNNjOtUUQS4fdk6nrT8i6nE98jZxbtthVmpG6ME8UbUAFRA3JDG46Lk7GNYoHWbKgBCuxSypdrAe
rtLNxetvaJrdk3Z29vSiD1BsP/7s7Nwsv8ygjErYUZPINzMZdzruxO001cCHPiEWdcBO4289OOVY
0rkyEqHrtf42ua6OamGXx5Nqsk7Irr9ty5gN3Lo4TfZXO/5v4K83HZHADXVWQvTMhdVp6ki78B2C
Aqmlp6vlqoZh5t0uPoK0KwgEpiQBYiy7AzOZ143jJrQNAsDXBjc2DeoDAGVyvQwN3DYZ66roFsRH
dOW2RcooR59WLknKUG0SIWrYzTbFvQ2NcdD2u7GEeO0xk1dzVx9FKkKbNIV2dhm6BfAKcQmrAyY+
jHuvrNBYaiTneSVUpIlNeTQWvPk5brrbupHED+cFB7NjPgS8oE2pOsor/StNNNoPll83/o6SwmGv
shQ751j633nvf5mdGdyabgsHYZFZ+Lo60Fi2e+n73OteanQfb0T2lPtp4TaYXI00WqIWcohBPsQe
PSCbti4ounbKu1oiAyO/gHjqfZwm1UVoskNxMhhsO+67HkV7prXjey16vcdimGEYryRuuK6glCyN
73zLwtqZrOnMG5TaCPIA8mySKkz/tWk6+91aEv/eFosqQj139l6AaYf02Kd7qwJxKMY4P422e2oC
0jBEh5l6tSfrv2q7Az4XddOSA7LvV4HHDdvlASZ2iNrCQ7PUI9qbJZbiAUsk4iE8TJjT+htl/9JS
g8o2p5/D8T37k75AVFsjmvikGeD68iQ+9RlLvSr0jA01sKGeMFE/okxLj3mHxwCMJGtBY9v8WRe6
e1C9i5gfee18lwXgx1bgEOFiY9d5yInh8IkvSab7qcm8b6lcUkoWDezp0zNJspR7Z7kipgqmN9Bi
T8sT1P8uSSjL8xaPiIeerpjBdiCz83FS3761rjud8+2ZJfEduJM+9WxMCdqoHnBnJGwAG+U2p/sE
WnFeaOoel/TBW4f6r1gHdtysrthChS0DhNgeQSP4he3luUAsEU3afFLz9NOYXX6qXOtGuSXBHKnH
PJhXxeM4Xe/bwcdk7BKuch9kjbd3rQF7ZDdZ79DPwTMK5fmVlBfqH6jm4KVYxnPXd+MuoVnmbAZS
vwy9DRUcqPXIHomvB1nWA8+KuK9IIYhq025/TAST+3adx0MFdUqOqsx4V/IYeqdLHEb0yTF+PFmV
R6vAhKsz9gpsBf899hV5FBxrRd5iWm5N/r1m+i5MslCuCWwHZ3GeMr+1yW5BQcLs0hTGCbGKCTjd
A1i7ieKQsgCFwQPLVzy0V/HnWrk7JHPZBVmMvaU/RZ+aivAUaNFhPo62QvYhtX4Z5xFnRuCDAZpB
/UIlGePpaHBGF1hbzE2ZC7xzOaZ3lIy9QBLiDvv6SvM0U+B9BVlXRlcDGFkAY4sjsSAsWfaMZWXj
zgAZCRN1lvqhRWMigC3HT0XM3RP/BMeTDQNem0rf2oTpcIDOVy5aJrjsABb2/Zj9klafIW+egIWq
IsCs0MJ/pWRBQXc0tMCVNZ/GcnqfwGgqD0u1cOX2JD0sKapbHzg0z/VyZ1AylQGgn3Q2UTBFt7zI
COjPPSYLL2gOTV18O/H6rIoZH8vNmMl7PyU1EksmcRzBvKD0Q1pzSLqao9xunnLmKCpjUo5S5Yvp
zo3d6qGYHZ8LiXoRNlIRH+k7vGZKWO6LMWtQTVoId+61zr6IA7whvVzuB0/RnlSPPqJdIIbtbFM3
GrDCaubf92KxaoyW9nicXkgPSMcdH707Zv3a8vqDvzIR6nqrqGCiW7JMfpwg+cd8st5Yc1W/lwBD
YnlJygbAm5p1QjVi8gxwlichllMOOBXHfx2dhI+m9uPfYZFWAikeZ0cv9u9i7sCnaRLdWRjICpVB
kxOJkAHnyfW8KFcrml164GNCvxhphY8Dtez68Ui+G8x+Qtfwlqknd0MznQKLgHYtddR3JTkGmF2b
g4OhKCQ8G4h1SRYYkrw1Oxy4QK35bKN1BLii9yxJd3ytydGgdZjCHi5mJ7d4AFfDcs8TcQ7IntgU
LmX3rrr3Hf6R7UQm2U0r0BLbzGerT+U7anNgJjmbFHsbDM2yXd+NFbpbTIbDM+H+W2aelsHOopEI
JZSxLC2ku8dA+QYY2jQz6BHfD11c92HbiXjfG50A+MnbnV56gkNaP2bcmCzF2I3masgsnCuqZKzD
P8GAjrePKgKTvKo0lvhwUfvw1pvFDn0s749WOInguTednXERUYmJKprGV52Y7DCKCTkxvM8V18O2
NDUlwAV1NUxwjKlFIEALh7gPm2whn8jEXhEHmG/R2bVhn3YJwgX5kOAaScK0QS+huwGrSFHldWSW
cdxtx7W5aabh1yTHe3yUTGRIEOL8vpuc8th3ApIIp5IARU9vEbgJ9gnDnv4U1zhJX479RZXcDxBW
EDWTYrVi0i/CIIb1C5LxNHpfri/RFqiWSEfTsA2UtWSWc5urt6p17Qf8Dfodx5EZTiQloDqw/w1D
nTtRVk4WQ99A4FhCltkRwmA4+itqG0Ga8317FT3mNgCVx14TeUOhdmXCDYwxC4Oy6IP7trQRMPbW
uSzm/g6XQIO0MmsBbKSBx6Yp3/21JJPHbz7ZWjWapKRoeO2ZSjxyQ0QYlD2nsZ+nxQ05BcwfZonE
wRXLXbPKv1hn17nWnb/R9v40C+KnufXuAmnMN3EaY+i1ArYkz2zHISL8TSTEMcieZ+PaDBPkgPrz
LK9seWCYB6fOrU906FTRyYSk+SVQ93go3YvS5DVspmBK4T/t2X1VaGAj17oCYLSXGjd2iu7Rn6jM
JUkIehi3RJibxBVcainz4CFLArhqQfPckkgAfrrBnyR5LMkcfLQDck2yKRBhu9ldAqrdaitM7Pd4
YI0AZInrFGpgDuxfGgkfiQJ7bIUGHGzGe2cyLlVXtK9x7OZIHloAAT06zw6KaxiQfvxRdm/CGYuX
aaC0tvLUK3Uk6Y1IE/3isn+ww88AtQ7mdApmH5amfsRa9Vz6+KcEnkmub07Rzdq2bwNpl7cqZ/IT
0iDGKCNRpxD19NE6qFK/seM8r1gE1Z3ZlK9tcrWJLR50VjUZlofunfpmIpJU2OoVYsDnpvBBJjZq
HP7KShHSkVeAUciDpAsF3RJAxbuSJ3oMG8cgg8HkMY33VhbriIJMgaDfYdCeBuzTI/No2LZGtZeZ
/ueSVrInPyM4L0Ny7V4JEC+InMC2LgU4XNiOQlK6iEzrHfugnRr5fjYGtbWdc+VYcKzComMj7/+o
BlZRWYxkNKwIrsvV+85A4nZVnX00TYWjZGHxaUpj3eRks4R68VrAgxWuwyfxIqqWVH03ylSf5KNd
RdwFqGQkOhgzL/GQ4UvRcF7blJxvHO01j1SYW2z1ZtquhKvlz8AZbJzcXsgRepo+szod24MxBe6y
010hqF30Z+tIM93E2x9bqAy7JSZIJ0Eg/sruIY9d0xAsQek7w2s9V5Elx3SPntYk+JCi0HsrmfR3
yatdRIZvvE2L/FIFTC+hcdWO+H2iorzR/R2dUtdhZU9309iPr64VoHqWPfqoazqoKohkZj3sn6Fv
n008ktsyNjwMSfawa0tofEbuFJOD+eqkdBcdEI4Iihf939HncmDR8aJRsTnvWsKYjo674gAu/UXd
9QvYW+sFPT/ksjk58OI0aOU3adE/rB32PmY4m4GsaMWDIiIQunUx4UmZmTZFpQkAwJAB/cR3QkWe
2mb94IGftC+LnPwHg76i3ZiO6hxLbUcMNC04J10TvkurxsYTabBr46D7La6hbMhOGBRHz7jX5En9
EIw1XwYhxrNj991x1h5ocOxXX1KsYmsoc2AFMfWFt6sOS8FjRhzWdJDokW7GQLbHzM/8Y9lRdumL
HOPqNNSgZZaA35iru27iVFEjuBoIpXPFirEbdSSRgOIZ6DqvZwbxTuM7+TVUgnvava0ru/0ozL4/
tV1QPPRzHt/Yzpi/mR6dofZk6HAqsmU3LgV0E1FWJw8ag3mQjnXcJ91yEq75vSJOM0h925g1TQsq
D4zjiNX8IBJbRy6gWJh7TnMAGUGnYJuc5D4fLU4d+zRVmfzUJsmqi5tNW5uYg61p5C/F/xVdKAMx
LeDbox1HR3NmAK0FVryzRut31cO7XDDcm7m5/PNBbM7OjHMbAr4+0YZRPK0mUjqznOcLCm45hDhR
oJt79by62cBpAjQpDNRjhsy/GkHxumDW2vTBIP68weV1ZHoOKTJeHjFw2eEMP7XBZGZt4PCBVtUp
C5ZrYpDRhHNBY2uOtpJzf53SqNccuVT5dDRk4hvqk8ba+XNgbU0TRlX3S0M2AtCVi5xFuUPEi0/I
R9x4586z7L/Jxtzcz5p1aMiMdZcxdv8UZDDdL0T+buu0ZeonteeiZ+u+NMUvIWXUxacDxBSjbcC8
UEgi1q5ZNrOXCNiH1nhqvMLdFnLGHRM7FWV9ky39T6mb9JUZI3jHXPgvo0ADffXkTG+dEvm+xkCD
yw8bMfhPW7+l7dBD0BVF2JNDutOjJf8y+Sjq4hBLd3poS4IidyqBFGyChFvCXrpT6xg5oQCmgeGS
GZsktfJdTC0hETVeCWDFJXujzmth7cAISauupop6Bb0hrdk+S6MCQ0lRNTFls2KDk5wqo/ogWK/Y
UlP6XPbGmxVQvoSIeryQT9W9oHnubyGgHayHCYiVVcTnACsfhsE2+QayoYmaqGcc7HH33S5kiNgU
4W40y+JHXa8mgNUErrJ27oXHqyHSwvkt284NmdXUIVVitc+undTDz+wZMovq3O8v2kss0HU7O3cI
tk6kgEx7NcoJDVNePasBE6lXUgfa5Qv4krnYIzMutqU4DFitnUNF2CwGb1Wg3gBVGctdpzhfI1fM
/m3S5xNAtOWcW4HlcVHxclhRwD8JGFKE9n25oxCNVidsBherWCExc1lv7cCwKEQJSDkllzkq18bY
rp43eeBJJiL3bmmcjedLUpkK00Veu/hvQwbyXthOUmwrZ311VgfCiMwoB3g0TtB5LsiPGirkD4Nl
fRYpF9PSLDANfbusEJ15072v9H4jn7drpAJqTu3QbjSRTZ7l3PtWNwKy2+I2pbf1ITYJX5pHJDGz
hnsjwGuNVNp3+3xKrv9C8OIN5fBlW+BrfY8NwEZjtoUgUOGgRRCptSh/6DXtLkWTUxxexeUkw96B
9+s8ad2tovExc3furhlyPypZ106qSQeYPgioXlZMBqnl3lKpFTy0pqu3gRyoxTDA5ybEeUtG6Om8
lusLKbv1Ya0n695yDBkGfj7c482udo29qnDprfkA4l+EjRTxVzkybYBLMiusjrnH+4pYo+eIz6g4
D6cKfVxMcuG+9GuLMgSQdDzj6LN836LVy2Vg66fPKe+bu7xS7jfBAYS1uUD3ilDHlY8Ms7fOrbFP
ey8NJePCFt/+uJWzpW7WZkGo4BQ8TuQXUhs8EilT0GuxqxYrw7yexNvBk8mLk8O+cWkYzqvZGQrj
+mBcfJ/Jf+Jq2APR1fu5N9UumyvrnrfgyjaBYqoUBJSgMwpLRhWQFKT/UW/vbwycZnvg2zKyzCx9
m73FPClTd89K84SgsFDIKSV1xoYBJ1oK00CtmTYEnpJu7BNrQqosBFhRdf+sNGt/pkXNT2Dvmhpt
ejfbRDW31Th/m1Imt0wRiucKBXPQtS2mqLU6BLKZ7temkmecwATkQTlu5eASLeMkFW5BDHGjz7He
dPAb9djStZvAxQUZGFc20Lpb1j1unJbAXyR864T+mGxkcodpna2WzUKUwy7pedksIPqt1ZmMlEVy
fYA5yJYF7GLAVLO+F4kWL33KoEZHnBdW4yBJd/SDXekKdTABqjZ5trwxdoJ/swiTxSFNcApKlLae
sJuXeS64mRhTIH9IfsFAP+8FIYl/KbIx7CxTfDAVzlFXobkbyfUA9GefsTJ6NYQsJsDuINvBhDl7
PaUMmHyVd9dza+PhsdxUXLdRRZ8KxuOaaCrd/VtMlLiZG9/GEht7vFT5tiNYCqVK+pcxqm6kNb8v
I2LiroudQzqVL0xJQ+ibxlPpMLBt1CTaNy1LJD7WZF100f0KqnjISMBef+PZGGT9xVC3toPpc8hm
986jyuK9bUpQaeEgimssqK00+1WrDyFMl+Rrww2ytenJOZqLMI5JLFidYVujzhQE5XmeOpHPh2gk
XRP7eq9xYbmzb36xuoIeOQbKlHlw7Mjg+QhTycDWCkvu/ZoFeHKs8TXJq/jW73V3qbNqjFiIUPFN
KnuCyMA53qEGzggpTjcrLqjN2mVfgcrq81h35RkZBh+d6CRW/gRZdK0H61IWDbCKP5Ac5STEFTIS
iPKJxDHnoNfKeoD5Qc/dV6jPRowJKHSu30Ni5Uwf6+D2wKut88+dzOqWZ46ohTT9JTsDoVrmEOcT
O0ghspo+yywbnG3vAJUCchCuN2CkcRvD3lAqz2ROdnTsKyeaMWDvx5aSuaTt4FW9GjDdrlqYoWuf
oO4dchht+7yaKGqcFK0xek2kX0ONxQI50mYmPGtvr8NjCXwCGqKeZi3uS500kVkn055QT/PTuwrI
ifcKrm8Pc6NwOwS5rnkjR+PLKqdul/Vibgl1bbooz63xROzIRFVG/onBOg6VMlHu2j6u3aQ1d0HQ
Lud0FcAKI1lFZMuNu1bbJtsWUbieTj9JtVG7BDkF4WbFfKmrmsViCBAwGYz+21Q0zPEmyolA2mqf
rb0XJUvZDTtkaJDRazCHjjRYGm30Wn43Q13OwznAEbtc/KUiyCsWQXo9+ov7FIz/ixj9FwAq7F49
k9O5qWubJs1yILYcuhQxP4mA/cEmxOzX6of0IZO+fx+nKIc7GtfuqE28RlLhoec+KnJQ8Xypa2Tq
aHRxG+GiSa9C8gFtxw8ssXsbV3N6Z/k4ACvwY0JMiOCym/LXTGFUAaux8MFjQ4knmCrVKl5b2h8P
KYkle4ywuPplYpI3QgP01BB9KpOVHYrJfG/YuH96C6gWrazcCif5nNjRD2JspoeUeKRt3uGDMHSb
hROncljMgTyPFbVx3ly9JXQx75IAWy+d7RPOoNSPBmtxnrt6xQY3MVxZxlDu7GW6Si/5WpWoP/LE
RwTsGzzPI6+UY/U/bLOQqKuNhyZfsZOSUPJkj0PAu21eTQjo7nk/yCma+hHPBmOPKwCLy5hwUzU4
A1Eebh8cXTB0VKLKI8spgQd5dvDEj1G/Zss7Po4+DHpszeQojptYXlPKrYVZr/PRUDgNQ85UFsyO
w5SfAmdeQlHpp6oFcNIlE6s3GTC/5EQdbG/0L5PAA7ARdQv31tY9D02e2DOEdmfK5awym4jYcc6f
40b9cACTXl7JKw1U5496iecnV+maU4nmlND3UITL1H5fCFy7iHkpGOzR9gRM62RMptlL1ebk769o
N2JvTnepCXgvZGyi6Video/2gMneD34TT30ObJf8Uqxsv7ZWfW7mllbTyWPOazqCZFNS77j6MsQA
YIzmS0IQBVI1JL0mQdlApWuydWZp+ZscTmGbtGsGhmw4AwBqq6zQdPiVDatnP2HktB4dlSP0cPh7
8uwfWEHAFq3GbUmBNH2yuH1AhuLDioUAjS+KubkBsTNi+I18hMI1Yw7sMjMOSnfpv9KQsASgYwfb
mLtTQMHMFn0FuumKEMdTqayBa9UYZr4aRloCC4sLvb4oUsbe3fFLohjVDX7p6Eb43SbBuXQ6dmze
GRLDm5WVOzMAbYOy49qPyQJPYoypINfjci7Hluj8rE72FovXbllG4Mo5uWaAzLTBxTJvyeJO+kg4
fb3P/dx9mhxZPi1ZQpiC1+TXjApn4/YYK5MJZkczoXg2m33a2R8j1Zl3C/GxxGZbOIxjwb3liP+R
dia9keNa2v4rjbtuARooUVr0JmbbYafDkbbTuRHSOWieZ/36flSLLlsRXwSqvkLholB5UQxS5OHh
Oe+w6cSNq//uqFKv1LaxUNuzPO3o9X71otkRCEwIPNTKq5qSUcWsKgXIg1o35W0plPCrsMmR9dqw
qJA0zbpMgZMpRhj/dpUwOmS1h1Qn9/cPO4CgGrU8DVEH75dUxqFliUpHPndAy9oG1pe2lrGl9k9i
XKIaiahPT68v7A9IRWu3imXWP9zCNCdJsb58bDW0QBQ7qpZanP+itGD8bhuNcE63bW3pIW9mG6GG
UYmAa8AVgPkirIVb8DjWGj/5YcWRsW66vv6WNjwqECAhx+7snxrKjvjousaGFAJEi22WlOWrvjn4
hQzusoYqqQY0rTfaicJidD5RR4vebBr4PNjBJtRDoTwWvp18iW2rOOgUsKigThVgTcDosUZQl/1g
AYaPAswWUMqH9tHJdGMbPP5otTUYVXRy5av6+OCYpBKwA6nveMibZIJo1RRoMyBw1ehU98L+N2jy
dGcrtdxAHh62CA+Wu7bAO0AFjfUj1rtuBGgtql1GxFiJsSKeij7aDx2Yj0HV8OYO0aF3C2z44pja
pQGa457XMir1HYwbFKmIfpn2m9SHJM2Mp2u4LG8rhYRixG1yjUwkhroaKhRPYerxtpO5/6hBK0eD
H5m2m8YI7W0juwS6ulVs3WKskduQw48SF4gNnHjiBTqAhH+oq3QH6pfYH5DOEolF9X/ikpAe7DTa
Sl/7Gqi42qnjfV/U+AVjkLxF5BUJYJXrt9N05QEbp3bD00vfdWXtv+fuWO1MrUmWY9a/tyY+nHWW
BH9SdPbAN/bVRgu7fNPhR70xqXChX+UZG20EnJsIEtwE4f+NwHsDFCoYND/TKrGNB8qLYaBvexS4
F4MBG7v1TCQWQrdej0YlwZNijpHVrfWtzDtKc1OwHeDw3bSG4t7aPTXvRdCX3yNF2N/FUNI5zKw8
u0Hrt1xZusn3QCnA896SZhJPLqx0TdvB3ckQjo2LHco6VbMQNQip7CLfC9eB1ygEVy9dGwMw5EK3
/9RCQQBqkv6iuoNcjx+hWqKF3OxjQY0QdQ3+kdICnc1KefLUTNxNduBPepH4axTXowVEE3AJjand
uBH9us7S7QOdHGxnbOuNzELfo/uv3FlICZKkoCm1NBBSXkEM/k03boJLYRW2DFSJ1lKV4dIRRQ2a
j5ET3sQmaO0YzTTLuQNoCbEtDuNvMlWQXszcHPc/mDY+Ii93SpTnr2aDzIwFwWzdsJ2+GKRAtyGc
/2VpgUCJw9C7l3Sg9h1bn0uq7sA5gP5PIxyT2gypQN98px9kPEIy/wm4j3ocfufbtrPqVeEZ1tbh
+XeL24R2Z+tDteH+zbfxSPALy9SB35l0gJRFsAmiynmj+9YveEeqC1zBAI5aGFRg3FUtg5KSCRtw
iVoZ9ZIE7GSOPsiClkv4TrEVDSRA//ekiNGS1zgsM4XWYJ9lYCyVlkK+nYopk5NfEQKACYFOEFJz
KB5CYvEnEvrgb32rw9w1xFsttJSfXPKBQE6MwNSFo9iErvT2oFrB/Y3URonGAGm1TGx0NXml4OWt
CwqJy6HVFRJOJbijcuevB0WSMCW5+mf0necSisuzFSscKReB6YNsevUeLnG5ceKAnApqG8R5A5tu
RIoXowS/hxuhvSpHQDR+0ps7TwdK4iGcUKLkIem3PhjIJbxqHjrRvEraO11ld4zZmK/8cETFy4cd
mKreE7ojuxEbTRhaBf05TIPJwYaY4hd8RV1J422UwKQmNYATUCnquopR//Wl2i0zNVVvKPAiQhEH
+Z0qiUNLZ/LVMbpBflFUEEA1FSGEvyDsRJncdn2lPSBsaS+8xP+d5DG6P/Tt9uhtj8tAo07gWEG2
c2hh7MDXImigkddsEh2FgD5IX6qU/jiR178x0E+UIPsHsuccRctFb9dy1eFJszbSIngV6YDzB1VD
gJrU8G9txTRewTWZm2pKL9q2zbe1TvWZkpi4G+GP70KEuDZJD3g2CFp0NjoQw71IspcokOmTYkK0
5e08ANSi+h3F+Vdn6PUN4QINODovuzpS5SH2lWwDfEO+gOREwCO26USBSKDVmWnwVWnQ9HGDijyy
yxs89aiW9vRJV/bUFbJGxxgRcY3ALKdaAbSjcig62zWXBAjSyeBUVZ5FlCBSEfvls5L0SGPRI3xA
IJq1rvPkgHw7YhwC+chqzKuVa3Y5AuAq9feojPdunI9fMzKxPQb1jx0iFaswbX4TXXgrO15DYogs
vIuTCUIipLsm8J6FRcaIQwZlZrTXKE7glFHH7U2OQuDeTSjflAXFSRYTpHFvaMCHa3WLpPY33+Z+
WKSNj9AxwC83bnN1Jc3oD4Kf2T7I7YZ8KCq3VQVqFzkO7dB73Q/YJN8rZC1uutEfXmqK5Sv6se1m
8BCuC9LaITXwrXs6atm2clveKNCjUVLAH8fD9egvJBa0aATZHIoXS7RknEUU0VRMcitbGpVVoDHM
XVT2if0zQvpxX9gBvcOWxFZVR/+ex13BMwWw21NuR8nWbh2xcgfqRJ2GxkfeGuEReF+37IhvZM2g
fNrM7pHlpJ5ZpQEQ8MyV+17PIchG+7E4VCoyJyj2q29m3pjvgT5pZ0m4QBY6K8sQqdN7ze3k0mqi
YZOOrrWxVad8DbuKmoLkiYxzO3rwpt/vQZhrP4kCkEwrtadHmPZviKaLe4QbuVB1r4KaQ/s5Tp1k
D140IbvKyECKXPlJKCbrQnoEVobqbH0E0O9o8EVrvTdQSyo99KJcKiph5AYbrQhafFonocuoBQEN
2A01a4OSVps3LwFwrleVxA3cLeRS2VK1Wjgu5kNh3vjP9IJdUvM4eupwETk4SNCDrB/qb8C69Q1y
azxMLAHMhv8JXzppiJ0JIuKmaChaLiMqNkDf4xj8axCXxb6I0oK6SZHcELLGZ93IlVudvv02Lhri
DBmL1pA+AYThiRhKiHau+gNtmlcwAYcG7XYk/Ckyxc5z3j1nkuKeRiXnS9FL+84DYL5sasBzdF19
tkqW/Qy1Pl5HXpThnS4nxjhOoE/OmKk3etLgnUDBdmvoUfBVnyhgqtT8PUWz6Hdi0IRWAY09qBng
0lJr+rVT9/EdD47scewTsVFwN9sgyIIfgRW9BIpRZMtqF2YYuaAT51CrtSmx44KyMj2Uk3eJvTYA
OIobP7mHr4oQSePSGslrHU5HSDHCRuFnkkSpX4J2ktWwkTYtuwQ0CdhOWgFA93ojGFHVL7M1kSRY
1ynwSXga5oa9gHksNrybtDRKsPWZO/50s1iwBSZARxoUt17lhUBbFZTZVf4dysjiYI6jQVO2z1aO
qJ2tbfC5rBIFAtVFygtdnxdqzOoPXIzMnRVmT24/lhtFaMZfeDnI2SOiqFrvYGoU9W92Z+f38Jr8
n1xx/T1QEIA6iIEm1CqhUDU4A6xwsUkeKQwPr21GLKD7mu26WD4XRV8uSsl/pNXcn8ao6QUON7zx
0JsGPCCG14G3+MI0+uCg0JfZjoaObEFcs1s4aHdhwzIgB4/DCsSThuMhEDGcLFUoReV3Hvj5RWCR
Zzm1v25QJE7hypK0+9O/QGHH8btlLR/byC+eM4H8Dlq8vnfn9JG4BbyXr6xhoO2pGsN9ESY2F3ht
P2gptTL8+uKt1zhsmFY6oIDou9MLxGdjcMp9QeX5kaZGgBxs+g5PxVujFe09Wn6h7foWvbiQ7iFQ
Ij25tT0Pvm2iZ9vWQE3ObUrvS19YP1GkT2+1rIXMa3Q2wvruuBh4uj1gJ0VYBj9OvODFrvWZ+2RZ
QCI9mVNZSRFzjGhjUgsp6R7x7nnsJXyCQKP+YHSIDtVhbj+UbcX16YgpT4PnEfZqROWQrzaoEJai
COsENruyxkYx2AU2aCqeb/ok8ZzuGo4j8rYEq652MDEOYJ6glVE9mYON0xSX5b3i4bUEdlGBeoNK
Jg/XgJvUzt+9KYNOi6L9bett8zOxGm8TY++FmBzqK77itlsKmOlRbQcP9xdR0+BCazYMgeZIQx0o
WSM16AIuuaslHGschvGR0BETEAOT1Mv6rpJwA0xHDC+VLHQKjK64BYYDF9zS3mz0I8KQkhMCh7WJ
XFvto9HtO1sTqMQDkl0BJCwwHHjZdStMuxpQFznltBjssAJ7WnMhlNlxjpFC6vboPKHaUzuxig2i
Jm5zEPgby2idmyIZ862iAZ5pRqXccfDIqiuK7XUog5WnJ/ZdDAB2RXpHNKqbbzkowl0FYOapsEfM
Phu8EVFNCDfUo7sbND45rrIibx9U+9nV1CcZm90qzAaxH6X5TW9NFORjbtU6pUkBwNJ+aiDQ7aM6
Abtdsz8KEzR2rDT+ju5KiEgDzhiDI6C/Fjn6bknBIaFqSs6lGEjW0ne6x93KX3WRAdsGjW3eNjCw
q6EaiPdVdqc5MAOMBn4oQpoNcg9pukNDSwXp3YS0Rc3iB4krWQ7gU/RforghBAq1vkFTi42LHpAC
VIk3bPIuRElPtU3aTe6U+QP7yrjBkG1EOGqUEAf9Ci++LP1FCgQjVtb5m4xamMKt0siFxgsVhKIO
taQE+kFdj1e6NDRiJRCjPirhH0UQZRTw5k8Gh4sQqImVNcJSaUUJrSpwq9eyLKuDWuHh6BV2tPWG
XlshrmauAOT+oPNPWxCdzX3GvbO2ag+h9bxCbQFG9hI8j9zFIcIBRuMQ7Af9e9PLYl/RuodURAuo
0kAqxyC4Fy3mRKtO637gj6ZuYdfbGzsRzW+MiaxbzQnpHjnqT9kayaZEavXJ6ZwfvrQBs5VUEGig
/QLPq63p3vBQDeKKWhKabnbegQURDZZZrUXtT822pkA5SoP3jTCN6W7kAANQ4NS1Ep4CT97BfSvr
9YwTnxvJrlEM71E36+RJ8G4EJF73FO4pUd+yqX4WNX2KPMl4QNg+F5HbqutOV0GQVpq6kFJJVz2k
3YUYUvQISd+W/QgJEyRgtm48br7apeOEG58PHS7ot73i65B+KMhQzRlqrLEQPXRMWd+G2Fys+BQ8
xX11WNtx+kfHLnGFplP8Xg8Uuk3ZKD8KDL0oNhg1jEPxVJBYPtBgQ3NKdfvvZHtvoMssiq5QYHA2
7VdlQ+Goa8EqhGH2i8lxpLMeWsfkMZKFdKPs3K9u+1iIRVUW5cEn7Oz8HFFMcH50KOir6imUdSA4
uKjQyNChv0Vm+GDiFL/SEgizIuAFJXucUha6O7g3OoYmJFhyAEXMnaaOSM00OH0AkgLJVMlyvHWc
Fn1j345ea5fKta3TdKgirgZT7XBhRTBxGQchyGbKwCjolhW4nO4Nb0lKy1EsERNRke6HNdL32Y42
jbKMIuiOrWYMa6DTNvQRiBNqh7/QmMKUdHB4WtVtbWz1qIKNXg4YItBrvINr8iWMIvsZGFC4LNJC
bsG2IOWEiseScr8PTaDh6gdXD0FGBV8slWpv1lZB0wGADW0CwfuiGXJvbbfyj+c0rUeHtO+n576C
bBXsKBgz5irrBkHx1wWZjAwuGnOhNTS3Frh0jwTQbOoSPyuPKLe0bPJJ2qPaK3Cj12KPTSR1KQPT
ngo5cGALjtnSajXRXFSmil/gVNFb19RIgloK+uYIFoJV88zbKveoqADY+GV1ffPHs1ApFGj7KnH+
26YwuwV7k2/xexumX5f8qbRErFqDZr6vc7oRhUA5cNIpVQnAy8BGtDvx0fhRvxYIZS6ykg6lHYtu
VVhqtC2B4d4IkircEMnaFhXXLRw3Ge1KrJ2QMEXQLLDhqDSOjiBwZJV7mljji4UXwpH/L2YFta+s
kyZQ1qLxB2h7AJBAIKq/lAbkJQW54ldkGQGvhAgPgb5gaYxJ60C0sPYtw+aeF3QD4c5HrxW+tCHX
ujehhSvIKze8TFu4BWF1EzXUe5CSt9c6/TvEQgyJMkho3upaFOAF2m+MAg5yTqsUvfq2VfQX+tlw
IoVOhdKS1q1wySy5LiA0kR6u82Qo71EPN9flmBQoQ2APIMsAPhsxL+kNJIFM/iNuWRVYfE7CH1Sr
waAFwVKUDZo1lgmO0zOVra21wRYoDR0FOO50foz2rRKi+aqjz4WaKmWmQ2GAMMswG1qOuYvkssFe
LIMBuEBQvth0xTfS/eJAYiDHmyxJ1BGIa6EAp0EHmd4dhi9rD1oYqM+pbZo24rtHrvCtSOmOjW2s
7js/NR/9hMqsAtb+Sc1z2Gm940CtB9IKGLKkOG/S4KUJDucKwLc0Ne3O6qBKIlL+NjYTXFJHh1YN
oJHzkGzWdR28Ca7FRdxSrKDGLrZsfipzohMo0ABYC9AB3yJkB1pCRYtt0mNVFHKQUHXou2rwjcjl
nHsTCxKwMX35witY27ZwwmFB2657W2ga5ybEbc7Vwn6nc4GBhFX6B0mZW931BRhkLMYimR+yHvqu
C6aKeESxTNep7thxjOpDbvPZEox7AsdEAN9Mk1fw5C+ytgg5bYKNcYCFsOUAFkCkF+QTr98K9Vgr
Wo3JgJQYBsQLp4ARO/hEc6VHn6zmhy7DQjGfRgBSgPKC8hVrGH1r53F3jHzT4lZh21U6DVU6aSM9
ZSRk7EAXd7oOmp27WwO1YjS0VilpiUkMIajSbDvWhv0zC2usNdHsXXguyKnLbuynpuWmoRuObhq0
aUxdnZm+N5wonsRDdoCf/NUb82WmDd8vD3FqW84QpkMybeiWKdSZLzqFMNmERZsdtHE/2C+Q16wI
8jCcxMvjnBqWMwlNOrrQiNW4Tf/nv/KfP54CMvb/+Y/234FfjuaQOOkhD79QWBC5tzKJok3wVsD9
uzzW9JszRBez9ObX//zH1lXz81iTyf2HsUoYR8HkW3gY+rfU++Mg5+3Qntaoj8cJwLA7IFyXR9SM
0yGFKqVlcAocEL/Tl/wwpIehpJhSkkPWoRwAkL0ZDzBCweb9BvK6bBSqqNTuu1+Oc+wjiobVlTmf
+Y4catuQgkcxLZLZd4x7CiE0mtPDe5x9b2GQpQ632+ryNM98REg3OsUVDTglvoqfZ0lH3EjQpkkP
Ekls0H9R7qw9XsdxdnSdu8tjmacr+mms2d4PXUcfDZwrDjb1pA72m0BeQhu+XR5FPzuMYziWydo5
HIHPUwJtKTu1ZhiucJwgDsiIbaw/Jo4Jy6+F+Goa7rptnn3zBlsr2kGUMwXklS9Odk/AClweVF9i
JLn6G7zuLv+0k8MvdVWqrLNuaOb09+df1sdFrSi+oz+ZbfWt1J+B4f65PIJ2smmmIUCF6Bb3gcUt
/XmIVgPFj12R8cTrBTQBUhK6i0hIC7606X4qOvgcrzroffxdoyDfm8WR6sWjF8ZbfJkoseDbtiCp
2l7+WSfHV5JcaMLSpFQ1ICfTr/5wlorMD/nNRXWM6KZv+pSqgw2TDJ+HUX10ouZYVSZqS7DKyXkT
kud/PjyHSCXgapaw5zuCOpQP4E8vefVT2SxH1OwsrDEfcl3WX8Icc0F1DEJaDqp5U3Ee9peHn9b8
U/Bi9oK/JBemSvSffXYTqvZAv7489tpLOR4LZNzwoYGA59jNWvFuLo92sv2n0RDTh1iqcwf8Fdc+
rLVNx4Ryq11ibAj7j5JNYf428uTKkp7EjWkU25Qqzn0WWeg8ONUpWNXMLI8gb902wIj9d9dhotms
yVAvT+j01FiOaVLytLnPHEPO7hnqj0Vhd315BMj4VFrebWca95eHOLdmJtashqoDSdDma1amQT/a
YYmTCSS4J+Re9MdIqxGNCREKvzzUuc0gdZ3pcE41VcyCoMdLSg2NrD7Sk8aD2PgGLmbXWRCqa/qW
sdS+ID2+vjymdm4JJSGBmCCEc5ISAH5t6EszaELZkazd2vhUCeI/iMJsPMZvm/a1C5vHDqBU66CB
Eexwe9wUtXy6/EvOLfSHH6LNrpu66EqfPLk+1uhUWO1hyKBMFq+XBzkXbT4OMltiZHAqwOBlfWyw
xFS+RMOtKSmiQTpRj9j5Vcq3y+OdXV1jOm8OcVcT06Q/nDgsjswoH5iUSu29rA+h6y7//0aYxU/M
XVtNgM4+0mXzyKIhlPbulWP219rPwxS7n0K9bUv8C2fnzJGO2glzqI6V8khVPKOUH2iPTvGmGelO
uDvkC8CwZ1cCydmP9WHU6bx8WDxXVkmK8XN1jHuwDu1NKl5cVO1GxKF4pTfxoqBAfHk1tWkDnMzU
NKRKlDQtY34Pu6AekHny6yM2GytVu0nwXnMfc3eL/Ebi37QBHSzlN9iJK3M9u1E+jDv9+Ye5egGy
ULkXMK4vvlA6eXWxl7syt5O0lcDMLYv0uFSFjSbE5zEglIFx4rgjlNxSc0A8xjlY1aPe7DVHLrXq
TybfNe+L0j77+UPiby4Pfy662apGT1cQqglxn0enmBrFEVDmYzOQNbtojawK4SH/IbV6mUz9QT8e
/KMy8nK9PPK5tf048mwfCR/djNjmiGRoNo94PiTZlYv1NLWyHCYGR81wVDT7ZleeNgDZTJDPOuJF
4FgvdsX9jWDsr8vzOD0PUkXPiK9H24V7fBZM8FQhW8hNzkPxjScWwRrPCTrF8T6pdkPxYGvXbofp
m3w+DSRlKmQYoQnV5uX4+ZuFIS1k8DzsSnRSQsTKG8k7w9QXOuLxZXktGTtz+j6NZ83ugB5Etwec
tz763pPLhwqUWzX3kGJY1TaWVCVSDHdFf9trVy750+/3eVz98zxbsylpcRCmiW99+OaFe798YoNe
/n6n+5BRplexjmyTYVizyyfLRKZCkK2PSEYu/exhrK5skLPToA1ha7bKa2KeQNAjMQb6nOVRwnRM
x5eSbJbsaN0Ad7w8lbMbA9ib7ZCw6Cf3WmOrhQK6qDpqHRUfy9toFryYUkcRtm7orcXjP7+CWDyH
aVHg0jlks60Y1bDtQkugCRxj1CE6JJNbxKe2hryNJB4Lk9YUoGzlyrhnl5Q3PqmRpZocgc87Q1KO
RsaB90EXodMCClq0D2nyZps3lxf0NPvhVPMscwwcUMkWZtHRQ6ZigHHGMygiMxHuGtOVm6gXV4Y5
twV1qVP6sbGncPTZFlRss6EjZtRHC5oDijrdNg5G519sjo+DzE5TDsyxVjCTOhY8Yhqw0zQlq+It
o/VWXsl+TksxXGgfx5rdaaUs6GeHkrHSR9/9CnKantVm8r5W1KMq96SryP8PsQr73V0FyZXAcX49
Hcpc0wvEMmefDboE1cBSq48mRdOxau5BVr1d3hnndiAYcF21TSGI/dOff8gMfPySRCWS5igNfxmj
7qsUD7JByH97eZxzO5BKna0Lbhj75HEYF9Km5ZQ1R4SaMEz2ABqjMdh0m8vDnKYBwOUdh8BBEITc
P/tgbdcbngdH8ZiJfGmBCx21mw4b8uBBx0E0v7082l+Z6ewG05iV5egA9YSqzvYiFEMZK+3IcCjO
Gd5zCFYtNZ+U6CDkg+5tzMyfGOaLPJRLpNBXIJ+WguI0JGHk5qlVX/49Zz6mZggxPSi5BUipP39M
cFqGDINoOAbmneUr6KPSnXZuxbWn5JmPSdGO1zfFO4NvOduXas+jta318WhaqNz/HOCNhOGVmt30
35gvrSlZXYhGJs/j2VwG2r1pH+TqUVSTW+bRwykxDHdS3gZtf2XXnHmBSM0COS4s3qrALWfhvwQd
nHlcDUdPwIxi9dJIU8EfGkgIQEDH1VzRq3fQOrdjGF7ZROcWk4zV5Gblo1HO/vzRgG8bNaCCASnW
cA2J1g0VTBL/+UVDRv73ILPVjAcd6ZW0HI4O51vLgQvqh9pEMNe48tnOhCwGsh34wo5pi3mbwcA0
u+iidsDFHm63XuGivfrHm5z0RppUS0iFT65qtCp7CZanO6o6ws+Zem+gnxT35ppazZX4ey7+6xwo
YVCLpww0v58TRMZBrhfdsXcrXMsdoGFZRptXpDbEaT0JlqgXYkulQO8rRO4cmqovvuoWqmw9iSy4
a7Vv//kh//SbZp9yMDGSxRSl404KlnXyq1WeCv3BVn9cXuZzZ+LTOLNDjq18Uqha2R0NGmF9dFBD
2FvBos8fC/vQKuuufhaIOVwZdYqYs2Ovc02Qxto85Ex1Oi0f7iNTI3stcWE9RmjfIWEc6yXk1BV9
srzfSi9ejCE96PQrkjClkV8Z/UzM0Q1ACjpUc5UfMTuKihN3jmLL5qg5P0IEkCgUg0FIszvXvHLo
p490Mk1aOzzniG+Euc/TrAAyU6VP2+Oo/4lBJk1Fohx0TZhfKQGfiS465VLIBRShT+9daSAgnvV9
d2xQ+eTy2I4aBjHGtSfq2ZMCu4N7h9KspNz9eUL0YUfQWkNzjMujZq699sYIn5182+p7utfrWt96
WNygbtLR0Arly+Vtc+banw4p24XGJpWVWfzOPSPNEEUrjjqUbqcFhYnwa9Efex/YD9zDMVpfHvDM
TuGO5dNBQ4UlNi9ZWTSr+QMnP2oJCAl3J/x7pQRljewE0IYr23L69bPN8mmwafYfzkRhGy44YTvH
TwrAQHrbNhulOnjxr8h/lhHEmt5YXp7eufX8OL3ZesYcwwZYZH500/gbvtmLxtc3dTXcYhMNBAEl
xrE7Xh7yzIkQBHWaJOgMqMjWfZ6kAToDR3QtP7YgXF8GiQ7m1kmfLw9yrgTwaZT5uesc2HkGowzD
roO9IYLXCkuSxvlTUpqGDq/0WxdvB7SpLo98ZkVpvLFf8JzTdPbM5+mNdTsq9RgXxxiY0qJUxG2G
I3IIDwPlw1UJuixSrvVxz9zFn8ac/vzDvols03Fg4hfHIoGiqawmQYfLs7o2wixaJxr4dL1jVvmA
WGCCxW16ZYRz1xCoAmtqwnDY9HmfGG2RAmE4tmJZ3dQVLBTlOQYO5liPwv2StIiDPJr6tf1/dl4k
9FwGlk0bfva1Il0p4sYWbMa2/lYY2d7Nw92/WLoPQ8yu1yZDVCD12Im5KHraVx7GnnVYXQmM2pn4
D4Dh75nMTnJmUnY3EgRJHZRTAjSJuhH1DqyZV7oR4EBtu/l6xHnTVaMbW2kWqPy+xoG6g6kGuw4+
Koq2b5dnrk1HeRbPPvwmbZ4jjkUSqHHE6rrg7KFco5Xg5l6ziqqgW/h5PMKpM58ilmeNahtS3gH8
lsaB9+nRvN1e+TXTtzz9NVIQdgQ6i+Ysujp5ro12YiHZapRPEtBKIMBvAdsvKm0tdHDkwtm0vXnb
8St0hNa4QbdloR4u/44z8Y9F+ftnzD7UqEYjbx72edbsZQsTFYGkvgZBBFzh8kjnj9TfQ81DbeRG
Xeqm3CdFBr9Ke7ayhyJ5CNR7kUOz2Hbe++APVy7M8/vw/6ZnzWKRp9t1HrfTHebsjeohsblKHi/P
68oKzpvtmDlYiLkyBPDvNTbWB9PyJtPdTdnJzeWh/h9b+O/pTL/lQ2gd8b3p+8LMj77/UGO/KJ6l
fJlUCFScE538Z6s/O8P32NwK59rnO7uSyNLQLrZpls1jU64nYQ/sPT8a5c5tW8i5Ww8s2eUJnl3L
D4PM5ld1EWpk0xHVqgNq0tJ/072tREXp8jBn0ijTMCVlIaoJ1C2mSPFhGYGM1zTvydtszJG6P1G6
NRE+0OV3UOpXhjo/o7+HmoX0FhJM0JlecfTC3SBe6/ZbQ5utklcS+2szmr7ehxnpSF1HqUVi2NUw
+5DEx7IBpnFlY7T0byKGBRldaPx1UtRNulzBKm06xmhueMbeTu+z4t5qruAGzoYLqnImSRnvefoL
n6eEVrwTh26X84TYR8l7k21jHFCC9qmWB7MC6h+jRXll0HNf6+OYs2VMaissq7jidnTcY1JDDijK
TaxBio7S4V/EDUHRkDoefSiS+s/z0wq1x1jZYH6WtTfz/Al90i1S0muwLtce7+cSiw9jObO1bLwA
idaQWx9/hYVa/KhAzl4+UudX7v9m48xWrkmQNra8aTbqTmlerOixzN8D/8vlUc7mFR8nMrs1kVKJ
WsdlIk0U4d4GJSh68SkPpPmdkjyKPtlQjVrY8l30eB7c+85vA5UN898EQx5+huRxi1zgvOmlgkSD
zFQS85OWCsVkY12+u7l+JXic/Wwfhpl9tizQ9MEy2I5V+VgGr655re5xbYBZdAoGRML9mHl0oNVl
/dvKvl3+YGe3BQALFbSzRlNj+vOPcQn6E4adI2k08l+9tu7Mt4zYFMtrqfO1gWZ5rdOmARKELBXs
RQRIv4r0awuubuheLk/o7IpxXAUAXf52Zqd26OpIjiH7fETAF44Sz49rqInzm5z/tu0ICihssM+L
hlLzkMRRwWsR5nwBOMPq7gLrofPRPwmcBRIumHc+yfp9NG8jFzIRhGxnT4XiyvY7ufJtrnv6aro0
abvK+ZWPZ4XetUOVPUe5Euz8zLPu/E7Km3ywnCvhQ5vm9Ckd/mss0+E+lsAa5ieqj0AJxNmYPSeV
vgxDqp49nlLVCv3Rpto36MFkANnhky2zOnoCrxrA+9MC7FSiHCkOfVkFEaVs9coSnNyr/CyLE86b
1ZhaSLMDUsbNOCh5Wzx7FSw1q8aY/GtGVUmDC2NfqZmdbOHZWNPW+3BW4ra0C5mgvWzbrz4itFA2
l36Ifw4ciMub+NyH/TirWbAeVCsqiqIrni3PRYwXUmOXrLurVdWzi2dT/efGAh0wB5DYfZ+YTVYU
z2r6W8UEJtG+BJ63GEYF97VrwO6Tg8nqoa/ENrX4p5NKYCFdpHKMIX8Gcvti1sEd9OQrm/TaELNw
DMjREors8me3zt4jCK0Nfo6Xv8xphm8D3IUtAQzBoEE6r/AhhR8HkYyYxvjFhGIPWRTpLiJmWa3G
7AZnrA0Wyysj9rcN7KyovNJ7OPPNpgqiDTaGeiYI0c+bENsPzUQoaFLkdLdtqKNg0Y3wRRWehhWC
pVkVXUldz6yqY6kwKoQNBMKYl96hbJoiRHPruam/446ybp1rMIQpJs9iCyM4mqRSbJ0iSNAghUaX
qdlzAF1DoJBpBT9Ts7qrYyx5Uc/V7HV/DZV/5jB/GnO2V6K+NmLAF8ROOJO1eIL1FkBcMvvt5Q1z
dhxMeqnvWZIrY/rzD0EjQZeCnmiTPRtUUjokB9ZemPvrLpctQlFXnzNnIodDP8oSBuAAQdX983B+
1cRxMcTR84hYt+XE644qSoHO7+VZndsTYA9MDUQdX27+QNOhuzcAscPnPC6RejdFfotJ0bW32elk
TC5yeEm8Zi3Ko7PmAaRnXaEx4z/XnY8cY4qmm1iXWnslbJxebRYXGq0lAZYbtM9szUqjzywJu/o5
Ru0Wh8Ah+i4xVjMxcdqk8fvllTs9vxaXJ9B/OtgUfefViFaisdNhP0odAGWU7iWL94guoDP8XXZv
l4c6/UgMxeIBvYTgdVIR8Azk7Sqqlc9h4mKNpFioGyAr/48HAR81XcAqCCIgD583XEUhDpHf0X92
3U5/KPs0WZt2kF95V5zuBJsXGDcVjAXNMufV3iDqVDiEdvKcDthmo0lmDGg/69eGOe0DsE6MJIh2
Uzo8f/OljtBdy+70I9Kw66Ez75K2WCIJ84i8/9oC/6Uo7kYMOMBTa1YVsbq8mKeZ5V/jm2QztOVM
MUf2pMXohXaR6Mce+Yfc1FbosMfDAA0XX3R0GPz7dtgjDA1LaesCIOmDnVU/YbN6+XecBK2/fgaA
MNQh6NrPo0hc+ETjsNWPMsNzBshb5ccr2bSwcneXRzq/4hNdz8YqQJ5UK8xCqWwbH5+jicI9nomL
/yXtzHrjRpYs/IsIcF9eWYtUkiy5SrIl+4Ww2zb3feevny99MXdUZKEI9aABowEDjkpmZmQsJ87J
BdNtuEMlNmfSWtkWJhosFgoZH84RxSLfWZ5F8d4EAUQy6epzLd9V06fev7fDlVLM4tgK1CVPNeui
kKWawhm8c/6MEWtBqGX6s1T1B1SQHkINKply2l//iIv3U5hhoseWGTADLj+7g3EVyI0iV/qzkX9r
9YOh/WmoFHvOU426JpLuSJt/1P8zzkbqY8kO7h8lxZlFGymcJNdC/0Xqs5PRDHcxiIv/n435nc9o
+/l1j42RUn8PBbOVr3y3heMnf1Mtjh7yIbRCjNnbrKlhFuBv7Gd07nsV/uVU3mjtYyM47aAM86uV
WGDh+7EnUEskUJZmyvMGhzcNtT8hW/qsTqh2j1DFISeLMrn3yNz1h48ecSppPXE949Ss8PzooSGV
wOXUeM+JIf+C6ewWnrnbMUl+Xz96yxMu3mdeTXBSYIvnaWGXg/jxURh4TvzsMdaTB1VrIRpxVmLQ
pUM6NzOLeg0jgOtXdfTnbEIqKYQ2ESJIH3GDZq2Df3FBNEHYJ5uQY/4+N/RhozyCV9ePpp9y7Hyq
J5Roo7UBxAtmOAca0H3gQ8oSmZAnhSo3ofnse8NBsjwmI0pX7VYO+LJGS4agMuioC9AV3bEZtD1X
rGSaQN8+M9i4k6HYz+7l8hGmklCJN5a2lXlD7Pzjm8WaFLIjgWBhmedHb9RkKZjAfTxbMdDUtvoE
5cmu7lIo9+2V6GP5GblKFLMBdVLuAf91bsqOFR9q/qZ4yZ3iBwpsyBuJSoP+/fopXzoKhgoVQhwR
HaJYPXN3rZPa/iRH0cuQv9joMzTQHkJH6Fa2tRuHzO2lD6/LIQwxubuge1XqLefrqgr4gw0zl196
WZHuchmmC86izWPcVM3apMr8cikAVC2bfBJEGwn6HINgKmM/RUU5vdjIrTw1wUCpW0rqG7OUAbcn
8EGsrG5pUOHxoGID7kHUBGYHBBrn2h5Rtzo13fC9LGr0YCXo3a19ujqnP985usjvTc0vADiEsKJo
056GqkelQHKp1jKNU8Pb+0cpD03or7xacx8vDIpZV5bH/MoiZxnNop5av4pOhW953xV7AL0VFIIq
L/HG+yEqx7tE6ZNVPMT8JmBXVCTBOv2nXzE7olIR2Q7SC9EJPS79SalG03MnBz1gs+8r+lnOHzT0
WiiRzfKh6HKowDKpQT5hgGVzL1UtdOxehKB6bDMLXcEvsxJSLjDR/EBye6YZdNJqkHSzI+0kZZpE
EMidoGwuEYZO4OYyG8VEXraHt08VUiw2rF1JObS3pU0lIFEURjws75sGMuh3l0wgfyRkdzLPlt0o
QSGsh+zr9/WrfuE7nv1M9fzmKSQZkGDzM+sxeGz17LekQxPfWYcPm7EZfZVJcCmskHaem0Fvp8hF
7fak1/UhaUHGOUxhT9btdTMXbhoTFzLDp9RuGAWd+f+orMYml43qlBm3U4gSYnUKjWrjRD+v2/nb
7HtfwmF3CeABmDvEAcCYZlc60zwok5QmO/FrEIprUCdXMhMhzzxR94EUOpvCQvsu4Xjcw7gAu3Uy
QORChSL6RfhaPVvB8E3zYCmaxjB6Al/RvyDWBLte59tPJbK5+zri2sqQwqjuUGnW2g26sPGghkVF
g2QEhzh7SnoJ1RDfzpJT1/YHHWT0bcmUyhZtmbfr3+qSIdJYA7crYPLzWQTIe1PLQSDrVBdZ93nK
Mvke/q3xOCnFWmKw3H5aA/AMALoW3mFeQIE4SzfHGqUUQ35EV+XWhndlsCBkr9r99UUt/SyjDsyi
0HeRgXrOWxHooYCu6OLuFOm/8/FbHfwqqp+J/D0d/hjK2oN1yRg1ZF4rE+9Oqn5+eYZCRlKTKuvJ
shBCD28rpzp0UwVXPFPi4T63v11f3HLHxHi8CHKNvxnW7BbJdgkhneLUTAcaT5XkbYdi/NJByn3d
zPLpUClC8W7IDueQo3G+LH2ioCD5XnWSq4c6MLf9+Lm1H8ziqSmble26tCKmyyjcEVssccZZoXut
r6r1iYKutpv0XHUDMSAr2BFXVnXhDNoyQGOB3hQQ4Nm9QuA6B5rft6eeetRbhpLuTglec6/Xtmrp
r/UzL3xDIkKZ6UCqa3zLmTWzZ6QmNXnvpZKwM3Rb6c5WbwPED9aGfObVNYVHTMwZUDPEtTL8eL5b
QWQFOgzbRBb+LmmQXIEi9/p5EPt97lNVvDZMP6ZCfrp8MSN4BHMp60+NnzJMFrtWNDzKXXTbjc5T
bOWfTA2OStmXP344/k774jhIqrT5zLSKpPoExKw7QXLkWu1bD1mcPyorq1t+P1IDlaSbHMsQlELn
30/k5HaROeGp6+L70PLvUVtcQYssT/m5idlb3ua17dV4BIr7YL1zCE4l6xOwlZW+oCru//lGiSwH
h66qVHnYrvOltOWgj1pSh6cE+lBQRMx2TB5iONbUPlpOftCVN7+st7UKiSB8IQ8II40//DDKftpg
FPZOLIjOe0W/qUzdF2U/OCjyTN+2me1Dtq9/dCheEM/QIqfIyMWE/UZ8t3dlKeRken2c/PAURumN
r1cbW7nJpvHQ2cPBVHcOvaTrJ3lR1/xrkWQQmAHnaZFVt12ZOHRcohPM3spGZ4YiVx/cbSPY6OWi
36HI1kPs72jbyDZHN/e1f6pSH1BCibtdDzfHilNalB3//iCbeoWlM2C1KJlNdUm4ShHhFEVfRhgn
yVDL+D5HlKP/FKCgkyjyrql+OuZHZ5iFYYIMKBHIJc1F5SyY1H4qrTg+GTTrpmJ4jYnD3aC3K/Tl
tWOmrZJLLF9LjRhQJzD7D8PLbLdVtSjSKFOik81MwFjfT0UMn91tFxhbfXht7b0uffJrOH/Vu4QW
c6a8IXaGjLXg90ZZQE3frh+GC7eSxxRYrcM4D12JmeMsswjVWDgaT015jKGZqdsS9di13tEF93Jm
ZfaYFrHhxJQP45MfGrui/KGsQg8WrWC2UmR50D2ymiWvXW8gAGJKenwKx7seWUukFqFq4k9Lv83S
eBtDyt4e9elt8D4eKmg0j0SJCn9jsbPnNzgz1MGAdjo+qc6DEe9DBD8tnjn5yXP8D78GmCJNJ7AD
8w689NwUzaWcxMKITsgwIdr21UI/rj9cPxLLGIHyPzKHdC1JEBl6P7eRVcyOT0qdnSbniwGhYkic
6g+jKzQnrltaDCSxaQ7RvQGqm8F5KMDOTRVp6oWW7eenKAlq1+r1b0lgg+iABbXIXso2vzWpEsRa
cJMVjduU8OZq0a62vJU+/oVbAPEvoQOjBIK1avY74niAYBppmJOaFI+F5/0TO80hHcKVJ/DClyW8
szmj3DR4IOZmOg1VxpJyhFPe1sOu6T4hYrStcnPlu15wMg5gO/67OGBdIVWAJmEUnczmIRqCQwYb
YQ/2FHUkJT3Zq7NPF+3RUqf5TAQmzxtldUfLGQWB6IRKEbR9+p0Vv6rDZ+R2vOKgIsh1/dhc2i1I
JwRuhVrt4hL4itylQ5dEpzEttpl9X2fHSX2+buPSVsFpJN5HmRLJvEBS14VeBTk2CgsOfQCgXvdC
qQy2W2mlzbhcDTPpzINTGCAgp4N/fgfgBndwj1xpFZ0TNfvSqgpDQH+uL2fpgM+NzCoCo4k+BRJn
nAhz2CTai47gx3ULa8uYPSTe4Em1PmAh6XqAhE+OgzZesRIpXDRiMj8ous4Gcf75t1JGf6qRV4xO
lrSfJsXtqZg76tv1lVz8Vu+MqOdGBtQryZ0w0kfoAf2qvJUI9fIieDHACgqK5tljOEW6AZqZaEdS
403FpKUNxp39WdmQRbsBNjegtf+1Y8w+lqF2UwgJeAQnK7ykQhi4PHTpg8Rsrm/d5Mo+ocEbNysX
59LXMynL08MDB4lTPf96Y9VYfpNL0anp4c70HpXgnw9vj8hQbBHA8nQ4s/w/TanXIuTsn3wFJafg
3prMm+sWlhvEaDwULDLMCQ4gy9kGlYDNozLNk+fI/gHHjWugdeSEa/CCpYfBigWShlIgb7Y9W0fU
JUNuJUHyHNtW92sEHXvSS9AFRl14O/pIa/Q5SyctBv41qCAgmaEFrp1vzKAbkjRRp3020HbBWSMC
fZMbv2vY4jLtrZrW5rSXB4GMRgYqhDHOwTz5j6HqjIAYJ8+V9COsmbBoPl/fpmV1wTEoYIq8iQoe
/3e+oKkoKj2L4XnOEXOAYv23Y0V3dKW2eCEUmaLtdXNi18/zSjEKLpoysJdQXBXrfZenGZE4i4nZ
nbL8qMl+dRjC6hF6+N90Yv+gMXPX6k1w5wQfvU9UJkVXRmEk1oCybeZXAxVefGUo6xMQShTQ2u0Y
OONmZWnCpZ2tTdRPAF1BFkIN1Jjj4mix2iEKm9MJafLpIMlFsVdrNdl6deejNYpmRVDbN7rdvqmJ
1P8q1SlCIb0XgnFxrCon2MSzja7Hir6DoiOgq2AzYVXX0SEK4D4v1Cp7DOog/FVIqTO4sS730l7t
nWnbWr15Z09Wt+8CNbvhbtP5H/Pk+1CpyVOY9dBgBOPUPFqDU6PZZyE8Y/cMHmpq3dwh6ItgSblt
tLE0Noik2+nWytAK9Gp0HaLRl46oTWio9SrBDajJZFvIPePmKIHH+8AP/Z/qEPRHbzC+SzUC3gap
rxvJXTvt0AikTqWidInS0+3kVFOEmkukPDCqLrlNNaF1yYSw9Rqg7rDTgzC4r+KoQaE8qY9FPk6/
fF3r7vOgJ/dAsHNjh0qwsaVa3ldeVWyogpTPqQ3JToWsPMB4pdtHqY6WfKoi3wVyfJ/mpn4atGLq
XcU3vM045uaTif7iP0iOD9EGafTyyJmR/a2FTIHhSp7nfO6jIdqXlv8TARbGCK6flIXTEq6Dygpo
TYvy6DzV8YEdFFpsTCdYWjZKtY+lR0M9ZsMapHHBVAwoj3gSsJOYaBKP/fltGxCyDGIz8k6DMvk/
0Fj2jqltoZ0qaa9pF8SbWMtVpjAImty0laa9KP+5TqTeewGKnqq86Urpd2UA7xjtl49+BBwAuaZo
rggeo0XENki+Mhj6aTJ+J7bmCkVO9Mfcxtr9C0MwwtB7xl8vEstOV+oy8Ur9FNvP/XCjeV/G8c1W
o5VNXbx3ojPKm20rtCcEluj8W5udUKTlATrlBApBdRdRcomqL9fXsvDWwogFZI+BRZro85NTxsBe
qmrQTtOgbScUefLhsdQPSvsFVbTrpv52Us7dGZzzoB4YjhBY1XkMgjpYqCiQop7ahKnt8U9c9jc6
RHhBfOfYv9T6LiofetnfSMi+F0g4Nl8oh7ulWe2m7KRkKAM9ZiVSYTfl6kjW4hXhM/wlT+B0O6KP
cf6tZbmFEYdfjgOTN5ZQfVQTFAdelOg2SeqNOibbUvpk2XtUQbZdv08KmzGW3x49Oz//nkPYXd2u
kkIvb7XKpwJ3SxeHysL8RwUiGPZh3YPBPmdWf3xuigJGruZ7xRzC9b25ZMr+a0xkqBy58/W3PHRe
2OYm3eL+EYWjm7rSAlRW0BZW/ZUjtzzXsKq8syVevXcvdpX7iGYl2GqlV40NBlRYroW7l2wA6yHU
ZdNo+M/uThZEaYImp3EM9IG5YghivH7Hhl3/ahetiIsDqAt2hXmoY0Z67RnNhJU2Abwjb+Oofmml
YWVzloVYmFkJqv5rZ7Y7ltrZlH9k4xjaQmWaOlaq7LTyGcGyKtl1XbtBuc2t0zfN/vrhFaIyAOpb
kCTDmDcLcyTfLNHW6+Sjo4Ep63YR/PRoxlw3sgiBFTrJ74zMAnvGY6VGRojkGE6QA3o/UdrYWOZn
pdxH4W29RjR9YdPeW5tvWlVZnSLng3zsw/LJyswfdo/KbBWsLGrpWM8W5cz2bKyoXvQji5rQtfdu
wvokh59UtHttZIyvf7+LpgTkSrHJwGDUOb9QkyopvoaI7dGM/4zp66Sm237obkL/hK757XVbFxwF
sEySZKowNNzmJTkK4jWgj0w+0nreZmh1Ch+Jp1B+/Bs7POIGcHlimtnBs1I7K2SzkY+Jf6NYCDFF
u0B/1qJf181cPAwwBP+vmdnRG/VRbdWmlo8olW1SKaxRrpTcXvFXlrNsf3HGqdySHVPNZOhklhXp
iVmValsqx6bO7kv0cJuWIFaz+jer7G5Nm2bClN14Q/OattY2QrsO97aTQxS4zHgX6w3CjJnDKN2w
DTQi6zoU8oErJZBLmwuJEFTiNsi6xRQTKsbJWGW+Km77YYKGejRv2p5BnL5bydouXXm6LbRt6a2D
p5t9DrWtDc2vZY7RGB0sJ90pmeCOtTe9ApHKONCLsNc4jC+u7p3N2TUxUsZ4UeOVj5piupJzmLJ7
VStdq/r98TP1fm2z9y3yzHRMUNo6jtlX2rWG8d3318gf1tYye986pW7K0cMGccunth8/tYoH7QnJ
oBeubNWyGyCO7rvvpp+7lzRuLW/sRvkoDyEMnU95/AClXGg6W3uEAAclRt+soOd8y4evhYzDfr7+
PS+dFYO5NyK0v2iWmSvQc2RGpBD7ffApjp6q5pPUvdTBC43/nVy/Xje2hOCx2vfWZh4hKjUPyjes
0Ya5MyZnFwIkGPRyg9vbKXJxKI3uNg+LrV1VG9mevg9Dsm1K/1bWFAZ9p29+ZW8adNlWfpe4EefB
89nvmjsQxPWaADl6+WjFuetACeAdYus4lozYJLdB7LiyEu28foWS8tI5e/c15k9LYKth6JXcGVUf
t0WgfzV7CcnMmgG9NZjyRRf53tbsTPcICpSaTazhSfEnhJz3HsNYCE8+KJXnjj6ILJ9CfziejCzZ
N0n2uR7Mu7GMAb2l+8ivbisknaMg3mpQHUbRUG3K1L9d2QbhJBbbQKUONwnWeZFk9mHh1JEjDmNy
l+e3FsqNin5oq4exitws9R6Ql9ukiN0L+rzrti/eA4F+Eik4zMoz/2VSHZF4fLmHyR+HJzFNYRKB
tmFovmvDj4Cp0+v2ljkR04mwLJJ70rACBXV+74MkZqgxSOVjZY5/KntCrRE5Kzs82Z7MXFmXbilX
7gdp3F+3K/zJ7BNjl2efm0hhdD43SZgN67uOXeZmNkr52nprDD1rFmYnLZS7yorTiLsEjoI+O0iS
j5KVkE+CzuFPQT0gOovnH0/1fT9Jo4SYLFK33bQLozXO+guhC680WBH+FEOz4u/fpVFNZwRt7GjT
MSv173GfbKVO/p2tFjovmhEMOWRspO/zTCqqgqhJoYs4Sg662DdoKLoTDYrrW37pjXEAZxPqwWAK
pH+2mEjWaq7bOB4jVb31ZAQ94/appbTYRdYOfYpnxlBu0rr902j1vRXpm65KNw06mNd/xwV3x8+g
qEMQzUCINnvqAkXvqFBb41GnZJ3sCv1nDT95Wq0Mf1xK6EC+01+gw66Jjsz53tlm3aimI424um6T
WNFtqaWb3LqPNWlPp8YdlUfTg7Xf+Cxb/3x8iZT9FR50BFwoLJ2bVhOUc8dW0492/zR5P8z2KVEo
nEZr1asl8oNDY9KopdJD6gpD0LmhsA8A8eSyfszVRL6pjRZZDCS2XTrx6YPmd8HOA2F0U5r5D7Xu
FZcAoNjUVEJcJ+jalQN24RQjLccRFnNYjGTPNrZtGp+CRmGgqlL8SHT/wXZyILHGyvm54FhEoETP
ndd+SStlRp1ndmHAx7X7LWLlD6o1Hj6+f+9NzLyy1UN9KKEcesyD3L5nsLlGFo1B2xo0gVvo2Rq/
96Ur8XeEkQ4E51We+UrqXbXZyhn2Gn3L3IOroTTNXMq2jlamHy7tEW19mQNARgCK+PzASAA9fFr6
+lFDNHeEKkZRKMXdXP98Fx5RKlzMf4j8VSAjzo2AMtGbTIv0I0wrHeqqKY1E3/ipal8L+3PcrpEf
Xfx6TLErIo2Fr252CfLIrhwwM/oRlAs9ma9mJ23DPmKiZOXkiX9o9miyrv8zNPt4qDQaSaliaKT/
dldHwxMCymB0guRrytu+tUtt7YZfOux/RRHBzvPPzxW02skHqKmq6jEGPOOGijZtnKZcm3C9tDAB
/xH6CkAj5/1ROSw0bahD9QjuahdO5sFJnK02Srj/oNpr1ofnrri2Qk2L3YJFm+T0/ICoVeVMoxKr
R2v0va9Q2Wi7Kq+EyPyoSxvH6I3b6yfy0rEHqA9ADelXAbo6N1jJTpE1qaweEyXdlsFnL/itRGvQ
o0vnkEqycPkyQ2zzXkJltSogaZNVFQZq5OZW8+S9Hj9p9UqecskQgRvhMYJ1YKlmq6k70xntkBJC
2ynJBo21L2qv1q6qUDjUkOfbfPzjCXwkDLeiLzUHUyh49VhzJOXYtW9W/92b9tUaOuxCGEzxk7gb
rjTALfMDURQSMpASByItm/Egm4nxHMm1tTW8VDkYg0OsX5a9uSVIimRkOAdre32NFz8pYAQxxQG4
ah7olbYde4GdqkfFbz+VVfxzqFE3HxrG0zrvX31QHm6RYQgZAvFj3kWVSYzQSCpH6pGgxa3VX1V2
Ozov1xd06cTDm/BfG7Mrlo7RVDvQ8hxrpr03gzG9luoARVTevf7/DM2cYgcxcKSYnA4KczdmgHat
1G3DNaSYONJz1/t+ObMnpQyGaEBZRzlyw0O3qq1bCGJXrtXFTwZkg+6Z+G+Onk+czIc9ABtqcpd5
33I9dOV+jZF6zciscFU0aqI0msdlMp7kyoGyaaeH5sqNXZ5mkklm7RkjQ2Rlga8p0T+pmoGwUCtG
/8HvlS/QblFiTPKTU4UrvnW5NVRpYBHAlxtAuuaYLnTDnKIEB3NU0kF5KUKn/y4Ngb5i5UL2QrRH
CxVQDX9SFji/NE7GoE3TjMpRGhBfJ9AFgPNjGCzu59fS0CFWTG+q8K4enkZo0KbiV9KuxE4Xvirk
GfQ1/vLcLRShp3zyqQQGynFUxr1f17sBunu1knaet1IRWn5S+LQIb4Ez/9Uzm11eP/CSrkC475hE
X7wg2tTNn+uXdrkUDJDYWiS1IGXnvCpWa9Czs6TuqCX5niOxKfNtLe0Te2Uha3bE37/zdIWRNkoM
RfrRx9NVEiwyxd4zbtPV9t3yWokFMbxDLYP4Zf72Ngqq8UOudrRMsm3VyP90raDhWwPgrZkRG/du
PWo8xKMRKd0xa/S9VsWHpMh/2lry4+PbI+BdgmkILpX51L2S8RJPRdseo+howS+U56kbGeO2rj7e
IxByAwKJB/5bR5bqfEE0VhuzQRENLuqbzPjcObem37h2/NL7P8bo7fqyLn09gwBaBBNAW+YkCQgc
qUlbxu0xiHS3kE8iKbaL3ceNCM54GDF5MBaKvnIgdQGj0t0xKV4acrZMftLXsqhLx9qmiiKgI8ip
z11eVLWIIllWT7U8vrMK/dHJjX3RVdvCsA/XlyM24PzhI6G2DP4TwcIiVIbiryBqSoajPbWulR76
cAf91VbrX6JVea5L+/Pe1uwp9yqn6SlGDke9ZxDhKyACSEVfrq/n8qcTJ0BwnTHRMTtwis8EUMOn
01GyUPzub6fNUh/l+vN1Q5d8KCkTNRHRV1mgTXq/dYJKq4cj+RJTcKWbrDHzX/xc7yzMPpcxFE4c
OdVwrLR/hvzOi2hbrElkXHj2GGWHvASSRyDNlIjPv1fmNZWdjBlGhtdg/Jqqd1NsQkqVUK2P3DZ9
a9I3P882knpXqQ9VW95c/4wXymj8gL96q4IHBBTm+Q+wfTuIOkvtj7VZvHWWdscI13NclE+Tre20
ydyMpXZviLDcpJ0wmdW3f/UDbMEshZNapB8FmJCuVzkxNuwB6h+l67ZVui+lg9y+2tGuLW4b5UHX
VoLBS+eUsab/Wp3FaSi+jnVqYnU0CrfsjlK5HcOf/hrj5JqZWeUHZd7WiEazP5b2m5l9K/J9Ed+t
ygFcciJMg4Jzo35BU2Pm5at0yv1o7NnDKio28lBv/Sm5kRx7F8r+N4Clr9f3TJz8udOiFPjXAQPd
nWdTmldaYwCv2dEDJauWByFC1A4HpYfBgi5akq/4/OX6xPSu4CK1YJpfKL9OqTH1gdZnx8Aa3TRU
3Lj7hp6M4mxzgo6Prg1SS/IqRiepKIA0OL8PVWdYcdD1+VEO463S3tXTm2EVPJntLsz2krzGDXZp
be/sabMydmS2QzEkdX4s1c5VEsfNjfBZTx3FlYv01of6+MNlXGJsFbgALxjZ0Jx/AmZ7x8h0OTtG
csgoU4QDjTZj4uyvf8el98QMbzQvG4k/QO/z7yh1Y2qnvZQdbdV2nd76rWQAqwevX2tEXXChwhKx
oWJyKFnVuSVtUJNgCqKc05+4TXGQygNDxq5sDjtNujXNQ52+TK3Cj8hddXhKPiojrdBzeW9//k7o
YdtmE/bNuPhR6cpD6kWNS7Vq71fZZz1b4yi78GUtLoHo6wmz8z6P5ymW36ZRcXTaYG/K1S42n7q1
Y7l8XuGh4IvyMFGBgj7s/KMmfVGXBPbFMfJ/NBCoNMPKXOKaAfH370JtuauNTrUxoJqvpf7HUZ6v
n7+l5z1fgPiK7/79qO6C3mj64jimntsZN4O3dWBaLd6um7lwfeFmpuxIB1GoU8y+U96nXQ56MT+m
cgVNZqXDrpYFR5hrXr3OfpP85nTd4MXdtylSM1HHgZ/7J9pRedLYSn40OtRznAFwdulb95JTfZR7
kXMt4FZ0E8T8BEn5+Rd0vDhJGZIvjn6hFHfDmA6nvA3WePAunYP3VsQ+vtunLBg7sPycg1yW7uJe
/1S0a+KASxMmLNY2gHbaItB1zBaia4nVl1Rvjw4cQRrK4aCpVmoHy10RbUjGX8X4ABQ4Mx80hkEj
p22vHO0Glg5zF1nyPjPX4B3LM40VEx0ADhvltnm3oESpy/akUj2WVu/m1kEad8V4lNdY6C6awWuD
nEZ/esHTBr2/NToo1R9zJbuVDXzp5CePRDG0ce2Pt4vJ5iCMIrHXITrRZpvTOTXkYbmvHDMwOX3e
0G5B66BIN9Ia7PLCHoGZtwV/kCgmzKHgZdQaCD9H0xEuldb8rMffh+jrRy+naHoQpdCFUPiAs8X8
VQiQ8orqX2TDhVZurPFOH1ZC14vr4ObLcGHRZ5/P8AU6Ul1mEgGDVH03Ho4Dsg9W9/IvVgKKgAPN
hO6CuqPQ7FaKKk8+FukTsyBeB2X5WsHt4kJIPmh9kf0AkDu/+m1U82oaFNxM9c6PG9eYnnp1bdxm
GavinOFWVcWcnojozo0EScQUUQLYlqlXPfoq1QcnPWgjJHBG6WZrjY4LrgZPCd0RvdcL2VTvxw5k
lEBWvM7YWb3zOrZr238hY6MNKvoowEkEDnYWWXkdw4BlWslHVR5/Vr26a1MjIAUubhNymcAob+1B
35m5uVPpTlWoAX84gkQZV5QuBY0Z6NNZylgyUAODlDMdK+mLMX7SgkPSHa4fv0vfkdILsaNA0rJ3
57vWoP0pAaKdgP5YD1rXPHpO93rdxAUvJ+YBxOuGU2X24NyE4immXyXCRPlTTZlucODXHA33X1ST
+Fz0xCkkQca+oGBt2AWjKEGxx3I+uUVm6a48Dlsz1MJNUQwfd0EAgP7SzNPoAPBxviw7zHgKS1M+
1nm4MbrITcJnLwy21z/eMuwRMKP/szJLn+08lAzINORjKhmf0rx1m6zF2g8pbG5M+ct1Y0s/8fcV
oqDNSBpR3cxPNFXlV+EQTMeohfykUjaKnu5UaSWSu2hFpVYu3j3UAObXKjAzO03ALSme5IOfmT5P
fQbIOfdX/Pdyep0Ze8Kq/7U0Ry7lcjgWdDqxpKhumj571quT/jHClxpoiNzSCw20zVR8OHCkXwRh
qHCCdJXnhCSeag70JAfOe1hRLBvdqvrsRP9c36rlvT03Mru3RlvWRZWOIN1a+W6q+gdjlWdoaYKS
OXUiEZEq6HjMDrjWhX2Ry01FefmhGO/LaY056ZIBBkEFEETMQ89fDDWgNBRMRnkKxngLx5sb1CvR
4tL1oJYA2kMoN9Ofmef8ZlvkpVwM6WnU7gr7RxC+0C+m6XV7fTOWJ5oUUbD6CreDxqH4Ge9C6yTq
IQLXy+wk6vF2GIK8yNEv/3iegBmiam7NX8CWeIHfmamSzppKW85OniMzOZ3skmhNvfjClRE2BI2v
IIFfjIvKKjLidaRkJ1uWXKW9NWxv6xe/oyjapchBB4SmfSG7xepQ39LRCdoXsDMM7FJhmEM3GX5u
/bSHWsZMnY2Sa98tP76ZjOyXXaqu438cOiDAdeA+QHABNJmfDL2J6ryuvfTU6aarFbkrlUypfZgq
UcEKA/+QzDAWTyB5vmODn0gRIzPZqU3vDQ/F2TJ16/4REvyb6yfwwtfjzeOwIyQELag+K271qp5R
GhqDU5MOb12mbOlSQSQoQcjb7Ybeer1u7kJoxGPOODGZOFCmxWi1n08YrJziFJk/fWuTDrAlNOkm
7vaNfOM7zM5Huzx79FAzum75wo0+Mzy7apVp1ZOlecVpkPpPjdlvrUF7yFPvABRgc93UBVCoWCSM
OqJ9DM5vFtHKDOWXuiUXJw0okB892uonvfsUFd/S1tmZ9g/TedGYrfDMZtOuda6X0bSIlmClIL3B
R87JFOmK+UqF5uep0H811b2jPSAKsbMQCSlv/X5aW+oFV0wxluiMKiJZyDzVqUpnKPyhL07J9NmC
P7BAAllG+s2PYW02fpv+rV7CmYUefABws/zsaLvc+bbyvS8cYkIdNI5EvKsxxnl+W8ICGj1d7asT
EupPCnymLunX1gvCveprL4hb79tae0Owmh5e6qaavOukeu+P3ud0bFIio2yrhIDfKi3/cf2nLXYD
oLcgV3XIb0g85y+VkamjMlVm94wSR5w9Q7cvVze9BH2s6Wb6yuVa7IUKQF4gM4RKtC7PqyhS3Scd
0S0K8tm3Jqs3raLvP7oc0QKD2ZmYnNr0fLdzo5gkJQyq58D5NAx4dvOh139p1v043Ur12rO1uLK4
I9wE9RSK0wzmzq6RBGlxb+dR9dwHpqukDRMne8P64kkrhc7F8RF2ICMS4DoA6/NUptAdiEK8tnqW
G3s75P5TWaYbRUkZfMqgelhjcFg8+ogKIRUJQIh5aiECcn5aE6eGpWga+mdKXq7S//Yt5o1WyN64
7cvTwPw5jUsKg3DTLsBUZdVOXu+Z2nM9NKhl+AxQDaEOW4TlqSfq3/mTFzF6onqWdlMhXpofeqrJ
rjOlQ7pxBnlE3NExy5vBSJOHsml+1raFDIblQUuaOM1OSX3rx6QE4ZcJnrzKtYI0qTa65nkHvdf+
MfUh+zykpXaAncKCKcsZom1UScWubzPpxqnM4RQM7XCSRsf8ISgHS7dNoNZqlEIBWuT/Kcpg31pR
6IYhSVJZIipJmbLadL5FkOQMyiH0op+RFAf7omFox9HjZK8pQfk7HpT2YajG4D6Df9wtKzX8HmRB
1cLmAr38LmjY68TX91NF42pTBsb3Km2QbA2s8K0qGzN2JT9/Vuz+a9LXOYwRU/yaojqzbUOYUli+
ti9SyGI6xZtuQ0aIXLtV4l3hSdyDJv5CV9p/qEdJ3mmt9HNi5LNyu2ZSA9fy7fSPNA6B24Kh3yGJ
aT4Wo/KFwfD4SwUM81YpKnVjG62VbPxkMuFjM2nR71o3ElNCceO89YS89c5mtOdGKdofcdm9Kg6S
a0o+qve2w0d3MweGiaophm9R8T+Ufdlynbqi7RdRJYToXoHZue8d+0UVx4kQnQSoAb7+jrnvqVM7
zqqVOi95cooJCDWjVSlejoq3seB9/7xqdW6pD3J+WqNoLnvasLtUeqaKbBr6rhqGKLtnlvrCBHVf
8rHHeacNJ3GXRmr9AVvRT+jX5z3aGt4HxJYC0IgQSVIwUsdIS3XZi9fdyzJnr3TbEPwFWJrcG/Qk
FkDEIJYNVlGRDeXyRe8ElGRJvqiptEEwfCYZTved4KJ0Mx8eJHZIR5ZPTwBv3+NwuRdDU9PKI71Q
zuSnCf1UcJUst/m8eVPNmY3V9Rwoe/DT8AvJtinfjyacYNx28VMi3WhLrkEeVhAAQlcoXIbWbfQy
yEdP129DYoYqVkGyFCv1D+0k38MR5sPG6LkImuGbD/WPpR4D5K3UrOT5AjphsL7kTKaF1HW2n3Uy
nfLAJhBxSz3sOo2eg4oAP780Wy3HQkfjMzuXLxdEcrdLkkYeVLMJ8B9GVyH4qV+6XfSpbfvnbl1E
QVTLdqjgfLVzEL0kA1WndZ0/x8TMrki0GC4QxBOU1sTvVkRbWgUpmt6OvdzCTxdLXrQz6lltL82O
Qhs63aN+HmKzEbqc3qPeFxGwaqekhNFaYM1cTfLSo0mFHhFzKurTiuAUdssJYnq3edqKMTaqQhh0
Wy4uT6q0k7+SZhyqdG5Qi6ayuCtiVBx2+2xxG4ZSTAvqyVWzRmQoEM44jqd57VkB/VtYJg2aCQcx
QlbVKXaVhl17JEKLEryKqcja3tMa9LVhy4fso/GQdL0oPWdxmdMxonu07IaknNfsM9qCub/yqNhs
oWK/HvyAMlaupmfa91drE9x3qdLBYXN66OG+IQ6aRfnEl+4tzBpMPF4idbSKpf+mIcDxF6hAbq5i
N2Fas8gdDotARy/zQvHosIVktzoiPirbvPXPA+mFP5k4EEcfa/G4ggEPqim0GktJPBRtIKJDtnFx
Gk0/yF0TpJYfMFJv24kcDEcjtqXtt5SAdoUFDnUI+AHlnOpzYkxgbSEERaRCttR3E9JjK++cQyFd
7C89GfHxDVITBFEuS/aDmizbLzUnP/iE1Km9m3i7Q+QExr9cxO3SoNIOmEIiisGQ7GaStJdVq+Lp
NZui9cnU4weUxOSyN+5u6PAyArShfwPckSEDSs51mbfpiFRqBsKxrpHXu3nUcqJ6OLkScdbt0S+1
fLdm4ofIoaCPBMvzNjRvYeP0KaNjfEW7BEGgI4YHvuagdLHjBXAe1KYGRFY4p/BCLsO6R/b8ehW0
PBguo8QhGqvrtw/IUJrgEOGsRz/HOc2gNDQo5Gj94iuLyb7oapZUFOBUZZMRYXbAjzdSdonKC+8Z
ypiz7ocbI192gcPcOoBCOS26DvvrFns3cmX7CS3UeZ/O1dQFTB3VENf5TvU10pUozKCSIp07MMv9
uEk0GfP5GNn1Ta1dViU9GFhNt/5SbIjs9zUCYxESivDo7iPPasyRur416Uar2U3RDi1W2TPxmFhj
75Ary3TwhnXj18qkJKVRylYZRUhBsTkoB4vBEq1x61yGhxTLX1ttXbe0h3UdegzTWqiCbSZCE5GV
XVEP+f2aoKWVrKPWRXpO/YgMX6qFjMcmDcqtA48XDkMhBX4iiRBQ7DsfHVQQ0Z2sUc0kbdZcR0vb
F53tDhr51DzEezEOPwwrtX0EMUDu6CSGEgQkvlHmRkgwGij7i7Ezw8sQh91er4TuYtlyDFo+PybL
AmUo1+O9hzrtGEFRfgXkVRy6ZUNgiPG/VjzKEguuLjOAIHfJigax82Gn6vPI74RrOL7HwLyNGhH4
knL/Nnah3MMTfqfCke+GoDFvmA/9W9eua4WpWl2orJ4fMhisMUmkMLjz1Lc3hvJwB/WenUsoSAej
0ImGFrvrwIb+3faMoh5likogtfgKTcjfpqn/Ec5JvE8wU6CASdLSLZSXOrDtKUHV6iFP7SeLzAPx
4QvVbKzmPMgeM91E+8zWyVTKpRvLaOTI1WYJP4YRaoK5rhXKy4gsGbxNV2udNIgZGOYT5uahGJpM
7Vo5pU9Y4MYbH7X2Im6RHtNSfDOWKjSf9dhnHnzL7IHT1l/mqI8rsnrJ6K4lZoOReRivEx6yt8g1
r4Zm9Ys3jSriJRsvO8wsBW0aEKEzdlM6HfE9Ldji3WXbmOtd4JaoEE00fM6GpDDGI7cVJTVdX6yc
fIrOtEPlNHliZpmXY5C41tw6hszNGcF2hYumiymn94b18mrc1q4/Mdu0bRGyzU0I4Z+uiEwfkHiP
DEjIOYsknt5EZu50M6pjkPeypG19wCYuixcoipd9U/PDNFt3apG1XYXBkpwgzDMluI6xmIhDaZpU
0MRN4dZApol1PFp7xFoNIMdt3N+ILRI7zupptwQI1p/IXOXiO6wMfWkRtbnDeIGEKIkqqTXMa3m2
HbAG/4rW8MNrj/4hMYCaAmjR5gfWZNXI408RDaTYWg5uDCQ2YjbkuZyhx3lP1kiE87iJRBsUrJ3p
Zmi9z4n3mEJ9/XOamm6/6BbuXzq/Ru0oy44mb9say4vWxLc+onWVZvpXr4bsphHEfqJTnVwhHck+
bRnnh7BDGmQc+OZ5QOrprudkPQqd+Hy3so401/CFjAUyD8UlGfMN2vI1ucxSr/KKTjY2Bayb2JW1
kDLscr8C2M6w0sWDVe9A6lARFLO+/6ZXLIMFGaP6kRGzrGUgx+i79en0Rtv5HRL2714k58AmhGj3
rnmrM//EV7U8jJPBhrDG1HNFZuM0olySjqAx3iO0IMNi9blkW3ZYssZ9x25iqnDci4ueSWA/jZnG
XS2CcRfzbt3lLW0uc1pPt7T35G42idyPiY7xKpK2LRuBbodCy5U/t0ZDSMTp3KVXxqaKFgLhfFsl
0oDuA0p+8dq42w5Rx1OS9DtMyThLEDke0VHEu3JQYYYK7V4gNXQw2LxOyYSnM+f1QWGqKn3Ype8s
mNQlzhMwO25BvfirgfUjfep0MgxHKKyl3ifY9Jad482+7UZkMMr6aTTRp2qx/VNxU0axXTEXWhw0
8u1XnjuD6T3GjJPi17d4/bu+zdrXDkX3V5umzW5pwK4g18U8mmTD1l4hIE3S2DwFLLgdJ4cstxxh
0U6stiSxxafQcBx9NGotn/A2M3MI10Y2aAUfnAgu6doPNazXDqZa7FoBgBg7jthLovdLeHIu+wiS
N4cX9Ma7PBbXsQFikc7CH4lcFDtpF94AU3QQvbpIlT2z5Ng1cWR3dTbhXCtWYD6ghdjNmMisauru
B21i7HOh67wJc+khbPb1hRMA2osQB/CXwCpxkhEXvtIUwplgSCC1A8WoLnIUhvUFJv36dUlEVgRp
h+cAgH7f4f+D2wwjtQMd/z2Jt5aA5cLemC3ZnTazRsNRPZZ03mTZiuaJhCviM6bhsSfmWYFauGC5
xtZPbAZrP2zGvO77W0X6oVw2Pr0OyXC36XN9DLFpCY8wvmqEbp5CCjWzDJFFI6ih+JijrAKxMlxA
K0umBwT+0SJjfByuha/H/ga6nAeTkHe4Emd7xYVh2T0nBHq4jdiu4GP3o4/tE4m6ZzpOMcYrc681
ifVzhsIhXQR03V41s8uNG6errBdJhUUUUk6dZ+9Obq8s+xjqAVkZOiBHkcTBezM0pEDGfo61Mh1p
vZep7x84pGmvicCvZ0qlH26zWAZZdA+XS7xbV/2iGivLocF3gSihn7ND1WDfqlfmF+RUoB+oqJdR
FSlaCeFq74ZyjkCk2yUnT9gTP9cZk6/w6KTfo7iuLzZUPmEZndOu6Baubriiiy1Vh8NtB3p317lu
vbKQB5I9ojb5g8qGfKjgnRr0cWP2YUZzmL+S7Vny3CU479U5JBXW85+hW3+2xl66EZkTc9J/X9Pt
USW0b3GW0qiYtHX2I+IDK/oRHsAdEt6wKKFE0aoiyUCxZOkwYtsBcSIQZ6PwwuEvoqfcqBSUPBtP
sSIfZIk/WG6bUg2YIOOefNAZKhiKqajYJB4GQul7QNdLjWc2cvOygWYp1ww5Rant3K+RbehNRIde
uU7phpjHqRZXZnD2AjVZNipar6/4JoJSzjGYkoY6ND23InldNCjAUK53S5ekFU79OAV6BJEk8ClO
hL8GWgZFGnfssEk0Qq9bhJxYn9V71XCLnybH+8QPKJan+kxh8mZ6h/4KfQobdt9DqzFh16u6WbII
9+ChhWm3DiHzfuu+t7DqfoMWZ3BHwETTbZOeAQMsPa70KXvceJM9j3DfHlM/yaakNWmvoE6Nn3WL
UNvCJSgQHGdYSAvsJaM3nUTstFH0PlVcBem4H1SfHJwd97EeyCvOyr7qwYHdOEixd3Ov5vzQR+H3
TqHF8+hEywucq2DyFpgpsArmRW4IgoqyfDvoJfuGR88L7EpAymbYxK4beVId88dWAhhI3RGHxH0u
TX5BptSXTYcEyBtj2old5QpRuzaW9ELO2VQCHZ8q5s1LCiDjmAT0La9RRrKo/Ll2uDFEzxZJHV/x
hjx6jsj0rRU/0lm/YWOW7rY6yk9+wtkwB7mwpK1/1KI2ZjdNpCsn4qeuDAgZKkQvyWrKcNYxK/9I
reNlHHR9GbHu2Hf0SMfkqIK1nxB3SBHclWy7EdurPOmO0fQti44mQRbxGv+ki5j286jDy6hGgE1h
Y/4zBijyvU4NjuYDERbdemefQjfc4hj6QmeBkDWHSBuu52bv83QuWjt3V8yzR7mO5G0NpL7s+zRF
th7X3/PBRBdh5+bdVG/JDWfM3/tJcBw3bVKRtHnqzfajESo+OFiJ1mKOapybCWAeV2sY87s5Xp6y
Ln8eAtLVoAUToHGddCiU2YKyNWF+GrugrxpIJVXBsbD84FhFnsEeufC4Nc0PjS3CpVgici1FMlYL
Iv8Kgknmcss0vTVhz4Dj9AEpHOMwQGTBt5z6O4Z8/sM0ML9TjZFXnsKpwSHuKKQdfmX1OZtXIYEj
a1BMi9BljQ1zlUnywfkAcTx3S8U3mZ5EjFSBiwW2/Re2AQsLbZB/W+yUtJVDAFZWxiI0t2xqNujv
Yo19AAqTgKj2aWFDp4/R3OhnOYhz2Ef66nLqKtdl4YP3kf4p7ej6gmPm3ArsUL5pLAcHE+G4u19w
PEQeET3XIiZa/5ijlhZ+Hh+m0FA4POAGQels7U0Z0uFpaJPlAqssEP8175Yr18l0vzj9sYgWk1Hi
vL23Mx2/jZDWQSY/9TsxBflNPYzI8hS2qxrIldJi4v0C+DB/BziASmXTz68bCNDbZEHOT5llfMNt
YatykdBREgT18XTv+epLYht48Wj2ss6T/JkDCb2DZPQ1QcLTcaNrVAIZ3jB51CvbbTx5DQHldRsm
1QTWN6i+6/aHnShKL/NmRhYWc42sxGyj91Dx5GVdASJJ7jEB5iJ6NziEXgZbNn5ye37jhN3hd8/V
MvHVlCOAs4rm1u04craeOEoli9DlD9TVvHRMpQWNFD7EofdFxyQrF0w4e8OU+N5wMj706Wgewnne
9nQz1y7x0R0I38YWnsrz8SJoGUZStCyYYnE6Ht2Eviy5AQtpfIy8Qw2g6mKLkuXASL/eQYSTXTMP
M/baxwgYx0TxYKZz9HhDhqzo8sChb0pw4CtmQ8YWaKykHMOo/Qtv8yeTAj8BuvdQdAOC/A9L3qiw
Z6trleIrj6/bpYr7AwP8PWEn+e8E0Z/cBpS1UOZkEToSKBQBv3MbJgkj1+scEyTb5NUaD48AXOJb
bR37y5X+4ZYiOPLOJkbYQf4gh0QNAJ62GXkMw58A5kq/cGCSEmKDvzWE/cOVwKqdCd0zYf2HAdBL
iPWgeEAw8Uoxp41+cpdgTSjiqCSOUnXG/2Kci87arN/cOxR6znODHFyaECl+le9NUYqpUA3RY5jj
JCCCuCt72WWgUqf5eus3sUCUpBGkAWRJVMESoqYUaHdhtnC83MKsPQHnlA8hqIxCYJE+YCeb3uD7
WK+ifiXBYU2QiBQCCr6JlvdVXUlnkmMbxmbfEYFu8AlSFEk0mlV53My3ZEvFbolJgKCoNnxoGozv
fx83//CM4ROEQgVhJCCSv/qVcriVSLJN0WMGMCnvnlaKatftgLPCv1/nT2oej/Yc0wRYEcQs3uvv
A3RpEeRkJYseAY4Xkb+zUJJh67zO2AUDbhfLlbUH2p+w1uAw+xcNwp+UHLTHoOQRbwFNI5jG3y+e
rsR3CdfyaVT+Zgj7iyj8C5X55xVQ7Yr8hHPXO7TuyXlk/ZfSBz1SfJmbYXgCAYkyz/WCd/Yvr+qr
0geyViACEJFBtHQenF9pZhcyNGvAu/5kUoQB0h16fS8C+5LCHmvtacvXCuAfVqb6L2Kp/0gX/uuz
OBOm+Abx8qDMwlf/NZYfTclRKPgSPa0L8AUoClpWCByCn/NtjQ5yAK41cfUiTex/8p7an14l+eWg
Pf/V50mPSAmC/COm9j3leRFEiBAuYgd4Mgrw6s048xp7pTp7qJF0WeaW1rfZPPu+kLkBUXbhojL1
lR8FzqLLc5AhxnnQ8y6XU37ASVgfQhsBoAQqfZoBWMBn0i6gL/u87a5AP9QPPo+foEgg1b8P6ujL
13N+MKD+oTJgCCKDa+yLiCfyUkYa2UdPMKNB1Mzb9kakoX4OjRJ3JB7biyDe4OBRvKl4ijiDuNXx
NfbEIi6cT9G6Htn4QtM2eehnZQ6YUOivxPtrDtTuSKjPMLUGTTU2gT7l2xweGvS5HMPUgpMPZ4B5
2az3zgDXcSBCDyGrl3KVYO9LnDfmQreWfI4jnoXl5/KkdYkuAY78TXf9ZfE5PwaAwRBOotgIvQVf
RVPa8CzvMx49gcYtGI4my3IBEunfH/Z/Ok++jELErZ+lWQgHQFjNl4+431KztLlgT+maVqo78Plb
fnCYfNk7ADswRpGq2p9ncgxpOetnEt4n6btDJUng/iZTPavA/vgp8BhBuQW/GT753792ms8cMlHF
nqhV19PY7Tyr79AdDRgIRqp6u0H+URmjMjNS4Y6qv2Uz/sOwOys8//fyXyYboA/WNhKXdzPg1hZk
6F2gLwX7WwzwV9EYDP5IxYKwB+5BZExCb/T7fW6zzVEeHLIbLMW3KLIG8Ylv3et2H3Vjs/NNeztm
8tsS7MK5vSPsb+HAX0NbzwkD/18dd05TYxBW/f4DWo+4XECq4pZabAuVzcOSBgSootJP/Ui6a6gv
1aluWnZejekJY8cAzcUn0iIwICZHm3WiFC7/tZkmrhpEwAFUXCAGm5w/ghb7W6nOV8vlf34xioIh
MTnLMkGd/f6LyeTaBfr1+nY2QbyTSzg+yGlZKwe//N5h+b9ZdTggz2JIi6ZOsopHfq8BjRPtPuVg
27/MUV/HyjnoBPt9PLsojNB3+uWriRrSTV3fyXsv6HDSvjXXaSjjsrMgLFAV9jcL5peFEB8ErgfD
H66IPRTLvozNhup1U1Y1UHB/5sD28r8l/HydbL5e4MsDntCgNQ8SF5g4WMv0OXQPk9v9Za75+oGf
LxJBiHzeDRIUZHx5amoO6wnKDnEv/XrZSnXDguiQBgDkkU1yu4ADD2Neccnv0hA04pA9//sP+Keb
hPEnpahUO88xX27SmEwCJSDivqttJWR0mNNbvX7794v809D474ucX+V/7VlSKHiiEKKDe7qiAlY2
EOkAsQzukX/97xf6x7uBxwguI+TJIqfw9wvZ2OfAt/P6HgD1Ry3VZ5JAx5C7v6wQXzR//xl6+N7P
aX4wGv6hTg+HxSs5RPV9I2Vf2NodZwsETIaPuvM4fUW/xvBvM9Q/XROKDGyckVFy3uL+fmt4PQoW
2Ka+z5OPPD428qmXFyh3LEaky/r0/2gJPd9iBm0pvApwVMJ6/OWVCUhfBi8cxkU3HEAjfU+n9v+2
k/2fS0D8lzA0MKGj+vc7coS7HpZNcZ+s6wFo2eUEnci/jweUmZ1/6H+voMjHxK3gVAxPKK701UTt
NOAJUKrbXbAZuZ/Rxg0Ovk8FjubhBHSsnUqOWq8e5O3N1g5jFTRdV6k4N2WLTRl0ptaVi56XwiQc
vV0uh4pDAFvaBhC4AIHQSdrBqH104LGLLhrso7AR4A/bTUfZ02wn/Mxu2OoR37bYqDIQUF2rJXPH
LhQvkZ79a8+i5bON+/wYCxm8tCv7DFKI+KmbmoekbvvdvIysSt0MgD5G8SFaJT7AggHiiMim+8oq
O6BYYek5qsR0v4flWZ1GuSRHwSZXGJtsFRTR/WUu13U3EkgH0hlSFzY2DHqACCFV/RKjgKyPwOSv
0VHVWl/bTeWHDWv2fu5sesEdQMpQDRrEd8xKaCoJNJsEhd7j+UznDPg3ygMsnKFYH1LZyAcPQ/Zt
zgCsMyZ+qYwA7Yyn7rZbYoMqjDopOUEQs2gVDhlgVK77CGIoGHPyaoliX43AMnd2Mt+bCJQai/sQ
uOoaVog3VIWqEVOeioTc9HQgD3PPEMMWnTQQ33VYwPrwfifRtw65xCROyFxaAa+219iGhHvYazHD
NtlnHPdbJRv4xhERJKqukWTXkBiP1DfBLrdz+w00oLpa4oFgfsQhvWDJkoZXRsoH+PYjyE8WjhCp
/CNSrT+urdMOjx7BgMinHPJjwGwNnUr9lq8TaHUIqb+Fm8w8NCBM2HKatjdErsdzifC1/jbIAgTu
InPnAy6hmVU+o/m7zAR5o8bMu8BPQVMGa5o+05UOHxwFOk/gtNQVnM8wodP850QG87pF0Fvg0Txi
YKw73pufiAMLHnnLt6terO171iuWnSIJviBO7ZJULJbgEmdPIZRQza/abcmDn4E/SpEDvc9WcRyG
xJXQ2CUHrBj1w0CaDGJS0AgvOfLcP6SWriRBjSl+ov47n/P+HkePoOJ+rEXZpDX0QEuXXkejf0wR
X3c5SbcNt6C8xAGc1oaHM0sINJ04LX0/3Uht2C40zVrW50GyxlBnotHgTjPl8JzljzZam/dBZPa2
jtAvOeBhPDfYXyYnrrp+Dwg2eVw5nn2R0Frcp1Bp3AThIJ66Ub/TVPevs6ZvLU9iNMpC0e7YBjjT
QzgO0ubbFizxHi9pucWzzV+j1dByyNqwAilkKqAsat+OfVaplrzFWxDHkNbNtFDSIv451vhnwsES
Gor8hYEOBTTeDxUR0bxLFzKjS4Ohpi9Pe3HNRmNxoxmSMxC3vKwfafPhaF0KPkBj8VN08QaCpEUU
ikdU/kg1/jAGpZjMaYPG5WYuM5+7aku4qmKTN3sDdUA5AIwueyLDfeSm8RSpnAELrtPnmTXkwklo
MDuxinKYI1auGHOF35DVDa0/KbdxHhHykkLfYX0ASiUBnQZeEzSHhEGFtdH4OjsWfADfdcXGAOf2
qXYllV1wmdTSH7Yu68seAD2klI6UMm76ks52QPuSZPNj2kGYSrnMDpAUq3Ky6fILchJyOSFL7cMq
2Z0gjohBBCmIKWgLafg6ifWIiYeU8Cv7qiMufIFyZVZl3nl71cux/ogDiMwLOYm8jJppO2uQ3UXU
jPFB+yBFOGPoXqltcahdMh0iaR6svFh9dtQI66tG1UDGD2VU0bRT+0R7Iw+TxHnPJa6+dMBJ7hdu
NabxAGxNjpaXJrTkxrZNvO+CYH4Al4Dk9262lTUZgLkBAbU2a9WdC0xyEYRZfjQoE9xBwtF+A9Pe
H5t1DYFQQ0VoOgKRvVTqIpmBevPWgG2x46Z+zhCVFNCgNVVAECIXgqVteH4vgpBXtJk/Ow5jg/Qo
12Nd94rtJMrvRAAAEe6TykFtsScBdERBPmw3rUcBT5BB5tOOIxYGkObX8whSHBpzV9AOWY/KQOw8
MT7soNmE+6kGb3kxjfScCduaK9cYu5emtdcbBY9HVDbtIp32O6jC1pKtgarqeGVHIUi454PId0uU
9+UoQvuO1bfbrXUjd9vSd0UaaMDzMmh2usWYdoolp4nFgCISBhQmgASsXsL8enS2K5MJtUFzzn51
ebI9TpmYHnSj+8Mc4bKpneI96hwG2MHa5WUwXVqNHuqos+zvBoIQaANtQ05tzs1BB7Pe1Zj1LnIj
/a7rXbKfwOOgf4PEp6mFmjaY2uTEgO08WiRKoMgPTTvYJI9VqjF25jalu7R2SbX1wEKCFf0SpdeA
T5ZoFpUw0DxDL8SuujULjoCwg2PMU5DGNejdXMFg2ntMGmvQThfQRoc76GvbB9RxiEMEtu9hUp0+
9dNmn0c0GlbhmrH7CRKBHRYy1KQFznxv7Vl3na1jkYcAMZvY+MOAJqapavCwCpqLYRd3IC1aWKpP
HeVRBW33eKnPjHi05ihcwyDGJy3NI1uY/IEMpKZCnYQ7UqSLQl4TIA5xs58K5tECMGBT0BDDbGlV
eIlPliNVIaT7s9T6kII6LFaTbUcgPvjIeCaqBrxiCZn6VkRbx05mCBwKhHDwv8BBcPVF3UA4E83J
Y9sI5JqAKwZDTzBmk62uOq7UTluSXGgRuf3Yx2mROdpfg3YRZTJraKBV3AP3w+6qToGARAvEtFwM
b+1AtoKzDc2P9KwNR4LP3mcM5TKky4p1SGZ4luBgXnWc7/QC/ckwJj+yzf2Y0iV9cw5WMY6anrKx
lBwmp5oC+iAUGUjNj2bS7BJN1wIS9FoeINZTL+0W8JLG1hzabojKfobKaRSoPyZ9ne5joqbDAIzt
CrsCjMHVqWKxkEJMyuU7oDvnvq48LsKUQhsGVchBcgW4Es2syEI7LzaNQeRhc3YTAJNiDwtTUFm3
AZnKMAfBypzsSqRWeVjN2mXH51keh7m2dxto8KOa7XzTb4CrgskkN/iOVsiMhLhVc0tupkGhncvR
YN+EgT8oD/BgBQCYFj20ZRWlod43reGmsja1jysVP7tYod49vh3PajQ0B/vXBLkxa6m2YHqP0nW+
C0fbfjJt2m/5lohd3IAJ86T+0YYtRFuBhz2AbxGUFHlUzg5bWYrmkaOKXb6HrJjs0EZSg3Q751Jv
2bKD3HUpeT9NOwdR8r4JElNso2fHPIQavQtQY90xhFuFTr2tCoFd9ZL3txnbmioaaqC4DMkpItFZ
sRAa7QRTwa6GQGiXxKImEHtpGh8YGnvcfvKw1A1u4QWrxavYWF0IYyZw/7qOd6yHPaJmjbuKAXN2
F03enJW3MQugzTS2atgUXcRTPt/kIv30U+sLrTDoGQSge5hgsCn1Ijvy3GPZQa9OKdEcuVsbZ04p
ofbRq7Dep0gZfIsohG2A/81TaoLuYp7VdpcEQiYQ+qOe/nIS2//j7Lx249ayNPxEBJjDLSupSqEo
S3K6IXyObeac+fTz0YOZo2IRRchAA92A0Vq1N3dYe60/aEhap26xCWljShuoiOG56jkQfBkd6gYJ
UK4UqmbxEIHYj7XIqSi7Q6VOQcK5ebz3UcJ8SPvWfAOV6eabsMubU08zObRrV+wgl+Ci+Stu08ZR
BSN5iQEk39dFC7U4bL3A7syoR7Zez7FS7IyDm9UCCrcDx4OGznIxgpQaZam7i7PCv8usrtqqkfG9
Zi08unleP4adm3zuCz18aH1QAVHiaptxaIM3P2yGfa/o0HCQPrSVohBfTTkPHNkTQHdpgc9zqGgO
ypCaO9lrs7c2LvA0H8H2WHk0JT1guLxWs05+Paa4RedfhKqsdmmoJw8p2gX3cqDXj7x4PO58pThr
cdm/GHrhHcUyZKnQiEdiMvzN/yvc+p2CuKnM3tSQSDpYIJeOPLcKp8gLMvtSMqlRqp278yOvdbB7
FGyhM8KdItcxMEeeGInvdW+Kq8l7vdTEs8XGfq1FPdv5vpts07Dzt4GYtLjVFu09mjLpftDb4VOg
JvUnNUJkWRlV0OFdU+3LyN2YoXkEyfs5clVh24QUKT25Ax2ZpO2T3PNWqjgON6KaVntZjtX91F3c
KJXYHXytlbZAWn65UQlMR2+LU1YG0lMmgwSIwcn2ugicb+xayslm/QDLqv4Rp3TrgU4qj+DoaGYb
sIejrtC5qvvo5MNcAUTg59toFA/+JDRrpeDYRnk8dapu7mo3LE7AD729ooHr9kaEuCyllTc0CYEh
12Vyr5iuhQktNtUm2KYHKQ+jbR5aFgXMgGu9zKpXVUp/hkFtnkWFY063ctKWDopOICjxcfAC84dc
Sgm1M7fZynVZn/UkVe+l1KpPRiP+0o2MA7oppVPYK71dwZGwqbTH+1Fz271P7WEDCEa1tTIbdnoD
Mg6Ren0n9L10ALcN3C42w9+q3MibTvFAYupReAqyJtlHwCih82v+ruqAXXCECzugiMEh0CqQAGJN
Eora1cm0zBL0ugZxDJqY7Ue5uUXYEHSM5cdHupTafT8RCPAPxQw98PJvdREOO3TRXVBVbbIZxXg8
WfIQ/aDir+/NUuof0HX4PYRR/KYqAnOpRZ87C3XprHH/bZCweCmVMHfq2KWJ1suyk8lGa5OOersW
LZoDifjkPC5h6ZTLHdjNTLHhBHnHJgBoLeuFcGo8BMFsKifik2gpLvwjCFgx7sW+1ElHF4uGnWcN
wlnFCBKej5rdp26ePbZq2D0nAcQQgEovY53QQczFxHpxLfWMAavwJliIR7JXs8AuQst3/KgDhuX3
j5liZZtQdX9badTco3nZn+S2SI8qV9YmAIVrZxTTUeUwu/g5lcF9Z0yOQPhGNI76BCuNwhDIRooA
ZxqIJoCa0tu4gZbfK4UkHtpUNDdFbrb7xHejTaFonyHMm3fg69LfUQszbRwAfbUKjuuRhm5uP5TF
GQALDCXZGjU7y6Xxk06j4qg3Urgh4xUPIKl+l3Fk3bUyMODew82gDyrlHhN7LNYF6cHPu2Rjerno
FIjoMIVY6dSWYG0DJfqRJFFwiHl87cMybigqwLuCUTJx9IAyU3UutRPl0/4t63WM5EaRF2UfJl8j
QSi/uH2gn+CX1Yc6h/uXFVZ7FsinMJ1yva1ZFJS32kS6yzp3fOJKLew2SPTnIqCJwcvVvcfnXd4l
eS/cqbUBvA6HC5/swvD3oleCDo3jGrRpYu3SiiTTa4pfJpgmO2aLA9/PAVeDMrKNHn32Mc/zZxLm
0RZoS9iFyIryLK1DvL2XHs2mjx/8pAw+367vLRT3UFjHTcVAoQjgy6xK6ZZdLZStLjpCKX+XeX1T
YFjRCVkI8ac2j94FhtpEuaxSZiQpUV7lmuOKyRkd1tCGtPL79jCu6+OWJSoyuBq0nGB4T//+rj7e
qJka6mKmOQ3nQyUbL1rcUp+MvxvYd9u3Y13XkYmFDB8BdYAK8zryQJGlGHN0yOu4v4uS9jS6zTMs
41ewg/+KQ0MpZq1re4UnoAYLaEGlkozaCqCM2RxquWXFKfAPJ20NcLqyq1FMLU+aSykp8yHAAIMb
0tdeEXZdCnD19oivO2Wwy2Gzg5eYIEvWXK0mHOVSrKEIOyP1XK85JKmTlp1t5KcxB6MKCk5A4Vl0
1QM6eAc8sDdq/+v2b7haRfwEieamOZktToTtyy9cCr1bCkOlOnnpb3HbJmVZWadLo0Q8WlaQtZxs
ZObyh1rrUR5289Hx42ab8GAL/QNvBlsITmkxQAJ5CoaXTvzmabvSvXOLlWr+dQuXfgFsd7qoGJxq
8nyjtNCPS4hAoyNpgOPlrT8ldf39yIMT8MS5LLf0Rr3jh+dVoQPDhS3R7ZHnqstu2nE3qWLvxPJP
SQmgDK18uDmciN0oEmGyfqOxyf6eWk7v9qbsgb30iq7ny2EOVXfgtDZ0G7v6LIwOJPhvWqjvtJ7S
brVm0nnVzZpCTwoj5qS2Q1vrMjSqs5mIQ2vvKI31uR3Sr9Ggv1Ak2358DmUe36aOaAutpVnTLBkk
P0LlaXCqQmy3bhOUxziK1wCK01+56MMwGNaFCjyKQGCwLgcTWJh+tqEwOH/w6HV2r4q/RGq7mkhx
aPh0e0jXJ84UDZ/3qatq4H81iyaVdO8sQRsc0XoxY5D7enxoim+51FGcxth0oIdS7cVqxYtjcZB0
tAx83yZtvtlB10Iii8CvDI7fVFwUrf7agwOLdIoTWnPAg3Fl0y0cK6BuAU2JdJDRl5qtkEgsNJ5u
1uAYFAUjP3kYlepvQiBxi3sNQqQgcC6/W877g/ezMjhdlf8WS/eEpfnh9te6uv6mj/UuxGwBivDb
vBiBCieqf0ipZCfpuU9huWr723GWZouEDplBBc0R2oKXQ/E5SEK4BIPzpzjlqYndUzhcuV+Xlh5e
mJO+G4cSqcnsm0DJhQOfAFEvK+iE9qCA2il6OGZpaFX4smNwC48qi++HXg7eMrhTe2TV/7k91IWF
CERqMiIFMcZGmP2IREBIAXoKRwevckMPbRO1BxlksyJVmzZaw+8shiOKhM4UMvFzzGVYUW2baB4O
cjg7JQNBX9kxVeWq+aJmK6ajExJndpDAieMy11Dfvr7NjVLRDSnrO6fvxc+y5u2h+ZVoEkBh5zEX
wrdOt4Ee/yuNa9K/i5FR0OICpysuzg+VTlXy0pUkIKVAobrGQGMDiYP06CoPUvtcIbWCMPDu9oe8
StdAuIDtMVizaLyQQc3WbItFZyuZEB7kDLmFIXnSk3zjZ8U2M2vdHshgdoksryGil8Jq+Fph8ATK
lGV0GVatKogQpdU7Gg5dkHmwz4TCL/PSkpDjO2T5ykdduOow0WJv0q3nNJivVzocsFIR03ZSXmGm
5aNfQKWxXksFF04AFQzlJFwIuAFM9+WwWKH05+Wqd0bV2Pajdpai8nj7gy2H4HgBJq+TBc0PGfSH
jahseyfKs+Z5MCk96lXvvdyOsvR9DN47Bqh/jettFiWx3FLThKx3WDH0zO40KB9FfMqbZtNod337
7Xa4hRMaGcb/wk0/510SBE2rHfBP7x3Jp+ff/zLlVzR99uOadOU0//O9bcgyeCQeJtKVxVQj5pbv
aWnvUAv5pLk5Z+SAvo362agkGwv3jdUaTwmwlM3t8S0e2ix3ILYIUU0428sBZrAUgQWHgxNkkJhc
gdIBxGStorTzs7DeMh4onvKPqqwslqVlj763QpGbt99VziwIllZXgdQ7+vgG35Qi1O9c+Lkytums
n02qBnQUgSgWC0pus7HpYkDDCxlKxxPPGgekXAUIe58bV4eMDNEMNdL0DvqVL/8WuiMIitvxFzYE
QtnTeYl8G2Oc/v3d2lG7rIyVQJSdIsU4hCqhF6zhxhemEVdVma3AnuOtNzskg1al1h5Io2OVPG2K
oZHeCqAMSNlL2spBtfTMARk/JV0yIEf5z7+/G86QVekoZeLo1DQVpeAbrjijEOz97LPq/0RVgcI+
4s+gb9SVB97Clr8ILF/OY6hFitdrzeiUofci6MbOx96gc2q52o7BXROv5H1LW4J4mNmAx0U1bY5M
RPtZIXWpRieXvX/0SPwnl/Md5Xbqoz6+5mF6QNzhX1yf0IamKf/hRYP1BUcBxvDoxFszvHubRsHg
o63tkOVT2NrV5u+/CECaRmGAVwlVgcvZ9KqgCs2uGZzEEz43Pdov6HZpK7ng9EdmOw9E5f8HmSuJ
1q0YilZX8BxwCcBj7lMawWUQrJ+9T9FUFL+hDQDDwlwj2yxtiKnSoCLHAiB3fs9l+lBHtf8no+ZJ
F5v+91iunqRyzSd8JY42+0wmGkHqiBCPo5GL9XL95NEdsTX/g0Zj0yMc2wjyLgB8aBP+Qey/23SW
VxpegS60A5fRnujZWni4vR4WbjjuHAo0KjnlxK25XA8Cva6sCnXeIFwAaQc3Cf6rm586ufyLpT2V
+qgIqYh3z68aoxVQ3K/6EQkW+q1ijaiOqb19fDS8qMBVTna7V+mBGbtu4Eme6CAGsrPC8i50YcZa
0s4MP/6mmgD7XDC8eCxu7st5AwlE6ioMSIOWZnuQYjlB2MAQV3gQS1+HyZI0kQraNbZcT+jEuKM2
OoMCSsUrNrFh7JrsTq9XjvelBf2HXGKSglzr+stVqql+5/YO/QO7jX6ktBPT5O7211kJMt81gJ0q
pcmnIJm3yYsvsFZtcy3VXQzClTsVrpCHnGeIkTUiA4KuDu/2cpMIv4llF/XL7ZEs3O0GE0XBb3pV
X1WoZJ5iIRXB3jFBJJ2qMZcPrtesHNULj8uLILMlhtEZyp0Y3zkJSjpx8S2lw5Er3/gyVvY3oegm
TPQfHlbzRKJT28QaDTCGIfwzWxbL+z+e3Nn4mIf6Wwng6i/mDx8H3jzUhLFVvdw9eVyqZVSolKk0
7M2kY5crK6eNtLgOaClIqgi/hrv0MgSmIXTcVYaEy0/FVfDY6QipxdUXjBfqe7cpaKhRQ+K5nmCV
1MBTwcNdsRPk5g4NGoKZ38IeT9Y4hkvZDPw+/NXJ1zhwlcuf1WaxhPYdtZg8Kf9JpOBRyxt/Ixh1
sKnBWNlWIraHIk1W6iJLC/Z92NlaGry8I9vwB6fUug3ohN166XExxFQr5otSZfyTV727qwwrwBUT
uC0jg/Wd1vSr0wEJkb6t9HtxkKp7oQ2sJwBwIC4D2mR9KiS7MImKY2EVOWozWbERGjX8dnutLS0E
WElUkqF2wtCZzTjyZy368ywECaRIhFypK7xlVbey3pZOaiijuLFB3EajehalMIF7tRZnW9xL23Ss
TzywqxpQpLGSW60Fmn1Jz0zTGrk4nooD7T8xQ6myOPdJD8HEUr/cnrqlxQonjcyDjJ9u9yzN6QJv
5JyjBpoKwqPcDQhcCwc1wC9QopQWd+EXUQy+34651HjgopzMljF5hCIxCypaQyiXA3lChKheBoy3
op9r9Sh1RZ+N+F7JSP3ZJ+GpjcVjXsvb2/GXljEnO2bjXCBUs2cfMoj6ItAbmR5HKaNBhBydOQCO
uB1kaWK5ZwH+KfRWZXN2/plhYGS4XAFwQrHzoAjC+KAUnrtxlZq3RhQbu1DtopcKJZuV4S1G5nYk
n4DxZ85reUoMbpw55zVV3U3KFCWFjVF+DRDUtnRHMlYSmIXNB1WIW5jGgMqTZvYx1VpHhgIdPgd4
3WYsf4K3q/3Ptydz4bVBe5GsT+XkQXx++g3vDp5abOPKVVvZUePI2DZYLLkIPgldc6/02l2p1dFm
EqYAkB19vR15YS9CFILCaVg4Q1x14ZTIlUKj90UnFpvAhrB6RLjD3fjW+KYrycczdeq+aMBTOFGn
Kb0cptpZEDPpJjtNpX+CnvoyIY1tIQnPg7nWR1pYJRexpn9/N6VCBfJd7iPy6PZ7HH+XSoxbtlTt
6ccl0K5uz+J1njNZEE8S+xoF0CuFBElGGMcvQ+OsBeA/vJNnfQ3A56Oiue1D53ashW4xhXqaIRML
i+f9fBatfNABwyNCCOrJL6HVjOfGQ3cLI1ntmCPIqdc/pQlSLtxL4G2l/vX2D7jeEJfxZzNrQWoG
VYhwiGC9FUC+y+DUJNLKjC4Goa48VRIoos8bqK3VpcUYMUgp+FQ0oFYTOzKebw/kD3rg8pE/Nd6A
rNEUQHdlji7IRkqKIefomfdrsS/bBHHf3lO0F78Jwi/MMqjgLPlkDVX9ucllhdMsD3xbiCUXndYc
fkJtVfe9bJRPXUgFDYhmGHxphMY8oIvc3KuB7zlYOyVHnPOSg+aV0SFX6LOIA3U18PNyjUVtUyHK
kA79qaeef+eReNkVVb/j0Nbxj7YIvOdEVnqkGU3pSzT2whdv0MQ9ohy50/qQFpsS7TJXj3009Ebk
OkMp2hgJ/PcuaqT0wH5DUTkb86cQCCioDVV560Prpc7q30EnyLbgizFAwjGoxz0Zu38sh8FDOdcc
78vBbI5oyAZU9NtC/93T0PgVy2go3/4SS/uHJ4hJj96ycPWZHQxZxu/oG08/i2KHjs/dWPzKE0xg
3ZMHtPF2rOvbccrv/os1W759UauxVxJraNEHpJOtyytX4/WZquhQ4gHrToWPa0ddUxVy37P0s4Ta
9zMyjbBdtEJ4HWOle9JaMV5pXcsyZ9nlOlZhUk/4DZpb9Jpmd7HbNF47xmVKjbgonrt8OEomgOId
eqcjZD8T+TEp/WaKebTrxqh6MmoohwiR+Db+6SKIxqw6VWZlvWQsXXNn6nGxH0o1pcBsGhsF7Ykf
Gu2M54kpsMnQcP/wiaLqvG/oCk6kXH3++ZENFFSwieHZEIvNSAm/0lEZ1VYW2fWHn6KQl3H9LBzS
aelncohnwVlo7yXL33Tj2jK+PrSIYBn4DlHnugZo+Z439FhDR2cFxTfNAMMOCLXrf390AaOoRDsf
GCXp3dVs8b5Fq6Yfk7Ocxo8G2F5wCrcjXN+dkHot7hgK//iGz9dTgFtAYCloC0lyFT62oum/ikLr
nyJNLx9Ut+2OiiAadu93axC36280RQaxoOsy5V1ttjmRlYfeEJbVGT2SjV4fW8v78PbnESlSFeeh
A818frEonqRi8ZdV56F8EhC/VVaHMCWEl7tRk3USYxELdIxZ58mchDRN5JkeAnjE2nlpp23cErbZ
RowTw7rzxiZ47QyapLqVqohUw1XeWHVbyCD4hwAtuV4TfmSuVW5q0S032aC9MeUS7g0eMP7U15u9
QOnmOWplc4vcqbkvrFgA7D4gFhdDF+sV+cXrau3JdDXhLkQM17OhvY9vPUJZmLVksndXgTLIYcqi
LyPicXDfyUX3liCCanc62q92WgmIkVelOGzTMjfWOhQLK4zOEkx/TkpKCHNoVpjU0JTTUjqXYpSc
xFAFzNe07TO8N2nX6rECga5KcNrT+ky8A8ipn0KEO/dV5skkNoP2oI1WvS9DSeE5PpQ7iIXeq6cb
wT4vauxJb2+I6xOdPAFkO48NUaFoOntRpeFQeC0yn2dNaYdtrRTKk6wGw4GdkT5glFIoKwEX9gE9
TcBBJCUqiJfZgyAiE/C8kUZU7ivP0lB/GoV05ZZaaIfxppkecBLPxAUS/6jXboEK9NnPYanGotr/
i9CqduhCzCinBPNeQ0TtDtALTFsVYw4Ny5othcli7Zdc318UNlTYQiwEiNfz86aIu6HMJaM9++j2
70vFLd6UuEYC2cry6JMS+fLrmOv/DoOb7dsEdL+f42kKLyQR7Mxy19xTl2aGm5TSuEGmwEeYzb5Y
GwJNZKE7h2rUbKGzxbvUbKm7lJD/SY/YFLIFGtT0reYFDA8957rSbM/lYv34QqB3gqaXws3IaT+7
2kO8FAcoSf15SJ8mQJDQ/nN7aV/fWROq9f8DGNO3efdO0gd+uhyl/dkUvyeBo/uHNPt0O8T163bC
XwP8MazpC8+PXN+tR0uCVHEuUf9X4TUmqB8kjZj+LHTL+1ev0G8tc2vc9EiCj4hDDR9/TUwSEuxe
QFUTtHA2i8rY+X5QK6iydOBtLGh00qS5N9JauT3UhaUDkBcLlCn3mwppswuMZn2djUpQny35szTu
NP++6t9krLH8gxlV20I/BPUpTpKVuNfnxWXY2QCFQW+SSiNsqGjjMfF17TQkCL7dHt31MahLaMqR
EQNaRPxw+vd3ayXxyn4s4Uifh0goNlEutJugTZM3IYm6feRC+Lwdb2FUJGx8NcDnCNz8yXvfxQvK
vKsqfbpJh5dE/aJqP27//etnx5QQ/vf3Z8d63UphmqiCdO7iQHS6sq4eJZphaIOIrQKnwpcDlADF
YiW9ut5yU0USVL1Js4JjbxbWjFMhU4p0PEciOhFpHB1TGa1xLBbebo9vMRB6g5QLVECmc9RkJMeC
FUbDeDbLHD6SfN96EIHDYdXSemEieUbwcgM8Re47vx8bjXTCLStGFPQ7c3yrKCHJQfqowo1CSOv2
qK5zB9q9iAXQ6uXFQLp4uQp916+6iXDk6CDlPeW35j739Ve9OQbQxRA0+fDWuginyZfhevR+AX66
mSNox85ERrn/5/Z4rlf5ZYDZcgh1qahlidf80IaHqt7Dhf/wviVnIXsBwE0n6WodwESD5ZVkAVjj
TkSNw4fir3S2lxt7V0W8/8PjuYg2OwJV3GwqZCsCJ9ARmDHDJ19bzeKvVzbIq+nxo2Asi67irGDQ
pKAcC5QEHdEQAcmeyhzrvDVZtMUg0xuIQw+Y81zlSESvDtPcNnB4tQIHHJ6kTHiiOlqsTNjCgp6Q
CxNIG1PjqwpzGgwVoFgpAKJ36MN7Lz7iDoA3FeWXbblWzl4LNkNL+EWrNEYlctOr36jhiUjgY4pB
6UjcqNovFyOp26theRL/G9xs++RwiHFtY3ARogsuenJ0JFGmWSnSL+whppB7V+H25VE3Ww8Jcioe
Z33gxHoZvWFSU54M/ILebo9lKQqCdRZNeREP4DmgflTcySUsCJ1EFp/l5Fsdy59vR7g+SAFtgfyZ
BNBQM5xfDUYbFH3SMltl/Vqn94iFQkaWbR1LK4C9f7Hu3gebPt276xUZNqNDojVwXOGlx9Ui7DGC
TO0kD7c4R8LSXalTLS0FEmrwBjSMrm8JA8suxGpi3xnRCFDoC2E9YY/KGh5oaQ7JU8i/dAAONIou
h9UNHq/v1ved0DxY1kkSPylSdxBkVC3Cn7c/18Jm4vEKM41i34L2ZRb2ne8qg+ekuWb7brdHaegk
9tWblGM2o4jHJCrXdIqvZ3FCWU8u9BN0Awv3y+HJfWAKuio0Ti7pOGH2Berv7asnJytf6zrZIw79
DCAikihfkSGwF9I7Ktutk2FC9ER3tt3yZMKnss8MPEnbbiXeAmpxCshDkLYiyLe5KqQ2iq1Y9rDx
A4paLtYXPqCn+t8Ar6D8XHr9TqjHTS19OMckhQAqL1KPAG037wHEDXRXFaM3JzXGuzJLz9g17G6v
koVHwRQDBhVXMASqOWIRtzgjGIIenYG0tT347ygfSfldhoAC/mabBnGHAOecHqdKNRFWDuA/1dPL
etQkLs9/eGTToZrzECxTrQuM2GsH1sFjH/jbqDS3kp7ucW496YgT2haM4UJRdkOKjotXNrWtJwL2
pyAr8/xXHuDnpYvbomhXts/SUkZ2lNfhVAy6oq8JuE1mo1bUwJsVYZNooXbv+ybtD7f8oGc7xXEm
gdMAIieZ41XZLzSVuKKfVjmhss38yG6w3JK27Zpc5vUNMYWZQFtTVQUaz+Xm9M0mRhRJrpxE748A
ZT5JQrxy1U3p7fxzUobighA5oK8MkRGSkiidyY3jasii+796vDvG4EemGodCfJZiB4GllYtiaVTv
Q84yOlSVLRxmpMZRcgm8hPSaKM1fbMN3IfRZlz13G9XVQ0blpb8S5d9c/pu/D2STlQZei1Th8sPU
LMBKFaPWadHvC+Nom67pwV7fBSDBpiYM+CG0p+fXjlSVhuoXSsOzJLhLVNGuy4aMrn1IYvfNV8If
kaRsVw6W61IzMYG96pCG0TKdV1YCT9V93NWIGR2s/mvsP4H3w4xHBZ7k7YL6W1SUd2p5uB12advC
LFKBwvLe43qYzeWkn6aMLAe5/IxnC942vZ0PK3DOxevgfZRZ4miaSiMNksg6N4f4B56f6jFxPe21
KErhKRslUNjIN9rB6H8LrMo/y/gJrvyGpStwOpag8tIghulxOVBDiwJJsIbGQQMSvb1dYkYHXT4q
5QpgaGnpmIouIgw9ycPOQUoKehP/u3REMzk1XXyoZOusR/SJ8+HJ0+Sz36ydh9NPn50i9CboTwJT
gjxzVeIcM7eMUWRxIgMtpfY5LI8N/r9i46KOulY+X1gwkyY7VQgSCU7Z2TxWOcqMmIwWjpWpuy5v
D6LcP6S5+vFjilot0HnKAxRX5glEYZaNmzdD4bTIPeBZGfZ3txf+0pokUUB8wZrUCK5wHpXvTR5H
eeFI4acYPDPdCTw5n7Arx7f2sfBjDAi+4fu6ss/lqQQw/1r40XPYgwWdsojLhehG5qDEVlk5QUvF
W05tHbBc4YY7v/9Suvejd5Dcr63+3cUaU8TrGGEgKXwx27cRm0SJB1dcGZtO/d3HPe6lpZ0Xj2q7
gktZ+sjvfuNcKcKPlSTXQUo6TfyFUoNShHYlvt3+AGsxZmeCQVPaL5W6gqz6LGffE6XGs3DlpljY
jBQWIO6T+aoQTKZ/f/cqEiCitk0RVg4ycN0TVpHCGdM9BXclFNBw3lO22C28DSjp/c3qeh959pVl
TLk0vQ4qx0hQqFHv1PwJfaOdH8v2ZANf76PcGf2vt6d04YyblD1oMICZ16irXQ63w9OOa1fOHcQv
N0HxvVJ0uxf2bfDzdpylaeU5IRkTSgoCxezTCaB8ysrlwEFP39akTyYe28j0lJ/97BisfcOl0+19
sNmg1CHA7a4hmJQ/W8m3objzqp8V6gGqtpKNTX9ptjM5PHn+cSAAOpyDsRC3Eg1Ur2DoBV8K5NEx
grw9b9JCvqcglEOyB7jAJMO4/ECmhEpxUum8w3A22Adq+VK41RfFL5761tgYQWtXTfngDgJKesE9
zlU/B95P2CLZtHzvwsjaYGFwCpLyZ67qDhCg59s/cGkGEO+ebhEepbzcLn8f8kN4R2NE6xjID07g
5DpamYKFr4mOB5wOwEGQS+dJNY7DOC6XQgvVEs28QStezCa5K/BPMlDk2g5Vv709pIU9MQmHUGEE
0Dd5FVwOqZJBVlht0DluCZWoasZ/OrMwNkEZHfuq+/3xYJDlQFwjrDZhhi6DKUpemwk+fg56smfD
T56bEBTaGH/qs7WH6NK4yBUNpA0gArCWLkOFlWBW+pi0TqiGX/FJ39Zh/Gr2JtK2yl8cZrgj0NWF
7E+OOPe4sCCPIk/UdbCykMETm+6xF4tHSfHuCqBJR27OfStFT1qIK2ScrKzJhXsC8twkTk+2ATdj
WlHvznBAEGKZdEPnVEgAZ/4PUT274QqGYWkyuR9A+6ACx+tydqDlIywUC1gMWXB4RC0NaYroRxe1
rxZ1tNtLZKmAwAHNKpmksq5FGtCmFQF4FaIzGkXytbMSdxurhnfwEPizsRJPd7zKhlM9Rvq2gzay
TdKyeC57S1rZGQubffLIokUPgIYu4GxiU9REQMACLZcG8m+rtpNytzLWhYviIsTsvPMRTzNAP49O
61WbevgiJsreAMsyWY36exisIGI+oQi/n4TwCgUN/GqDx7Utagev7Q9p7GSivvKjFr41YHpOeAwV
TJCis2EbZpqpWK6xceTsITGyu1r/WiDxXfXx59vDXxg9rWpwGcgPgPswpg/wbuUCANDDPhY4ejw0
c2vYUuVGCR7N7B5fmm3Ur7QiFy4XGsfQl1AMtDRK25fhanT14CigDuD1koCuj2LcRT7OwvKIvjPA
FAG065B4996I5OkYFf7KJrreqMAVuTwgEQCaAvtxGV9QtbpL2qx10Lp+6FvoLax07BDMVSGz65UL
+ACxKZryALOkeYegRe2ybCyldkJkywbtOdde4+q31n1NhjsRlWGvLlBCjjY5upnNUG4Ht9zFH69C
0COlNkCbgu1zVVMlvU+FSVfiLBSdbZrFRtdWqOYLEwrrG6KC/ueTzt91aLlUfdPUxlnOEWFtyl2a
yZ+0OP3wOcAzlZsYgjIP46uGr9g1lprHhXFONG0jJbA6+3rl0LveCcgigdPl5QjRAzL25dJAKx/L
HNe3zgDrHwdViDAlx5lBF/R/A7O5Ky3hCJRvJejCKrkIOtt+lILFrCoj69wXQKIFEa/tw+0Nfn2U
wBakECtPXR4gT7Pr3gwE0U2RXTz7aVraqadtkyx1qlqZJIBXktPFWGgs/rF2mg7tyymU9CBWlaoT
zpr1T9V805SXVv4mBCuF+4U5myST/i/KnPAvw4vpqoQoI2YsOlrZYn68PWdLESCM0Mqh2EUWPC36
d4diFdd5pbS5e479DCty8dHLpNfbIaYT/DKPB4YI3MsEXk9rT599eISbCzn1LetcRPQbsNTcJLq0
03BRMWQPheQqWSnLL30bAyyNxZLCYGl+8iIHgUypxJgkQd1UHZbn6IcqqVP4K59ncWT/BfpT03g3
eWPSx03bE0gIPsnds59VWyhaqB1bZ8FdAxUuBKN/DTSIc4EG1fyibFy8xATksc+K+RYWdwUAPd//
GuIBomUf30gTyJ5jCF9SQF3zRVGYghf+4dwoGHsk/yZpdkJsyUL69vbSWKj6TFhoWlLWHz2/eSor
G7USm3mnn3tkjpDiDe8jPz01ur71o/6fvutESFPKm4zrTaenu7+IPhUfeaRPIktzhVGtQ4DMdOEW
lXK6i/qDhp+f6IjDKSty3LVzu23u3DXEyMJ3hD74X9DpcH63aHjy9gJiusa5b4aNGDWbmlvZz7G8
llT+98rmW9jfAM153aJahfjS1QNPL11fQnKPJXrWhe9FsIawWBoO4ICJ54OCJ92Zy+GkaW9mdNcE
UHm6nbtvmtfZmtbvpTjdR1Gxv/3Jpr82O0tYkP9Fm7b+u8mLQtdEWdkUzp4swc72sN7xovvS+jht
gkqKjHwOrW4ZOZTZVZKkaJPEQLzPeTkem7x6COipR/FaRr7wdQDBTP1t+rPX2ApxLDBCykzzDLLx
WGb5Lkn8lazlOg1FgAJUAJyGqZ0x32GjhPJw69fu2VKFjaW+5fpzpu8Vy3Hj7271VI1rHa2FBYFd
JWc9xtH0fucvYa5djJpryXP6EuuHpjbtwu/vcFcUlHxqaIwrK3xhSUzolImzMf33HGU7uAnSV/gJ
IC2G54I+5NvAbXdirVYr18oC95gKO8sC2VPwI1cZvTxi62BUoB+y3ttXRv4AO/2uwYskMeWHODUw
a0m0LdV6rALIhn0JhxcA9KtA2Ck9m22C979jfu1gVdEoY+t6Dlr61Rltfg1jEEV+tizE3nOcDXZk
sfm92nNZmLX2Nfb0+n4EjGzn5SD/FAtz5SBdWmPvJubPG/vdriwmcpyB0boDJGYvIm1bx69AvD0P
hwKwT9gudePK1btQu5vaHTzaUFAGeTdvfGSFioWnnviOZdYCyInv9JhsQypeehrFtpq31cHosnwj
mYW3byIrt+UsgGXcNK1dlEm/Fau82AZeE2xJWdRtGAbxPS+Vcm+pHy8ET78VVgyWpGg0zvPtGh+0
IQcn7WRm96zF3ScYgWdPi7aWla/kpYu74V2o6cR59ymk1tMjoQ59pzAUzsYfPi98VN1vn8ILCRb8
G5j/k8DNpMF4GUTHEuh/SDuv3biVpmtfEQHmcEpOUpyRbNmWTwgHiTlnXv330AfvHnH4D2H/wIZP
vOGablZXV1etWktMTMk9dvpdFQ9MZLpOFD7F6lpDfimW0H8FLkVRBE6M2WpSFy0j2XTdo+Y+CNZN
J4UbdJaZ1T666hq546ItFkQxlEcE+OGPiwqUXkzbUhVYlP9g+dR+86e8HhiUQEN4bUpncQcnROJU
9gDzPdvBvIhFi5MqHME5bfMw2eaq+9XPhN+dV+z/4WNx9Zsgo8FtzTP8oC1QQVRF95jAcKd493I1
IBJyH9N3uW5oyfUmUngAVBSsL1KNXK071Wo79zgK/k2ehA8M0x6qwVupayxU7OAiPLMz+1BdQ23S
tRr3aPTWZz8KfnQBpfFGtrZKMj4IgexkjF5llbKrRXFfK8m36+tcchT202C4k1294L73NCFOGVDg
Ro0gMck7W8ghPhVeYrQr00/XbZmXMAQWe2ZstthM7+tMHnT36KUMp8UIRhLhjd+INDa3itsG+yKv
dUcpAtERFAnxHVQdkWErkxA5yGqw5bZGjYUC0dYY5Ox34BtfBXRBTFcnUI/VvasjBm8NsXyvSXW8
KXll7OpYQB9dpLeZUe92BK4PWxtra5NwrTBjknrPehS5N3lVWncJ8lGOhdSKTdfPctKocg+l6Dbc
har76EPv67iDZN1ZXvIjj/rybmzqejPWY7jvesTioj7qbopUzR7ReKm2boqgoJno7kMZxe99E+ya
oGnQq++S0hFDvX0U6ip3ymgwbFr5Lgz5VX0jNzyNKWGqA2JZ8V04Wi08C4PiZC58yZ4eeghpeskh
aoNvg1D7G0ZZ+cH6+JMbtETTD8kOF3Kr3Tiqlt1Wnb9XxySXHKXv3lF+6TbXP+vFUaHpRGUOjCHh
87IAo7hsWlNj1BROXfsdJFjSrHjOFBo/JAmTCabPpk7BdIHNIkwdMsqnWK5wFAO/sUcUJgWzXLEh
XYSxP0am2R/ISQll01E5u21Gt5IpIIRkIj1zRwy4pzuey+6tCVHPbvQ6/wd7F9tmXedOloTDLhXl
cs8YauhoUh78EvNa2igBWhraGEWDLRTWGo/7xWmd/cT5c6tN5bSsYu/UWsUves/1tmiGJ0OQHsai
dFD8XrmAl/f9vy2Z7bsu9u4oRYF3MgJ/q5q+E3S/rjvP4oo0nua8mrVLDho5R+8r9wXhqOtfB0t0
6uROk7zNmD+DU7puanExEIpMDftpMGm2GK9TgwRhGe/khsNLnKifmNzbXTexeBT+MzEvU0MFqWiN
znNB8++t9IugO3HwLxt2ZmL2mIOitwy7TMQFTDDf1e8GUW8DxGjwLVCNv70EJ3cjfYDWhrzl4rll
1DokL3XlIW0EUCS9lYf32n2/vmWLDnBmY/pqZ6cupz2iKVkD/0UvbJKhtaXuZ1bmdtXeoQ/8Lwua
uow8eAgk85ewbMSBaTACcGIyeOPJ37tE3hWi+w9WJB5WvBxB4sim8nFJI+y36hSyjmWC6JWo/qyC
/ofY+zfXd27J2fBiJk6muSASoo9mWrJjOe8pVrR5GzqD0BykHg2fXFvbtaXACEEs5E2EYICRs8CY
d0jyBQ1ntB2sR7RBDojI30LeuhE71fmHNTGmw4UyMRzNH/hECaBBrk6gl151/7drHFCN+gcT1Nan
/qisMrTzcduKQlJ7wEHCscpD/2ZgVnGvIwm4T6ti7WkxhePZtSUDJeWW4HbkyTZzhNhkjLTOaNdL
zfApshLNbjLv25gGn4gTb+VIXt6b0tpc1aJV0PF0kECBXLzsEbMTRy2qpSN0e1tP3Idpb2vFl9Dd
FuPdCKb5+n4uHGCGI6GepiROE33+dtVM1xPazBKPbvbupYZdBq7dwSqoGHcFuMvrxiafvthRwB1T
P4kB8LnPu+LABGuYSsco7dw7Q+EVMARtvCslYGQqMrNDakxKjnpgqyFi39etL5w4iqvTe4p9vSwl
g6Auu8gLpWMr1Y4ofyvLZ9cXVpZ4WUbmPUA2zq3LC5sq18xBvTD3raCSpKMpP/mjbDfdrZyJttfu
QmPjuSjpHqzo5/WV/fH62caC8qSjTObDPIwyLf0sDNcuuX8cF9pRzaJiy4A1MyOK4G+DohYPiVgp
G7ibXqIxKVvbKMdq39Z16oxjXb2Zpdlv9CCTHq3cL20rNxo7EvV6L5d++doqVf0pRQPdVooheuiK
2rMjVZCf5QIpRMkjnxOHBEct+uCpHPTXfiiSQ2/0siOKTbsja08cA9xQvMniINvqpejvhBEl1KoY
FKjILKjie14dR3cUUEMvIbYopHyt77PgePReJrkP8D4weM2uqbrwR8b7W/MYIxzP60FS3lCo7otj
nkN5XrwCU7v+RS4LdFALnFucfZFYFoSsyhBFdGMLOSLTMUIaTW6wra3MdpM7edgpvNlk6WefbBv9
7y8X4BvTdBS58CW3bF8YXi4LsXksJu3CQr9zg+pzZwYrJ2rJ2VXIu4CmA2oGijNzdr8cEKMT6HRH
BSrfyNsWFURTBCwhs3X/hxzdpqpmA2m4vrsLJ/mD2VlkDsZACJqxMI+Jl/1Shuhn2wfbPvmHBIo3
EQGXBcKSPA9XRkBzOh9k4whmx87l5zb4HJtrcOaF65luJ3ATcG8LNI4ip8zwe3owaqts0wFJylF2
8uRHFWyvb5q6aInpIMCnXMQXjHJapjRpKHrGkT5uvetDSJ/ycWxflMQCK6EH5TdDDYSdK0HGVfdB
t9MY5DyEKAHvBwgePZsFAM0RBOW2C9LiBprf3GkU5FRzzY9u0UdMb3VE3ilAqLIzgtR/1fSsd/Qi
Ryix5sA1faXvwsLUQt70XerZmRaWz3U76m8hUrR3vRabqMtq0a5CTPhErqeBy3PNez8QYE8zg3IX
Zkb/KI1hcDNYqE72VRM81igf85yTMjuvdOEhLBtzxeEWLmWC6n9bN/39WXxVx1IYBYGPVHQvDFqo
1X2pgxWubvPxqUt21z/U4neCuwynA3JK+eajsSzqO52wqx/bkImx5JBkP1ig3UnP1+1MQW92aQBO
oOLHXUyNbJ5O08Eow7BS9eOIaLQvfbf+nq+CIDip3VE15b8LwrdODjha6FoeC+b89OjRE9Zo3hbS
FwYJGdWFeR49r3ly25Yon1OtdY9MRzp52/4mGN5klWkrPrdLmdcr32bN3swR6jYRmwpB4aMQN49K
qe5Trzl4MgUk6LWzul5rLUyRbP6Nztc3eyWUruUpQjm4R7fOS2fkbfzk+sYbKtloxA6ltQvKGKJg
ycs2olG+t0L6ygSGdxiNAeZImClfrvvMUuQ1iPZED4IibvPRN0MxrLS+p4WnWcdOeGsb4Fx/n+GD
wfvPxOS2Z2fNR4XOSERM1NaDIj3H9XNmrkz8LHn+VDGdagn0bOZeo4aBqVtF4B6DvvgeChBMmEZw
uL5TSwUpeJcASTDxz17NBzIZ/K7GVLfcYws1IBOfDLoeHMbjfTj5QrSps9sqxleDcO9C5ZgP1o0u
1NvGcL/Gsbq//mMWF0yd5s+bFsTszI26VBFbJYupLPoSrF9h/LVClfe6jSXXmJDNjMDSBbugcRHq
svDUVOZoaBMcF+HOolF7e0SC6x8MARTikU7Fm+fZzEHqPjdRG8ZBjOShkZSdFMWP+uivHHWYtxcO
H7OX/zM0y24MVZS8rhqprrdKcFfAML+TzSDex537lbf7uBMpy4ZCqTwgjFrsxkFxb+qmzbejq+m7
1K/KLTRaqL9IbWE3eSTZzCD/Uqg872Ooxm7T0Wg2tUvVW5DdZAsOhrmppM/2KJ0glgYYHlu5br1q
XWYwVWwlG7/KKFuTT+xjQwy2+YA8XlnH5aaQg8qJC4nB/phSeGq17V0c9MGNVVt9ZpemWtiGm+kb
YxhLpw0GbZfmWXpbe4q1U4MRVfeij8ESaqkt9DEcbGAP91FGxPbCqjuIfmjYNOHGF3MwuLgR3d33
ZaAdQgmaVKTJDburavFZNahmjJRX9SpirlgcHkXXY5hOG18S/q/HqrXS7WiM475K1FdDj3+OkWrs
5F7QocQI71UxQW45ardCoSTHIDWLfdf1saMUXWr3ucLA5ei198EQCsBV48GJTeYgzcYbnsWC3COH
9dMp89Dd6MbIX1AR2ULs0mzg68tetNQvNw3qQJtGz+J92WSqA0tP7wApqR+FQNH3zNzr28Zkvgrw
er8JSs1CJzL/bEUm7Hwjjr/N+jJBbLxu0GdyC9oQVU71xgu8ByPKg00R9KPdAxyxY2V8KwZjdMpG
ErddJhdAU8raTiPSJxqNzWObZuJW7eH0GyZRazlR27uqCyRwaU3Lj3S/o6wgv7hhK91apdFZDqRM
7Y869SRtkyKwvtGYO7XqCBZPEswdU6LvSdv2Nmj95N1rhB9yV6YPY0z6Vltp8NwMAhNbTdc59DIN
J1Nr0QGfHH1D4dqXbjv3U5+a1skXEJEbtdrltw7GHXLEzcZD4cXxLJomm6wZtfsoDZKHxBdHp21y
C3nVvN7IaZK/+LJRnEYTLfLJldKbnlNji10v8vAJSNKkMLcNBKHpeiA3vBMDEahCGb2qcf1ulGXy
aDaN4lDPkt/VwjN3auJ5e6SzunsrVMxNU6r5rlezfBPXKFYBka+OcVGHnCIv36VF1d4G0C0x7D5W
6VZHKG9jkBrcVRr8ghQRWWifBJtYjN+60m32becHT0KIeBl8M96LrHfSRNveUs/24GK8MbJo2Cd5
WdjQSvq3UihYB1msNccYfZ9pVcncZ5XUbzKpa7dFXqo0oBEQHtPOvwmUKt+343uLOr2P31aUHTcK
oNqVssNSXkIVESo7sh2GP2YBXuxao9OzzD1mejZxezSFXaU+TOnie+bW98iy/74ehJdi49QGB1DO
DMbFRFQP7qP0GPU6Fr11UAoAJ1lfHbLSJSrIazCTpesLnStgNcCpVdK8jxG/KUM5DQOa/InabOVS
eqqYvlzZwQUbf2imQGzTSUQZ8KMNQZTGPDHH8BQkld0ZVEKGz9e3bOEbwY+nAYGC2YPu/ix3yr0S
9euAoclcs24D6wuownDsndqgJlP/+gdbPCqhLJkYL+ad9t4UTFMfsvDUxgZ0mzv+RA5hRx6+SfOV
i3JxXWe2Jlc5S9iCVNHzjth9UoCMwawdfhtbke5GrccOnIOanYfq1+vLW8g1JiZ7Sg5TonFRaBbE
wVPqIQxPfhrsRfd+CLLbwH29bmTBxZn3AfPBsZooS2bXv2wFSkgCGTIfBgsuwb8Wf0lut3WtlcHw
NUMz1zPbwDTjHNdTpN+m+S0VVNstP2vZSjtw4Tt9WM/M/xgWktIgFfHw8XtGCzuHlydhFkPznir5
xz/sHWVzILW0oC4AGNqQ6KnPyOQJjYgB0HsS+p9hR/CfiyqAY0TJ14SWFzwCAUOdRPsPxYgy+1hi
A3MxPLrhqZNdYFPhY2iKN0hvrbwc1sxMUeTM1yWVRcEGzx4yqJQXtFTV+8paOVBLxUMWQzwH4Dfx
ks0y3Axi7Brm0vA05FLMvca0pxxQTIu1cXhoMqV1uAYjAOuJmjhhk4gbtbfCTeJF2UquvegziLoR
SahnmnP1sK6LBDnsWG9fPSXRg9w8u9FJCW4gPV6xtBB/AYb+Z2kWRcpE0EevrEMkIpmYcFU1ciLu
+etuOV0Us+c0RugBTIxKFoW9j59vaIXGreCDPCUxWVfv+MLPsXG3E5Cr8lq7SX5Xa/prCx4zdQTY
vul70mn5aBKu3VrqYsE/6a56C9Pyp77jvamVa19q0Q5894yuTSysxmz/ZCVmkkaF21Wsyk1lvtUk
yWsTGms2Jm858/4kbI10jLnB6r601RaCgiDnSbtS9Jh+6ewjUaqfAodGtQa1ko9WPMNXvdhVgpOm
jXRM3qO62KFyUYK1ue4NS4ZQnoA1iT7f1K75aEguDSqi0LgSd3+m8W0W/CrbjVGvgXUXPPtPx4ub
iqvq4t4Xm9JL1BG2t04eNq7l21myliAtrgTW3WmGyqSiMbtBRikuRT0a/FMAIsrWxfxghumLYggH
If9rmg+GgFAL/5+t2TUiD0UQldwbp7hFd8ia1IDyQXA3suaO2+sfaCkQMj436VuTZ8KsNTnkmcMJ
cejVmt/6yAqaG4uENsjGN7MSbuU022i+/y5X4rantmm7hrVtXfEtUt2/r0d9+A2zg5XWlH6hhfRP
rdTqTpma2ypIn3iJrOXwi35yttjZ6RqrMTTdTCRSmPp9XPP8GCtTWNnSRSNUsikqcj2jkPBxRyWr
KUXZK/1Twow7QLXgvvOsNTKyRXc8MzL9iLPP1jCWLHVd45/E4qQoP3xd2cty4kjyp+v+sRSP6MxM
VJCMlFzUl3kMyrk3wNSY66GdaBKjndsk+3bdyMKdgQrPf0ZmUSITY0b1IaGdrkCtOonBrSDcC/kh
in80xc+6Xekcrq1p9tapo6LyQg9zmfjZhZ/RkPaaspLFrCxpHmETYUxNFLNZkiZtBqE/QFt3KMRm
a8bNQ6Umz2Wn7iiprMTbaafmgf1sJ+dEz3kBWqPqI8wK3z2lsUP3ZMmnMO32fVXYYBCuf7iVnfxD
t3PmhVY3NLqIptfJG4R9Jow+UHzZhWSlWbmw1gzN3L1r3J7YhCE9++36T7pJ1WSNlGjRxjQCx1Ax
9+K8g10aqVeHusAloqp20D8Vw9fU/fsHwiRO9j8b02842zAPwvK6N10Yaq3MSdu3UftcNTtxvIu9
9+ufZiGt/GBpFlMVo/I6LfNIo7ttPcJUBMpXllonpIRU+ePuurWlcHS+rtkJBtegxZJgBqdeug/d
n2b4BbJLxGN//YMZZrJJLKHxF/VZaC2axiyMESUwObFOnZ/dZch8FMLohJH647qpxf1jxp2O5KTs
MC9WZG0yxHVjBaeyS0auX7m+b2sK7QgZ5Hdt6VFuAyq3cnyXrg5KS4asUHm/rMJEWa2GIqX3k+mP
UEIMQmerqbFylhaNMC9N6sewGOrmH30Q6qq0HCItOKnFzxDuhbT9eX3rFg/SmYGZM4CEzvSwhA43
8IzDNO8WWfonZEW2180s+tykC8W4CCCMORHBqLVGxrADz5nxt6wNTo8WU6l/TUdxxdDieiA9AOcB
VR9u93HDrErxcu7G8ETfH1FYyquR5GjdGkx8aT30H8DB0W8FDDG7lvKm79wo6YJTBe0QhZAEGP+o
bZpKtq9vnLS0IIXRFxGtauA6cy0MJczRs+8n3/bbve+mn4UKnFgrhAl9TirrGTP7EZq3qb/v4hEZ
xcEuEuMhcvs9k1h7Y21iaumypNIEGg9mOwSup997FhUtX9ejwDW90ygqR6Xpho3vDhDEK91tXqsb
q8lPntu8Nm13uL4TS4f8D98+sHkZYqSZ4U4QEQCSmJ/iqOySrt8ombzrZeMgy/Wnslsj3F8zN3Ok
UU56M08x5wM2yLt+F+nCRldkR0uGIw23zfXVLTkUHBnQ9kycUswxftzWqM2ZjRwDn1dR+FooEY3k
iPqkYGvNX9NYsEHQN/M0AqLEy3Lmu3WkJXDT82wdiruo+uZbX64vZcljKUuTgk7zEzwmPy4Fst3E
M7UgOqUF15ja36nSc26u9VeXIuPESQ59G6AK3qwfrfB9yHLNKDpp7s/U+9YP++urWMrOzv/92ff3
mihMqOBGsFTcd4zyF+FbzCC819zxlMyFtdncpe9/bm4Wh6EDGSS3npajVnZYvfoIIo60PqOVj7O2
bbOPrxuNXwYVyzLz93JMAbe+Xt83acXCfAY2FaeeTxZHkGxah7q9i6w7wb0R3Jcs+B2KvdOmz3X5
S7FuGmmnSMJtu/blLv1vou6eBjCoYyDvOltiNoS8UI0xPuX5azs8l8qtrP31I5g7Hw6sqXfBRTOH
XYde0FmFIMSnIK7sWkgZTEK3KV17Al/6ILrXQOIR8AFvffGg071CHyPNjykbPyXulm7hUxw89eDI
k+pWrU/Xv9zCvgEbIirAOQdCfv7hDEMYg1wN85PR3Ja+ZTeNbwfDSlK9aAQYOXxWPFOJdR+PbWYE
gYAkYXYy0Io+REHcvqpB2LyoXWFtrq/n8khRK6EECE8wbQvGVD+aiiSIU6D1z0+ZB1WvfjMMp4yO
7xrfzMKKVFIAriYR6aMLelQgvIZR9MhbtwL934JKsCaV5cYapfrm+oIWLWmQoZFFTaZmGbUmhomm
QMZ5kqnwREyJwn3odGBLr5uZ9uXjuxT1tTMz0wE/u+FdI2CEXcFMlH8pyp4WlmXL2tEV7wThpAi1
0w0rT4XLkIFFKDIRfpvGltXZwqDZELNkVNNTUP72lHFTm2/Xl7TgCpOOmEG6MpWd5xhC5hd7Q65b
4Shbn9SQ2Uv9Z20U9thtr9tZWMgHOzPvBnBiJU2FHVXv7Cx+LfIVA5dZCS8cZvWJOdAZXtRoUw/Z
lA7hYyoFBR/GdHKkAatKcqgA2kq5VhJeQDRjj04HdGnTK2ce6OqsUsVCngR9JSZpS5AtyU5iwLvO
X3rjmxHDzpZ+dvM17r/FfaRuO51fwuyfO+bMBUe5SazCipgLi+BnlSccy9+fJS4Ieh80yGCmmPch
CEJRGAeMNcWJCF+95d8w31LdSOmwxiqzcGo5rCDCWQxNrPnTByG7zFejkOe2177WdbaNFOuOHV8J
rEtbdm5mlkDUSafWY4uZQpBf20D9NDRrX2XJ+WRSR8bAwPKzmI+BoWqUMMsUzUc1YppPkTdlaG3C
7DbzgxtJ+XT9KC1u23/GLhToxSy30sygaDpGW9/TvjJhbbed+vb3ZiD24QVHVZ2BiNmJlfs6FbOe
KrNaP1tGuQcK6YATWwmpSzvHLBlkP+T4tHJmOxeIQdtWGR/HkMG/lIyFuslzLfY3oSVsfSFcSxyW
Nm8S3uCq4PheIDq1ZozVRi7wOTMJbb3xD7KQP5ja2kzYUlyleDD1WabgPce/joEZGoPZ4xGlsAk7
127Up6bzNyCBVnZw2RJBz2Cy4pJJeVRj5GUNRGe8jhRStOyC+nZWVXuz/3LdIy5ZDHAF+HEME+Jd
nvfzPljmZkMNgMo7DcTWlOe1Uu50ZrTsYAdLYrUJqGFl/5BFYJTpCkCcOknf9EXPIp6UCwz5Zczz
WtZDgNxqWtz55hoj1JJbnBuZOXsrDnoY1xgZi8+tgcque2MMa+nDohF0OtCOlYh2yuxhBt2knFlM
8p8aJTg2/XDTpN2pZZB+5TNN/84sTUHUEooyuLO4Eee6jMIgFyYocOzkQgWTJbLphbtThOg0ar0z
DNNLQ3WytoF4m8EMt9vocbi9/iOWzvX5b5gFXV/VAqtU+A0IA4XZq6CmO2PUN4zR22hhXLe1tK/c
hJC6APW7LATBGokMRzgiuyQlT12vPwgQ21V0KK6bWbpHuHWJicxLQT84/YwzRyxG7g2JUh1N7aHa
RfAcvsulBsn3dTMLSaYGqnziv9KnF/y0s2dmGIvvgdNxl5QqATeT9ml+YyHq4gEI9+GU07JPjbY2
wbQURM6Nzj6XUMtJLaMkczInpHHqUzR7LXzX8cV/+Vi8QKcFKhPKaBbwq8RNvcyvKOeY2YMv8Eq0
ssAJrObvM2cy2v/ZmdNQAhwYG6WltQghwAY6242/Rlu0GA4tbQJSwI/Ex7r4UkLvytXon3pRv8vH
/JObmMe0EWyx9U4gAz8zYUGFVT9FyAYLYbFyxJbcnpoxdXaIxGRp/poXzXZwxcidvpn/yHP7BL3W
3jWVNcLDRTsGTGxUWXkBz8MJmLOeynEHU1Y+OHX/3tdvRr4mPrdgBK9mkolJRNCb8zwgC71WRfWU
lpIMm5Em3IwVIm1Rf3P9cC34OWZ0qNC4mCF7m30yD8BwosjsWdAbjB70wLJ0xxOevOb3dUOL6wHL
A2wEAPfFIEWb+12Q1aBsJjpwr1X2taQ5cqWvNGgXzQD8QmMYZvqLEQfZ78NaHkif0I23jaFmPuVX
K/+1XjIJGkv5n5UZ0CbtusILooCavlZxNVq2oINDT9cu4aU3Fbz3zIExYk51aj4lKpTgw3tecqew
+WoJ8a5oXSdW8w3033bLrIgUfZLkAkXop+sfa+Gy+mB3djF7iFJqWu0DJKK97Gc+ePoXN7tJR+D5
/lp8X7hGKIaTq01YhMsi89D2o1C08ONSsfgeJ6lTBd3L36+HYTr6v/wJJmXm5U2NVJ+ujsJRqr+V
kD6L1XGwftIu2QjxCmP4woFCiZkvxogUrN3zA1UYZWa2YeGdQo800ITVxd2OTXAoxtG5vqgFV5+i
nG7RBQC+qc4WpXoq7/tMBZAyVNtolA4N9Uur0LbXzfwhtptlTx/szK7CVK+bPPMU/wRY6cEVNAfm
vV0vVvugeAb5vVek2FHdxmlpP1OdOVRm7vTZWndrIQv48Ctm12QdQpjCcAPXF1TQap05SUTNsb+L
xq+W2zF4DxBxfL6+9GllV1auzdCkYSUloxSSeRh6ZQfNo4duUN/UD00p77WsO+n1ykt24SgYpAEi
6HNtQnTOFtmlYVGnuekT9JVNlFebau3JsmJhviSEe5RWqS2yjeCBLqKt12/X92zRKykMM7/HTBs1
uo/ZWt5ZEEMp8PS4w9ZT7oz4k7rGVb8QnaZHODtFSZ2Szyz6FkIpwCeSkN7qhncwB/dL3qsvQavW
djfU6k0oeGsvlSWT5LkqCSijshc1oA7ZmNzoyWIsLfUezcHyNj7nYhoUK5ywHa2d1UXZ+99vJTHL
EiVKKJdEN2WlyhX8CxiFUicvf1J4++l6K/Fq6XtBiA+DyYSA5Y+P36uS4FpgjMoD/fqztgREwV4Y
RFhJ4Ze8jk8FVRqgbF51M782Mvr9WZiSmYmvYXnrF2vTzEurmAgLJzKAaeRgZqAGGNqkMF4fCx10
4ZDTDQVvft907tq0y1J8P7M0LzZlo6/UXgYl29RbH6unNqkdWNrsWFvpsSztGUAVtDgBqwDCmS9p
EF29HThIppdFqKIO5p2Pqt/KTb8U4s6szONBosVWk0xPRcOMX2Wlfcwa7YCS0ycvMg/cpo4V/b7u
1UsbCCaQhzhUguj6zBxOH7OIzgh1YrkZbUl8TCSit1HZprT9e0NT+UedYD6XLEStEHdhn2HI1fJb
N/Nc21eFPfMBGy8b18poC6uiZktvZ+I6AOwx/f3ZI9WDWrE2W7TQM3+I7RrfyGTUp7z2rax+XF/X
UlZIk2pKMmACpRY584xkDKPG1St0qVv33iyzN61oHJ8RWDAWKNePp7YMb61c3dZZu5b5Tv/27Eo8
tz13fz3uA9XLsD1S2lL6+4SuTyfe1UK3TbXXooSdtFtx0YWzzYwULKt0mljxfPqrSjurt9wSEIKh
OUReW+20TWytFSgXzdAInuicCLnzagYDe30gRiMPLkW/lRoJ2Wj34KvWSvF94cARoiZFg+mJQunr
o6MkRZtXfFNKT1HiaMXebQ8AfFvdtLMsB4q7hj1buLlMno8kiiQWEmohH+0pSVGJVapE5E2ZM4QR
JV4givLB8L1DaawcuUXX1NVJQcagQHkxXpbVblmEVhGdxMyDUjV3/Niy/VZyEIa0ZUZYrQZ2grdE
W8sJ/iBv545JuXfKuiFb5Y+P6+T5aviVnEYnukHGHdT9se2XpXpXx30Prl9EekPJTQp/Wea4vESZ
D28iu9W64dbUkz+Cz/duUIbos/lG+AwysAKhpFvbIjPffGPIb5tOheaXHtTfP1nNqfEMCTYwgQtu
r1Q2G82s8oiAGH3O1IG2jApXVLbWk1lK5M8NzWO9HmU5Cj58nEK3ejsTg5uqCO6N6EHMIIVrD5Ka
35dduoFyfAMvxk7Q4psKgpjr4WvpnOH53KHQ7nIUZs8WpSyUGGdNTk0y3pboqwFW8+SVYtfSKYMI
Rlbpb9OpmYfjoFAVP4/c5FT2xa6Jmy1iZx0iPP075avbrhQTe0iENWTWwtQFxNOkYczEQKpiqbPD
1tM9LszQihl8zBwF1lxPB3McvWlBatfGLVR0VgvjZ7wzit9BX6840uIHZgiXOWZeuQzMTFt/dgnR
OkQNMfSSk2JVttqkB8isbly/AP8XyzcdSWs01bZV83aU26/pIN+ZffgACeXb9U+8dBma5tR4xt8m
3tGPv6OGQK1JopRPXABRUq0y3wpenW8DMEW27ynZ37sUMlnTtCQ9LOLqLKYKKUKnlYVMUN2nDr07
JzCepfbzXy9qqvqY1kQXR8CY1UQsMU36oSdwVyHNK/qAdj0p4MDKh+bSSmV9wX0xA2RyegReMosr
DcSTWg+aJ1SeA0nbuvl9Hb8X8UOTfIfbybm+sksa/olZ8D9z8zvCbcqy9FzMmfITMmdlcSPBu+bH
D5oIpV3/EAwMhv7IzcYehk+19zz0/SaFf6370brvqb4TrPfrv2hl/X/O2bkjK3AglEIUA+BE72J8
qk04Kp7a7Nlzv8Ti9+vGFnCzH5c/cx8jlapWtwKsMZQ3jN9K7y4fvovCW27eVW5tC+5dnFW2C6l1
Fh7j+oYCj52qK2nOwqHhIwDXoJhDydeY9uRszYOhwylWxfEp0hqYlIWdJsaHyJKP9DkP11e8EII/
mJrdlQ2MHJqYYEqM75Kwgkrypq5fr9tYyDvI7rUpCkKQjZjBx+XQosyDVCMW5ahe+fp3qzM3w33s
VN6KoaXF0Oki5KKNw+Nytm+xVY15lskRiC11E3sP2XTzrxJyLVrhhqbnSs52Ad1SmyrUCrHjkvYS
BohFJ27vVX3FBZbuj0kAD24exgSYrJxtmijJ7ZB6RgQe0bxvpOAmE1t68QwqMEjPg8aRCwEONU+y
wyL9VOqpA3v6yvDPkh+CVEQFdeI2v0BYFSqCG12XxDAENOIOng9tyzw/tOsJZB613q6x40tLh53K
L110kp9Jbf2jp0zADsXqk+QUdsZ9l+i26SWPceRvU9W4m8Ctoh9tUh4ZvjHeKrl806ZMLKrtD60O
X2s5fmyCfJsr+oNemCsxf6mjhUcBQATTxMTIfOhvemjJ4uDGJzRFfulFXXOTgqZrIKO49SKxZRZG
RXhPHIJ9KoX3elXsmatbkxD+f/wMHGICvbFNswPrE4VypdDikzKEDwIMZmIs7RWf2BSmOaxK/qPe
q8+lMRyjJH3Rh/bm+mFe8n7ayZxkdJzBks1ytiBLiqJWoxT7haPUjymoQjHY/f8ZmR3kSoUlR4yD
9NRqP9P6ILS/RnnlXl0KStP8DRPlVOYvynhFNViG5+nJSaY6KRb3g2A5ot4fhPi2KPWV9Sx+tXNr
s4yhbqteLVIjORn+d2o5QJIQ2DbE/yPtypob5ZnuL6KKfbkFvGVxbGeSycwNNVtAIEDsSL/+O+Rd
xpb5TOV97qYqNbS1tVrdp8/xewOYzzQJ4hr9W/mdaT4Cc7hwp88dqnPb0p3GKpOpuQ7baQcaUfO5
95IAzUG+je3apC8NiIpvr97c0w/F+b9zO+Wzzu4vBwG2mtRufgAp23ps0E6jPmtjseq6owt5JV6t
NFP46G1dmOa5vWnZ4APH0VCvFcb7uowdOukL09EOXOOO0x9atwQHmNs4SLRgz+DVggtXGtzAnIbx
GD6qEvWzsKCYUWh3Lch+/Xh0diQyw9uzOTeoqcL48YJBQkKyR+3WawVBgbG3Tn25U5pTlC74+bkd
Avc++ZMPwgwpSI9GopdJDxNFnKCdywpZpxwRzAP7Ig5G3a9ykZ9uj+oD0CM90tE8/demdCJS2juA
mqEIjJ7MNS0g6Gg7m3giFWuyVYY2rBgv8S6nIQBc67ICZ6pNQjxb8VhF5OBC/ZGKAP15a7eFznCb
PAC0vSssFmI0QdImv1MzWxG9u28jFih5BaGhFqSW3r0RObvKtFdqLhZWavaUT4o84MbGzrgSQ9cB
Aot7FIMPtuX6lrHjNfetlq5t5UidVdMcW+VXTVtfdZdMz67gmWVpBQ0QCgBPglp3p6AXtPJr50s8
HlhziMo2+LykLR4J5+OU1i6PBluPdQAS8rZ/bqGk12fZUnJ9NhQ/NyK5LXtECQw6NEht2tm2aGy/
ry0/s2ufEHNn5yZEZsQb0tIvpl6t09w9UgugLcsIkhEtIoP9envDTsfsar+ezbB0DPsMCSGX4uc4
5MFqWySOljghltbQvvSadgupI6fDrKZlH0TmFw71n5jueNavs/IXtHj+2YCki7zJWotBSowclO7e
yGOEkQuPqbk8HLYJ8n9oq5kau6YBn10DMSg6EwG+vEMMdsa+fovSL4jN1Wg/asei37vWSRENxL9e
evY1p5VPy5UJzjcTWt6035T0TSt/tiPI6BbyrjOsotP+/fvDpBiKcCePK44fltn7voQGGYATcX1Q
+U5veMgMQBvKQ6f/FOy3Wvzoq3USvafNrugX3iv/zx7/zw+54igCQLnQCGXkQIUWVIq9H1GA84lW
rC1oUIlWRYck6FvMOlTGdgOm+cDEz+VZutUi9c5Smt+398S0xa42uYsaIBDuSH3LwV3PQZ/BOJC5
DYd6QbsD4GQ7gJak+bT29uRBzgxJW0NA9EtoI3BTps7vCiSFm6K+78A8cXs8c0cK1UzgmUGoCo34
6W4924FjqkRJQnGx8Q/t7WNjDwGzQO4C9qCBxBsaLSGOZ/fWuUnpFAuexLWo4Ylp0wekW3vu9xG5
hNY7ZtD0GlWgdbIkHJu3kawB6gp0ZVzZw74pEbF4SxJus5EYyFcnomHUv9AtczkBmgd2SzZBxwrx
lbMNCK78fNh27MmCSG3Pfpjt25gtVCtnJ/3MpuRYirKJNJHBpjUwKCa5QcG+ebbii6YNNfO5ize3
F3kuIEPoMkmlIOF51bnXNl06OhyLXDOy6asxHCILSarh0Z6wPZm+vW1uLh6DLqmL44FKFDpVL6e0
yBS8wFWcWT1tfKvfWMAKk2J928j8NjqzIt1+2Apm1yEnf2A98yk/mfZ9kWcbNIKM9XPRn8z0KdIf
QK0HftgvrMRjtDmN7TrPF557sy7qfLjSDmo6VQfXFn5IkvxQ6LG3fsMnEPKWcQZ+z9fKOrR8Y6ff
wTHbO8yfML/gmVqYjSl8kf0SxEbwO1AEB9RDmg3RFkIp0XlzMIqj2r6ovAnSdpumlg8yz8CLwPDi
mL5tH9NkYbXnEumI9ScIF3CsoASTTLuCCRKLCVpFh2rVmpp7anv+PbVY7kPW+49tV3SlJlq0tmzQ
p+o0fSdcr587Uvwc0mbpbTV7uLD1gKeZKCnl1ipnGJ28meB4tVmvqlg9JMQNFYTMpM7WtM7Crl8K
1Wd6c6ENemZT2vHwLDUUTQA9dFRrj8rZqs/0FS1AzKzytdL2oZmnT03e/BjTaKuWJNT6KGQteegN
fSHEXhq+tBq22+vFMEWeJriSNQfgaHuXgWfUJnQ1uFuVfb2982YP+9nQpahPU/pC6XX4FrUhWwZo
u+0m79yhP26bWRqWdMjcPhnUtJtisXpbGF5Iu1fWwq1EVRCrUBHHXrttcIpwrg7U2bikW8oqqpbn
U3sZiYvnqCp+5+O4S6LSL3gLRhJmBl3Rr5AbXDhOs3aRtVINAI1xJUvvFFcxBtqim/fQJt2jRpuH
QmXf0Ky/yml2ryrFjmQCWm7/AxLTAwJYh2YRnmbYzJc+u3TsUtEKQJt1L9sSUe4qFIFbFMGYtaQU
NrtjzkxNS30WcpSJVkZmgsNiUL7qNeWkiS7s03yhwDcXqaHXaGpOBYYVlOeXZvKxJWalwkxWtH5D
7v+lgVMvle+m/X21T87MSPuk4J3OFA9m9Kj9kSnmO6RDFkYyvyX+jkReGyOO8kHAo6Ex9TExkged
QfAZ6nRQ7FUBfaT1V5HxVcnB43X7EMwNDnUCSLmAiA+E+5IzaQcl1XoBAAsQ3HsS10fskIV7fG5w
5yakZYrtErJxVodrvI3uvcibSLRBs8efct4Fmpn9gQt/UsC2fntkc7sD9FZTJh3dqlf6Z2UMFtAi
AYAlIshAiHZlGN2rSeM9kBoLI7w2pUMhEXTPyMxPLErSiS5AP2Hh9Q/CJoCcjJR8n0jEm8g5lqVr
L3j/mQQLjKGTGTB4cBzoclFEgXqll05sLuABgPLWbzDO+4KD3LXcNMNXVWN+VOHtbJNVqixF9rMD
hSyfjSDEm1hQLk+c07VCNydd+sQeWMAAygjUgRkbRAe15tvMYUsWr10JRotSCF5KqDLrcg/NCAmg
mOl4JFVQIwZbAFjXMjycF5J/s+OauBtAdwq0pMwPEA0iqsB9gW5MDsayzqpXVDPvaOc96HxJ2/D6
OGBEZ7ak69S2FeFZNfxw5qR3qaXcZ7keQlJxzeooJHm+UtvqWOf9ArB1dojw+9OOmRivpVMoMpvZ
6J+AXntnhnUxAqEbD75H2rusAtnT7bM3t2pQu7BBJD8lAuU3tIhGZpUF2sV09tsDM3SLkw4O0dtG
rl0XeHfxnPtoDVavgHB6HWlV0uChbnExIklQZSBSXmKXmTOiT2CkibQEe1DyzI7e8cFscVmX7jNg
Y76VLyH55+bq3IJ0WQ6DlUWOAd8v0A1WlCgoIfIgkbG6PVuzfgMsSYCE2CAkQD/a5dnViRWroEVG
HqBM/dELm/o1r3loQzamG/xBP0btno+Nr5lfblueBnB5f+pA4Pw1LE0hOqo1KgzEq6lRr1hu+on6
LQEimQlwu+MqsCEFeNvi/JT+tShNqdJqcd1bsMiI9aXL600F2cAUba8LdmZeqJdDm876WaCTOA2Q
PRyG8nxTxV/UtAi8cqvp70nys6ZZWNH7wXxFg6BvGnc5mC3MDpTb3c5Jnm+PeO50n82x3M1YOjU6
ajVUEhzowPnqYJ30orvLarruKn1329bCenrSJUCgpOENxpTS9PYaf0Au0wNLf4QEjy2+OUv46KV9
6+mXc0yaPjZLC+8C4T1l5I+q14AuYsOyXx24pKICbS/FhOb6pS0hbRdNS8ERgZSbrg/TrFahWn4d
+zVhfwbv0Lu4bqNvhngEXY9vD3ThrC7sX7m8pgGUmCUKhuyBhrY/Mm03dsfbizgduhuHUk6KVeQ/
hxIhy2tm6jtQ+W7TRPPHjoadoyyclHk3+t8T6UnOR3ijEZkuZrLX3sEW4vP+7fZ45m7V8wMgORk3
UazUq0HNphi2DyFx4FZdLexJi66Y5L5R3H1ntoeh+x8wKpMLwMsKuRmMT4ZEjHWZKvlEy264ySaD
KJbQ8k3T98FQlIFg60y/ozEJ23ydGvfusJDGn11GdJJA4Q+B7hXFudA0yKjlcECeuh8hVRRlQcmf
beULByjm9gzPHnuQBaBrekJryy7GdIg6pgQ5vwhtTNorK3tfqCU0OR90890pT7etzWRtMa9n5iQv
U1l5mlnFxLXnPdMC8ARwnZsAc7A71fjdOI95uh2qhWfYrBc9sym5mrgEDUmJLAc4gpxN5T7oleU3
7aPlLcRiS1M5nZaza8NM8RirdNipx3rVMR2auM7K6b2Qe8oOqjdhUqPu9Q8nVDqCRWV2KsmRxLSE
eCog4RoX1rExyB2atcMcjxemqhvUsLbayMPbtmcPJzrgUAJDLH/VCF8AZK6ixx2Hs2gCp3iIUbEu
DlnyDDmqtRv9LD/PlYbNg5z/pH4NDUA5VwrUlJ6grg6G2Vhbl7n3Y8jTEEmJP7fHNevVkBid0Opg
S1Ol+4FpJRRHY/jpVsm/QmzTz+34520Ts1vlzIS0VVwlhchqAROWxX2DnFzhbmKowJXtUUtfzXEp
pJk9Amf2pqvpbGummSPiBgrLh0pHKuBLMij+4K2X2Vnnrji8YacbYWplcaWjBvWwLsm4C2+CZh2v
c1HxZBvk9G/P3px7BO570mt2vQmwdTka0TEnbQsFZNdq4et1t+LDNyVufGEaQdYsxEVzu+HcmHQF
lXihpHoDY+ifWNfkSXG71e3hzFrAk2fSWUWRR6beaivm1dS1cYumnp93aLOvF7zE3HZDlzYkDJHK
AHZe2tHC7O165OhMJPkflrNggJgZup39DFsBghBGulAnm12gSW8HLxJgVuWEAkQfBuIMsMexKlH1
nWlmkLpvpWZuoAF+e/bmtjb6AKYsF0i4QPB0uRmqyFAozfBetAdrpbRjKEwH7DYkqIbfty3NzSKY
HRAQQN4CL1TZEmofeqfC1eq9FTRDCm3Hx6K8Z/UwpbL3SZItLJs+axEv4Q+SJ1DjS50WXkmjKC/T
7JDyTgW4jKI4EUMtFOcPKexxECEjaGNFhv2rBoLC732Blo/EiqoVFQOeYXEvgsFqtQ0keoaVggZV
HzBwhp4lPjwRyHL5IqaItj3tt1nyEpBfxkLQbzR+o3gjKgKGGlKlc7/1LBILe2Ru1yP9DS066FqD
u09ySSxtO8sGv8RBScDGpYKuDwv4+TwoyDgQ3KBCjgDnKrNlFF43QrY+QxuO3dyplcV88DCkC0W8
uS1oumiLnIjznCslMJPXZgw8AVqO1PROpYqf98UK4EtfsCU58DkHCxk4QLAcEKeB9/BytzvuxIyf
WOlBNRnfjjYtQVAQOb7qsCWF2o/3iPyYQL0f/Cyg5bBBKHFpy6COnVHFBEa6BbTREtg9+egYT5ZZ
gEsqcQfXd41iRNk96lbQQUWSYWzcN0z1N5W3RaD2Zhk26AXcOUpv+oPRCyiKMMh9qV6990y3Dg1V
QQNaWw9vlJTZPalrfgdQfe0ja56tzQKAOM8tk03E1T5CS2RtPlW0/ab2PLn3xj4P8QwwIUtBgJ82
O/fRRU4xEInrHHI47QASd2/opxlPtVoI6GR0b3iu/OAqz05aDOx1iprsPXftbNUC3Ii2RIRNPPup
8iretCKdmsVQoy64wHNQH5/7pE63vdHpD6NjRaA5J5YPYrk9eFLsLTRYLb8dSuo7NCd+29Nvqse/
J+jRClCKEuske83HL644lgdohrbOBo20fJ3VHcjTCuEnUTqEA0q9oDJterQT8qCMrSAqwfIHOvQN
g/52WDXAXhulgR4AE0/k0qBl0Oite+e2FTweUqrrlJXV0jGa23VgqUfeHbEeWtqkXdeMpdrRHmh5
akeH2IkfbZ6sOrpUYJo7R0ihopQFqAPuXOmq7dIy1jqvBQB8ArIUwEebYVJaa6Xb3vbkH/k9eWuf
W5oc71k8ZIM5NrKGDpbs+CntBtXvFH0XgdDT4iQw9TTMJgJjCNsajlgNXrtPdOOrnYyBwdm2pXmo
DHo4DEueZO7iRFfEBFZF4zj6+i5/V2FoHDrCnILt5EfbPMfek87WUXaK0WB6ewpml/TMkjQDNDZJ
olcDPVgm9718144TXDq4bWR+QTGayS0CLCd5kEZAj4kWDVpw8MCLxj5wWOwTZ4fE1oKlaQdeL+hf
S9Ntc7agiq3WJCphCfArNUC3TB2kRIDpOkrJOjLqHJxqoE2NGQ6MypGuuz3Qudn08HrGpoUS5FW7
Z1dS0WU9XlsCjXI6rAnza9kv3Jhzm+PciLRkZUf1hsYJBGt0NQBf9atOvZXIwY04xGu4xIUdMoOP
mWhNQeOsA4Jkoa36ck5pi7G2FJJ7qd72fkGi4eAlSrkroVp+X8L/B1rCx5Wj6N691qnJc1PBewRM
HYdHNJDYa6NK6d2I1+mmjemSSNHslKMHFQRlSJRc3YS2AREI7lXpYfREQNUyJCpQ1tnL7YWd21fQ
a4HTwyUI5bzpV5ztK1pEUCet8aABYxidlHOHL4huf1FXQDS7Ne2nOO/6jYZA5sG2C2thW82sOLA5
k2YvmrLQkCWdnzyKGBhTJs59UDb6em8/iCjdRYW1rVKIhZhL6l8zPZJoMcWLHu2Y6EhCC+jlcCPD
I8Lr4xE1Y1B9ZuO9nXxVoMGcNntU0BSokDfJW+XVvlO9D+YQEPWO1b9c4xkRno/TCXUR8qS5S03d
0067PN2IPkDe9iFfN1F9X/4syKcoSRxHfF9oX/uMrezqjRMD1eY/ojHvmHe6vejX047pNqe4B1tr
Iie5NDdWdqYoJtTIGTkN+c8q/0Y9rL2Whar247ap6/11YcqSInwwvdSlzQXfZ3mEst3aS1cZIDGu
89LFh4qHaOy+bXAm+41iNqjZkfPBa+mqgE5Lq8LTXeH7bnwyW9DH6TuFf63dfdauG/OQm3/ocORW
u+BNrq8CkKFMwoATlaxxxfrcE4smLAWaKmvrwKzuCZng0Bulfl0Y30cwIm2WC0uS27Jt3iF4TIEi
hFSQbyDtvrYG9acR1+5LDtpePxOl/Va7TrrLKTN3mWmzsEM39/ciEvVPkNejycDCz1NHp1m3k7Rb
yw2+ztXmFcG3tUf9UgSCZPYKMCPnJY7i31nnWF1AhBX9Ep7KwVMyNmuXVt2bQZwvaVfqAWvsYhNb
Zv8l18Z0XMWpR57qUtffyRD3zdbGtXEPMGD1ovR1FTCwMqzdIXIfSM7GU5XnNZ5tSntMXOU1cTLv
OOpKvvJoqW4oH/GKi4ss2Q+xXW+Q0bUyH8xKxsrJ0WQZQEG43/VNBq4WO1EQtXeo6FM9jv0e2JGN
0WfAmnUKSKVi01izJuru82Rku1Szaj+uenEH/vZ4BxWLMkhFm2wgG2mCDAi9Jg36e9Y9rfQwbvXo
oMH7I7UEsKZucnjHtmkC3SBgzO8s1X0bilx5StKaV741WP3PwR3onSrWbt29R179wwQSZiDKVqRG
CC3s/JSkdn3fqP0xUVpzU4xVt0vtclxBycAEh8UkFtxUPOiZ2QYOujifop7V+w75ym+WTpTfJWCF
azKm/bPpKcq98CoRcKN1vld22gUKafMnq+b1JrN5ihXWBA80biXf605zjyWiij36yX4Ly4rWjaBq
4NomWeesala6lzhrQawy8JxouIv6FiStRh5th8RjeA0QZ4UqE2rxpT4GmpalOwAobXxl6IN61H92
pVugY4eLUFhuEiLWbAOlQJEmeFGJFmTKmJ3U1slfRFm7p0wv08cEbbN+CVL6+8KJtac+ou6GRHWO
8gvo/pgWs69V3nUb7lInoOAg2jg0sh41IwaaELA0EBHhucZ1KKV2YBFH94zT+ppFHSgHF8YPlRvK
u9Yi+vRSdBBBfdjc1XnWrfpSLTakUzHZQw7yLHdIV52rKiuXl+3aUbQ+1K2m29lRqd0pRldvnJiW
wPjhWaNwrQqqJuoDPU31jW1WCMVy11pwa0vuRXLZZqQwp66z9Akw27XuvVVk48Uj5FR/3XYvzozD
Rj5LA+IC1KgTE9Ll3eDUJB6zYiRPo5HYPyrLge4UGa3mLjLsDmcAL//OjNyVo7Zii1jRhqiC7oXM
ruo7R8s8f8wzJWz670h5BBa4yB7HOs0DvfvGTBXs2k676ggacAbRikOSq8NPt8GO0W2ybtpBD0CX
pgfo0TafisSmG7dFBJYOAP9D57kJq5qWj23UGifkE6uNooto3UdmFY66GA6kU5SQNfQr95p6Syw8
MRUzdcIe4lShDR6YTZqz7mfX0mKd294vXoDwNa5QtHAE8YLSi4xHXuGdX3vuWre65qRySEa4nlsB
35DZ/TOEmugWzc/2qs7a97wBs79Zo3HJ4Gq36e28xiWn1EmQU2yI0XIt1ElUPK4iAyL3DWnfW6KZ
vpr2wyZqIFObZKCormhDnnKtY0HRJNVxKLi6EGdd5qKgh4yuR2ShQEk4IaEdW3o9ZExlnRZFKsQm
Ac3zU7IUwFxuTxgAIhTparQEOMgP4bl+uWsqmqeOWoE9rag3Gu/DYcdGGiLxdXt3Xo0DgaI5sZHY
SA8hYtUvzURagUCYaN6hMu6GYu3pC4mu6+9rKtIALsIiGEKb6OX39QikmE1aKQdF8wsRWkvZrcvA
a5omoPomeUQIOwO7KJN9MlCcaYrIyqOhhXm79pK1mmwM5KuXWNNkQyaImyZ4JMaAfC7k0y4HEhuR
KIcani5hj5Q+9d3agWOMgmaJ40SeMZAAg5EVi29hPaDkIhlKioGNmW2mhwo56T/FInRv+v9/gx2A
O7FZsR5AGoHDYBKhuxxIFnHFZZUDIJO69ao7r9xrS00vM0OYiBJs+HvkN5FFvTRBSzC6DzbEOIsH
Swnspafz9eeRzQRIFeR/SNSC4vzy802ejok3VN1hKIXvfnHKz4EUpim6NCBtWiRbFKpNBkbVR0AI
CdHPHTrQfuA84EYAdtKemu8uB9B7lYo+CogIIPNYb7wlmb/r+UFDGQiX0KUxAaLlWkpCtErxrD56
AggBeVa+xCUtuyYL9dsJhgkOE2Qu4DQuf37WikTjvNAf6zpZVSmymqFKQq5/TvQZL2fJjnRDdy4t
lViFHVYUfgKRnl+K6ivdUtZCGg4WAe8LGyI9yCMiELckFwgOichIVBo9o2UWdNUgIODOpl3SOZCO
HVpmdPSo4LpQ0XmHQEDaU4WZKJGK+vep1UMahZYT8k+6KJgwwPOCujpYj1U4dWlb6RUOfBKN1Slq
wa5loPs7uavHbYp/DdZS57+0ySZj6DED9TZIedB5I2tUGFVHTZd15Un/Dgax+uVTJ2T6+lQzA08u
OF4RMknPd2UAF6+I1PyUqztlVaifu/XweZBHqQjGoFECJ+tOgzvL0VjWaCoIwZRTP3g+ORZFtPB2
vV7tiUUDmRaEa0jMynnpigy0NyPNOq159qomxg515wWo8tUCgLYQCvbofoIRnHRptas0N82ekubo
ouNslWarT66A9HlpvzYedO+V6fNGv3Y2yRJS/vrXO3jrAaiEOhFwE3IFO2OmlTfV2J/ibaRsis9B
gpE2RtYAbhpsQUhYwJ1Ll5ymVEk71FZ/0lXxw2LWW1J9LgD8sAB0DqIClMkR2Ug7lGpNFfegKDxl
zrj9poAs5XPzjxwlysaYGSQ+4Djkwwz6YciWpghsWOkDFORGn/z98vel9TV1Bv4Hgu9TekSiLmKb
27//8gSg/jxB9SEfCQkyDewYcpeRqkSZK8bR21d4CA4rla7bpS166bgnE2CBRmF9Cis/uOUvT3HR
5ZHG297bC7yRftcijJpV169vj2PJiOQqRE5LE28Nb2/ygFYh0UKDBFYa/jMr0mGGahFNIYbs7dE3
IoZ9pAe67mdLsvLSWJDy1nTgX8ypWoRysNyewlSqd6A7VY4i+ZHxsMvQP3vI+KdCfhfkZvg+NAix
JFNnrtxJlKmKUSGHVR1xU2dTjLzgWy9dx/X3pRWpGpprlepVx+p7ywJzqUtp6fPSUrBRlE6u4Oeb
fOXQTRktLLXcRHs1P9MqnV0+uqU4asyj6uiJg/vqace4fxgICuXIsgW9uUnLdeP55lehnG5vsqWR
SXFba5ljyTqzOirWThtD1i2MbOn7UtjPWD4keNZgYcQKemzmUgvQ0veleBA5b6GoAitTiL1pntSl
boGF78uZdcfrWqds8f24K9H9sGfK53ziv1d+imqgYAe6TGkATdyOSNIq1dF1n6tyM5obrfl1e40l
tyub+Mjln20u12ySliNneRRA05Vb6DHWn+RgujIhxctAEHhIzsBE5ASQB9O1h26JwWd+Jf47UTKO
REvrWCs8mLBjyI8hAfQ/uZC/35/sn81SpIFrJGvx/SHb1vmqe/5niyC5EE0xiZah6/AoKFgvwrz3
h6XiyNIMSU5kyHKKNm8XDWJf9BH+Irw9gtnPT2ybQJKjR01Oq7iNApkvu66PnvOk2AVAXwvhzeRr
/mYh/u3EkXlCZgtaTmgjvFwBcBz3JlcNHIWNmwSDHYBCbyeWtAKuLrzpKoKmG2JZkB2jAfTSitUD
71/YmCVTA8nwvfEu2tB++/xUTbh7yBcjDQX6mksbuQ72QwQI9VFxHnt3zegSpm9uLc4NSG7VNtq2
FjYMeE3QVd9JtYT1nJslEMkjoYKkxDWIJrfqGDMo2DH/0QyrctxoEHsuFxoU5kYxUSUC4wsOGjRX
Xk5Twrq+ipWSHS3nl697P28vwuwQzr4uLQIo6Iwh7yk7cje0411EQs8K227hyTVrBRAbtD2A7BTl
9csxFNC5QXgQV0e+SsiTm/wyszehLziP2YmC8BMyaBbQvfLLCIQfbceYxo52dsfWhr0Qnc1dEIAm
/PfzkvcWbgPxDEVlxyLu/FQ/wj+BzvT2asg9Gx9XhImH+5QYn06e5ACdNhd620XlsXa2Ldsk3s5y
1w3xSe+j7JT/1JYyarOjOjMo7S6C4t5UKiiPre736VOiBnm54LHm1gXpNHUSjkT7sSHV3R27H6Cf
mrCj+07KB8NcaAWZG4GlIjQHjc6ES5ZOuWrluQZyeXzeWLv2FqDu2FgYwawJIOxxTpD3QAHjcvs2
Zp30bqWVx1IEVfoLIVq+KNM7d0TQU/ofG/KzeKoYFzj/5VEYgWl+5WZYmavIWOJyml0MwwU8Fy8N
PGWk8+7WlPKaeOUxH4D3C+2vtzfw9Sgs6Hc66FxGqgiCIpP5s/jABDIrq8hYHDWIhRDohezRTCaW
BjEt6eUdCCYuPMNwOU15YBmr02ms5hZRiiN6Qq3cH8mqeePelurbRSD69XzB1MTSBDSYhitdOh9x
hN6XDmJAx/zOUVdDsbCzZubr4vPScngGa2qDI5mgsgdSoRq3UeI7Zi+g2a737+UgpCOCoiGS3pCT
Olb5XQyFZHPXmQvgGplpGp7LQp0H/Q7g7MLXZCBPGlvcbIyoOGY/HP9P7wB7eHDpXZMC7nlndvsR
SA3v9fZum2ZH2geTRRDIeGDgVeVySSEcE/yD2Ae699rkoRhCpfdAPqAHrli4J6/2gaOrYKfAATXg
Z4DaudzYkyizoiSefjLKY+Ed3m8PZOnr0wKeHZu+RpUuSfH1WmtXQxYqnre6beFqo0m/f/r7mYU6
sjVIDMCCoz0ALxATQErus/C2kethTMpIKtKSOJtTeeDSSFZGI1BQLHnuvK+2/ZIuNBcufV7axqbI
2mzQ8fnaXtn5eokUa+bzUJnFGQcbm47SqBRZVxlhRjJa0ckW227cADf06dmZVGw9xLtTQ4Gc2iZF
HfeRokUn4viQeHA/+zRzIEoFjCbKY2BNRvh+Ofl6UWnMURvnVDePNTCjC+HP3OygHRApc+ykKV6/
/HxmGmms8TE6dfEdX9fj59cWsQHcLJLb4LuQr1iNlRZLFRo/20YJ+rPS//QJQ+wByiggvaGJg/rL
5c83ErMZqeIoJ6LEQVx+qT5Xfca7DNN/ZuBKqaWzNV7UrnKKuZ/Gm6L8bJiD76Nkj/okKi8TJc/l
AMYYaUOjLeNnD6AjA2IzPl8S5pxbYtQUQBKD8g7mavr7mY8AMiMFcWejnJr4t/eoL5JKXPsgxGfQ
AJj6d5BPlRGvltK2CmcWAdlvyON1VvmG2H4SOPGxEBdWpHOgKbxua8Mgz6RYtTyois+fs4vvS28Z
yoG3anp8v613Ldkpwz/8vrQK+OWIB4hJnvmrk6xBiHjbC80sAnhYQGODkBl6Qq7kRInlRq0YDfpc
FiFAxPQelCwKCW4bubqYsUUBoTaggYunMQxd7qQG2CgO4Vz6rHbglHRfouKBQAYmXrMlIcjJ7VyE
AGh20KCPhy4tdO8jBri0lBM0qDpp1zzn7h5tOZnim97C41UajIHgwp4w+RjJxKAuJ/+bHC8/dH2T
J2o4j2WUFGCu0F+5AwhIQTdxEh1vT94cbBhoGVxDU+kbwkDSRZSNVV4UqpM8waGXDzZpx4cKt+1q
sDp9JQorvYsBLMeLsNS9J6O1vftOJModOjajT07vv8Z+9lOkw5R1lmi13k6eJvbZMm/uELGehDEu
XC7Spvy3GWBH0GjswPtIzk3rrNTpMyt5wssiwHvUb+yXiqNlcjjdnlvJxV0ZknZ/lVUKzzUzeUKE
koLhnILy4baF6QtnG/LDAmqnYHj4KGPLftoTXtmkKnaLUAD4dAW0Egq/VhQf3X8hlLoCfUmpbs4i
FEXAzA6yKIDf5CPAkV4jDcPkUde5BxuJ8yAsVay0ovL2CbPdzFdpkzyLVrcWBjs3nZPHhZwo4HBX
SHONlFSxeg07VfASsiog8iz4J6sLHzMKXl5AYPHTUbCffsTZtRSRVBHA7iZPev8UmcQv8qW3y3Sg
5DWDpqGFnBFuPvzj0kIBVE6ZNEryVBlin/DkhXZDv03S4V2Q4RglFlow9UeQ7D00yfCHVePL7T3z
ERxIPwA8Cxgggp8P1q/LHwAh4NTsUhLtHVFy4id27m0a0Gu/WHpu+BU0R0O7bei2Ty0eNp1TPdQ5
bVYDG5pDP1bpNxBUa4+OYUUrCrH6QNgsfik1Jw+9HgtTa/G4BubS29aRK9aAJ78DsFc9Vh5tdnEb
sxpUFhpdZ1bVnwoq7GMCpsFAayh/GBK9fkbcic1LnDFEjyo6LoWXjd84VuUY8d45QpEpfo9qt/wS
q8Dx356cOXf48br7AMtMvTmXk0N5n6luJIy9rlV8kw6G/pIblnpydJHvvCoCjAOtWtCytdk6TrH9
kop4a11o8fvtX6JPmSppmTwPqj24BiaGaJnyh+NO1XhO7D1zaBaBLlZxwDxPIBQMBtn/I+27diPH
tWi/SIByeFWo5AoObbvdL0IHtwKVSEkkpa+/S764GFsllNDnnjkDzGCA3kWK3Nxh7bWEQyMHUnRI
Rl132NKsq0OM3DYHJQbbRMuSR1dLfCCRjA3hTv2QK5oacQxw/SS0Gt5ohhvg63SaidSsNVKK2UVF
2RVoP9Regd1BwfoKOOdWmJqOzV4790SGdd4eAcd/vb070yX5tDmTCQuJE2ALGHRBHD/7TINRa4M3
lM7ZTfXe9zolBX4nFoBT837F1MJqJkgsPB465UjKZ6bAzqoIHFOOgYHEK/0iNftfmYIxiX9eEQ4e
iDctgAKBpZq9SlzHHDCQ3vzcgxivrLOg56+ptgaInr19075NnhPlsg/BsXkEk1GMEFjVAOyCNKIC
QhR9GtnqsUMr9fZyFg1BJhNwesQUV7JYGutioY6dOGtaX+2bZlCilEEVo3XTNw0HN7xtborxZufB
g0fFQN+U1MGzfr22el85PUAV4swF9c3M3roDms/Cz/OfLYq0nsnA6EBWnMXCIUTEhOwdh8JAEWr2
vjvgkpYVkzAqmS/1e5tRAPr+rZz28cWcaSgBFCIgCJgLxCWO07ciJfyctt7GGAZ/QExo2u+3929p
KZPgKPCIOnL6eSuAgaU6kVbWn9P8WU/ssOA/yuL7v9qYptIQqeMvgLTnLD8NV4mbM7s/e119aLr2
ZLePmN6/bWT60F8PAkoqHypHcJkmYK9fD4ImBtL34DE4myD05vbfHkM+6XiITR4VZrFSR1g0hhwW
EGFAy65KUG4KfKKalPLsadW+HE4eaA0GNfPVzvLVdmVl83YNTgLINFApmlQJUfO8qrmMRlUQpsgz
Jq7uDR3JTus2ARBej6DcgxgK855NQp4Unhw6Qzzf3tfrA4JyNAq7U5qA4zgvTVNAPWOl7AXcUxZU
6pmZP8xxDa13fYtRYwcmFnBDMKOgdvX147lgqO+LvB7OOVOae0wiyWBgKgPzgqOLQwpM1CsxzeTR
sEt6Z0KgeY11a2GVeBMxz4GhjqlrMUslJWeJ2Rt9f+41/aVo1G8gJHo32njFcVw/KZhJ+c/MvEll
2mwEn5Loz6J0/qoD2KKRYN3+Xtf+FyZQJ596+Hgnr6qjGuUdNB/7czL+6Ax3M1APrLVtCILeFde7
aAlZKwZH0BkD1PjrR0tawBA0YIzPxBjuHMqTgFs0SJlphIVsV/rTH458dr+n2XAAwdF9Q+I/fcHP
8bkXN9RwZHtualFvYEkEaknZg9AS584Tuox6Ww1McgE9Se4zt0oOuW01mFpk5GmA3nuU6pnnN409
RnVvm37Mebe/vfcLbuHLb5x27NNvNMdaKyrO2zMr1Iik0OYpRHUYwcNsatXrUDbRbXtLXwBIQWRe
4Jie9ES+2kPW7HIMO7bnhOqoZybKTqc8AsHZqStW+awnBzr/AOhNIHNA9Rrx6czBst6qAJBv2rOm
v4/iPVO+O8YzH+41iOFUGAU7qETZWwx5AP0jjZW65NLOfjY+cxBMVxQv7Wl7bqsWw2e6+Ekd8SyJ
6gVjZe8MvkYZN+80TU5Xc1C4QokEEzLqvM8vyaTla7TtuVCrdhrj03aATVohMh+Gxmyf3zWFkV96
HeSmGbOSwGOYsLeY1gd4C9eKpkv+CSnBBLfHVNBVmNNh3qzg6didmQBNc9soF8KLd5musW4snajP
dmaRjcwmEhMVA3wVPWl9HiqFEuRFGnRVteI9llzhVGcG1eCUDs+zYTcpGjeOWXfuUyX5Ba7j1ick
T//cviGL+4aCGuhXMFZ11W2xeTtKe9C6M9Bk90M17JxGRlmbrhTvFs1g2slEogCOhfnzATfcurFI
sBi72vXO8MQ8JxBuvCaFsfh5LHDxYdwN0cfcCSoY63S8oe/O1EsbVObqOzA4bCrkc77KnBXV0YVH
eQoIod6iTxiRef/by4lXjjLvzk5phZjGODFR3SdSK4PYRbUHo2UbtXL/6PXaYNFSwIOpTeAgEPMg
aJxvJ9Fiqxt0rz2b3pOq7DC7jytWhbFCwqEKU+WViQQeZyXgnlW4Pm48gnmQ6qHzhDxp5k17QgsH
Jc/2XGpNiPFzDnIZiF5VipWgjeltgTtOtzJeo4ReughTTQ3BMZCnV7Vl4uWjUCjMcjiWlNhPCJF+
3b4Fc+KX/7u0SfwdoTGYQObxVcs6Iy10Axs68jHyRDVGmH5B0bxTDL+yOzdMMPMeJEZTfONVUUaD
6YxoczMN3FuN5VNdA2l71XSHslf/kVNo+nHoFWDOHskixrvmEYuWmrIbMtKeK0f3Ufn2jeSg6Adu
vd7ehYWNRrvAnZI2TCagQPH1tWwtTDpnHHa4+irLd42t9WyWzu0XC/pXCwM4QHNRlKBWkZsGXHxO
3fs8K0E79cQ0MKyJF6SOIB4bg9srW3gdv9idPc1liUFsAKzwOjYv1EwCtwXD8K4lj3n88u+WJiAi
8lH4n+uII64qr53eYYv8hP5pKs+8em/FWR0fbxta+lifDM2BSp7aprkZw5DEOL7pccykr1UqFj/X
Zxuzz4VqdlkayhRUNOcBsaFTxwFY/jdl9zLqVYhPGRAt3wzOytoWXgu8FFMDGi/ftR6ObsVKD4aI
FvpU5RD1tdlFE8vwEUPMzcrJWDIFrmtr8uFAlM1j9AxD6V6twbl4Hjk6qblL4yOzVoKzNSOzfaxK
AVhAItozen6Qwn1tnZ8ZGP9uH4ilM/55JbMzbjutp3IXsXXq7pOpDWDvTP3ZMr6Z/wiu/vBHny1N
y/0UxXNjVPRUHfEOxMOdmliPDjF+3V7MwjsOxY3/Psv03z+ZkIVVguUUi7GRyCfVr8zQAh2cJWv8
yku3CNxlKO1MYJOrzoneUSelBU44yQfrkGBaO5TKWEe3V7P0aTDlj5FK0JRO1emvqykJAh07m9KQ
ovQeOUNxmRG1BlmF4YZdVtFDx0e24s2XtvCz0dmhS0WeyrjCydaKI1ooqYGuwFGpnv95aZgFdhCF
oGkCrMIsJmApcRMXjGDnbKjHB32kcqcWtbt3wWIfcnfoHnKvXyMJW8o9JhYA9INBcoo9nZ11jvmj
etBwPEblwW5/Mse+YxjSg8J0AOK2LbV5aKWnOM1PcSxDNu5vL3rhPkM9EPVboDPg5Od90rr3wJuU
d+zcGpUvEhNi4S+6sWJk4dDACP6P1wSo83m/BbqbKi1pyc6p5h2yBAwiDTv2mOjnxaHhq0/zrPk2
XWpQEnxQZIEFDO2Pr2fUzERXkiRnZ1bmD1YRq76esy1PyU+rTYqwJiTzE24+l5z5zE4DWdJ8c3tb
Fy7jVFqaqDYQwF/x2/EijdlQevTcFPkPj75lol+j9VwIYT+bmI9IIe8EN37r0DPRdo3bnfLBhlby
kz7mfmN3j6a58hGXTgqGRKZPCDieNifDMAowlyamSc9Z1fy0e/nMgZFQJMKe21u3cNlx9/DnI3zF
2Or86/XS0tnY2fSs5SaS71PZf+u7Bzt7u21mYTkAFE+guUlz+Up7CeTCjTqg5XkuC+vQKm0w9lAy
JmsQvYWvhDgcIDF0LXDH57sGkiZS0SJR0T6Q701qvsWd96fr3WNZKrE/oNLla/hPK6HAtdWpZQbm
TiRWzjXeI3M6b5DNoJ4tqJCFYz+6IdUV305MKIGSJBhisNWCymbl032s5mvdaLKLwUKUqQCLu4rk
RIW3qSnUMwR4Ch+qWk0wpHEX9rI4JzXqZKW57UX3W8/q74hyfzI2bhoFdSVtrAKlaONw1KyNHNzz
2Cu+l+oQQzDv89jY5a58aLiHc6C3p2KkPFSN/hlCZ99kkgR60mxrl0eaTp9I1agg4AWPaCKjGKXD
DhReRm+/MEgEojyA8c66e6mYvSPCCmzFCLROuyOcb/EqrPQO5v1duKKJxgKZHqqZ8AJXeTUmnnKb
CPXcNCm5jMTtD6Ju9VMlNb5LUl17zABA4D6Ten0BuOq3onTsaUiIZ/t2v43t0/hDpH1ThErmkpMX
21VoN+5v1jCUebt+iG7fCvD0wDl+/YS2OmknID6AD70aFncoGdKhbq1T5dplQDM3svLhe9uPgaGJ
CHK3ma/RJKSxvbErYwOCy4PFDIip0GoPaZefoCHzW9nlIfTUMIfl7qWZ76qK7fHHhTWEWVVSB+B8
RtwwdHoAbonnyiV9OEhkTcxNLmrXkQOYLKGhW5jv+uDeJbXu+KPO7vsmOZaF90BrltzJmp36tEYl
OqORXYPTLc+2uTH0fxODgm0qztuQ9VntN05l+1UstrJxX6u8y9Fal+dUVsInWhspWnGnTy9fhllp
X6Qm8XtvbPc0g9Z4KUxMsbiFiKSXGWFGSKg7yl+3yQMJ6jw3q0CpVwdpp1Df4eBvB6F+5pMh6zYx
atDUj9PiTbr2kVfda2Z5oajcvdnQi6W1JyvPQ8NIH7su3ctY3ZuddxdnVpDl7QHaXa+gdN6npr0D
tx9Uq/pwbMeQiGIDxPSplO0ur+k3J2aY1UuOY1psatS7xu6trrVQtFbEHeUEFV54NuFFlmjuq2TY
1YPzTbPjxyLlfCc8poZktI8JwwRvRsVPkHa/1oYIUYM926UeUeGBfK44V0Sk+1LhocFdGekpToKr
Y/LK+gVN7YOadH1QeXkSVKOX+HIo0k2tARHuKdl5NHJUMUX+mMk2NDrzl1JZzsaETnOIglPqC1H9
MBKHHWiWb+0eou4oQtgNmPmMISSgNtlaSbk3MQgethC3CUChiPKQG//Ms5QdCuZpoUNVH7MpIgS3
lumDEjIN+qT5ITuIPtixtQItc2egDVxqW0OIAWTZxIuCgt/X+AIQpSYGfMo62cypgPgCcRDYJ56q
lkZaagQe2NYMryfhqI5i42mZvtEbTDsyVfmtt0PUGH0Yk7SMkh4M5Jyj8+XZ0+Xfc4U8YsTzey9Z
CP49sR9lUeCAJukx7wi4D2VHo6YFcSMZ6bOshbG3lTxgsfKm0uZBKCroW8VjORoPylBBv8E8ZkKQ
k9R5CT3u4dH2qoj35lbH/ekb83tMih9emb4WSWn5oI/TAo0xOEVP/qxy/sPSuqOuNqfB1MKMNyen
aPaJGAOSeobvgv986LIfqJLCVVvWMUO/ZTMkSQ1ySv3YpZpPWvObOlhwBTQwuRGojG3MlCN3RLs+
5dpdbOq7LB+ftMKwfJF7RxQjnm57tOvYEx8LLWKIcwP3dVVxSgsXpcyM2yer4wl8AW38ph8eez17
rFXFj2175RH8qFjOPCgGdVFahMIJKnAfpYhPCR9yoKJrZW+dVK9Vz1hiArkbob8OSl0NAcg/4fkt
I9TUTYyOxhBeONP3aparESv/gmZjW0HtS4F6m3ynNOzgEU5136KbblD7XKoMxIh2WBkDj+qSjiFk
KccXkmvtkUA6eXt7964DiQlziB6QhTYQuHtnmRcBcLjkZNRO3liBQTlN3fgwVLJ7EsSjmPnIYpDd
p0N3qtqhXomh7ekP/7qRuK82JgSQaS6gZVwd9Uenj8UphfbFkRqMPjtlV+77joKdAWnuFtyH6TN6
Zso9pEjtXwVwFAct7SGTk6jGAYKN7GAprfsCnlXryLKObNyuKUzfclLA4STNGh/MiQBGV4WMSGL9
qpmePPVD3ZBAb9rkXuYqf5wGlSKrSEBBjhqq+qI3hvq7jSHFYvIOLhmX+l6zRmBtoHPyFqsWyO9q
x3t2Yx3h66BUyPepODpjGx/NtuF31E2zk6JkNEQJqtsNGlhleB93oEbWsru+lRC60Ilz3/J4+BbH
tnjmVYMDgKDlXdNb8NrimgUZeE1jn6a2UoJfAOP5ecxZhIkZYwuVrrWazHVcADSCBQo5TJFOrN2z
pErwjHRU1bAgT5Q+Jabia33yqtrQf7195q4TAFhCbx7Mex9orNmZQ3KuNWLaOsfIfEjIbwvjrZuq
QNbzPxsCqNaaWgATrc9cGKHRZD92tcZPxHL4n6xUxy2BRu8lyw090lBdXmvpXPsiF7COaRII+TYm
v6aVf/IMqjWaQ4nbc+Ktre/HPhu3VdPQP2XqySejU/PAkQJozdvLvM5Fp5YD+JEmymionEy/6pNV
I5akp0rBT5bJaMQGVd1wZ/hHQg08irACuKv70cQBju6rFctgPcRiGn7SQM14T+VAENAnWjT0xlo7
8aM7M3MMqHKiCjWVTYCAmD3ARNUSACIJP6Ujz8+8NMERAtbvS2/TFqSQo/GbDN14chwrObNxVH7m
Kcl20FESgEiU1Vs3utkhhieImjgdg1YHZrts3eTR4x7CvVqLkUlAP9OoxtG3S0vvg6Qri6iA5KAv
ixT8yLKDAhet6Ubywg0FG5MjnEgfNF6n+riMYpfK9nfXmBxAIQVupq9pNEgwjagS0QxvwItpVNBQ
wd33B1tGLIUegHBJBs8mEx8YlaDJrWRjSguFmcLx9pnR4eKNqR7qFLQxfQVVUTs3i1cget812Vnv
nhztoG26LupMrT/omoijLO3oNq8ouahVjyZlj0LQ+xgnyqlwO73wDS0Hx7TNWvHQ5bGoVjLRBbcB
KTboUiMZBd3l/Fg0ZaKPKrCIJ7NT45Oo6/YHAbX3UevqYSXZmr76/FRM6EoDvHugHJuDK0cWY9qO
E3Fqlb7ajCD0upAY1ItUgUw7SOiNKO7q4ujoRfyOlzL9H1Y68dBOzKfgC5sXuUhLFIDWmDi52vCb
9UBZ2znkfJNijXtnwT8iw57ExpFdonQ4vdmf7nMWpyrggvDEtt0ErTy3GTAwzZObpNFtx7GwoQhw
UZOEpYmwauY4SG4KVGhcfjLa7jvTQTBp8cClRlghyi0tuhkFRg9LI7xtdiHmwBw2JgMxfzPh16cj
9Wl9busobqZn4lQDPthnf+vsOe32RQpkAgYeauvnbXNL2znN+uPkeChSzlcJPnLqKYXBT2J8QOUV
2j53lfmqKX9um1lalTUdTlSWoUo/JxwaMIroSifmJ7t2gjgxS78cyu+OJL9VYnYT6/rLCO7pFd+/
tLiJ4NS1QWEBsNjsE6aFALI55+OpS9HvSi6j9SPRSDCWa8woV4YAp0N46OD4o86FOPvrRwPa07Op
oPnF9I6QBI277xWaa87b7U1csgLCDGDDULXDLs6OhhYDDU5sK7tw/l0SASCEhmEwBz3rtXmzRUsm
0gWsBjDB+efKSWOiWhdnl9wyDlqRbk1e+31RHwrb3d1e1JWLxNZ5wHcg4AE2FxC7r1s36I0el4A8
XZhSbahDvg1IvO12XMGtfBROv/jHyc7EAjfhHoDWnm2e9FSkjhIiiJ5RhkYDgS5USp4ycor7R4Cp
8+6pAcG8UhV+Lh/Be79yFK+Cnw/zQO1OGMJrTJnb1aTs1C67UOFMJZqnRio/erUN87g5jMBw/w+7
Cu/0/8xNUdEnLwIwS1OkFrjHiW6BK58EGpgn14DIV6HVbE2zLVVNKUpr4NmlEq3vGAevXTnwC2cD
vsIAtSX4+2x8ua+rSFL0hkyBVWCYI/BKLSjNl7Le396qhS+DnrEJRDXw50BbzpwEDoZKEd7kl0ZF
IqKgqnxXJSb/6TW2HeaFkz960LJY8fKLKwNjJChBkZ8DYP91ZaJ0k1FouGCYgQl0lwaDt0/TYuVR
XrjGjgqsyQQihWuf98RtiyqNTEZ8ICP1e/Ohki95O+mKrGzhlXfH8wErE6oFf1/NsptlqheZ5ZBL
94EicKW66ZrYC1VhPrvwjL6Agmhg5o21vf3t5rNMgLbAMsBE4PdWkS7Pww6FUgBCeF5cDJpGoDvb
ohuxgVjkD6m3e14378yyTsQeQ5NWR73/e9v89QVAFczEClDst/DXVCr7dMsqXS3Nxs7qC2rz1mNH
afVTEp2vfcYlM/jdH2kTgOPznhDvvYKOrGouZg7mrVyYLFQbsQaxXdjLiecaAjs2KuAYBJrlMIbU
c8I01lzUojjHqg7hhTSqvRcjf65y8+iOWphqNnBpqON25cqFuFojyFnRJMf/gIK7HkobhO2ONNfG
S9tyb9/mSrvxKuhe3v5gk8P48gjMrEy/4tMHUyaVvtKd1KbjbTagCzTmYTm4ES33dbE1x87Hy3Db
5NUdhEkk8kCkoJI0Ea1/NUkhXmyVeqVeHC7jY4Wk6lLKOA/1QkA+0mD5w/9gD3wSKL5hyBN1v6/2
PK9qx5zF40WyMgtEY0VOVR69Jv/dA9x429aVF5vW9snWbDu9ujKM2EvVCzR1Lq7RbjmTYPtYoxNf
NgP/D8orTK3O4WxKk6DFgkt8Keig+yPrgkK6lU+ZWHk1F74Vxt+AAAXhMbqWc8YSU1LM3UKW4GLo
x7F5JexsdD/bPF3ZtmvUA+aPVPhkMNYDSAKA1NdvZNCOUDQClYtag0DGkP5IgFUc7yoLivIl5P+4
VoWMSesIrvZ2x9H+iFyurBW1rtz29DPgtYHOAZHc1SC+Ioca06dQNRp7zVeTKKkjnsWYxn+qCPeb
Nfmuhc8Ic3hmgTYHp/58JMSjmWKZca/goT0r5Ltub9t/7tJ/rOg/E7PimZvVOPAMG8tJ7QOvgrHJ
wtfFy+1jv7RveE0BbUDCjVLIzFGaal0qpeLGl874nbpFoHn3ottryp03QAYiWZMWnW7RzGlNhSXw
0OOlAaXLLECp8lQ3Ek+PL2J8y6BVR9majoW2dPA/m5hW/MkvDgpvej2HiQZ1u6NdGi8E4xwiB4OA
UjTlrh2k55OuZsy3jPFe9xLiy374aUgrhHpREMfGY53ZkDF3+2bltiwdGxQLweTmTsIw87EsZuSN
mcRxfCnGuxqj+BLNHG+tqoCy+sIuw11OLhocmmC/+roFPAVHSIv+w0WXrnYZClTwKg45tEagp9e6
qBWVsvnd5I634a4hvtc2raNWGs6eoxIRIhR/0/IeQmp58qdFrBBqLUZbVaBUAot6echLix9qmDjo
aDXtqKr3+6TiCgpeHKWsTnf4VlHbequVuB8JZrR731V72zcxjL2HplseogeQ+cOE2yFQQ4CUa0MD
3cxUP7ayHw63tUj2vEJRzbLDFk3BwkYvs+1dJTQzE0MzAdWAOlYfBbo+7sDrIGEy9ZvRC0q1gFpY
nij+kNSO3zFIWudc6GcD2pE+0bXWbzSjgcK7ZEeRa+VRF47YqZii2OaeXR+zzisDwKmUk1Jl32nl
tI5fu7L83nKJkqDMijpEPXTAQN/AlC0dmy7iRm5FHUmbezAhGTuMnDivZZIaW3RijHDos+4gWJwd
qtouMKKhdAfFVXJfLbPhrgUz0yVNHbTseANEBwgvtpgef0kziHXGwomjQXeqgzm2+Y54Ftv2pdpE
XgqAYIq0OWwNaHyCf6O4AA4bB1lsFQHCN+xnaXdhpeCNiQk3ImYb1UZgHmjTOQr02V2Ii0mZiGPd
peYhM1CDSnqN7KQeNxEqzahrg3nax7CxB4U+qYeDZ0LGo5EylJgr8lPpDMdmYD0+UC+OsUtAt2cK
e6uOav/NVaZaae7EF+bk8UYg4b+0jpP5VgZe7gLFcgz+ohtpqoq7Ma34bMRdEbUxAZILMAJomqrq
821ft+QZUPtCHDHxJF3Baguo2vEutt0LlCwCJwV6RmhlCNDOS97rr7dtLflVKMAhkEeefo3hzFyr
wROcxBdPVq6PS3pnFuSk6BKddbcGZpSEWuGtjNtN3nPuXVHHm2SOMJcOYtiv9x6NzMIbLQmNmrI4
JEa6LWgeVp51D5qKGkw+9u72Ipf8DIJs5GQokwLyOIvPXEfkI0ct+uKN5Tu0DCOWZyvjLEtLQl8H
02tTvQ14wK9LGpDD9twQ8QW6t0Fnqkenhlam9odaXZQq3r9iovHmYgoeglR4D5E+z54nQFPjvKw1
D/J1GKTA4Bax8k0xrmFzlp6Bz2ZmT1SeCw7mitG7jM4l06mviD3ezJUqzdIJ/GTkA/vw6R1s+nyU
3IURo98K50HUj3YJ2cLU8Mfmb2ut1KRWljRPuEa7U1jWDrDGvWdDybedPdzF8DC3T9zSFYZ4sTkx
FqJAPzeDIdzGdMeJ2iiJA67GoFQ+uHUeAH5129BCdoUuGFhQUUuGrsN80C0G20nVOBD+VgCAEH8z
vExGdmBx5GV4PYF/AwTh/8/itPRP3wuibnkfp7DotXTT1BgVbx6k9QNC7L6od6kOvSFQSN+2uXhG
Pq1ydt5tgdefDbBJzTIgVYkH6cX2AJtqyk1b0EBI81/LONMNQ2aM2cGJ2mI+8D+gzaUmaRpf8GaN
UPJNLOCG4rc8+317ZYsHxUMZY6pmQCVvdsUG3iUEpVgIt7d2KAFBo82PxGs3cbeCIbouNWBFAIai
vQL/ijLY3OlaZmEwLu0LRqgvFTW3pWt/o0JiE63HNh8itJ8Lf5JMBB1MuvVy48/tpS5cPdT10BCe
VJEQT8xcpEJEYmlZaV+0AZQzJU/qYBhzQKioMka3TS14Y5gCchi4KUCm5vVFQlq1r5G+XmzldZS7
RCAyIvYug4zqv49HAasyrWoaskNxdv6YFbZH28xlNujFrCCN3RAie1vFiY88BmyhIKuzKov7iF1E
Tx8NENTXv15ATesS2Y2dfckz1y+U8ZupqCfpWX9v7+GimalNgEYV2uxzF6Y2Q44CWWxfdJMqvqLp
33vd6La1bjW7/8ESKHDR8AN4HQS8XxckVEraetDtS5t3vhMbG29wNmKV6X5pQeAimVqLIJpAa+qr
Geh0tU3tpgC+9e2lVXXuG4CXb7iZJtvbC9I+qDhnEQ6umgHtKcAFrnXgJzCemlnCujAXvOSD4vQB
Wv6anyUMkNOzxXkAlWYFZcuUsojaGYrgXl34CmveS5XXr8B9SurrHdN2mIkDf5ZVMuDuNPOBkkTc
IVCTG4XWWWjnpQiSQjSjj5p+F1hmbYX4Ve8D0dCY1hh/SngtQ4Bsq72gfbPP0sL2W4/ZW9tMvGNK
Y1RAoJYQAP+A+UhwUtNzonjGvR6nAFkm5RCANgsMi/FobWO9Sy9xDTmnQXRJBCZbFlp9zaMEog5B
AuDSI6jY7T0FcshnqsnDBsxfvm3VVTCa/XhKcvGrgn4F0HxOchBA0QUt3mPA41RoIZuSHDDU4QSN
NonaJszbNlQ1Th1voWxN+bdEqHIra7SAEyt371xAErYpGK4DANPkXVKQrvGrBNi3PNmN5iZHx67W
6J2FbDrzgZmsogyjUUhXXOfQoHK+Q3OUb3MABu60ZlQvg2MODyUT3jfwset3bWKpkaKoFdjyieqb
0lAPpS2d9yrGgggzxkMKpENYQCb3ALXjD7Sd940wKKUDlNpuiypuNi4gIIHDG22Pfxp9g/RJ0Dcg
3y+MrgJm0Uh8OIzEN9wWoN4EdON5N6lUm5NcoIMQ3Imh6ILLUwVanXehBjT631460E6LMztQjcw9
lJikPXFqmQcQV4qzLQE3SMBpcaQMY8axmSs7woX2QlK1w8EypAQhv6s9VwWLV56aJe+LqiGoeOAZ
r9vpIo/7IrMLC0Xt+s0W8RjEtRz8OFNfLNYiQMmTlXBrIT5AMwSUUAAOAHw379IKy23MsrUh552O
UVU8K/07l5BAJJgrFr+adnXg5wqQC6f/2eAsCDJSy1QUQK+ApLyw8k0av6r4nKU7y3hAQcxv1THg
a2iThSwGJFS4hFNVGxCkWRCU5T3GuqwYmix6F3L45H+VbcO0KmCXyCbw56BgcdW7JwmEQCRO94Ub
f7QYavAjGHrttXGbD7LDuXO0bA39jgnvb82/ltR7RCnAtFxIZSkbKLDXO9aAeELp61+y7807CEcb
r4Vp58EADrvAEioLC5YDYkOcJsQK2oe87Nx/Tw0QiGFGHBUpNGTmXfGGWEUlyfSzqPMXEIfkCO2a
PDLAZLsSXJpL5xXRJRqtGAVC12DWoEhQ0SLpOLoXiIrQMBVAbUMh5VXtCz1QM+cPoK1lGOslpP9A
kQQETE62XZVP896gYhk9MznbPVQDUAkFUWJWZxumjcoxQ3iHojLYavhAvE1ZEghournhO5ShkJfb
NQopngzqrNT2dYPRHNRM7LvEbu2tl8kkAvi0eskwlB/ZitJvzGSnlp2FsVvUmsK+qvHvyGJQnCES
2C3AylDSkSiNSDOCJwPKT8Vgvwm8PFwPh/9vwWDmMsz53X5fV7ZvPohmS90YilhzL46wMEgdvwoO
cT5bT3zXdrZs4IFWgev1ttGl8GHiyYLoNKKiK9RObdR2h6ENGOXDcWjqF5va35IcVBy37Sxe8092
psV/yq+8RKWyGgElE0iDhyzzTSgc3jaxkHRAxPe/pcyOn+4VGCNBcHfBRL9e3LUWTrn5lCIEuG1n
Zcs+ZpU+LcUBaLgyGZaS0Bdwi+NFfK75/W0bH2HblTf5bzHztIKCzrJAvONemhojQFn1rbAVXzfb
c99mf0hlP2G1FHOK5o4Y2SnPVd+qu3CwmpVXb3mxcD5o0GEObZ5fKW01IIdr3QtXikDBYEOJcSBQ
oEQr6116egDrmqDK4BpGye7r+bBkWpFCEe5FJXEYY/y5qC2fa+bOHIw3Zpl/uhxDN6PYO2O2v217
aYlgcDdxeDC9e8X+pbN6LGuvcS92dVZFiRU+Vu2P2zau2UTwCOH9wVg0HiKgvmfn31K8hrndgIoT
PefK2//h7Lx25FaWdP1EBOjNLcu2raakllp9Q8i06L3n089HnTOzq1hEEdrAuliAIEVlMk1kxG8S
s4HdddSMRzF6Nt1dQ2Gos45dg3a09tTkT31U20238la9Vm+Y/YrZFikSwPL9SN1LTJ7FPrRD39wI
6i7KIKKam9T/kFz4vStPrqWtfzb0uf5+1MtgAThDT0aSnbpY/1rF5sqWXB4YaDZuWF4oV8CGIvHV
VvZD4xT20akohgczj6KNmuUn6HNvWhD/4KGELrz7K5TNlVn923if79XpPYkU3lSHne8R3xDdSpMy
UphGKcRNjQTtxhjd6s5s1OaoF3mw0U0vfY2DwT1hZhjtwMunSIlCoZNdD9XyXPhVtR5fIGrbbeC5
/lFqZWOP22y3jQcj2eWW/GMYSp1eEAYkjaWHaOmK4tdW1+i2goncR4PZ226qlIndyQDfbq9fZXGT
UE4HpUKfGXL/5f5MzYqWum8YJznimGn+6JWQPradLh8NOZf2WZhEmyaDMFaMGelVXWIbl8gZr6PB
Yj0LiYOMuHBI/KZ1OkiPNCFGA7pVFGi7sGrgDQ9uYtmUm92jR3KxQZdUvO97tzxIvA834AuFDR3D
4p5nlfpoofVrhygBvLhuk+1yoVAeC41mSKwPxVerXNm+i0uYshlyOxMRXp6NHn5dNZZciqcAIQhF
a3b6PxpZ/U1SKUf8X4TpF5xdKkGtpoMmkQaLTbBNomorJPDZ0pUWxeI4UFDB3RlJOlbrZRTN91Ef
xOn2ZObFFznJ7kdDXgmxvBX/E2Pe/sw7SS7TRjNOGfZCcaNTfdPHDxMNU7uP2pMqhbu+F+7TNt2N
/hobfSkHwHbgfwdozapxaq1aScjWOfWIfHrKm6E7GRUGhA1v74eliZz0YUD6kVZf6Xyh1Q2CN8rM
k1S6sFstxNKEaOXqXYyB5jnrbeq9zPHbQu57vt4qBgUk2dYzqIdCK6+RWpZetdN9NFX7psx9tiLE
QoRnl/nWyROPlvwTiA6+6/dqOR4jb2VlLB0hZ6HmfD4fRnNEYdg6Dd6TZKR21di18vm/+C4UtkFJ
TVtqXg0rLDEz0S62ToY4vNCleBlqw7kdYnHGMPIBsAfm8qrN5+ZSJ+mJCymigGgUxRbLq4vFrZRk
4qYsG/lgyEhJ3A66OHeYnVFkpsYNdONy47Za7aVKPDExEBtotYesfejNlXv6b045v8c4GegQMH8U
LGdrwatrDZ5wRQ8kpUxWWD/LQXobNZCydfbJqCNKs64jmvWJipwjCSXAMAU139HDFmikOqe8JWJ0
Vythaxdq8eibf/w2AAmtrF33SzsDeNWklk6PiPvocjbIo4YyV2rrFGZj8dMq6nhfhKZ8d3vOl95j
51Gmb3J2JCeqmYErYDo0X7Wb0YCn92KNxzRGUUNHVGFl6S4enICZgONLUzIxTyM6MpQCJBp5qCsX
XJxAU3SEE7e+ZkB6joDom3FVPaSQ6g+SXJh3zHb55faYlxb3+W+YztezMVPgqsygbcyTVrcbORx9
vqQ1eSzAVJSdWCu2t+MtrWs6fcBxELWkOjNf1xnqfkIemye1qHZpiCS4625LjJpuh1meW+rW5L94
5/LYvRxXLVIgaV3i9F767GkYuItl9lBbSmy3iv/SZMaPLOvfa1fbqFWyMqnTcpzvK/Ms+KwTINYQ
JzMrAPkwmk9hGd5ZYbJyHy0BAek+wZtDaoKOw/yAiApVSCNEj06a+GKl2XZ077se8aVTlFFxTnZy
0+1c2dpIuneoJW9ze36Xrl0yX3miQ3AizqfXMuuK9z3RgRTtlTH5Y1jlftRgA8bF2st46aV4Hms2
m5EO0D1rYfqXI3VlyqeH2lO/yOn4pa5RSPD67C7Pm73Ri4exVqqVlXS9YFFmYX/ig8Y4r2pcVJyo
zPQd2U3+O607NI+OmvDxr7NJDNJMA5z2hJeZvRX1Qc4QLmn1k+IL31O5Rqo4exTk6qHQ85Uz7nq/
T0IzogIOio7iFadVqDoozmpDSzHBL4ndPr73uWK3+YNiru31621wGWs2rCIbg7D16PDJ6cTkr7ba
mpXi9Yl9GWF2gflodva+zmjCyvGNbVrXm4rXB0VYvflYrVksjYdiBRJZXESgN2dnyhgbtW/0oX5q
Q+mxcK3D2K0cHEj+Xx0dEAaRUuZ8osN9VRbxBF51tTp4L3oGp2QfmUp6TOS82dZcF9Wm1xrtzlPM
cZfIXfmlM1p/GwJ8ussrsMCt5Y0vvVBodyJayC9pmvt7z4zUb2EQ9riM1cOBLdR9A9enfSK9iI6t
5MbHXNFbexwBsxViFW7LAGAd+g6ytoMwXOwiCmCfkZTmG7q+enB75BGLumjReo3bY5zK8dbUoScp
lW/u0soI9wpkUnsUI/8+QpPfh5zdRPfYSn0vS/2PQfSHSorFl1ovobrJkbUDm/V9LMT6UMZhu/XL
KH8UGnXc926kPkAA1lrbLVrFrttsOMW97p20pIKNBzpkU1iqstf88Gc/VGCVMl/aeDlKIWrhCs/W
kHaPkRVEO4oxLb2xKN9bnahucRPCchcx8s8KTGC7iBFIyfrGteXA93eWGypIWsr5J7fxkw3kWOOr
K+jZ3g3rBD60JhwyFNEe8iLU0bHp5bvCUN9yilo0Lk3VRgfPc6gStBvBo5kpVaBYzFJKHtCw/el1
kr9NK4FKZTN+WGsq/ddHMysIWNXEe0JvYN5faVpwmn6JBEPo1nYm0k81vQ3uZXb07xQaJBOpohmT
qiGFkDlazEIyYeiV2nuRQ+lohXQ0ffchN/MtTSdbCMVtlXROqas/ojp5cmPxnzsdl+FnF0PjNU3Q
U+9/0Qfz+6jJXzW/PnStvHIDLB2ZcFwnRBys3is/TKPWA1VFQf/FbbW9FUcPgPMBtsJPGqpDKrX/
/GoC7jERG+EpUzqcX+y1UUlaJ2nei+H7+wRmo1t5D7GxhkVautcmqSqw+yC7rhD8Xi3q6Hfq3ova
S42dpf4ju+nUNfr+9t22dGjicAgskzct3NPZodmGfqKgGeueMjP7pWow8WvJXUmGlmJM3EhwR6SV
V5zTspYTsbEq4SQP1MwVWN3xytN8IZ8E1fSfEH///CxPlppELQcNBkKr5zqa11ZrZ0l09GrrVS4a
Ry+NbVMNd3rP6SOsCSctbWkMfKbrGlHmq2JnFI6mFhi5e+qNeB/GP3IqivHwIxxX5nExDgUOrCMm
SvI8OcfdUGnEZIT5nw70819xbLEb45Oavt1eEwsgLrArIjISBmbelIpnrwAMoiyTnr9wYm/JTCkS
R6mAojVUNe+pUSJE6vB6RCCnro5g6qVt2vXmkU59sL39S+SFDAKxIQoHk0MN+KfZL8nUslN6qEin
oaZdKAf6uMk0q91oKXKQYSzFb0OHrD/avXib6Ua+KVs3POSBqHHIu/7vmltu30ce+MGqCMF7NPFB
ycfvZukBoaL7vNeiaEA5T/B2cd78CSztIWi1jyZq1KexkpttGwYJ1U4sFm8PbWGDM7KpsyLhzgXZ
6vIFpBY0D0Pc2k6CEQNaUHZebDhimh1vh7lW6uMRwIUz2ZhCFkXc6zJO5+VxFwu+cHLRRkxxku1V
ysCZYrwko7Yx6xRdHsEu0YpGDumgGs1Lq5kPA80PT0/vdK3ZCH55MPvuSTIrhA6DowT77PaPXDjC
8c7BpOKvtBTqD5e/MS61bshFSTgNzSdXBCwSb2WxoAOt7ZPh0+1YSysKlyWaPzBnyeqn33J2UuiR
Cug/iL2XIHftrPglmPrWjw5NcBgEeaOv2akszj8vBx1N08n0Yn4J83zHA1fuhFPXaxJWBxi8+JoC
2TMPgfuMYB+S2pKdkbLoo2uYNVxFI956tfvGE8FD41Jxd8lkEKu7sfurjyFG5Ina2p0h1HulaI0H
1G+8z7cnaWlxwsyZ7gT0OBDdvpykgntG7mKLA8B89VBgUiDJoMa2ux1l4TyTeLihKjKRU68ovrWp
FXqfppDyKhQESa0TlJYhZLtlIgFJQMvtdrylZcaDhLOEt+J0t16Oaoy9juwvE04C7ZqcWkpn/Ymj
57qAQi2uLLPlWDz9J5l5LobZMkP+MLGqjLEJU4LaYGeYNNsMGZtcEmwUFe3bQ1ta1YDA/y/c9Odn
qzpWMznXYoY2hprtSQcLPo5hfa1lJyhlKCT/vmE5VkD4Tk/v6e19GU5DnqyEUemeMII6Cl7w3rrK
oROCXVkFhzweV3Iuafr3Lis2gInB8ZCfkMoacyyPUYtKJU3UiqFSf8vGFi2+8aC1HPQ79q0f2egQ
b4RO34mJ9VkOi3cxaW1Nijm4ja991z0WeX50xWCl9rEw6xPIGREDznCoj1Piczbr+tDLYpBxO43u
vsXENi7uhbaxI98/9l6yAa678pkXVtVFwGnfngWUhrCNAC66J1NA9iqy7tOUcVvcUsOwHQVp5TMv
oB4IRwnpr2Ml//DsOwMFdNMINZzT0GoD7a/mSRnTvVi967hi28VGGbqD4rbHfFQPkZyEZF76yiGx
OMewaRUMcEgE5htpEGrfVLG1RSnCtVXhuekPbb7X65NlfYvTlXNvcZ3Bp6DKCbbiKpMrcwTiAH+x
rsV0q8bazpQevf53hpeuCzQ/MTeuvpLUqYvfdHIQgjQ0kXVnJ4XU4sTYZKV78vVPWQ+UUEeUsoaX
okq2UTtG/4ZHqqD6Nn8XNT3LbgEa5ujTV1K2EdJqE/0lspARjk+RIW4tr7Pp0D6Hpn7I+mNdlhuE
MzeVJtu9exQ6eROqWJ09BOLAAQgerj5lMVwH92BqzyEZutc9B8EPzT1q0Z0u/xCsb4N2NxZ3Ps3v
26eWtPRxWV4oMVGpZAJm6xmPYBI3mMknr3+v2l0ynFLkyQx/tKXxlz6kdiMdZb19EbTntAtB1/u8
WYedbPUgLnEhEUNkjdZ0a+SlLzL9JLSe/2oGz+4JV40HXUrgPekeEqP1tm++WaZrg7GHSajshhEy
pbTPwbrl74rMQYugrlp8F4Bjatq4U8OfXoUwKNiwsXdajGnUFPmySVX0jxs+Wpm6dYu1V/ACIIDf
q5HUsGonJP1sq9ZuYTRhqFl0pBo7DfOdz5IpvD9pN25l6V7ovqZqTfL8rc6fMiB/kbJree3J/kER
94ka8nRW7Cp51/TUdt0HSYgPMEdH40veHlr1VGVOZX3t1OPYv7d1fKenv5MC2mRgHnP/bmVZyNfH
/fTwtQD3UrpAV/DymDPNMa39ylXpekh26z8L1X0SPQylA6qDxOlrXXyowR1Vy2hVpHFacbObBkQ9
udrkx4rTzmxFqlXUIktdaKdQV5+s3j9oOkUL5CNuD3HhSTwB94FxTdWZK3cEA/SGlReldjLlECnU
x1r6Zx9j7svzCLO7qfeasa2qBni06nhaZYfKt9tDWNi71LHkCWGLEwDWHJcfyWoGpfXSQkciRX1S
+waoj/ka9vkX2ObbwfCOvVYlKxfS0tfhHYMKnQ5I+eo5aHRyJ7UhX6cNK47lyig/Zy2I0rRV1wiD
V6FYeqCvp8cndw+1kcvhhTpvpqBoYgfB1TL9qrf7sVlhc66FmLbB2W0u65nQtnkRO346tHfwXiiD
Nn58ymRzrU1ydaQxGhCD05MH/t4VrGD0sjT0sFFxxA6N864+iGFo2PC74adDwWq89HB7dVzl9lPA
CZdPVYYK1jxjk7pCQ0Akj5wo+ObriNf+KKsYKe7j7TBL44K8MenPIYENlu9yCj1kGJOmsSKHLlSJ
XXuyz80KsFn3i2z4qNXGn9vxlj4Z7B5g26QH1z3hYlQ6z7X0yKkGvbZFP/pSeeopl9V/rZ0yfYBA
eDByBNILna2+GFC2ZI1j5MTwD0vkV/JfRf3t9liuNvAsxmz5hV7gq6ErRg45/m+cab+Nin5Pn4tW
DU4GXvYMz3lN8WI5Jtoa8FUpB85vqZE63ZD1asRJHtiV/1nv8m2tvFO4U9sHs1orti9+LiQf/n+4
OfZJgFcMYUWJnK71tsmI1m5bbLy1RbG01mk94uoK6g19ntl11ZmDK6FlkTtRZfifVG/UvoWFj4jz
l8DlLLz91RaDAWairTvJ3s2LgIOWejEvL+heZbnNVGqcWXA3SRejx7xySS2Fwi6Zuhu6lTJt+svN
Fau5EuDqnjtNxTHRfR0yOCfjL7LI20NaWhR0cBV2FEfu1Vs50bImUhQhczAUkfZCJHobYdT2Zij9
1uXwMwnNo1ir9b9PJCcHTD3kdrnnrdkF2ZS9kjZhmTpYwoLiqD3h0YjKwbYyWdh6QyivxPurgnyR
WkxQxal5qE+Sd1eVJ22QAl1o/dTB5i6k4dSHwqajp7Ghs2ca+UvpC7sw65AXtl7rRNhhGXmKo0FD
ZaKKuuJF1qh05oEU4iUnN1+yESpaYyLcYMutl39mt0ujPZixckec3tZzVHLyNhEfc0ULtnmhi7s8
DUpb56/cuSkG83rVBA+eH7qbvuyil6rQ+bdyIUw3uYCJNSSPIsQ3tvTBjmYbXFa2Me97fYT9xEul
teO4j0l3Pevoi+L4WLaecEe72t0yh+EJJ61U2isdvDPJDT2bMpOLTUuRvHdmI53EQno3M/d7HghD
tYdpQ189iMRdJxhQLAyzQg0lMdQUIpf5R8Id96siiLJt9R5yKCTYX/Qcd8AYfokjSr4Vb0MdGoM7
+uVdKCmD7UuedI+KvfvDimQZHDcsio0QBfImVlPtPonxVdAreLMSaNjnpB+UbZdFHeZKicH0dOXK
9184i4C70KBCDI1CjT7tgrPbHluxeLLtSJ2o/Ejyd7d7dvN/P9EvQswOIjOS0FPWCZEHP3QluIut
g4kWf2/Rjvb2jb8GM1nYuGBM0NOiRTCJEMxuED8ZzVQWgtSBjGDXIyDhClBk0m7L9pT7v4Rw5WGw
NIXknKhfcttTVZvdiqWHWRruN6HTdcXObDpHagoA/Mbh9nm0FEYD30nJlic5tYfLL+U3ltxbfsfl
2475wcyqiuJG6O6gUIr/xaI4DzX7YoUbh1pfDJHDiF+MzodReTe2n26PZzrJ5gePRkOHat00a38r
EGcrL+8RlENmKnLguf0eBXQiXalbmbOFuwIvSDqWCByj5DQH+mq1mSaRpiaOh2h5ML5L0VPQ3bds
39tjWfg2lKP4KIDGKLjNXx1hNzalix+fEw+9jR8kLA46eyuF4oUg8PMANCLqh332PPdv/VpJjCFJ
nGT0EF1KT9CLjm4vv//zWAhDjw0AOyzOeSuC+w29czVIHF9pHMpndtfJx1wb9rfDTGto9vl5pk2Z
/yQxdtWx9sAnJorolRDEO1u2AMt34U6VEJk/6VDh3baz3XjlabOwHCbUr8iq44F4JThRqI0Uh7Gb
O1Y8fG7z3RCENK8FEz283e3RLSxuKoOcBZO4BfrosyRFbYpE1VFDdaqg/KNU3ItyulKiWxgMd+dk
tkKeoMJJujwPUPtq/Bruu9P51V0kdK/kevjvBEfS9JVvtTAa3k2qgowezakrfJEQlIkPJDtzVD2j
3Em/QLCGNY7h4ngm1SfU6xHtnifhidEIme5mjEctdmNVvVequm/qZOfmyb+vA+SfsajRWHxT6+Vy
6mTMCCI/YzxF2gbPfSV/CIEbvNSRhy2UgjL57cWwcCGRY3HQMYk0lOaLIauGtkdtIXO6OJWextrw
N3LUWkiSN8ZGamofsnZgvsdKIK91YBbODEKT2GGNyMkxf7GVVP8syw1yR6jehL7eGtmnGrL97fEt
LY/zILPF7gsjeGSNILoCC7H9FK12GBaHIRtTimJNzp2zCAbu2ejQjZnTtPqjNuT36FsDplsrtC9+
qLMw00DPrqSoJTNHeyKjuoJbZnsYSYP7vkGk7lmVvgf+9/9i3pD4gy6B0hkp2GW4FHnoTJQYVRfU
G1Actlx9vh1hcUBnEWbz5mYar4hKzBwpNY8WwnsSQiPADnrjRTVDO0jebsdb/E6AdkDVUD5H1eRy
RChGhJ6Im5gzyiGUr/HP0BWA1F1hJeWaNujs8uCq/U+cWcoV9EWWa0WTOYacDRhgtfpOqoZik/YN
sFSjFnDl6pJ/v3+5FadC1WSQdNUW0HoQJ3XJgzAEB9l+YDcarGkiL47rLMR0Rp4twDwZEwGNttzJ
Mny/NCdAy1DXf/vRbync3v5US6GmUhGvdWTw+Z/LUKmLFRTyF6nT+NZGzuInN8m2GG5UUO4wZEg0
deWUWFobpMlUJFDv4eSdfTMlFcRYHYzUkTMJn5SAVyVOddEa62MtzGxT9ZxFkm8wLkH+zbvVVopf
2lqKtDh3Z0OZbStKNkNRqiYxUPuqUP3SYidoC7tG1FZf82tfuhfP5212KAkevGMvZkAW30Ytv6KA
v23ljGtxJaFYOsaxnIWDAH8Igt8s6xflBF0TBEQdOdUeAFY9Kr6/EmLp4wCqUFDxwOT+qnZjePpA
gY81EFmZrQynUfjaWCvJylqM6c/P9pA26GrqSxofJ4A9NiJ63bb2qvLv0leZyF0yBtbINs0hYC2l
qULX+8SRepk+6Kms862S/MrWKLVLJ7g+GWNMaTK43Gkpno1G9XuvN/IscwQ8W/382IzvSnHf+u3W
ULytWq3d5X9zn/nRygea/INoZRjzgQHBigFcx5nTh9r4YAjauAmFUtmKvSQcQhMpAb1tX10RNdpc
1oYdij3hru0a0S4z3ImlQh82g6KUYKKFbBPIVnbvQl5cOb2WPjLaj4AvpvfwFUAU8dmuG2qLwyT9
Gsm5PepvcrNy3i9O/VmM2S4fgYF7icV+qKz83pA7lLPH10xW7osw38rAhGw1jFYwJYvjQmCDhE3F
1HBe3EQkDMpoQWYKP3pTtHd++5MuzH9xEk+iZv8bZHai9CjSG8NAsRb5xI0qBHahlXYVfrl9wSwO
xdJEHlwQca7QOIYgTVYJOtOXPaDychhlkl0UoG5HWTqKuZBp109VLB4nl/sjzAul6QYjc6wWOlPw
xc0OiVXaQ/HFj3/fDrU0IPY7kHXEWy06wJehjFSLjchVMqf24kfPlPdS590JvrkC35lmf74BeTJO
Dy00C615j8pw8UnU2zF1RDUHXCAKL4Jp/rw9lIXH9/TKghVJR5f/ZqeKlYUC/hICDar8T+cea93a
WAJSu+ldkPtbMAbFsLKwF87Li4jTZjs7x6KIfDFi4pwe8a1IeSo8gCs8JHXwHrfHtvCZIO9NuqAW
KL6rLYR+cCIGEc23WkDrONyX+AIn5spFtjgcZIOnhtuEcJstOyVJ/NHARM6RvTctyQ8ILIYV4mRZ
t/svRgOKG8EIENa4CV3OW1PyRM0aI3JU4Zuhg0Ax3+ri/XaMpcFMCTvMj0mzb/660jN8p81SnZrK
YG+RFMF4citGud0MK+tOX1jcdEURiKH2Q2vqr3bg2TIQwrody6aMHUsNqpdCb96LxE0zNBtCcFoY
M70g73sK4mAvOCEChUKs7TMuq43r58KxHiVMvCQx2ln1WNlFDpEm0sb0LXGH4NiNcvQnVvxib6E+
iwtLqdy3rTcczFEod1quVVsD+bAjOn2941Z5apdd1x8iQQ23fOXWgUfUPbUABjEP7uTfWVwLDzrI
SGB9lWL9EvNG7TdyajZbpWnk7TgW3Z9aDcuNkg/dRzmKwauXaOEvL8usY+YG0r2Gcv/WbOL2ANb6
NWxTCADe6B0DQR8PYuar+xp9j00r4IsoZ3heSS69szgK0g+MHCdhRMiunq5He7q/ax6S158dxhh/
jyocLWo+/eXS0qlPpWrF0nKH7GPUpF1dxt86X3pMMAC/vcKuiafA9Ki3TOBd3s5XSwyT7LGIpSZy
kskjvPIrLh3a1psyA8HQ1fde1j/0pfg+uOZjHI0HqLBvYhitPBuXRjwVaaeSz2RuMHuCiFFaigm8
ewdMp9MH4VFsyam1rDqaIMpvD/k6e5hG/J9Y8uXsan3m0uCiyduMJfbc9VYf76Kx3uflJ7OE4Lt2
UFzvLOLxuKImKKPHOj/Su6Y01Canb5607j73pMdW1g+3h7QYggccywaswVUBWopKqza1FvSEyD7w
Pio8eW9HWPpA4IOgX0MlIUGZHaueUMqZ1tJKQQHmFGPRKYWRawdG+KU0jZV7djEWJUDq9WD92ASX
H6gTZQtXZTd0Qsi6d0mJqGhpVP22Nfp061tFvlIFXJq9SRSbtwLZ0FWjVW8KPcxQRnfU3jP2HjzB
XSO73UrSep0P4fHF3Y3EGRwtcuPLUWWxpEZBk9IlSmVwx1+14qc57iUqch7QkNtfazGWgRocbRz2
tTaLVdWlXmu1H1EQSdovOo/ijUbSnMGmct0DamPGzxFV+5VNPH2Xy/yIEZ5FnW0si/tCcpOQ+93v
j9PBv9GVRtqIppKtjG8xEtwUkLdLQrYenhxRFXrAQrLvaQ9Yrfsk6yul6IUYLHPkHEwIDfCaZqtQ
HDIRhk8ROnmH+3gtfsuH+En2mpX0a+kApsfGmqAlSmVnftj3Q1KNMv4ZDqiy4TGWhc+WpCX7kgsL
+Cj3vdFnP0tB0570tmvppNcpou2x/pjDW16zr1zYCiwaEA7U8KgSzt+YqTAUZtergdMDamh7nIU7
9/X22lw4fkFlU4Oc3ojX5a2hK6ViEKzAiZWvuu5vY1E9+NVjEVpbCU/ffE1SZuk7kk5bk3gE2LJ5
jd/P9bhNjYTTxC0/JVr5jP3QEc3Et9vDWji04JKL3E8UaBaKaHBnmxoAjFO65dFrxXc/c+8sAL1B
o36/HWrxI6EAhXESUEOqhJcnSREbyJTlzCDKudl2EBSS9TC2VvbYWpRpwGcJYVK3ZVaZRuCMBjaZ
Yv+iZd7KQb8UYtIMJHul8Hj1EOXxGNY9vi9OOwr7FmE0eEsrwLhrbqICVAgEAAcvtASQ+pfDKPNq
iLG/9B1fKrZZYm2iStoICMtncX/SfQEyX9N/oHj/5Kn9a56vPeiW9jcdHugBYBAW2Kxs1bgemsJz
vEg+ae1LXv9MhQaFyy6yawjvoaId0lraYUC91z3pcyT9F1/y/BfMya69JrqFmvILKl19ETP3tQ2s
laN/eZSTdya5JMTBOW1QD5Aegq3gOUJipd9lA+nTfpDao2DWwiPajd5B1ciiM8MFxGSRuPsI04CE
BwEUKWW5u71DFvY82Sw10amvh/vJ7P7r8kwuxV7znVp6iZM3rfjwspV35jWFWDHhq/NCBy1IJ3mu
5p8hiM4llAYOe+Q3JbhfPlblUf1RF80egakHfMlflUhubL9Gv/z2+BY2DtplMIgxm+fxPr8zzKhJ
60poAwfdcncTKT1e63Gy1hdYizL9+dkJUIeqkuYdUVBks1Wq6M0qDWHhMmAgE7mSkrPOw/MyBKqd
mWVgT8gDt6jQ/h6E4DOuOOXDOPrRccil4WQhHbxVjH7t5bNwYAM0wLuNig6J37x+W6hjaKHsHjhC
0dzrfX0fm+MXuWtfvUH9V2OcaamchZpm4Wwi3Z5Wb1oRigaYa7eNnz/LaKFuTDH0/z1PZ1VARqAZ
NtGEZxPqBnCXrWYMnEE5xFn/bCqPUtxsimpNCGBp+s4DzZI9RRzVMjMJVMavLurYQvWpTnsgZGt1
76W9DLCZcvL/MwWdTR5VkVwKh9x3Gk3ytsbo5a+9p3WPegmA7Pa2WjzFgOVaEwSBPsi8yJsPeRXm
mJ06QyXg+5XSgOsjzB8Nt+5zgIWS7WNC0uvBllS+3WohjmN5JOofStes2VEtjnu6tTALobU+3xpR
GrYISpqeo/fmgxQjuNm6Wz9eeTkufkYDurdMOsFTwbpcmn6Spz4uVL4jZvUvM8wOw2h9RAUVnbpa
yXQXB4Q4HUQMcD7g/C9DTVJhWmeGviMBGt91xZCfGq3AXBD68Mr5uHSsTE/VCao7Ia1nl/4goFs+
BHxH1IT6UxXTFdCKF63Sh63XS/JT6RXqVimLYS3bmFb97AkEAxJ80VQUnAo4l2O0cAlDVbD36dGk
L7lvIRCv2XU82EMOcJ06V2zgrmEgArvBswLX2XLvDjgr3F7HSx+VLhFCdMDLUR6aNftztzRc2YwT
p28OWQezVcdMbrhTunBlwywGQkuF7gcHKEJUl8PlITmUmBIlTuy3h6p4QxvXluqvSF7dHtDS0sEg
ZRIIltif2uwM8ORIGFo88BwFqp9LXY7+vkAz4XaUpdGgx8H+x/9tIvPMRtNnJTa2XeLg6mSXGur+
/Y8QUa1U+H070OJwTFxDp0Nt8gK+DORS0S31ooqdRmpwJi2T50yp3xstWslRluIQA5YB70uSrNk2
CINesXoDTlI6VuReilfYipUdxqR6vT2gxYPzPNLsA1H+bUtL6mNHUoo9fgU2UhWPnYBVaKzdBYG+
1T1xj7XA51HX7DwOXtVM+nz7NyxlK9Pri9VIFcycV428KqwgIY6xgyjCO+C8F1RR97dD/H3+zrc3
2GX5b09rquldfjgJSah0CNLEsQrti1qMaGAE265geFG24WwDbqBWttH1jwo9h6i37pMsvAPGtr39
QxY/LPnSJMFDLWl+apvhKCcW2D8nk4t6WwkFug8mXFf/vyi0ULOkOjx11rgSZxs8SqIgaBo2eNdH
4ZdUC7w9uhteYrsNDNfbg5pW49XkAtKdAHFUTOe4lzJs9DaVPSDB+fjbyO8twIxJeq+M2q6r6t3t
YIszaFKtIjVD7WRecJYsr+5hTKWslhNwGxsT0dhYYy9dq8b//de5W7mI0HWYK7JCl8CwPalSp1bR
3rGy8aS55sEMQkws2r2KjlluDzZGuaq8lUfhCbUzbIz8Y4Un9MpRPZ0p89nVACdP/TdKPHNRQnT1
8g7MJqiiGDgRzpv1xlfGfC+Zqbk1jDZBZLlAHyi1XsHOrslTLX3biSENEQmh0KtiWoKYjJdKReqY
cX20Bul7kaGpMZDb7Xp8TWAxromFLH1gqj08+GnWqldPpFDs2sitAH4PwmOSVzgPvqnyj39fROCk
LYt0Bu8bfbpQzvJ6DA4FP8b8z0HO5VDUyaETpecxXlM1WspmoGljqoaGmEnd7DJM4EpkTJYFvFz6
biHR7nofYtXavvHW6IndSGt92qWTFP1lHrWU+qG0zq6nJDGR51TNyDEKOD+YjefFuLIaV0LMSxLU
OsbIM2lzp36d3A19ET/LvtetRFl8o6PqT4mMAgybfHYBsouGUixpK2lBYnwf3D44CoGQoOrXdsc+
cqNDm/jSHQLELg2NQN2nzRCvtU6WVqLBm4I9JwFTnd/CXgsruNZbbmFhRDsxfYsw/0vjfmWwSxuc
MucEV6Vye+VfFCsZJGcMv5xWfTTB6QN33rRU3jlSfOHRCnEsklbuw6WE6TzkbP17ZDhBZtEzrrkR
zKzfJOWdnFm20h5vb7TFi/c80uxDjmpN4yypaYT/D2lX1uSmzm1/EVWAGMQrttvuGXenO8MLldNJ
ECCBmBG//i5Sdc+xscpU8r3kpauyLSFt7WHttVL/UNT5oXC8XSeymy517waMMIUcum0UoyqB0X4u
Cm9bUONTF2crAb7u3KJ4jVAH3IGoHJDzq+gnPgQiB0RUzgg+NT5A4GxaWavOBCAmqKHhvdUoqVQg
ppQCDVmgvdgnGov4nvpQWb6+ozqfAi35+bUFdBuArfOF9CXowxXFwPAIqSSWvDkZ6gSPpfvQgpzT
N16uW9O5/1maxQFPLTocSxxDYk5JMwp02IgHmVTZBwfBg1uW88ckJ/cB79dCeV3ZFzig/yzOu3zi
mgOjcV0vQ7dNZc1jLwXbFGZ9B9lgIE9Edw+O1Ruj90KFGcSQ+g4E7to1thLth8QYLMVAC8qDyxDD
7QmG6awKbjR5sfnHhAHJ67uqcyzACv1rYPEuuG3eGlmNXU0FCLGhZXjbmfyDOGvge901BxAQ7UQI
A83jWud7yUcUApmBvl5iGlboTt2LBUlBkvPvTupu/2JNaJ+A5g5X7CJloQXzOxNU2EekgY++cj6l
jtj6pPhx3Yz2QJ6Yma/HyfHIR6qE12DrXC8OWWJDIxKovsTY5XkBOYib69a0H+rE2uJBtczCGF0H
i5q5eljLQsnAlO6tgIWuW4Hs4PmaOnhAwcFieTQwGo84vX4u/ZWeqNZr/LsQdznAKWtRt1ABgm8i
3cPILOggVdtauEdixc9+Mrw29hqiW3v4wHuIyVtMel+Q0kKZpwtKBmKIXtooLsT9bWK6h7EDeKgu
bq9/J+2pOLG18O4Vo+jxCtjy4yALKzZu29p56Cd6m8ML92pai7S0i3PRNkFxw8W/Cy8saCuVWQN7
x/o7DoCIVJvaN1B3+ItCwDycMwMKMe+0JB7zcw8gH4aIrg6+m8YLkR999n5977TeDoPqQPeB3wV1
y/PTVyaE98m8lFYkPyGlsSsN9+O6Cc3pQ2oP4nbw7aPsu0wQgZuITQNv+jzGe4vfYUOnqK3DanBf
mpE++oXxrjKoWVy3qomrzqzO3/DEVZTo33l+AqwBGlhPwI7d4axuHLcDh/b0yx6N7wbY6ku2BhfR
3GYQdKEziqlIyDou97OQ7tBzmmPSl97XMg/BGuyhY3h9bZrz5yC9/z0hDQzYcjoWUFloCmRo94PX
BgFcgpEJdlAp3shqDQ6sNQWcg4UqnjdP5J5vYypGWdkQfzv6M89UkWwb+5c5JuForzEZ6Y7JzJxJ
UX9F3L8kG4zzrDYL1qVoGJRHwr2D2WJkRwWY0ZDGzs7SfTY0K6df97Xw3bE0lJ4ui08TJz1KADI9
2hmPxsC+H5r6bVBr/kIX1gALCnQmEkEovCyRzoIOlQ9h8vFouLe5695I52m0N01NwRd51wefkvrL
BLpV4qw8yxrPCFoZpNHopyLbXca9ogjkkOVkAIaNh+7wwcm9MG6H4iCTFR+s+Xq+DX5PuBEkmRdE
1r7oSWEmyQCc/dHo7lUGhrvpm11HlfpsltXm+gXQfDdYQ1MCc+5wwcsCDRHQdOsN0h9FwB6NzIua
wn1L23533YzGOeJUAL6KGAqsxPYiUhsrd3KNvu2PnPehYu/BGopIs2tnBuZ1njipLKYi8acBSNny
kzmAvYO3OOlPnsl3tLiXxRoPgeY8nNlbOMU2btngemN/DAw/VDbSL7yN+AU3eRthwv767mk+ErBe
M3oOCH/QoSwWlwRQB6BV2R/J8GS1YltN74m9VpHQ+CewjaNfBOZoctluswVmfJza7o6xt+1LTF84
bjjXOBVdoz7QDPKAXBn9YPDVobhyMWCvci4sS9jtkTo9oGuQ/au+FPE/sf0+8Le8Dt/ZAamJH7Gf
Bt0w7waAFTc5XN/Ty+XirQaPzUySifqktfiAsgkYyp+sPTr4Ddy5zdhuaqGhsxIwXnw6PJ2gOcJS
0YwG+dB8bk/OpYfuvrCDFjJ/dWneQMagDMFv5zxIpNcrjuPijsHUTJAHeCUm5EAdf25KJZw5SSWN
KPU7tuusvrznhbHGU6ZbEOJQ0DwAGojq++IZ60WedwOyxyPtxiNgLff+QPZWw//0yGMxFJMFmOuf
GRiWZlKojYohteMIoVsU9MMT6plhULgr7u/iFMxmwNvuzog8+6JnIm3pG4IYcUTGGo5i2Lht+gRg
+mbKipUDp/s8mDb6ze6GCO6CzqbmTtznQXIsisJ85WbivLlxsDZjqrUCOM485oyS3/Ltd9BV9iqr
To6ZGuku6H1vOyVFvPvDy4NtC6AbA9kYD+3e5WsYWKnKW99NjoH9q1HflfwmzW9j8c8fWwEdBjDj
wMaAJWWJxeTQJ8hayhkARvP4waZtgcJxy22brcVmF6/HHGmeWJp39eSWdumUjyawKMcGWjCA4xx7
W2Wh2wOp5qY3me2/Cmn/uL66y5bhbBTFJ8DiZsr5ZU9X0slq7NpPju2YA+ATeDMUzpO7xjHc19Sw
h7BRMtukVoE5RxPCyOVMwc05GFU7ntb8T0Ph+edglhODECAWu4B+BFleCGY2ybEMgLstXjDVGRLn
Kwl+XV+3xoEANoM2M7BywC8vUz6rVbY1Qg7waHkxiNJTYe3BsZJsCpm2N9dNXWQu85JOTC2cb8up
F/RSJcdJgRJXqWJTThyMWsAg8XraTNBrnSYI1Pb1Srtee54oCu94UMEGsDy5IpPKHhzDiHIXXMNT
Kn8h0ZlzjGeAzt9BX/yNoge+8gG1G4tCP+pU0N1Cpnt+iMcqK8TgyOSYkmovBgmMfbWNob17fVM1
LnPWHnCAJgUf4QW0RJZEOJXHkiMHcnszqcZ6yhVklbpKKVArp3R/3Z7uI86lD6SBgDSifnq+rHJm
MvMm+BqoS4LWFoQVQImq8qnvHo1xl1W7wsIwYlWNazV33X6CifM33R2YAZYghQKDjjbjVnIkRbxn
Ks3DygNZsZP8xYbOPewZyAwNgSVkBoEAagp5wo4VpI+r5KPxHwMXIk+fru+j5mXAYv4zsyi1tIj5
jFEa2EdmQMmW59+harXynGq3bC46z9uF8v0CHsCpOZCeArLV0nY3+Y81WteiW4P4aVdyYmWRTFQV
7zqFBvaRlLWK8qnmtwVFC/v6fq2tZXHumtiaZK9irCUBpaiCrmxfIlRskU9fN6RfDtqacL2ogC1T
MAeDgEiP5u8/BsfBdPcWa1b8kW4tmAVF1wZoYPBEL9ZS5X42NUDKRhQRT2g1hdixQT37o22unADd
YtAzpd7vtSCjPL+tUJShDCwKccQT9gqiqUgl9opD0C4G8xnzpBf6+MvFsA7OwGjLOBK1CraNo34M
RCX3GABbE6XUuToEuf6MzZ/ZrRdXJp9R47ZkcdQ0HNz9du3uS0hPKjjXjccpXXmudAvDM48ON/rO
eIUXX6keeU+6Gp61Hm9aAWlI79Aj+79+2nRGgNvB2BAkdEB1sngTFaJtIOeS5Njlhb0RcVPtnNEb
Q7cr6O5/M7V4kHxl5G5cpsnRhKPxOQDwP83y9roN3XnDKzuLoUCiBCiv8/Mme+KKSXoYzg3MTdal
m3JN9Vl3CE4tLA6Bl9SWnYx4y6f8ZhysTTrJHVQeNmRc8QO6L4P7CV6COVe8eFiHzu0hW+0iF5HG
Np7sJ96+lekaJEcXmmBuBogmpL6I9uZfcRrqYgltmhYITQoJzQ+o2Hn7xIe+jlJGgwUytedpPwDz
MFCx0jzWrhBZA4igAZe8eFHzDNKvQ50bkfQ9YDNLM77jWUkOoon5yl3SfbWZ0Gfmr0LosGTEh36j
LHo5GZE7utvB/OJ4/TbNv+K4/Pl9QhpMUbFDIolhw8WTZ0/WiJkQUC0ozF0bk9rEE3kuhx/Xj/l8
yM7ASyCMP7WyePIGgOdN5Rg+MH3kXQTipoRMYBqUfJOIAdz+w8qqtPZAW4FeCQglLhAwlQnAd+2V
NIrd+CbowAze52Exo/UhmX1rt6gNXV+g5h4jvgMBD1gJAdxdDiO4vkEKxmoa+dnwXQVia6rq83UT
mtMHz4bB03lGB12FhXutcL9aOpV+5MePNnsFx09freChdNuGIdr5WULx9qLG38TDpLIiCyLPKLOw
4NaTwTDV0Tnis+vHPfKpNYbX33Wq5ck4NTlv7Ml9bmxSgZYjDaKhG/YGb/aJW+6YoE8DGkEWQ5c/
o3uWte9d3zyb07gbJH/xFHvIbH7rgvsXkwUrMcAl6ginFeONFhAi4PfDAVr8ppFNBOw08GRD8iqN
9DiIfJf14q6Np+3Yy58WmAbQAxm2hJGVm6Lxb7aLzAv+zccLt4zaR5iKMW4aRASgo73jxe2mtbnc
szrBVLOAELGEtiqmBdeoay5bE/Oq8T8DMwbr0BU5X3XGc0q92AgiCC85DxNy9MPYCPMxBWnpQ1+5
GdRlcvYAHm35IsAosGvRT7kFqOfn9XN+WV6dfwiUJnAOUWyH9zv/IaPnp21a53HkpWDNqPPGCZNJ
Qjc2U9Yh9fP+m6h4HnpD3D3XDasfihqzpwV4wz7FjV1CLAqE1rEcq72FzziGrDaqR4zP5V+u/1Dt
pzr5nYsL2VkSYPM0DiLUoxkYpKQKS7zlb63CTJdsPbYfGtPdBqxc+1Y6V3C6Q4tLY1Wgt6+6NI5a
kFhTdscxF2Hk2+vLm/+Ti5uJT47YBAy8QC+ef4bch7zmwJIgqolzE0BXfEzXcnH9Ov41sQSmDDLp
CkQLNBqm/F2g/WtBaWEYVoMGnR1wJSGuB9Mq6tnz30+cTDFQw/NaFkR98gKceViNzk3S/fzz/YJn
xuA1uqOXWlKZ3Tl8suDJCgj9kXym4X65bkF34EAghluBZAtCOYu32g+Kwq15QDED6oPfQ4ZZ8M3q
fgBLvsMh2/jp7ro97bYhQwFOBNIDF1OYWeDEcTaYQcSp4+4whi0RIdTAffkZX/O582VZnjYg5v61
tbj00KZMZG0NQTQ69KfLggdMvD06gYJ2kURzwz0ODTjOYzscSvMwyweq3o5G3/7zuGuetID/saDg
iDTm/KT0rAE5vVL4iGCJqUOHE/cDIgFAYcpcfExWtiYA//vZvlg4Bs8RIHnzDM4C9VMkaZtnYFWK
ms4fboGMeJ+kbW2AdeWPfc7LndnkaltXnvsGRUhyy8FkiSk6oFx7zPlHKeuLWZWpP7BJdHsHIkM3
DelmxdRg2ASt69wMOYu3ZV/ZD3CWZYgWGjtcPyi6uGFuu4HbcB6dWkY/WWuotp78OMpJtifewXUP
rlntoDGAobcVt6SJjPEu/2drviQnd9kaINKD7lccJaUvX6jF40OnEvaDsrLdyL5am2rQ1bltHzQm
dMYHzELz5wZpM1rAHzpxZKSJevXKNn9QPiheBzymG1Kz7/0Ue4+Gcv2I+gX9RxmmmYTCtPojWAvW
pl51PgDhGbBAIJREu3Px6Ey0zFq3YkbEjPJbFUPlSxa7tgRZJth3wlrIX2m8Bh7Q2kSx2wPEaX52
Fi+B39tFK1ts+WA8sHrbOZ9lJTZGj0j+e2X+MZMlnn9M9JooAyPHAlXi+X5LVHYSP8ZhIlM02R9Z
n4XU/pvHjaIH6EHvGFLOdPGCYm5L4q3J4oiN5BdN/WdU4VYOqs57npqY/35yUKthyGKRwISyngP3
Lhn2Thddv3drJuZ7eWIi6Uia+X4SR+j+3CVN/G0qzCffpCt5rzY0pLPcOuZPZue4OAAdPj4oB2Qc
1UXxxBwZVuCZ68fxFS9VG1YUj103iZ/dNG6Trtlwaa28fDoHc/IDvIWTHKVrACmGHyAK5CVJdT8W
7sNQkFeejFuIIK8VT3WxzzwACi5CYMUvGDryAICFEsJP0GjxbzgQ1cpbU+jSXSognJBgzIw7yFTP
v90EEk9Ip1CYSD2OiDYjb6is2Tem31p3SZe3B2Sb2bavACG7fmrmr7V8cTAQhhuGUALY5oVlwv1M
MIroseizLygPHZ2MbOUIhE5e7gIl7I3hT2HRrGHvdZ4bZVWUNTCHFlxMtTYtmYjfTait5qo/cIPA
aeEdwzi2YW7quKn/4i1HHIaRDRRSPBQMz3fYauG5sxRpXEo+JekvFjzx5FMt367vpu5oBlBFAdYJ
nQ4ISJxb8Xsr43ywaYSm4M6CIx7K56F8yyoRWtYKBZX2ImIQBVECRrBRBlt8unr0CZ7aOQI0k9sy
t7Z22t4BrvfWlMYLDYZ7yxEvVt5727K1v5jF2hiY7uic2l9EaXVDeItzRaO+lSGnb2LaB7Uf9v2T
hKgyG46D+nF9e39TfSxPKyax55FCZIQIrc/3N8YHTNuC08gwqxQKwDXwPUk5pS/QBXF+BLaIn62s
Rz4o05g9tr6a9k0dZyiR5B3kadmXXg05WOhI9ewhdd31MpueBYsxNcHZ5xIsTXuoI9SIM4dxBTyj
PRoA+c2gJIAZlvX3vgqg1O0nNHK76gYVsP0QQ+a13DsY4AMsPry+UzqfhacMuHvQjoNAefHesJJU
Vs8LGlUBuY3r5g3zCx/XTehu8KmJ+e8n701jQ4Os8lMaOTHEovgHwsGNE9+346frdnTvWoBYCzIp
njdX8M7tJB0IzMEsADuGn2245xr7OivGnQwMfnvdlPYbAcMAhgZ8IMBbzk1lpG8NlA9oZMvmUXbi
BgHWXc/Zy6T4bT+uEf1dDkIhusEcIIa3wPEBqqmFPdeoTTdta7j9TuU/Fapqm9KHVFQ4moOxt9rA
vpuQE0/opGKSoWqhq1nkKASHVYY5QdZI6PUSbq44Fu2Go+0JHJmLn+YuXCU3ysbrPRT+Jtu5AVfG
jSe39doQkc57ASePoV3UXTBMumwQybKwG2sKECdb47ObsR8EsyEeB0doaoBUGC1QXzQ7cA+9VAV5
KKc1kKWusIfWAXgykKSD9XupJ2X3+VjJ0kMZ2qOhTx4JzzZN+4opaTRI+5vKxUxt4W9Mf+XF1dyb
M7sLtznZYyINDp7F0lf/BKX6Ii16GCEcGLYkW+MW0nxLVM4A2sCULnAUy5nJqfYUphJQ0ZeJfHWh
7KxcswkbUxyu3xztopC3QthxZnZYxmSASoyl8lHTh1Sfd8syVYcTm+Kt4w/vwZh5KxfV1gRMQN2Y
mGOa+Sou+JqSyu78zhdwCsA9fnJdljxzu7NefEGsX+kUtNuZTv5zW4ESfSptuw5BlZU+osiIz9s3
Vn0ru5Q+0pQM2yz1k9uKmd1GGs0QytrpNklljmFb5/6GNfXwwNzJOo5OnYS9aJuNH8TBl6pAKIjM
jmM7U2t3fT91320WyUT/AOTKFyjZgEyJ8NqcRmkPhasKv36X+3/uWKEDhMlgNNPR7FnewBIPbVxh
YDyi0MdJgvFGVM9uQ1deIo1PndWGgNWYC9kXbKa1GXcQJ8koMrg6HJhziBPnCVDJG5anRmj5xspJ
1DqWGWc3yyugjbp8aCeaOg2YHefCmPGtT8mrl8r7MRdHNdlQ3RAMnj0OzdrYpZnzwoNi5aHXPL1Q
JfjP/nx0T97FvIhzMwU3TjS23V2fJ/et669MAOluG0CEM/0OoO4X5ApD0k61hVMexU1h3xmBXb+O
ZYepdS+nt4SNzsqeapcEFCYBTBLD8Usvktp971gMfQjLfHJzIPiSNcFlTSyJyBy4EWBGNDySNp3s
tqwQS3LzScTvNgg5QDBXQXNUlV+G6Z9ubQt1DgQtOsz7o4OrIZI0gtIcBR65IhM3SMwfbEPclYKO
IamhBNDmsbsz0G+5fq11G3lqdf77ydkI6oKJxkAZfRTWJ+hSfekkinDXbWi3EsTfYCcG1tRd0uUV
sZOlAhiQyJm6TR4PkB/KQmP6Ktpj57x0TbZV40ooqPNWNqgZQAcxSxYvS/dV2wzAlJo0SrLsn6Cz
XmszmEIWr3EJ63wJnmpM3UOpBfRW899Pts8VqSNzNOOjIZUfxJW3RZ+zjU+8n1aGHlgsHXN/fTO1
x2Tm5Jtn1Oai17lFiTQEZ7NH79iPR0CQW7UNYpruCMvExgSR7C5BFLFVTlytvACaOw5qDiirY3xh
znUW2R0g4gRkA4kf9f24BwVpOFrurhgBsF1xJpqPB5C+j0gMxW5EYwt/VaPHOkyZ7UaOO0QVyT8N
Rv2p5WvDA5f0KcBwo3yCyTR0LC6fGwNSG1ImgxNZkzCfxngKvtKCN2HrVP1MTM62/uDVD7TAq0dE
YQIsbAV7KDSle9pROIOaFPsq8MaHYFgdgdFtAsJ+IDmAV5qR7effGS2Nypz81omSgb4alXlwwS4P
Hvt4DaSvOcIQmZmBaxiKmifazw0JbmYy9gonIpDQhZHQBRqrxitvpXvfXlOf0h0i8EegeY8aC5oY
i0M0cegHCiWcyDYiuy62BFOB1Hmb7Nc/viZIFFBMBNvWDH1YXExKi8aBwrwb2cEr80Vom4+T+ZY7
D6Vx3xlfrxvTfSskJtAIA83kJTBTsrz0qoC7kZsM/caYkcFu2oG2qfL/AgGI3Ow/U4tYncamZ2MI
242y8dWRL5DXXXHW2uMwE0bPhb9Lj4aaXE+HOnCigVOA16hKt1ya6jbzLcj99K7/MANJVpya1mgw
B2OYqYRvWZxBT/COgkwMN960tzFPdrmzSx360BYvLFt5GjQOFGQJeNOB4SYOQOTn591FJl3kDXWj
wi5+OUxuCr+47Wvr3aHtdzUUn+LKXlMm1h0QhH6YMQPJJKwvTiPEJ9QQCJxGDPJuKhFZ9oH4xfb6
KdQ85ailoQCOJwDh7RIcWsSiSIbKdTBk+CT7NPTWdMI07zgMYJwRlXYMzF8Q2Flp7U+on0YduCaU
MEIj9bd986v3n/oCfaZkH4xfrq/Jnkvni/oa8g0kizOebp70Ov9aMu2aToBINYI0cvs8jT27S1nu
7R0LFIuuREHT8wCimLLJ3Ey919zXtGue6lLZG5ZnP6UvxyjHNLDHbkr0pBEoxv5eDg3g5gIchiHw
1Jjxvv6jtR9i5liZC2vWRanL6bMCTU34uKTKwkyglOZAyWPFiO7KzD3guZ6G2Gk5JGSb0IX3q86J
JvOzsnFT/SDsq3/sGn13q1+5n7oVoaMPei/ArjDHtTi/DWciMezUjQyZvtVQJefmGmhE9zCcmlg8
+oyNZms0sRPltT2FQW/cMA8OAIHALunFylXRlVqAUcDYO+bFCQAki2eIEIPHCZL4KGkSb1MqviVG
e8+yYjd05JvByWMqqp1dpO/dVKz0q7QrhStAoIYnFzd1caQnYVhDbcJ22dbbuh6bnYFxr6h0rOHG
5apacXg654Ms15wrLhC8oIuPJ12nbbmcfJSoLcjOk/2gbGAzxpUzooMK4MnAtCcqIKCdtBd2rAmS
Mk6GPeXC5S4UCzMRVZPynqEs7WRzAZzsK8PsIPpjOl+a2My2gSficPCZsalMwfcQMGY3fu4Pmxy4
z60DkrUvXl1nR9WNqH2VcX5XKkjsJBWwtQTszl9LzuLb67dX93mAbENIhBgLzM2LZl4GRB+zeEOj
oDKOLPZeY1ceEsBOM3ute7BmanEKfRIbLBcSsExRYvTM3U5UQq0cCZL65y8WhdAEjgJBykX1RhV9
BSQjKitd5t5VGPgz/V3Xuo9jYqwE77rnFUnev5bmNZ9kRCAvJuYIraSoab8XhRX2wQd1xi1mMELS
/Mj47vrCdJ7p1Nzi0NGYlWnhoP/CPRskXbODP1y3oL0+/y1oyXYLDGTvMwYLMngb3W9m6oQ+X+uO
6GAcIIv8d9uWtV9R1bRuFCDBpBnxUsk3x5m+ZLR+6MFkatL21aHVTxkbe2gL7SDe9FjaaywC+oXC
x+OZBchoWX3joFBsqT36qMwGT1nl75Mg+SqHP1amRtaFGYx/zcxf9OSAJDkjDmBMKMyCpiAP7A/H
Cm7Q3F85h9rVQBDnd5WPXIzqWsEobWp0fpQmn8v0m0x+8XSlLaG9vija/pZNRddkcfYy5hce69FA
Y8ajW2KixAUWJPtk80/XT6CugIhRgv8MLV6MXHYtRg9Ry45Vva2acUNpvGn65woSjrb6DE7TtvPD
Bgxdak3YWXu/EGK4c58Lp2LhogjHqHaS+NjG2P8qs/4zJH5WrrB+eWgJzFZcFOzJ+YlwGyYtwm0v
SsyvScLG0JBVu4H2AQ+9tAGQFxxavnoWpXHbQ0hrBBrz+gbrAlvkHhi4BoMc8BiLRcbSLHyIwfnR
YJuQQTR7+U9rOMXnsvWHFyMwu+/FlAy7TDVtmGbxtBIQaAsRuBAzkBFyVBfVTI6qvp0J6UfW6N2x
Mt+jbb9t425j2fWnwPf3iqkPmWQ/yNjcAn98zHh/R0WPQer+TnT01/XtmM/tMuYGkib4XVydIVXn
32MYkqnry9iLJqNLwoy1/UNSpiIys0a9NCxw9okt/6J3/1vGE1NGcD0XyDHMRxccODcvskF6BPYy
CWCL04VZ0b9M/WTulF3eJFZ3YONfoHcgsgEYDcCBIABfjlUmAU3NekJdqy2+tc4HGq0eGuJecFDu
ik/SjRPAFOidkT3N4+CLbMaM+TTxzvIin0shQ2GkdGupGljEtJHfJ1a94wnIQ7sym93ATH4HZkH+
MLiNPHZD39+2GVOHKiVyowzl7SruHa9/ep3XPPmBy+DHY5nh2R2+giLZXVsiVCuaUHp/PjCJD2zN
vXMPyeoyqeONY8aMwDeDWOZb48R3sVd+iUG9cn0xunMMn4LueQCiywuJA44ukmd4eNAC0BqIRgIE
r55qL/6wiuELqeUaZkrnK0/t2ef3xm8DtzVGC4H9ZG6hqv4UV2vVX+33AdITbw7AuOiHnZvoFUmV
Cwn3SOY09MrvnlVtbGd/fd907xqYJ3A8wccIvcSFO3RysIImaYOEQd6WEJcZi/pQZQZ4V9fgDdrl
YJYD68FQ68VQvZjaQQl3QOeZjB9SoRw4+a8oCa8saMXMkmYcXG/ZWNUwYzkqqpz0gCR3R7y1d1r7
/TEQ8rtlNAsJnH+ctMjHOsWEdmTF48+Elw82d1ZaedojPfN1zGRglzN+CRKFBBkR4vhAbPKJhGDH
lQzwDJrcORgzuX4QNPuGV5GgYAWhPzSm5l9zEqqBJcay5BzLC/7KiyG0e6R1a7i7NSOL4MZM8q7n
GUrsNhN7Z9qrHn3fYCWI13wagF2RlKLGiIh96XiFV1C7kcB2BGb/Bq42MOmzNSa/FRtL3xknGFas
J8AoxiJ+TVr1QPPp7foH0QQqmJT2EUEjXAI4cuFhKsgMS0sUXtTL8gaqc/d9M7yMhdj2BBhvOn0H
FPkr5n1W3i3NqYMnmDEpHvz2BbYhtTCr3UBzNxKDeYvMzwkxifVoqe6GsPZAJrkCHNa9k7PrASfc
LJGIltP5watYbnYGLb0oFvaLY3+W7CN58Pi0rXyPvcRmwu5azoBWCzrMJQsrEiK/iSGzuWMON793
uSlugUJb+8K6o4pmKW4DLjnEbBcX3K67Stpo1kS2d2/EX0coZxO2BqHXbjaUGl0ohcwI8EWMwDIC
RpwWs/0W0DEzmmo/mfxtKvx3fIU7tyUrV0N3poB6RdV9riZiROh8r1XlGhkCLDdquGjDxqPbdGq+
Aja4K37rQRo/LZq7wNOvRQGaZwYx73+GF7sZDAFyXVuhEA8eniHvNr0LXjT7Y6Dx9vq10d1MDCrj
5uMoYchqsUSvsdtedQOJHL+mmwZdzL0LiqUVASLdepDZ+ug7o096sZEW7QaL96UdSSQsI/FvqbBB
QGk0W3i3taM4e8VFjI5SDvCms5zU/OKcf7UM3d4RWFs7ahRJAEkAVTjxP1dd+RVsniTkHoSyamQN
1zdSd1ZmWm+Um4HwvWTeyZ1kdPKRoK0u7ytz2FEJrALJvoPlcNhA4fkLCQwSdhz8ttct6z4henkz
nMtHtXzpEQDdygFyT0hkdt0nJoL7fBIrXkd3u5FlQ6p3JtmEWvn5lhYpZAIYZSQqmgPojMLY2Hbs
6/Vl6D7bzJSLGumsF7B8hzCmgAptUDqosSClCq1BfAhoEYd24RW/bFBVHTiGGrdxCUKU65a1q4Pb
wnkBPvviLS/KxiXSNEhkNWP/TdJ6fKfQLt1Ke1jjOtSa+t0pQqsAs+ALD8YnT9m+UTlRnJePKRWH
3GJ3cZmtlF/0ZvCdgNKBLs/yCliZ35SjV6MDUj9W6q6Lv1Pr7S82DUyGiLYBtwBW4PxIUKNImzIL
SNSX9bvrDIcgjX9UHf3fzPzuVpzEWRMqs/FQeyQSkF7dljaUhRS0pJEasjXZYd3rglbZ/6/odx3y
xFRj5V1qqgSYh9Sr7BDphHEQfunsVNPlG1OgGTGQcS25130qoLRAJIIqFuKP+e8nVmWnUmcUJrr+
E/8yxNUT4WLngl3qzz/XqZlFduRZiWBuSZxIGaL6lKdOunWFML4Ok9WtmZqToKUDBtIT+StcBYRA
F0nSaJmCEJa4EaoaTtinTn/TZGmzqXyXd2GaZOWDmJS6KYuq3NIm9jZSGuOmAUshohoFmEDe5ocW
BIm7MbHcLhxMk++bbiw3dmk2dxSsX2HmtUM4+V1655XVMQM4+NnM6hz8NW58SAARujEx07hVZReK
XOId8Cy4rdr78FI6JGgjtOYLXj9oAw1DtxkYtNsNYdthWprfXMM0viDgs3cGU81Do0Y0KlHsBsLa
AXoUBTErzF2TvLpxYoVZytKtU/Ttbe2W6Y3Zx2vZuu75xF1GXQQdbPeifV1W6dg4LYAHgRlsCcF8
CqRhDAVAeb6mWKu7BEjU0an6rUm49MI8C6aM+/AcZd8+AIQUyTJOQEDlPhc9hUqLuzaipnu9kOCi
vgmAOZS4F+e/c9qk6QyHRMi1vvu+ukH28eeVm5kY6l8Ti7MfpEnc95zg9bKsrbLcl2C0DjUkM69f
Md0DNk+qI1sHPSnAWec3eSrz0Sg6n0SggnhvLXk31dPeEw7gBgwShJgMC3m+BjzQbB8YbdFThGVE
HsuCJKgqIf/rSRIpj24GmoZ1nK7EF5rTh+BiLj+DHAiSg4vrXI5xZ5QjJZFHg4/Ebs3Xjgi5E9Jw
ds5geSuxonZFqPaiQYEY7oJla2ibfux6oLt8ku1i291W/Uo0o13QiYX5F5y43AFadcHAYaFj8Uvh
BofOYPd1B4mgrvhjpRC8jIiZgIIE5AqnYtEyzT2FEN5GbKGy+Hviofk7DvIzHXGBr5+++Z4snC6a
2Dh7IP2FrswS9ADSpaHmcUyioZU/jdhiIZ0IC4Vd/5UlfGtcVtxZTECebx84UTsHYrBO5DTtu5Pl
OyoKNM7pSvL1WxphuaKZ0gbdFVALX4DRHXuq29Qb7KgdIeGmTKHuMXvl7ihtuihtXXdblJ0ZBs1E
XkjadJ9cc1QhwWsNCaY6A7mz51dIhFuDPkBDJT1k/0faefU4bjVh+hcRYA63pGJHqad70g0xycw5
89fvw9nF5xZFiGgvDBsGBpgST6xT9YZgEh8J3HYna3X/NTZ73enDynxQ8pLmgSmg4K3IkSN5bv6J
8Yzuk5ETQw0qzRmUwj/UrQuDADfMZCe7anrvRpRQbSOHeWL4qn7Ao6N8higU31ue62+G6DDWzbEE
N2l6GzPeAPDde3286RHzEpzeczepbt6HXqE+cmvwkk3yciPCynjxkWtzMkEs7yWz1c4g/b1/uCjN
rWaF1a4Mu3FXDmawS9usAv4odk7ecT02ehE4IIWMf4bMCLC9C2Vbzhtho6pVv1VcM95RQwpejEjw
DrFUx9u6FddslJa2FxW+iQWOfBkI38v1kXiqEuS8OE8IyNql9GKaj0n6PYpeby/4tTCzBNQdirFX
BsK0Umlr8otiPPUcsZLnr+yshSvRAo45iQiAieP5c/k98DFTww9y+RQijzYUyT5rpENuwjvJxsLO
XW1/+8OWDkB8AlEHxz8P3/rZjYiLb1BoqSJDma43vRY8VWG4UitdaqtNfp2IumPpyk0/iwFRrKqb
opJOQ6Brr25veVsjy8S3uC+7TZbr0WcM/vSNmKv5aysM3jHN5cEJ5cbdJAkpUOkH5VtaiNYj7J7g
7fYALA04tFyL8jpJFjfP5YCXY6t4XThKJ1+J9oGVmBtRbh5lt+ztME/u63K1ZLA05AipodwEoG5i
OV9GNBNwfULJ+1ZPaRYbP/1Idj7+TVDocGDEOx6I5ewSTQyrVgO8gU9Cfwqz75JnOjkt01G9a7o1
MdQlCBeOM/8Gm2UiZZf2A21bGUMAXLeEAXF5oZBdvkyTwcUP4k6r0/SQhUNOVQs0l6Tg43b7g5eG
lD7WxJ6TgF7O76NWV/PEkzMFsEvxT6O0z022ptOwtE4AIaHlDP8RRf/ZrI1FIvVYlMu8M9zDYG5y
0Thk6dtQngVxDZqxPKb043hNU91EweNyiWTtgKBOnCinXK63JMmvUHd2EC/39AwPUtM+h+jzqnri
OXSqV466Je4pYWnCozXJk16bTWhfV5EeZGSwShGVmI6o97Vv7mUu+RC55bGKNFuKcpCnpvBN7jXd
9i1vz0Ort5OJjXB7ZpeHAjwbnQ/oyle2irLfNP7I1XrSo7uSbrercQx6P0Ghblx01mQp2vj5YyD+
vB136cBXKSHDwYVAj/TC5QxIWWSpAlimkx42ut0FibqvBwm9HFGAZGvWa1IS0/KZ5x+8GRByVClI
sZ0u4xWJMZbpKMsUvbSNj8tG4olOG21vf9VSFFDrqHTR8b1mwA1ensi9m2in2v+Jn5KD3NVGGleu
lOmKmn8KPqbTJpEBds+HzshLzwfmqJ388M3Pt361RUs0Cjsn6FHlzeuNCZrh9nctzRbdQxFGA0f4
1a3JDRb0vdXyXSKv76CgZu4rh7ELvwlqvHKdLZ0172LNm5hgEsKBl7p2ikQJNaVgC1T99tf83WHz
EUQBY6qzouXBK+9yMVS9UcSJOVIc6lL9uU6Nzu7B5Wq2LIxNjjFP88tr8/QwuuJoJ4PuOUEX3kXa
Y6eoaAd0eDA4epFoTzjXwmyUW1d1eIeUhZ0NUnjS2kR5rqhDbuEGUg8JhmobtUpZ265Eps2Vq/8a
RMM/jn7LShyGKNgNva5/zUWY0F5iDY6mDtm2VQr5JW/D1vbkvOxsI3OfLE6HvMkdz9sL9T42xOaP
j77/WR6D37JWep/9VEq3WtujUp9jW2rGQ3xP0hDZ3Zh1O7kfW9vi7jqIbhiv7Oml1Q9xHWg+yQiF
89keS8LG6gq5pyw1epody30MimjYiIq/sgOWliOXkE4Je7KZn98VQk6yplGhP1kQz16UGHeFtnPD
H6Pnea9FOf4HxgFdFa4K/oGSNn80Q13WBknFQgSJC/yma7Pcdl2ZrbyRlr4Kzcep3QFH6arkQA6F
LD0Qj5PgQdgVVP8RFsBe9JoHqvWb21tgMRYVSlJ7riLO38sdoPQDajPUME9Ca5YOxYjkLpDccj/G
LZU4GUHN8+2AS2sD6BcS2BKfcFUICFup61O114D2mZuyEoAl6McQweDbYaade7mzJYr+QLrIgifB
+9l3SUJfd3EMJSFWPONoNTRpfNq3wwj+Oq7N/j7ou2ZT5p22vR14AdxHZNoOVFb4AVdHpKbHBSj4
UKPg3O4zUXW6QrDd0uA2q+qHBHsbdoZooylhOVKb/hTGj4vmEZkVQtnAmIp+8ytVVIQm7HT1JJb5
UeF2tbGg25Vp8sktPuz7Dm99UkWWafGA0Znro0JJ9tXEp7/TK50zWZ+HnrSzxjXP5+ur7iKMNSu4
BIkIg2nMVZCncW3sC81NUIOV0s+9n8onL5AjasFxHRzHLB/+MdLef1uZ1ut1yy8gkyZTgY92nfkm
YfF/KW+u/NrUn6E2AQuEAmTrXuIkw+Dg/msHFA5CLt9W2jW6bz+Fa7rGC8satDLMBs0EtanNqQ1Z
oSEXZaDZFHDzxMrP8SB8R8MRxykUStq1N/LCN8PFBEbCIkKwaX7cCWWqxXJUWPB63E3u7lMz33Wu
sLJVp+U426pcFpjTTW9jCKCzrWrWKaxUs0nOZtAeYSw7qnQK4jPZlSOOu5VpnP6yW8FmObfUdaog
1XVybrJfjLRdATlQisdg8O50GndeTHWtHfKpgmRXrbVGNlw6HcB+MZiI6VDfnbv09GqYZHmNJZBY
7DT3TTYftAIs9WGSnKn9Y65uteBRXROdXxziqXgtU3jjXp4m+l1tFIMlpZHxczmHwmOrj46bviJu
fxCRlem9FezMwqJhe4CgQpZdvUYelSXl5qA3mUCAzVKNaUfNHfbt9jwuBaEcOmVtyMLRwr78oDzQ
yiGEdXMGSrUJuzcTHhxp2+0gS6P2Psh0d74btcJMsLQf1BgVrcbJot9Vb5GA/QrCvW6ufM/iungf
a3Zmi4OF1VpALHMsaHSJW4EaJdxze0Df2m+GXW02P2Sv2HjWcBJiGlT/f986y4QNcLeWGurxeagC
J8Imoqwf8nLvFQc1XNmD1ykHsuyqahp4urAN5ldGHIA6kDslRs2FEqryVBpOJ+00fSXM9fPhIsz8
ykhiKZO49lkivmxbYWHX8soDZXERYvWGVD9N+aunZCALfuIXMmPWf68VNIvMn7K40jdZiAGlEibi
1CecwlyuQaUqMtiAcXxu09wxUN9Kx1fL/zCwYLLR/DfIbDeBVxVFoBjxOcueouB3L99la92ZpQVO
DEodyNFh0zUHnZcx+r1RkTMdPH+05mvm3tXefcrLpNF/6sa3WjwI4kb0t7fX9cKFyXVJIkb/hPR2
ripQm3lQuQMy1rw95OFoqMeq+1Fa+SYA31uNKw+fhTSFaFMiPTnJ4C91OVtUUqskNhhIVN0PUvpd
DT9bUIfz9reWfonDu9T9L8vjXcDZzPWD2dIkD+MzEtTbPP9RVccUZ8PbY7i0BqluanRyp0RAn52D
kZVP7cg2Omv9l9b/JmR/zHqlebcWYnb86BWMTRT/ovNYbT1LQq/7WAf/IZ2ZdER4WE3CVbQ+L2dH
0Qcp4VVSnFOz2kmDuMnN+0KuV0Zr4XjjaEMSC12niVozWwOt4OaAiKsSK9d2o6iHiH5MGfzGCOX2
rCzGsdBepoYITXme5ftCV/RZSllUtUq7HizbDJpN6g12JXy9HWlhciALccCB9INPOQfhKlqdhG4j
lucijTZ5+COgFFmn8sq4LRQgsfl6F2Y2cEWfyqZfd3yQlG/8MKRoloEmbB1P2UZDc0Ak1e4KxR4+
7uRxGXi2iYZSwGcDJfVzPEZOpz8lqmyn8vE/DKKKFw9yg1MWNh0d75IJo9A8PRuZrrLt79qg24/9
m1uuHOQLdx5ei7B4qdBNDi+zLALLZMXqDdZeFw1HS4s3NDhX0ru1ELOdymmqNIFFCBx3f4GO/C1T
ufrwUFH5mCqnMtCYK3rcGMhNYuZ+cR7C+FBWyZM8FDvVXEuK/z6WZm+BizizeY9jmVodNzgu0tFw
R6vwd9kaBgotifIQGYF0HJEhd5Q6MLaD1rl25BrmY60af5RW1M6FJ2oH1LHbt9GLMjsUUoRdCjXc
drrxR8jDBsL2oG1KMW/v1TGJj6Xq/Qkb3hajKrzqRaE6lYIzRtWbn4O25TQy1E+jGCp7oTCsA9qa
7uuYifKj6fnxZ1VKA0evLAT3tYGK/CDjSt4UqWMUrmtLpRg4odRYTmqN2cHX03JX+PjPVp6pHoak
GOkpa71DbdM7yABLNk2qZVCVA/81C6PqOCZYt/mdpH62VKyuQZMZr3FjVHsMdpovbZE2jqvrzdbz
S4s/tcRnH87ivSnl8DJNyftiiZ5OPxptV1ulL0SDb/pfL1TjbRZs/ewO2YnoDpS/BkrXwigkU9O7
KC7AccHVt3sjFG2tl4V9I2rVVimFxhlSGTh4XAALbNQ1M7GF3P5i7qcz79121L00HK2UuS/CP6m3
xb3GFqEW5d3Rt9bunYUchLfQX30ZduZVRcgzKkksQjc/y5Xs6MO5EL4oY2iDXTqG1oO0BhNd2KEU
1micoaS0gJTOLRX/AVXNzmFpbEIpeArrNdzhcghKlEBfDBDKs9FLxhgREiPKz10xtrtADYVdnYbm
5vY5sHDDIUuNdA3amVSX5oUBP5CERmygAnpVrW0CI8PPssYFInOFB54QK9GWVgRiH+BSQMmhBD77
JpUdG2CwQjS8lkb5ECE1WYtnNwkd7AFXjrjlYOCuKeJAOJsD9NUgVaq4jPNzWhzj+E0jC/EsmrpF
aVfmKtd+SmzmBx21wP9Fm6bz3WIXzN7DcYVoHUAS3x1tT9jU5jezOHv6pyL55iFI2iY/bs/e0qqn
wQZiBNw8UnGzso7kd0B2Ois7qykiDO2xbBLbVQWn7g9Bv0/00rkdbyFLoTaHB/x0/03S35cfObiy
MUqDm56r0dsKw0OPDL+81pxeCTIHftVeWTdCTxC/Eu9VLzx2gvRYuOPH0XmAJP79mLk6glTUfYaE
d3Y2sm9t9FyNvV3wOlpTDVSnnGq+MnixkNtTJ5+EA2eD5nuewPWSnRN1NA6uirNiQc3fSQuE/TWl
F/ajFggbGaVVultFYKOXkNh9oEt3tV7W57BOgoNSN8FDgnqb0/jieN+jmrod0d94qRMldPpcUZ1g
EKm2Y0e5kb06djJcPN76WrP2adCNtlwUXAFF/iOvgz9tk4b7rrearSCaycYrTM8pLa3YiBqSR/lA
aZfip4mMqJw6Em8xW5K7s+rWg52mpWlXSeuv8NUXRJkmkB9ijgDvqVrMz7s88hJPio30DAIPzFcS
+Pt8CJCKDnTwur07dE9SlJnbohG/hW2UoMKtn0U/jDeTga0tpalwBJfjb5LU/CSqarRRGi/cCPBB
71uveTPibK2gsyCwcfmbZ682SU4qTUq09AzaZ582wher9u/dQvpiCcGuVFonLQfbUvsDOJmH0AVm
Nq7lvEvXxPthm68uy40qHDHSszh+E4Q7BYPuj+95HiVoM/Leugbn6paZ1Dmp0Tkr0o02PubJS6N9
nJ/GX/0uyGwgs2YwTVAi6TnpvofNESGubVM8qH62A1208kELmJDLYLMhM61ElC1kFs/q8L0S7pHi
cSLhc9pPedJbZj2LWrar1H9a1HshH4Xe7vaALs4YmGzuXBQYYT5dngfjmJlqY+qcb8Zb1H6zjJUH
ytK9R+eCDiqMY/rDs0vB8mMP/RL+/tx8bsd7F+G5MPuMD0TfJitDuXT/gJynP0XmjvLUbCTVRlZS
NeL+MaaybeZtevHV6+6q4VdWHxLt+8rALTQWYDih8YhEKVzB+UlajEEEepaJi926tfUul1snxB/s
wG/Dm6EHQOBrME7GNPV3vWJWG1LFDmP1XofBIMQHSzAlGzmCYGd2iX+nYzi4izQzdsClx47g56pv
N2KRv1a51n2SdG65MLSMpwpl/hexKl6hl0Qo5dQ/tSFuXpM4MF5THcsSntX9sZcCwwm0Ki2Q9DWz
TeNZ3a8yCGsnFQt3P+guJt51m9llPqavidxVH4eOkAPAR8aXg7SUKtnl0qIHrdey0BRnQjmwd4f0
rbLeXDVbmffrJczaBdoD2Yy5QILwMk4WcH9lehyc1fgfL0lsy/vwS/4ywGwN98agl5aXBuch+KLn
/7Rl6YhrwMIFQvAUBBkH2MDAo+bIhiEc/FwoBJ8EoOVlQkMqOhT6Y5geG/ct4Vla45tqfW/8P43+
W7D+pMHBb3ZRWa0cCFPWdJkgTFhwzFrYrCYZ5GwXdWacjjWqP+fOT3dFLdoRjgem9qNRt41x1sVT
nL3c3knTcXoVka4jHUdUYKnaXs5fkwHCrjqFiOKdOdJ3sdsOIaivH45Ct1EV+QfWEATFyyii6ooR
7w5yxE4B0n1vhZ+M7pA0xUqif30K4d/5Ls4s9ZYUwWzTya0sFr5TnnEE6yxb2Ua3AhKe73K2kqlc
n6+X4WaPGNn0etnyCCcqX5Pw5Pr7IfmGCGyoDCvb7DoTnnjFvNd18CjXeGapLgMhTXuwxp6+ayLt
BZXbg5CtCTFefxBh6AzDZAatzTF+OU95qInjGNUSFhHpwU3qvVDmvyWknjt09oqqWVnui1+F7CP9
dUDDVw/bMe+HZMCn6JQI7Z0WuLaZirYo/rq9+K4XBe9vlGDgTXNAXW1uTSkQ1fDZPKXf34dF91IZ
ZczNMP7qXO0+HcdPpr92815vK2IiLz3N1QRAny14328tCAaxeBKT3LfHKMEW2fitFN2hVKK158v1
GUywSXmRKgQyGvPdhSvR4A1lI57S/rObfEtAgd0ewaV5eh9gtq2yQDLzMSCAOey7yYtbQAp8zZRu
OQjZpaGi1UW3/nLtyWaYjHptiadBTTfFWDuj8KJWm//wJfQLcGigcnuFK9EMuVAQ5xVPfhDoNvJ+
+h7UAKRYFC5WFvfirEzZF5hR3FbmFA56FrI3FibLTsw/+WH2SZPitVv+r4vX5fHN1APGoyoEquOq
/aGIXReh7sn36KGHeAqHnC8+FEX1JqBfYUij6nhl9QeSRW77fnBo9exAx8Su6MfpRb69PbpLnzxh
mUEKcNQziZdTKA6D0TauJp1CxU8OZq8lmyI31nSQFt5ak3Y7RyGlDjoy89qDL2ih5yuBeApw5pY+
pXq094Hlyk9ykD1MAAitdjdt3DvZ+Nx2K23opSMSSBI2uqikoPcyOyIpPmd5LI3jKeoxWLHpVpeO
JkTN557jedfKYnrUlKFduWmWzhMUZaWJxyWiITcrt6RUm6tGYgd2KcoL0ADGR60i581qrbkjxW9W
JLSW4qHDIPJqABtJzns5k8GAjGLpVeKpkvR9UpuHKj3G+i50Dx9fMe/jzDb9ACNNy4Zi+i736xiV
B6SVP98OsTRhgEjZ2uqkTjDP7YrI1UdLGkYgkNle88NHTXSRTG77x1jW7mFFRyt39eLYvQs4/fm7
+l/sS6FvigRMq69ae4d2+yYfXlv1441iDipKfbRYJ3DsnGYc5EHgaeO0JrrcgbSYw84Oo5+3R2/h
VH4fZK46BMqvNEKfIFkn9fC31W2eGA1csTUY5XKgybHQAMgECO5y1EK9d6NkusSs+lAJv936vuxe
b3/LwsSQPiGhQhqFVPF8UWcSLjKCII+Qhx7L6isyLZGvgSZ8uR1m4UsAaE4lPuB802l4+SUVBhND
pavjScFwL0i6x7p3t0W5ZsC+FAYvL66xv9bec/UsXbAizzdD3gS5vxPK9pSgIAt0fmWHLobh0NGR
t2Lc5sy9oTMoaDcdg9bK+0Fod1Fef0UjfQVasXSo6yrkW5APqJdQEbkcNZRzolJPPXaNZbm2KwuD
o8TBkRf2LqqU2kab8JB60lHPRyzvs1+lbFV2E3qfbk/ewmnBz2D2aBzBvZwftL3uD5RTwvEUoxPW
xf6ToCWfm1D/org+b7Dh6+1wC0AdSPWohHONo15xpX3VAk52AX+PJ60L5d2YS+HvprTaQ0DXb+MX
fbsdrDF2cAmNv5YNdMLMVTuaMgYkqds/ZWl3kPnTL+dAQYx1NgEeCsGiMP2SSSK1RKBmcC1YEZFj
hKfbkRawB3w0XvF/cdMTZedyrgeNNnAVa+NJ1rPm0feiL5HQYw0yRo2/j3VwUfij6ndiqVZODWN3
0wjGmgHTQq5C64LkDOwk8r9zbh1u4rmRNNJ46it/q5j5uVbWLJcWR/RdiOknvLsI0i5M00rByJnk
0tZ7DN2FTelFaEivFTIXnjgT9h2iEDCYSQDoMpIVknW1cjCcpDinBPY9iMVtIX1KPA+G9IvUnm9P
4EI4JpCJg5wscj1Mf/7+w5QKfnZak3MV1b6USwi87cYyX2WtRW2kcFrZ29yOuDBbpNIgwaVJg4Kk
6jJi1OaYL2hoRqbj74iyQaCs1Z0XI0zqimSvvBTnQCIpRfLQTDPjNMbfKuGPlX88o5q8Of73988W
Q140ku5bKSLLZut04rZCowUL13z4MGKEB/Xk7ggcSpoQMJcjVbiNnKomEp5ibX7xE/lguM2P25Ox
cCVchJittnCQRWwEBXTqLONb0UY7L20H+jL94cNxOIyQzOBfWozzmrIONTqtWo1lllPdDQvHLx+U
9vWjQRDmBU2q04vm+J0fe6OOJxGi8tKpAu5JiWqbydHe8/WVabm+VwiDLBL2n0DVwCteTotJMTgr
JejEQ4+zk7DTjXMiPdTRXhbfbn/Q9alzGWm20PxaF6OsJJLQf7KKu0SG1xqcs/jjtbbLOLNDPNdD
IcliSz5JeueoynNTxHZew0xJMZ3AWWP78c8i3ZmONxB4V7AO0wLQEyNkfcLyHf8OHy+px9aQbHlc
Sd+uDwK6Jf8GmuMWsyGPTXEK5Jrytm++l5Rhb3/K0lqgnDLRbycNynmq0wEYgk0FpyXHyWlUo9CW
w+5nXke7oI1+ymP39Xa8hS+acA9/YSoKlJrZzS4UaPc0Ut+fjM74HevJsTHWxBCuj4RJCIHMnec/
N/s8hKsOldQoGSUo76fpp1RbN220v/0ZC2kDIiY891GCmdLe+dEWx4obNy0Pqzx/HLRhF9FFEVMd
L+aj1zx62V3cJsc8+/DBPUmnoKUHMwdtTnO2zumGmn4v82qoIsvxx/ZXV6hbMVW/QydcSYyWRhGF
PihHlMGuFSVwwEkkDEzIta1D2v7ppCfB/3x7EBfWAjP0b4jp9Hh3dYfIeFGsKEiza2ETdcNjVUUr
HZvFEJSiqH/ST7gSPC+ERCoiISClDVv8Y7P6SRa7lRjTfX9Z92JSUOnBG4HnAovu8jMA2yljX/EZ
Qmch5xs/J4Xp6En7PYY7hcBMawdVsXIwTH/nLCYV8UkPkEaJjNnqZcycVrFcakJ9wp0b50yMOkIp
s9N6eCpC+cn0Ct2OJNVGbGOljbswoBBvQFHzooThe9Xs7P0y85u04egDY+i7DnoFt1fFwjMEmU+F
lipMEUDB82w4EwWKWoLfnBQweU22Eyv9URQOZQ1PazxItb9BQH/vmePO6td6uUvDykGoUzDk7TfH
Ow8KGE/LiJvTqINfmbCdcfHxtw3TxgcilofiwpXkOE7JeFBHvJGLxNzVrEqp0Y+KZ27GeGWRLJzt
NLh4RSGuS0N//n70gKl2SZK2p656mUwdovyHJ5D9u94uyL/dnrWF4wIZCyqR1LMnuPjsXFfVRFfT
mkmTfeOg93XmJGH2G92OlYN3KQ4kOgA5bLjJzvJy4XdRkLRpVTWnZohPvRec3aJ8Mcy1HtfS/kJF
X9YQPJR4es8/JwtiqQvc5iSmpyz8R22/eMpRah5yzTHD70a6uz1603adb2fmiAoKGT+Ix3lGJihl
ChS5wVM4tFMfYdtfyUhJYS0fWwCZTKLW/waatve7I9fqJjnCagqUPCm40app/zCO7kHR87dCaWzR
q5/VKNslYHccNf4dgu1lEpzbn7tQYOFnoM4zudxNuIBp5b77GZWYm2MtcoqkMhzIun7sgpT3veiU
mk47p97USfJFFKOHqk3xehOrQ2Aqr7d/xOKYswl5yYEyvcp88k6yyqwJWbGNaifxwWzPhgE5aQ3L
+nfpX00uMkHsDuTsr/KRFpG4XnDZGlpnQLpM77Ohf81xz6wiFB3EQd8koboJ0i9m7f3sETvLtMQg
l0ydUjR/wSjYyFn/1JjekyFF+1yJn41E2lbiGnxiaWtNWr1T6w6q8/wea1KPYkzAgMT6ISseIhAU
ZrRWKF64P5AboLyksdS5lKcf8W7mR4Q5XS2NhlMWBU5Bwk4L4fa8LmzdyVadCwTCyiQufhkBvriX
i0XXw5VUHANI7VCc6+GXor364k93uDeLT7cDLn7Su4Czu9jLMwsbCVLaQngQKtk214yJFs5xsiTI
rmDRSPzm0ryeXJuZUYjtSSnDr8Jo7eqxRgwOzH+UVZCWNX/lsbuwNd4H/Jv8vpskVQ2iOiilFu8W
COb9DvgnEiafxI9zv6b0738f9jcTeBenzyIYKzFxItN6FAfzrvRRvLbK3e0JWvsc+XJFlFInp2k3
tvgLR3YjP+nla9p+643t7TAL+4curg5+ZSroA5C/DJOhhQNwt+lPKh7mldzbMRWvauWeXVpslL+1
yRBF05GbuAyiq8P/W2wpyOMqesmyjxcHIGnSM0XpdwF6n5q1Jph+1p10DZkYNXA8fbAj40Ucsd5o
Vr5macgQ+yI/ATuH0uq0l98tgA5FRFVHj+PUjN/yCI3GB4Qebs/K0nHwLsScDExLFPK22XansQr2
ABv7GsyFU2b3cf6g6wG8spVlsLTa3gecpQ5lqkpVNBJQb38k8X0XPGTFt1haycOXR46+AEJWFNbm
NqWYyqnpSMv9JEAeGFKaiP7Eal2jNC6OHi1e3hhgQ6/YCkkeYPThld2pKMXuHrJS8ciWjh0XQ+t7
o0eoIWnE9mBUg3Xwo0FbOYiWvpI8AcdujPQAWE5j/W59VBm4IFow4knKvg1420rWJ4sW5u0VsvSW
n+QK0C6Y0D9XSjim2w1uPjYS79CDpxU2Mqhp8zDEvwZc7jL9h2qmthGsFXmXvg0avIjWD/+9ekll
ij/osTyKpxpApsPGjp96XW2fx1wQVr7w77tlloJMyAwoJ8ClAfNNv+X9OAp0fcSekojZDruqeg7E
M0/vXYbGsFZuaml0oKTYSlfZJRQYQdwZ4p0uoO61TVHNUaWfeYdB9S+xoe0eHYtizY9RWlpnMH4Y
j8lN8+rNZ+bWkJYKPf5R3bu14WSu9KwgnEV+Clr9QQ32erWhywlg9oemHqPiHLmxo/acsMoZtzC9
8Dd5vKZ8vuDzaqEVx/biRbogjVsZqRuZsShO6bKaPFiBacNWF4XunGQ/hTQ8Q4wroNMlxkOPlEj2
c/QTuiutnY/l3lWsuwYtMaH0tmb43DXh2awkx6u6lbNgeXoZvqmgC4lp/viqotRtU4npLWCdm749
jE9i/TIWxU4ii8xNHmPutlSPbvVLTR8S5S5PT36PmHCcou5XbstYdzSjB5Dt2qPAV4Xn21tsYa3T
DiIfm0okNDSmW+3d+nNLs0MTz6T7VOGrN2Sy9+ClSrHV02GtNrtQjeFhQc+flzolhPnTIvRaQSsr
piwXqvwhqpJh14ftcKcNbeUgJFS9mlGTv5SCJRxvf+Ri5L+Ic56/lFKnNf7uIzU50qSQFtWpM+VN
o4t4GjxVw1NaersO+OdYruzqq4tmIjshwcTKhLvO4r+MN4yC2omRRA0o06B/NpFv0whrHG10gwMA
+DXW7NUkzuLND2PUrKrO6upTN4kdQ8OzU9F/jHmornzYVb47BZqqWzzM2H5zvHhsyuA+u745SUWr
O5XumfcUkhXbFII3uYVOD7R3rSey8HEKT0FMc3iYMKazyat0JYa8P5YnY/Qxwi7ilzQfJUexXOnr
7WWyMG2Taha2JKSJ+BPP0kQz0emGBSmRXP1HWunPkGqPbhdv27hZE21d+CoVuAQNKy5K+qOzr0qD
UTK8QitOiXrOGtjOR9F4vf05KyHmbwUQRgbCRoSQhLvK8+xCeurWEGCLMRC6RFeTGi7X2OVKTyhl
+kHh5qcqQKex1ZJ2m0tx/JS4o/HxtUetGKQZTFBGbT47iZvzeNTD8mS1iZbYWS31yMkXMkRrcris
9uOD3ozBSl3/uiDy91ic+BGUc60rS1AkyJtA8fISqMddPZxy9z43ng3prcqeVWpd9dcoeHaLY7Km
PqQycheJwRRXJi0AssVqnL9ZxibuBkHOyhPMvegYCsboIHEhrDzJrzMsTYLQ8NfwlR12xcgpjKTv
O33MTl5Tv8aS/KWVJQdV6I0bRxu6HQjMNvlGKrTBsXxx5QVwvXrkv5rC1Fzp1rPxLleP5LZG1Itd
gpNTu4lEDxSqaNfNysK5HsmLKPN9oCpJhi4ATk1WKr51vDLdcY25Pv3Qy8m6DDHbBr6mQ8PopOSk
J+jBvzTo0IMX3qvNY+N9z/2T8eEGDVMFSID0lLcZAm2zsmQZZqquCFFy6qVNKRv26K+9L66P+ssI
06i+uzMTuW1p1SXJCU/kXR+zKBL/kIfGXtLdh2FIXm4fVguThGThxCug603OOzt7/aDRMYcaklOd
oSiiRE4krZU2pzGZTRJQYHIdjHIgI80vL9HNzC7se74ocu97K/jqjcmDqzWbKBHvhRoWtB7vVam5
8yVhK4290xc4R+n1SsZ1lYwwde9/xmxgFSOtrAxvwNOotZETBP2zlw3bKqv3BkQUkAZ/gnL8dnt0
r6lLf4NqXG8GiktXSN3MVytTqNoE+VusIa344FfBAyS8XSmH9whwbrUWRVN/sCVkmJRqdKI+pLIb
IikhOmIZbQvwZStnz8Lul5BJQnYJnVPIRbPd3zRWpY+yGJ8wH7bV4gTJbYMj8UqUha1JlEmPB1Uw
ZP5mC6s2MqEbDCM+pcHDYMJufPbDFz9F+beM7Lp7KT/s4z0NNckRmn4TbmzeoAD0IoxJGyanMn02
2gqJ0x3aIXbgP5aTtmEu8uyIDrfnd3Eo2TcilFvwcnP4pSBkYxvWHAdKcWji7SChvOmuvGVWYswR
D14WN0mt813+5DCPcekQfA/GNV2OhSg0SCdbWaAP0+vu8tgxRwoeemKkJy/90hdfouQtkt8+PFgX
Iaaf8O5kqye9WbEkhC8/ICt/ULUfQtisnDbXuSQgyXffMUvJs1YOJShF6amWvvwf0q5suW1d2X4R
qzgPryQleYqjmHYc5wWV6XAeQYIgv/4u+py7I0IsoeSdp1SpjCbQQKPRw1q9Wh6MEiDPyRTEuaTT
4N3UC2ZtJWmxNyfTMVPbmPPKqo72PAR5/tspSr+xEp8ke/BL7pzip9PikV6ZgTu2h8oGn315qEYS
zPVnYPAGBe589UEtZ99WHtoZ0I31G0ANg5E5vuflN1MOhkW99Tn9U1S3OghZ0v4ZqA772duhzdX3
9D/gR/Gr/LWgExpbK7wdw9bRwhhoXmDsOrjWb5V9zQHFk2dPk/qT433S1zpyDC9e8knVZDfXxlWC
o4AzuITlkWsQ9JsyrpOirJol6m/r9Y5ameS4bUtYut90+PBnKdXaAtWQbeXNUdc4qKBQ1ebtLu/R
jUtieZb/I0GYg2pbAzd1SABq3z2eXX5MDrgefTDSK8q484afH5CH3lywLeBBAkKo9SbScrVQVF2v
UY1RBk1cAM78qNr7ZiShrtzHVxdqAr0aph/1OYjGg19W8JcsPEzMfiT1kc/GvUnfilKGQr6pIoTh
0cEFEHkUUK0n1E9qD3yNGpvA+mYWP+tc4q9snG8L3WfLYwS4XmfxT6MYZrB561AQetDq4SnVvxYt
gkmyjnmZHEEx5gifJSUa5OBgpc5waId74j7OmeSds2wowYpgPgCGhzpwG79TRJ1YEa1MDS+uMR9A
gO+bcg6BLXjLqCu5jWVihH1dzU3ppgC7Oirk4Dag6KrCPps/IARzWDxJXIXYA2vdL31ZKjW95uhW
Xcg8tNP3/aHL0v3lM7MsvbhkyJCjcU8HDxigYdZiAPJIXDNP2yOxGz8fPrsJYP/uuglgybKn/NYu
sCAF/XuInp31sjk2MXJiFe1xckG0qwOJsUJSIWPeLcAbJP7p1slBTwocZQuoCWcl75OdtcyM8/bo
9i8q7LtlfGDdTgUsH3Cy1eYELG0zyVrU1Cuhy+617M0ET077pzEO12vIQtfwUg+6NGsIG6ElbCrj
KWmPsYEgej+qN2lBQuCMIZit33tz8nxZ3qaaHNB/IOQH/0WM9ip2Uqg1q1rQKf2q1F+aWuM1+1OL
f10Wc3Y5oGFooSLQNQRRUfYsHKK2R2mRBdjW46y5D06l+SAWo6SIRjIckkK5zwxX4s0g7ydudsiE
T4aABBB8kQ0Q/LLCHaa5wfyOeoYGRq2ztaCmQNKsbac8tCy2d0pRxUEykOqWTA7ghKaufnVLwu7H
bASszjB7d+BaS/dmGc8hg9sSVDk6NwyvyPbAK+xRU8Hwq8cCm1dOaNLiNY9HMAAltoJmCJeB/lMx
QFiR6RFrnHhHZ9qjObcbd+iaa+8KO5sD3mvMH/ikAT2D2f7cJ9UDwrHKTk/T4bHPSuetwFW3y0Cz
OfW9HiTYgE2+p4DzoG7vd0VU8wdtzJ+62rl9TXZzYt+6ThsUT8qtUoxfbEW/TZle7MC5Pu+amaEU
Q1Mb30E9VzDoVhmkalP4MyxJmCf4Xs4BKpSiYilwCzCkcjoAjr6ZVF/X8ahOypr66J0yDhma3AM2
jy+GovSh0hooPvFos6dsHjCjWA/SvrOCFrV5Bz2Ln/NqtvepMrvo7qRgZBrIGKha/MfpCx62U1Xs
lLqv/KY0FGQCE+L3Ken2CgO2us7xgzUoWUiTqfYnozP8pgHMGbdRbVOr3h9gKFV+W07mHt1pYLNy
zeR2zOB8dDExQyM3dB8tBGCYLbTp0IxFt1fNKfETPdUDbiVpoDKwYyhtaqFZfy5ummEmvmFhhpkN
zy+3iyKs8MnfLMdK7oaSgU1z8IZ9ahjKZ5R94XVB3Bl1RmmW+Epq8wP1+m6ncpvdezRpcLRsw8+y
2bzJpo7uEJtEtUpdZOmRtsaviVvqG9Ll/W2bgXonGUE2yfFKlLiB5zVbOBQwlA7C/DjvZzE61oIL
Sed2fnSm9tbt73XkE+KHtE4DQH+odbWn3Terexmzh3K4t7ks+HpmqZeKPgMJelTDgeZBTKggnFFx
RvXySJzjYKQ+QzP3ZUtzZtDWEt4xuE5MNXfrvugNxCpi/S4BzmWbJH6qGmENAqrLks4cA0GSYKrp
ZDBupJhLosxorrB3plXjaSIrctqcEBq6gNyNUO4Zw6qKJywIGRENyFBgoNc/Ov5Uq78HWXPnpmaQ
noSRdu2lkmZ9xZkkpnQGfvtxiKOsesTcJYp5x3hZOR/4Gw1INGiOg1FGhcZawozGNMJAVXJMaPdg
8dYHX/eXhr1Ry36wLMvPauVLYxv3TvbYOAdAqh560j9N7UFVwRuGnAYcPr+0Mxgf8qnsvDCjgJnD
s7FKQPbcpP485eEItIDcVn2Xvw3l71FT/dHkwYybrbprWLwb3MIH1l6cP8ajhbu18E3yHCMHTdrP
emL5Jj2kAPFsTOtJ41Ry+s7cr2UFlkobF9XOIF3V1ytQTQXiZBmvjrT5bfR9gOrTHZl/xmjGlFLs
be3OU1mCPp0+bmGVRkQlhgd9UP0J1njKZDo9v2JXExKu9UQxwfpUQwi1Xp0ioo4kCLi1KU8nsZyN
k8Os9lqKGxbjo6/SH9IfHn++/gyfChAc4qLidjdM2JODQ4Kmb5CFVEOq/Lws5ZxRc63494qFk3m0
XjmgQR/lv1mnmrvcVIDXi+OAW9U1dq5NmY+4APj4HLVEGFOxwPOKC7pGGe8O9ck/2rz8pSXuN4Ay
yzS4uU0WuAdUJADlUCzBL83GbRwPCxCTx7n80hhvnX5tFG6ZPEwXgozAazvzzst6TgYTSFfo40dA
iTS+6fW+VstKNTf3CgADcKvg+Yxk/Xqv9K055I6SVcfUTXYNvzXsSuJS6lumGBGOf0QI55cOMZ4g
Q1od8ZyxQ9rZ061LTdPvdGSAAOGcHAzAkY2VkgX93IyfwABc3ljTSEM968C5PGWuP2vJdydHIfJs
ofmvpQnAKIsYsD0p0Lmmlqc7uK32zhlRkcldMoXOaA6+58KuEc3JP3KAT2Yk+MgctEsppKMuHaHl
kX4eqCzWt2Uh0GGPKO97IF84YA7LC56jcPaYWT/6CQzL9a2qFxLFbKv+HyFiuowBM5QiQ4b8hJZr
iAmC8Sc2mUTIeVp12cfARUeh5MJcKHYLVHk9thNVymNO6vu0JGFuzrvZyJ7KVgstXuzA4HqXE9UJ
9JnvEhvvALPeXbYkm8f15BuETe4YQz+QBqxVRfvZTjKEzF9GZJYvC9lcTg9tOQtfuIHWt/VJIjHK
Sya7qo4WwesGt6FhXU0TvqzliQjBsJtFris566qjCueeA5aSOHc4vJKJbK7WiRQhEgV8D9Y3DBMB
j2AA4rKApR44tveXl2vTKpxIEba4N3c92LfrCihVr7mH0gvzzquf80RyF0rEiMmMyi1hUkAnfgQ6
xiOvdX+OM9/Uf3JDEleTqF8skMDOV9rRxHw6g2C1UkTYlV+Xl0yiGEswpClBXQZtMJdOa3Yst26y
LkXjgivB3tgWA0JYVDUhMC12wpQQs0BQVqj4/DTPMSgkn9ExfHkq22r5K2NZzZOr3c7H3iBzWx2Z
bvtZ/0lRnCAupp05yvJM23r5K0k4lmlvx82UYDZkfstU5bWf8ea8PBmZiGWyJ5OJHa+blAEi6mke
kfRrnvrakTjBy3E4ewZ4f6chPAMqbfIK04YMcOi+xN3RcMYdN98Q9WCpGXhZEhijpAx9S0eAEzLR
x+FstFiTChgcuY4dnWsHUhe+nj561S4uZHBy23KQjUCXHJJ+4uu28cbYsysX7jDCPMNQIj3PQOH6
0KSSKpQtPS3INf8vSFjD1lT6wWpsWGj1oXNoUE2yxsKto3MiQXxGk05Fn4MOCb3zS9Vfjfa+Y5KN
sHykuBFORQh3mZ5qZYPoFvZzvWclXODWe6B44w7KG/AMgnb4ff3mXircEe1cindcYXPPeJEyB8G+
I2OvFkiizUrS8Ln1vIOjg3ZPNEiiF0y4bjzWK0C3KetjpQHIxjqw5EfC8nDwflbgHLg8mc3FA2jI
8qAG8IIYUMVTtZ292i6PYGcPiREHRXOsqp8TGmmV8UbaXb25HcDfiAov5CfQLbk2DOYAorXU8spj
nU5+HT+pSuXXMnx0mRBhV+up6ynodEUZwtS9MEYfi8kKNJB4X166LQMEHx6ouCZaXs5w04heg6LD
KKtjMWX7HFHC+jdKrVDxUIMZvQyoVe2mnEiEbpqGE6HC5gOKYdfpLEfK2zsmUxlOcdgAUMIyZPWu
m4sIDEY0B6Jx5Kz7s/M8RtiyMXrt0aIILBzSQWJ9NucC5AAEozwAZ4lmjpt93TcqSscqvFmJ99C1
vZ+Wn133+bKiNq0cinFRgI2IlCNmxdV4ImhUHMpj02oP3JyeFXeS+Dqbq4XSbiTEgO5wBmcKvIjU
rBUUGTHvp5p9HcE4079ensXWdkMhJoBaUbUIVDvB11EStbDdGPfd1Ku3Nh1RUO+FnvZ1sv5Tjy9J
+2gN2Qc226lIY31aEcdT+gxNNcc0bh8YAE3tGQydrnbX8ezl8uy2FhAXK9Is2AzoxVxmf+oxAHuO
gUkWLnaKsHz7w6CGr1xdDonXAqqhkM0HcRhOrSDENehk0xpL6JL6i9rYt7GLJqXLEzlDHAVxIa5s
WFLU+qMUXowfcMWbPGNM+0/tqH3Wm3g/kfhZM6pDkf8oY0DpZsfCW17i2p2ifLWMN2Q5AKUOHDHJ
hywb4vReXD4EdSAIlwAuG8Bly5KfLGmR0lrjjjt8Iq33pVS9H31FBj9PiekPeXYAGs8tN82bMosP
Tqv+NBLU6luzPUgcW3Hfvn8GEpAG7kXwbIq1hy71WoQP8RlazPaoMj4waiZhP40vvEkQNs0RyXIB
eOYbsysrtnh/Y6zXAC2JJhB/AfXkLUQC6zWIAYgCtrqh+zQjnX0Aykt559AKJLBozndSclBs5StY
291PzUTvSGZ97wz2x4y73xofXliMaGrqkUh1U5DF6KX6SAA0ve+QGtiBZOMJ1fl6iJ78CgmqOQQC
9W1iAVef833tzHeGNz/CUgQOJWExpIi78Oow2P3yn95Hz+R9O9e1nzbOHxDqPVhMy0JwmWWBG6f7
ubEOKfKLLAcaMm3jvZqpt56OU64OUak7SaCgvCnWhjy8vG0EY/nOBYe1QHIFsXUgeQgXTAXKFBWc
xF20b/m3/EruvvfRAWSBM4jsLYpehROYIGE3Kg2hkTHtO/sTal96GU7m1gSAqgKcRHRvIkUkbPu4
VLy5Nao+mnioDkEvg3WSjS8skJtNYxoDViIyjKAAHsEgeWScj486VcT2ES9558sSvJesx6ymzKSR
tlcMFiIRFF7WsGBqoYNFwNLlB4Tec5dvdmLw5LUMAvhrT4Cv1flMFg/clIGaGjgQsIPAblyfO3NE
tE5PYhqN1QE0EIV+GGVFzYL38N9pgD4aYFTobz5zv7yYE2YqEFG7od2HahzOyi6X1RhuauNEiqDt
UudGN5hKF5Xmt8z47JW765UBVioUM4DJdKPZOK/LGZlWGk1jEyrGHsl0n8o81S1tnAgR2401ZnA6
FQ6NkubzbB08FlLt6fI8hHfEuzbQNgpog3dMPfHNQoA+x1mGU5GOodLvrC5ADYKZhWMSpo3khGxP
568s4YSo3E2Kriv7qEPhuA6AsP21XG/idMR7IyMtx78ah1x7AOEV4BpN7yBtz5BMxBb8q6bX0wGl
Z32UKHeeF6J2BXUYl/WytX9P9GILB5HbLboxAFIcueYeKWUqo6mTjb9M8cTJ6Abez4S2mAJ/5SRA
i+MHvn9pm8RzGJhvYi+QkiXoJ28NGpXZa7LPmq8fGB6pR5B7AADurJW842o2sFGjkcl9ow10yanY
XJ2T4YXVN/XZcGeO4VVd2aW3ylDur/9+JMXQbb/07Z31UBtw8XKDlkM0u5l/JEhiXx5/y8jCYwZ0
BOotzpt41QlcAKASHSKYYB/MGt4U6LpP00EiZ2OhkG0DxANQF1BZ6gl+gZJx4FSU/RTZ8W+UQ1U/
rp4GalxQmoZkOe5W0QftMnsCIInDI7UI2bify9t+PjBFMomNxVpKr/GUBSkx7m91fRZqUwWUeZ9O
0VAe6nkHmBpC7jJJcGhzpU6ECB6tmptMG9Vsilo8XV7q+QM392oS+noSKSNZbsXVFGX0dowDNKUY
xeED2jiZgmD2pibuLWaUmEL2a3F3HxQrSNmVMejFhK8mIpy9jCvT3NrQRkJvOIoWqORdI9O2YPnM
nmsx2qawUGibQuyMfZq9B0+G37Ktbuza5dkP7HdBSq0zMqlJPUUodNOQEZRV8srGX2Z5Yr/RN6Sl
KKaaIm0GDdhNVkjs98YVBy38/X4h4EcKtzQcrZuieN4Rbd8ChaDZX95OmyJACYUabiBEofR5PQXD
jcsCxZc8AiaM0ezG1Le13WURm6t0IkJYpdboeElRTxuV3SPAXOf26d+NL6xS0hm5lYyYgjcEDgtx
Hq4ff0FicFAT7i30tesl0miDasuxVyNtvKeqElDAEV+WsOH/oRQLhRl42WGjivu0tywUCiWZFnl0
N1Y3bnanx3eFuffITicSWVvawCMS9x5g0gD4KCi8TMcJnNWxHg2mimL9nd1l4eXZbJ3tUwmCvgFZ
wwjqbPVoHMP4MdtzULdJVLK1ax3gZAKfEOjNZ1fSCHic2a5NLVLLEDVDVX6TxTeXZ7G1ToCCxfsI
SC4onxfWySHE5LOVzFGtK36ZVz4wTD4gAdvpnWIHPdtn17bSJDMKcyKAB/hJn/m/rx8fb/gFAgE3
KjJv632L7g88nfpmilBDSwzUDX/gXJ+OL6xQX0xz1npwO4z40Kuo35Xsow0NAElQBWEC3qjA6BbW
JyvoPFjawKIR9celn8yS71++7yS8tdxxwIbAYx5xJPRhiKdONSY0eJstj9IyBPMtNZ80I7qsApkI
4Sh0XZo78QARoK1MgRiiob5Ccp5lIgTrh6p2cJzNEGEo+ym959TXGomILUUs9ZJIqMJw4B2x3khJ
OdeTBymRecjU0FWuPwfwLf8ZXiwcSnSnalQDw49fXfOxz6+/RFfDCz6fafclJwOGt/pdptxXTlCN
EluxYfFWIvT1Aql1zFQVr94o/tr1/lwj7Yy+xg8ch9NlMtZCZlA3ooS949HgoMAWtObZn8ubVaJm
EdIn1RLKnOU8mPy78rOo/vOB4R0Nxw7x5IVIfP39Cch9XVrzMULWshion5EPOK0oaP8rYZngiTum
m4BroBUkpE2g3xr57iMTWK5ogMksT6318OWkA6AtoWPUzG2gpmUge48uR/XMIAHU+n8CHOGctW7B
XBN9KZHrPBZgZUEAE1ADocL92pUwfm3oGr7eEqJGlgM3qHAoUuQVPK5qTVTp/vS7lpg92eiCIqyO
AxOHY/RmCAb4rR+wGKuvX2ziiaIVSttybjF+Owd96ceyB/WGTQVDD5hqYJWgDNFHIknJeqYRkOq5
b2n7oAPGMv959WaCCEDzovgCQP0i81WBhB3IbYsmKh6UGYWL19vU1fCCflUnM1KAbTSROvmMfWOD
7KW7pWIcAaSEcR8s7EJrFQyjqpmKYtTRZD569Eg6W3LpbBwGdMYgu410JmB2xR68aqIGswq9i9K6
vudptu8z6udW48fU3emNDHFtw4QDHxNHzwH8As6DcI3ioYVmz4R3EXOflJoEIJ8IBzVyriuGW3wO
ANbA41twvhbstPWyFanSxA2Im6P0P3Hn01+GTC8by4ZaFHSvL6BKqBQR9FKOLhCQ27KN8g4QEul+
AONwd6C179ivl3fwxiFZAOOBPQ2AP3RJCtYKuCAOH0ncRhaPXCRsiT9Yh8siNjYZWm7g/6FVA91w
YsILPZF2Pjt6E5luSNyDtHlIMr4Y2k97HUcEzdhR4X4yjZDyP5e/f2NTnX6/J5zChAFy145NEHT2
y/tdd8M8fyiZxMGRSRHupThh9RinBqSgbia5NfWQ9AGRwanJ1mr5/cTmIiLU/ncuTQJkBORsJRZL
NgvhZKSKTc3awCxmepeyndLexYo/yzatbBbC8SCE9GqrQooTH8oi0JvwssY3j9/fHSu2V3W0mW1W
YvwcPFXqg648peo+y0BZKjkal5cL0X1BHbVGSFbhCqzLXVIFPX3I33rZ22J7tRD6AMYo8AjFvJSW
2F47tl4ToQMUEPLSkpLt1fpnfFuYRJUYo211BDo3v87JPeAuq+Smju+laedNW4Vp/G8iorvjOaQb
BmY3EdPDHHCwqY++2Mua31bIXxHLXE/Oh0NjVoCJrYmodgCroOq9VGSXX8lp/X5/IC2PWCb6eMA0
LOxfAKAD7QhtLZGJgtP0SzYMgWQHL2ZbcEIRVfkrQZiHSyw9K2PYRKu79YYbsw6s5jlX9m2yi7X7
SdaasrnFTsQJ6UiDdd5gOyMOjO1Pjc+uLzhYgkR/pyPcUk0B7PgUlVdRmx9e+0lyCiWLJXpxCKbl
6qRhsRItNG2/Q63XH9D2OvVDHHwkcnc6FUO4TQonZagTwlQsPfE52J6TL5e38OYp+btWhnCRtIVm
UnuYmkgp9mhAtdTPnN1eFiFRt5hLysF7mWQDFqzuJv+JZVziNW6PbxpgR0KDDmzW+hRavPZAWL7c
It3NlB3RXfqR7/87vnBLMa2kQ1Vj/MnaW+ltKavL2FbB3/GF0+d4ePS5+fL98S6zgLrkx1dCqfzP
hAAoCyVKCwCnsESVoyWjA1TMiMbf7DpQ7Ps8319epe1Z/BUhWKmprdC/9e4aej7QbcYS5dAfUDRg
PS28XZdabxEygztl3QwZx2EAcSo/qI6kTGLLnJ+Ob6w3UguUDp66rIlsa19VPsn3urMru9fLC7Wo
UzS2p1IEXYCMLcm1AdZPV17b6ZCVyITtUy2cZXVdixm9JEjQiOMMVln3EARo6yQPSH6H7jidh6N6
dGU4abKlE/awxmMEJBltItT3TSlSPjcz/5TzD7ykTpdOuDiqQaXGVGADUIBOAXtwwgvnA1c6Smrf
Sx+RwxefB/VAYq4tBre7jW9UlNSi1U/Slrtlr05FCDZdqaZZB09sE7nlQesfXfMD9up0fGEbz7zn
Q5ZgfCcyZl97u7x9ZV8vbN8ByUvE23BhlDXQ3HeVzJpv2ZHTrxd2rZXYQwaY+yaK62OZf1XTJ0WG
Uy+bgrBZU0A8Vt2EbcSnfWwEY/TvVkhwP2qK2jUnxhYagIDRoxC1kwjYPmz/v0cRnF/bqbhpBiNe
7mxd+8JNEDvvefJZy77+m2kg5baWQnBfzHUJKUALcYwb40pa2fc76a+iAeC4Hl+zU2DBNHAL9Bbp
1VsQeXzg+w1j4WZfkDXEO292+7FnHCap5KE2o7npI5ZiAZNAK8YC63LmFmQAP0IRYqSVQdb5hX0A
FCxQfy7PYvM4wBCBohhpPQTe1qsE8NciJTOOg+rB4fRn8tpdWeT/X0WciBAUXTqMFIiw4574NZd+
/+fyBDYP28nogprJQvbOJ8RD+vip9bNcchZkwxvr9emUzmz1Cs6T4hwq40bqgG+etZPPF8wd6Q29
Sx0c5so+uPv67Yshe3DLNCzso7hhZWsvASmrCKbsEXGcWmYwthcJpcvgwAPSmPhkUace4WgLk0BM
Kh+DXPYO3pyCtYQEFw5ahM/XSjDGvi0oa+AhEzTb7G36bfpACQNq4FEDtTBeL61+axFVRvrKYmOJ
WK1244HxwqSSjbo1iVMJwkatyVxyb2BlNBv/ietHs701VBmS/5kiUBiICC3AIC0D1RjvcCUnAQNQ
SrWWArjRlz4H+sSrW9FrjZIgQLg99TLTNSWrmxc9I34+3mEKez4CfPXqc4fCQ4AxgL0WoJwIBQsq
B12Kw+pkrF+MuboFYlg+qBJvfGOtAB2HlAJ8MWRNxM5HV3HjJCNJ81IpQAFDu73MtJ4dbVA+o7MC
ZYdocEJSTDAdfc76GhUf9YuFC1T94odaeu0VCgk4cEvvJqoZ8DZdb1plyCvFI172kli3U1jXt1ea
VuSqgMOKQgaUKaEWVPBjqF0Osx3T+mVCFzJwUOJUspvOVQDOJjQ84BZ1kVwQEz58TJu+a5zmpbR9
EFS1spzbuQYAUQngaxQYuDgPIlCgklQZevP64QVssGqzt7sbUAG53dWzABvnEpPHqVM9VYw4WjBN
c0daoE11vRV6O62jZnitJtYiBEW7aqKMGkrqnq3kqeSRDL7qXA/r4QXTRJR8avsYwzcPmVn6RS6D
V98QgP4ZDwQ0CDGaoL1Zb1SzAhkH71v3mbB2Nz3G1NxdvUArAYJdAg/vwMBA5j7PgAGjbuxzST/p
+VbCCTuZgXAWOgPFiHaOGfCahgho+b+8Ej2yc321phdjgQIrgAUDv0rE6Jj4WE9oAC5f9EOb8NBU
r66AchHhRaIQLiWgSHGhrlVhTLo6d6OXv6CawndvmCqLopzdc+8C4Ezi4YD2TpGNzbYIyY1ByV+s
4jPSxJn2PR2iy9o+V8aCooybzraXJJ5o9yqq1WXusvylmvrQsoLaDHpAQ3myjs3zbbuWI5yLTCPF
5MWQQyzPb36kmedfnohMgKAMF8yWDZ0goOFkN3Ez0NJrgwHoEQD9BoyT5izoWcLByOPWmDRmj88o
xB3qNnRnWSnumb4hAWDd2C6LjUVv53pDla5Xc7cY+bM5hH0cxs5u7A5XLtNahIiQA2cgq+wMIrS9
YX32ZNVcZ9tJGF6wrllPnNgdMTzR7ob/APjOd5u7WpbGO9P1IgWmD1e2in4/sRqgsHJAHE6Qkt4p
auGPKFe6vEpb01g8JTx6YULO6gA4sLJoaszsefrC7FtGXsj0OiRX7ycdhVbwa9AUjuS5GGxvZ61T
k3bSI+sVjI6qJUEVO1+k9fDL7ycO7Dxq6FRsMLwx8l2nHpK+vXovQQJKGQwVFVeovBYMOcoY2qFO
dD1Kqc+cIJ/Da7WA8huoANYJMQc4aOsZoGqPxA28kmgqd317U9zT9gbNwZeFbCwTYogLsRsqZZBH
FSfRz1XlVYYV1WkSdPoX3h4vCzjfS/h6U0fwAR4aypWESOjcOR1vSWJHNPkystmvv3cItzfW82Ux
G/PABbH0AZkoVNfekUVP1G0Zs+PUhWJFzNvrSmBIZiEbXphFrnstXisYnqpfLLX38/naGBAAZwBc
sqTQ0CV1RmXTtV7aqYRYkd3V/m8nLyVH+ty2ovgQQZmFZhcMp6Kec48ASm0o7CjnLx1gmwdNCz3n
+iNtoTkbuxZshIsm1jvWK+e8UWpuRwBK9j0g3ca/r9Yy4B3ghCPOsaD0LGo60fKkV+CHHVsnMrX9
kISmrH1pQ814PWD1VQB+oHhMOHKVro5GMjZOVCI9jsf9LttdOwH0wQH4CcktCDmjtLEHry04miwi
g4S0Ctriaqu3Gv/sfiOweIVje5Gq3fd/inp/+fPPD7PhLVHE5Rzr4DcT1r/yRur0tkaisUx9kCc9
epw+Ouy7Y169XdeChJ1kdm7CbB2CsnhX3yl8J8P925oJOOIMXbeB9HRWXs8Bs8DitoifTa8KgNVv
my8x8zWqXm1fUSQIGfCcUCV4hvfVoyxJy8wmfp7NoCL3iSlxYM937DL+whkL9krgdQsLVTRcb+nQ
x894UufsJpMVj5+Pj1wiHHxQnOI8wBdfnzivzDyl8jQ36kNk5nqZnjeHdxcQoqWcEsS36+H7OG1a
pqdeFFfu3u69vcQiLX+/yiziWYKr85/xl21wYjBs8HvRCowW0TSjCTgkwyf1esu9FiHcoNZUlIaW
QwQY5ZTeb/RrYyeYAoCoEFpCbTqARfX1FHiaFx2fciVy6ROiD16VSs7ahg4QpUSzCTqxFzYEwWkl
DnO8RrFI5H7N0KqpJld3aKAEV4MDgGJivHxBXLGewQK06lhOTyJ6V5se8FCv5OAFydpawDLDEy13
JW9pRyiJtCw/xINzV7O9VYadHtp6f0MMV2IGt1bMRCkuwHfQgI8647W8gbdVl5aQlxVfjPrBlkQI
Nof3cOgQMzPQBiTcQmARShEbbQjaW98qb4+Sqg9oHMQrC7qZBqYNUeNjqtHWdisSdQxR6n2rX+3M
mOiTVpFyWqDnzh5yqTlMg009KzLAVKMFoEW4fA1tLRD44Ze4BkDSwVe1Xn+edPU4AHAq6mio/lJl
NSibw9sL3JeJMPtZtJI1/eC0Y25HGusDWu/HwpFMYMMswd6hfW+JY4EGXthATaOlDcqTsUDzHLZN
i5aZHRiKPrBKJ0IEw2SqZWGODEIApoNI1pcyvbZNA8fudBaCU9xklZvHMQQME/hCgDt+/Wt9LUA4
CCqt2yxdlgkV5aH3yfGud8eWOnQdhwxhabylhetHBbeGmRDHiIx6vgXN9G5uJA+HDU2vJAia1k02
kAUdISLK60TBfH4j2UobmxWdsiYeD6AVRDWhoGWdpuhQUIkdNcmD+dlk19siC290tOOiwh3RGSGr
W9qUcKZXdjRmX93PivF69R7Fcw1QQjpe0osVX5/kpNbqahygYUA8G9/T6efl4ZfVFa5/B9SoeJs7
8FnPbp7Y8MpibhQlsr/bFgs08M434PytPVnkfkPN4PpcUN894MciIrqex6x3qtLmsxeN8WtrWzuz
aW6K+Gpfz1wJERYrNtQ5ixchlfW53hcyKORlpwiLhR4TNIAs4HY2sJ3Wc8jHLp/TgXjRAl3meD9t
+4kUt8bXTLs6CwvsW2gbNdsgXjKA1LqWpNog/YFVhEvDpkMHr0/rjH1J9cNl7Z8fDTx5cTvAPQVq
2NlrDiQJ1lyzsn+ujN/lwWp+XT88upeXGByQqtA1uJ7FUMcO55VLnz1+dJNAq//l+IL1I81cGx3F
+LEbOC9Xw+N4NnrUASyzfD+8PsEwjd7MZ068+GVSbztrT6++G9CzjKXH2wFc3HD+1ovjlQTpOCft
ntmNY5c7gEbvrl39d/8FboypIdogRu4VfSIIA5Xts6ODw3unkqtf0uvxBR+jV2ObmCCnQ3V5/qn0
06qVCDi3TUhMI9YNXFEsD9yM9QolAL1QK1bQZzq+5aYRTArYTRG4L1tZIPH8HEDSQmavoRYVycvl
9xP32Ou6ZLSavn9O2KH1/FbWHCMbX7hFU8qU1OgxPgjWueOnv6/V9PrzhZ3KLXdwipH2z0ofB9b3
yZIV8m18P3LTC5gkCjcWVuX1+tgjbVriqv1zWSV+d6sBp+3qGaBJEC8G5CyxVcWSkLoCMdw80eI5
K7/1u4q9XT28g2PgLWE3KNgQ1n+23ckumyZ7HtyQoo1cYkbP7zagnp4ML6x/Giu4WWsMHxbW9/a2
Gv7l5wu3QVFSgygjxtdR6v2jcZP95eXZ+n7Lw91sL0AZiJas1TtNmj7PSp49F8nOnA4a2XEZf83G
DnINPKFt0JgAEkJsnDRZXQB3NMme1VEF19Rtx54vz+FcAAg5ETRE0A3pSrh56zmMlKDuTrGqZ5Z/
Ib7ZX+2lrodfxJ9YiCnNMxQ0YXhQT+0tDvxuDXjNoMr9d7MQNioOIK0RwqqeW7/OwlnGtrZsxLUD
s56FsFFnko/wVzF8YU6+ZX5VdtPwDVy3V59mxElcwLLBz0MLq9j7i5Q4ipbTgj93NRgSC5D8XYsD
BigLxIhR/4bQwnn6rS5sxxp0PjzbgCD9UujR1VoAUgZC6MAxg7sqPnqoAuQ6VqojiC4e6tILkri6
Xs+Lp4rEGAh9kAYQTnRaJd3/kfadPXIywda/CIkcvjJM2GB7YdZe21+QIzRNzvDr39N7dd9naNC0
8LVlraWVquhUXV116tQ0Nc70SshjdI6d3eEFEBzciOccrzgZozjqIV4137rs1Tzumx/E5VWAAoDC
AJk9PGLOddFT+NlZpc2vlfLwkiqXvdIhGZTJ7xkM5A85J76zrRnkzmQI4q+FfYwqARaNPwO44hfi
OWMXA6WUoFPKEGgTSF3ar6ruKcUp3huU5NVw9ojKca1EBtT0+qFExypRp3De3vHyOYME1zVyGgL5
uYNEw/TUpAL/lL8UoACYD+xOwFc2+n0oIY3lfhz6QKleFcezZRwDf/dK36rgczGRFku0RgQmUFS3
rg47e4GjTQVGAEuEJsDguERGZmmzE0frKqplfdDJZzt/dvaG5pl8ZIoQH2SpGMABlvI7qVaKlsR9
gCAM6qQSd//0IAf2jpgEfyM806V8NSKprYEHIEjQIoA41M1+3Z9/ZmVurwMMABFUPPsYUTFS3NwE
taRv0I9ibAKjfJBCAEzRffUBtwGVXu8r2tisaFfMir3gfq1p0IEoSXGi0YiSmG4YeYrgchaJ584C
WqOB36iE+CF9k4bv+l7M9fs83Xw+dyvTifT5MEC+LH9T6iAJ7s/OxkkDvgPBKQTpEIh578F841tk
WqYhCJmhmXx1Uvrf6FdYdCJunQ2rt9DB7aXCQDsL9FfuAiX2QrRlTo9OhQ67Akd4YyHAhYItawJq
irQSdyKSpB2dScUUqb6lHHfzxmAd0MDCZghcZJQc/pUwk9Ywx1qtg/Ykha9OKViHra+3WdEpIuYo
kuB91FhVskpvqjpI+4OResZwuL/OW/IR0YY5hcWAW8Rd+tnQW3LV0ybQyVNy6bKH/5t47tIPk8Yo
tAbiJ+PVyN4qQaJw4+sZpJ6Fv5AQgd1bWqMpI1JLJLkJas2zk2NkCV77Avl8gLBqpJzEIeQP1NND
dxAY040DgEQC0rQAioMrmI+javaYkqyU8oCOl44+RCU6ZfmTiJ17YxAsXcFIb/AWsXig+2znZTSg
HVNQkmfFPlERenjDVCzkc2tc9RL84QLyk8pXnQ9V8tGmgokSDYFbZ61CG3WNQIWMZuqfzNq7v0vX
dw74mnGbAUMPk7dqIIUmrmrcmtoYEN1V9W8IbcrqMYp/zr/v61kPA3pwtcFOaBp7Fi63azuTzDLA
rBwUyYUcab3bSUX5NRhpAXgH+RMcpKX4Rq0IupY2czB2f+NLvRfGA34IwAoVmDiAF7CXOFMx9kZP
5cjpgwY8Adpbvjul/T8KULmCjDm8+JWl7nvAWI10CIbmt2r93tlMlHUIwxpjaoCGBdiJF1+DozSr
pAk+fBQe6Bl17AJbuj4IUIDZxzMQTeKQv1jO/2DRCFn5agwMarhRHdjyNcz2QoYxCtDGsuwUaKVg
8bicRQp8YWKhmX3QgkEMPU5awTN2bZNAu8SYxXEQGE0mt0fnLo0ByMvMwHhu5C92mR6pUxwN5e3+
UXhnYFz6edCD9jMIosLLwN2znKw51MM2rogV1HGg/EKpsqSf6r/99BulOJeoEDwcNk4etLE6H+Tc
1kmFIY/x+pygrYtR1B0UaNN7fzwbCjAYBOYRkLQQ1+bWfo4cu5DHvA1SxXQ/oMPOP8lHuArRMPRc
5u/pHvwcdRy3bQA4yEE9gn1GsHmZceDWg6VTEXFTgagHfmG5HmMhWwQw6DYwYzRfJ59a8qkpnuzP
aMdDRSypm5N1o4vbY3kmxU4XQpdU4I1FDlK1FwyAU4J6DcAMUG0Cxl2esmys0wwuX41n0I/WPEfW
ef9qw52EOXEAOUTFxnKyoqGNpSihzHN1O+toNrv9Gnz+jXxuggolno0uTLogn5/Qczq1BPnh9ywX
v9pA7yC+Dc9g3XLG6KVhBotwFzhgkc31o5xcGn9CPWIrv5npwUkf8vSx/FlVh3I6DKGXZNd6/gAX
FHjj+1OpsIN+71OYQbp5aRSF43SqpHXBZJVuJX3spe8T+Z5IH2nKWDKMNpjjTyp5va92w1Zjp6N8
BCAC+F8Wd1dGWqnVGY1xXr8235H+QJLivoKtPY78Il4ewPyzvb4c1jAmeaWWcx2gtZhUnqW9IAjs
cPSIhGeFcBd8Fx6D1yghyeLJaoOwCN3R8uJ6L8IMGtg9j4cTcAQM1bQcQT22Ya+VeNmQL8rP+cfe
6WEZZHBnwZQBTsMDIGgG2PMc9jSw6KmJLpHIHq/XdyGfb/0wZpMZGVNDg8k+1MXDqJ4tUeB6vcJQ
gQIhhvFDNpb33iNttJSsnmjQ/07sk6MIbMDmCG7EczamQc2Nk84DZkhx+9wdUIG0l9gRhZEoE8HS
IuSCvCWfgtLVXlcTvcIISi8KPRB6huGFhm7Z735HLRVxZ7xTjSrXSyjSFd8uPzQP+zcTGsYAi4oK
G0SBOZ9oHOq+Utv0fTN19CTi8WRHdWmh8PUmen8hC4XII79X66EFIsyoaSChwZhxlj5qP0Dbkouo
YbYWHOYIDirohhHr51wIk+hVmepWEqBPmuV4KjoM96f7E7U5kv9U8LTYSaFkam+aSRDlR6x2ofo2
OfThMRUaj7UbiTm70cS5d0k4hQOo/pLAUdw2OaX9aQKpUie4x7aO4K0W7ozUZVPZeW8nQUvcYXDR
HfD+fG2OAmXoKOtFzBa9EJcmkMr2IMlmTINwPmiK24xunj0YRXBfy9YoUC/ESGLRiG/VOE1XaKdN
RpkHloYCwFO/PyyP/cmouXA2APHkKzJJqlPbTPB6VsNjbZ1sUVfSje9nOXgLt5AGyDMf01azBomF
pMkCNf71w0h+7p6dhXSm/cY/IHNdA/JSZ0GsvlAr2J83wjfffDx3y2kjQkg1fIHAmd+co5l+vv/1
G4cadSOo3AGBLgLnPAH6AG6PaGqbJDA6WPFXyXjdCwmCEV9o4AYwI/WuNhXToB8z/Ti83R/A1uJi
76gGYvIAvvA57GSimTHOcRLUySl0ERe5L349P6y8CU9AhmdCEJU7YWbT5GYewehp9SUuH+biSRYV
Xm54mNCBJD+cJKCDwe+23EG4fDoUPcMWtV+TDv1Nvbw6j+3JPg3WoXkjxFX3R7aXGjm7pI3D3A4j
NPasesErp4uFxqoi4s710uhIBiOR9E4IDEzeclySXhddTKQU91LsKuFLGHv3F2dTARqqa0Czo6cZ
X4w+h4Nj62B+DqTyMXQkz867830N6wsJQwDUFTsLAVC06V0OYbQmFQ1RzDToWi/V04OdPJft45yQ
g0P2DwbAQrzQWX4JsFtOlRPN6LonDVFQfKy1Y2kJrtaNuQJOBR3rEF1AIID3lqWkSqayl+Mgbx6K
Q0l3uzjoDoCiJ6T2WM0NX6SX6zNRZHC7B9XwI0XFisDIbhzDhXh2Ed4YWdAQlXFTQjwlhzBxDok5
eOZe8hhgkVG0Bey5gSAGYjFsM9woQaqpD+2mL66y7hV56U157BnJpVV3ewVLPdzbTh9pmUkd9Fj1
dSjdafh9f9Oul9oGYptddGDaQQiAG4djZikixpRc21+m+TS3Andg7XTgZcTCSNiqDOPJbdQusQa5
Rw4UUWL7mylPp+RFiuuzqVXf7o9jvehQBHcDVWjYseB7W65HVFF7IlkXBo30knenaD6Z+10DPDBQ
4WYhmov4Oj8WtdAcNJWWoms0HsufhQg3sbESC/GcndVzvSpUB+Kl6s3+WbaCqOHaOqGADvFCGzB6
vOH53F5eN7laq016BcWOpoEL/auTXk3ihfuNB7DOgAOw6D3Ohs6Nw0CazBqMNruWaEpkmJJr7W1b
h7OHQgD4ITDniPoY3AHvdY2YnW7n10+ot3ZHEPrc30sbK7GQz52J0kHr37QM86s+H/Xhkg+CpRDJ
58400ogDkOn4fnW80PFkC9yQDfFI/cAL0QCuAuyQcxHAOJnXmVKmV8lxi197GeIx+Qvp3ImmemMX
mZmnV0A9wZHa6LsvB8gH+J+VJanIE3OT31cDZt4h6XUG7CbxJhEUecNQLORzk68pYUtTI06vln6s
+9M8HzIR1YpIBecHjrM0tGi1nl5VtKhDi2L7rOxlm0J5OOgSmP/HmlPD8C3NXdfFqaaWFWap9s3q
oRp2ewBL+WyIN9ebYYxRMY1Feg3nC0jLhEHn9RQt5XNHuIiSau4c7NEo80rN652P6V6qRkwRjAO7
fNC+DBB3biPloTFoE2AhAR67iL0Woh5762MG+XhLo2AF/EZwZJZTZMVRkUVZZAZq/bG8mCJ42Prm
hC8MBCbqw1HAgJO8FJ9WaTcqXTgFqRf/LONTnx8mx9tr6ADcQuAPVPl48AIPuNSRobDXaYxeDmj5
Mo5HzdltSJfyuUu5AhukmkqQH2tB2b6omkD+ao4AlERVlYp0KNBPaBG5/P5Y6dGGNVa7QEZ3wEJ3
jTp2ZetL1P++P0+behD3BjwYPFAm33C+1rpRsmWAewhAPU3vZZVX6qUIjrY6ExgFSm5V5l+gIJB3
i8Oxs6osKbqA5mcEMWPL00TdTFd7FirAtYK4DOMDQC30csKS3k5Ne9CRKQjPWXv5cn+aNqQD1QMC
PHB9AZrBVw3bDSoApCmbgukRMbKoOv6fxPPMnFLf9006Q/xgPyvnLtl7KzO44X9fzydxkzzUzLqH
+FY6RUdDP/3L1yPAh4pqhmzgpj5NS2QJTXUK+meluPTRw33xG5sHX/+feO5aTlUz7EML4id6tNGt
J/lARCS+G8uLlw4rqoZ7zczGcvOYEplIUlRyQJrQzR4nR5Q+2xgDFKDsDycNjUL48ExbjGo5TLEc
5EboRpLmjhm6xAyip9vWOKAFDgZ72yIGvhyH4eA9hbMmB5nplaNni9LbW8O4lc/039ydYy87ZTxC
fiN/yshLXpxmctm92gy+wrK1GmwSD29X1TKqZBrOiBUfyfAQaW6VCdIcm6NAYSxqhQDUt/mHYWzk
sa5U8xyQ/KxGh55edvdlR66W0XuxeiQLVpznc6tDEx3GqTkHSu2Zv2cRh9jGOqOmTUM1BKCSiElz
R4IU6PFGpBoIieowp565t6YKn7+Qz92e1Wi3WOjGCmh2RJNZtBzRBffbeg2QPYEaRBiwW0FJt9xJ
9ZzqbdkTPdD02M3Dk06Oofnr/lZaz9JSB79bh66qa+RrAoV4zse42m32IJ49mPFgQ4knX2NoIzdd
FKOlBeYoPTaHoqKC1OLm9yMCBkcGlW14miznSNKLOm8jUw8i3Mi2GnTJP4wAaVEgC5DbRfSYM9xN
IQ+t3A1KoFWvo/TSn+/P/9Yag3YGJVUIhTF2kuX3z01na5ED8SR5qWZ3ytCj27+vYmuKGFgIACgY
PADFlypSc0yyZKhVIA4v8vQ0v+wVDxQXCpBhKhhtLB96sczZNhvES3w5qQ8uFXLSmvi8RcoSPBi3
8rkdWio9SZoE8qfq76BZR11tj1P6YLe94Lit52mpiJ+nKtT0coAiDQ2nexApk9ndP1UwdDZKvlgi
hXfxqDMMekhCw68s0JO1rSv/iwKk+BitCnKWPC+MJI3TTFFH5zt1fJBdCbwbu0cAqYwwBAz7AFNw
JslRkthQelP2qwhXtOsogtO2Pg7wf2/kc4sdR+1oViPkS91BczydHsjb/RFsbKeFBm6VLUIdErXQ
gLbZCvqX9m70KxEBHja2Eq4e+NkqXiYqqq2WR67H1Sbb3SD7lvUpjT/J/zBLLNlgskorRNG5WYLG
xIwqoviWfYlUr5xd5/X+LG2tw60GbpZAfKuj33Gs+K1FXCe/NCEyPz/u69iapFsdbKVuHCXQPs7o
Uw8dVHetyctEyLPNMeD6BDQTkcKV5Y4muGGgvVX8Wf+hp88OsGC9wBHbHAIqDpiHgfuNZ2DIoqFw
+jhX/DLt3f5i6/udGOS5bxRwT1w1l6mRtY3iD8Zbd2obAUJ28/txN6AtNDwkkNMvl2AaZlIbpaP4
fXy0Iy+L/8FcICP6v/J5hG+Uz9UUUlPxiXJOyEO135fH9CBOqOGCANaaf3LikZBGfYjeLr352W5f
P9/foFumAoQzjH8OsWZAbpez08r5rMWVJvuT4WYdyHpdMD31our2TS0K4uUqIgusYwOnBRFzM6Wz
7LfTKR9eysErqouwdcbWSqM4H1hxtH5D5orzM2zaEXOYZNmvmyN9TKTj/aliU8Fd0qwcGRUBSIHi
ccidZUp7p5GcRPYJujoWJ/lvOZ4n7WQor5EoNrlxrBHWgxrE9OAT87wbZjnEdZjFst9HZzPxjPiw
u5U5Y8S4VcEm88Yypbk0DOqE0YT02qDfqoiPbmPJGRcjDJOFHxrPhyHlFbgaHW32bat0paJ10RRx
VJ4pEazK1lTd6mG/X4xjyBOH6rMv6ce4OTjZuRBRZrN9wy88KjTB6YFgNB7VnEMwwsspWt2Z/Uh5
mMZH1LP0XwYRlfLmOJCLhnvJXkKrx2jdmrHVy7M/Kee6Ptf5udwfGmMFb2BRRtE7qh74t5bs9JKt
g2DcNw9JSg/6XOz3LlHMAvysCRACwK7cWoRNVPbw/yZ/bg9w/qh3/wBubCngld5pb212Arl16EKV
4qqQNb8xT639yypjxAROIhbijdVG1BudcUCuh6Q3Dx/sEWSaK6pofpI+Z23t1RMBkuxvXjiHIRK8
7LZGhEAZ3o94e23Y9lrV4zQddd9OmqNuPKJJt9a56W5mfBx2FDn8fz18XLFhfLVoEa37g/3RIpXb
7a744hRwzmAptXilalAg00dgNtJEsPQbpwObSsGmYtWtcAmXpzwzQq1AUw3DL9rnSr1U+bPS7iQ8
eJ8jRObeHy4Az3Cbd6BRPLdyafhEb46KPXjjPzg6GMR/GrgLJCN2S0yzMPw0eR2Po4hyYuN+Qi4C
WAdQ4TJ4LSeeKHNM8lLRfRNdFsInnTw65imhTyi7Fz5YN9fjRhd31U7NqPfISOl+3qluqh7s0uus
f3hKLgbELXrX1VPSvCtpD3/k/bFeGFkwQ6EkBF4JuCiWW8qaylFyylL3pepSJpfLfVu14YugqAzZ
DgClwJ3FBySoZqZZpkQ4EKkr/chESNet+b8Vz611XnTmRCqi+72OZk6Htn62dUGygPnF3K23GAG3
xHaUhUOfYQRRfkYAuci9WLvk0hHAjcIdzf1eNA42YH9YCPaXs+2F0wwlHanuj4zn7Ug6gaXdXA9Q
HzJIFjIT/Gu1oCOwhsas+0Z8LlPXEbHjbi0IkMfYUWBmR46Lsx5oYlDZaVmqvjacuvykVS4V0Y5v
XRa3Krg1T+NhSJFjUf0YhT2zN6qPRXygu0uxYMnhcjKIJ+BMK1rZIYwks1Ai1TeyQ/zWi+7wrXWA
B61pSF3bKOXh5mmYpULRtUbFg/XZKj8aIsrxrdsbXjOeAEB6IbDMyW8Nw0yyDp/fGd9i+3OanULU
JfWfNefr/QO+tRqsEoZ5Oszqck+aSkUsfO4lxCfqB+Icy/lBbx4UERvC1iG81cIdCyVv7CQrMBzi
HObxFD2BN3qwziR0tb9h+A+XLIOkIIqKB+GqrjqqkLCapBRLXx/r33lyEQL0t1afJZnRCAivAocn
Os+MdC4ctrl6IyDoCyxqgba5KAAmvnMu4RByNivrJ63sEefGCLzogyQf6g+jCHSxddIZz8b/6uBu
JQuci5LkGOw9/j0eT61y6fq/9/fW5jQB94KADvtrcquedBXJNCNUfFV6sZJHtNrYKx/NnhAshzMN
VwpV9MurL2xktF0fDDjSRerWPwZZdArXAwBoF0x5MLiAXqBt1VLBLKt470vwocenuTTdvN0NVGQl
UKjyYRB0hrDlgjqhMo21RA2Y80Q+2iM9xLPg+lsbEtTkA0QIMCQ8w1XxfxSCm5p2me5XrTfTb6jd
RrZZjr5rmrd/MVjqRUU5CRgqeYvY1FOMtiSt7ocfRvMxzB/+RTyig6huBDaSj2aPrdr0RoKLT6ZP
PSg2m+s/yIfPjDwna6vLA6nrHLwzEkFGoZkOaX9uVf++/PVxw7zg6c3YixjWknPTYisd7cSJDeQT
8Gq9gP2Hipypjd3KmDbYyxI1DaseQIDYlJGhS7J/CnX5XJC9FLl42jEvELz/IAFHnpA7zkY511KR
w2LozXT82FXj8f4UbXw/Y7GDQUJjG7Sw5K4iRc+TggxU8yX7W+931f4VhvtiYRUASoVLyJ01wAgy
1pVT88G/Ww5f9P1xeMQj/pO/epxGaW6Zta35Q/x3Kp6TsXCd8bx/imCQGAksULUAnS0NUm2AGMZQ
Bs2n2EDke6OL/Nf1NkWoALEVOE84BNirSwVyO4KctUx6X0pPGUr1iEsigaHYUgFSGNyaoHrQVtGV
xmgp6lul1q/mS2z5Kb1oIkLhTRUW+pyAVxglMTxarukIOkzreusr6UFHO0PFNWzBKNZXNGzcew0x
YBdriE0dU3UMK2vwo/E7qufG5LGcD/b+JCFoHZAQgf1GwhxQleVyqFNhxPJkDr4Dxvy4JG68O6sA
BYxl1oTHD0+TO3NOpiVIakejX35Nws+6CLKw9vuW4rn9iibfqt0XEC+XwPrHnhUBLKe6g6m6be1m
Tu/JkgANs14YFv+HAWF5+rUV0eqYKKYUFT5a4DqD6urJkUTaodzbBRc+Oe4iFMcwwmG8BLilATIp
73pdyf3CNYFrd4TY9vXNDeFw/VVADFE/xj/1gJbMx2Secj9GlffR/OtMrqocRV2s1keFaXnPuoGz
f9VkClmZeCY9tFAgMl2til3Re49NxPIBvtDA18EVtE8NcLfnPligQOGTiPhvNuWDQwSwFaCsQEqw
PCNxozVdifykj2rB7KBFuy9uWCm0OwaKi0VXeL9mREMPzYhp7kvD1Up8Kz8KYWhbI2B39jvjHSsY
XI5AR2+MrAPPlF/MufswxSLHYGuNWW8jtFlDoZjCR9TQNDuxmylq/Dg95FZ9aZXpUu0H38Co3yjh
3ixzR7uGjFCSy55UuWGw9+Yz3ttXInGB1YAbtZyjZtK6Pmyz2jdcMh51yfsH8WBTQFwFUa6V9xo7
4GQO86lEnCsCbvit+PYP8lm9LzxXZBV4gsxaCpMxqSE/LL9kZzn5vF883kLIJQCYipwI9xKairJK
cnT38knnTa/54O4WjygofDOYITQC4JFPuhkq6ICmtr78fWwex3w3LIlVYv4nnvv6ucJ8xQTiO9OL
X2Z5t9ME8XDNAOYFw9TqFYcC+KS1wNTgR9/17psG6vz7s7NxvMBehGwUoOCAa/Nrm5S2VMVT2vmy
VLsyHqFp4VmiCMqGjYASwHgQp0HUiceDW0SWUHCTdX5mlAd6DIkoP79xb77TtwLhhmaFqOxZHrCi
ALFLZ4StP5lPY/lIxqeJ9XATnLOtuQJGAq4ZuHRtBDGXWpy2qaJEwlxNc+ZG+Z9G/aNKIoKRrbm6
UWJzXkePuEZh9pirxvhaHbpccJY3xsAgsOwdAfQzSFyXYxiRwqk7WWl8KTwn6qGe9984C/lM/00q
WCllOysMyEdNsuS8DtphFvF7bvgWcPpQs4UgGWuLxS2DGmeOMtq09RuscK1Mnq5+bfJgzIOoe7t/
OjYWg9UxgAMN1w8MK3cvyE2tdGNe1v5XxfHTSTBXa+ms/Jkhh1DJiA7m3HulQ+OwViWy7tcnrbmE
rYAhe0M8bhuE+pDZ1Fh5LLcUs2qUcT5qflRGbl0n7m4eCPZ2APYMnHooUVrngmXJGhNjQngm+vPY
x7/3zr0JmgkIdwAnWWOG0r5qFSXpDX/6kDYfw1Lwol6bDJTWIgqKOhIoWfWWTnKjIXquqH5Tu7Fx
qB0vrC9GJ3DoN9YAlIAMQAffBRcoZ5hsOwI1YNhIvuXm9Vscfrk/R+vTjCQj3kAyOEpBXr3Cng+x
XSlVafukbz93oCHKaw1gSenzfTVbo7hVw/l4JDX0KbMqdFZTC1eZ3X7c/ZLDQrDME6D62E18B+jO
bFGKqWCt9fqXivYYgu9ns7z04hlsG8Ef5mnjUcIZpVBLVDMvVMPP0l9Reyq/ysXzqJ7k+UTGv7un
CuvN4DbgpQEAlFOl2GgoTisNobKjHD3u7lKK1hg4a6BMQDmmic4JHEp8NrR47mXJ9HPVTcpLK3pR
baz0Qj5nkmwiJ5OsEMtXrnVIXTvqBP7GhgIE9+DMAKmNF67KDSChUtZMZSX7zWPSv4TTbgCBuRDP
fX+voo+eRBvZp64VugCK717dhXjuIJQaeldnI8QTw0viAxFBSTeMEprD2rCqeM5iirjdg0KkMAkp
AGFy/rdQn8P4IZROTi04DhtrsNDCvuLmjpYnCzQoFZBtmvGnkF9oeLo/S+tRWHjKIh6JkaC5BH/c
OirJegpgmz+kQLkcqw4wJHcWPZ3ZXCwPNbQg5ImGwyxSwtsMMiTdjCYok28552z+JE2fOlHRxHqi
WCYcjIQIlYDqjX97zlRNlSZpiuCTXesu7Mruw4A6PXw7C9wzY8G5F4AyIlHuxEVghLlrK9Tdn6JB
NAncp+A7gscKBpflSqu1kWSZTfKgS0Edcop3b6SFeN6vp2GFy9WC+Fj9zKgw4tf7G2lr/g1kixHk
wwMRre2Wn0/GmiiJrWQBqIFctVPcYjciAf0STeM9hQUHjKdSUqMsracoywLqNuHXoth9rSGmAzwh
GsShLTAecMvvn+W8tOxRrgI1BwNt46K217s/Q+ubDRoY/yz8GFydvIOa66PSKoVSgSvrEMtu4Twl
iitnz3mCLp+7s3GI3COfixwHoq1wmZaj6Vopn+VsrgKvcT46jtd1B9NVxt1nAlpwHFiFD65Rnpgh
A6duEw1oCqBnshfOzqHZX1C31MD5ZKOd4lE9QkPa5YeByN5Qne+vytoAQgMSHAxOCLdeZfv6xsA6
oCynhSOXQUUfswIh3EvTPbYiuMv6dMBdwuK/M7EhQceZ8WhqzHLGGQmatkSJiYtyVoEh39KArNA7
4O+91no5DitO4tGJ7CrQyOe8eNnNQQmGPbAbIWODLDhejZz5k8JiVlJCsmAKX8bkkO8/3ZCPkI+F
DQX3m8cDlcgGWU4apugmDk4xQ3Nb6bJ7odFOHN4MCj/YSnCPdcUgszm1jItLP5XSB7N+BOA2rQRe
x8Z2YpFP1BKjQJOx7S+XITSVNLWHPg8kl9Z//lDnVy04dBtmBBEgtHVhuH0YW27DUgSPR6OFIZcM
+pwMhicNuleB1H+U3WR0q+br/Xnb2FgLfdyI0rgK+zqBvj6ejqbeHmVR8mntHSDsjRMIRxOu8qoV
ZC8n80hHEDiG1ckOY1e33UoXHPOtUbB0vgUeSgZF4bzBCJzTeR4qRdBN31X1zyxCcGyNAQFXdLKE
T8gCNst1V1LL6lJbBcnlVWtdp34iqX9/HbZ2FrNRwILhosaMLTVUFHjfGkSzQZEd9fxFSq5INyqC
7bs5TSB4hx1B8Bv5lKUSVH2XdtbSPKicP9m1SwR7aWuWWOId+3cLzWanMUinZiMLyvmP5nxWqi/q
9Pf+NG2pQLTpf0oGlVUpSJHEfTpVYRZU/bNtnfvRU0OBJ8Js3dKbRYYGoSaYEoaq4ct/narVQL2c
p4GT+TKGkHwuVc2d8E8OX++PZmM9gGtCHySsCApQVod9zHCR9waMlvVmogBVsB6b4tFoARVGCNsg
vrVc7nCaw7olYEBMX0l3EHZAWk2UilocJOARFMf/EBtaio8yu4/nUK6uw/gJASR3Uk51fdTjsxzt
ds+hwGLMR7jNWbCRjfTmGtfGcujquiuvWpYdzmUkInDaGgruJvbUA5fcii3cnKRJje0W8hXwCk8e
CLW85ldT/YiLnzuXnE0V8gd4UeKkYFDLkaQ0abUx1+urCQTjMRM1Hl0tOSoC0FMWaX5Wnb0q11A7
aag1s6iveX2R5Edlb4qFceQijwxcMuvfwSeTm4yGvZ7G9bXW/kZHLRec7q2vR600YHgG/Fq8J5eT
Mw+5aVNTra+O6v1qd5MT4eNvpbNNcLOJyi4zO4to9bXKfhxMTfDCWFkmTjq72G+k60kb9WhYUF+/
J1MgfR+6L3s3DiAoiI+iMhGlcMjeLOUjFOQUfdTVV4UcC3IU0YSvp34pnjthoyynTZ5CfNc8k/Jz
KiIw2ZAPhCVyWyi6wi3N998Z5ojSMUvG62ANnlHUnvq2e37Qjw0+AGrJQQzF47KisEljk3TDNXbc
Jv4QS/vlI8XH+jfi2lnzZpqKWU02Cq6u7alxSsReRfE4trkX9w4ImmBLkVxHiANwYG6B54ymk2rF
xtWh343kSlDLJZ9EkOD1LkXIEuQrOMSb9JxGOKHOi+jXJtC00Wub7BiLqOA3lnqhg/My+tZq4aJD
ByGqR4YvlSZ6N7KzxE8VMsg6QkLsTcS/f/Wi6zKiQEMZe5n2EdbklOZ/5OkBVY9U7h/u76yNOYMX
APoD5PUZKJX9/uZkyyBjTXPQeF3tWb5Q2QNPIdqCn/crAZ0JKC5Zl1noWSopS10Jo2HSrlb/NlvH
XrsUu8mwkY/FmwKXNiqP1/gQNHUMrSijGo6gpySXqHXvD2Fj3ZGDQjYWeD/84R95BsLUWtzk2jWT
jo1xUHazdLKkAZJQ7EGP3qP8Cc+oHDq0cexra/wcfsRNKvj+jXW+lc9H9M3GQt8ThFKvadmzXhI6
aBBNEbn2xiQtlHBOk1JHkx3nUIJOyJV5kQTbaEs87k0Qy8DvQ7iR/f5mr6pJMwN7aVp4PTz+iWzB
SVhLB3wdryzQ7YLaB7nrpXQ0BdUkjXTata2fpAc7u9zfQGsLuBTPzU2hU11tYoiXy2fHeujnh2E6
W3R3Xh/ljLej4OxTms1DmUqtds3nX/P4Sn7eH4Vokjg7rpZNGeF20K5le8k+5JpghTcnCfYI4XbY
PsRLl2sAQEJuktLA18snm7pT6ep/CmdvwhpThPchoLtob44HNWfywlKJaZngsstG3XWmws0rwWHb
miVghNEAE6FFPBfZMG82Kgh+8owkjnFFBxeXgPx/d9M0NoQbBdZSgZkUc1Iir3/ttN4dbC+U272v
aVYWC9oAvNmRWYGupQap6jXEF1X9+qVEx2gzFAUdtqYIWQmGxEfgehXlBX09JVrZmdehSA9161qD
JFgENgfLexR+ANo54oGI2Dtasy1H0FE9xj3dWtd++DhHnpM9DOc6cPL9J2KhhnONpSyhkWNDTUk8
3Yt2t0aEy4QEF1DaiGgAbM6tgz2HE8qAW/0aN8emP7aiQuX3u3c5TQj6oK4NJwLcO9hVy2nS7NzJ
c1sOr8qnxjJcNY/c0PhV6p8dUhyk8qB0brm34TxuaNRGIF0EQCegnHzEKezMwrbGMrzGUXQOJenk
77VSDC/CaiSQtgAogjt/RdY6DVAp5LWb3LY9SqYgirLevJAPH5P5mkDU8Owj1DDjrNMoeU3QbAh0
fPsPB+SjdwR4I9lPPpTldGUnp8BZXBW1dq3sDFzeP0zQjQJuVzXhqJdTBQWlfGpeZXW38YAfg/c5
oqLvlZmceLlvUcNfRtIV8T5aAg8pSBGt5x/ysQJA+jGPkg/OUCWS2mIIpWtmPeXKeRAVxq6dJbQK
fT8UDMK2Mh2q1CKKphj01Z4fcuc1MU/5tPsSWqrgzEY+VobctVBhSB6ib1m0F6EAd5tFjEGEhKtu
xc0WAW9Jjdymr7r8kD0WIjaLjRUARERHtAdlBHhUcd5MP8TpkM1S8pr/ittDtpu7Dl+Pyxm3D0ps
QLfEzQ6tMjWrJoe+on0K6hOKt73bfymei3irfW22Vg/xWf5kdx9qS7D/11fPQr7NuTGg9LNpr0O+
0h1KKwNrgksLl5L6QOxU4Fdu7FU8qBA0QRYQVzYfOhkT04xTJ8tfLfNz0fXuOJ6VWTCetVvGwHH/
6WC74cafqbIGyf0SOqRjOYBM8KhEiRsedy/KQgnnltlg4Q/TEEoKVNTPydOc7z8SCObi4kEzG2R8
+VLboQnNPAzT/PVLM30Yk70QPARwIROxYAU9KVZAP5r29RjlsXXN6M+2OGi7W6dAPtChqDrDWiAd
xK1BWvQpyuVC8zrKHnkQdnvaONAL8dzsUwnNLNF92bz2ZDyl5FrQSbCJNjUAHod0O658nffH/h9p
17VjN65sv0iAcniVdupgb7bd4zAvgtORRGVR+evvYg/umS1K2IT6wO6GAQMsMVSxWLVqVaYn9tzP
AxaocfwELBPWIJGwoQrINuDSQbURJwUQjBIN0XpTrV3nM7gQ+/pop6dQ1qZvQxNQ+gC/GE/1N5Vb
akKZWKZest79DLxkYNKPpfJURU2Q7a4m0JF6QFwG/Nog9UdyfCmnypMsMdzO/RzR6il8zKUuzIaJ
WggQLGysx3Ez9aP7Of1Pww6xd7KSwMkOjqwaU1gwQKc5IBVPamQgkCIXyT4i3etzkF0Zr4n19O1c
Fs/pt11m4x8BqHVB4gRJlNVNlDHWgua+M17VPjo46Frc64f/TYK+3AuWt4BexJgCKiOUc/iOCego
KMCDDq4M/BnhMooLPLRKpmF4UzknNL7sc1b5AiE4zTlU8dDCEomaTZFKie3RfDX0/3g/IuPL/dUR
Nxi9uxGaBpkZHCaueYLSeSrr8iYq6UscHyrNb+wXIz0MhiQ4I6g2qr7wUkRhDQ8iAocnIhZZaTA3
GuoYhcMPWvNKmy+jsXOd3kTw2wEr5oJ8TFC5VBtqeGVu9BI2J1f7XFByf6EE+8en4MD4gQ0DZb1c
t5fHqEDn6Mmbo5DUNPI181Xf2XLzTQBcbqDMkSQDoaAwgawoOkVnpkfy4aienP64//vhs6KgF/hy
ToC9/H7NrZxJiyyPZP3H597a1xns7eORl0boivdyXYE5R9UoNLV0PDTUws3wdcglL56NYwp6eQRw
+RGFohnLr6e2Qo0pHqIXZvkh/WXYge75TSTx6reloHs1nFbENcTXeh4BIzWPavQS6Y8GuvJZQVyc
W9nzeUMZONwL8R+kv5E4FlXO6Ku6R5qUZI3lTwawJw87iQD4duABB/gurBLOkkhmr7lhOzdIxZK2
DczmIm2rtbFQqEZBmBVOB1x8Mdiaq4mbTq2Ks1qC7mvwVe+xAkf1sBOfg3lg1wE3AsDPxkK5wqEd
M9eK9CbyyPyrTa/Zl67ffW4hgNPxGmDMAVRAsK6R5RaNFbkuKaJnMMLa+7zKt+8HaAZLxZvz4V/L
Y6spDGGMTHeJo5ymDxaVmNW1TeIbjaJ5lB8h+iNG+ZpxsK3Zc2fSaQ+2/jyXp702AxsAplnebB3N
HQzhbitYxGyvGGfSdh9H+hDLePC2vv9mfLGX+BA6iqslGN+7ZmEw7nQosfr4g6wlCNt5FYHoso6O
i1j0GM4EQUrfUB+Rs5yojD11aw63QoQjyqzcGmwQUZIUFF+KvzOWtJqDsAXenNgM/eJn4piBWaKG
6vv+LUa+CjW1LuotkOFdntDJqSc7rZSZ5Oxvwowf90dfmzpUHXEQEadKRbhZ+Ho8JTwjKTqLaN5V
Y6Qpnqbk9b6IjfXnHAWoL0PyEIVygoqplQLWGbO2CNp4+dljHP2+Pz7/xJsAK98AVNQijwsThNeJ
CFTK9HQG7j50iF78nttznkw+OCp8tCPzVe0A71gS996aDz+yLmYF4y1myaawbTne3yawr8E0PFJb
1hlYJkHY8r7J0nhArROJcFnnrs+c1/tLtr4dAMVHcAmWAxRlq2ZkpesVboXoGClz62h7p8FMfKRs
/KjbSY9l4BJC4zksF5AboKpw+JfcRDYm9M8rBqczCCu8IJ58hckC+KsTzCUAmY+6MDyFVond0VLc
MEtqnXTlk/lHH560nR0S3+YAVCL+4j7lKM7lHBS7d9HkWzNJnvl9/pC7e404ckBYGQSX3ro9idHW
QVPwTA31kdjFsVCe0vbz/d3eWCEDcRmAm1Efvk7ddxlVzLyrJqJmaMn8wWSPSrzX98YUULaAaDoE
cIzAconsqMzMoopmgla6FyM/IN3+jkWC58pRdg7anqmCFVeT1HXLUJ9IkYPopEoCau7Va+4vIZkI
U8KZqcWkYuaNpd04xkiMKPfzovTfcY4ALQIKEbYQ/bhFFg+3rTWvtWaduDlDs6qzIuP3EmIO/KAu
BAi70JhG1oGrRyeotvE14xR3D0MVBZR+7/R9Wbl/RAGWDbAxjwqI/QbVGfECmhUGcexfdvgj3b/b
XNP+f3hdCPCOqTe7U5FheL/SqT9nu29t4JgQOOGkRijwABfX8sCimaQFvhN1IigGCys/lVzaGyrH
cwPo3MLr21d9jJpmTBArozPR2Dd78O32bOwkf+I7sBDBL5Eby2oy2x57ls8kcQ7mj0Y75s2FyZjU
VzfRmxDQIKNyHk9qkTGOablusBlCjPlgTUGxN3r1zyT+HV8I/YSTApboqIIDWJ167xxpp6G96KMk
ML29G/9KEQw4a92pK3pIMVDNa/jJN0M2j00JqGIErAxMhyuAYlgwEAh3zkSs8kPRByMjieye29oK
nFZEpxGyhBkUlDtt3WSaFBNurOW3finDI2zN4HZ4MbjhtraX9xg+7pyD/qd/6VE6cv8e4l+4cNRw
mNCeFAqBAAEvgF6e2IkB/jNRVKqijCepguhhHgN7Z9vHN7UwUbMNhkBw569qDVVHQRPpRMWJYifl
OM7H/XNA9IdnzoCPWiGwUzg7DEGciXjOmSqHOfsQuZdQpnZbm8HdAXCjwnUCYG25UtYclnFhJhOh
w1P8rasPavyOefBOd6hLQdwYsPWlhKju49Bt5plk4bU0X9xM9QcaKDLUHb+VxS2/ESNSY+SotggV
HbtRaAeQWjbz15I9atYh19F59XJ/azZuP7iCiIC7yD7xE7acUuMmg9eFeIhZygtsST6dquYJQShb
FvPY0EQe6kKUDi3LEe8SNJGp2pROTqeScn4N55M1PNyfyOb4yEnwUwyFF/2EqoxyrR9rjTAvGCe/
lmXfZeML3682c1R0RqYR3aNBisrPeveTG3lljnlFPBwJOxzg5Vaobazn2WSoRI1TXz/M3k4gJNdy
gGo4CyuA82jMKRzfymVDniMbQtwPEzV8NDKTOIMbtorzsCIFBTdkzWPaFalaKPxVP5f+MAT2F8U7
onLv/kZvqDnKdhBzR6CPZ2+Ee8lwCtdpHDzt+xo+rQ4+QlP1+1jWKHVrv+FxInwA8ldwswrOlJ6G
phPODEpotIHnsaDYG0TDbuCBxyOAKPAGoGa53U1kWoVa2XBFQLpmPdFRhm7fnsG/AoQTa9gzAkmt
MROzPtnDY/tn/z5wdD6aoyILj+D18vvHZnDaKdRmQr9P6qNrkFBGbLU5Ad5YHBWYCLiIfpTnDPFM
vW6G6/+7KnwLBG/3p7AWYKDCHrBOzkUNyKWgcSVo4ywtmexrqT0mT0m4e4eXwwuvLzDi2tpcYPji
2S0DT9affq0IKFvEsrwlJpBcFtTZKahZqrllXbUa/e9OTnJpdmdXwFl2I0JEvhosbIq4ggjv1KWn
vaVTMEgcB4nqS3iZYIoT3/BaGRVGDV2/av2pOlqR5G5bmyPYUV5cDREwGCJFqhMBjKpFmnvVxs8d
LrTaYigiuZgyt2DjGHEaDrg2wHHw9MRSExhNolrReveaqH/3T4X77f4pXe8zj9Gguy0vF+JZwOXw
Uaa1vZLP+bUvfdXqfYcZfiNJEa2nACYRTgUFaBa/JkRlLifLTI0yu05JUL5MyeH+FPgnLj2a5fBc
/M2zi2rtEA8Whg+t73NyVNrn4xC+1O2ZtmdtJ84ZpwpJLodTNSC+Am9WcGlA9edQty3ZtdIPTDmX
peRYrdeKg4P5YwIl40iRC1YjNiudZW3Nru3vPvN3EkK+fT0cJJ5sBMpylXL00qyu6Zyy6+grw+RT
lEfe34u1x4cySNC14N21FbyOUe+egW5cu05lE7Sx33jdoYyODI1A1eN9URsrBVEcLIrffGbLbWeI
rbDZMLWrYT9k9ou2E4/CR4SrxAOMvHXVilp+9hJlrlE7cdXRelrV0clU1nJvrXs4R29eGdxjRLgE
3QvZxIwmNIyraZ3m6nGaT1Ny2r1IEAGfFToOKy6mc+YEC5gx27jS/lzGh0kWed+YAr87sQcw5esM
v5VGuY5G5uN1bh4U7xQZz4YsRrc2tG98JSDcg6+EAJHgK6UzjTS1gAhU0oXwxy7OHHjDfrXjpCj/
FSKotW6h0HZEReNV8cBt5VNZjcp6nZBLs9FzFwXWgPCK5WDTPM9WGurdVdEOWnWYstMoK9Nbqx5O
IRKyHOq3Af63TNR2DCBvvEKx+zQo8gARHDRe6HbWhUEx0GwNuUFOQ43ArOhbqlqcmL1Wd9fQLIFa
/JrLqODXBh1XEjxjvBuBNAfKZqnZrqtoaZq2EPBX+JeWB+50Rj+/IjCKczPsdqNQgQtiDrjiYHNc
dezhREjK7KT6Fa3XaH2OPcnltD69vMIXwX5wmYC2TsSqVkOalw6M+nVgz5SeAKHT2Gn6uVfLuRAc
LiwZ79EkLJiu9LFd5LF+jfVDbfjdfi3n7L7g00LBIdgmRF5QNDWK5gL6f51UMEQ/5frBkUGFNhTk
VoSo5SxSS2aBUPiaIkcYBYkOvJDkbpKJEFZpAqqt8HKIMMan9O+ePjSy9k9rCbiKLDj8yBrBsIse
bd8lc5nXXkm6+W87eyjLXs7iJJMhzALM72Nm6UpJCuVDVlxMFEgbX+8fJ+5SLh0qHFhA6DlZBlxC
8V7quz5JosSJyZQfSpf0DH1ogg4uLnuZor/uy1rf4g4ShMi/wKTAMRFDRGYfd8xs+oS0xsNnK9xt
1tHEm/PUAA8JpJVYwppUnR6bVpgQC076GHjOt/tfv7EZi/EFb00tjREhD4wf5Q8qvVTqOSl3Gyg+
BfQSQ+SG18LzBbzxbl1Lwe2XqAlR7eEwlW4w/bo/h60dAHTLQmYHYRtcHUsBejhpBW6mmISP0/ds
v7/M693+HZ3bx5vP19W2TAAUj4mhmP7HqpYp9frWW44v7EA759Ogefj6pOPJ8qNe/p2qP/rouv8G
XwriSnMzkdkscrfigq6D8ss9KdmP/20bBGeQKoWTUBPjF4Zf94GMUXjjpPIuNihthMuK+Jmwy1pY
qHXteRFRooPy02Vn6YN44xyhNgmWA69irs6CYUpzt1WSucmIZkV/5caDhhjz7iXi8XdU++LdhYoD
4SwZhjIoiVlGJEweo0dvlGjaeongiyOdjVA1MpBI6Sx3GJDtRkWVW0sU66ihsUrPUnC2H/fOYSlE
WCU3dhrcQllLvOy51z90wTuG5y9IJOTRlEmkpWzTPCwBnuuIOn/QrMdiJ00rfD98PsaFIwCdXmFK
s0y1ahuRdkKbFy8Idxb5vg3PqWgAjXD4HyFSMNhOrKlU7YiVXeMf405a8NXwgi2NJ0ujnTd3JMwO
tP2Rsr3ISKwOUh3AFsJUI0Ig6LBZgDawne2OpGbvZycLKM/727t1RG8EeMIRdXundKLM7EhpH6h+
0N2z2Zzvi1ir8WIOItJWcaJEHUejI2abHHWmHKo//5sAfalmuOuTOK0xh9b5af0MjfcMj14FHESA
dI2IewH3XavM1tiR6KLpqd+5MrKSzQVCRA7RHx7nEIsX7AGIlbqDCqjhx+RRrfYVer6dUU5C7aCP
ENBgqrDFHjDtjVZ4HfEuCQg6u3l/XBpuHQYHoAYFGLB2y/VX61jvpnaq4aQ+OPTVrSXRvo0zCi5t
niPV4AnDt1uOz9yyb+2uZaRix0o5lM6lTY+7jxDvV4M6IW6oVy5LnNVNAYZIRswCIaYnrfp9f/z1
ow2pLA42BwwFNlRs5NkirDtEmlER0zyptp/bz4l31hJJ9cXWQuFGBjWQy+n1xFdbhR6YeV0PFWm6
oK0esvkY7k+9YyKAsaGUnmfexTRKSNVMnV0PE5n8SgtSWdXz1kLhTWsC6AfkP67/5V57DV62Ieph
iBH/ALtsUOChQK2D0ez2UVG9aIHsCyFkfm4Fw61X4+gOI2MkbBUfzNeypPiGTiO1iJ0ASxlePWKl
YZqrJlq30on033TtKZGxNG0OD+yUbnO8JVjDlsvEuSBBhVZOJHuO7b8d8+v947o5PIwR5x1E5bbI
NDUi/eFqM9CK4HILFEAsmMzL3pSANxReIbib0cl6OYE4UjXEGIyemAbSBFXly8IkWwJQCouMJYg3
eAn3UkCkV3Ha2UoHdFkzPXvlbrgRMITou41WVJzRSDw/RmhV1GRuR+bqWNDToBzM7rR/EwAgBL4M
ERhu+4QZsCkPJ3XuCUMD7mOFX/vHR6IJIWkLj3Kc0uX4aZkNeCh2IzH1F9v6tJPPnF87KChEbIcz
5EPPhFuhb1gx1Y3Sk6i1Dz+VRoaN29pg5EF5Agj1YAhSLj+/rLosmmc6AAryo08veixxWzaMKdp/
8ZQcjihSfsIBSkJtVF3m9WTqnvXmyUiuHXvZvwM3IkQlUOKm8aYUIgqP+mac+67Eed+wpganPObl
zsDsimG2clI0ZWxtQNbCk5t/nPSPQ3dRJSGRrYVCRTJikYiLrIuqo9TuxrHtJtLpL+gMxpJzsz/q
gtQryAyQeADNJ56Cy73WmqlG1TCbiJL8pQTd+Pn+PvCtXIanAG3g8SKP95tFXGc5/NixwbVHfSZ1
c2JNAM6NUHtOYZM6P0+fB/VwX9zGyTXB2IM4GOwTOP2ECIPBkDjNzRD+aoPO9GDzTWRYio0tMWH1
ADoBc8Uamhp7BnJmDqxTpLhBrX/IlI9qU+6fBvBrvFyFd4FZ1XoOBoN5ZGkPPvAfmV/233av0mJ4
YVPoWDjUyRI0HgFijZ3L7B0GCsQn4GyGnQIsRCy6acZ+tJLSawlAa/Sk7SzV5/ZvMTzXzZvwjkMn
I6krDB+hJEK99tZOytuVAOEYZZWdOFUWtiSZXX/6Pks7qGycIoSe8SBBIBUWVizmVU34xMMYD8SO
g9H1afHUjvtd+zeqdDxukW2wxCDShB5nw5TaPWmq5Fwg0zAPx/IdDzgLjweoOABA6/fDlCROYiXR
SGqUkvpFITGyG+q8GF646KLWzKbZUwaiRYeyCN6jZggiARXCeTdWeIqsBwpx0FNc02110PAjuYS2
dpmX5oHehpsK0eN24nJGGNIaCTDNLXpS5sFs7Pc08PTklecAzsDj5p9wowp9PIapM8wjQR7fP+Id
uX98EFbgYgAgGM6w+Cjp3cjsersdiT4GHar/Yskp3bhGeeEif9o66IPgCN+PF+M8sjAcoGnBT/UH
6/1K1g974xAh2YrmB5zaGBW9wiEC8UmvAhI8kDY7zfl5Z/cX2Aq8E+CKIRDJIVKiu5p6ihGO3N0e
kj+q5o/W/qj8UoCwRHnXthZQwPDnXyb9KR4f9l4GGB6F7fz9zNkrheUpNG00WApnzxlCfza/6pZk
i9dasBQgeJNdjwLSEOhiYjansT829DrubGv/zx4gfMRf5zySJNjrIYlrt23cnqT1x0i5WpLreGMG
oNBAGAmIdU4aJixR04AuzmpYR3K1PDp5clbxM075cfdOgMoQFVTwiqESYrGfN7GkMGOtJe3VHr2j
ru5/9oCh50aAsEwt1dXCzAwIAAvt4IZ+bEj2eq1rcFNRmI9ACUpW8TZcmiMzdFkcetS95nbll7kR
ZKokELMlAeg6nFUQuCFtK0gwEm9QFfBxc+QEzxX2ksSCbHzhtDpKGVpeT72rOQVtdmBfd+8x/KF/
P99YLlCiOv0wtRh+qIIxL0C4Ne+22CBvd4Ck5PACtMjjE7y5EeqoBcMqquavDej60fbK72S9qDeX
6EaCYJCaZiqHWoeEuHiZvzgyqo0NbUM7HJ7Pxs3J3+fLCbSp3kyelXrXOTtFFN3lHpL9txp4N3m6
nBfWggtDOERjTFPGEFK8AmTvW2rpe1/2bzMH9gCqqfFe1IKH6hkl7ooudK5DUI6vbSR5Va1vTazP
zfCCIlfWMFt6j+GLKUFnmktsnar6IXX3HyXUYwHXA3pPrJMIm00iw8gGMw+vahnoyUer+LF7lRbj
C8qAVumq1gHlcZ2NwKtPxn73EQ4Pr3l9A8yuoDZmMSv1MDfh1Rk/UT+nL/c/f+OgLoYXTAWN8Mgp
egwPqFvX+e58kNEKbWjaQoKwQBnak5hzBwl14HbHTDvdn8Dm8A4SDGg+w+Mwwjuwx0OaFk4bXnNL
9R/MdH+lD2q8wLCB7irIsq1M0WjmSmJ0Q3g92HkXuOBq2f/9t+MLlmKqYkuN3T68UvAwRk/G/A5L
Z1rcNUKlF46S2BgPORkl7cEQcy2UH278QwaG3jpAN8OveBiZycIhhRnSxqfM+hlZP3VFciFvWApO
tQDWojeQrzgD3VbKydSwREZ7tI/9JZufJuf3/m3AdYw4Jzi8UMUphJDqMOoAj8V9gDpjeNh+NcsI
+jcOqoUkOfjf35hyxDxh2aVu1BS9fe0+uPpnq/t+fwIbiwQ6B2AKwR6FdJiYZYsKNH9I2ti59mPx
GJuX+KNXnqJ8J7E391JRKojXJjen6+cgMpFm05UQ02nn6Nh15/uz2DhNi+GFS2FmdknDBsMrV9v7
4vru8OW+AD7AMpaHhybgTVyVwXshwv5qz0AnkcZVrnqS+SFx2yu8r6H1kXzef/Egl4fAPB4kcAPE
yi7FHtKMmaBZmMzaj9og9SQ7vrFWnA6GqzUcJWAklj5G52VOUpq5d42yg+X5xXTUJsl2bJzZhQh+
6G78MKeodSupCjiSL7F9Hujp/mZsDI/ABZ78AHMjHym6eUk5jzC+sN3tNwZWb5xWyR5sLJGHlDzP
OqMwahU/iuBiVGpbxASMQqZyQe9axZC4MVtzQPQCBT8IAIAQjgePb5aoH+hQDIYBjNDj7Jy64rJ/
id769SD5DxSS+GyrtZGNg5fHZHCfxoDq+x/OyICh4g35eQ7lFpxIRI+S0eyamDjOn7Glvvd6//O3
NuB2fOHyLwtgtOoc41cmXiJBngVsJ48xt0jINmLh4aMiSiuygznTrEYDm8MrK/TAyi5lITtFW1t8
K0HQAiUcrbBC9OXad6SfjtSV2CTZ+ILRa5uUxpmN8dU/OT1Y/TuO0O3nCx7SpNrAITcYvgjhxQdm
tf96xh7A80KYH/ELkZVgsADeNWY1RN3KY6IXftY+lFYbjI7k1cyXWTDdSFiApoqz5sGXF5ap7tSC
UjD9XPveN+eXU9Drf98/rauNQMaZ92KAwQDSZpVSVVw825g2K9csC8rZr9K9OyGML1hsc4ILmVgY
X/k8PpXk/sevVI1DjpGTB14e0Wy8d5aGyJgSN3dTU7m6mnKOxgcrPaPQSHIhyITwFbyxdkrSz5Va
W8q1cv+aUlS/f8yrvSaJzwOdE3F58nC8mHcxDTxJHLOBA3AerS+FJtnjzRmgQAlVgchHrtJSMXxJ
lKY3ETHTc4h2Evoxqo73d2J1UNF1AaX7ICPDjQCnTLAXUWuoMTNb60o148C0U1wGdk4DTdaPbmMq
ePRw0BBaTXIgxnIzss70yrFBRajlXkrtqSxOrqwd4MZUFiIE21EB9ZZnJUQomm8AJDw+xmiS9Xv3
eiGPBNqGN3oq7MlyHnSu0nRIUHHqpmg7dKF1UKa+V+0uKuGFY5weDPzhPK4nKEiOwq4mHRr36pSv
fXOmceDFksDb1nLdihDUo8tZ6WhR5aLi42uZXerO81X1PBiSA7Zhp0zAnxBjBa4BpGfiTKyO0qmL
3GscNKi98cCwcH9Htk4WuIbBJIVSBjyt+f/fqHkedq0J/hH3Wme+mR5oelFljGdbS3UrQlASwwOh
oclFMO0ljXxHDUL6HH27P4/NhULGB0wa4C9a2RIro5M5U9W5NtYnJST0Hfvg2UCJIe0AbRdxUOVk
uCViTuE1Ru8bNaiqvSgiEOYhBIoyMV5jt6omcYrUbTyW2KhROqtIgNKjIiMa2djphQhhG/q6Ay39
BBFdeXIL3dcjxS92eyBQbvSwAJqBsz4DzrU8TpkTlpoRJ5R4yIw9NlTiGGzsMmdY1aDYqI0HY8dy
+F6vJuBkLEpyN7AP9m73j6d+QA+P5n0oUVq9UnJNie140hLCoqCJEcQ67T6ki/EFZRu1qmXoxZYQ
5ys1T6Oy/z7FW9fCQwuASe4jL1dHz8HM4c0sIeNpMj+r6qf9Xw+Qm4GKXxxSCFkOHzrGpPajR4np
fbTQhkPm9W0cUMALwPKCOhL4Zq7w+YoLoF6q6ZR0FTHCc1+RZNjv1MBEgCAeegx2KpF124zj1tQr
TCFNvrXmkaKPufp19yohsY23Op67KNUTw0vO7ISNPjNKGvM4+4MpMUT8hC9cYySrbocXLoQw7lk7
RC0lbPbd8O8qOcXVKQwl1lQmRbinkwkU+l5YUzIrj1aFXpmvJcNSBe9ZKrTiwkJtlPV4TalEZaxR
4oQHYzoqu1kk39bq3/GFtWrjGI8IR6VExz4fpubwjs8HzMBEup67ToI2I16vsbnuoQ/Kn6n35935
Bv75UAdkAvBeh04s9a3SYyvy8jwFRbxvWC+FKXlGbBhT7k6iqxdCSnhtCd+fl3NczKmXEvOMius5
lVSsbJ0hHmTlvT2wvWKpZ8Xi2hsjPSON9cMsg+Hk6Sdb1hZd42ELUR/gePPmVYiGIiuwXKQsHUK9
niCFx96azyM92PQpiw4qOyjwZId29iclaA1Zuczm4gHODZkez84J4RRAXNDRapghlz2Hr0Oz35SD
jh6YVoQ8ONGxsDfoq2OjsfiQERoBVXdKkp+7zy6YoAFxxMbjW8WzNUVWO7tGkpCw+2R+r+u9lSZA
u98OL6xOmk7FQD0MH1c+NZNDPHb7lY9zDAMJhbsI2ifodtXYyaBpNCF1DSurvKq72VIwBRQE4DYF
8A1UUcLBKliWt3NrxryEggWtDJC7cX4Ww/P/v/G7HXsaIzQIQnGpe9Dgakj2l58PQS1wS6O+hGeD
UDQmDF/GU26xASWfaI46tee+032POv7+QwTMJxYHeTM8uAQhTgJm6bZOeYH1f+LhEKkSC7I1CTSi
4fFWXKer2oYBvK0soy7WqDiW2cErjyhkeccUbkQIuxwX+Zy1GUR49TFCx5vDe4bnLGAwEdwvW+5y
UY7gRm4oJZn9kDpnRTL8hon1kNn47/CClXAiXWsaLYavER2T5FJXH7waDIKnd0wCiV0U3wKqsarE
oVGS2M5YUqIARxSm9NDKAlr8oIinFdCD/0rg87xRBk0xirzq0CPGKSt/+N7kuwvToMy3AoT4iT01
IJRWUkrQtqK49DKAw/b3A7/NWQqhdMLwHm1tI2JKQhTnYgNUJ2NM2xwffGYorgbkDZfqcn2SLGvY
FOHz6XBSPX8q9t82ULJ/x+fyb9a/SWaznEIc0/QLkLHObtQnX32AV+y3llIrQBqLnTZpWE7JlH41
2/PUvkeJb8YX7oIRPnfaKhU+fw6i/gXzeIcC3IwvLL8+ssp2Y3jD7oDGt8f3XAWoPOPXGV6euM6W
qx9F1RAVLvzIabh8b3fTD2Hxb0cXFsco6qbvwxFH/5sxHQxZX+AtG307vLA25qRUTZROFGV6p4Id
pgKp++/3l3/LysHJRtNhhF44K/xyfcANng9DDfScl5p+9eo8dXkwNpPkMuPxTdEGARYO5eVsU6uc
Q1qqY9uCJ4GEEUp7rY+tc4nTy1B+qjwPlOS7S335ttyIE8Ktjd2ME5JBlGjJXzb1tfbT/UXb2heE
MjiaAsx+CLouFy1RmsFqexaT1D709Xmm5052+0hEiLU4agUCtdbhGb/iu1Z+YdGv0ft9fxZbho8z
rKBSFrC3VQeoolKolU94AgGMiwdv2uyP4qIw5t/xBcOXAUEeGhbGZ95nGoJ4+T+q+stOJcE92Sz4
Qt6YV4Tu3aiNixQs1dfp2Wr/x0kIt48yVb2jt5jE2AVD6pfhJ2s6S72ALS28Waq3h9jNJDQnmduM
ZikJq2AaD1F8ieaTFr3jJkJqEeFuBIF4N/PlUsWZoyuDXqbEsM7mNTclw/OlEJX8dnjB1ObMa2rd
wfB5+YNap/RPkx5D7ZzE3/eeW9AbvTGzIhaK3JagffHkZXk/I7KRlgCc+J7aS6zVejfAggIQPzCb
qErEzb1cJ5za0YndNiOJDo8p+cbaY6M+jpmMkG2t43A5wDll8xgEnD9BQUynageVcyiBH9kvUZ27
m5YDJLy3AgTdGMypMMoCAtBm3LczVKvvRhjjkWjx3mgI6qL5mrhUVHP7do7znDxN1V/N8Lp7p+GV
IdOEPDXopsSKQaWwG6tx44ykF+tjIktkrS0HUjOoy8U7FIWJYDFbbvOoe/lYR0lFFPT4GD+57f4w
xlKAcA2V/eAMdgsBLj2w5jB2x/vLs3FOFxMQFKFQRkedK4xfVN9G63HIA1SOUevzfimAwvF+kMj3
Ifa9XKaEji2o0WhNYMWrS288NNElrS73hWztBZwzpNx5IfyKdLlqtFDzUGhHrF+198XU/7o/PP/G
pWlCXd3N8MJOdEOilqNmV6TK+qBkQd4d3FDWenprDhwgjdoQwMmBol0uVF7VlkWTtCJl+kR0RZKd
2ZrC7ej8MNxcEbk9Z7aVYvTWemySCj3eKr8ZJBiUjSkg1ICPx2ua1wELN4SlTKHjIPtKTPWlKoiM
Z082vHBDKKhERdcqDB9ioysi07eNJYK3/EYAzzFMYj63ZkXRRiD8IumY+6MB1rWrku/XBu5YaoDA
8zaHYh2fq9hFmgH7SPTqeZ4/KUV3Trryog5McgltrdWtIGG/nZy6CgqRALAIkrT1i1F2y22sFhBr
KOsH4AhRakPYjB6Ev+hiNwHoon9XnRN4/ExZoGzDQCHvijAoAtSw42Jxf4nsd1pUoXJN06+N9cEL
jyw+F7JmKBsrhesTFpwjOFArIlzXKY0oM9CdiXR2kH8fZf2NuG0QbMdieEGtmaWmntcA6YIkDRiF
y7OSfFVjv6uOYXDfSm1OBHWD0D7+GBPDroZTKmPWcOhRczLSIKskJmRzfGw2eu2hQzsSE0sTYoyu
1lkDgt7NL3U8J9Vh/+dzKDD6LyBoBtDOcvjQsVjTFS1IFcunqbnIGgNtfT2y0kCvozgUXTqF4QFO
1MrMAbtl3z7+oarEed0eHfAfMEYj1CTma9yoMpg2IiI92QfWf1BkIfUtbePViP8/vrD2Bbqv1qBd
itHW6PWkxF/t/fFinqAB+x1qyhAR9YRjOhReZTghVh/my//YxbL0/dq75+OjGAsnh5c+Cs6GmquZ
mdQ8/90+2v0HVzsYph96h+T3/lMEQSihRbQGVpZv1M09pxix0Yw15lE9p73rJ93uGmDsMDjw8MOD
ZqDqWgoo0eV9qrQR9YJNfHRRCEFNiR5vmT3eABSeDDetYvoqYprL3HaKiKcFhpP7vZ8COC0ljuYr
Lhom0DYiCAEnHGV+wkQqUITr49xCDNqdGBdrOJnac0aJ3QEeEoTNO6zHrTjxANh1TGOHRcTIgio7
KLs73WBf4P8hDg4gO5Jnwvjo2DAOqYMLr7S/t/2nybzsP1gIOcC5BNsMQr3Cctl6YtHSqmMCvnNX
fZr6/XFwPCRQ9YK272+9T4QLtRsrp0KbX5jX9jKnD87D7u+HNoDLBCBzcMOLFJG5ZgLgAvgPUdxL
FJ9lb8WNaw5XDi4HQDoRSxYpHKfUqAZcSxHRimtWg3H+GGkHL32th/Mga8q1YUsgC1YcyVfA4sQy
/FFX4jT2rIjM6DFKT1n6Qa0u5tV5h2ewkCN4BkqnRWbIfSjDe5mroMp/3t8S2TwEW5UlRskpW7Dj
ydHRL40dsCLo/3j7sUc4Uzi1nDmHQ6qFeVgF2IXQdABUvxTtLq3Kl1XnbU0E7hmHiqA4Al33ljYR
zZOY0rMsJqXvjE+J92TWB1p+lbwuto4YyJ6AC8ebm5PaLqVUg2cOs4oijN7+nTjHKA+M9OAVvp4F
o6xOf+M+h0XEMwCVLwiwiHCtDkVDXtdGyDArj8rRdSXKuHGdo9U8pzsFbQsUUtiRWm/rZrLNiDho
kxy3fqQHxn4ICXd0OB0JGougQYlwo0ee3UdZ7iF6o+lB5KeOJrmnNtZoIUB4YngIOlq96iZksNQg
Gg9l/45dgAQQAIBp0FGBRl/u+FxFoVJGZkIaWviKWvi/7yvg1gxwbOGuIQO8RnZmMJhelBUAKiSR
X07nUd1NX+Qhzs9h9HBIgBUSNwHYXrtUOKrQcC4MzDMyDqmtGcBVxs3Hk/wIzS5XyC7qqK8UK0d+
qj0PsXKJ96NrOejy/0i7rh7JcZ37iwTYcpJf7UqdqssTemfnxZi0TnLO/vXfUV/cu2WVUYb7w+70
PDRGtAIpijw8/FcCnUuwhqKdWgsSeO7UylOrH7fvATC7eG4DUgMiZumYFmBrTTXmp+BfoE5JdnzN
I1zQNdwVCFqDWu2d/3Q+gZZ3mWH4FsKxxbNf2ftUCw6s3u7doAgQb3pRcQA+AEmhp2QwUt9nyUVN
D7rtrDJuLuwzhhYEAEBrIeAr7bPWalOHkDK/DN1h8tRuuz2aDS/EX3nNpYqS1VyJ+IXUn9vCQVO0
aTOPgei0IbhPkCqCqyZnUpMBNW4Ns/kFlb2Fs9oafMFpng0vHdNQb5qKol/0pYxPEd8p7KVGrdva
I3LhLIH3RDSoQ9EK7iBxEV6tk6hRb7SGJpci3Cn8oa9QXPCBkyRqI/CIRNdlMOnORSjg2dZ71UqA
0o6s54CvJKSWDhL8NJRjCrpqXA3z4QmLWwQZUTRUFq0znBOAhe/r89JGCMydqNUHNEguWuh0O9Or
gqeXqHvWx31mHLvwG1ybD0jB9QmrB9Iz9LecT0NV/IkWsY/TNKJq4W0C8cZEaqfWv35EDu5qtGID
yElmNebhiJxUYPCLPXzWhk+B5iiVS5OV2SwgJXE1oGwVyRxRwyBfEzVXSd4DaHNpq0NUOsBKTKhZ
YscoQfmb01GPm6fmAyFCZNSRfBF91ECDJx0F9HJse23KAREjbnLM6f7+0i2dNARTgefGcxwNgyST
ZXM9qKmJhzLIOZy0eCnr7S8y0eAZWEyR20FCe34GmrwZYqYB4kazp7T7y9pM1AyLhZWBc4C7+5Z5
hXXjFAy2CIl0Dy3YmvJjuh3cAxG482A3sO0IWMyn0BEeGywqEPNqd7g2yOb2D2IK/44vw6Dzwe8U
a0qji1r3zuifpuaTtplUDDIAAhQl9iJYYUvbYNKQgxUC22DY0alwwin8wD5D+YDIAN0BmtFLXqBG
u7jVKeCkpEFxz0nvVjyQhXeFqLpm8ELeSx4lW4K4FyV+U0aXbnpO39CJt6sdRdtX7Nm0Dtt1Aq8w
EE6jc6QJx3++3wGi/11fA5FjVIk7ICXplyuTWdI6sMjjKMGtBQBUckT6oo3VThdlLNlDcy7i/+fw
0lrZFYmjSAxP0u9j9MNf85eXLljcrCIbjOpQmKb5AvVKxrVWraBzbBcZbtq54doUbkVg7QVjMEgb
0J5LTsEE1Df6sYXZm/zHkjxkpjP0K/ZcuAHz0BpEIK0NuCHgPeDhns8iC+Ki64oWLyPzqaBuk6MZ
4jE0d8Z29N5MkPyyH7VQCYEig34b+569lcPv++d1ca3+nYh8LwWjzTLQ+kC3zVMIfCO4A7TdfRFi
R2/WCnVpKA0E5d4NM9QQN3rHMh7BLyzc3v5RrJUuLQqASoBXEfylN9Gi0O+QQx+AYohbl+SOz1ZU
YnGNrsaXHDaiNPEIEEl0aZkb9J+QmdweGUTRGLxBHFk8hfEMmB+nOkyxdqOFGUTmPvd3BQootm+C
iJmDqluUm8qpoyLiTVqCg+ryxZ6+xtbb/dHFDSBvMWw30DCwsSBil9TBt7oiDJoJpXtOTk5j71qG
O6w9YZa2GaW4eMeDesdAF8H5IuXwZYwhG8JLqX5rntrx9/05LA2PJCFSnnDJ4aZJc2hH1pWlj1BB
nu3Q5GWt3GrpEAFIh8JMABzhbUiXaD5wUoLzCLX85FQmscPQsrPfzAGGeolrIcJsXb1eRquKEj+F
EBSXssOw9jhaWiIANIEUB7JRtHebD19w8B40jYlOUONf8Cj9r/d34Paapqhf/d/wshvA1VA3phDD
j9FjOTz6xsEyDl2x16JfWbQSalzaDuQ5AcYQwGts+3wqIVVAp+WjxKeyfun6d7v9Y2zuh4OdFn43
VAJvGNzUcxEqJzSMjRDUDdoh7nZrbLi3m4HhgU4CvxLuoBs/oOCjNo4Gn84VeIly9R/N/3x/OxYF
oGBT9IMSXTslr6wALN0okng654Nr2p9Csh1fhdo0JFoQJhVlarLVG0u7MHPWRq+glXUIaOXCtfYW
t9c0hkXvO8SekBEBJ8F8C6gfFEk+TuEr7Xdg3U2M/QTiF/RHXsveLqyVIEASTdIA+kCnq7kglY1a
H7Sjdi44yFnS/LHd7CKDkwV+KnCNiEzgxM4F0DJLkmAMrHP2rBqvGV8p9ln6/uvhJXVIezJEtUbM
c9M9cn7KhhV/6Vbd5p8vWz80MFGtCZ9Pi0PW/Sb2P/XmljiQIBhAEdLFBQee6/kK+WYHfOyUmGfL
+pQ8VNXKCkkzAJEJAkIIUyOyhTcQSnHmw5e51UzUbPozGm07YNnaDVOw143fm3TuXQpajcIFECzp
4JmZS9HRVlGrzaI/65HlTG9+TVeCN0vTuBYgaYQ5lq3eUQhQ3kIgYXSkhNcamkhKdzMH6agiEDty
PkFEcFLApEl+u5OP4PvP+ysluRz/kYLEjY0HKZ6ncrYzUxrm5y2kTJ1D7OPgNObBXFutdxt35di8
S0GGBcEHMNggAiHtutmwqkzUtDtn9almhwiVrN2pD0PH4k+JcRzst3Ejf+GNSHFLXt3hESnSQgvy
7jy+aPm+30h0djO8dIf3ehuXlCXduQ68ZnpNNhr19/ERQRVhJyTrUXo0//wCTB1q2KbtuWCNExa7
VtsY1fqPBHGvCk8Huy8d4SmxRqAEkvZcO5xZ4Nki24zVfwSIPCeuVlx/MtSn6f06pZbSnVP66HcP
iX1osuP90yvZ2xsRkrFqK0CM4lbtzk392I2njWSnGB5oOkT8cFPAobpByw4ZidSsGYZz0TzG0YFN
h62fD9w4jCDA70g2a4a8yYAy2NDw8Rz8KLQT21jzKD4fbceA1wNx9EJ9dEuRk+djW58r+uxHz9HK
198aKEQfAFUSBXGIyZqSgSpHo2sK3tfnKdxFlovzUxtuUL/EzbZCbDEPRF0F7hBV0jDp0i53dhUB
7lGVZ99rjBe2FukX/3xunNCS8j08ijmgPkBShDFrezrFZXmOyL4vn7ruR205Rr/futdwOqBoqMWG
23HD5MmHqS9JxpVzoe70r526WRNEDhaIQJgM6JvsBBK9RRt1npovI/tWsW9rLedvFU30tAfbCLIt
CIPLoKE0y9UezXGMF53Y39U8/yvsVtbndhdQ5wUdQAkh6Fluok0RrVnH2nF8SSfwtL526UOsPenN
ivtxOw9IQXIQlxBEKPJ7pbS6sghYNr7EpYcyv7WLbmkSANvAt0QiG6gF6W2txTS1hkAbXtThM6OH
rHJAK9hvN6x4ul9JkQ4sKcNkzBU6vCj5PzF4lvInZY0A5ta/mYuQdHugbDASChGJDcSCSBGSfiXB
dms+hAjUsiAy9+4XzG+4JtF9tUkhwqoLx0x2bfijbNy6clCgfV/1FnYFTzuBWUZCEhgG8SVXrgDP
80pvC4ApA3Bq1OiupkNKFlauP6xx3C1MCioOjxMngKJkShLVqjzUDLCgvoS+4yM6EexY543xa5cd
7s9pYYNmgiT/AzxehtVo0wB1OeXkD2qzwo1NAWB2BbPKf+cCd32+bIAwd+ASx1yi0Z3iL0V5KNfU
8f4sEIyaiyjAAj0UwAO/JOl+6o45+a6sWfcbjVd1ZHBBYoR4FF6w8ua3nTH1ZmnGr2P6ZB2KaeUU
LwyPkdFHB4UoyL3IWG+SWGGrEYbHN//bN9/W2NBvFkggGRAIREEQyHNwy84XSBk1zlolyl8Vrx5c
VMYFa6TGixKgFojZ4VWGsOBcQhUHvhaqQf46DIfs99D+MZm38ajC7wccA2QywIndpk8TwyR4oTXk
NeKPMXuk/td2rcLvZhfmIuQaCw5H2dCrXjChHvrskKzlnW8sCMYHHBt2CgEomBJpkZKK62M9Kmhe
EbxOD1/8J23tXbw0AwEewkkVJdUy6qPgUZt0HNzS9DsrnGx/fwvWRpcczUqzp5zkGN3MuUtjBG/a
FT24MXxYIYEwFR4UwlEyr3STaj1ubxDSq+lr3j+kKJwanot+R9cARDfnVQhCdFlwkcBfkGNRIN5u
qMUH+3WcXNB5IM1CNsJA4TKjvSQQs8iuIT6L62muEmjlmhBN8e3XolIcyvZRW259GgHhpiPjhSIa
zAHdrOYSSMtJHNSd8RqU/3TBLmh2dvln85bPRMimteCNNtgQYTzXjDvRsJF0U6wSoAS4FlB6hGiz
XNbpp1PAWmIYr7iBgm5XGY5hbr3kBBDQRO9ktDqAvyZ75kafUD746LliMCdXOre00Al6rbfxwoES
ZOVwzEExgAizpNuNkmkdwo0Me+ESxdUjR/+0fStgwOGbI6IpaL7mu634jdJZ/gRaT7R/6g7NWr35
gnUCYFkwegLaCPWTzutUjv6ocsN6LZnbIabSnPNyR9dekwsaLhqKohezCBrckJNadUiQe8nYa/uW
T8XONF2rBKVbtos/slxXgsR0r9y1uDDMru1T9jrpLqIeA9tuDGcTkbYjrMy6ixqM/60dc2cMcuf+
di8dKIBwwdAI3jgYQ0nzVB2t6YJEdAqqd0r6KfjWZB9YIfEWQ8pFdP2W3aa6bGvcIqr1WnfZadKa
g23u7s9h4cIQtOWgmBReE4z6fA9oEkY0TWz2WgT5Qat/+AFbWaVFCe/Vo3ivoj+HJMGuzTFQDbAo
IzPvkMqZgCz+wByuJND5HJBysXgV9JhD6taRU37AOEGfxRUB5/Kmk2UIUFiS+hN7TZSHoftTRSe6
EaPybmJFmSLsLOLmaJw9n4FpNm1sGLjryHhQ9Mu45pm9pztmoQ8YWEE3DAQGoDA3nExKATJXGtb2
a5a6ler2oE/WH8rRTfTPCM2Xfyv5odCcJnIVup82h3UgHNJRIEkRA8Nf89mFoe83NCbmazg81V+1
ZhthyfviXQ8vbb/i82qKQwyvl4lzMPBj6/F6zyIJSmsFmihb9Wo0mtGy0CAncWLjgW4so8LnY3j0
b8ICoW36DRoj1iZKy2A0Xye7cWIeOsnv7d+PWAhQEmjfLPh15ssf+/BARgPVc5aDjqYOAGUfWKD3
dnjvLQqQup0LKEZe1Oio7L/6fK8lL8nGOlixQgJk8B4UhBGUeQCAYIk61L/4r236iTlZ+mnz+gAY
JnoewpAD/Ckdz36a6jajCXnt6p31Yqyl8m7tH74eLwnRyhRBchlfjCIIOgEwRF6B6XdEO+hyJdV5
ew1BAB52sEzvKGbJr0HrozIOVLQO6ooXkyG1HTjluFnHgLBHYBDrg7DKTeg0brOyRikBeR3Gcxyf
ypUjeuvYYHjcPoikIQwBKzs/QcZIQMQQoX2Dor6OrRt/b/unVWI0CS7xfoxAWQHMEPwngSqeC9F6
1Y7rokaLpexYhi8qcxLbOepG6Cgbmx8LUTizuLkR0AZ6RZ5P1SOlHbLBx9vFmZpzm37bfGRn40tT
4VadWqOJ8afcQXItXSvRXzizKGkHqEcgh24x8XU19lUXMP3V9MFv/VJ4mz8fERTEaFDdjsJhGRFf
62Y2DA1eFLRLHceq1zKqS58vuO9B1YxTZcnFZFqGXi01TOJrWjvNKf31ga+/Gl1Iv3Jbq6q2tbbB
6EX5JaNnBvr1+wJuFBq4BTj3SM7DZNyGmjqSBEnLK+5x4OqzwfKMEeWW/UaeRoQ5UMuJjDDYv5HU
AVXIfB4hiWvFiknuNfRZJc/25f4sbjZBGl7y7oskarOoDAqvdPp4ZzW7+8MvLdL118suU5zXhCLW
4bHveUnduAPoZms6SpqBlFmOjYq3ppjBFO1JfdD+nwsk2e0+1qsU5KGF1yonclbX+jaLfz5z+fD1
gKHDt0C8Dx6ftEBKr4YdaqcKryHTMU8fh/5QpN/i/FM2nAx6BA318f6O3Bhx3KDIiOAkIb6FZjnS
fIZqyv2yHTIvsw/xZ1zUf7K1F93CpqOVIKjWYDRgZGUQQ50mWQyOqcwb9RRB0lPFUbmdrqjfwsHV
RLwJuVqgom9SYCMoXDSzCwtvNBx4NjtrzPf3V2pRAsoQ8G6kYBuXHWLis97UwjL3DP8QkD+9tQLW
WxtfcsjiQk+abMhzT080hw5/kmlF+ZYEoHsgAHUokoFTKZmOFt2u81YhsWdpLuJBfM3lXtpncYhE
i2WglOX7M0oUlWT1FHvISgFRQMi+1LZ6TTit6MEKpjKAVaAdknpEhRkpFppfek2wtxFMRtnxRtoK
YWDhbCA/JJDKoOKSLGDZMXuqOiXx6mwfa6fJdFAq5f/cfpaQW0Nbc5ThCVs+t+IgrFAzQ425Rw1k
oVAfsKLVS1sNM4GbQsQh0J5yPn5sdQPXcEXjEmqf/6S1utWz1AQCXSSyhQhMYT5+qGp+rxRV6qXh
g//ZGrerAijQxLMd+ywAh/Ph89GYarUk3LOCr33iO1qxsemR2GXAZ0DCCgDGgq9kF4USkTDLvKh0
jfbNHLc+T+bjyySTRRqNqd9hfN3e2+BX2b6/158vt+sO7MQ3lBHDW0+IwTXxiqUQaiTdQiIhi0oi
gR6+4VSpRx5UYVJwbzLBTF+0D5r2Co2ojOhBIZufWliqa2HSWWU9BzuqnXNvVJ9Y5mj0831dW7jh
AFkQUwH/NF6M0vh6kg4miI24sBl5UjttnDupussP98UsqJwQIGgggV64QdbHeoYVU/PKA7VKmu2r
/AP3D/LkCLYDDYZjKzeWSa24Ylael55WvCq6Y2Qr67Sw6YALiQp5QElgBKXnSZTbWpI0tPAMuks/
fRreqmG3Vhe1tEiwGghQw8NB+FJSbCtT9TIeIGNIC7fFn61vFDxNUOcIxiTUIt4WyYw1Fi5T4sob
Q+6Ou2H8yARE9yNRycLAQSMdJoXAahhDWHkviVXuOP5sP0XI2uDmgUrcln9wNbetPq2wQGBSaZvw
oKkP9yUsqANeb/9KkEx3Y5VqxcC24E0BdwKL7pBe3pPuZ745hIy9EG22AVs1AUqXI1hhNI3VOOil
F/wow5NdfEDf4FTi7gRhGLgKxHG+etBZpAuU0TRLr87fxtKl1po7s3RWrwVIWx33SdGGGgTo6VFV
jv5WrBO8F4SADNTIw8gi1zj/fsaLifakLzytdQvLGdaqAhY+fza+pGraUI++GmL8sXKU3lG/3j9G
C87ebHgh/mr583aieUVwjKzqRJjjI96wGZMnVgj9lgFIRzkUEmhzESroh82IssKLk+fp1K5RZi/O
4Gp4aX9NpQxpa5oYvgZNlbKv1X1fJSvatrgLV0Kk55Vqpt2AMqPCy9IDg8N6ur8LK8PLTKXwYfqS
x1bhmZmb5OuF10vj41GF9CgMtnETJB6qkCFKGRee3ezL3KGbsXLYYgyNMAaen0AOSFscpWmXpgHL
vRQ9lP4uaidZcbSXNhnvBBO9pxBEBDXB/AwZXVJ2gTnkXt+nTnls/cegXXFW10RI5ygqc7UgDUTY
EXHMx+BLXGwk6xPeKlIBgvgF/+HalJStUnvia52ReemwKyonUJ3txwhaJtq/o1IMTAfzVar9KAI/
RZJ6PvkUGQ/+Gj/2wp2DSwABDcTHkMln0i5oaV/bUW2mnjIdG144bZg7FT/+vj+LpY0AtoWijwPe
Dbik57Mw20IhqkIyT6EeKdGlEwqxduusyZB2IlVpx3v0JPKqb6l1rtJdV25/WqFXlvD0BAc0sg/z
WcSgAFLNFiGyYXjru7O2fZHwQMfAePvgdSvXl1Z5kPlEsxIvaX7xeF+qh8T6gAj0vAPuTjzWb9pa
BdQsgikMuIcOoBPZaeGr0v+5v9XiwEgPFKCpUe4mWoDdpmc4TbPaTmjijeOXuAPqxMlQbXpfxsKh
he8i2I2R2mUgbJhvRB3rCY/CBrGG8qgQ5zwQZysPgVBsJFkRMBENqkFIKylGPnFLKzlkpEW9PytZ
tb8/B3Ec5+uE3Mx7YysAsgSHyXwORo6C8Q4NkT3/6LeIyGy+3QSVJCgzYFtFu07Jh+lCkkVNr8Xe
BIzDY7UWBrhVNqRXYZGAxUJG5ib/nXSjb9t9nHg6PSYMTureXKvxWBCBgQW/AaIwECZtcj8wbaxC
O/IielCnDjx8dKevtfBe2IWZEPH7K18pEIHDGL3qvPSHzkApGG/OtYLvGUWB4IEAmBaRE8nLQJyj
rSNOIeCN1l9J9HnzKUJaDHAAgUHA01Y6RYx2jYlwfYTrIXHNE0UG7r6ApV0Q8CjBMIf9llWN1VFm
5BGLPLynLGVn5ee+du+LWNqDaxHiE672oBqqQAlKCxudnKh2NrZ7YvBfRPEFQocGaFulLagNrfPL
1McWZPu02sUrD9tbg8cAtsMdKiIyt1QcgVZTMI0wAvKYEzWfKPtsg397eLK0zc8qCBI3hPC6gZyQ
1glAjMYWds8Lv+Sg7vq5fReuR5cuN26jOTR6vYXwJ908e4bLfX/8hYOEuC0cAPFkEC055rscmHrZ
9xUNPMV+HshLikCAvbITyyJER0IULOB2k5Q5ZGZpcc0MvMg41OnjpD0Sf2UWC2cVgE3Et0UgCUoh
3QoNC+NES1josS5yh7+mKFxRhsU5XAmQFJpU46Sjx0HoFdOzmjxHBZylzc9bxHgQIUFsDykBeH3z
nWiV3leVuoDNmMp936hOWn65v9eLq4RqaGCjEMm9CdRPRq6RONNhNNpj9jlpTtuHB3hCpFoFAkSO
4KKdWRNnOQk9nx8rehq38ePh5keaGy8faBjetriA5uszBjxJpwLD1/a5/+qXHzilYMO2RBID2Ay5
MiEOc1ZMoK+DRS2cRAud4O/yAyZVNKBWxKsBwVUZI0NZ26tJRrmnJCdLd62NTSbel0gQFIpqdJAi
yrcCGIUzBLq71KvGw0TdiD2AO07fSPT3HymifA4EbCDWkfW5U/QsSwOFe7G2syq3sR0//zE2w8oV
t3RaUaIquNzha9x0HUimKmjMJks9tT7a54Z/4DhdDy9pdOpbvtEO2O9ONZ0ecND2r/vqcOsNA/mB
3CFa34Cn7gZvVZhT0HRDmnkaO9Jkr4YHah+1jew375shOu7CYAjzKid+dK2LQzDpYpW4y41/UOL2
gW0QlxsYWpG7us0sdQjGlEbCvVZ9iIInYzM6QASFTaTEEBqGwy1ptTWFkTqlBvci33fHInD7tfTk
0jm6liB+f+XHgNE5InoECYXmonBgSD5g9hC3BTINGQBU1UjjG37NwKGK1NvEXviuHT5wLQDagPQz
CnUAYZauBZqO0xRNKbKrKL7UdmG6ORgDvk6UahsajB6gn9KLBMxcQcpzjI+wJO2P9W/6EXshWqzg
bhZ1pDKu0Qx5wWJ7QDbMdorwmOSH0HTq7Qk+zAMRAMHUBM5/+SAB8tgTViLnZpNvyYXlH9Bm8eKE
3RMgabmGZsgalppjjWXSXDqc9N7pjX05bQ5lYBKgy8JaidZlsg8QaHlj0jLlHhse1OjEV7yYJZME
o436fKwUOopIyuYXRd3yCMM3qTsZDzF3uvQ0ZR+RImhskY3GqZKjSsSP7CixkKpPRjdHBf3koP1u
uGaXFjwy8ASi6wMq3QEpN+lcrYMBOp0yBDRK7ThNZ2Kfo7U62wXLoSswHYKTV0Upt7RcRdPyDD3N
E49zdBvvxpV1WhteMhwg2CsS6mP4KULVxmO5HR6DoB5q73A9MBQsyvmepgtHnulp7DVAr4xutlIh
t/T518NLF2gLiGk9mBg+SPc8/jpYGxt7iKsNmBsQwKvQN9QDScuv0rxgehRH3oSM2HTWti+/oCLR
xLMEEE05ndRN6NKYtXTwaHVgf0cb+x+Lr4ea4V2FQIMIHUpfb9sNHcuu7bwqd9r8oK9hkxbO/2x8
6fTUCIIZuhifpT8DshuUvRX8vu/BLOwwvHiEqlDLgJiYTLwW2W3PEapH8+bqs3FUuy/3hxcHRAq1
zYaXbp62VXQ/tTD8yJ00OcYoGgR5i+Gi11e5GUmM3QDLq2hQgpjhDUUdYUlMlSJovTDMnEj/Nb3d
n8vSUl2NLy9VkZFOHwLees2lVnfJGtB6abOvh5eWqteKNAkafL5mPETx0zQ81uWKH7BwNwDMiLcb
OnLCp5cDq3U9KI2FYlQvUh/TyOXaKQdF3fYXEKhngOJH2SD8vZs3oq2hYJcEdo09t5wyL51oc+k0
8ubXEqSlAlQit0shISycuAGL9m7rTgtCNBFUouAxwkU9v3dIZpW5EtPai97AUzDkP+4Pf7vTGF7g
AFDGIrL00ufTklddocSNR+OTHrkob94OdUOYCmUIeFKBww+3mhQs6eJmxNOnJBfzaHeRk6LE8v4c
bpRBCAB/ouAowDtUdvgKP1DQ9CvxL/w5D1y6mUNAGl6c5CuHviyzdOwMDA+CQ4RxnZj8DoytcXpJ
hrRGdRsZSePH/sVvNQeczU5Pt14/kIBADCpQ4bYKGrH5LGytDogWtPYlH3/4bJ+Ga9UBNycJAkQo
RoS4RTJaOkmZRgZQeuX2RVdfVCV3S7wQ+81BGQgBVzr6gKP+A4ENSRu0SUUf+C4MvZ1e/9LqX/cP
0o1NwsWD0K0AQovaKDnZ3UexSZHRCLyRBm4EdxXcasr4EllrNQILa4UJoOYKLLXAEck0Oujf0UMn
IIgaB6M7V+3Pplt5Ji6J0LBUeAlRRAPkjPSkk0YbyzDwOLqEmGd0TU+6w/3lWhIBkCnAAYIYBMnK
+ZHShjwxRzXCLPy9+cNPDsafDwhABRaiAKByu2FHTfvMoHlJyCVUzwl/ghGs1xRPHJiZU4AtR0rg
fyIkr3Ji03udYOCltpsnj0V3tvljrTk6Wvqh6n/tRbRgqiBOPBlF80Owjc6XLNPYQDEhckmdvETp
98C3XheYDyrMhWrAgcIrfi6A+qRCPXsNAflvtfg1bje1CHeLI4VHKUiiJS/TSBTeqCYnF120jlBz
x4hXzu3SCsGHhRkXmCLQCswnUDf5xMoYE9DCvQW62o2tnnDJYYGuxpd2oO6mENUhDbnYwbNVO1b5
9f6ZXft+WSkKgzQ52pRd0n5ndyCeZH/fF/DeTVw+stczkI5s5dd2UwsJEXPV1FEjJ34jvzSP/FLf
/3RkR3Sn+kcrnDFyfO20xsgrtuDmA4DeQI80uOk3CAUSgWY28juCy2oPFCdIoNQ1eqYFSwz8LEJQ
iH4gFCtf6UPY+yYfIv+Scsei+5Ad8s6drJXwx5IUJEw1UT0tUjliL69udnOqFYqGErgTp1PBTqX5
M/2lrVHnLwoB0h9bBhwEFGcuJI4rfbKNCUK+Thp3cv1HpDhrxaoLp07UFQq0ouhoK0f6Sd6pMRgH
/AvKkdTvRbI1eI2MpnjFQOlx9RqyE2qQgmd5DfeEJU/mRU22BmXF8Oh0iVQaMoNgjpkvURP42VTG
vQ+d3ymGm5DdfZVZXJ33lpfIwaLJmBS7UXKTRLXB/IvSJE4eps5mJKrI+CqIXdqwu8L/mU8gi/tG
ayMc13Gvag8sX3krLX3/9fCSzbLsJJwKFcPXZ6X7XIUry7+gz7OvlwxK6Gc16tgD/xJlR1/b+a27
2px6UYRorwcCb+C/ZFfBrjMtCzrLBgfDjpFTx3a1vt2FRlDlXxHSLLKmqZq6hogwPPaaG61B8Jb0
GG4OtAuVCuCZkvzbNDHjYeg6/9IDahzARzhU0/dyjW5tUQrSN0jNisJtGb6uxamdWUrpX0jrhq+p
7tSf0zVa1sXNEJyyJmiaIEr8/srsxUk9JMAC2pcmctrxSCZXIyt+gjBq0hWBBtjC8QQs8baVDnJ2
akxijeGK+MlRIkSdwncL1FT35cp1uKQb15KkbaGB0ptdD0kd3anMrbY/m2YTkUxH0lcmaQCCvsTs
R19+2xwUhOGw3x+uUAzAgqRDSxKOe9Y32aVPnAANuDYjtKXxhft7tdVdQ8CDQTC+mn3zs9SJ4jV/
aukw/TsDJFzmEsCQEPR9wdjFzM+aeTT8veJ/QLPfKVwYasHgv4kjcDWJqs4RLZpidjHaxx7YVP+w
/XpAHYToGYJ4HcKz8/EjX4fX3CXskqSPcfKQrAUQFo8ocHhIXoMnEACq+fgBIRoPgWC4DNZDFW9n
WRZ7jBoO0XlGxD8kDSBWENdxze2LxVrn3BQbW38KjxnbKpxxE/CpmyZDqd50pVJBw5TvKLdM1wLL
CxYPn41CFMEoi+C1tPopa3Vz9HXrwnq3ytPzPscPa61T0sIeIBwr4hNIqIGIUFokZYw1tQtV69K7
SvCN8e+bjxDymaIJnQhQgB5hvsW86HRSYpsu2nCg5l7Z7n+hqRBWCNAEgHXkLoThMAx2FiK20qWg
mR9b55/7n/+e25DsNRJboigLjTNF7+b594+EVHnPBvvSZ0czeGz/sbInVd9HzKnGff/TH/dF7nJr
R1as94L1QK81JCDxaAUNnoyL7K2os8rQYBeWPenJ0aweON/fn9vCVYRcGkJSwDkhcCRHOH1e+iMd
dMCEpoeKukO4a4wjykhAnX9f0NIRAwEK7ju0fkBCWHL0p65R/K6oQo8ytwf3srHyWlkcH1UGOuyU
Bty5ZEYyZtQVHwHN0/Mnwnf2Wg3DgiKChxVQMNRU4cUlE1fgrqjUsuvNi4/GUrkaPyjD9NDqz/wD
MQpEtOEKYo2ATJInEhmlruRKY1za2HSKxrFB57J5KxCHROkzdh22RQ4iDHrSNhMqNi5x/1RpD3Qz
lwHytKJcFaE7hLXxc64uUakC3j5ExqXTdsl4zJvP979fmAtJHWfjS1sdB0lBjQnjK/0+/57Wyb6u
4j1jIHe2W2drU2Fh4YH0wOsLT1QwzMo4roaayQTIhH7R4dmesuR4fzYLSo53o2i6Jojub2BiLVBw
2hBY+qWgOzCildSJ7JUrfEHJwSSHwC363qA0U9Y93ei0yup7/cIGoNCdRjvZlhtaTqfv7s9lQQkF
FS/UA4SRwMlI9wjlVmsp/aRflOmVWQ/DGsxgaXzRbhbARhCEoo2xdLLyTFPB+mVdzPLikxfubf98
QREEcgaQcMA/nw8/lJoVcnATXfTxWO6yNSbNpXMrECVAoCNOcJP2pEFN7Sgs2aXu92m2Ux7SbwQ8
NbULsNUHJvKvJJnfQM3oQPK4YpfR2EWFQ9aiNktnFjAllH6KknTk3eYLZSh+OtojfMI8OY3mgfZ/
8bXFWtzqKxGSbx7EY1yhKQBDpPCT1fzU1xqeL05B0KC8t9296cxlhmrSFlHELpn/MqUPke7Gm0tY
YThEL8X/ipBOK01UM8obiABYzOiOYbkCRlu6koAlgeMGONotxBcFEwxuV2xd2tIpjZ35jcMLyVeO
0pLtAIscqtHxP4C+0iTICF6UQUnggKJnlvaE+o8kdHX9NPHT9jMLFw7QSeRKkPaWbo148kuzHImJ
d8ZR8xHO3H1kfLjo732EAYWan9kwUROCgl1c4CmupJ22FuVa0m5R4oAOGYjK3uQW4EA2qB5kJpw1
N/Z3dXnozT2KWmn1tBo1XdoUVLPg1IJAGokGcbiv3nxlkyGwAKqXi9o51HBZsifkuRrcgq5ctUtH
TJDl4upD+vs24EJjpaqDkV2K/KSjj9JTBM6XNVacBSGI3wGzKWKE8HIla2JGRtDqFVSdh19p9tZY
n5vsbXMREJ6W6LSD/KhIm4CSdL5kxKzaGDkn6zJgyYAaXNHFBXPFQCwHjQfu1ELZw3z4ICiViXWV
eRkHJxt3ubkS5FxaI3hrDFooqkNkTm+gx4a+Yq15MWPg04ij1QcV5Y9rjdaFVZVcK6D3VMGuJPji
5XhFUbJ8igsc4iB5ZOmOgUu/SNzYckcWO1HnVtP26AXeBCCLEIzCIM2T9j7FpkWNNUDrrR2oYDZz
GWPJroeXbpGhSaxMUTC80X4bHhXr02abggtdtBzT4CGCS3y+6yzLuwqMMuYltZ7s/LwK7l88VVfj
Cztwped9VBdj7WN8/kDVQ7nWY2lpeGCYBYuTKISQ8yJJ1usmb5kBk/UWK5593L46V8PLJSh9mWY9
LTF8rCRuFYGJauXNt6QUqBsEjBllFiIHM1+eJgyqKSiIdqHpkU+HvjzR+rSdMwVnSOB0wVcNhCuU
Yi4lH/OhKsJKFxdHCZ6CNWTlgici4HCC6hkv8JuEYWgq7RRmTLsUjRuCGDQyI8cyV67xJSG4xWHL
BfcbvM/5JKba5+LNBM883RP9FAYvcbJiAhdFgMAOdah4ycCMzEWEQaiXdh8al8B2uflS5fuQHraf
KDxh4ILboD7/P9K+rDly3Oj2rzjmnb7clxuf/UCyNq0stXp9YUg9ai4gAXBffv09kO1vqlAM8VZ7
PGFHWy0ksWQikXnyJILw5yJmJdFJn41GZJdPyN5a3fUPADSIAiW2aHSlgcf9fHxPAS8IGhkakdP7
laNsYktbmYEYQTKwKCZzsQWiOy/wj+cSOF7+sz5hs5Vvbb4xvzQ5BAVdHnK6mdcKkBf0G+8w1EPC
pIPkTJOmQxJWah4f9WjUA8B3fJNY14cSTiXokm6UteKgq5aqR1b/aWw/W2tF7EszQB0koP54auAl
Ls1AKXUywS3EDKybatte2bBVPO3hEgA9g2L8dzK1892YSqfhtprgPKUB8nz7ory6HuVdAsJGkAFg
mWw8FM6mvm9yI5r0G71+SyhfUeylFRKB7f8IkByPYiiNlnAIUIcwvrGnlfO6oNSisBkJBiidsE/n
K6Sw0tIqbdKj0r3V50PS3jT9imuzNINTEZLd4L3GZ2vAKVXZ5/YeLeivthlnM5Du0LmjvDK8QY/S
7pvhfLs+rHk2uuS/WBXXesRv9Ej/Yo1taCdG+N99vqQBhtkVE8r5sAHjHpw/Pkzgb5wgNEAU1Jog
f0OmRNpioickcRBO49pmCpM19gCxfbLFQ+4OOBL4SZfdjeqBF2lORyuqmjs1PTJ229T7rHR/wxLB
xgkIJ2gdL6h4CK8KJ08MKyqMwB59ru4/3oclRbAQFBLkLGBhk2+3vmpyUg2NFZX8wWk/zzMaF6z4
S4srJXq4IH+OoIopnSWzQp9IO8FKMRTGPVVJSPPNymlaFIHwGfDMIsasSbrWxHVqAp1kRXa8cUoA
vnGLlvnPnr/8xmqdyJGmgsJHgzFA/SJv2GamD96L5DfwlShGRdoN5ZYg5ZXhqLqWVSihniFiTnyT
PYnIAdBeH89jyTbBrRfs8PALLmC7ujq1+swRnLXNLa8+xb/xrIMf89f4+rnuOWwYienEZpROd/hX
QXxZ33rZyq6vzUJy/lJzNo1WzKK0A/rUOSuLtKQacI+RXBVEMwhJnE9ixANrVi1MYm790X5u6ee0
WhGxOAMXjwm0CMVWyE8J1thjW061FVnxs3VvDN9/Y5tPhpcuUcNq1d4dMbym+dqtvsYPsvj1iP3A
xmKzAbI6XyBznjxmmcwCOOZg1vt8LfS0PD4iW6BFdJGakvZXtymHqwnDMd0wJfHr5O03lgd5z/+M
L+SfPEMbfaIqKMKw+mipfe+xlWfc4vk5GV78/GT4Vm31oTYxfP/VnXxL3RXjimVdkuDglaiiwgy1
rzLKMJuaJp5nnFDuHri2MzjZdZyvCFnahVMh0i7n8WQllgEhNr2tAjKueBqLc0DazhVwTORQpeE5
dWKQd3ArMtxHnd01ejCZm+v3WVygIIBBz3bIOt8I8F0gbze4VlS7Bzvg7HdmgEQU4liAYqI3yfnw
sTY3ZLK5Hak0nLLPGXuYrybjFbBo4BiQYEYk9iKZZhSd0zJO7Chvb1zv5vpWkGJ85E1RpwiPG0Gr
8ymA39RoMwuXjloFnRn2V/OzSeNLqjDrNUmojvEt/a7vHyz92K21/rk8RyJ5hrsf4DMkomS8TWGN
rkZKuHuz6scWYOR2vmmurvtC/vpUiLROc1ECDFJASF7vyjJI1trFXera+fjSOrkZL41YjK/+6utP
pPl0rSIAcAbmMTxLUISP8N75Ng8ZMYp8bo2obQ6Zu7/+PsbweP+Dfgdg5Auq4qZU0jovEbeK3VCl
Y0CbKfyNCZxIkK7kXunT3kgcI0qfJ1Su64f/bnjpwonb/0wgn3N/5EFB1zAKYoXPXw3nSyQdIMa1
3FFn20DoIg2Kaqs1mxEpiBenv/75A0kiuoe4DPZbfqHziZGU9qUZWd6re0i1q7FPGF40fxSpUpwm
6SiVaIJV1WkPdftJTThGT9fvBJJlAmwBygtVzgskXpWVcUetaFQjJf+qrQUnlxRNJJJBbwr0FtLW
55pAhsbJG1j0aEgO1G/Y9QcJwwryVFwIgj7gfHh14qbizkA4GX5fVT4frkcXIvuKBxvuM0FILcfb
KlD9844pYPqvvvyc1jicFmypiHeKwlNR8yOj89oM7Y0JncAqE/t6H1Ljh9c/X73BZyKkS5OVZZ5Y
A0RYW6WMjHql3cyCniEgLGKp2GW415KhEFUkGZqflkcl3YBDUCkD5cVJ71vjeouKzCiuZHE1I98g
q8E4TUqZNCB0Qgsj3+lWprFwTAEABPceijzwdpbp6+D6uaNtleUxHW74xrma1BTJTxvPDjSCs/AO
lOlMaqZVHO3dcYrGQO1U30q74ONtXjhJohwe71n4FgJmeK4IhVr3Q58ZxTHtg1wLSBbOa6p8+fYH
fulEhHRnkkqlZVVCRFyEaHmLmLOF/kJrUNJFKeAzs5DRFbFVKcJglF6LWl0N7KlpmDlBnm3RW01b
229NBJal+wGlT8i9CeWAJGkyFK81bnJko3m7s5071fOhgo22TbPA8W5d53uTrxwxoWiXEkEehWwQ
8n0X+AQ0VXZi0YehaQt/1n0PZchjoE/+0G1afRuba4XbCyuJzo8wLuIex8GQjgSxPKIBmkmOehE2
WRAPu3wO7KspB5F3BdQQSTRkX1E0LFlgdGuqK5YrBGy3vzT1swbuyrUCnYWzfSZCsjF0YOgfzCCC
1dsu+5mXG3X8ebX6OKqJewjGHtkOOROoaD3IVt0RTTisWxrvelP16Vo93OI0TmRILklZNA1puxkn
uwgo91sWUvV6KwAEtmDJRjZWdGM7twJUI5mbAm1zHNOngiL1/mlYC5stnSqgbAQMW7TGlRnF22HS
gc9ECyJPCbrsoFd71j/G49XtcXGskFGBXwIXWnSAPZ8Jusn1CN715GihsXa/L9UVv2dpM07Hl+4T
VPMN1pBP5Gg7Yd49lFm4CktZEAGoCFwTgYlH6FfSjNLu7CS2muqotTeVtjerw5ReHfkQUEO8iAUg
GolNab/NtgWpjt3WR/ZFVXEtHmPEZD/WjIWbETV3APCAr0yAeKSFyuuMZXofs2N9yJO73FuZwdrw
UlRiatKEjxnovmvr5c6jrx9//MJhxaKAfUMUVsLBkizHyDObkzJhx7nZlKWfkvt0CvKrW98A1yZI
SvCwxysAF9f5WbV6qFxagp6++2KBB4WsKPXSEjkAJyAtLgTJdbR17hZtpmr0mJfBZAfp2ltv4Zx6
p+NLqpYxzprCxPimG+RzOJWBvtY2ZmkfTkVIKzTqzCzU2KDHARFAY1/kNwUJ52ElEbgoBTXNqNgB
2PqipQjojeIK7PT0OBdBrgca35HOt5zNx2dqcbkA4QdGC1QZKKk53207RgZt7LDbTbkBqMartqxZ
CXQtTcSFtqFswzSQZJHUGo2UGjw8GrTayx7NcWcE87ir8xW4xeWxQmNrURmEhBQ4TOXMrKq3aa/U
WX5kboC4/tSvHNvLdTofX0zyJCqLrEebjhTj65Y/u1tv3Hj0auMBEXgUYKmQxzHkzONo5ZQoHkin
09YJG1CXpteHHLHLeBQAUQrHHRns80mUNleBSqHZsXJvs3xHaUjKFea1pXU6FSHpRp8oBG+SMjv2
XaCzgFib5PpH7PkspPM0AcPWGilmYTfbttyUa/zrK1NwJTPrVhx5lwLjd1WgTrvCuDGvN1JiCjis
KHs1Rcv5843wjL6JqRanx1kPO33rpqG95tkszcJBFRmoCnBjoMzhXIQS98PEWzDUuUOIWss+/lTn
u2ttB7ymExFCJ090wqn73iEkzY4MC5UcunavXP9KOxchZnkiIk7NplZqiMicbxqwWnTvVIFtrUxk
yXicTkTaDtELIcF7HGsVb5phX6nb31goUGeJcnB45HLNDELkE8p0DKT71UOVbzjdrXKlL07hRIS0
F0butn1T6OnRaX3A8ly6/3gKi+OLgjI8KYDUkl/kjaKRqs3s9JjYvqIGzZpbIJb4/D2JjT4ZX/p+
T8Sl+hTjd95DUvo5fXCB7F2DeC4qxYkU6ThRhAazGmH+o1Vs9fyWwEa5x48Xam0i0lkaptau6xJs
7M43F1h0N/DyGzqsCFnbDcnKomedliI9nB7HaRs7m3zNPq2NL5nY3gD8yx7F+OAlBh6MrNwSK+PL
CWwlo56bORgfBJTNW7EWLl8bXnqrGG3u1HWOw4TARPXNXnHD10aX7gedtIYLy5ce2/bGqrb9Wu/x
xRMkKPAQwwN+QL6l26FxncmY0iNok6xqV2YPWedT4+vH53RxFidSpCM0Dqkz6DVsEnEDq9zHXvjx
+IuqdjK+dIQa0IyxxAHEqZkPfZSXh3GNr2BBAh5ByFHgtSIcJ2mXq5YAjT4mybFlfoVqD74b25Uo
18IioS4UFO8oAYDNk6EKU99mJk87kIrFse85f1bquL12mQCgwqMXaGoEIVw54BRXVTlPJFYjy97b
SeDQh7Zb2YnLSQgR8PBNVDZf+t92khpsMKgWUT1wEnPTpmuOwIoEOWk0u0XelO8Ssu+eHQxrL4il
8cG1Kx5D6D0O3/jcCyCGUVs5S7XIaw7t/MjXGEgWx7eRkQJibgGWatm9pSEwoEXE/JRlPws8HT/e
5UUBoBRFohyV8xcqjTYmAEYqmIBpN2EbT4G1VoN4aTREFSU8SQSBRZJWUgY963q1G3tAj42g+qJo
oHqNqrX+SkvTQOgHGSTcoZdMLcQbkl5tVC3KANpJnnuQhFy/TqcCpFm4PO57AD60yMnvsvH2ekY6
LNLJ90uWuzathKBbihbNsT+k4RoP+9rySMe0mnurZyqGV5x9zw9MXTHZi3sMzghA5QHSRieQczXo
+EhJ2ZlaxM0Abcwa79HT7vTrnWEs0okUaZHQ9wg1iagsjrwqB4dpFv66fo/BqoEuzkBQgZtA8sFY
O4P3oHLnyHVpmCU0vNpTRRYEzFqA7qKTjKHKu6ArcTUANRfpFroSe4E6rzEeL+0z6g1hkRCbAVeL
+PnJo8SYJ55p7qRGBaqJLb5LtbVow4IEKBgeboj2gWNBjsERIFIyRyFGVJrfEu+tWHMxLq9OwIJQ
2S0a7YjjJK0RkssaA4/HHGVo0tk+2t8ApPp4l5ckgEQFVkKwP4KN+HyNuFab7uRmajQr9+rcBM6c
BzVfiSwtLJMo4AdBlGhbD5jzuRA20tloQcsZxexBnR6Kt4/nsDS80DWkIASRhnytpbM3xp1WzJFn
BMnoF2v5jaXxRd04Ln6UF15USZJhRpXBPE3gmemTB0ddcV4WzAVIu9DFHOkmwX/rnK+OPjupR+N6
im515+s2UJLrzRE47IBUELcBEFTS6neVObeUtFPU7hNg/dOHWX/I0u3VeyC4zbDNaCtvg2n/fBII
bIxO1U/ANYMV7DmvP//O8EByCkUA94e8RmbS2QoBvQgtf1Dwl3vXQ6ZFnRzceBRzCpdesqYpcYdJ
zQqACIEoSHbligaINT5/NqPxOsqsbRCLwNxd9FEY+po2detELPEzHKMjzcOPV2hNguTHd1miNxCB
svp4o2kbtQ6blXO0LAE5OGTg8B8ZlGLEhsUEE1OUNjdwwBi509cYIBZUAcv0lwjxCScWW6GVOjXT
5ER09PxSEapskh/088dLtaDPZ1LEV5xIsQpXn+sZE8nUvVPs9LXohTiMF5sN/jikrZAgA/H0+fie
zejY9oUTWemLzW7cccezF/N7Pa9FQJcFwXTgaQUTJGt224x61vcMBFgaksf7OA1Nso1fvW7z8YIt
bgvsk2g5JsjOJOXWPUuZ8CyyI8V6LZSgcR8JiCd+Y1dgppDcBW4LDyHprhtZUrjNBHYAhflTFSbx
9QoCNljUor9zF14U5VWzl2nj1IPq1NtZ5aH700mu92jQNA1PUOSBRDskeZnMpm8HtJOOOtBN/8yy
lV24PLboz4W3iejQBbIoeXh7wOVhjrkeNWMwGb53dRswgFIsXKMAIyF2iL4458dWM5jZ5IU5Rrn1
lG7N9OnjQyR+/VwrREc5cKnimoMRNKThW95wPU0wvPOVdHd1el9cX1BwLkHSO8vpyrGMjTGKCfG7
9tO0Zp4WdkADMQoA+R7+56LsX01dJzN0OkV5NgW8tf0+MQ7Xr9KpCMmMoy07+qZXEGHA9rVzCJ4d
p1hDO733m5b3AnATTAaIZ+y4tBcJmwy978Yx6psDWEuo4dMKHHG7RAkczbemTWeH9lroeGH18JJQ
4cXCJIK2T7rDk74uSd22auTpQ+A2XTisLd6SBARQbDgISNpcTIsoOa5YyubIaBPfCtr4z6s3B04s
XCjRzQkGT4rFMRutQW0eTxHL7tWK+CPL/T67OuYKABoiA7gHwZiOi/ZcDYd4dAnIS6aoQBvvvJ6D
cs2cLyzTmQTpjE3NrOS9BgmVG7jfuzUitcvbAk9GmDlAMwUKTPZ1jNiezG5KO3TNHXyruZuU3Tj4
hrf5eDMWxeDmg7aIog/ZHILdE4X1Bukimn1WZhIU3c3UIWJTNP7HgpaWC4xE+AexRey7tFwgtMuc
nBcDeMu/KsR3tJUNFxsqKSMeF7g3QMUCOggZzDo3vTZ0Zt5F2S87ae7rn8aPdmD31c/g+nnAG3Hw
HgYE8YL+qmV5WRh8bCPSh61vViv7sbRMog8jFAPbjov8/NzaeAnrA+BH0UzS8C3Rrm6ag/6FwGVh
bEscLTncDkyYZ1GbTJGp3lNtp71cvTqo84VvK5hXAcqV1I6lOuh8uD5GGWt8/tWaro+ZoZAYDIDg
rURu7oLLAk8O4IsTdYwsc1N74bhGeSVstnSMTPhNoh+Pjje2I91+RWWZ4+zZfcTH2H9w9c9VvPKI
WdhhfDcQTYKtEkFY6dbQbcBDuqbuI3T8ma27uHm+fgtwKSG/CAge4KPSBeGlvFaLoR6iLsXpRwuv
/254aYdr1+hyNjdDVI3h7ARkTQEuvXHBqPPX50t2Qs0aBDkGjO+a26H1Y7rTtBvON8P1bv+ZILl6
YqiZreUmBBlNWBd+4R69CY1bcYdfXQUCQQLRCSgI6kBl4vKqJ3GBkBEEsXC2oHNZd/h4T5YOLSrf
cWcjvAUQm3SkrInAKRiRVmHxJ029Mcawvz5p4CETjuCQ+PcyhmaPFbXLRlcjCnh12KnX2g1cPShI
w8tC9IFAf4tzswfwa27yvGzRueNWn25/fbw+F5ecABAK8AkoT3GXyhyYzCu6ElCFNtLGu8bUfAWN
29jnZg3rfKHZkhhJNZzRaXt9hBiDWqFqErTa/H71RGCbHIGJxN2A4vfzZdKTavJQ41jD59jM7sGa
902/H4vXj6VczgNNqnBkYQERZEEj13MpKTdAjF7oZZQaARhgfEW7GpiKY4QrCFk6gQgCJdG5hNnj
VeO2kMB+1bfFteA4aXDp8/PWpS6ZMDjRbyct7OOnj5fn8jSdf7x0RQMMOZIm08pIcW+q58nel2gQ
x/cfC7lQ6fdJuAKC7OG/ZdrsxPaUxGqMMsqdm6S+m9Jb21rxmBa2WdxCiHmIgkTwEp1vQkM9is4N
aRmpwFT4fb75eAYLw4tULwqjTEGzI5fLZrPpEG2waNSp+zc03P549IVNOBtduuWquq5HzIxGVuen
RpgoexBXl2vshAu7ICLtgK+BzVhAtc+XKBmhcMzJeMS05z7eZeNXS7l+mc5ESKepa9H7w60LHmnu
q67f1TS8eqHOxhfbdBKm69ta5SrB+IN6Xwy7xD1MIORYa5yxsNlwvvGIQMIa7QLk5MGkG0neJ5xH
XXuXO37rrsxCmM4zt0y0xbYRF8eDDsgEOYWj5A0x1djmEbH9zg6aeU81n+dfFRbMawGoJVlYMhA2
oE4dfqB0tPD/pzyrKFiGLV/j4VBuANEyAH0Br3G2krW48HYwL0RAQMoimPhw853vThXHTI1VyLI+
kSHkfZCwbdwd5vH541NwsT/iVYRCH+SOcH2AI+dcTkfGNJ77uQRDTojHcHu1QZfGly6mmbPYpBPG
V/M+nGfF19i1Cv8uAXFHEKSjvER2a3PVrazehkHsmm3VHxNrn8d+sUaVt7hOKFEEW6vgwJQTGEDb
Di0pvSKavyl50K9xWF/YE0wCb2AUdgFlgzewdLRUc9BqL25plHq7wd1MDTIMK+u0NAPEblBggzQS
ahYlEXZaNrE+jBCBmpLZ52v4mgvDK6ZwMr50kiyTmInTDzQa69Dtnxi4h+vnxtp/fF4XF+ovKe8l
gCdWi9N5sEsFUkgVNNVTX32JzRXVW5nIe3TvRITRWoPtzBBR/dJcn7A7pQv1Na6CNSHSBeI6hFnF
hN0oYj8ztlr2WNSBrb7+d6sl3SEzKPdTb+ioaI1k5YHJfGUt2Lm8IdAKcEe9w2HODQgSlnpMU41G
Qxq4LFBGn6nhx7NYPLko40MvG8QGL+LCY6tOCul7nNwsJJmfaP5vjP9ONYySYJh1STNo3bX6yFIK
u977jyrCah+PL37/7I4SmnEyvqQZeRy3OW8IjTg+nu5GdxuHQ3ejrbwBFpfpRIxkalUjHliXYBpd
+Rrnd5b36+NpLI6P4CmC87hq0dTrfKf1ZLJiPeXwrOYQbKTDWj3R4klC5AO2Ce9h+Lfn40/dzPUm
wTKBhgzVAFm/W0MyrEmQlC5R56yZNEojVPmMf6b1tr2aagZbDYcQNWMgdgRhubQH42SP3cBsGnnW
zTjhGlopjhFrLB8l0UQSOUm8iFGrdL5Gw6ChTboFbdOd27wJrcxXXpKd8aLrK8CVpc0+FSR+fmoE
s5wPuQ5BaKCRgs5j3lx/mJBBQGQZvgfCIGKrTsZHMIRojHriKenz5LNT/Pnx+Es6dzq+sL8n45PS
BqMdjeHXIJimBLQMRm9LqkdOfmciwH4gY4iSyov3mGfnSTGxqYy4Enwla7GopRMrQKsg/7OxSvJT
bMicWavStoTboaefLPjQ9spGr0mQjJ/aT5U1c0ggaOgLtq3uzr06sCmUAnqN2KZofypXdIGNlMWK
NpTIo9+Q8oX3175XMT5g/oLgEek2FHSd77WddB0pUCUYEV+fd5ax/fgoLakCwnBgFxb10Rdsp23Z
61kL9wlcMM9W93g1STy+XlhUBG0EvEqO0fUlUPQduGaipvDL0SdrkNilzz8dX9IEZeRFXiQ4oCj2
cKlvX1uHhmSHjXJD2Do0U0NoWTKqVKu1JrWH9j5V0HjWfUX9yoqKiS88NXqyBMnoGTnoxzRkVu7J
sFf5g+19ru/QZvy6XcbyIwAoFNkEvArn9fwQeV08G+5c1PfNlzK5MZJ/lbH+n5/j/03eWPSvz23+
+T/480/GpzpL0lb64z/vs581a9iv9n/Er/3vXzv/pX/+eKN1RuW/cvYbGPjfgsOX9uXsDxvaZu10
7N7q6emt6Yr2fXR8ovib/78//Nvb+yjPE3/7xx8/WUdbMVqSMfrHv390+PMffyD8cbLEYvx///Dh
pcTvPWQ/X+qXpEPA91/D/e/vvL007T/+UFz97wLAA3IlDe4jrByWfHj714+cv6NjECjhBL8KMrUi
XURZ3aaQav0dLQ0R/EKGBKFOECj98beGde8/Uv8ugDowBcgBvWey/vjP7M826K8N+xvtEErMaNv8
449zwyjykSDwAXciUt0IXSBcdX4gnAKJLLOomm2NTrt+U1nWJwdQvy2KgsjKrS6G+uuAv4t655lC
4grN0BB1OxfFbINbeebV28Fhh6psjzm4CFNXfzbr+LZ1lP3JPvx7pqczuxSHJYctfu8X7gHmfC6O
cNWdhsyqt3ZnPJuxuzG0GY3btbxAl4rifoa5WDGhl2speFngOAocJup6JYl93Vj11EFialoFCiOq
zdhXm7iga6Sa79zi50uJCkZk54CycQQeULIVFmd1Tt2p3lZJ3OyNmpBNprVG4vc8ARGmlpJby2na
Z2vK+ZbS/pBOwyeM9KM3+bdysneU2Y3uO4M3+5NdP6pmzDe2Hh+oVZEnqyurlayfRFojjhnAGkD9
YTtEtl3Of+fgFdYKLym2udLe26y6m8omchJvuiud0e9TtQ97yzD9stfABo8E2Obj0/BO73u2ZOID
QFUFZROIcVUy4GOSdjorXLLNtTonAR0ZuWVmDMpZcFcDf0391EsOnqYEbqcEc+kAmOjdjIn1oqrD
LUtGJWjV+afOtLWHk7C50pchxqmjuQmSllBrSQVBe5KnllOW21gnVreZYxv4TtA5o/ylA82Kzfi8
KQ1eo4xBtwYzLLlprLhHSJZJHwFDhAwRbArKhoDXl++3fHaYmQERuy2HLvml5JP1A2BlKw280lEP
ij4XzE/rmQAoUZTflbh+jod5DmOFouSb6kO/6Tk80BlJ9yf8Gr9RrVndokbW3BpO/9zFXRx0fZIF
LjQk9Dh7ZjM7gDaUfBvjrd4b7rPZxKmySezBzDZjqffDTvAO6Sh4zDO+YZ4yd3c6q9B9MjZ79dXm
rdM/JUahvbq0yB9ozKrC1ybF+15XWfu1wT8IkMbq6zSzgT80gGs64ClzZuaPUwWEGs1KtB/24mnb
8Nzb9V1dTpDfNKHGVHoLTi2KfqNTibcBa/q3bDY69Cm2u7gKnKYmL43Sxl9qkKAdYIaIsanGcd7R
tpi2hFbKTs0cNn5tuknLd1OsTvYNao+83WiilSyoh4zBd7iN0temZJueKPythLBnwyps26euW9yl
lQYUAVHbX/o05pVPNDd+KJqWfZ2Spr7jBO9L3+Rwbf1iqqDPWT/3bFd0rLgzaqf9lerDtLcV5n2l
XhyjtcaolN+oY8cPdPaGe81praDXQJEIlg4CfnVugsiNGzlQT8Rt0bgEFAw3KVyA0u9NNu1pEWv6
tgFcVPGtsrPGoPCqGE3rbW/YpfrYd7tmQH3axk0Qy0UNsH3ngfi08PNCb155liqPSWfx6YD3NZ82
eQLGkI3boAJ5U4/2PAexkaftFms5sLA0VTCZlpVaH7wk45gkXlO9HXZDW02HqrY0cuC4TsI4a1Mr
YGnmbFPLIkFf8SrFVUZKsMVm2ZTs9UlX47A3iHE7dzabA1rbWu2DGfqzmVi5GsZGM77oZpV3vpbz
vrohNVpkbPq5nZL7uUmUPFRzNEkbCcmPMTG5F3RTqTwnzB2JX1ftGNKKasamI72SvVqz22bBaBcg
/y4driOoXTvWcVSmOD24STc8sCYrftXOZL65bTwk+FoN7VViJ9vPKqH3leW291i4/BfK7vnGQheq
eALlloGW2SgiuSdp6fw5e/QTB4Tqs0NLgsafXrfPDJf4sVrzIijd2nyM+Vj6tKCTn81VsR16A4VQ
XWwfJ69PD9o86RuLeElomqmxn7kKTGhh5repo/d+0ZnWzjX6OkzNjvm5nhcbVEkgcVwl7CXO6VcF
9ZiBbkzFvuB2FpRT7IRd77yqiZts9TEbwwINfINZY64P3LpyTGK3Gf3cRa/mMUWdqzaZR9aPN67B
ndvBBNOQkqZdWGQ1GHuYbQbMqnWfGdoDuJ2NjaJ3j5PW3Wk64zel522TvBwPaNOlbea0nfez5n5S
HOL6etMwv1fKLaOF8qiCuNa3tCTdjE2rHYbOKQ8tc/k9GAApWOAaiheV133T7V4D/EGP9CH/lQPN
cNCyBHxxsWI9K6rGDznQv7djTl6rZB7uVWrMv8Zcyz6XsJvfaqdMD3XWlGHf0mOSFrZvOCUseVl7
ZaBlaI3WYE1CcIvUN0aZ27sh7+pdk/QKFNeEitG+m49jPNU85MgdZ0i9FF/xZDO2dpI96mPKw4Yz
z/MtO0W9vEpKeG06uLhqrj0NWWYR33UH71l3KjOkA72hRGtT30qSAqeqrB+KWkmfSJkHjpl9N4lu
wjViFJlVdIoK1Hy2vlboFPcQ5x25zeyy36Act7rpUxSpgkipRFSVOQdjGu74kIxbyorsgYL8Y8i0
MQfPPTzIDTfrGhrNh4e+mLpfqeIaN2ObNTtVH1y/zUf+tasND5SRyZzvbK4VYZ0Uh7IdksDyWmeb
8OZPYCGcwNXr6lEjNaehyVRlV7G0+9UmWGu/8EDa5s9TXexR1qwVPh/rLGDml5GmyQZ0iPOdOdre
kZbedKPZLfpZemZ+4+SO8SWFsdglCdN3Ss31O60dncCp6E+C/Nsj4k5okMfm+cFs5iekoJO9q3R+
3TG7Q+e0cQadjWdmdxWFpwKKWfNHOfPpW2G09KZAtcGrXbfjj6Jw5w3a7OToqq4w465taYnLM8O9
4vJi2oG/Fx0hGLzCPM/aZzaReat18fDoFkUbVI6Rb0TN1iYxk+kwpJ4VZLrKwLcXs36fAMCGgF7D
Nlo+G35spN/rNDF2pEH7Ht+sp+YBV7L5c8w85lukru5UsLdt3EzPfHuMMX6azrssK0lgGtVrT+eb
ns0vhDuA/sR5EXBMgflu/NrAPG3ckj55jTHv1MKIjE4PijStX8puyHdJpatBDgKmA6+TjdZndTSn
9iNPh0+g0tZvK67/TAy3Dnt9rjYpRYN5NSbjNtG0oFEmBdxo3PGtvCBBqVSvE0Bbj3U8eodYLcLZ
62/MzPmZaVO8o6QbNnaGe7uwBxpgOX+UU5pG80QHVIK3ypvu5E8JtfzEm9uAu2mx4RruNmVosjcb
fUoObY1ipcxLvWNXF6NvZu7YAezpuWHCWhM4eEZqX+UwVIVpd9t86nw79rTXSa+6l1RPmyKYrGZ8
mAn3tumIs+4nem1+g7dhP8zQrjTodajMfuzy4nOmtBX6MLv9Mx9IEtRuYzz3hQuKGdfrori1O75J
iVmHBbO9xzrJZr/DR38qWNb/8Gole0S8AXwVPWNZBqyOrt0NU+p9n8lsm74Wg5HKbxVd/QJNyA5F
atS1X6Du5Y1YINwKvNRqv82Tlh41ZRh3GY8TJ2TIkjDkw4gmoNpmTIOsNyxkKucW6eppdCv4EpkB
ny7jKkoddeDUtfD/UfdtTXLq2Jp/aLSHq4BXIO+VVa6ssqvsF8Iu2wgQCAkJSfz6+XJ3d0zv7okz
fd5mIuynuiUgpLW+20KHOqgqGlo5VsADoqeUpeIT2RySQKdRiS8NJS6o59QhTW/DLHIJ20XXvYqu
39YyXGwvqmWm/Zd4nJKlZLlafi/GuLm0xIm0jIe8E6VKl/mVyw21HlP8G6Trpk43jl1oJuHDGMvk
sZObSM4Dgp2bsxh7txzoqNJrnnf9T8pz3u7agsWnher4YVQsP85tom+FH3O8hTif33rsAdWS6OnF
GbGLx8RdZpYkqqSBnrBlBc1XP7gEkd2NvcDCYI92budr53XyY2D3CrNMoRn55meb/+ajdAes8u3Z
Zm1znNq4D2skX8WHyNGwXPDeh/u1WX1RqgGTgUukRHdpZfjW7nIP+WkftXS9dUXuWW26YMQRSNO6
zXSMX7v0a+VMVswVLcZ2t6HKgbk1wiYjdD88DFneu0MwT+4dcGMBEblJWVE3UMXHpYKiJYIkZGLj
Z55x95Ghtfo1m9y/hMO6FLXmszrloSzSOnUYJ11HKgh+dIvDHo4ySbzIduLs06rum4EojE8r7Bs4
hb0o8CwbL26SY0EcvBTkUUvnp0qOju/6yE5IFWPLO2FR8Q6OY2Y74BdjTTVfn0P0COdOMH2buo0c
uOf6IbNyeVtyhWIpWzbZl0Gwui+z9/mGoso0GGnfbi6tZFAIcbpnTCSoO7cYcvbGrfQLUtBRiKkt
vUZIE+VVp3u6y4vFQ3uWJP1+9H3YPK6C+abMWKrmX9jhld7ARYZjjlkImAz/Giyc8S86Jf3JrwwV
QeEKYHzcpfrL0I8tBhzmY4+xdG64yUjZoEx8r49Wxms1BmLCjVAeH3QF89/rBoL+LmKHNSI4A9WM
0WMxL9JLOy24SrTi8mUL7fK113p0dQjo+3dUAPEbvEEUkUcX4oLls4MEusyKfnvT3dwdI8tHU1Gu
t0OUI1x2bQtxonZpdrNz0ZGRTZUoHth1UH7FmVBkYOCU3Dei2aqiyeTPqBm1KZu1nfDKmOB1Y9nf
B8j9t7C/VzHi37+ien+BAf8zePDwS9zxteVff9X/gwBhdI/I/5//gOD+DSD8vP34NXSL/v4XVPHP
H/obQpjFf0SAxGFKhWoBMph77sjfAMI0/QOWcGgQkc1+N89TYBZ/xweT9I+7DepPmOkOc93jIf+O
D8bZH5hxBO0O9EIxpBZI5v7Hh/sP8MG/omgYiAEdJKyUQAhBGcOV9i9IkwbonbOYs+PYdLIEeCMP
jkgIqTI/7KYlil5tG5v/CxzxV0Tk/kfhvoHBAH8QVkHoRf4K3cV6LbI+QTNEzUi3Wq5FKOtN082X
IhyaBBVgyK9DjE20JJwt8FAx7sL6n57T/wFA/CsL+bdPAdICFi2w+xDe/OunsM5KwYP+KBmGZAsU
WxGCStsNxiNNUYJE2yvg24//+o/ePfN/gWLufxcaH/ipkIgNfxgycf969Z3yqI7SRRxIqu1ncze/
5IgIuq0pxmThOcTumWrT8EtDVfoTGZhLUkOnJ+C6gmOmHHrnP1DE2eQb9p/ore2z2R5xHsf0s7uX
YbsiTs1cQ+UyqSNL+4i/pAM1KIbdyg9ablMdz4A+1kKZDol4RQtBhaGfkBT7KBccwWUTBi6qRZQK
e2m6QVfEm/htSoK5QnefixJQn6rx7GR/QhEeI9MS5IYtTbslcz2JHuJgEeg2xJ4WDZ9pwaZfA9JO
I5CYSdUu9LQBXT1Nxra/ALc2JUV295HYIa37uS0OEXCoGZUURm6+DTig64yju/QubiD6afSLcg6J
tWE0PwUbmCZKp+A3J+NS+nV6yZWlL23CybGZI13Bx20gksUf6bM+2m/bNBwy6fkep/sTlZtNa0bM
11CqH5CrvRMepzs4VKJDMcdBTbJWlZEf0K9o8pvbAQHZbU6WqVyjMSsXmk/nNOb0h/b5+d681JLh
EukWTr8wazj9yNd5rhPt1uC2tsnbmPVqV5D44tLZ9HtLEL+466QbinLCcNSj4fE0Xo2ZxFOStbLy
4yoPoST+1yZnTOywiLt3JTMrnDO+QHD7J+MI8tuCQUdPvVnT3wJ51B3uuxz6C77ZPllIgcKqYV7j
oXiavDuGIZ0o1Qy0t0VmbPbEUjSxwIQGZ8pZTAQ2ZBfCHqkbIMW3qNusekG8VeCOfFjbH6Ygy3qV
Mlsw0mgqojMdEt9VSTGteqfxouWVmzzy5DdnZ3NMpyi7ohrs0QJ2xplLawr92hTC3Nj9AC5DsqVL
RRoDyAK9fIvhqkGhSviWR4bP2UfTIWMdqslZTtktGhiNj5nQxXRya9+SPbqg8KNwmfnMt8kH+3Yk
KKhyofKwmu2aBlW4Gm7bnegBw1wbGdKnxOYegE+cdIUu85FtKUCSwa8/sI5tNpehgjmpnIJ1ucO2
WpW9TS3feSbm26CTOa0j2k/f7mMr+srB+YWJqmTuw0PSMX8zFHNETlxM4fy6QvjDLzNEFagn+KCy
EjzQ1JVybaO8yuA4AUiHhglm6ZzRae90L9BvGQoBf4SLfbUFQS+pDVFRNd6nStfoYdrolPQdsGoR
F4N86dq+9XuAyPFe9FSKimme2JKP6ErOum3H4BToeMR18ZY8ZaJdE3yAZVzLbYwRlJgHfaR3a/Qn
KpjTxH/tDaPLg11F8dlRzIx5gW+o4HXXR/mrnBr7RYPweYFbw8nHfjKOI5hSDrjHrEuj2oIdHL7i
hcYk2HaI0vZtjeWq9p0n0GEsKOCL4zjE07WfeO6qto88xybfL/TFzETSD2CfPtgFo3fZGadjrHYJ
j8x4AQe3nNYoc/cGfbJjbfyGEHk6FuH62qjIf3R2mdlFqYQAJJP38S0ZmLGmlF4rW4as2Pao/u0l
XiZ2Sx3CtveE5rOtE1J4tk9nNX2gNwk9MtCbWOFOdqYrNZifz75PVb4b+8i8AFTKgTo1Mw9Ok46H
bcSd7KcLXtq4ebAIJhx2ae+2W+K05RWRaTCVGhiCeIzc6GWJc8Mie5ttfZ1EXv0qgjFVNeaphE8N
WLr1QBIOiZLHBvQRrIkZDndb6atXSTj+nKOUPqbDKoNKcq2WUtPYZjt4stbvketVfgZ/pNeS5q2Q
4BqC+TJkY++Pgx2nrQ75IGnlfDZ+ZKhen0WYLQsapYIheQ3xCiWjmfvOuZp16VE+78jQaVmucAmX
EMST1zTcok9kCoAksISxy5CP6JBF3GPwUpz6TJZoEmktnF2OeIWKuRxbSCvO6zKk6qDa3plnoFVO
XMMZySlXBaEw8Nq5Zd1xkd1sq4gu3VPm7cQPRGZCVZMn3VAtNEZaldd9kjwCOzJ4BD180EPK5yei
BSLGxTzH/IRMpAIHQ0AHW0YOC6dmdsGtJiKKxcF0BmCrTp20O5y8zRMDyPigVqHaT9p3zbYTSdId
FD7IN+yb7VPE0bqXpOP8nI6I3S2VXt4TsZ2kG91WihbnVzkoPb3P+YDmF1CXvNBVUVqlaydeMb1z
9jgt+mAvzBJ9nbJCfpeGAwnRPAQWtKE/UofWhPlNm3lpS4etncfBA9JM1eMIxHd9K/rITVWkZsL2
Ohfm8zC1BEa+wKAtbDX9ZGwzYMgfY3lwsMnIplrSJUgOxPo+qiPiPa9ibzhY0tSbR5yn98JnBdt5
GRDX1uyl9CTZ2TaYikMyOLXU69xsrGw8/5lynBQ151BjHlLsMFAjJXnbnRSs8OoS5NBont2cenxR
r5XNh6geAk7yR4zYdbdCmk5d8lwNDCi1ju8kQMK3s0i0OAifSFb1PFTqKjjguUpNCvqdAlXgcgLW
1KAuSBLx07hgfch74t3RKFugIQtlesWJbYudXEz2fR40UFR4lxeCRR5uwSNC/5pfJl+D8WI64fIa
SDxmg1BlArkf+qIFS1OE9lfv17Z/4AFGoRzXFahgHRkUsKVnIeRps2zBjyUK2U0Dtb/Q5YExWcz6
oTHzhc0huQiTq10Uz/m3AuPrIh++AXbaIRNDn4M5U2UXGYy6KJTeDxTofY7gfduM7BjqJcScbDm4
kqKdRxhrTHEkBmSCipOzuX/Y+JJ/z80CerCIze+IFc15sGw6zVYkxzXf9HnSc18LCdidEB0+xgjy
+UWzUdV+lc1nUvDhaxvStS1x/sWXWTYRQNFgHR4SxsOfmo3yTGLqznMhcVJ3MdB9AE/fsjkNPvfp
fLMK9GYJDx7ZozE3pQ3X21YsjyhIp72c+UMTx99EovodH+9vHAEEsQ4aRjpTRMfet6KCFRHYZKfb
A4/8WS5rcDQtYCsPOrfkq/ZHFujukumw3xGKWT1ZQfpdlxP+yPPxCWWQqPXSqz3CO25KD6gAFgSa
ADkHklxcZZG5usmHM1SFhwHB/XsP2qzO+XQ0IwLckvSSGDfUJrHvOdCxR9HBfTmJZq4Sje09GZd+
FztVXEfrzR6Dj9cjtoffBsDhIc3Ut6UFtNL2zREKqy8BYtVK6vudC1fxNDQQYoaOnfE9zdkvav7A
LPd30WJ3hmojOgywN2EO1VGxZb8U4zMKZFFNJHhu1IqqiaTHdlwC4LcQIZcs7M+bL4BH6yCq2hlS
YdiMdxofoipMR8+NMKrqxv7THGYoj7QgVzzBppLwe97YhqFNpYxShu3KNlcSbICvYqsqvEquImGS
7CcV7jsLMwsKd4BCerXgLyJtUPuR9LsOmb1EsEO+xpGl3/ttYo/rIL+l24r5jAyojskDABMi42eS
kE9RbFy9YHZpmBLsFCsFVFFkVeCzd0BTV6Xy8YguSH+fw2Q6pSM9sJGrUqQiPcckwyQdm28/1mE7
SMZLWbCvkaFhbfsGynug+JrsBG/mdz0BBO3g776aeZsPsxriKor0dXP9KWSue5tWdstJDKvX7E7N
EMwHOLmHaxH8zIGNL2FKERbEjnNoXmdFcdDhd50XRgbQJeMjpWtQLnn4hsrFI1PIYvVNo6PvWmVf
eii3dg6gbDo384FOrduZKbkfQ6B/DJa515dYYNA6i3gMPGiMb8k4igvSf579lt1ilprDuEX0Efh2
/iO1ESok6rN9nssL1qh5pWp4QCTKwzw10wPrSOVtfwWMO+6KYVbVEIxx2Q6pPy16oKeUyXgXr+2N
k3UPi5WH6cXukSN55yEGuYqKt/acFOqQJMmNRP4wdOt0XBLTXoJYZh/ej+w9t2v72saKom4s+Luf
suiRZY7DjOyz5BFMXVN1iPcbypGGzxzM2440LqxMA4Cu6zuFXWyZDmTz8c8m7rovY4daKmi7/AFK
wKYmRYCgoc1+4esI5qiY5zNA37MIeqzQuDHPszLZ2bLtNShIfgyEzL66MIa4TwECmDOR7aY10/tm
9OdEDlHZcNKB9Iri47yBCMqA7FXCNm2LvoaN38Fvvnhpk1cT47izOcCDBrt/3TP6qrKwva29bbCL
cRS9yISvmwDC6SnuRI3M1i99pC4y6DDTaezBlYjJpgxvJGABzCinX9uINmCKC3WJ8xHN1zzxMgYv
eB2N6vbExAeLR1MFVsA6wOIAsyfBqoXIKBoYUTiU4SfYkKr6FCYFtnoAvWUkCDx3xbCh+066pWrC
+E6ZbtMZpEgcluNE1u9Z0UJI1c7xE+1MX+K8bMokJu0FIKUEUdRf0HB2deodeW02DB0oY+Ri/8gy
91x0uviepLhXaC5Nm/ePls25rDoUvmttpDnBcH0XEzkU5FyfHIKXqkDJ9C3DY76uGSxCItMTJJEz
8j+mLF9KF7fjHhoMc5A5sl9k2urXqecPFuR45QY+VSocknpbUQ1gKu1wU4ZOZzoiKUbI/E3NgC0A
ZY70KY5XWEuBiIJ4QUswkma6MNa9AXHWoBBQPkSDCcBIN1uHXc4+xCKOykF2y3Xs6IeBmqlEQOcp
08lxCuLDNvd7x9EUlvOqil1TbPO5S0UE4g7LdXHCbxhICSQbYEIM2tSu41C8sHR1C9jqOUciUBJj
VNVyIk3DerSfQbzQW6cBxnbAYTeW+AP6MzBwddgqSuBtWiJY55YoGyQBCZEuBh1zkcq2stBgAVPe
Gozn5TuLKPewRHbcLH/kRWNWWnrC06StndOM7hKy0TnfB3cHIg7zRVgW73vdBsJ/hDZsi0/JIj9r
Oy0rBtl1qevKfsN35VcbBCbKd0G6KvNczCFqUc6LhXn0SZ1Ys/cWUVCj+j6Yfkqno5szECgn+MVV
jgKpU1DI7GcKn4Q7bFsawgN696DlaSlN7NdtH8ml7fjZUb/EvanHbQ0wuw1doovJnjWFyq+gBSTd
YwyW+NYuc1M2Mon2MQsgKci5yvebAHUibZOCnGmXam7UoRijDxy6ILJ4r16U7BEVIYo43CUd8fss
QRCMKzATJy3EbzFjEO3IcU+XTH4OpxnG8FRApSOelCHnXgZk1xPA4IlM0MBufVKDS9iwwfTYMPAM
v2ImrIJ0B0tTdjwqg1Sao4o5Ry59uCLs08T23o0F72O6jGe8imrfsiF77uKRXC2iIMrQ8P4obECr
saVguUUQtKVNiawLTS9qSzp93GSA9wkWwcpxnCSa6ufOLDEuZwEnnm8Ilagardq4XFxCd80s0Tu5
kPRPxeSHryFpekQR0WEvk0zInZKExhJUQzfVUNZhvbYL63lNgFhuSJRKgEh4ydD/bmkGtxIAR9QS
YTFHd0aZHdIuatd69ln8xrqw6es2Hdg5wqOte80xVD4Hz95mln8OBAytHVPuQS6W1nzzj25JBmjT
1C850rL30VKlat0nY6LrgOc7BnXVKZ4g4cubnlXNJrbnZLPNUSyqfUJIpf5MWFARxVFr8I09DiG6
DgzAFL9D4tuhXGy0PCi9hg+EkFvXxfGBhOCrFmxDe8vZ1eYj2asQXs4wAPPOOD8UK0rbUiie1Z1J
AWURYbNbkNq0DCRBpGew+BcZO/qdkBYkJeUgC1ewqYltw8NEiTkvXfQ2x8V8Co0dSsCwn+m4XUH7
UtCzGE98CHr5HNsFx7zZ4odgW39rDBmotG7FSWfIwhmWfDkliT/2U+iehW3zqsOr/sQ6SU/dUESH
mc5e74gQ1B0hGyZXs0AaV1sAGZ8ai7Ez1YRV8QaIpoFeNZBHMsLUweBir6GFyysk8zSvqBX7E6Ud
Fn1ExCe5Rjdk6aw7juHGzwLibxQ8jTtz2BHIPhYdmD6KwSmkpeO+izsEj5OUl3nPNdYzWdsWCCfL
rvD9wrrF1605R2DGDjwprN9BTJkdbGO6h3ZYyG5s+/RljvhmqmDpcX2rAhc+CatrptavCN2cv2wD
fiTtC4hfshDQ3S61w1WQLP00GtTDqgAJhnFRqrSgz6uiY8MesAYEWdgPwnoM5v6QsBTdiA3D/RjJ
3UzlXhVa/zBBgqGDAGuPvRFoDsi4gcVsbAUlkfzZo8W49AYpwyZI2UEHaEGgoA4Q49bwPSkgmCrB
s72hY0+hEmJjm9K+8oB1WQ2/1BIchyGk6r1zsOtEAJN3TTYvjx4t9kOBz/8KbMPtUnT43zQFKFml
rfuSThBQlYPR6JEkJMWtczgLGZM7giFCxxBI9Arb67lJJ9dUBW3JFx9MG+5uJnYLJ9ASbltyWJyU
57AZRaWTxHzWC5rfeOjCn9GmfrcLimSgxcjVEM24vsxtevNBq5DtNvgaUZfm2ogtPllNsPVTlBKT
bQDr+XbfJTGo2T55B+EgymGTtFQeRX4IWAB1HE7gvGsyqGvW6GFcIKJCclheR5OOar1N4qQ4UvDH
DI4Q18aQNOU8PACoK774tuseM5X+Mq6ZPsVdwg8ZhMpPFLX2x7zqdc9joiADcq7ug2XbZdPsylQH
kONBHftsG/0OJOoQcVKbAlVdmrfnhOW+DMxq62ZSgB7UdEsXPp2MSUkIORIKmFJZ6J7R9kDPmM54
vadcy5uGCgGUcTbtXCfZcRlGjYvVX8dIuVMx5uwBGGle8xkaAZ8O86fANEO1gQXfSiazYU9GUxY+
s0OVMlSBdshmyKmMin/ALk0Oo4J+rBQiFshCL8TyE1DU9jEMKcWsdYAq+YhjIfTRXC1sMbuGUvLU
C7KeCCfDYwD4asQBr9krYIBpD7lKVG1sTk9KmYcxHMcLcEZR6jE5dnrKkaxrr5AoFlVu2TFjxJ+0
XKBYbTp2nHzTvkHjxPqdEjln1byF81o6SrNn30CaVHpIr1Dyrt3ByeUERfWDdNELYOupanr12bQS
SskJd8dG7tGbwBwHIw9qmsBBJJApBhYrmqWbjKFYCJYrC5v5h4wmtpUDDaG1jKdoGfYUBDUmnAbB
NyAIy/rN22zjBxQh8xEYf3aSQUNURYpxrjyq9fASABE+U9FP7QkhVmH0jox5hCil8NNixuxPFBb+
u0kLnFnBnWVCON+4g1hmx417WzFBDjTJA0CQBUK6iLbl1M8PAnLZHcIFlnJcUhTCPhaAJB3nwRMT
KIP3WcFqmYYZWpxI3oVHzX2CafAjasH0N1Cc/fLxuOAsFq4GqDk9yqCNXhtTJOcMAoS96WNQ+FaS
9LlZ8q0api4sJZC20iE0FSUcaoGKj6s6DTlezHRmrIzj3r9MczRj2Wzhs0id3i0ZsuaqTjTxYVxj
jg+Z6P6WEJfzuu0sulYNUcGwbjYsCwtKy4VASXmQiE+OcPGGiQKkjIAmu3KUCkW6YfFuXNZ2p8PE
VICY2SvwF7PnqOEqS+Lm0nm0YMvIxFsTYHsHoVScPY+im5+C9HZHjJ6B76TnqF/k2UN2rCFToeaI
eMriwKHcfl5xqr0KXDeDirEfjihXZ2i3QX9w27sb5PbfFjoNX2H3mF1llzWHADu/35ZR+fDbhqRt
YMXdhGMFnwjNik79N72q7S0cclqG6xwuKBrV+OEpJjBva55jfaA9zTcD2qZf4iN67BwIteiSs4lb
8hDOXJ77MFkfhj5u3hrHTYW+KagDEcBIQPthfdUmE4eiX/qqAYR5xFosqna0DNs0GSDQ8PccbkxV
pLFvv6eduArMkSPEK7ebOlmgzxgoMKaS4XjCpYs4waTdZBAGwjliBvsW6MD1IGuCtqkUWuXfxmk0
N8gN74G9YbyfvrggT9Y9ZPuDLyFsIuFlbMha9kYGF18oKEzufBqdLliI47QzoZpfvEGwB2S8DZCg
NNm3Ks76PQWQ8uitnL7Fc0TBLgJwg8YkltGTHIIfoN6ytaa5iKFbUdFjFhmU/5jqCYg9G1T8VUrO
vliiQAyAe4nKhcAAUfMgW89QsB10I0iw0/Cd/cqnggU3aEYB62JQyasaIpSx/R1bj2hR2yQ4FEK+
rEGHhUKD3eLZY7/e+6niNhvQlk1f1GybXjuVQcX2fcOcp6u28pizxqRlgxVea5dcsDdWQLaHs2ZN
mboVlMIGBBg87yEHHgpkrz/brKFly5sHzNISJW1T9LzmggsuUx4hcyFhzyqSft8HXuzpZnVlxFLl
9M7miKQsevi3yQQOA+p0r9ljO4u9cZCkOePi42qim3Pgv6SiDN31VrFF0ZIu/VfIijEoj+Ko6DC2
I93APgKrOObA/NuRXcg6m70tOL6O/7AxkApU8gmzdcqEhIeOQXVpiURz3jV2Fw8se8nQBULX5p4C
0lZNXkwIlcrhdkGAYmLnxy4wj2uDqAq8kL8LuLZhVgiqCNX8MwFTrFZzitL+ytcUKr1OAjlnlZzd
cFQ+yD61Nr+E3Kx1E81fw4D/wFibp9RHQCjpYwOZWp232e+4h3DBJHlyG7qxfR59cJ1H98FbBf0k
dlKAJLSc4+wwzmbbSUwpqPNuYmeOo2m3ASVDDh06Xh3S7tLB41mhc29Ru7OsBiXMrpDeSYeWChTG
hKC6GC7V/QjYr4VjA2g1ssp1G39sKaD3gVyHqX8eY6AvSqGCbcBHlx0K+qptA8zvFApk0Li84f4c
oce6hCp+iws2sypJZHZR2EIOqPganClgn3rnumtulX3Di1CURQh7SrmsWKFb4sBvaGpdWSDVsMIU
LVjVJc9bvMo+fkL/GirAzh6sD2DaAk4QuCbbGqlNwWOCwgaYb4gc+lH0UFNMExaCab6TeYx2d3yi
BMX9zSQm/n3fvyoTjMNHAwZGnYeZFOinNtRhn+DsUfragBhzABYttSeVWDR2VkY0ecruluoaLkv2
kgxB4VHcGTrCplFg8zovk+jaB3BE3Vi16Rr8NthPy/+hx8B1uTHdkcFYwL9G0bTum1Tq+f2/VqL8
Oa78f/uSoENBlh4wxRTIJ7g3eLf+qkPpB1koEbD2GOuCPfOE65sNJZqnAO2Eq10+BVkZQvgLvsgY
YNASCgBdjbpovk5GRE/QKiSkagjnGVwvaWpvE5jxpYIAI9ClbruA71S8OuidR3uPDC6mzkCJ4ORD
TCf8EkTA4tbGK9QhbQOVP7TJaVT+eZn/Ldnaf6ZJe5p/TS9a/fqlr9/n/w+EaZiV8U9P/N+EaRev
Wr/9qzDtzx/6mzAtD/64O8JQtYfAteCghOf6b8I0WvyB9VlADoZk4Zxm9wCIfwjToGajsJQW+Jl/
fOkfwrTiDzDxiB9EzC6c1EEc/neEacjE/HehFKKwghjBWIh0Qhjt/ev/lH7gyTTMM46C44Ie1JVZ
t227DiDwoTFRdIznJQVWzBPy6PSGGjdW9pRlXbrrhSRH66f5YtXKf/I5Ik+8XbpPYTO8UBZuqpoT
IncadNhJ88jG5UqNvvb9oH5Lt8FxAH9QU6cTT36tK4d3I12BSBgzJq+wg2Vz5RaGUXGjk+owuviL
zP0cgHpuuk+oMQENL2nX67JopuT9f5F0Xr1xI1kY/UUEmMMrQ+duSS1LsvVC2JJdxZyL4dfv6dkB
FhgMdjwKzeKtL5wr7CD9MroAsUr5HH4Z6krHH6ilT3VlECZ2HSxWpfchbZKDbgz+Dov25pFqJd3B
A/FByNT+a2RsnBjw/XZsZG2O5hIsuM9eX0au1PNkGzz3pZIeUffM3BKWFg4oP5C7nUz3f/ru/E8F
6O1UyMr2AAMTLYcZXOcqPenyh+PV5Ykejc4dZYaqWiHY9h5QH2uRT6sEhBrYq5lx6tUHNnv/yXoz
5/XdbjEfQBn3Vp7tPKRyG4t7N7HvSbfWFf1PJTIjY5IL92PUvoauevL9RQs7p5w+KTSBrp54T/ht
xft9Fp+DVji3bLsa9gGF9e9M4jnqcuO+pu1n6+U/2zH1Is0kFQSsM3SluYViYl43a48Qju8mW91x
b3CWJdy8/s9MCkhOLqYSo3abc5hm2eCFG+Ln3pcZEzOxEmdjsW1dnXs0+VeU3PUdQ/BYBE5Sm2uY
iu1AOI2f4pzY+noo3cKIdD87SVfYJ94a3zPKiMqDLComNM6q+zTyPJFrsR9KX7t0yLik53BmZbPV
Uen/BbJBPLl/mcyhOYy+83uibGZ0ts94EiBmVZUdWVYahFP1iGvIn6Dy36XjcgpzSVFsCq/8Q6pb
iStTI8rzaj7a7oBLyPM1HXSJhvOwlsKlZwqOii03v1omVsagNFhxcnQ+Ai/ayIxWzNY+N4fpGAQZ
PE9zCO1pzOKm7FF6V0RTkoN8IGy6GPvUqfwfg15myaawgl27uG+mxAoYFD+wbs6/Sqm7oTO3Y6R3
uXYOenPaaU7qkSbsM+s8O9M9c7n16atFVdsP1KMp3KLoV1IlteVc595+dWdz/Wk5zgIMfGGBC6rB
2pDAInBwdOgBQizmEduGKn2fhFV9jM7dIfy99/qRwkrpBq8K5YrYi+OtceVTWeGVwo7WYkaxtAta
PVrl09jQVP+2uVTVeNXHtl7XkVEZ5W5024nkjGH884hSH3OdTqvuTYfGH8STLvUlbsgXRMZI1ycc
qQq2eteeTIIgXOQD67fm5XWstct5odFhsoj7UAzVHQGyjDovWI/p0LkYkqnYERw6lDVHiLf0V6eh
OR3mo/4GxEkL86obfjsip1XpRGVB8AZoRYzPGm1TcOv1dTw4yjtgU8RdIG7FytzZ5XWT+JRXwqV8
Kuvq36DJJrREhxLOp8pRhJWEPr/lKxGDtqN9IdcjX+lynYPmIxvLmKEjfyrz7pew+HaqXp2GOXs1
Jn6QQpnkMlVEBepEdpDcZp2U5WXz0pdlzm8AwE6ELxJLyPe1JKbXVXN6W40Fk1B+ZosIoln6TViV
7XsGP89yy9Po1n812Tk510cWkgbLxs1o7fZZyeEcqIKvWv/lup1A78vyu0W6EJWNx90btYiCdzzq
2jWtcuOigto8axAr4tH2k7Jo9uk2WaiM7KniaeUTX3GVF9WVVWVJg1W2mlobeZBQSFjhM/uFF+tb
SUyINbtV6aD3Mkzr2yIPuv5DG4fsYEz6xmmQnax++9nq6P71WOCAVSijw+r81LPpg2vyfvXKlqsL
jRQjQH8tdRlrdpGduahsD5/4V9ENv1Yi1tHA2RKXjrjlvgn1flVUP+kIHuZZ3K1qXQ+4EN3T5olz
Q/WfSlYdCea5H202fFR50V48p0fH+Un9mQMxpZY7IhEBRDgturenR5YYvn/V0FSsXuM1E7hPuWqd
qCjMOmRxXrzyH8H5mfKbraZHC5dHKCg+zXLOeObwH1pM5SJtx09IsyV2gfHPKlfrc9EMN9Qb5+h2
NHH1Qf0MDKpGeeF8EqJMfI372KPV/rPFGLEH7WlxH2E3Q7Z30NBzgBeIuxcswztPBwdh5mI3eCYd
x3wmuJEPR29wxN4ZSKDrQcq7rbtBZKcKlsd11aZv+ERvXlDkx6F1lth0iiHOleUhgcxnqshrSKfz
Q87a2V1qeuSUsEEDcX3qJnUqpnamCt6Z0YBo/lb1i80SCBssUW/sfTvnDqulQ2KP625eTerRxfgT
kQvnmXeevZepd1Sum0gm5ccv7ypSr6BCM6/RIyJLsHnrMbKK4ZB1nnHICjnuye5EBQtyY5khTDh6
PkWGqLBAGm/vt+1HSQrwgoF6t2ZkqH61zq45jPthbf4Ubfc5IaB1aoX7IB+igKRJKEV/qz3MZ9N6
Wok7xKKgkD6mcp97w6NRa/yj3H20sMRD2a4SI1rZ/Lf8OHenEoOyMmJiYi9d16BjG2gWXd69tUZ+
MAQVknogAtS0nvlK+sLcNQsBG9mXeNm90i8Gp23k5gaAvNq8C72rL+mMHiFG7v5D6tZ0xPT2vbO6
bU9+IMEN4R7w4JxL74ARGTabuSatYpNfO+R0c+2EinWWuFNmx627BU+FK+Kmmnd1S0PQfeQfdGpt
gVZsh8ao9qamoRcSM6CKGGoUN1GqUOTcjiRsoXBoB5HuFyTYQjS4iMU2EL7WP1pnYv2h2e1NGoDc
Do3d4vJmMv32RtAPOXCzQ0a4qxYofoSCIh8AJT/SlSYQnsY2UW7AEb6gt23peKghIYwQyyPuOS8Z
GapwbOuGt3jJbqXeD2mTwQhJy6QhzOmLIply5gcvSI8lunZkAYcOyy4I15SVFPagvxKFvDxqurCo
jZspMFaMugsurUgZswr9ozEWqCYLAhiOWHmYrbWmPqqvV+EyNU3eLctkiKWHjrGIozczLMzT6hOi
IBRb88qq5upTMe0fB005QDjkvZRm4m2TfRZOJmEDeGNFJ1Dox1amfUTKKojrcjA+hOj6aGn6d56Z
g4Enp6rSjI1+zv/mujPuMnr5B8d+xHVW8AkyM/8gzzX3TXYvA+2IyC5Ipg5MWMBvc96/HL6eF/ra
KwPpHPXpNISbRQKrgFoi5L9Gm4wXrTJ5k6n6OpbdcavrcLaxA9J2+G/sKSN9xCim+Iomv/hqN9fL
UZPVX3ebxmSSwcHcps9qNP1z6qR9wuI/LOlgkb9nthvu8N8NxI0G4IbZuurgmg1+bqtvn4OZUUCT
C7EMYY3nbNTXC/GWiqGYj9Xm18ZbQDbZSs1h32F1hJuReUyQdRblvb7wEdHE+Kr3tHZDC1/3CSfl
l0PmAPZtURqfNrvRQidLRejbeBTsnVwOubvtGcCOo9G9et56AWigJbbKu9cqs1XigQv7nnLZRH3j
1BetCDb2Cxo5wozAX2q5rnclsqKzGhsB4878O+YVNQk0yAEeRXNCBvk3+NaXsTVTjAx/HsoiTlMC
XYjVz01L3MdpBqShwGoOpfPPmnlrSAgkvr9+kEHwcVGwLZymea8edxO3RlIrhhoFhuTRrrTNP3Ko
DoFYtitD4t5jpvZyyq1izWikFe6ZpJuRDOj+SVfSAQSUoiKVPaJQHDeV9Vf2D7F/HA6LnfVH3dfs
Zw09UZbPKrDkFUmmpVVQ5i85wfvIlHz+nRVby/ox8eO+0qPif+2nr/8m8RLa3vSNn2E8lxPCU1es
71s+/On9/D4I64a+UfNZN1j/5HV1GLgmL6+2z/AGiM50NvXjdBWIQXNhLuDVnfmEP0AV2Z+2J1Gr
LTFGIc+OCKxD7jHbY3x0MRk3/TbNxq6bu39pIKKSmkG10bL1ZUv+vWdS430upo2UeS/RQFZwB6KU
zXWmGP7TSn0kU6mpH9wbbd6vWRBxkZ3+ZXgUP9JGGHdH1fO3lREdpVI238xWNymuG275R/SpeZGp
RecYdT9N6OdOTF6q/SlXbJ88Na2vjIDIubQWDwoi44tqtZe2HM3jlhU7PHVIC2SLJqv957KOebCx
WyDVOGFhlu9S17J9odilWKn2l21s0UTcAmqCwbuuX+qwylvYGwEOXljm29ES/n6V1gZoo5ph2VAM
qYnmjGtRHvzJfOj67XFSOdkiXSCN6mQ17dltY8HGDewrn5r6ZGBSDF+jveVhTX2HPXBY9FQmtS5/
22g9RKNltV04DVC/N2XcSGcf12Ie9q1WgWERgpBKinseDIwmgUqE142xQ/7ySq3oiru982czCiz8
b1gPv+qNTm7oaG73FKRFcLLdOWlny/7w5/zVsYPqSP7e4t43g5eo1j8VqUHiE0P9XaQ0Y7pl53UW
L2uSFIJ/NRAEDjWtoNWcv3AxOObTgRBe1BRHVyuv+CV4lK75m11tTuJI40P2/sGS6sYVdYugt/3t
q2BHLinyRvNxsUQIqDcjXBYvFoGxJrPhCWrCqXtuGkHUbQaBMNW9FdXFkMhmIojYbSReK/L8g14v
Q8jmjh3Yp6hc26dmrHclP81Xkj/8+kz3MPl2HTVbdWQJxll3mGLmzVlO4HqcqNf09AOavxYqlE0W
jXWVkWDLFaEaR+t5WX2Leo3wT6iIXC71LbjmEzfNorE63If1ZfCs+XuoczfusALjpQ2M16B2GQzm
xx0B7uGa7WZ04UQQYAqpPKevQdBCRkopOCeoV+qydGb7g4breNHXXvaRJeZsV1SevJtp5ybFJucd
t8lmPwdFffSpvhyKZkuhlYDUIQkxT2yKIYPY2ybF6uI3tryTxoOweXYNb6ZTO2Lu9Zt/JifdHx19
ZEixyp0pZZOAtCnP61p8WI56HtuONSrTalwrQ/WvnddegK4w9PIMhwHhN+iHeuEnmjcHZwfSjJoE
Ijy0pGOxNO1eWxsVUQDKd/p/xtdsZO8gQfiMN422n1xdfdvUU2TSln7oLdYn7UvJEc/PmyGAm6sh
zQ+3LBk3O5d2d1sGOjGh+nNJxT4gN1n72PBNMZ08t2e/GfAOruwTmKlBwyJB4446WxOnalmCGGuD
hO1W+e9rt37IhUGtLN3mMDOJxY7Fwx1M2ufS8qapWhOSxXgezaLeTz3CDIYTGei0uZobTybbUk/4
cFpcL3nOlV/jeSJBuFshx7wNHGp+35m8VuvyOolvUma8jISqE3Lz9ZHgjYhbD5XEKMw3fWrtmM/1
o2nnEG0KnPWoG8F1HngRSGsxI42ACv9fl/v8CNjJSAe8/NWuL43R/BykULuVRge3jkknoUJrnyXP
F5PXjZkHKqxtioiTG9waF0NiyKo/RHurXQ2GMCG9KikKFidtoD+C7F2zxCi7trP2JdL6JdWGv1NZ
7PRC/PDaXL73gVPE9POMCM18Dskqmi/6Ip5L3QnefeXyup/L+aGCVWT+cLaaRWrfDbmvPdtH34hp
GmFTeVaCuwnuxj9blbsD7UDYnMZevNrFuSrhywQZ0XdDiFdDmU9Vs1wzQB3JNBh35lQZtoajn1vX
f+8GdMol41psiUuaZ3El7Azig//see5PMgZ32qOUXdPbNA7wctydQ7C+Ne0DVUYC1WsTer4Z2Vtx
8Nz5R1rCGwipxnc7w9TvHnlPviEUMLfOB5hR9sAjLrnPku+AGSMuQSfk79RekA7xHPNdVmbil5DT
Gs+kEkncGWI3WAMz2VgxWbh0K8rtbgxC+52WubyC/Iglf3PqZiJRMtXeDfTRv23De2ecqpMz8m/0
rSTMZ1lylxbf1VJjoBVGLIaVG5jauTT1kn4q36dcHRBk6r+2HPnyUuqUjUaCp6zJpY3aw8cUgBhy
33sMn1mSEa8/rqY13hYHakyXWcYeeN2PltQf96JeffAtNkfs4p9ovHx1YCFiojO0u2YwAakXuDuz
9+XfesUJQYSIioUXmKe03eMnEncIBqRFERTGTf2YW4Qqvec6UEw4vM1E6jFTSJusIxc7udZPFr9v
FKr1TokZYVAOam+xlrSo+2+UGNgL5erFljOqJOBqEzk11YltLtRnx3EYctr8cHr76A71nYbwS6nW
9rBRzXoxC37LwUoZdV2eNay2m8omjYKUle57wiEQuOzqPlWZeSebz/FZZ3t7Tn81rbgSo5AhwZ/7
lErzTGlJvngUUKjBBKwdAmez1ZR/Ui0KVnzlXCz0xzINzQsPXBrq1NMQdXis3zQhvT/EewZEqhKd
z0Jstafg4upgYmZChGi5/aHV2j/TBtCkmfZGM3m7LeX9aQanudyA/1fZJ/rxW20t/zji2boXpN2t
qVUMmD6cW7u/4H54sQN29aU2yyDMBGw3OXusZWQGImWBjpL0ebAcHBJeBw0tGOLYyA1zZQMYCX41
5GO8iLniJjGTnK3a5jjPp6rITpBSVGg32hpOgU4ugphX7HDYhyJFbCrSi/StIvYA1jvasMXK6D41
1m4klbMcGWm1CEaLfeI7VDfI6rFDSy7qTYL0RBb9kG9QcFNp7kAhxnCZazJKQTe/aWk7nYNmOwmV
Ajj0K3FjUIS80hRv8v+5HlPFAW3YH1jeTqgV2qWgv7obNv+QqeBzm0tBacPZ0zK8dYGtCOds57Uw
f0tvfDbX9V/AlLtkW0D/IT11ODShrJExXOTnf3VqvAy9cR6RNAMd09YZqY1VgtbD8M+ePDAlGj9X
7utDbA36fbTNp2ab9R2LnbIdK+YJqxXMYsocQ32AC2rrXfnkORrlqM6qvysfF8Nc71RWI9ed1zjI
DSb2lcWwYevIIs50++qSENyvguDgNnI82UXtJ03XX3qvtfdOMXLAzRonxNCAFknNA8Zz5BGgeypq
fuy8VLPdw4MfvV+j17SXmnRylDczaZJlV3po5y5z6Kvra+2zkBrcv5QLDAXHie0G2Vm34Z74TKIh
mWpUL3LooppeS9O7pYyaC9gsBnH2cfZVeZiKptm36XCqPUht3oJyV3Ay6dOL5z5Jw6XoO+hY7V7X
wSjKIRcJ61nreoquE0VVN0MBofScZMzFpjYsiTmb28k2GMRwNdydxp8fUwDd2dZ0HQLtyB31Ua5Z
/9ZW/tfqiSvTwH/hfQmEqxV7wKJxVnpkNtQYzda7T9X6H7pawbXBLxIuf9lf+Ji/UsYg8naGfeyl
SyktNaZoUEwMRbafS+1FcwT9mrw7jhRlw3ZT5R7a03HJn3LPO1hTc/HdwSWXuoTjqLOSTHhcIIys
3rcyF/FoZNd+K+snTnGB26bLg+mo9OIg/h2MGud4H6zUD5v+Zw1K5zQh4vAxXKy3lhs8+Jv87Dbu
FsEU2uV+hw8xjt2F68UXud9XeEvwAXXxqsh5MKQZIFUKkcN2kON4lwb9RMy0LOlJO6V+T8VXyiGe
GWwkIMmYYn76uxpXN1lbtSRdwAfNpCB1MAJC0xCX+nfqziW62Gx3r/o6Ud/xjEubQ9UeM+8v18s7
+RqDyNecVTes+4FRjpLD78x0jg2j0/JwM9dGXGrhpve1bdyESRN8QeoA+coWMn5btvZ7grCCp6vU
YAd0z96gf9lwdZIlryrEfnXAKYCD19mvpOrPyJMbx+e0p3zKgdp4zm/N1m9eaka6ccHMj+3K144L
dB9eoSSiI0UogXvS8qeV65akC3R2+vP7sa/uiLOcBRMabqbQwmR3N0xr2LVV9RyUzcEq0Epn60FF
8PWkaK1DULxlOeyHTbtzJrL+u1tVNAjxozZ5dpZ8KaPCUCqhO/Cd+SlAxdQq3h3X5sKq8p2ailgf
ySMNZkWYnGRXbyxYvAI3Qcuf2RYwxa2mXlVhdzRcRNKm1W5RzUFrSVHqgXpauQNx9TWjpizmaMtT
XA+xffmMbSdRfhlk73ecg04blcuMeaK3t3UotL2mVdptHR32H2XXjoL2wZ4xE2yteWAxlDOR6VL+
seg1K3bTjTyP6vfNYvPPJV2cLA0A1jFEhRWnXOV0NxiIH7qOcGesDoiywf9BlJlEuk24y2Mn9Es2
uMU+A0MVUieCv7ktUU8r6J1mFugDXmhRYakdC9sJXQFvM18oAlb0ljIzGZD3IHopP1ppp3L/r65F
Gtxa33wi4mlGUuUxEWAuLyK2SZ6zPZlwj9S3gwEGAjydAbiiTwc4rkhUm9xQEjRLC7FOrNdUN914
GYOTFCsPu0csxdbZVWIbV273YZ827oG90y3nzTSFvliNi1WTjxlMJIuFCaWs8UTcgA1PrEsCj7bJ
o2U6gLW8CQC1mie5h7ML4ykD67fr/cI+BIAmjvWjwoX9lK7hylAvYgNOwjPbRrTYJ4r5hgF7FoW5
cymfDV7+zCvzMPik5dO+Wi5sC1np8AFjJacCy+5VrJq+5y7Ct2vXSVXr7S/TmcxXR1Q/gdjOzzAL
shb+qD8kBaBlQXrJcGhiKQJjqvVzEF4GuBA2Rr5oefYkWcfLpcEc43yxTWL87fpJs9v8PbSpfva1
6h3FtqXshSosNS87W5mUeE8zIKcNICPr2OPFTX+bmn0jbBbPtMSpcAYU2Wenlkk+q4ovAYc2m95y
Xm2zmSe6t6LIVM6BSfOydQ9LYDpproMPRMkvhVTGULA8tWl5X2mY3LuJtmhQcV0al31TIEKQ/MzV
FuZ6/svlvaSXimXRy1OwFkURTeMCXGQWX5P1e3I7bOUMskdoBTnu5pdj3xbGKeV4u27dXvwWdSDP
rROUkO0QGAOFrE5dfdantNkpK0gbW8PVydvzMlVJtXoAl1G47lljfkMim4F/5EX835dcrN/BVsbK
HuKy5366NT0n0jQ/p2kpOcoJC1IwUpr8oi7yIVzS0GpvAMEOW26ulWH+SoNOxm0wHzeQOI9Fy3NA
JjZlfkhr7nkGCmCgMCh0koaFrR2Doun2tPzYPUY1NiZ18IvNS/e+axMN7hzx9c/KttGxSdL0bXEi
n53MW3OnK+ifbILCob1ZJ8K1/Lao5Z17C5OjYQXHhtX4n9RatRSmwDg+252D3TTlVUIAV4s909Xj
QO84WoPMIjHoT+8QDYPYnQOQhFVav89kLaOU4uwDpkv0brwuU33w3fJrdqyXdsy3KO9q7Vw7Pt5U
4XOzH0iuSbWs0exmp3FDTPS6Bx5Q0hv1KQTnjsmpk4sDBsOY+H3DhbtrvKtnVGai61RcQ6/OEOu0
cvuuC9nHtHb6nUVI4cc2y+pRv2yC49BBcwiDZfaPWd9ZH7a5kKSAYSL2JLu1q/rPjShJFedR7638
0iY/r37lBnmVZSJWKWTj3nqbkMc+Mwikd5X2bpeZR4bdA/sxICnuWJp9bRfL4lPbmOOtdkZ5EZOr
PQfKHH6VOeX6vlmC71TlrR9CkykuiA06pVIfy2LtJrrObdHwdT0QTpiPaeJ40joPWQrhhj6G/WNQ
TrM31OLh/VJg9daW2I5TbpgkYNJX3Sm+bfKlkZXSVg47k0Jrk1s+19JAzoAi1HybqEnvdT52O8PK
3Keyra2fwnz4tjr5Ts+xmWzIE34RVbwslqG+EG2LCBTwrsQeou5y6Bbj5jQdfAGXTPtYN9anbqz6
86bGaTcaVpMAhmSsAS8Az6aKUmWKKCvoRNM9BXHRrc7d8ifju3IdPTHoj4ftmq4Me8Ped6G6UBno
LmnpfgQOUDtcAGzUdGdnc0efTNl/Wrs5evpVD5braqf4GZ6Rf+YO/M/Ce4aB8lprRPAr0wwXRxLm
axn6A7t9GKzuPS2RHHP+AgikSv1fLWZqXnnHN6mW9BL0qritup94ZRAgki6kbXZpOTFY629D64s5
HhYtA3iT5RGhrUd6XQ0R9VWFSyJxHToICHYFHkcrq+WcG+tZN32So9MQPDeC/UANry5Lk0nWzI/H
CtBqTnbr2za7MuLuTz7GJGjAi4CuL3zJzOQ6qxY1c48bxsQkSf7iQ4qMsn6rHhDBw5QJhTqntQ/T
0D0i1/sQdzx4D3DUjR+yoSMMp5cvmvMYN8DMhhw3zs/+ym4Yn9bBMMbD3NIzNOo+R7j5/1hNha2U
9i9F6JlUSIt34NhfqgK2UDkUfB5Si9yUOLng6GPMNe7Dul+e5hEjzOvRdKtR0tvWOg18wup/dL2a
EpD92NTeqp2KwqtedAviQ2RX2nrrF55w3ID6oRmv4TYwMYvNXaMMtEdGK6oHDO1OZv0Fq7FKJq1T
Zw8Myq41s3JPL9Y+0yzJgGOu+gf9z29eS5+eFRy7bHYuqA+85jtLc3+vmfDPfVnXvNDW+oq45+Jv
ltkFQrRznVS3vDbI0fx6Aw2lwTbetNns0hhxVl3U1DbfOYH8g+H51NhHupG8lfsz6WFOm1rLmyvZ
ZIAaaTp956MsXh13mn5CHHVkbLcAfoh5C/R6c95SFYs29X4spgvzjOr1Abkqjz0BdhLA7AubhY1z
x4N/XIyV1h7H8rn2ZvpdmU3YyHHSYmcN1XIt9Fr7lgNZrb6YxB898/VDZrbQHzd9sXj9QkwP1zld
7rU0O3AEG7xkEAqwYuza3FVagTVR0IfQR2gtG3ERLlrlk5Hxmx/bq8nwnHC59t6VIR5ToJcd5wKB
pnLT9qVvOxIsLnkX2+uM19UALe2M1YhFxf2Gqs/WPtUIJ+DA1o1cmJoffTXxu2wNNAujJi1XzO3R
ye3yg/xdR3OGyrPuOd+DRifEabv2qlO4OxuaJd/s/8gtvqA75k3yiWCW/pj9VnL01HTUsRbj/Meb
6vaHQcySssQ6s6fzSmiN37ehk/DdLDZGBpn6JZq++ae3QDqixSmrAy2F6Qo3eUNo0KX6mQ1+vUWu
FhSRYUgk5RpG9IM1k5YbNCcjWJK8JzDnVG5+N21LPWAJhETgeL2o0uEqyXrKnPKfwX1fzEX6Ys4c
RYPOow02wLjwfA3x5hNMLjY0rzVw7aM1jVYbgfLmNzYsPt9BIH5po7deazCDrISFp9K7fXbUWXCw
y0aYTttSTzvWy09nf+41BkIpY6noGYpyyONOoz3fZql617qseuFPKs7c7Nw/jjv3NBS0zM7pMlbG
GymBHNWxsqHA+O6z9IYPm35tJEnbAkeXbO1q/OAgJ8O/6/8hfjTdLJ7ArKsrOKbtc6wmLN9iq34F
Ki+wCq3g5lIbOVCsHCnEEvPpH9Qgq+irW0utFCmsF5HSXfQ/b2wuFfcKGixgZLO8SUnKFfKZEh+r
XYNWHjZIL4gIU/WSptqyn0WV73KjxkHYGu8GEiQ7l84YJHOXjgl1HJhQNpk3MIOXwfD5XC3Kge0H
V8X4j4AUFLZ4evCZPoWzoAquXafCfhiDPypd0teKxsnbLFQJjKYLvkTmOP+KEjjs8oAsDf/nLTlu
Cby3gQnFpz04oP0/hiH2Ibz0fMlZ7Ndt+U3TPHvXMOgSqT3ShEFf3DQ5vOewLCMN5O7vfFroEXGh
SdK+80WcGs1ysYyuQvLeUEgfRCjaYiCjqp5/prfubtY46wNDM39sUJn0MO8z+MATRF9qMy5JK+60
rX8FRG0f4ETNsbDU+K+2DXu36gBqxwaNjiOQL8EDMXOo6ix7mtTixvToByoaJQKpQXCvJHT7xOVV
ZgcNFQr8gzl5d2Fweg2VOdLthz2S1CujHHjH5qhkU7cn5Y6c1/ZgGVz/m/F79FUHw8rkRGttPE+F
Cn7cNLgSgSCetwjadzgJW8g+dufklu0ID6IXxzWglmGrNCf5OjkKs260E21u9Z9pG6wJrhnW2/Bi
QbgjSJGGGp8eOmrLS+e/Gqslnpwi31j8DZhykNSxAWXZjxxeXb2wPYDcpqqNc47TQK2INB69GHAg
RqntGjEPZ0PNkiUilhUHkCxDpfsmelrdHYr/cGLG4ohz5SDNYydrMWE4EVMmmD8yyMp0xAP9Ye6R
eMr0+tvKXf+F+mv1tbQkwSOP5jplWoSUodK/czgqCHa0CveMuf1Oq+t/6zyBqB7+g5/JMmj+x96Z
LdeOnNn5VRR9XahAYobDrQjveSQ3yc3xBsERY2JKzE/vD0eyS6put617hxSKKpGHh5vcyPyHtb71
aXSOtgJzb64sx0SjYnfZiyL++DLabfVB849SBjlhiHFejz+L3oFihiZqHNLkRzSFXGHyHM9j5VRq
Acy7unORBs7vKSzkIsOEkwQXFYc981izfPBDLPwLtsNwk1gq86tpNP/KVg9tbanL9dgjonGcwNYX
3JfxtzQNRe2O8fUhRrG5TKEmfpUmogThJvoHs9/ontUPg+GpgEjeFNpz3HLYZsEYIS7JOpSm0B/Z
wTo3qQSnxBi9/tZ7w3jEENduQvwwJPG0FBXEYhxt1AU7XQGo0ooaJY/OUmfRY8NwWIODghiSIr3T
eIUHdBkG8G6tuQjNm+5DzXM2rTkAKQobaA1+jd/cIMJ9FXpmu87GnkoINNS6R7GG8S9qeON2g8W1
otX0QMndMJgrzdSr+zGmCEYmlPCSkdatphgbam2hFT/2YQ2XI3PLS0D7C2Mtwz6YwxdiMwATA0Mo
4D0SPyyJo0nZd57G4kzNYD7NaJxHMAxA8gD2LzM7apglkBlH/FGOEz9jAmvNYL/WovR0xkbSM6p2
m0Ma5Vqo/Mdats4XeJvnLqjGrVZEYp3xBVdhO6gj9R3yfk2JcOFojIXoEqJ7PSUsPZQMZCI35ofl
j7yTASy8oF0KTzQjxb2AlsboM5kLzkHCefEG/y70Uu2uqON43bvI8wCLZfd6U715CqntCH6BQlDD
9NpV/rIIyAXwxyY+JZNwHwprXm3W+rzIV6WDTAsNPL1UYm9MHJsvoXIOoi/qM30K0aml5ryCH03w
ojXxNwIvoIklpdIeqOL4kNRCQ0ncCIPNOxNQ8nLQPCEU0E5ZFmQMyk2V7OK4KW4KAD64sf1Jztyi
MO4WinEYFbMyXi1CBT+jANqGGbvhB2w2xnUNbVSUxQGAI0RGFo9afbAMRpqMevvwxaxQRNm5J89e
4eEDDyqdR87Fy2lnoal2PnCH5UC7t+ilpENyyB2oQIysvCBLkWqNuoW92tORtMXcfq7pPfbTUL5p
zPHucQTXR0chBpYAk1CzGuQfNzllF9RY7ypKxkxajOW/5qMYBaBa3iZBplid1yxRPAbX14w9zsCC
RuCibEEmGszPGnOl+kGuk9FCsFeFYb4144a5JoIFlixJLzKs1+GrO9EwbybfHl6RxTLWgfblnsF0
uFzeEDhWaTGKnXTTGmKiE9kn3uz+E+ED7WWQpeDF02uCt5D0IV4jmFo7iYciOWi9dWPU1qHrHPUY
8NKPGGLahQUB8oVhcoq6q0VobKLRXOUVvkuFX+XBjGf7uodId2jrgWGBG2+rXj54RnOL8z04tn1s
rgcMkEdc3fK5nOwA5mXB/7gMClViuKs+pO2kWQV7xArlvU2qFo7B6M07fCPZ1ToMCDHECXksqLNS
5j5X8DbRsrUhWAZwJ1aDFti3AnzBPkc0fISxSAcY4WNsJ9TYkXKJkXEjekNAiDzeZawN15BC+lgK
fNFSmcaj5ZcWBgpNXkKvCk5t6Rfgnmz5VWCdNBZS7+KzZQtWvQoF0drycmdeQVlonqZQfzORKN3K
OhiReHBjgOq27/AZkxKRxfpbovruZFmSSxDH+60X2gBnak3emn6TX6p6SJ7NJGw2CnHNyScV5ban
tjiwvmfqbNSZtjDp2Lg72KqHnh6vGRB46zy13Vu/B00HRSW8VhRWz2XJBHs0neDUhSUG18rxvvCi
Jq8WmuNv8GDdIkSBA0LYzGmgLLkB30ddkIXSuTFH5b45dTYuBitNMceMsZ+gbyminZe40WMcyklj
UstcmHRxnOBEGpAuYpt7JsLBq+4n2V1oegP4tCR+mZxUQmt2p4+wMgtEDVZzTLTe3al8FltZUzgy
WoZm02oMEvWYb1yzteRTIle9kkTRnjB414exMEEt5WAbY5PbUBs0PDausFb4OMhNavJySfvXfPcR
tKreapPPviPPYUhrRECWDeKfgiXmTFd+lK4nE37AokWT9yFr0+YzDIEvwGdiWHKnvYOejr+Ay95T
AA471dvNQrKS+ESUro5pS/ZWELuOQtrHc8ot6+nVoiEN6d2DgbGF/srtpbxiw4iuOXiMk5Ycp2yo
AwwFCtsLVntkjakzgNvApfJGKR99+6gaH+dY72irSd8+6LhuR3ynbBpmT5KPoE/CUkt69veN0Pyd
CaAWdit/o+laHovBHsJSVhfnwcBsM4Bro2ltHYw1jlvQDtl7bUzJQhrBNqxpRNwHUSXs8LCahWYv
3hUpjk+lcBoCSAS0GyeOriIuaP8HZTOmTBnOkKCD4qwMO36grTVcZqk3D3w3psgdumHRxiAfFjnv
3m0/jD39QwBDBiQSntfgNkb8+KN5FVMSEIAZ28Yeo1EFM4kMkWFqRhKnuugrtnNrZxadtzGQQrOP
8fOdgE+2tHmEKLZ9MJIVDyhVUCvTfT33WAxWxoNdVx0OWiN4DCNAJ0xp2dgNrld91dbkbuwIhZox
1Pww9FHcT9nArMSY58H1UN/+VnTsV8dq8reNKZPb3u3MfomXBXg809SrSyrLImL0vWN2/mVEwgQg
yUHGfIUQGxMATE5sFvkw60nr5M5IdBIgDGQp6P+qoDpwARl3phfxMVvE1qMDm/WF+sUjmoKEm9/+
8Mq2QK92sjSbHxBc4h5dMwelLCyEdKWG1ET07drQBUItoljXbQWxlamKtiW5SO0VMu1VqYyC2db0
XbPeJwZ29sT2v/yxbe5QDXrCZK1qyeza/nLQpmwjcAnmbIjlL3ttxdoHthXV0Em322yH59o61f3c
R6dpfyAlN98ljRnTaocsXzwXOOLkEjICeGJgY0VZdEclcfYAG3/An4P/QiLXetS06Bo3iJLXpcum
fTCRMyZmBcCkQmzvISJbdTkPiMLZ+yAH7cXJqCSbOjMOBAJHhyKu1SPckgHHhrSIyAKJntdWsXIB
7W2SZIzufjOb/4X+V5NIl2al+ZvSdr2NSdL1Ii7R+CbikfuJbXwz2xyaIEbEVdsT3YZWNZ9hGMQr
QEi4JcxSEhgQ5rzDXNeo3zgd8jWty7QpytEEyiiNcvGbZcceRkWQF4Azyw13l7gz2VieYGR6oO2C
7hnVf/kYIpRZ/RYjvhkKvXe2CdXPNiEcj6kPjfFvfyQlAMppZ1SLedUcQhKElfRwI5pq2+Is+v/u
ZYJ9f2Xozmm4/+dYjdN7of4pcnf+9L/5loXu/u6YJjA84emOY+lkXf7Ntwzr6Xed+GzL+pXE67lE
K/zdt2wYv9s6s1HmA6ihhO5jduay/hW4a/7uC0glvsllYAvX/pcCNf45qFozhOXO//lzZGuJtcy3
wJDvLYTi1krp/5fwWUFoMH7nPwz7f3zpP/mgwdnmfd1q2b4cchZhBkTbxeRZ2EDzFKuvGRn3Beu+
G6Qk/hn7qXFswM5+0dzE4U7GU0xyjnDdhvUG0F+eG5ERt1HPcDq3yDf0RdgE2eBahzEKsm9KnvGi
UJeBexi96BmmIYhBkx07UVLlhXFa/4jBh71Z79SvSRUXT3DMowfujuZ7kgE9QumyZiEbjudZa/wH
r5nGe6XL/qXxWEGOFqodEDDBa9WDv/A0Bg5EdoIpXwxunP4obaowi2rmslDCfLDnTt2XmSCljsEF
ekldINOKdYbbCiPCzqi6/AB9Hc4pSav1XvYiZ6PQEVrEHRCgxrfrdCVTN3tudJcUIsa+DqiKWWQt
evvSuJP7geGIiS26AAjdbVztE03Ea+WM8tYAh7lgFDd+DZMEIRwM8XHMm/FoAQfmZzTZ1s7wkFFX
mqou+OrFSonaOksjIYJhyrHbZXAzv0NV9+9WOEFK7xhoUR26w40NfTFEA5kEN5zZiAElEZiFlhtr
7sfgrComVASlmURVoHJdGs44fPZGH762sTW8dGwIL1xBeAQRIt4r2TIC8Bv7lVQh48FNIr9dVobt
7fyxC27TCcM2QizWzVPlhvtW00eUXlrKzjSvuGqJx9vzDdmEbBgCj3veHIY+cHdxBrtpUUGO+YEi
XkaM/JS4ugiHH3XBkmlh4JGPFvwGwwdQXsGWyARn16VMFyAcaXvdhfaxIR3DukIndYo51sK84MFv
z3H5q1w0k4JY91g9pET1LuB0xzteQsK2NdVPbasiIuMYOFvLtoz7myZivmYnmCuhhHgpPTas4x8U
Cc3GK4S+tVjz52x0vRRpe8Qd7zX9Xe05NfL5iJkFPomF05MJhvcjCx6nYoS7kg/jGaFlvnOCwXqK
qzG8FK0RvyWC4CWbfvLWQMGgkDWrdAeWyNgQ2UmQFfOC4NFxBu+jVwq9cINaDiRVWp7RJUQ/HTMX
dEzwH6GMEiS3MdnGXkZiO/ZjgzApANe1GmNBq8UC70sq0DctYE6C9mS8xfPjzxPs6kO5kXVM8Fos
Jx4I2CpZddf5fONSQ7FQWJDPkUqDJpkxBDVcLCVoWkHhLUxe35dn1aDCtBhcCqsOPMW1QfxbiddV
sQ+uQNRqcA1izEwJGhIzZ4rWyixhIBH3b2M8hS/IsoNT2Y320apE8RjrFSifgBYp8RqNt6xUz42R
W4/Ec+Frjaf2vbPNVOy60YG3zk/m0NGH4ZYw7EtldOa7icQEbuoY5/sG3cWaE808FGbkI7nS9Qci
Zi2+tUHcWqM0q2OZtZSv7UyDm6X+GxgC4BW9kEFyp8vOR6XY+UCZE7uIllz5xqWntznyVvCWcNSD
G2ckWcfQq4i00tQ3X4V0DfTfXm7wN3RSrTM7aPd8RR4p39denVEbHpEzttuBGdS1LV1+eWXULVOg
d86ibadhDQmHJU48IsiJZ9CPArZUpan5ogPdB/2Qwgyqhzlft67tfavcCechxRUvXR2tQVL4zoy7
KYmyg5vApBBx0r/4FU2CmEqxaccKw203af1xrIuYoxE10n0zBawjCZbglHOF/oDpUr/SU5okUA4o
XPndI6wt3MElPND1/AULE+hynSiZ6NZ8N6Gthd/gr5IfbAvkYzMMA7vO7JKubxjElj0B4xI0oOy3
Jq++95gwrxBXhVso+eo2EZq6S3232zegr3d5O+Vf/Dbi20F29rnDPbBxtK57JnTFW4wTfe4dYmZE
+hM2r5Lti1HoSyaHjUCqqoIA7ZVt1UtZ4DzMQDnhm7KL5N0WRge4PGVs3oM+u40ZE4Khp/CFlWE6
47cWF842IBK93OJkKiMAwEl9NwHK2lcAaR6QnXW7ztK8U61n40UHTfts4afFUzPI7LFPiROYrII3
OGKITdhoOnHJsIP0QYclBB57Ym9YjXeNmYE+DuJ6w692wfAqvWdP/IZVz7wZ3XTcVaQvsetpyN9x
tGTAfjCkGwxQPu7LX0zXBNIQ/3TUHb2OVsip8l3Z1clnSZzmvgmZqqMBlq/RmPmPRu+oA4YsnWUZ
GL9rRFV/iapI7Ts1Th/UpRAVvQKk3JDHu5BGNgcuFQJW5srrj6Lw7a2FqIIDOPZ5WEMYAOFQb6D1
xs/CMvx1hxvtobdd/yMykEbBKU6iR2kxjcXKQEfMYRaeGpwqJx0h4zdqHddfAEObzmGNrqplf73S
+6B7LeAAI4KR5avmNfiSPB0FEvJL7ajBpNwSNd0DdLTpsBcps4kbxlD9LfCuWc/TlzgwVCHp1HEW
1yI32YNIjENxiUxQdeamJU/nBpFFctT8yHkVGbgA/I8I5Eil5vKHDdaScgpObz2Y07D1K+ndlV4c
c4ml6UNcEijEfs/YA6rMHnqUJmeA3tbB9IS7tPGllwuLi2cr/KhhN+w5QCzDnPzMwgy0Uy6d6EV1
9XhvAj4sZo1FCl49z9OjyNHKLyZGUPd2YyZ3FqH2V87m2fBUNMZygFJNJPCc9BsIfySvcerADOCh
1I9o1vyzrbvmQQW+dnJH1r6BZo1r6iEW7KQ8+ufAAjvrxiD10I0WwS0BGMnBRor+WRto+WIc0xV0
q5joZxJ3Br91MO8k3SdmG/Mc4N+DzWB7b6bKyICBDwkAOxPBsBNwnPeJIb8laazLLGgVyS5ptPL4
I/eY6uFRDGlQPOia59/ngmWhFrU2+k632iPqlLcIk10SDjwAaDV5crOM1nmzQq88tUMjdmUvS9S8
DtMR/N31c8qad1N4jn7kwSU6PUxiKrQxOuDaET8FwhcybAsfaTCzCHc5AKg54ZlBBurYvf6aD1by
WliFR2BPhkYmJKwb1lTAPN8aV9qgzPMgfMWWv1MwCkIgML7Vz1MIshnwxdZBdshslFh+27L8Nylj
UBLX4mnEQ3kyUZjeV0lv7tNSWc+4A43boTDYzge2vfOR86mtDe3h2Z+shpIDjNzW6Rt/G3F2XIYU
VAODJ7xA6PeQXeVB9WBHs3vdipIl16oZrlnEW+EyJwN3FZQWAtXB6d6bnpluJbubmhJjywkWIGUL
WtSgk2kBu9fEniM6eB6E3j+1eexddeWH1z7o41Nees1b5pK32zu5vUcwIUkxKZ3vwOsoSiz1XHn9
eioDps5zzG4ZZ0BpKDTd+1gZ9rbjjXrw4qYpsJ4AE+lBnJDu0mo3ns3jwNQSfVdHmgNLuBYx4uST
I6wi2SPjtWyQ2EH6aYMNfNeVJE82nbA5aKEx3ZkUg+seliOEltz/YaHNuCKdFHHgIyFUuIacBgW7
qQEDJRW0K4Hk49RskP3xhgmnUC6cvB83EHe7J6Nziye9aPEKREYaI++lXKbjScrPWgPDn1Uj4666
dnIWEYEx7gwo6hfYP/IEtIqF5dAhti8ahb9MMhBe+rmW7/J49KFVy9Fc0+STZtu2ZNjliXfDyrY/
hkPD6s5n97KNjAD9px/IchO4HT4erEbOlVVFdyxR4h1LlP2gjyuEPZD6jVVgD+EHE5D6Ys1tIJsL
5yshXv0BJzmuZtkjjk3NqNDWKizkXY+I/iZl6EUgfMLbybPDp3Fkr7Yw+9y9Ulexk0KqeUZ5MhEC
Y7KI7fHEkYZgGLy1uHe3ZM+zuU10UOT0c8AFDA+cHH+L0r8sETC30jpynFwnJ9Cgn+SptCVaZ5Tw
BwLPACfmweSs/dacrqjaw71yS3Sxo/sLH1Xc1bJHq4pfH9+U3kuIf3WDiq6aWH+30ERBV7tkuTfx
scBCg66ELIMdku3imk1k1SW0aZAoEvxgGs5So9OMH7eN1bZwzOolLu3uWDSgGco0ML5Kv+E5tHL7
pg8j9hccm6jRu6GUeCWGfqtXYfscedHAVV2Hh7403EvdqvJh1nScLLupWBqawEBSK7EunIvhl4GE
78mYRFKvhtEYBV3IEG0qr3PpkzL8a6431OxIcpCoLAt8loi2dhYKxBX5GUZ3JHPOPLeJ8rewPppl
lkhScNXkY8lh64xnSUcB42iN+SIEeITcsmW9dK0C3XToWps66NLXGjPik694Z/uJRXKvsBAqFo7N
voOizl5z63lMvqX7HTJthtChp/Bjo/xmCsV0rDtX57c8wKxJjB75t5dm14mZe72mb7WBEXT+D7I+
xt/DhP7TDz3r2egDTI6aX7MAGu38WnfoZFs/8B+DgjWOEglj3MqL4S9AfZUMKToQnU6D09xwegjJ
yK/FZVS6+1lV5H4QMJ9BLaHSvTEA9k0LfNrykil3n4aatuorfmRkoE0kn3iDbJ5MNK4fYasl9bHB
nxOTmV3RApPE8W4kaXYMXWFcvIg3ed4kKOSxOLIO47uQoPo50pkot6fYSFN2mg2FBbrhOfthCs+G
FkV7Wkf7ZLcuhTR3+Yr0pvhmajPnNcVP/i6KbNhUKYJFPajDVS9BUK2wgtt7eBvZpag6fZsGWo4k
WZqzBA5ijpd3L22IFtyc2m4O8CKBIwLwtsxjBtUAzquzM1nuudUK/aYcdLFR/eTOezPeFWntW0hM
2hArrOaupkIXjzAi6u0giSkevFY9OImmn3yIh6RBFUm11OLBP/dGnR8MV+5Kq6NzZsuZaUm2IQUc
A/3eLkpIiUj7vl2wXm9jas7Rcgo3WE3TRGyiUnsdhMyD10tyQW2ffY8tus2kF+mTqZXTT8lOYNuE
bgRWlsG8g/d90Xu2fOstO+LqofZnl13Ko8MNz0p1ipfUA9kp9fLkFoxuz4aE9eWRXws85NB335mz
M4lvyxFfdyNC1FB8K1sLxPgGS4z5xIwJjUscajsK52s/atODl1fWLmhatcm7vDrnnH/zpd5u6pp6
kdvHLfedP41rBrrTepwIWw6FEd+0AEF6PjyGH15Sv7p2ZROQURvta6TDf4orTX9h2kC7mjfze98b
Wmwfbv4C7vgBhyDEDALHzjIG+Rtx5yE1AHOOu1XrtaWWu8xQnGbEHxminPlw3fRR6Wmx1sxBkKrm
tNqdaGGYFoUqnztTqO9Ey62vOadSLghMJCu90IONzl2FOwiTma6zsCvLqcHpjFZP5v5hECraTgVH
BlXB/LotpC5H6TCWH6gYduPoaGeIexTsYe4Hs5KNiYhROG/QpAOG+EO16CO6JajTcltolO7hoBVk
cTvZNklajF6yy246MtWGldnrgL4CvZg2U1UBbohlbxpLtl7lRVmONUeIempHZSIO9OMUXE4WyYfG
TMPXKC0Y8FRNt+Khyu+zzvW/XEeg6DbgsZ4cA8bhbLaNP5jKmbhUyLjnz1e0X/DR3FtTFoRbSac8
g66p1noJLUYHO2TXKAc1EPGEIhFTvUgKNYSbgRGU4DoZDVi/FiVTWnQsedBtVfemLO2tB3ONKoii
j6wQxE+snTRPbqoQleFCWkY0buhyOAsNi+tw1fRuslOJXn+wb0GgjcxTsa8g9B2eMAFnohHN3YDL
w5/POeLT4sLyLnSu/tGvo/xTJ5Gx3Ii6qm9Q6TinptdNndILzdnoEXZC0ZRZyw511EwojNtsY+bQ
rA7TIMVPGafZszU1IavJEJnMAiOv+nbcIWS4kJXVuR8y72K2KharIWrk9OUG03jpEtcpNhwAKI2r
ABnUoov7GlCb6/BeSmI7vGdZxgzHwHW+Vcjec2aDhYVyvuz3eenmhIaodlg7TtM8QwcCNeZq7tEm
GeJQVjiiuUOh7JSV392UVZRv0b0iZ2qm2O42OfeHASeQLX/MtnqEClHKCvhs3mzyKrAhk6vcQdTI
EXEJ7G7aSpHYJyYOLtsX0wPnMaX9XdoZw7J1evVlTao/KvJD4beoGoiO29j5xnG6/nGwW21JG2k9
9qC2v7yYbBmnLOuzA3MY6VRYNdfSj92ta8nitnGD/hWrR+jT1WkG7mQ53ZXC6u5s8isOpARRiZgx
qACZ+B7KjNzq7iuo4d/SID0xnVwgXQapuxu/nEBXpprv72NhO+8AWGy5LrAHVSuZF+GGgUfNUeNO
D1Gpmk09YNaBi65pPxUHXIbpEUgZ/u9040uefJla+g54CcLxUKcLNOJoOhZ6od2kQwINBKUEwEvI
iMsxtKc3b4h47lyGfR43GEVoDm3QYAyLfIbU+31bacHDDHx/bdHDfDOidF8cqwt3TYatGyq6ddbT
ZHybwgl8tVOCNtT7lzlu01l2LONOubKtt8JQI6F8Lbp8t5XmgShNhMDT2G4DL0ekIYMGAowp6LpL
FSIWQWUAHCSrituksepPy0m5cgc8jbeNItRVD6hJF0guLXRERcERanhPHvThhZ+61rkHXLDu9FQ7
RmMM0jC8DYyW+UiarfIg2gk2E6C+X5DIxmR0eNbG7WHlB45mkPMx5ywUnc6Qq3RxxmJ+gxAJ3OKZ
2XlocXLJaNanEL21wM/nvRS1Mf3A+hseR5m3B2ewy9kHmjdbchl4+9pcagdD79tkybxvem+h4M5H
rIHlCSIK70xU0WfmpPZnzIPZkbbbg/oI4IKwwA+Oien628QZJnKVR3p00FhpBjeQ1N0ZIt+u6fYw
B2u6RJbqTgN8JDk23lELMRNgMOuLTdVZ4atqC/mKVGt6IJUzRqUnKPL9PDzPjPCDZDS07RtN25Z0
PngFBT0BnRPNTDU6wD2jgR375LjttXX1ZBMMmnPAD40MatKYlnR5C7M/6OSVnb2xCEOHAB6imbcw
ocY1oQ3OrSIo6240J2Diegqkoasg7dRo0xtOmXUWmP2dQ7WAtmuChhta5oaQC3qfoGvxr+fFnAaW
PCd601IPt1q+TxPiLShSo6c8ZAiG6smtN00h6o2D7V8toFlbaH/iatcMLM5Ri5SvfmR6KzsC6KCT
RsoiIxes2tF4VCt+YCT/TV1HYR74DzFQshs9C3rURCj6GsNyIJ3V9S6EM7nmQrBOA4EgCMRG/Smz
kdD0XggwIYAxtKlZnRyzQcq7DP/sro9SvLOlOaxT4RWoN03N+0AqnwZL4XiqwmZYJ9s2ZB9VuLpH
PiJM2hWhJ2G78jjj3vso62DM5Yl4yUTnXXPMyMkhL0gJ28/GJXApmTsr6XXPeRpdtz/JtOuI3UEl
pCmyxZeWrUbrBRx6H0PoG/x8I4yizwk4HLvHqdP0cxIgJANvhOy+ZLRGEVea7Lm6AH7tmureQTnN
M/oO76t9YlJZr7p4DE5Jl9bPCRLRc91ZKGlBGgRrPSjgbUAYwGnmmp4SiKcStuYN+ZjR3DE1/kqz
42xnqIqSmWtHU6iER1R+rQicpSWaQFs5qumvGFbFzYRM6C238NQsqgbDw9pB/eGzX8ONw6nctpzv
U/1cDxJHmycMPkN1o7C2+sDwY60RUXAljAcALaHJ/ieYnznzanDSiMYF2/0utcFNcH6Zwbjs2Pdx
kviFQziWowwgcYy+7kgjKLINmAiz23GWBVuMu3545HPL/n20kJO+2cHYdDulxtmIE0Fn4KUlla/w
b08pJgZgNXW9duR8Wlu9Ld/jfjLrG7BFUTRLfYzsvonwOq2m3HEVV6WAJdhnyfCt1Rq2ETo4Bf7M
q2nSLB+NwL6QYNEQmGvoYPoSvd++gV1vLquC8wV/UBxtMFKoe+lRpq750pgLS/bBTDm9EIokfEMA
yDp7pGWYa2Kr6zwkEzYZbmw4ujgbFF1KH8f1qYo6Qu+ZF8r7IvFraEeR9hjHsKpF6s8WZq8rnnPX
S6ZjL5vyvi6z5GsCebgFs1VfKkQ3rDJDuU1iE7uS6dJ/41hxh6OtGUjecYlNPzLRCCRMA+wsu7CN
xKsykYejryuoy3TkJuwmSaB4tMNcuut6mHBb5Dy4HEPTIwDhjKjGpHTNpcIVv8NIUzGiJD75mBlD
d41Rni8jvXb2JB4hQlVh1+DooLjCWEf9jd1+6xVNe55yGGWcc+0zQqJ6kxgTgHip/OSowqh6lk08
7Xlu8xvkqdGO4PbsjoVreIjA7dEeYRO/lmBbfsDwy9eGUHL8hY5N4IfJSAozjK8QeRmVcTYcogki
Yk0R4VOnfjeckhnKVT87VqNQD7HAW+v7PI3oHHt2SHbzACqbgKmgtRAaktr4gKA4vm8Sa0RCVBT3
RjSII49Vty69SEJcrKCqwou6IlTuHsYmdU4K2fV+sCcWdENnQFmdso0elSaS/dL+sbFB3PhhDsyC
ER/7tzhkVZFMXvU0Oh1+pLhKD52O4NodRuY7DXn2uP/y/qmJJaTIuKuSPSG6bEFETiIrqwdwStjH
NgOqk0tsKhzfPCnaM9QRoKqwTnFHRiFaYVNX/aYrLIjUTHSeQpzbGHFHJ7kN2Oyf0YCyH0SRC3/I
cqobHYGRYjbZamu0Nz7jiSoC7dGYc6K77g1YP5L2NLZ5sHRzrGkeoTw4wUlUWHc9KRtIEaIZJBy/
poQLEI2Ij+4NWzc8LNY/3kHw5Wr4xqQOYTQUo3NLchfkTnBc4qvORbFCYTdd3TDrtPW/HgNwLST/
/TPZ/3P4b58IguoY+sNft9/Fzbv8Vn/+pDlu4H9/lvrrrw+H38UM3f+nf1nnDfqWu/abtcC3ghj1
1//On/z7Z/6/fvAv37++ynUsv//93z6LNm/mrxbGRf5Pihhb/FcCmvP753vxl4f/cf8f/szfVTTC
/N0Brq/7DoYSy3X+UNHwEduk5XBdHUuWDcf/H1Q0BkoZVobQ/X3PsJCi/F1Fg8BG6I5n6cI0HYdE
CeNfof//ksv8B60Lip0/aV3CdPBoXmajYmfhm74BI/fI3qYPQTviErfXzLieW5CfxyY/zVvcf/gZ
Xf72F/wlb+WF4OVG/fu/mfPX/8/+Xl7zP2YNkOmuGojs3bEbN1N7yMQDUa43efgoIm+ng1a4tZsa
RhWA59BZKRdTQXFg2dta91WD1xrIRgYjZ/rWdXz7Wb72xxJ5920PqKxHquP6xdZLX9sU2Hx4bC2M
CcPHf/29G95/KhDihzb///8QlOD6bSeTMOqOabwf9O/E/sjiN2o9i8D3JH+1mYuVnzlU8+Gm+xTO
LgpXYBD0BAnrcOOPl57rhxQi7TX+4N/mwUUx7SbjJIzTudEOlQSM/whHcVHLjWEeOvLTWGsoVk+H
4q36SRndzYO6PXOWXX7O3xT7kIW10VfE+m3HHa7sVblS63Y9rKaVtrBPDHIW4Tpce6t4qS2Bma7z
W23xwXJ3odaAkqNTcgKYiG+pAD7oW0vX2BjZ1ehvwHJDnQnEq1PeZNkjRHJJ1q75mCJh6nWiVp99
eMQpUaz/k7rz2o0cy9L1Cx0W6M1tkMGwCinkpRtClt57Pv18zOo+kxHKllADzMUAherqQqW2SG6z
9r9+gwnvYtQc8qPq7lIsOLfdTnHGZPtcg8Nu5wyGmWSxgE6g2Ea9nh0JiT+AWAB3y/MOzWhhsorz
8qJUjjFerqja2Pf0dVLdMiDBSE0lOVKt24XnRugbyn2fHtTmvsy2tIQVbS0Va53rkboeuquyhVTO
BrgSu43SvesEw8jCokUGlbsxf1EtYWo6R9NhwYCvQboW1WXxGjjtXa1ganQdYK96kWiuChSyTLDn
u+bUQotSLIfCbu65OKITXTQjBqOX1tzsdaVtTu5hifAaQCl86nV9gWi9e1HfRGwfcM4j0he1P6YC
dJRx03P4aUwY6RrzM89rABFs/Y3uo/lKjNhTtqp5sbW+ESDZ3oTIcxu3tMjLxrxV9A+1txrrW7pC
9oTHCH77jocAAIPCWrgIW0fKdynV+Ri+6CAQvl2tEs3hPQVLPC0FbRERPYijWgJxekcXVLmf+Ju1
pJhKnVHbhOM9LpEIkg46TSPrvu7c0pXdbllvlCVNvjssf7eaa7nkTy8xWPBsUV3Fr1l4+H6JSWyK
X7cHlX7T6QpDIpgGjWm1O+EmucIVayutg0vloF0o2+wwHLJtdiFdpbsfRoPi+MfR5n//23rmLqCo
Ysxo2b69Lw/VFfrq5+AGX/RldKgO6dN4ky2rC/OQ/09HPMsCkrGux/zBbHfSpbj1tvr9tClXwWV8
oe/Jm9pyc9vra/nBPCi3PzwjxtH/4Snnd/3bU3ZJ30qDpLU75bIs7YbPy/yiSn+wDuF22Ojb5Hag
4U4H+37cSptyTb6HG69ZAtvKbbf8O7dylE29zfbWm+J2++qquSzccJddhaGtJW5SrwPvosEpBQOq
0MGjwnfoXKu9i7m7L6O2BRG2EYKi3DAau0yXgYzn4ALcQ76AVtS+SpndH8PBAXew0MKPDqhDtJSW
OgIHRLj2/pC7R6NewfZoRyTctvaI0eTKx0li2DfdUay477uky2n6WoLUcbD6nVfvEzpmCgXqYvzE
75ALYn0PkXD8JFkUQU8ExvoJSQ5cKl0h+AcRWswUj5fyujxYu9t6pZACgrBJAoy244tmza2mSxbt
I4Yq4xXp9R769EWo2S1DbhjgEuAKcG9JB8J0QFrVyMGxUmUrSRyjWbe+a8pY92zb8gP/Wwhkn9Zj
XL8lxVNDHy37xBW8MlCYrIc3+aLfCU+xAN/fQeIRrejiFv565mh/iK/RhbKBpAS7P3GqN/91euqN
BXwyMl9w2bwSj/Dq2LR2Q/zc4RCdOnjWCvqaf8CaHj9uL1mTIsI/FM2SCVHTNVxMb+FhXHJ9WZf3
Snm01PkcgRrKlXJd78YdHiD9A02fa/GYbIJb5bFdku7rBizJ5CJft3bFImqcd6B7R3djx7+0rnj7
Us/26FqNjS1kx1yRHcKrrXDRbBQnceNVtuYGvpwWKM1c+dgDd9nkliwIAT7kpU2Ixr5zB9e6FD+D
qx3GE4vKxitpoS16ho9smFeP5dK6bO+xfeILS05EPM6yv+DQ2xhLzw0X5pZHLDYQ1+yRliIZLB/w
YouH8VI6+M91vGoQCyrsyfekly9w0uK+kyd07nV7zF7FD2tXXhdP1ROToOSveKlGq2pyqnpt4roO
YGfjg0l0ke1/imAdy/Au2emC4JodxiGr5lZDSB5cSuW4yO80Y8Ef5QfomU3/RboWxxsTxPsoXpkg
ANm1BkX/WtwIx+olOmjH8lE6jpfmnvBtN11Cpl+WNmRMh8Q2Z1rc6ra/zq+FR+ht+/llYoxke9tn
DBT5ryO3tDMncwM3voAnsniSbMSlt7rbrIIlXCr3abDfhqXpjvv4HdgjfGpewqvk4N20j/DBaO3j
QqpfxehMFvNPUxfSdtpyZjmBDUSnvsTKihybKMMF2QGqJqhaesUXiCTtZawvVH3XYYpVjIiisStB
5D5RXiz08Zp5N3AGY9+nUs0t0Eu4mUsTA3DgPcJV7xG7NCPbEaZEgARp21gdQHfR3fqmuNDxwCaD
lCXrCKt8P1sbrdI9SE8RcP/ea0vh4B9D4T5/Ntxmj4R2aO00dfrPvrQLazMy8eULoVvVCsbACKnc
wXJRkGm1HT8TkrCGteRGVEv6RnqQHpS1umw2qrYgxbneQBM8AC0fyoO+Te+F3XTVH7s3WVsM1boO
7Kp0WJF0aoM50J3sm0X0hlVbepSJYKQVmC+yYFWajp9sQtH+lRHlhNbejHctjagW95ajpqyrejc1
GEfijwGlmPgbkKjEkacrjwQP2EurQVr2w7Z4yG7inb9r9nW8zYt7WXoqjFeiRXThgTj6KX6iu7ym
I+mFYmATL1Tf+uMnbsFZtIzukmMyNLd1lrzS6Vhir55DGoFEzO+xji6GaEGBGiwG3VzSvQD06FH9
vAuP3W13ZT10SZHaGA/M8PjegIJYyI4A8MbD8OHRR32kH+aTcS1fiVfjZTqhiKLeSxbeW/PiPzXX
3dF/LPurpG9WgHNLGYesoXBAp5tcRslTrhO8msJnP1lhtbqAe9kWkH3tPLxTq00Qb5LMCSmhquuM
QJ7mxvxo3vFmoGoGSIy7fXtoLtUn/YYipx0fVUHfGFB260HezEyukT0Ce/bxBUuBrlthy2HJa8xq
1WvMU7xdBy2Zts6NeS92r3H9Pkob4TG9bx7Vo8iM67DJy/EPTLaEUlivcusotPh5PyxxYj7w6Sy6
+6l1PVjRGCfDmBioPvFtN7phX1AKkyNxYdXvimXjZ6zigdgTPovH7ia4K0jxyiH7NA+qY1xoJPqO
i5Btm00We81wpVvXKXkK3k5prkrJLZTLFqaJuKx2VM90MfW9uo4vyxvMKUD+7jVkoeSTwlsm1Xa0
i5FAiQUJG+Ay2JwXGItQiPpLtduJ6NYgFanLAUSVnMoV4DnxORSKC2+Pv9zRe/OxcKHdyI8tsqsx
fdLpQQVk5I5kbm061dVGalyHKrP3V6ICDLpQ2CCwm/igBxXA70JpZh21Bidbm32Obxp9dlAQr+Q9
2Dpzr1gH1Yui7EgqTdVX6MUeF0BtA5bB3U6q7kKSeUgvQ1m1juGJDKjAcImzPWRs0g6XyiF5lYII
EweOZz1dQLwJ4vsUMF0f3kPvlmPToIBpXOFyvGdvPCLSqFn1wk5pD1p7iI/qMryOX7TL4lHJn9Gk
QZx6CG/yS+XOm7NLm3tagPmmdoZr6fmKPWnZ2MUdIV6EqpfctAK8SAaW2TqLScFi47R13FSxN7TW
JqGqRLbByHRG6aGNMoSx0kLsOlvcjJx6q2kZX1Uz7L8eX/38KN9o1jLtYhurWUwDbtubgJ/WLMwH
6UK8La/gzhS4149Lbh1DgORzMRz7N2Vkm0DYhfvTsks2cA0qu3WZkPFbvpx7i7b6YNyabn1F2FW0
yj2yKeyRcO+b5hnv4VB06SJZxc5Qb6tiF6o2TDC6kbRn63W0Tp3yFblwcmdwOu/am+yYfAi5PVww
w+nE5tRhMOFew89oP9DuxsVvod8F+/jBwyYY4wtQKFvy1zRcp/fyAcdvHLgwBaWwkeV1acC9skuO
bwQPrnjNZzbnZov9/+B7l7itxN0u9KIe5vwcaq6sdZNM10fQ9jso5pwA8YcewT20CRyN6gtBDxYI
Erku1fW9PJCgsCiwJOkwbcywonNEsUeWKyxU4UkqX4gAxEwhvUhghnKdtqTHHqh7yD9/ld//C+mY
h5cuzD7z/wvAmI7s6z8ryy5ekvew+zhVl81/5G9czAAWQ3BoaJgRi8ocjvpvdZkh/wWshSxLJm9N
1jUd7Ohf6jLjL9RjCvdCsC9AMd3gD/0LFxPEv4DRNDiKKHn4g7olW/8EGTu9E6IsMzAHVEhvhedH
gqvKL/77rQlrrzGkkSM6YXdt6dd57ENCaZilOPSAY1Q4FEvW/rcX9AdU7FTTxphoTiXZVHBKsOYH
PMOXPKJzMkyVRKcpaS+jwG6pQOXmb4j2b/zzD6MYfxxG1TRRMnQZpply+miktqQK/CPRgYq9kPH2
ULw1TJ8B5AgZePiUxw+EiOACUCdbXBXxxwgLW4wdgQxof1PecacRDIxwDhjLeBgUNHbD4c2e5tsm
7g6yDX2xpB5snT5HbAAnmr+WXJXMvUQKmW3kyx6K54hYY6FzVATcUOzoJX5XXkDvtMkWhKUow1Jz
I1CJt/Gt7HHScSJOaW6puuyEeChYmPreTFCsBhIjOUjxHOzWMTYI9vff5Ms84JvIhg7kClCravLZ
7bmvwlKUOuZBKU8QphACBth/oxDqrmM8V22irQd7nPTj98P+6RuhKbEki8F1VTkbNskKEhl9hoV2
NLji1EqLzKqLH3AW5RQT+HvGGbLMgwEmM/XOYOCulsehVMmZCchcq0gOcVQcReoL0gqpayAwLAqo
XXr1kmb3dXKQNEIR6OlErsn0H7H/tYnKUjfSLTcjc7iqrIeYIyITLw3YRzhtVpchinj85DZD/zQq
d3pa0kF/IpBmiF+77If188fHIWRTV3l18ryKTmd2NQYGWp9IdHyTDvVlDihJoBFZbvt+FKkgucZH
M0iQINcfnCG3SFm4ikgWQGjhievcXLXFZSq6QblLJiLtP4Vg05VYjBmwsuo73d8nVb2EIhSXy6B1
jOhgYb+gwEioBoytj3rrhhAFjXbz/WyYYaH/Rsv//kymbojshUxC5Linz+VD2Bz6WJ8c4sthMeHG
HcLIc2JzJne2mM7KpfrDvJdmJP58TIvUK0tjk4YlcPYuFaTgQSZjLOKroDThC7Zv3iHQ1H2vFSgB
S8C/MCaz02I7bAscG8zJcL5/7HmSn/0K9HTpcmhEZ/PcZxsV8pDCqDJ9cKDNUSnJewUCRDpkb+jt
xNU/H8s06BiL+rzcz5FHVTBaMavZQEw8dZ2BzAjTMFzTy7la9mLnfj/aH9YdpxhHn8VEFSVxXv6/
YXJjQfinTNvdkRtlD2OVWy+NUEKCNMCqpLqHFEeiUr00oc1/P/IfNhZGNlDH6hqHrHZ2rg2Y8xAM
oPGIiJ5omTTRauzwx//Ho3Cw4wpoQHOTtPMJq7YiEkWe0QkaOpF4hflzSOT4w/yQThsxv9YFEh7L
4ixTJEP8ddL99hpjeBT4VuFOYXU4OY0xVXQbLJVWAkDoEEIk0WVG1jExipSJAuLU75/yD2eDBgNf
Vdk4VcqVM/x4svqkUfVucsJ04lOJL2VjDY444maP1+e4JfKPuJ3qh1H/sBloEtWBRBOQUc8rEwsL
JcJQ/MnJsyFGRIEtHB3+pQjm7+HIrEfE0n3/nH8ckV3VEGV8qWhWns7WWCpjfJoQNUd5i/pNQols
YINPDE8q2YVAKPIUWf4PH/cPi/9Xd1RT5olk6fMv9du3xXg+rxsMmJ1UutTwZePuTJups/JPbNh+
mK5/HEslOIZ1z2Kce7S/j+WpPV5yMWN5BXeFMRSW+UCTSo/AskdB+mEJ/mk0RhKtue/KbnP2Or0m
TPyECeLE7V030itSYdzYMrRMgg7VH17jH9Y7UnK6zMTJU0zPZfbvj6aI/kDXQWKnCfvelgehB7KH
u/v9DPn6SOTQY8agsV/DoLDOdurWn3pfJDKNyFP6yVry3HXx66gB+slkCn8/1pe9k066pqrYwmsQ
qzmdTp8oLC2l7WsDz2+V46+PzH7dtj6YJAbFY42AspKmTQ0ftNaD7fdDS3M9dHIiMbaumqKMi9i8
cZ/tnsE4Fq3Sy3OBEb5NVXZXR2liD2qPLzpearEI+3UExQr61O0wInCqqb4rQ/WnxfFlRfJ7WKJm
yIhHTSrTs69KPIGe1X0lOv3UvMusjmVBJ2704lUs4wkUClP7w1v/46NTjlII6NyGNPXsE0elOaXD
bE6jkMCOEJbQg9I66mWDm7+lQowkkivEP3BhaaW5aC31E97osikJDfjhI8wjnX0E6A8atz8Llrxq
nVVDqCYlbDZCrmbx1C7DtCFzWxa2OJwK96WpXY4+XKTEVEyXwKBb/O0EQHpzq1nBQYAQ/0PR+eUQ
4MLJJVHW2KgwRJHPDgG6+22IBGp2fMCMIyaSgN3YLqEhlX2lL0Y52KZF8Pn9O1C/LGvi6FVLRs/J
5YDb7tlElH19kJPQHB1RynEQ+Oy4IPj+Y158sGaAybSFAhAI4BFgruFa0z2uZmp8EOvnpLtv240s
PAf0/2ZpbrE4hnPvsV/7cBMRIhokz6HS0T5k1QGcVWmkJDdeAHy1xL4z9++j8akLPhEB9/HFUF9+
/2iwAb98XyrdufBTUEUrvNfTBY71qhQNBW80qtaquBW4fWK5PJpXaY86p34iqMfudKhVt3my80xu
rbeA6H3hprjsk7ZU9ffSnA9VHlWQ9bB51NtVYzyaxTrjWpuvcMMeLbcsV9oGu42qc0j7xA2ezCJ/
WepXfr+smk1euxDXvGiTKEiljll7FBC8JRedvFOKlzy7oL35NMRrBVqEjlQb5T1wnKM8Dk8JdnvN
QxfcJMmBOBut3QN86RoAmRY8DuFjN1s3f/rBzYSpMn2VEB+xRUpHi4yWa4yfEJKL/TqDujdqV021
k5FolHe5RTgs8+q2fyPUMw2vM28Z+qs4sT04t3eIezPxKpgOlONJwHOQRLXERheAnmu2puwK/2gi
+MhoUQFo9neGd1O2tmnskTlSvgjmZi5FgchLY2dijyWuu6e6XOLAQLfFwqEzdyC17NGs6u2liDV3
DHy5KEg5FraRdYjGNzRtAb7fYbOZOrI7X0kGJ+QpKy7QUqtYZaSAqkC/ErxsU3kR9YtyE4P9mlzG
SMXZwe+RNOgMmwGCtfnDCf91w2ROGax5oCVR5Mp7OqdMTqc0g0XuBLlios0AMq78aEkKwEMXJQh5
2Nd/OBP/tEQJJKL6BdJRTensAhWjuKmqYa7x+Qc77bqZTUgS4g/L5RcqdLodUvnir2bKIieTJJ5t
BWU4aOUoYGrad4QmcG+xdUzWvBmEnd7g4ODfWVS3Y3s9qO+K+gHFctHRu4TVKosbbL7hkWSIxgqE
CfgdLIVi3eBPYq16aWXIgY03rG4+RviwZO2y6x4DbL0W3rWwSzEXoIm/DI5cWlSiHikD6Uf5WwNL
nkWAdf2uuWg0p5k73YsJu4wVrd5DeSPTBE1s/PMzchPhCB2BFHJCnfHDOHTJvmjXCAehNW7oCJJJ
nbx1za0Z3mTgxuMn/hHiMqPh2DpCjgOSW3CLH8t0Ae/dFjV8Nd+afK15uxrImYS68RDWG6F2Lf+x
qg54dZOTZCnOAKVUZPZjhL4kyaUlOK6/IOV9Qn+aEbviqua2rp80MPKjNz3kCb4N+OOyyjrp2Uxp
06T9tkEphxwAs9oXqGdqcanUwGF65lTlVZdu83ZtzJSm9++/+JdaizujyFEDRKnq8/+eTuUmbwgW
K+GC9Tr0fy3s3rSKTq2gqbvJGz3nn4+Ga5diwUU0uXOczS70qGpX45np4MVgRyooXl/SZSH3QnIy
M/phtK83OiBfsCjTkkVokZp1VhtXcS0oCoR6ZzKJpsC/KEN1gD4CCfyF2jLzdNycXHwPba+WbqwK
R/jvn3d+e2eriTKZWlaT4Pfqv2CR364dkVHkAa7/3I+RIdtxEkZOJpNv/M9HMYGxdYtimZL5/DHF
ejJjkyRmLTffw36koWV1P13C/zBR+OGKrJNIMH+5s3OUIMZOUWufG5ShuclUGXaLRhSkFh2ZYU7y
D9/uayE0jwVYpGqiBrBxVpZFZW6lbQd5p8r1ch0JWzJ5aOhBvkCt5ngZkWAGMrEfNvbzh0QVgV+R
DOwP6i/xT6erwSy8qSQHpMNLqX8q8h4mkElU7muJNuOHBzy/eDAUw8jU3Qplt2KdLYWoG8iR64l3
7yXSrTlei9jEf7u07vAtIOBt24WVYyjh6H4/Wc7PrrkrYPJo9AYU6stflflvUxIBrSIPhBs6hK1h
t5GSIZ5KMCyMTCPPpHfESTB+GPLLOjQlTktL47ZDmc3V/2yCErUstej4Ada1Qt/iLn4hdqFj9COJ
aALusRjkoWOSV21bQoWdpB/Wx9evqllcsUxwHapbLnqnXxUzVD8n+zt3LCz0jGjU4BBQNlUjWEMz
Wdffv+DzmcvDshY5pAGrqKXPiwPgJR0jbrga4nBZ9/RGRYQmmK/AEmqMwG1N87nJPr8f88tHlbnE
zv4zfE+ZttXZExZ610wUspBlzKGC6QHJxvDI7S4FuA5V0X7GaR7+MIF/QUO/b26mrFD6ADpwCTAA
AM8WS6jVAvGuHm775tUUulZMmom3N6s7o4ROQFNULKgYe9TImWtasAaKjZju+T+dcDX1z3HsonEL
8AgRn4PuLpIKl7DrEDKAhjNNfsHfxzxa9hZXXix1oLjw31rFVSvd8TMgwfIDtFmtWbsYuvBHBdTe
kref8rvvX+6X6cNzYjKpUHiBzNEKPJ0+KHpUZKDEkI1FdeMRPWKXBRbUxQBXQ9MRjHw/3JeNAQyH
mTO3USwLZGL+1r8t0KEvRn3ARs6hIHDGlhwUrO4XQlrIyyRJPic8SexaDK+6TL36H4wsMTzFrTLD
ZacjT1Kok55Qhg5OLR8IaBBP9aQhEvkkrNAWuChh0Kgv5cn6YeCvb5hHBhAEMac4wBv6dGAM++Ja
QQNHl5KMWHEW/CH9RSLXWBA1fjrJvjQjTN4t7xXHUbAXMNez1ZKQ7l1ozTQ4OTysjvwlXGn0dVoP
G63XR/ytBjezuuxAo8x38MvNHdP/CXP5BY2frh4QZ/qhoM38LjRjTp9ZKQxtSCu8tjFZg9K5KUVh
4Xd3Ukc1KkMyV8Ol2N/BKJf8245ozoQOa7hR4b9kyYYJP+Uwg8R41wjLMX5J871gobP1O4gPMLW5
mN0EdKbMxhX1K6vccLHnHppCecUqq8hLhzB7r3yh+QItjMXE31mEUpfbFQBH4W+m5L4PXUy4qYkT
7GoYbO/xo9HFb/N/3B/ik2jz12cfoUlJL+H0bXSRhG4U9Tow9CGUBh8vubTZJVxEoBlJ+DyKi7zN
NafytSMeQZhXohb8YUP7snHPzXJoBACpCrWaeY69eFrYlBNXAanDPnsKRexA4Ft191jykexWwZfz
Bff7Jfd15nMSa6Ym/+oLs4+ePndiJmXUVGXrTM3ktC3ctikKfTI8gUVUcfH9YDQx+HEnkw6PG46H
mSLBsJxSp8P1WVtNvUCWk3hU3vJr9hbxXlO4PS1j/+gZjjcu+b/CW5badD20ioTzfQfog5EeNqYk
NREaejft/M2QORIBPd5lqb3z93Z4aK1LGFxRuTIl2D8NGzZ6YeVlaA8GU0iwZQ2IdYN0IyQJBR9V
7G/HpwGWGQnzvgVEzsSzU5H0IlIBbOxUdCztsKHA3JCo+pSQOMcqAWRAH5aaTCQCmUOO0a4xQqzR
fChrAe8FoAwC/IR1SVI2wWbEM1N148+K1cGVcjldNXPI7CK5NR6glsJACKC/CmQXryHRWupK9d8z
0x2KFdjzdCDVBgMV+h+AWvLNbBKmryuSaIlu1dyqcqvIbhDGiZuiJg9wlYnrcTrApmpGMMxV7a/4
l+roWiRcyqux2cQZTlm23rvRcx1dKv4WlmVIRLwd7OXD8Nh/Yu7yLK8wsfsowVlibelrlxCi+nFP
RAGyEzeGQDa+VeVdEb+RcZWSBgyP9qpAlSNtRQtSuoMK2noPLqYfdugvh9I8cWTaU5ZI2UoX7nTi
CKQJqqlHupVYj0wDqzBtxQDUUfBwkwYlwMkX340QFzhHpJu7+WHi/nHe0t1g8s5o+TlIG2qYy8qt
RAaZmC3xZV2MgJU9KaNCHZl8LY1eDsHIaGaxSu07kpa//wW+LFMeX4cKAOZjqCZg/enjSzxwpFc+
U02otykSWUcv25tkgmE5ZcMPg33Zh6jLAXo0ziZx3o7O9gQzDIzGqBWSa7HOWtejdwFC7xajBrtl
TF78hskQjWR4ff+M8nyDO9scGBeykMm5aNIKOH1IsorJJO31xkkj3IClDvMpNSNdMktwhWTXTsk6
VWYOBC7DfTxcNokOQ7oLJZse6eSklGnLPAl2aFJIAGrlj3TKzC11G4atZHfh1BMK4Ith49nNTGD8
/tf/+tYoIZicc4Wv4hg3z+DfyqaJbmMnWEiYOqHcVVq7pgVnhz01I+pt+Egk0/bRD9f7+UucvjHG
lMlmnakUmmWenVqEeJq1Vc8Z1m0J9VIbVrrebrtS3tHIEdhW05/oVl8nIhwKsGxLlgyZW+rZU3Ze
YwGhQIkC+Gi2ifCa4F5v9ngB9mN5+0/f6NwLgkY2T0PJEs/mYZjnHQmIhDsInEWrUgSNMwY6Ixb6
AaN1Mt+ytpTFmfv9sF9fKnNPlDiBZVMH6jy7GFthY+mYAJOjInekgkn1ErqNuErwDFwmkvgYR1ht
fD/k14pQYcLMmCetcFqP5hm4kWl47+KdhpR56CAaN6CMfQemqePvuclk7AEbPem3BHKi1mvl0s3M
HkNwKf7H26zF0Uztz13VwtT1rDJti1jR41JJHRFrnKHRsFCyiMNSQ+JlS1Q5JVMYK2IH2frx+1fw
dWKdjnz21qN+ao3GnEc2HINgoSVRRZat15qx9KMfXvfXw+R0rLNlU4A/G2xnWNmVwjMGO5IdtAo0
SJwBmsPU7FU5Kl2JLKIfxp3f3ulyZVy2VbYCUDIYn6dbRBpmmoW9LCCgLxV2O9atjVGY/8P97U9v
krKeKwYHBazIsyXqT1goCoGcERCDEi0UMa1XcMiq/NA2teAnssEfpq5FmALMS26p9ObPj6ZorIn4
ypExREPyFurxZy6Q0tRJ3gXJ1xe5Vy5zauogMYwNnUd/TSt08/3Ukb+ezvOvoLEBKqqlwWw8fa9+
RbOSwzFz8u65CGY4PTMC+vZRtvcKhHFi1eE5KaD7aFTpRSWzZOHRCEiCCR+1Rur3FcCGzRDVEiN6
bNIjak5sG8iYEsgEqIPsH5+w/MKGPFNQuHrx2k5/4VbR8HCBFusEkXBZdCV0crVwdfIGEn10gat6
ZMbohL9/T18mhkp/GUgIMi6Qu6af1VCEy6WwUAhVb/SwI+4kehbIK7NU40FJY/N/MphCoS8DMHKt
OdtJcs9Um67GtNwKK5/TO6anEUtPbVGsavq2//TJ4Eda4Os6QLf8hWoMb0nsq4CGx+BXr1VZ45Nt
WisSL5xMwubinw82M86oRUkGoU11+vG8ug0aITEx4ddKUtf1leapWDJSny6GUP/8frAvh5HKXkEX
gXqM81Y9X12YyUNqk2gt4f0L6BQhBykt8yVDYI4TfbdJA5ITvx9S+mnMs8NIINne6ELQENOD+9Dp
8SovkGzEWStimIhYZBpoY6PaiSWcs6QAN6ZAtrYxpTt2YWRCcznTB0HdGZ6ZLIij+oG38qXS4p1A
FgCnoWGki+dEtWFsPfY/NXS4BWBqnijJpdy8ljlecXmLXwphtmZC0vH3r2X+rCebN+QedcblGXa+
w55Xp4NeKb5MuEHOQtok+EDiAP4T/v+rjfrfo5igQYpuwNQHr54n8jmbyoR75MsyaUVxEhSuGOYQ
e4mGWBCDciTGuHjNGv1oxb60HoUxclpLeq/j9nFUp10QkHkt9FOxkYPghY232PQiGtCCNJS6UqIf
lsHpIfr3b0o+CUUCcB3T/Gw3aXFy6j0hIOyh0C8UK8Vp0suodf1oU3DHxWQjCP19qI/qD59fOv0S
jCwDoYOo0wNSzK9wepD5aks7iDURNuto0NEvD+O6KpNfxlDySoQVXWswij3JxyRsIAJ+3KX5JtMq
8p766f77iXHWXfj1++gW+Ml8rMOd1M4O3CEi/U6sYoSWqkZ6IMmkqomRmVEtLeJuez/PV1NjPcK8
ERdpDL78/finy/VfwwMaqag7qJLPGZSh1yK/IgHL6TCKdsZxuBWGGjGBeFWSjbeoO2H4YcTTBfjv
EbmlET+p4nx3thSKodUJ08xYChkRBaI2GfgJ2VNupri6jcq67IyN4hna3zPuf0F2dFl8ZDdN9fHR
XLwU/xfERwav8D+Ljw4fxUty4sgz//d/K49M8y8mHg0CrHX+Dan9nWtlEmtF4hVXtflvpjqDbf9S
HiniX+zhkCyoQmmmcuv4/8ojWf+LO49CIBaEJQVZ0j9y5OFXOZ2e/8qfEsFVT4/JSEhxJ+8hPRmJ
Vh3x+Ggvg8BLN5UlTbinCcJRxCsS12CShSQ4fjQjVnJVY+DsGy0KJQEOhYgikegDbx3iIQnRQW4/
0zTUHSJa49dewQjFjA0pWRCW230kQagtxQYGY963smP4ee+mhsV+oKvBTelF9SHISbJSqRBjVJ1K
bsttP1yYqYf2JsmmpT9J4kfc5xbIx1hVi0qMDWILw/hoiWm4zbtevJ0oKKVFFHrmdZya0ka3GvOx
EzV5w5U7eeUOHj2xIw8Jva+ydPVc0Z2+SbGChKYjLnwxpqFLcLpNyGbsmJWQbfuB2hgyRrgp08C4
9lISNJWgLx9KOcc+u+nZ7/FdkBClSg2OjENZ5h9hlA3HUg7U3G7bQHgy+nmxd5VXHMpwxIFa7PD9
CFM4V6Zhm7no72pCXQ9Nqg3r0uvHa3xiE2KHNf8ujEsIXXKEHrW0RNzE1ECZnru8aXYpyQKzZV4a
PnpGXA5LTmQTmpba7NtQLp4HradWJaznU2lL4QClon2Pp0bcY4M+1Hboa+ZCGAKE8W3cYceBgdkD
jn8ShgOTsiVs2Q8Xchv4uO4YEQy9MlCrB0/1zRrA1pTeinJM33I5zTYTrnvvsVaQ9xUJXJKnDvZV
lokYgEu64taKWi2rrr6RSAheKc1t4cOwyXPcQss4fxgSCa8eCnldxS4W8QeWM5jTXftidixUayNp
txkQm4NRu4FMvE9XBh7FxDDjC0Ofr/QDdR1IzUGRUHBPk+D4lGvXeThKa8ScpFTnnz4t71VIXoTd
Kj6hp0RcZ9H0SnrGWrJSbPRj+uka2GHHPV/mMtJhA1VnKhy1NJnWxAEvA8tf9qH10kcRKVPmlTzq
2meEJaBtAHIOJMKr4nsvw1bNTOyEi66/R+pVE1WlsloSmi9kPS/MQXpRhj5cW0nw0Ftpf1krVbyr
TNMZ6lddpoupVp3dCNbK6A2BRiL1hfys4aSGi/q09AJhE8bRyhCs7BlJleaa6TW2uoWL/OAu7iyc
8W9bqu08DS6K1tRpB3GRCg3IRiZk+qw7SqI526v2V0SeELrQtCu/xmcSj7+SbIoFkWHLVPIe9GzY
cBcCgQ4JkCFSHHTDxDZELC/VUgi3ZGTD1NOezNB/N6SIpm6lU2prH6GBlUPo9Yu0p8crGU3kqCOk
L3VARGtMnun0CXEyjb9PJxxR6ljiofsrg5ioAEkXOJ62kCq6LCrUwykwjqlnVHelJQCIN//F3Zls
uY1k2fZX3g+gFjozAFOCPenu9N5dEyyXS0LfGQBD8/VvM6oqM6QXEVpVwzfJQUSkRBKAwezec/dO
850ash0WuehWaMwMVkWyCyN2v1SryQtG8FAI4B1TrHpIi/vG4k5kiqta92n5ahKK6xwMG/UA8opG
n3so3eLRbqsfA/YgHxICBwcOmTAVVw7Pp12wqUef6m5Mup/HKSdvZszOIbB6+Cg8dU+etv3LuJjc
INN3uczp0feiZwP67wUjGF8dGlOTQvYMjHKNwPWQ0/JISuYf08F5xNMV1oq8pNfDuTEm835Wsfej
wge1SuZoAwaM5I7KnVvPXT68qDEzmg6lz0G56WHG1AFiYRR5cg1uv7yXSg0f4LbJ0k2VuhtdEe9Q
a2W3pg0EdBVDNce/7KL9bKzomNdXYJixLNYzPF/ACCyxpyDh+oqx+UQy4Xyg7SZ9ngTVd6c0nUus
OveQti1x1YCGW+EzD1mP44vojasKIhJ7YVgvRc3wamA13G4ZJChfwB+RwaiOS95YORvCGg5V7sof
/uScVEzDUHUxU1e+WW+6AR2Kr9b9XDVr11imk+WU8bFqTAi4k9uHKOtufQcKfl9q96mhZnNvuxOI
Ka+5pJMGZ0vhrXJ8rCTaZM7ag3cVebL8jOrI+yxKdCErlHXubZDxqKKroEbaJ8qvQotJ3I1vZPX9
NFfwTWPy1quoezJGPYdTbN2XsfW5gAjfJiK18NtKm+Zro9clhjqaZQg+WM7y6VzYfnKKksV766f2
sS3N0VrVXh99UG1owgYpGOTncTfF2RnPM4AwXh8sqXEJbxPdwHEMrGJfMiSymsoRiDohQmCL7rhO
UQNba0YPhQyjRKqvjaw8DOs17DztLoeq8MdbD9fgdVhBwQRyl9FqgJ+kxdpNhyoA4zU4NRA0816p
GwttDH+QPrh2YW4HzWBNkNFEm6sh1Ll7dspe3g79W4Ee5WutCDNkuWttzHaKNpNZic01gGh5TNEn
PU1nLkXJy7gaKZx5xdbNjD0XkUufXwkCUFDVxBddmc6wAG7NVq3vVF8iKwcMxvTRktM4CF6zJCc1
y4Afr4YgHVeVb0D3VjgSVg4295DCRQD3CcG9SC44vZ3QD+KbyqVtEBfXgVJjWOteoB6CFtPiqVt8
9abyfj1O7g/fnLwVH9/aJLKL+HX081gzOTwsrXdzlTMB2RTS3xaSIlSpjo3zBxNDOhBioNfPZW5T
9VzmUAleHMv1TzXK97xuI1wP3wyv15syDj4mj895tfmA4OQaDuPXMm/Pfs2kXekYxXoqxu94vfD0
KYP4PApMGIisftoFmb0U2t5frTqrnHSy9GbK6GNIZC+EI2+s3VaGnbTz7Rg1QUiAEW+CMI8L/Lgk
LQDK6xdzNr5MEvTqYnmCGuOcnWZN6ytZnB+eTaczHsB8O+PRMdw9jqibDOBSf1XaNQtcuUqanx4e
GxIWC51aUH1YpvuVNTotWL7ux2zK22m6k0K969K5TG4872rHaAGeWqvIB36ER+d7DwkFazQAoiQN
sW58YZPTn4aeniuF7HQX+A0QX2e8GbTI7+PhZM4RSKl2suECA4eYn+B7RytpUYeV7U0nHf2W6mHv
gMUY6AEP0WfSgqCNLUmq1l/3BS57KoIh1Mfbyki22vRCqKPbrq9ek2oAn16VL5ag2+RBw0BaMrg3
BWJbwNvmEYVwsOKycERKPlKz9G9dV4aAfGOax8u9YBx3TuvbrvAuuocTmJTunlRVtBc2NRXiY1uc
eweRdzc+MRm9T5F1HF2tV62LsUyX6WpiB3D0qoTZZsN9hNv/w64B3qhHPDjAk/r8rZkQmcdJ9BlA
hd4QhsrHiaHnQn+VS3rvjEQp25Kb1chHAiDlF39Ms3PbCkaBTELP1nKfROLWK3ILBYGzrszpbS59
gIiDiyWTn0nYOElkKdob1zXc21w+tkX24k8gro1x0+IFf8CK+GOSSB1cxGZkt40FZbqrvhmpgOub
OSuMZs86NZ9GaujUPboz92zOpqt884M0YwkY8SYWODTNFoBzXo+88gDtS7FcfAljR9Tkh3uKv6vA
yP0Q7dK7V1AAhwIVS7fbWmKEJjjzpCHeMKKdKBM3nDNEVnmV3dL5OZcNm1o8eQ9DLPcNCTaUEjhI
R3YalkweByvfZ3jp2WNU6y6teaJx+Axg7H1xGRxzNwL7TATInKt3Imvn4Gw1y85127W0houMi1Me
iJtkgQOFvQLGWlrpfZP3fr2Oud9mxI6Mv2BxiG0m0TEhgBeBnKZHg2m0Kfe2gf7MeKq2wmuWFST5
ZCfkcFA+hBTXwqQ0IpyPTzN70QO28qMdYwdjbKFkb5ryWunsYArJJTWPYo6N0MtN+WzkzpFYljib
TX0KPMCYRfZg86etLbfYFzB90cGcMsN8Umx57Nb52qIiZK0Ud7pjEW20E9qLdRddtbw6q8+8k84Q
yF8MoPkhQdBjfEWh+PUO480+KRBu+Vl/Z1p3qW8fOjnfV5nRcUUkmr/B5mG1qSJ5S3OKPOPRNXt8
S13yxejKm2wRK02szwv6lTCQkMeqeZLdyDS+qYLqVo+RfI8m2JgZNrNWj1+5YXkPzyrZpaiJ0NMR
2bP9H0JAs+H1eM5mQLGxHd8ak+sxYvDGZgrukO8LEKUDG5/AJIumqkeMEDBgbItlFXGOloIbkxwm
a1LG7bAUkGJq+1CBg60roz0E6puSwOtni0uNA+LR490CJvPFsPTRk4W7R9juTA0b1wICjWXyZpFN
F0Y5mKootxOw9xAkKmYyPqs8nb4MkjEn44g4nNwWc85LCUXN5OP0vWa406Ye6sUtG6Aell6S+ePW
69UuyOtnY5L7UdrfcgKvrAV6OTi5Gxqtu6ua+LnqrtuQoCVi1/cHHwtXiFeYu1v1j6hhEh4xSsHi
OjeRSXmPoIZ5i7S/q7v00+uNe89a9toT5Y4uEUrf4GgptJ/tYIaj9NksGyOinCTVIfRyZDP61gai
r1o2aY5dMzLef5+8Jb1tgg4ErF19JSp/20d2QaoCLW0OzccAZqNtk65sbHUPFPYmkrol/zUt4nVa
wLliifySkngmyhPrS+kjA/ETbikLPplUAi0sBPSVB/OpbvuHlHReSMQ7A3JVnZ1GqoNuYEwZlfG1
HJJvS5t8eG7eUVFFtWLWELkcqd68ulFv1ejdlf6UrjlHNOu4D/gaTb6TVnE2vRHHl8gAlSOReUC0
9NQawJAYY4a2hQZuDJrvKrkCQEw1nchA0ll1OnsVUazcxTDLRDMdndF84MqXG5peTK8QyCo6Uj2Y
yX0CMKYgeh6VN31P6SMHMU89A3YYhqy1TO1DQSioIgOwprDx2LmA41Vj7Qyjz8MMuw4GGahg8ZOl
ymaHc5JaqV2aaz/w7hd2Apl2P7t0IBJ1l8GdiAf/M85Y4oI++472jgkn5W4sm6KAGVf7MbAvZTDS
y7waBtl5zS5hxQCYUlw/66uUijr3Lk7SU5thv8Ogw5GNrB2yPUJ1Iz1sOwYlN85uD1rW5EG1vU2T
keNSoAOA8a8xxRFOM5W1XwxSWy1KBrb+60jONYzzXm1mAzSXJgVybgz5Ay/GqRSLJhcS37lmvUU2
s4TtVRbBVV2p9lWxSh9Gi6hfIiEtxU30zlJ76wbRY2HD72wzakc5LwxbjT3/k9zVkf1W2dNlaMd8
I8exOyeRf2wa82s6+t+HOsXSMKN2G0yjxPU63VuVRUAsI7xX0qZd8V7dIjYa7iunfbW08+zj3Qzl
1O/aaIC8IXYmdJx13+RhX5TbYHKfyn7Y2I1NfqTreUiTg5GmF9fuvvZl/pzljDFm9YVqGTjM3O/I
AKVPxVzcK7v9EUXx9U5BoYB5Bo5JBiwZ79rWEBX2gPxHjkwoxH3x4BjZxWwW7vTSClv8xys58OJZ
ePfl3D0uVncObsZX8nqMcs/ZwmpcCAo5Y/fZWehRSuFuYzthPyoCoC7uTT0zqherLRDfH5mVbkdw
f1iW9HOs9C432Iw2lFcIv3M6aWbAnKn9lQQiQYYG1qDZFdD8TPuuZFh217SmeSgmnDErZODJvSwW
nF0B+wcOTutYL2984tDR5UNZtps+h8vYluouSprq6PRpi4dLMGnYMdNQ9+n74C+Xea47xPfysY75
ERdoWnPKJsBOxEszTRw8Zm9d0E4zhrx9xK28SaL0rZLZtCuVfFKWd1Mt402Wag4HMLbEM+QCTHRl
9Zoq+5CjMKQVfu4MdZcwhzXwEt06vrFwvhj6jWG476iB1oYHsy7l95BZBwP6apHhVmSacFPr+mAL
A64YU5hV62xKcYUJoTYGnA1dt2EUmmoP7VucCK/qurhI0HJCvKbwPS2dJ1vPaA5dtZw7uWzx9j5o
v6nCOUpe8iHZlhbKmMHNT22rb63B2o5Wez/Eww1H2PoWJsJd7QPwzkfyuW6cn6kL8LtWJ+UWDJxh
om2XcWsWwUUXrDu8OwFgYgBntnVaCbO+HQz/LmjtjP1zfhe5LtbWOd6jp90WLsVa3k/YNx6KpXp1
p8ncSsTSa+GBAO8Zup5zKw/9yryPOSM4mcISjrt01xgsPVrH5uPUvQ6y2sO4JLUThIOImUKk9jMH
k7kay08KYhu8Xj3T6pZ3GQVo3KUWOyuOdpkd+VtfsVHhVj9o5y5YkAO7PrjHmhlDdSx78S1qyPfn
1tOki25jFsZLUlPC6mp0tdX8OsTpnr4Ue4DmEY8xUxz1K33GF3Lw5AMUPY9xejQZjEW+NrODTVFL
W/M2MwdGlC3ri2F2J2SEG8eI1JHqKaJLkLWTGsDGut2lDwhmLsn8VIzzne77I4/U2VnyZ60DuRq9
8aVKSQOhI4A6XJ9EBcR58Ql79RXYigaqKtJ5zldzKHR/4qGA80WC1nJeIs4EwOGMvZM1l2xUb1nD
rs1immFnywA2LFSak63aU55Q5hPuHRG7R9MuDv7g37V0jpSdA1cpvnsDRS7KkXloUSMrWo529vWs
rL40jQRUIinL2uOuBJloz7dirlgFOoyFWbmsW5sjtIICOsRCbTzs52uTjb4r2XwuY3rrESi0yhk/
d9eBX23DbMyPfuXOq8gpDmSzP83EeHH6Coho09dr0wm+pwlZZRVwf5v6qovJi/lh6IZ0Y9R980pt
EUczbNeRk0zM7jxxoDjP4h2QynvBYWldmGN+jqYMr9Si4ls/UHuRj0fZLtk2Bf+JOJ1tFlM6btk5
yEUeXfJuVlr8YGQqeZamVFtXeGq/LFwUDeb+vlqQ1Mwp8VTVtQhmen/cBSWHVbxwJ5L4BH6L/OxE
1r7y3nKOH5u5g8G8kJrJrgIpimclRLBpIlUq2Smp5tkX0XtRBtaa+gtUw4+giJ9M4Ju+Bta8PBQ2
G8dWrE3t/4jZqbt0JnzP+WIX6rMCXp8s6WYS3SYXxqtQ3oEQ4WYZi70/wfXMk8NSZd9mru0s2K70
yaNh3xuc83rXO5myuLdN0JS9dM4DYu8oazYNwPvMhEjYWwZCFFsCYs0op6ZSzyczjd2bVKZjqIDh
GgGFqfklQ68SUrAeefMGl3rJnhZVXOiPsL31aQpElI4Ux7utzpgDm8b4SeKDZQfBmkLFiPUOsmjr
MplVJR+9mbONjbYekKYtyb1nGSn4H511yScDg6nbkHNKcJekI5m1GtfWdqakuWnnGzv1P6fmQQ2o
xSiKjitvrj55e3Mk7ONMc+AYd3YS3/a9ASrA++hHCw7cKLaemW9Gi+KIBymLm8U2SthQAMgAWpq3
HXdWJ6dHDnB3gnWCfy3lWfg1HFY4zil7V+Ha8VnowluryfgyqPxGp5S6jfQbW8oXn4YUpmzumZz9
28GYLaaJJzva5LZ5TMprDRTqAroa8KYVVUSLBkEafLd91iYvAa2dpPdywrxka6bNa8Pc21S/KROr
H7ib+EmMZK3dtDohZaUmNKxT7Iv39ZKme078zSlI2aJRiGaHy/sSqm/QbLQdhIqjdthZptzRswPJ
oOW+85NtbRqXZjCptnQR9dXJBJVuy23W9qFK7S/OwIOzOMY6abKTaBndmcwUt7vV8/QVds2+BYul
eaOF6Palm1HPyRb5VLVBXyNn8pvL5NTiMFPh+UIkZr5RUVV/iI4iGotbfHXDWNawhYnasyHtEnfd
Yf5YOTXz7258P85jYK4HAmITxf5JPhWNqfs1safmBvNbQWPQjDTWQsttD6w7FA/sYWun6ddyNhno
Ft0lGK72A5l9mnNxri1vO10VnlO+3FgGkhsdQUbxZXO7UC742jZRdZmKLObxzPz72NUU7oeZUlrh
t6SBdFxku6YnKsTZEgK2qSsecfbAaD9U2W0jK7XXNUDoY2l4mccBBq1B0ch2p2M3uavmwXxMEsfd
yXaGxb3UqPkokATfGiszaN1QuFZ95p9qh5hDwcFrE3lDu51sojtsM6zN0g8puhPLv00ILK+bEXHO
yhXtHEZVo77PAKfCWageHyCf8ZrvQRS5jEAeOEccxyLOb69kkgcv014ejr5YDtFScfRjZx+lYT50
Vxh0OvQHvcjhayzb4iC9nENz0C6hGWPlEA2Hf4MtZdNCcUVvOp75Rfutz/vY3hoZ6fVw4true/Y5
dhjZSmcs2G45bRdPxghDCoWmU6Ql0tzJP0eG50Nfbyz1Y4rbpOQ8xyMTYPXEn9aVaegOOAfZdRoe
dNp23HR5U++VPXO8XjC/HEokl6dOsbfaZpHBm0gkVVrhynWtc0s4ZKt02bNnioutPfjpFxyOxjfD
mim0JGqQW0dZMSYRLN+Cvw7nyRC0vET94CMGRram+rHcigZoNp1axpqoutnvuD+ne3eBLB1pFBs9
jwi09yjqdrPsm1NMIWifT+W7347Lk2UZ9c4JOGXwvmKacG6nW5/9zIUaxnzI6qncOpaKNxaQ120t
GvcgnSF5GKli3SXDlOPUowR1la4KSAi1O95x1qEt5/eVYvPepWo5WEMfU1Hn6f+qUMLddvMwXURt
BA++w4E9NCtksw61nU0zpTMjXUiT3/sgUTdu4hd3o1W7Jwv/y3sQRGo+5p0ws33NrvhMjR1pquml
Rvfu5fgRFj2xq6zNpvwRG42za2IjmrYxGu10z1SbBfa4ycAHc2qh/VidCjw8K0R7jJKUeb9wtBqH
hm65PYkLC4ikRpO3PmbpNk32BYqzeI2FHLGlriW6F+oXu8U1ogezMR4YT+MSGD7LYmRVSFgBmr0s
hu5efWq5m7awhrDwNBTQJp9ulF87O9v/UvpM78jOSoKV7i0chAup5Ml2ms3CmD/mtz5N7rtc46oP
6p7ZnFqVOYyZgtb9mDiXuU9lveNpj+Kzq0eOgiNQi5qU/Cib1QRHCApLtJwQr0rKjINqwZz5VGS2
ftdfbFlEYZUNyY3PMVKtTMOYN7psPfRhWVB84581zmdmUsqD/lOrnSorRAC8GPpplY0FAQdz7J9i
MKAOPdlRvAwcrl5b6Y0UN7x5PA7uMJ2psvWHvhbmuZ6n6MtgdIKSCPXzsK6Wee0n5HcVAchNnVPF
p1LNLsLM4o/SHXIIsnOjr7tv/xQHhfvWTnG80leaglmBlmk9LM6Ov4htXk3TS9cmj2DYkvss1vHW
Ig5qMWTWeu8EBuJxOzLdS0ew8raulkBfDLUMxuOsRu/WG713t2jN7wO14lXajXT6hEsHhSgA5zVF
GDgcvTI45BPS04tVVPKJ8dTlueSlJDu4SeRGnulXBo86dZHea4OqcDNf23yziWABQXI4VWTPwdUT
hgiE4z7MfW28pi6g/7GAji58JlJDJwsGfN9yfuXnLs+jG1DQM4woP5kcfMNipoxTSaTuus+T8wzh
kkFr13XezcQPXhfaDDvhltskozwVay9eV1TLGFkrvXsiGqZ3CBJ+U4Cs2tqkUz8+ldkojprEC/IB
nKerQeCapG+fPTmov1ZBS882dUCCeOiWt1lGe6gr+4zYgYfb2mtzINcRR/+OzPRdYWucF3kR3Xf2
2D3NSUw1tOjLG1TqiKdGO+dMCxGvpnZENIZJE4szVU6LILO0f9vkNr7IqaoBVjTVYupwKYZgWsXc
LzfKVb3az/QYoVmYpb4ss6R0GnmNezMvKO9wbs84gE1vsTZV03DaYEwf57I9uWfOef0mbqt7StsB
lCuyyChTmPMDlkklkNEjh7WPDoqn2vFrxLg333fSd/WMxUBGsrkTta7wsQhRrFmZEcOnVuM96bqg
S89wPJqWghfLh0TAXm8cl71RXXbUW/GMXlUhVgs10uR95Og0TbFFQQuefRVcgfC5vpmV1h8it+z7
rLDoWyEOdbeSG+Yt+6PVxmQlo29+zomf1m95Z7uD7PZ2oOCKcYvtloaMgG2A6vIggawpElfHuR/V
D0mDajXW3nKxhdmd3cmJDya70w1j0eK/4nr/o9zc0/9fFrvrbOzf5+UuH+rj83vxfw5d8VF9635K
zl3/n//tsrP/A2hpAAKD3Dj5Tf7NfybnLMv6D9hwwPiu4fyrzO5fyTnL+w+LVZ7gt+8wAUJ8/1/J
OUtA+gbxAAElsK5Aav9/Quz+JYX9X7k5l7n0n3NzRoTSL490dyQqdJvlZWhH5THvTaR27nqZIBs7
xhvvtduJSQVbUW4PGHpMHSYrIjmsRgdp2xSFvGv3f/oNL/8ZQv6z5U7we/wpAf3vT3Qdv/jTZNsk
eiS13twds8Y8+kYbg51qaLHBoDr5iBMG1JsYd0vMKHN/9kXm05PsyLouwzeqqS+t39tQBZejpZm+
8GBDWIbPlE9n0zouvXJrVUzEBr23pVnKgrxkrEE13ScifOSOKHxEpXkshvTddZbjstRPS5nd8oVe
5qWL6X8p+GJFF+9LZYjNgjt0w/Y8pjOzfBd+dIjLep0t8cWs6yeSaE8wR269Mvc4K6JZGUX25uBW
DVvD+gRC+GINk2TG3XycBcZQqnL8Sb28W5Zu/c8/qHONQP477P2vH9T8JTBs9Q0O2XbSxyAjgqSx
xg4W3xkJOyFHghwNaQxZYHFLCUZGYCia7L2uPGB1OcDSKSbpSxSGNiZDafW+jOV3JThZ6C+071eV
MV36TBhrP8cE4ldjeRjjhqqhTbAvyGy9UTNz1+Oi0SG4UxEuLQLzwpVP1O/p63r6vm2934TnbfE3
X/V6T/3p3qHIbWqinBotNZIUhjNVlREhcm74kfe0uXknuxrdhIi818jh/p298Z0sSbbRC1tU0bd0
rajINPEjm5udCOzPwe+j3dLZNADjAsEFQDlu9uo+mePLENO4/OerZF/HHf7qKl2DrX/66Dnn85l+
Z3tUUcxkNbUtcUwhuaOSh4tDrNSNHnyaUzFFc0oS71qaLxKfR1Am61yNsHK7Iixybl+rpWMxctMy
TWedA6ejnFA/xNP4+M8f9Y9M7V991F+ytknVJCL3EnVkgp+MEZ4kJtpzHa1nTfeS49WnEtw+fv1U
ONnjonAhg1Iw9+y4QlU35/KqlpzU7wY1/u6iX//5n345ya6B8WLCLb4zAFLDIDLwZP0uhf4HyOav
vu0vAzhVEtC/MhXyxLk5U0w80xsD2ymZDhfX4oX2qj5MTBzAymUs/g+CSZKSxbPLx7ikvpyZyV10
jYp0nVrFRb5zBLoVRPPvZpE/Wna3rzPv+z9fm7+MQbsgJn7+LbwcmPpc1+o4VQSk4u8BdvKcXaig
4stM3G+WlF9mEf69pNg//zWC9S8t0wHFYD0eroU5hMP8PvGO6ODKve6bVHM70GULsNv88zf7g47y
V9fhlzdVVMVdNRVVS5hseXRn0gE5CSboqcWqG+WPPK2itZon4zmPhzCds30mBdUJA5sn+z5ujJ6S
n6b2WMTmW9ZSAOyU/hoQB1yV/oxH3fN/xxf86zQ6l+GXd5gUsyGxFzfHftRQD2ab9vW12ecSFPPd
xV6lbbGTcfBs2x3Zu2VC/lC+KhuRkx+TqOP1spnN/g3L8TqKKRRa7GkDqLEu4ZhEnsYp/WxT+2G8
FgrYc5jrxjI2XWne/ObH/uvVCO7jzxd4QXQ9Jq7THpeUnXFO2LSrwHQ58slc7FeCDFTZh13p5qGO
1XpukKNx9h0E84VBdzMXKUEuec9kyGqxh4expk3aeZ8stPuoTGkDxO3vaB/O333UX9b8qqLhXUZB
e8w6g4jBYPvnpSekt3DMwGW4yE3MmTNMJgKqhMYQLFr5Qy0b805YsYRFQ7aHYCUFphj4a0mRW0RE
vaqodGhIdd2+sEm/jtkLtfTnuXa+BBa9gDEvdlQ3PkxO7uxEGEhJJ5OBam8++SXj4lK4T041/Obt
8Ae1//+9+QH6/3w9ovYa13Gthg5Hgh4pPUkZHUsZfNfC2tcVFib1xuU6icXZckQ6UVLZVkX1O4rb
H2NWf/X3/7LkV36vBps7k4RtYYbFMpehLtn0kGZLLg1bisDNxzVVD/Qm5vg1d9zPxqBOmw5ezevK
UTvJGcr0ZyqzM53SYPg2lRxxMGwPnK8zJg5Ka4jDRkHYTKa2XBPsvW+a3N1PceiVDDo16lQW+uQy
wrxyq2RcV4kvNoEPPAT6wtlvxnwXGPGeyfmPxTZ8tmbgfVqUrmwA2U1xdH5e/OLgdETbeSnRDmjN
h1rZ41Yn6ouI6BG1IrqIOaGJXhu3uuqf88J7TZz8XbOIk5ohrBU7+ybBKjzSkmF84P03D9zPw8X/
vaKys//5AntmN/pS28PRnNjQdnH71GkSXI2m4kPIi0pOgszWUbgWjaFHAjVW9kayKK55E+dbJvnQ
k+buB0OCbM+b6+k/iinR0t1T49RT5mcj/M+f1f3rHTpE658/K5MacaudQR/pvN8qfePpW4eci+sU
lDqZsHAHcaTzbq8nz2JIIlr7FrqEgCGAgA1Dh5xuKumTJwvDBuoun96XuLjxDH/XUudp/HbfILoZ
U7nqPHevFmdXuDHfNTrSnmCLI9cQhDZ5/YUyKLRT2wpnTz3k0qM0TaObVuQcWRu6S4U8s/ZSODmX
+ttke9tYknGg0/7Pv8MvA+H/vma/vGyjhXUuGbU6CgOaDtXv4imv6Fz3yPIOlg8zMvIZP6jNaUGz
7YfcmebaWBgVtsTykRrgTtxsAfxVVsWmMxHIOC2jCpataUq7jIB087T87sNeX81/9QT/8so2Zp/6
CaG4Y1bmAIXqAB1RKrP5JqqSiL2yf0ccaFzX1weQQLMXuuSkwjioz660YiZHUpi1iUjSi08D8XEs
fbqpi6tuQIeBAK7qPqRYw3hHk2cb2f1mPyP/bnX/5a0/k+y5DmvVR4q+/XpxAeXmfS73eUeyUAfN
snGSpidnkZF7c0ln6rLyiZYQlSvj9pwt6YPXRkRG572wro5BwZ65KTKkzoN08eNGxJXBp4VOmfUQ
54h5S0bZVrad4e/xSuxsQFNpThHqCOJLX5cxISLb3TOcAsCahuOqNbQNNpp/0VoMUxBPnmEfMsug
5uxBRGz6rrvGqCvqdZJ3ez0X775KLimM4MYtKIu5yaGNaAob1SaLCKatvIFR39gxqxCgfneI5jzn
Obru6s1q2nVavvb5Ndnn1fFGk2sM7aK40ut8Z/ubW/vv7pZfNjBIK+TA4bU5RgaKqqbhMNF1Y8N7
r4yma9kRaFdM8c6rh++Ty4xPb4CCsqau2QTVMG5qpxObtrZerU4c88W515lDxCBpOZ044m6y9dmt
CItUkL//+SP/zakECu7Pq1I9NpXrZU1xzHP/NdH9l37iGghzhGRlJxcEFq9M1L6WdnI3kW/bFUyp
rFNp0I2pyJe1dnrpSutjztKH/+Un+mVn4rDkJpNXUclorfTOmkkbham2+8fIqfaJIZkysYF82cBB
NonlWmum7MZ90RpH5daJt2OBIda7UDO6iaMlZUwoin/zXP1N3Qfy7M+/lq1nr+96sznGyYKay4G5
KBwgXs4flKPBnuB3OSvPkHd9zLF5CXoTRJkA2F5amgz3dG3/1JgPx8GmnmDWLNzEEH/zy/3N2/BX
0pBFwsxvBlKrlZsfyPnuxvpK2vJvPJrdkkfdH5atEH5YWsn9b/7Ovy6TgE/9+RcpiSVadkHHIkqt
XZ9HO7MU4NtS/0T+DrS6ueuCYN0KXJ0TeYIseu4QyttMP1JBIYK9OCTCk/5/ZzuX/i8vWS66GFvL
mo6e1s9OVsjQ6dF+1vl0iZCvr/KOOorIq+90c08VqwSgzEeXUz+g6UVsnJ7MxGzFn3XqElZQ2Yf0
jd+4WOzrZ/iLd8mv/KD/S915NEluZHn+q7TNHTRoYbYzh5AZmRmRJchSF1ixBLRyh/70+0OSu8xA
YgJWvXuZ7gOtSVZ7uMP9+fP3/oJ9qZaN0jf3TQg8gxpO8MUnZ/6pDZp3L9qCojSw4E1FMhpF7UNC
NSyV8otqYTocUQ1oNQMxNReKHxWD6J7ssntbB3aEOGT6zmqN/WjHnx2HBx2ES8Bp9YqQ1X93Y88t
2xCqRZy4dpt7rWr/sGrPBcTVozykuJtSZJ+1pP7SBVwQ9GPoQtVAclOa4CUdBqsJLxltSjnZ55qN
YxyCkf3OIuhgiKIfQU5Wu7ITp4i1tLyzO88ulTGERtPc6xqIfk+Nz1qFIGGk5t+NquH1VARPZGXg
S0dIOGbxqBVcd47q8ssyfh4R9vfR5cKq/I+OIDlrup1S6vXx+ff9/y70n6NvopDFz/p/ADMexb0X
32j3tf76rx95HdXD5Wv24z//432UB1/LQhBk//rbp+//+R/Pf+bvGr9q/oZuj6k5romUmDf5vv1d
41ex7AQ+ZKAHbaHs8YIdr/0Gh9k0JkFzGy0u/ug/Nf7ftOnveR4SFK6LHt8vsePN68iGEyeJC24n
HsIiQEURvbuOcH1En3GAAn6scj/5FiK5l4kWlmI00svVdPuDjoTb1xryPx7DnoG3cI8pFmCtRCD9
K2UNotbx8wwwFcmjhQYOeAdvLLe906DDTFvS3bZVC44FZAh3PCwSLGbVeKemMRqvolSCdpvoSv4k
UjG+KUufyhS9vfQtSDrlD13L0vcRioRQxrTExa/WG5/UwifTKVMNdVffH48aBV6wf3Zkf0wbE01M
NGADHm6Np2yTjvrXps7A0G6QBaeMklTjqW0rdcW25tmX5p+TOa2kAdoV/VYLbRgkrmeZf9r6qIfZ
aXHsR+vO9tXiQVATP7kyAyYKp2TTZkN2oAoKdFSqLf4w8Zmo/dnMUjTOgu4rISe4MyzoI8I0Hmy/
Th/DMf1RgG3eS894a4y+9WdQ4D5ituV4Hlv4z4BXJ4/RFNr5xgM3u/FpcrzYzm/+msHLpsv1i+7v
edF2nrpNKLLNd4it2agBq11xzDvlT6+R9HdTA+wxqZoWKr/HeXLBpaR6c3vU1/uS1Zz2OSJHOrJa
s1wEhlqM5mJfHOEruls9jrk2EvBkHnxYAKeq9lfg+u9NXK/i6l+zdFS8RVD7cw1zLmEistboFfiI
x8HUhzdA99VH3aqqndYFITrxozg7vd6vLO2UPsy3zMtBp0V4UaVG3x9CRw8hyatDdePb1EwkNid7
6FerAvRLC+pgrEd/GItEbBmvx8rVtgxoK5d8xoE8yUCqQDfuJRqsoxdDtw3Qdx5MLziMXnpJajzs
w7yNvzmlTHZZqGBHgnQX8PPJngNWzcq9tvTrnl2wUP3mmrJnn1sEQdoETlYcG/ejLWT0UItxPOle
3N0JML6399Z1ivLXt/YsHSmryZFCfdalfrHsZVD0cRlzUl1/DCG5q8GhS+G93B5l+snzj4sgmI5I
jc4OVmcfVwy+NEUji2M74MEjYoAto10OxzRL2q3VOxObMV4TTl2cmmNAZnM0B+H9WcJq23Rua4Op
dQg4ACyJ6h309+Zwe2rPekLXczNVVTMn9Sv+i5nC9WaquyIx0WgvjtjcBg09qJMP4CCOEDEutIdU
lPsue9fld4rysalABZfOFn7+zlN+qspBEx5C9RIF1D9QB90A6jiM6b7Xvne8Gf3C3MQpiY0Joyc+
qDAeBa8ew74Txj4N5EOlfjdBKQw+fRP5FUHeU6fcu6kDufFLjYusd/LTc2kB00E8I801rNnfGgHU
33ZAeB+Oj95ts4yS+TiRGpqNAy/ZKqJDgOClKVBmvr1Us7Ry2mzcjejYOGhpWTTlZxcsnG5PGZE3
OcYRFBg6pRjr0bqHa2jDNSmdYVtN/rOFQfBHP47uqds1d2hQOPupgXVSuzS6QDOqjr4yqMcqRiNS
CaqvgM/cTa4PEFCRKlnbvIs/2+YSw7mFPAPd3+svbKdmO0SaEMeBOm6OYs12upe/OX8YP7NHmjvl
3t72H41hA3HMpeZ7tN+9tf96S/xSMnlTR4no/q0o4RwEYf1f/5NySqAdL7bRq5zyzdey+fqvy4/u
X8cmyn98fZlaPv/Rv1NLy/sNoIdHHCO99OwJWPJ3ammqv02K+qrp2Pip6pPI29/CS/i6uw5qvR7/
0flTePTybf+P6TuwExTYyWSQZOKIG/gF/df/urpE5ex/v0wdrqORSw0fmIqLBCP/h7Ds5prVndGr
So957qN0daQQah6gP4E+63cvFmchQ7l+Ez0PY2H7AeVvsgBGpfB6rxIDCiWVpfuICEj6h6HidEe/
o7iIMs8/BopmfixqRT8ZWqZ+rKDcrdzir2eJbpqHEJ1qguBB3PJ6eBDrQlq5FZxzdayPZKmowvfd
u9tzXBoEzWMsCv/Sp57W4MWdFapOnRZaEJ51D8c4ZQDol+rwaG6Pcp2QTCuJLyzORgCOtOmv0694
MYoyDoHvDVF4VnukFJQ8z+iYjNlOceFn3h5qaULT7QuSSSVKztuhSVOxrQUg03iIm28ekoYHNRNw
c399GKy2PJvQq6LZOPs4Nf2gwWuYUQ+oGqt5ircp5d6V5P8ZEvXPhfi8cI6KIOT0dVybnOJ64aJW
ForWquGZ4nh5ljg1AyBU0wPEzR8dMFDEpmx3bzSNix1uiPNfj8WooFn363vR0QwTFUCDy4bYff07
WmBhvtK54TmUTnMfupm1a0Yn/XJ7UafgP5/t9F7lPYtxqfuMKnqxTbwhp+Jr6OG5ShCDciwgk3b5
1irdCAJ4b//6TkFMk30y2YlreGRcz6lhzQWs6vAcgRs+NrEBR1/21coDYGHro7mNhCG3tMNJnq2c
L6LW1jMRn42x94/95JNUZcOPTvW7lUP2auc/a7Mjfot8q+ky1PV8eDlrKVpOsKdzUHYbBpZ3vie1
lYjx6iOhH0e6YaGwZ3HKzFlU9GsXSV2nJGKMkM3sIEu+20FZ0wfBaBQeVPurn4nxkGOcPpDG3puP
N2iG7IQMozNlaURK4oJKmEHr6vbWe714um3jWQNaEvENd55VV2nTVS4ab+ceIdPTGBvttkAyfGWU
1+eZ3JYCuIo1CZekNX8tFRYzFA4M99LGugpJH7Jbveq/R3nhHfBg15+GsX1ruJX8WbaiePJ1QMDF
WKxZlb2eLprSnGZdpdAzyShe75XISoeCRmkI68EcIGor330w47/85ZjgsxHaJM1sPKOcXhznVOpF
U0UcMM+H9O3nAvsjx67+H0eZTaWQAe0uYwjPtZ542xA5q00A/W1llFfHmCvl2WfNZd97pK/XC+YN
PZ6gWpGdMwUtP+zlhi9pqDR7zK3clRLF8lCYAuBFSs40f2uphdsBwVaz85Bp9nvDCBFb06uu/kDb
2V4zBJ/Cz1XIRVsVsWfHRN9F89z5mxVsAuwUvBTPGezFnjLGqaLHtvHrAc2OdgtFARRR3rUrqdXr
/cewVAc51FMUsWbvciMZ+rYO+gIqSKCgFQeGDfeT5Jc/GqNQ0kS7loDIdr/+aG6Yx6WiWcW58jS3
3La60mQP1Sh9HCvrOgpOt2PIwlqi080RxnTbwnZo+rAv9rsTG6NsUWk7OxKjwL1fYfSUhnYDo9Ud
3UvgjO73QWnsc18qkVxJSF6HZZIRcm4VZL6nc01fDx4IxyyM3qnOaFui6pf0KQ+6NBfx5zBMjS9h
qsZr5n+vNiqZD/wYwhlNa4adLa+ejL2sgB2eA6i4KCemwRtqPvHW8rVfc/skD2IoEhCNsoBhcp/O
ZqdARnfssqjPiLLrP80u0i4lcKg1+4SFGZHfELIgapASz1+n3dAMI5Dt9jzSEHwwsyQ7ZOg+n2B2
+Z9ub5ZX34vMg9cJKR1nnFL8bPEKLxGmYokGclY2CfaH6X3Xo2c4ukp9Z2q1u5LBLUwN8w1eXySs
k6PBdCJfbM4A7rgVerI5KzoTkiVO0blAba4HALNyuF+dg2lq1DqRUNYt4uZsKLae6NWkac5kQ9rX
joo8Oh1t9thbTnfJR1FEGxDINu3dwFoBEZrmlLVdBbRpcHN6gyJbzT0+2ylWqZgpHRD9qUId2nzb
46ti7iU0Q2isXi76w/Q6xQGkQvPrMfCEbt5nIp8Eu+LSg4EIvj6DAaZlstuPFISRh9cFlEN1myGk
EF9kY5CJGmanKifHBu+NwGQcFpvMCPp4Z6GM+UGxc4X8eDCQl0pKH3KkaJVCHjMtEKgaVGUld00f
aT0qO52Lq7hXxNYXEY8ZTo5+Nn5Mc2z73iQNrkFbPSql/ZD7MppEFXs4n++1qPHgwpXwmidOZxN/
jZK2m5g+uum/CZs69J6S2JI/LSm0FjJkqoSPeeFCqNRzr6nfNhCHqt1oTbpVZmWn6p1RZ2qCNnAj
PwXZCHg3o3YTPLqunyLt1gNY2djSgJQapmj5PUZaWj6qap9+qGuHAlrM0yD63R7oS2gFIeprj52S
fgGCUkZPoYQwtI9Qbfsiyec/Kjovh+PowQs/SHxag+OkzNF8pIOSKI993MfOCZsU1HOQq0U86G2M
pk21KTL6WU+j2SpodWBr+9UwB83dhWBwklORS4z3/B4xlLsK1uQIDiaijx/Fre5A6vVMmLwmosGb
XHSxe0C4sn+vtL2W7kq1ij+JOsM/zWsoFe+lWQKgMhrDzHaB50dfy1CFuVmpVh6iHeV6J9RXESXX
JHYPm7LPFNDviS//9DvdfldDz3b3nN82elRrsBX7EhXeHy1kaSwe0SeMtghH4l/mh/4Ap9xWoJMp
eYuJfTI6iElB/+Zg7kMyRLSYDMWu4W+kjfNnaKXmpAXlNAHywKlVucgWjAbcY8UrkLlzUcAF8q5v
0UNKm4MpaS+/TWCv9wmSe8jg9ryDwh8jMq86lm5w+SFZqGiC9G1YQhmhhNgcxt5M0Aaw4lQ9+TqW
VgeJeISGTmTiAFHglYSMrquGVX+Paoi0T5SFLcXYWCmSgJvIa9F/yuvKULETV1FrlGMHKVuCo6of
7JSG+KZNhWi+DINWob3SdUZEA8YQ0Z5aZ9ndU9WsUKscDKuHgoNpJAsPJgtS8cSBfhAyT5OzBcmE
sq4vx7zcxy6Sh5AuUmRbCunizpxJtA1PNd5L0dFCnkr5ClCvgB4JlwEbRF0t0iPKbh5KLEFqv6V8
g4zgNuKlDe7ErwLrhH6IHhyclP7sEZ+iukQ1mD+8GWI3SvejqCf4aN2F6r1HMmDv7DZFRW7gmvL3
XaOWKOHlHca/HVWlJykENWBUzHT3U5CmCUZH1HtE/mHUWtv/Pmp1HnzCgkzvkJxJg74EiaBmYYPZ
QGKDH1UQepVfy7SyaoS5m3h4VEqulWMC06d+rEujhvseh71fit0YdsX3dkiq+k81CA1Nw1mjjxqB
YB2aD3TuoyZRs4uCJsJ4lKFhpR95cifJ1uo4ADT7KuE2mffQ9xIoJKJE7UnY2UDEpsjWFe9L4JgY
U8R1U7zpstgbYbcnZvrWtIXlIecUaco9R8tr7m00m6M7EWSGhUZZ6BZQG/0u/9aP+di/GUTuoO6h
iMKF7qpGefdjEEPRAq0f9PYdsm5BfYlBl/BSJpOBXC0w/vmR6Wo21IQ+axx/H/LRb9FKVALZ3lea
6opvadGrAjZUhq2IyiaI97JsUu8+G5pnNpmavlOkETnHFHne4ajhd5XdafSjG5QbIHYcapkGxc+s
yvwG6yTCc+zusoFMttmaXW88+oFjftNGByVrn3MNVBQsZbOHOBlA7USpBykZkUS1cRcbjj3s0F2E
yL6FxKKn2953WoDtbm9/wgaz6R4JeI6/cUNkW3eKjiYBHVEPGZkYHzlIZK33IQszlxityOK75+Ul
NfF6UvX1MjkislPYWbcpeuQL9qQOqGqGWuup2HiPqJt6Yebw2XQ1BMaYq+bPvPbFCKjOAi6DQ3uR
QgOOoy/cAgYS0p5V5dtSacL7UOAmi1CWEUU7fXDR7aq6VH3TAwX2tm6FzhLSAIVi/m7WYfgNVc0E
RYSWQPSIDmhO5HSJ7TvIrY16wVEccQoXHQKsYJOoUHeD25sYjMug/F53kzl9kTW0TPpgoIbVK6Fp
v8n7bBR3XkSjIEegEjz6wU9DbzgKf/TCR4Hoegd9TWhG/xjXTsADtphg25kuNOXk9rzOkKEwICPl
rS2SzVhX+OiAvu89iUZvrAX9pqnokWzQ87TeVqIHEx5oTf6u9EjLCOZqMjyhMm3gY1sh0vGuyd1A
vBEofnLEIt12drHRDWAHRC2Li4c6CwdcdB62flaFqXqkdZp/7Jyi0+8dEbbK28woIW1nlVp+4SKx
34Tg2rHOhLTsbeKgR90nJXX7YpOdZvdV2vkGHRAjrr8Djaxg0UKtBrwbpvp4JL5MIoZNkrT9xkgQ
qdj6tPBzJO90FImLNvTNY9KStWzbtlCRhDUShAoJ5nm5MXrph3eKG4vwQEO3s3fIBKQ5elBVbasP
lLG6AXVRyhgHgQL4z6FFc+PEvx69D0xZf5Ci7EFotP10/YSiR9nNLRPF39JT7/VdElnsGssUmfIO
TbjK2zsDCp/vq8BHtwFWMjpi6MqEpXyANVR+t6bcBNgEBts4D4QxRZE+QEptp3NMuyOoTmM4ayrI
3EOJPsd49Km0IvCUtQCi8Omos20GyDjb4a5YJievVsIPkZOJCVVfOCjFqoCiEWOsaMo2vvc9ijR9
IuPoMHHGGg0mkCJj8DWxoUujt4yf1yGNExx7jaCOxcoTbTEFB3lAxfjZ4GVWQzByoxx1ZN/OHd4O
SEorn6o4FHvFH4LD7cfF4kjuZCOgwmh35r4ttj4GrVE7zdkrM/DgUEY20sqMLfNcqyQtDsUT26bD
TsVWnbVs867o28G1m/OITgXZn6p+Un11vI+kma9gALXpTTTL7amnOLRjXPAGvAav3zBosiCOGunt
GaquH21I0+LLqNjJPdZDwVltej2/60sHxmgSeb65KYNM/+FUIn+qRKK9FWRQ+vb2Sk9DvvpJvPdx
suJoctlf/6RS7SuVWgaE+q4Q29HvAPO1kb9SWVgaxZjY2bwUafzOvyeoKaUea0YZ29TfKFXTHxIq
ifvbc1l4ktKaoc9Fh45agjsriEdhXzeDbnVnvaNaElHFOKoirk74kFTYY8n4l5+kpOkWfRoAOeRJ
cxRsN3ihVGp1PHcxLIGYD8W9gIDiqKE9+qtTY9MARaO+S3mXv1x/pkE6eYGGrXpGm5SXJ2psOmRk
g5bUTsH90d+mcZ8lK3vj9TuYhyZwO46hTZP+GdL68sntZH6la4F3RpbEG86xZskIQwF0f06j4frl
XrZ13r5JPS7jc0rvzFn5AddQkalqQqFenxqIlKWonkwf/MUPaEJdrTTgbmfbFe59h6DQ05DhNZBJ
DdoHHLbe3MXSBxNxe7Vfb1ce4HQhEBmgwPfKtdCC80x1pfDPI7tsnydiEhXm2vnVUZAkmJpSGuBH
V59HA1X3h94uXDx8UdM5gK8K986UYdwe5VV8czGnA/GCpAl6CuAtr9cwbSmQqF7rnJuJjebTutqS
6iDUkqf6yvl7tWyzoWYlIVRCUbUcBufsdI12rtTcfaJMlK/cQq9Hwb6D7UCDn54UdfnrCblBmVVm
3nlnrBScU9W0wcbnLbQSsV4vGwV/KpFsQTrY+rzA2yKeY2op8oNlG3bbochQPJY4n/QILHrxh9vf
aGFKhsVz2KNL9Lfn08t97rSOnvBqQUAJvq14gqWJljaFVnPlWn01zlRbImKpHjoa0+a7Xrpx1JOw
lhoXOAn1oQK0+SVHlGflmnt9aq9HmW0D5J+qoPFIE4xM/dyYmGDrZgT7TCn83+M4xWcdX56VLuWr
MWlIvVzB6Z+/iBSjPWZeiADgpdZbjBFzZa/JHwqMm43jW+NBusHfiO4rTMdLDMfSBqEFRWXeo1LI
wboeMelrN5oeEBd3MFNU/pIuuzfoJkV3HazIb7+8QSZUHueXyi7K09OPeTG9Qe9iJQnU8IIoh3Zx
tBqJDCxCyp+3h1lYRQAzU5QAdw1We3aBorkRuVrUhpc8RM0rLsqCx6OWP6Hw7+8zvYasZTadsXKg
F1ZygumQfMH+Jj2YjUqhLxHFAGcAEkN+ElYe4Y6F3l5VoGF7e4LThXGV7VDWJfGik2Ly0SjuXq8j
HQxNK+sxvHi8ivDfUJPzgGQkrPbR17dCL6IVSsqrE8eApD2TW5tNhvBsKvniwzkBLuEWlKoLLE7n
U+Ba2ufEM4v97WktjkLb3MZujgAyBwXjadKUveGEF23UK3mnWKXtP3nDqIa/GkCYzlSDV2li0Aee
U6tb22xFUtbRpbKM6qSnEkrhEIuVw7y0IbgYXWA9ljqhxq+/UlnLUEEQOroAIAruPDAhGxtDl7OT
2mspztKGYDtYhA9SDRpB10OlYqCA1yF0a6niXZ16vANzcPHSbD7Ta/90+zMtzot9h30fZ8ua31zY
GTgC2E10yWVqPqlBV30bJWQAY8CD4fZQSzuCvI14r02fa95vgs6eFgZOG7jAIEHJ27715QfFQ5Ls
939jIJ5PtGAJG/RLZgtoRlFu1GZ08f18or0pjv3BUDtvzd1+aUITcIPLmAehO+dRpzz7zVyJ40tW
JM1HZ0C+ZoesYZr/alIG54RGJNc+6QW90GnDvDiwI3QPfWwm5eMQdfsg1PQDVI3w/a+uGq1ux+Hs
A0LhK81GkXU4UC6pkosrehyjqlZ9zOwkXUFfvd5vpKegkQwbzDNg5NmlSPtG9QTFkws08vjzGLXV
wWoKwEhY5LYrKfPaWNNb4sW6xW7qKq49Jpc20kd8oGxzV0isOagXByvh4fVWmOhCFgtIgwyq52yo
hn6Fj6JndKkzw/+QKr52oCX3awo57GYYD1NVgGcxF+Krxw+ucgawZ9Ss2iSSzl6zO695JwBCwcxP
RtdYyTcXJ8WnAhVqAWWYxwYVjwnHagxiXtdRoKZ+va21Zs1Aeoqc1/cfGCECAudoAgupsx2hT+8L
qyEs+G3UU5sEdVCRPVvtnYARh5p0hymZEioYIBW9PPRa5vorV/DCRgGjDR7KNaY8dO5Qa8m4Ksyh
itHdo+lHBXFEr7Yp4uKjFqi4894+aNNeeDVhj+XklcV1os5yUTMwyy6E0XkxG0MeKMpRVLERLTXN
JL6346Z+CHKp3wmPCtPtkRc+qKsSGEF9UfHgP9cHIkK10EuzEKG4IU13HqzmfdPpwy/HeZsaGZ1i
6Eb8d46awEqZdkhVx5cIuNxHW41DjH7dHluS27N5fU9O49j2tIw8yucbx6fy7ls966gY3fjers3y
PYB7f2v75IiwmUNvZcClbUK45+xBfAE1N4uQGXKoY9Ap0aWUYDUHV2kPqVS8+5r65Eownr7EfI+A
muNNyXPPe5Wj5TmSp7HpRxgtyObAmcAagdclljYfEJtqEaiD+Hd7ORdnN30w7gAIjfPruaOfmEZK
FGNiqZmHjLz33lF6aH+GI1ei5dIJoHpCumETdeG+XO9DgRkZiqDEMUSd0vd2WKUPVa1k912dYwSp
WbGFk2Xp3UucKff/xiwdBmaiVOfnjuk9jT3Mwv340mu2/GLgUwPYXCI4RHvUr9eqcYtb1IWVhL4j
gz4rsLy4gcIwqwaXMS74I2hIFxuTpSViEHmr5Q82WrCfb89ucdu8GG+WpWaQoBOVNswlwyOH6l/6
I8DAaZP1cXxP6z171JI0W3laL+0bna+JuiwVI/zdrz+mkadhh24PjTbfHx78OHS7TRs2+Wc/hPu0
EjtnimXPVyBlqX9Gm20duiD052M9vmhCluauz6sGiqXiv8ERoD/mcY59O/WDzQBL3EGAxsg/wjhY
yyxmOk5//wzIElPhHMDd/FXq4aXpdZHDTdwhjrXLUyf/XiUh7Y3aMWggIgOJTmFuA3ugCV90b9Ev
9980CBPeZaURn3oM1rB8zNGH+PUdMBGYuMYIVKY3i1GuKzvbj9X4MmhNiMhO3EkU7BP6ldRNm+TY
5c6fXPblyptycRNM1Gn+7NSJmW08SqG+3zRAeRpLXsYiNz6Msa+imW0rK7Fj6Q7jpUyWxbt8AuVd
b7fKVYTv1sQOo0fuu/Wx97GHVj3cXsalCMVTHODJc2oyh9nWhUwwORvQDaVQf1FDW75PaeU/6iZk
udGpvQfDN+s7Dd2XFW2DxZVEq45v5/JAnyu3mSJRS5lr8SXxEuSx5FjtA7017qlxrxHHljIvCtgQ
TK2JrTLH33KBNRFpeHIZe/Ej89iqtazGH7Iy9M9UKgbcHNzhMzqQ2Q9QG3IFVrZ4hgzSH1hHlg24
cwpmL4JjqgYV/8RPLoI3wVFRcLG6D8fYw+WrL8X7pIzqj05mYc5RdRpyY9bnIW/NQ+k2xnuhKuBX
QqsbVyLo0oeHwIAZkk5fCFuQ6x+VQLCnk0mKpMLyw9Nd08aDX471V70bWgoLaf6FJrd8p8C3X1mQ
xaHpEHH3ol5izbOzzkhar1Bpv2EQ3DlblPZjOvIxsI2dwLE33ylAqGHGI1Nf7PB58ZqVo7V0exiQ
bekcGeAM54UhxcDB13BlfNHHRHuqAIf9ATUF9YpeCXZSDa2jF7bGmiDk0h0J/BvaAwWP6Uxfr7hX
xT21Ahyh09xEkc4qJl8aoCXKU0td72TkmrJyuJeOmEnli7cUab/9rA7wYuMFQ9gnACziizC0Kth2
WVN4u7RXLH/jRGm6lu0sLauJNBFcFSqzZB7XE2xHX83c1OPKCoXLOF31p0QGFkPqMAoPXdd5P0Ne
Wh9uR7DFZYVoR2GHKqb9TBp9MUmIFo0dwa+7NG0PvAeJtgwBaCBAx4lb1xyMRpN/3B5yaV15mapT
zYqUdb6ufR0XQwx58NL0Rv7khEE/7EoRtCHoZTN5+28MZkFqmgq0gGdm2yYK3BFH7prHvSXSD1ZD
N/JQ9FH6p3AShPNuD/a6S87blMFUPI8g7bnz1ey9XFaey2rKgneMEuPaotA33wMQGrfoq23b1NTe
RqrMkXnAiHMYHYrVgUQ9UenDtZLxUuCmY8INAe6TYsNsR01dh8bBjA4oUJN89rO6Ru47pItGvuNe
jKSvnpom8e0NxtYlBkOULFfSjNekm2lBiFWAgbmpiOHXm7qCeVJZCj9BJBJnTE2q/ePYWsMurqLx
qXQ9JcKirHtTa7X5qESOtlFDDftMq+vW3oFLcRNEBlVrnmR0FKeT8GKntygqV7hOJ5cYu5EDfQic
/swxqB6a0h0OTRN638w+g2heFPbavniFjGYZSEaJXBB+AIXM+gRSNEOQKkl6yTO64RuilvmpxsHr
k1JbsdjaeHYdjbaB/j12ZY2iSV71GCdVkHBXgtpSlOE1RRUD8gAbdbYn4i5Lk2RsErz6BgDKkaAa
vjUjCSJqHKhPHtB8838qSqqOK7nf0sjQkHV9Asa8LoPWzCtXiGeXkX/FQW4pV8N9o9Tmu7QBKbcR
4Cdx4KuHtd7uUryBjDo1aGBPu+bsrjZ7D2eHTuHmsIr0EceFbmuqefWu1aM1peSlOUL/Y4uRmDHV
2bNDsccwAllIcRQwzcHv63xLUcs+gTNQHmQWfojzVl1Z1+Xp/TPmLNOVlguwuUSyBRuq6KEbgndA
2/IHvyiz0+3wtnRXULWkw+bQcYC3eX2CCkDKlQr47eIXlYPGvZ4MIyJDTeNtHT1HeKFrFLGS7SyO
icQJyjHwpIDgXI/pe8jxWkOZYKENOmxj1vi4bDjhkG0SA22K1lm79pfiBAnllFwhxmTNa7S9guB1
YujJpY/QwcPmy4y2eu5Xd7qeIMnsRGG9kdySO8XD5Or2Ci/uHzIqyipTtm1M//xFjApbRw1anf2j
BOIeX7ELGkeTqGjzVol8ucPAeGXAxYcyUgP/d8TZ+uaek2puHyeXXIcBYJJ67WRZ+XsALOLekTW2
pE7+OdN776jjJnTEIVFfCUlLTzUXnALZ/QSbmbejqdlqEqxwctGz3DpGnlpuXNtvV8qNi58VHRrS
nL/Il9dLm46hgVGnRNkod5KDRW1/IxPb3QVKGz62QGQObY2U90YZYA/c/qqLJ/TF0LOvaocuDyhf
o5lBLwu9I1wY/qjcCOiv6kw0iNujLS7nRFifDg3tztkXDVDeE6ZM08ugjD6+421LZlVWXb9W3Via
lkcFgWYDPVXEaa5XVK8pyGvR9DBzS61ArMvq6wPpbUZBQaiwem7Pa3E4svGJH4Yy9hxIUOrlGGEe
zU616ThsojytPgLjlz/RYG/Sf2NP8rabGmlTp8aYpY1pH4dKPiqEuiYtdxLG0XYs+nBlTy5OCZv1
iahA+2TOr4bbJIvAi9JLTU9D3ZphnetHIw/r9510XLlSuV0KpaSCkKjBTKIJMUtCFElPz2tEemnw
XHpfm/XwWRhe+AlFDxOVKkoI/0aViQfb1HcHaMhbdZZs+LmWI4owphfLURxy/Kw8tjiy0MWDXLMt
wsF8U/lyuPvljeJBi+QxMynqcXFc78va8lPXyEm2TJyiug0ibynNQ+DSG1eR+sr7YinDhRP5/Bh3
ufTN2U4hYvu20Kn+iDSHedba8j4y0/RUDfmA9r/QDzVeO4+4nbO8llCrHZ6PzqdUw8f29rwXvq9H
24adZMH+4x1yPW9b4jxIBE0vuK335akRPgB3TG6gLgjs5n7Hqk9+uT3kwn2FVM1UngdFyraaNviL
+wrxJcIK5q/06oX8UysCWHciUvcZJJcnIKb+AQqPs6aYuRDhKFtOFEfOpgpg9npUGZZe0fQqHxhX
OWUnQgeldNnpbrK/Pb2l2hMRDvorRR6o2t4stwL07ChFLrJLLwYz2SNzRQPO1ov0j7EueC5DSsKA
osVbuLXiPWlDtgurAEIugh1nP5XVnZ33ypvbv2rpO09dM3SceLXDeLie/ig8v+IFnV2Aamj7umoj
XOO0AjmqzlVPhuGWn28PuJQkeOSzFP8wH+c0Tx/kxWfW/a5us5E4RQbkb+u89rZjqQ8n9kU38cLU
bUIDuIHEB0lDZcV+V5UkX5n20l4jVJJ60o/hEpjda/SXADN4HGvKquPvUTV+dbGEuFPM1nlfWpF9
YLutUfSnnTTrr3k4WFAnd5iLbs6WusdUe1JoTS9uZgzvmkC1x4eS8r1AQKtOdmjbfITvpQxAUptg
2CCMZIwfbi/+0tcmHaSUDY6Zpv4shpYd1Dir51T32iDQKu9y09pZPA9/OCLHl9sbG2tNTW9pqU0q
e7zTQN++kj8S+H/ZiWmnF6mk7R96PCqnTI3NszO05a5OVeUuBH58uD3RxUGnjrBGAQW9ltnbqe+t
wRB1kF0cvS32UFCVozpE8BpStbrT9L7+3CVKvbKpnrfu/AuD06KYSTkEiPpsaytp7ae1YmUXI46K
jxR7I/hLTvdBjEV3VDEw2brRsIdJNuJ77Ac7GzEgTAuc8qSNdbh3RWEeixL68e3FWIw8lj5pepFy
U8KZRR6/UCJiNnxBVJONu1apvR0goi7aumACtooGc9U34Dm2EV4bpi5pgubDBsS5vy0qTM81FSPn
279paSfyLOElTQqBhsnsJw3xUHZ6WGUX2sxOh8kO0HdWBz/brRepglumHfI1nfelEzi1HabXNH+d
1yu0ugh9nG/gTQ6ldrBEpZ88IDMncLmYEltgBjxXsXEp6X2su/BsXdsgS9sSSz6qwCSDqLXMQkAa
dWGe03W+2Cb6BLuuoU+3aQ0DVhv0qvHoDaF1ZnNtKzjqyJ9Q+Lahj28IKmL7vzk7r+W4jTZMXxGq
kMMpJpGUCCpYsqUTlG1JyDk2rn6f5r+1qwGmiBqXD2yfsKcbHb7whhZbWQxrWvErnsHA4oblVj/C
PsLsXtWn/MfbH0ju1eu9zKmTGY7sNuo0HK+vaTRlWjMNAbQNtToNB8h72hcjb81l56Ruw1aYBbKf
yc1IkXPdgcjSGQkO2VvrG6p2gv+1eATroXrScmwMf949K7jOoNnltmOw1bZrlsGDPWcDPcROLjo2
cdUsFzNKmmknwbixfCDzgfZwCxA8rnEbeJsUZpnQFXczSAZGWBVHyFx76mXymVp9JF3VQPXQNSSo
2JSIdKNjtpQXaICjUQkLt3aPwEiSwS8TI/5aKGWRH2H8SyK96mXj328v5/ZA8ZrZVG8kVFB31/gN
l7gCaFiSBSCtnA8eRNrlVOqjGv1VK21NLRLxhH87xUl4Wvq+606TUom72TGvGtWvRAhNAhblj/wt
oGhiOhKJMuEEnoj8hNdLP9GER+iUE6MJEE8N1uFzk+vf3p789grjQQN8ICGfnJF16OREyLoTqpDW
tbMeHpDSWvD46dxCXKyC4Y8xRjx71IXtDcKgUDKQwAUWhLrj9WRLlARrfeaLt2a+/KAcuByc0Rov
Zm4070nMk79wD/d2PvONmQLVpUFHo0XqJ60GVZTIroeBoqdtTh51XsJ3OIh5KTx4qF4CMzdX3cPb
q3vjXpDxKJGixpMKB/J6ommMO0q2UGJZcLxrjkOBwTs+F0Zj+G6hDH+8PdqtGdLUkGhKLjzTUK9H
w/k9rUK3ILm0JwOxg1LV/cXFGA7D6ymg2t4rOxfEjfnRgUQez7S4XgF3XY9YAaWway/MA03vVftx
6VWs4HvaL/VX+GXt3c+tQ0IFqQliIOXWdYd/MdPBErpRBka+VEcVTlcwFi1saUpZF5MuxZe71xNs
sko+AVSO+vTqoUNlKytdNy+DMLXzh6U3DIwldfGztLtuPvSt2BVyvHEwwE0AIpboLgxzVxGfksda
mixDGQAD15VjPYcvIURBv7BF/mCNg/fOyzVtD55345qnPMAFTEUCqOy6F0OtIgY8u5QBF5D+RYG/
/U/TxOLx7dW8OQrKSWhHQvnaCPFobWQOKTyyoJqr6hQb2GG4uMsd3x7lxhlg7SAasH4SjrfakQh+
lo3ZzBXQDPLhs5mAN/KnxEr186K7sX7udKFlO8dgOyj4VwjqCEORmICcvz4GRhy1ydChaR/3ifXJ
iRfzs4Fsys8lDq3PeTXY1s4st2sJn4KMD5CoZC2tSRVpKSVMVaMKBttWTkNtDudw7JWdPsqtaUmB
XUhKuDSQDFxPq4xMM41tl1EK9Pw7PZ/Qm65CxCBaSsWLvme6dHNWEsYBBEQGHKtvlwppLoDOSWAr
k/Ec95A0jUrsPAPbI8bfN+XrQ14F9Hx1SfaKQpetzZpgysv0qQxR5Q6jceSdxQjnCCl2/iuM3FDb
2SLbm1IOS+kEkWAonOteK04qTT4bXh0gATW+WFGqPdEan1Eysr1sz63wxkICM4KXboCGARiyWshk
IIfTo7gJWnv8d6iL4SKi+3m1iA+y8+RJ8yBMr3dHg1KJ8MapDdKhwTGJ0nfzl+io/J3uPdGEJoaH
SiW4062AlwhLM8opaAW6DvllrJ3oSXP1X3pe482NI/HOh9puem5gavg6MFvAZOsLRFQmskHZMgVx
FX2bG9fB17H7aFsYNPS52KMsbWPf1/v+NQajLrwmcRZ9U6qo88yBVin4deqhWh9CNe2zE8+3974c
i9hDOaApmtNUetNeG357GLgsoRTT2+NhpaJzfcLdEmh/mTWCE45mcOm2f/ba8jUCT3VorOmlrNXm
fOfX5FED6ihxLhQYSMyuRxwsA7pF4ynPceugwjKb+BUmSNKULu/bot0bMbyO5nDsQDmwvqsbTFM7
yNI4xD4nua4+kKD1cKWTfnngwbdrP+R+2Blxc84pOBPwvSaCOs2m1Yom86BWeUPGiXTEYh/nSlF6
Pwp150erxrO1czY2B53ReLdl0sTkiKWvV5MmrAGKQrJnRoEH0jwoH81B7AEOb82J2ACNTA4Wh15u
4t9yk3lqI4NbIAmmeZmOGNRoRxcXxCclL6d7gwQmJGlhnHeppb6+VPLYSkvkddOgqeb6CSRPfhLa
pO+00OVHuMo4GQVtRpnPEfhsCHXc9uGIYz19H8orf1QARpH9TFKKiX0RheU/U5lkKu7KSqRF7wYj
nLFyzVrd21PSuLWwxLE0u1g+ZEFWCxsrahhlM5h6So5hdRr0puqOqA5Z43Pq2cN/2CzAM4lnuUcp
K8pf89tn9LrRGhxrJJsvAVrrqlolx74q+/749hG/NSteBAmgIxKjJXE9zoTvvQBnA6Amd1IEW4fE
/ZG4Oi6JYaKY/2kwsCMU4Ejt1vjpsA81GB0MBgh0pGrgpdEJbnP7aSkKsSdruj1uXCKezm0J8RPI
5epwe2o0F3FEwX0UtXlK0JZCBH/x7u1ava4dTzdwQPkmrCKUKYm83p4UeqBF48Hosto+QRHJSP+F
SJu86HaR3n3q+Fo8d/TJqIBgvXX9xYoaBS/qY0VAt0LygCanVM59UaFi+PbW2DyuTI1GK7LgBA1w
juUC/7YFx7QMY6uldtnm/dggnaYVio/wXCWOzlgnkd80ss7x9qCbR45BOWN8LxJVprk6ZfZClpo0
RRRElakEiapg3ohKILo8bfGw1N03He25nSjzxkTpNenyGqNSvWmTpbRI0gTkb2Cmc3Lq29r8VnnN
9ImXIz0qIUozO5PcHjp2pLShoOEKAnqtVl+7lTdjzYyr0Uzt4+hVTvevokbij1YRiJW9vaLb2dEL
oQPjAt0D/u6szkFTqWZsg5sLCuykqoOut2p9nGqhNEjCOXHqJ1bR7Nk2bD8jZGsQMRLmTZ61pvun
npnbdtHngbdYIdaqMyKHuTD7Tzrho9+nc4Sc45BoO2/F9sybyGxw3mn0ESGtwU/oMA6IJNJ2wFEd
TKqXAs+cnfZ894qCCAUHSQhI125tLGmXwPEWhw5m5iw/eyNOfuVlOXx1zbIBjEoL/fPb4622Cz1i
UjqDphIoYKRR1icea1XEjfRqfuZODQ+a7N+5CP0d497ZE2ZeLaAcih2p074C9urAsLk+8yrgKbV2
bfFcIuj9uU0qm4rqkuzEXbdGoRGD/Qq/mHLb6pD3C7KFZS/mZ9XsqJfw/pxSfLl3Nv5a0FdORh5o
qsRgUyCDrt5QK5zmtoot8Sz5PNnB0NJGP5Veixht0nBWjt7Y4ZrsNI74FfU6vsFAXez3EcmhEUwo
y37Tosr5VKl9M5+6EhNvPzHyEIXCpMtZfqRcFD8CETb6XQEc9nFSUbx8wpJa6Z8xRneQ1JuKJj/T
fTaniy6MKj6reVjYL8psCPvoLWr9GJkxkKMmnEj9fGE6UfQ+tZ0ufs5qtytPHm5D0yFSW5WVMkne
HlRgN+Kx9JriS5bFzuKHbW3M9+3x17UDyk/UT4WLI7X6RIuu1WgGuupzM5R4O+e1d8L4MMWLLW1O
bdHo9xGC5HgUzYH30JIh119XZbQiU0ylmLRnY2rMg2bU1kmCG/1hMdK9fcEe/i2g/N9QOuEOrzZN
4nXIQ2ditEW4aM9q1vf+EIF6WLCyP759aOUCrUcBNE63kS2ImNVqAU0nzpGvmo1nXC8UNGLbOTxP
TqedIi1TDroYfvUpRoZnMUKhe3voG8eLhZQBlgN4adP2N5RpLBLMj58bqyyOpVJGH1U93/PvW13x
LCNlTTBXFO7AF1CKvL4qOAiqPSPT8OyZ0x92gqbj7OJDXsa4zOalj9ncfZe7HBCHPOwmTQmgoIV7
PaCCY7fdlor2nNpl/dCl5Rdh1nuUuO3aMcir8hRFEhnWXQ/iVd3Qp3ajP0c9EP4h0uIz98Wyszm2
Nzq1cZ0KLhUmj07aKmrs87o3FHrnz4Agwuo81ktn+YCrqY+jp73LJrzxqSiiQYpH7Qxg7npSjtM3
oQhH83mOPe3bgJDuowEt/gnEQvTcQM0/z5lIdz7XjTmCh2VYqCuArNbiQoqldQLdWPOZpFj5Ybpt
+GWZEgheWG4090XhbA1A3Zw2nP9osprrNrs1CS1pU9d8RtIILUXFyo5mHcMuQ5H2GNKU2zlhq5jq
f+PJBpzUUqAuInfRb6FxVthTFFKQeU7DbDrOoVUcnLlD0rgaBx+l4/nj2yd6+wFlRPxqEUHrkcbj
9XhJhVNfgVbGM7GwMx5CYdT9o6O4ZfuoeZ3TvOvg6QDWx8lxzy5we49ZiD3zDBBEAmFfwy57lRBv
WjTrOWlEdQhnNfwHIDRgKXBSl7mNxCcTNuNh1sY9yaMbiyxRpUBzqQDAEjWuJ53S0Y6Ei6gd/dTp
WKdhj76xCH3QpvgMlrN990elasJNbdGIkK/DqucIIbupIcJS7XJwZ4RCnl2yJYkPRpJno9+MYvz1
9lfd3jWMh8YiiTAAWlKB6wkKb4nNPOmVZ1bf9Pse/9rZbfbaD2uIJ5uVYaBQyYnR99gI6s2LmTmZ
rTxbihVgVb8cu7H+e7LUX1ZvRL6b9J9xbuyOjipeJs16cNN53kl45P68fgz5CVBXOKTMlnvveqbg
xgF8EtkEg2kP8dGeQ3v6nFUkAygZe26f+jW6AsUFd4I4/DloGiLGjoq27869uz1HZHc0Ysi5SGsp
VV//jsXUmzhLsijwmtDzRTvUGn36rv7briHg1inMRTOem70iy3b60iSP5ItKJUnRWs5zdLyZRmmR
BJUtbJyYx06czLqoVb+LdVsgtqzafxu6sCy/Xoz+S6k15s979xqtDAqrhmxE8VivXhzHaVUnmYCn
xWjBPXeZlp6sspl2dvT2yFJLkqV/nHnYcGuMVTo7YZaDFw5KRVf9KZ2e6B25vjcqT+AI9moF2/PD
aNTHgEPguULUeP01uaz6BhPbIsB9pfyWGaV5cqU/79sr95qNXG9eOQyLh6QXcpTrunuMG4K56EoV
JKm72LrfsHqZ37YURi/DoCU/q9JUl6NXTjVq2Aq2DtNThCLGdHRLtPXsWh2dg11gsvMZUSrvR0SX
RPM1D/jxIe3UpjoKzYuMR24cJ93hbtxaIqrNvL60DWTr4HqJinRwqnLwiiDVBvtA8185OBWC828v
0fapB+AkzfcgHIE33hQrZ2QnhReWgYPFFVaQrn2cwtw+1MCgz28PtZkQRT3QW1I3me21YWQOIY7F
pRNWQa95yWEaY+Xgolu+00zd3BOMwllhT5ED0f9b3VdVmA6llk81B7ZIzk1rEEq0wlb8MERB0wcM
P54HW79Tl1YKREk9C+Il6NpMc7WhDWPKbZRMmqC3++XQKQOsW1O7z5GZhr4cRXokY6lK1XJdssyL
OckENi7BFGrjoe/6iLSzTnau2s2eYBR5y9IJ5D1Fp/l65+FPYSVNMjEXFOkfFmGnzzmhzZHKz17T
cTsUAkmvsSY8XWhvq2WbF6SnR2+pg2Xq7Es3mM5xjGxoi0p89wNCAAT1BHoG1TuJgLueFZWYzEBs
vgkGbdb/5NtkqKDgVndKGzEnfjMNIbI3i35vfCuHxfIJC8BXJOFqhmqflnpct02Q6gaEul6kp3EK
l29hFhdnr8iVO9lK7BEGBLRAKE2utSmeJ30jKxFlE6huXj+4oLQvcZb1pyFz7mz7vQ7FYkrsJx1j
qobXSzpb2mDmrcZQiVY/qCnCgl1iDqeM2tC7FOHJj/feIGiqEAxRuSPDQ276ejzTqVNPCY0mAJ5s
n6rCKs+FptwJMv3frKgQcgSA/FNCuR7FagYzyUevCRBMVI+RqxV+PtnY3Oui3olbt1ciE6IMSZsM
51PIbNdDOVpmT/3iNsFiaeHfIK2mD10vlp07fnslXo+y+ky0vKJQQXopgCZiHRLb6eeDkeotzj7g
Wn8o1vTvYI/pl//wsTBJkXcVn2yd2DVOaWkQu9tgidzoaZIGIAaWPPevINsdEAt5JBoLa+dfy+xD
JW7tNhgQIuUopxhCxYm4+0YkIpHQZik9Bu1w9RaHeMM0rctG78I0O5iIXQZuE81PjjYYH95eths3
IubTNNAk75gnYrXHAS5GENeWJohGL/qct4v6KLT4XSSScSc6ujkSNQUo+RJ7uy7lJpTtrLJ3GsSY
1eHodm7ia3HqHkRCf+HtSd3Y51KDn3sXtIyEb1/vc8KY3hiLtA36OVIORa2XZz0yPv2HQahEymoC
3dd1BFuo9mB3cdkGmszs+2KZ/F5oe4dpEye/7gRCX8kWoQi5us/bEduXehjZcJzUx6bGdqYRmDAR
rDWPUVHuGRbf+kq6BMrIKBZrVXm4f6tXOAlVLW8QzCoJ55Q4UAzKuVSS/mUYrWrY2RO3PhTIQdBo
UkSEgt31aAZU07AQSwv926gvSaTiV2vhXvb2l7o9p/83yhobFnpQ09BYbYMuSdojZf7y0KS4a1Vx
9PPtkW7Nhw4CQQyBmQEG4Ho+cBD7hcJkG7RKMj6m02Ieom4OT/9hFDJEPhLbbwN5jvSyQojQa4Ma
abtjq4l/tQKTo/8wiBTLoRtCxL6O1JO2mZRoyrog1GPMaKd+usTCuj9IJ3jm5ePjgBDcYH9RHnS9
wa26AMCE+10zRst7NPF21C//YTYQYCXHjbd8ndRiptfbS1h0KMW2y+J72azafluWzZ506s0dAKz2
lVNGM0Tuxd/OT+9ZPYSuhGUrhDiSGjg+Fot357Pc2RKyAMgecSzevOtR8sGak9FEWg63PuMU1h32
dw5QjLsXjRxNiuogRQWZQl+NMoKNtlobAbt81A5pmihHox7uv+EIRijYSzcP+e/VKNGY2lgWWbAG
cEb6oCeJ+i9MOONjtPTZ48wl9Pfbs5Lx1FWSTlmJ+dDno9xFVX31uLrlWDmzCxh7cWp1eKjivlE+
T7EYludwElXzXM5haJ8TB4PnBxrRfXR3iE7lkEowDvekIECnr5d1Kljy2RzrIGs7SrRxFGk/6xwX
mwPsMOUvBIaGvRtw+4qQ9TCi1Etmz6wDCtNLcfsTJseMCGY4lKViFmdwDMsFdz5oy45eFHvl4O2Y
UvdKgrap3BAprU6COkAUTYHJBZFQp/joqXlj/5kvxhh9UcxWMf6uszTaKWLIv3n9ba/HlL/pt9MX
ddM4U/Ptg35Q9fcZxbGjHRf9XyIjBn17G20PurxOuOrpuEs339VXdN2lMxU0HgMYW8pxbkFR501U
7zyQtxaRrYrpCLUyaj6rCSWj1o9q1wyBMLKvhdkN/pKm74dFfxzSai+4vbV60l2LHjf0Y32d7leV
tmSUdIcAq8zuCUGxf0A2i4u74GX99uJtRpK3FzsaDgJtLZ6Y6++kGFT+6n7uA7eqlWOKWiiEJKPz
k0W0O0NtvhP3Fi8yaGmTcGbDvShEUyU21sBBWKL6laXecEz7eu+A3ZgQUSAAcGBWEj29upC7Zh61
RC9HlE+SRvejPvkxZ2GBR7aFY/Xdi0d13AawwFmmB7naEyYmy83k6iMgJLuCpV7DVcWRz9PqQ4P3
7t7UNvflK6IedBzZiLw/VvclcZPVdoU5Bbo78QwMQA3LA9r+dvuAOaZF21h02DrSqhu/NqR8w04g
sl1aAlGpxsk7RLFrgx0VeA3widXAzvPkNFJqOXRaOFymxdrTW9hkrlSI2ZgQ9Tjb9F1XwTbgpiVu
psIA5YtNskacRXbipmes4MxAz1vnn9wIk3u7nzTMuJt5k6T0M6nz9Vlwo7mhk9s6weDCjbjQAYqs
C5rsGrZhoyL2lJe254GqK/LL7B26ZfRAr4ebp2HMor5yITeP6qGPNdtX9d3bcfvRUIEjPqHFCv6V
MPV6FMVA38wz0iXIY6jlx9bt2Z1O37kl3rUIh+0ccnm8ru59hGHpW9GMg1IgybrXw9VaKv12hBFg
fWge4wrIky3c9qxbs4qLXaMfuiGhn0wR+KFr9L23YLNvEB181c+mGcgts5a3sWMwHMXgLAEib210
dqeWITqj6/N3tLlaC2tkPHUxzsUd4/z2ZbA5nQwNaARsCrVn0ijjeuamFuMQHFYaKuVuXZ/T0Yi1
s1fHsX7ipI7zkWfXcg9WPOfLqVY6806xHYmYAknH6oO7lhZmq4SxsYmiKm00g3TBDNXKPPeDFhNL
xVOnfcZNeq/JsvnUwM40yFEuUS99wvVN2w+FlyyLbcGRUtoHXQkz+9GqrJw2JW/kKSsTfGSnxgEa
YfY6RpwmmbJxenvVN4dI/ghpYijZWg6h8fWqK6AkCpFnFgUGhHe4kvKnpbT0nd7C5hBBAUA+mnyF
GqsOLPN6lKKrF3d0EUebYq16moSTHWvq/sfB2rW9vDmUbLcCneeS9VYHiE4JSYvmhoHl9aY495id
FYcIJ9zlYA7owfr3rh+SwlSp+YcwmBLy9cwco3GKeeydYPbqyLcjpJabJKl3kr5N8CTF7Uj2QJZS
RdlIY9e6R7Mpc51gpE734rit/q8DkOWxnvBC9IpS/f72rLaLyKYgWwZ3yULy4a5nlY+KsfSD6wWx
cDNoKMghHGjo5h9tZNfuvfF4nSi6y2695PKvvUha3cpxne7CAC59icq6ItqjUrf1Se1MC/dqTMqB
SipuoZ80JbZzxO/NZWd9b8yX5hMdTyn7Lps31/NNa8uln8KmqdB8f6i0YTgmReWeRmcQH99e2lfu
+NUNbxD9UrPmdabtDCb6eizbyCXbYspe2lBrej/Gwb2+pHx44yVTm6E92QkX7hF3XzxTWiKF/qy2
bWte6lEI5YEbMScXsKIOJsYk7apTI07FFzReyvaspMkU+nrZ29m7djHaEdymZ/1qu8aq/MoaNTFB
Iy/G0bebGhHqOPOM4WsrEpNREERvj+mQD/1R5GmFQJPgNJl+FrXQKmF5leEfmWmG04OaVW7kt1wo
ij9pdncRFKjDA7JCpnHJzH5+0Yrenj6Gnh2Gj+kAXO69NilN+6xFTdseO69GT2MuE9N4LHWrSjG9
NvsCAF1uFn/CbxPLuTXbcD6IdJmLPwYHcu6ljdQoOqV63y1H1SIv8t3cnv9G36VMD6rBgTglRYFA
YJ1C3D25RTS7/uQuRvMx6/QRo/rWtpQHVIXD8cA5m6Iz66qapyVDrufjUNK663xNiMk7qxi6tn/G
+L+7qZ+TjRlIiDRNb760ytRgNKhq45d0bN3i+6wPQ/FBSVrqwFEdZeEfc4Of03jAKz4On1wjKYcP
4ayr4pNnVJ0Ak5Jo0eMytVrt18hT1RcAThbxL5Gn/RHgrFs9vL3ptrf8/zViJDCjOrn2sxqdhAum
MuqXGFH4U4fplV/rUXe6dxSY9rD1qAWgKUBodr2zC6sr6nzIpxcS8eFjXZjjKY31vS7TNkShu0TO
ZUCRBc2yljQNDbMToyIveDvXj1gZVX+0Kuq7p3JQ8NUxu9KzKCqn41/3zo7aOGuHpBZ7w1gT59CA
SFqMjtIXpUmn+ZCKyfRjt7HLnSxhe9fTWUCuFYl6OnW0eK9XsakyUx14tV6mrOeQjZWe/8ohBH9l
94MjanPNqnc+nPyT11cSQzIjpkfpEnT69ZBGrGM12hjZi5ItlX7WuybMTyWU4PE9uhCLe/duJM1B
EpJN8orXXb0uSUWRxlURRyiQrz7lo9DOYXEv551wjj4/KBkZUvIf3irmKOcpWmA7hkFmmP2lBhv5
qRqW8UFF8+6EHzR4vns3CAPywaRiiOwErOJH3UzNFFeYMIA2p1+8FP8K3KDutIyT04JOCUqD1+pV
euv6WxWUoErbTtIXbzLNF2OJ7YOjRM7OJ9puQppBFP8heoBkIPm5HgWweocRYpG9kJ8a36emWb7G
Bq4sRu0WZ0Wty53U0d3sQMpddMTZFzRzEQ2+Hq+ctQXltrF+qabceqcR4o/HED+EP+lWxU/MVH3m
Uhh/drM271Tabg0tWxDsFYlZX1dwsjwq5nY0m5cSNu74UJc5groIkiwYFgnDqS4C0ZL+adIg0l0W
OmU7LIDt3UxfFEkmHKGAHkD3vJ56HukLVQN7ejH1UjyhdR36BYWZnQ96axTE7WV6JQdZQ1rDjCK+
beXzyyu8symU5Odc18ueVNL2JqHmwFVCyMgRQK78ejIlkDEYQeP8krbluzhUnEPWRynWOZBq3j5t
r3bc15eWhHaTkZO6gA5eV3OWxGyM1kjFC56TSwkSP4o/NbYY+oOTL3p5HPVpcT/UXdSqJ+IPq/kw
Z3av+RNUlenvqFConzXTUkZ+ag2Ke7JCZ3pvTZFi/fBizGDuvmNR5oPVY0sDBX7v6tJTnDzSiHrE
CwGQrETm6sOs9cOL6xDNvL0028OL/h/xJWeJXU0j4vojRIY6Dgu0uhci2rH1O3jDD2U8jT8q2q9/
KPbUdue3R7zx2Tl+IN7hX0vU9ioLMsKsnTIrXV7GbBifoCsWB0F98egujrazjjc2skcWKbn5yOyA
oLmeXNhmSmT2WfGiClV76KMlPkB4zXaWcBtkEGBwxaJ8TyWU1Ot6FCdRjUWBTPsyNOPwoKdm/RXG
pHVSqAv6HmqWx3wYxE475dbUgGBLyXTkijapq1SEj2avZ9AaIn6dlMVBp0a6d3BufCxuHCpaCKfw
1q8Dmagdh1RJy/IlqSkneDQyLmCRysOkGtkHUyz19wEhgMKHNDZdwnZ6mlVz+m6mUf6U49P4ju55
e4oqYG62WeypW2zWgGKlFFeWmBHIeK8ii7/3PbxE6MIZtJexKCkSWG7nq4qjP769X7ejyBI60FAw
RNQs1yeErhwEswjH+FiA2V2STDu54O53tupaqZKjRwmdKFXykSQSdbWLUnLeKtP7Icj1Qti+ZxK4
/kTiYejeR4vVqM/lQEr7QEtaQMlbHLe+5Iq7uE9NVEb6IRzStD/hG73M/mxPI+WTRRR7wm6b7SBV
lXhG2eUUHUF/Xm91W6NJOLTtEOiK3vhpYoCzQ9THV/RM39l622WXNANKbGD/qRWviyWgCEjA4HEH
dFLaw+jE1cVIM+9478eVR5YR5CBSzOZ6Qjliw7gsN2Mwmx0YE0+PL1RPi3ujPckwlrgckMaUC1+f
p982qmpmnQaWXg0WxdaeqjErjuoglJ0ttLnKX0eBDUKdEHfKNZa5gdMGTr5lFHIcf0itfwZjeaga
jGfsMNozbN1uBYpYbAT6E7JJty7TWVNK8pkbGrVuL0x8I4MOYnVNRKU7N/58+yvdHEv2yqUvFbYm
q7NRhR0UTuQuA6VMURdvY/NQKbwbnk3B9+2httuOaUlLHVTLgLGuqef45eUDIgxaMPWRfdDUKDwm
S7PXJd48GXwqsL8QiFEg4RJfvbpLlk+9vrB4eMpVx2koBfWZQfncG1B3WqOqz5qd7JHAbk6Nyq0q
E8VtMjzbbtxROtSCRYjubJTUBONs2CvR3RyFkAIOCfhm3vnrE6UNfdTFlakFsWEXh6Erm3fGEO0Z
W9weBQgN4uSStLHqPNr9LOYGPCe+Vr11CNO0eVSUbo9hdXMUeN7cQhAoNujKzIqR6BQu+6510O9P
uZebXtmDgtzcDPC3JPWFjHoNRixEVtojyUaAi9Ry0IvkxVbDP3BJ/yOt6uexDO+z6uSlYfP9//HW
ZfxYTS38cfhCad1/LyOsTgYvqo9WOeyhwTddCzkSOAF63iSGG2ueDvnkwRSKFhgTZpyj7j4kUfng
xAiBGM3ypVmq7+EQfsTv4U4Fidc5spowYSkf0NWUX/a3G7fLW6tPE/YHQgjhRR9GAcbYKx9yUsZ7
41kmKeFVgGtILyiAXw+V9WyLZWGTxIOnHzDKdv3KM6hGTv1eHnNrP3LhAgTnGSEiWd2DKgXnjnat
jq2nhyuhVyhPNizqy9tX4K3b1iazljA4svk1NCmZzcESbaMHbei4J2x4fobAI45ulO012deGanwm
EEEUtunrAimhaXG9dpA5ujocqiUojSxGv3QGeyRq/ZBXTnmZsLN4GZZ4fh5GbTzXWh+eqXfWD2Uf
TZRBnT0lpe3yAhInjoTfTDQGSev61xSlISxzMZdgtiJxKHMPse2lNO4ObEhEwWBJzA7927XiNL2f
NkJmVA9KlvUY9eN3a2725Am2U+FaZD8iukMDYaOCScs3oyhjiCBSauWsRSM+aG5v7uyUTcSBdAlY
DNrdknDO43y9YGEYD1rsxU6QNPZ74VrPI1ROP0a+i/bz3mbZTMmi24IsNQxJMEFAMq4H82bkRMe0
swIktczjVJjY3hTGnuTmrVGgVUqIId0dvtH1KAB/x9SbRyuwWqvxbX30zmY27PGjb45C0RbeKnAE
EB7Xo7huCxgHnkAAzT2BNKwYONxH4ee3D/KNUaQ2hXwkkQWgYXY9Sg3swlwgiQaRUS1HjOC109gr
8/HtUTbXBS05uDDI9Eq89iaEnoXXd7OSuihkdf3nJqdrlBhZ/y+6KMPO0bk1FNpOEDT5PBKieT0h
N0HQueWHBMUwln616OPFMWkyJl7a3tuFZlYAmqQDKjER2e/1UJRNc5SkCjqNShYf8V9Fe0RFn7wr
lj1Y2I3PhOGRZIXSX2fbrYZKqqovlI6mZqRi+DqE2vCsub2499WXE4I9BC+ARIdO7fWE2ph6X2Ik
TMgzvyXYQj8ag4fsgDvfWz2Uwg0gk7CQI9ZE4OB6oLJHxyWJiujFQG3o5Nb6vxWidPdmVAQUvH88
H1KUapP6D02UULfQqDlP5SeMFOMvCqJ2n97e2ZsPwwGhPqWRuzl0qNbdZjo7QzJmS/kyqjRx2g4R
Y0dXpp1NDaeQFbmqTpLU0HMgDaU0uSWTqSVhoW4PbjC1raiOte5GHxos9+bDQNvPBLGtV84LC9Lk
x1hkU/Q1EdXsfnSwu9SfIvSzpj/zRM3KkygbdOJsIuH6QL9UD+o2G8M/tWmqFz82enq5laaMlq+n
o2081pbitj6eB7Bu/N7uZryfkU8uL3i4Zt2x8ITI/cpVI+WoY/czHzKb4P4c9nln+5qeTuapUufJ
OBfe1DdnT+um4hJh9Dg/DaNrNxfPCYtzgjKaI3w6RbP+SRTVMv0Fbo9esd3M7lOUxWbzgJ6sFz9O
Xlb9yrlOfhKLG9p5mVI3eu+VsZmcpVb+0PuzuajJcaqB5nyaZ1KQj2FmxvFFTFpLuUlJRPten1wL
5wYKzDjeamU++0YXet+rYuDsEmt7KuoFmFn4SVUWn+0YLOthrk098yt0j8v3RCVze27MdPmk5p3z
LdOmvOLX5nV8nBfF/O6a1EFOrigX/bM9Glb/kODtqx9gsSm6j9BFg06zE9a2frIBY9Q/umLIPgJ6
0TQUTYgiz2Vv4fpbtJiBvaQakm1Poq2n6TJ3OEedsxSG+0NIoouWBRpv48cp0cZvCgVrYD8861Z+
8GIlNH9SSY3Ug73MufiF55yjH1JcVfpDORd1d8jtNHQ+LUSL3rkZzXo8lMW4jBdLK630obedGWWB
ohKT8szrDjXTbM3oQ8USJf94zhRmJ5UCYHxu3Mz4K7ZK0zjAU8zrkzdlhfNRzUQOcX0M40/RpHj5
oba7WkFBSm2a4+ikk8rGGEb9OM1xjC0qNHTzXZaNmfZUTKFIyHmFl37oIVyLB7Mts8XnYyggCjqn
cQ8FWgXiAG4hjX8tIurdg/d/qDuT5siRJEv/lZK8oxr70tJVBwDuTufmTkaQsVwgsSV2wAAY1l8/
H6Kqp5PuHPpwbnMpyawIphEGg5rq06fvxW35I4q76tGOMVDzLdLGLhDxmD32szGpH4ulN+5mdSow
ceakaR7SaraaBXNlKXWIM2y97KVUS4kDA1jPg7WYRRbKxFTSg2YWSrbLKJPjHYQXO9ksSu3qmzmR
PQST9TV8aoTW6VuwDt0K1CwbxXaqM6HuoLv0eqDlTtL49O69aUd7KJv9JC2Wr+gR2sPqXsL35JtN
ZBZhimTO10HDeCnsoHcIH/2BSQ9do9GsUOBub21a2an2L01rSjVIjFbPoZp4+rEx1NQ+amrd1bnP
cFn3Oee71QLbymMdIlyhyW3dmeqPt0Ph2c1rgyitqviMKsMVPQUstFEdx0Kp20MMhLWVnkivrFTR
n1uJpO/bS70SdVcGE7xQNONxyj7J83AesRK969qDJaR9lQxjGRiDZoRvr3KWuq4p0drjYs6bsHva
SaskbS8MsNtDQx10DaO9ZeKQKgfq+Rbh859vr3b+TJCWwDDZOfJxMr6Xd2KjeJFajFl/8OpxRo/M
rn01VpvN26ucY8gruoPGJtOGq+DDKSuRITKnj3lVh1kpq9HXlArToEbEDNdGmab3fu4abrLp8rIv
f2revGpX5koEjSgf6+62KvJ62hYNw7J3uVNYvY+LdfTuzgW0D7rSTJNSNK/s1Zd7geBCRCNmkIfc
G1wrLMdRvbEmb3qn4TqzW8yg0x/gDqc/DVj9ch29M6ZZMGGHPCdDpCJPhtKHGpo90cExNxM8qG1s
91V84WCdtYhRHYXab0DUXE2UTudcijSZIjlSEzXOEO0d53umjXi3xR2jx3kFVSKRtq+3vfLu6SiY
mQzBwypAIhoVpJPnjVXEqhZh2/eV0KaduZrVofj04e0jdv505MNAAr+LIwt+5stNbY3FKFettHvD
jZStrZjGTUYXNLSEa26LXL8pUiRzvG403p1VkolTlKP3ST5DhvlyYaNvuAgN6d2PDfsXw3W76bCi
u5D1n0UFdOiAPqiVVvO9M49Fqr+mGW3Fu2/7KHvwcifbaqZQPskEAhTqDMvT29t5Hlb5YIHRuU5W
5sTpjKYm+MiSyBsPRF+Vq77Nwoz80U/66ZJv7CtLUeDRXSL7Jw6dtl3jmH1LJrU/lNY8hOjS5U+o
Zho3olb6C73JV5cCYYa1SMeQUf+X70pJmtkbE7M/tGk8OQGfG5COFcc9CZbaNvb27U08NVPjpgBH
pzm3GsVQfJjr7/MXsG8WhVT12RkPkohWHhjdVLDHWgoLRUgXa7eg6/mxfWW1ju7XxqA2T66JZy/s
RpE5yH9raXyFIzodk1FL0ktYzFl6z68HaZtoREhe7WZf/nruqEgJL384OIqWBsaYkezRRrtNdY+W
k9UwnjkplzoMr9w4AJJMATFyDrCmr7/UX/YkMVD5mGm8HghTfeLjeGMdI/bkwt6fv+r1XuNErWOM
5xX5XKC7mZfLdNB7WsKBodTLARtWLw37eTHjC6nBK6v9a+rFWenGZ3DhXKaLBna2HBiQnK/StIfE
GqXpLbNA398+U+fvbJ2UBGZdq2VEqU7inFdjbFvO0XTg5lYe0GqMrT2YuR5WpWuUW+Rgmjko8rFN
gncvTLMdFJlr/Lee7cv3VjgxlBOYqgfgBxECqSt+oilj2KtefdCaprga1yT47UXPwh4S4KRDqFRy
gfC/65//5bA4C6Lc9RDPh6qYvcd0WOKbSrE85PrS4bYrcxTl317wlRcJOElVS4jA5/VUPVUz+45y
qmJBNv8udjI0TdAEf4oime7eXur8Q+DaAKfkRYL1e6d9SruKNGNxyvnQqW5yo2c5KoRleskp4bUd
5F5iXhg103OorTaNWKOkmQ9mlMzPjpV2YaxZxU7tsyjsUci+QAR7ZQOxj0RDTOdL4KSeXIdysTtk
JCr1oBWejSer6MlaMbPL2umScc4rG8hSyNyseuoro/Dl4cCKZ6jTrlEPRjxGGyTNzSvTyN6NiIJ+
8LUBVdIzJFaePJBRFkVSIXh9sEZp7vPRm+8AQC7pPLzyLGj8gbcSiGEGnXZ3x6rraE+32qFzYEvk
hZyYLJ3K8O0j99sJ7QWgw8Os6C4CsAR+mocvt2x00lhxnUg9DPQMjTASBuS5GrQCEcF6Ur8rkwul
XUJKfpjbpPG2UP+7OAZqEYp3Nbeqngd65E3PszPNyzd9rApnU6lObwXYg47uodUrtQhUG8r0dR61
7Q8nSm15XTfp4D4BmAkVbbGUTqVhJUm2nZNBeac9PJcu3YvVphk2Hdt5ypyQqLMVQ9VoB7NMnXtq
G3T9c5GurERN+/T2hr7yda3DjnzC1IVAYSeHY2pLgkimaoeiVpnb1ixIsz6zdcYRoLjtNm2R6faF
VPD8qHAn0lgGQlo96E67pK5EvmyaKnxjlFzf6W4Kj2kxuwtHZf3NX54U0GzGqNnGdVxXP3myXNeG
Kkek4eDZ9fC9sLphy8E1HqsFMGieWvuTia/3XptV8wKV9TyCUB9BJKXQRoeCOPLyjPaRAWUo4Ywi
oiFui3bWnvscwu44g/y9/fpe2UqWog8MkMr40ymdkQtHKl3NUpFRjHcGR+U61Xtn//Yq51c2GcHK
myThpLg81a1yJJrV2MAbB9DSNqys0dqWU+XeTXobf8hTu/jp4R2/fXvR80dDkRtVNTisTH4yyvBy
F1FaLtq60o0DXRgvsNs8fXa9xHp3Qr0yoXhLSMLTRj91SJtFZs411lEHTB3TW5x5+dTd0b6zG+cS
9/f8WAC7QDolSJJU888vH6icHE8oNEEPnpp8bxdP7tVezNsx6S71816JkqjRMQBCfwq5QgLmy6US
G1TWbAzrAHs9V/A0ZsAv2+QZwk97zcTvMUzNUTB9hKmSdm0ny9KFjd3UB9Vr3Hajp5OYP6Xp5KFU
Ophrh2sy1ewqdob02Mx5PIdzqzQ/8XyO0wcHnkh8pSOxUW7sSk0TRpRcDJ+1vkw9H85KEzH+VHTz
pVRn3bCXXzgfOHN4aMRxBgCbXj4l+uxVNLq1cWi79M9aNkbgmP1eRAwA6Wn3bR6S/Zy3eJopF1LY
V47mSsqnlCUlWQlhLxe2i24ZgYr1g+HV9u1iKsq3wmq1Cx/Abx7eyfPRaecSQJOFdU7hugFFlnZx
W+vASJQbAJpb94Vr92GcSfmgOV13UFHx3c1WXwfTPIojtgNpWNvykk/c+cldbYu500kqaUdqa3z4
SxJLEdenyBC4BwfbCR+0UgnaqamBvJd8896vfp38Wz9GLsBVbevlUtKu4zKil3YwFTfdGJhb0Eqg
n/D2Kq88EJRiakYALAw7Trm385ILobiFRUoEcFxaabwb9AVH7ISz8/ZS59eQs3bxSVxXXO6sH424
W+71orMOWuwo4Rz38snW8iGIWxcUUHMTJgInbc7CySjEhXGO83PK2nTyCNycVmDZl5s5FqpIVZ21
szT1wgUHCYodPQ3ffsJXNxM/AwZv6duhVf1yFWcocKzpBuuQLqLfxZj23iYUYlvM6C/VAudfPA/k
rETw1aoB5tjLpZpWmbBUVa3DDCUT7VDuiEcvLbtPCcc2zA2j/Fm0Wf85AmmL/Ti2vUsKpq897GrQ
y6mhN3p2X5ipmQycHesgmHT4MCnJcIfWYvzJLq1LiNkr3z9XLmJ9HFCY2GdeJXVrIlUR6fYBQZ/B
uYqWQXH8vLE9piOdLHOC2kvG57pL25LkdSqGnep1aXNntxqOUw2ErOpCxffa/pMwc4tRwa/g0Mv9
N/PZQQG0tQ9m3M3g7EVJr3L+KLpmY9a25XeR9r3z4q1WF+8W+oUrzxgUtBENGApm/sulFyxPxtWh
5kDq7AZDqkYw0uN2l7ayv/CUr73jVXeFO5TtZwrg5VIdjRNAysQ5DNWk+3CaME2RNholeWQ+vv3t
nNO0eCyEazhQZCCgPSdryRFP9iYeHc6THJSQybjxV1Y0qDSWSrk8jFo3z76z9MVhHvN0CpmyjfKt
rGX/2GWlPe2MXE8uISXroi8vnrWkJ/ECRQBCPOVRDVUsu6ZO3MOotuZ9PZTD3QSb7OPbz/7KKtQ4
CDiih7paRJ28UTuNBTMkvXdwxn6Cc1J19dfBsucLAfiVt7nOMTAIRZXNyzqhHdl14vSLUrrcKGUO
7WieH0dLG7daYpsXnmhNOE72jTC4bhk5MkLKJ/ekk5mL0w+qeyhcOTwNVhLdQK+j5+kUqq+aUf/8
7h1EyAY6MOMjUDLMk8hbKXWjg2m5B9uJCl/IgkE9V14yRH9tA38384DS13v5ZAP7oTNiz829Q15W
/SZy+z7QaqdEkFe9ZG/1ypH4PbEGKWiVFjvVXLWs2ImdpvAO3dTM4SiFCFC8uyQz8Noqq9sCPD52
DS2sl9930rbT1IP+HCyJ94lEXC/MgHmu3v1y6Hcgd71yZOlDnMTKSUsqOpd5fORWtHZVPfa+akSX
hlteeRbIVJwCzhvx4zQ1s9ETRmYDSSgxGkXQp06+z4mQlzCxsyyG7/S3yC9tY5KzU4NUNxs1p8RS
92iWbr+EM0FredLyrgIXk5PiYiWF91nIvLbQgqbTVWZ7bQmzu5hcs3tAxVyfHjHNhLEAMNAWAck5
7turzISS+RZh7kuqIrriN3jYeiF2Tx7/nPeVclVEgFV3rjvWsCBUp6KvklpW+dQiZHKUxJYUw11b
qr7Xj8hwoa4wF99rHDvbu9pBUsHX4rh4XKbUwitIGaTIfPpQEc5LDQIzN6KNINIYsZKisICfp+fn
upX9GHP8RR/TzJL1VavXurUxUTYabyY0rRxf1UCKv4ytmi5oVmmzfaOYqeYcUq+om32KkULEGMqI
slSlzx6tu6VbZh83jEH4ChKleRvG8AXN75rEi+fXOw8eqREDh7RIaSIyCXFSFg1GCxOb+uyg66Xc
yo5hizKGNf3OVRwIzL9hfELruYrXQKKBJsnsHnrSjNA2yjiUJWL1b69yFlHXVRgfYg5vTYNOE75O
UTSdwSv34NZ9drQxRfLLITZvCmOaNtFYdJ/fXu/sc1qV/S36vMA3bOLpZeGZjVfzp9oh69N62+gI
4yatab37qdapRlJZ0A0AdPskAFmMhqjIW+iHNnbasHYysWXuTbmxxKTsLb25pNVwvotUqqsmBBxs
jat9/br/Wr9lqtLbbWcccHkyj7jseYmfwAh/jiNDiX21xzb67X1cn+DFTQjoBjV61U5Y6b6nENjc
eVLkxkCi2JalE1qOaH6Z45yInV0R5HeNpUzWFmuHyb4A6PwWFTxZmuEfeLOwp1cA/+RShOi3Ot95
3qHspn6+F5NX/MidKv/cOmMeb51c779iakS/sMineEJH0kPDpfei/peQZafsvQKDKt+wC8ULOZMu
lD4DvsdTYrudvqMsbZcwTU2HUc1mkuKL4ZQxcnV9NluByNs+3dRgSm3Yp1YtP3iRbf8Z6YPziRFW
Y/DTGR1EX4Uk+G3oaBBv397437fxyeNDV6SvxlQIRd+p3rKmaHNvIz1yQDdA+A1dvUPmjZbpZ7Nn
fTeG+blyh3BGvf9HWw/dF7O1xaXb4vTlrzAhmSOoEnRy8seXx61N4Foh7+AdlCxPd6NstZbutB7n
wSzz/ALYenYzueRboIOrCP06b33yuqPRkFXXdt7Bi2EZjpRmPjOyX+2pNP1KaXZVpT/ELlfN2/t8
Fihc4BC4QOChFPf22TO2TqlaeZodx7TuP49KXfioGevPb69ylnqtqzAzoUE9IpCfwrtWs2DrlVfZ
sRuUfOeUmnpbTUu+BeK6VF+dxQgKdxYCKgAyAE47jRHe2JXIrAG8FB5uEvb0ZcpjJ4gYyZf9kFyI
D+cPxpTrCm5xg+iILpysFifVVMdCxMd2HEQAgkCnuRDGvVb277YkBP6Anw1AzkOBKukvT2M5Tajk
4WFxzKaaJk/TltuhQDTm7Td1fh54CkQUASdAI6kaX66iANbVetVwR7VREZB3JPs6i73d26u8sm1r
xcTlQR8buPoEeGwSp3byMcnZttyIQ1F74qu7MM7rZ12VqOHbq50FcZom3IE8kYNGMB2Nl89kRelo
lyP3rmrFi2+VKKt5jfKjFcONkg31DhrmJd3FVx6QOwqqNrI06914smRPrLCXXOZHaO5iH1mS1tcs
lYKvS0bDl7ef75V35q3dEy7idRLxN3n8L9di4kyxqcYC0ai6i+88xKk/ZmZZb96/Cs1Xnft3VXE5
3UUwkkSRilMeF22BJlcqygZ1jvrCu3rtWdb2K7qVfFZg0i/fVRJnWoVwQXnUezfaMp9if4sTK/v6
3mdBG8aEJrUKkQMFn6yieCKPMytix4QJlxhBPD8emktGmOchnVUsXgrDYshZnn6xi6Muet1V1bEu
jGVXMtW18eZ82SI4Jfemok9+g374jWxK+xIN5vzIG6seAQGJimQd6Hi5jdGoCUjHSXmsNWcYH/W2
tLN7ZmP06dhSSlYfZ130320RWdm7hd5/OzIYqKjQNQThWn+1v5zGThSdlo1dfSwSe3SDWngY0WGy
+/5PjO45TSGSFt4gAkYv1ynSOXIWN66P0YBeCxT7MrBKxM+8wnbeHRRXyQXuL24udFtPs0AjK2to
27I+VmLpt6Aj9rHOZH0h4zvHSVdlB0akkLohr4Bn8/KJ0i4zekUp6uOQ5eOVnZv5NnGUaEctlm70
UdhhWcJLBR93gwnjqc3gjuZ9Rcy7EJ7P71Cm9vnU6WuvHYzT0zOjzwpO6dRHgdXObmwq2y/HpNoY
ShuFWk4f7d2fI9pdvELQaEa1T/H9MjatSbSZODbtUIeQDx8qvC/+Hx6Kmpb7elUEOevDVnphFm7Z
iyMTMXGwGF4WVF7ESKkeiU25qN3V2w/1yifIlCC8YuoHOI6nxQo1xdLOrSOOfClGwO1kbFK621uv
gOToLiAL8FTjb28veh4+kY8g/aFGgnwBiPfyCBG2I0QWV3GiSPeCCDFMK9BJLd0Lb+yVEwKyBYLN
EBcOTad0Cw3a8GTNanOsZaX+mdpV/VjmdvXcYfC30UX6bmoqk2KMOHGVQmhCN+8kLXH1drSM0RVH
6OrG9SqpvS3GyQ1V+xIWedYaYCXCCnAk0YuE9SQPb9sG3mfMk4HCGJsuLpohoAxhOqnRc3RM0qJU
n+yZwW1vSOSeU1t/fvsdvnJwAJMZ8oKKRgA9hfW6Xm+GZcm6IyGuNjaE61bfGNrYl9derYlmj7SB
8ljVqlVfqOd/jy+/KLpW6gwNUu6ONQM8VVBPkjSDE9Rbx6LBR8PhfrIEIqqIH4j4Gv3PJt17AmLU
bYLAefuncKbF2aljmXUfKmdh7MzPa3ux/9Tsrm5ucGj35p2c9KZbZ3rUav/2Rp0eQkYDOAq8o5Vf
sdZOLw97PzJ6MCxacRycqguHJb+OlehYmfEnesfvxYnWxSDgAOKsZdqZzqqu1b3mLFl1TOpOw/G1
GPBgVd9bvbAK0s0EqZXKRKl08khdIXRZVrI94l5oB5aleDuO2pPliTqAKSEvXDmnh31dDsYeBTaF
BT26dYf/clcLE+am687dMRWKs5MmV0zhDdqGiaohGN2p2HXz6G7a1o4DfW6SC1HkNFqxPPNs5Ehk
R1zjp6I3w9Bo+dIJeUyGKAJuZeChjdRh+/YxOV+F7/i30gNRkZB8EjvsDvlfY4n7Iyo17l3DsFh5
NZXNeClB/t0W+evXozPqjkEEnhdrS9U+TRPsrlAqr+/HI7gNLjq6kU3urvMW9Rq92aXaFu6SfTEt
pdEekhbBiSVkfAn5WJgBEq0kV+27BmhBZ8S3EHH6MRsMddkx15ZNgTuMSMzMA2ozjFh6Web3ue0u
uzgq7e+5o5Yf0wjQwC/bJMNp2Y29zzNasIz5qMqTYXd29s6ciIcFNaDshbC1+g6edFOMnFG/qamm
Y+0pX/XBTHZJndkXvvCzcaV1FZcoiIQAS/GZvzygRhPrbpmKGch00LRNO1nS9BtIb3O4KBWqT940
AVcpk/RQ642nuDoWBl//LrNit9vic50hyNKC8vkT2jZKSKPJGN9ZGa3eC5xkPlsau4AoJ8WeaNwR
NG4Rx8FzybVLzblXyp7G/e9z/B8/pv+Mf9UUAZDtq+6f/8W//6jFzORDIk/+9Z93KWhWV/8p/2v9
sf/9117+0D8P4lf1Qba/fsm7b+L0b774Qf77/14//Ca/vfiXTSVTOT/0v9r58VfXF/L3Ivym69/8
v/3Dv/36/V/5OItf//jjR90TuvivxUzN/vHvP9r//McfvNxVrv4//rrCv//4/lvJT+7q4lv1tw/9
959pJ9v0h3zlp3996+Q//jCsvzOuQNaKGN36AY6//v3/khVTKFCWUCajD/DH36qayUN+wPg7GROQ
skVfCLGFtUve1f3vP9L/TudYg1fHoKH1x3//di/e1P+8ub9VyDLXaSW7f/wBaMhB/Z/YQA2GjokF
3IEMOpgAWf7Lg4w2noJeJxM8uGYvPhWfGRRIEgSQjfeDW2wz3b1F3fCTJctja7Krcb+Za+eOcT4m
qGV3Y5X2VVnnwbiUB0WxkQgz71Hiv3HH/JnCDpmo5WmY7MmXjXNd9ONuaLsrCDo+Q87fZzW+bk31
sTZz7JVzrwrM0vpZJuT1KI35hvYnI62p5nfluCuKQuzqLPvu5Ln9SwxDl/n6omtPE8FtZ1lNdc+k
rHU9uI4Mxkwz9lNSQmLAd/dZ5gQpQy+mr+oc6VCBShEomuI+JBVRqvsW56I+xFjO+UxU/xAqRIAk
szRYeF15HXvjsK0sJzkYmpNcmVlHL1iAWvqFjN29bWRF0MrWfpzm/ENM9vMDxTcZoAykhXhlm/cy
660ttXbVh23jNAkgWTTQDHOtK7UCty7rzp97zw0yUyKn7RZJMFutHtDsO9LB2BOv1ynIBoSybz8I
GLn+gJPhD6uINm3N3+mc8Tovu/jBA9SRTd34ZQGvq2UEu8533lBuinrej9QwkZpcz1Z65eQ33Zjf
uFm1d402aMvnTsp97Rp+pFZbpa195tDv07TxxZxEQRYlz3M88Bfq+8R0Zei1jF8XovtOs2Fb6f2R
V/9lEstmFHGguZ9FnW8XtJJSs9ov3NZwBxXng1N6AVdRYFeV7/FMpuyCzLNvtUQZ/Hjqj2gAVF9E
xo3lG4Mj4eFEsfjRGYsVZlaybJho6/bABPmzIXUZFghMlSLft0vRbifsASYuwCcqjQ8dHlZXE+Ja
hya/Y7Tn2oqyX+Zw00Ep52PbOpmSI/235PAnrQ/UtQ4H+Eebd8VRt4R1hfvIdTZYQR7xK5YNzJGx
H3OmeectDuEmJ7P6yTlQgsWZtJBfK9/qaiRumAU4FJFT3jl6JIOusW6nVi/3hjmbQYqkSeA0neO7
Mj4gmFX5KAhUvumNn6OEXub7w/L/bwH3dwH1fw63H79laU6k/fYiSv/+oX9FWcf6O+NHNExJd9A6
/p3q/CvS2g7hFAo3cZTUgBKGcPrvSGtqf18xKWBlfW20/h7g+O9Ia/8dBgN9f0DnlTHJPf+OaLsm
dP8Ta5mtBaJBv45MGoQZssxJEm1aqVsICvyd6U5VGEeDeJJMdXyK4DPfOb2i38qMHMyre3Eh1Vw7
c6eL0974nf1RKYAxngb6SG9UyoRJ25HG5Vda2oknntnp6bhHEcrkKmBVREI8h3ZkS8pYEd3A/6s2
eHAXP7rWrcK6x+Wvd5dx506e84zXSPyBIcqu9xnZNlo/sRJ3a+pp/JDUnn416sbwAK+lrPzeslot
TKSZmNtqmYaj5k729ygaGRotUsQd4im6FS74bR8B6mh650dl0n63zUmSE8fGFgqo+20q6N36ihw1
bTs0Sok1g2XJsJ/KMbv2osxX0NYDxMihOw0d2q5JZ6YfBhkZN5Pppn/KuivkXsalBmuZYbQ67PS+
fDBljSSZ4xW3YoziO20Nf5Uc7Movc10cCL+29IteND+8cREfKCUNM+y1JvlR55X3ucniauMUs0RO
W/PiwCSkCD+2zD7eQEUYtFBQWj0p49B9NotRz7Z5sSBxYSpZV/pxpOrBMjkw0sasLJ/Jv4jHs+5N
fklDdePMpXvn1lO1dzAX3gzQSK5itKtCCM0yEC1eGXmdZ0ccTOpd1MfptlTV7E9XjMhZMKF770ZZ
i19ArPe3Vo/wmI5wUwgLcLrTvEh8LJxU2Y6L2l7lUZ4fYYGkYd4N1bapBwMqxzh9QfADftU8DSUe
aVPxGXs57QZPYPNuGOJhO2dG84zpjLY1LLwCZZQpoUiXWEd2CC7HpGXqNqWwR/ShFc1Pzx6tQ2S2
MuT8DAEcNQaKlqSOw0LpzdrP1PZaAT3GLLVDlbyIptDtdblNBZxz6Xqh6Nt7T225DIinVTnWV5Ux
dXumRZoHKRhoQIFkCss4DrBciX8SL5TrwiFFWZu126RSJSOCpblFP1XZZ1WhPZPpo8hRG3JXI1YS
ZIVafsXew3nonHn+s0R7qAjgZqYfBI5QzOSmcx/keImEQpvxDnAtt78G95i/OLmk9wz66/ip9HLN
R2Bl2RgGDJiyisUelsp+MfUfuB1Ht2ipASpa7feGIOLb5ZwFhiGcwBySCQGE+WjZivvLcOVdQkIm
Na/eWMO0baxI2Vhd3BziId+IhS2LGppIo6vllP6VddNM2kaL7XaX4MshY+1RdJhrp+Xy067NfY+9
rahFf5t5XbmtyipYYgWDVV36GvjVp1HXriNP/7FOJoWGGv9StA+NUHDfdDdlISqKveRhKtJnmKof
cda+jlLjoxInDKqUjzjbXZHt+B4j/JCadnaf3hl27kfR1PlJFic+himS3MfZGHH7sarab0o2PrfO
1PgO374fwXLNY21XRE/000MrH74nhvkxyfWvczLLO1ux64PSom+XWtI4dnr2c05iuMpymu6FVG7z
2b4eFOFrnXZljom/tL8Ap0lWTOVa4InjyyEOm6VrA8YMPqpetSFABUZUcQh7fF9N4d7KtIh8JWs/
mnNxW1OjGeq0wR/LR874Sm1GvyUnZVOTNGgTiZ/rYvwobDsLFGHLu95Ikn1Rl/lV5VYfzTyyrqkP
xZVMsuaHgVVCmJVxvp3QS8lzdN1l/VnJEveX4hnKld1a19k4fhyt1NyosKM+aNaw0asi/qRPTeZ3
gxfQ8QUBS65RsaUX/2mspdzZCFbVFN4Bipx+kasB+tbWUBn+bMQoh2e/Kr15zEpDBNIj2kv7fh6L
drPQB6Tz+ETD5mPi3idp8jEzzJTAV/1ETH/xpwYEQOjRncRIwpSaEmT9+OhgPlrZ5S5V4So2phu4
VnpdQD7rE/XrUquHacLJQLQ+s+O3oyyUu8Eeh82cigdeLuabLuoohtiqk5NsRNI9ymUKM9VJ/K7u
NjoCNrVC9jdGyx7i113TWhur1gIu0GY1aMKYvlnw90NNKasf9MXtYX05sa9HRDY7/Ryn9mddiDsT
4jxpsPEpk+4m9aqHPikPeas9aL2XhVjeXLe2LOA5e7cZwlM42Qy134iZEzilcEjSQ2YoDGXID4g9
+qnDfy227Q7Rtr2GDi6UWgd4BP+ibtHLjYSiP7ikrqkQh3EYboXSfxFjdR+5ViCj+BsSucE4T1MQ
JZ6zm9X0ZnE7xW+8bkcheqfNDqJP1BFx398UkbivFjdAw/zZMqrVVsjPEhMprHJ4yLksbDjgoerM
my6BmxfXxn6Mx8GXyDepQg+hxPpFJDfVNF1J60mXShUUitMGeIV4G6ttJp/2eXQltfZ2Kq27Cb2R
nSl+8X2hFBWnBp2IybmJZF+hf5Dlm4QAf6sBO2MJo2ohE64fEzGaYa52s/RrXa2OVS2nj4trI6xk
m4+FtdDPLk3VlxWrLZkxh15ZxBz6kdOjlB7nW+UahMW4IJF0lS3qwPu3o2Ai0bhO1WreDUgn+l0/
byT2s6OdhbM5RL7lKcDc3uwETRrlN6mr3Dnwuzg4qw5WmlXbIW/iD/jkxC0iS9PybXD6x6gunzVp
H9ABMZ4nB+bk7Ry5T27dBTmV7jA6Pmy/a9dkpwpr03nZtmTKzC+z6c41bmXz7Io89QeT19Qp6bFU
129a9/t6vjfjIhwr7dlRnCdzboJlyNF8MrMvepmMRL8k39Lfz3xnqsqDLOrEH43uq2O3x2WKEr+a
RQDt/xqJon22aFeYIz67VOQcxOxb3y5ELd2Faih+NtBefcehfk7HqvFbayBwCvMnWolP9VyYvrDE
ENLs/O6UKG1JJKnSMmuCTk77RWljDhSNAxibH/pY3wsFy4QmPXa5+JBkyVPRpTeRYgazk2R+Uh0n
xyruq/ZDTxeqmJihKWlIR5PPwPPHuekbHxZSvfasdrgaXq+iw9xjzXVGQ9GvI4v0VnzxevYsqvd6
i7PjKBP2Rv08JVOYp/U1Pr9/ZpG482QDEFDuvNb7MmXpo1AUHsvdaJll7aJYPhp1IYJkbMwgEenX
xC06vzYHhNgUBxm5+UbrxYoSEKskJx8RoWhX/y/2zmPJcWTJov8yezyDFluAoGZqUZUbWEloERAR
AL5+Dvs9m+7O6aq02c+iV22VJCE83K9foet7kSVu1K9GxNJ5s86Yltb5JmhrJ5q95kzSe79hk7lG
HQ9qaKtDPmciJnzuXPiTCiUVzBUwZV083UOh9Xem3XztdcIKFrvJd2nXTxutEC5T8mzF4/yYYnjH
Yivp+EB360/dqdT0KJ9c8yV1sPCA9vhQyFFucl91e53plifejOSg/NBUci91AhD1XNhbiBL0zas+
RtJ2011rFM8zGMfGZdSdJiNWzhQbg17t/Dapo8I0hlDzUyvUB8PE0430TpPeO66X7BNy411WVUet
au5tBs2QnRV/e/Tegr4uwn7ONu5iVaR6kUWr0V5sJBbeWxaxXOQ8/VomnRO6FZUSsWAcCKFHKFlf
wObuk3W9oAlQkCxFEMHF49qL5MfcORutXu7bXPVh13sahv/FtllMLvBMTSw2DrUpW5pP9ZDnR2XR
gPNsnQxnGV5qWrd9CrKCP4Yeyb7fwqgkhKptIyx1fxpBQRZG07+U2nTXeeYLqNY+TZooSXsqB/rz
8fpQumV9EpmqwyLwbueKhX+blYeFJMgQUOyiwSbZAgO9mfNVO4AwL9L7hfJRXZNSKrcO29qeovQa
ANcm/f065i/FmO1ZGlyAESPHFVE+1hRdAJxEF5Q2ae3gMZQblN77YcajBru/yOrmuKx5UI1lfHGr
5WKbCvbXuic87NVN14gc7ztzCva5mJ/ZHHKga7t2dL7DeU7TodjKYbFDqdbTKudTbuk/BEmBmODk
197sBMrw2Rpoc4K1Pq2Wp6LBCcqNEHJvDc7wpcMZz+v5DlKYLp6My1sjOhWqYv3Cd/3iq/STPeg3
Is903mW7ZjmgJWHVyK9+Xd1bS3buB2feaJTMTeE6XRliMAy21VtcG8/Mj9pqbBI/PYy2cc51PWwK
sRvq+dwMOmCeSJ8ad8l2nZPPYanKEG2ACJW9XIpUXlPhjDi1ONjLfIrcmuKa2pvBevDT/th77gYn
+XU7FVMGuaCk7Oi9S6EvnvBonaKiJKDVsX6iQwyNWp6LOYtRnzxpurvEwht3Vpu/9Fb/UJWCvp6S
O40lhhZChrY2blU5yx2Z3NlTZaV6sxkqx8JbD/3PXsGIwXAsmxgYa/9T4NWATmTk7ZCdqG0rzQBD
HuneC9puoH8Puj2BrvMBbLE56JlXb80cxSP5fRaUV8d89dsMa1lDebDZ2xQX8T6khqxZWMyzERqz
ntwWg10KuhjRd7gw6toxs4MEhM+1PumOzMdrm4EYoOuS/I6JysANchZMsUMm0wg7Eq8DOHSsJxcC
1FbJiskymA3rByThhJqRGxVR2mX/U7nTdZ7IFFCnkxmH1tYEoF1nzFsH+d/t3Mvqe6uS9oR1hrbX
DN+OS1mogxrXaQ9fUrvxJtduSDUshxAzm+oBsMPaJt5M29hCyfiUm74kV9aF+VwbqiXQXfe3TTB4
28XzxXcCS8W51YvGCbXATJ7dXshv5opZmz+W3ScIBO5GVWtQAt0u8xGSvCyjzPPayFNGszfzJnmE
5OJv80Cz9pOeZt/NeR2XKPdwhAstTdWYtet1TkFDbR0Br84/xzLTsAuozND0kiO7GRW3QVPvZO6s
HKDBMoe+XGjKh1GnP5vs+Y7OYgqivs1snKjJTgkZYZzjXOYULpc+eSxdKxKGO+5HM7BflNCML63F
fZjz+sfaBN7j2qxjbA5lP7IaSjFMtg5VVr74uIqGYsx1LDMxnYyE37JHb7P2ogVq3vUCO9XVa+Wu
GIYrzoCvhnK0iue3dclZSAsPBoUoFTgrJ1+YEgR4TLqJ/I/Es/rnPPCzH2qV8q1wZ+vQO7Xc9vVC
92wL7bJOtXbRk4lTEQvHYxYY7TYN1hzmIZ84yyz7UlHcBYPYQuu2ysrbg6iXdyXr9YPROsMpmNJ5
u6jMOUB+GENpdPNe+UkS8gq1ryKt1Rd3GF+HmVegVaeUsWrX9JazhFPq5l91q6DEdkOQlQxOUw4M
rCcB4j+WZ+EsK0ATeyq+YXhZnOzWVirsLPpHmPf2prhi34VVJHeuPq0RGER3lIMUF2G75QYN3C1f
e37C28Dd9Qa+rl7KLm5wnRthMda1gx6q2pxvxmZyecM15e0HhCKn1lXtdh2G9atmaxV4rpFh9IoX
HYdNdS9kmnwuSIQ6uCnNPv+ZDygx64vAnJ/RucDDN6CS7FHDBKSAuaLQCVzPsMzEDpQxzHNu5lLV
S2gldr1l59NsMqdHS2OCe7debv6oc6f4zDThf59SPAuWRCXntrMFep1seS0XM31KlDdv2tLxbu2R
3Xfm63ncWeMQ27JcotXsK40iYQhanLQ8Jg1hDDr8tjOz57BFklW82sHY3JWmXt96qZPislvot3br
KWJDlTxn3rq+lQaHnptNzn1m+MvOLI3lZEvM7IN2Wd84KmyaZL9xN2VrTzFM2bHhOK3ySyehNoXu
2jbfp6Gjm6R9PXeBaO7gCNhRM1jmszDo6jJz7E7G0i9Pujdw4DD0DUMUNKkWyVXrcAO1ze2aJ0NE
YoA8MbjA7fA6F5uRrNuYlbZuagcDdZhK5lPXZNU+S9piK3RniN05KPbT4uOFWQhE+zhldl803usN
p6oeDyj9NqnHn0bfmUTVdbmPHrZ+XfxkPdUGpBb8WZKTZ463ncJeV3j5LkgkoUU+/YVJflLYT7X9
uHqDjEwnAytFO8aQjA3sxk7X8RNOD1MYyCA/4a0xPnezbh/JFvRjzSl8RshrrDqo5WI8JRpeEDTS
s7E3lM8CBdruSzr3zjkxPby5inYx9ms7+Btps+iNmoKtW45nbhayMJw/N3MziK1M089Wndf0/hj4
nlcDX9uoadqs2eW8v48QlOpYV6O1GVXdmHsrgXd5LLHanOl3mvGp7tvyOU+qwQ6XIKhuhbM0c4jm
jbHQ4oVUswAZgN1zjxzEB1ng/4dLSYiUG2T9yVOO8yDXuXurQABfTEMczMJn2EMmgMvAsOecxMqu
Ki9OIJsNBEPSePNGVZjHZqhXnGHaYsAMZqu1KhrN3h72tXC1uPKMrYuMhz1h6/eHCm3kxRazAiWg
Z3FMzJJDmZHgvJeudqhJbaT9R7BmZF2yLWFe7rzFL3jaR/0JxdYPrGbXsMW6/ltmatOuZaHY2h5h
42n5te81K3axmwc500AnVp6yeGKbNx47PyeoAoMiPaJKZhXfM4B45ILrdltR5fOLF9Q5IY4p5Rus
pOd1ULA5JntiFs2FygtU9DARkBC2X4Yiq74mBjBoXGCRvEfY3i4hpsdkkicqyPdZWQVPVa2t23H2
hvyu0fGWDm0vdc1Nj3AzjSUu/zw2qkkOdlBTz/R06BgGcvayzM4Wd3xWO6Utzl3G7vbJA7bk+LGm
6YxHlblVHg3nNQ+5Yklo9MW+l2nw4orSi0cikbYrODsRXhM8q7jrOnlcnaamGbYzIRjE28SMJUDP
idDBfj9P1RxVS6N25mDZb8lYmp9tTU67qjaao40roRl1MilAKN2l/p4a03CYGyO5VdjCvGg0NrfO
YKA5y/n7Ud3m/mFoC04Eo+usZ7ZnObREseZPXWW4O5XleGLUa+FG1fX5qnDyEm6q7YzGsK8Wd5wN
S+f0GPlXMmZBpBdhk2Fs1q+ddskbd/6WkgEL3rW2j/nctf6mmlPzZuoadZcuNQ55yhvKKK3LNuqq
ig3sHLCuZHFcZk8Y4WoHXa+mZxPC/GGZKV+hDwz7yS+m76lcgpYDOgB1Xoq4Uxv3rGn4KhdEU8vm
LknTbq+l+hoH7coYYnTDTkz7dLbZVxgt4hPSZPSb0u28kz2T8ws6k/dn0RvmKZkGnTtqmH3IM9FG
upjtjV6AHFHuvqdTB5TdGtbFcub+aehE99ymOpBTpqn1uI7AeJGn5VpsELQb+1PtGeE42eut8hIP
cC6T5rZR7brrTUUbYNOXNb1DQ7ySHiABlZ8ZBhFau7I9MZj2W7MZu0cVaMZxroRpAIhYzj2wW3u0
OlyvZWnPpz4YGIQgbjEHZs0SGdiI7yoLTDPrhPeYYqTLrKDl01PXWu5rASlmp5VN+9wHGpboFkjx
l2TNNO3SKod1qpPV3hqppviE3RMpmIFAOFixwAptOw+uTYgvQpgFJe7T+WTuLADy+WWahHvLRGI0
l8XE7n+TrFiTxGuXzNta9a24tfO+vfX1bvKIAWtKukCcoj8PLQpVIXxkEW6TZae8G8YXEyH4/VQR
81kNXfNtLbrmZ20O+Gjb0/Ss6o5XoQrsz5LdsYRZ3laPAxFZe8gG3kHgMBHwNJTapTHT6nYgV/Em
sVvtMDjFFFXYXty2jrDOYhogm+nSxOdd724BpXigxsD8kvuF2eyqcaERhHuABVwq5TMo2sAOO8fj
NW1KK/KX1o4ZJ+ttqpGTkFOMTiV90TOPxfehcWkeAKN2SRGMD9oYjE/rIMFqZlvr7msqTLYxcP3h
3aqz5t4P2FLoAJ0bo6G/lm0vY3YGzXeWDmKnmqWeWbEYS6xNGq/MICbs6e1e1eeqAeRPvOm+nwDL
DEdVT2PW6bHdBOaRpSLmFqNvVbE3cMtJ8vK21Lh+R7iZwDnpauPljGn61VG+WeGW1IqNIUU8uYBM
rRj7b9xXiwmuG394yqw246jpd3iRrDcj7HWcB0xz4y3udGlIju+pnwNsBb1y6OcE+fCe6u+SpNTu
Cn19CvLgqS+S+aHG5Tx2NBiakEBQ5DCGdWKbYsL6XOGZ4TKDKDTmuVP39N/KJn7AlL52WFf2qdpg
wEDHBO+h93uwhh7daeWnzVud+8MbtUWdbXdZL3rBLjJjDDrnjb0+pybn1ui53VsJ845jTXcjvOux
Uyta46lJhu91kALqttlVc1KNZ9Nm5RbqwqpkxJ1YownziJNhJ/WtLGbryzKl+9Xy5yPE5InTup16
FCQDEWNDN9+5jW+PEbkA145M5CWqn76ozwkD2erO1V1BulaIRAceg+51il1CM3LOa903DWP9Z4oP
2AgT7Y5JjA7MXE+L4bcb3Uob0ELre1ktlR/K2sxYppQWtin9vOR7iyNoS654UYZNW7UvWm8bP1wP
3BHh97idk2rZMg2rS7+uZKkvSR8iFG2OUCdOlVf0PCbuq2X33l6zpLVdSiO5I/mwozvO7WQnLE0j
DdfR65tpYFthttpNRazPt9TVv5R+lr0ELTBZnzhsOvRx59Sgfoxl7rkrA+/CC/falqS9hWiEr+l8
M6sql5sNVL4AH11pLH5HWDKC7Jc0AAVNy9WLyB+IyH8/WHrbR6VqLqoyNqwLtAc59NZJlsB3TMsq
zJLruE/UZzdg+tUUrF9mHxKe5/OzPXasm1I0XOqp33m9ch9nMz10cMFD9vkrg+satVmxMb36OU36
Z0FO+QFPNf1Ab3FcrPkNyf31u1ejdp8WWGMUHZaGTQzEe7Za/S1pmpMv9HA2q8NsBA/F3NwXqr+s
xVpzKaxq7wfJfTr13gtuo1WUEYoQpb42h1rvHgp6VTfU1ay/wi3qw0mzQYfGB+WKLpSYGW6xDHpi
IAEFqNqdq+i6K8+tv62g08cVC8kyNN1eqrCQnv01n5Wv6LkCD2pk3u4G26mxlyxk022BzpbjrFn9
JldD96oofbs1c7pozX3rNcjLMUqhd0es7K7IVKceRl7pOionh6UpBp1g3wOqvXBYiqdh8QMFcp8U
ZyJFr2wjVR/G1mFr7Pv1Gztx5u5qICrDctgZTS4L+9m+0Zk/d2O1dPuA2W4KG8v8WXQzP4Icd4/Y
HlpHZWlUySGr7omDsG8YW8GG+2BpdoabrDeSWribvfrIgSVfCxLCwoHN/QbVHcg/0/vBnLPkRRcu
Da4KWDSOts1gUeqgNKE58YpBv8c+ZWg4pDQ5dPdpK1u1h22ehr3oSy5Syy5O1cau8Is1hs1OxrN7
XedGRqrwGO/0sX+GE7pGI+zz02INy5mJ0o67BRC1YZyuQi1T0ydMHJzvZUtMRLSIdIQd57QPVWLN
rJiMKbLWejmBHDf6xnFa50BqZu7wWmTNRcc5QESjM5w5qtVzpQ39eYBV88XVpgFIkOYiiBxjHL6L
bpyPc+Fmr7Avh9OMxRH74SV3DgG76V2j29IKB5gcKa5DnUXnpac5hWJq60gqn/N2zatqinSaDUAY
0lIegerk89TIYmX4rhGwDHbQnJfZ0No4hdefkCxraSLSVuTxW9b+TUE/tTqPlS+LI2nN9sWDnwhH
oNQO2lJOLKFm44FVowByaNDEtXlyylxTcwEr0/qY6HlXRTLQ/EuVMJLl9WLmcVna/ouTeUxE7DBb
3pgma1+q1S23sqUQSyGaewNPUSdUo8lksAbGhT7RPoBzwym3UnwvmG90+rKMqN5gW1fKjQF729hW
NpyDKjD7jTv63lHvvKeq8sGzHLSINz2z6yl3RL5NNIO1FRNwvow2B6yu79yk9H6aGDreYSSuWAn3
WEtaEy9gJC1t4nl0q5PXIMIv01HcFh0VkB2d3OZapW3cMsfyXFX8PvaQsAWuaTPKlvcyaVg8Z6nQ
Yt9Ty1ODL96zmyTpfoGEgRjDH7er6yQ3upF0+yS7z8z2zWryV0e4IBd+5ocwZOVjbaztXqdl/WSv
rXlXmeW4ofeSb0OmmbuxLLRz1wyyikqdOPWuC6q7dczyx2WYunvpr1/NHJAvBh3sAKhKR7dD3Vgq
K9TyguVYrRzIpOZalKemKd07YZfexstr4UUpbuffVO5Uh2JpJfty22ApQRHThK79NLiJke4U2Qu+
TyQsQCY8pLBTozKtyYBEK5mxTjXcSzC0GZSFQB67qWZk6Xrja6cl3oYNsHPW2THAgpXNzVIL/8Bq
Md2mXvM1S7rHKtHbOuyYE0Fj+QxBmjgIX8sFmCyH+uVnkd37ddwbwc+hXNenwsxIZvTzH1aHWoV4
9SpmTF8usM+LW1Bm/4lVu/6Q4Rp0v7AFuuRVCVyarCO7EDZpYaaXwaOlecIOJ68IvlRrzdgkcoQA
ZHC797PZAEyhce4j0ywYKD3CgfaZKomKJxfvB88/DJFutF8G0pr3mEJm4FFasGUO3QcFBi2TUxt2
6Leut5Xamm2toGEZV3VGEoqM9ZEz9lkS+kudEeCFcQvAunuvy+vOk4FuRXafexGRcoUKK+FM8Ecn
E4SwMjAuB+ky7urGb+9wfJ1u1FK1l0JlluJlhBSA6tg4oHxiI4H3RJRXYvhZ45D5OmkOzjRcwYLV
iEJj31b18wo89gpkB74mWvucMkqGzdqJuFXQiSoU0RHLUe+Mjx/RRkojuLEvu8gfnelbIuxu0+e+
DFezbM5ybZNDhRvNcTF7ymzgjQ+TszY31lLkG4GsOtLrxoDlO3B+WjpSwo1JJ6dWgUhHBPdWZi+b
PKish7Yrl4vWNTBQO1+8eCoWcBmiBPmJm6g5nGA36N3VFhkuVNxO+HKQjiQDcLeAS0Z/kpya1faw
rdfnKRwtLz9VtqxOrhyXDaGeBdSH66icjvxVy56PvRiaVwBIKDVpweau5U0BzLk1vC7fMdGWzysO
O7cLQcn4Xur1Z4Ppbpe2q/iUDJn/6uaa+92u+2tDQRYWjDZ0IDN06SYzque+a5/VUAOjWM0tGh5x
1Gvp3Uz6CqqTCvti2uO8nfJJnBYMOnas8E0QIomKNRj4rYY1G9PGgxZwAHxOXrxCn3dlqZNgRRum
cTyLjmxNymNvWMCvjmqm20F4wZcszby9YaFexF0El2CGsOLxmj9EJ2Z57oX9h9oHIx4IPOS9Opup
OadRS+3owzzIre/YBE4blgMXKNMY5vd26kGeAK2Bc83GXSsXh3Qw+sxxUOxplNNNocuC7MkwoBnY
GnJflKhfy3q+1lZY5N9b6D53EwO8vyGNvcKKqStE3Cx6CKHyx1jThmTr8iT1BVKMIY98jnUqgePi
JBtNiChuK94GaC+7REtXcFLbzB7KYYwCxuYY3/buMjfgg5u+bp3vBHPBAHBo7W56yyhuJHyxGNW8
iC3RH0Tl4eWd0v+wW7dtOJJlarPn13xDRbww2vCBFOcPodvfCK84+dj4SAY2gjh0cO9UMq2sTA8r
K7RiboYFDBzMCHF09alapP3suYOq94mvmfe9SMQR4d68xBZeOpC/h7bea3oeZDHzBkV9YEOL15NK
jkZmWHXUsvVJzXHey6t1fEcj9bRUCJd0GLT5B+TZd5YvSOo87NJsvHDR0uBm9t5pbKz1Oae+5ntM
C9NIaX3THvLCpGKO7AK3UHP62IZgQaKcZ559f8rScOrhI/6ffL3/1/d4H7mS50Y6t7pyd042W1GZ
ZWOcW0Pxbz3y/8t5/su8Gi3+jl2eq3fM8us/+DezHJesf2FmiyTQ+DcVHKHMv5nltG//IgERfjim
6x4SVf7Nf5jlpvuvq60wD/81EQwNK4zw/zDLTf1fSG6I+kM9TMzJlY/+f2CWv5Poa0gWKIg2j9Tf
5TsyNXxNn3Xj3J2N2/ns39V7E9A7dE/js/bBe8Dv+At9/X8+4316rZ32+pxB2zu799NN9hKqrfb5
L9f5P7Kkv8qQ3r1hf/7pdxJILyhzTVv509bZe0jO8rU9t1v9a/rT/iBCFEOfX3z766/6i5RUAR+O
qznoZxIJy7vRWyBEpGAKxdT38ejBsCQssp+PldL2izkMh2nJk70adOLEzAl6VyHsXT3NXqghKiLo
+Qo7OIO3EUmZAyNYPtSP2tkvokcYmwkDvLertmPh+7GyzWGzmkUXT8ro2SAU5O3pmdqQgebFuFz4
1IlBwJoE8zSoGK++Qci3OfrpN0Mf25+kSrqR1zk2LK2p3mg55xXnD0bKC+uFpWggrKIp6HcuGGkD
tZkB8AE4YD8GsouvSgnIzFMGEbX0w1JqaLR1J4jTua7u9Er/NvqwnuEVTsWjmQsHwlLgw2Gy7J1k
g4FkS43f9XbiNAIV2tVFkTJ+my2Ud986DX3f7UyE9rFT+uVNghyGZqJmqi/NL+WsOKpHP98ATxgX
mbkwxvrFjrU0V6cq6LtzCcMg1JLUilL8zPgIkLexrv1vXjlBjLYrPaqlUJHKtPRQ4ky4yy1HnMws
UURMEEYXWEka1QX7g9bikK4SNF9w0T/jpy0vhUnX1xi12H3wrP5dMffns3qV8/7lQSq0SSb9LIyz
Z5w1+5J7p37dX7ciMwOh5p1cl6jLgx8cUghvv//MvwtH/vzId24pQdI4WatV1rm2lAL9kGY0LmUR
9RNWQa4pTLYGs4y1zBg+kI7+6hPfndjw771pWngh+YF70llUaO1MOJ4f/KA/Iij+7Az+/EXvJKne
4qViub7wPYhDHdKTTfF8d3U+IsorkJviIWtOdpiHUMEh6mByj6wkPzYaTISH31/UP1Ll/uk7XG/w
X24kWh8BgTRYzz72JUE6PCnMVtch2GSiuLBOiJs6uGlai91aUW5Kz/uMsUURZ/3aHvvVjsDNcgcS
nfGaXUccOJWQ26A1eu1npXUnKsoHV+vvavg/L9Y7baY3jm5lN8N6ZqzZQPtlyxfaG6/Owhzd5ffJ
3H9wRa5/8J+uyLtTBI2l5WZmup4Luev7J9A67G5NNtmfPBUO7taCd8w82GYn76iqKNciE570s6fd
jdO+rx+78u733+QXj597vRJ/uTXDyECwLtpytnds5ya1aayz232FpEJu6+H3n/GHe+8//Nr/5RFi
4DRhVOVytkLm7tOt3GrnJYKSeFNe5MHZDmEe1Ydp00aADHEaAi9s5+gGit8uuBfbxzpsDkv82Ef+
zZHtRDidPjpp3/ld/M8df29cidK+mYqBr2b4O11n0g+BG2oo2GrYtD+tNsR8oVFHVlAhCgTx9fdX
5FddxHu7hXlpG7k6xXpO82iqQzGEwxzEbW2FznDTPrPwX0+uX3xgY/jOm/vPX/muCAyTVo9gObyA
u3SfRUYINzAKqDPWMd1+dC1/VWreW5vK1KkyP+BT3F2ym16aAwBlxGJ3nzwGz81eHv1tFyVxdkli
SNcfOZZcC+U/PVzvSzbyb13HJOOs+4BTzhdQmsKKe3+r6AmyG8VI7TlPGSKOHDRdh5DowDwLbfOD
pzv4u97vz4v7rrq5HigrMob13HhZNE7VCzbzN4w3W98psHIoosI7yAB6ytuQBptWVGFTkn/p4Bma
wbwr0irOuS+OOujF+KXqLT/EBDiuy1PZfA5A5/1gQbexnrvlbfXziNZ3w9C0zXq5teQYi+HgTwet
OA/tA/IX08P1oTphBRxN7VHrXgb9YSp4haz73HktlglNzQvwS6j79/gCk/Gt4jLX48RMH4zllsjB
UIPateTfPJgtQ3JI1k+Tv7vmdRo4UhVtelzG4kSiNNSGkTl3N64+acSgq9ldao+HeVCbvPG2Rn5I
h8vYuPvZkeGsHmh31HyBDxl1iX5w2qvYw14g9j66wERjML3NkpN8UAi4RufGUtm3zJguovvIZcr8
Rdl13h22AWYtI7ne1/cgPzlmqF+qk7EvT1MeNXfGfozXL/43/Tw/u6/jRT2a54+soH5VZ5x3b2A+
LXKqMz451e5M4CsVNrA3+0NSxe5Liw3VkMZrfbxeqUVcdOttNu9/X2v+cKD8hxfEeddGGd4ITlz3
65nc6QvKgWjV7Thg3xxOmdr1vryDNnIIAJRt+dJApAjIAiO+CJuZnT09pYP4NATYTZ+afnjLyiUE
goxn74kFRUhi3VY3xLYo03DVF/gqO6HHVQ3dsOeBhAk723LXiRImNLIUFEl+mm1bVVyouUcE9mEP
A80A+vbKmzU9G8kx7fswKT/381l3b5MJxt1jpiqSx/eLLWKYcufJpGE1w678yHPnV+XYeldDYFtk
EnmrcQ5gajzNjzAwX7UfLofBpdQ4dX5/J4xflCrrXaXI4FuobuVj0pf2i3pYD+rnfPb27qP+rX3S
dsN2fZkeqx+//zTren//4b5b75qZbMpX1+j4NCx+uXmXFcXlt2o6jYSVAysbRaTutBt5mAu47Jve
Cde9fJD4QaCbD80X41BWny3IxOVGv0v0cNjiIaDSG1/dTciPxg9arj9c0P7pa75rhWpYOJplJ8ZZ
HRfkdq25JQJ9k6af1BQDqTFpfJvkXe40h9Y9VZMPteqOTKQaXun2w4CSX1yr9/lHkKbnITe5Vtk1
cmRjz/dms3ceHTQaOElY9m1+nsXJg9GYp1H5URfwq5Pj3R3S2fn6cuTomoYWYjNsYCTbaEpVw+Wu
L0b9eSz3vKBh4B594E/PQQEHr1yrP7Ac/tUXeHftE1Xn/VBxtEDYjeoZOtYZY+gP7uwfoOM/3Nmr
sctfe8uStg/SsTDPeS9wiiiydd+jbolH2SSETwaSZXyCT4eBaqMvZvPoZZZxrIwy4NdCly/tlWjD
ilrpr2W+NRIX8nAyybAjyC/qUvgWyGTraJB/eF+40GNHY3gwYWNQuWQ1fiulQgz2+/fpFy/ve4Pf
tdZcXCS4VvTJi9z79GrZSnrN/O33f/9X1cF5h5vMfjU1dk+dXo7qJtiieIm1iFwqjiUj/ql9z7fZ
sfmoa/rFA/8eYUUXathqqJZzlu4mI3nDiTXW63tG/gSQVT1AcQ/luGHpYfentrhF0P77n/mry2j+
N2fX0eSo0mV/ERF4s4XECtlSqcyGqK7uwnvPr5+DZuaLal4hZt5WCyUkmTdv3nvM34siDHoYWQPO
6paZmaFphe5oTh2rTTnrezD9adUtNhWkY/LEz+TRTfXyndblt8/a7onNqOLNSB1pFxkoX6uDLluZ
ekJXQGPJJ6M1Jto5v+JfSBZ/P37Re+z46UEWm0vsikahPWl0Y2bP959jDhMhC9SH8B3aL+cuNEQT
0EPA+WS1MikHpAEIfe0p2qxQ/qLJzKj+St8636rRA3bajdI2u/Lll4rLnV/51Gw16oLSgmb+eyzf
GvAup86cvuK40np/0BTQpg9lbwqFM7UkDEx4zKggR1KeXQ9EqB00ZkeAo9FGErbuKPO0/DBdS5vf
0gdNoY3w3SYD8YD6aI1OTwn7IuKysPFF1l59scNYRZymtBOx6N1ab9z+Uu+BqkNLcheRzFL24mt5
iqxML7RWZc30JhBO9Q3mtDH8PMxPb7jIPlG3puGZjAgyJi9KYDaQ/c3jShUgVDOguGROGYVUiHAQ
Y5JkEhSfiRV5N/C0AR7hbRl0D2DCwzf0S0glqvUvudTwLlsuL2v5wtKPShCnIB1kAcAVjwYsb98c
G6E5TOMOjN6uewbODHB9rpK0oDOazvFNsULDGtA9kw4PHOiEgSGDz5PdstwSOKcWCQU2PKAsdtLt
QeTp0xgEvlOdHWBAofKQh3g8r2s7fil1mkkZeEnzg0OSiMh6pCF0EUEFBkGdCGIYAbpMo1SPNGqq
+TYgprZIzNgONdBQHVxJVUD0NoqWCwnA/9wG+UUq2TG1MCZMhmw7DHYV7Kwk+S0FqV46h7Q19rTW
cocqV9SsB2gZwPARmOM6hOcMC2oC+NtDY/jR+9TidAEqQAADDTAG4E1wke3IxJ17StJoND03wvHd
VuenRbmIxzEFAfa+mrcdcg8NN00G1RmfTL/KA4ASuUpzBJXs7EBLzwAGlQphhg3pybVexNLsqaE8
aLO0SLpAInouSPvBWONbzmKwSN9YGisJDr+IwR4cMlglxhAj+rCH8MYZ5aUgtZOZowV0gT0Z6Udy
Ynage9+oPcSczfB50Lqb4nhqcECqR3rD3+OmbudP8tZ6XYkDS73qALhnahDxUPlgiWBqlU7uaYxi
oFVRQAhSzXG70kfqiz3RhhBrFLjLPmmhD2byED7cR52hdF80ewKeCpJwoXKWoR+eOkUBei3yQyTp
KnizPhiMqTq9PZ5JZk7aflgn3FxA/FYo5FKUxgE/ZNxWEwywVkzGQN1Ab599/QWnqDmYvEEbjFPv
ti4wa/WkuTX4fUgJQEe/6jBkZPOJOrj5LjEHo7M5Uu9DoCKNRkVZB2x0ezwxOogR6a/HL7v2rotA
DTGTZMrmgUVHcFGII4MeWdNe2si61xb+0icOFu05nc/XTUhXUICbacqluEG/hdGj/ZaX5UI48z+B
6B7mv32wJlNGZUowiPJE5aqEu/pB1FD1A5fmlSa57Z/i49bZcS+g/LA6lqrMRRIGclT5rEsrB4ha
t5HmyaTEDRMEQ0rNwGxJ9wXMsVqDxaI9KtWeyk89BDmRVtzY/slXdPQdALfMbpDiYs8DoyHjAFBI
Ko2eokgdG2Fq8NEb0OR+DS4GdH5OEwp5ijXU1jATvFXwG+joT+uxmoR12UPEg6TtyW/QOzv6l7zU
ZQ7CBBtx8/5mP73xYnFCvJ0SU5CX3I7EOvSYDVbPzcQoDHCuzImIRFSDy2g3O56UbqMF+8akd8Jp
NN8TvXh+vE7v9YmfHmKxUMWOBX80xbQLJSkAj3kdKRv4y9Fsv9hC4xgddTd9ENTyCQRh5e0DpRX4
wT/jqIm0lFW7G6CehwJ6LLhOhdhhvKTVMsRrro+fb63qBenMv3ZwiIa8BOggCh4h2OaQ1yJ9dYNs
wn4ArE1nbbADmx1uhSKw1xshf/XDzMnft3WfTm0AXxOMObRmYIwQjkr1rjai2bMJyT+A+CWlik+T
/BybGFcYXlAOL7T+j99qrNXbOSgh9TkXjxR4mYdsq0y8lqXcm2PfnmtuGUoxjecC28fO1cC8MQbK
MHpHWA3a81pgoCem/mHQ8qhJoctqYZZ6Q54HvTAZrbYD9enxV7mH7J9WzeLIT4ukBJcXT5KnpLWA
jBS1yWFTAvy8AsiXnaPvq4Jxcatf4gNvRSZugUBmp9hfR1/nRiudjOiV2fmNPjyNuviUntMv7yBS
pyJ64WpG3zop12pD9zrutznzE+hqK3OgDLxfhQy+8B6Vg1CrCdtoSDG5gCROQz0FJkBYwHIHe2oy
FfJ4mtYC6P1Y+jY4zRUgos4nXq72enqInVyzhbPOkkR/2vKjXwC3/hOl78ftt0GmJK5ifl6tFRZD
57Z6a05WoccmjU6YR5R9dQhP/GulJfvAFE1Z28RaraRGS1eClAODC1gwBrVwjkwEIgkGIHQa52A9
HGOSOYEubEzlWgP4nnx+e0tYokL3dM70wgP8ThyBJNfClZ0U5Q1KS6+AO5u8ioP8FNv+FUKxO4VI
G2OvnOX3asu3odmehhQMqHOufGbIdVD5I9Q2tlfoyq31Hvm+/71fiV0FqqDLGbFF638kE4wtE553
G4+/lp/fV+e3AXqWbmGjggEaA6wYnCy1KRL5GmqFShNGC3DNoYzfW25WazU7ZnF98T3wOCoew7Ga
bIrO9QLBP3QLL1DNxmWKMY7QwTr6GrRzSEpq/eYTMLo3QvdKXrx0/IkUVp6UCmPHKq+nGnJyfav0
zq2Une6V/2/T2Ix1JIvzd2oMaE3y5mTIKPzQaqlXdqqnF9CjNd8AoV0TLGhfqoAr4SQ/iWr1wZLc
gKrxEZJdO/SlcWknW75U95T/h1B8zxC/PRbPhVMT/XcWQeuZMbjtrVM7h1HR7bNDC2QonTdbKIno
9Q28T3X4yl3v2BqpO+iNaaH+YoN4Z7LGiEXdW4ENO0B7I/6tQAOWlvJFGYIRPx/ezHFye100ea04
lhro2ipr1wS4TFs6l6diH22YvK9VQOnFHSOmBqhIzSMWPkQdpWNEOZN64jwzqAFHIn79wSC9BElF
i3UZhlObm2ztVRfJnNT50GsZZMadPqnX6YrGFq7j1W9kCx8g//HHIoV0pjra3FNv87/Kl385w4v0
DZ7kRVPN71uR9DJ+wQUAoT+YVx3A46TFDotQifJJtTXBKzGfnn//ttyitEHpBRBiCIxb4h+Pe2rL
M6gbWGBnoSVIO1D3VZuK8AFRrhsvuTYm//eYLJRxogQOMu54Vo7IU9PaCH53IEuoLWiwjcq9V0j1
Y+kyivsw3Kgmrg26CGM9SG2zeAxQVcM7I9yUEAz+aMuHe61deJd4/zaNDVwgparDNAowb4W9w96/
FEa855/o1wob5PZ45tYW5aKQPQzgS4uJiPxjTCS0pKCfXQb0a9FAwk+RIVBWeLgiDdHGcGuhn17W
SiToDtARxgMlAqzbA+jSt3IfHaGSBGTQtbJqd3JCG8j9r9pircJhDfQOSPMc4Gbz+JVXIoCgzKf4
t5kFdWIC4w+Lpf8SiLfHtZ97jU4R6ATmAF2zL84pLtUhOIuXfzngIuQoAwSfoN+DG8pB+VS8KzTo
MJDIqb2iCn/YF/YpbKFMr4m/fa8gzNvjYVcSon84+wSZlIBkiRV07J7ySzPPcf2cHHuS2tOX4vhP
mdlhYe1yPZ5UEeWq8giRAevx6D9vDkCi/57kxoPkjJdAPkyiA63vLkF5a2Eb/vjPV6o2wh0m8+0T
lr1SNkOOZSSarNPY8I7VgG6a7xiovgYfHx+0NemTPh9XxUaSdC/n/fMYvUuNf182IL/7YzfgjTCX
bhC5PHCinpqi4AfBtlP6XsIJ28aBdaRfvBfJaWQtK26hLVz63uoyFYibCV3FEA8Z7ocv7gatw8KR
f0FLoX8Br57dBed0Y4mvTf4iMuXR5IOQiUcFAEWPr+HGWfJzmisoizsd1bagpNb4W1F49Qojkd6H
5uK/0R6RY40ZzY2PuzbMIiaBVZdCVXuOfJ/hhT0wNmewghrZoL15enblWFW8Cnv5yKv+MxyEVBwp
KNIdACxFvrLPDQqNrmirfjyfzj999UXAmiBcwZc1VtqoAzqL9RVosGc3IF+piuQPp9XHQA+NcmPX
rICH4LH097ahxrCWIdqKbaOGeojr2WQEBuiqhkhOhcppINKrCoEWMsFU7P2Ntb3SlhHkRYRKxpqn
pBFftnXmChqrsrQVhlp8CKBIulMu3a41mR37xl4huXKiCH+uPutd8A55CZvFnVg0BMGgXxsn3VdH
WIzv+P+fxeT/3l3/4e/I153YZGGDxdC8JtCwaQD7YQG3i2gaLYpgI6CIK59ZXoSrFrRDP6IZxk1E
QOSCuNMmyM9CD1aPpU9PnFQpkvf0YAtArjfQ1ouAZJYbVAvyt6p7alio1AJiCdUEMW4tOsRiBYC4
iX9JcJMOOggMJSAzNoewIU30XKAcAgGJMwUwEwdF2Sn4xdNGCqp0hrqmN8BRpBwFAwIbViQbs/hI
rPcZlDNp9gMe9Sp0cATOivybIqkiQLyAHg7jexVdK2h8i/Qt6xkziEV1artChTQHlBXMKHmJy2MM
phOkDQxPrAjFdyj7C6H2eNveb28/7BR5DkbfYnIBQUCm7Wuk8p88SPsFoX5Bhbp6ahy2NdNP2tMm
yPNthKKVK6sgLzI+GB4zNA+ZSreifg1Q5aAGHXgDSMRWEHLRh+wkDla9T0SVQsOntFvQz1CYTNDw
jljj8RvPa+OnF15EWbqpJCH38AjtrCkU40wwJBbUwjLbGGClHwKptb+ndOjzNKlHTGllwHxcjy2Y
DOwbq/tF6bz9GV3mgl1isjvqCvzK45daKacK8iL68rDerDJYEQCsDRXqw7BjdtGT70AcwRENOF1B
uGaXbYX6+U9/msJFdE2CBNYLEtgXPTtehdGzOX+4jlNo9KNAlGiurEeHMuBNRoZixMjpgxeCSvp7
hBk813BW0bdaCPBYU73zAIeGInpooK88nop7BfmHp1tSpNKMhzvjyKFWgORiz71JFvfUHSPUdgmX
vou5K6HoC9lvNwe0XtDbJ0ByGag7aNOzB7g5IFUQq9hY8PO6/ulZFhG6zJoobj18Fnn8qORrC03f
x2+5ctpK0t9rLJTzPBq8Ahn5qHmMU6EizWS3TrBr5VkIcz2t9McDzU/60xssQmwaoQzZDHiDGhjp
AMq0kNzQI2kH7SMzCfb18PV4nLVAJC0CEeRZxMjLsajQlDrmH6XTP/tnSU8+5Nfp1r3HG19kpawq
SIsQBAR2XaYCZo4360PlJnagJUQmk6bgmBYBCMCVolOhs7IrnhMLCMeXrfN6bZNKi9DTobWbQhMP
geHEQf4BIGMUdvx36ZJZEAn65D5kCDXx2/j3tW+3CERMFQ6RML9qr1FHXBH1iQxWYCQo00DkxwzJ
G2QYtEHfaiyujbcIQhAXH3sYPqHiiT6Gol6hdedusZVWOqOCtAg6vAzLUahwoUyHkvR4gCaBGlkD
KB9bVf156/yw0pd8lwAao6ByYQEmyTvX/xbOpd3TJOg26g5rSeKS6hLyedP7c4jujNwZrOqYOlBn
J5EBpO2u2zV6TvojlPf1wIEUZ7+Lyo3DgZun6Kc3WwQLoav7JuIQEfFVXiGuT6sAuE+eGQuQA7Mm
iOExECBVEwuSoAIKPYleQ4LnzYfDAgzmdpB0KSGjAFzEOLscaBIJj9xpY9uvHMdLuovUR2Xh9Zj1
EmBvQ9SQL/2Gvi91Ae1rp5xZ0u07MyVwqNkYcO0zL+IMNJ0ruYRnpZvfJjd+hxhnCLyAtJ9M7wn9
TsVGt0g8NGb4lm4lBGvzvwg5IxL1GBaneEfdO8fW/LUhRu6A8PAvg5q4iCxlDMEmD+6YCGeo2PXn
xk4d7gWtVBK7YNZahTWSShMcOCjick2b0nWzFrz2cosgI4VQYivnfErgoKd4zc1ZMAjyKbshcoJd
sHGjWzlIxUVooePRo5QSt8t4YLURykRJbz1eEGsVgiWTP5ootolC3KLg4RG9QQU+vnCMVh097i0d
TYiPRzlpO8gja0KDCuiTz18U5owUX3ru+itrQfEjObRH0BNbTovOTGNOvO5/1X8gCw9nk9Az0EN2
ItQ6LGGWTX96/NxrAXGJoeZ9zx/HOdrCJAFVFN+Em54NxKIpX/7lCHOc/3Y3SCOuKEolm6tBn15K
eK6AoE8JOSjSQTOwboGxuW1zelc25hLknJR9Est5j+8AAqjevUpH3IEujZ0ZsT2dg5v31BwAhys+
8o19uXJcLSk/owCtZuiSzkWC0mEyFb42wBL92SwgrqTJS2IPxFcnBtJGM1cfS+olQKuo2NMEQU39
vfGF1uZsEVkiD56OPIXIPhubYatHet2laiKaGS6cBUpsiss+QY2T7R2czgZ/gq0CgDNWtbEt18Zf
xB2owfN0CdFYF6We/it56hwP0lxbPYmVs0FYhBbGp0colFK0Ox2Ho/fR2T0E7U7ic3/xnR4a/ib0
WkF+jSZN/PV4QlfSamERZjxoitMyXELcroWqC8xy0HHLbQgIQfPo31X5hDmOfttUEVQFAqrAlOG+
+yvZBbz6+NFXJmsJ3pbhUgotRfyvBwm8pqvVjjoEJbzEyOP/XyvAL1HYBa0USjHIEG+AJdUhu8pn
H2UPVznD2dRlHMrMdLjOXr0tStRKyOfnNfdtomp44oRjrNAulOxJPZxLriRQZINbVhhAc4BMAHgx
IEse8msgXLP2/Pg9V5Y0P8/vt2EZdoIPwTyPaNs/Y8Psy82L80p3SFjiqClZYNPBwxT6h/EWnfIb
h74eZHqnj/i4df9dq7EsMc9JBV1vgIOBjLF5HcTwnfQ62LHDFrDPQd0V9mvBrjzi/JR9mOpsrL6V
WLrENkPFY2ppGrPW2GhY5M8wjbPaX9LW3699lEUkGD0IqtI98htJQW2KFjQwDvhfrbTx9GuXzyXe
uIa04yDG49yJHCsVaotdD6lLFWgTqLFdPKiLGy1D2mYjBqwAiIR7LvJtkUHHtoRpBI4eidozv4R9
D+Z6pPp2cPZS0OlQPnQBwdwYbc5sf0j/l6DiscmkDvL9aO3i+gcu4UbitPJNlrBfmR7qiqE8RGex
VpvxRsFSS7gJAszANtCwdz7iT0++CAF52lVKH0s4XpwCGDgBLJ3Qaa7ZSdoBZewI54wURyhtirla
aDTw+qIRkgAgEWByb/Ku1iEuZm9hUFa6oLDo/jsyoD0j90o0l9uBBckM2mHNGBU971rsWhe9DG3U
AwM2HgfR6q3WogjyP8IDmCW8PQ5NKyF+CQ4OPQGWBT1ukNUIzw0N1OS+g+Az9sTj/1/ZxEtcMKyg
6rCkcpRgVM6lDhBQUamTd3n85ytKA1Dx+nv62rxrcIDg36fkPXSDZjd4pvTelTeYgMOeIwGuow3U
rX7UWrFlyagdKRHOlNSAKxGYCpMun6MIbg+MPQUamnch0stYJjRYIFpyC7ZanGuB5L6Sv21sqhHp
uJ7bjWX/64OrjJ41OtEo7Qh2GVAWsNrqxXvH9f7xnN7x7j9tkEUyIbINbFUzDBfJ9qTYAvvFZlqY
6Xys54JGQ+82wV2sh44tdI3VknfYyaJjuwhUFD8ruJABxZSSuHJDgL+FGLKdjJP3AcRm4XEuaTFL
SrDw2hIrm3JBMIqaN577SFFiBh+3LF4fv8YK8Qy6bn8vjYaSPC6X8K0idwIMa1DU/CIZkCEi1a43
BrW4oimKAp14Gr78t+EjPNYQ3rnVp8fjr1Xslxj1wYflrw9ZKHcw6Ft7aw++wx3QqiSCnruRg8Lx
pwisbXahSfIvk1t2EdvEWlFEaS4HzVhfYZc7khGfi12IFmWjUW/0rjk3prdRxV1DFdxj2rd1ycIR
Ti46nAGMcesMXEn2zbU0o0u4F34NrmfnbmDlNnD06P2YvhYd/g9Q3ZUKwRLqrdQ9N/EhEhLASi0G
Ss6tPcFBOVGnXAtGPYWwUDn+uwvJfYV9e08GsrgKkyBpDDh4P+ndk5e8DcqNfXm8UlbOvPv0fvv7
omw9CS7hc5INax+4tEDV4wLy07jVOF07ZO5l628jQH0JCmmVgA9F+OfJZp/pWE1N78S9zEk2CmFA
kI5AdwJ8jX3hRPPHMt8z3IDajaCykncvkdUw4ys7eHrx0LePOhXqr/u87jZO9LViyxI5nXpCxAsC
Xg82bJCvt7MrzRq42vE2p5BGMTr52StPYnnrMzIBAlzo5UUeIZD/ksPyE57kWQqPD3uQnNaDs2cP
BewOurFOh7INLoWC2wlqyNuD2cMck7JY9BCldFdUsJqGq1a3scpWDsp7HPn2kXIxC3GNQ7o4HRv/
mWsus75taMCim4o2vsLaXWEJwhYLqucYyEy69C24claDWt6A272a7JHeaI+X89pd4f779xepxVaq
2wZ3hVY6txz/yQTPLNr1gpUqkJv94pUYevpwAC6ZtxqW0pDVhVMXnJ7BLxXyY6FsZQf3Ks8PJ9n9
1vntSdpMFiCyigyfjnfCCGobDd3ua9leyvEoQpSWCuD89MIfWcg7hBFEyMxqnIz8IBYmBwBDABms
qSZZMgvVNNiZ4E/QVnRM+T9FlBiQ6ovgCA1vXkgJKvDOzmn40bsT9dIqMFkwQwZQx4YoeK1E8+Fw
yP6hQWpg4BjEJ/tIQvmvD1WOd7JwX5UDaX0CtQ6dBetBblyaf3/8PVbKD/dc5tskJPWkCEWBzjGt
VU+i86dzMgfWc+bjf1/Z2Eu8+MjD/IjxKsRh4ZNu3jx/Y1OvpKX3XOjbU0NJ0C9TH59uSo/oJ8B7
DQZlqr8pUbVyfizB35MIu7eMx625j2zBI+lz53AOo+PiAZX3rRRgzkJ/Wn+Lyk87wMZI6lDr7AyI
T6ixWtiMldqR4RkoOiqnZGPLrVzGlrBuEVZtTAWPAXfigJdP3mAvpsK54vEXXmtuLoHZSu7XNFYR
FhBusUcGqpFQqUMalVqVDVTSDl0AHSu+srIbcMtOc6vM+LqJuloJi0uQNitXTcDnASq48KzRkMXx
N/hduCEI1XN/RdFCc9IDHbBi5U3auBOtlaXoRR6Vx9CZlwWs6sTuDM+sTbiPXsNdqstEMGUDmijy
5+hK/3Kd0ItL4DjSKA5l2KK9MxxlJ94DUsSfqAv8eDX4cpzGjevSymZd4rGDKu+iVMai5xMoaAMy
FQnXx4tkLejT85Df9uvQ1A0n+wj6TNvuY65GQTgA/sU7ShzUxIRB52pJy73ngRb1ckIn3OOIQIEy
mda4aTduwXPwOfzaeJqVjUfPv397Gg+aqxDJxrWwIb1eX9p9uv8DmyJQMGSr2wcb6fba0mT/HiUO
yiKvWXy2ioldmoVhz5DrXQmnQZgEw+zazuphYxOuXXTpRSjpeehvA2Uw06d4B/w9B7gf1YWTMNgi
wsYgaygXeg6W36YNZj2MIs0Iu8xm9dqcB/H1eA/PNwLEoQkabLUDi9L0nxIzepZOlB0o6ogrhbLx
BCv9J34JyAYCCHiN+TUBPQFFBhbMwE2APKxtxWQFr/LPkAy/qb9fcZSjjq5gr+vGsIZJcXRb8DGr
DQYMyMZpg41TcaUWxyuLAFJNUMyVBswkZdWqd/9k4JE4YNZABGIk8XELN7X2PovQMVFTonAsgjN8
QgE/KUCwDe3wVJ230EbzE/80YYvWtuB5MFGRMIDo1Cqy4/Ow3wKGr/31ImY0HZx9ohx/zUnPHH/r
PIOLIcdwLIKNsvvPG5RXFmGg5KRWogYMMDJme/EgbqGgSlGCmq2J3sbZu3LP55dQ6GHKIgr3K0x+
qkNYr80/gkSTUep1OAjwjwcGF4waui8+jHxBOy6/WIVADTmErvxW03Gl1sEri+gA51pu6hk8A8yk
oO8CIyIpcQF7lKB3F6s9fZNJTt1g1k6iwWybV3m0RCg8pHvZ6IAawN2n2FMuVIB+bwTgOQT+tGoW
kWT0Qpht9Hig6akj1C4/sHp4NhlTEFTwKTYKEGtTv4RIV4FIhXSPK1Mzvgi5XY07GiY9DfQEJ/G9
lEeVb60wyHG/IxHasAHr5LI1UjtpuNIfWa+G8RZWcoWGwC9h01QmST6roEYg9Oyp9SsjfAthi6hI
otUJRsj1+4jbhxwsXFQRSUV0g8xayth0g6vEPqUhLbDzsmBjTa5sLHkRfdoiDxSvxMNQY6a1DehO
LGTOJRCqIcUZbGCPfs7QYRr6dyTFbRWuHwFCXCFZ04SunXApA9R6No6Cn3NafokhbqcYct8F3iFr
wUZiYJ0OddxA2GoEziHghwW6BA3DDAnuiPNBAw6mWbiT2u24Q6eBcKkDrYPyx+ONsBKe5UUEohRU
U1MZw3RG+wFlaXWmJ9DuVl9uJTfnl7Bg1FM7HlajaGZAGenkP41acowdkUiv6Uf3wr5KUGCAzo6/
Z7QE9pRwJSKw09jsca2tgUXcCZkiydpufj2gW+LBhiy7EqSkiDa6TCsBfOl+kMBuD6aw8+uBHFwe
kA5oMjroG9tkJWnll6jeevLhBkkhzZdjBAe1v2WG/ARRdF3u1ZZMDkwHryNKmMI5sR6vhxWJAV5a
5B/tFEx5Pt+X2Z7ICAwWY+WUmkABM1IHtJpYq4qICB84Mz7BArc6jBsjr0AFQbv8e7/C1JUOcxYj
D5/g2yUVgYWNiKa37pv8MTEoLbpBNwRvquzjawxuPlIvfStNWVGn46VFtFBCXxljMMvRdfPf4SPo
TAaveQiQT77lkfEtNsd9uwdGloC8k12o81SpUMHeRzvRyK0Wvk1q8GfjG8yr84e9v0QF+4HCByyH
yNVrGcmMbjedawO+dGbtbEn6rH7nRW5TMTyMKQVAENOD8prBJirUOhdb8eaRUoNcsusZgs4bHmCT
AHFtbJeVmLnEArPZVNMRbJlcOWS/qAbYQ3mE1DDMbB/P3Mp2lxYXnhEV/yAXMXHKMQAZs3a3EJtr
CYy0CCRxD0HOiMeFLXPZDxTBsTNemk/OQL2scLtTuQ+fsUT10MxPuctWVhJqiSO8se64MXUrFyyY
T/29PaQSKsF3XHMF8Z4PqAXDtgLsA5gwf4S9NvyRYYy3VZBfqS/wS1jwWE9lUAnonHTAAsM5UytA
HvhNn+A4DUdn1Lk+oZRdv/RO74ibddl56f2w7JdY4UGiaG+cl2Tzmt5K0DiQjn6KBKbJdqPTu9jY
pNXOc/bTSItQ0xUcM5UDgBvthYJegyqZMKM3sn2JMLdx9157mUU8aeWxY6awQUtZTltLZuGCWMdl
tXFsr91DxXmHfbsJy6UICREG69H/gAIYpXcaZI187ZnZAp+shWNxESDg9jIGbVvSLsyyL+giR9f+
i78BkQSbgjAE9RpcQuY0OvCdJbCpHkm23/TMWcnOl8jemI/+B9Y14RLgVMYkHVNT0TMIEcSGFOkV
KTe21UrEEBcRo2aGKJn4FngrFMMnulZH8SC3DIw0twSdVzKsJYhXiqTKH9kZAeAZEO2uKDIGEBpN
gUiiMq2CTlB0fhz9VhfFIkSMMBOaGgnhT+qfhpB41Qe8+jQJAvit/0a9UsNruCUyuZL4/AOH6ylC
wvvA4WYh4cA0Lewm/d0qxiAZQ52Qxy+08nGWEsN8ysgC7cGT3IPn2ocYFamWDBFkSao+aNUiVTr1
8UBr8W4Jw+0C1vOZop3cQIt6wIrjCA4nr4lHWkAiUwINZsJB2Skv1Tyz+Yl03VtWBYTb2m1rx/ES
livJcp1IUTe5nef0+Q5OimoGyatMp0EUhPoqHKknaMk74WCnnj1+Iuy3/p80cYuU3lg+d9zXD1Fx
Cd31GilVoMsP3dDqCp6gyhQR6ac3WtIDzo0GffIgmCdPh7Y4xM37WHpIGniNyV9TmMCWudYl5XM/
ZBpPg7kJR+lilC5RYnGQyFUGX6/aUk+5Uks9C5UOqGgmuJKZIlRfmXTHFoWeRh89OlEZC8lGGqbr
11r6PbbGv/zEi3gW0lxYDjFmmNp5DvuVXYGucCRtNJJDZTHn/JrF6lP0vDHayq5f6kmHSp8xWQfv
j1bzLRoKTr2Ovq/hzzo+EBsMPlDrhdYy5IXVjc2yIqjGL4HDOePJDAyooFcL9jd7rWtUkrLsyPoQ
eEqeaxFUE//EC9D4ma5ZJJhwF1bFLNaTMHNFaTqW5RWyJDAqwBaAMqwo6j4HtEIAE+tBg/5bO5KC
z9WOyeCIMKhSoPPtYWzEjT14Dx0/Lb9FiiVLcTNJXA8PIK+B3ATaKRNvTIIVRxIqEVe5gwh8jX2J
Ek3LjiYb/I6pQ5FXv6HSrPrJ5xR/tDljjv4fOXnJGBS07J6n1Iq3muiFio4tZJoh3qs8ebEZo6of
QslCiPpdil0uQmS5BgDMS0jJvIho5NBCduRzsygolaJhlvoHKica/HkJG1Bqmr0OVbLvKDNR9BpG
GSP+Doo4CpftJUXWpEoXQeHt840W6QrCCh/p7+OeCqUybgSo0tKoBTCEujBWRlCwvZV2ANwdtdHU
XInqSzh1BKv1thT40ZUBqOehCKz6sMHwc1Czx6vSvT3eHCsALn4Jqg6xoJJegEBxR/o9fFMUI/6q
TGBQBYs1cfbWKvqDEyNrrRm50mvH6HC0EiSV1fK+UFk3RvHSuFCz9VFtdYHW1ihmQkejOzRQDJE3
FuTaobDEYrcMw0OkHxsKATnOfkETe8cfJ52epYjiV0lrGhDhwZXRmIhsXTRWaGv8EokteGJD+0NE
oyRcAO9fn/kJzQVQFsVj+FLIxC+OE3Pti8+2Nuhz6WmjrA7yK88Mat3kLywolmCwfbbeRDh0rejQ
6Pr9OGpBQlIU/YR9FIgbN/a1K8kS2R2x4ENTHFJEpobf+WQoEeYEQmmQWWD02n9TwNoH4Lt6o8ut
ksjaCl1EcdhAF0NMY0hIg10Sw7dFqz5tXU/XbnlLQHc0ZnWczTSFDgQLE7dv9iAUmGG7+8VfUSaH
Gjk0FXfjTrgq5+yru1SJNp0YaECb+W6ry7VWNeYXOekockqe1PNmP4tO9AavITPaMzZDYqfbJcd0
j8oHBVnM9DePR3m8JwX2vsJ+iL//gIPLPGAdsPx1gzS68rRypsfXgop/ZV17htdvIwEVEjAqEwNV
NEGjgGlfOeYSCr5ThTWp6myflz5hEQWz8+id5NDIq3OXP0UCrAKzWCvRdoB1IkznFeIPw8mD9Chs
7H8HXus0/niohNSSc3TnowLuPxGsR1gYzsT/RdJ57DbOLUH4iQgwHKYto7Jky3lD2GObOWc+/f38
39UAAyeRJ3RXVVf1FEAdzaYduWVLDGXaHbdoAIWZ/biI/RnPyyLxtYhRX3l4lBR7dTrbwH6kDmxV
8dpFeBi5O5a6r8pTMbbn2b63DHtq8h5Nmz9UVsLo3lWJ/GGxXEn95MrzhmgORqv+HNO9rE+uwsfV
rfcsE0hyMP+XnWj8KmviOIrifbUbtzJ/497eWUvv5pvaelw3+RA0y6tcBtIApl5bXeYWMbYI+ZQ6
6npLRFE6mtJc4pIUXWud0TmlcxNsQ+4P43KgWLK6PXFZB6EbH1FcHMntfJ2ywrPz6pn83bAR4j2x
C3fpy69kma/DkuwVOxwbnECHSt4Ng+0w8KD22alJO4yUBLtwVbMKByWRVqPT12S/a6Q4VxvG+lhc
qe95HpbqIYu/6370BA5AsiWcJLM4fSvHnBjVFRMTKWMjDw/tbHz0lnaxOzsLO3M0St8sjezfVKrt
11i3JbYsLVb9lb3wBHHTItRJWiovJkByL8VEK5Rtbzo8xdWZOpOvnFTDX8Xk6BqHF4P+fmWTbyN1
b4nRxW96Xb1m5cdQDNNJz/VQWXSvnnJrV4j1Q+nXYldrev+WJHiE26L63eo23OYe42Q/G+5Rcp3H
5864JknvkpONO/iKE0U77TB1p6I3q+SWdG4e2b4Wh7niZtFhrUq8+ksiFi17hKHZdwmBrQ95uzJq
9h0JR01vGuPEyTGL92W2G5rD0l17SuEkj1xtbLwIu6fFwTMvmR158HBrZekmnMOGV0rhgsn7kJ7E
eJJXdxQPROsUYkcjigGcJT1OyynpkbQQt9y5ANimT5Kv5kb5i7ydCTsoZ1SSnex1ihNJ67GQ23OE
aUgJj4IV2s3akkebwMaVgZS6ucz5vWHdmm+rTMRYS77lXbfGU939lO3Pwp4THekO6mezsEi06bEf
ktDKxSt0HRNiJi2JtHipyJD7yQn+1aNLl+4m7HGlearEbYue6lmt92YlXzEbuRadcu7Uzm9J+dqv
Q/w6KlYQG+CJ22OuXEoG25b5Y8vrIx9jneEmJYx7+peo3dzJHo6rHKO/tg+zFtn7oVLv2ioeybTV
nqxo7nclUbhS4knaUhz1DFCCzduUFck5FUZWLA0BgdXh9ZQ5TS27onjV2sRb1uwJ9+155Z0nRNO2
ZlC3l2nbWtci7t3U/HIq/SUn8aILymV7nVoG1Il6m2yJWtRZ4sv4XqwGD7W8TjMZuhJ+UskEVJ4i
LyejQ4ohsgZfYqnoRRrQnjE0SqLJ/LQoWdCZm1frmlubPS9JbvdK61WqL//NeuH6Up8qqYox5j5L
pjeBqsiYavvE93h/P0eQCrmcKh2TaNUOs1S3g1bu652WoGi3jea9bcStUdfoVMb3eb6O7c+QdSSX
Qz+Geftk8daNFLRo8Jg7YHeURu2ao+z22tGQdqlVRV41Xja8ya20PUlJsS8B+2M5L90utZ8iwoW9
idtQk4y7OvRYaEv5gQc8h21xBnmyY38cnO5kcrJdZaBr8zYN2DszuZQUDzL59cUHynzLvhN9IU9f
hh3pjoRc46OwQ3ndEQHBtHFmuEPhKl98Z7vts8FtSIawHCLiFaSMEAKaM5FJZaSXmSCZ+iRvTlw+
1sotxfOq8gcamLgNLOU4RA/S9puUjOhV/5QS+w7CG0xc2PMxfp66ZCdlxd5Iimci23Faz2s17MtD
AtHR9mVoTYkZaEzh6TYJwIsR9txXo6YSPpC7/dgtbo4NLbacOleazin4Z+V4jLUnTvJ0JddmxbLo
Q4dKiPWjTX8lqhkLCrNxdX2XyNvgVnXDb4iH4dxWZvql3Ls0WHQ/Kpj1M1z1j55Fb1mGmmmGDINh
cLuYrmKkDovHj3vhSjUKlJQ5pPg266q3mYMjWUQpmueepBgr5hDd9uVvseHtwtjHY0N2W465934w
cneoyajLqvld9ON1GXBLx5Ac6GP1q+JElFyuYldGkt3kj8qh0Xwp8VsNzhhXm4Hfa9luMqcDIxY8
tc80v/Q4dee0RTMzmOdq22s5vaT40WScBoS31pdMfi43yalBAoaDafhKD8XSPWMdFer9KRZenDAX
2I4Pen1pJr/HsksABBCMWpJPNNy3hwmBTzY8MopZRR3JeZWPS7dl+mNK2oN4XlfOo2oJDEbPe3V0
h3UhsNob5Q8r+zZJshtoY4L0Z7Q4JJikrTmnELwgmsUgXtnXtuaqaqAovt09dfGzXh+0v6PCMaZz
XR1ho+LyYqx+h+8vCLVwatNtGs65d2m5l9tTTdMiRm+K9iozbWNYDTub5E8wvrctPsI/CjbHlnwS
gxRYqn2yjfZMlUdu7wySbyqDP7Yl51C2Pjarvo95o00sXwVdaNGkwykjd6bqOugo6DlXtJtvb8sh
w3zEj+WeK2bNr+SzO5WS+JlhfFofSeen1caizVzNUHdxXxyxojpMfw8fRNea82AkIbTdcHqvg4mD
vuFdgNwMy3LAt8NV2tGr1ksBSz+15q0bXHs4FMngqUsbruNUuW3XnnRwAIMkbaG113Y4qdI90opj
r34SrVytEdP5w3TTUunGyInbYhCKy+TTaIIpSQdDIv60xWJymRVHLG5mZed5aTWOp8ogo7PujqNq
1q69rVRWyk6N30YTyGgUJkWV3FPsUZQlqhms5VJ+bRMXfmZqXlYGiJfxibfrUMRGsIoRF6beGzfN
GUH/AS3ls9mwf/M9l4ApGCKvt4NYrUCtaCtVI0za+brMb/DFTit6V8Y7sCtnTyWDca2Fm+gnu9DR
ZVfr0d5a4omxFOFiS417M/cBg5XkR5ImCxZgSyXxyXLyVkVmKEWfMpABaJuz2QfbfCDlNLRjleDT
v8XMIFBUCcd66LpQL6NDY1u/qxZr3pRJt7LaR438qWQECaW8an1qQ7WZeWIg888DtNMWWneE5Lpu
ObZ5RPDdUoVs3ce6LqHdYfM0vZT2hyq/DNuLWCnr/KZ42IgDUIZgJUgFq+lon+BZSSngqkb2OKva
z8R8lysTBYjv24gqrby2aXOuJ1t1tEraGw0rVup25hSodSiX2T9htn5iD1jo/tGK9UZ4POGsXWX4
c2FkDtPzC4E/8bGtyvk0Gz2pbtWQ7JN1OUwkqzgM8z5OtXI2hjXZafL0XnOH75i9tMO6+1S2zK8y
+2dZyFitM3cyXjKD8h3JPjh7eiPanVBOpfzKMxqTqSS9bcbxZWq9vkC+tY4Hqtl9G0nHSsl2SROF
xIy+YN93FEIK15kSZ6rSX80meiYmLE0n1N60PuTVpEhj2Rnkk3NaopKoqwuX81FDXdx3py37SO13
WeeouJi5nTg5G76aCPXEtD/3G0CmXu99qeUomRZsdqC7j/22EO/MKJaT2mNyWgZr10XatTG7kw7p
FjflcVtsRthoBrooKOLMq5WKx9fIOzHUEOXbelriMki31NXXV1kYH81Cm6ZUx1JhQ4G4ZvpP1r8n
VEhD2ZAYzySA3+q6v439VU0HV9aCRP3q4XotrbpLymODeUo3P5OJeipFcVuGmEkDi59EMOhl5Deo
/UqMSbFStGmvfVe/r5q9q/v8pUrmFxV8ZlFv7XhaquSHZBDCG4nuIuRpWiPuRfibUmKYzomap5ho
R4UVeB8IGGIv5H7eXDhh69pX+2MOCa0Eqx2Wxd2mHaDW+Nu7ojkMtrpTKsK3uP3bmVVCgviTObb7
NuXYbXVvlVCGKp+z/GSs3pgxOSSUH7UY3/T5m0Xo0Y9xfrhRWfpdknlRvnhR+88wiRvXfurJ38z2
tFLI9XN6UjTZkYYfw5IchVTq6lmzHsrUK01cuIG6a2woFrBUrXrX9OxmRwqRHlK+XxknaY2VMw4K
da491XjbkuKwWvVzm6Ie6MudKruljKE1QzSF7pn2waRO1P5lscfZOuQfwuQhuSljGBlPbtw1qS/S
p4jp2uot0TwLAw9ZOlnyrvyCYOx0Nya2tHqftTfd2lMlbEuY9yAZyiGdyfbok4NpB3rLTU2bctSX
8bbN1jnGMIN5I7mvPAm6dxgoaTFMnQx3ws1qyPFMpSYavpeNDFjiLrS3aA0zfOM7xsXTMvbV7CLa
T4PxJWvKSPajtZsC2TjnILeYYBKYNeRBax6M+sLp2XHDTNlJY1ZTflAxllzYP83gWTJBJITtCcuz
rY8YS52OZGx1r8NBRp/rc4Iwof3zHy7VwNxeFkb6+sIdAJ1IAVD2DRuqvURaoEdnyyYwyqXTaaj4
BskbzcuglZxFx2LA7XazLxZVsMhbX8EPCkB47HJPyUeSpDiyqbL7Mt7HdFyanfsx3YKas61lOLXH
tQL0Hbxmjc8Y3YX9QEexDAdpSAJbwTMz/QMSUmJSWz8efiJiMdNiDdqp5oyrnbQLpzjs9AInyOdO
4LETlopvFhEfojtmRezVmUZtnHqGvFzn2tzrMXy70L7lGDOqsttxtd+kWQRSEUQ4LC5vEfMbXVXs
V9nXjENd/pocPUtF2+ErwKVRtldRVjoWY9swOfux/TDFfkJcX6+ffXMTTH1UDvzSQPwXJ0DhUH3n
k1+sTvVDhJHT1sZL2e/V5DJIb6R7h9JMSIWFSQBmcjx9a/AIIrXss1JQGUVHm6t2qhlSy5oanKzW
0+8/a0i6ZdMcH5J6nt/1Vl7eRdT2QJXWKA6SVAfavIRZNfjgE62bJHlgkA4dDXS+KiPfWf1rsdfi
qsOQfRaHolsOc5yGqk0mkrHdNkVlYioPhnXaV0r3vRlGeqYEfrLluNohNXFxbHoatOaxLeffOKZx
E9gpRFFihkNSPTYW81ORZT/Kq204i5HQvawRMazSQ62ubk8cNZ/Lk9fxyyqmJIwj5VeyFL8eo+91
fszby9a7zYfW/oMjHBn9oOcZPa1wi38GBmPZ1Pnr+FfAmcOxfpVUcipwo8Oizgr/yBaLjkycm5QB
P9+USC/zlNlZK19ZgqH+rFP+ekcoT6J3isZNxN94wp4dK2o/LQ6WEuh97EZdQKYQEMNavuFPSSFY
Ifn1BvmogNg1LWHwezKPbftW1oxL/xpfylW8aO/SGhDurYTK6CmG1/RBkd7H7DzqvQtzrN8GLms9
9gArmGTFFztJwry+dPxvwcdbQNucvjiP2b7CenNyqyxscby0r1oWGoRnIyquTL8lZoguOD5IFDr1
s4GpVPQ4tao/ls6U/0uNIEJ1ruzFWUOJWG+4LX6ZWe4UEZTnS8vUWr/LtGNZNvvMCAmBZ9R1Hr6S
0VPTfZT9SMlntD3Fw78p3/aNEnS4UTUerV8FTBh3mAQ7RKr2rW8319rcOE6Rs8VgYPmBQm5r6iCz
Pu0puxQ6nsIGX8b20Ak6aAh8FZW7ZCyNfJ/ftSamA31sM5+7ZM08tcICK0vOqInDtk9OwjoZV705
MUVuYaSDbKbx7H/S1NJl+7H5UoJMVNd+2isbifA5VD22Ya1BH37ssgNlgsTYvkzOAUOV9nNp7xv9
LVEYQCzmR0P8MzHozQCYCKmfOcyqN9ERTigZvmhPZeUl8nevYvdbfdno58rfZrrpsP8as+W1j9Gn
ogNwnNXyHZxpSK5Rs2/1e5WfO/1UMz2PBLxkeh5xkyz5XHprt1fUPQXBVn9XkV+QW16UngloN/jY
oToqWFW2DH9jiDjCJ5PhJb9cSREZcYt4rnrBMRuMEkALIbrjmXKkYcrsHzWe1zY7BUu217J2rC8u
lf6l/tHbIG6fCmMvmMkn556Ej4HJDiyNB82erlFZPxDB6WgND5OgevnRjkISGBPrmc9i1g/VXSQv
8XLFa1janjuNyiZJ3SytLs1AH09TbSQlUqYxNGQ+3HaOXitpY2Sa8BZ9L/CKyxuQm2NhF6FZZex4
LAJtT0lu0kHgIV3hHH4q2/rF4JYsKMLUhGa2eNHrW7w6dfkQDSz5s0E7UwneAJJAWWD/THDk6sbW
bc3v9rZR9p1h1qfuilzNMc3TWt8q7bmNLjoFbQ0LVgRa5E3qriyOKXPWowZ4mAfgVlm17x9rzkHM
mXuVJUtfc2+qwDQ+xu1QSmC8YfvR57uZwV/zUyP7TebSZGxw+eBzmUk4y8ScKf8qsQPcdIr6oKcB
JizEoNtmMP6wyyTbH8QOBnSmAtluqfncVD9j8Wm0/QN4OyoErT81gyty3t0bf2uVvS9a57QdlKH5
iFjU5vX1trxLwCKa+mEp39f0suEQEr/1VeyU2kMWhRX9eOyY9rNYPGA3+5J14GBaqFV71FmuyUk1
0YgBAhVksJuvSns0kB3lyXGilOUcMdyuZ72fMu790aCdVzhTNskDGqKk6Ko9FRDNcsp+JFWPtRAt
TFQ7OLODetkMstlBxF0Xf4r631y89Z0rmCnChMa+VnXlYtFrgJUox74GRzGuiBimirS+0Mxu9E6V
yrVpFI6pvViUFZFbb66MIrZ/aPGSLLk8fnP9ptW3snCNOIy1b90uPN14ymO3yPZJF45iB8nBNTyZ
7kycQ/OMb3BWYFsmndfq3hMG3VzG7Jb0r3oFgHvspdmfmBnIio/F3mvyLxVdK8WuQZWiUsckx3xj
hC33pAUNjtu2pGI4FWue6kWmHnGSztrPkbgPdQx/wufDqIV8M93pv+d6x05pEi/rQivbdR3Fy1NP
MFwf/0TG0YgOGyLYxDOLcPpuM0o1HJwY09f95GUhSHbx1P7K3DC1YE+Dpz7ZIO4njRxfixYFcElm
L6dcgaEBSiJl+zYuvKJ7yQ3ivEsIj2M2UjSae6n/3CzTNdJDid8hMfCyuauQOJO0oXKdhuYlX3yh
vmw/Wvqqkgku0fy+RozJcy4blSuXvH2CEb248kxOrPKMlETSv3vg1qdVWGDbTolpfMc5WpDsOgQS
A5PEdcIILN+L8IcjbuSrggQIePGJG8iMcLBTd6rxL1/eulvNxZLsUnxbKNOiH6N4nVECA2UVHLXC
1YbIQ6MzGZTnwI7gH87c71fUkrr5HmvnXuCYkwdzwkNantX5yEooWjBCV2Mcr/Xs/iIPSDsBez1V
vKaAD+ZtWjzcnzT6SOVFgu8WIMlSa3jTAiSGGMN0zPanji4zttL2Xrwb4DkJZfNuta41gZGjY1j4
DrzMUu2he3S29fsPD3xH9mvKJ3l5WJAU0fo3dbj2fpMF8uzWkhf1fj/ssa2W0w9r2udZ5S0zTJg8
PmhT5GymFcYxPvP9Q7Www2g/dZINUOlds+Yxnvyu2bXzoXtuCWXFYf6X3jNCCileY9SKlh/dRwTl
7+bvmHuJ4tYyDvU71XaY8rHm3XQY4A9GX+WO/tGyg/JTCpz7MROMI+GP8Yc1vC3Kg3jSsCFQp4f+
TVvDmr9I87d1A6p8rGJlRw1CFKdLFx+lH5smuxqSLcwT9MrccyWDy9At8BzC/A+y4+i9xvqnknJS
+kN5BKy31Z8k9or+Ky1CkFYinq3lWZGOfeflyy6SQxo+41fkptu9Z+K7GT8Beck8drIPlZL6nlcW
i6z50zRodViCvBeXaGn3nXGGx3YInBfcutIIChs0Gvjgcte1zxEHAOtB/q3rR1qJwtiJuHba5ajX
XNMLfevezP+1yremP/7h/xhBcbKp5e0/YOlvyQknO6XJDusY29XrHfwAKi4ZYCjZvoxsLxNpKD8X
vPKZb94YkM7v4M0OXKsZ3eU7vElPyKGxhO3yrBf3jDWVNJiJY1U7P4r90FwaLTRXL1oC0BIEYYQB
YMJdom6kl2F34W8UdvK+VQLWm7l8jFwL8WnQfTNyxziMmsojoree71uC5cHRbu9AxfO/MW7d+k2I
O69d7r0Cp3IjnLoAqHpm5OFrM45ZRKyBAZYwui1FjdTy1tYXHXomfemln40AexaOucJ7HP+CCMSf
js2149LVGt9Wam8sv3F7MGM/u23dqybAVxRuQqz33/CKk/IdVXSz+hN6KYnrn/h5JAAE9XVfxAnb
+rHQwyzfFYprU7sSkWPhLjaElsUZHRS0vpxC5H5L5S4fQ7amUQYg3BIphsBJRSDbL8nnOtCpl3BT
qjslO928KMj81PPQ7mz138x/bvvJ3De5U0mvUfPcfFZqdIiyZ5iTv6bHHhHpd9h89W/9WQDpd4vm
asVDZxyVictcYWz52Y5elwRRSO3yEqjVFArtTfcyKDFO4p7K2YAhnxx5+jNASr28RtvNv/ZGRdU8
iaU8LuSBqiKYWVs5Y6iO9GQw7FD+CE15rxVmbwuwvAUig+mqTtW4OY5r5Q1Gczb/f72T2FCTALXO
s5uQ0lTXn4L8AyZXjAezVd8kAAhH0sc/Drsu3b6DtecaskCe9TIHJSKtJu6fOq099GuyV6vaNcZm
1zXRr5w1H/ZkfUlqGrZQy05upK7od0aeB+UsfNPyVWPiYnGqOBB0szeETAhIHUvx6uRbTb5U1Ajq
MbJCWnBSdDttrzTHPxgu8WTjF8q+/CZGfZdqmG4zs1df2/vYxv64/o6T5qFA6bm4wJx3gp8sa76y
aWO4DG3iYt8WTLrfKcFmBRVUiz6mv4txUKFOFmt8r4RPM972rrDmc97iwTxMx3VgE5dgYirjNYDU
anqpH+3+PdblIJuxdWvzIDbzByCAIB//4rvUx2n6a+wBahcSjZvur06WsffnClq6xY9bjtdmO4Op
Rdv0rlj3VMse6mif8dW6Lj0K6Y63aJdzTWB0f0uSM/fmvAabTY110n/j+WdGaR2DADgU+FhQmJ4i
jjPSRQ23rBhHLZej9q/ohRke/tCHFeB7uM3xrpoOK0gsZBVUghY/2BX8BTzPXleOmwHkrvpNzim4
HeoVmGi/bbBxZ27hdHQtIxDLvcJvu3Miw68Z0IxIMQknud/X66X+NtFc5eZ0A1wGpZimmzQepMdt
OBFnwQzlZL7rVszT9Qo1LM2d3cRoG34MrFLqq3pftH2Z4923J+TOycnn5tSbxoCGW3RPwn5E7YKd
NHICSb2rLH3qZN7RLLwlPmZUGTIFAn4tFlZqEEYxRlKVM098IeB1/1WY7+O8M9X9ilMRcV3L94Qm
sITAu06c5WKkWiv9HJo4WvAb15JdP13L7MU2zut8yWFZAXr1gxjQ2wHutl4H69wGxZiC9r9hjQN7
cqfIo0RR8Gd8ntZrq9yHX/u7SA1nTH0j+tcsAFhpel+M8V3hZlj55jF5rZvPAiWYPR+n/3J/5zSA
FNUGT2K8a5hc69ROCqXEe071SBlZBOB32uLYO5ukquha5GFR3e3p1E2+VFxluOUxPxJcbGnW6/rW
gnr+yPTa4J5h811HP7rl5jZNP1rlXHZ57rJ+2RZP53kvLs65hrsKCle3ekln0pKU0k/S96Y9y18W
XzPm/lJ+R/XLiKOryG+0gJCQsEdCnLc68wbB/cnEYK8c4ro/ig4OEEciKMZS3m8TnQTIMVBfwF4e
qJ3ORvGSb9DpyFlGxAFFHwgeb/GK9c0i1mNLHacanj2cNuVatO4yY/ocYrQRiGNk/mV3C39t3xcZ
nt8V2s/6J6dAUWP7dB8aspWWYuOvv8lVCgtUJIVbg/hRMqD0sRn0zd77J4XWpHEHbbdsvvZo36bu
pX3NbJf1AAgKWKHEkFvSb1F94ErWlIH9XlFoKm8dMEuc7eTK9tbKiVHIlp5mOk0ie+otraDDvb/a
7X1dgyjaMQkkW18tQeJX0HNGrGGKrjbXQa3w0OdQDIdmpKOxyf5Qj+34xUjuycTzW2yBBI25fUUT
aonqaX6X/pxghpOESqNrCNQcgpRDQ94vtEr1htHfOdZQxf7dM7AKauNH43mLL/n63qZvceLb8ocM
RZeKVyO3Q/20yP5iwD0eCxB4G/qH4A45NZ5tRf4aS+kYt9w0EUaPLxbYvtS8GRnHrJeMnwom6NMn
lvlJ7tFrVKgMrdOqY3Fl8HIQ6oufJTqUmRTK8NdJtJdnHlB2H6c2sMs8bE04HIi77dqgpYshQBFi
T6cm4pyIPYOt3dT/suSSgkzHsdshIom7ndWV7ko6Gw1D0n3p0pNWzoiDZjT5jHuyQ2KT4h3pY5UE
2VZRQ4BrG9xSreGb+eyvOnqcIgZ40PLrUMxOo5jnEUYff2fJ1dSHMb4TMQnXHdsIpBzq7cnsaO/z
x6TBEWAq9A4NFIiJ2uxyg3Abiy68LIKEXhHmGcRkeLWaT0sJWZc040CK0nzu6s/CZk2kAC5Up1ZS
XxRLdSvrQeq9v0c9PYjhWvIL4+KTn2ZmyBith0J8Rw1u2a+ZjDxfoQFXnyTy4xM9WLYBmyOaXerk
CFU4R0W5U35VQHs7CUBG2nVDDhmpwquMV4m8dfvYcBRun7X91cfx37ccWf8Zqhgjpk04C5O6O3VV
8TgvCcqv8p0r21KAE03DmZBol2b+0RtAqMWCp80rOAhjOgjIIAbe5P5UJb89PPxKtzv9bqL3/hOq
XDf9MkKtx/RoLWeibFlvNSVR2r1NRX7QLDRZSXZQ+cNjyzwSi3ksF+U+4kkwHyrxFOU3gZYxjl7k
fu69zVau4zBFfqf+VZv1e1JkYXmUlndbAb9G6OaOfJTxJbUfVXUKluLQb/BU0UMVgyhpD0N8qFWY
w0dF2umWv9mRZ0w/Xe0nsCuGuRelS7WrV/tUek7ViUr7n1F/CSCmdNjrArrFyToSJyuQ9xxH2PJx
mIdLVqqPhQCrJr4sKQ86NorlP9EhlxhWGdaZOPtq+5x7LtLEvmNjzZ5bui9jSZ8lG6692fSgUib4
J5SPWlfv25EdPow655r5bxxASriBlVmydmNufUbJeiCn7ykeD4v6bCIrrhkhSNtXXYofekDtjgYj
NaXpnMLuA6dZslulELs5RUuga3ISNKr+aBpxetcEAqE2pqavtnov7Phem4T3CISj9T81zn1V1/ZS
i5qx3F43+Q8C4siJZVLX1UuRwOQihBLRnzKQvlHY3WtpE6UnWdNBzBOzAPiqOaJSd6OdRG6bmbk7
yu0UJoP4ijszDmBCUS2sydmKEJAIbSI7VKG6r66RFAzFTig2820ecwezNr9I3O+RflunJ9rPLjva
FrMTbepVKJKqL90QnkkQwuboHe1Ujpm+xSSM28W/qfSoEVJEE8qojK3ND0Q0QcIpCBtyhRmzZdCI
CWzrx8KSjq0iza4lab6OL4fKRrU9a7iPeuop1W7VPnUL/ksNi4HVoH52Cy1+iZqiqeBK4CytP4IO
F+Jac02MjLamvXRJ82oYyj3m3owH1UfMLg6Zol8njDeBCVaqWAsIi0x3yuBdasAVaO8iwaMySaZ9
15enaR4FrFYE24XBcGKFbSvzMhmYc02rjNxI6oXTtULxk5jnbdrQJKOarR4Ez7mvulup2q7FKSIt
zUXrP+yMkHOMRtpprElw0r3FRoeqa823Lp3Mutyn8chs3JiC7/+Ps/NYjhtZ1vATIQIehW0D7dmO
TSNyg6CF9x5Pfz/obnR4RDHirGZijNAwVZX5u0zXsncyulXEFBQbW5bGSOpROmmCQFuSArJjpFE4
O1SRlrJhCIXGaTH4B3xKIVXnmN6P5k6qVqq9y421P1w7sdeZZoo9gNXWFM2Fz9pfNQzsgM7SJ7D6
SAKP1NCAKUizlGU0aOD+inWPVZ1jPiOkKZye66Haga/QjeaNk1Z3BVMzfLqbE/S2ZO314NY0ljVR
E7Vrh+BMEL0hJ0tLZ5FMGzoAG4MUllYhli2OBm2J/GGVE2Dbjpar+dxusfVLsW3HYNWiQGhVGsvy
IeiXZdtuykTblnqjw71RMkVoDhE9s/8+lLc5cGor3iz2bYrfpntJGpvAGu2pqN4BzrwqOzZ+eFTy
TaL2N5P9oQvA7pQOpVJ3o1GvRpPnUEhbEbxqOkNbJBf7GWlRu0SpC8fO5BfZXjPy0a0K5C925b1U
WckAnchDRIIab1B0V8rNl9BSJiofBgPW7WOjyBs1Cq6jFzteKZh2pzuGF6KEyCV0uF09ruvKIu5z
yFv7vasKednKo3AlxQ+XiuF9KDl6VBa11tYMlCwaZMORzLyF1NBy/gX0QVBwkk+pjKSzZiKY5dt7
JNiaCwPI6qjbdBVH0aYt7X0wDDB5DL9BxdRDyOeDDzZWGIMT1PkKqC3PdSRnHfCN6LJoHw0luFRw
LjG1lcAjbZwdJMg4rVM2E0rEoc2fesVehSI+Ic89xmF08WaDogbu1FLeT/hWUlQ3pmnKS7nN2pVZ
zAqx42DsZT0StxPSzrw37VU2i3bRuTt9QEy+F2zNbjGJdGMj9TcoqHS6kwhvUo5KQbs2LPkSeslL
K0q2Rl6a3Us3PevlRqXv1JCTVShtAsoTPHqS65u3tXocLJtap3CZbO2pxkJt+ImfdUH0n2fexCgQ
KgrlzKJKN19iqaSDkUx3SB+zIr5XxGieRmhusISE1nxWbyux5ibdySrOZvAgVaDUOznL5wWXheRO
puZrYfKhab/QtKzaGDuajII40MrPAil/7HTiV+j7ay2ErChB4WJZt52xEVvGBjF56bMmE6YeqHHs
KxKOqjt12XvsvQYdcCdLWIwfiAx6Kuw0wo/fgFKMsrKszNXUrmrcEfK509eWd/GUo+Y1wTnGuamh
Qrwaw/QeFl2/i+oHkaybxPww0pAxK93aQC7GLL8VSvlcO5k9cwO6BGLFbQonbu5CU3VM8mGt3klQ
48Zas2lm5R1512hDBhvNr1iGTQLEcM7LwxggeEK9KtQUlj91zaDamAFK7CXxdtbIJAe+rkVPuNRc
1GbwEzLMnrSxEwnz5C8OX2QnSLgqVCAyXXfxHJLslypsr/qyyvrj1G9Db6+KU21Ejs8WE3cPXXUL
6QS13KcQqSs7A3lDdGpjy3UkxVh1MscaDE3Qxc+dFJxiqnG92g/Sc9vbKzbtS6iXK6m/1zWd6NUe
b4LmZrFkXAxqvTRBztDV7LTJxTeFsWmqiQwQyv9l7rXwpsqFP79TAwcREwUyizaPm5uQTixNp4Ov
kNQNTqEBAjVdBK06nkRiziomZZ3KmyR/mUYSPwbdqSbVUZSnxst39pBwH7hg4xfLQjvF/1jPcCA8
pPKZtghg1Xphgck3eDVyLQldwPBpNLGcgnQk085mfrU6uWkRQJAQ5J0Kv0dXQNsbSR+pMFGQom5E
aB9G68BfFeTD5ADYcbjpilHQ321L0Z0HecTd0tVhQagqhHaWQFzrDe1nSSCKWY9gDtqq6z6D0hK3
KAPKRRdk7bkNQPTZ9gd4LT9QRleW8XnYAFXRjdxGpdMV+oOFDAWDR24a5yLT1iE+l12FKxnjipRt
RMo4R4nCux0FC3ZCRDmoXuDOiU6/ioLc33F6jKdOQryxURo54wAEHanCZq36h4FJToWli0WpRqdM
WiYIRNqcgDlNo120JJgFWeB6TKqN2klIWgcwQAqxSyv5V79L3HHQxE0zjC+DBG6oGXLlChX1cG7Z
t6XC6DR7uAVxjavHau6Ua9X/zG1S5kPlrFGI6kUfO7ltndUaVjk5qd4dKvVkGUfPJQNHhse24tAs
yqsnLhoB1ugJW5lJAuJhiN88mq+qfAz6J4XNLRB3jfk4GKC6yr0MaBjNiqDHSIcs1riOy2dztHu8
A15QljfWCMnkGYmyscJAffFwq6YQp/4EJ5d7nmtTXMndSpubuxbi3JtKGyTV2vZVrL80U7ns1RJD
s3c3hN1G8yw3jQflThbvXis5HAtGGYYPSKSYy2AiyKi0wkIR3EuvlezjQIle6jr98KcAlOyxmOpt
GXkPEvCC3N6FA5BsYCK4qY0k3gTWoLJ8UPXmspvy+S3Yh4RhKRgB/Bvd3CTy2xgwZFBo6Iq1tzQU
B8CLdhIydDK1CbYcpG/s40bOhmmts+xTy0wIxoZIokFp9/IQKIQFv+X9o9niEwKT13Wb8y5e12O6
MUHx/PYlJyW9De5wYiF3R4XY8bjZHvr7tkcaqssZ3UrkGiAq6gQ7ZOnhpqGMBkEHm+rnu4mqVVZe
oGUTOnlbPNWWfOtn9nNapBTQ4JfmmEpoC+ZwB0SP6zStHhqT8g7ALTK7A4HEkbRCN+43w9rCEIWC
WYcQEW5V0e1U0SxTZ0TGIpCgNyC0Uw3Vi2Ei/y4iw/sF8MsGVn6YavHa8WbRcSgB0lHC9uIzQcbA
JNKt1B4FY2mcmv7CHctHch1Rs2i+k/agnKQlt9i6lJZ9kmYuzY1Lyl+VeFo2XbNtZUQgk9gz5XSB
rXhQELVUwkmacB16I3OMgWekx9HnjZXKobBugCAPVQfwLcyz4ucb5NOp31e/BubIZm2Ofwi1GgnP
VsPfZ7AfNMvjtCaeaVtXLCyDaMPis/cA8vLB/tXGFdRzQNct4XBOTR1cRi9WmBMGMk6PyNrLbZ3Y
YjPZJfBroN9kEWgftZDs+rldHrQWpZlQKsTG8s5TKYaj2o0ig67O5yus5Y66FCdKbaBND2zYQt27
mL0JgGQZR8kSVysuHcU75mN1Y1LRayJY1QKwWDhsY/vYpl6BAPPrxzJGnNIPm1zXTgwFhLq7h4cc
8Vis+/5DLa19GtlLXfCG4b+43h3obpX2G78rtyE/S6nR8Hf3udKvjOiZjX8z5uk+tK2NV69pjoP2
YNx7aHaKgtneqFbqXHE8sN3J6hxk2LvAe/Iqdkc+FMQ1QTjdFL6xamC39WEAihX3BRFxec9UGvNs
IvXGbg31LDvl9KGj1Gq8dltmzzazmIh/mCunHm1c9m63j5J+ba13dGBB+OLLECno2Fo3lF56crp1
0+ZWQTQqRkfEo9sXHSayCPU4nBsQf6yftejJ68+Up3kDhlWwihFdSNZKbqSrmlcbO9BWFfHxzjhz
Mdrgb+nS15pAAT/mm0567Mt4bZJka4d7dXgoMCOpHXPddNkRYT3THKaSVE7SSYCR86Lv2dgjAlva
N9vog42uetvYsJ4D5tt2ZbIeLJ2x4hjeMow3KYI8NTZRmSFMMJV9SB2kY970av9Qd9e+D9fFiPXP
LHYaFgJMgUsCFWcffKvzpKQOshPZlaUv6JE77PM5aBltkm8Muxi1hwFKlwbXynyVwqtsuviLkK89
jeqrWrxZ8PJKSapr+5RnEx7QqH8bhxxvfZE9KXl0LkJCbGutOSuDdR9MMvkF6eQU9riXkn1hEzFX
M91ObBVQsYiucn4OfsDPtLAgVrwnDC2yH7wjSuI83oMds7bYPXMrXvs58vMYKvPQFufAu9LMBDmk
8D71Z9vkqmyjZWNEbwbAaX8dpXvq/bD0zp0BdTUQACD7PWJrr6HfAJKn/981MTpwo+8vMpLUCaWt
PXabhuZEiDBZqCI7quXoTka6GwNDvWVeFppYrcEzGTbDUrQocBXFZ+9OlHVhjG+qsF4z9cVKzpNo
naSSELioNZKs1PaPwhheULDnsb3sPETk3iCDKudzdZR76b1SgebTArt+1LR8F9nMhM/pDlQ2QzHS
6xK7oWVQWSM9ceFbG1mslIohiyHq0uzIvJxVo1aOxWomG18X2j5OIZcb4e2GWLvqUbCKDc317QEj
xrqI1oqEshRpe6u7arXOoqMkvFvMEE341vfWxR9/Gf47Vl+ofLpQ05BcNbhVjEskaecanL2yiqM0
yI6pi1VuyuatNcQooQJLW9HEEeCU9iusiM9hj+uqJ6EtFZH+YnkxabNdyTDQpP//cl1KEJUqMe2J
KCWIsxIrcNvynoxhNQVojjBMDtmjEC8o/ybtrYAs0JA8dO4gUcOwoRQPwpzu6Jm2JqdOpsCN2L58
7DBBSc3rMMVHK9mPJUyHn7thlmCtsBANjZt4GNeB8I8SWoNyiA5GVOxU38AjMxirtlBVF//PMjFK
UCd5V3qgBmERPFSxvCS/l0eA7yREMZzXqybtj37tOT70Sj6N6PKnyNWE5SZ5j4auLpWXYrLNAGiF
iFfpsbYqp7XZUTdMcAC43qqI23qmAZi41dzEB6Q9af0TG2+rPIpxq3u8NAebJcX+7RQQ34Jq/ZYC
u/CvfB+6fUHPLeqtTcvsibsiM2FjrpO5GvKbhkpCKQEN9GbdC+/K+spk4vSkjxyRvDbETqW3rJKk
QJhoF0ilokJyFU00TujXPGAlS3dJ3ZNFB8gbRW5F5+6HbglfU/b9zirMW4ZvFW5t5Je6vo7BWtNc
PdT2BQixot03ZU4J7dMILPPE0xZliSUtX8mwrpoYnGROX6Jb0bJTNLQYxx+xtG1tOVv7SqyuJ2V6
G8zbntqsmM629J4Oj9DhtOizI5ShOATzGmJyvDxaQdcmo4FuU+xKlA+i3siB8trVBSLjdDcAxKjZ
TnTvvjYhPw/fLDUBC5c4+2xywR6aPDwMhIAzkE68BhPNmqdNex0Gf6KWaIcTfhdQlHE5cpCPJ4mF
3ckGVgRlEbbDLyxDjf0eap+KuZnq+pwaJ5hMaOIRv7FUHoMqczUc+ZFRHZLpXOnJmpmvywruSEsv
VfZkRQ9jxTmI11zskx4te4VcXDtWZFPFlQCknPmKVW5hnQrdZFYhws8aFK2o0OrJOlTSp0ZkboJv
2KywwcwipTYs8OaLJQ6igFy6utkwZ8hJw2AJxTsyMVHFcbtC/KyawvG7zs2no25m/Mcwch6ESMjZ
KpVAiwhRsSRmyWYsblL1RqW+kdfNtCMzFmB/MZGDZA0YWqeHmfjyl3mxxaEbgkoaWwAjXV833als
nRSYy7/q/rLMKLJRZ+sf5TwbC2BExPcS6g50EiiVghvE5ItYexX0z7AJ6KukDuK1wqErHdsAKQrj
b2PEeDZNuarxjmAHwhOMpmRwvKKsKL3UCets1Y/9TVFDbhzCdl+PT6PuRqbhqPG+iS71cDARjKrh
qZAlPs0gfipSfWsJwdN7s4tzJWU704LlrWxUmVgjpVfKji1tOXAfRm1wpGWdBO7UiF1u24wFxLhF
i5s38NqD8SDrn0aaoesyd6E/3Ufli620Kb4VrA5lr7i4U91RbZA/xGspQiAr9v58R+0rbTpvHr0U
6DTWv1b3lllT3MtdexNCx7QWwdHVXup8bGLSMqj8Oz+av4rwYtjhruRJq56ygnVxtKrdNtpByKNB
IiolbOTXTPuLN3JTHzEbU9zdCT//hVEDAQCEwIoxbMtI3XoxQcmdgahknDJ37F4NQwMuaoEH/GJN
LhZ4akXn37cklVuOao9bRR5Ht+x1IjmzmzxKSGYJqMKyrgFdMTt/WHmiYdZaSdtbDu16YkKYFle4
O0Ge2qG+D6uc1V77MhPuDDJW9EZVz76kmPdzbp/smvT3rt8Z7dZWAA58GyxBt9FtigGZKBYoLCnS
+FhOJ6SdsfIrrnJnqkkqQA9fwj0/WRztg38tIYEMjBN2tfKi6kVvzpWJWWLED9YP6UdWY3Yea48a
tUXZr5QPFiOHq7Sl/Oqbt0BTb6pS2Yk5C6JIzwXZRWYuwk3eXSqAYzi1SYkXPiCYgDi2FI5FLDOD
YaxK853hRuQcRcPW6z98LMp2QAMXeBe7o0zKxFicsgqRGv76js6T+bMG3r5eOXlz91hAhWjyU6IY
v4g+kvJ2mybRk+bjx83S8dZilsAV1HRD6dnoYF7duU8QPim4GpY1a61qbwVxPcj2w+BtbLZqKC1l
dSmsdgu7si4IeiqS9BqQl0XdNCFVI1uQEp3JDKj7Rv3Zj09p6vrIs1GFhiPqhvEckmq+oM4mPwDp
byBZ53SaHK33nKheBnX9pjbFmrXkdnWwb+mctFhyDNhHK4G6Lr21CjIUDFd9pDAzrwLU1a29cXKs
NKHEJh1LSrvPdP7gwhVjy9aaeYNgp/Suvc5QRlGui7m8AHUri2csv22/EiFuNuZTmWDk3CvWg1Jd
ISISOSw1eUa5dZLR8EX0F0pMmLOJ/9irhoFSAssb/sUgTNwpyzjHp/po9dLsibyA7uTRXVmuMN7i
xT+HkKEj3ds9elHyA2TuevBVfGOADCs/vRPt0htvFTJZpC3LEktrYa8q6blvENZEq9ZwhuoZ3bfP
fF/5tvZ2QX83KtvO28S+5A7h2YtuErSntjuo16Rcjf17li7t7CWElTefQwNy6qGBRQ2fAvaK/kFO
lhZDqPqDCsApZcTTZPSzU01/n56HFMRcKLPIM7zxLQqbU8ymYXcX03Cz4ah2D5l+FZ15knzjueDs
TMSRGtiVuyPUZC2392Wwa+1HjWK5AAdPOi9f1rbpnUTbO2rNSwvxeLQqJjCaFUb+6X1rneySsMMa
lX2eWPpem021ZSmI/IQWdyoyzlOlphKtj7aBtGeK2KKmFIwx1U5NhRpLy8dNKwmYqLzeeVbOttCO
6rpDgOWU2K6U9LGU35JoXJd4ScaCKb3VNBGA04X8R8Z+1LytElXbqig3iYRbKpHWCiYAQSJMehPM
82CGZTC9B8IRXnSS88YGYjZ3hSLTeSiop0E1tzakfw2sV/RPQcwg+0ylgDHhNpS1ZlvXLqeKRw68
rwwKohE7Xpk+kzt3E8g00Tme4Ci4dFbG9juuBRk5Q7puzJOmnlRtK4CEYCBl6yahVa/HgzCUhVGW
1U63As+NAuMX3ASBI9DcVUCEFMRiwBvvFP3NV8UmwuMVTzDaMQp8WI6g01ji2sJU8WQRkCVHr6lA
9RpAzYyqvga+LXSKWjHtKi0+pFp9DXUkv1JyL/nh3kObYUj+0ahDbSEKTGhNtLFFsFEnDBEkrA35
6BK10UEAZheyfxZa9VBE+Bn6ZS7deC2R0WNqOMVsP4phiS8tn2rH5qrNTmUzZqMrSxN1t6lp3Gdz
C7oNNZ8vPLrFQB0wC4R1umhL+ZdUek9SBC0MM2WapB0ExrvJYV0lSwVhvl1vh3BlhpQrwfjpR9E+
s1GwY1SggjJyQLpxVnZm69ZulxYytkDJlp55Cfzw0KDNMWRQirk+T3DgZqa9UypCne5Uixg5Cy1Q
DLALs9aUboQnnhnmBu7CWnrw1cq1YQaaJECwcfH5Rci6I6N0pwluNxvfSxsZiAQlQ+hLN2KIEumN
BWpYITBtQyRFqAIXGnxgmmTLWi9vvTw7mUlwZvzzdkjFuWgPUU+oUtt+IKSJpI2QTn5suERu/FK8
YO+lpuzEAeYEqnxoSHsBhnWIPTRO0YCg+N9xVMo38ff6l8C72M+m1LJ77DYL2XmdHjE8L+bIxEu/
wDP4Q2TiN3HUX2cEF3HUGbJqoODTV4F0VzS3jffwww3MqYV/SdP6Oii41AN5TDRV2ctyX8wCUbU6
jGoQIUU0YIeUsSif2rjHGmtUBhV9AOf60foCWkmfAtQHP/yObzJUtS9Rx3GjZlVno86ZhuMcn5vg
Z4cCXE0u+i58SuqyTBzmpcN5etIhAm+Qf7i09d0jmH/SHxnFVaOZk2lxMgw6wbpkd5m+J2PIG5Zg
eailrzHjOeFusNembbLvtG2vbM32ZWgIOqj5wKRy3dh4FXGDhM2vMlGXkWS/c4rVwYb1CzCX8TTN
RQn2oNcX1RgddaRSs7mp8jYYHzO24fpFK5VNiP5DtjGZR775EvT3nKGYn7BkOgKHmVcMjJ5oN5Eh
7RK9Rl5P8vvUUtFinOfD1vDipwvTv2MiiVWRcFaysl/kDltltinbaqPEzS4LJLRIOkNaqQrfE/oD
tdyp/LMhwXmnweL++5X+fnV/+7S+ZD93RZzkaSZPDGIMbk5uuvPO+TpcvLoP9SZuFvIaaYm8eJQc
rHVoZRe7fnFtXbEAnHb89afvvOFBOshooZf//kXK39808ON/vunM7D2j1ZX0MF7Yj7EQmh9psVLZ
nWa60AHSoSL+97X+vmYJJP3PS1leULSZxKXyKFC2IquwepKOMcwQ+b+v8PfoVs38svU0UpX5Vhjy
hD71pXQ0UUIXB1SXP0R3z0mF//32NGO+7B+rQkde4ivgQocReUgyvSb1T1vO3/dM7WtcsmfXuZnU
eXIw1EV+5GSnwMLq23Jefo53Oie64XqP/g/jVb55TMaXjUXKie8KR+4jpnZ4qO6kWyDYOZgw/+EC
qvnd3jU/wj8eVSAktZYsX7vx1W5D8pmMckgqfzG44FdlqYvC1gC9/SWA8EytopVGixxGPb43jW6P
UFA4saSh5t+1kKAdDc2mZIzCa1Q/hnR8KTm5xrkMzraSbCz8A61Plv8Id9kTiysb6hHx9Ll/k4v7
xNgPn8Y4X8AiBm7apNltpD1IZG8WSzRS/kkOyEKbRSdHtRfY5h47VJ+ZucNFrbdLRLQX5pgvrStc
xxTcj8ZKJnQlJoT2IFEmt65FY4GugY1q5z81Cj4DRGZYXpeTjpN/lfUQKWtiL29nky7o/2dvoaDC
0OowL0g+aG8EGxbnvn3ROO2piNhy0nifQCNOxQkmfyhIj5B2yHwrMSx6ovG6hUfCWAaqBlbZP1iP
iAIM7UajOKILabsNhBg2yrrfmqRRtfFxzn5LtbuBiGbEiep7XbC1gqx4iFSYZjehwulfDR2Ve9Cu
wnQ6YnylbgkCdSHLJtunf04qH6eZ/pCo+jmMDn6O0so+pYhaibmIAB7rZTNua1VHHXwV6rH1PhiR
1AwnbSiXRvk6ZXuMaugfHiqcfSbjYgq2feK58Fop4KPqNWajVsprpYctee7iqhbduWqzVzW2XJtO
WqGQTDOQA9IPSRwZ97FhO/SnYbUcyJ8AwqAvWIjoVfUyYj2KVQBzzwT1wt+k3kstHzPaM8CgQhck
IhOoppKRg1huEyecZdqRymiC89EQdGf8qrhfo1lG7DlFpOMUtB4ao/e0xxGLCT7AqL6vxl2b7VV0
KxUKepSZZUSYQBhxKhvtpyAK0JMx0eq9w6BzcwJjYvwizhhrOLf6IU0vZAsp/tY2CV4KlzQgvbUv
a9yNMX5L/6lWw18iCB7ibJPJjl3cx82lyFRX6fxbiW4i7TqM9AyYy4QTtPiVai1YD3m8QFJfIKxt
0/z673319/iS/975MAn953LmE+mEPRYIhcn4wfxEHqjUvYQ13RMa2A55tAmPHNAGTIlykfRTqpAl
QB4p6oo+qBZIpwYNP2sMkpZ4h760PiUd1XzazBaflwLgVAasoDvsCPEPLsjZid3YB8jkcezELbJY
s3JQB5cWNTLLI94qdQ0JeOilXZMcJLHr0p1tKoh27hJ43ATJVVJfinEzRvW5A2ZMbAigom3WCXTA
wgiCixHab7lnOLl4r729h4hMxjSSNleYhmXRDJd46F81r9vow+hopDIMCSHUqn/Up+ch22rNwZqm
/+3kMr4UXIOo+kwnCuSAKGpCQng0n9Q7pPrTi/FDdPM3dblmfKk94lJShBZxCf9leMve4k/9s75I
tzRajbIWb81B+elKc+3w31+LZnzZ/Hn3lqohgD/0nwyNY/eH4URWfavqJJY71S74aH/IMf7uRJ7P
0z+OmUiSTVl4cnyQMjZra2lr0g8vRPnuj55v7o8/Oug9dUysKT4EElK83CcyrjZafIR1QipiLUMi
h4RkZOlkLHtAfFdqLCY9mnV7bOpcX+dJk++UbPJ+qNT+Xj3p2pdbbcnVTZjJpd54MasllDhF2bjR
ZuXENf57mYu/37P+O5/+j3vOZBv9fiINNxB1+MWIYqyI6EOcTGCw4UcLUev4xJMVeqNDhoqmiG+k
8M0jn17yJgR9g5t2xwmtuPQRlzARYbz1a+i/SlqJbBfEbLMK/ECBC6EG900710htV0M+Hc5+jzJb
e5DAdOIkLca1uA2SN0W5BlHngpw6HKqVcqgJjNNq4PI4fGqzY46In0QVO+HMUJ4rJqW2w8qWHorg
TYnlSzVB/kap2wWoNBXyuO0I0kZqmWb4UOqXjpnrTXpEcjMUjMIYnouQ8HqmYrQQaKO9k2zUXvQ8
N332Nkz3agVxF6THasDGBBYAVx5BW4ZJYTn/fgXf1OO69qWElRsgGcOsIZmadSARcYgr+5ek+/e6
j5Vp56UkDhOH0P3Qkfy9FNTV+Z//+cazrB8R18j7xi/Mq1XF9QmmEkNJmuc2OfxZRohMYrnI72IC
9IRlnH+40W8qRHWOCf/jyrI0yewRo7aX6gqWd/KyVTyaV6mlbslQDWbW4GOlPBlyA0b6kZbyspNq
9L49sEoLCp4DrtpyKH74+NXvftCXqrgP0rrzg1LbB30t4dJNGk9j2kAmPYW5TNpXCCv83qso+fXO
ggI0VRkdjMFmoDcJ4S+WPrxVcTILq5Jia5LIT35qVmf7pscyWcZqdRksKhc19+q73jYj1NG9gr5i
XnTERISINZOJ7J9W1N4Pu9jvz+a/t2L9983+8ZRbRY0imWTag9mapDVaIHL5Kid0Exud03oW9Cwk
nlw8S2ifDZHT2pDxNJ58LZzZOlQ9dfiRtem1SMa1jmA9RRoZMItUMFHSR3VcVe2mryDz8Cn3VQF1
Q7SnFS5T39z9+0sR86f/t3v4cnANuu3JamznRIP1kJgorhz5xXshjzyCJCIkR2h4Q8XG0IAVXUSz
BUr+D+NaXMLupb+X6CFge1/7I8uKOKf1tJcQs3H7OA+4IYbSEKP0alaEsmys6AU0m/hhdWE/Np9x
coP9gO/wI8mPJrAbXdJjxZAX2ss3ak4JPc5Iy4zgTKqX8a4mYgLvO9MK13gMmowIvUX5jOW9khfp
mRRToS/j+kKMzRT4KEj3kC3ZD5Mmfk/4+ttzmnf1P961OiplPhH7dUOc/0rbxDsIrBs0t4uAOePS
4k4wJE53zB3Tdp1gZSOXXUhMqStWJgO7TFCG2PUWVKQbENj5/3JTB3usS5COo4PhvWhL7I/rxMGH
esLwckzWFMk35GIjo15DG2+Tdbtp98FSrDDd/a9f8JdzzxS+V5k5d8W8bYdwhrW6li+YlkkGZy58
7xKwtTS3PObFsNBdUm2dj6d7341X9LZ78gDKH0oNZd4H/vZ4vxQE4dTGA7u+ymg/+GkXn5EzPyJz
AVDiEAGxCFfB/b8/eWX+M/92rS/1dsX2EMfztbyDdM22DLA4j29EsTvZ8n9EUNUvB43dIBmq1NG6
8WzsBGV8FCq6zWyI1R/e3Df76e8ZCX98jo3clWKIe+tGkWaTbMtMpDLKSdKXVnZS/jgc6Jvd4fdY
pj8uk2l2RTD/BKQGL170rauP9/QHCFSsVW8y36LeC6Aa+6ci6ZsT8/fn8cf12rzvSi/BHtG1DBsg
w1QqdykQPfGDxOz0bqEymyb74UP4puj7Pd/kj4tpcPB6ksCtcnCsJ/lFIxHA/OnRfVPtKV/2VV83
izHWNcYq+dalKzFvEqP57w/4O6Dzd1X9xw+3rFTkZtCCXVc52VZxhfYiDmyzcXDaEIg+mJTNsoWx
ukCHdVIGNAGhQRwZYx6CZWoE1JxM/iUOXSNdoi0bEI/c9hfDJLcoyVXiY0Zks0w1IkRflsK9Wavy
NhGBvG/JFnGHBqNTh+efWLJMPOkqaZ7MZPaQI4aTbd2IVCEJ1vMIS0tk+70ljthJigGTR6LnJFwQ
WvjvJ/HdKviyfcGTVxNKVCaC1IQlkcLOHuKQN7FQjR/2/W8aO/33JvLHsw4rw8SCxSUCLQ7XFVpK
ctsDY9lZSBMNxZKX/WDVB7UrvFMYVO0uSfEgEsEbYX4rJjdiY/vhrP7ue/2ybwVjijDBMgfeW0nn
He4EkrcxLH+ojr97mF/2LMnUzEge/PFGKg/Mu1CHlbDJ9vlpkMrfN135Sy1cd56eDxqjG8KkglMg
rbc+dKq8/J8+hP+j7syW40ayBPsrbfmObAfcAQfauuohGMHgFiIpUhLJFxhJUdh3x/r1cyIra0aK
zCB75m3M0tJMoojdt+v3niMO57smKfKGrOUrz4fxo0Tw1AGwdbrxJR/SDz62YxpBcTCHpRg4XpxF
cJKZUEafktNfVMNFWihmdPGlHyzXi5z1Cib92lGkC71/b0d6ErF/Xz99gQ3sn6YJnYnaxC998Vil
H8SR98/mb4ZBcdBD+Zq98bbhuJF9kZV7yCE58zY1sPHGWz6Y9x+79v3f/3TtXmL6pqz2126ROeCf
Jln5wQB47MgHTb+FFKLbgiPvKXYmuxvFB66vI81AHMxEeuyuRWjZHDhfA4Ce7TV53zAN33+ZR9qw
OGjDbTdGkeVwdFfHK2QkoQO2f/v+sY+90IMGTMrUFKX7Kw+owBXUce2ZAeVnX52Q0vr+Kf7+4cjg
oBXHRRgtQ06ikXIow5ds6nuAMF6JHb5//L8f/2Vw0I6TclwigMTVziNxPxJLuLK1ds7VAOwQU6HP
h0rfG+TkOlQOVNb3z/r3k0/yQ379SuOcNLhFldWuT/qXKpMuEXFZbLMc2EWV9VSgQDh+/1RHOhEZ
HLRmr+8r6qCWdEdVVPZJfFkKCsVPrNvpi1x9tJV27C0dtOw6SfwaJ2y6M7Jikl42CUTfxn9JNZm5
NSyDj3zIf//FyeCgeedTEtgy7IDiUmJA1VOefNXTpTVTItg9DHH9QRzl79u6DA7aelNYuVJk3+4G
4SdfGl78ZRhU4dn7r+Tvm6QMDhp8HKVRENVtulPR6ZDcp8O1qD9okccOfdDa2dc3VqjydGdBTC30
BL1407QfjKjH2spBcx81Mzp74KkUX2HWl9S3wZ2zATyeLGBzP+pnj5zFP2jxrkwHkmX3z57trWHb
fmfvI8WdEa4mkCdv77+CY63CP2j3s2+bYc45SwpxrF2nA4IKWBYr6hJ76yKkkKP5oAc7dj8HbT1L
TIYkmjORZk2dAgFLapn9bgOBv0WY8cENHXnx/kErD3AAh1kFZXMOvg35Y553wEhe339Yx469//uf
xlRTuEE4JUUBSOJmoPYYSnlskg8ez5EW/Ufw+qeDUw7XSYck/53agczvKfcj0nwjmo2qPugBjzRm
/6AxK9MPw1Byht58hQpHteQHl37suRy0h7ms/ToeLQpIlgnO8WtH/az5oAc68tXog1ZQWu2Ykn2U
7VJnDQ9EQOgArbcv21g38AY/0h0feTb6oBmovJ5Lf78tUsGvs5xrmZ+//80cGRH0wVdPmp1qvaTP
qLks+FwI1WlF9J1kWrd0vr5/jiNLJakPPnppE/Pw0yTbjVEKVt0rh/natsqePGi6IzsmnrdEe6R1
UKUbshLHTbCU8owZy0tmfOvMjobxg77x2IM8aCOBG8Z96dX5rpuuLXWF7+mDj+zIFoLU+zP+1EC6
eM79Ji/yXQ1SI2ArlCoJQAKr/jV86KgnRtL2UfrQsZs4aCn1YvexXzT5LiUBv9FfTfdBD3Lsa3B+
vYeejbMl9oJs5y/WVoHLaQn7JwgP9Edj6v67+uvaQv6R+vbTU+pz1Vp1yRl6C3uCgUNzE1o/TAt5
Vqbr97+3Y3dx2N6jhAi/Sz5SSil6r+6ykFQBshyq5SNF/ZEX8Ecs+Ke7yLxq9uwpZgfcKb7mnSGb
2np8/+KPPCDvoKXHqbSCdsny3fI63Nsv9Y/wgdLg94997LIPGruRZsipd893ZvZceHjOt1ZZH8Qg
jl33QRs34HL+lQTWkwSGHvOrdxrfvn/Zxw590GYnQUpmk0a0LPQe7A+S/OkoqD1L6qG/gwQd5sH/
4xPaP7mfXqyuC6+PDE+ISiTkZT3wjPfv4cjw6R002bLBSwcRkC/GkEhzWZ6Km6C8rJ8/GoeOHf+g
5QZ955Z+xDeP39S+Z99/Lxxvqb5ekcHx/i0c25v3DiatQ10lsdjn+fXuqvjUPdc31mcGDPkkT6JH
/+wk3JAu/f65jtyOe3Aq5XWVkbWd7Ro8sqRHPURf3H3u0oo6g/fPcGxm6R70Ep0YqVxHZrgrX6n1
Jtkt91f5N+dV34YPzJPfP8uRFnfoBw+aSguUCvlOx8QeCYZWbfvBDRw79GFHUYuRnHeuXxCrLTRK
0zT84KqPTJjUQT8hCjm31P/wMS1kd5QWlf1yqCdIkWOzfv/BHDvFQXdRCQ0eYhmy3QDNizp5kB4e
geGPFifHDn/QZRR9OePTZTAuCnZZLudkO8YfRCKO9EbqoIsohDQoJTn0eAuyG6FOu56ei7v3H8ux
WYSSv3ZAU5O4lj+S6IGzcbofbsi42Nugr81Tdz08dS8fnGb/kf/NMKycX0+TNwn4i4ybwO+GO2be
uyNWYMzsbcKeCtJm+cFXeqQhq4OGPCVhECakTe7ILYDB5Rpgg9sxXCWv9Uej2rGWfFj6sJdXK2h3
DJkxeluEK1T80P9tdHvKlj6Mf/+jXagjbe6w/qHpiw7tMo+tMRCmrLOenvD9N3Lkgz2sfkiFPS1h
QxR8sEC5oVW2HitAWe8f/NhlH7RnOVr9ElABfWUgvwmGhdD+/MeR//N1+q/orbr51yfT/fO/+fNr
BVYtiWJz8Md/3lcF//33/nf+97/59Tf+uUte26qrfpjDf/XLL3HgP0+8fjbPv/yB6tnEzLf9Wzt/
fuv63PxxAi5x/y//pz/8j7c/jnI/12//+O216kvK0z6/RUlV/vbnj86//+M36pF/err74//5w0/P
Bb93j+CMCtOkM89//bW358784zfP+93zA8/xPWELrZz9Xuz4tv+J6/yuXKFtHTge9TIyoFmUVWvi
f/ymnN91EHieJh2dMKfaX0VX9fsfSfd32wmEH5BFqDySfn77993/8oL+zwv7D1JEbqqkNB0X80vL
5+hS+1IF0lZgyQjGHQwfQxjJMnfhXTh1252OCkJlbAf2Hj3vbscm7j+Imv/67f3rfL4ruDPPhm9x
OK91vC4oAyinmyJrCKwgGFvWvhWFH+17H/QCf57It/1ASOCT+nD3wkkbv7J8x2eHcQLSlDZ9l28b
lSC0iyAtEkiySCr2oB5W4Im80L7Is0DW5L6zEfVBg/u1NXMtyvbYFeXxKt/lUR9EB5RKfEe5qDbR
F2dnfmNH917q45mcFzr2nz6/P1/wzy/01x72j3P5vEhNYa2mOOowRDCBu2iAnQWbfposuvNG3BgX
IK4ZguKbbdr4soyX5MZyho9Wiwfr+n+dmi9WcIcSapc6GG1TEWeu7Q0BzDR7vKJ6NL5ljGx33lgx
lsDMZZfEtz1w7+HQXcc8521OCed9N7kkCYraC+HEV8WX9x/IQRrHn5flCwqmpLSFc7gbbtdlOljK
DTZu1dSnfhbrs1LOVI/ODggSEC/UHSE1ki2wDAu6N6wEq7xEluWtZxXiUnr/ev7S4pTtQ0JQPCc/
4Fs4GNpLXLCja/b1+8vMNDbNGo8MzLQlm3QsxvG8iqIl/+Ccf2l1+3PS1hFv0eCFf/BmTFHMnrNg
qKomRMN5TuGPV0Kyev/O/vLpeb4Uet/VCe1ovsFfZxPAhDvfSjBx67hu5afeHkwMzizrS8pgreJ1
soosOB+cUtdnVVYg0nz//MyZD3ozOpUAYgOfX6CklodJFalF3XiLRvS0noQn8etlsLtXUjvCwdfQ
9c+D44unaWH7v8Hm8UVlwm6vgjloEEh0dfVMSmT+lkf7Ao88LlzkRiLpl1OMXDb8pqQDORR6hDOo
gbFi57p0vPx6TGFgQPZU830eFaL5MvvGu3XA3mPxVJHzQ5XBZK6trugFRbGUXX1JqV2vEelNDZFT
v+xnF1bE3LLE0SanSsaKs64FxuH4lDQ3A3Ej1dpOfQKOO7hKiNGZjdVncOg8dwHY5RjkEWmWJDzi
GSp/47nokkpHyHFbOV0Mbc2qGqjjXeN63nVDHPGrrHQC5m/aV+pOXdEELwUMRVi4OG6Qd560taVJ
P41LhHiVyKiv6DoAievaduBIUr9nqx/kfqv5bmjBTpwtosu7m7ixlx/FXDsVbI8ifm1ENFmnMnaV
wBGWs9/ojwnZvZjsjL2iVbLvMc7GeRqVZvZZhvHylDimsyiM6fFx0ZGQ29yOtXnMVBAYeo2CJdQ0
ifRxXKxJrSsl9jRfR0sygOx9wbID+dFHekaW+Gqsm8ig9KIzXBWNTIJLkcjWoEcJUnLHrACQS7o4
YH4WS3Rq3YFZLbZeOCjrrHYdC2q40887o0eF/a9D7V7HNeVUJG+6FIqHdX6Wa+kxC4RARaVFZyC8
S9kgjkQEAEp/rjpiZ2HlDT/aKojBBtAteheicKtJky6SAyrSWSsfHYneiLv2xvgmdkWFlDRvCzxF
dpiS6hQPsXhZgjZgkTq2VXk310loX7q6s4NdpZ0g0Vtez5SCAKQ89lvP05u2kWty6jfF2PnwUiv6
BjzySUPIYRmxD9ig3uiE2NyQyq03RLAGRS9ZmPGkmUK+OqMMCwI/1RS6VO7IJkufqRCZopVkF1k+
QcmBnblnDjDa48KwAkrlpm4g80H7Ts2NL3MA9DAgEXZTdbWJt4ube+QOdjnG026SqH5Ba8NIaVWa
3Nt6X5ozz9W47gPlZuvGlRHo0STwwOf6XroNmwkTDfhtQ6UZifItpqEpy9e2yZtPgLrY3UrKuD+n
K7W4FxU0wFCaXBkwT0v+nMjOm7dYpdv0dJnArJHUHpPF5NgpSmkPJuTKE2Z+S/nfcxZK6m2ZItjO
A5+rZ67muCztS4P8sKIuJkBasYx6ybGa5t3wlMjS4QMf9Bi9TGWEUd1NpxCDtg0qbDugjX8MtJ3l
G2ZBk7UNpiVOiZXUHk5FVXfUZ0cVlodFjmIigxXayL4fw/RAvXWIMkzKZS2KkZ2oSUeTc0a+M+A+
N0cSmekSrXHam9qDfr/HS5eNRlLUkb5P3mhPpfQmD3myJ2UGrAlSB8Bzb/ATvWryETUWeA1UWXki
/IclSpJPudOT21/XCWKcHG7RsAY/G1IYBJjxex4q53xM2PBg+FL2VbXE7VOcZlJu88VH+uJKY/2w
qiGi+Led8bM0URqYVWe1EQCuyKaMb0zlcJVnzA8obtCNOFsapLLrpIhcL2WvOHIp8Z4TeGQnvDRo
lI7bZHelF1nPXeH514BekaFYiw3WOKsqB7R4EqRm3VYq+erbC8Lw0PH3HVmY1dVdDh6KnNQ4DIGM
Lb6BTmjb6Yy7IzfULkG1vl8QRrhXziL3SgljDeEajgslM3VSU6Imw7rOTztS4KatXw5BfzUo15+2
FmbffhVksBI2XZnn38ohd+Z1MbcDK49o1Nt8ltYb3XIAJj2MLPLmYkd+DzKmxydMlQl82InBVBoJ
OaAsDRoAcaWS5YZu2DaXSQml86ydFoj4JCF08nzRRVxdUBTQumwCOXQ3K73EKtuOlttqSiNLVClO
71gOdqe6XBB8VDK+kjUubig3Zf15kaTF73kJ+rb1AoovSjBb/ZXXNd6u9kcfhoIKyVBu+d8dSIke
HxBoegOhs0x/WG5NdSg0Q9Qounb9S1b3rb8TidKLBZ+qaW2gCUNu6ssJ0zWquGQaoM3UkPwKU1Nw
3A0zIFaxkAre5z1UrITej+zhPISUmfpQJYexTiSOGMrwVqlXcotZmAbn5SKgpBhShq4q5htAFLoq
EZhx426+1rquxeUcNm7yzVh5W101itSAT9WSxbAJ88Bq1yO5IQvsAAT1pXNNtc2416LTT1LklthF
hhtejgEmr9akAxoVGcOXM4VqQUyEEwUIPM0o1T6llKa3HxgpzIAJIdDeJTG9mmyNXORmumjHJO4f
pOu4lNhngzREVCbH32aZXZwDHm2Rs4yNmV9n3eny2vYiUtlNbZEsr3RTjeT296UAhmbXSX9dp7kI
1yOf7be2Ztw7aUZZQv3XSY4zZ0rHu7ZdovmLid1y2g1ZE1o3pZN0NxqKE8WRjU1FQVVY7s5qwxxh
MOFbbMlxkUR3gWVFwKCXorlqKw9DtzO1FAYuQ52nFxT/Rd1r6IwNfuV8iruHtqZABFajKscbr1Hd
TajR3T/2dhJ+S5SVp2c5pNhuHbKx51I15FG3KWOa/LcKHAagmkxEyakPLo6pYeJ9NvbEc556AMin
IrMjKGG4/67nNsC60i11RPdVBxEB/8ZAYbbbOX+I6xB3jGt39ClhGEJfdNFigAJnTkTNrOeHmKMX
QR19NQSQzGZdB68qSYcvUzaU3qazAv+Glu+8wFqJERhZXYyR2Zu/U/W63AZ1iqrKCmV7lzYxyQxL
sjSf0tDT9WU0pVP+poYq+mwCb4kwf+RUP4/9Xp4gBgYkNqxj6wVkBXO+PtM5sxDu3H4cS+ORP5wU
pr3r3FjsUs+ntNFYio0Au3VaA6DLQMqLnRzDaC6zkAmFiIvbRAx7mIKrWZvHkf4m4MFboBl9DHZa
Zi6qcRW4VFn4om3O3ZmxfTPMGmpFWgQALNuEvoBM6Za8XnIDcH/oSGDSxU9j+euBrm5Ea0o3g2kc
cTCumzDJz7IUZvE6IhKB684hqYC+XsZf86zk7ZLZM95bvUSXRj1q9sP2IxuR0VxQpDP4y0Pae9CI
XYY8WAomJhOLN8QFRSIVX7xEt89VNUtK0Y1jP4B7RhGs4yV+YalWm120MDsbsDiNur0N3Aoe1VCG
GYK3ZvLMN76Hzv+eKfITH4VonP6cuSOojk0bDhET1RSqU7ouOpW6594UBiMiAR2481mSu3H1zNSo
+lSm7IBRMCdhVxYql8EdPDkvvpTYLWxK3+dAUOtblGG4XXxyU+nQcsdtSZFmnh0wRpaReHOd2s8h
R+mQR21y4SArJW067ofxyVqyhGruse+/WEkzFp8CpqsAW50WSn4h0e3F8wRWuLXm7Auu1ElSiiRx
oMhZ5f6Jy/y12niEMOKNtnOP0tjZoEsRNnwtLwTefurCFW7450VN9Z6lJrjOdRu+CZc9MiSbXXA1
8wADmH+T6Fetq0EMiTIszmY3S7MtUBu4dn1RSPQ+iavXS6vkU9R21iODjTLgNcMcTlTMMuQkq5Ph
Sat0oPrH3SOk/S4J5n1ROCSuIpoYTaQqY+rWc92aU+3NXbwuq1T3+BZwuUWNRcZhVO1RyQF4gtvS
kPa0nfOUosZKzgPGnzBnVM5QcdrUowcmWtei0a+C7wSycE0rBxVr2GhygnxigIoWZEcOo9l3N6mC
KxXqIDwpW1ciFauWnnllnTjAnepO38K4z+qzOTA+xDhtm29yjrQ+rcY9UtjNEu2dyIKvqRqTYdlE
fWW/mapkw7sqBcaVCot5euaA7J9JaDSLuDCWpR6J9kl1FtKOP8Um1j9cJ+UOgO/OsAHTwL7p3XpP
a8sSvo9F1d5V79fZnpcapfH5TPrDD7vbW/E6hL+cNmqCZCvV5HwzgZ5GPDZWj6xk3ksAliLRV0tl
Y8jEy1OATQ9kzyp+tEdvl5gY9Hph/IkXkKnOgRQjOkq+fbqHYTOopmbNZJYBhcoY741tgpz+KXBg
Ui6kTSrwrdrCy8HJt7a2reTUARlqbRIWxmIV4Uj+Rigk9jfW5LKIzauIL6ppk0GtQ+LTzzK190Tv
BVjA1pT98DikGZ7fchyWl3JKh2DNpwpzdZ5TKAdN5yz+Hr8Wy+1sBBFA2ZZ9d+aUTpN/L1wvKl9F
7k/5uee2wj2LgQJZZ3HqOYiJI2bXp6ULm/ua/skbTlz+AoyqyYY/USn/V9Hso6HqX8Lb1/VbeWfa
tzeze67/fwhq73dS//PfYeO/BLW/Jm+mfC5+CYPvf+Nf8WxbBIStNSBlpYhb/hTPJrr2O7E/3w18
Tzr4iYgz/RnPduTvZE4SJfFtprSYqggO/RnP9n93PaLsBGmlJhIekEbx7yv7HwS0HXGwaaZ9z/Vc
cJA2wS7XcezDCnjdF3EXMos8q2HWTqArKP9cvlS1TGv427M7XveTW7Zfx5oF6KeiAcaCr9VkMWud
iTBGa688E2lIcXEdY79x+/Z77auluB0W+HMXYVub+UnTI1mfAh+cAsTdNqXGJnAiU8LzI9Bvk+Wf
Vy8iSSGZNXMyCZahRkTr0hU1mPW6nYqNSJcwuvD9sr7xw6FgNt1Z4zbpu9ZmxZ9PL3sH153rURbK
HGSwxh99IvCFsbIrAEFqJyqujSHazsrRUyHMb271wa5qPXypJUnJrFTgj1IbyXLOv3B0TiISMz9L
kVZnz0V3L6jXqc/bQDHvdr2ioSy79tyzSiaLd1YWQ1izKNBddh7HXgUCbxjju6ayyvB8YCRPtnp0
/PrC9ffz4imHY41meMhUjreZGNA2pJp3euntSDOHKJqFIXgKGjRbFsH2DQt8ZYE+hsihBugvV5Yl
/WGrTStQG9LeXYjak8hPwiiD9jvOYlGfB8er7U0Xj3BXSieG+0siMySYXM056a3CmhE3s029LuI2
xh8Vm6aHJ0i5xRmpERBXSgIb1FaGY8BDHgjyrOqxjeMrkxaaoBm1ciCQ6ZSyk7yaLYrW03awqovC
y3vqNys99pvK15Q/A1InkXBOQrc4Ubllzyd+wU75yhcZYpAoMJX5ZlVLzYgcLsn5lJLbT32xg1V1
qU0FJE7Oe0NUCO3se9XZIj217QzLnaOZw7FGqoBONjlhgPOFfxNu3CmZC9ZdPpKaoYwUGKQgakZM
dGn8HA0DatMAXcvzFBcKDFedufHXamrBJellir+Cr9U+SzoijKfCC5fiMp7dFnepytzHjlL6Fxvz
VXZeyGg/KMdFGj8pw4LlBPIBdfq93aUJrJoQ4HI7edVdjAyZJKKgnsrvjYrs7i0tq6JCbxtHC4qF
ClJYGbhCXcAMh3Eca7dhmkUG/8ppldij35VlNgGdwyu2mQqaSwOU3iXdjPEDcIFQ41eFPcO/JEKU
d+ciCJbnUA4LgRGnie3tBH9CXspyApdj5qFq+LpVYl/Bkxzn66FF64cvo2mbm0K6sS1OPQJms7V2
h2SoblmhOtkXLA1oQJ1EMa1l1LKXM+kwxxUrxWIaMLK3FGWAS0xHKRtDcRV7+xVl2c5XshtBx0DK
5fVC14ythmlRXlT3eh7JkVl1XBJx5MQ3QLEZl6fiomz74CJrCJTfh8qNErOyk4WeIJuirj9nI8Sx
1zK3cIaXzRwN6zFpw+pSsoF0l6V9j8gTkgiq1KWu2o2aCArf9UwYn8slb7u16Ram8tKI3r1raiPK
r5iU5I6KcHc5LxarHs+HZKnPAh0S8M4BjYZbhDG5R2yIORw51UPiy01u9277PXEnKGTeNAti495I
GHjq6gJVT9sbe71kpgivJlTToKOUlxUX4EeZQtDlEnxKpVtotB6V23I78G5PQ3iRw0lBtRVQe23P
9oZASkUVu8jbYJsuleXd9w0qktXSDwaqsZkQ1/mkWdwvQ+hDplRVoS4cWeTjOvLrmciXGPHWDk3a
grXyZxhaHgVjEKmcuMrOiPXKt6Zm2oHipzKXoRA1q8JioVQjSULTbQMpovpUEyikkN0qqr0czpAm
AMfI4GfN5yC+9HCC24gXoPlsLEzVz7FHecFatQF2HcKAPLTKCeonMJsxBLlyKZ+DtpyJqhGhS2/n
ZimpdcDB0DEv1OZLXjd7PBJbBbYOd27ABlDHdgqKr5EkSNj70Pad4Eux9yFWKmIXDzAB0VICcmb4
3Mc47vIxusis5MIbG3/FlLSDPF2BaJcpIKRyA7vrqy1668q3wnOCBNB4Bu+7Hc3RteOWJHTEIIB8
kVsPzaSRFacghZVrJes4Y4rsumTXk1z8NbVgg6QLfN1NWJb7Uv8+zH6k5N8h2/Oe5nJ5gDx/pl0N
9DwZelz3PVbzWI7zhaUqHEU2rnjXu03K8pHau+c8T8l6c8n1WbuW/M7q0vsRCY3rS3yOMFldqd4E
BHVmgsYNIgLMrbtw4gVbU/KQNQFK6B6CFsHmaFtq90434MJKot5qkNsp8xG2Bd23xhs+RQD/e2a/
a83CyHLD6cwE4BpjKrpPej9C1VtkF2xWbjsmB/joknBVlBI8PPXRZYsdzovGGydB5yhEf0W2+0DW
ril/9FiJT8iT3kLY8TYx2ytPVWUlwDGA6+J9s08WCgaS2XllEYoqunVuhr7p7HVHuHjVFhmmpXA+
t4rahbDlbhbDpN/uI2xKfqfPm5BRo4m7k9wtLm22DXAFsR0T5dgU+66szhGqFpeRL6x6HZYTeTNo
VFGgzuqyY88mh97bUYbfuKwJS162ICQ6NGoNM+mCABaBAW8ZtgSBL6SL7om5z5oOaiunztpNeknP
hhma5cDZosy5rAhunhe9tXxuUpzBQ4sOw56rzZSy8uwjqoa6TsHqXZCnFJY5haWCyXPe07soajn3
Q9TDKTMuBEpDxKqpzX6EbptsfDp8X4vxUY26uorCAQVN0IXnta1f5yHbB1GIZb95A0vkE3eYalQ/
Xvndw/WQngSej8p6ce7QPRm05pY6UclQfuMBJy8dwbc122GngjD8Z4wh6j4vRqYKur0srAZs3Wgx
IJOqS2x0bs4ntn6myGQXZWTwTuTuKoLPfi5qTF1TMdjP4ViBO3O5KDgGjZBvZRagKK7sEuxmk18u
ioWxW2E2tTFcQxQHQuui86k8G56/pZPTds8VL5fuLROIx3K78U7phjBHsTzepWX4KffZG2183PHE
J6ZVNCc7wV5Q0hPeIvSPZyO0Ed029GgrMCjTbcPeO59jQrCUbfzzmXQ8lsKEhXGl2Ip3AsUbEPqz
CQL9lM/2N2tqoc36DgORnuq9eNk7NyL46g+Kneb0RTDRX4sQt0vTTtcdyOGLvg3Op5jtuX6S1XrE
tpO48TV7TvU6atjEYuEXfCEElZyNkeigvxGw7mUUMPh5P4bcI1Yn4+Z2irzovM2JETcT7zzvcEao
+YqmvJHooCK/fSx9u1+JuVVwlMp64zI3WEVU6Z5M1vSjxuZOX3jB6Ay+MKn6dac8VnvuxQI8b1gk
tu6KsDlCiW0YtheRGj65idc+ER9V3+MZl5BABTUFyc7P9+qvZFkHyCwqdlufatJQ2BdGVeR5bPQ4
k6LOJ49mBMAhkJjBbrhAfOQ+cVr6i/B8AXl6SmlQh2gBAmCSYRcRWORWrZS7kp2ik8wHqZaXEGUK
8Ywk6d6qIutc9s1zX0T+g6Py4VKly02Wt/LKjdzbboZ6Ipid6qD0zkZNJ+ukutsKCZmvDoIZp3nt
dzsF5Oqqh8zNllxCUUnBrorweve2QnawmodEMQbV3VrrpqBJs74mVfM+qoRsMIh00TrwxHW9TNHW
EwS4GQWytWnCM7uuT7MIBJuxlvlbIX1AiHhAi2xo4R9H8ju60H6dsYFw2TXBAD6F23wMjXuWmO5x
zLtLcplrnn0yXQgVQlEPh2mz5ATGCmfAqBS48Xhm9VMIx1w50bcuC78wnoIMVMS6FyJpzDK9iSle
QxxUUvprudke1Nzl1Yl0K3fNIHledcUD/ZN/MddFD5dg+lG54szue0nNoofHJLLkfW5nIHCTgbv3
E8dbTnvhr9Opa75UTaPZQUj9awlneefLOHgm+h1cR1OSAMvzgPe3pGMAOBos6wbkrvVpsMJ8jSHw
xre7ll5Nids5qh5UigSXW9t4Bl6P4zPfg7MZns0hGtoWkQdTvBcytsg97KzZOYtSedOPy3VjhfcZ
8Magze+iJAi/kTUwjtsAcs8r3denQljNqZcSmJlDxWZeS7+zYxaDYhgmejVZ9tcsiZjfMHW+J/0i
/EFfMF6PYy6QTg93Q5icjrOjt27UpTTDXgXl6ZAhwEzt7+UgzzxpnnSh5aMv6FUzhQbCcXsM7rHg
iyoR/l0XStjMOPwZeeMEYJuI0VOzABMPyJNa8zQxpU1+9GpmS5wAzI7O+mV8DSNVXDahV8AKZ874
1NtMroUyd+ROAAOKMSxlZfl59mqMRPEZKykUwpTwAjbaQ4tJ3i8bNgd1d1+SlyKj4TqNUb8SK0Mu
YbvOdWZra11F8q5oNR1SN8AGZpjm5sQ2C5J7oIPMOmrbv8hjkW463NtkSWTa87YZW09bgfwm7dNH
Jr8+U22n2XoNG3tRs2/qk3kx0MMxXSDxMhr8K/NhX/vxWzt42QohCXG3NkHCiw1tRJQZTq8TWvpN
nM0O6/sQApkzJvlL1tn1AxFXVmWFoJCzGF+iPoWV5JCSdBI1It8OIdamHDAACzi2RRnmphQ9umEs
GcJxlXim2hkFaN505nFiKrRNtHwYl/I06T1kL40W67G0sb13bIU79lNQZAhj/FxvKX89ZWm/Yu77
SOo0p/dXQ5jeEta8SUqS3MIgfXDzYZdJceK6Jcq94t4zU3/ZjnhLqonFraY8tCnRUMyGjj+fs3JL
0sd0kdgT/D1W0nfIoaRhuu63Kwvea3TqBVEFDIAy05NsbEaossulcKwZlzd2wSovryMXKIhnn2PV
cw3Kgu6cXREEyZ7/MpRdcUciApedKXY4THdpszu36OwbQJkNxpGvsfO/2DuT5biVLE2/Slrvcdvh
cEzbQEQwgkOIkyiKG5goioBjhmPG0/cH3bxWmWWdVpaLslp0b2RpVylGEIOfc/7zD+KzY77dzXF1
pk0S156bQHHH4pzkWvJQ564qI98Or2bFN8umkrPa1/6IXyDvM6kFdbfcwTA/z8LpvpfdHO+tiRjf
uL8XNWc7gqaTWtrp0QLE7uE/03NXXUpafBpga9VWPnkF6foZQ5Q4cvuu8brxorxlUaflguKKyM2d
x7rvlrS/8lWV/RXMCY5USWAfUS2lh98JUY5Xkot4XEL875mc6CVsmCGRp8V8t5g5vbQGqMGt7FNi
qqhW4/dOr4SsFBlRIoQ9XbfErOyb0GvIV5w9oOQ8K386eXI9pOlPLejexoS65M8GE00PwuhN3Ng7
G4x5B9ExjqAf0EhA/NoLHxu5vCPXMe/b5mdoEWWa9Hr6UVtld6MC0FTFvcZPN6lJiQZeK49bEuaw
JW4M0BWpxFR6Uia6FkoSAbT0tWF+BbyVncsZx9tKpR3ZP3VyUGC9eJUz9rfplN+0gySjXpHh4S2M
9sQN7oHncRNL+n0MbHUpE6YmPTeoh2HnvccLzf7Ks/+qaVWTyPen61nX421rL3cmM8Wbx7HDUrC6
JDaZgVNoiZ8Dz+2JM+hlTIrul1RLfGDtMEShhR+i6bz5tXAWvCFnwPLA7V5cD3RbLbgfZEZ3UR+i
QAQFvGoXFN5eKvwHqWmcPCgye5D38hbsEL/CiT8KWVSR8DErc3r3jRf9tWiSzyarv8eUPkj7bTk/
V2SQXRHPfMwD8ejrZrlmtOVETN7JV5X3c2Xnh16UZ+z9mEw3PxJLR6WJP3WJNa7dExlWJcX6ZcIP
8NaMfkKWbIZ3bponZPaW0jnVmaeeQfLC/djFtypTW9xBNkQWcRTXrcJyvfCaryZI6it2oyFxYXHy
xK5YMKE6OcrEQUl3N0pCy6GHQ8wRpHb4+0rXrFBLVyY3Uy9XzHnq+ptjRnlfg3IcWKHf2gBEt0G6
dtduHucHQocMLq9FfYTyYsjp7uVlUYatcUV60KISzjg0/7NZ/GtWL78GUZCo0jKhSWJUC8xGjkm8
PBTB5D2hFQj2k/H2SEDvDFQQbjHgPyu2UBWkLgEDEWtIzpX2F1rwjuAwYhWSRJ3nvjKPKcKJR5n6
MQ7ybCjdXb40xN05VnZslqYfccn15v7UlSmeZYs+qSbrUTJJ0Edqp6zPFRGQd3Oe4mqaYKB0VAm5
6spasmOWxMFbHtftKfGxvpsbCAxsdUXkBxnWxNNPqKPiuVJTTgLcOmNtVIa2e/DKPLu4cn1Lc+ux
yhf1Wua4qNAgfvVkax1chtD7pCcOZaMIxN5Q7lnWKLZub30Cl4OY344QZ5aADhuikfQfNRmabl4N
GNTudJA0n3EklpZfgYzeXTi0nw4NxBcrzwdiR2N1b1WpeSbf6JdelQYa82ds+NgGngloXy81Sskq
wkaBiWb1zkEnh8e6n5qI3UoA5MOurwndz74uTllHAlI1V+/eqB5R6hYXdi+X2qTzmSEtYd3lcsjN
tfsrUdN66pIi302huNFwKcCYnWOxWjZNbnUOuJttTVoq1PXsefCzilyFxUoJvfT9657YLTKNQnJ1
fM9QKJ1WWCenW0gSJcd7+PC9LibVZd1S0GpgA0/ySJ59wrIexmBmO1t2GftabYczIWMW2TkrAaj3
GC6IJtJDJT/1MjjfKRYFOXiSYOo5KMezW+E0S5EOjqtPBM6WMvVWytY9QGoixlVKvYdOlaf7JUg8
XiunIJfW1DZHSRvzLuzyjlEkgq50SJwmLfZVk5HlV7pDE1A6pwZPakwM0woENa97IHGhQHv7orEO
ZtYUJqy46UzjDKNHYyMiV7UZL2MviPnM/aV0D3Y7eM+lzGDIpN7S1vta65FEtNydIZF1PTvGYsiS
+7HvXthQtzfasX4G5exuOQuEOY3G4pGmo7LucVxSKkqb2XlKykS8wJEcfknb1hiVxx3WkirFWwVT
a9e8ykZURIMW8DoggK1b927zlHLoZc957Xo3OQME7YdYHzw7IPUwbFNaJDi5SLxjGb96YrlYUkH/
83RzRNI97NmrUJPqMAse2atXiHQ4Yw8ViFu966auGPedTMUZVzFaSeF3F9QD+yoWzStU3kXvYylA
wHSR5BXmkwnivWXOHvN4AMsa2/HITvpGSTO/MW6Ep7oV5QXt9yWgehzCsZE3hkDDs8jFc9kGd32h
b6zMXPEklgh72kflxzire3l8qiqlvq4kfPJH2Z8sfEzyKlN7aBbQjUGTE2+wPjJRf8vcDq65BfhK
//xza5XmdWSzADepndH9+bLTQDN5YhM73x9KiHUSN89ZEWPF6HPKHS9vd5VoTnL2LIKa+gUHgTrA
/lsSk+bIBB8Klv+HKgzP1mTRVwRJEJI7FbK5T65bXJtOvedMvBF4FKWFhBUH6YHt8+JcYfEKAuEx
ZpMDZ9sjgVyEPEJLvKxld4DccC0rB2tgUnYIIezHnerpP7NwufNi9h9x89StpbOhltXRCxqD0Vj7
lM7ilYAGDMRx+cWlFPRmj+rhISmn5zbLzaOyJaFXPv6+tbcWiD9Q8IZNHnOVqzi5t0QR2jsxVOY5
7lcfSsYalmnUZgFE2iZbrUc1uhAhiyk9O2bqH5QhThxKBonVu6RZYLe4uUf0anqNoDA/+x6V1WBe
u4NsvJDnRvLdqQ2aLr5a7AI0GYbp9JELL6URh668wCgG8tmpcMGJoLArmZNHNjr+gfOnG3eQaYI3
ucTdNyvrOwjCegnuFDl5LJISr7u1DKvN3SQIBwPy40N8Ex7ZdGUkr0LxIyYeTOjgN4Xcu+k6MdLL
6gbjlwrsz5P8Di4Qb3Xg8fA5x/oqGY8ulgcx23lS3gK/v7R2YL8NU4VQb2Y99pI6Sr42CJzu5Egp
3Qvg11PXw0mFHWdnBzts9NcO/76AVLdZ/HC76edgEUQwhIYCB6xGen1UdmX/DguWyuNNjlqvKH3k
iTo0dV+CDKeJQys1usAm0JHk4KfpdjLCycfJ2PdF3sXpWfYrwfWazlwH9Zkr1z0YMc3fMjsks6rA
wfZHbzfymJmGnrGt7eXGkyFAqWO51ftcDMM931JPALEc9bvKhzcAjyCHS+/DPbbV6kTAgPtBehOh
NICcxFumDnllYXhqoO2m5KOtRM06JltJynFQ1AzZqg9zm74zx10PXq5PQ0HqaZQzKQyHEvTb5VD1
5bXHdLq3JDlbdp/Kk0q6+svkquwM7xPBdAo7UBAHNVqvsU18wNLjpzJnvn8X5nN7pCWUvwbK8Q2P
RwQ5yr5tgiEgxcLKLr0ZVtgs0/DsW1CjA5vIHogUoIOaqDyQ7e4rgHJZUFeluOEAjlZR4vjbezHk
7ZWV5tr7uOGTqPWRiBwX6N4U1vY6Q/9GJiD4ecj5CLGwBpuIXfrI4F0M3MtrjPpiq4Q40vREeFbF
SAQYu9b1epxJGDRzx7oqhHW+E1kxH3Q+1Q8KNOM9zc05CUquMtgXJv2j+5jElXuXevoMDdF/6EiW
ioppJgSXVRHy+86GCNrWLt9ltoTaW7V7SC2PYIjFXT4qOFmEEY7FfJuxfUdXU6ZTlFba+1pUZf4O
BciEkCfrflMsfC2AirhO9ZNIA3E99OtV7Pvdnl0XtaA0tsXyanS6x8CteGtZSF9AzLNdJ5GgW9m3
TmhxXNRIPo9oDK4PvOOHdAuLCX1Y5j7NwYEB+rVq5vBCAPJ4ztOJtYco9cEuCErlhUd4A00OM566
Cr7mzfSYE0j21ntGX/JK3OLmvHez1Tl4nXsObDgA43yfk1ECxEpCXTx33wI/E3c5e+moq9SHYEW3
K7vF/zXV8nswVz0FyfwIl+kZocir7WY1mZWsFeyuBvG1Srs5xIpsMF206iqeiTtrBt4VQaki4Tgp
D03hYgg8ES89dO5G/yU0G5et8CnjKT2sbb4y6eQ9zsC2+G4rZqq5z17qEth/7Vd5ccYq3Zu2U4YY
vZwWebH7No/giXIp10VZDWl89cZrLknI1H3WfhlD8z3rCFKF4DGuUe42MRhwg285kgpqUAT2C/pX
zzZAYZ8J/I09z/lqkTlSO91NnaziYi0WbCrw3u6RwZC151QNztdh8xUBgvrEjKxz7mww1nZnQW/k
JztZ9la3kv3tuAxwgpEsmVXRbmdx7F337cL+n1fsZFvYpEd+bLNWrx0C+vKeSGxnslein3Fnmzdi
ISiez9tGd0mHYcz0lNkiYO3VQxlApfEkTcmEmA48aHEFKsX2sn+xA4tsFmI+HX6Hpj5b1nCJC7wb
5GQGCgutDcXEee1VyDC7AHoErr/QGlmvxrbDlzSxOLsEmJeHgqEkyirDa39ZADCN5x7yJM22oyxh
i4T+JsLdmPeUXgvmbXYP6JHTL0kcra39yBkfeYSuHWneMRMaqL0s6b+4uon3iu54r+NREo+CsygJ
TG9Bns1HOSTuMS4DzgHY2QjrVfyNKuMSCLq2kfLi5LszS/PqeGDnvuXBXTQu6pFV3BFwKx+npAzv
4O0J8Ei/euyk2x+5DvZ5NW78OpCMfl2Pts/OIH4qY/kpZywTLHUa/BFQKZblJ8u8LiBwtptudVgn
Dx7zLsspVfO8F+sFCsataeJ4r8OgOCOjgJXdQasV+bBwIQay1npv/TIHY0aKNaRmXiUR11+VdHQ0
Wbn3ZRyGLREnfxLNAi5Vz2PJ3zBQLrs0VbF6aIfG3MYzno3ojmy2ilWWBM7RdfvR35P6BFlB223h
HxaGq4KFIUKhCFgjZa7IDawbk6z9E+Khlujods4vrkCmsKumDP/arq7hv5mxowB0bu+290tTbK7R
lerVM6NekwBIzb5kkZUNaB/RoVkUgcopn9t4sSGnFH3PAegh/bqaC4cIqB41QYSLXYDn2NRMEzD5
DCYQZ/YYoMmx13fH7dGFe6tgX12t0HdADroJw14LZckNe088ETlnvJtG21nJrCsn9i6r2x5DlDPd
QRtMdqN19q1LAwmp2KvSAxfkTU3IYU7y8iuaMHKMnDpwLqObOD+tRQAmTkHYk7OdmheUqwDEE/TR
/RwPqAYSA0UALqXzvUFuUN6GxNWdUcjHqLOQkMOLglfxjbV+p8jSHJZfiTM5X1qkx2RVlpreolHD
2t6PhVDnZnVtZPuLKJrDxpBuboXdG31yIOwy7Q5W+15BQCMCdIZwiprJglsUNLBCIL8UlYMYpII5
a4RNgTM08+/ah7aE8KCEreNgFn1uAB9I20yGEeYBizDIOqzCSHDmk1t4NzMsKTQI5DZObgfgMLH7
3rM4rV87kw+3fZBjtw8xe4UrQIGIj5ash2lXjX77PW8l79qSE/3aYT0R+Zwx2yYtrNoowTaULI4B
VQincq1IoVUxTTecdjKcez8NUR8FzJAbJmp/2BA22msTrPXIF+RW7xp3HqujTCavvFryYE5ueKoZ
tgUMDwI07Da4NGXaZidj+/hvrkFgITUTMIgObWnTKZE6HW65X3JxH7LC0Fy7wASfKEPn52Rw4DXT
XY9RU09tS+piLYtT0076cXCciiz1QHRMo0aaZcfit//JCdeTMZbBBfBFnEYECvkN6/EyZhtts+bd
jdC+P1tHSPVDhHWHXXw6e9OxnRjOokIiyD3DgQsx8sfKCu+Soi6iIZvJFAtnBtiZ2fw19BOZciqW
kwd5tywEoqt+brhIA7IQr+yICmuEIYjWtwc3vEwQ7W7h1NXhiWsPeWhtte6u2K/UXSRR16bsAAci
5cG60pwtaGX3j8uk+vDAoD6yQK3LNH2K7VlXyCBM6f6sco7dx27SIKIweeBZ/2hDqSUAZGylbAnU
Wj0gAeOElimd+rG3EXUeXDMshlh1YtEgPSBAiDrZC/1f+PP+swOJz2V0PAnREZ0hwmJ0dv8su1Wp
KhGL1cvZvSHv8S2I/5T1/n8a7P9ig7SZNP9rIuyXrjf1+LdzP5ih+dv//tuhr03dD387d0QGf/wj
P/bvP+rvDFkV/BGE0od6ioBV2C4a8D8dH2zl/cHppDwPairs8M1v4S/HB/cP13V9n3nQUTb6fVwC
/s6QVeoPwkMUPgZO6OIKgTn2v8GQ9YLNbeU/7F74MS7me3yWEFQSJf9z7kyzlBW4ZuF9Ne62IEQK
hG4FCSZKjrt6JQVUetln2sLyzAP/strleoxBe3tBQq+2xzvsztUH/Q9HO37uuCb18oHEpvah61Bh
lkswn9lG9I9AWNWVcgr3i8hK90sxQhJgm37bjaQ4Iyfq9uuwJIeEXffNsMY/C+E8+A1y17JqX8uU
aUn6PRCLSD5A4RJoAXGwI/v0qVySc5cF3+3ReWgapU8oKpvDVI2bBdIm7yodgo6zd7x03+IyZkse
8PKJKXiml4GKhesgOFYPsW3LfKkFvUe4ZG9hvr7INvkq0/KtZhwFdgnOsrR+pBsLYyg+B6DfXSbU
hTiao7Qcc2Z4MTtHdt8W07C/N439Wrb5u7aD525Rp8ZC9SckHz53zCvYrInBtw5O1RCGUqU36dCh
lGb62setIfUpC9xI22t1JaCmHoeUb5fZbPnnWbxgrQybsIyfB6/wdpD0vV3lcLHaqviMweb2fShe
RGkWkvO6ja1jk5uY8Meksg/fghxUCH5v0ermSywTL4r9CRTQre67dUaC2tP4irJOPxKHuYPDbzgp
tgpvU0O/h+YtZak+DvfFSOrxWDRqn9TWvrE3R70ZUh4hgV3UmURdh/1qziFeG1HXkjxve9BmMs3n
+6to3j23tl+HhidA+8lKaG/RHNsV9qIn9AcI9EPoW9f2xC/tp7qMrDr9rKz0UzvJp24m4qGd6ha4
N4CZwCVKfAX8Z4b4LObFOukRwx8eE80yJxGnZGoefWb8XdfY7mlZUcAMhkpPG82qc+bX510AVR3H
DfqjawTl29cbIJNItkhBqq5GJDi70R7NOeuX/DqoRH6sSNr+Viyy2yUpD1gSd1ermF5iq1givxvT
Pb7/D52CSQK9wrlKhHexutG96Ea1P8kDopJDLAG4Ug9Mfw1Mbvshr7OPKZtfspbvjWJ1xebOmr/C
NMp2dIkWhknUEmetnj1ojthjWprsTX4KoVn3lXFY96K7280Td5F9aLcPMcXeyFjPcZu9W2vzRGYY
QHnGNcihv0S/r3nVgG5xgD1YdjXCROqzHZK3Tat5L6YRV67i1tZ2TUx2BVE5403y623hW/Gww5IU
O3d2rxTA+y6reXRdmMh7y5qS27AMzmEleLjr6r51fP2ATd9Fcjd3ZmlerRkpvTXCOndq6OY9Qz/I
/4l4hre2W18S9mO7RciXmGK7WxgWd8yj/R5p821hKnXUyaCvGuzA+TUR8jcdKhpbB90zehp/I5jF
pFJzvmRIrVhUuofCMvBU+d2NGO6SoLhd4RdF/hI+d7K5r0eeJxH6l3bldxITn56mZRN1k2DCTPpp
70sWR7WL+JWg77aouz04bElLTuZZJliW9Wbb3Xlt/Pb7/GOk83aq2kaLRHsRKRnYysXriwUFIBI9
WYusE7rIa6H62jb3uC0YIAkmcCOv0O+dVA/CghKGq1D9pSorFQUr/tBCIzOAowv7H78CViJFE5UW
d6Q29swTNeYSNBhJ0q62+fuk7gvsNeE0wkyHAdaa18o2r2x7BQMxRz7OF8F+XirCxxq2S6BSj/l2
IxHhwK+d5cFCgb3nTH3JPZ6eauMtj1QBwZfZ+ZV5HVIqRRP/UF76WbqTOdcFuZR+A7D9+2dXkKmR
+rjncfCf43xNDmYQ+T5f83fI0YIhjBjOLqHFxV2A0NCJnr6fnKsqXV5inX2ClSMXiIV9HY7TXQup
nJUUrywxgDqq0+KWDOvblpiFHWXvEnbTnYOW7rAaylKgsjf4mq9mKOV1H6QgzNb60nR0lwD2nNYu
HuvONLSA854XmmMVWlmLvsqqlqjLVnMXYndw1GIRu2mUGnfA4OI0zgPwJ5GZSfMUltVba2Vfsxb5
U5LyLEBvS/b+wK1VcevssK/QbNRytUerf7GTBL+IteqfnLzxD7LP0Glb3EtJOZiH7rVop/x6srOP
BmBh1w69jKYBRcOEgOa6gLV+SqQifS0I7GdafDdCawJ/a1UPk5OHVy6GFmcfa5kEfkU0dQ33Nvae
6wJMbIZKsJssnpeup+Mfq6dV1fezm7/NfK1oSfg/Z65+T5Zt7Smr26xdXqzeu8Cqb68yOfonHYBO
gDtDH0vMa7kW4eZbw/EUWL/ChP8MZHuuwuKN5+C1mnmofeU/h2X4kyb5QwT+fJBy5fTWbNydZY0f
47kCRl5ekqJ5JZSQyWPOzJ1TManDEKIoe9YvKg0U51p/WgKeaQtVlyJYvtlWDCPMww0jTT6sZLv0
+JdEbgNVUlfS2k0z6+YJlxWd8B1tLvO4xCxM/OVlrqf4OmfvAWhVZg9WnlBK7eTGE6TZT+TLHowy
fAU3/yjm5HOZkyNU3I984JRp6nQ4WU1Rn5YG7hw6NFJvIaJjP5CGu0oBnSmxEjnn4rXhtNxYChb8
7mRSxPpNXCQr+ww1b5uxuHf2RA3UHu+MPej30bGuSyiOUVhaz4PLUT4MaA+Y3vk2sM5Atnn2wWLz
iNXKLiEAD0wLxFl4IGeT2a5gOtZoehNGdHDt2kTKjWFMjLZ6sVOuRtJvUp+pSZe9qvW762y6Aau4
bypH7QXsJcOen4l940daM8Qz5k435/OZGjmO8vg5hQ7Xa1T84WrI3HR5MdbWd65MsTaXpLfh0xVp
+oXQpxlRADPX0M0vGlHxD+B4fpmie936uw5IDDrqVMH+Z1sj6K3ItaOpaSRHjoQcdGRfJMiB4ZyN
BZ6QFo3gQRbwbUr7R73kLj7w9VtZo7Olb77qoSoc0MV8bESDaua4ynNOf0ES9qFlcQ/7uqpPLqzL
O1H7JHe0Bla4CrsrZEcV2XT8IRseTbIEi12mOLstvG0uE1IKBlnxIDLCLxNp32qft6bnYnpVvESs
dO/Hie8HZpHu0EnlrG1GigEQyE5DcNwJR7+bkmOnKCm8c+/iwrLwLxF41lFis9wv/PRptORwXAwP
KjxCFshbffGc5KNu8rdkYgM/bi12WpQeuQ3Q3Diy8j3+PMBDczmhQQueg9ShnfaIsZ1X+wx1AFnt
eLW+xwY4ALmR9Z4IiplqyHnottRWnDzm8+/DUCvknfiwXZcpe/6KJOysRkVE0/NCdFF/mmaJZALE
/aBHNrahW4THsecJloqVTlJR37aDBep7t2tJCaKh9p9XMBC+CqhKqz2113LGQcRQibJs5jLmnnMN
kN9f/Z7R/hsG1n+p7tw+6+c/OBz+/bP/J40IbV9tdsH/5bB6M1Q/YKkZxtW//qf+vw2sf/64vwZW
7w83FHBHPeEp5W4R038NrC7CTUz0JCY9PhMr1mJ/DazqD/pYh80mf+9LucXP/zWwOn94/BCQDgfz
OxVK+e8MrIzF/2lglSFBKAJjL4qEL5mo/xniaOvAk5adma/uyHIfywQ6Ac86eG72zrje8BZrhkbo
RO89JKFjXvn1ntLt3XmyaX6gKV8OfVutRyqYe0GksKLzowuvnNm7wxgRile7vijg8IPJq+E4mJ4z
PjV0PtDSrsbZ0afVoelyRYzoIZzqW3uZ9VWBIuBqlTWjUKcelm71jpOd/3D8ajmXsPgi9EDDsSQJ
jc6wSfd1D+bnW1lxKn3GiBWCAzwn6nLOPIXGHQuLpuFcWOv0hp442Nv4HvnLNp0mNBodXU64Ys4D
xcZQ54t3e3EeAhBXbbKPEg0ExgpwmDYINhYvKuXUxnXsGNTr945NLHZo7dMQFreWCLZtBPxYb6bf
Rd74hsUPphE1+/7VhRc+MYQdYNZgP4ZFQxQH+acM4muFJ8C1D1/8pN38PV1Q2Xdp/cSm9g7mHgOe
ZqbWI5MzAMN28Gfv/lZJU5QNV0HK92+MyJ5b2puzLnX6JehR1ux6rPBuYhc1ireMtMc0Jr8nW6BF
GqfZD67KkJtkVGzfzo13GfKWIdeb75v2TfR8GqnQb8XIiKKmrRhOXIXtP9Ve8TYt5gm68k28sgyV
OLFR1qsSS5SM4j1aP3+PN4EtxggY8C4Fud2bMvWJUEXFGqSo0irGUo9S3EE6bOkojn6xzNfIhDX3
foakufR2vq8HVA4Qa+gcN3HdrAVlhtsjQ3qlWaTUNTOyGM2zzw0GyJftOw7FWxhCJQoTGxsFUd//
nj90lg7HouqatyYLmY6g2u3a1bFvkXPVpylw1WXZHp3Z6e7CkGIS1uNw+xuL9yF2sEJb6WZ2nV/K
x4LW6t22RftAhOZrg6mn1EOwX0O4g61+bzCuZIZDywkh+NLM1VsXmydY6GXkZNVTx7fNWqqpKO9R
xW12VzMMQ2Plh0yW7/6QfyzZUMP1KLBuUg4OR043X1d1oY5qwzjClCJWptZ1auiW8UTaSRTUe7hd
H7J26WHtB9qT6sota1bjW6R9nlPpAND1pRaMBrV0iwj+nPsy6IymNPZZEsc5dTNbintp3FM/W5sm
rXoyC+8Zor1Pd7HRdgYzq6eCx05Xn27jWdhY4Z2mZMlD6InqSltqYT/G1NZlc45qY7rLdPq2eiAp
7BTrU5FxaecGFkKUKhsFST/V2NosyS3xif1xjF3v0Cfr3eTyzMwu91PA2T4WmDxxLXrIAOh0vmjZ
VVcklDOQ5zHbfrdLDnUIbTFLKJ6TzbAlcn6A67S4sATZSuoG4yek/Nd+5kAYFm9zwgBiaOsk/ejr
8KejQS9iS3/Ggbr63fDa/rAvFb1TMrbuvc+x6EjhnL2qVPuiA04KEy7AgAhnLxM+sQ3BObZhiCvp
Hdhf3sE2Vqc6yMV+ZEELv4jYFdGlH6Oe7uYy/8SNYXwpMnoeqejbVEs/pTVfrQvTMpqyvroaEgnu
V0A7dlgr5kHybqT4EYix2FtOq68qRFzXDEr50Qa22qkc6CFXcJODhR4mcEdO2gpoo9YBQs2A1q9Z
3PZ6gNoCJ6pqvmBxuZ6COW5fBya/Q0CI1W05Vua9qb1hN2rmrXgcoHzz3Lg9gzUvW8rSmSOOLAWM
knKznAQq5h39iT5ZAXOd0pq5SQ1/5sD8P96COPg5/Ov+A7pV8sPoH/8Ii2//4s8WQwZ/eADbhHM5
tnBRwYB8/9liSPmH4/o2prW0isp1t3DG/2gxCOuSti/+hNE3Q4m/Wgz7D+m4Hv8KDDvw4Pn/Oy2G
+zvx/B8wcYlnKOi64wgHZx/Bz/vnFkNNOp6GeJyAF5Lsy+jkULUsV61IwGpx5bcpLTmENX9DQ5T3
Ky+COobzM5T2Xosu++YFrWcf8BPIL0Zp1JKLGrJqr9cSCn4GS+rVVhaETZfCqHd2PsouCvjPPqwk
V9ZRL2d0d00Rt4+rA6tiH+pEwY0PGgkzgaXSw2BtI6U9S4/sVFPDiqgkkrXIoXp8tDY3B5AdADFd
4ltslflYzL/go5qm8cXZdwt/wUQNcif09CGHl7jz8zbFXLP6NpblUfjuF+mUX1K3f7W2JfIUoNdN
b+ES7ELeqGnMj7xeWG1ZB5nMuOuV8BXnE0SFjQiEX9Ss93nmjIdiRvjRBnRZIFNOfz/TXr678sWE
GDSyOJV3WYA6iJe+iQ1gnXfqRPMDL/VLDAG/CrKbpkVhmM8PC+gXutz+sNr8y8FHZ5s0m80elyGI
xDxptvDkO/IHI54PuRLqEHpdZ+GfqBVyhxU1JgTrcl4Tvz4umKaZli7mWGKAQ/nf98F6mrVCJZ26
b7Kdw+8FXNojxBfqaN3Ns4scWrWRZwXJN8uZkldyvuGppaj0f02Ib0kg1Iu6Y03Y4fQ2Q8xBt2mz
E3BgrhNqpAmCaprNoykcRf5VG2MuWWCR36QTR+EoiYKnrxr/pshpcSQq/+sJBR6FEnLiY+/16Vfd
0D/tkSCxAKXL4kyDC9IcjY1vRVSVKb7FGguhxySE375DraJvCh5miOQe1h9YNzwgF1yOdCMCnRh6
N2Hmp2lEsM9qJZ4+hcYmMfTG+JTb6A2wRY39gytV9UmkMi4R84iEOhFI09043EO/Gs+9X3enFnou
NKcu/bn0lcLOFYPl3SjL/At7ZhSecfMzUZuDEa3JJ4YJMLFa5WPGX8aABzY46bU/Iz+KgplpPtIT
VHSYbRNtUlzH9UeP2ddrOvXNN2n8oSLpnhUIkJoTPqCOmWz6xo4bHHq2+TChY15mllHfRAOVmkLg
uvfz2ILOrE7gv8H+6r4ZyNPvC7S0coe5PezhCl7TLRF2CPDbvJdQV0XrfonjbEGBaVeUWuw2ecZS
GX5dQhiisJv9As1pkXbvXbIOQZQuyUQcOhM2VK42CfWxQMpHGmUT/h/yzmzHcSzLsr/S6HcGOFxO
D11Ai9RASWYmm4cXws0HzvPMp/6N/r3+kl50j8wwV7q5IRLoh0QDVahMrwinRJH3nnvO3msPR5G0
8bBmeJN8bYQJEBQman1sQFrIDoZYvnovTxPMwFLtwyNVU/bVVNThs6nVcnipZFFRv8LqUkDbDZQR
lUzKGL8oPegtSOK02ph14Vs7swoU4eZTwrCM//Xrw9hMCJOMlu/I6qSuUK3oyJVGYeqrCNXj6JpD
nxXHNOviyEsAKTVe0ZqJdaEAqHZyWpbKdcpUlBUogUTmqLwAyI5NaLbUuwm9ek0C5HmcYysytsPY
om9S/DqcnJAxlH85N21huBl9b7EesSL5ro/RHrhgrJJHJ4KZkT6AaMV28nTAYkDkWK1CR1lWmiy0
NRpy4xCEOD94rV1uFS7OoWm0Xazx2O2FUsrPvSjklOapGsnrUthYqZmQd/U2SkyrZu4I3HHTDUbA
KcjvNGOTNQH6OtpXJbNC2mLjYxg2w1XEyRs66gR6wGWFNYq1LWpZ21nYjwpXQWtQHUbQMZ+Vua3R
o3doLDCOgGShlZM3rTukuFKd2ODc4gger+pY2Y3VojPxW8WxU/AJmwJRyRPASnvehcAvI7ceLL/Z
VFXaK54KOEJGb0+A3Eqyc53YVEuXMOpPs2bvJXpfA5nOXZ6ufb3Lt0HXWN1pTBvtciqmRnamEmLj
eknzKHbGMCwYIyprCR5EG4+EvPolI91e8yEa8d4iZYrkVF2DIRsU6k5DL49j20Zf58qom5WUNCUs
TXA/xtHsVSyHs1XGntzzGDvkSZq6a9IsFmuttw19A3ASr11cJ0PrDaO+8C/S/uhXoL9WkNq6fRak
BgcBWYsFvrKyVzaMJ9N8hYCkP5QlkBuADwavZCO30ei0SPF0T7KRslKwzaZYZTBI4CxKiXipUdwH
6zhA8kyvckI9muZj5pJBaRw63DgFHe7EOA4Y+pBE+yFdeTZ1HPOS0iWJO2N2wGWvLh0oDSURnD/W
1gYIvDTwJxlFpgsVox03mjWoJq3l2irhRWg9ZgRba14mxG0BwnV/GIC2QsVxrNhP8EuJWBEoN6dZ
WfUGjWDOZmGBGw+eKWMX3Jv1GiNX8QXoef/aaSPDi6rrMK5oja+jjuvKr00VQGDsDYbhIIx7v3NF
ULkNhJcK1NVayUKqbXCV8m2iax0leppm6JptHWGklpL1HgzDoxB4zWFZje5MnVu4YH3UV72kJGYU
CXnbLQcl2uM9aA7Igpt0TQczT7dZkUWclIQuXeNQnVGxo4h61s0HKLyhA06o+5Jh3UovUUuN92xP
msZBIkU9bxkBaE3fjASgnHa6miYJi1vYDepDzLrsr9LYRDMjpXAuEHXmxq1ZCu0zY/MCSfmgt52b
y0P52cqtpl4zBC+0bebri2dI9pfzpGLJXshkc3ayMWufJvAXIG6nwbBXNkxmmniW9k33B+2LMAOz
daVq1F5UxiLxuhWm1blktPVEfiP2ZelDPpO5KYoJGpXlIFZa2avTxqbTn3LELujVljay65WlVzQJ
ZmwKN0UjsBrYc9J8xnHaQTUZOn6+FtQI9P5C5kdCn8NuJIMfXmvqFIUOKuZVa6bpjVZXiMDqNIXl
WVQ2SOXQBKPM2Rwz6aqa4qRz1GwoUheqakXnfFbEvi+JJ1jpecGMvkJstplKE5EcG7Q0uoNW0AT2
I2mJ0IHQxDtrf5mbmVk2zi3fx65u1QOnS7iNrIeQlDYlLNIbtHU5bXtN+QRqggke0YrsW/NctwoV
i+VP65ntck/4MLXHmIeK5BRZOXLYZmTMM5whUlw1WjMT6yYXMH7sZlZfsQug4/5uGgh8U4L5k2GY
XtGVgErw/TDx/+BI9Z9G49MUY2HYvX+yukVP1qbTn13c5qcD1o9/9882rmL8IUzNkmVD/x4B8s+k
GUVR/sBpSMwMgBBSIJYApj/PWPx/BIgh/iVZsZaz2V9nLOMPAkRAo8Lrk21ktWSx/g3d0Vkki0Ty
BvM+oWlLIsabNL06HLSe05CJdWdPPh04YSoD1b/PFWUr1eyZZQGB+6oL7A8CKX6O2vjrgnyjtxcE
JtKnakM3YpY1lMP2Vu1k2FxzBAOtfH3zS/wib0X5uTf910VojL+9iBwoQ5jKweQl3c0wC1fkVAK6
4QYBjdTx1Ye43+NwrrWZcVDtLFZ/4X+USK6oXOWvY+tfV18+1Zt7mhqZMkV4+Tw5JuMBKW7q88Li
91WajJ7tScZbyRdexIqONGbHPNt98L2XA/Gvrrx8ojdX1mwJn14lNR4F4dYqtohzPb0HkhUg4pL7
EzzEg5kYbi1VDKbiD5JM3n2Izs7nCWqzSreqwpuYf191l+lVS/nm5A/EVoUfXISGwy+/2pmSUlJC
FYRa4XtAM4B0YZe2h+1UXyEFc7sCKDhz/A/u4jtPz7kEjw1MtqthHD2K3y0hCYg6OLYSgwQU7pTq
dPH9eUt3ixHPna5RE2f1+oNLv/MDfu+EvPkBDTjE4UxZ64lUAaJ0amHU63WwIzCDSS84xIY7Kg6V
ZbihoXxwa5eoo188NeoiYn1zUcseJVAMRMAnKp6WwXY1GY9JL7Y2r4wY/a0/q4un4scokOncr+Ot
zlig/3w/1LM1h3HtZFWtZXnlU3kbfYVLhdUE2RweiAtch7hk/s27ebbWAOmOLS3RKs+WTAwodxl4
KG2yvz8+WNrcQHMqqdsosXYvf7jAKd/Xzl/dz7PVRx9oRA90gbx2Y1APPShP+UURXoRANaxNeMo9
dT90JCMQN+z2n3HMIJm5zC/6ZjeC61999qFWhfRw9v0RV0PnNA/xSZc+9UdpBRgeQ6l2UX0qLoub
FGyTC5Fjq+sX0pp5z6bmj6/j2GsvrFJ5TCv0n4+IK1afLWJYgO64VrNrtX0jHNICVtFze9PfNBws
14pTHHEXmtvGi9fTjir/4E/euBld4Wj+ZtrW+wIewka4k5fv6nzjN5/Di/qy2UXZvt3Vl/YNrlMO
y/lqvMtupE13VZ04F+bRtfBf40ftGGzhh2LOPxQ7rJcwBsFifUmvqUjk2u1fxZKKcyntsX2N23qb
b8340O2af3NlVM/WZGXI7CAF/OPRUKePAfQYZarZ+ojU+/hkLvM8X4M5rq4s/jOyoo+eweVZ+9XD
oP78ctGWqqqEtpPXLa+vDO+TtKIasqmvvlAqropF1F6/RAoKe5aVvi1PWaRuJwSK7Ydv+PdO6a8+
xfkKDVSBkrD38fUfZK1AS2ozvYDkYMf7ZvZnGK2Y09PHdJAPflbhGNOD/RzqjsRwBHcSVr5SISaI
xK0Rw8YI3zRkXgHxdjVOg8R8obehFVQ32IHqwMbmiepnP1hKtGH2sQaT4rIndm6lwj2QMN0OEsce
lUFMhgcJzUuGqIjoohpLbBo8mhOeC3m6jwPFGyO4bQy0sZp20zMBMlfNGKJ9SAM44+I0KvoF2AHX
imm5aBnukGp2JyQjppldhj0WUvLLGGfeEkOxC5QGrLqS7aCtVJspFiDOIv2SyIorOx+ctnwNrBel
/cAE8F4Zop7tWTEd91RUpe/5ESF3T7YdvFqS7I5RdzJL7uC8bo3yBruyBby85hdnHf5gE3tnTV9y
Dd+u6V0YyL2eoBJX/Oo11BRat5obaZQAvulGgXkAU4UuUvtoTX9nz1SWbfvNHiJqa4wMGRhbhSma
ndKnHcpDvuyaq6K4oa+yaqKbkH7wHAc70zQ/+J7v1R7K2eY1IwzIxgCeprFMphMa76AcUqgRIaI5
Oy4PYj70+nVe3Hywqbz3Tc92L6FlfaPpdbzPPUBw+7Sp76U2pFHdnWLYOolEvzk96Qo7taEe5mBv
e7+/8jsVkHK2m02EdtD+MeJ9b9mHSqgITvtDYxNKYUyHkv++lEG/v9S7d/VsCyvkIbVQXateMcmn
0Jf3ln63iHm7oLm3jJzKKFqVLV0kZn0fXHJZEH+xRH1/id48QSNG0JwpkOL1fnuQ8Ez5w41lk9YT
AuJRlEPEauhP5tX3wSofJZmYmfz+2qSNvXPx5c/fXFzA+9PSiJJv7CFl2Dsf4bvF5hAXbcY8w8YS
X6DaAJHLELw95mFyyODUESumVPVlPo+HOR28tPKfS62AS4r0ItkChIHkEztSiwdiYzWbRNtXhHUV
pByxFEFB20j8esqGpE3aMqAM1B3UTgYNTLYkVlnyQVi0Qn5Z30fO3CGFDZeN2wlnFIU32nwYyleB
PpAiMdz2/ZYpFV4wROqjuZvrnTluZOIGULSsJPQkFHQSim3/MCVPmnrJ+MAXT7q46dQ7e3wsxbdW
PGT5rdJvEw2Szbcehmzj9Y0n6xtZ2cInlLOtMi4fumE2RRxBv5P6XRh4ge7pIcrLDcoDPI+r0kcz
IZXqsbcmDiJ9jNM3l+gPa1dJ3d3Fan3UipivNaO7TQ52WXkdqgd4KWsG1WAc+03S2V4fuGFfXY5T
4s2xdgtpZttNnizPl8J61Iz7vkAqME07QgGdRVDbluIQp/omtCN68CNkXWSu1nRrAz6mP2J9k3Ll
Zmqse9FeKgUGkdS4s7X8Atfn5xaisBmNNwrAWIbrHiy3dZjWbpDRWg8TR7GlNZEanwfJ2thUOVlT
u2Wcf5plgm6sKLyOLHQv88SaI+4z8jPmirizmJshLTOx2JKPZHDexZXpAd/S068hznTiZVZNha7j
WxTsCB9JaZr2zBxqbbgIO+zBer2VC31epzl5OYOxq4BFtYjRxzl3CeHaD5rqEVu1ztT5NFWyYzG3
78sBwfO01Y19FaUHq7SulbDe5S1Ow44kkypal6EzB2w3cBUIMLxNx/wq7iGJgCk1Fdnz7QKkHh73
ark1V5wp79rkUUto9TLsA96LSgXl1E2SDZ9LHPJBLm/sufRM0Xlp2VwYqbyeYoDkwhwvp8j6KtTx
tisvgPGCb+elKRLaYCZiyX7aqXK0HwJxAwDiAkHF7RCYrxZ2UCjWbiKrO3qpm0nXj0RQGdOpSiTq
Rv26l4cjCYzYbA1vkLutTr9Cy5Sd5BeeLlBFmdbOCE/ZJK9xdh2stjrEXbIO1WfiSnh/x+swEMGK
ctuP8WKIJPqE2nQTQDmdm26lyU+srKvENJ08OilG9NE++d5Cc1aIKfi9kVV0nVdN3tyMBM72qI7x
P4T0CJfj5reMjPjWp6Qy5n3w0en5e5ztr1bXs1LExEwlzAawgkUUPa6Yi6DlBc/6TRHLl1oHYws3
rWjaVVdeguNYFdmtPwBjpOCTjVugaw7wRbKJKrdMDUcuZUemPWzm6Krwxxf+DsYJDA2SHAnCSwmG
S7D4ivyuyZ9lmWrnSzSoa9snW45+eSIRjmRJWx9GS0+Jhrx+3YETGOzroEftfJOYxLZZlWPeZcPs
fLDIv9N5wqj30xo/h/2MmQiMsIa3dmG8pPtUvcvlZ3YYwh1xdY8dkmmCeQMot9Opwe9hU7PKyHNk
Aq9HT86dkfSv3ABp1kaurWpHKjdSKoz1Ndy3DzZf+70Pel5LKSKEpgDwI5s0L2QTNiX4gMGwxdPR
ihvZvqxJQIBZB4/8ukbzjKrQS/L2qPrtJiPup2ZW25WnSL3o8QvxkKmHVIY5V3Kbwxr7vNN1AiX4
k9byuL2izXSq1N82hGcmJGaMoBQbIqIWbpPh55uQV3xxTs06frwqQJ+5bohDReGJAW5hOd5lcMJs
pgAa82vtc5p9W44AuiE7pN+sG2hGCeBhZYKgKbKVVcsEJaD0aj9Jw4sSIOtQj6WOWlmarlttclXw
qGp9nbReCsMmvhL4kQyQVgTysC+OjpJHx+JxLGEeqNbGwtQRxZVTDbYzxc0m56+vAeeRkLQOMsOx
2+e8BVph3hEzuBLjq8mi2831B4+VvhSav3izFtPq29KBJNZAAzLKufloxcq2YFy4TVXjNLXFNoA1
R0CHDqcgfggGGDvjcxVe61nvLJ6DyejWy5w6bZs70QUbKwW66DZJhN3z+yFrP5jTrV6NLsAceHfY
L8D5dcki5SM5zfa38JuuyGQ7xhFuLmYXmaF6me5jTepdZKOuNtE+WPJF24R0SbT2/bwTMEXI70Ds
n+0T29wlauXGGfsqkbpzVazjKFijNXAxva5UypHfv37mO3WzfF43+yQPWigYQY4++w0ktYpwpGk6
yAwjRdDuEAVeVpF9rXbiSylFd528DU14F/xwSZBeMq3xeqO6VmpP8JjHk3Q1GwXC0+S+CcWjmjWe
EbRrbDl4NgsH/b2j58shug84kzwbTX0cgvGAuoMMCbGS00/wmHCyYxAPgCVM0taK5TVjV2fKpSsJ
NnY5GF5QIt6v6mUguIMpI/CWZXO96kfyv9rxogT3N0UlLBZ/m2WYhfi/lWygNTW2Mqzy+KEa4rWx
nJiLWz8uYbUvviAizxjvyMkWip47AgDxkSX+/jYr7y0eZ6cEQPoMDdDw7SMysi27pk5vrjsamKTY
HKb2apT449TakqvoVg1xBj5YQtwjqdKeqsneftxWXHRlv3wzzg4R80Q2Gy0AybNijBz4IA/ydNVM
hUI7ExllMnevGo6R1BzuKL89bb5tvSCxDphQWX+RzlbtNXAYUOuzKpikT49Tej/jtAF6xDqXvZKM
6NHW36v2yvFTalCrvZmLIt5r+JtUezfoHvjDD27se8/v8udvjgiMRnX0L6lBGICgNxY+aXS0StKt
FEdARYyNQ94GD0g7D8V4MDTJnVvsOf/mxc/OJ8lc4aCEMuppNIQnRcVYbB2K0v7E+PcQVqgzpv5A
cBr5IO3JjtNDzc8qgeT54PpLmfCrRe6sbElzxZDUGgsZQTxXgGEOWqXDhk1OfkyPH17m997VoJ/I
C3z4/TXf6WDIZxVLnaAzUEA6ewrH2pxhkWWdlnP90jlJKU2GkLAz/d/7dYHD//zrwqdqrcXl4MVG
dW+wNhN5tyn1LyohU7p1l0WlW5DDB4L3JOnTAW7RQecc9Puv+uuTvWqfbfh9lSto6FXdM5gUD5mx
nbvLycBCxdcEzL5VAU79/krK8u796w+p2me7FZCoKUQqQ7NuukKt5cZWdi/zHZc7C8BlW39rKqhV
SsxW2WjAZg32AUrTWPvoUfr1iINIsZ/vdJ63dUtasuUl7JaZKtx40hwloVfO/cSZR1ycslWJWcS2
tUn4WB988/eue7Ywpoh56kFMltfY8EnMp+XdrfyHRjUpcOaDwq03cskdy+RUFR/e7/d+2rM10I4U
LD1McL0RgJVDH7DJHxZNNaQCFVGeuTIUxOyUnCS6dME+twThDE+D3750WnwK6EdrNRYWcD2/vw2/
fqvw7vx899OFIapjXETNqn6Cdr5uBGgSWd8m/kTRLx9wSRwUX//oefv1wqHaZwtXpWVMkfvS9gY1
frUYPWYgrSCSL+uVpYVrNVpEnI8Rh+Hff8F3pkuqfbZUNXoQ6JLFEw7vlSBN8sP10tWGJz+wiG9t
TsNEs7h8qsytLAX/1lpF7OrPd5XYe+iu4CSo2PtDMEOXZ1rW8QYvy6KVmweZYSVwy3/zrlpnq1Wn
47SsCWjzAlp/y4JR8J6Os8buPR3UWl75Ams98Ta67v+45t+SetwVGf9znqX41pb3X/9J7j1kW7jn
uIfvqzz+hM3chhHY3085/r1//sd/5c388+/7y8AHJxLDnWoK5B1L5fsPAx/WPkvn/TfR2Fs/EWe0
PyxA+LKFOkT/FwMfNY+MkVwYKON1Yf4d5cd5z3Mhzggh+PtUoSPal7WzLYHkTpjweTTfS5XyKCZ1
D3vqOq4VznFphu9cO5AgvOHvOeAwNtcEgHzFhnLrW8VDp+kXymLTiRt6fdIFsfM3/twDrodOnQ+Y
3qOHpJiRSmEe3xh+vMMkOOJlW8xpRUDTb7qd6uTaHvIHZtqeWU0vFskFGJLvJjxFnGcILbBniLX2
Ymouiq/o4xjuxCVEuta+I9z0lgChdQTTfyHtcz6tF+2x8Y31nAwH7TiqJjhI864wpTtMllfE82I7
iXYVTNbOknZkPT5nHILzguMAoTokKqhwAaDgfq1BYsB4xL/SDkyKRI4sTI/MaiUzmx1IqHP6Ynop
cppI4Zg8SxSzqzrOiOKZ8Oor460g9mVVI493cMwj0uf8GWjFgzWgaS4762rZYZsFqZao7Y3U0CBV
ms2QmQ+NMgZOiCJ7TYtuI4S/s0v+qqYmYncQw22Q0B8nbGlvT/43dWASvIRzS33qI+/i3o40EekJ
dpWDVYcTMvpimdB0etcNB+VW6rd9nF0D8NFXiwZunKoH/l063Za5mwzSFKYCs5SFG0dv+WNLmJcY
BLM1cTKQFOOqcjKr+hqnfHT4/anThxkyNAHFgXhnptk1v8TcVA9xMD8Omr9GGXhFU/CQxpxR87m6
kQb5s17gWLJGUa0UVdHhV9Q3Cuxs2YaKzrRhmL7S0z1FQfQMm1Bxmib/GqDJpTG0wXo3rXwr+zpn
NcJLi/A/jlQtc58Yc3ZKNErZgJQGyP9ox9pxiscXvQtORWRepqZkQ1aTvnVhs02L+TYgpBIqXFPi
xpKitT7ZO0GI5qpcNPi6j7E0rm6AW+yUXn7s0+ohUThpmMVDKrfX/tzBYstvlAIR4FBkD/483SKt
DSCtzLfREsJAXIM7R23qpFMMNBh+r2OENFt7VX/qLeR7qu/vZNqaeiiONnTSld8sWte4/poo/MK1
epDC5Lq3/TXNdMfUwh16jH1X1V9JM9gRib224uxCiZafwLcgmIPmtfp6bTZELFi9jgC4pZ2/xKso
xxAJP90f/0rjTObwjj1j4djy8VajPn1TlWbbq9IO+OxOLonhaOJnv5RfBny8qG6P3ZBe464F7DDA
wJA6+64axGe7VGif617ZZt8/2kDBnMvStyQUe5Pw41Li5ohBOQo7fJ1k/U7RlMPUZ4E7D2KfyskO
fOBNk4y3ciXt9JgUbIungiTU11Aqb8jWeikG61vPuXyocKWrZFNM80tcGF6iTy9Dnn0doYUPOqe+
N4v86Uc9/N/yLuOXz9vmf/z3MwnXn2sjODBIXOwQ5vl0Ee1dpIPom+/zxX7nV+VTrGAHtnLyycvg
8zDSejGNzeznx6BtnuKMOJjB2HzwKX4+cv74FLDFdBtPN41s86yIylAjVVVdy3yKrFxrsApXBIju
KqiygZoeSXa4jcvsJQOTUU7+vqixtgYRpIDsx3Dub23+7+7s/7H7vylbqCjZld/f/y8+pZ+mT5j2
6yj9P//rfzfJ8t+29fTpyydqgd2n1yL79A8nf/NWA/rPv/uvWoBNXccex68JHZDq9B+1gP6HZQhc
4wy/8eKZnE/+4bRbHPuyriL+/dNq95fTjuhmQ+ZvNC3VJlfZEn+nFvj5UPA935kyhGoI+LyNlf+s
jJ3spE7VXK7vDR9NUSUfMmG4MHncQu5cTnKbJCu3cTF9pI84E0j8uLBt4ya0ABJo1r/I3rAfVm2r
tfegT9a1CWYIoD/Op7W0EItkJVtLAxb2ae4vkBoS8dbjxyqaAeosRl1qg+2CcWxEsxejAeYxe4nn
aR3SmcvV/iau5XUad24glx7AkNNQvCqZvoW05xiBfp2lyV1RvoYMaI0qO4piXjeZcQe0+cI2WFJs
5m/JWODYpdkzj1stNp4xboUrXdh3cktcC+kXNePq+DUU5VZu0kt7Zs4qok8aWQleX1t3QUYzui6f
aQ/dC0Ebh8QfzGxfQjaaJAS/W483vdExz+KsRKqxdTmk5l1UTzfLXwkJ0etxxcMFGbyktq4GmySl
HFPKBjYhjV/hji03KyH+kUPH2En7mIN1C7dwTeP8mMv+56kEk5YP+S6X4i9h2MUbnM1iaw7lk+37
61KbX8aJegDXVsjUmNiquV+rsKIXxz84VwACWi05rcDiX9HCJD8HyRQMAkb28HcZCqbNvuRMnYvs
CJ6Z0EWil6NpTX7oR2fXnxuK3x8X4JAIqXUqD+NfDrFVU2XdSCbVvWw1rjzqh1BvNnY1oTPSrye/
ixdx/RUZHHe9ERxCO10L4pvgtF9GbLy4j2/L1txU07hA/JunIB0fUuxZbVFuQ0nfMUYhXtVfhwpZ
C5HY4dW/hlCwjUAUTZxoV1mBXs+oToU/PmQN1V/Izx4bR2QhTwrmEG3wUUqMhwr6tTTgCVx+HVCN
a3qTLqQBVHlKdyPrywNOpm8UWGQU40tLU87hIZpLyHUmXfsk1Y9Vw4bdS9kLnjAn6/BrLIbybiqf
U73eE9l6CWtqR/LTtW1kp0w1j4DjrwJtvCqr6hbcr5um0qFKxH0Y0fq21fu+DjYK9cjkZyeT12QM
xWWi1htTjBd98BmZuGtk2Sko+aykCqSQbCqFJ0RpN1qaeVbe7XlAj+Hs798sqb/abeXzjY41RFVw
+mI9xfQLpuTnc3Sf1HWWD0ZzX8v2XWnYdzEmMrrVm6kDFSYDkRgUbPujvi7b+KIdmMPVxY3fbwuR
w3Idr0hg2tZVfIwAbclFsCH/BG6QelHq6WrIyxPw/TsxdW6UmsdyRnVAFK2cMluSlPGAH8TTF2Ye
yIxszL2Jwr01h3VTto8+KyHmSIdsh23O+xab0yFKsB0TM+On9R41tUvKwasP9mzoDQYMYUyTdnio
rdgtO41PhBIjysDTk9vYthtK7C1pvRuVSh+aHtkUPZU5TMVxufVQi/p8N+ndRWn3zlgavMPJGkcm
TsAcnVpzEWj9VaYxYmCSlpkjp/6ZwwKJespwkdnqFgrg7LQKGDy8e7wSdFlA61cPEK2v/KHcFckX
2zIhinBuGM2VbH2uVb6CCv6irvddU+4YA5/ihQvCccorNVZ+Xzr9/hc/k8j+eJMVxHsK2w3l1eIh
f9tUp3bKDHxezT33+qJrWVICfRvg8GxEvqvoUdqDvrP84BpyAzIXey3F5bYlm0YauY08HMgPniFi
YAuMSmxXxa4E9EKRvamF2PmGABOYXFoZsbFF99hYaG817b7yo8/LW6Ly3nJo3NSEq/mT7ZETe1kT
YPX7L0kh8abV+uM7apzw8X7g0zDYon/6jiJVK9NI5vY+jE0Q61xzUDt3qoeEGWX8wdr4XQX2V2P3
z6vh1If9A+EWBNDPV+uJOyFLnK1UFO0edMfGXJmuxnncDA5tRaKvSVRHrx/h7zsjmXFyB3RD6f2Q
w0P+o1x8V+G9MJB++uq0FpYvbCn4W2TaG2d9Kk1n7qsN/XA/cBCa4wrvIM37ZVOtcgNxkAFThyoj
FdvaFLu+LHdDi7tX1zcZ75OcdK5RGJdxq1224LtYr/dhZx4L+Btjnp/iPDhUrKhqn3uF3ZG2Upx0
1T5Fev0o5uAAbwP1hnqfSf2N0fI186l7xFR7ifv0oU61Y03obxAHX7Ks2vbMw6ypuyB/xNWS6GvD
rq0a41UTcxFKoMzKbwHDAOIMMFtNZgUiwJ8eFP4ZsqXK5wCsreAfwE7HOq9Kd41sHHEaHkqSjj/4
kZcn5u1vTJtGFRY4BLpKdIe+z/7ejKJKxYepFHJbDUnb0dTeaqn/46f7/7zS/22N/z/T10/5z4gM
/vkfdbuq/EHaMg4shcfY5K7TJPuzbrf/oIyCk0vFbNvYxfix/lG3q3/A7LItDqRimR0tJf2fhAzN
/gOWl010LbYBk7aK/nfq9mWVfPM8qMoymrIF7GqVek+F6PXTClN1KK/z1g+gwIb9NUqQlGqtj6V1
kYIN+mA546hyfjmQYhxFZEInuRXs1GeX0zOcvhPmJQDd4mm22+hVBsIBw7jpigtLEl27GcAFovPK
1OG1Ieho0Wqr/eUUM+jdZTm01RVziJjY5CmgMg4b8g8x2sbXohOG4oatESES0ezs0Ig2K5wsLwcw
pWScOZGtJ/SZDNl6SvyAfh12b2CsvQH6Hoy/UqD5U+PsQQ/rrFwpdQx+16iLkz1kPZ+FyPQV7TOT
OM02FT1iASt6qv0SEWO0QHh1vSM2pRFQElZ+VJY6nbNctZ02QbBvEx1eMYg2wwfUQYbiyAq5ilgy
sxFTKANB2ZmlVstcxVgMlxYY5MugTotHAk6zQwHx8ibIzTpGCUkajkOYVbk0F6slILAXgDGlriJr
oTdVJBjtpPRfY4TqoIywt78Eha1fhX44g0cca/3JasCPoihAbLKyiZIwHNhS1YNMiQRAp8l6eGFJ
MF2bCY0ACARqCc2hlKpnVZBzHNljWriyTkotdla5gVhJfgbEEnkYXmh7YEVfcPmP6gRijaW3Zdye
TdGwgTxIknNXNSR/NvBfKE8CW7keJFbAnWj1Bg/6rHTX8aAhnKqGLmsdrVu4Qa1JAtB2GI0OJetA
JjNPbUn8Ug3p17LYjHleLH0mhaMEeGxIpvFCIgFWg6wlowAwrrRECsZgFMn8DUHC1lN1moa2f43r
AUFTZzNyJ3WiG4HkigZSNAdn9V7Iek00zjxam76q5nDbBgN6tmIYpvu2HJbYPDzi5cpYSiM2QhgS
TZ/VOORCYq51yTYJWi0UDn6tqL9GpVzka6GCakzUwUyPFh5K21Fry/gSkGSorKZ0ImcygI7ryiF5
nkR09Q2p2HLdcKRI++5JgKUyVuoUgo/R2gg0ZpqYw0sQEmay8kcDGVVd1DKRvpUZBSvRTeiZ0FLY
GQOmRqRo3dMpdHhMpFcrNszQhVQL7ICnDsVL00Yhv2zoxwgorYmW8UjPCs0T8aC3ZG6yOGhk2+ag
nkaRkk8pkNySMk/yRYPt7dUabEHcCNCNZNHw18maQPclH0yKoFXI5ZRg71CShmwL2xi+2R29p9Vg
pbzNfAwcceNQ7TDaN1B0wQppq0KaEJyS+G5LiD7TVtmoNtlbnGo1wooifOVrTbOSC+L6wJIl0mhd
Un5LRO4BV/2Cw7+bHcWnN4y3wy6WBkHUfioJ06XlKgcFmc+kigKTa4mnVju4Na4fwS8nHD7QvuI2
z9qLuJzMZjOWdVNs51CJ9L0tEdhNYFc5rNUxx9CkR1X7OQ1no3W6PpO1i3aCyecUY28NdLTDLgAI
gCd7JUC8gyKT6ha4Qa1ekQszPZg49O5KOHeQXsKkcWRICyfdTnWMTpWFwkpPtP/L3nnt2I2lWfpV
GnN/cujNxdzQ87jwipBuiJAJeu/59PMxMlUlqauyJ9HoRjUwnWhU6Bgemr1/v9bSy9/jgP8CJ/0/
DXat7750Tw//eUnuMS3r7nD+1g/ffiq4ff/mHwU3Sf8NyQYctqG+c1HhG/9w3JLyG9RVO03Ve1Nu
zz3+cNwHA3A1+Yi5K3cIqqDvKg1/eO6DuUOyVXl33NBbyX+x5MbxfvKmmkHbjSAZkRD4ODlJ7Zd+
dTZrDVRWQnMSYAHAg0mr6a3I9jjLAbLHrKGdkzbQ0DaZkbsRlI3hVnfJsxBtMunb2JteVRsCdMpR
8hWhlP7RzKXobTqsOcPcWoLcYFNB6YHaKQJhlK2S2yHromOqUVPGt0nQgpvVdqnGekQzx+yT21rX
mRKsdO2LlkXldTyMEvZUybF6eoF2VWfPQzJahaJ0d6pcIBO2pF+wwLD/qRiZx8qU61d15iyiGjkW
e25MOAFbmWgAgpuYV5gMg12K8dbtZl437WtKBf7b+7n0kb7TYskqjLeAUBob7fjtblX5a1mm9K7W
28Nji2piSBkl56jGKMPuEY8AD7oyrtln6XbR4UA6b7q+QGnVTfBbjyIXV08Q2pUg217kBvZMgXSP
8ZoDCoMHSkrb3pi6ZFPWH2wly1fEkls8Kq7YqkDC3G95p53jfigfh1JqPqZqHX0UF3GnSMIPIxGo
bZV6K0XNdjEUOKzNTGRwTYmVzCrVanTBnsOah3ofbZwUlc+mXo5ZOjINP1VV+yxKcJYdeil6HBa9
BK7OSFKwMnJFe2yiWhcJbX6vTnMuW9AkKh/Q8Uxu51wqAMx28tjQflv65wYH+ilrBD3oG5409FD9
oyhGh+cpyoFdbb0Z5lNcuZFpyKFgljCG9otkS/TdGgS9PqmMPn1N10yV6A3J/c0Ci4xAvPBRABN8
XeZkoxSjzDd6BZenOm4HEC5GeasISFMY+T6sJczSR0UQ89tlGaOP8wgNm6Wt8JTGFAgd6tsQEkfv
8/qTB8AwuS5pZly2aqpflngQXtokWZ+QrNRuBaTYAQTyESVX8g/TRrtwjIQDrGR7D4uGpos08oGq
Rykxk2wYPl6xC9tsm+z1oOWuuXTTE4niTZo1vbNSUXHTepFfk51NukiiARYANLmCvmc/VIiq4uNy
vK4Ylc1HOOepPAMZvaiNGN+W+Rh/2kDl+PPO5C0N7E2GY4EmbV1+ofyWX2RYR++gG4L7PIXEg5At
9ZWE6eRBlSmhaaN6ihFJ8PsSxG1hJkyVZ5UAQxHHm2a9ekA/vvFWaQRxNerdbSKpBxRoIeLfifLN
nYgRRZf1Ao1J+bYzeF/hkEouEaWHrxHKlb6WL3B+IYQYpHmaXwoU12NrlZUPxZrqqbUdtMKbiyHO
7LjoJsolcTe2Til0NRienunbncFfjCbglfkeT8FCE+O9I/z9YEjRpY97HX5XhcxcBKCS0sY8HhbR
gL9/zB+iSKlPkqque898yR/hkqtfEI5PHpIxke6Gcu5PnQbaZ5Wr+AgtQvNUd1EGNCaah+PYbWOI
juXhkstCf1HTdNyV4sVzuwyMC/WdsqEEIbW341aM50bfqvs2n5idgvc9iLEzYYkQAR4e7JUqtNqr
Go3jUUvi6EleG9GOVSV3qqacgx98zu2/7xC+Jzt/z73ezTeuyhQF4g0Sul8rWPDM9yKMLPlJEePi
Q40eOagB2F4gqCWW9wcxOqFmptmTJkMXW4nTS8MAoK+vw/iiZukM1+kw+RHjWM/wKFybGQHs7qBJ
D2WmZy+wF+YnmUKXl1XNFi5Q35wivaEQaZa1+R+MEynaPurx94sxNDo/lI5oMdKbUqjY/JLZkV5S
DZKbBsKmaX02KgWrmUIN+rZs2/gp2e9h17fLTp603939PqPfzu7b732yPwUiLC1Iwf6jpXCo7iXC
3bOyMDWZL5kA6Rv7aZIh0bXWVhSgPlVTKMn3xy6tzFIfIG89KusE40+zLxDYFuNjvy+acV8+6b6Q
kn1JwQZRv7T7MqPRxoqjBVKfxn0ZxisLEgM2HntxmC9g6TIkEVi4TZocLqsA2c9hYAwvHfRbOrtZ
Ax9srnw1WwnDLDUYREaonWoRkRPVELZuy/UCe5LgRsjiOCAh5j4KoaYDah+HKhyw7OgYnrZR0G9M
0u7qVGH3mctwKq04JcKnPD1l2yti9GqMX2msNrvP5BcIm6yheYOs6LAQ+GMjB9mG9dkuL2VyX3Wv
1fLUypW7lKFU32TLZ6SVLJkxeEYdGtQF1xcR0pLRFJ14OKXPJske4fqCU20A4Z+rLHWBSrzSDeti
JBcR0Bj0R23u3CG9AcYBVBffOU7oyropHJhqGualtwuiSyeEXe/jzw2aEtTFQQrOjlF60/bxUDzD
a6kItzkq7w0o4tKLzC+GFKyfdZbMnN6MpmesF4Q3Ab5BnLcrdrapJ3OPC9l0GWQwkmeEqhiWJnUs
Zltl8tOo4KNHTSFMlYZKmiA9VdV0LafFymb1OLXyCdsFr54Oyiy3kakEHnmvJjRdIDNmWJ2yQ6eb
CinRYUAAL5fgjYRmLWiMZAAjGDUu/X9unSGeD7sEZYbcqU9wIhIOVJRgVWm2JLg71025lt3mDbkJ
5GddAZtWy4upTuex2JyeWGuIY7QBWOhGqlxMYJuZWpI17D2xj5pM5S+V5Ldtnl+ESvpCDugQ9XyV
NjOFYvexXBp37KonBJ6Cpe1PM0N65VAf52ZUDfCSL+IYLFV9LZQOa5cKN7IAPA1z89AqY6BLVbCU
DwhbIdyqKJ+3kbRinY+oXEGckdkiBBojBAZAyk06kdCBndVtriBTkBIYB6S1c7cyVbHldJrUFmSo
UaZMCWYyRFxJf4Vj6hY+QUZq1qtQL34Wx+dsMz/nkLPPFQM+I6SCs1iMNrB6dE8r/aEgKTNgdiiP
i/7a1zwWxV6Nz7L+CJ2DRJ/YkM/17E3Zl1p+Z86zdXSJVigXq+wiwXpYDVScE3dVY6sv45sKYXHG
W3IYBcuSIWiRIU2/ODxvDYFZuzrDWEFlfNfUHqtMaNJQ6j4ykhahaFIpz+qgeodIgI/02gsfY4Gx
JoNgtjzp0YMKddtCTxDW2LI/pszeDojA4JGnCV6jzmrBFjQg0mKGv+NTKn9M1tvO9KXnRDLsmJn7
Iu48IQ1jgfhjxzBBiyaxUzI6FMPzZrok7GCXBmsQbwz0l8dWs/Xuqx5D4nKRn1bxFr5lq4Oedxcb
/Qozz/aNtpUttvawNHY1nXvJkaTbQkJXqr2yA9V+CGoTybOTlN5MKEbI80MHhSLhZiBl90aZn2VY
9sYFLjEZBgvm/3d9m26+IH/obqpDIKKAp1OFESxt58kziHs3WpdQJkWedFjsJW81Ra8j+tza3tXl
56a4KmrpC+PbsEHGCvixrT/FtNk3JqzqGY4WIJuwUHG+vWsMdzqN54llEkOtkqKIbbRHI74SqDPS
W3xO4ke1uzWhHcrEl66Dk1GOkYl6a4rNTgri3iyUisodphH5qvwDfKyIYbhpszhikdyN4IBT8Gpf
Yw0mNfj2d658MajMqwJhRkFxhUylCbp4D1dEeGWbZ4FeJ5N9Q0pvlZAcWPKsbZasn/XlI7RLFnzh
4SoYAY0KV4wD6PYsZX5TqCTqg9cI4VC1rpS8thmk9SgNqu6fhwm/ksG8u1byPEWXDEhzNcLrn4um
TPk1sSzWxWmpIxYSFSvkXal6FUjstoy/pXUFQWwlDdVNp6wlRDy6MH2COMMknlnIPOTyMgiH9Qjy
kOCijgqkaFBSzj8gfmr6h/egAE7u6oQA2BaiiVV4Qq9lJ6Fc2XfbwWACT6xvhjHtAqgxlWMCGaUj
jzpjBQh0+h0FY6s2C4gf4eJ28ji7w0Z/aErquNseFSfA0ubBS3XYB0ZmNJL1uAr3TXFK+zQ00ogU
pIS4N/+m15/rxq1lN5/apzrfHDSKdWfESRyZitzB8wL7KgoiyMCtpZ8CuVy9SUqCokmYWtsGv9Qq
mEGlcZuvQt6V3tY86uZqxTS2hcuhHC8QgWqMisovWXd3mI2wTKjLwJrMZJkjGpehvI/X8kRy+w0m
ZFP+UEgxM3Y0g9VmdHOyRBOAUPI4MtXRnvJZvwJuQflvYmh6ckZkA7VNPgSHYgs1kymLqXoaeDo6
lPLusB6NiHmA/uuW4o4Pt6vyWiZDWKvRXaU/kfEkNmzT0gZbwqQBC+uCUjCdsR1Om6E/iNTjig3l
oaSHKvixhlZ02qJPSd2cZNDn7Zu2fdDX3s5NxBaocCHALPwHFfxfptpYiwy8UtWQRd1kHPnfzfls
FESLTm2nU6bPhA6bYKtNQUdw/EQstF1ypKD9rVpSd+7jBo/PRIBEPdKLGwLA943xl0pY/5lx8p+G
zvxv9fW1/Nb/Opm+n82/mGKMqTPVvWMj/3mB6+Fblb/m3wVN+//tpAgnjQNzZndj9fW1/rHq9bfD
fa96of/CKAUdQv37YPn3qpf823tbmLq5Sl3rh6qXpP5GC4vWjoD8qKFRjvpb0Yu3oCXaO1nUu2Dg
pMn1F8gGaXT9lGcQ/TNEYjA8ubfKf2hcEpMoejpl8iUL01N77K8gLQPZamBSsIyLdNz/qVyNq+bq
YCW93mYc+Sg+IN8g3kR36XXyIre6gAMMIheecDe7IX86SjYsxMfsnL8W4e4sTUrrVhOCwDhlbuws
nmaLHoTwjuRornacQiragWKP/L04kt84+X10RBXMX06Jvdpt0J56V7HhzTpBIxMeAvylA2gx6EK0
ajzBV46tn/uZs7oHD1bfY/MQH2VHdPJr76eLNV5Epwkbr/HoY19jVNos0ZOdIVCcw2UHAUPNeqbc
HbRX6ajfaH57XS+Jo4WKsx2LaxpOQeOVAePJHgPgwXg0jvVddHu4Fg/50bzWlzJod84tN7VFrhNk
sHu4qL5uQ+8Eb4NulRckvkCVAjQl7HmKbinZWMtniLpCwPduxmFlr7e+hW7vRN5japm26GtO6kpu
9KbZ3FevCbT304DcNuAITuszxRwoVh32nivcRuflmPq1zwCTjUZZMPqVk3iIR4ebi9rYaXREvwu0
j90JwKwn25ojH/Oz7s6e7ueh6M+3VTDxrfm+vEu8zTfvRqi8Q+jR7tBztHO/PFKAyH0m5+3KXx04
u+3Iyo7JMTsanvwmHvNbZEq+mJ+IlDiP3ums8dGO7dkhrLQnVz3259nTbupQ8SJrcnO/CQSvdJJg
POt30c16Xp3WETzBIaKxWke7ye6Fc/l1+0AwRbwR7yJfVktQdRWczlWvCBhe+jB/aJ4qtw2XN8GD
oTjUnZKDpLfJafKlIPNV2NMGV3RzL7soF9Up/AgI/+iQsqUP+q0edvwaBV1fttEYym+rY+qA8/Np
FT2jSHtkivkZFJEDCJ6TNdzhS8rfqyMEyn15ksMxwHGtom1clXvxlpXoRy6s5m7LPhF47et4Kp7E
25SMDJ04K7uDbcQnxdaOin/w0pv8IbtkZ+lYnLVLfTLus4vODujOWZgcq6Ny6k8/WKx/UB5BcOqf
bPW9ifzDVp/rUaq1uhUvKCS6kAcs3uA0DjwtwWjpVsM5dM7bG6Pnns6uLMIm3BzFhTfEhif4ETSw
1bvlKyVOu7CJ6x1ayi4e0c6tD/Cme5BH29QtkVu00kB0upAd5uWBCKeblX1JXd1lFdkI8NqiI3u6
R3LP85ZZ5cNJiY+ln9uQPNiDhbqJU/pLUN+pJ+hDXEhC/dhP/fQbOmyFfkTAvP+2fS6fpmA4gdh+
MpAoCVJ/vWkCxpFQNrSn0z2NLfvwQXE6XhuC6GPiaWFxUsLcjpz6yfgYX6RQvMYp3UJXvWg3LMgw
DqXH7V69B1LjTUf9UupBHE7H+Fyctmvk9Z5yo/pyfWvw6ciKbWQIL4uPLCHLe9n3gzfZhiXy+hvF
ePv1Y2F9gZrPRSTJIvZ3elc40qKyvr5lfH922JN8NrKhWLNXq3Q4ktuH6nE+Z8HkZxhW49oGA5R/
qjfB42KJzuyS8dmpVynWGiAv4B5O8TMrzmnsV80SwtTebHgbObmv2PCz4vNQLodTdd48wigXthd3
PJm3ha3yr/xKdu0ZrnGv6FbhQ8PI0pN82sUO4hRO4RZuZYMDCQ8363H/3eKyfo5vtJiGsIXOjp25
tZe4bIGwDWpX8Qnp3MWhSWlLTncd7NRBjsjtnNlWbPGEbKGNJLaXe7M1Wx0UhiOupncPVmmN1luM
R5gcrL61OFWoOrBBAmYJMz7VBsJ9G2Swj+gfY6dj+TEhwNEZDAoPeKADyzjj0uBDcaJ7PYQuxpL8
Q9BwkOTYPMXOaP/5NiIq20tvfy/N/d1l/lKSm/U0Z2TNEC6tq102XBlcHD69dKdljoJ9YXDBm9c5
hs0VcCtHWz8nPAnGF7k5M68enAe4M7zRVfkz5W58QDXSW93S+lrZlU3H3ErsyJ+4k7pDzn1cg/E0
sg3RUfL2LUta5SzOJ8PX/MnDNcNCmXkgR/GKvdt5xWzty2Z3krzhIKFkIy/mTnxb88kxQ+MYYag6
z8CUR27BFhY+jcci3A/YBxprTLDL6+K1/JVgNFu357/R7aBr8KG4tAx7f4kV9Lqv5z4AMsq/ofkI
83sAJGELx5XJkpD4mSyc7YWL3Q/eumKYsVgG5/cLyQgUGOnFGCSO4RTOxqokEfWVC2hjW7faDyNX
J7F8NC6GpXXlpuHEZQ/rxZWzN7z6NXvk+NxXyersyNVcwR882iKu6JRuyn+aTVRx5HjcbtbU4bZ4
ArrjtpzS+sZjsRuHDfgZ6sT4IYqt5Kk/tawdygIOvCs2iky2FpY8Z/iTsJ2LV/E4TZap6UHIKELI
iSyTT4eIWIWF7gju5KxsnNXe+UH39/Z7BoEODzP2gEcFTNjgGBGzYiNAvchuZNOFTER7+1JGU4Hv
iU7Nj1RcQwkX41m0CgddiHC/nD1UGrzxtAZYAp7eymrhBvGJg7UvPXTPuHlVuL0Yl/m4cjt6ztrg
2RNP+JHfnJOwP7b7QnU0/3CzP2ndWQOkr1iwKFt6nV+4nf0AIyTXgGqnVdlvFI0sk9NNsAo5e3a/
F2CZOGngR+83Gf0LgjpGZ/ADAhENxAAbC5bTCaTT4GuBFgx45dSJXDM4nLBBp8PtHPQBYlbe/lsK
Ud6+R2Inc5P3hSniKmZONLMbv2OgJoSpmV+TXJ2dty+J6oxtCop9JWNdBJZYgvGI3M4fuMXEHTYt
S7t3t5ftJQn3LNVJfMxV0FMCwtVlvs76VnxGaApWnoBXbj+DVQ47j5ldXkn8OTiwi/eVipqgDwus
B0rRCyJ7PpkhdHD+vh0GPgIPnCVjgScXljwnIdTFRNuHIAmHLwpm2DzvtqrwR26pxJLeL3W0UFbh
joIj5Cd0VpXEvaTK57IXXeHOeJrvlCs2jWfNGNOldPb73XAy1OYCwl+Ho1m5M/NEkPSyiZG8jvOo
/GK/H3bKZ1auv8YiGP7Mc5mvIt/eDb/Md5pwZCdE2CKGiuwJR8G+IIwWfOOiftHYvsLd6hu4GLrE
TvN68GvMWs13Rrf+wAog6kfbA8ND7YtnI7AJ919GR8hDkJlAgvjVJmwLKMA7jWdynRDrYAgM13QY
i+G4BTd58LixjnCU322b8L7CF0/EYu2eZ9+tqy3uZkjgUbNTbZn4s+HSaTOfe2is8CPk+XZrT1bk
UP10RQ+uo5mvvXs9TmU6IzbgQNhviVZ+n3ytr/utbo8qJ1pwG7CevN+4JiG54WePESF2c1P6LYFK
4sjYJ7Lw06Zdqpvybv22BHugMBDZpIQrXYDlYKtHvsjHzKtZWtOJrMQt2Mf5JT7S8s88ujBOfaw8
iH6O9Nx8pChgW05ugCZc+kv/DbU/C4kFHzZFmyCIkvQTLUI/DTgXj2qQzRy7xwKzEmf2W3uxUniG
JwvpY6Kk2m88tDeJoAhuiXMyUorUQlGBqGgPuw7kJ2gq7P95gyV8PdgxOYNpN+4etzQuD8hbL+N1
OWt25sHeByWw6Q8EagvVe6vn8BL8xqkbhXJkm9cmkP3NbQnZc1sIm5N6jR4pHg/8ITzoT632RJkb
XRQSt4T5Yav00VCyVZ/qLFmAlXJbYAR1tccJYxIOpyisn7i/LBTKGzcjWUh1km7ng0WnJX1SQokI
Tv6kfDUeldvU5/bw2ewh5nS0j+k3SLhO2m3pQ7nilbmVUj+mxW/HdzSkXUo+Pi6SMHOPQ8XNUt3Y
P7gt11kSKca8HJEvlXZh0cl24HweApoblurzgtXavXVLbPqKmCxaFaubn9NzXJPXIKbszx4tDZ5/
X7wqbVDRdgjNT6pqJXztRXqI6FuxTvijfuTDxHz744U0z4N1XoWvkpVscA/rcM/DzPfnZnJAkAOv
ynI6fCI8ZQEe+nMU9I5hxY9UbqUwZezERyrHrpzsIyVX58vCQ4y+zM7sLe4rFUaMQmcZlsFO5Bx1
W3eRHbE0VlfvNKzdgX+tzh6GgqqwlPeoEegDPwFQoYTKj5yL9JK2iS95sPnx6roX1d96zOrA1CUC
MoxuPkpfyjANOze5bqq3vK0e0iT83B7dQqe8kH61/ELB8SW2rcEvcRaWyaB/cLiTPM2D+JfTGIiT
s96Kvxb3xXWNfcWrcW57WEcQhFmLWNNNQCJ60V1WO2Y99jK3dEAX8FuCJ/IZivc+PocHx9q1X5lz
xNFy8va+aRp+vSHs3oPu1NuD7X1xb8fNfnrL/D2e3W/XnoIMFik0P7LiohtbeD5gozRrOsJ6ZnW4
7P2kRpv/xQBJ3OgMg0R0TiIg8ZqI3+HI+EUd+w+JB5H0HtUdTpmNUyMZrTB2DrR1uFFjvw5uOmmo
T/mdk6UAz4k0doSR38NBGCgJdTPX8NrHGuNvhoUPIfc7YTf0MHwS92svNyoXoATmkXX02IbcL5wS
UJkPm8d0IEbZwPdm7uQbAcKfFo7U3+svg5/sZtjd7zIpAEaZsOA8UdV/64kYD17DD2XujG8hcLH4
AidMIOUloXBMr1m4x9jAVlJPsshAFGfhYuh+uM03Um08zJ4uHogq/jz+BqfxT8Lv/fUf0lh6qGm5
1o14IUgl0izRDaawhF93vxKnuPCxrviQigYQnlznh1Wc7EQtiMoRNo05SsInE1cH7zSByubEQXG7
x1tLKO5+wUebFa8gUksiMrW2m+gpukSX7mzedCGS6SG8IVQ4TCLW3qbGRFA9H1VqRv2H4nF142AI
I+K92daw2MAc90JNUB77S+FNJ0g/+X+gebvTuAwnLdwt4ugZD9OetnGG0/PyvFi3Ok6o9PsnWm03
/SV76L/tbkB83P0bQudwzKuBaNW4gP5OPy3Wl4nNDW/Au6kyLXrbuH7sPN5OYTknjhqAgNx4G6wm
JhgBXTtzGBjfk8rdrxhOdzpgDenyHeFqIPClfuQ0A0Y78ypuHoUlinS7S9lILGdCVH7fpnJirx6d
c/IM1LDIananxACaNzuYCT6zx2jR3eLt0Y1KoYGo2ZI+bM4eG+zlO8ltvB5Dtt8IfKl/8DWvdrb3
y0GNg6CwxUzxRHrciIJ3rsPtWMl3vcZ2t2pKWRMWfbBmImks+WJniKtSIAI7+sClYwbAFLrTh8Pd
xkaT3cWVj7QOQxWvPQU4Zn/FXtJ29TPyrNTLiJUMfyH+6bw9joTqighxj7HJFrgGmgW2OtyYt81F
eM7u6HqlAqFedpnZ3rsRgUUotu2SIKxBmoroTnc6Z1+TM393pFonBq68JwaN7THsLECF2IjibtHs
5NjtBiTYU1uSa/bszHMkMLfYgDd7iDgS/+whnuy2MP/DWXFE0o0T2gPDhRs3hrhWbEmD1dhDuoaw
jEoOQV0jn/ekBF04TOpuubBj5+hLcY1vZ2fBJu0lB8hFsFQF8eyf71YAZP9kt/4ChGBkBLGoxNAv
0TfxRjmaNDuJk4n3noT77UFDDPPC1JmzB7IGpnEPLUWvuoVXgCrz8FEN0wf1tj5RVbvbvqDFfTO/
ga/05AAf7xpHWPO85CaifrxHD9EtfE0PtMtOoi8ft7ea+iY8mPbmSlQ5Vy8NNQLD4UwCTRhDahxO
hMQkcV4XrDcFsYZ22530p+1Ifc/pQ5ymmx9rlkh6Ls89KeblI84R0+8I1xyDt7luRdFFupU+Dsfy
jBcioJXwZZE3UuRsKU0g1xmad0bszF9gXG/D1kMs5GTeFCH2HStO+ZzKm3wjXfuTHpJ6u3uCn/nm
72NR/21tnX/Jjs0+G/WnLEEOoMkaPoDHVzQjk7R8/blF88f3/2jRyOJvBi04cDvA3k1B+/tg8v4O
kCIJgI28zxdT8vljMFnWf2NgXkdACk6KnSUAmrHviCLekhnfMujnMZ7MAf9Ki+aXFqFOc0ZV9tFk
Q9ABAKFA9bPfkwRzqw9qUd/F5VumPC1CB9Nm78BdYC807usutpnttfUCk0KRo2Ks6j/YxD/v4X9/
Br/MRTOemcvoFdZ3CCjQMUVIHk7SGjTtfFlDFfS50d6l46eSef1dKMM8fH0/gb+0hP/fuC7+M/3L
f8GFvoPcNEamfnhezuvw+m/fKqAo695g/T//6/TKmECa/7i+//613xe4bvymGzp9Zul30iuJDsDv
PUjeUSCaUhitN9A0UzQ21fcFLrHANVk3ociQTMWU2BXfF/i+XzRILsD8CyxMWBL/Qg/y14GM3wuq
OsLJvzQmIp2md92vkR8X86VntM8SDv1kJ1PxOZ8KH/5UHygWrZ/RBkUSpmgGjVp5rPOH9kAqFAN1
iiEnRdaSxEOIXmMJQlO9kKirGHkOY5KIpnzRW9JcSicwVkQeJXlsX73kmuSZ5t0wAe9JjLMudn7O
NPumjE9ivkGkXNxuQ0u5wMgSW89v5kMFicVMmq+AyzLuJTX5ukDIbKn6yGv9U55VX9pSDsFfZc6S
ZEj4qNJVE/szI/6MnRvdzuybUXlKWi+WdSjQDxCrQ1bmZLHGGC+7SjRXg5GcwjWHnWAi7r8duube
LGY/Gsjmmh0C06SneR6ep5jwdIWEPvmqM4x8qATqboL+sOvHDNlLlLyNfcnggPEyJ6pk60v6nIo3
raw2rjJOTOQOZEb1U6dIX9WMiTVIAO5EAXwUk4xm3WePeWlIl07NhSNkRDeAICCajgvCvor+mbEO
n8R0oukw1KK7SvOHslGvG/jio4ZM6ou+MoS/lNnkD2XXfZqy1J6khUGWoesIgNO6B+KlavAExBoz
+Ysh7crAiS/prUIovvXG7TaL7XXUWj4o9o9lPsMnkileCv3OaYRY9tsKIhA4sZQ+afWWBWItnAuI
Opx6WidIfyPvv9cE/esaF7qEfzL48FrF/8Cy8J0/LAsQHGYU6JFomgyZzm6q/mZZIEj6AXP7g+tE
ShGYLP8HbEdWwf38aFkg0IG17zsc9y/J1Yu75/4HrRr5Vw7ZOYoVvFFKSU5aXqZ0pO4ZD4yAd4j7
5jGDqhmDXa6qpXR9N0YCGwFwbl0xWzXGKUIPpjLaTbwzIqMa5SBAShkG9Veyy+oTYCjkaxVhO7ZG
U752cTSF6SEqPVHdBnfB2AKVYPR6gUfcRqRhobDZMyuc5SprNf3SFjqdmlhqrkU+IniQmwyamDNo
AgGeFpD1qde0MIFbeqfNnwFVCsexygQbGUPhWAG7s7txwpRhtY8Noq2u0TYd8mamRFGhVJCPEuoM
unhVEFFzM7Q7M0fee9Fr7UObSuMOu2mYRRSoN85b7VTjDGcwotR2Y5ZkmCioYGkRDJqm5vmQmQNy
Tci3J1K7fgCpimpQmqzf4JoZPbPTqWAYyDVVAlIEEvBiq8wzWsF1pdpa0bwdBHGADI9tzLALp6ON
umjVOqR3wB2NVYD+XhVpJTJ+/xgXyLlCmzaSg+spgq9dfF8oKthDubrM22hyEa2ImG88FwEUyAt8
8htFowG+rSKL9XujikBe1PN2UYHKOoehY8It7Wcv1+uDBzy2P4LcCCpNejGWPHHFHh1uVRl7uxkE
mvSRgryFolCl3TQaGHmX6964bHRP5uUxaTPfWBgtLuucbonSXd4xHigCJnYRTQeUTxYUtBYD8WhI
PEAYPW7wjGhzFoWrzmyrOKrU2Y0BiWHAiTg1/QD74RIHLZw2pSaPVpnO3Zkh9hwOouFd74sa0FCY
n3p5ILuDuuQYL0RgylbD0BAJzYcJzqCHaYLqLIlHHWoZAw3pQh4ijCijwsW8UFlb0u7DOPajr28z
wzQHrQzMUiqe/7+BVKGM+DPrCN/ot3+r3/7t8lr9ZCR//97vFvKg/IaWLHgUXYRZVFKY2/puInkL
5ggSBMjHZG2f/+PX/oi+VOU3hZnAnUxMxljKOw/XH9EXb8F8YKiMrSnvCYv4V6Kvn+e/VAI4AWyw
BiCTjEUCaPJzdtHVcy1tQ0wrXs+iYIhelw5CT5M8BLIZOJz0eF/3ZuLWOwD/h7v1D0ZS1J8Bl+8/
LoqSQZCpwvomCb8EgIJ0YCXCSmnVTZvaoxTpU4BoAyXRTIvDvhWgNuxmjRQ7iae7wwgYOh1T0S8E
4oEeQcnEBr3Ul/suhilAy4vTMPOioAov8G6iWZQkcKdxdyWnkXWRjnwe3aZiuXyZ50NNfUqoqZ71
QgQlmDo8d4KUrpaRlUMAwF76mooTwVGNWEviwVcF/vuQSkwbFGsjOYzmnqMoMe/KtUw/DZsCaC0+
5IzW96BZPsBzB492ob4ehCoFWiUz7msXcgl7CmyiVHolvX5bB1G9GCow799v7X9ByvQ/DY/8R3LD
fvjnYcv5tRmS1+KnTfl7KsXXft+XhvAbQF9JUwE3M4L7jiv+I3IxfzP3PfcdprwL9n3PiQSogNl1
JjwjKoxrO2rre04k/KbqugZcizdEiX39V3Yl8tT/IHL5v+ydx47kSLZtf6Vw52yQNBppHLzBc+2h
ZaoJEakojVp//VvMrO6O8MyKuDW4wLtAo4AudEZW0Ek3mjhn77U5E/3g8z2rcjc43NBqV8betnAl
iKbESqTSszyNj3lJqbMco485k7kzWR9HqgYr7Fg488qj7NlVBykRQJ0oPloAKBs9fnSL8MNEib9L
zxQplyAL9kl3a9d4WXtLfw/0/GDY04doHh5aK8nXvT9vZrMhhLkt3XXYxGiuRHRVBOFxNNC610m0
81v/qkOPvPK9dE/MKD1JD+ZfOUHMNaYnJyIWIi8oneLSnct6lVtduZ6z734iQbDGF0E/fQI9cCgJ
1yHF6sFuXH8tINitXWUeXJa+NukxXvV3oVV/iBr3y4ivZzLjbx3JYLgyK/w99vuEAJUOc3bXqs9Z
xWlKLFTXYIQm3nnXiSIsHtFgUUb3IxukVaNcYBJkttrJsCkiFL6Z9RCGA/V+WX9rxHCXFQEauWKb
Ry0Vbf8WGEG3UTMS+UIXl5NPszKOwFrguVkNduTupqq/MnETsO2isRjH4deS/HBU2vMmcqx9VcaQ
WY2ZeI0ZdUdFSTtDlc/vgER8J1nK1zIbcL667a2aCxQW7pVvpNbRJfTNML3oMSXJx4/9jwRSDqTQ
ogTxiLiLTbWFje9vZpzl22maEF667QEODKcus30gP3jYgZfr6diAvN1XmI33zJvjRSTx21VNujd7
OFyT3/XXMxPf11FVITPUl2is1IFdETDTEdE9NEKavj2NnNK88RuYg6XdxtjJQppKU5VvEy+jTBrY
1cFJFRNbm7rfo7TY9snk/4yD+B+Y0H5fA/r/8AAGQhZDMP4TgLLUedCCM5389aS2zmDcfKvbIv8z
4f759Pbb3/XnDsQy/X9Q3HQtFly1HLc4Jf2c6ozlR2wwWIs4I/1gL/xrrrNMNi5sTQCyUwGEhskM
9edcx49s5bGXMVm7lcVk+bfmupMo3F8+uuIxPO/s+UwzXdw5ybHT5xEFAc/6pnnZYDCQi4fXarpK
0cYOm4nW8/xYhTsz3/oog+RWRWsZnGXI5goS7rD/bYv04H0B6eKYR9+9A+HjBlezv1+2zRmu+/eq
AxP8Ne5pn2MsjNsvlXNrORdB+EAkbxRuQkQCRAzKJ3JqVXpldFdeeVbZ5417U6gLJ7npm/OU/z03
gvM5JgB3rxSdk+DcsujhxFc1oHJvmtdze+WhiyTl0Uw/e/khCO4G/52MrwvjW1pTyHKIDiOJFZNg
jiQuu9TJjdMfXdqKAbE7Wzd/GOUqpZvJ0TM5wIaIhieb+asmx90KmnXS3enpPhIPs3k00vfW/KlP
jx4m9Oag2yPhA6SUgXNxkV6XhyTbS//CteiIZe98Sa4Xhjey/65HTkzxzoFm5F9Yw5a4GnCDY3SG
qXzqbyZz1dCbjIBbfjSKXca6YPa4SG84uwTiwG6tnj9sZHgwRuznZ/yV2XlPoF+XPuCexgJ4rvVl
Lq9q575q7oPsMokOhlwnqP7QFeW4CZkbN22yn9yz2jiglLbTyxKxWrmvop9o2781gfyvmRqsV2eC
1VNUP8Uvzxz8Bz9fd8kexbY5bCjcRUs/g/f259vOT8CawBNeNinSpa/xr5fddv8h+BlncGX6kJhM
Dil/vuwYTtgd0cUA/Q7XjGnkb73sLysynqBV4lhiKSlzIoKWdnLekIYUrBoTMv9IdbvJMyrsm5kA
L6q8i7kyMkg+wPLTZKT1F/nzJzsCkmpOQb8SYnCOz2bQ35xAHE5YzwpEPz+O/aPFo/gXKL+XU48s
88FAWMA7Vs4dZeak8898/LfjNis6vAdjHDwZTtWzqW97vZ5LkE2s68hNzAD9PpCVT1innRtqMJ/d
mIxc2FDiPpgw6a/TcnDeWeRero3QMT6KGnfeqq6ZD9ckhmTkdRMl8M4OqTU1Xm/sJ68FtTbFRu2v
EhfoFj7nwMcUL7z7aWZOaIJkWE45MYmBoHQcQDTFpSTy2FnXntd/y1TZOiu4eVScbXeYvlvCI1s0
TzU1qN6f3E9T3forbZjJW0a2H1zof4uifz5ILE6g9CQXoLz38kGqds4SA8TMpvK6rUWZ3R4Al4w+
sFdqyq0RXPb6q1Va+z7rKcF/yjXkheiu6gEtm+Gu8O4DRJneLi6xyCfjscq6VdfhbueP46ZZB2m8
URaEAkcdnMK4fGMc/GYY8AJAGSKAg7DIk2EwQ9gqwqTh06d9jI+/Qc2bxvn+9assv+X0GS0YQlqJ
1EbJDHn5jCyP0pnG77fxphw7keQrzYPbTpO7pj/NHpi7rIqL9esXtV+eJPhmGAqo0oEmcmqXrli6
e89OFKGom6R0WwQMeaW3paPNi0FPC3ElNscnaSeCap5DypRvhcWto4EBk51hRl/KQusLGU/FRSYc
G+eSiRcWapFxYSZ28j6prPQxmoiFqgCo7kd3kmibVPjnUfYv0aX2yxLFzxtgNoNGrqCUyVO/LhPJ
LKcwrTdwk8ZNLQbsPmlPbu6MiMVO3GJXAw9ez32ANNjssl08Cd45s/TWhaXGo2wihNYG+dgjNphV
a5fNAU9putHEI+wnkMHSbWCPt/1aLxBTjV3v0iqM4XogEGDvluZdO0/5dZqE+aaTbN9f/4aW7c2L
YSFNc6FWgqV1Fmrscv/PviDZG4Dlu4EGUe/UrPSAc2JYfqHtfKdAhcZqfiv58ZdZjyvajgWoHsCJ
p8yT4Z6lRgG0iCuWdf0wVRAipm6gomEAg2nE9vXbs34ZgFxtCW0ArknCDqvIy/sr0tSsG4cGmDRd
Ajbl4vKOSfN1YoOemEDeNmlibm84+6nU2cTj99c/wI9J/OQBs3RZ3C0QRM7uJ3NTFxg1qKSw2oSu
H5I0onEqdDo4Zt4ckH8q2eJMNrLmvPagKVb+uhAVM430ynXbsrks07m5MHsfuZwHLlq0D8C+p62T
RP7aSFtyrSKHgnuaIwLHZExZN8Kuk7skPDfAacOMoA093joqAQ0CJ+lG52lFdKKU26H3w7smMdRD
H3Uot0GbbL2khiRFZWwrx2jSq7ZVxSNjEml0jZx6pEcWZyI5H/ls7+Ko6s6sokTd5fHVjcAVfxrH
/tbG6b/Xff/fV0pid/LXB6790/z0x31bx+Xzkxaajn9utcRi7aV2+ueW6YeD9+dWi5+AgvVB3dEY
83zKq//aaiEpoU1Gg4tqkWvBbOVH/6whWf+w4Qjj/LUEvTGiKf7OVkucbLWWjR4IEIC4y6aOQ97J
vJI34BChqbK7kBkGoo583KuevrnPHBfQpTgzApFn65BIuMbG1zXwR54r60PN1mfcwHMRwGHwPF02
vZ2ey8o3pp0Fu5XmrZibVTeOyXUjJubfKA9xu42BUWx4WfSm6EbDuG5MEneDzCB1eMpjmezzBtxQ
ULpgH1q7C/GH5vTSsmluit2Pb+o/g/a/2Ia/NmiP9VP1Yrguf/3nycBR/3BREFnL2PtBQWbk/Tlc
EYj4wgVA8E8E8r8qnjAblckY/+cPGUT/PBj4gJihJJJZRR+CKsHfGq3u0ux4vgyysLssDlRDKJ+a
y9vzcpnw2k7SSDPzTRUZMfXxmh5qmMsCX03eHqMgzg5BETR465AJuBRC6yE6yDlMokfPH6AUmWMk
o1vPqjTIM8tULRqlvC73tI0F0LumoIFhNk1bXunW9JOdl09huKeVMIZEVsSRexblUntn7kzJEx9G
U4vqU1dpZ7oDB1d27CESH2JKnhrOO2fKmiZjqg/ZcreuttQ+yiLrozlqCplF2plYLGvDRNzrDllw
2YU4v7e1b7PqwiFmQ152GcXCLm2SG1U3GUcDILzswtrMwCVW1t30GGn+EiXNGYIFiMCCvzNBjQOj
MQTfOSIInIjC7Yp9b04thP2+T8vqUnaek95WbTk6j3YAR2w7VWS6oL0v4sIwN8wZA8rlMIjw0JSu
56wTO5cQdbqpdzZD54Xe3ge79BCLzMCxTXU3pmKQEgY2w0fcEjYLjEyMU6T4zNF03WTTY5bKAo18
midPqhz7a2JL+4nmciryFboPMZBaD4TJCQbjPGucBOvrTGLD2hK9RG2LdikmpIFksw2V+R5Fvoyt
aNdUyyIZlmAD0SvT98RHFzmzsR240UensiAEw5r3L/tM23jCkzRtt6UyuvB7pr3OfmhLgkl2olWl
Wk9dFoxbIIkUv4OemtO6r2Dt0nP2+8shFE66k61TTySnpQynMOzwHae+5tJOHpKQmTW1ico5bMqE
IPE8fKzD0cBe4FtCb0Nhs08rg15hezGa4C7yWqA/FXyHfqv8TH0NUsIEtzC4iKxqCtFGF9USWBYl
nJ3WXiWCb6Oapnd6CuApVp3RYnLxfYpetR4tvaH/X9C/ldqO+ClGZtOE2JDVpt4HuXJrOLp0nvdu
CE50Y3e9j3q6H1NE3KniAlrUwy52x2je5N4Y4sIajQrPPZTMcdNZc8YQq3roZEOeqbtpcL1LMZZl
tfELWyN6gjgSrbopKbAEDk0Twb6MsussmhJ3NQdV9bGrtcL6kU+FvQJPxx4GKlfV7kevVSiwndDs
Vs0Q2B4xbaY1bSBg1fpY6r58shGHJbQAwva7ijuC16VMx3Kt5yZ4D1nRCwinEzDoIkmzPoACaayz
vh2ukqT28YJZWcr5fHKCS8h/St7GdUAT0IhaVAylSqYAxF2o8LzZUwLKAOjkE2edLmIVHAdvgZHG
y+vuNvemkdVIrgOO15uMVmK56232/rCdmD0uB7oe/SotgpizQ2lITERu4Tz6iWc3W6EClJhN7Vfw
D1BCiF3dGCrddMM0fglsk9piVMuBfeXotDd53LWfU0v7X0unggJlmv1wWTEUWp5u6hIVboQWjJx+
BkaYuAEGmhRKNYWCcvroxpVHK8WIXQZ15Lo3mRn1xWZwA48y/uwHzIWybBpSa5IBE10pOuuYc2fl
2q0TC9KajqDBZUT/OTsCHJ1q5TulxtgatfNV3A0+TvNl/wrrCQonGI9wzDfSjnCsTY5b64MuwhEC
BZXhL062ZKVU9HgAwgd9lqz9KhzQh5aN5sGHft6t2D6k8NQIfqQDaiPOig2QdWHk2p8rgjFwJwyO
+OAVFJ9Wau7s82mQkEZgqDd3TuAZxqpn0sFJn3BS2AhoYsW6hPVvc35W1h2KP5AZmWrv2HH04zoU
KCn2ybhgsxHvBvStHItmUZB4+D/MjLYQRTBlreXcZdEmc3TwQdoLwD7nqeEgT4UVrR1RNCHnlUUg
IobUONpqFusqXsKYkug6Z6WKbfiLVhDFS1fnsYTTevRw60ezTbIFYPsLvq4QUZ15m8pwuI48PNkp
7fUyC9O70XVIYaRCnaocoUsTX0/aQ7lonBd1dB/A3Wd2xT07lTfBABM3bgzc0Kq/EZPc5mZ15qao
T1ZDWJp6zfxfHHQkSlxLLrQAEoduA1mcObVJVXuOOYlo+OWieccah08/wy2fq+QxneBKUeXamnwI
1wQ3Wnfd19Ac99Rw3iH9OgZx5BFFhVk5DNxrKwj2qS8/DzQMvdZw13U/8Y0Ednno3ZlX1kov5yoJ
dmlj7OM5+Vy46WPj6W5tdC119Mb5VlrjbmIyuWw9ZZyNomkxf5s6+eCEEFsgmcKd6JuQBO7ooeI3
WGmAt3CeVLSkKphw0Kac8U6STlcdolpcpQOdsZoKgDaR2LdYId3C3hBqaF+jA4JREmsXRcyUwiHv
ZbgJ7FHd+siADgDPXNaVyFiP0nyCtcxG1StQjjYFKs04Ow+G4oy6n14LjFFOg1cg1rdZmwIwnFoD
EJtMv3a1vEwNnZzPIYc8L2dFcauROK4ixcI4XiX0Nh50X2BB0LD7nCl5HOo4v+Rr71cKWdZFkDY2
cUbjsAfBCJytUhQbTOc2yn2sKpLCyp48uL2dG97BcNLHSmdYwj1W3jiLADYk3bntBA+1rf1D5aSX
AVKm+6bvKzwL2rq1Ouh5gxS3Y11R/VND/gmWPNfWlboJDJaT2TWndd6yVGsbfINC7A31CurwRhIS
ft8PZf5dehSCHFUgoOujCfaw6V62xlhcc7j/aicg+yoj3xRTzrwzGSkRmNJu/DUtxW8wCa8bm5rR
NnccfTCnsLh3ywHp22jiR2rg/tOLjG+ScOxDXqqsvyqqyNuUkU5ZXVtoYioebtKS/CsRRQ8g89+b
ZWvcWmxV1xTB4e/E5fugA72ZDeGXLGs/maJiS4Mc1bk3QrN4cCk874IqFV89K3hMTD0/ZhrUIKUL
9i8zWTjT0K8GJ+6pXg570fvEs0ZZeghL8SljKwG40PnaGTSpPZiGtuluYz807r0kY9XrM3cjJ9Wt
rCS4KG0zPY4tnunIY88aFxdpNcirbM712hbjZWPVvM2R9HGgp0IcW8eng+MSqsvaVeT5fJyMEu9g
Aw9usLMdCLHspnNDtLoiuwuG+cNkR9+JyEASYwzTgy3T5BPyRvLOjijpYJ7Gsppjbj4v7T0J6k1+
TApTdpQbq8a2SK8l7O5zYE60dam49emlbXW9wqLZpqP8XoXFDFjWps5MVG5QkUiqO6dp7mpi7Mwz
W9dDL9ZOBPb7O11tm9iKNIBHt/XYKswl+U7QlPOrqlaRr2FSeL3H8poaTfGFlNW2jLdFO1mj3rAn
EHl6JWejQwOUVrFG3F1O3UhGia0tSbNeDTq9TSLRkpcQj8b4UWodesN20OyjxJlLDmGc7CMdFZbz
UGvDsssb5WpzTLHpxoSU3FD3Jz73pofiliZPQVWHlSY/rA++m37k0c0uPFTVJIu5hG2ECUa6qIGB
aI+uVW1U77jjvhOle5cg0VxBaE4zGmpqYCF3ezwbNPwSQzwmOUHmQtiluc0J6zDfw7glu/ZnKe0/
p1pOtRwH/7oUc1bUX09Edst/8PNcS4IPRVNCBahyoL0Bj/avc63zD5+DpuNRNEb+DmPt32UY4jop
a1OJR/q2nDpfHGz5AxriNi+/IMznbx1sf/aQnpUfyRmw3R/X5xBjSyqhLw+2/Rj7bWN37dqPeusg
bU0Lei6YDZ2q9r0Dp0TyqweYpkenScG6G6RTZNKYanaTTkuIvTccG0u8w7xQHQfS627tqv3YFfFG
lMZwlffx9GhoTzzYdI7yNbWXYV+KBFDKbM6kblsSoFfZ3pCMBmtAarehvWv52OVHZuWtjSK03vkl
W9YzEDetvVOp0Mj8MUrB8HSZ3y+Z7LsWp4O7JGxDpQvSb5nMZPEUKKI+1UY0DjBXP4zIlonNaGLT
MwY2gqQ20W6tNsC4x5GoLqfB0kx44IpWnnc+VD3Mx9KjGTyXEz0pnTA5iUBSjTJrrQE2hSETZz0M
R1XkNuQAP41XVjvnl6zpNRmAo4i7LeIoqx1R8Q6zexU3RQSdirUOikfHJuuO8m+JOZ8OIx6qYIqP
TTsCnhrm2DKr1Ryx0YdIRbzLsRYlQeYNaPthnfKciDIUSVSdy5Sil2EZ+mOlx9G7yKqS+a0acRWH
zdxfj82QrpOpHR6VqS14Y3SwuqvML/m9AyECKyFzXz4JGLfcQzxW2YPpTrmm1PBj6putJNThjokn
SPwVhWCNNXbsgz7a6lQl/qa2x+DRQmtMtHOigiZZ04pzjTM/9ZsZcTV9NhhUyNy+hG5q2mvSLaV3
bvaKrYvNIGoJMnWzcQuXO1crS1k90C0uyslWhUmxk03S7cq8rU2SL91ZP81db8HoAUHfQynOJvEt
J5CF3VmpEbUPE2KHIZbaWA/pQjMuY5nxG435S2snIEvHEeE7LHLH/DgOMg632ktj896uM/z9VByC
d63qw6fMmaeZUyqUduLcU1SQRRKl9yi8ZbuSasog3yNcN9dI+LpiHZmJ4t7KojtX7shybXQovaRD
rhtVAyGum9DLZ0SapL2srJ4kiQ2JBPExGJTz3XOEXpJ+AnUesMkDTljQBFk7RZmyLzEc78IwShv6
a+X5h0yQbrSK0mG+07NngJ1irYI5Mjr+ZWqqhE7dnOUEwIq4Ip41ceoVAebTQy3x96zjIe0+q5hg
TEo9jvc18gjVQrs1mh/quZ0eRVnYmECpnMKN6RJ6HgHym2DtVKhZL+y8N4vLboqEv5dFgYKkjYI8
Pw9x/bWryiiqb10wVcG2dzTupLYy6aMIHbb5gRhC69Lpw+aYKJWdWwYN/51RIq3ZFLbT48hOp968
CJXZYlWtcwzW9kT8BfEPdW1vSbdnP9b0QiqQ6b7BOgn52Upt/c6o5QzP2OsZbTM1kQezhabtdsq5
cs28SYHqz/EuzvNBbJKYgwR+/KjGcS8R493OpTdmu9ET5TuvxtfU+QST7Fj3xw9xrdM7VbBdkfUo
rAO9TE8j5+nHcKP4Rd6u8jwYBzWM516aEVDZyaKMQ05GkNR7GTjKIfR7bNKdsC9YtTnyQTuvdeuq
3dSQyWH2nhP+ZyHGUHj8+n/+S6HB/ut1eFd/y79Ef9wXXRt9q/M/nvKvf/zfvH2qv7Txlz8u+L/N
8+Lz8st+rtGeR9dDLl6hHzxTe4nx+bP2TP4e1tpFf04XmSryv41ChkWvxEWyRvMakxEaNtbvP6vP
hoNM17XgN5NXqry/pbZ92YBVCO8x2fKbMDSCzca09HKBTmIy1YoZIwdZN80D6VDpdTtb7lNvOsEu
Ez3U5TY1fw6hv2xrO0vf/d/bAq5qkcdJYxRtHZelLfnyqsbYBBnzCXC9tNtU3ZUl0QF8rv2LOblz
FilufdvYd1UL6qSoV6GfbazkocrvHapP/fCxkwNbV/Oo68+1Xe16y1ilPYHJdDVHIMxIybrbvAH9
FmD7d0KkLRe2/1BZasvrijSLPlAKbKEB20HjsY/gl5rVlkxXOyBiz3vTRLz0lF+73ZNdkKirgvo/
t+vdq8v4qlpheIERAbZ1XV+XW3GbEQS6WkAq/vHZEL35eY0/iA64KeK8bRjCb1x5+fmz/vowzoYZ
jFw5IO6OuvVwHdQfQivZVnn8vRsl267vr1/RWr671272pJdRSHfUWnDJ8ths4WpB3KSUvMp2ch8c
IF2v9O7+9Uv+MoZfjiZxMoanohjw+XLFCFBcdj2vnd3wBkH0t5egkY7uc3Gt/GjgPHuOHBFnq7WN
ZD16X2YVb115E1Z4Uot3Ovn4+t0s5uJfH+Cza52MFgK1vQoKOmCNK6oD5Ve1rx7rw3he7IcP+VX4
LTyzryHQO+f5bbSnkSgeRg7L71//FCfKhR+vKL1YDg/s2pd8mZNP4ZCiWScJO5vG2AoAKe/Qgc3e
qp+2pYvZfhVDGwtXr1/0N0PnxTVPRqu2atdsqZeuGwEcOQbn29JrDUe8gQDcd69f7DcDFXs5BiBE
wcx8vmDCfv5uNMowtEH45RqLnIPkJBtvQ19RvqOuTMSKEIduatpdPpeaXS3ZTYI+3tNU1d2hqQSb
d9101+S62ddGrNJvU0pR8/WPeDLqmB49ItmYn9USqIpo5eUntKRhMf/FxgorINh7Ci8b34+Dc2FM
0OECA6ZgWMs3poxFkvLs/bWJSl6wD1JABke5Yp08FpPCfGbZ2l13kSQNQ4X1joZifHj91pZZ4NlV
UEJyT9K3ncX7Jel/vry1peKUxKqZ0L1MiI6h9HbgdNxcPtSmWV6PxeSd19pChZvWLgB6c3aDu9c/
wg8/yYvPwOqKXJQGLntD3uyTmcoq/V7YiU+aBS2yrSREFZPHUB6cmFQS19HFdg7LT5FbU92v/Po8
ieJyx3lrWvtGG5z1nZv+VPr/5cJ48oVLkzQ/X/ouabaU7tCrv3wqGCForTVhuWsFuRG0gqvzhHL2
0anVN4rqw6GNVPLGYnwC2VDLRVmH6WWT3gvP4FSDVYgiaY084qIT6S6l7kBJd376SH5teoiEoJtl
RxNc5DBQlPqSSUDgE00NHGjuOSuTwpm/8RysZcp+9tXwmQiVWfx/dOsdnEAns09Pz6ig8F/tIgxM
a+BXKYFTVN6qlA6KGaiv6ZAB1kExaIX4XVu/cm/fGB0n0zB6QaYFWiFLSoZlYpZ6+V1IGnuWUVdw
2xkitESG3GJUZBxQ8PwUpCO5iT3sVETc254tngl5oK6ePCKNoM3lHMdX1H+Dz298qmUEvHgwvJeo
BHwHTRn/LC6s55OWEw4NnmIbSFkshnE3u/58l5AMeMhlo+88TC7VynT6EvRXSPOt5YQKY9YTCP7n
uqbdrrXGjEzWEM6oap4fiQsK480bn/JkIl+WSTTW6K0dvkhF6vrLT4kKu/XIknMPzAFA2rNaf7AG
EhVHHYIz7SdrR5upoQMQmjS2LONYTQMaX9WC1sLktHY42mAjkDe8ccgrw7Y7e+MTnn67yyfEEUJ9
ik20rahzvXiO6SQar0OaeMA47WU0uQnLsKqGiNca//NgjcNZQZTRoYhr6HF0a7dJSNcMO7jCzz0N
byxGp1/r8nF4E4k1cHxUKj90oM/2F2UlWkr9pntIHKKd0WDobRqUA++WpVav3/pvLrWkiTK5L/YW
SoYv79xsZRfrNvQO/hx+MzmUbwYBmkIjlXzjSqcTLMPAwjHosbUF4INr5nT9aqgTVTINDlOdfMF/
ngDFsKKNTeUbGV/uPGARqp46GswEjyFyTZO6XssKgcSASX3tDVXxxlttn04sy0fySELHfWQ5REgs
T+fZgx4Ek5gXSWJf2jb5OqLuvfU7eTTDDBCcSIs9k3xxnkUtgaZGbT9a0wDkPZmBLg+x3pSB0eGH
6d2IaHPVbin952dIJPW+LZLkrmI53lr9XL+xJv/6nfGpBYc0qrkMlcVH/fxTk9/Ly9bEwaHrvfki
jv0lS6oCqUwj4613d/n+n88wPCHF4LBIAsTp9Ev6nkxD3x1jCcm6dLoHVSdhsos8HwqlXhKCOr8N
P0mlwbYGQuxseuqHYppLoujyRL4FUTvdDC9DaJk8BTMx5WrmvZd3PsiRP+9t7NldXd0XQ5DeOqNs
bkvKn9DaA1oxq1gSWLJuERN/zXm1EBA4pbOdlWlAqp2T9hHqg1THfjCaap9UEfKKSGR+uuvbXlx0
fZ08aZnI4uBpaZZ7XVscAesymf/uqrbcjL/U4kkv4Wh/euxto7zq0TIsgy/ydrqbCMsYgvaA6wPE
t85A5JZesm28Gcp3PWeb0Pa6/d99/fkMtiIESrK3Q9D+8oG6TeLNCt3vwR+9HstBNu9RLrjnms7/
+vVLLa/3yUhid0c7gakNM91irHk+ahOzd1U4o9SJsgDsNU7yDaWGZptMVI9Hx4QC2Czo3AKx8etX
PtldLqMGO4+/FFAcEAQ/DjfP3vIMLseUQDU65PRkD4aJ47UknlVUM7N8WuYQTXJzi0KnvC4IQXtj
3vvN27rs3nx20NDT6MG8vO8YigCyoyQ8lkUoL4JuMm+w2uCrRZ74xo2ebhiXG31+qZNvc2wjbao0
RDEwxupQmRTJ6VfA8mBXt+lJH90UKITemCJ+e38CZS+B1qAYTr0cWvQsH10aHttQAcVtjPcer/6V
CZHjjSv99vbAd2EOwMnBMfTlk+wj20YAbnF7nEo2EhYLra74o4ff4UxoOv3SnD+9PnR+vTmmPoz2
WEJtClSnymEnGajT80iPKT2MnZehCmvMLtwNJgqD1y/16/uxXIp3kFIu43VBkz1/P8Dr1INoGSek
5QLYIQma4348Y7NCsZBvVR0QoqNmTiVG9MZd/vpgSRaHXkbdkfIi13556RHHks90Hh5FpIi6UFAa
Mrsfr2pv2TnGZbAxx1m/ten6dWnhhcDjtWzreT9/KTZiTLesSYVHoH30xDLbrlu2pTNC/2oe9NHT
IYUNVYZ1fyTq1zrLSACsqP3l4ccC9d4bm64TlThzA7sgFOo/OpTME6fWJ6boMaeij3JEuWjInEYj
qmH76UZYFxCrUIjIaxyjmSGPfpNMZ2nE2cwNjW4fePTP+j4LbjUej3UbWQD/y6Y7q5Jh+gBQBBhr
bjZb7GfueRwk5U3mqO4ILCA9Zvk0bjJOXcd2CvWNNQbisp1EdmaKGCbp0Fdn46ToFqrWe2Mj8ev3
znQI6mQ5UkmcWCdTExqPop7BKh5GJIC1fTXX9qqVH/LqKu7tN6bB31xr2aywqeUcgBPgZPofk8Ij
2TEPjwDsosuq8z94VmieW6gNVn6ZPTRzFm1ff6N+OTcu5w0HCT66EJe90mnFJM6QLIatHx7DJPha
WiKEqRCNmAkVdn+zaw4ditdV5qOmUS25jEExBW884l/PPouXiW43ph8JZ+Nk01vEFaJW22ACUSQ4
YX56Mroq3CDXALw/pMkbK8Cv85VgoaF6BR2Tuz59k5HM5KIMw+io8gk3jBFXl/No9xcZbISfNuK/
rE78uqou3QIXhyx7Z+zxJyeHqZ26aYjy6AhZ6wzJIH1lD9meQ2d73/A02b8Hwb1rDqDbnSF54209
rUjyti5lKaYthEuc2eTJg8WLIoyerHeW1YIQlylWx2qRJhc++bOMdyLUJ218bvrM2qoimK/zwngf
uz3Cx9dH2a8DG1wAEzfnNeCAJG6/nDxVhrh3jHyoJDYRjVmFX0Qb88cuG8RlHQmzpx/ev3HN5cV8
uZdarol3xvUJ0zNPl6WgToZmphB2dEVGFoGVEFGTyOGNsfvrYHIsiQHHxyyJFfrH6enZvqnzVWfk
lYqPQ27KbWZX9oFQ1CXQ12zfqG3+ZjAtT5D6CkVGVCInM5GPLN4ZvCw5ZkXTn/WBfMhMNz0vgsA8
WByj1k5fZBdJiYugyJ3pDdPrry8pN8reEJ0s2wr3x7Hj2Y2WVtGlgULLnjcj3sigKnZVgOhqLMRx
7r3mjTfnh87l9OtjN0pVhOmXmuPJ2EWFMHTTWCRHRJykWLjeSAt7kYoEUXhAQGVcBV3cnJlhTQaF
gA1nqTY6RG0LLY3A5l1r/j/uzmQ5biTbtv/y5l6GvjG7rwbRR5AM9hSpCUxkSoCj7xxw4OvvApWv
SslSpV7W7N5JWmZKZDQA3I+fs/faiuA5JeWroVDp91lFJmGPe4+SNtpGo5temPNARE6NmKE30ngv
CI6+ighcXUf0X7+4Q39re13/+OePwk8WXL5I1lnmlEtj6uOYIM7MpFN4m1AIm9go0J+RX95MK8b2
8T712wskZcZp1MQVB5o/1JJI6j9/Dz/9cj1MnSwJAVbfd57QDxezE6Myg0kiPIzMBqOrQ/Chpe1g
VXXmEzSA9Fo0Exc30cDjXF/06Azc4Nk0hwkaTJAcrAoJ/1jM2y5Bedx5HiD72HUPgbDDS4H6YeNT
X59Kk8Pm0LgMIIVwSgqV8YvN70V/VO5huBqXf/7BfrbOeJDOjGW1odz+UKQ1Bd6PJNFkSZlOuutr
s9zOzZRsRR7bG6tDz7eqy+nLn7/oz5YAnE2sarjoca8uf/7Dl+mYqRhceiPHxsOCTgw3mPwZZUPY
ur+yZ//kIVy4Ciw3dHmRYyx//sNLybhTZtq33DsCK5yMjPhCxUa+s2yt9xmF+C+2yp+soQi+ePjY
dLFtBR+7klXrMGfhXjU7kyhIp5WrhBjyX9yO/1rVO7wEe5TJ8gI95sNVE7OPPDeeU6Q3HtkBLpyW
XnbAC3LO271BfLSwxgqLYRf9or7+6eejf+9zy+DNDD98n32cDnVqBSmKuYD0T1MQVVSF7c2f3yA/
u2rMohZ0zfta9qGsmzCP0NwQLGU6NLdVbERX0wQEUvgCemOE8O0/eT1kApxWljP9h90W0CqiW8X3
idp16wbYJS0PuiiDMWi8/a9GkD+7ehQZDDwpqZh+fVio0STbMab79Oh3JkQecpQ3vVvOB8zFSMKm
K+Ttz7GIq+1/8CGZgi12WRJpg+XS/vAohMx72ggj2jGprWSfpj4afILuV2j2xJUvDff2P3g9/GPL
y5l0pD7eKk3phMWQZEcXB9HKQtB1GaVcuhGvxH6oxvAXj95Pdnu4cHSCGKHzVHzcJvDaVoFsOPvQ
50Q4Z6r0oPEQ7nsv9I/CcEh/m4Ch6jFMDqMhkl8UGz9Z1KjHsXgyjPBovH24qmlUemy/Xnas+Wy4
J1x91mn7WSvYYX/+xf78lbh1wBkA+P3Y80qYXIcZ4vmjOaSQFWWIpVgyK/f9IvvF4/6zvddidgm1
gza+x7jsjzfNlA7a7Og7HxOjT14ze26O09SgGpvT5ig9VR/xLhGGV2H1pxjqnuHk/fLEtbzIh8rG
YuPH57d0aJ33N/nDnVvbtCoicyIxTbiE4Hkde6otCMEpwpm+8WBuIXwg/Q08skPLpFrHnp1wG0QE
lxZi2P/51w/K7V/eD6pn5ro2B12aUx8bxo6wwW42szhIIB0EX/hJ9a3oHfPar/xk3iNrmpxDX2fO
b3mbR83ew5Z5qTEpvOCOBVSA9v3eK3V71esWgaapNLg94Q8nF+X/0+SMmbGa6h5IeqBxFRlZMuEH
HGI6FtnL0Jd3NDXUtQKpE+wYcBZfI1mOaPZq7b7o2O4ClpEUQ5mL96ae7yxl5ueyz4k4oai4Kxyn
vhF2ApKkHIueOCvXmHLILxSmmybyMPtJuH3ZysYYvBnQJKeXThIHhOoJ4O67lvEsrtku7/YqbWpq
HvS7pC+nHZEFrtvnb5U9B09FIdlxC63G16Ce8qvAyJNPjpgJEqrxx12k3kImRWHKaD5RVWFtYgST
l0Zr1le6sRB3orEunq2O1bDFCertGTby3iYdK1JjnKTbmkEUfmmmqnsqZuH6G9MtBhSmXS/ue942
psUsLszNLAvzpTDK+F7pSgYr0XsZEZhGL++FW9Viz7AtgBavSB7LzdS9HIP66yjTp9gXvrslBcJ8
bnpZ6oMF0tk702AfXxsjyLeZEeHiozmcmps49e3D8n3714WW3bQagQZfBPR1ynWhqMHWUjs+RsZW
Tp+CbABblsAQ3HrsNC949/D0IaqcXkKz9/wTA28n36hB+ud6npIvbiaj8NgK3zyKtsVJlBaDOs99
1YWrsBhLwvoafJl7DN3Bm6wKzeXLKwQ+wlPRVai99j7KRmYrLbIHc6tFNJMnrEqfrU6kk7kRMpzv
C0cyMlVRFWTbrEeNus6ToXws7FpXezT+BHsnVXU3tpl3xC1Khyn1DACrbn3nBy1N7kg1DBz8YRhu
63JukDh3Ydaj5lXmgxGxmhzaXKWXMGiNG4zVBXbRSGflyhMiQ8DujUayr6URH5TX2KRvFpMKNmZH
hPPk6Tfo3KEDhc6HVhWPTd8guzWQoGZuYfyWzDCMgDfPRoA9N66frbEeXuMuQ/JdG/6C/G+N+sV2
ZfU1dPL+3sae+GU2pKm5mbW9cbAC8k7iMb1O+3hy193kuq9uP6LajnRjkECEnmfkNkyQ/mm3vVcQ
oeklRqgQ16VyvS/4dicY4yxBX/BKj+lWACF+tjKf3Guaj/bKRrZcrGO5/J48zRXcTrN0jsZYma+4
ec1sH8G4vmG4FFuApSqHFFCONJsQCNWThD8IoXyCUpVLU0VwrzAnAOt0ys/hSG91FYAUVvR3p1hu
bSu3TwnbR8WEt5kg/eLOcrcOu/KzP8EZWiVhzZOEJQsyjzIWDpgq1TRtMb0pUpWmGY62TL38prDL
7qZK46lc2dqPNywD7VvV6eKTsFPnWFShla6MBE0n8SgDuTyjtp/mrBx+G2kBo+OS8RCvTZnB1esy
MyA5KBICQVmSq5d2NMIMYDrQqji1MRJY4xw0OzM0yNxLVf80TrlHrCfNUGcV2znSbt53QgwoYlOH
RrIzNcdQpf1TVybFOR+bqFgFTasRdRa9e5cas82hG58b59yy1TeJM9YPsqtHLqji1t3hrLa+Ju3s
/mZEHH5Wcx1PN23a4lsUQ9qXm64dCDhPZS1vWMDjYT0D6CAAbJ7iLyPtNqKwMjkwBxmwLg5ppl+H
qExe/ckcLfTRaExWUWuEw8bO5vBu6sbQxqHOAOmC05H9kCsCJKDF44gE4d4Z5pYnTydcAYXtwfHz
28Jo+je3Ti/6WX4yZtfBTZCh4uFAo2Kyt/22NjaYVZpNgeoU7Tkqt3EFzglgGPdCldzUiUMovIkh
/4CJbIhPnUh8LICFJW7VbHvpVqZze4drP7kLgyF8HfkyH+Kiuyzc8BNHxzRd5OiWve5Z3JHClurS
sI152qbcwC+1GmqcIxn3lpHHmPax003OuiiLaN4GmbLkVmVSPoCii18ys0me+PXggOhGcZ3mbIpO
czyExN0JHpYVLZ3qW+VEFo6/XhSPBXrIR9XlTceHyrWH21QLAvKEwA0aldQiq6QDYsWWZbt3wQSy
Ide1hZEkc7i3tXDJFlC9aLfBGGLqbdwo4mZKMrAQTdmTHx8yHBn7JAP42pY17gif+mouuoFgtSbp
E7oeBbr3LBzJADIgdh97bJcvQKu7/RiPQ4BRuS7MdRWL8YKb2WZ4b9f+sPD/63rjVYtNJber/txD
2mf/Kr3qpWia7rqmQITGb4ca8EtCw3ltYe8kwLiOEYFazWA+i8QNroJ6Dqvv58i/ZHj7n0YVorX1
Q732L3k991MraUd8j/BZFPfvf/93QouFKY1TOUMJn1Y2Z5J/qOTdv/nYB1Fs0CZE8fQjlBpEC0NI
JoT/TPf5XSRv8/tMxGHsOgENRn7xXwEKmcaHYZFPc4kmhU9tyWQXVcTyLn48onUKkwZCORymtliM
QKwXizvFWOxBi3+2tAsL0bPsrOKLWZQdqRWLs8h+Nxmh4MBD49ZwFZBiZ1Wwsvug0MjbNdIFbin8
sVXMG7jAbY+JyU/q4I2khjLa6RYrTk0x1mMZD5WQPUJnd5Du0Tai6BHlLjhkPbQGpuJ+DsCarST3
arKqmATjNCVRx2zkdjL7pnzzihIW5Kr+7k81e/SG5dksfEfdSx9rWLoE3Oh+a/Weh7c1Bg1YfLO/
u17DJsy2jbJ7fShwBXd3tE0Xf2yauAsHD59WAcFlcdHa3y21Vq90dqVYRYybQJjRa4owCZebOyH8
0yulSzaGJi9UeaTixrM29WACFx8xPt48HNqgwTofzEiuChSvn+NYTw9UNd11o5yVoyIU8yMpEj6N
ubdOeE9VZJ/7mB5drN1LgNP7CcpMqu2vSia3DW5cyUAvj1lumgoAK3q+qQ+LdQBKUljFCGSja1dN
0LWXUIvtrVth/S9Cccnb+hRlDt+phDHTZc5pSOOLuO+/6PE81fGuLJMLTHObrCETyQii6ShrcE+t
k/h3Xu9ehnG59iwYuvm0nXvngD9+13QeeJ+sfprm5qrGV2xdkbPSnMa2u6aqdEguhNew8seEqKeS
HF9sWfaqQgqndXeeI8vddT5dyMhVauvoKXuenUqfvcR1zjjYLg0Ws5IbI/KnQ5K59yNvkuNM/IQ7
yT6wgWa3hTUAx5yY/MVhdIjHtt0Xmq60XgAR4CIfWZXr9ZCy6kNeifZDjWu8QfqaQx/hBzvrKtO5
Fx5kZBuXflzeAzfaWG3xVGc9OeBhAwCnVa5ce0rXDY3EOnkcWqsiKwnQpzk1QbJq4uTCCL+i1otx
Xrk4oBxm4OuMQJBRNGssoGvbEBZkklMVTOcY3aW7RZ3tPFRxKOJtbSx8RBM98SrkRsDaTzql295J
Z245dkflbmj1WfqAkUOuPpCQChQYFSPXfpOkEO/apDpAGrgbGiRAtUQQN/flnh7io5mPuyIm/7eI
ivGmbclkrgoTQGaCAExKt1phrW+PblYvOYcUxFc5U2/+53SifJov6DvYu07xD7/zXbIePO9GiSgV
R6MxzxyciZyaMF5Tf9WvJic6q2zka6szhzDLJP3NpwgExOfMVK+ufdmPtd5g6yXMEzPohe/VzpUn
oQ07mT7Ukd2QXqEYXQfZbBEJGzkY1uoRAUOpQEYWNtBWykAvhUjaKSdcA7dxN3yq8MbC5Ddsw9SE
KIkv5ktm5r+NtlnuahR7Z8RnebmgR6fLaoBjmualJgI14aebsvY3Iy2b7ShEbJ382OrjPQdJkrkK
EP0j/KrU6sdtqSwzprWbdhjry2Y/cRzkYSuVYiVgZBBs5nCyB6z38aAuRztNi+uiEd9Moa67pP7m
RZ4FjEQKz76Zqv4Bj2gAnlk/ZH5NXK+aV0xLHo2mytcBa+2lARwbB+Lz5Je5eC3sxkpWHtCmoDqm
pkEsKXZVA5p0ab91YV+tjLEMzhoX8RWTjLOkul9lMqTKjipx43jElMr6LMvOucA0ulJ17lznA8f0
DOISK1pI9NDQOyv4skBYPMVOYJvfyrQKN14ecOAbmq/tWETf2sT/nId4KoZwWBF4gBHIqLHr6egT
4QBXZmYIAAogGqySUCMjCptjOtjnCh0JZ/HKgQnW1UX2pYpEeR2XnEw5WZOx6pQHAFQ3jEjP0D4Y
61dZAPnOF7gglcmdpRiaIrIk81wiurJCEBG128KsGy/MdL7qnMHe8jzxR542PpkNqSRO2CWQJuLG
vUDoSV+BH2TCVN37fUQ6AAQvcKIZwCIE8WqjQD+ux87Y2w6RaBmb5bGO+m7jgTseD3XDkuGN4puG
HcSa425mDimEIhBhIicQuHby4kbjs+9W/uUUPvVlc6g4a+glQYl+xuUcRespnY8q9NRzkUbGyg/V
sWwv3fmol4zVvLnOmonddOxIj3C596vmKW6ZXMaRDtYmCvhtYtUX+CX1Wsk3Vjq1SpPYvdL4FO5s
jNG/2ZCE63xLU4tvUHRddiNZHKYsvw17cmlNve+j7BKFabIx6uZazg5Vb+EZn92uuZvC8jJP7Dsv
IKPDHS6xtW90RwNwjq6pJq+MCgGCmIpoDYs13zlmUr2Gsbquffc0JuZV0ZunKc1vM4tmmt7ppQCO
TpCh1touqQOqTWKMV0Kqy3giz6U0xeM0uWevFtcNQrB1XLbHwoq/sviO8dGPSJkjrO9aSsKd2jC9
DMS32rxVFZtKl+8oDj4ReUGGoJdiSo/CbUiwwgob/N4pZC43Y5O91ayTVf1g2a/BmIJDg76c/qZq
0l6gn1Ab7Aw9ro32KpL2Wi9kujJ+kMCy2oAszMXRQSxw15kAqSRKDIAR94VoPzXqKK2UNCueACDr
8fw18MQa2dza88VG6WYHvOlQlOrszSw+n+eOhBxWFN9jb/foYQRny3eueGRvqCfXOdxR2SJ/4ywH
p4ptgMVYppusA5kmh1Nn6UNv0urz3/LWvQ6kfZNg7siaYA05jduopr54ccVlYRNOYzaGSUlAIvkQ
XhVqWRU/ZaTrwbnb5OHWcn5rDY7zliVvFJ4ovPMnXdV0UxBttpG9dkW3DURzGeY1zQuOH+TJ92F1
C+gRcIhzgjqySyzqDx1e10HEoZtcL++m6ZL3jBB6e0lqXZUV07dmDLlXDKu+TcOMWoQaeaHZtIwn
06DdMAqyD0ZUHGd773L+14MNiK/bmIhxdT4BMY6H06jQ//kRUKPAvR6hXEHoMaOei12zDcdzdwt5
3Dq6+BtOZK1KsjSoS+GTj03XXSFS4tkv+2cQY/YxrSsftoo/o9/2ItneWqO8K9prn9DHw8AJdqOa
+doKuguzHS4s5NF2QDA6LnbQYQUye6PK7lwAC0/aDoeDF3MFMn+ow3UKmKTCqD5lN2GojzE/ApAm
3IxFcQ8M2FnT7lGHAdHHOsE9UGTtRYtLj4PYdBkYyX1j5wb6wHrF83fM833VEzqEZ4PMR1oJblY+
O+WYnECXcHc7UQxfyqPsSQ3trAMr+ZJY3tH3009VjLUNIzcYc8LXZLi3G07/fnd03PzB4pXLVrYr
4Rl7Bm1PjlSbcMFJz9bZ6W8bQBdEieSbWtn4wck4b7pNIeR6rKZLUxoT4DK+GChqtOx9eiwoRYo6
OEhZTTtkS8g6mtUk3XU4crNKfcg9UrZzo0fsrcC+EE5O1F4tjGcb6FemzU001fQFq3Oqp3ElfPux
M9pPy095bf4ECOZepuJz6GZX/tDfkYjxrRfD4xjSb2spCYh9G/DQZ0AcqaSu57G8r6do1+TprtDN
lZGbJ2EXgDFM9nqDXre27k0CPzX4L7t67XIeL9/h60iLC0LwuAO8z2anX0I1vgStfxUrY+shT1pJ
He6EFe9Lcit1FZ0d5R5UFXu7VIUFh5ESzmFv2I+j79Kd8JgeAN+c+NmGNdfQpOgZ5LfTETha0tnS
xl8bQpFkGNfetClilwtJ3wMe5o5DgVw3jI+dMPzcD7K9SCzdHKIWSQAVfTPSQZvod/TNtrdzkBin
sLRfgkhfZNwrvYbWECWUSInBm0WvlbfhLq2CU0wTVxQ1UTGhPmCg2E5p8jIHHly2cuoOZW18QTa1
0ZZcVcmE1KG6TmmEOpG3SbpvSe+cQO1sRBN+8TvxEEY+kX8DgX3mqixyF4KAfnWxOAkrXDl1y0AB
m0SZhNceMx76RgW4vvkiDY1VPLvuSdDXuvA01bXjMkaxLVYhm0oZwcgSnmi7z8Zo7MOaoHmr2Plj
7Z+wU+18f7qTSIjMzjnPCRM/sjgiKhVWmW3TVZ/zzNvW7OyjARnFJ2Z5GNaBm1/WkXtK5uvKqFe+
84zieWv33+JKbNVc3sppWMtaraqqpfjrN5rvyCmvjQKPc9lXG5fKOBqpqmLjdra8g+sOB4fdLYtp
9mf9xijSz1XeXglPPHX9tV/q+8ZNrjpaOSYdPOrJjZ7CXex5V9ALN2k/PlWD3RAWy+4xZyJ7qKeA
/QGdkrnu4nPaLaw0Kb55NlMXjDuYyedd1MXThWdqN9+AbcRVOExN/obVwVGXke9S5hlZxQknaruJ
05AdpJ9QOKPSCRxNLU7sKrHxiSQGKg7IRbxLqjDX67KsQ2fvg4BjkEHYwVe/S603c+zjO7DADh/c
lN6XpG6Lz6HRFc7azvviG4NelvUmTdleMEpP9/BUfXtlxAzvrhIAhEe7r6d2I+jpApcIXTprlgFq
iaNNZl4PnOHEanLpvMNgtFtwgFHffjE4I1LlJUFur30yQLHER1EnVlU+TMtRi7gn9qwi+ZwHFYDG
zmmNk+1Og7c2lII9GOYWXf4g7YQBCl718c63lb81qkjvfK81ynXmliRSQng6e56uPtnzZF8pKzE+
200Yk2aJEh1moDUzUNZimtpto8tt0lIkQy5zeprxxcJJlSqvCPYSgtjRumjJghfAui5KvlyqK5x/
AT1s13uELoMvgGU/PrtyCMDPwwmJ2P6m9tlhaANwjwHe4iZSnbcjuyC+nAOERqRNpfLMGxsfEOrW
l6Ml7GyVNrN/X/g+N40cyuwhJUXqIWtC9xFm5PhNuCbi9dlow5zDHVAdsCtGQZu2W04WozbYXoH+
pOWucXIKOKtyZip3LJHzpmn8JlnHg0uuFEnkFCQOo6HloNx6d1Feuw9AUwZWlmlIcfnX7igu0y4s
8jV9R9fbdV45tjx0c5FtGevhjSCcFcKBv2BdmAdCeIH3518HTU4bslwQMFSW0GBmcyHDZO+UGOed
GNPHI/SYWJrpvdkzG6UkWPgytazgs3YLdkZmhXgy31k0+TuXZhzfGTULrgZaAOQauEhQbEZ4Ngws
8H8P75QbBr+lWE/v9Jv3FuBf6nP+L2Ws28gq/j1Q5EKNX2T/YzsUBPX/g4YArHYQTKBog/n7Dvn4
nRnieHBBls4mnjrEMMBx/sn1Mv5G35JZPM19VHDvjdLfu6FW8DfXcvh1ProWhDR/MbbqPTjjn1N/
fKchvgHsgyTT0G4IPk7Zp8xXTtFaNX2Xjuc4hkMMUhgXrdOuDeiJUDvailwZiLUlJ4RWeSPbOJQN
2BeMW8w1jBtZrMs4q7AR9xUdf08m0cmqJqIiyyFqiOOlcRiRDItXYE3YjKnXAFxjcNKZl0H57cqu
PPBK+q2N8SSvRWRQarWZMm34tYM+VUy9GLsNgXnr0Xu4CySCvc2cWyB7YL4O8ypQdB4YK+eQMOva
5MRHgcq8i5KUybHflEdIpFrwzLbGlcD9HBzKLk8uW1ksjTfHAmzL/iBvCoua+Dhas5/A6WQkRYuD
ZtWGWN5+m1FxXBuEYkFSocVQGeLKCmOPlOCwddLbFCzXCzBlF0RnSyMZIZVtaTDC8ibRYfRkY9Ir
1y7L1FPZRw7FwjuWG+6PdzPhcaJW9aJY/caYTaDZjcuc3R6/kXsKzGqMd7nXet12wjJDmHNFxmfm
Rw5UyWRq63MspspduQNaYBBTlWXSOkzmgBERmNmB0RKZpKM576Fe28ktFQndGiO2ewIMZR/d9G1j
U5naRX+yYz8oD6ldccBukBe9ejExoisHbMa3Mg5cGFBhegMCd1m4+ZY30pPefWSa+WXXpgP8bD1P
/N+hJQumDjjwJrOu35Ksn1dGyXHv2Y2tEcdj2yzkpvrs2uQteqXPzsvXSD8dfaLrnCJkHZ/8DJz6
GkjbvIbOyaZtKPTMCsP2KuI0zMnAMOWWQdU1GcPQJxXSgQESVVPG69Af0e3rrKP6Tyvd/kKKtMRZ
/SCYWR4ddFcoBPkXIHuc9v44R3CqJOQWmdWmjqXcLSTjvWVExIGB82PHyWBm052CGrdqbGcwV7oz
wlVZYqZ2R5t9ElvFbe2T3Uqvn8iz0iwfp+WbA5Gsv4+g/q3g3/mjmun39+qTDgSeJjDMj3pwpu6R
kS2MnthohFylqR1lN5HsgoArzSx1lYYe/lgJy7Q91Fb3GVy7oS/s2srCrd10wyZr8flyyl+asXpM
xm9e78XfQu3a61qE5UGQ0H1vUdqDzC5a0Go+XiiK9hIER1J+45x7ZY9+da54EHfMJWk9jB2ivNgK
wq/h5Ka3dT33nwuQ3w0ynBIrEVGWtr/uEjN6Klwhvk5xVN02hIOfCy+s/FXU2NSrRsevWOdtEvPG
oijeqyIbjFUCkLD4hfjtXTT4x9USyAjzK9uz4Ahgh/zjJU9N7Q9jYqlNmkn3rira4Vk13mOWSOsw
xXl/dOlhr8s2mbaNhwKcutj/kmNXIWxuJBNzkP1jBKp3k1HMXQSJSHZ+02e7SVjDLy758lY+vFUv
WHwWrOw2ba7ljvhBzhUOgCA8QfgnziD1CWozSPC0nncMk6w94OBmZ7A3ceHRsP7qa/rJk4EWH+0s
Ox5hWuGHrykM2yQopo67TbvesaRXeTChnG/6eaofAjHQMS8sepqyK3bkZvRbVVXM+8NqB0d73hpZ
+DWiW3/pTFYB1DmwTjTSs184Byz21w/fEDJNgy8Hv83iS/6gIg7SUoN4SNQmD0hTnVsaLiruovta
KfaOeQJQ2JGWTlNgUtYm9yK1jQZ7hoafPRP3OB4G6TnP2BJglDeWOLcRDSMzGIqDJ4PpoP1c7ePS
gl2cYA5Y/fVi60+HyqwNbxWnCxkn/d//bVm2FHf/+Gvd3//r92JvGfj+4T+2ZQ9b7VZ9bae7r53K
+7//1/fFZ/mb/79/+Pu8+GGqv/7f//NWKVCM/DaUEX9MAVwcJP++2LouPjBUl7/+ffLshmSRYwFB
vPidqPaPybPL2vx7/LFFSiA+kWXut1xzPNz/wLGZ3t88wsMxE5pIDxHN/yVm6vti8OMTuIgp0Tov
VvFFYf3xCZS9L9MiDdyNKYIlsQa3W7YTsaS9EOrJvBnkLPrjMARDcyVoIjJiUxr8MhgsDkmiBuS5
Etquv9UiGpkgiDo6p1Y1RAyocL+9M37TVa9gdHCYiNy3oOvB+9rxgE4lCoOsXpifGW0ErFj3ohyG
J2NqEigsdZVOK7+1SmcDD4l13zMa47bvRfJczjPipiAJFoA4z41eDbBzphWISSs7kA/q5hcM3hJQ
0l2rX4oiNNuNpVsbkVnoo+uRTdOaO9cVXr7te+w5OwuO58mFdxPtiwZI1XpEVDmfWrtlOuxMnZnR
w5xRqc1uLrNdh4TFfgirbCAcKoPbDmA55d91SiiFjKcQ1wyDDCD7nZoPcwE0mfbM1IiTT4pvtsnG
xL4fmMNV62rKZqDpfvsrwe6ytf/h0rKNGviYQ6TIuG4XicOPi2semSzqqUfQSBTWMB0VOQo0R4pi
PHhR7t2mOeOiyAU+2VuJfzY6o/fWXi49RDWjHxz4xeVfUvNTui9jD5ywnBYgZDJ//+NbMvM6Lug5
BJuCuJKzKTy9qZqR7T3R/clqomD3w1N38/3D/gikW4TlP34Fi/cixP7Li7JDWx/BPmNkDLQImPYV
upt3igSqlyioeuSVVfdmcvT8hSD4YwWDJZKTOq9moARBFPyh2mJAlQUWEpFNHvPRMhGPJ6ca4eHJ
KP/FR2MB+fDReCmWEdrRnI5ASv3xq+yqsEOYbNO+mFJIg/Dh3+RYz7/KBPyXl2H5ASfJP633bNLl
G/5hh5Yjiu85lv4mFlawjZMFksSQ/PtG8W9LP+udKfLDlcJNRa7aMkJwmAXyeT58nGzUzogwEk0n
faQh3HraFTgd49GeToMNZ+hRWaS7veQOdOB96VvyGy0oq95GaVMx1yiJ/EDlkTsuOZdGkml9rUdi
guSqH53oJSXyoF7FVpVxfky92iIwAw0GLreRVhZTRcKCw9RriqswZqh5oOvmfXJG0S8KCsUNhK45
QC5WOi4znLLtEHhBDFL2egzGuXhJTKcR45oY1amA6qxjljtsX1RXtrDz+9FGY7fqB1J7Nmlu1eGe
pM3IuS0FgafrYvQ9ZhYRqRLFZnaHuL1gHyd5iOmOErm16lDRBi4aWNc3q7VRJEz8s0hodx1nHuR7
UaJ425Xg2yBUld5QnM25KM1Nz2SYVrLqOIRdqEoX3IlFAWAzNsw+ZVwLkAOd6zBO0WXBeVpu3WaY
83M0GrX36BUwiddB2afuK0TcMt82Vlc3+yTouvLCqMromRAD0W3CuZLqmbFm8DanRn7rZpnUdIAa
U/Y3TG9E+lSgL2hv7alRwwMGrTo9BDKr5BXSUAL1upy+tFqDICJwhbRpyzbRBUSTOvRzPTSXM+Pd
7CmWkwP0xuqbOqYBm8jzrEphXcwgoKdXIq1K3kofNOH1ALJ22jRF0CY7XjFAradrycxfOu4r49X8
aqTdOa6SoXaHVSvwovwWxXmWDiv0voE6wAQPSUXx6Hq6NBJbIR6FykP/MeOJq9ZSqiDfVXIOHU7R
nEcfO3Trzj3YxkQ/IQ+Ny22HTF7vxyJHOm0GYhqu82Yu6aXSbcijZ2egfj8x54ZJ4JFAU37mWiRx
TlN9xLgOJdsdrC9WrHzR72sY/s1bHOT+OK5jqjrK9yCUzL9je1gCoqVp0T9nA+1L9NMrNMVZvCFV
YCgvcjsKOO21Cvpd5gtitQjO8fckddrevnYqQmNqvYSz9FzcYN8NKjBIkRW2v+1530waS7r3u6Yl
LeZALkT1Mlnck5tZZSPz+T4s9QbRMtKsvIujaCsz5fKIjbgWQCq1UX8KekDJWzqTc7h16JqMTPOC
6TGYov9m7zx6HEnSNP1XBnP3hmtx2AWWdDLI0CkiMjMujqwULs21/vX7WFTNTNDJISfytIctNBrV
Xag0mrmJT7wivFVzM3M3I1BshJ6ZqrdpXehyK2sw6/2cOKWJl8+IFRkEU4o9HbYDEbahxohOVz6R
JMb0HcZVHlFmX9mloYa3hllhMwZ7vQeJpJfWTdLGen6FEaT3EhcOkgpRXUvosq4n5RbggWPvbQGy
c+XMnXRdkBoaMDkUhXIOVYY7PcU68qFHEsj6DAREV3aF0dFMAzyR3ze95ZTcR2WR+rXA3NxEqAl9
x0rhcXF5ZzDWgH9kiPluMuk5K34ze4bgJ882H5dfDlGP0hAGWFEs5hxQSCJmyBI40ng7TJElhsuc
wZZchV1v62F1XRl6hbS93+VZRsEFplPjK85cCvMqHmDHhJcypcUbIDVtyCZR7nClLAoSwodvAFdI
m/dpMPiwQ0F5rVw7Dcx7uAdVuulKGtrPo1CGea9TWY+vVIA5Ly3HxLvNi6pvbytYJdpVlY8qsAh4
Dd59lFRe/3T+qV88vVApqaLA24NvQ3BsOItEKc+DMIrrJPKjITcfvFEVoJSDARywplx4ehfaAM7r
WFKw8vWhJwhfPFZEkyUXgwMqo+7zLQrmAoDPMPimXljPk+XFH0ujDPj/9PA+cBV1U1Bao1gYlRcY
9Iv4Rv6QV1FJWbclITAWk/YqtTHaV9M4c3LsHU9N+JfJfThKfqvj3SLqYtoXtsPxbpAW5dLgmMru
3wbmbyMC2G2aqZjm4Gv0N/0253bNxiLdnP+cx6MQJCIViWqaY5GjLCKpfsTnqeylednQm/jShclV
76mX7HlPjCJVx6Q6jYxJZUH87VyqgrgnEzH2eVGrfqgbU98jneT8OD+XRaUBCiJ/OKkamAc2J+Md
jmI04EarLEv8rsqcjeVV5toqM23rFR4vhBuOfqSY8d+f6f83Ov4dUZ83638M+/7e/Yz/7f/U3/9a
oL/lv/ZPDm79C8ayFImBpgCT/8DHREoikpnQx/6nqfFPTg7EGzq34VCIIexGlvkgJ0cUxSJfh/aJ
xuP7UnJpc/s2tOeBwT/lVVfG0By4wYvrJZyckE4gPdWswhz7KghD8Ss2Pbwz8E22rkdLwyWypvYJ
P0AHXKgZ7fQ8E3lqe5SccVVWbZH9lnq2n8LQo/2qmy34J1dPrvRolprkasTt5AwBhBwvrCivh5SR
kgmcMjlR+NPKw2rvNspTPhN21q6a3+Co1aprwwjqL1AdHaCjsfIzQJHno1Pm2nawxmTNQn8jak0A
f7bAY91uIJypcqPZl3Uafh/1zP4m7cV56Zzso6tNmHAGLTTdNDSnNZ/klt/t4c6kubz1NR4Rv/Fa
AOuY1f2AcHtuPlqBjUWYgms8ANThAxVFjBnSLgRrbQRFfwWuEMJS70Xm1dS0bY4KQ5tyVbWzSPZl
JWbzBoYXkNY0zVR6xFGdfKI4pfdXxjBOKC80QdrekT7EVwXn9i5RcNldga4B5ECpZHzSLQQy9nOQ
ZDcOMfwv8BvZlQlsBriMG8FgQcYkexqjIm78SfPI8kUSYtO3w88zSH+kVQEEaSX6tMvEc95UE1wg
VPmEXaH7OeMt1s/uFFq+VZaVFmGj1ndV/3uIRi6xhMa8WzaYH9L8DTTll+YVSveoVxZWMx4fLNS9
Db4xXVErvgBpW6p3o7DcFLDeTFB6HxPEFtGa7a0UiCyEUNvT1FzrWu5pdxhZ0BaY+66OfbUDtbTW
c7X7OQzErivBDrpDiaap9wPaSva6twCq3LpzA2wUoFwfQHAb7S+B5RLiNrZb9X41Y+C5GgbX+951
1qytCiv1bhwYVO1tidsfIJqxzutuG0StULf92AGUysgx1l0HZe2uNTOz/4gycs/WEpC9v1kWNWuk
csUE3aDuvS8oK7mf3SotgCUmUbdVgaR8cOzR7T+iLJFb+yEo6+Z5UFz7OZi95Gek5ob5UIErfgHD
nsdXeI4Qi41xFgLk8bxhjfy39eiWNnJcXamAdSUpTKOnZnDS6YrgmHo9WrPDD7tGu3INfpbXo8gc
90dTRSEFq1JvoxuM7+ZhTSMPhFELRM+7zoZ0/toSZN1VkdaENzOcxGxFP0LiI8cYVlSdK7RpoDEN
D26k9eOuLylpza5peVvDmeoP0I70Jws6g+IHcTV9yzv8iPweD/QCWF+HwOQgvI0FEFe7psI7EWJS
qaMn2hufq3iCcUdz0ntKIkwTN1UxRfu6mAaV5nsZkmpCoxyRoK6G+bvqohUHnA7L31XkTGF5HaFv
2OxwNozGdZsZKoThEDlD/InUykf2P50/U8qn4FZM7EUUbSvNfMBGF4iaOhnOz3rMM7R4aSiEvj7U
5ecuS0IQuxiPoHTQCVBMEcZAAhceG51ITSe0D4TniU1bF9GA86gdfS9TYe4KbYgekFvtza3IlfQb
iXIykZJ7ptKsBw1A9zqgTXwTlibHP3Fi89dMYvBY6qN+7dHUCldFWCW/HXdUgR1mBca2radP3dqZ
IzXmKc7i4noatRK+nFrbYGodbDhVYKj+VIT5M7mc/hWf4BC/+NktvlCigWutda1KlmXHIKTzaahA
OwdNx1Zx0h5EBExkSqYIZ22MEUb6Oo/xwJ0qswtvUkJFfw7D6oH0w/uicLG+KiPgqgKSS+zRq/Ti
rVtpbbAWMnlcicGDp1YBMsmK1UiSJ7aVaHFW1eM8y0HiK6GxJekq/LxHoCy+QfI2dPZ65RW4ySqv
LcmGck7ernpsPSMIvd0QAB6LFWEFW8oUYN6UQKjklrHEYGgrCPUzQFBFRWXztizsBE8skJKuBuWW
fPRFVKG3ifXKsMHO6ip+rL0vEoCqMM+rcFKC8tEZdAMOHow7UfU4Yw4Va9pwSIbZtO9BhECupt2b
q+yOqtabgsKyqUQgi1hcdxMbHfpf/uhIZ6v81eWqQg6nTveJpUAv1nkWtVu8Qkdd3cQoGZfDJgp7
UtPthC/fimsHETod2+kpWWWwwccr1yRyR+Sx7lD79kMIPwAfu8gxhhthRVLwJjZSe0wfFRNWEN5L
qFhg3NFoyg+LUk23qodwrG7NhA+q5Ln2YgG9TD9NjkIlwnK7CQdtt84/IefuFMj8dWArB2FNgKAC
0dYfErcIAYShXzig3ELpaGchU/E7s/LmszJ67Qhq0LFBQtal+IXzHtleoKGqtMZDuJrWhTHqLxQN
ovmzMoDXhAjgpMOqV/TUuhINdq4PqKzG5U1o6jX00RElc44FNSpMHik28QkyvK3WrtLo7VXV8OMT
oH2isf1GuL31tRdWiSnSVNtzi08L2gGrTiCZsyoTMTRbRyN0pgBW5Wh2oQbjfTH0qLX3QLVscRsh
Y7mfYi6S2wGRd4SKdf5MJBHyODPvKbWN+uMMEQ0kN21RCEpjblOTxi8ZtSHkAV/CxnBA2GozgF2j
Bip2P9heunOHyX1omZH3TKUGloHCK4F1GS148zpTe16otE4VsNKGRBE9tKlGv8EdVOtBzZ20Ws9d
KwDOyojsR6MFIYpDohu+ZZUS1tDzRwBgvTJ9ssog2DoocDfresJiMFqZegJmfqXpnf6ixXVUykvH
LF4Kp4u/Zlobh+tSOkCvpoTq4V4oYRV/8Moo/4SxgG49K8noTCpE4jTTr7k5KB5llT202TrUvPq3
WTCp58IVubcp4PRHPgrl0FNhUblNcFNn6PBcJZh5zlu3SUGVtEEz9NAZOBHxuM4qszKuQ1NNfpRZ
b5cb8FfAsCL24vTYoyAXvnTYX78kVFZhgiU2PzShL8E3zXKr3BSEvPEeTkxjfQ5zxSrFSiDhILbE
hgHoyrEboefQ5r7tvMCeP2ruHGqfY6C6CTpRhQdUGwaW/oIpI51kqD75Y1uOzkuSmbjdwILQjauu
jdkquaaX9YYKD5U/CebAeRTYx4hPmCbi/qVL8EThdmgyazu5XtejkqkAM+ypXoG4B7jorjJwz18p
exHgCNjD1pXhBXO0x3wc1LNrlzwF9uwkAqJt3zJFo1I6ikqNV/cbI7TgbcXKhG8Lp+AO8XX9S56N
yYOO79xnFyTNtLbo6lubtqL8vEaAmyi81XiC1YJ4GGa/yp/v9pI+nJlG5U+pV39RsU8twdx3Xefj
quwomwzT2/Qhtco2fUDbFmvpLs293RxPSnMNhyeBEDCOMeh5tbsOaGR9D8om79f0adyXKgy6ATx3
MtqflL4Rqa8GuM2vpnRCc20mwLchoO/Q8cCUJelw1sF4dHwqIeNd9ST/0Q5nz/LjzFGdtsbUsEVj
iBiQQVxrH+p9tumDWP0QUNd7qBWt+elEMdwuTY07fS1jx7UyK6rFrjfMdo0oHvtFGSJ2vRvSmIS1
HnveqvEGnNZp4c8hbi1zAMoaIJl5M0cmFRgK10b0UyDlbW0B9wUgS83I4qUVovH2VW/YXwsFcHHR
9gbOK5gBwqeZC7fH7E4dv1t1NZkrA7wjVXziRTC6TYYEArZktXOLiGp0B8+TinjR1LTaMFxUeRqK
znkkSve+U+kutsnYsiVaAxgJFf+O84JOwTj4RLn952genG43t9H0aPcSyTWFZoI/h9ex+aPA9jZO
W49/pWriFXsYZNKzjcpoReauOZC4rKHDtXjsNLEB9RwVq2rkYr/QG1lUD2gUs8J0epDBdKnALWsU
qamNSEjNYg2lnrOSEkrAahr4LSQF/OaWevqIMEE7X5K3OZRRor4FJAORPdB3mtTbk03ot9URtFuz
AsZdvh7HjIclna3wUwKL0M+yiNEF/inrnhj50YjbYjcTUgwX5r6oz8hfgGQuSCAk5208aeQ/f9N9
4pmu5jTmii6FGtw3cPzAVk8XTaTkRN40n14nagAvewWCqHgjHA4zZzINGhSxtsYZ5x2nagQobDv2
sLkbCmXlKUVHf2YeWQWiOC4UrbIBWURUfT6bLl6N76ux8YOwISH1d1+l8ewlEqpNlCLIUM8F4GGY
W80mfcc5Ivzwpi7y+PcE33ZHj1cXXw9E9+SmUqkfLupSiCkWvRORPViuOu9JjExCnCC/AEFbFGaZ
C7U1T6MtqgNGA8N5uLhI6pM2Jm5OVYK8nQscgwyylmp6SoCJFxc6sMdzchxQDCwfNRpgFovRDJcK
QRsMOQGZxxGZaApu1KDsmws7c1F5ZVYuWi6mg+Y7ZUOUvg5nBXqh47njbARB3idbuEzEq8FUA/Uy
ynyT0rK8JPUr/8jDXUrp0DZUWto2YGwJKXl7GDxAujyt+IxiDtv8rmOoqVYU9Tdq1NmfVURlfvDc
jJBV2KcX9uPRN2SqNLSxMKHwS3K1qJMWtlp69mRSR0izQXpkWQqlokZ0MJvCRH85vy8XUmNcPLSD
8VBjVcEPS1n7w5nqJdI4seYS2/QGz07rjTwMCRrDT1YvCLMY3/kQWJH17FZukF9ZtRPc490Sfz3/
Q44+Mr+Dy0/TEP7yMBRZrPjUqIluoBiyTlpXxiT5TAqhYYoertUqRe/JyuyLO+vEfW9z2xq6Ji8k
INmHk4fcLubUHbiMWst6FgXdQA1PQc/CqzhX+/DKC5H7x82g9kJxwTPi6DsjMqMi0gRGg/jm6N4B
/yZzYMidWU/HWLXmqCApdJvfYWSSwrxrdQ3dwhHrVeICc3iWeLGppsbuIMRhdpSRn950XS9ZDK79
LUOoya9dKoMXBlzcDXJAnhAuPAq+zHA5YOklLbDIIl4XrUM9NLF6LD0u3qqLTUPZGJl3XmtZDgYv
f3TfoW4flZ6CDmcqyg1MWNg6ZhM562KAhWqr46Xna7Fh/h5QDsdmRVtxeeXZAjx8H5Sg0UNDf8lI
WL+MXEFUTLDBCKkDRT0w9wv332KnMCitGTIOZO+kjMryRmgspx4SxCgoxg4/A0owa6/ofmawuS98
tBMDWTrqsBxEi5vdXNwF0RRrpY4tzHriWKzoeE4YJ7dQbPR0ev9QKCbbpBcM6KH6fXjyBnWY1Jgk
AIRumcCBY1IZ4anvyb87v/dfcddvLnO5fnQP0b21qLbK+O5wrCywLbQJpAIezlkUQVBlpuA5tP1d
Ullzch3MTvjBKJrgfhakWivNmttw7Y5iRhjDzOzsDlBANmzO/6zjxTZlT9Fi276Kui4WO297VKqb
mBLxTFoXqDWKJG6XbDz5d+8fymDnkCLzVB8tNqIb0ZhHWMFqVf/kdMNTLzoEFd7ZFmadTZrX8u3S
NAn2XcwoiROzBBsUrlvk/Eg9s2xjJi4Y8bbO/mDxIKhIlgw7lU10+EnjDhxnn8JKGxoxraN4Du6B
wo2gRfi784t3fORNfFiwaMJAT6dPuhiKAkuW1rBM1sQ6yY5qM+d77Lt5L1LuGPob4Z0FlvLH+VEX
+YBcS25q7s1/ZFwXLxNENsREjAaH2yzywCGRa94P6ME8eE3LPo2i4csc190+c2nnAMQRF+LVE7sT
5SWoAVhogFZdfkuS5cGFgSLf/77UHx010yFzythA2IIfdH62x6MxVbrcgOgQOUb39PBzCpGVHWBR
ZVXV0xPenRS+7fbpf3AXHA8EqNYhsgL6xisoYcBv4zotoQXcRxOFznl8PQk0zv7oJGCSByNABsUu
2laLk9CWxRjb8BvXlT33fsw3eq7Grqdtxd+9d+lsomOT1WM6xyHM0LZuaGglS9ck1/JsCzW+/pOz
zUbA/IJ4lDeXAO1w4TLLIheu6JO6aFHeUG/9iaRCjnFm+/P8fI4CB+nuQRxI7E22RDZ0OJAVKSBL
WsodCfqeO9Maev/ybE4MAssORgKxNpLWy0FaR0xxkbgB2nB5/gkPVpjc0WBu3z0V3HalXrfKFQXv
4nAqYigqOkFjgG6fEX7gfclvqra7lFkeb2lHrhdSdZIcSIvqcBTiW2RAojZY4bSqo6fJ3PqrzkwI
nz2oTpcQSieHgyLouQ6hCEjSw+GCqcnRnaJUqhfD9JTBLMXikYJBJp0Pzq/fqaEAvhBJktLiDbLY
cxggTDAluBVqgV4pEh3496kp6XNRxe4lWOzRlqAIAL8F81o8K44zPjCn3kTRG9EUhEW3CpWgjRqx
+c5P6WgUokYTMAQXA/vBgqx5cP8oc1r3JsOsYrndGiquPiT3dy8co7BoVP/kc8ybdTgKQj69Yte4
coakzsOukwA9cmXhfCSWNKsLRYejIJzRAHFwCRHwEzouTuzYGY2L4EdAPyONnw2jALugGojmaD39
9sQOL/B0Tq0h+FbwJLwUxHWL8dQkcSta6t7qtaSs2DClRs9Ndu/+UszLYDo6v/YoZgpIbQrgzsEq
ypRgulHFSDqInESF3uV7R0IUkfoT8RnVG6xnDr/W1M41nEvw0TrsfAyTRx3RqsQV3iW3+ldB/YNA
mC0hIzOIvaBr+O/DkZpwGHJULeW1x93de+l4FweB/pcAjXBbNkaA+ulQFg+lR7MT3BmCJ5jwJuA7
amjpqzlKExuWBbEqmoiqcqNOorsF39BQy8aPdqM5U3fftb31ghyAoaxTNGvuHU3Mz5E3UTug/Dg9
2WYLk7QKOhpRDo5KKY1bM4aBSogDkcMi+Y9Su8JlqaHTsKN/+aUKUA27FohUfWusdoy2usyynkYg
r/fU1BtjRfMGwpil5s3TMJdueN+0mMitaAMajxV0wNlvADTceiNmtTxhYZBs0NuyqSvDIfg196j9
rrjLB+Swa3vczeFUuPeYO2gvCThe2lZOR/n33d+dsoNUnSRqZi8v9nGTuQ0YTzyMupAYtkmVnMbT
xX18fDrd17eU7iKWXajAHX7zgOVQbZ3nwXQLyklGNgb3udcRQw5KcK9N5XwBJ7k8njBgSLQAVUkG
OcSMxYD4bGeUiCz0Kbq0+T16QGWzHOnb9y0eo3CRUuWkQkbNellGTlwstC3gHqt6NAjFY8KsGXrN
p/OjLF8gRvHAmFEB5CKgJLe4roMs1rsmUgN6911xA3Qdqc8mw9BnJeyLicaJhSND44AS+hMIL8OF
NCm7uCg6ZdUNiokaIc9CSOPy79vmXVjFz4XgP6/cvv/k+r3y9/7rf/23BMG3/MD/ffWruP8ufjXL
P0r+mv/8s/7fYBFiB/Xm2x8hGZ/yuP318xXK+G8bEdff21/NWwGH13/9H0SjJAzKHg2VJ40nT+o0
DL+a9n/9u6X9iziPSjUxP4UGEo23LEOKyXCtLYJnjr3Gr/kPBQf9X8g+cC1T9nUAfuNH/h9kyn8a
C6zgf0vvWe4iRHZlOZPKCvV/CsiLLWt7QlSZnugYEbj9lj5Wvo8Rq7zwZi3TUzkKBSLPlK8IOHDZ
5XnTLHKNITbKGhYs7aR6LRFuL0rXFTAq1PhWcxzSkd6ufdp9xnM2JMXjm29zopuyPJcMD1Kev7C6
xohn6XSd4S1QBBTJMbhW1Y0iVLpWWmT4Rl1esrqW6/X2zfx7KAIbhiESeCUNv5mpQf9N15XR9LPK
25pi/jzYyDqBtwG/5zQxEBBYHa0efzs/wxOfkfWVL4MKI8x8lel4M2zd14qVCYUZRglSGYGnbAFJ
XOo6Lh8HOTm8QllLrlCQ34vPCE7Ant3AsnyMWeLbCc+FF4VxVxoyGLdqmnY/zs9qiebnRABt0DCO
BNEuuYKL3emVVaF1gwPhFR2PtQbmYa8gXYrocqAXtd8Sa2HSiaLcttN1+zd0r5cY9tMW3Gv5dOG3
yGhn8WX5LRQ5MI4hbVpuogZtSkeLQtMXfV+u8GPxpzF+AB7qh0EfrA1QvusiaO4sfvMes50V17ON
Wj7CnIraVevzP+fElj74NYtkB9ttNQZXZ/gWgsW8Zc13NQjVa5XgKrpweE/sLYsyqAc4gLiW43t4
eFtTqkiOtTw9QAPGKv2UlY1+ISs4OR9WRabylg4A/HCQDBn+Ls9JSD1O6jUhNuAjJ4l2EHDLqz9Y
ujdDLTaVGbQY0CWm4YPEQK7JidC67Mq7NmzeyZT4e/vCm5TlFhqs5iJUh/JEe4EbyS8hOwPjUaub
weguWT8fLx0KBpwO7jXidRLfw6WDGteapeOisIb48j4X87QHxyT2aEU179519P3Y/Cq9P4x7DblV
3lwzEKKIy02n9AWeNM/Ap5Xd7Ar9GdmD+p1pG2UdnjYaGNT8KcUv75q2I51C2RGo5wCLKyqQS0SE
71Lqu6zW8gfz52Mi+vo08DYcTmhCWkg1CgClvN7aL7sxklvcNSVMH/naARrCX4neB7v3bsDDQeVN
82YVu9GphBMgM2YHmgtoteqR8VSddqWhQXNhsx8fXvmpKGCyDelnyKjm7VhFVY2mhe4PXyyQOmMe
JDWzDS4YFB4/DJRHqYux+zyehaX3E+5paKH1VuPnmqLtjKZ0dlCxAQgNgmXUFOudRXY+G3wdyXFy
Xpt5iyvJykYngv6POElTSQXVuRjWgTOiOITkK87LdrfxgA9euAiPDxpnWLp2ErFpxhGAwSmi0PAE
gh+pZyDalNfiOivq1ncTrb4wwRMLSh2QfAiNaVKKZcUxiip0sWgboETX9Q+FVXef1BmabFGiiWtG
njtemNuJp5ZXFlNdOj509akMH26UJkybUcedyAdSZQAgaHNgBHaFLgFutmjlxBX2MXZRW99LsG5i
Xbdd+8HThupD7FXAws4fETna4WNLcMsac6VBNcNC7fDXxG2eOiJra9+SJNnV2OLAs9HaNqVlCgPm
Y5NMIAgnPLoQdkq05BK3/sS9wL3MZkZJQaLEF/dCnzc6YHbG77w22Bo5PiagK1of8s/3LvGifdXR
2zg/56PtBc6HEIIWAJeS1Ac6nDNsdW1uW1RvIH0km6aPEfQoXLT2ivzX+ZGOPzZDcZNTO2duXOSL
ocrWCF0bjAjqZEgA+sLRgysXifF9bbcGtINqoIhTUPVAxcZ01noQOXt3MLtrB+ee2D//a07Mm+zV
gbyKISf7fXFFDXkGj1+HrN4CF13h5lV9tDIt+kyNJrnwqBwdK8rbsidH4iS3+avUwZubd85hNgMa
af1SLaJNHScO4lPh+BREiFuGU+d+PT+1o9uX8aT1J0AzRIhpPx5+UhtnIqcOuDHqyPN+pMgqbulu
Kvvzo7yu0MFpYRiD95JqAE3/V87c20s+6YOA8sbAtMo0uNFw80J9FvqK3yo0za9hN9ebdOwaaYER
wW0Ik40Dj+p6KN32UShA+RAWDk1kM9t4c/63nVoBy5RaJ9SsZIV0sQJ6Rm05NzjIlDCQizDG7Vxk
l2wd5X5dLAAXswyBGIJqiNxib75r3MGryKwZXlcal9E66uf0Np7TMPDLqtOvDMT47xquVF9HLX9n
AY9VLmxiTU7k6CcAieQ7yGt7iVAIsQXTCny1fAyLdEqbNip7QV4g+axbN11WYR2RRU2IbOzoPLFH
vcdm6PBIBi7u63Ot7UrVSi48yyeXBXwmqyJj9+WNgqaG7qR5x8kKihgF7FIlV5gGtUU5HUuTHSCG
cYeoR73V8VfaTKWmBBcutaOLFLAYNUt6wsBVXfpnh1+GCiViIY7cmolWPZSsxspOp3Tf0Y34jSn1
yB6dtQvH/EhaD0VUCxo0lQbcH2UqfjiqDXoJa9YMjy3H+GLW93nR3rmB4udUymSlmTbc3sCHcowm
1Ii2tM/3MKF6xAyaIVpZIW3rcL5g/X28Eui9Efhx1UmbIsShDvZo5GljBGlp8q3a6G7TodHvm1Kr
HmeTEELB1+vBmZzyr/PH7/jCkyjdVz0ryrrg5A4Hnap86EBjq37eOMnN9DttNuZYig1Pm7gQQZyY
H08maDHeTUqSr92EN2dQDGaORU86+1YS1x8MkXQbuqX5pxSp/R2lUfd2RmHmQl33eIfzbIAcpb4j
349l9VgzsRcHmDbRNGcVUQtMrlGyb3bZVCJ1IXI33tGfU41V5nXTfatfLF8fP16MaxIw8bAAy1tW
KBAet+hJxDN6A3j9oRAS3gRO0Xwb6ky/cM0fX6WgHYhIaG/KFV4W0cqklPHYPPljZgU/RR7Ez3ln
fDu/YY7nQ9lfFsiRFkLZzlucHMS8IFu5DDKoXf2p0qCfKEVk/EhrxMjPD3W8NxmKLEAFTgqIfQma
HSbkQ7QomXytq7O93ZiltlK0mDu7gVMSxZPnvvsxki+kSs1cvhVg5A5Pw8C8kC9sJz9wNXVn1BUC
rENvXbjyjr+THOU13TLBVFuLxwgaTN0ZZcZBxy7TB9sEsSkR6fb86p0chfiYjhAlKWRED+cywzAd
pIOpn2nELqJJ7JsuCccLe+7ENwK77CBIAT4F1zP5z98c6hQxFaprLoEifcZ9UVSSPBVUH00zAm4L
x+HC2p3Yflhus3o0hGRpfBEwjWmXiBh+ni/cWLk2EkXxMM/KcgeW03jpeTw1ObAQODSr2LSDUDic
XJO1VJ0bDGuUoI38BKn/RA1/q2ryyO7JL+z2E9+LvIpMQt5U8m06HEyDbmhXk9tikFZ55Ewo0bRR
1e3O74oT6yfPkkaPTrbXl5qUcCEoUSoWAqNm+EsgcUuwY3xruZKu/mQgkjTyUwq0y02udGjMaKXR
+ZDg84/VgF4uG3++Debu/TcSuwGIhXzHQRUtcn3FFX2Me2vnq55WPhqFZWwURyk/jeVoXPhGr+j1
wyBO1rb/ayz98CPNZqSHrkPaXZVOeNsjClSvDazoQArmWvDBaJve3gpF0yBse/WcE0aVIwTN3CHw
g8lVeEjuG6JZoUGMuNQ06G2LPU/voiOMq2n+eVDy8leNfpQOW0xMji9mVAf8899mCdKHeYqwCYgy
wAiEQYjRHU5DqaMk6pWi99EeUze4vDV33di2XycUNTeWBxXdCQJsR4Q5K7d6Ewe7yTHLP9iKcjEl
V4Dq2RI90E0ktJOOAnZhYrkTIrZN1mV3VxK8c2GoEwdZxnlEOmCsCa0Wt8YEgA5sHeibCi/Ru9ww
TByiQqW8rRGSW5WRUV1S2jk5Ii0Fi5RV4n8WG8XK+QR92va+SdlkHxt2twPzjzNWiPrDnZGW0YUW
1onrwyRQob9DkES/bnl9zIBmTJytfeCdBYY/E85Lup1c2DknpkUfng4SEBOCgCUMv80QwuwHBISq
BA3QZMi66ypN6h0GzPWDIrWq379T0d6B0kB5FW3pZUwjEj2xdWxXfTTfsItGhA7/Gx2nPsSfP+PM
oXwXxpAoPrDX4UNce95fbkcQ9AfnnhiO4iUvAWUnS67+m2cOrpON5+2EXJrdaps6TfO9Qk0dCD2k
0dvRzKIHI3f7m0mP9HVhY17Rwtle441gUrTtykcInfhPO3AiYQ+LbTQ02O71YQGLgaOIxSR9qtnV
uwvP84nrXvajAGoQSYGuW2588hfsSpTBL90pVlcozI07TwzaY54Pw4/z3+rUDmTHc6SlailAl8M1
wlMXiQEhWKMIr46owFO+Gq1w+wejcJhpMwAmptt4OMqgeO6slwjX0cELdlmTFNelB+H6/CgnEkTq
BUDcCQLpoTvecuHyaEDCUyplidD+OeBZ3K3FHOHqlcIt3asixMZAp7D7NAUixz4NtMx936jZHlXv
3+qA7oRFRLKdnDR8tNBz6DELNurdqKn98/nfepxX8VOlmJg84AhxyzP7Zm+OMUD1rGDdKXLM+6mM
xW0W1gm6MUFwhaE4ovVaaf51ftCTG8uh8QpOGKdbiUx4O2gFoQUnh2JEjjX9UqNPtFZVPJhCbxab
8yOd3FZvRlpMD4dtJVELRsr7vPZzbO/uojkbLlRCTs8HPgNtawMM4OJF7NCaDyjFoWnruiHEuA4G
dAwtd5XrXnKJP3FySjijUvqQunzLU5mkQYfiKJdaOqTadpJ2SXWjlhemdGoUWTel1iHL9cvotXJG
HgyrGX1zGLqNht/9Ki3HS2yYUwv3dpTFeUw1tak0A7dRQR73qSsgZrVjMT2bZYB2w/mtcKIsDUhQ
lmjZdHCKll2PQTMnFe2ZgW0AwT40XaxcEUkYrvtQuF+G2tOuR8Otv46lmj0hpaHcBm0X35hicu1L
N4TcEYtQEESOyf6XeHlQ2YcnoAfk5SlmM/iTrmXc9GO8EWr0ZdSc+iqy89+9EWMbjudf3Dbzyh7j
EEmEf5Ti/ufoHPpNFHAo3TkE2tisHP6IpAsidZzhxCMMWu6sXmtXBQzoC6/IEeNJKuDR19IgjgGT
BbZyOAxSni6uZCw5AlbOzSzC9ENK7HrPW9u4vg5t9zpuQmeToMv0lyJ1lgIo0l91SnrfMfDULsXh
pzbd29+zOK1mmToDSgCD7wbwq7qaBaCfgRCGbv/JWTVBBYKtJmWC1nk49TQlLKEVwkMwGUjABCY+
cmUaXrjk5ClZbiagXrImSbaJgN3hKHU3ILCC6YWfELNjk4HDE3Rr2Xv6YKopfn49JpG3KqxWAwPO
pHgvvVJ+YPo86FuT6x4TH+nZhs4cWoOP54i4rvqkXqPYVH+8cH5PXUk2MCtiKf4yl50cvYrSrkVi
2a+NKfqe6VYY+87cKZ8nBHBvtGLE4nVM+gZX3Tz6geTYGOEYBDhmP7ea8mXQG5NORKDQ2I0RD8ku
FBdOvaSsqUQUOBTFjcVdVqUVToi9OlDMUI0dcjnTClkL53F2XTwXCkycTVNYn88virwnlp9expWm
rAghE7EIm8Kwi/VUcKdNRRZv4qjB97lIkDCwvmmt8nx+sFMfwGHlaUMQVcMTPNxnetFh2TtxXGgY
69dG5aLxlVjdH7w84PlclFy5l4hJDkfptRRz7ph1RDALv8ZcPM5tX386P5VTR8aBgULvjHY7wuyH
g8R44RFi0x/AEq95DlpPuxdo2l3nSt2+BIrpbZLAQJBQHbQL0zv1xSRZBUUEnHYIvQ5HpkHXJwUY
Id8IMa1FuTa6rkoFxT9ho8uwEqpIn87P9eRnQ0gczingPW0pGF8VqJ/wi0Z/GDzPx+bB9JU+Trbn
Rzl1qzIjkHRIgsHvXtzycVTr7hBrox8EWHkbzehd04pp92qLNMH5oU59PPhfJsBWSkQATA+XMKtN
GyO9FN+r0BjuU1yVnwKnzXdjHSobwWffY3c0fM31wPiDpaTkqsqyKM+muTgBpeo0dEjRpxfGGD/H
RWmshUB1+Pz8Tn0wahrUo8iEwHkv7vM5S+y4zwwuugYavvAGgQSBXnh/cm8Di5cdPIk5XLqrlTzC
/5e98+hyG0nX9F+ZM+uLOvBmS4IEXTqlpJS0wVGVVPABE/C/fh5kdZ8WmbzJ0V3NYja9UWcFEfYz
rxE2KtpYoo/axhu8KbCnqvbf/5pr9yJNSwJJEDxM2sWc1RE7sjHH0bfMcLjrELaONwO2IKtGRTbP
b6YCWUM1H25gXK6VqUDG4R6yvL+0/i92SSXaqFU1YsuhM9FKtUTtPIbtJD9xOdq7sB/7vQQCGsxl
2j8MXiwe87m+JWhxLc4DTASikBQL3+SLAMCcNVlqI6ciH0J9m2teH/RoanxPZZgE0yzMH6o+G1/J
EyRyaBL3yihtrccoT39T8Xip2jH5//klFzdeishaleF15pt21eG1HOvb1Gtu0a+ubF0w47wN1Awo
7V/SBlC8wm/BKgmv5z6LV31kzNh05pV2Y3WvjEPMSvRMPZ/4+bLxWxWaXhWy1XzYksVpTFGARcvq
ltbBla1Lkxdy0gJvozV28RShKVg3lhFrvukqGKX29vQX2lIiaMDn0ASMLBx0wTsE7x8Yj+vr4k1n
u6Jl7qAogZXi5UrpSOdGca75Qx3rT9jDxlu44OM604W+7pCaOSD0XSMlGE/rOasq9UaidOUmByZD
1RFQ+wIZuvjqJkaVL44izfe0Tn0sSIQ2jmimZ2dQ/n7/S6+ORFGM6gMdIDbM+UXuetoc5e4MJEi6
0xFRzHozYzX4rBrtrTfjyoYBKQPLdmnmuqAWz4dKcBcbwsTV/Al42Wp07AFz1Ti8cdddeZlcMjcA
FkAEAH5eLJ3bWGHTwKvzo9oByYTnX/wSpW5X+SGSpYuGWxvfx7olzW0kRCZuPIxXoDrETb+Mv2yt
X6o5diZju/US3ce+sPkbc+TuoTcxSJ+TxYO7xE4yQPGz2JiKI6EMuKMWoOlnftYT5YjuyqZM3Hod
mZH86/2Fvjr7uJktuMblKrz4XYPo57SkSOvHJX4H0zjlvjPZ+o3P/wcGc350iLtBopCH0DInFTr/
fhXKuafIqAOKMaOt6Uxz/WU2FnvI+asx4S2cu00WWK9ODWKs449orOLfILXYAwXchQKnShoqa5xC
DWWH1XNrfeySRokQnnXF3djN2Bt3sGbtVV9Hrnqo8TdB4NUdXXsfGYuvRPLqMWFH2M5sywzriRAH
kmaFAzEOmK0yWccsjMdpN88d1i1TK/XoVLy6WPAbcLQYXt0tcB6ZsqAIQVQxUxG0luTVDUN9dcbQ
9EiCcVn8MsbGld5GG3J8NLRXTw3IjdFpsqr501DOKVU1gTbDasQeJcWl1ByiDSK/uHNkr04dCRQL
DJJjFB74ryxuHjo+iJRhX10+pi4sdL9ezD8auI36TqAVKbby1R8krlLL2TQ9YJuV1CUeIrk2ZTEd
mcVbpI0HfEb6IXWChbWYH9x/nEheXUmyknbVURoyjxB2HaJo3ZsVNp0j9BasTtsBwt6rz0lJJTxD
5i+xsk9GlIzWp8yV85NuDVNDbXxEVZK8S8GbqEOwdkVYiGlggqryi06xATKQgX1ZWSvVF8uSKADr
uG1Vr75bw6sHV77YcQlKFxn49sWlS+mJlzCSxLwLSTRLW6Wvnl60wfH3sl69vnId2XHsnaWEwZyY
ra9hZoZLfEtDOcg7O0PeMQydU2o7DT7r4ayPAUKd6oseFTibtRYOWDiFxSilx9z1ewo/KWbarS71
tT3GeX2qoRTpW6yrmsWRvauPnhGCr4PBOsOj7xxIzVrYO/Wud9HieNAdoXxG6qz/0kzIQa+dga4B
sgjC/nNix363XTE8NBru124xF7Sf1UFfkemoi591OnxUTUQ0kDhoBkzKXBgeYGw0xGajsm09Tmsx
JmzxyL1XW+kpuwHp+PFr57qttUon3cC4um1RDEbQtEj9vFeNv0eBgC9q8wbmDUqj/F2iOW+uoNak
wxbZWHasKvLpA5dl7m1mMRcvViFyBW1piiVrCoLxtzSt3D1qAsVPRB6Tx0Eb+/QhjBzzJUsg6gK5
QV5mhS5lrPrQ6MOGHVOA1C28Ftv2IZK53CP5KxFmt6bkRfQo2YCUGMLycdTRrfaRjahzbB2T5geO
HiVWQTlG66vQqfpvLYz4ale3OKFvnDSyXhCHHvpA0+1QX9NGMh6yePQsGp3wf2PwNMoGh9dZrmJz
4lAizFx0GzPzKnXjNA4S47oyew9ZlCu40Yf8kARqUrTKWbRFC3zSfjSkOlBhjf7PqFEVZa3jl52g
vpyZLwlofox0nWpGijFOk8wfwaA0G7BSmrv3cPFU/cRzCeiEp9jGWso5ecQ3E9kgFJhLDJNDqAZr
6OICj+E0F3vPTJD8Syph0I5quoqaNazcGDsP7FlWepTm8qlTdBrIY5x0pl+ruDX5g2v16Z2tKwMm
fXPjwb5WYnTvFO9VEFUaceOTuogv+qBKiMR9UabB5DWcTl3FchPYdx9mu2awu2ZV6xi0owbIpUD3
O2wBduE69zSOrvWsxEOtb+t8bgqa3PagLWTvBE3UTtb4IYPBnbhwqFCsQOkrT5pVZkMw2g1keFph
9nwoeim01C/qwQPz21kIeeN9MCqhJv8EJidG5UnFt8ZGYQ7BCiX/VI744aJBP4Y6rbX/EjU8OxeU
lN/LRNxT+/KeLa6ij5beKJTTak9usBXOD2mdp6tIGxIuFqVeN7Wjf5piLeWfPdl8ckJRsaPyUhE3
YsQ3gFD31TcNKCi+PPhEXtb8IsCNPa6Mpo+kwTPTVQBuCjFdbtTcRxSMwFQ0tY+P7g9eJRTtUwUd
MgC5Kw/V6nXVyU+vL/xvMXn/72i67/qC/r/I1V3QJ/+94+cLZNv/tfousjOC7vI3/xB0DesP6KmA
MoFn4tIAnO/fBF3D/IMuJFidBZMP5meJiv5jOYLQyCK5uLREwT3yT/8i6BraH0uPnhIE6TQIewhz
F4Tc9wi6IFwIiX4JmVD+ILcB+AcolTIiYMfzkMlGDqaKEygWmpcd+tD83Bp291glkEw7StU7u+ba
6QcHKXgU84/uPD7qeVNuRaE66xFyRUNUEWHKqdqnTsWtSlXogXmZMT+WtjniZJXWSGiPuhnQavSN
Vp2OFGXVbVLYLfx1pDpkS/tDpxPkV1lWbjoBl8izFWcFlODYTHnrG3pdWlsjbpX7YXY+Kx3gPWpY
yrbt7fTvcCq1B73VxEumTNpj2RnKkz7bzWM3JOqBUL84WT2ifKtSTL2x5rqKX7Qilt+gmsX9/TRv
sOySbncXjuXGoR2Rev3P2uAP4s75EHEd+4k2c5Cgw9tFX0A8wv/ZbL7pyRe9S57t2DnFVrPX8yKw
Jrk34332PdR0pLjGR6sU30O7/ibm+s+mEQeqcRs8yo8YVJxKZ9zi3fjoRPajFolHfA3alWXMuyHU
Po44Jih2FdjhZnAehZs+x031LBygtbpw7gkmNlGirepJ29BYOWb5+Di4X1IcG40Ez6kmD9wRYxU5
nvqhhorRVRBslG91a3fcnsVTK6Nnb2qalWOl39oRWkRbvCAOfooz5zj14desnF8Gme9DrYWuIZHg
1Dc4l22ROX2aomYLCB0/g4hYyCm/SpSQR2iplhI+9H05rRCwXg3qVyM/RfXPcZrx+0xPuKB8wHC1
XFVFdHRKbztiX7B2I/2ImhS/JHHvYq34uya9QuobfzzvvmqaXS3dB71mRGiIMzL+u8hNMYmz1ng+
+m364CVIZ2gPXWRt6ib8Tor+Qzizr7RPip4+pHGGL/2Rdil66ztLf+xQ6Vea7Tx/7cUe75bPsTYv
UtGN30/Kc6Hq36tS32XGg6lNyRoEdeB5eSAVVawUp/2i5Mq2UeatjMpPVvixNALTzD80WgjNYQw6
PQ14v9M4eUyUaK94ZtBgu+HR8DJa6x6hvXtduNu6/DzLl1B0e+gT32YHXGph7ehNbcrIvpv6+eAU
5rekiR7jEMs7NX+YFOIds2SkGjJ73co1lvN7Jfsme+1AILGzKkI/dVqPE7sTEchV7wa1rt9R/Y7u
SfUORRV/s/Tv7KDj3Mit1qtfM/1r6n7QYtapRmk4rHGoGf7mSXxSs+FZ9AavfhxEWb1SR2PviC8Y
VxI72taRksjGrdqTMXgHkpJPSWf5sq3g1d5J+Gtu1m0b7QOaQi9a6mzN4c417jrriIgGJhfOFHjT
eEJ15djYcBTTgxrlW2PBj/OIO8II9KTdSBl983JsOiwRPk358Owshy92vY9av6u7D2b9s4B2b6Rb
LI98YaXbsUV3BTL84O7tpt66qjwZZbq1K++upAK+IvooxXpIx1WJ1iHOA6umxO4wz8DtFw+W0nzJ
HWs36eEnQuqNrKqTkhXYOCreE46RR8V+6jFIcoQelF6018mlhjkQRbOZRL+TltxY8bfJtB5lK6Fq
yDwYRvVzWPf36GW90An+S3MRtKySgaC3KVd9uxnrO8suE745ClpZDfjI7MzogByN2SufZWuuOl2H
15GOLlBV75PqqY+G16BP2RE5Ep2sG1rEK1vLt6P25+ROBEKzH3nOdm6Cmu1LlA8dp/+sq2RZTRP+
HYfzGkO1kCQ3OwJP2OOj4qxwgjlWQvyoINJwoYeIDXfWTtXNQzP3Wzsenu3cHTAj1/oNZd5knVW5
9+KKSnLzV9+8MG5OZpxWd02b12vpqEfS9AdDmU9oFJEFDQoEAaV3H7qQ00qHKQ7MBFse+IfYFZ9s
b8gR8+nSI8r8T5adWKtS09gczq7gT1eVDYG11fSvmZifWyv/3pX9vUQO4VhjErDB8EndWZnWn9pK
hzyJYvG9ycvzwSqk/jhMhnavq19gnFkyzH2Uh/0hVddR8imO7AREeJSzd2stcBNnK727wUu+5znJ
W1YVM76QyPREcgcA66ktZBWkU4ku4LzJ8irI6b4dRaBkrvWQQvRoR6ypHbL/lWxCi+72cPRy1dvB
BEY8vi43dZS8cOfn62J61vF/QW08yNXyqKfulzruP5VmqKzixvnUJHWIg/O8zjAgwkGuOxXiMSkQ
RNCT0FzDlejXshgPvV7+GPr+r7kzPsZNfxTpUK/DCMMMoT7gjYN4vqZ+qewq/F41TrdG027VJpyO
8SCQs0PZXEaxWJf4Ja9jcgGkzQBGtIIDMnQN8BzSKbVoqExo9gb48otqj+1eMdJo72rjXTp/d/T4
yzDx/8J2u0mDonCxToWqIVLlhwpdqeiRGFPmwBP14GeRMVH2mCOUTfN7UaGB6tUR7Gsk5fv5i9oZ
fytT3axmDUOwNoVrZhlRCASCTKMbzRN1n1OWhx+1OfyWDeHis3HfC+8LuMLvg6c/gsfaGmb7Ix73
tf4hKvE5ij3l1PIofRxqCmCpqiq+YfXqYYhJx/RSTYKhtHEMq3AvUVKFnD/rSl8ZB4PrO3/GW3Hk
ya+TdY+CVNPPdWBKq96Gy4zlxOZr3cvDbZlr3V0bu5zpqf0saiQA0GvFXzeNjRV9++iUxNldYvN+
925EQSKk+KGYdf/TVFpn69Ku8seOjgiGqS525Ul7cNr4h7AR4/Ky+QTdMsTcIkEBVyv6vQit7BRL
O7sv7EkNElNrt5RY8ECWrYsTCabHXbPTi6ZaEFwTolFESzPpne2Oa7RUZDDYIshxKV6r3Zdq/Fon
5inC92VdeOGj4aBDbSD5QHhhcU+5H7FofZB5sx+5Rgx12DUStMjYNiuUe++j7E88De2VjKNuo1vT
vTvUz+DRcZpR8LlSM+Upw6dzY1TFR3LJw0R25sZhs+6xQd5Whniux/g0i1TjYmvzfJU21QHNSveI
CXGDlRautPcVElV3dE7zR7x1uD0XIW4Euj1zW+Io94TsErNmHCrVenKjyd0PcfUFP9toayQ7BL2V
DzMKa59Qk5zmleFVqcqbNnQAgaJwM+as+FC3RVAXuQzi2ngRleNseqn8/V9F6Rma0hvgtA0HT452
P6HARvZLAQR/kX2t2Gxr4LljNd3pjf5nIgtf7/UfHYEmUKY19kz/5H//P9363zoQhv8+2/oY/yTZ
ir8X3+VZvsUf/ZNuKY7+B0Q0+vpIkEIeeEUp/COIpLjqH9TkUZfB8oFegLb0c/6VcOnOH8jLkFMh
erX8zfJP/1ZEUv/gPwNoDKTUP1pKv5NwnVfCaR3DpSHjWli7IKJgTp6nW1YzSF4jqwq8uMd/wRjQ
Jm7s6kYzfulm/Cep+/co+C6wo0kkL3FHkdV1pjEaVYAx87pvQ28Vqh5GIoo5rMDXCb8VZnyj+n71
y+C7kEQCgyGzPf+yuYzRqKG5GBS44W6mRlJ9VTHV+GW5H//5hl+tK157bpefRu8f3oFq05u6hKp3
FCVlF/IKlxreY76ZCNMGNOyVfokRT+FH2oKINDFlOpE5KhjpRUp+gCuYWASktbWvVRyo8D4q/kz0
wSNWxDjGeE6hpneBjvpAsoonqZymGIvxx06zIn3bJdOUHmGiuncdgJKHSivynZStcotZusB1zj8O
Ag8teaANcBzhWZzPIQV7r+u8vgzkrJiPGFVH08qkVbsuKO/RuO5wr0cTcS1bL9ymjdrvTLNKt5Mm
OnKT2hluzPZFE33ZSDQiUQhDNh9mIEXJ8x9keyW1AacuA+pN9oGK6/g1GfthNaugNCdex0dlNrIg
ojdKi0EYiBGN5g3xnrcbS0cPCXQysneoVlzCjiwior4XDoqNYT68JCgL3GFgfwseunzJ2dSjerZg
XSmdAslD7vr8S5UEA7poiPIgqXpey6HMD/iW4DiV0Pp9fw+/OZ1cPvaCoVr4luj2LLvgly6dabW6
JlVBBFyI+liM7fjSgnLBX7sUn9RxVH5oESih3z2fjLoQg4HqwYd4A8OcKqOe2DdRQNtaxVsuHfMD
oojF7v2PezOPC00Gih3TybLRjDv/uEh3ehwL4eQksLsOcdJmm9zl9JAW3JImerMxXofCioVGH3ro
lz3dsPIyc5RDHSitTD/GoXmUitPcAOMs8JSzfcEgS3kM/BRXKf9z/j2p0FEoSasqSEIMaRvi+53e
jv1D0XjNXd4Rbb4/f282x6JTCTsRJjeKcpQOz8dLeLxwXBnroHSHR91ITrOZSr9T+k0xYj840qJ4
f8Ars7hoj0NNsyE7I6t9PmDILTgL2+XeRjiXrCQNfWHEv0db5Wv4LFiQAGFgb6MncTGNTif0wjbQ
WtLAuqxmlCw3mkaW+T/4FkbSuEEhw19ifpykZUZzswqGpg43Uzr8CaL6lkyVdg7q+de3cIIJCwyK
ppe19xBiZ82u5FtMvKAGDdMhHXGVFf3iz3gv2yc3TLNdrc/YKeRdsq11EW1IRG6hyK+tHE1zDWKT
s5SKl3//5R7RRZ9besjKDZWs1jL3jO0s8PF8f05f8R4XJ2DRVeREA1XHauRyRxJnL61mQpbQQ8qq
1bGdi/sN5LfnqcBLra4S/DKBFqtlECX1Pqy0b8gL0RhprHxdauSzHuXC93/V1W/nImP+X0lyF9eM
aUUZ3Vm9Ciaj+6iEurI16+lWGHVtEESguKTZtTyFy93wywQblkxstWGQqmrJ8ZUeSqZp/p6I+T/b
yQXNCIwJ0I3mXYBGpHQz1MjGKggbqhhdViUfM261A/6zt3Skz/Ep/xrKhihsg0ajPXjx8lAnD/uO
hl/Ql62yCoWLRIhqCb8CubDuxkxZ4dE6bRp1umVs9vbQ0OqgobGoLRHbgNo8n8twociYVUk9e5D9
17SzxEHISAloRVW+QXR27Jyh/CnZwXdDkeUHDBbJd0MrubFzlkU72870TWA96NwPQOKIK85/iILT
VtnCPgr0qIaOraSbasIUMWxDsAQdBeX3N+qb+3yRX0XpmM/nXnqj3CJDN5JFTgMwNQsacY1AAXrV
s33v07AddhnaoRMVEnP69P64b/bugo4lllFB5HJ0l7Tq173bWvbQpEMngoFs6Q79nKVlHlk3XsdX
S/qL2SS9gCFEPmMSOF2gLEfg8M7YTQXAB6X9VLvutPemvNuFTaEcAZP2a7edhj0mtnHQKk5+70jX
2CAL667trpi/MnHT3nQLq1rn1mBX8I1SpIan0vvodOaXwsynp0zhGSR36QNbR147y+p676WovgD4
rQ6Ggte0UEeI9lDTn2Dd9JsswrZGAEU4im7GlVtddNRMJdkYLZa9sYv/d9tyJ2UQaoMiH7N7Cn22
P83ca7+9DIt5BJAwbgbSlosrRPFkPujOJIJ4miyfntnCfu2/vj/Iq272xSowChgkuBZX5BoGXVHy
KRtBJob5X1GVPIy2LfCfSZS1p/WJn/XiMTaUZ6HS64LFBhXFBu8UbXFmFuCGaEWNdILGiuL8+z/t
zY1DtguGGfF/cm4u0YvooguTvnTrme2PV81+1hp0eCvk8nXoPeteizgBOreAievbjYO3vABv5uSX
kS+uVQu8E34qqghQkxzWHQyZlcgWTnzSlf+TRYaLR4S4qBG9iXl7TN3VbhCB24zWRtg1vQVMuG5M
5ZUTbbCR0JQgNiQovZhK7MIh7yjLiZadFhgIF/jGHH5+f72uDaJTfgfC+xr0XlwbKha0CfJGRdBo
bk11WndW5TBoN9bm2q6gLgG+dZGT0C65MrYBOAurLdaG4GIbumb2JQ4Hy5/wor5L08E+DFHbg2ZQ
zN9TyuAJZEMulFNElDmXwKLP78U+SwCeiLEIYmEmn81cFfQCh9/TDPhnFFCIqPdQUMJt5SJmmmU4
0fhPigAbBfuIOftwz60INi5KzHUTmfH395ftyoSyYBRfGBCymbos6y+RCgZJYw1hvwhwDFYCy1j8
GQFfB2npAsXrBLJ/vcM7I4DNvT/yErhfHDPwnAuJhjYCedjFyF7u5v1Q9nkwTwU6bBJp3bmbG9/I
mvTZZlE3EehhmmFJvSqr6had5sp+PRt+uQV++XDcRUSldHTalBrHraKsM0AJzS308JWYYcEnYxK3
wDWwwjofJQMXVIXSYhSIpbuRyHOXUmhaabHebS2jaW9cKG8nlcuSCwWaOvESzcHz8WZlJKou4zwo
+Tf6KCXtDc366rqpvfY6muNZGZsPSow1I1Yg7v79JX27mRYmGdEo+HpKOq+QkV/mdKDu3y/On0Fa
Zw/c0Z5vdo7yUKPKss4rUeBkLtV7YG03boVXsvn5XtIAaBMqIaROLfbS10kz6iFKorAM6pqm5h0c
whCP59R0lOOY18ZPneUlAwFRJp/GLpZ3pAGWXA9TqJabIhq9lzGf3XUHeVms7KmxvzZS6x2fGpfy
fUhzJ11p0zQ29JWAaq/UrqUK6sxT+4EOhZOsq64jbdGjEA3wcehbbQtJX34WVtvtjSwqvwH8TIZ1
5VbAuiJA6w/kOb5O/d/9iualC+SxHOJvmVs0P99fkrfbHMYdgTPFIpI9tO7PN8TQFmMa9mkVOJ6i
fpW82EsPr/z6/ihvY1XNM5CVtyCxUw24xOOD0jYKpW7LQKHAEUbjSRs8F8Cd+OhO9JF06Xo3bo+3
BUb0mJbaIuOB1+a+PP+wWk1k7Db0R1TL7PY2OsKHSQV/zPmIDp4epqswG8RmLKqQ6gtIigfpDLeC
tLffvfwInm+ClCVHubitAdqWmS7DIuhpRerEyX196OrZ3WtjNANlcSLtqEIW/vH+dF/7eB5ANjri
82QjrznTLwfNBkATzZZZBG3iZNu0KtV73i8F26wm9bG3a++TOHW/ha0jwdhIsU3rdA7e/xFvrxog
+eRkyJbyEtPlOF8A/EobAMgzL4cwqo+54ST7KGnbjTPU8EiRm0xX1PLTxVxt2JpZ5twY//ok/PID
LnZAKYlk6lAvgs4Yy6e6ndOn0bSyTdIPip9aVnWMbNXZKpmRgxLHlDvx9FsOEm+P1/kkXBwvaGGq
E04G3b+k+w7n1P1gmbO88UZfGwSpbMhKC1ebKtj5TIOdNu1eV5ddZsSPsjcxKtILY/f+el4fBbTd
64qysc5HiaNs6KqG+MYJTdVvtUJ/bMLpltbd26IQTH7Y5Dg3UYBB4/di2xg9+FYTp8cgTosKqach
fh7l1Pp0EZS71gKXUndj/4hpvHUn0OAltBuzn66ZG5t5VGwa/1a2QxM3Q+OovSW9dm0Ofv1xF3PQ
2XGZeppkOd1yDvRcTE9K6NySF1oe/fPXiimAoqwaSO9SSrhYTzz6jLrTmAJhVvknw6jFaa6zZJOa
8Y0s+234wUjI1SAmAxiUG/p8TcOqibLOBF04zQlA7kbgSoUn+AZiybfWEbdygFvDXeT0is6rxuPC
cGqO9QTWVL7dROEehme690LgkO9v2avj0eHBZYASMSro558n2whwRV8UgdqH0acCxfwA2Irtx7XT
UpUub6nGXh8PrTd6vRRwL00KcWqzAQgwHvA75ZQPaE9kk1mtPVdOAYidW3LjV8YzMLtiMKIqmmgX
t4sQuGYME62lOBHz2ra7eONa5fdZm+XRmYty+/50vla5LzYmoiqgjfHTwBXxknGLNi06Q6WSBbx1
4D3S7O+2ctdR227LSDwoahKt+pngNclOqVIfktD1naL0Gy3bKmV0Kun1+UglbhNb+HlZbY28DAjF
/DhX4xtLv1wTlz8VOUFIW3AAaT5cBNY9jmCir+ggmrkD7ozyg2E80Kmv1u7Uen7RaN6NFsFy9t+M
iFgw7y4cPXwWzzcb0Cwtbj07Cwy1GQLDUZYKVZKtVZneRbawD2hZqJRObHkjpr9yKdHyo/lmE2FY
b1I05LpmoUA0CKYBqKRSpbUvS8hj7y/+BTFgyTwXSgCR1HKY0Iu+iGUUR52HMoyzoM2ECzzJ9raO
iOXD2HrObmjm5KCHzvw9bxPcUCB43qv96O2tvEFAzwScmiCoe+PLr1yUEPK4vJaCJNXG5Xz8EuZI
rxFhMadZ4JSWujdES4SjJppvYDB3Y3WvDsVNAv7DXix1L4aq896luMvXZ62ZBEJNSXwjfH3azHt5
f6KvLCf3Fe1Ugtel9HOxjwq9Vk1Xuim5Slj4pQE8uc3c9MbUXbk6QD7TgSCphyN7Wa2Q6mRORQWP
pujZOW6vec9d2quodYUATwFPfXz/q67MHyouDMhpZANd2j/SV+/JB6FteZFmHmiAjFsnaaYDZLLy
xtG/OhRfRt8DIgO9x/NdgU4JvDK9TYO4QMzSKGMwf5Oh7+0uvSWo8LrDLg49vnmv5HfsNTAjOx+r
kFrZdb2XUITXho9eHZuwALIysKq+8ZuskLtGbdTdLKZ4a9e2eTcjK783aCAeDXBqTzF8qc1EReyH
4USYViij9RO6Ue+LsUl8tS8yfKLoHxg5MFc7y+31JML+IZvB9Fnh6K3l1OS/C4vADHIhlpAy0223
L4kbnWpntYS+Fow0O3y7r+zVZMH+e39DLDNzPnPUHBEbAwSCZhJiveczpxWhTPK+SoKyBgdcWpW9
6VHQDUYzLQN4b+G25k668YK93Rr0Gnmdl6+iMeZcBCDI+7Q9evZJQLUl2ybIV2zqEryO4/Q39vuV
7GNhues0aJb+Ptpt5983KgjzxgsauWtKJUDO3NxqRqsfurI2NkOsJ+u6rNsHa6CDgH4KDM2oETdO
gvl2jhEZ4NpG7Ya37RJ60pPa1eCRkqABcrSFZtNurNG6ZWt+QQ5fXgbaQJgYLI7jBmiJi0/tOgW8
hOfFQQ42jhAgUmD/pWroK3M40qwNDTQNZHuqilLsAWdGD5MnvkVhZZ3moTdWE5v4aECpDt7fYhcC
Yf/8MJaZ0oNF2fmNBq9G78WwdX1ZAyXcI90yrusRwLVVzAjZCjHeCx2ofJH2hQ/m1tnNKLKu5iaZ
N6EEIfX+z7m2+Si6Qcla7nZym/MdYdnjYNalDetBoqIUTpO67UmG/HjMbhkNvY1FFgEigBcUbpeC
1/JTfnkYLcnzDCkkC1S2NxVTWa3Sjs7VFMFhsIWJlWwER4ECyK1S27V9T+6iI06GtplDbfN8aL1r
k34y6izQU0/ZjONiv4N/GnWXfti1c3UyJ+UutMJiNVWTHrixcUuC6co8k9O4KiVOvOZIic9/gTN0
XYcgckYUDizeoEeHY8TUrRukSG8csCuXGPri+EKbuDpRPrt4aowkje3p9VXTdXlQYtuFIipQr3Ld
bCOtvl51bfnbWBQwnpxo0KQ6WMU3wCHHBtueZjylUKSVNeokjU+T8ma8d20anaW9TJ0YGbBLtRAD
gwKoZWYa8PDdz2PqPkyFq+692IVoomWLe3OFPpgaagTyqpLsbWlAJ0hMuQKRXdP4dFFpttOjVmnV
598+SqAnqA6A0zRpu1xEY7ER5aDN5zSY8+k+c836lLq4GwLWNG84NVy5QnEzfW1BowylXmrvm5nW
Vjb08wAxZqRz7IWD4JjY5d64HN7GY6Do6LCgPfMKcr3YtARj+IlUglDMmLR1aNrRykzkz1RXH7i3
8hujXdu3S6cP2x2Tl+Gyt9I28KYtsEQBGWS4nSXCIkYCBRp6C4oHDqyVvsvNGy/+tQ0FUGGxoYQN
ii7k+blMc8+rh9Ej5BRlsq0qO9raHtGt0Ru3+qavNgIX0cWSEyzejzxNCESdj6V6iYZUbsgGUbTn
uLVXSdPeE4CeQkvf9LGzw95gLzNqo6G2Mnrng1oj4VfKezfBDS6i6j4092Y4foK0v3t/7157lVA0
pLjF04O24aVWsONAJiXYS4Oc0uc6S3CqskdMJBwNKrqNLM52SJvqfrb0cs8nRpsunPvAUTobOE10
q4ZwJa+jQrvomrAiNvN18SzVkpgoazhLaT9VmwRZ3eNYNN+Rh84eIzl8GFJL9UGD0xgAtrrO7HY8
5L3VbAyogts4ozH2/gQtA75ZOwsR2KUfDWT54nALcB+qPnDxpJVj7oF7eCtRqVCPhKrvq8Kgexx7
9kupx/1umqv/QdDEolA4WJSU33q49Q4eQ2rP8nhDRTKv1SbS2fYtg8OrH+lQoQABbTjUU843aFgK
ol9lYhTaJuuYiudn1Z00n2q0BUNVV9eT26urdIBwJkvzlmHFa2nozSSTZtJZtVFQu7zdx7SIcHzv
yTJzjeQlfup6JEvxyRi0bF2p7qY2YBGwwHYH205wA3l1+kBN8GMzVMGshdtKdfxWaqtCA2qRZAfd
zQ+tmR0lmBRTpH+1WXVyov4EcPH/cHYezW0jYRr+Q4sq5HAFQJAUJcuS5XhBeeQxcs749ftAezEh
FLGeiy8eT7MbHb7wBgedhyexHH5rU3mfyzS65OigacFLUIwfJzH4IOWKA0bGATVjwdiKjyOadDOk
q3FMvmZV8bpErQbUMpLjOyC7Hqncg2JyPhACRGHmKA6jXQHIGfIlQzLPSVV6g6KdYr2HFelfxgDV
QOBKQ9t5XSbjBiJ9hJV1FqfgVUiGSzioB6ELH+VkgmumFVyCqcvb7Qx6AddHQRBFO6JzAWcZJhQk
pLPQVJ9u7/vN+xEzgKXtDPRyrWJvKF1QDQMHMczph0YKxL6sDSN+hmW93B5q61Uj+VpMlgjZ38kN
jpE1d1C/3q5H8xhaE/JwHb5T/2UUlXEoMRBJrELBKoEEmhVifMwD/DsHdhLEa7n4Dy+0tVjJvjEJ
gMJdn6RqVFI51Yf4qHYSBFVfjF0hG9Pz7blsfBwOosyLQlGB4tfqUipHDRUXmrhHcFIqSKNysk2Y
Z15S7nVkNyIBRqJDv7ifMqR8PR+tr6G7qtwM08KZ74VEdRDLR7KmSGI3TsrirxTv3pIk4jv0s8iI
SYzXsqgZpT58DJlZShX+0g1d/GHS/T1s88aOYxTuSarVS2d2dd9RROgykSjymHXwFNNMQ4K15829
/ZU2R0G/XPy/wH+9Fwyi1CFd1i7Xp+qiR1bvku9lO12Tzb1A3RGuFwgcyGDXX4gXe5aVsIuPXSwF
ntpm2E4FeXnQjHJPgfmtWLW6p4G5oTNJg0YG6bdet16MBqGF0hFPXA82/YysgnIZNRAlpTJ87ISs
mA8Rhnm1BzSs1ZyZIvFwV6uZGds1nOyLIYjoE3NOisjlZU2+1qFcvSSz9Uvz5/kgjK32ZYz0Kj0k
hgBYL5+s9EGaADjYVWn06l2nwX22+S/aT4E4oFURSkOPMM6kx8T6hjQFjkpm92qARvWSyIJ6Jgaq
ld9x4ivpyZdrSz30fdZ/0/Gu7Jy0zgbcZ7S+Q+0KstXgII2mH9MCfLHj14X8XSRvj+2uULNzJvUy
7UxFewWQosGXzego5EaRPdbVhAEgBh1OM3ZwNAv6aShVAMcAeCinP8rWwmUgN6bxpAczP7W1kHVw
GjPTv6WlKD63egEpy2zb+mtYoeAzz3RooSqHpQWV20q+cWTO/EtEx7RUUw+KmGqdbZVYpzmW3Ovf
lSRWnmvSIPjY/ZAkTt7rGPFVEKtHezL04qkG/XnqMqmM3WbupHvWrJvv6jIOPleJWZ0nyr0fMz2s
D90UFvTiZ/mhGqTOE7UpO1mRES1scnlE1LSUqGYaqKZ8RQMXWRWMAcNs58beyAuW5hW1Epr2lHRW
O1tAa6IqRC06ZpiYHkvL/LdTMH806/ijWJfdXdGY6vHvjyyBN+KJC8KRNt31YapDJSevpKZutJng
jo0wH8JI33Pa3LpUOUVvJoYEuutLrgta1pPu8XEg1yOWwSfiOJfa6MmIGz3Mg1R5t6e1dUcsJlOL
kii4zXVnVRQHcWg0pqW0VMPMhO2nFhRkhsz8fHukrW+Gzo8IYGuhL1qrBcz7bKZYNUbHSI9bTwgU
81nIJ8rr2TQcKzK9f1J99g+3B91aT8gwwGqoARO+rnK5tMNeHJkvOiHDKN+xP/uzko3FsYjHV/pr
4s4m2VhNisQYxQBUgt66tius/c6Qcr0hCy/DzLESrXDLMvo1Qz/amdhWdsZQNHmoTAN2WPeMTXmu
m6Qg4dfNOnvxUx4T0awldFEiw4nUyrAlYAAHpYlDRBQC/VLLZXMIZoJPNOH32CgbH/fq1ywL80ch
D+G5yhB9ehnjODh9UbSOlqmZ2wcJSOBEyM6obu0VBzYXWwG7szR5CdxWY7Zo82lGzflvOkT0VC0s
EWyaNG82CmXnvtnYRpjEELih1LpYxaxiHa79ALJ7Tsg7J+kJGLroBXGcO22lNgexoUZ/e9tukEXQ
uPpjwNVzOphxN8oAhI/GDE4P8ROgR4FKlbD2K1fLmx7jW184F3Gee3I5KE6LpNIB2txO0LUcytWz
TsEcwAUlJepr5urQDot9TSKR6CzkDrevW2wysvyHnI7iIbaM7NDiKXBEWVA4yWW3d5zerFzWw1Op
x1SGvinkoFXMDOxpzGND5s4Q80XArjgUlukMSXWPiNO/s6EjlxN5elJ/8Yf4DB7lngDOYTu4Qlt+
H6XiG9bb51TPHg2xR1+6e5E7RL5vf6yNYE6FPkhzbalCgge63vs91KigWjpEg96kTh3n1gH5jOHv
Q8ZFvXppRC2y0muoXALkXcyFgB7JZCLB2snFMTETaWcuGxtv4RlzPWOpjUvM2vdSRA9DLCPS5loA
Qj1UVnbQkzY5ZfPon+kHG/eWEJfPRZ76B7EOtYOs1+Ixa6Lftxf1/YmjlgmtBny6RsFx/RAOyH1O
hl9R9Avl4j7RmuJUCYp8JCUsflaVYuxUu/bGW/7+jwtM7GRkJ8F4eKhrTa4ag+QaZ4xKqnDSKAPU
1Q7T/Y04fr21F4vUxS+VgjyljdWVIltsGhoqqgcrKnwulRAFLl9MIEH7ZqsY9gzQtsPCuC9fwGlE
1LIbrXiJ/EZpbaXwO8WrJCNHagcJs56ALFcubYiKtDuDqWzcMtAH8xD2MUgSXOaNzEGUKhPtPvGl
Zx93odhO0WSNHSstYvnerKeqosCKxymab7XYuE03Kj87C9VHu8ly3GlFsMi/rDwZfkJwzr5FRtES
8IKnKNBlijEibOdmPtehKlde3MyLzZA4mKmjJqS9tiQgGDaNqfiMXL0oIoleteadmftJdvJRrLKc
iKW676M2RZFEFzKyFEFD0jdVtdLVR2tG2KrCdNo1NaWEspaNOjqgVKeexsToosOExilK3U15EH1/
TDGKFMRvk9+rT6MZVaWN6dmYXmiZjaZLK38w+kbyUtxMMle3Zh00UJ+ND/z6GGPKrFadZMoT38Gi
VdlD225gBwlZF8ypTknT5LxdbzZZSGNweYaFgoF8ThTk+mxBrZEnbgsldtRpwk++mCaPjoFvS01i
IKsqI2PTRdGjWfn9XWQJc4DpdFch+rCHRnsrcK+2JmAL+mIGZNel+nL98+KxltuoMi2vMZrJrgLR
Ad1Y2EquYXBjSA5x8DP8xsXrexBA4yW2VqKCiqLqPD3rE4hlv7mURv6JnbkT9mwcU0jNdJMW4UgC
5eUu/uOYGiVyPD5vkYcy0P0wKwih1oL4lEeF+lUSOL63b6F3zx+xKkWuxYEVLXOoLNfDBW0VhyFi
xEc1yAeHHWU6cxj3D6ZKIXCMA7ATfnOIEun7WM7tTtCxLPPVZ1gGZ4r0Wehbv0PNzWOmdH3YREc4
/fiiKMFHfci/SAmyjGVX/sYW7+Pt2W4OSNuXUFmjS772LkChyqyGsuch60sfYa+8/aRPUFesiTqr
Wmm63Zmo7t0e9N3rCaif5iCvPItMhL66B5HTm/MQldmj2OlEMENqObk/7e3pd/tmGYUYhrcE9XUY
+Ncf0kpGeAMBU8ONozwHmkjZVsCHI2ym7jD4KNPfntW7xvYyHoUqitYU6aW1wkU+yoaUhtWSxxkf
qgLWL0Ul88HX88mm8Ws4vVzictEMe12bzeX8Y+DV1VL1QT12BgkPRs+inc1B7/l9s4f83VhOXmbC
brD7gL/WGDtUT5tejiYACyidH4U5MZDWQsNUxx3pIdF2mX/vwxLIyirjcRgXXMIaBiYEAUKWfhUe
/VKWT3qXKs9lMKJ1FbBTGzMqz+3UpUfc0vyLFBiF60dKaMdWLLzc/rAb66vR/iTuhbFBX3sVkZZj
XAkh7hQExNMrYvDBh0iTxPPtQd5sElZH/2qU1aFAtEirBRPGMKqCEQJjVoyAdvMvVRrYOTwfNn2Y
s1WNXhzQkKDEh/3VFDsGHU3b8mMnbM36QC9NdYdEPPj6QqGawsMU0XGIeNFHUXwamvhjm9E0AfBo
RxUytsAfLhRV9EPTts3OgdjaMUAPll4iSA/O4PUBrLqy9w05CY9NI+DNRgpzSHTxM7C03pVVpE9v
r+D79JgNg76KDmuN8gYm5NfjjQbyq3NrBMewr34ZUSq78aQqHxMo527ma8+aMiUHMGPhPRdwS+XI
T71Jh2fVK9pfY3yX32ICXQcJwRW39k/OFbMtYPoHR6tU4oOgDMjeic3s+PJA+SPVVc9M570CwcYN
tHQA0BxYwGuwa64XgIwxyKSWjRo17VMexPKLFXTZJwmMwIsUqpWTdxSH7bQ0/L3du/GOMDQlF84p
HaK1JxvFnxnd2Cg8DkZxCaQ5tJNFWDUZUvrYBiXEFlHDPB2/jUbHPeU/pYZxVvTqlXrGrwqRv2So
emrv/W89TGjnpoR7Qv+TrscpwE7SberuAQoF5pVV9dPQiubQZXl7CJDuu72LNg67TkLHy8RUlv7n
9Rp2XaFrk8UajrncepaBSqElIdTwH0YheeQ7Aaow1mV6ipwRMrd+cBxII112tAy/cDJ3TsTmRwHz
RksIAgXHYjWXJEloIKJ+BBgGncsM14AwSaVzhvA9l/eSSVBB29kKmwsIb2NRmQD/su6sJWKUWb2h
BMdGtV6rVpIOeBbuWdy+rxIQSHPKwb9QFF56hddTK2pfjU0gByg9xOWjWumS3UizeAjysPNyRIJd
qinJAfif8Fkoq9ap6lQ8gN2MPgFOG5yhR1ZznFTtsZ9b1aUbKBHD1sZ8icscUcOk408h3RWp21wd
0AwIFlDFpvx6/bvjOIr8VhD5JJ012PgK9NxI4e//sLuouy518uXmXT0lZVL4tVkxiKg37VGJM+2g
15gZ/P0oRMkwLoAvUopbjaIYbTLQ0+JDzwhU5BPOI90SFdwe5X3ixJdeoDJvuvA0OZdL74/wP+sS
S/WNlps0EOMv1TCr51Sku4QqKBI81Ghc8GFQJwZQzXM5PqHjYoAQAEqZgIQ/DePU20VSg2bJ82qn
grAVo4DURRGYuMBEpGq1BnJAoz6Afe7xlnQ/QZMpWM+kM9qxc3Unak1MIs3bAslAtSc9hWrY6R4u
H83eKi0DraIHTLMgASLRRCNzXYWe5yLKu6QVvAnhzkdMY+6rQDBxmc9UT4vRec5LxE1Dy/9NUyr7
7asBAcDcj0+lVkhPtz/Zxh5Hzo/Ino7JIji5xAV/fLHAaoa6MQvBK9OpchHYkuzQh1rzt6Ms+Emi
bSBUi+jj6rHDYg6GxYzyk57Koy0imXoO02RPUOP9FcoorOdyg3Ke1sxCVZz0JEd21wPwJ7t1OU2n
CGU+R5ajEaFZaXDEXB53ThYlvnefk2FpXfCm0lcApn29hE00KbU2tr6XdohJRdJ9qWTlK70gUzyI
Ks4fJbhkyy6tolacLmvSZ803xt6uM22UkKCfeYRLQ3wGaDc9gRMTeITFRz3G0yPo1eTHWICEO1iA
bOkCzXL2EoaK/Fop+jQ7pdFNujP3kfijSyVc0ivVnASqSG2mnsd6RErZomGbOr6fyJ2bKnP8EuNY
4MNqjKzJxmfWR89cATPoNlKMByfmeIHv+r0mWI4pyHUM9iUNHvqpje7rrPO/j4MQLgWf8mcUdFNq
JzFERlsGK/vUd6X6WRrG7Hfeyvk/cRlUEfKWojbQltR6trMVkRcI0T+J2lofIgSOdLfJRYbyKXNj
jDTrIxGYMZRAVnQI74tJ32tsVpyAImmin8JgSZmN/ED0NcDu9Ys+TzDfIX98kYq5nO1aYQ8c41DO
j73cdiCEwLW+jqrUPepRbgG81PT6NOE4+ZQh1KyBOpKFe6lWI/+gAN45hZ1Cj1oWxPQH4ssDIrtq
85Riz2VXvtg8mXSPnFDL7pMuwwqhNjs096u5pOCSD/6L3lfahdvFeEmpjT5VcewfMspFjVvn1nQp
aHtbp1aII9VOkEMTXMyxSvGf0kiQRFZR9Y4cciLMtDJ8dZRFr01oMCrwrcGD5x38kPK5r9xOkroP
cR8m07HWSkF1/idFh3rMKxkcSWSEcLFL1XoSEj3/0Iu59jlFpSSzUd/0P46V1T4H4K+wojET0NNS
JqCCTMIdfDZTXXgaoiz7cvv0L6f7+r6jRgV5nHYY4jDv6ANBbRmjn8S+FzRIg/ohAg1dIclHo9E/
//1IIHcWBioaGGT210eRyKLCViujOo7YyKVswt9tl1QfRKvZsybfmhMAMXmxkaTHtQ4KizgIwn4M
GYnUwKuCrL7Mpa85TSd8uz2n90h44LUok6F4w91Jd3YVhiRmaZoCG9QrgwaZJmXOXgSDTj93g3Li
IZncUG3o9AMwdsOghyeZZHtX69t8Vt+QH8EPEImBafWsLrmhVIDSDb7lZYE+e+moZ7Y2WqNXqPln
eeouEKVrW/fNwdH85mcemxQ3Oqu41EL7b2D9iIXh0rb+98jUL3qo6L+7cg5OTayUO6/8xnehkAS3
kExW5EpeLdZYGbMqFuy1Vmiw3AzNX2mD1RX8aN++/V02XhuVvi4wLZghtN5WGbMZ+AC3FHTVffwR
3D7TaPd1huFSyBZRgsAe11ZBguykPJvzYw+AtURPC7za9Q4PfIwiGYbStBGI3/pWmuxAjocT/63+
H5YSlhP1Iw4uks+rw2RIrYrpLENZSSjaXYRdKoAhrMukdt6Z1eYeJyplf+MlBKh7lf1YWtINaHlY
Xl9jBGMXfmYcLAG/imaWrQNW6v154PE94J/Xu5VZ5ueKSGLnKV/Wbr3HkdAhx0P7VqZ0dr22eoDp
HZUKy5tj3CooGtIgD0fTi2Ya1mji1i/VSHaSavneV90cmbYKck9cKOzd65E1MQtjARcGr4Xcfchx
xrLVsDIx+0NaFWex4PNUxPVBTjR55yO/j/8A0mH9BOeQmrK0jv/MADmVOoCD24FyP0xlKdHfsPbU
prZ2rUTwzcfFR4rw+3p+Q0WbJsINzMsFP3KbWPd/wva6B11n7DTEN+dDFgJihqLKO4FqlSCoShPZ
8tRIrz7QNSzYudEe2Gj5Hu92Cth7jUdGotS4/Io/omYNxIRFwMEoOVJOfa00niKN6YNYxvVDTuV1
565Zbq31ePKiWw4yh9rcOxZ6HYcjKCPLE/KwerQmRG+Csi0PRYHfjDr3stu3CrZPWNw95vWw1+ff
uuq4TckT2Cs4/q4u1Uib0xBDAcvzFWM4GzgLfpTxzMT5BVkW+l2QwcRo/Hr7ft06E38MupaYGkrJ
B+nGoA1dyddG9+OLYmSRBw8ve5ostYbTXOMUb+gvtwfenO3iNob2AnJGa9mMVh/nGlwSH5f+GaIh
deGaSpqexLaqnakNi09IcL3eHnOjokwJBkO1NylMMonVDYDld+wj5cQJkcKfOHXILul5+KvHSd7p
lKn3EEqZa4wbVdnD8DG/q9HstQOhyTy/1bijp6wB0yhMNE+Mr5pQVx8brdU/yDMCBRlbxIOsq58q
1QL/Q3/Yo30vn1OKa8Ay0VZFDi7nnyrda51nwfPt2W1u30VbAHwl8Jw1Il2NxyIsBlZUw2S4sUXw
VpeusQjkcUp4jVJ0VBMpCC+iESi2ZPn1/e3x387H6vxQ3eVxUSm4UoZa3T9hPeMphbKH1xZ1+yCK
UfoQjfip1YaaObOSFw+i1mf3ZmtYdoN0vV2F1fBRII9zcykRXT0x0nPWjeZpQFrMnrreP6QZLOpk
qrCFEUFUtrM5XGRhFu0ByS0f8c4TKlvoSM6Z/hClUnBA30L8rJn9aDdlY7gWIn8HMWhCV5RBo4z8
FtxTZOmCxCCqaZJCa3mMcNfpDp1CE0VF4YsGqhq21RGb1PxBRfX/myQFyXlntd5fNigfIvcL7IHC
1zqIFru0EsSaPaW1Wf9Qmj1mqFGo7FxpG8d7kXqnQ4XiNf3M1YYPMy3yZbMioNQE4xBkI2KnJa4r
Qd1QKpqS1JWzNvMKHhPv9vy2YtkFt4LuJ7c3icnq9i4iqR96jdcWTG52LkOl6i8Q1eXOMfVR9FHh
LKcfqRZL5zLgQMj4zYHGGI0DTLBxcsB9qN/zqO4+tSUuCA6ST+I9rrRFjsp00yDBHEnROcTf+a8Z
TQvLYmEycS8Rha8bFcmUmHi7LWuWS8pJCNLWMeSxBJ5d4Tsnq52rawpycyQUnmB1eyDCjVecowMy
Aj4TVb41FjUA6zFONaZ4SOEILiZkqt2WTXrSJH/nCl6+wPq8AtiiVMQFBJhX4e//eF+jxjSQwWOi
UtQHXmSioReIwZ6P/HvKGutJ8L4EQBrQ4bcm1R/DjFEWZc1cE+HVwxB5UhOZtQ3eFgG+kVAtdaI+
7j81dR08NZY23w1+GqUnzOci2h9gO8mBiqlN7Ha0ok+3N+kb8vXdElhId0AUQdVxrUtbWIYQ+0Zq
eUOru5Vg/RhjkIZilx3yQDthCn7pi/SD5VMjCdTnbBD/Sfr5oZyyu6Aun7pqOAxl5Ghi/qmnMF62
CjZd40mQioOMlLFgQasP2DCd0rtweGpbRlpm54hvPKQU/RbYAGRN6nGrBCJK9S6B4mB6JEggXTvw
KVnZqU6javeS1bausQBDd9Zt2RrrdaO/Dl6BXJlAfnWvpJOYdPOsm95kdM2LH8XaowVsIqfoPSZM
t8Ixmuy9/gfiuvwNxPVQ201n/RRqSlJ21UfT4wTZ/NUH21hj9Y2BGNV5XP20KP4uCxIClxNKqV/T
RMOQuC7QUHUm35e/JX4s7bF5Nx5OVpDWCaqKQJ3WecHYoWEf5pPptRZ+b9l8Qfo2O+cliDKzR6m5
FhPdDqs6OSgBzIfbS7nRo120mTTgOiBqIRSvXs3Ul/Cahk/ixfSDbSOuLpLfHIW4fhEDk9a3lHuY
/H3KLek51IXfKlQZOWr2pHg3d5FB64j86O35vr4LJOSQsXdsTW8OrA8SlmjU73F8BVoWHCy/am3D
//f2xLduH9D2pENLFAic6XrEoUvReiIv9kppQIMow1i9CLmCbo/yhpxZ71RuODwYoBfDZF4m/sft
U0QiSi4dz1sbTD8g7ZpY1uJipwAQd+Uki+wyoRmOybtxHpO8PoE47hxLCrXPOGVDXo0M9ahLQXWc
56VxG+XDiVZ2eD+h2HhBjFDx0pLy7aiH6QdU3f++YbmIqi+YoAVkgrfQ9c9vZkXIm1LBKbSXkwst
PtkT5QGH8UDGj3SOhYdAEMadK2Xz0xAjw3iGYQbC5XpQ6uEzyiyz6VGZialgVjpgy0rbiRC2jh2F
SthStCvJ8uTrUfS5LmvFH0wvlczCg7WkUxYdLK+ai/izpkXNfTRH1iXLe/NTnVbpzvBb1RCKIIvA
DMoEC3n4eny/7isrFRg/mWKkVgjHiCWT6FyAjHBaP7Q+GWk0EAUMsy0aCdVzvZN3fsTmSi+wL5B8
vI7r5qdQRkCveqofZqhK9uQb6qlFcsO9fQhuj2KJq6OmgVccqZybnqDUzX3X5CgGWEL7X+YCXk4C
YAZsf3G4/vOkUbWZKLA0bFWpw2qgkww3MBFx+Q9zAcuC3hEhLVC261FSLVEytevZm1GIk2Cgf8pR
Q9y5lLe2JiA8+ILwnBYN9OtBZDNvkQzmNhzDXH5MzTn6MFsEYsJkxiclxYRUHBuEH6pCPligzXbm
uJWn0uviF+DPBLd0zfL3DSUpVNSWORqhgc4U5ofwvJMOc4PKNH+0uhV/U5VkLGxMlcTZjkRNSGjn
BpV6R8aZWDbWPWWAy07u/+56am62JRS96QI0Muh15BrKo9LEPIKqkFDbqy2Yvnqspr2TVEb5OOMT
h8Fjx5+2kOAJaSeGlT1zfQbPipU2P25/1K00hVibvjExGMj+1RsIKiMs+yolhimghwNxx/c15lWA
ojmcYnLqQ6t0mjOKxvTp9shb795CEqajyB0Ew+L6SyeyXOk01HmF5iD8WGMH4VZ68k2q609mZz6H
xrwHitT5P64fpD9HXG1gNTUBuIi8Q2gpu7RRXlNDnk8wv5x5mIWdM7kVfOO9AQYMWV94bWvCXlV3
UZd0vLLpIOTfsroYK7tE1/tQNWhVhEQe93OD+mw+CV9CvbVwQ41yd1TMxOnM7hfo+r82CIRczrO+
sPtASoAnvl7x2hLMTqAJ4gWovp3yXO3v/h9Zx8Z3vRpldYLnPqyDYLlYJ0QJjqiJqx6qgDpdxab5
mART9CiI/yGfQoPNBMFEUYu0W7meGXt3EKzlmlWKeSARmCcHP+k9kMl7AS8WEB0dbFaWh5NFvB5G
x5dQKoAqUlyS+yets0Lilaxyx1AKD00gmV/quMVct/Frt1En5a5QcvUn/cf+UcJtFlNpQXDmDtjF
7aO0cWmSCCyoULJnkaLi9e9CLVZt+wKFmnDWa5tLslk8J8mUOlFzsiSjeaYIktdryldTrPvPt0d/
LyJjIem0rAkSCTDyxdWyZCQiM80MHHhRCKsdKw6Gh9DX+tKJ4G8g0Ye/oZuYTfAsVYt2ykLqD+1I
EIzL3FYaTo9ghm0zJ0FxBbrGB8yY0tCLiyhdzgKny07MVN352Rs3H2RacuOFFAowcnX/GKOsCfGw
VJwseXiYui67q4Sq+2KlIfIiPXopBoUvT2x8fYd7sxEU0I6gVwxVHcjIureaiBKFsw5RBGpH3S8p
Hjsn7mdzh32/McobBJKTbizKt9r1prDiNO712TQ8acKr1bbMUmlsTS0z+/bnf3/eoZsCtFx4etxy
63KymBq1UjS94fmNlbqikITPYVzHjqaOxnEk7bHxM06e/3rQpdkCuggozAKKuZ4c27EsEwnrEtWX
m8qeTWv6WFjSV1+X6/uinPPX2hj1neBg40qnbAgJcylYoCu2bvPgaRRRfwoND/Hs4I6Ca/M8adQW
zEBS0FalXlpJpf+htsCcjKNufUA+pPQKnSZmY9K9Vo3y7xMGymQcfWqZC9R1jQkKO9MPzEbRvdTy
05OSVN0Rh9vqcHu537+cjALPFT0+cF3Q7K6Xu0zVMMK7TPdwvEtPNfGEi5KIi6LeSJJS7InI7g23
2rqNYjUtu0r3YAHpTiOW9cHqQfCKRue7ctT/fZTO8SfZo6OGazt76np6USrUwixMujcqZX0cW3qw
aSkMO9vn/YXDKEuAzh2N2eO6y1Q3uoKlQ6N7ui8nruI341OvBAoQPIHxsES+N0AcOHM07pELl/W6
DnwoNILF5tWnKEzD+3p+aVBaWTqVugcCWnCmtEEOT02rc5QY/V4r4v1QTA84BwsKcWhd2SxT5HEI
IDUvKgb5DCPPP4tjUsU7l87GjBYBIGwy6N4T061CGWoGWQDpSvPSUAguSRTLpx4YkVdURrFzW28M
BauWRs2CZISFtXpc1S5EbCIP4XVHQoF03lw5OI9YblnMe6WgzaEWYbvFqwx41uo7hU0YNfWAn3qu
RYUn4A9/DgZ5OErwCHc248atjSeYLuJ6sQAC1nBsGml1G86q6uGCDc828RF/DAPtg4i//VeplsQj
Jbt556ttdCZYRk6BCqMaEtSaMi9KJE24Uyvo2JIEVwPSdmNpun5qqHd9mtToYPbq8xDIr7GlRJ8S
BRghXjCRN86WdQwTTbqb0RJx9VRtvcBMUq9satFuETO6N/zhy+1bb2ON3opkxMu4xyF0dn1syEh8
ksCZXkOmmlx23A2eo4JEO9WZH55uD7Zx55F30n5mbRac9LI3/qiW0aOzTOSfVA9XdOVC6KEdhUno
0TnEAGUSsuGvUf+EWcB7yHaR5gRheT3ekJYDRxhErj8D26wlWM6ZmUU7s9rY0W9sJQydF1mK9eEx
4j6uyjRiFH1Sn3UrnQ5BOrfI/XOd317A5QevLjkSWQjqNI+AgK9hqjiSp7kSG1QFp1p69K0mQJQg
2gu1N8D++MtxiyPCTTOblvb1ulWZMWpItsoeZsXCnWCZ/nOTBCVdKXRMEjtSheJgVuV4xn1s/Dcr
6snLR3U81+hDPNKi0S6WTjtUi6piRnQnTdGnkBK8V6LQ7oxwbhxAkfpHLQ0n728XiOYw5cyl5svh
M1YXWatURauXpuwlGkX2tPRfTbMO/ssgi5QLYqDKEhFeL49UzVmHiLLs4efdA5Ermh96UOUvt6fy
/rBgk0yah7YURSL67tejqFmQxIgRUFpGYc+mDxM6c9uSJgCjQCU62nP+20hxrgeUrwcUBkje8agb
iF0I7d2U1gW1yzD7dyiS6C68D+H6SV3vkJ4ZSL10ZGLRGHrIQg3fM5yuYIMb1nPTFNXBiKhxkkPm
x6ZEYO/2urw/bvxMcOhL+ZiGyrrhp0RzBWjPMLwpSiqn6ggEy0HsbLAAys6H3qAbMBbaARRxua94
Sq6XBN8iCwwX9ttRgBQi1LPalYpCcoQqHj0/L6mUI999FsuicVFqmtw+UQVHz6t85455f/D5IZgb
LJVcEro1tU+1yNBgfBgejmT9afDRllcma694tFG0ZhiYBLQDIMy8wygF+Zw2Pu1rug4BdH/ISqfA
Dzu7MiuyK61E/WVCsjHFhexSgoZGIVKSdr7v1lSJUeF+Qs9ETHn5+z8eiSIOSXvo+XthYKh4roaF
o4id+tc3KYH+AjIGvkBqsW4xiqUpFYshkxe1g+H60zCd4tzID7f36hKiXd/XjAKJFwmhRfBjvX/E
rh5h0cgLpc0ABGhK40majX+H0CDpliUYT0OS3cnEADuhz9YhWWTOlxLvot2z/LA/FhFJ2dZPK5VF
nEvj0jaaf2j8FKtwKd8bauue4nYi9AZiijjJKrHAU0ERyonvNXRj7vYxHS1JimJclVsedU39+0Tm
LUWjRQSCdiHgXE9NQum6EcbB8HR5Ks5yF6V22ofmTuiwOSvu9+XULxfwala9NC3A/ZHKQm6YDl2T
kjQ8yk9RNnxWxir9eHujvFHE3u2UpRFHqYbwcX3AI+p+IfhATh6gpkORV6PjW50MBnnyPTlQgvOs
9LSQqEQAXo3GOxlvSEgfZXrKRvR4CRRbVxJb9SzGCqoRWZ+6rRD9gokoP9DJk4D8asVJaqXyrk36
73MKvcKSwCb0ftY95rmhHCA9BDZaIIErIcXuthI4lCD2c5D+c3i8PeGt9aWKRnC2UH3EdV9aqTql
nGYqKkKdyl6aJr5H2YHx4ATQflSkPUzp8sHWC8y1tnhr0gdA6v962yQ0AEU/NHVvaoscnf3OcgzW
0Q3x1HCCQCntBnrMCc1d/TQQf3kwTzAGGOrwMVIH81R1vWILwTx52oyhTtqpgzOJMEn6JpNstPT7
hw7Tn/uA95G+idncWb45nky9H9xuXsCeQzCdjdmqHSBgYmFbqAmfytrHHxlnD6VBtVYvTJtRTL0Y
sd2KtaM8KfGlGNEW+J9SqtsgqmvDSzIIlKUwN3dpzLs302T8evvj/C9157EkN5Lm+Vdpq/OiB1qs
TfcBQESkFtTkBZZFJqEdgEPj2fa2L7Y/sKp7GIicjGHd9kZakumAw8Un/uKlY+vnudos/lprEtYY
DaLW0xtfdqXxweos7b6JMiNoUKQ/IC9nBR6gqeD1kV84/MFzISTnkfJSRFiXzU/n1hRXntk6Kcfy
YDU3/YS2ula07cXro7xwOoKO40pHz3Q9IzehFSjZKbdhN++HosP2sbDqi9SobiZras8cI6fpFXZc
P420WXVlaSB1XsQcI3FsBYYuRiwxAGkrC5AjR8EyV6qK/CuTCHeCGHgNUrfOJgp8jq5pM24dS0wH
4dUKPYPsHJ75pUmkGk97bG0AWdtCYdIkcW3WFApz2aNQoyoCvbRRv+oU6xxm7sWhOC1WAA1Y3q3R
caLINLa0wiHYzJuw8fS3sH2zi7YCpfD6ynih/UHK89NQ2+ijLHowu7a9V2zLufWcpN63UZXfmHCw
9pMX1V+UqvieuVPn20OTXKUusV4vpOM3hSqve2F/LQD8n4mJ/pvHov+BTtwL1J1uEF7alSX7whCq
enA0TDPD2a10fZdWqu27cL+QpUjH+b4uF1P6kdW01+5o1m3Y4IBxYc8V0DN0jppPeadO54qnL6SM
VN/XJifwYLyktqJBCFzx8Qc+kZnYSE8k+7qarhfP+aJ5y32igKpSNRIYE+Zbkj0Y/XQx6MntuCKe
+zx9mGvl0tbEh8rqgtlQ71pHCcYFAdrXP+/p8UK0R+GOiwc2DOJgx8dLS/ux0ytr2SOoH12i8tYH
KjqAZxbR6d22jkKGvvoMkySurayfDjE3Uq0eMbJlb7VJQzZQ3EZ5dKcNrR04KlTPX30nbiNK1oCQ
4LWcVHDqPkotiEr6vteNZg+ZsIDE2irvXx/lR9i9uT/X9AOGOxERlYfNS1Ekcpa2oDzuKkoEMqAf
52vPioddl3Yof+FHtS/1tr6IcT7x66UaL7C3a0Li4mI3T8a4U7AM2OXlnF0oRWHeeX223NijDfad
63WX2Yv28X9Bx9BAwVvYtdeYXqvCGXfgWkwfxtQ5ZOML0DiWLNV+9MFWBPFWhm9emjl2ctPerxp7
X+e6rXz0dYYwU0203aOpCxRj0A+KXi4PiScAXXopxY+ytC5o7J/l3Z+uTR6HItXKbIfptfXhwH93
mrPMs/fJim1pZYmKkR6bBysySz8rFgR/XSUNylWfUC3sZzmIAeJ5kftE9oM/SrXfS2isZ5bX+l1P
vjvFFKDk5J1cmMeL2VNA9RQEC/s2iW4IicRbO4+bt92AmHGtqs926tQXJZTfvbGgUPn6qntpTsjS
aO+h0wVTZ3NR6+OQZ3YW2XtSxTnU0mnBrCg95w99ul/hq6EESr2IaBRVxuNX7LVobCl+02ircOe1
on68EXPx3oSnscs679eRTAxnoNSB/hf52RaisFI1+lQ69r5PImcXTUYaNjpK2q9P3QuNPIbBs8Kk
Fk3muRX9KtvE0JSRBpPI895HRqkIKLl/XPTGC2f+/GWckdyQ0roy4grdaffWVaww6acPrz/I6exi
MY/MJFJIMNQQdj2eXam3mh0Xo76f5uIzyaoeWAoE6NgrXCBpojuzXk9jBYaDM8b3pOyPwtrxcI01
4IxsC31vLorS+xSQen8oyuRatyvzlxtBx2Ntlyd3KqqPOYXASJ1ubHv45ujIaf6F+XOpIhAVE0xu
xUWKKsotaYPMnGc4qm7vqTtjrqudIztyUmc+Vxl5aQItyNfrJALcN9eQ9qfbC0veeQUMa/vJqTu/
Qq/unjBS7FpLm3avv9pLQ1HAUymQUNOm+3A8lFBLFCXQ9gKeINRdnwIhUzsX6zUnys8M9dIqtNfX
4hCBKrltf6LrC4EcVwhSTdO8N6q6vkLmt97FwACvo1o0Z5bhuqqPj03uYooiMFRWcuYW48dxPedJ
WvFqi0pJcKSst0uxfiXj68pdpDZlqMBKDKfCO7cDTg9NhtbpEcDEJf7Y+lACOE/1Ni60PUb38lDh
YOILDG7OTOjLo7CfkTlCfW9b9lk6ZW40N9Vw89XMoOupMKF9cM7f7KUVQg+UVBDZIchtmxVS97JG
vpTPtroCwPKaF6w7a0xkzEaeeaGXVgigHG5eEicQK5vNjJS2BrOs0fZq1hZ+Fk92KJNeD2Myf7+D
RHwmNXwh/gAerGGrhoyXheTU+u4/bbQVpbeMCjLXhdalD4qLYJCpxpaf48mwK1lAiW+gJx7aXqRf
qI26XJp60wRSOG0QjbU4s2JP35/HIfdBRmYVddu2TqKWNJWmtrqnkmTv5srtQfHlmLpBG91Bt3r6
1b1/PNzmWhBqpQ0cQfgeti4UKLVJ9yP35R6W8bvXRzpdqcT7bPxVMYa4bHugtSgplKVgpFXv4+A1
0bgrNNGcsZ45Xam0Erl5qLeSQcJMO/6abiuQ2K28BbG5VlwSksd7AfzzktLbuRbzD4T88eECEg35
IfRjgQXRgjoeyxNNGZNtqvu+byMjGNUp+rII3TLCZkT5xx+UNsrDsYgWojJc1a8zgKb1PpZV0l/x
T8Z4V7V6ohyUKK8HhAkV+ThPrvF5MDOjCZbKWcIEz767Jhl7gYHKAha4szuJSq1I3faNrvRfrWyo
3+MVlml+VPfLx2yJ5Oh3socSmQyKTociG4viPnFH8oBSyxoN/V+Fackl0NfJqd6rxajBdzNG84vV
9pzB09pvCX/189vk80BRqBuszPXNEYKrEz1Te1D3U1t2BzmlKjlqknx+fZQXZLM4c9d6Jh0LiiJb
9YOE4BQqGhry0aTQ903H5E6IRSKghypCdmPVs5LBcxBWFmJl1kAxdYfuwct6g5prZMw3qWKN13kf
dffdkkcwA8FZnUtM1zPseOGwbih5rY0V7J624IsF0lMha62jojyhLW/XSUD/w0VzeHSXKZwqU1l8
S9Fd9dAMBXadUeQB6W0L2xqpg4xmF3rgQq8piURPVivTcjXH6orL2o6M8sLxOmKErGsMsA1pu7Na
B5lQo6nTJxrFg3eIU4sBEkRkF781cI6EkuVCzKzAXgmfZEZoPhCEugnMtooujI4qIMxnXb+D5rPc
pE7rvFHNCQcytelEG0YOjmE+amWJCFCb7HeajlhJoEWWN/lZpQ6wuwa9vZmzuggy+KowhctcPLWW
wNy1VRXtc0qAcptWOK5czOVM9QaFeX3nov1eARkBqR5EGXrEfptIcwoL1+qHG8MrWzIuI0EvJaEd
SSWYsvzrC+o0gACJQwAGagFEk7mFNo5qnuqTyOe9MdnieuW0hsaYlHeyUwC0lF4CGbwV93Y+nROe
PT0vGRl8BhVEEocTpgVuqbSBPVrz0lKHCx1Yami4YjizFl8YhazRwF2Fm89BteL4DCPINJUxo0jS
9dmIlOyC9YE52b8MEMW0Yt37K/uSwG9zKmtW4yDM1y37uOrSaxuMWJDapfsX3uXnUTahQ95AFTek
XCAXNX1YNnO19wz4XK+viNMbhncB9EGswIShIHE8Y6ObjwrKV8xYLhq/kqnhm7lYgpgT7kzy+MNy
cHNQAKQDK8iZaZC3berWTSGNoZl1cB1mT3EhmcrioySrkleFoi+cCErR3LSTGotrJZewphNjxGcm
VudK8TNDce1dt5jdU10nw43nmkl0MKO5ee9R904CWStw32pIgWh5NZ7ie3LpMe2rhH7XRXBmw6HR
snNV5Bd2FKttrSSsxgvg3Y7nL88xiJqpju5nN3ev5rGLaeO0K7FW1UUg3FbZKeVMRT5JnF++g1ZU
HQODsSKI2RKxCjFmOOJkfLrYVMMigx5PCVn9K6OsiMEV7OaSKh6/YAyu10lnd96TCFFntcoxVIzo
XHpxGieuxADytX8hU45HkaosITGaUABmI/mwWEN3AKdYHCoEgILSQ3ju9WX/AseSCh+NmrWKAV5w
G5iOi13Inl7svgT5fF10+lAFWrp8jI0I4W02tz/VRMPerFkfYEt5D7jI1wcHrKRvuIN4I8XSXqpV
PGAFhneDMqjIv6UVmKZRby5M2RCB19k3s1OT99CHxJkj6HS+1tOH05QKCLCFbSfZbmunVxtz2ktT
G/ejFPlNMqf228iadIx9e/tMYP0CaGXtbME5RJgS5Qdzc04Q3AwRyi4Tmk8eCO4sja/SpI2uJl19
b09GtkekBAIJmocX5BxloFVmf5vWxvvXv9tLz0HDZg261049Vc3jhdLMUWarUzcCWBX1J2BbBeQg
un8PVR3L74pCUQaQwFiKndGM86PQHOngB+c8CXMsz0lVnB6e5Har1hth4MqF3ITMU5FaLI0fat70
FA3p9DcWQnNhORf6L98GwIUoaXBrr4hya3PnOFmCaVTBUMMwxl+GWenDFvjOmXzjpemlek09iNhg
5ZZvphcfLM8e7GLcU+B+h6hOFBQD3dp5QTBmKm6WzrqanNEMFH24tLrsd8oN54BwL6SwpIokVaRV
xNaAoo8/sT5bzlDMCcs6R0PJYiXhsajH94VpND61vYomgGfsJ9GXQTfO7VWU4eVQpXEXlOlgnjkp
1oV9fGnxNFSs6O7QfSGtPn6avKb0MSjWsC9T23hTt/USjn0Vn2ETvrCS0HhHTW3teVKt31wjWuNC
j2gZRWn0BiH+uH3bLXaf+apitGfe6KTrslIW12LbKklK6rqt5YwjlHDi6QY6W9ngNeqV6ceiNubv
tp4mRMyxXCrfRkK5J2Ste9Ty8Z/Ry7I3d3CfM3K5pspNgHvxUvp9bIwfpBg05Qo3wUyilFAIIliY
LI+Vq1ZvHBR+vhVDhb2TwBA3G1SWDM5f9rlkaXsVr69FDY7jaW13AM49/lJqLRQT3TBMbACb7cg6
3c8T0sxfe2Fgw9cl7mMRWcUXV8njS7ManVuzVmofGWeaRyky17U5yGtZOvrsZ7nq8VKacwH8FoR0
Aqf89YNsu6zWh6UMSoUGuNEKGDh+WFnXih1NfbMfTeEEybI4RC3jcia6214TjMJaQsSEojXKddum
feTIVSAga/aAxmCJ9uQ4RVJXfpTOXwRAktff6QTsuQ5HfRdiGRj8FQV3/FIEY26XrKgm5Iu/WrHd
7ZeG0ETTlPrKkFNx4S5WC6ayMR7NKTEvVBVTU6/MlIvWan7P5MhtqsftzqvgebRT6VyXk3rp9cp8
7px7Yfp1usorphcdb/r/x09aALBLBqLRfZXYyZ0zN+mNUSTeo97Z8lJTKppDnRFJjChk9QY65vwm
c6q16D8DUcnMrNaDpa2Mx8Uzz6miv/RoHMDUy8guKMNsDhwxY4du1WWzn3Bph8VnJPu8is/ZOryw
WQh/GAVeAfWlbQHDaVQcYaIaH+pZFneos7e32EwNQZ8K67aOhH2LDG2+S9DVPZODnuBBWSU4CeCi
BN4cMPiWeRWVOuJ7WJ3sC6v8UNqV58eGig6LzNX+7YRD2F3Uwn812+hznduIM+fTeOb7b49bdCSp
2asuhXQoRVRYjj8/Hs6WPjrGsB8WXMhTabdXjaR0hZLGOXXxF4daG1WrYtEKvD4eCglUJe1cZNaW
3H1u89m4nKv0o13W53gQJ/O6vpRNMkByRUaANOzxSEiFV2XtlMO+ifAhVRNceZw8N97as4x3TY5S
y4RqXhiNhXyXq2LZmcYvcwl4BpLiNTLzCOWN7dVix8y2Nnj9fnEBXRhp2XFZdOcOzxfmdE29XZPq
q4pP8mZOM2vx4E1GPUxXkYOjbKOADKm/Lkn+w9fPtJeGgpNlMa/U0+mwHk9q0oLGcyq7B3pScJKZ
cXFVVXNzNY3ntPC2O3KdOiCh7AuK5ZCkN2tysYxpTGL67YmjiiBWaLP0rpVfSFyzfWMx2jeY93Z7
QELnTDJPfMPWodGTotLMVUHbbPOS+LUZcqxlv4/TucczzNB8q+7h1Hux9LVkERRqE9G8bZM1+VaX
g90DPOs1WV/PiVdfRDrJLdvN2htGmWNvaC7vmkhkZ5Kel74FaS6FVwTyae6tP/+5t0ELI0rAk+7V
EUSCjUL9Qcb1sAMrbJ357NtDGMTEirEmluCIoI2/yXoJ5eceb/lm73W1GswmAVE/RucuzB/KHz8H
lwxjURejbrrC3eDlHr8RBU/wEXG1VtGnPNlV0qu/RADLF3jbmXZFf70RQZ5bXvxZzLrUfGrZWYqm
pjFGyODaRpg0+VyikmfkO7VI9MM4xlrnW00Pk6QeoLD7ZVUMENWosU/AQ3Fd8ZXSEQrc2zb92FkR
WVGG0P9DlVFoprzeWWCtMpm2QWEL9xu/Q322zL57X5tGHIfZ0A6CtiocOJ/VxEHTKuqH3uo6worM
SgCbmpOS7fRSWuXeiyzEO1yh9Y/WoGGtq6vToPmKllbXjbLIfStKK2j4Cjdl32IYSK8gzoIUWl3t
l2yH+84cMPV4fVNvwyKmHcHU9e5fmZ2nx7+XmaOZWfW+qIYpVI28Poyejw9TraXOmbHWs2jziQm/
KN+TrAOksjefGI2QGWh2We+BuMqw9PQoRMY3B1pDi7p2lChE8/Pc7f5D/+t4VChqNt6ra4WIuG8T
RPQ1FE+g3Slv2CrAQ1OzyMPSlqvx+LB491ZTeD1NwTED6xvxYxQOpfrVchK8pJcZXkpqz9EXRHiW
cTfb6XzX9HllHcyqa5O9qaNwG8nIzmlMFUu9m9DMny9tT6ZvZoi6g68ksLh3adNFui/wdthFXoJW
mkF+PgVKZkz4CJH86SFtWjj2TtnFsKKJGPu9M8ZpjlCEpqI+z/rPfczBpmU3uqkxX8p8mr+qZjnQ
W7KrS3O1tZxVrLAYxuzfKWxqnOSXwau4FyxYJq+vnB/906OJ9QjM2CUI8HHFEkEe71jRdGqp1G1O
vYPPmSkZfdOy75eHdKnzElJJlfu6Kg3BHsqT7qLraqOjYtYpX5YCWapLdRmqZ6NfUvBtlEr9vizR
aZqTzHH8qBn6Nz3Q4XtVG5qd1y5ttzO1yNYOKF4xT+Vg5CNs7tW+YRRzVT68/nonuTfHEItltYIx
AADyAY5fL0l6o8t7me47/LAhJw1mv4SmoTQP0ewpDl6RqVcHuZJwTxSw5mQ4TLVXBPUEeWxXuaZG
pTqq/ggZ/+Pr9L/jZ06WYo4r0f7zP/n716qeAd4m3eav/7xNv8qqrb53/7n+t3//s+P/9M/74Vl2
vXz+2+1T3f5t34tvT11aie3/OfoVjPTnk4RP3dPRX3YCoOH82D/L+c0zOWn3Yzieef2X/9Mf/u35
x295N9fP//jta9UjxMRvi3ms3/780eW3f/yG3ttP32r9/X/+8O6p5P99fi6fT//981Pb/eM3y/w7
IBSYoqsNgI59Obt9fF5/Ymp/54ZZQzJwUmvExBgCJdvkH7+t/whG7I8/6n8ncybwIJqiogYY6F+v
efRp/utT/Y3SygNeNF27PvcaLfzXFllTFtidq0gHLUEy8S3msO6GyUot9AcrqG4KzkWJrB+WnG4c
5radR8m0KCZc3hByapX0Rrfi0jpYTrncO4tTxJe2M2PrSLVEaQ66IZreT3GEq8NCL3UtdEpRfp71
wXACwOLzxxxo9We3ypc0oPFcfXQNJbO4rEeBSFTWVHiGBD2NGiSoBkRuFvyhXHPIAjBqoolDL59n
fkmCHcx7IGVVvo+LJjFQYGllpnzPoWSUkn2Q4GSBglaS5pWfK5muXc0KiBju4lhTcLY2EN68cSM6
r/sG3N9Np/bKeFuMqUjCpVD1kZNyXnVBjcVtHyw1tc3LeMawRVBck9Z8Vc9NXj25HaZigZvYBpGX
cFI32WmOkgOpc5B4D2ZqgFzy2ViO0U3SY5yA67Cayjm0xt56ijCEUd9FXmpNKoQQgkb68FaKNvg1
5Ziq/IAMYDN84Yie5HuZj5MW1HIqZw4rEZWZ7yW5zjHswb4qA2e2jfluKRo9efSWCJ3Rspzqy2iq
huR2SivbLsBk20YmQ8NS5sjax7xCpgcZv0yLg9hd6tI8lJj40lON6zLeS0Nv9LJfG8OsDPAwNWJS
b6mxZ+bMh6Gvu6j4JC5LVA/f1VSZrWTnYeSim6Em6iR5r4xRaaNrmCWdN4SxUQpn8Aerm4zupqAo
xd9gOUX5V30ohunCqjM01/2y68wStxpXpt+b3lT0tzG2sAd0EmUCbtDL30dq3T0Jx0Z8JSlUEXqC
jpGP8H1x3RR9nV1WXSHLWyehg+pD6bM+EVxIA1e7xa6vxFhqeFYk+hwF1WLiUNp7xeMYzW3YmV7z
WPd9Vvh2UsFUbkdbezS4Dy5pOYy7xi3793o9ep+4V+rfwaXe67J2PlKUUmbfzg3zETHz8qvuxi79
a6M3K66XXn4yGrzn7ifkzz7V6qS+bWIiGTHU3ueFWultHOuOCK1awzKmsTAY8jmX9mOqvDXqYfGH
piquZ3RYO9+cre7LaE31Y4HNzRfdlNkU6InZIXfcp7C2isXYu6Or+Z2C+VQ56ul1jjPPnrAvMASG
C1Eyqb5ocfRxJ0P12c3fIQtUu27QrbBd1HcQYtq1+W3f2F3GrzB1+SZ2xZuhBaagox38vUIe/3qe
kaarRGQSe5j5zoSHlL9tyxbRa28CGOKrOvRwH8OY0t4VIlfta6RjjCTIuyjLrxordbzrNKWWEbpy
RAlv8Cgk3BWqhnWQASyh/MQ6yMZvK0kU7fN2jNS7YSgLgCRWrNif46yd+bzzhL9QXxUWAt7JEokQ
Amup3OGjjvUj8g+pc48SIRb2ejc2CWDGPPkOwWuNeiK7fjPYg/cwTan83dXyDgfo3EaQjLRN7/hN
afUeNTFpHzJKkzyEBI3wyfNKIXZSHTQVK4duqcNqRjbzoR27pAuqTEOXCpVj/dOoDVLsQAg20tfH
2pzZ5RlubYnJaf0EOjeXV7mJjsiFgjictitsJyr35QL3rfInb0yGj4bduNMhzodKRywvzpKbpnYr
NYgm2S4YF0WNXTw7o9CzB7Nu6nrfGZWU6sXSyHl5i2RbpwRe0+hYcouuZHZa0prYNwZCrjPB1nES
BillFbpcYXpEzyg+bXs9iT7ha4FyjY84mJIEwsnUKqzBOn796Sb98wr7+cp6cRziJxIwqlFQLI6D
HmvUpoViUOQvpdb8Xifj/Lsmk18TDvnjbYCLrb0EMIfAAY9HWeJpKGxks3wwK8aFQQtt71WFeNOC
tvDhILW3c8SmeP3VNkWhP0alyAy5AmgOXKdNIlCMwnP5QhH1e6EHnYJQj1+qMWGls2S73szSg47G
We7j5N7s1Ko2Cr8mX/3w+nMcp+5/PAaNSpvaMH1XWojHL49XvZMZEIYx1ouRUsviG67aGG2tWV6+
PtLpxySjQ1OL1AdJO0BTxyO5nJsgZBcFTL/w3llLpO0XkokzIO3T98Hdh5IJUHuTDH7L+REOgm0U
gCPf9tgPMBpbHJZEdDN3qK7/8gutHBmwGVRotBN3wmW2shjseeRbMqqu3Vn7loz6uabbC+8DJIn+
Pvo5wNm2etJAsVQaJBk610pE8BObUYSerNs96HkB4/qX3+iHEgA7Gxo0lZbjT5S1iU3bVKXuOzef
FHWIwiVGxPb1QV56o1VlBMFvakakwseD1FZj0NUhrV+MrIIo1mNee50PoOd8UbX4tb4+3AvLbq2i
A3YFUQ8xf4PWseeVCULLx89tLLd02Xm7SFmK3eujHBcuiKsJqEk9ITTQiuSw2hbqvNGjkGN6INwQ
H2pxeru28YDwpTL0V5VQv/3ycKQFSMOsxqD0hTd7yelcI61b2/GLTEk/To1pXCMzqF9LDLzujHk2
z6CXj2sl6ykB6lsFVbsyTMllNpMYL2OmNviP+I4H36vo4idgADWcSO1utqXw9aE8M+LpKllx5gDi
AGjTstoSOzB2MtIBDQy/AZq3X5wGmW3mIUA//Rx4/8WXWw8NFB8hiG3JjJYp2qHIJscn+p72eT7S
ZLf0/p3jookSa1n63mlH4xys96UXZPGzC0DwIPGxOXglFo2cIL3jwysYDqt4806H77pH9Kc9vL5a
TrfAWjlYb+wVUcOHPN5xTswBSNCLO8kQ99epAhxzaNrhTJNxuwXWoAACBK2btURBSns8iujcNsck
nDWPQMPvucxBX2vAPbq5GO6xDPk1pswfNxda3zT/qTivB/DxeFkUFygoN5HvOdlqqCeRHErN+dPA
sdL7phOXZ6bxdJ0QG0DMgWPBxY2u0fGAab8oA2h619dGMfi6oIHpU1/P35k6fTDpebiHzHYznjO9
eHHctWuzvqdJ7ft43I66rMSsjytgLM13BeobgSi86lFIq/tKNW54q1Tpr3Fn19mllg+yfTUdXyuW
m+VJNWl2lNbz/C6VOFa1hWr8ro+NOHM6n+4COp30o+iG0z6AeHj8bgWxFywF3fNtJTEurTn+xhlU
HbA1PWf+9+JIfBIKLgx24t4+ZKqcG6lhJaFq7WfSaerY5tKaF5S/+3PSOqd7gdiYQgi0HGBBKMMd
v9Zkx7KneMxgUXHQi8UOlNb5OsZGixtkfaZnerq9we6idQE0CMACRZ7jweh/Y6+gCI/ayqAGsAOq
ULFo3r5+iPw4kH6uHq0csZX8s6JtVvzPZvknSY2ELfIo0PiWMQp7e/RqH4EgdJBspRJeMMwuc5oN
TvJJGVy5hI3a4gxoKIlT72e2hxXQJoLe2sdC/TXM5bpeebo1pID8QXXU2jwdAjhgjQze2qltWNhR
r+5ncBxnJuF0K9JwdNBBIDZiXW4Bxm6NFpPbl64P6Eu5qZa5eojpUqCg0tZvkUBvPqX09M/INZ5+
X9oU6C7Qlwd9xfsdf99RoaE60KQGhju4h8SayxBd2nMSLcddTiZwVdMEvgbkBdMvoHPHozjIg+YK
LQJfzkJ+tfBzUnzoxlSiUsBITSgj1IXvkiYrzRsMFYxzBO2TLYNNMxKixGooXlHs3nxA6Ob0pO2a
8etS3vTxQtnClEgoTWLO0cPtzrrcn5wIjMcWRe9ndUyhc3n8xj3yDmnCMe83ToInqknTb4FG0Mfm
5aJl2P6+voFOPiPUHeg7UL0tGhSA6I6H02k3rAZeyDIg0hN6UZf6VTX98iW1jsKJSkIJGfDEqbwA
quPij2X5RZ5jcSgq7WDlZgvsU9cCIy/rb4AQhjPb4jSZXUUgLPYd4RPDbwWoxNLhgGHGrg8GFZti
bfqU2toH4Tl3btK+A77yuxklgekM7xJa9udGX6PPo5OJdhphN8UhQlQVF6Hjme26pRu1ubD8SbHk
TjHhziVx1gf5Yk0PdkMZzQHq8Ni0/XhQWr296ANrbMxvv/R9iR9h2KyPsYJg10Do+CkyrRLCw+o3
yBzh+nU3dgG18HP6W5tV9GMURJE4CAzwprjjHY9SIDcPlB5ig4VFBqp7SR26S66dmdLNYQAahqyC
LwmyAqYufz0eJRX6yEE0onxOww4OV2R7Tx1eWwX4UkPOTxGQuAyNgMYydiOW4svT63O52Zrr+ID3
15CHcJxccT2HfwIUWHpcu2iZAVTJYuUNN8eg+5VhI3uhSBphv5aRMhq3B/hd2KCQd4nGj0ezKZHF
YrK7oItpQ6D2YCRUeLO+9G0HWGX4+rttOpXrbJo0fdgtyHgAPNqC8Sb87mWq1UMAwEGBmAQsB6Eg
G3L5eBjUbOqu+gxsYthq0p7fNR4PtLOxAlAOqI0qzZ0pUfhCZorOiP0k1Qj9CHNouyZ09Fh7N9hV
mUgfVaU6f8zFOJn0MLUegyIaRl/AP0t1l+Va7SHarC0YYnVEztWnCB2M7I+v+GdP7qgF9e+231/s
DtbP4m0nn5872oP/P/QEV0DIf/yrGXfSE3z3f/8Pwunz81Ebcf0vf7QFTZPmHyc95FSiUeCf/OSP
tqBu/X1NMdSVsoL1JZD+f7cFzbUXaHJ3sHLweiTL+neb0LDWZiIBAoILkGhBX/1Kn3BzEXP9ruH+
OvoKWmNjHO8Gx+thybBsg7zOPvfJeDMUGCc1VCen8cw2Jxrml/10dP8YjEOM/BexEXKAzaGZ963e
icYagq5SyuVtmdUo1rVCoyHTdzAJfL2edO02sbzsu1ykcA8l3KNhp7W9e6G2pYLNW8kZQhbdR/Wj
4ja9dZnHNAwe9MZyxQWS2l2CiFsulMumRbnkGs2GrrlgZzu3oBOa6h40gH5jtWkX34kkS+dw9OTU
XBNoxc1+MfUiCYfSjedQ70DJ7jVFLQFfYaOzyxt9AYwli/U/WTrYCRM9zfzQ0QB8SDtqbHtwAcK4
6oGN5kEBk7e8AOES0ZfXh/s57vlN3SToetp1WX/2ctdufFqmhhI0rdOYvhwSpiLrW+Mhq2IXIEyO
3BKHxULwjaJNH4x6geGiR4NOCzk9VNjrOFsqt+MEQhfkSwXFqQMDABdSNfMGem+llTdDnVrCDIue
PN7PFtQbL3VPZFEAJcryfIwI+zxwW82Th2Sp0o6cV1GnoI35iD5lYs/x4fDGH8a5X8TlUg3mRyAX
pm8OsfJ7nJW0QpTHerDsEDZD7YtFmYIEuP5uTCOy5hZSWWEq+N+O62/K6VbUCiMOrnPArHNnKkIL
Cq3t0I+aoI111p1XO29im+tOi7oPnmKAPlFjPDRlB6ZF/5T0zjsQ4W8U0eU7qej3rHH9tq111y8W
8dg7MdKHphqUausRiKiXoH+sS6+k8p3SGPPx+4iBT5AJZmlzldr9lTeraTBw5cD9yH3N6A5V2ZSB
YqXc8Mr9MI0Xw7CMYTqaF5DAZUjl6JGr4zrVaajjDr53u2IMmg5iFgVXN2z42BA3vkUjzT3JFa5p
zdWoDrNPA+uiXEr9Vp+sN6bQeTc9fkpaHQOmGD/Xog5zwDths0QlPkzt3mysBxfNR4w26jDTlDty
WJCd8s2sxXf5IpWLuu2uVnxW5EK7U50WTFEmb5VoDHEJuQV6RNtJzAcHJdRlFvfawhPUlX1T2cOD
pSfPdH+COJHyneyHt0av7iwx381AsVFAjt5D1b1WTWjLZrbseq8bmb/ocrKXKJyV7pNbqImvO2m4
6PTtVBsFLlq8QdWNaaBTtbZxcryMncn1RbfIQHMVG3JjKaAK4j1TiOSjKWPFxxD1fnDnKnA6RfoU
t0IPWWKheN80hZ5W7E13uNtnpETtczvpBWXrfgjp9e+oP4ey+H+Uncdy3EqWhp8IEfBmC1OWxSp6
UhsERUlwCZMwCfP08/HOpkcz0R2z6eir7isWUQDynN9uJIEbC6V8w6Uz6me3Am7GgHieze0Owu/W
mtkaItmN1KbfLyntzPXqzPygyqaprWwiZNgE/1ptHeIGfzXR08SFP6LW24a9L6bQccd3Puid6fOr
BKP+FWhVIsmwvW1F/qcXw2Na+1toBGrfS/fciOndtZbDaBW0xTcajTHO8DPvA9TdqTXtJhu519qm
NLX21kUDz8XwrMemqAMUSMNPS/PgqdPtWNoU2o2d3OLVLW8oHOx90HW3oE7H+56AcuC97TBp5Eta
ufcbZwa6f789r1X2iB2cJ3FxZ0pFnS20JQz01Pd+1DbbnY2vNarNdossq/qD2msEyg5et2qNRmNr
zt7UfaT0ViRp40S96H63RUAapon+iLacHWLExFlKLVRY48PeD2JR5KDhnnlFzs2fYModcr3bF4Qx
WnWRY6SmNkdMwdUejFOOBDtLq7Ne1g2LxJhAQDwMFWHAm+QJNb36oUzxsfSFQyO2Q5VuZTmvGWQu
/5vKow6sHcDFzHeedH8YjjqbTuXfUsxqydg1pDu13vMiXe9Yyvkgneo4SCrlxkweUMIk/iyP68ZP
sxi7IrOy0a3kxvZYcUxjWa8vCwKGfTWhUEHPcIC7Prq194vIUAqB5nWvMWaGysuqxEOsFVlproHD
FF+bMOKu8c3QDpYuaqppTDJJYBH/eKcPlFHbqF6OjdJOi7/ySVFgEYwqK/01/87kn7xph0gDTfhQ
ENWfPggvu3fr/ksSbJe2SoSoF5yExtSkHpwi9Aiki/S1eK71IDaHGfsKZHXUO/3Aeze7H6SfrGvv
JW6dL7QT6M0993qbGPrcG5dFbEFkzIN21a16iIMph0EWpQytTvK9qmonkOR7gbYkfZo62DDUuZXi
JKniifrA+2PNFW8Do6o4FzNTJIVvjH686fLoN9pJlo1+dnwUqYWdVoepXfKD2RQPmeg/KFG4tLXx
PFq1iTbW2/eW7s4RBpy3JpDW76GE62/Ye8NtFhdPtJcmnzrWgs0hI3fd+YP8GXT5szm39u+1RhTu
uPLqudP6UMlV7Ene2nH4/dy89mPsWhkGWLePJU2NqSmW2Em7Qz41JiqSzk/6uT02rqajfUl/rkt2
mKXzRyG/iUzV+YfSzrubQrJwNtzOSirk4xyRTf2cpZyYE1xeRCWpxYXiS2r05QWK3AgnhWpmIPlV
oEYwndWK7cK4bCRM1phWd8HUdeGyWvdFxQNV2wNrakFMhrbVY4j7g2O2n64TNQAmb7q+ibO6eWuY
1aKuG3wefKxftDC9pgEhvt/95yExZ1rY1Ol68lCET1nQH3UG1whf2bnk3gibTNfD3Cs/mrGZjp3u
vPtrR3l4u/1AF/Sg8XpKoS7QxAb9xawdM7aKyr4D8toic5kKJMVSi2u7PGx5dfLb4sFp+4vvNU90
BViJsWbu99lHrF9u2o9bAAdh1bqIsk0XT767fTiY+JCR2vu0FTXfpU4mb4Zd3FD1xMLelWfUZhfM
fUEM8fCR8USEhaFPd7QWkpiDNToJ5lr7NVvia1qW9p4C9kenIG419Rh5Al8zXiEGd82MINruWg0d
kPuxNch+SWHwdmNutiEshQm/ulpXqx/3w0baZ7NVc6L09FiNVuLXOWE80xVy7HO2lwt3uH3nqlrF
bip2k0A/qznB/VSvPCfEdKJ74XCo2crrBfHoWGUUN29nowoaVFDqV6uLBL3GGZdqH1pB9Ymc6Lr1
wbUci+cOo6Shi0ufo7jKOvFVBZQ2QnaQOuzqcbGh+CicG6aWh3Gr96tpvy+b4NdlumCQy6PRpzh2
Efrn6Bct6iLnld+2DX25/FSz+aJ7Yx8W3nyue+OZTJDHGlXsyZ5cFfn0+sX40YprXdfcikGvIhjZ
j66kFXbaUvO+5cMsx7LPGMrsjnyRvd8vXf5Q+Djeo9zXwDuUOze/i9n0qmOe0zQbVauoHxHJVMul
5uABUKycOo/7zXHOXVHr7l4zUnTvbYn54oArUm8+K0oq39BAtwqPK4iLiuwssC7DhGttyqGiorIf
+Etsr2mGq07363/Cu/9e01lNcLhiIwYYcL6xnb+QFtQsavIsd4pso0XVS02CjbYXe2b3nYhfEQ8t
YZ6icgWZj0q35vo3zG7o+9ZgiLGTVE/0+kHtSWFRNc2xNNtGo/8jqY63aiRow1+1Vmcw25xzrnNk
YhYgHkVbG8sMdfI4nqe+zSD9NbXc/mUf/T+UNX8B2fxybJjwx/AgGK1ID/ifS55sPJJclDdFY92L
18EJxKvSxUGrTU5DWlq8d1dWvp78+5/6l4sZchz5Mkp7wvpwMMPb/QW5VgQhW5k+65FbKlHEdtNZ
L5Y07GHXL8s3dWiqlXwYp+CORtTItL+s5BR+P+ci4t4jPOLff6L/fR2+DcS00n2LbAm++Av6yRqT
h0TketTWeOwhL8w2bnm13DUqT7NoLdalj0onHf6DY+YvgO37QvwThML28y0/+Ju8RGXhEJpEwtLE
3XzG9uGfl2rQLiUL6E3Dg3qRrUdFEi2Q/z+PBb/iP6ADSAK8M0n+zl/YmpHTmRlYYGsCQf9Plfkd
rwvUF1S0kjLfRb1HF/t/wLwANP7Hmg9gSZMj/niwYQea4a+fOZtL73mpncWT2E61d2jSKZna93//
Xf7zyf8VTAAwBIGGoMUPZmLY/uuJdSDph9pr69h4CnYi3o7X2o33Q/jzhzo1u/bdDo0HDg1DxroZ
Rf6Bl/7u338EftrfiAaOXrgEBNbfWjIyXv/6EGggi9TLWlQ6uTwHVfucp4xf9O2q2PLa9GnJ5z4W
Gnb9vCK92Tl2I69exLjDYRXdFjLmfZ/L2L3lyGuu9YIBZ3/+x9WmY5pN9EfWY8kA1VrVg9lveWwM
Ahtan7+NnYc6W9rd3nZFjFIj2qhmGwANnLV9QjZ58gr31gEdukb/zdndj715GAW9Jq7WH1uJFLEr
xyht6jUclc95bVlElzAi3vluZSYs8XmIwvmGsuUd4DEJnPoJa8DXZtVnX/lkVLfpPVq6t95ZTg7i
an6yeiNh9cMclg9ddW+pZZ5KixgZnru4HMvE61gpF0MeVa1JAPzgOYMdqTO+o5QMt8Ldt1QN6Ya8
Bsr2zoPvfyHQ3G1jL6I5A5XaBogU9BtPmJjuO/J912LeD55/qi0/dhd270D/MafyKR/dz0Kmd3OV
HdbZeizaIJoUxLnjDh+1wXBo9W9cledWTRNaXgqEA2NfrsWp1px3JjS25uw+r9d4Nfk/axmazG56
Ux7LSmk0IfvYLrO1vZNrXxXnq2kUNYek+t3a7TPnAwqkcdvTSn5KA0pMeTpjrU1fGj+jA6Abky0f
oqrwHnPLfHeIzZmn+nUL2tNU22iU9UoPu2XYEXAU5bBkZVod296Mv4XFzeIcs43XSCnvzbV8w6fz
PRsfKjXvilR91nOgwslqH61ifhJlGsraSvTB+KG53sEfAuZXvlgltuswiOc8M061LSmUUDQ32Wrm
WPLR4GRUUG6ibD7cAjAHfqXjPlLI0fX8iYHyZR4HGYPIyUjo3EVwbsbDpIEozGScWc1zNq3zTspl
CIu0F19NS/FMrxt3adnuqaM7U52ctN9249rS6zjFgGBv3mmBgQjTmu8Yy9iWSHCKLff3Wr+Sc1mN
+05sdyt0ZDRZw4MGN3DfLAjYm7G8t/zhzCJ81eTALb/WVJbn9ql0uzOr6SnYeM6m1St3XdCWgPCb
t596YSVaZhaHvK7Wa9V2d6qs9mk6bQAUpaKqey4PyFt23jQw9FnberR77cUGHTvactIeAGf+lEJt
kRq1t1GMP1p79KJNW7dIr+vxOPG0keFefBA0/OzWaR0tq7vEA9eClLQ97wMS0VdIgZyXRlO3d1rj
overrlzXuGlbKohIwoiI6EOBsraKFCVKQfFJ55FurjqQYJ/Yorh4Q3oQtPy9rstW8jdOz0HHyUpK
C5JqhRmDEqVIArPd9XOAOJ4xEWfpKGJBQJwFRTmdh0X+gfM9NVMmAV3aPJEGBdZeb1+CPHich+lN
G+bHOe+jbMjJq06tMvIsILKOp51F3H63e12eNJkfNh+GgxrxyKyDS1euCT2Iz1B5iYD7iXEXaFHK
p3cVBitX3TtL9jFUZjgZct+btOjgQ+lSJunB6cIUrHFr1/ti+u5Ec3Ymd0rfFp9tN55EryWkFcYK
fEIjk6Xz0cqs1XVai591YyR5qx8KYd8WV496fzsPawb/IsROD9q99I2Pafs0cuNt2rryFJRQI3u7
Flr+Rief2o8zlknPYj2Y+zZG26Al7dx3Hb9wxocrZDJ5wd6o3d8u7nzBwt99x30iYivKYjumTmMN
iTt12qeHihu/SzZHbl82T8IrnMcJbyeQMBc94N2Ymd3Z0FTzIMeiu9e1YtmvAcXthHS+2uyG3Pxr
9UpjwRx2yNYi0ifLZyOo5A0Q+deoGcftOxKpCgwcKNofbYJ4Tn0MQLFrEQJ4JHSQCNd+vHld60cG
/oA/ywZIcsrHCYAzFeBvi69f2opNwUd81BaIyUmA90OHUIxLV+gvjqmMR50A1RRc03uZCm1KygGy
WRAAfWtK+mYik1/yjJCOMdryxp9ZZctTWXYrUKTuFaHI6GNpvJXgVX+8zqto9lIMRzcozo3SibMZ
U1KJfeLQNwLFKGhxL4XCgTcL7Q7vww0q3Y5S1qMYtSRBTynnezaVpyYz7JBZgIDBmZEa+f3rOFjv
clkEoZW4mHC/mlHvSu2E8+Z+WOaHVY139tpoU+h5Y/tlruMvqx6pqsTlFympAQLjoAPdMop0/Ajo
PY8WrxHaT5Hbfh2uBEqFaiOfam3lhz4TOYx7czPC3Gc9f6yNrQDqqEVxBauyfxuwDrvBGGRON7Rt
qHBwGwdEscrldl7tkUrIAYMNEdC+JV7NIr32LCsafT9jrkBjkNbFA/mEIlRNuhQRpeTLjyK3v6ZM
d+pD4M3G/RjQk734Ob3PWp3uMg3A4tsmnA+7Ql+GIayqLr+AnyDp5D/DrbAe1m7ud22asnf1M0Vn
Cc8y/kG1gZ0K32yv6zZM75kU8r6eDOK/pK8NcYngCqy89X8OU+0llRLd49LV6TErCMNMGWYsfUEL
oArtqBxLkWu7LMGjYr54HrWsP/WIpKYoQOTxUE0rN3JpxAu4Vex3aXXHzTiGGKJ29pDfVkULM8Tp
qwLQJsYUw/SGd9fUmyIplxVvyNrt/VyrorbQ5rfc6R+NYGoj3ANlWKjZfZCyFhE5BcG7NuY4Xawi
tf80qHqft7q312S1tsheymttplR/e4ndST3pS5e/Ufqvsu3wSXM7Rl7fdJHsl/IQmI2ngW+24olR
RISe3PxjPjviEQMJOWPrtK7PQWtnKvRVdnQ8fbnMhbTfmonOCFYUWp9qO0sCkK59UwZV/G38j3wz
XW6lMTv7agvmgx1M1Xhw7NXasz7IEjhQ8UI37KIILZ7ngwo6maQjGOmSqTtyZOZ3eDE3XrbpCcvh
du5HDQhCT1PwkSrwn3nvX3tvlidiRDscMwx4UV/J2d4xYpd73Hs7zKTnyuk+uTQfmNzvy8ncwX0d
e1LXym3ZG9ngxdJDDoAROdPB03vvQAyU/1s5eXOXZtsOQUQHqu7oy7Gf+nSfcV9+n56KIlILQ9h5
MXmJNsT/hBuM2BmOSKKwSvm6StXG9qy2I0GnDykSbq78dym153S31lv3floMDw2qjxmLyMFTAXFT
ojtCiRC5aov2PM3bhSdkjQJjQhsiZyDtvvrk9K8Pk46FOpc+zb7V55jx5YyBcGJpzreh7uLcN74Z
AY8up+l35jqPrqkNrC79yWzKu9mc5wjE+1b5wZcsgy3WsGyvYDOxcsYshIVZoZaMQynLuLeAfrWK
G1DL5ove9Fjs5uBUal0GezVepO/fskqLim2oDrYKyMZVy36xC5UsGZQeXAanYdEfqAgmGWnathff
SF/szDUjaLsp7Jv5WaSNTCyn5dxtvqNVjYAZAkUpwrFhMn/MDGFV+D1RWnO5HVpIGP1YFsacdNLe
uNaBU9wmJJ5wOXhNnI5Mosrxbz15tRdv0uy9phz9HbhyPBEfTTZw7YWdGYhklMyvKKcyVncpkPwB
D8vIwz3pHbkKTRjYaFWGxjvMi79FYtr0r57cRZWFcEe/ChK49xowyXVsrAcS25f7qvGtJ33G/SIX
/9YNot5R7Nr8cOfhopZahWuQ72dL2x5kw6SaOdWLDMrXEdla6OD1BDO1r16q91FjyDmsrPWU9eC/
2dz/8F1Mb7U+BgUHnDdc22lVf5pKdjFvlo8S/eKpJAA1HHT13lQpy8JWFXd1xnNEkPt6cMAhdrJf
uygdGFnnDJ5rMIsyRkDm72oc5LjBs9uaBlsEIHbf6q34RTPm8mCalRcbXpdY/6AcaXvcHLmveOcx
ZUND1+OuKbXXrfEeWtVzuYmfCKbIzVYD/HfwMXAa3WOB2a0ZRTKQtlcT2ZuP+0Wb/J/fdmtQzDRg
mvseSrLVPea0ExWxw6lXEBphZ0+WpcTTajvzq6vGpiOi106nG5oR3PHd2GjxMoo02RrG+WkFK3Rt
DnPiVbIUnpTD0pyptpnxJxHvy3zdHTareIC+DPN2uLqbvC59mVRa94iBCUKmNvd6C7NF/8Ua9UPw
p6/8bgrHZnyzZ01F8+JFwHj6uV9SbbcaRReVbadFEyGnu6Fs0shsO+JGNzPpsrneZ5TcHdxyww3a
fCpjKMNKNy+taZ+NqT2BaH1BZdgJL0Ti9z078V3OayQ830qeDhvgLMkjXvobGrLzNHAHtKp8Ek17
Z8F01r65hUE7VyEO5Mjs4NG8rL+Xo9nfFjs4B15fPdqCuHiiRaM+9cRRyfkm3GwIv1cvCRUh6Tda
pqju9LdiHXlLZtZxUbqZk49nxL1pfkphviCGdx5h3hmo7HH+8IzVRLDTL1yYKuNbrt/IYnLCeR0/
Wo3gDggK+1gU27O2ovsOspxBH4QvmR2fAJi1SXc8PkdnIFuhQDq1o4asDN00l3Cv5I6Cbxr3Hi93
QpHzd71lXAxUA1XklHfWmtbJ5DBjz9OFg88MuScRGCD5okNDWTsTLjwMCvMhG4LHVOOyS+9PbxpD
5JXBg4fUmTQJh1kI4WRka6zoTnMfEIqyFz5UvNCJS27GW74FZwdp0rFgtqFznIWIQJHtJLpiTUqV
lSee3QZhwxj8tgrtVjOJTxsmWcdoPq3BPcu67G9VCzagvNeRI5iVwjr2sNBHMVgno4FeMqzM5+Ht
X+VqdnRoe+mj7Ze3Cp7porLaB0Se6RedpzulTQ5eSyqnsP1SUjIFm3eWCN7aIe9OKIerkLi0jVN5
HaKhb8Qhm8z1kKrsCXZDC+0RHJ4hhOYid8woEdAeit45Tpqq36lRzkJVtipaNYvft0kJmYXJ7OYi
HFHrj7JHW5EN90IM/rNySkjxastidBlF0uGK5Wwg1kbaw+syTMth8if3FFQ5O9WwNofeUU6UN+nB
bIuf9tYsv9oZ8/HcOMFpqbafem/6p6BdI5GXH1LawEBe91Fb/W0jiS8ZM1c7evUskmrOh7iuumdU
N7/TosqxWdpN0tTWp1NUTdT5oxEtUONDPnuJX9L3uQxkDHb0Aw/SDM0lu4miKSO/4msaNW3n2i6R
bYuKvpEH01ZP/jJduUJFrNz6sKjpMEzwPbnjni0zXyMnldVe8joG8L6WiqIpdEbBFYD4h475Ptxs
/2WdjD/wjVOote1RN+1bTpMAOdXFuwAH3LP/akkx9VTM1G4T0WTt7udZ3NashHURm38I6pxzqoAI
tXRMpANo/TgibmbUvx9s+wZCLqOmq66D7Khesrn+jub8dLySH+HZ+XFztyzCcPtYKcuPkAyJ2Jj0
c1OrfSUIMsmZAE/5bDS/hGjM/ci/otzyfTJ5OLPZu2t5VC+iW56oCMFQ6rO1T0NHbKfNJ9m+SynN
7kVK/WUNvFtWLyEefqJ/cJXEqUNdIELQZ8MprlPHA63p4gHa+4czMgsFTnnurGUl5UCuYT8VZ2PB
co94UfQ8MCYm+sW4Ol31i0YUMyaOPc4rXIR5w4hYSx3xUWEBMqtgCdf+e83xHS1aZ2Uzn6fJunGi
rH0wxjZ/Rm79ejes3UsuxdPmIY+QpfaMdeqNPPcDV9EJdYf/sorb0jXvDL/HQLLhsnsAJxKjFK/I
OLhHgiWWFhGhwGhwK6OWOLJ7UnP/IqjkDLVBPpREw4dt159LmV2IoDtMpeoPqSjbMNenW5oaZ+J1
Ln4wPDal6MJ+cF5t8v6jXiPJqNTrt0Z3QFrFlTD3F8+GvuoKReHTelxS8Wn7y0tZ6sgpEWUVVv3u
9qJ8xWBAvhLNATkX5g6WYgDSq8nb5NQOs7G8W6ZmDQ1gRr5xuzzqjv0ll66M8pHehbG5FZPHz1Xv
DgPqUFasGHWJ675qI1O6LcpZGwwNRGlx8Leoq5uhf5gG5DNIphl6PlVPKL2mmDxK4v9mESj+EXC2
7fQn1eWvMt9+83DbZ7sVZQw/IZIslUn17XZFZ/JQCfVEYtjPwIBrnj1D7egcOBhTeXUXJkq00VhV
F409EE6B+Qs+n8V+l/fFjcWwYCPaLCYW/7baNRaKTbQ7GNMEVX71HpTmHEpLtDE9Ugd7hWIUY+ni
3q9lsuKbDxERfIpsuEO8p/asubvO1PO4buY8bhZ1k66syd927oEQHukgeJcBWj5hVyFPVzw2QbxR
DicW8L224F8sAyA6LHuMzm5waAWKi9nu+x/O0n+RB+ns2bA23oqLFtk4uMn2tszUjPPGGU8zr+LY
tBa60nr95rN6h1bqsLSl6XV1xN2qqzuotksmgaesfqpRSC3+o+esL/My94klpg/CtSr4OWuvu+kJ
TR+Br8S+hq3BQJ/i2tNrP7/PNxUgznM//clYOTr4sXXapUQqzA9k15nh6KG+IgmZyhPRnqpgfiWZ
+rkdWFoDWd8RcVbEhV4926udckM0B0EUVDyVFKrDvgKLzpdMl/fd7N93qXXWW41gMVEIRHnqaxx4
BeSTeMobfS9s+MdN+QxMUh1nezvJamCGyuGAVTrYIXlTTby1+utoc6rnvsnEbhZjNK8SqNwUsZoL
YoT8Souzjo0CmaHFFpyFCwgNbUqHRUNrggrkwdworBUwSBfdap5WOTsclpl/yAwWAqtoNi6V6ST0
4fJMiQh/2SdVYeO7LgHO7JYsJtu6ZUFuh+vQ6I+DzUmH6rrQTuuS/lI94gdTbvVPsqu0izfS5TDp
QWLM6RklngUA2qyPRroBYwfTmWQ2F7lT20XLoAfnnNyJfdNpXTT3xXUodeCxlLwIflMtWb3peUiB
EoSYNHSEHXVGvRbB/HXXlLs1tAvXjdfBU4ycPoq+Ide6V5Syw7ObtsNtFXp6mzWjTbq+mZa71EVC
YRjVZDFnTXO4jF6VnzOdw5I3534EEGUvV7siKHj3MMa18qfjTnZkwffdWXkQ7PqW+mao3q2OPdX3
d2ufPxaLvkWytj9F6a8HtfnpgZGPNV9/b5b0ayAE9Sgd52WTCE5RY8nQ8MWvqs6KKKfGGqPz/LFV
KD+23L1Vi06Vnjm9Imt4KwKyMEoGiPC/H5muKxIos1911hmJMclr5zKMIAQ3DxDy2f67EjsehwUo
cDV/CAJ1eFr59d1xPMz58thrhXUkExt9umX+DiqjjJRJyt2Qi7OmNt7fPrIrHaVI6BnyTeYVQ5/X
Jnrmn1fL3E6dlr3Y7PA7JIckYW5NAlOIOtJgYp/MpdzLfyQu4GJEooY1oXxsEdqF3I95t7mKJVSh
jRGBcaxzvqnK4+VolQUpeKmNSo95rseoEU+6jW7Qc37SwXdv23MWAch6MZop5340xu6iO8HMhVn7
cHByrplx6nyZ32vAYDGBPyDc1qpQZVZNZVIk3XM2IMaLmiYbUGt08irn5sVtCawIKcHRypjPRiNE
v5GwQ2KQbCPXJZU9MkbDpHNQFfhi+wGdcmj030SSy1peM+447mnAPRRlhkT19Y1g58bAxlp1B2l2
981GFpCTum1C6AfiPQHvMbrWTRJkE/LCOarG23U5AzihGdsuINYsIGKOuD+rYwYyQFSUwWrrsRDG
hPeSBTifoB/flOb+rDtSrfl2ZNS1wYspB26r4EkDPRfZC/jDNZhqgd17LeNpDeSBd3yFRNPGoGXo
aLJoqySdpv3+ZSoMCObGGFgaKeCTZqLBlccxII8uqz+cNNgDhQM3OeLS4EENReERNaeNx3pDpRak
C4Lved+3wTN5bQVQivmhzeo1mJuLclkqXNYkAIt1SqOV6zUih8re0ly9q3ljjQN6X2qatowtePGs
4WnmvvU6fIpA76C3QbI0PJ0542Q2/KhzTJMb3n0itEnmGW3WbNuncyxtXxGrEJbTHNcyvUxK/1os
87FfjLvOSk0ghiGNg3XMyFtT95Qt7gOKlGbbSqaub0OnrR5FPfRJNaKu5BP/QSx7rxMXvxepeqjm
2Ywat9LjrV5oq7FFIkkfyTb/nPaI0xz8quCz6tOqN95GyogtNLOp/M5/Ig3S6dTNyn/UlswjsJkT
9s/E10TMJ3uDb35Oh9/zysLLzpRrdWT3X1lJ5A2pi2ukFfmh9ez3uc0fW09CumVWzPF8zgBPB3M4
sVAepqX/YWwbzVFb0m0TEBKZ0aP/OMkyD71xvFSujrIzvy4gA9w1R1aWvdMVPzDydaGJhuUoFu9A
jzgqzeWYG/ax9vJ8H+Te07agexrM9jyma7OTyK/YHjfkIEX5W6TZn86p/2hyuxG4eWUef6sKcTa6
7BvGtl4zXaArxRKJisxmat80xDJeZcx3vuci3nUY9mxzfinr9YH5a8SibexYNs5BLWJbgnLqXkuM
dDm7PhcG1Deq9O1q2sV0McYVeK1W6kOaLgvBNMlHJ+vSJ95RsNPVXODwto1T1fUw8yPy6sLqaqIx
NWD+xe/jRvMmkQhtdP8MwsxeiGnNdtUmAejMcYyaSa/nY0qK7Oa0VmKuzYtZYDlStYFMDrq3n9BF
zLrXxcTQqLjxDTScVd7sldvp8ff2TvBYGqWp95Vms3xqGwDScMrdNLIEKeURvpMpUZuT4Bvg1y07
K3Lz7Tj2CsE3lqSiiVDlLJGXAciIuVN7y9Z/AJSSQ8Xw7nO2Xr8jd3hedGPPTPc1CC+4+lb3vtmw
OXpa3I/5QLiZNg5I0/xyp49TklHy9FhkxEpZq3u3ITNABUGrHPoi20Nj3fXdUyFJ8crymifPnkOd
qEL+XPtldoUfNzRD0DWFTG1xuvY+7wyXUSTYI43e68umEs/cciS1zlfPsnSvMvvZS/+LuvNabhtL
1/atzA2gayEDp2CWRGXRsk9Qtmwh54yr/x/IPdMipJ8c75Ndu6ur7WrLXFzACl94g3/nmgRx5fhC
EVNfyVkhrUbNN5mxR+FvSn9U0/uJd3a5hH7t7QYfWkDoHXDR3MV2/lDl+kWXwxOc2NJtIJLvKSYV
Y1RdKr2INzHnkwOWPnByDTazHdsvxCYQQKqAYpGwfnqx5P4IR85yO1WKdV6oFgXLQgqA0hlYXQ+o
cK2okt1p8cBX8Or0sov8bSykaEmj6gryQ+F44KGlDIQtxrfR1q9hmGQkg4smtJ4lSXoajfxGDGjl
9QpdvgTjnK409IWe9YjO6ubKHGnAaqFdOTm2DEtdIcMY7TuihCWdFST6fPUhiW0Q0z3CbFL6xUur
lyJKCNcyWoPmFQbijuvp4UKO2LNafdtkjbIyYxMlsbhZxXBhF5N2iuOFRulYOq1O4tDLMIfloXqD
uVCshCtdKy9GqVuhSbyWa7df1Qot33zEIq8qmt1gqcmK934RDkWxKzMK5KErXZdteCFp6pckBSha
SbZYB5V3O6pNu5eG8GsZ1E/4AQy7urJc6hGht/AbfXByvb43o3QNCzpbxJXf42AQsVOEti7zyFzp
VEvo+UE1H13wBk1bXAq5eR7DkaXGxyCIy/SWlhyXi05LRifFQuUSLas14sqGA2zVfZAts5l4Ns+A
aZDUDOLbEJPNLjJcUD1a/1M00pehgmYeNCj3yrRZIMYjRUg65W94GnjBWVb43Gvil1+q9YPWphAZ
kBpxpEgZacmDDhl6YvuU5yvy5FIPgTariYTmaIRqKcpg9wocgNqJKp3bhvb1ogSzv+hLLJFrLz+A
PL/SxykKqYi7M+tQJWVDm4x0NbIjuugFN2NBBYOeE0ZHlDt3ceYrgL2KC0Majd0QEKk0TfRodspd
lBjJMrDxR2lqAZqliyiUgC2a8O5NCrlWYAldUvjNBfA9CYbzBjSmglsUc/IuefdIzwa5CaLZkuEy
3qh+AZGlGzzPdbpCHobLFlEOqquIfemXsT9Vu0QTNUsVxDt6aVFSKjdKLPRoj/UtQ6VjD2tG8rR2
kReNCB57hQLlqo9gn1zQ7bfNlazjKBy0KJKwaVR65BF0KH9JODR8NxVzQOsuk3NjJRtkTSu9a0NW
w2A0q9FC5uqmjaTkV9sQ20hFzvFd1HzoVaCbQ7UydYI7iDYRG7KyCTNIo8IQA+w+TA9pzy5HBhls
0bKWg6b5lcQVlz7EYH07YF5Xfikpt8Y0BA8UR3n6XlNP//VqAJ+pOkQD9WfMGpy0kCV12ye2lC2o
/f3UGlWhixMSmWcV7V+3zZLkqvettrygMcSLkb3B/uqVKd+rN9qRDwXr/qOQ63B46ZS2tV56wCcH
HxG9YKWxE/hamjC2o0eQet92k22Lgi/eXpVbc1jIYZxteqgWw16gjqgtLcL1dGMgVlGsQASjgwka
C8iGRb4ULeQyjsSDLuMDpbhmU67bBnmqLbdnz3MfReeuo9IYzFtkl237Eks9q/lK1BdkiwpcabZw
Y45Op7OtTnrGGSsXDrQhclc/qg1BscGnCCdVY6YSPdMTXgYg7FcauLEIxEbuEp0hn7nxhhhIv1t1
8qNmoqu5guAhjxscTqS6cNqqCfa5YUo+HhUdWqAWNMDkJzUZv9/41GZAGYVGQ4iL42WuUo2N0ta9
oLUehYs+7oryRoc3lTxUkmEQXNEv7u+yhM70RaWBul/GBVJdF4hxBcq+M+HJURuh4eHmIYUR9D1R
YJQG0eurXu7aF6pYaUfIZeVi77dIGa2FiELq1iJSxL1sDPpz7ZXdsFKLBsSCWtEAvlNKKU4B04Xd
2vKMkoaoX8nAKQpZWTYTdvRCNLgUgoeJB5cUr8lRvUFAVTHheZBrKDcyiPb23kB9RNtWXsCboV0M
yLZBVtC8QtAVjAgo4HLBo1RI/ft8aJcSCDiLHhfCUjdBSux+FSEWxmchvH6ZYU6g7HTJyMxrfLq4
RDjWgc3actZ222isgI+KFmkMmpqgARxstzg+gBH6D1o0UoYRkZE/paXnoz9Jxz/bFyK3LkPwPT+l
IW+4N3Uv29JYwJO90/chMoOWwy0I6qSV2vouyZFSXGR9iilwpQ/10yhlGuFCBKCNUp8EoN+bxBJl
atcXbZ60EONcL1wnVYr/eDW1La0+4FKMqTyj2V7TmwUfkRIQ6V4YtKxFOfkBYkT+EYRcLI7avsEx
ia0k1JZrXTvkeivKNZmane+VCGl2yDZtXALV5+ncJhxlUxkyf1XTasRMNQBfPlm2AlULAfSqO6sy
lC8S0ro01EYTjoffYSHqeJXVhDtQpSTwoZLEIPvCutW3uRXAbGgMqb/XDf8xCnrAub3SSUPnKG6n
IHJqJN2rx7jRdUrZhHKbj9HqqtSy1iUtpl0FO1N7rKh3FCC1Ir1eKdiTjpAjgpLKha75L2ZfWIaT
htwsTSpb35Mozm+RQ6xudU2iquMrIV05aljUmHpveMIykq1sV1GtIHXK11nQ6Ip3ethZxjIMtfol
UxSw7mXfxMq+Beq31eIEos6IHw4EOD2pLwgbIjoyleDwFL0XXTQ+yreEbCoALoJnqVqAz6f/qgUK
zxcACUenDK4KnsMb2h7x86t0wGp2M9nx0vsoJzD9gHnPkqJUcQ23mSOS1spTXVewXlSlMlZVVkTF
NhhQZl7YeR+AtbVq6VGHNISEvqqqW6xNUQmm6HubCShQaNUn5kIGhFCsazORH5XBblq+rAigqUjx
DqPU4aHxM/mWkgYF8xwJV84qkSZLKw5yb5fJKluzpQqoUamizIZLQ8rJhq1vewMwK3sGbMsRQmWp
iqhaaNWwVcXo18ux8zgfyaPcfJEkg/oL9onqL9USnmAdRHK7DN1BQjneA87dBLTzqPuk5ToXRnZV
BqNVO7Y9ZLtENtpno7WAz+MQxD1U9hSXsyzjws0s3lOfGd230sgQgTW0xMrIRnS9c2DlVXt/MMQP
cE5E/7mUUcPQfO8GfA1/TeOUgO3SC9xTU+Jj3yncVrwm4I4XdgC1HOdqGaauFQaW5ngjNc0Vx0tf
roMU+pgzQKsMJ/5fa6zylGjkQliJBISE3eBEfiV9j8ew/VqFPVBeq+tvoTpb1pJIPz7QMoyHVSfj
TekICbgofV5Pu44alBsWsug1d5lXmfUqqry+bm0oYwTAOZioiotTlYd6EoJPrK9t1uePQKAwxTPh
LpcFC2EBM4K1lCiTxGLgVcZDlRoAPgEAQuPTBus7RvbaMwg7fjZViCBuLfItfyk42Om8uJJ/b5d5
BhihMuNH16+utDpGMp5cnGi9qvvHtB78Z7sqqHYJM9FAmkR+jFUt5pR3vSTEDz0GdRC3TfIDKZWC
sp0ObVuKZNIpdGip/sRNck/3BLSdkHJ1CbJJoICda+2uakrjNchzAqlBEJXAQFbWVOHiA9BUHx6S
7nu8mRFoTiJaoS7RWdUfmriopK1Gq+WaKky7Urq8YEaq392T7z7WMZp4C0J4gMy1PoSPQ+mmv5o2
/t4gx7QyqMSNq7G9J+z3bhVuozuLvmGEGXUJOLwPbGjcvg0RtzRQPqYzCsJkYuqahX9b+FlzpeKn
vYxiMzQBUkn19RjEDXBzX/ZfAs92wY3gEvwUxAEJ5gi2Z0GrL4IA3MKwFfJY3gGTsH4ybe8O/xwA
RrWXSTgxV+KpbMzgJQNxIkGra2wEiGkL0+ajKq0t4fc2u8CibE40IAVr5EKbHjihYGmHscaVpqgT
JzcuByMBxTKW15hf9+VqBAfdb2LKG2yoN9LEaDVts1HVwaaEmci3ijGyLon2WPdyP6QGANEkXKhW
TMthqGxPuZDqVH+lQS/dyF4cUtQXLeXvt7/XBthjLyCE4O4Jz/oSdJf9rQlq+UWMUNIQnbLze4wB
7BKCvFpSRAFztIskwZkR9AknDFbYLGMXlOhGdVXgNpUJoL8KCy6fjBsazJHOj4lpP8VeinJljMnf
TkEhbdFVLcVD8I7grgqSGc/tCbj9ymv4dGoFoN4zWQeKEobRjxJQzVKXQ/1SFAanbqvF9uD4FMYu
0gKve6cGsfXSD61a4QCsx+kigTPwi/TC3Wcwj5dm0A9r4ZnRMkTCYUHYQCvQHCk5Or3Ak9hJpMla
ISdmRgtKS8MNhh1t5VSQc9MVvMz4R5eSvS/pK8BnGtzKXMsZXPSVTdH7FaCyYjiqJxuHjo3MUSbH
RbfBR07LFyQKfv9QoehGC09NS/CkBRwRuxOt8rN+e1hIDPnjgWpKfGAD64ARSUU8BzPsnuKrCxks
HeWGu5P42SitFJIiEt6kBhS3+K3l7sGKS0uBVcYite3+thTBEIYOuGhYCHw3ZAaiJINxlISo4z4Z
ludtYJlrD0pG47Rvev3gGyrBZULUJZyQjO5Zk/sUYqNmgVwyav/Or/rxGoSVcteNCNAtRZ1OiHXY
o8GdAU7WdTRdFBr2NB4hUonG/Z3ZoE55odbY5DZFmT/H9IwOvm1CKwjKpzIDpVxaRfRTHguP2xgU
NRVeY08PgIg9EGBWYauV2Do3BlTdAj59vMY3hpZEJFqWSzrE7J/RJbdD7IqOIKLcWXMvJ0N5kZda
cE2X80VG+aNBRhspwpXXorpxwGVuMFaQNnihcRJxj0RlrWBLZ/tSufp9+3dBA9YaSiZbKwDgvsy1
ob8dG3TqFpZbssJb6iztpeaxSh10yskozTe+nT1dNfu0kip1nbBSSgfFAcrMbx9AJZwdkcHOBXIQ
ZtUkIOURcqn2lLkZjc4l1SkZ/0frezZ+FNmsS4jzsljge+JL9QJclvgRTWsFlD0UR12IYV0bY6js
DRSIon09WL27HmVNv9Sb2jagyrQ8oMgt+BBon1xQXT300VYt48JeoSCiA8sYGzJjpe7aaJv7PT//
+xSgKYPbqIWSgEeCFBX9AgwrXgjQZTnAoBmYg04lqg2shVt3IOYaX3MpkcSBwmBAZAHEZBlDGqYe
jR2bjhZOs7DSJtPEFgwneHrwClINCK2jshZdjHpELoHNFyFUTKFr0Bawf6nuL1AAJSCsOHzEU4Kv
fX5JiUBNbsGn2eGibkAkLuDHKng56KZmbxGTrcuNbEx4yI6NukHUncNrGNkXIJ3j6CAlmBQsqP0a
NHNB97CqwWn+skvuU/RaZaTbm7Y2zEVTE0g5Q+GOYpHiliDQqg94k4PI4/QqH3o53DYxYzulFGH9
IElZ+YU1ZFDYzHrdW/Vx31CZwjwnc1SEELWFotneQ13hpgMwufYu8iDFhBtZRwHPOohgcxSKMsS0
jMBFO+OY6tLGlwO46A7AQKV+0slArBVhEeTFpjBASuHTy8oJsVE9/H6HJYX4ah1XXtRsW5TzEaPj
p7MF+ar9QpeyVTdUgugJC7VC0ibQ44ZTxaqthfCFAMTS9BCDYt/VrXWIPfCyE/DX78gXXHNj9IGA
nNAlyYtqUOTkzB8GnJ7GgZKr3tXi0UtLrXjoQee4F2T2LD+t7OnDAIqKDpVqs+QDKi/pMjEjF9RQ
2PF6k9qNyRN9hDkoLsZ4KSD86m/tpk/tbdXL6jeifOsZn/RVaElgqALoNROaV/K8eyln7XVeevAC
pecKia/bToPooZL2UIpw7CHx7r2QLjZMsxq0Uv2qlPZX6IOciLrOZb2uRf/ljbb3R0JVj1nCv3Pt
qSNHm//O6WbzK5ucYar5R03f5uWdic7f324Sj/pfs7aZhJxPyFhlqYei02+XnDcrnOnnf2tYSQil
/TVJVZk4l8B5pIL0bxEr/sj+axLTxz8NbRGExGG//m1uI8n6X9NPI9COQKEBBgIqKNDzye0GAMxf
soFJIhLTBmLnk8TVvyW2/qY0/1YX+9zv5k2t/B86KEJZSErpsgYPVNH5fuqMdGpGAa5nQa8/9VZm
E4Bn1c5GQ2KZhoZ3r8d9C4pMpI9aoFYeokt2toW+3e+GEsxVIVpwGPVIXO7LKD29e4x/f9X3vgbH
Elt8M4PrANfJSfMWBW/meSRvh1sLp1gg1dib0JtwIZo74GPk28JAYKOUtPgMLXViMR89iWk8XocC
i11l+Jmkl99OEPrBa588SEurqe0DYJWM8/SsZiqQv6c1aXgRRtgWpuSzB+67eQSR32+fIKJGK3R6
gLGViAJsXN/u7q1mtIhmrfoqQTF3WZsVyLOibM4w26dndzTXSVoNY0BI7dBTWZ7HzzaIQlwnbSs7
SHjfbCtFkZ4H5D+WVmI1X4ZS1JhhJc2tUmTirqSueIbp/PEhQD228QNHu82ixClm40uaXhEeyf0h
rWm6uFRvFyAZrFtV1PJ1hoP2stFD5VItqv467LXnBqOQMy/iw+u2FMiVsq4BITZRT5/+/J16IgpY
9KZjrz6UysRgSfBAqEtEbE6/7mNON297GoX9a8IoZ4cps4n2fUhV3+/rQ2Go5U4JIpp6dGc2uDP5
Z4aSJ9L08UvFAgtxX3YxMjCoMRzPaMzfytbDcBjkSl96fROuTUOXH0gN7AvcbJCFynJffrZr6dmg
P7aZ6sBb/JWCL67nKgkov/icJfu0muffCeSmbKIdC0Z4TvTWzAQt3KYESa9K3xoUD1DESbdhr9/1
seT4Aa3XP33gSBQgdI4yJ+cjSpXHD0GxRo02cDwcsj6sgQ0aNixBYK0+5Lszq/jDu0VMC89TDYSd
RfRiz1ZQXeg0PPBgPFBkoCEeaCZm5KjX9BqsudOzOlZCYBkxlKohkMN4uiLs6ax8v1jzIsx9t2sO
jZQm6x6o74XbUCJwS12/z6g94bNVUp3OKPGeHvmzSaoWIkKw+GXW8fTN3o0c1o2fa1HZH3Av07ZQ
XqWlUWUxtd3BPzPUhwOfSSJ+YOrodtqqOVcY7aHzB/ao9AdXc6/MKnpGiZ/41SSe9Cv1x+l5fViY
DMb9CeQK+VYkXJXjeZm5AhGidZtDhANgQJXDxKo0NKttPiQ5zXkpuWxSanx/PCq1Q6SbOXu5Y+ZK
7uWIShiqIgK1sMT9QYflRQ3KYKMGirSV0C9cknypr6fHnJbh0RacbD14gSbyLGBBtdmO4FtoLWQp
QTHQaxd25+LwxQds/3gUReGQ01DWxK3Ynt2eaUuzCn3x8WBUvr1CbK6mhUkCd3qUN8mP2WR4brrg
WDVQstBnZ5w7ZGpLc8GgzGDtE7BYuYeQV52DsYevQJarfq2BSdnhlgpHL7xVKIZt/6amR/jQH05/
nU82xxQp6GxKQjliuONFVKh+LsVZYhwsegQVSC+yJNqG6f9k1hbBAmL5qinjQH48zoBSwoh3u3Hw
/aUS7OCcqZfB3nrotJV6x0NQdsXLODjeT1qfUJv+fJLvB5/tlEw2YzspKwOl6r3WXJnmtef/kY/J
dLyhqwubXcbJBLmfuep3q6apABBYf1HfICVjietXZFLOjXGQPj2bj7uBRcrGJ66kbsXvjh8lJnCa
5keNfSg65P1o2/WOMQFjT48yhfyzTUclDOGgaWUQwc8VqGUTC2JkUeyDZbWwxvw4q395XQxXCxBF
SMc6UyipGNmIuGUcJ5u8rv3XIo2BYnmI5pmQaDXtq2gSYHpwq/1omUla+jPR0xzvWXQGIbVpPvWm
3oqCeuPrgL2csYjQ0kRlbbiEjdvelg1IJWoc9TIY6HQtO9QOxdYLCtZKhUUePNTWt1+tLEjOHXSf
PGZTQRUSzXFV4ZqcPWZdjgrENjrzkFYxSODEBZOaV92ZG+NDGDt5MPGEidtJZFAaOX6ZqSoUeDyV
faBApS4jd4JtunVmKheKHXQ7v9CG+gqo2HiLEkhUIIgbJ9en37Tx4UXDeEDARiG2kVGtnmUpo2SZ
cL8l76B3ir2j2FWBsImiLdqh6Sryoz/OUjBWsdHOUQTXMW3H6fu8u48zbSwSuayjgyi9aGmOlP2M
JIqWp2f18cEyCh8PF0mYaF/N9rzSy26P9l108LmpPcdTc30NKMndRl2r36ZeW156aeru1KJHmc7z
8jMHwqfjT2kphsekwHPlp3LQtXg0U7QbND24zuv2q1SkymWQEeQYoH+WCPci86lm0nPh49Z5evby
x93L9HUwfuhO4ydhzKYPuAGHT98ID6gWOJ3ABVYY5aUJy2DVq0P+GPpe4OAwHV41oNQXRjHG2wJE
y5m19XETYfGtqAYBNFcrWljH71pxc03PJd6CbFrjpg9qQAtN9mfGR9PhyyiTaxUxDueVPVvBdLgw
RDRZURkqvKsq7vuLXITKGcu5T+fCeQvdDHkzQDvHc4k75Lt0K4oORg0OtOtQLQsT3KdPvznls2Eg
alK3FcoU4c1uZOTeaxTfRXgYpAi+TZRVeyg9slN5lU7zN7kd/bwDizFo9pcM/8s9srHJE+AA8QJ9
A/VdF1Semrqvptm3ryb4NfSWOtOGTz6mw6scScqG9jISL3pdDivQ3fq3yo3khdvK6Cydns0nu4DA
FPWzaTZTun78zKAO4sdIl+eQjEU8CWZSPceb1qkkGZ1MRA3xDM6QbFHu8gm7dnrwuZn227rA8ZGA
EQAt0ZZ6PHqWVDTmybsPaVzqkAVA1ddSLu+QI6rXUQ6iYFABL3egztaF3unXQCmG+x5A1Rq9Ev9/
sBeAiyDHZxjYLsyfhUHlBw3LNDzYsTB3lQggf2FIsjk96Y+nOdcJscHbOJTYZrEy3RiYFe0YHEYL
nyqXii28FA8+bpKMKIvq/ZnxPnnI5nRvUG1S8UCiEnL8kNG5L1muZQVsv/2am0C+AR9CagbvtBt7
1XiW6/a51Spv2WZduINSCQ4B9NClir7umdv0Q1VmUpcgAiPMtChaalPV8f3d4geJGYfwkA8ejjAF
BsI1Kra5kqw8u/KRhh2rLzy4dG14Gq3Z3PcOflCcM/L6UJGcvgV3+SQnSa7EVj7+FoXEe46QwZlK
BhYKsUX9hfDU29G5R0hANAUsOk/aaGWSrgcwWD/qRh0eXUn5ldr4fg/1/aCX9pmC2Zs/1LvEg7uA
Wg7lWtagohFvzHaDjOlzmlhu+2xy2195uCo/G8D9OwctezhspWkhuFCVFRpnQzfoe8+KC+QhEalx
5BDFUWeI1fi6SBv3my/XoiLjjHVaXb5aOW3XVgjxGCjewjlq5cdE6wcU2wc/u6ElFmf0UG3xrKBz
0OPx06WPhZ0Bi5RUPb6tukq+o9xGyzxQA+1RqSC7OqpeCAkNZq/45oG5eMm4UR/jBPVQpxirNKQt
BL3cEfkYAv6nFwnmUUq/peidHgaLRqCjNxmy1IAEfJAiRuh/V0SNSpblR/YlclrpvsxK76VNgHDx
AUr2Q8Xo6TGTffVnDQUBbm6UKD/UFvzUgtat9kO2veJOGwXKqnmqI4KS54JgdmQtXQW16r/ktpkk
TtoRnKt6g6JZQd/yUaqyAdHPMEcpAlElnHQzH88FkEPu79Tgjxoc/1334ub/mBPHVMv+/3cw1r9+
/iq/179+/uuh5pfqX9nrv96eQ/qrCr6/b21Mn/O7s0EL4i/OCmIkzHzYDVMF+bc7B07yf01pqop1
B1kdrlz/6WvI4i9BpXU6XamXEVvxR3+3NWT+hFqMjdAnwAnUIZU/6WpMB9U/m5WsC9lWmhmaIGya
wrcpb38XJAeYGyY0sKO94EqnEbhCNoZOd+rEqGZ79uO7p3X7+3PfNyqOY46/R5tySXrvukIoeDza
CE4OHH4b7TOp3ZaNutLEHwVPjEAuSaMbv1kEAW1tboPctwXktTTR9qqLXKSf4GRug848Ezx9eGpA
kAjNCATpTcHpmcVOiWWiXWPF9T7XoYtHja6tijJpNqB/4R2OJMlWcTbGncXab3MzmCAJ3DSyOr90
avrFiKvZ1b6ConVFa+Q1N+lERJlt7RDsGZalrCEG5WvhElMnyIe5b8HxaOEZn36Nb67HR6uGehyX
MDexisepmAfCtqJ2kg1GaF8DSF2DwZAdVy3lZykyvS1+FChPxdDTaYVh+WtDwPUga206EnxM/FqZ
5I+GDsd8dGnq6PC1gaKC7Sjyrde3z1lKAt5kXbVMi8baAOZtAycAEHZpyKWLZogPZUzzsxpOnWVc
CTcz7k7P722VfJwfKaMxlVi0eSEwtsJB8tBQ3xe+Xa5VvfuS0YNz2MHmMvMQ6Aj7nHJSNgCgcU3/
WmdFgFQu3Bs3RIdTVhAhMRWu2sbKnkty61s3iWrkQ9FVLLL2nOHUcSw2LQyNkwJCJkkDlRR9lpck
KXiVhBNmL5tIWHRmY657zFUXpdrZK71UizPv/8M2Nsmoyfc4miYB3nljTo/tNBoxNNiLIFgg7uNA
mD8XU09b6PgVHI8x22JqbXRDrqvBHnGla244fQ0ycemtMOFepg7ecyvlqrzIlsI5t7o/Pk0SadY3
MSYdC+jkx4dULiSkrEY92Af1GjbUVZBiKWMNqOidM0VVOcU/TBJ326lzKziv5jmYAkGgjNCt2Ndr
YxPch4/2TXplIPTnyM/hVeKITXrV3ygbWLjr6sn7Ze/tu+v8OtspNxRqNQT9XxHScG+CM0//OJ2a
FhSP4N33mi2oqNDSAPp0sFe7y0GOANMaKwkte0Cea5jOtIjgTfh/5EvJoLirkztR1pxybF2fBfja
KBWK2wT9vi7SVy0aNrqLSODpnf3h3b6NQTuVjJc981aMfHfdyQiliFSN+71RACKx0JlBe6FFwDP6
dXqgj4f1bKTp1b8bKUR520UHpN+rzrjMLvRtuHzB5GRR3ZyroH54WYxkEi3QnMFHmFri8UjegAMC
xgH9PtQKOI3dukMdTR6+t+OXANxtPAWy5h/pjf9+VyY1NfYJtWhcXI/HpOSkum2a93sbZRVoFfgF
WPiUIKHyUMXyQi/OXOsfToO3Of4z3jxwkGrVbmXG84F5C7w6WloHnvxq1GhCvjEnzgz44YibBqSe
hKM24Ra/HE9QKC0cBgOdJxlhgl3H2oWuADL49Cr58OpI0sFsCBI5WdMMe5ZGenHWxJ1eFdcm+pgQ
cpYFSCpbUgncE3RHvYWV+eh9nav9fHiab8MS+RHzKTgYz9bmCI4XPcqiuJbs4A5U47p2OcfNalUo
2Tc7jpCnUf58phpodQoF+MFRbZoNWZgw/NxppgWyuRlKnjQ31hWOGSOienTU7xo9vajs3enn+2G7
UwKmsE6BZkIuMPjxW0wCxIa63BiukaVbDkhxuuUGMs4izNOX0yPN2m0UH7G4nEA4hJ+0ZT/ciVYW
l5qvjupe20s32kV3HV1Aq1UeXS4rZBM3+SpdIU3QiIWq/2E0+nvoaVCZrJvM+3iWfaYOCjQEdT+i
3cy1udRD2xkCDdggyEJGPD3VefD7NhyXv4DwMpVaZ4vWhnGi9p6kkrgLxOVuaUBu4m64xKAlUgqy
pP/kV/9FxjAfbPYGjcCyzCB/G+zSkr7J7v2ffr5GeDf9wyanmDObjGLmuGcJA3+E7s1DAGHuAf2h
M6t/Og7fBzPAO7UpYJ+aH9Qordkb0uRSxvU4wxCwsNt1WlTf4PTEW8Tg1fUfz4dRCMBJHjlX3uwE
3l07maaJBGw5rPoqDPaU/SyUndTuzBKY7ytOfSyk0TIgDyBQmkNHPHnSJUWT4caXVMAxvqU+jm0O
yc3v7U0h4m+nJzU/rxjOJFEFzsHqBloxi8g0aN3+GNvlTdjbS9n3b7oEotkgo62jPHT55IR0Zjt/
MkHS1LfXNTXP53b1MFXGIiza6kZFowqObLfT8RiCuYqqX2ueWYMfVgfTI87EJJvSGeCY2RqvYCx4
vVtWN2iIwjXpBsTazIvE1s+0iuZ3Go+RiEdFancqkXN1H58TbpSnKLxU1U2DkG3QXOLotTn9os6N
MNtNQx2FEeqd1U1hWvhD3lhpdGblffKsMP5gO7HqsE5XZjspz1pTaWEn3pgEb5K4UKqdFOTL09OY
4cM4zKcn9c8oc7/iRMZ+0I4YRXvKb0zUaL6guoa9pH0XvISRE//CsD4Lz0xtejhHh8Rs0KnV9m7r
mn08ZEnGoMGko+dI8go0Ico3cPRPT++T7fQGZdRAEZhAZ+frzcbBAEoDUrU9ngt9dqu5EnJFaBx0
KYQ6WCZO1/48Peb0XuaTM+mPclwTdQCAOp6c78mxW9ljeYMUjlI45rUabisVTApqI4uqOXMKfkjg
pxdoCQ3nbFhbNk2Q4+EwjoQkpeslLxDO660HY2OtXo6X6Htsxk20Uy/si/EbPl84a//Kvpye62e7
4P3g6vHglNu7cmwZXCQKZIjbyCzPLNDP3qClTm1XxebO/1B/crOubRNG4D5Zos+0ihIN1iZ2faE2
XqOC8y1LgzOH8CebgkYDPjggteklf8idKOhZSqtK3U0vy8t4bG+p/1/B6IQ/qaHT1VE6RC8j+gbB
amWggNJ1WASku9PP9uP+1wGJU5UxCF/JPGbrSCrTdjChot7IcrowS3dZ9zvd/nl6kM+myo1DX3QC
RmofutpFCcGQRz/cyAp8ePjoCPs4yov13F8jW/ijPZRPiLaeHvTjlcPM3o05WzUVOJDU7TxmlsK8
Sdd4ptG+ofChn2nQzDpp0+mm0yanvEKkOnUtZ8+wQJdftXJ5vIH0U7eAepzEWio/zW8I8sEyrq7U
p9FcnZ7d9JnH+/94zOm9vjvcXN1WvAgR1htflZcQLnIs9U6P8Jbnnhpidr2pctD6sYb2kkqpSL0s
9r0jrdoF+eKltJOWwa53gg00dxQMg125SV5Rj3q00uXpr3FuorMrsKpyjyShH29sP7jAa8Q08jOp
6VuA/WGiU4kErDQR6xzjNmKF16h9Nd4MFwIrn0128JE53CHMQR+/2+CE+HAtr6Q78eIic3sn3YXX
5SF6hIK4Mhz3sjkTVnwodbytpwlMTQfetMBuH7/bkSqsWeiJuIkOVB0ozeUrOXaaB1Qpza/nUrpP
9yYouP+MNnvNUZ4otSmm0V7bn7q6Q/IcsaIqgzTHHeagUzhss2DtnklE5M9Onvfjzl6s6ltao3aM
m7wG9/raX2vLaGfcmpf+Q3DlXyLVLb6cs9X7eM6za2ygW8DuKYjNC7uCqvmAzYa4Ea+aeRW122QX
qw9c1uq5M+Fj8EHWwNHOY8X23Zo3bRtUZbi1jOGmf67XwXfzcXyheXmPhUJwiZIw2pUJDr0QFhfW
c7P98y1DPwgIHH0NTZ0DtVAvt+0A0ZGbUTEcBFgVfGlOj/BJPDBN758hZi/P1OLcFPiF3ogL/BSW
/Xp4za/SKzSHLtJduNM20RYmq3qdhjsU25ozw392JrwffRZwDZ2fKEnpjzfxCJQ/RzO3aBD1PT3H
TweZSDkEx1Q99NkULUwk5bRs8KfS2A5gMqriy+kRPtsBE2Xg3yPMpiElbSHlMedOVR7GILqMB3Nb
JOLMavjkHqRSBMyV6IYinDYLg4OgGethOsYb+9oe1k33pUxX8jnA0Cfr3WCxcw2SDgE6nd22o1WE
WTi447WHyMPgrZvwKfXru2G8siVtdfq5fYx9p2gJ4Aq9QgMhq9mJZY3hIId2ql8rIWbIrf/U2zsR
XNquS4NysrFGSBdFmtODfnJOAgaE+UYQQ6uS5u7xqVwM/4+981iOG8vW9at0nMkdoQLeDO4EQGYy
aTJJik6cIEgZeO/x9PcD1V0ikTyZoe7ROXGjq1XVpRY3tt9rrd8gFBmVbbsrW+msmKYtcuBrzxR+
tsJ2NBqkkfRVkmXrrnrtZOjHpkyk062Pf8XhZFJCQ7AVFL+oE7svrgY9UNDBivHqCT0qKPKILZki
lg4k3LvaFE6VLQ5fNgDLqaZTSlCUuRy2WDtFgOdlP8j+3iMUtYdGXeWCv22SbGsm3iYgXwUS8Rn7
hK3p33ZVuyqQkTje44NNQuUEaKA+Jyuo7Zvyx2H3EOqfcl+1dmFpsgdV1MIErfTXauyHJ4BenzZl
KYDdedIRDi9mWMnKAY1lxdp5GgqNSRLBmKo9c6aZnwI8HSxhIm0ySgbsJPITFP8+9iqBgh7iBDXu
e+QlRSpBQ/AjHO4nJGLEtHMqaR80J0oMnzY5x/lM51whW5xnaqnIkMykER39xiY7fDbgPRaqyjUZ
FLTem+1YT5upPwXmmwftw+NqzvpjZirNmS2DFPnHnuZIziWD1Vf7Ti5lHBe67sJKPGTiAqTuUHnf
oZgkIcg/5ie2yieLl5ZJO0hsWRWy3eKYoOJVzlCompbjTR4aZ1qmkQUgLPe14JXCzsqPxHXnuyy8
TeeZeJF1p0h4n/SeMeX6gHJIZCku57muhjEw0CuLJ0FEoj9VsdyooeJTT66/6yJOFBVmGdedVJ3K
Ssjz5lyMPLkBti/HFqHdG67sXYigdQHyfUlb7SsNSVnb0oVkkxuxtdeMPLuSWnm8MKwAN7MK0nnR
QnPsIdS69IOkhWENSI8Hj6OA09lUjQqAT2wHFEmfsGNC6BEt1GGLlNxgG0Vabo5v+oO7FxAgl5UI
LofcBhfwx0XjTRmqmYlX7cPeAnmXYpIzCLp1YkcsUIfscpohcUfYS5GBVhazg9rsBCeeDFEUWTyT
GqlY6Vr7FKOLfNGZPYq303TjA0J1+gg7F5xLyj+s0b59AaBD4C9UcQ6usinMvCD1RLx5uqLFjCnJ
1kNvJieG83DrkxCdNwHs4jlRueynBWTB9JQa/1BdXYnmlL70XoZN5Tj2X+Ikbh0jaMMzs0v6HeyP
5Pb4bH62CdiHgBhn6gtFgY+zWal92bSpXu/7SFU3elYqLu4ryqagGCcVOJPpHRodgiqMzvGG5x+8
2AEc5wjAyzTNbC+WkSl4Q+DFvb6LGyo4raWUG7nuka9h3TtCJCpnVWx9+8M2wdNCvbUgS2lUkJdj
jS8QFhSGr7DrXgXhClk/By0zV0oeer//07tx0daif0OfpUJbeEh/h6kTm+oFkjQXOeyEf6dLc6VR
4s4CBf1x/vLJN6U2VuW9qtn6D9xG0biSrtrH460c3L5vnfndymKV6FbXNGLEq6krB7TPDHRDzwN/
OhFcH6xFWoGjq4MPwUTqwOma2Cj2xCmW99go6tPZqJwPgEQb1Imvm+HE8jt4rJG0RGGBkFPimcrt
93HckGRJxMQY6NFTqjtashoesJs6PmoHW3tuAxA3BVkQjEAiP7Yhxb1VNwzcPlAB1Xp1fI+LsW2C
KUGnzvEkFELqUd6i6egeb/jwev3Y8hJeQnKoRcC9FImPMNFo8/CMdxKq69+qNLzNRWNTTxCSdGHV
TM9WK7pjpJwf/4SD7T1/ARxakDUQkg5eNNzuZuwPhbS3jGRtCP4qsB7H2fwsvWkwbT7e2OH7f25t
PqWBCvL+X8aDFY9TA9C5tE8Gye0NfVNEmLwFsts30YM6PHmJ/BTkX7S+cGdjvKmttiNs5eNf8dmS
4gGHvg1lJ8STFlsxS6U8jgIZ0yDkqur6WUmR4aq/i7VwYu1+tq7AafCC4sDSCFY+rqtplg6vqkra
K1+ibt1Wz2V4kX9PvNtS3QPx+fNeAZWViGe4hSlNfmwsFKWxjmNJ2We4mhuTeNEPqDBV6RNaySf2
yyenDBiN300t9uSAIGhoDbJCrUa+9XV53TbDxYAN+fEefbY056AFkDIvGcbwY49KlJ7VSJpNGSI1
xozbevK6NrQbtcUFoz8r0T46MYaHKRliU155kPMgfXL1zCffu+dekWYtkpNlsxfD1HxKRnw+uiqd
zt+cvPw0rbYchz/QtEWTPFbzVY/USBd0KPChPOSJXFVemOJAE5ZXYzIFV0Vcf8ulJNwgXdU9Hh+e
w+SfOQdZcBahbM/Qx8WMo1AlSx7+29ySHTY2Zva1tJpilSOp6vgVRzIGbrzBZBQxA7ERV4lRdKux
xOjA77LAaYNesTEpFew8seT18Y87nDtoKERns/YLrwZ9gZuruB76Ar3ofY0i50rGWSqqAtXttGFa
KbpwYXpRsTre5BsA9sNLhaqhRi1v5u0CaV/uaytAOCyc8a69NxrPvtkG3/u4wQoS4iwmJIhHPg8p
ek/ONKXp17wNFd1uIiEmLUz95gvysOHOhKaLGxVo0soeAy+6n0WCn4tSROMOTSBwwdgThs9KKE2F
3bNILEQDZfkmChoRaGSA30sfNdqNWsioVlY+7ne2hVw38udW7N2ZaizwgwdI5g6crXqXCQXpTEkK
469kz/FOjbHTfMacpr+JpREP56Zo+9exRrbU6dIovUMoADuMMtG7B8Aj6Pj2bdWhsJ36+6GnnHFi
R8xr6P2YAtgAUMEFLM2JdM1cvI7EAmFQ9mi55+hGk2Q1yj4e540j9Zvjs7c8U5YNLTZ7L4h9rSAQ
tG9N5MaxzTSTPSYpJ7ozf+6x7iy2DIxjkM4ZrWgiGFp8qfP6FHV6OWLkJMjdccfpwP55Li/SPaop
SA1y990+SSOo9ukWicvItrBWdlL8i09cMcsOUWoF6cguw13KAiG7GLYoA8JWoISxDwMyO6NY4ORo
gvc/PjkHFxnpVRIsxFczr1bSFsPW6frQSUIISCPo8PTpMQFvjNum7Ne5odhjN1GONDNnDOM/XBXE
WTQMjxeiuAXqUfl4Hpu9PjR5mRJcqrqdV5ltlCGObie6Nw/S+1Xx1grVedIbDCfX58dWiOcAsUGE
2qO/7crt3pQwTQXBc3wQD6eKvrxrZTlVOKqPkj5byEZJtkot75HaQ78+3siCfsd9MI/YHCLSEiHU
MofcalMvIlZPnNh4bhIZ+zKf7Kb5QR3XiacCYUn1rLB6zq4Jv1YR3xIFq9R46s8QPnaPf8zhsuHt
Q/WY8hvfRbno47iOaYIpqeoFaCMmSILq53FeuFMMREpuHIxv1mVzU8unBC8Orh7IL7BA4V7CBpBp
+WOr6mipI6Wj8Bo5RQ27huEcBVcfa57H4707nE+uNpIfMyp8TvAu5hMvOqQZMyG8TlAoXuOcR2kc
+eATY3iQXyHCIvyZVS/I4c4Ax4/d8fXECBNf5iZVcLBUY1kC5dOP607CVK034BSXpkp6p36pRyKW
MC9OAeuWHeUL3gofvPhEMmDqoqNZH5ZtlknNvgN67eRj2sNiTPMTj8pTrSzOGEnA5bjLxWY/WP5e
SwH44+B1qub2WSOaipAOY0rOeKlUMvRpkgzkcPeKr3NtIo1X3AuTJJ7YhfO3vj9Q5hHjsoSOK4o8
KJdLENU3E1WOt01oYP6EV6ObourqopEWrsu6LFd/thS5PGcBC548s4gFVZ2Pa0Qp1AizManc+3jf
dc3PUrs/3sA8xR869NYAaGUWAufxcifzNtdzsdPKfWL4GCXzjqFEFDz8Z40sVvpQZawAiUbCrHei
8rGfvpRG9YcX5q+h+t2TxemQxVrliyEvACl/7oFRhoipHO/G8tRbtrC4s9Iy0IshUMo9LnPDFosk
lY2KVXWLtsmqP1XMOjUz84p/F7Hk3mAmgKzKfarcSXFh5/0FCYwTg7Y8Upddmj/iXSNSoYyYcNFI
8Y3+TNtSRdeLCP1EMwe7c7HKFkcAFOy2gZJU7sfuFWEtOzwVIpwarLmf7/qhhPBXhUEt9ya5fCG9
NrQ7yfx5fPpPtbHYizgjpthq0IY/ggc28bZ70NoTGe9TbcxL8F0/wlyfkDBmiUXoZLcIqFTJY3Ky
HH1iOpaA036qo7qw6AkkcAfZJbtUwxMzfnBQfpzxJfUpqelEUcrl3kC6uDRwGgVHLWMoVrwen5VP
VzC3p4wVCfzQJdRTbHBO1Cq2PaHFyqRWo/XPxqisDPzetRMlkU9n511b8++/mx0zhH6Z5XMoU1lO
a1xKHQolgXu8Q6caWeyVShDDpJfnc6wr8AU+E03Bkf6d8A9uwO9hW2wYDLKsqn5rBaO5QivxN5Jt
mnba7M+XNABKyhskIimWK4v+6Jj9WLUgcvjrhaMWLTaOsZ0NJ1r55GwmmQSaiIAWccklE6Fs68gr
qrrcKxYVY4JrGycmGUEbhaoqtjknroJPJonmeJGDiSMpcVCCK3Hzg5bM8i6/TqSuYnxC4MEeXwkH
SVVO5w+tLNfboCUIrdFKmSITb+e74jq+iWZ1CBsnNqTlroIbNFKPt/pp1xAbmV9SVDSWbOS4QfNQ
Dlrmy0pcz+t/6G3nqkl2Ij39aTPv8g+L69owyZBTieDhEb0MYL0SAfeT78e78skh9CHHoXzcr7Iq
xQ1+T5ymXrIW1ZtKuq+bcDOlyYnl8PlMvevNYjthetV3Tc1xh1+XI1POwxxhuKp6+SlPfBd7O6p4
7YaC9K1mFE5iReedoWw6+ZRC1qkeL+4oI49Jq/bzCRU1bmnKrtLAXhfljVlkJ9bJQUD6tjrf9Xlx
V0lmnEtQVMo9plYa7qGe3dzVt8ZZfO8ljoIl9Ghjl52vvfTEaH9yfb2f1qU2T4xvUdzPDSO57jYJ
XgnjzfGFcxibfcyOLQXs8JAjZTJnxxA7sJ7ayZZeY2whGjhnruWvU+1El07Mm7XYDb6E3QdK+xxf
g+bG4xWCxMBLs3WDH+zxrp3Yd0voZahhwmOEtBTi1KeGGK13a+Ty/7NG5hl8d1GmaetX9dsMZcOZ
1l4oQY0jwvp4I5/c/B+WweJ09IRaVnOFOcKWdiN1mHvhUSC3PRaVu0ryN8db+/SC+b3alzloqahC
QZvHDT0xvGo8MMCbYsJrSr03GvY8TOFWOxXTnFoWi2Olm/7VKDh2jpV90N+bw+NUnyBbzKfCIghk
JKmZQeyeGdbzZ7ybLszss6xteJ43Wb6ONZxCjNJGTdhGX21Nnm7XTo/HR/PzFhGfJo7mv8v1nlOn
w5Zw4v4sLBdnyssiG7ECnUAbmbexZTllcwpsdAAc/3Ve/W5zcRs0fmhhAUIsnamC0ytPQ2W4ptI5
Ux+u8xzhBXkr4VdSnysnSawH8wjbE2QiWs1UnkgtLbZ3kBt6UssCfu3FVyUp3QZWbq7lLtj61R8O
7KKlRSctKzIxufL1XSVee6W4VdCpn/ANVZvwvikMl/LCiW34llr5sHoWTS42O57JvY5Pob5TN658
Xj/gD0vNbEBFBYdKB1T+mb/Cmc1uHrTzUb81oQ1dhO6pesZBhQ8ZbnWWL4JCI805oEVOshSyKekm
PiN8qF/6n5Vbbevb6ot/Y9wWK3y+tu2X/JrGKaG5J8vfn07wu8YXGY5x6CdPl2lcv0IE2EI/BCdM
vLJqp7uoXTxkNsk97nrDj1PyIYereu72jL0FWMOTcwnLjJUUj2asaHZD5XadbQXu2LiVsAqbldfY
mottz4kldnDuLlpc3PtiMo5KnNNiOVo3cnYnTeFq8Du38h5w0vnT6+pjY8tyo2hlQYltF+sZFphZ
rUyjdAdLPHG4H1yKi1YW05egIelVMV3K67UfVdwgeGpI3/6Nrfl7ppZYzx5kspLq8wLFRlxuckIt
C5OkYVWliPWUuFNDWDze5KfLEsQ5CwPRF2qnHw92s5wq6mKetsPEC/OtwdFiV0jOg1Mkr8/H73c7
iyMgTBK5w/ZI24U+tCdlV4gbuTwRMJzqy/wN7y6pPsfLu84tztAcwTyMlw3BNiFYZdqJA+3wYfu2
Gn73Zv6Sdy1NnqjkNfWyXYxN1Y31rfmCW2R4KW+T1/Zb/4R4hpnaeLsdn6tTY7i463ttGMSKOvgu
q1dB1dvx1DmycP+fNbKID5RS8qNC4yJSBWtlhuE6wgsoklfHW/lvDqXfI7g4IgQMggNLZt3V2apT
90LhWC/mdyIf/VEQ3TZc68WJHXx8daBs/XHO8hoEN6GAtivzjWJdJMYddqlJfApHcqqZxUExjYUa
JD6TpPk4Kxo+KOCnDGl5fNyOD+HBc/PDGjyodYnQsCJlZKKK0A2x18SuD2L4Bs0S5CPxjT/e2qlu
Lc6JRhTEPDYZvUb95unqeVG+Ev07fXXSYGb+SYvHApZLwG1nCWvU8xYnRapmuMjXg7Yb4O9FnZPe
DmiU2eF3q3N1+wuu2C/Huzb/wIMGZ/4+fBAK3Uu6lzoCI6+oDe8sZTUWAonbf2PjAp+Y64TcwEgu
Lha7BVZcEbCO2olB6ZGxS+r1iF2gY8Taqav3kzPifVPLN46Q6p0aQDLapXrkZOUqkitHCX8eH7FT
jSzWuGkmmAODYdmJGMPFdYWvCAa+xqkVfqqZxZtYjsA1KR19MYzeUSk8iOFL3p0iyBxmZoDNAaOa
0Uoz0XCZztKtKc2aUtR20pd05z3gMIiyhvSquhjdQb6rSltubKRy/p0x/N3q4pzNp1HM8UxAe3mG
Jt012pN+Sobvs3f3h54t1t1MgJqMfNJ2INUukbpVV9kXYxe41Zdkbbq12/2MXrSN4qRr+VXES/lr
/pqf/UfdXKJcsWIkGVuO2m6UWuJTyyU0TfL74418voP/HsultUgulV6cefSzFx7G4GVqvv7Zz8cI
AiQi4FWwFeBg9Hmhvrvu4xI95dAv2+s6mhIXsuAPYRBP8QwP+Cbz4TDjDtGCA4Z4AEUxAQxKSS11
1zHe04OLh6bwbJpV9xSPU/tVlTPM3FW9rR6jJCUdis9lSODgpZ0bt/7wEPYS0HKs7vtnSS80fDKT
FhOeAjbro1KEZeQMJKtHO0VgK8Nvtm4E2PZl8+34WC3f/nMvQPrKBtsJ4MdSzMNqlaLx1aS5DuRk
uuuy2dq5KlMymUbgZFK6nWU8T+ylZa7grU2EQ7gvcHQCYvxxfhRcnPLSUpprzvLuh9RHvQMCFreN
HtFJrVCmr9i13g+Ktv3jvs7S0ihdgo8Ab7K4qiILiW+S//01gkA3fRBm6yCNADe31BSQMAs2cmr8
+PMmGVlWIeqMRHSLo3dMwFT2k9Zfeyaqo4HX/cB71MXd4q5RpiuvTbo/vPgZ23kq/25wcQhHGkK8
pWL019RPglWfCHdWqve2PELHqmvvD8MRWqNTaJzqs/ERgkcfZ1IyCz3yxaG/trxAduKxim51r3/I
8Uj5Xld4Fh4fzeWrZm4OjSMQ2rQHimJxCHPByDrG0P21hmOFo4xt4/oIwTlpHnuukJfmiTfowbMX
Gh1QOpCqoNoo3CzhZr6m1UUgmMp1YvwMFf9WQ8MTT/OzWOTt5snuoJkXcp9eRWVxqUanEvIH+wQU
HYUvVETAqKD9vDjHrMrE3hem3bUyRs94nfnbUfQbp0c33iqU0kYt2LCR6z7V63mNvH9h0esP7c7T
8O787D29T8ZBodeR9DiM6jrQlItekOGkIpueN3YNHLeqvW3US8BgBwUyTnbijFjeEdqsmwILHUTa
rKG6xMlUiSkK4WTo11osmm6uaJnd46N9Yrd82gqLhpSlyvP1jfTxrqcSs1vNNLXrRPDKTZYqCY88
OBzHl+2BuN8srEttETYoutuauFSJM8xcafNWCG+GQW/v5dQ0IwzvPXFv4TCc22Wa6S9ZVENuSMI8
GOwkaUzJKYyswBK3GG7EKhw20dhs/TqP15MvludTJES/roL/r8r+X1TF383YbHH7TxfZ2Rn3//7X
Lv9H+pL9n/ofyUv2/b0K+9uf+yXDrmh/zbhqLi2kZsj6znP8S4ZdUf9CCgpVSqTlkBRD7+1vGXZF
+ouDGFMPnE5ZzW/Os/+UYee3QOeCOGOnzfkcnrF/YC77C6D5e8+iJ47AB+jbmYQhGiKA/o97NulA
zstaPDg83LZReFlWys4veCAW8mRzt68zL7wGRn/feuY5ZuDnxtReFZGdqPGFpBSUN0Xxq1FIhiPo
ZHmV4QeuUmvcjy9Vh7sNDVrTW0vhS93Iz4InjY4a5j7St2ruRF3zggS3U8K9irPEnur6MtO0yPZR
tZbV8kVWN7J8Fn2xon0dbyoIQ6o9FogJoPPk5OdW4Vb1RjPPS/MaF4bGNowr6qhBcDkEdrtBWCNV
nN4n++nM9X80aZo18Hu7NlZjhAYBAbQ9FCtRdYv22opvwtYN81uPnHSxLnNH83BFt83YsKFDUkiy
1pa6Tb4kXyI3cpO95/8s7xXxtryiTJL6Dr8qsWYn02WyTtbao4DyJwpHz+a4Kb4Aa05j+06QHDF3
8ASrwx+BdJt9qUz7rkx2ufAgx+RoEXr1fcfHNgIGg53IxVUZbcTK3GDrUAvDxvNDpwh7dJAnd5sM
l5VVnuntTY5hd4u2h3HRS5jAJ04d5ba0QbC6kZ0BGsjT+E14Fp7Hb+Lb33HS4e/zr8FL8/PXr7hH
fMOj+tu//vMrZtA26rfup/pN2+gIawlyb+vjrqvX3rhGcDG+lI3IVkFxIIdmK61iK+dJkT4nu6he
i71ly/nXUrYnw8V5Q35KXlTF6drEju96N7gdxC1l1EDe2JKTbwOo7qnb+xtYGb23j1NH0vCPcdGG
0vN9RaVt2uuKo8g3/CxD2vAraIs035vVmaHgWz7auo13gD6nAQNhBVXp6+CYnWXzhlZGZzov+dP8
Pf4yOEMFy9W2njtH3dvViv+f+ZITNY228bxJq7Oo+Cabe63AFm5cKeLGh/lrOPqwVhJ3vKafgeeU
uFE2rnqX97Z6N14Hr564turrNLwwsvNBPssukNErzoJWxU8etavk1he++fU+1ef8Ybv2N/zxPHgY
httBeUaF9loX15HwxFL11dLlagPs07hy3zlixBdC/B8E3/W5ulNDwC5+i6fY7F2uXlSY0ijDddCe
Kd1GnBzTcEthBX+Y0tLasBskqQLREczYxoIeeWtMCq6Ky6Szh7V6njeX5s2zNlXIjblq4Fj7qjkP
gpWfs7+dUb6rheu6a510Io6o3Ei8jjq7/xnchbsrd+2aybn5c10OuN/t+pcrwdZCqh6x5WQqJJx1
GNwUBKCqU+/EFULD9bSylEtwucmdsMeJlZ8ojyt86+txNciB3XjniXwZpz+98NFE+SAeV6pwSVqg
eRkEb1UrqcMjZCNrha0KWKDIqVtIwNbCzKlCEbc14cwKLpIGR5TwFX6QO9TnVXQZN5eZ39pFfGlV
he0J4vxtVrMqrsUXH60h35Yf8Bgtb9PyJwRh2x8Jq4aVIdv57aQ3TlC0rjjZOFoi8iGr51EtnmXf
w/wCzJTqNB1G93CsmllmZf7f5vf92k/4NGYUI5ctFQt4WKIjGc+xNzqB8cPqhccmWifaWVJsR+Ui
tVYGlg6mfxdIj3iB09NNJq7j7CETH8RkVXQX4858kaPQroPaNma1InwJLxQ0sEVz1fJUz9Ztci2O
d5EMuAq9hsv2ynjsOQ8lO79JbyzR5q9RBds1/0O2b6/qq7d/zb/79TsixyvKvZk9zQdaS13i7S8N
wsmP/CocnLrfcjBOFxP80YJzKh54zqaSazbuYJvXpbrToHGPryx7JXSF4RU3Pzurd9qYsJLI+K58
1Q1b9lRJFRARMUEx7ER8laj3+sKtUQmO7299knPqTATJtjXeNxgB2D1+GuZ47snroNhW2n26Qpai
NwFI8JAFdsVhrT/VIudqYOvFLaOaSU7WsjB6W4NPnr2atkfLrpXaEwh3s807u7I2eW0nrT1gyVk8
Jb2+TtxsHXdGYXcIQbzol9Fr2ztlXJOWugryne4/5FyPHgDp7MyMXAP6cLCedgXhturAQRjkp6xS
3WZKHb8THG8YVqHJ3hG5SORpNcbydYNEKSldWyhfKqrM2bnGpg2bR1UbVoVqraxGW8vGtIpyb43F
+U9fS5wCgTFZTe2ozW2Upd1Yvvek+JWL/Ss4VAvxKmgDIDjBdLgIL1+nTbXCfdgR1dFGmoEMlGvi
LOtbim22ktOq0raepfWT4iLRRRJgpqsIiZvm1arvf/b+pVk/xkK/odwY26EYrCPrWlDadBVIKn5A
PgfFGN6EWqauBLh/QzhZToWAkS3V3YVs7dPhi0T9RzINYDIoKWSly+sjs+XCT9H4nNZCvGmF4VmT
uh0iEpfA2/bInzykif5dztRLX90H2a/07x+9Uv+nuQJJMMwwXiH4/1u7+uARetdmr//Y1vMTtH7/
Bv39Z389RDXtLwVMB+RVlF6gEZhEjb8eovzOW5lcJAwG8kPA+vdDVNb/Ql1zFjTF0hJI5awR/M+H
6PxbJFENRJ74Qtje+p88RD+GrDPFBv0VBVIn+kWIQbzBsN4HVHIKR15rVdcQGydu1dru8+ApUuLX
tA2qDWZawzo5pe6/oNf+ahUsBhUWoixIVYuEEv8i1McowDmlaJBbhoDHCzY5Rx87Pe/UcDdWOeeX
rmyiNLlGDcdw6pQLPq6C+yizOE1E9ryYRer6bQb/aK3+L/W5YuL/+7W8+YEj2cLQij/wawGr+l+o
QZFxRA+KmBsX638tYBXXKgCqiPxC40NAwvq9gFXlL0g6GjRl2OyYlc6WQv9cwCqOVrOJHchd5v/P
I6k5UvoQSUFhnylBJOyQxYIy+zGSSktSLp3SVqvJbMp4k4wRsma9UegPMMPVZh20CNjw+O8Ufa2r
1XAvd4n5whcPW8/MI9nuMKEL7JgXo2DL+iS356JoRMlFHSvWk4ZFSQLLL7VixwytWNtkftyj0jzB
DB1koy4JHeSCOMOvzecm0ZXWri1x1NZsLO8qw7+psau+CYjqjFzIYaoahQI9qh8um0ZSPBvxEtnx
DamL933nRWdhJ1qXjZ6MO18u8xdVi8qfeZH1biQE4ss0jQqiTKEZf82tjOcNllA9d3YSIFUVxsPX
BsHyeytL+3AT4FCX24ipc/vqox+GtterBls8SSdoJj7ENj0upe8Bug28T6YwfZQbphqtdV/Bv4/r
FMSMBO/bNYM6DWypqeInLdCniyyMdX0ryFK5CaWEp1lllk7bW9W5HKhpvEnrTNhVidZzceZR9D2I
YoFIQVXH80ovePaI0Fz1VdCPdeIwqhImInDME0etkOByUXeskSPwMgWjPQE5m1WUKIq38rK2wGUx
U4qrvAj9jvR7Kz+rNaxgO9eT6gb9AV8AQibmT1EzYQ4pxmqi2aXcmPsqhh7vUDwOJgfiK8HIoKai
vBIEtXpUcs16TYYuFu1SiX1C47SXXjr8RCsHqrFJUBr0zXkXVKZ+BrmzJ+wsohSrBzlrWjsp1dK0
jbSdrvUa7TZy4zzVeKuoQL98I87UtdBn8lk35L3s6mKfmE4uTeZ9CgcwRbwqopRtqeip22YjjaFL
lTYUNu1gEXOoqmCU52VdjDSkiWTeywzqrlPkVt06ndcW8llTJuV6UK18sEmemR1iIwGaeFVYmbya
okr+YvYQi7OhCbYZDWNHOgSmHcoZwZmusMZ8Pxxrx6hrUvkxgtaEXtHInFuAqc+nIItaJxIN9SXx
R1gKHizRi9JsvWo16iYwY9n06gTLLM1IV1paKKGDJaF5ZUy5Hjtqb5gjzxBPwjksEXTTjo16ms6i
cuRRp4aVpp3lZqX7zpgpmUmgHQfhalSl4TlrButrIchCSTBiYlZi1mqNrq01dvwzRhRrcays12pq
+EnoH1rEjkV1NSmZpDmhFIlnTdol8aqPcratokPlR2ssMIKVJQzjz3iQwq9GO0F+NrqmwZwxqrRx
G+hWqDmWyAlBpqWsfkpotSlOhNd47EpAeGfbUZneJIqQJ/jnetqjkeZzlhurFfxgIfcwmKpaPdRZ
mPwk3yM8p3VTKnZfFd6Ppij0HJu0ut9pnTyR2ChQcXbaOk8lB2vZMiWWq3gje6EUPJqxJVNz4fUu
OQYxpe9git62ThxKs9R5EgFxryeYik4imROqh1IGNTmeF4+TaVFtnGdqQ0ZAbQIiTSXuBgpXoBTj
jWYJ07U5jH3olFqQpq5oNhCf2KNtZRumkHluFtSGuNVrs482TVhFnlMk1HtnGzi5X8/Gab2rY+Sp
nI1WTESHzyjHoeKrVbKqpop4NFSLtHCmoheqdTBFRrf2yiGx1mIXq0+5hmEaiYAhfDCb3Pqee2L7
lDWhKri9iKHRZlahk9d52zR31jDqoRMlXayftUUjZytqCrW09oTI6NfZKPkFJ4+oRN/4nKHdhnoa
DmtRr9XnwVIBJtPx9jYwYj9YpYXQ9WdV3k7KxgfZ1NyqVcAKEYRR06/boQ3bLcMovGSwT+J139co
51hxUn4Xw75xaN4Du6Onblng4lAmw8ygbzGbAWtKzslMmzPZHwEieiI+UFPItMLYYvo0a1b4izxb
19JNOOTq5YTeXdTLKolljHKYejPMLsx8vEYqbWX5I2G2BH8rbXexr7g62zgtur1ait9q2ha1uAPq
KJ3HVbtR2iCcOSN2oPMBXdy7ipld6LiJWhE2xYqFmmtRmqsQY/K60p4Qb/o+1tmXIUbmpCd8leQX
yb/uyF2k8ZjY4Xim1MG2bqJt4VursSOOEzMyJMl+wPQORuZT1ZmCC3a5PDOqnlezB1EGGZszRU9a
EMW3XSpwtJWk6DzzKgsU2UlKbSWWHDDtNzMlg9DhE9hbtJaI/iYCeZX2JD0tJXrURiVYNwm1sAim
geylawHHlj5WVMjuiVsr43k4FfG5WivCuZm2d2jSp7am1m6R9/lZH5/JecpOHatt7I++HWTmWeWn
68TsbmsSr51unVtSwdmDZKA6vE4dz+CsN8Ytf/7Rq/zHOuJN7GXqlyQOzzsjuDBjBWXmsSP8n2A6
ieOmKwnHBZEfW/jqTZAM3ygDIUPQBbXl9MRa+MlVNQkFH7l1NmrVrASViLpT2aLTRVSI54TN5BBJ
U6b/j70v25EcZ7N7lcbcq6B9ATwDjJaIyIjc16q6IbIys7SRFMVFlGj4gfwcfjGf6O6/l/K4PQ34
YgwP0BddyMzIyJBEfjwrD0qRIMOos7hrsOL4I79oiUL/bZ7PnyWCBNgwfkxp0aB35WCG8OBv+bNQ
2VqmCCWsNpaPz86PKz8VNyrsYVtC46zL2RXWoqhMV9Y33TpMTeeQGdzx4DmbNC91cB5kqH7rp/Ae
fDLqhfEwVsYB2/EoYNn5cQmHz1hOEa5SdBceqrUXe/Z56QlrQA/0CQqSLNph9IG1eDrNM31FOMvL
SnT+JqcgeMxCdPnFoSkhgC9K1gUAhmHRUdY39YDAO5NM6x1CIdFjiQeomQzM3Xgaw/jEjHzLY2+o
pmwJrmwQbKVePyOcg+OuTj/w6+ohH6+7XvKsRkRPUbOEYERjwdUQIOa5A1eUY9yoQ+G9Oy+pubCN
o44cQyHFg4pB26cQTS+rd/TG23hACgeP7oezy4sWgDunEPmfGFniL0iEcZdubOtxtshRmU058u0u
jO2ODV0d8FCWPMc1HHh8y7jYS3kt26W9QJTVNUfOtfD0BVIUC3zy/TfXd1eOaTCT2DbW9tpLkwu9
pbcZYDQMGH21Cr8GyfUQJhDnd9YirwwpYnFmmk44kAEC4TvbmHelP+uwjicSlnpkB238MvTGq022
p3FMb8OA3fMMhgmI3RGWtG/94jbEPpMA8x2DQFWGjIcCsKVfzPt2q5F3Ukb0azeGO0+qJwwZn3uO
KaJ74yK/jOldv117RuJ2nh4MIupSgsufLK8YAr2qRzp7RPtD1DqQ2u0zpX2VBXJHpN6Z4t0D7rml
CEHThFyhPv3kA47zKDvjTDBwhB8W6CflcdDMHQw/qltFiT1GIK4NxAgCrw9Bq5qBL36N9BckX/f8
KynQaSJaP9iTyCFEx0/rdkyL3WLHm2TBHl0AYVJIX55C9zbOG8D8MXGo7YxNuUkMI77T71x1u8mK
pQauhRGZx4ciZddoaztx2OfrkWI5Uf1nZjtZ40+bYAcfAbgm8ytG6+VQTK9r6Im5Sn2kGJWpZt3X
TOMCXaBIKHuPkCUVWDIDtSq0zpvO80OFqunc57tpNHI7yJSNXwsfwWbVkKKRdCenAiiW0n5Xd1Nq
LSQPxtsx4Da2VML01/FikdK+9H3Myzll8ZtMBvYaxGxbGnCbBGmhGToJSyIYWxEKklCMWpwjMQFk
QHBI0sVPqwIM532nszArY0HUSeTIcCu9VUVHHGDMBz7bcbkIU5L1ddoTC5mLyNO7AYld3ylUGw5J
J1LcS086TJ75bNtyXVsO7DRDeJe3Yry6SUmvb7NiAbqt6BI/iLAN8nKCAZrW3cpiBO1uq3jHowWs
F1ZE6e/YkgHLM9xsyHXO8YfVItNwtQXYGu6sDZWqAq23G+qJBdnWgSySetVstQdsPSCgt7VFHbqN
B7xBxjEgHX2RxtgW8/A8WKKuNj1OY+8hCeEMoHtym0/jlo4NU1v2HqBbPC2FMJoB4xvct/+EGfR2
8f7P//Qr+PWX7O2/fjM/XRkFGPEDY9yPP/cbaOYjnRSpkUhGhmrwd8wBoBkEYOjBRjY1csYhgfod
NEs+IWcyAnWP8fNcrw39xT9AM3wJL4O4y/Cc9YzM7r8DmgV/FmGd8asMAYcFuKCzGgvYx58hB8+4
yXpTF9Wzbo/RBjh5G0jdYfUBWxEGTYLjbmOT7qFAMQYmFntYIASpo2TcxUk37hIXbIe1TS84St8r
leS/yon/E8j6pzNzHoO9D4CPprgvUEn4V8jWf71vHpr756b+bz+9fCj9IflPD5v8M9T1b77kbyoC
RPlDXVP8ErV01oP9qiJIPuH+Q2Q23s25lf2sL+CT1N0//1MUoeYdKiAEniJDEOjU7/dhFH7CmS9C
MmZwdsqfsbS/oSIAPvsj9vW/fhZ/VP5IbSIJtWJQtYwk5fkU3QZp1yCpyB16nKHK3i7dfkqWq4Si
FyZenkFP1KYFD5HEw9GPYBeShu+xEV8bnKezaKxNoa7HWVGII1dSLV48lGxLSRmGLXLI1/Qlkqor
ezpMxy3oA5TQbPEN9q2+GXqHPaH9Ensd320ut5cexVGEr1vlU3ZvBQgeHOzJndHbWGXLFF+IgMKa
oEF3bJbjEFB0BPxQDwZpmeR8L8MuLTtAUGWPpuD9ZhGQRLNgrQI+7KY1ayQHncbyeFcs/AWeB3GL
EvKtSnI0qrlePk5x9NrJ/pqz9N7vMtQroX8UadNdhW++nqLsGomSz+civsELLuGVvOr6cA8EwDVs
VOYyWXJZLUlk63wQsNWFg6llVuxj34QNV/5VJNh3n+BQLFuc/eI1vAQGdLk5KEyjGMW8bMlNaX3/
Q3X0VZEUuXUrEKHc8/B1D5jiKhM4PK2qBpVfUJGYJsi29pJDYtoEC8Y+NZ4i0Y4V4cXDSOgF6t9v
TNi6PdPT+oHEhe8AaFXVJS2OWON2oQMcjEYYI3j+KghATshRIX2bQgT/DKxERm9jSXZzRiXMJh0E
aUZXKWdTGWZS3KRu2rWGgpPEkSuro84HB6harS6gSdxKKr34mkvoBBZ/kHv4f1FyqmLwXj5ikVWQ
PdjgW8a3ASGYqj9ufffQtaFDVxFnoky0RBsLrrGZ3PDS9+6JdUji7Vt8yiYlzcxRT7d18XSppbW3
LhnTcvGsd3RcfVGqK/ZM4I7L6NvCo3mnGSzvXUiaOFmyY54AR5Hzyk8q2C4zz+d7b1mflBboRx51
Hlch5rMVJ5Bp8EsR0kORsZtxUI8kcA22KpDsBmra70gq3fUaVyTSe+hes1IZQDO8axaco7tWXEzQ
g8jt67wF5WhmUPBppTZ+h3DCvSxAYjJxmtuw4v6XBUxnMaxNIlnjkbZaI1wM0HLzkODhKG4RMbTP
5K3frXugi0PR7wqkMOQlxYEvjZ7jPrnia9+QHIdHWBxu0O+HGR/iGh/xTXxZ9vLp/+Jsct5/3iaB
BbTttPqX//LrfnTmxv70j+bnjf3OfMjt/kMZqv+xyJ2/89/7xV/Hg8dNQPL1Nhmuz6/W9hP/4+Tw
l7zGv/L3Sco/TRq/0RrBJzS0nNuWwLKdG5DOWtJflvYAyzfWbwQWnVPpUZ0GleyvS3scfoJUPUPk
/7kxATLPP9Aa4SewGRB0BTC/hudIx7+ztP/sv/4jqwE2Dsmz2DwQcoCcv/iHESMsuKdjOQ4lIZP/
rV+G7DZeAe5ueD5hoID5TUk6XRDQ2k9LRvWBmNl7ItC1zhFQlIJ6YLS3asX3DDgQ4MZB92G8AGVb
ZbyAsY7zpnVzDnFVwathXd6YL7+6li714m13BMmX+yxiCAU3OJu7cBovaOpM5SsIIBeAe1/Rcft1
XvMvwuKx41N02lby5KMCZsf11u3JLE9BzrwKD+STSANz7eyA4wQtEZvISnSm1D617GXelqVR85Yd
w3DS+yjUWxOwIGsGDwGvOlj1W+z593gr7GoZeWUB4zaFxSLKY1icpdjCm9Yh/I0FEJlxoMoV9qIZ
B+h0qYk3pfVo9UnLwNttreFgiVARoa1sGzFF71PsoE+wOWSxQONM3i2PAxX3USveyei9xAu6qnHG
TL57a3AERtk9klFCT5xZnPiwgnhjMVdAN93RLQDa/v6z+Dgx/Pfzk/bbk/fz0/T7v/59jCU4vrN6
Uv34Uv8Bn2mEIf7VTPfw2nP9U/mKYet//Hf6wbY/rgc//+wvw5uXYtqCfBeHgh+p9/OX0PcOlSd4
zbNS/Dyj/fqMB9knkNKo2Tx72eEA+MMxAl/KEWSPQgQQoXhVVA38Y2W7/eXhxaKINbL9mH7990/c
sNsJ71dhLjw/w78/46Asz3MjXh9RP1kWI276z8cIJU2feQZ80OafA5whGEaHEVqSluEpmvnex7w1
a2iWBvKY9ojMYbr3GinXY2YgedJh/0guc5kXOwRzfrZDmNW8iC6w9wJ/MvpZI2K4Gtl0VYAByzxo
TXvtndFWAsDNuazEM4GHfEXUBB9W8DjRyk5Ilz6OxHv/+3fyX4pA/rix/MvN8oHJVX78dPUq1E87
w99fNZb9/wfu3LPp6H9Ps5cftO0N++Ptev6BX+7W9BMEdDlWe2iWsfjjfvxlNwo/QVqPQojzCQRq
D+Si/nanJsEnHIYQXoo7CE4LuDl/O/DGxSd0C503KR++mZ+p+R/uzL+6U384756Lxc+tuiDtEZ8B
tv2HzciPh5XOLE2wSG4+JGAckiXzYmh8IgtgvdCp/R8+l3/j0Th/DH94NBARcv6NaYAwCZidcMj5
4TdCqzxZBGkkpZnDJ6RIvfYdarK94VER8xAW5i4XBoJCG70UJnnzI3k/9OLbxmZVSi/aSZN8dEkC
/SGv0ll9nqINZQgL0NNY5f+HWi5cnh/ebHCWR5zrR+BAxUX8sXrBbC1JfQLwVbbWIXiJrqVK5zMg
XXSyxDUFZR13w0HnOnyU8ejuRsQ5S3jM93gOn7aJpyVsMrJcIoI4wEUCQV0RLQ97grqmUfcl6bko
hwgSRhXN0dfcFHcyjuoIswDkv114dPlN2+e6mUeUodoVYkKdRc1i2uWJcxvVIGW3eiL9AXPPsDSk
3b6tob5eF5D9HgNmmnmBrKOAQ9+IoqUWouf7UIq4MhKlNK5QQynDtb20Yshq36Syktn0lTkIPZFQ
jeOZ6nDq4CAJUU88BHezXrw76PXSXRFyzLRcRAfjwETPLosranyQr/o6Q6gGwqnmbqn5sEUf2HHH
DzXFw8603lrrEJBiYrwGAXwzxLX9g8olhQeMv3Q6Li6yPPvsYvGQKIlxIgCQslIsXnE/7Afjj/ts
du4Su0MB3wt5DpCQUforgn7nFR+QX7TyXIIHjl1Cd+5Ps2ogHTwWy/zUbsy/R8G9bZhbUEboLd7V
aGn4DRzisCdbtMf1Kw7zNJkbeDu6ii48ueoZgpC74d32iL+kBekvE+6b4Lwmd/u+hxJjZN24H0S/
XzaLg/bZFIsyY4JIFK8g8SnfKEKG0W3wMIc8bCaiZDV3Q4MgfRzkQ9JB8JqXeALjp35k8JeMxUXh
wldeSFYHUBOAPEctlgs5wupodJvgAAyc3fGaY6sp+05O14mHCu5lnOZmEsLh/xJdd9SIK7ota8Vz
8n1Iu/a9XZNXtWmKzQJZ61WfdvogUjbdOcKGmrU4gaPvyiuHPJhqJMlGVRvEOHwtXbvD/PzGM9e/
hrn3bDsa3USqHy9dF6g9CJjo1AXtK2QB9POcKv8BJrS16lAbMYIVJSDuwBxfSRN5TZgVDjnTQ2cr
ngl+lERcg5EXmDpJdhgCFAnxvEWBMcvGcys8r70N2cax7G0lRXrTDUH0qPtswIeTsAsGdqgS8zRc
E6LFbqRF8i3rHW08+Gcr36xyF6/dLQoKdJOBcCkHVhQHrH3t0+yvqIxxAx7Qlu6k3g50Ioe+g9Re
pNLWMtCqJlLQpm27g5RsbYCEk3saw8CQGJHsoa6crj2/cF+2MLNfjCPxHTowoPuUHWxE29KRfdgj
MTEr7hRX5iTTTSL0erNXKM4BT0G6vKZhRvYgd0II/j0DtUpykwaSg4+Xja/RB0zCDY1O2VO8Re9x
pOLLAlzmXk25aWDLcqoMB63vFkYgyffELpJ5vPdTHAyszea5xCykGtXHyAYy6/wOOqxA20WcfiFE
PbNN94cNtFXd9qIoVSL6tGotmZ5jbl5dyMR1AAk3SOD0ZYjC4WluU3WnIkOQ6RK0V1iC+mpaVNCM
bc4bBcPgDdeojJDTFt7mbs2/bh4f9j3u1TsxC3Epek5vw2EEUTx1c0XSZGsQyzaC8oDKOCTidbBM
7adh0t9JNwcgqzPkW8fCh6IkM5VFxMvnWXRfNwatDzP6Xm/giDpAXycGwKA0nn+jW/sIjvFlTfzn
ZITUpbJEtFfg+bvDGMswrcJhCe5V5CPsnIbBRZIPqqZYID+ClWenAA/wQQQE4gK4cWRWcsEKDtEV
MDaWgSSUKFY5ZbojWw0ajB6iTOC5Vgw6x1LNSBeN+LafgT6FJWzWfQL9xCxuxIwaBewCs6inWZgv
GQ4w/Y4SE7ty7jozVpxo/3HaphWfrOTfY2HYwWkIBvyAZMNl1gZ7nUG4RXr6jjNVWKOgcjrFArQ4
tBAjKwtUbkDK3E67yOtJvQB7C8uVBj2qQiN5bBPAipymuiZTm1zl0SDuiKTjTUzpdmjX2AMvjRC/
sjXhm+v7GSAH5ECPKoPSGQDegjD1TdhrSD26I6RY/K4dTNDgtr5An+YwVqOCDg7RENsO2ReuNt0a
7to0WqaGJVlSs8Khm6lLittJ4iyJT4wezWDB3RYJ2OMkhZgBqY5LFw5XoyjI93mKl1sJL2SxAw8L
Y0psdr7xHCwwg4WjNt7OmUKj6UQZOlpcGtJ9t54qniepisbDHv+qFzDXoYEQopw9Z+Ay6EZxLQzC
UiwdEKiIvEVaO7awGzGQ+Ju3Kb8kkXWHNV4eQhQBHLstM6ezybUR/eAaUZiPjrX0Wq1sAh9ng52i
9igzVHZCZatvEaFX7FTCXqScQHWlQF+wG0zdYeu5X7WUipqv+XBFfb+tN76kWCYAlZYJLXwYkFAN
NkKFDktADjNAJObzNfTWLwnMXpCKucpAZ1Ow+aZTrr8erdUXy4hTA3agK0wGoJDXBCI/umCTNMMw
1lRS+wACXuw83duxzhenrkkx3msWr1DnheTS00X0EmHuqITj/CbJ5/iwmeTAFgh0q0Gjl7HRnt8d
Jqi+LmcaBRdjHJDvJlstVAzBdPJUJw9BLORhCofvvcqjix4x6Kc5oMVzr3CTYsn2VtiQlNlmefQH
saz3vQ9BYZW3vj6i1yg/bHo1bUWijoIwVvHOuW5A/kG6XsWzh1SJ9HtIZRyU3eSKHWXr7ZYoPpc0
UFAJ+O2V7JDrnNOwqFW6LDuPIdg1Hg12NSgwsCUhgMPKZK6p8cRn16/kMLtpOqjYklO3EnnZLuvw
0sL2ulMC8scR299JLitkd3Nh1l0+y+HIV098i2lPTnZMFYINCNI4kQ83NSGb7JVtt3QfJZ28j1N7
p63pas7bB6sCfrGEua3cOTu0iPhSTYS1ZWITv47GUB9yLD+NaTUsS6g2Pk2BF93kNk+rXEfxJfqB
UXVdbHrvkuy2J0FR0RXWvzgfP5J4JrsEpQCHrOOHMY/6nYHZtWw1hX1IbngAg22qTWS3yi4zPyxD
H1wHK30ZlwTd5zG5d1xmj5bBoYLlhR/jJXznENwcobc9y5qiZ7Es+q5d3IF2+LWTL98lCLDJSej/
QMtD/zpifO+Gu8xb4qYXi7kzuVHY2FyeX2MnHZ4Xg81TRe2E1XGeTxqWt8GHR4KfNR9oixRXkHCG
z33fFi851ASYFLaicq3N11oMPEVCApznNtqgl1zatatdil5F0PYGpT79IE5JAW0mugQ+ZxJWRRVa
CrEUdIBhROV1sEFm0Hp0wNo93ZKAPcYKtUNhgCSqFegtlFbJMfS2/mEU6dVMIWNNQtloqGUuo2j7
PCgwFzot6MUQmGU3SVgnCwiTE5E9YKXrkefSFw188UG1dMN3gSbvGqe899Gkr4zox20SdxCxZVd0
zN9EGr0Cz+oepzM/ErTh1ZizR4Eh+8j67jONV52CEvHrvgjG2rewpBQexTTJcPNZpdrdOC8WNlMy
V0kgkH9LE3NAa0qyY9vG0HoRgo+ZV3HjmHuQE893AIBhNlUrzCxtgM8rvsWVpCDq5ZWgvrgXISxY
G8MOGhsBU9hE3r0UCmOhVghpMG5uucSv3TrVJH47IE4Sl35A5WDdRgStWVyJxzQeu8sxJd4+Sccd
mCt4hublwleKXdGEMjiSAJ87M0NOqGD0WZY8vEU4N6iJuIt3Vi8UdiwNzgvqv0HYfEdbltxbaAnA
EoclWqEVjk1ZheJGmO6SAl78NDouVPvXSCsCM8Uccsrb7GsmPHVY4dq+iVl/HCzVSKHLIXMWMZBW
7snucqPQDdkYBy6FLtyRenW7ZcEdnbBGTikMFLEXXwoZsduuh/sq0KhzAoOij2rNTA7nDZ1eNGK4
YVlzl+O65u+Fnl4c5d/82UGmN+OAU0YZCsJt6C/f2vE8+2YRfQh1C/sRzSG/gnhQHriQubnYzBRX
E0cpykb1AkFUDOE5T1pzMHNxKIx32DgAToRWQURRsgHavkTgiOmI/t6OftLABI3lGHn3feV0gj0R
sC98vf6XWcGJtK4XC2zvkIn26xdrl+Jm7cLizRudq7WcbDVhQioLRRHlA8vRbh0niBmT+F4x2PZi
Ed3JsfjGpf9AddceY6QVog8Cx0iNOrC+GyCOTKLg88rTfj/jSL6y9EkXENvapP/K6Lxd++eVLiso
LbuBrPuigOqJsTiHERG0zVZi1J8uCxZc5JugFcAvXhfh9K6MYw9jC3ue4om/j9vxhuLhQ8EplCCT
TMYLyww4xh7vbDbFEe/pS7o9063ddjyYbnBYhwAuAx2TUg7tyLrdJxB07vIhU1+mcMQpOW/TPRRT
3d5H61AZD+ej5gr7tC4CKPMdzkt4f8vOB1JdTTkeWCHkUIe9hgiW4g9oQBUeBRvZDjdQk0IrsEfl
323ur5c2pMNO4RxeZeS+QEnZleUEW9ZZBArvw9OU0UPcalx0krrL3uHk6vxClznWRQeq9iGaOu8Z
M7e5hN1hu2CckbdsxXk9zak5Rn5SQy6pXuRojtko1xIdt1uVFTCqQQib115ixXFIBwEvYyT8J9Uv
Yk8o2vcc8I0LvQRql8npTDSy7sNFm3hzkYRWCULu8u9Dhv8/gt9n5O8vIMQJcvHXn2A6++nwId1H
O+Gw8/onRBE//wuiGBSfzsVGCJgJIIcJohSw3q8MF8QLIfBvwIM5HD0w4fyGKcbJJ8SXwZ0ToRcJ
yQRnycE/jDuAIkF5nfMRgMuF53SEv4EpInXmz7AZPG8RIHCkGMGuhcyOH4NTEfEtEhyDhp8RL1f2
6LPySsJofhX4Dos8UCP15Tzjoa00aeERy6WDuZLN7QrTGDjzYTfAk+TqWBn72mobPClQ/ENNNscR
78ukHJrV2axtIAoN2mbNNVTaSUjn/EKkFF3y4QJACF5ltkB4lgJwuU78FZr3Qm3+dz+gluJHU7I2
ZqEUFtfRo88epkgMGwibdRXE9VlcEkCxxyzUWFV7MIrPcGT2L7LtRgQFmCIoA5onD9Z2Kf68BDNy
ObmVXRAqjG1IkkFtOrVhcECNYjjUMy/8Y77lVl7pguWg+UMlT/liI69ccpo2bWbkqY9p8eCzIrjq
N0JrGEbxsnBOLNfWkOG63yIKP86wAFFw0cLg/4HFYa9RBNXg3Y+fSdvKE2WT50E6iHbTqh9tQiCE
3HooG+cAeKMHUwh0fVZ/VzAIkRON8bnX8+gVPuy8fdHXkaUyb+ZFFdHBxconl6Mc+6XaEp80AfTJ
BQ7tsgO6KFDsaGMf+guYUIobyE4SNC1qm8CtsdD2yhtU+tWTLLelyfjyNo1+9ubFwm3VwkcMf0mx
ogtB9ogyJgPkw1HOAAkslHRPmRfBh28zjt6cxR/Hawbt/bUKFWImwhyKf7SHE9xlXa4tdOQgZC7T
UZCvoTQECXS8D59DdH5cjIMQSRlsVB4Ykm5khQ8fygg3cpNCfB/3Twt0hHOJ50I8DRlrv/EOwTul
IVOWQ7rP3AvLEXsOJ5hgXpNt8c+/2vexfo8cGn3QSsmtW3oYtyeRpSHwUtQv78ClhuSUpiZEFMc0
yazJSRqchm2DYB2h54AExDDATX5G4R4WF+OtzZlB8MNWDBcU8zq0+dsMPGhg9jpL3fgNEkiAu2k6
gTNa2uDSAbwMkY6ekgddyBaaCkRAQhdLoKOt5Ez7qA76nn22S7LxxmMe5Dl5yvctmdztdhaR4sxh
s6+qDaO0cquSroo524LK5ap78OBTcIiF2PK3fli8lxwkGLoLAZu+4i1tdzwLyXJINol5wkuXxINf
xo4nQUYRXEV2yVfAUcQf6onKtqghjAuekzlDssi4KP0Y2o4tlRc5mVeJB0XFEbAMEsJn1HWxmo7Z
MF+DEEasEZR48bsPZdJYFWdjyzgW/KVfafhWECY/gITPQTMIho9tG4GzWfuZJYH9TP1wvI9sF0HM
r3wOw/3aCbufljGHkjog+T1ZYOUtkbanYLZOYJ2DL25LGYIpcjTRDNzXgBngRroremRvlptGBEqG
BHUZGfGCLDj31kF9DcjJ7yXKJANfIN4EYmVYWhIcObQfx0etBA3rfObxuxVj/CXQi4tq1Uvq8No2
gyFgAW3dA3dGvkrXdrSZ2hF4oYrCrSbCRqKShGsAvGsG2B65mDjZ9ziu+VjCcFUIRtIVFkMDyHNE
3ypypLVq5Krn7RJPK+atIhPrh/MsvXNoeoWdy/d0WkPOlV5mExBSzKbno/WACto37BIerxPAU9Bb
+aE4eYWbZIVHIEMaP5oYO5jUg/VFTTiHIU2gh/leY2xFnINd++lywOgBi9WKwoXKWwcvqwaoIdk1
ayV/gyR0wMeICtY7UgB0rGQyJfdhNkNIBa+KX8XOBUONuB7sBU67EOlahXNJ3atCjscsH7u1ygQZ
kNWKiKao5L4DwpaLYdqqAhASVvQ29Q4qW6WFGkJuHMqeNnyGdI9m+w7cb3zgUZs/oOpCwq6QCprs
PFQgXePGYkWVSg1AbO5JijgChYsET0wbfAdCE1KYTVkyPDjhKD3KzXneE8ByfHuH7aqoMm/WQQPF
tc5PbYEc29qKoPAagy37a2GzSJWBBYAJj1yms52HoKBrPx3d/TQpL6gLrzPI6cnS9Ru6A+lLauLJ
oJGeZCcSB1TjsKbMm+56i9JNnc6nhGctEMnipsNZACWjHh4nRMOP7VgT03V/q8ogw64OVWMObQzy
z6CUDX+w48bcQuuU9zjt6kHdwvvTXWDXzmov0yiHGHhSA2zip20AAPv3J8Z/nxbiL6no/4CCiPOH
+Bcz4Qd9leZPIQTnH/hlCDwrTsEmo0YTizBSCH5XUofRJ9QZYvxCrOPPGghomX6VQCQpvhRCooo7
7h8RWb8OgeCcw7PLGiFYEMYizfdvKamRHnm+H34XQWTgdqFvwm/BxHkWev84BS5r1I49CZEFQMIR
UJAEYBmsc7anxmG3B7KGWpFsD2w5QMaGl1/AxnCz2Lk/pwE5esLule15zL/O6AmFW9VBrTQluho2
D+wYtuBQhAi7wR8CnaJ/hzia7cCwQz2A8swaagGod4tECwsqZfLBg3vbxxYM1T8iSpTx6gRA0DHn
cp8ytz6R3FvKDgG2EUlVje+Cg8L2aa0JsoJgxHQ70CSo2Mo12DWWwePUZQm7WwFLHSAL/CJiBV4U
VqHFKDx+yCXi1IF4sDHS+zv/MggdxIHYf1FAmndQ+WnAiELs00hgEdusOsHMCsVRgQ6cCVeobOfW
nli/vVt425op448tXYuKUXsV+lwhNMibcQpuM5xu5XTkLY8uos5ApKWi8ZAWbDrhHmlr6c8+Rmvq
HUaiwBNPPayjfmdO62giREdlXbfLwfTsJ0uQFyQj51UgDFJgPfPwHOQ4pfrOukc6T+mp9wQ5G+rR
r1HAZr9E8HIASL6Mk9581yY/QHDr7nn7Pzk6k+W2lSSKfhEiMA9bEuBMiposyRuEZPuhMFYBKIxf
34e97RdhsUmgKvPmvSfHk+vrditqi7F9aF2KdvW2s7Qv+L+XU1GnZb/h3weKNAU64Tb+1yobI0wT
jApIjprJJDXze1u6f4medmiEvdxFXUdeWaXqkK7Rt2esT00PhMVxiTONLAXHkF+ih6NNJMbsPRSH
aSU7J51EW919dsbyajDcds0IVX9mhQZA6ei4tJJJaV8EW4aP0SFfh6PDOAamEXLiKPMpViUYskzi
Z251fs4763ckwEEpDD3S5eq0AODwC7LD3hDG25IV+k4l2/22zGrdgr+tDmJq03PWeg/MWyomJDSw
Utr/JsQWu8TQFsu4ZBUQGBaYlCUK/8zv6Kn+QjGwbS3/IqR3ypr6w2dgzMPGb4GnwCVmzd6tuW9g
hnmgediXukFVp051DwDhwMY0OQ7ZzloPqVO3ielVzROuU3hbcsBTvgFiF/F6uv0vPVceW9cDSWQx
n9pzPhvd+0iVzCaZbcqrBVzLbYj6pueO7gsulLVt1xbldsA7zqRU9MraMjAID/S5IYt3M+dPYRBA
NBgZYjMe+gRrtdq55oSLSbSL3krb0BfLnJ1T77UuolPXBom06OpqTNa1nqg+yqAk2kQGliCoBe5y
zK9F6vjPle5h10XCZ139cotqnQwFE8PckXFTcZeq0B5j0ytMsqW0Vjgc63dXEoCqZdZ9apUV91op
1g3Y3nKaSkXuHQIASexh3pfrgCQ9DCMsJk/Pdx7uS9Dbw+tKHQE8zZB9gnHi004JKwFUOuhiOFUQ
spltLOmeGYWEZhYCWiOO5Z2G1JKPZdGE56ZpLxCsH3FYEFhjoU9O8B34bXAexxbVPi8psBibX7tu
0DxTWNZ2gcv8e7C6knD7ajzndj+AHy44iZDByQ7OadLl/rsvlq+1B3eBhXUfleSNsxFYUINJHbLG
iy8BaRUpsfE68hpwqXWwW0KTA7bA/ZH3RpFAqY9ObUqobONnMNelSo0XQlUUWoWX3qUSt8DmcPAg
7oW5b9zAT/ynUChrhWt6zMvfXuc713XEy8r5cTWDyaMME4+/O2KKZmDpbA2QSBs6cW/jjsPwNNY+
9aLX6IOYH3nhtr4ViN9xFPXtTYRe9W4FY7g12Ii2IXAaMAJTDNmoZpO2c9TecXqaINsL9ib3DUzU
0i2TsdYDBbnL2l1RuYlbOOjD4xIAnmgk0FS3GyEKpix/pn22pzophfVUR/XXsgxg89a3knsi64IT
KU0CiQjw0Zi4Q8AVtmyLyGcShv0fyMJ2hNA4+P2Pj1awpAEfO7+kGSw8175Vc3jPovzkEaFsR0L3
mCyoWtlQZBtEWK0ii5UFSWsYvY2jh686N570+DG54pUR4LYqlmd36PQfhujkp0PYbCn/B+cIbk4A
jHBiZofnj36CrmOgOSoUA4mfsQivC9L5xhMak41o4cUFwgFwSm9xoW7tSWwwXIb7N2jCdPVEoS6r
I5uGojeVhX9lDTUQweM9VfO099po5MNO1JXNZJPT8NrxPFqw5IsRrzoRxv94wsJD5BWsb/NIzN8M
w6wTFGgMztpd8PnoGbttodK4KLv0ySIniA2JT86qgk1N33ZeGn21Reo70K6m7FDpMr/a7QIRAtda
vRcL48JgasMXJcPs2/BL65cf5txVbRHovdvVObNapi7X2bHKU4SuCiTCtD514RxmvTg/gtzFNusL
/wdSiMD0L3hyoomawZmNIIGk6R0Mf+B0ht4SHVVnLIe2qdq3qWmi2xKYBK77gtNCIIbzGtJAl6pu
eeYe/xt6ERSeqd7kkX/shohhng6Ffy8L79M2erRa32NwGI4n4Xv2lyRUEctsfnguBC9nhSui69Sa
9Cb2DG2sf9Z1DipOpq6GNTnUF/w1iCwc/TvphK8yXcQ2DfVP2mQkjIE4sH6mhMExrtYxC1W7CyQ7
Mwzfr3/GUURXHqzfEuGGrXc2oPPHvvRjy14ZLNZsBBP1ENwquKnbpV/9w2jmtzQUX3Vq6+Os1q/G
qw/VDP4sg4O26To6u2kpzbepmM2jLiOi6kvT7Bpvlh91LQFVcDnzo4v2akwjlJcqX1MahSkEImoy
jldcaQow3Y5pt6Y/Fvi1G71eMmS9/QSOhDdKPRWAbog8ZyZ8y2HyNy5C+bZAMSk8hstsUqc9wi5Q
ojPVJC+yYPnOx1R+NVGO20eF8ynVdHZx2KN4EC/J4sLps8MQeVViO+FzqQOx63pAGYPXC6b50Xq0
qybfD9ZU/6ote9x6mttrnGqYCmOXxn2raliaVZybJ0q87tpnNMz4OwYoqt7V0JjUV41qZToxwbTX
Vta/McCBF2DDjRnstB7vVY9WKfz0nllpDqRII0uxJDi2rBqYI6jBdS29j4G+uV7yBa+/LP6E2G2I
vQ/NqW/EeJd9+ERmnVl26YXlts71T7Gm023tLQOSCNJm4qmw2VYiu+tuLD8Cw/XenVpaT77CkBRa
zkzlzNYCsiCs++FbvESZrePcQ8+SY0BObAQfzsHI6NCLRspLAQZiTOe/JWkV0DDGzlmZvmtRTZsi
rf9kzrzRNoA/L1K7oJxuXcQqxxkOhj9t7dwHwsBD6in1Eszr0S2XTwmU0B8gQLimm/R+uM0b92QX
4Wc+zx+TR7reM2/oIhR3c4aRaXxwlRrBUiI2KmdDtF+EHA91Kn4Vvpcsa4sy0g7P07BSt9X9ycuj
k7WYeGSmNJ7GfNyv6/ACIz0pvQofpUEe6Y85BHEvzDM5f7Q+R3S/ayP8Pcj0KCo4J2Mo38ew/i9c
7F2Kd27T8LY2U3iDDsT0vjeuzTjvnVCfmEgmQmbJSmq+MHKuC8vHQWFt0GVesimr/41T5cek2uYT
HBvvokp8kqvwi3NvAEHsp4V1xKEbM8YlY1RAPzCygCIpEP3VyHyiSab/FGTml9Fz/861zRDHRRiB
E5XykfLqQOjig/w3sXqLU2yNFu7SXJ5KS+7rFRxw4y33am6R4qtjoPKkMRsi7mz/istiqa4IFs6B
DJR1VwzQD5jyyvsMiHHIppsxeRcni6wvaxrlb+25N2aIgECm2d6n+B55jpppX1lA2et6Mr+nBSvn
WhaQnczhnyOMNkHAhVEgsiG2usHmYgimJzyOSxIVQF+j1XOeGADenHB4niuS2VIV1neQV1BLhkr8
K/IcKOVsFj8NlpUZQsCxDXh1xvEDVFzzDudjRyA89huxtxpMm/htuBTwVJTWBEZczTcMW3/9xmJJ
ttNpeA3cpI7JIlDUW6Z2ng88WFJvjZAxTAUmF3D/dZFVyPwbw9bZs1PnlDfyXzpgMVmXxb5GTvbe
2+j1KeDlfOh/Clz+p3qonMQiZwU8q7zausi+WRuowLBOrMDYSrdLt6kFjbRCY/xGdOrP3tjluzFc
k9LJgVcMgb0dy0o8zX0A7KxmtMC1Vx8Wwim9J69+sE6vy9I9+6GqIHq2z5I4MprhJ1mhK+IV7M0s
/yGM/OCX5clkRAeDRCfXG+vbzSE/ddzA13CkXuA4ys/CQUMKe9RAszb9zVxUl7SncovaZt27o8Xx
V4QOyJTZjGtXwkdnHdQX9pvY0WW8OkZcjFFAB68TSSxSKO9XXYNJpg06uJNzqBgINGz1PnTcP/vK
46WeIhfY8MO0NmXvY9sapzlcnu0q//HdtElMSCd7f1Tfo8RUguE79MpvDadnq2YneMtL29x5HmV0
rziK0sjZuIPkYsvr+YKc5m/asrqTMXpKUzNgB41zsIxvYDWYJrBpTK5/yG11mmvj7iHUf+t5RM61
i+oYuhPVrMH7l2UenoV1LA/55DlvRH5xZ3gdu4Ydfe7YdMzoo9XbVlnmlkHYnyHvjk7Q1mfbNIub
u4K6jYISrlYzhOfJ7l6jkrYGF2y0kYH6HU5pdAjH0D+gY4MJ1Y/wVGFxtkbr3THqd4bVAeu9FEOg
YGQ0U52cvP2FHoheaozdAXUDKTynqTuzl5HWihq/wbHttqiVM90zs9twE5o1xXLtvkNRr96D3uop
v2zjqPuq/3CroLkYATaorkex00GtnzWmLBWjwBK8HAUY4LyiQ60s7EBNbYt7rmD7tlYO1UdQcmiv
GS+Sa/5ftNQFti2EYN/Ml0vt+e8t0PyDY1f1Tyqt7q0kuZO0a97862rHBwa5NLtghrm1AP/Z1g7L
3qN0qGPHdlLOHKfcSb8pP9uqABLm1MM340vEzdz7V9gDM52wYoIjg3aH/Pog9iKbiDpkkibMh5Or
ZiX0zK0jJ6FO5oP1nFZOmeCCWX9KoYx9a/js7MPHmD64ZeqFn2aMgcJA4WUBydZc/HncDkTvNmYz
Bq/4w1HHMfs/T4V0XrQTQNvojBkmC5r8bhlmeMnG0m2hHgx3Z2zVnW48vMjGnLCk6+A8GwzkmU5U
7GiA8LUUs4VhHQz7IDFJGkJlSbPimawCPz+GuWG+jaGVX9PKTuPaCMprYefxUuOGD9OiPxVpRta5
M+rxsx35GYCpLUfXlCarKbzXvALfN/C0ZKMed/gaFO/OxNHazO50Hhr7ye5wWXsjkQKsTfgDQQNq
2mYcKz9u0Ko9JUyzaSzMfkFnFS+DWD8ds75m09DezEqFiQM+JG6zh6FCautvm3Ykwq2C69/33Br+
TMPEYivnvnqdq/lHlca6xa+YvVY90G8sNtCxoyz9sgxbAu9N0RBseutHT9/u2fVRJ3UjFzTCHglm
TqfgtpBJju0y+7LzEK9dHox2TINzjVCgsZgbDmkBDE9f6VD1h8zXIyeU4ntz8y+3VnqTp+ZP6sH7
sfl6ztSbYrO42Nm1ql5x8X4ZU3eJ0hSyvTdC/xrhuGT+cjKaB/2hDx6o9RGcomiz9QSNKTiMQWGC
cDMYILmzxQyMCPV8bKcqg+2OZW+TFlkeW5ik43lBudCjGR58OVQfzmCJQ8PAkG/MWs8dD/c5Rdl/
KjMXP2QhnA92hUFpV27GMZdyMLcrI+6wB4GjsyZPDA+oy0al9mUy15GncF1uHnvR6Oka8SyhCJ7M
FQilm5GaYWMgdyK2OJcXQv9DpUnj1ZrXE4F+m4CpAYbcmM5+4Rh7s7Wtp6UObiFlaIthzHHKeSPn
OX1TjfwPX2fIdIE6YVtMLAHsIuHtu9UG/LNk4P9L/NKl2RvHzqLxfST0QvYdO+3Whie3nXvgNUtk
0UiS88RIk+/LxsPWn2ugAk4UQRPyidwTvShYbdKaAfV2Wblb0to5r4GaXysW4l76GXL1QO76uNrV
tFP0IV9+0ScVy3wOXSO6M+NJyijXAwJv3UoRVG/KA9i5qhz5RE3h0fcqCk/madfUb52z7aZcn3Nv
nrRe5mte5cuTXCgkaUJt4g26jgs7Q/x0uwPeY73A0w123oOeY9Xjt2kHf9MFZU7kVLhYCWuz/SKr
YRxUhMk4mGHvtZCxiJzD/NoX49Buq7LC6+yK37Pt4XpnmQGEt/WUTTLG1QCdbC5W65lw8HFu+xWa
0BxumjaK9o6Fn6q3WmaSLGDQ+qn1m6u5qqcpohJmNU3itpqSCKklag0gPL4aEr8efvFI0zsKD+S/
oSEtmp80ZqdoogjHmM1xM+4lE57/0DDiPjJemzrIqFvb7G/q80NgUtg1Ajz2unb2ZuII/7DM6KRH
98X08Hw3bvmfEFR+aO7Nr1owCnUfqGp/JUjUOjNY8iLdpVP50qQZ8yoYEh9+hxlU20wpwf/1ARH7
LPYt8aWQUyblvhghHsH6JI3ibBp8kVEV/dfacoc2ssW0ZpPv8PGEi/4c+E5HW6/Gm68t/8HHrk9O
1zHJ9i4hERni+gOh5WF5XYACJku2fLqdJ2I6i/+srt/Jykz3uQqqS7XYG2FM4X5Cjj7kRdOeZ9UY
UALEaQmW4brAED3gk+ZMGbLmXEbBV+BP6V8blXNK13cLbfst8yvg6Tku6TNpBtj5AA4qgg3s5iCY
CRLZ2rXespXUvw1OGYyYXRrxnzEGCAU+3GuWSz+YZYd4y/4E2mADjyIb0Z/MfOXI6RbL6a8kH+Su
H7sHQZQ5NEJcOVgt+xhHUf/4YQNqXdZMZAEzDBD6YMyGPn98DR6CNO7ZbT7mK3gtz6ArmFJw82tb
qb8+nMubLDKjPLEwi8EyYabwyxpx5xJct+SfOWKjatzaXf6ji2Y+2X02wRSxSPPNQCwSVTb61+It
uPrW+bfOWLrFs/JhMm1+uE4LcQoNBwfeuqFOwixq9mhtDMsvJq3JaxOw08OdHXNPcgxGpaejW5b1
9evUlOK8YlLRmOk9BtEihReWsk7BMVymNw0Urd0gl+AeWbR50BXE2VS62Cu/8I8gYWIQPsTVjNx9
Hlbj7AXubyUgwqchSW/YARvlBHtIUdrlVZoJQWlz+TfkRf0xICk/Bb2bbgyDYtwZmmCnNFh9f2mY
yS82Y5+VYA2b5RHVhAq3i8rwEvbT7ynynrU1FsdVERbIlil7ieCEeEy4Nh7Q1C0btsv3FNoITC8m
wylTMpsKjNMVNufq9UnJDowO4u0JsuZHY+HcHdpijDGJEapPq2I/28w5qgfiq9BpGMMWfrFaH81N
PFuzGf0Zx37+7hcDC9HK/cek3xs3ywovEEJIFtuTXkPcI+nwXA/LnSk3x4bzKFZK/7bA7EhcOfEW
syt4opaz906+Qo/Minf6m3ceUnvbgUSSjvn1wHYE7F0YwvXYNdFzIybnP0Svlp+MkHdstrxBoimr
ZMCZL3BOdW/hMgdHxzT/ZtOCZASbpdxMTnGQQF+SKjXJPgTqVszeP3flNm6NwXnCOLBxfbJKkzIR
oNPVpChYeKIHeCG/Ud0J+M1EcFKnHGJJNbLpbXwN/iAY2ZSWdxg6GUu/J6Tmrj7OFfnSAfFL+5RZ
UUTTzHHvbPKxHhM1C3bfrEGxNyZgyoAOQv+u64lFBGk97Pwxy75Qwf8PfYEENQf+ZwSggDPGJB2B
pZhLvDY+zW5JuU+4zpcNXormpWyH6pOxWwP0kvIBOxbW9/y/VWEEqow/lpJe4oRN/oX15TfS/LBX
svkb8nRzrZN+MTZr6x8rO2d6UkIOPqSSPlqvbbSn9X+LLNR/t6P0kXn4l+uvwpCfbmugKGytBk3q
eMsZ9Z092Wbfvbp+aV8fv6AOMrH1OsfdAB9+MU0z52kDLD0ZyJJTldob/PNyaxDt3oTp+lQXqtmr
vu/jYPTzZM3GY++zWEPW5R+CqO/+3JwmONmVUR4yx0POFsSUdBXCn6y7XyHTIbJjqUPJXLQ7J0qZ
zbbGPXBljddbufWTPdcjrXZ+8MC4sc7FWTaYhqbfMCaDV8vR5q+pKHyCDm0Q2zQIL00Nw28uS/ch
nReJS+DnwqhRvLRLgaODEdWzaTvDpdcyiOUYPTKf0a6ZM2tb5aaB2rOq6q2nUIzrNsW6VEfGMdRR
8aqJie147gYNm3Vhjwz5o11Nribm3HPw6PvlOfNbHVPY/uG2JOpfgPy0O4aZ2FSQPyJJ2K/NX53Q
8M9OjfvE78qLEmy/npSgnq36X9n6UN9sRYKl/Wdb+mhVK3d9nav3ToRXbfZsoJDUL8Q8bWUQAQaB
7Nnfg+87GH9CYKKZdbMzU/5pvIG0NYbzLfQfsrwBvaBWpjzyMDa30M+9c7pw4Suz27h19pLywU8Z
hFMAlMyw+h7vksnsmPaycc9RhR9xxAqNSPOh24a3lUUUmIr1Vc6Ge2r9djooubCsRDdvtIWs+pjs
NwP8wUZ58t6waZz12IwHsqj3tkRcnM2wMK0Sa8WziukHHDjabj2AXqOU5YpJ/7/b4g8+uhwPTKPT
Z1+mOJzZ9rnv0HxL3/hrDORFG/41JpusOCmKNrraTdeu6Oi2y4y4fYSHmOP6y/RLD8M/PZHmAes8
bPuKlkDKzzCbF659lFi7cvq7WB9rjcQpYjGK7tOEgKOIayTjrWztt1bU20YX57aFJ00RP63P2VoA
gfIrmaw2uVkgo7Eop0vbg80FV82T3D1s8nV2tInTxYHPU1Zq5hF4FLk5nR4XdkVvNjxHo1+e8l5e
8rG9Za2fX/PAM5mK1hCfSFAau2mqGQQH7vvIsOSQTUbxlLaNEQddgXRrlB2qaOOEJz2jKUe0RzB9
v2pGFhlv6JFviESRC3I6bFB2TWeb2zXrmx6jP5chzWHqU3dviWL4uxSadnrO9EsZrUCWKoyEbFKZ
UUztVCdeI4N1w/LBmRBA8NtDEDxbxPGRNPxd38Ci55FB2HYwa1F9hLJzX0MpCqbXszq4WsL8zRqY
yGIobsCQNRUSntXVMAskcHCr0IQdWDFrdlC1dcdC250HdqERRsc2GpGp5kfswUIGcLDJPJbAPQv/
a3ocdSC1so0fDAwsfOaNdWOzQxUjYgKeJzunQXey1sbYNwKBsgy/eqWJTc/YMXHXJrpMh6TNOWXL
xXCuE2niehWHTHR/ezvgG1m2em73ha5eAh9D13hGYNsKe3lzWl7xnHGv5Su8e58WPxB+fqrP6uoR
Stsq6xMmOGJ2+2p4qCj5wvNp9PRnqL/wKVHei91ko6629l7j9PRH66bncNpJeMpbO5o+eF1Pk6lf
iemzuVbZx7L3EdTGxFzGuCbZXvAeNW2ZKFvv58l8vP4MgzHuNbpcdmXtoCRwj/WKU3olhNLW9lGB
C8oNGF8FGVzelCJkOJgRVu16XkrLS1qS3M3KJxcadMCU01ayp4mIH+0A8oJxEixDYf5co+0zIEyr
vUWheVylaz3ZpHR5ZmqZE3WYy81ACDGpKmlCci/vI83yviyr+SZ0mtiTGg6Fx3QIWYnv0DTf14mN
bHJu7oTy9NYaQo4rNxRP9tDKWEXEy/DeLLGtB/Pgp2hRJbLi1Zrs30GQYwyRVnnk3XDLS57V7Z18
Jkul8iI96nag8pfcZoSTfmbfM/YcjU8r5uHYYCjKve2+65DBicpF9cltgUkABvuWTibai45lDZDd
eSnxbJKeWrEMmv/Cxl2e8oCsRT73A81jvsSuNYBxGwP/Y62hvbKp4SLQ0tvF3BMN3XTgFwrD+XJo
UaRs9hG8YZv+omFJk+FMKh5aQNAIz+x2fVDHpHVIg5a1xoRyrDD/S9+SdK2E7LREhyzvT5YK2iQE
Q02qe8AE36eFjVSZAgBGF/uMFuvo5CSTR9ZPSDzHa6giDHy0jl0J9+ZxLhb/ljbaCbckLOgLjtp8
BVDlXIOpQYOiIILb9ooLhRA8XIOVmnq8+r6780yUfWjTAdzr556uju4mfCmr8BPG/kRcEVUWfyKB
NcY1hUfJ2uXRnV/CeGIFcvHlWD2Ntk5Z0ze4DY4bt8/tG8ZJPgUClgIrHeD4Uv85tHWMEOs5PIwj
q0CMZXFxe5sQpwXK/xzlRKL18s4k/NxnDPFti2utAC2fiCrMLkTpXqMprc9D6pGf84HtIc7Qm6Xg
eNZMIF9U54wOX4IBNAv/7s/5U5C3L6uR/4Iyv5/7bM9yg3vuBi92XoPjRvTbmmNPlt6KXjO7ZVxF
ziCxiqhmwiYInrktPieT34vcmjD/Y1clETbLCLoPS4qakLdwoq3nhMU7qSWoFMB1s2LHIHqIMMCj
eq+tQ4bKxCGWBc+yJyi79LsabvC2sLj1yCJm7ETwVplQgkbFRngmInTQSoHD2Y7EPoTPaMU4a1f/
LcIfy9I8SPDdmJnvc86Og5g+H9Q2f5zX2ZOYpL2KrH5j+kTN9CqfyShmJypJrGeR89CwTM6lkbjY
PxGk2PXSEPoyiyp1xWK+AJz72Lp1EjyETQuPwVYuFESGO968PmC3ogn9ThIsxIWjiOSZsYzSR/jy
ccQ65DddOzsGIuuuArdjQroS+llffOCNEzEx9g/sY7QEzrAeZVdnz0vF1RwydSiCJsHc9c/s23id
7P8vHGFTGkiyDfFAkOnRqJLQL0Cj9Mrc15ZHOFPcTY4hMijPBQ/cVqTdSVXyZs72U1DK94f+uesD
Sx5d0jRbZzKrHZTRdBPBvd70Mo/el3nu4mBmS0ppcyj4SAwDkzwG6N0LNjPGmWxmRG7fyCrbudn6
FMJ0XP3HaPhhC5eW82IZC7l1GeC1qd7KBruC6clXaaQrU+KAzXYGkQ7baZG4aNk77nAEMxA5xk31
WuwNEQ0GKEqisUIuPzUmbCjLZGhbj1y1I1DWCt1exoB6tWnXMsl6PIhTsMgX6kn/HAzmwO3TGBer
5u2u7P+/UmO2U27LwoYGpP4Qza/wqBhsmSjNIWvZgtQkmCJGjH2EM6jOMmbgI65oOZCDqSx8/YGT
q7haHXu35DMU6qA9K8Wuza6U+sI3AiTFqeqvDPDNNlghkjc5FV+rpk9ysgCgXVOxUKWXsZmxLW9Y
u3XPtC685X37b2SYAKIhmxJQePndGHt743E+J8zfkz5K/9TNQE0nsrjBtnUwxgiy+/ioXF2qMgSa
9BKZ028Gr/0BTyfXJ/GT2HDGiNy2mR2m1UebX6fsPqDHwrW3vLgcmLek0jVvmOlI4tlqfgMXaZ34
W++5k5PJE4vxVC4hwTpUpPS+GgA12duRx50NDNsPxvKNSp9lsUjH0Auc6N5Bu39uJfHIRVEK0X24
P1lnTmes+Os1UjPpJH+o8iQKU+/o+orSKBqqPWlkYCBEIJ6dyrPPhBWmq8Kl6YAes5lm0TXqOPQB
LqB8Lc91X+q/U+0p+uciDd+80b5TRhIVbDQYGQpGzZDUzJiNfC6CKEFSYmyr4mqpzNhgKMy4ghlo
bPDp4xGO92ZxoFVIZYv2t0rDhYU8mIL/s8fHTghGnsQ9owUPn/JcnLwC9uu5d3pJfaT6K0S4Md/p
5eH6IMGcheRXnexe2nJ9VnaDLEPcjWJMzhnQwqwVCkpg5OOmdWzyLdRbtRk+jmi8q12bKEcFYAN5
M8gO/FEeaXlvFSwoZNFnC0OEqg1sU3/w/CwmHXm3G+hDAf1KPqzR8+BbfYzx1Ty7HfOxxM2b0YF0
MFkR3SR+EAN9j40hMwtJ7Tclo+oJhH++Y2/NZXIj9WyN9rArquFbtu6Ta9DhFI/1vHVotyfSocZh
ThlT10Dr0RiQzYTLvwyW7kvL1bpaOj9mhgT6Elp3p5iXwyhl4jSQXUOk92D8FNS0aTQkTjTvej2e
TX6dvGi/ZZR9FKRWTMFiUJSAS+pHx3moEtNG16M2TFQxE76xRqME2Z+TwcZ1lZ3abADFMns5Tc5i
nNc+a+OCjTJ7qiBWA1eTc84Kj7+Jg/cxMxp/2/2yU9JM1806BTtLwKnwH7EVuATmaZwz76UVDEA3
UqTWdx8UIL1GlY6/WJYdPJKvxbcmlRWLRUd+3DkpC2Ucc9hqiluBZaRLL1al9CcF2DPJfdIu+EDC
g5Gx46Ckc4Hgw+6pDU3DPxbBANzw1Yt03JkWeHkStvlPejaTaONIPPxiFnLHQ3pr1bjtQUzmnXsx
ZPeaNt4PCHCu6Malb+wih/3qYWrs5sJQ777NbHiDh5t9ijl4gJaAMJFxCFS1lwCt4NLGZE/Wawhn
to5VXcBgwIGvwkqYxvkGm19/zZrKTmS56zBfZmXraFRHZ2q8xLab+S4b62mYumGKIxTIiz8hPW9o
7rMvsT6e0kr6v8juPdb9NNURxURSgzrUw9yJwaSfamHa73VZUdiLHLNPO4hzICKX4YKV7hwWbHwh
s76YzIJOQcXrQYNg/K0Hz8D5nMvovVY8JqVcarZlhMVh9thekdbO+gkpGdmDmfE/HBTy6tZL8ZZj
l2UsYRjHxmYBkq3YoeXZf1RE9ctWm+LJTpuvoRrcK+3K8mHadnrAQt09L5h/9j0ulh+fHuE4qLZ9
Mk3l3nHX22fiRMWl58t94lRmdtFVoKlKfsmya6ZjUJTlj+4iHME4M6KZYJA7oPI5SzdcGnsVNxJt
dZLVXbz4WQFC0YoObI01P4o5+CnEqM+s47Yw2eHqnvnCb4X3P+rOZDlyJMuyv1LL7gVKVBVQDJta
GGzi6E4n6dMGQp8wzzO+vg/oURlOI5OUWLRI1SolxSUIgxmgqu+9e8+dva2erJu8I+3tmAIx+RoW
7bR1MBPd8r76TEkxnMe2OEMdTXDu+KvQ49nShd3FLAaiqDQ8xyNkrWbYaWv6ORYowOIMe52l5n0Z
9M1W9/MPg9ApkEtVeeP1FZL+tIvZsWR24wwzvUXhEm5UgnqhTJvtW7JJQyphbfuZKNutclIAAq3+
2llpOm+rNtm2ndv/cFjg6s2CAJlSmteLJj9NqnaR1SF2lLquQJTtpJl8K0ODQcJoued21P5soZR0
RxpQ+b40eueWCkztpB1Cr4Dcw1C9+poMjBhHg/DwyHXFtsrn+xJjHmLHGCuX1mfKcMtr+kHWhUnl
g7SAd39Oli9OhCCT4TGJHa4qbqF9sRW0mT0f29H+GvWed5mvYw53Kop74kgt0k4xDSwDP2qRIj1x
nJD1Ox6IvoHvPagcl21JE3gphNrT2UOKRVYEDeegIzzNNJb92ApU93mUOceOcLd4M5ltAdlryIlr
HjQDdQxho7M4ZLnSJlOdfSbN/qKrFTqrKrD6oy10cCHT2jo4nZGexRSydD9kcDbn+En7letRe8mF
xmZzDbvWpT9R5T5GyUNbEKVeCdo6OiXM3E4i932wdBKZiWMceCMWRlBLcKfgxH0nIxCiTYSskuNC
dlwWN/FHvNkAQNvoAQ0gSkhFr9ehq865D7Z1jV5qpyGHgQ2Un4bADuHmeqh5R7qMrNsi/ErPhIOR
3YjbnOG9Hxqh57e23X7IWo9oJYLOi3i6Kp3oe7xUvc8wMrlkGEqScjqauwS1BADqgnrHBOh1dOMB
lhGyCH+Y0u86Gz9WMXUw1mxkcnV/1uLPPXaG1eO31nJftvMdcMf54xQZ71Bg05B2vPuesLlNUgLF
xigIu1GHfixW8XDtndlFcV1k1i3g/BY9UwthMs1bDL49xvBB458zw0NRBGI31OUHxTZ9M7Zpe8gN
C6txJJKjadil2LhIobYp7pd7VVQ3qA20n9BBRDW7TmBnurECSswmNNNrRgi7sc6su/rx4SgK/cFE
tYEzDvh7GXFSU4oOlJfQadx0rmv4y9yOW9EQ6S0oX2OoEl4PHVxK0Z2h4YyPnLVZduzF/YgTy2Iv
q2nnlUZ9JMrI9T07LVYeFz4Sw9BH3cAAB7Nd7NwQewGK2w7svdOYxXf0M84xxgIa5i0lU5leCSMW
131PQlRUW1D5MzVjDC/gK+JrJG6cEw2yEMryrme9QYI7mXVKTg22qn6gxoW0B0dDVu9HVZvvWhel
vRnOq/MSg/1HZONEoQ3VdMnRq2GiZnxfhmjtDRHGw0P9rmprzjpzQsyft561whwix2KOl3abzL95
mqut7m8u7m/66L8Yxif/979eNeg9YcX+W8Pf/0AbH35kQUzEv3fy/SYbX0E2jov/+D/75qH4/vP/
/gl3+Osv/Lb2rRBjCA64O5TE4LeCif8b8GDYmPv06vcjoMRbIQt/m/uk+5+AxT0iLVaFqRYmjry/
zH38k7Bs7bogkx3B6PsfER6ASPzh7NOwHbTjuoAdQBzbWhNU/B9/hlOkU9p2E2GUWwbp6ojUBKiW
uQjOqPH02/r55JH5E6WsniJYf1/L40rSgp/rWHrlyf6RY2zqxZNTgrcmaZfx6LQ7WvApKqCIpmk5
wSl05k0xwCFqbBRwjLqiecr2LsQfCDmmdeh+xSLUxy5dvK1roYAScbQlDP3SgZXzO2X4337YR3b7
35bHxw8LH95m+wB5AEdj/eL++LDKxac28ONt29L5+Aj6mSA7XLpudFV642aqsBTVlXtvZ5pefX0U
Yi4OyRREm5zAKEbB5uBXfYowzHS/pXF95wBG8KsO1w4GaRpGPduZm3A6XwxObjBhp3joDmEEY92y
iSw3IFVq8iG2ybViAfKLsNqFblP7jC3pJtB+3UuVnLsigUOZbM04/sGR94NZe9Mh0MadWwfnOmDq
+Piw/3968//3UqJtns5/vwhsfxb5Q5P++dqv/8Hvd16SGU6s8spGJrUASvK/mC68ug5RBZ6FMVH+
lTP+33ZeZ82q4d+UWpOc+Z9/vfHa+k/+HAiWVfrpWdKS/4Tp8vSNh1HtmlyZK8GOsS16kk8fbOZk
9JAYagDpJ2vQq2GEgFpFZhLX5fGP7+QFQvRT2/DjpVyJ/RhIjZQmIQ1PL5XGTrBYPVN5ZTIg43IK
p0ibXk7OUFySkAqxscmz+6SiPVzFQ3T2+uVP2O2/r++Ymmj31bXMt/70+jSrZnh8S+fHFmmi76WK
XOxMqF/2iTlAGTRi0DZ8BXOUwMbFu0cvI5S3jjk438PECd6zRDfoobNZ5KtJo0YuJRuEqkCQcwlS
O8mLg8PE8Fc91iBsCzuieYfyl54QcXm0LcmfJc+sqYtfE5gOSB8qwQ0QjnV0x/Pjhn4D5+8blpfh
E8dddY/arrjyhtnodmORRfevfyGEaHHHf69qf30juLlNVl9+EftkVZsrgSiPQaA/xh7joF5YoIkH
DdVshvOTb/BKW58ECNWHrLVpKcIZikdU68gyODKZ9Y8lZ5y1SaKAUXeUYWchF6b63sqJJjg92Dzw
dZG4YCuQXSeHLO/N7xJNnDyEOu3ugg5OyDZKsuyb7qM62xvIQ6YjRuzy89S7HHhjOwDmhZQA3b8b
TT3EH4NUUc/FPpf0M0251GmJaeEuRvh/fXQ9TG2tgBpSeL+Lgj5J94IRfnsmaiTN3NCUY/L2Krvf
TrbC/JSONJtwP1lkBEZEzzpEWxfdg8gYyW4Ke6Yf3PbKsa8W6jJjC7jD/RrI2k2PHMTHaocRXS77
uJkcB7+tFwP0B0Fzi1I2DN+beDCVH9Ru9OA0jrLxaCuNrBbR4ACOAuspQ/hiqXdpt1oAqxYlB3Fk
iD78CNxZuk107FJXMYlZZaKD1fcQg7ze8kE/CwyHBIKal4MReM5FC/GXnqVlZx9iJtdiR6O6kFuF
06OHmk0b4xjLyVPfuWFbXyARsOnbYqWMb3D/OONVEIK03i+xWxGlQ6cBJyVPBcWRKFR2FpgmEoNg
SFu16+g+Fu8SCVMEJUiCxUhHY2Zus0Q275RdLOXWzJxxTVJt4aTrYGiDb/1iRfHeQl8dUpFwYN9g
mbTX/r2HT8pJPZQfogAnRP8taSpsmcg/jTSYYtKiXTFsX3/4X1qMKPNdiFboRMXp6aOlXZAOAht0
WJINZUeo4Vu7rd+lGMQA44zdtFsGo9wTmbQSR/vg1+vXX09SJ6+eZzmWgPNPMIWzbgp/Hig6aYQx
MhlOBUlY7ODzWRf4f2N2+1weSukll69fT76w0Htauo+tK3YOTULOnxe00aiWlbRgLBf0wDtc/H4z
FdhcmtJ96OsJMaJarG2nGSnMNU6crK7Mb+VIG2k/zYAec+a++4WTzIVpJOFfJJB/e8KS6+r/9AsB
i+oSWMCYQ5Cic5KsoXLhTSTQYr0wAqI6vJly30ys3ShStCq4KiVl4YS2esgdvBaTkr7ZWYhnc6M7
QH0Qb+xW627w9POwVwuNqt9j3zbFycZYGC0p0iazDebENc6dZET77az11Bs/zPNFWHM+sNiPSCd0
OXQ//WEkwaYjPgZB1uk4vI+QSSQgl9HIbXKrdX4a09ozmRJt01sigECCSY7Zqi07QkEg+5HpeNrM
4+daLyYKSbup1wBgK6PQboN825c5Jo/XP/Pzh1dLm0qFMRLfDIeQpx/Z1aQtDsH6kYel+ibNsj0E
E0nPsVNEtzGjkMPr11vDZP74MciWIFFS2YputhIu78xJrYBJoiRfQK1qmsz6yODEg03Z2Mj03JDJ
GsokHGK5BDOSeGn6cRwbJmEjY7O36oCTzyE5ucDXgxdG+Ubf/uStjRZdyUom5Nq7xniTUUptSESf
79643afPHscjLgO1SFMi2q7DGe3p9ytH9NHJQCJSycJfbGSEcDYnzeND3Gfz957U130H0Is+bzZg
Sy+wDU4Y5oCoJ3aa7jHVoyJA3f0Q9ugd3ijcnq6c64ezPKISTUspF/aLd7KQ0FBWSGVBueGMDs5q
7Ro7EOTRAcfdfdinyc7FW7YNauS8DCba29e/m5euLl0eAk0xhvv+5BAZN8iRLXzEjBE7+IBdVo4Q
wmODnmUUtttlKgl+GBTMDomcYNdgqnuDlvT0ff19/4q0MR59Fm79SMf5oxR0HUIJJTI0MHdJsfhd
Fchx0yU1fX8IhThDSFJWczvsXr/xkwVyva6m0ufgr1klLd6wpw+FCaVFNRXjUbAHJflyGNLus7Dm
aETEAQCUxHZ2RosbWOd2ov1igiCxjzUmiy0BCUu1p7iNpu3rn+rpSvD4oRx2LzZSEm0s5Z2s2jwj
wsQL0ftLkDE3AXR61gvaU1ZmLRdwN9xPr19vffL/XpUfrwe4A7XR4xnePD3DmxOR0kbKLiYL09um
NOV2qUxh1DVud5tXjrtDazHTgPfsN77/5+8kSxAQ+N9XJunt6ddPg7/ICJLv/TpZ46R1kO4CB1bR
6/d3sk3/vkFKJBY5j+8V1fTTy6Anp4VQN4OfVVF+DOnvX5mNmeJukMVdnznNutd961vp7K28hcoc
O+G914XiygKld97mpL4ljVU86EG7b7x7lnh6iHj8dFJqmwXAJt+IBtbTT4fTgPmgZ9d+W43vQ3oZ
NzG502g7RAY+Gv311mG6x7i7W7ka5GjkO4glaNaNgxvRXfIZCqUXABN1Q0PXpDOCbZftzVyw6gDd
7OzvOW35GGM/09UtMBfTQWspo882sQLJjsnJdIATlB148Be00t6nJBThpcOWEexSw0XtAK/PYRsl
E2TDsbf/pSMv+mwZE/LJAiPWAiynQluTA42CbjBV83esBgCLutFVZ2Ov82lLwvswbYMUg15T2Jol
DWLxF6sexTujkm7OiMJG09uhl8BljsV3JRzLwdmKLojfKWNEPtFWUp0JErNbNHyqwpvmKVRnbloB
FqVnFPj9iDN001gw/vxingcMiY6NxI/qAL9LgWayPZ/nqdvncUlUD8dn99cSugLu6dh597bs6TzV
FG7TNmxTXFe6q5ufhM44uW/qnLj0KjPi8yJpOU2HGBFQgfXd3aTN8nMWxO1PNzTrBaFxDuGNRJ7k
ZyQpAc54Ni0XZvYMvwRkzfiNY1sMhpoT0Z2w6CPv7QWx8JEXHydcIoI03CeuCowNiTbzu4Kk8p/M
Tqdvroyia4rjwbzjZryPQ1uklACkBVzRFieWpCmh0DAiKsEuN5MysYsaTK/hi+TATxRIzJQABqZ7
mypkDduM1cInY2eo3eusMol2h3KAOFDO/KAAJxiAkLje1NtJkTsKgwwvG6E5iLxlMS/4szVZa02G
sBVXDToM0CPpj7lPl48WrGQBE0IHZ1iyJErbEdekn1bzgGJfE++wUVmbfHTLuX9IBjw0vpkI8UVx
Lv1BGTHXkHzy5ZeNG/hzlEYd8fNiktPZnM0a7BlWw7vGSGsgIdBJSiW9GyNDYrRFQZucM/MOK3T+
fOerChS+bWEv0zXWP+aBRmXOzhn35XxfxRaoeXMn5R0rLfNcp64d4AhQq5izNPtmpyodDhehNVAe
GoQ7qUM7GWGID1067RZXv01uSJfCNsUCV1J4wjU/SxgYAIhGD8tt9K6Iz00bLuw2xnLEsxnUFpbc
IFo9yHZZP9h5StSqduBX+nQEEDtMSAag4ldT/cvKpujBLU2mX3paerwyMWpzJM7AvzYhpgEmalmP
fCfFHOCez41tQV9MU+NsmFVk+GmUwdvo2Oe/BRh/aPbihKjOuXPc/v2sCUlJo5mDV28KTTemmkBB
dYz45AaRFbU7FhDO0AeranOojFpXwk8722q3Pe6M4hC3PCeb1GhDc58pgCqwPUr1mYJ9TKAfBeZ1
ysM6bRrR2flR2YPotk2HDmG3+lDU1kIXe+f1TJk3DijP65LfyN1SRwuUELzcFb9g3F3WRpm229BG
YIIB3HL5g3moPhP5RbYB4ytoLotO7I8jIvxha3f9mkmFfOKzZULxIdzL7Y0zICjO16rsjFWWVMrv
SDyqG2OomTD1xuzYByM2IMKoOSguGmSN+Y72i/OhtJs48/HX8Srhm/S+KMN0f3WeF8BOLZa7Ms/6
9Xud1tfO9Nq7eV4Unxth1uqswX610XHIDtM6rvFF6tVk3Jk4MYl/0CaIE0Q5e7ZBDRKeAKKrLoTL
srMXvhp0Spnjj9VQ00SosA+CZZk06nW3RTZIgRdtVNqPt9XM9gKURLbzzpoTpl9K6YYHZBnyyziW
GkKE20VEqHmluDBFvbxH/ZXdCjES81RlCEuQ2DeaNg48lBJtOGHAfo/zgxwnXRkINooh8tvJltdV
mZjTauQIj3JZn/yiTcIf+DDDzJ/SSZzHPBHeNs8aaV1JvMjZxutyrwfoPhjG3u1sDlptZlGFpu1y
Y4yq+IkDN/nEX7B+tUaA0COZ6uKLmzcjQqIljeMtlhYBbQBdXLSdXQtlW2QzEzcjATknBnT/AbZM
ZF5Mg0Bpgje+eOeqqgvwIOCY90Xj2R+moJ4/YsEbHJ+yfvo0ZOVUnc8tD8sRgPac7kBMQF2ANiPd
bVvNWXac5EL+D/mEZb+hjlh+sXLKa/IoqeDrFug8WCqEK9slMTtwVpXANDASdwBMrsZjtBEligoG
8WVK6hig01QhZbH68TKK7JZACTyuGIxLG8UNM/jcJ9sSVlxFhNLXgoDKkSeOlC7Hn6fFSLaDbKz5
EANXNa8kGv/VFV0mGuWy5Rg7U4EU8+dIQxN2UREF+1L0w5pFIEFwzTLCDG8xKSNYyB5u0lL3ezT3
9kfG/caHhfS07mzJcmgcU8tOGKlIrObivu8P8AJ32Vgal6C1q/hoBWkNqq75APsVphDuSHQKdXtF
7FP7Myew55Osx/fNQK3FmeacWSkG+zcOds8LF6CZrskEjwLSpEB9enTKSl7PuMlA36kUP12BgojA
77mpSh+JYfo91km/Jlcly7tETRJasbMeDKpoVh3oCgyo/jwXs7Hpo7FP/MWJ+q+EriCX62rDgurr
CThrrZgR/tOpyfo3Tvov1B8U4OtHp8vLfG2lzP/ZQKonWRGTCFsBBx1ph6RLHaqZvLVtX8nuh3Dq
WyvWOA4imTZnNJUE8jxruovNiW7xICByvfWVCpNLPq0G6EJYNAceQ2GpkJ5+JHLEwWmkKNo9j1X5
fCBtiDdgLM0H27XpvHpV7KFLVYi6HeFiJayatHZ9UL3Jx1yYCKtHVw43XkFSHCIdQb+UF9l2N/Rk
HlGHMvqplR3lW4/EDoQFkdvMVHhqgEjsFTPHXcOIfoydvSY0RiMcRdUr3ofQrLJvdYPyhBh0j0ix
WDvGsRf8XptBGli0h2EObvtcoq8eyzm8C3jcH+CxTyYUgN78RZdWfMmWkMgx8or7/JG6gJcB7/e0
jRari3wrcL0UUQZP3BGxnowv7JBMjiyekOBHgdl8QX5IvoSEk+rnxVA39Kbj4oBAXnG+6zp8BBbN
dePCLBOY/CSRoEmzbTK3smlOCXlKantVpiEDGjlP6K1lWkjcW6AFmHnZmtyhWR4QTSWo/FBolxun
9YSxVVYHsFxztssRbDpkNKGp4vjG2afc6wIiECb6MthlYV9/6j0A7NteO5Xp5x09Wb9ovexriO+L
g6AuCftTepAH12nTX1BkAguJ1mDtOw6NLEUAfyAjcu3KjxMY8T4Cpe6dt6zmENpC2SVbGOr/WlQV
8NcUxf2GMra64nyqJRJfIzU2oxeV3htdkueFMYYIBvMOCk+hKY6fPppNiENTtMGA08wt9/LR7pKY
7AXkD7BcNvYb13temdGLWONeGSQqZT+Oev7oSiD3FXpsXJZlVegLD1PeJ4AQ+V7i7g3fuNbzpUwz
ROMadCuV86xV25cG/qyg7PxUtuQnSg43XbJwAq8c44KedrFTHVriNEnEtV106o0m3POvVpvcLN+q
xXzUMtdV4Y9blWATMQST7NSgO75eoqA6wGex8P/2CK9tMFevL93PGz6aTHe4y8IxASg7J6tMNS3u
mLYcLwp4CZ/dCldXIdewMA4s916TkAhB9+Pm9Yu+9B2D5KYFqKBykyb89CYZCzVDAoXSb724usw8
UItJK4bzJRZ4/tBfnsEUD+7ToVI7TEnyn9/zanMAmMdYymOJfXp5AxstrYeIy5e4KFpMfwS4jwPw
WRR/TiQrX8zY91+/51XGcrKer41w9dhMcuFYn2wxqTU4sIuG1jezdvhBGBChbiiy2WNGskK7fWcg
Lsad3OCzLewJUhik+fkh6qB40ZdBokNWjmoKXBhLuK/hlCBtzvr+ikhbG6y001CVWABcuj05BsYX
YbacixV+4GWu0F5FCfG5Szrv0tIzrzwNpgrRPPJxHJlNafu6HcqBCZw7VRsEhRlgOFWEW5eRNQEE
NQk/25DJYXtA6NgyhhMG0VCCGLpdSbCj+cZr+EJHyjGVsJk+ulBIrJMucZJDRKKcGP2+KYJP7Psp
jMasgMz5+s/yQs/NodmKWImBCOKfk6aPwZUB5wc9KBeJcJTTLHWEtOUOvtFNYI0svRzjG1LYmvGt
e3z+rtucJFzbYQTg2vazrlvoIVSaIM3aKpIHT0/jLrQS16+81T6XeOMbp5wXrmehu7BobVtKWKdT
HzE05QJ3tIOM7C3XbOM1isNiCt51vPEkwDGLMd74ep//jAwAyc62TUZftr1y4P9czpwehKdTdY9B
Z40fdS5SBJ5nSCKv/4zPXy7aNqBSTDZ9R/JyP72O7Mu2bSxWbWdu4/e882tmMwVfKBvjc5/T4UAG
NZ3Rlxx2Zm4k71+//AsblLbo29K/5vBFXfj08kIEMNgH1BfD1Ln7vscQI/tq8nMhys+vX+qFH1HT
k2aAwi5Fz/Zk7RRgBzKWZe7UWebbqA9VQFyPgzvdo+YBoNd+/OcXhAaw/nhMqVDnPL23jOhMoylX
gBcaaSRqY34EUprf1Y6N8tcekzeup9Yt5+Tgi6JIMSdiPMT7d/JKlsVst7bgmWlyiio/rQuTIiFH
316jtTvIFqj+IR37+a7C+IoroPasjwZEyDWgrsaCbadJVO0DPfTEnHoIG5wktEgC0VP/IekMnWxF
BdFsM5deJbZj2Mq35hkvPI7aW2ffrBQO6VQn31neR62cTRpLIR3g86afUlCRMX2AWoMrcHQYnk+j
YZJ9lJiAMBApv/E+PN/WWdQs1C96HSgwXXn6o4W00voCNpTvtOR0N25uHiYxV7+6ILVpH4QTxDvk
GK8/KS+87KykSmgTLY1Wp2t25QEZahuo1RM2CrKDUlptUbJc/fOroLRiSMu7vs4STm6tdDqJTr3z
bUz8Nw0nJFxFTnXx+lXkC+WX45mOw5DSZJlWJ68075VDUwUvOe2Lr7SSmwtExzTBqTXO4qpDiI77
9T39XxrmXQ1dII7U9UAI0T4l3iakG5g14o1f9dmoWApEHcSCelR06Jq0enrvw9J4dZxOWI5CI3hH
/kF1dOek/NjJau59W4z2zq2CXJDQFCdfeAjWeDGwfW98N+tlTt5QjGuM69ib0dMgy32yqhPpY0YQ
ZihN+9pyYA9Z6r5Nc3VbE07hMK9qjS9OCu5uIyCw/XSbwQPkGkfyO2dnCNgl6cDh7vUP9cIT7zJS
lusAUfEVnXw17dC6OVE1SECM4KGwwvnMbAnXFMO07LyYynBE8/DGF/H88LBqTRgV0b9jdGadHNbd
zHCzKYywKxRLQvx0mG2lBcGF3nDtO+wFuwWHymUExej7P75bb5XsmiZHdz7ByQITTqzJiQfIYCSa
7H3EdPWdoeYcuZ0dHmfddN+yIikfXr+oev4dE9LnINJGysE+d/rqlXEerj0yXj27JPzK0L3qrjnX
4I9t2V9xEqddv2AJ8BjYBJwNe+BY+HwuMdp3n7DvJMQGV1ZU+LOIFMTrkOwe9Ft9hgcuJf6ZdmYl
r5GdzTd96lo/o06zfJkyoCkT6knvFyzZpEVw4rUP0RgrEH9hO1/lS9C+sc8+39IROLCpC4QwvOqn
7Rfial0ItvQOCdQAFWgBfuJg1WK4icuz17/XZ5d6LDdRiSvPQfFKjuGT1ykNEoBSpbv4uerultpA
1NxgNa+iSP/TB5ZdnEHnOrlmbIJQ/+mVYjcHxTnS5qKjH29HWQdnuFQLXxgSEFArAwzpVfvBVEW7
f/0e5bPNgYfVRQ7P3NdEZ/74738UtgG2FR0EuIA9OxO30Lkz/HD0wxvXLo/LvNjvswIFoLEwymOQ
Yl63SVveSOwlm74LHQAJdXvdluvy8fone+GDEQ6FRlg9Co/tk/1EeDmK/FYuPibT4Cpye/tCh6l5
/vpV1GNR+2TR5ISPHHrVIzv0/62TY41Oe5XXpQLPU6L528dEbEV+55CxtnMYz37unKz8LBDLo8rS
E8T2oEhGRqVmSdzCTMsPdiNjygxIG62ZDd7j5qs3pe63ErCN3EUFAvorRbVe7MZUiFvDqId3OYjk
Gm+QSIhkT+Z62QYK1x5tQ4G1V4KTjc6ssVZg+Mqwg02IjJmJE52naEcMZd3s5dC7VxCvA2JUHLrc
G5FGNBRnKxZkE40NxWm6tDQLgW98aaVE9qnyBjWT5eR9s2GmuPzs6x7gWRllcMubCB7weVivmQRj
07fDCnQU7Rlx5ACNCahOZpguRsDIjrXe2FaEm7THnrGo8yF3Z5D2S8gD8cusR33v1dPwQ7vlUhyj
PE8w+Dlmhc4Q4H+EZWKqzD2FKwOzBk0yHq5hIIAAEthXJkmttxmMMOdo2U/05fHh1cDR4HfACMoD
xM6OEf7UTgiUvBUwdRjN1tb3uLZUSZ5e3X9Jy8D6xcBZXSyTQi1qNGnl7Wzw5gUUoKy4YgAkk/Ml
SbGH22ivUPCYYXfL4A+4gqDKoyU+P4Kp0Lf0G2HPmYlMtKU6cmLbNrbTaGL1b62quSVKuRFw1BAe
b/XQIWMdu2L5WFSFuC87y4XPNa1iA9B48DaZ6gBZQGVaB9u+Hat38FnH7zgdJ4H/vZm/dkuwYlTq
Kr83+hoafZR2LpEpdmrCZKOky+GuKhEgghthpIwofEHqLjIFaqXC4igQIDVHmgfA0NK6go9H7jCo
PMfgwA3eNkKQUKczWetoV9QvvOsN2eyU8j0lEksckDPDxdMvZAMbS6fRxhtVeYUoD6ITlnkGnnme
jiFZTMU6LiAZtDqruwrcMAI2guCtpO+tbRAVAjxIEDrmAa7/9K1i2mtewvLz9oKIE2vXz02dQHu2
gUUnsdV8bljl3pd25JaEDdT9FYKj4lMSAcfqmc6Xuzabgn7bYw/F2qoa74MHQvou8SYSVEjcCb4J
xonf2mUYMZ2iM/6cc1azCTCSC8J5xKXodWKMi0Rn1Hqlk0JQ3gCQNbaNpO2L0tRQ96Zm5No0S/2d
AqA/y1PTBGtESnO6jTCffqejCnisHeChFtZC+GkHnJjnFQNTj0HWcet9xDSYn3g2ygzGCbPUjeci
hwYlySu5ifLa+6FLu/6cLbS7ST0wLZQsSlYXEvf6z3kcQtYCOxp4oVs7SuGm4FjfkO6L75neL3A2
E0UUoC1XD2IPMlHHFxmHz2uO/wExDEaJMI/ecKje2KOer8erFIeIOPxT2ClWE9mfLYO4wy4ZjzR7
LUifRItYGCaManlrP3p2dqPtggXFo/OCyBPN2dPLdAEyKqaWDIn7kbFpw+PyNZPEH0SB4Z7zLLXv
VeYOF5VVzYcsKusvaA14ZsDr43ZeRWGLqo/TjGBGIb85MEn+AhXEuC/5GZo39qiXdk8HaxZ2FpeJ
0LMinFzzdmC6K3z4Bk6xD1Xh3Be2y8AiYcx2weAvAUlqT9MHFp7gQ814+QySVnwzFmHaX6y6J5sR
hWw+MQYhhen1ze2FAwxFrnCw9jECZJ9/+l1yBs0KTCHEZuSJ+a1jNE9mQEE+eRm9cQR9XgHxs3Hg
RbcM/X0dOj69FCqKMgOmAn2CcS8pWYj2OXW6yU+6Iva7fvLqQ9nPrs+0KLyK4qm8GJjwvlEcrkeC
p1s5OYH07B6PMpKx59MPoQmyZ9Nk3JnnyjiMM2hJt56+mLqzrgcmhm+UNi9ejvEHwwjJE3t6z9NA
F9J16IUO0WBehyLPv03WkmJSXq1NXhy88W48617wHTNrwZTDcQ3fz8lMIGWXMUA94WUyCChw07xq
NkZezFcE8IW7wAucI7hg90PLJGrXgNJM33ientUZ6wegv4USVcGCPW3Qk5c0j6T6Tr4onXIb97kD
EnlxHnSS/BySfPwM2FR/+qfPMNfkWEa/xlKoa05uWhhZRLI13swgThMmaHF1NiELQYoaOm+scI9O
05PnR8KswpBK8eYoZ32f/jwLe7MRWQxdfYZacezHiFemTd9YIABHz+nhYQztF/oOWXiwEk2XlniC
+JLIe7Z23mzrA2lE/afYSNRtB5+82+A4WfrDoCt5bxsyqOHg6OuVSX4jmLTDbNI5/iWzbGgIGEsl
vgH7sGLfRmN4yGi13ReVFz0ArA1RZ1EnX4xD4V0t8eBGe2UNK3O3S/L3IPznYWMT3edsK1kvh0l7
WbxNMvDMu7pJiofZkVG8yw2z+qZBcUNQmkaLgs1CIdMZ2Pg3MahK5Y/ASvXBMcPhF71n8itUi13c
70bioK9w2U/1zZBHbu7TpXI8Bl9DzI6KmfCttsEL75bkKbMpaxU/xmlZwuihs7VZUxFNGahJW11O
OXdnDCNSLBQexRuP9gvXo/yhsUmhxxDqcUr0x09PLGpMUBahv2gqO6xoZMwjzHLgNJCpk215sMVb
S+bz1RkbEKNElxv0gLucrFb4trQheZ9Q3S7L9cSGtgkrs7xGKdM+lF2U7qOylVvHlvOelliDyhix
uZPanytPzEd0a+5uSPBNJ4CPmzfWthc/HBu9pPrle3FPGhlGPRIBYlEV1XKKP5kRQ/+kGxw6WLa9
vFFnv7CsoLrl3UbmwWz11HnQ9fkYGabDtTw4OHFd15dVv4gLVKZkDEGaOwToq9+4QfXSL06lbTLz
45zhuCcLS18mUWxo7nCIPCxRcFPs4KJI7cjaV5YCOtq3RN/sHTLRPxHQiX0SoqnYyA4h5DYCMQJP
vcCIAbeEhtamCcETV25gZgwCk/oTEq3uVtOCW/wGWvW0X/LafcfftJwdfbl+NxByRzQFSdO/kAYz
I+yNoXPfWNKeC2go7BXecWxfFvZ+vZ7q/niuB17ciQQSwjTtvvkY05Ha08AlgK+ShbcLA1LhGLYb
JHugXIsyE6FAanQW1hq7vWxqrzm+vpy/cIrk87iO9Ki5hTg1szSyCjzE0+g2iyqNOcUyn9kwOgrf
qOsxJJ+eBVZHF2cfpj54nU+HeGRHws5qx9EX4RwfeylKIP0IZW9mpxhh+BSIOEG5JtHDQgcIvrI9
jdBP+zx8IEvFKolWNaMz2FGa1KbSzj8IzhbOeW1x/KYobyV4OmeebugcTZ/izBBEA8Qj5CqrjUjt
QogCj+X/sXdmu3Uj6ZZ+l3PPBBmcge5zwT1qljXLN4QkS5zJCDI4Pn1/tLtP2cosGwd90xddKBQS
yMrc3ptk8B/W+lbMkvGMAO3FgcnuNd/ofK33Qkw+zbjp1jdYePNzfw7T66JEShx5BmzgfUDqj0UB
GatHa5HotgofHdsGGZH3UcaqJDyY1BAeDZG7f1oMfp+f//IORNXHKpJ3PJssB6f4rzdMov0AYKUE
MZ2G8Oo9A1+sscT2iCRmGVAe+tYjwzlxAwwkRPRXDG11ip64uiMP1LspBqdOvlB6dM4e1GrTnxvx
VL3UM05oom99BhUhf/p+53cqbG59PyellTdq1v7wHv63IAH/FvqBQ/C/mCK/h4j8P4gHEeu9/u+5
APdF+0Lu0c9cgO//xA8wgGP+xZwroLXC0Wa6UD/+DwtEiL/oY77LIGhlHFq9f+V8i7/4O0xC2BVT
ijEO/S8wgOP8xaac23h9zuAB8e/7z//xiwHzB7PlX0iXn/kcn08HtuBrARbaJjNJ5C+f3jpV2itw
62T3EO4VniZ+7pwWSfenru0fP4Uz5Uc3a30uKVFpQeCVy7g14gxto5kXGrBrNb/+9LNf/3hmfv4y
nztZfhGKZBZV7D2gp3x+hWq3ktjfU4TWpFREiiQpeGiJccTPn536fd3dG3W3nDWF9cfG72+OnvWz
g3XfvloXscx8aseqWNGals1ANCgy3VcSngOg0RpTOC0D27Blp2c6iUMukEpjsQ8TdlWt9QzVmtFU
WpFJFpGKUIJEMXzyN6rWbOpLrAwp4aO//5n+fjVo2VYHLi9jlyu/ViI/vaGcYBgKr8drDapW34iF
KNsTxmSl/Yf95Ocqgzrmx+YVliYG0s/78rwTwTjicNjqEidBlNpicq+ErtR4EaDqa/tIQjbOn0j3
zPSflHJ/+5LsozCTsqPhv+vC/tcv2WudW8om68jvDASE6eyf2Uq3+9//lJ+LNh5nj3KZy27xTLLo
/vVTlD2T42UpBKV+3j0PXqCiwbXlg5stT7//pM/FE5+ErALppUCeJgD3/PpJ7hzKio2ztc2oD0Ee
esyF1UDIDhJH46wsXOwEv//Ef/gF6bBNtEd0BCwr1sv7022SMVbswfvZW3cmFRwr1EqrQmz9+0/5
203CgcgKF4clHlhkAp+eG7d2ndbJ+RTblPFN7gEuK/3MRKGb2SfCVA92M5fX/3ef+fnQI62U4DA+
U8DLYUgfL1tgcm+y8rxHjfsvChLf/0N59PfvyZHEdw2pwHD9fRc5//Rr+snU6i4n8UwERnw65Iu+
RmY1nRZGg+XAJYsLtTDjvnj3++/69/sG+QMwKY4mblD785mY1KMBcEiLrZpUeTPApnspseEBla18
ppyYfK5+/4F/eyQ4AfmPZSMXQKP6eTPPRjvuynXga+lAXllYYICfm1XubVWQG39oZCwGa9yGP5VP
wqF55Pmm40W05oLW+vU2tRolZ1+RZdd5mFMPfbfk9akkun55zHVbpoeELxnvk2oR9YGtO+ZdEc9g
WcrQC4+u1SrrhYA75iAYP6itTjuJdBrHkj8be8lk2t809kyywkSGFP6rMneandW6sberh6YeDhxr
WIOJJ5/sY9/7DZU2CUIEVwZ91m6qlhH2FbETi3M2D75FksqS2vZjQEg0aA/MKd1in4QltR96LCvm
vVUnizgSzj7pVydTRDXMwTw25yND7DXguQ+t09yLiZdpyWvdZhmE36ZmtnKCPn0Buu/C2Y7Q/Az1
JkY/XRMC0LjWlpk6dzs6y+GQlS1kjphQPQC8JcSqi9wM++9y/0QcEoRB16MKxyFaqF2Ha6MYU/ZH
wpdPyIUwy+RLjnVn0soJzrF4gOZG4hEgEGzN9Iq5rWUfvcTsHmIzDHzMY0lB6Ihfyzl543R0yCyU
IhFrDjY0E35aOYpi7CImW8D6zckhJYNt2Zr9uU5zGx0LsTPZUsPZ7tdYKiYTCenKhbAiws9xXaJR
KduzBfTEUUzQ+HZO4UMxX2wn/hJKPZoHE9/sVwgoGpRtMw/KOzPHsfWJTCHo3bodeV1YXxwF2/lQ
zXMlDgt2ODkyJGqIBjbCQo/HaQkXsU+nYcBykk4e/kHyG8WdT+h6HTVLYgPR9AIY1o3WHs4XC4hw
RBK3V1yDrq+XE/YYTrWxzJK/ZipF6G0/Jj5mpry2HvPcCMigGgv3rOu47ijeF0N253GehXfJrBsg
Qnnc21GJ8eohiNktRmmts3Az2bFTXLoyl/OeBiM+AZKpuRPSFJpLo6V327ZxSrKsXajmjHOdYqOS
RHJv67YT1cZra/elrTsKJhUEIHEKacvgSWntvIM6zmbWeMtg7ZkNVhmzbXPdW+GheBi0bdwJoaZi
b9tGjUm/jC1UswyMiPJMcnCSFZzWnCwaw/jgzsdxQ1wCJlgbks1D0Q9KRhONMk5H4PxyFfbyWGTM
AU6hIgATZiMpv9S9BT7F6OnFGEj5sA+rFsLjwa+b5LEp6SzXNVqKI6MTNl5KYlBfmahZ4WWWNwOI
DeHN/mYKCpaheT/gTFiW1GdkPMbWtxDKLc5eSYYVtxf0tw2fo9/cSizmJvCJE9p2DqroiJjFudlW
o53lEdeumI+0+aGz7+zakPvZDiTgf0cs/ZWksBq3PjnUDpEePDd3lTEmyQ0vwTwD3jGglOH9pi7h
8wwEq2W6emZlZT7h+suvApYUzqHPJswUCXEq2UlrsoaJwtAQwb2wbfOUR5eYp3GYk10rDXFbd8kS
fi3EHCCIZiTMQr0IrDb8auNHSq9tLCfMGQaLOfmEK6Po1nkEoQnpAcQ7m9/aHMkvcGDzXdt+33Zn
BMf2txAH3BR3c0tGI9qDOCWL3Sx4Ke+DuQTqTzqsOW2Kuk/zc1lS5e1bkAjiWiWZ392MfiPwkgaa
xNsjKdY44tw6K9pvQIGt6c5QBPMdeTbrcjc6nRO8J97CBL+kNs03oo9TYk9mY0o3BgY3UjVq2dU3
fmgQy9Wiyt5PmA6mTQt+9gAcz/yaBRik8JN5BX9mtyu+AO8QLbgmWdxQRJsPq5+m2qlAutvQr1rE
j2OpThkTms9NZU3vUNnnDyxunn1wW5VeSahh8prUHvWaG7X86jb2+EWw2iYQI1GkpvXafTBbbHkR
EFxQTCHn4gYxXHCTl6HxDbby8tSNdqMIyRV+vpOawIRTso/UweLwHLZseHDBtqYLOj+xk/wIqTmD
gouB6NKofej+Sy6WTdDl47BvZ4byKzmRDSeOp46fcBKkjjECk+dFmLZ3fpFwYg2Kk5El+OLsSH8Z
PVLb3OphxFNUEzHIvvugK4FLGKi9i04Wt/g7q5OO0JiwNR7QI4hrkMiGjVezL5NtB8HtfSqIGdsL
1dj6NJ/FcAwQe2EyxHVInqAOSDAvsrgFoqW9l7EImHcLQF5PHXnFBYQbI9dbSdrWJVST5UvZZQbT
tzTxA8RMXkpEdmKbC+7hOMM7WGPY5XLnDaY9N3+xkWtgpgyRwWwBx/MnL12HldNATJPJ0L63wTMb
efDFtkrV3o2mDhMiZuzhZb20b6SE2hRYeoSsYxt8U4J9sjEjwbToL0bfnIKNLifnQOyOTQR23iXX
pkNWHMD/OX2aXb7/NgjylQY7j1gP2XEqcmuL1iZdJ64LMgEWPFe60zMxJlj4THQcjuIN7ss5R0GS
Ga+s+yF6jEZDZu6Qjik59rNdf9XCj8NLeJcE3CHnmjDezwNLgiocyosa8PUqZgkkae+5HR9h72bv
aenJfFMbPlZ4u3blm4dsqdsXfW6EByLa/Y88yFtjG89zAbDSqx2uqL2irj2dxIepbPj3STFfxcEI
ZEH54eIxH8KdCePLKx8FmMBuX8e4IrZuzD6TrVdNbkyuKZkJHbTcdG+54zqlt8Y4j/ywya6nVtqI
0+AXvHQ4I4jnMzNzIr69AIUAyQO8OrvYp8bUGLqLscGFHDuTTSoQQRlcWcvpsWf3zYvBzK4k+VM4
RTS1+O8inU0CCl3bTV8DUcbJvg2z9gZO35Ju6V0AJAdF2IyHegw6cyOl9KctCzXyu1HNmXujI1Jo
wxOiTgmxreZdi9yK2EFKnlcs4vFNwMsZOYwTt4RHBaPX7VsSKnFbUn3pHZmKHJtW2jRtlAWtb+87
Qir1yWCQdgGPHRAwm3EY1UW/sLjqEkHSZhfP5B3Ey9DxApc9EiG/EN1xwsh8B0w9N0/iusQxT7Ky
OUEqZwt1OSZr+lcmSRKxC03MnU9damzHuJAFIuKWWCgCYuTObtlf75fSHV7zYCgoWZss0RuDcEzU
Ijp0c7Z2nkEqRrqE1WauevI82rZILnPG8uMRfwNgvY4FK1k3GHBPsloKakgJgh4RRz0RgOt4uDur
Kh2Oo+frmzhxan3KwNflDTQ66YMcbIqyYIJPFBkita+URGF9MBFcekffrnK9s3NFAZxZXfY4LvHw
0hKJFexqKwv8LUmp/gcRT9KLOjtOU2BPo/gYgNffemUfnpojUZ9I8GT7MNhm8aAF/gxOk5j7OV3A
pmly58xNE67rvKTxcK07/dw+jKruecf7vXydmrS5rbNhuO9auQTU41Ie/UbzpVuZAWkv3ACgjg/r
Cwoa6xFQIA7+0qnw6i8Yscm8Q/1HepOqLPYKBe4rlKxmTYqtt3jblNn2OtSR/oMBjAKr0AyjdYdm
Ihx3ohr4E9HtUZu6jDfIl++EAs0BqwptD9nJDWFn3tiTghj4Z6h8pIpSz7IvlsJwmy3zrdaPlsnC
gbX6pDKCDdIUzjWRgXAY3EGGp3M8DwOxoZ5H0CoZ7AdpuTXhZPHyBERG5Tt7gsGInCWkoBMZuSsb
e1Hg+HVaP8ZzbFARNVV1yeWEgz3kOMtxTaXii6e7+Wu61G29rYeyutVsu26FmOt73kDYZexRx+9D
NqFvSrK5v2Zbi9YHvEZrcK/NwWUQa5bVbECSh3BRoK0SVUL+p8Se3gi0rS8de1p7Di7sELlL1nW7
AVkQBXCC3o9aETEDralZn8gg0zQALnnVbMBAVtBhTeIRkrmrot5tm4TqOOfHH/KmPoGxwKMTU7B+
WTghsX/1Q5PvQyQBtzPZ7y8M1kiTI19KqF2GI+UDAgDG4CaZ1Cvk4oFlbmq3V0Sp0BJMflgFEZnN
pBxqHcpbS1Ry76NyMyO451Qg5ILZkCQTbbK0nrzxGfKlhLZfK/cCpohdb4dubG5zcGYczhK51Rrk
PbYRULOkOiV3BLvmxFF0P8g8fWXzJ6djWcXOVT0sZXrGEVk9d7NdNQc9TsFtGfMai4DE9V91yzI9
MpLRRsgN1WXrNE38EHAjFCco8qrH0BwwaOk4J43P1I5xLtXMGVrlY3hTVnSvW9IvFeuWDIo+yr81
RGcmdYsHdkrg0Y1eRmBGbbg+pQkY+yevS7sTt/Q57lPZYi1qyzZLdnNgJ+9AiAo/MgWN625KgPvt
cqvyiOABQ0hNY6jyoAupScQ2aGXJT8sqHBeTQ8aTBQHHREoJT98pOXM3EDYwX8Hm8QkrS4whjpBp
2Xeshjic3TFwn6lbHLG13FxeNTGL1KgdtCY7zs/hnwkqgTM1SJO3FWlpdZSNVhd/6SWQT/ZO/fg8
2GF9V9AslZyseX3Zt5anLhkLhhwwrUnt0UqBkkhODao05H3ce07SEUKp9QJLI0ga9RWpdYYG2wiB
IKSV7mdWwiOCUbcPqjsrkc6d2ZuGizwhsG9TVlEBNISBFkoFFI10513ooVbrs5eUzTI5IWG5vFRL
SHtGNg1Heu9ypxN2HxJI1SNS/fAIGuPKZX26j4ek+Kpc0hak6Kd6P6UZryauh+ESZpbhwR4wjOCD
QkiInVub3oeXm3NzVWPCmRkYLujxGuSQ/hYMxERmnZhFtV+/6Xtq5OtGMk/J/XMRLJ3GNUVtxwTJ
3pT0FwVE3Tl/zwyc7KQxUgJHlSUWjKKJU3j4a6jtIzHO5TnExuap70v7PAHvD/zalDScKX6xF2FV
xvnQTvp5QHhtRH7LcULscK5vFAK7NWHVTPP9ICx4L4XrlvyQc9LUew8C2yvlQU/IoW/ifoyJFZhJ
LUgQ9ZktzwPKUuIefEK0yWWsjfveL9VLHJcLb3Y7S+5YNNLN5DH+9I3Rxt7tRBGVbsIqU/FFVZeh
fQhJtYB8i+IetAVNyTfROemTdE15H/sEFUX6exJHUgiYVvp7bgf9U2fvERuAqaBJpbxsRVvwPQqq
joPEnH1Hen1RbcidcY9F0jjqlFStFJP/GkkCz6XfpuZECLnFTAXIi5mNR05UBE2KrR97YiHtG0Jp
lbUj9wh0Md5ydVMUY0U579gLZ4pb5RTSC8EcWx9NcY4GM6EANYqi/VLHSxhuaNoISY1JoZx2BIFk
EtbE4CaH3u0kCUdEzYRaC2Rr0qB45Fz2kijoe8ZLkhnKeV/NxHzFvt8v294B/UDxULvMENo1NQcd
VBa8EJbhwjhZqhnQ+dg4j5gsYQF54RhgRbFMgjlHlt1XIH/JZGKIRSSnCjUZZ6qqwpMMMSZRQvU8
kA5YTsOD/p465OjBeumpTxGHoO2BXkwIbXNaEwCdHIfvEUhiWNOQkM4Aw8nAlhF+WWl5RmZGy//D
pUNFC20+jZNM3I37PQvKbX3+DISRpC/EpzERgmpYhWdtFzbGsW0m8jtAy3FjOQN+ymicZcCTUaee
e7TjhZ+2n9ekKxuLV0Y2EQFYmWml1clIkiVRjWCDEJrmWoaRhuyBs1qpcdm3mW5CGF0Q6GCdkL2V
cPmGff49l8uDtaZ3JuIV+QRW3sr3VZ1yMk/k8AbIftegL5T72DB8ZXUkc5IZAvogJ3K8lbEItoI4
kXue4MXd2x0zk7Tp3fwIapuCsa7ilsB5V5qoPF1veicWyH6i2Zhnjgq9vDlof04Rwk2g68n6eXKd
2X9sc9G+JZUTFpvBQbIRmdPovjM9LilHnCRD6k61glRmFP230Z/c74W6eg5rz7oKtEzQzWVJcM9b
q/Ejp+A+PQxEoH5hx2H6F0HryHttV2hokZWH13jCiyfmGnEBbyPVFNKq6/ptZ3WIUpS/vveNKWjJ
MlVWa0SuzGriq+ku3hboLzl8ataYayKqtwZdze5WaGjjAIYS5xWKV3zbBX1LbBdBdy6cZxwUe3g5
81ffns1yY+mSaZPRDgTVAcUqs2tYAL3ctktKzLjtd744ZjBYuKM5Zrd6tCU8NTwGOfstnt9rsQie
iL7w5EfddP1wxExHFcErtcxICkkzqDUm3KN7DJrN/azY5RB7pqc72Won3ZBXQtWgXZrQ4+AD7eAh
ciFfTVMuz7FlcJw7I6F3GzWwYWDuhwI88lwlqICYfp73Tmngfe9Twu0Sg7Qtev0s+9KusgP07xCX
Im3FxUuK6L/fY2Vw572RuQ3oCukFj2YVTsnGEJKwmr5JgNxNTT5TEnSVdzUv+KiPpcPkg5soTR5D
g+HOpp8bHADM9Bi5dZnvfGPX0FpboHNMJfJWOpBImjJ/zlSKQ190KNK3FhlQeURyWhEcOZqHp6Cq
vWRvzm5N/W0yeoqSykX0Xk51HwOVVvKxIdv73YlN6zavA/JlSYAfuZhr5iegQnXPiTlcisF3NZ18
WUMq54D+AC5QvIrZJuM8K4GjHeaKtgcM1WA9xW4ykRPUw6vaDGPWX7gqMAm9gcHi4RlZRydG48KC
QC0uSKs0AZKcwDIfmXYhwE+O2VzIdANJLXmy7Vpdh6VRkRxmj/GXGcAbOdSEXlyHUy5AzYe1IDa9
GMK9Yw3VpVHMVbfPUSeGq+otuEcvPPMUdzbQmo7pVUfZVopg33hxl+4Y3S9UND5a3j1dVQxDv+6r
Dc5ZwIF5hVgkZsyqdqDt0g8zTES5r4WRIrUPS3mHoMzloiFb+RpjIcO6wo/Q7CWjv2SH0goGno1P
41otefA2hvZAjk2QVI+mZ8zxVg5WcZ8NQF92FkJrbC4TXGaSdw3/nrwhxVuf82Hal9Bn3lg2M0TK
K0KXN21bust5UxSgZlpX1F8hHxKthv3GVq+DdJZ4p5XPoJmTMkyum4GgzJNmNMZ32+31N0s5a8Yw
tPb+FBk8vUJnjEa4xzhjXTk2qYtASYiRIlCnIb5QqdCl0WFqcdFyThici/189J3e1ucO7+dHPGDG
uIG5Lchv6wfymGTrvK1iTbVRKmZua3gB5gdACzF5xXNwBQnOvcExId5MRmHMkybfeE27hk7JgZwf
HLzQBR+H5Vh+dClrUTIVq+Ry4oVhR25niyNL7VKeCuUFZ8ncq46Bu6RK1Yxu38NwMTifeqM6Nwzp
x2AqS7ehgV+K12RsczATWVMz3e8bFjqNgisUoZek0h5zm2N2pkREM6t1GUT0bQElYGA1+tjYnn9q
eKX6lrtmmnGOsjvg1Bwz0n4DrtLemQuXWBFG5uAH2hia0Mz8TJAN72fPFkaNLqJjGwk79DqeYj/u
9BWCxfnrBC6UVs8OeXwpRbOF8DKjUweDZS1ISHNu71IpnHeChLNhm8tuuiyVbQ2RiZKJxCbyINGt
FoZ1Y6c91UXsLOTAGHM6MPJIuC2ggcTZsBtYZ87RTKOdn7Blc69GWw8drao9MO0YmSzuvJbQ163N
yEbsqB0kscyr6JM/SopPxiQC8m6sqiTeiJjBfeRRM3pnElqeu8ZJJtaJ7gL3Eim5eQ2Yidl/QnVk
bTHVWIxkS+Bt7JOqeGQ1JN3zcSo1K6PaXYwr28ACs0NjEhPcWsw80WXbCHNngSRle9YacXBIU9aU
+7CPY46neirGnexKRuNhw0wmaohQzw9xzkzj3PtOo9SC1+NFwVzUAJ1HSMe2Ag/6XAWeYQDAKCyi
Omg2v1CPGM2OcpPqi+iI8r5U9AW7fIZRS0Pt+dkOU9LQHLpl8cvrUahs3AUVyqONzzDYjOZYMgCJ
S0Y7pFhYHRCUQCYevPWWeOSAC5xE64MCp9VAfLSpiThg6TEy8gKvUoUfYTh7wUH7RrViKFuftIC1
Ux/oTS+sJhNiS+Klz+klZzxOlRjs8lCzAmm3QxgPZ30hvf4EmpdxxeykYqKWBiTRtqYdN9DGsvTd
Wdqq22asBH8kABFBn3YeuaDp1Fobi8hIkPY42u54biuC8hzNS7lfOBX20jfjq6y0nUuzsZvXgWUA
zFNmNj4GKSgwURtPgA7KhVJoY5W518BCLemUSsVOao/QlMheC8TijVvGYXsIVVqsp3je2AAgbVpX
cwDARTU8geQleQ7UX2ksxillsG8d6iEz0zuTgbZ+y+BHBntpz3iJjCoODOY7fGpx1Uhi3w4U+wzp
CRq2qrMxNdl+rqpAUihE2TiRnGnL9nLs2jP07cMj70wtWAgo3rc1qJluzza/JFStKfsr/Ml9f0mb
EKsbzIi0Qw3nlrcGSw9PSAKYIuOzG3p64zKw5sjOC8KTSt7SDsjoCozy0vQ2YRDdZG08s6wEzCpD
36Bayr6ShZwxloWvt9rjupHTPKNa7d2wuq2gTF4geZmTC5zLBEtSzqbGvmMrkJLbWnvFxsAhCSx4
AuBLqufSF9sVa0kadB6WMYcRqmRIwMMwHe20ir39ZC/Vs+H7HfHRvSBObVgG77mVQ1+yOQCHRLQg
lAoyYivdnvDJ5XM4GObZACYz2cnCzD/CuSmepgxdXSSXsn8L3V623+hiEGPtgei4znPDaVUp7GwM
kOGu66paE55DXhFL6RjJ1ivh323CvAFWwWysAS3u9SwQY78uO3oZFAWRP0lOCBtMNIkidhYMH6pK
Uw63rmXwins7ie9YRaSanmpsX0bH5/wwUl8lkchjzzmMKXuZiF4Tn6EK42Xl+eTOcWWhWUySwyzY
mS3ipV3Om/K2DvDkRUydSMAM/Rr+r5mXD0vaE8WHJq3pzsjKJlc7XCyVbRQviOV2zix7OjgpWt8o
jknw2DqLYc7M7D2ZnjYtu0hgqm6SMrv10pLgGmUW+6LsbeNEjm54HVDskfhtdJaHYzPNY/fIXGZQ
yUYklFgvIZF4y4OEEdqeYCGUGF9o6vmhlC8k7XscVFeZygHamZCesnVMXQJ6C9uYietAngxvrK4m
GkgCxiHzy4YYzXawIR2S7BnAdow0vPF0HPsJlUVVhPsY6ljMnsiByKrA24LH0mkHTRVobyPYEZIQ
yv/U7JNBEfjYFVyGIvxws2VTt6ROsx7Tw7LAmE1ljqc20XQ0DUvzDVucgEdPet03zWvq1ljGmJ7Q
wJa9IRtXOptydshqjkft7wwcr8wXa0S2W4tZL4hrIi9cFtqWnqMCSAsDj2Zih+rWbTCeGe7A+TaG
Wi4Hq8/y8BSJsbhYZi0iP/dLa1+r3EthteBUPIh8NYU4CuoG52M5a/rInPF734rsgG+HOEFG1c1y
L5MCBFpK6Cbx5BaycYbO3JfTiSpK7w23UPhmKT3iWEWzAK908EmTv6B3gN2o0S6oCOSLX927zPjT
66SYSvkR1E57KLoxry5HTEDVycC8tGQsyE5gpx0/vWLE1OkdcxQjiSyDeR0QQab29cNM+wpaaFo6
IMYoLaebWExjcVJaA9p23uamR3wO8oHdZAUM/XXvstl1iJ4R51ZiU8ovzLfMg81GMb2a2swJdxj8
lHwSvBTra9sIlbFxJ6Qf0KMHpoB25qkfurD/r2D+Dw/V1L8XMJ+07+VL/e1nAfP6D/zQLxvuX6sp
FP0yiA9EeqGD4mt87/T//A/DMv9CsYe4GbUXDkQUsP9SMLvIlAVIvWA1kqHt45/632GGrvUX1C0c
nPgjPRhV/K3/hoL5V4GbizEPuhBBiwBL4WphC/2k/0r8roNLJjdKiGfPcpd9KBuxy5fKOLi1X21/
+mX+QWP8KU3rx+fxJ1/DxYBfYgv89fMY/S1TnfJ5YM6TJDLipdqsaqb9AH5ur71BHwCCAsm0iS8H
p+s+YVxjdcpM9AQFw3xKF3kzubI4zcre2hq9IP+6hH/0B/nmrzq873/OVfXnYtoKEYx8t979JDgM
ER8sdV4CzPTbr6oZ09PUVuEmm5X6g7Tx71cAvyseZZMLTYbOZ6mt1XeWubCv2wxhqg7jNHkcY4HP
XDxovvoTnOnfX4JfpZTrN/M9xLAoGrm7kMJ8uuKZKDO4Cg1NRYH1nBBj4itZUm9sSraLfqypLG0j
+MN1/4cvCZyET7MsyiperL9e9jIv6dEA5G9qm4k2B9ka5FUU2xatEdWY8fH77yjW2+hfssYfX5Jb
RPBg+RhPPzs/ddeug6OCDJoFAVbEcH24Z/AK17gBjPCUM6zDU9hbxq3tSyvcxkvr3aoycL/5JrnU
zFol1q5kbq16x0vf9Xep0fOu4zugyI5zx7vjbLbf0rE2v9Jgot2SYgluSWa31PH3X+affjtuENvn
fsR/91lw3iJZLnnpKsRcJtnH7KMPVTct50jDml2NyHj3+88Lv4NiPv16DMeD9f5gGuauIas/a5cX
1A62Ktmd457pTuOEHSHGZNFfZ5kJqhuiaYY72iSYvusn1O+EHDwNACvOGpX0JJQ5lZ1fOjNpvGge
1uWSE9TEzwvDy+ARJt68o8zksijwwO82AdlPqneM6iRxkvQi7aqkQ5AmnO4g07Y4hYGf27t2tuoH
3uOaPbZLzN2BpO6g3CSO617AKmi6nQ9F9VTabfKFiG4wDZ3vAXt2gpROnDABWFrB3OQ3U7+swb+D
+aKCmQYXwxLz0DlcM1OJWgxv9OLWYgcbnbxk0Wi4CIM5AQOeHK0ewqwmEK9BajCS5JCRlI0vCSNU
u47+ljxW7tHppfEWoz974ExDXcnNBj5BLt110XdMWpSf+Udfmc6XJTfHfDcAVT52iJnc82yqStzu
ZMeRKm8qGCNtcO+0oU9bmybhdrTtCYGLH2tnO1ED9Fs0eObbaCvx7FSjUV4rJAWAM+ZuAovSFEzP
ITPCUkGl3SD0rLIsZV+OZmoz4NqmE7VcC8ElIRtqZ8mUxWYtx/TCr31x35IVM0OhGPDVNmFp4RKr
bcCf8zwCNZ9LN7gwRA5PZhlY0iBeTAKca4M0/G3mFlm7c3KMvlHY+f39KCTHZ0pwtkQLlznP3Qhs
OmLfOMPs7uTg7ogDar9WbAK6TZY0HQf8RJpJOrA53iNtpejPkIGmmyVV8lLWAcEuREVDI/XVODJ0
qBdnVRNqPe5zTUwcIAs/KQl7sMGkULtn1UbxPD+MDDxXHmmeV1tPMmqIKmjY/LVj1o+hXI02LVqu
55IWjI3JxNgEnGnPSin0SRLUVQ9fiAzZ6bGVoxNumgD2NCoGc3weh4W7qA3z6cWX0JqjsdbqOnW7
2ZPw8mVAal5ABsHecdRyOaewK3amxhi7zfupPDDaUWS7xT1z5UEzBt96cxIfvXmZvX2fj123YfTo
A39HcHYNvC7JdsWg4dXEqAuTXZ9m40U2lsXHsEi6DQZI5WPpueM1FSRTz4nwh2AD4DC5FFCSCgD0
mEz2CctM+mityitZCfvexN7as6AW8iStbMaMSWeiLsCbOexDbIf5lkree8WbudwV0nE5KNu+65ir
1dk3f+itJUqsTj8XQR9327ScGr236fUAlBK15G1MQ4WEOoI6OGGyTkIo2lG33mV5AAo2yVPzg59c
ZhutJfksyzxaHzMKG5MJMdKhnUZoGG4Xf2mbnVvYHvg41zLOgIJa9XZ04qTaTrXJ1LdicB5GYqh5
ylM3c8493H9pNPR1320NxyOYSFclIss+MQ29rWY2HpvaRWu6q43SHSMWQfMrI0MEAfR42bU2AqaW
GhKOXkf7JtOxoPGehDGwu82LchV+NGLcsTpVziZDSvitt1h2wZfJjLtaF/OXamTWchikx+4UHdhR
wvy8WZ9n5+DNNSNhTqbh2WBZ8NgtPESRlSAM+1/snclu3Mi2rl/lYo8PNxjsOTiTJDNTqdaSLHcT
wi7L7MkI9uTT34/edQGLEpSoPb6FQhXKsotkNCtWrPU33MOqMcVrwR8qbEdL/9mnvrFwfOrjlQLt
EtMfnqmWJ4miOzmOBmlVG8f1I10Y0BkpKrSAhmejvYa4ac/kTXqB2IzTOPdtNRINnKnKEYtuk/rJ
oI6KBA1svJ80tzogE0ZdH8ehtTuQ0VkUCi7gNmYXgw/AA06pGWRYzz04FXCoIO6qCW+EIaOTUHgu
9clxnPThlLQqusut1GrZ9Bl6nOAUdEUPZg3PIhmzY4L6b4dVRWx+NhA0+CjnSO+O9mz03xCIUMUJ
VLDK92LUrC9zUhvOLkG0vdmXhlhwkYCLd9PBO0h3FbXR58RNqGf7mfyWDHP9l5MZmNzbbY1ElRSU
7pGuKgecJUZtviJnSu50TxX5XodoC6hnjO2f2Dg2WQA/wPjWg8BHQ6j15V3WKW7EQ7XqOQlS/BvR
o+a9S0hw8sPgULxGO9aavF9M51g9jF0OeQDHUasL89KiY9h2sfET3lNBbZ91EwJCcZ9aTSu+AarW
lzDRBB5QUzH2+mXN/aALim6ls3dAUL6gd5hHnCCLfQfOCCOnSrplfRFRsdN3KS3JAsFv8Mocrc10
LXNvBCkCVPmvwfMRoAf5VFk7Og94tKTSGDy0/Sdyl3IokUbzyrqxOcQ0JItQ+dROaqiBCoxqAuWo
6HnWQQJcOkHcf6muM2ekhSBiFxsV5SaUPwdghfRvucJrR8Oq8zuVT9EcKoxWNLBbUfQ0k5m2wVQp
uuyebRafObQ6Iu9I716SJNLkk9Hyw8krWjes0Pmx7HXFaJQNx/csBhkfFqc2p52qcVkK+67wG37q
UAWhzqHQEOtK/FLnyk1PJRKDoAfL3P3huVFucgaMEi8AiwoJK64B2cDcGtdUYIwmaIHuobZpFs0n
ZcHhD9PCzXOqCHRDA1+b2ZQxfHdwC8CSTWeR7CcLbMyOXq/5qxyisoWCLFHKxyeBcNprRfVVdwwt
C3Jgo38Jn+reNRYE8tsgelUiPzZbDxY+uAUwTTPD0EVHINuIBvGXS1HyGRwiZsI6CRRQtCH6FQ+Y
6+7AgPb9vijr6HOjG8wFWEQQ2WOZR9ep15s/zYVGOASJ+luJEdAdvAVf7ZbcbD4UuWbcaNQDGo66
4qvraNMHL9VQUbTTqIOePendngCTH5Bn4GDRzeQAAb0+pXVm7Hy3zmifmhX9n7jW+udapstX206s
j3CwxiuIB2nMLbJtkj29rvbr2NIyDFRS9mEZIVR1Y5mV1V5k8BKANYpMBgycflNDLp8DkXk91i1y
+T71fitOCcCCj0itGcRVA3GTYNSLeR8hdqKuFdCqL8B0kNT2FQKDBvQlxrCi64xaKnkuwGrANKFO
Re6ykS4WInVPdh566+8JOHTnX1GP5A4AHFPScxsUfsddNojHpZ4jE0TFvHzGSRBzNSBi821WK0BH
De5hMX5kEmHOrJv85mGyxqreUZ9yP6pREpmNqXXoYruJXWOrI+LWP2QVsJGQW0P0vTfM5mc7tvlH
xxe6pIbWGxI2b90+lYnvZxdR29hfWLQuvaBRXnLOxahxlXgU0/il0xuSDio/tPTUcdc+U6pCd/Q6
sdMN1YFuyqSMAJAVsQ13BZnUS73w6pNq9Sk9apkGg8AoDOMLpkgciE6JZ1agMIFxOVGM5BpnGHPV
FM6NHzAoJc44epP6+9Qvsx/Km1o0yBogdYFybIq8aanSK2vWJ1wtMLN50HsFH8xqDZCFhm63j13E
H8QAJBmfBCZOFzBmAeu3VlZ+nWvbeFg1PH7KUp8/Creb0WqkSj3BpEhz0i+JJjWXDz36CikN0A4H
QaEoGmsGzWN/rO5p8CE8WbgliKFMX1G0SWthVYGyDA6wY0x894Z4fEqBPNVABYGpBl3Wr0VkEgFq
17avfWhw6F0NMAy6MHVMSDI1Lf9p5ToJ39LN8n4WkYEvN27Hl7KRIHPcfqDXQEaQ+sfJhRwTDCWy
B/vctDw/rHy5fMi0qKHo17ryp+6s6pS1MKIUXHG74MkEq+bkxY5z4dRFe0R10QDRMldARMTsXNRd
DxcOi4bhwzQnZOfR0EqurFNr5aFutPOd5ozDEABI9LV7y16V5qMlGUtOkkU8g9Sk8pRoIGAl5F6s
/WJFXWEqI8BOqYU/Q2iPdTLCNhinfWuBDt87RUExxu3RIWzg7JmBPuiMaUQwfQZy56KhSX0UHeB8
qULPLVNtD9sjdQ7O0CduGFcRVRw7x+Yl6Iy8Yi01UY3dSQ7KpYlyvD3oipd5UDWCPiYihe5Nptrc
PLjDNBEHyAh3DTSCtbreTPC3lsLEvWDW9XsrjWYbBUNoE8Hi9ZR4KOjOVjgq1d0AO1n6IPYbjtEc
8cfc5LwnK1+hmVFjjxEIN3N4dgAJwWsqscAhG/4NrmqW5mKqR4Qxk8aMYNXAiMLVzhmmj5lXjtdg
ZOCw0izIT7mAsAew3XRPqhpYcBH9uId+mMZLn6rR50HoeHWBXKxMsns1fYNph4xb5cHxWagkI0yY
SePQ2lCnucBxVO+lZk33kYs+5g5em/sRFRdtgIZHAzrwanDwqOaM3IBsytlOoJEXAHXLhunBmisi
G7bn4kMMt+u5Ex1pvYqgbTVmWf7yza79C+sWb7rN2kV+xVO+Jx9Esjw58plALAGCyPK+b0vzS4/E
I8xCK4Eu4SEgBCqw8QUJFSjpIoxxmMr3CWduElZgfxQtVLl8brvGmq4M0Ml8UjaZt7h92kWgmxmR
uHA1dbE0M7e5iWUPOr1wrWjfkvMKzreyPIxeY+QBvdRsoqcO5FybDX8ImXxxh6sY5CiMuoaw6Fsa
LlJv7UsKoo6F29OQ8OGVn1z7LfXtkKo9jWr+dzm5iajBpNqJ44VlN+V/qUL4N1S8u+tO4hRN661x
lqDOZPF1dJvpfowj7TnzFH39WaP1e2kO+egGIzzEmi711N8s8RpTALiOYk+etF5UaG8UOy6d3tFQ
bvuVNlLRXiCMmZ46s51+0tg15yOSor0Ttp6WxtDwVoiVD9bgBygKnQmr0fJ0yI7MYFIe/t1DIcZ8
j0gqA6rgPHFVXhXnrbyraOUPOb57nIi+HlIJ1rID1AQ45BbmYyTMVv6dpu1oh7PWl9eFFjPaSTKk
tyhsWb+yZrae29SgA5q67nBB8sYNboK588lYXPsJLw7ihROVUYQycJXdIfS3+NhmtQWwZVUlp6ZL
a8BxmWP9Unmb9SEtuCn+CnDSmkIEzg0LeHajX1KbAEoNlBwQJb6OpI7wnOZTDZ3R4sqIk+5hyBSq
NTUmScWRkxU6ZYdIIgSJxaNNl7uNdjWh6clXYStC7EnpCO00j+OSFE7+1RlJpkIb4drb3MyXb5BK
uusWDYxvaiq1bwXiuF5gTbXBqQ6k0EQOFuZBQHeNIdZG2ajLPOvn+MCNUcLQ7CIXYswyGwGYarjD
vSxj79YSlQ7fIXPBInsjTknUR/WfgD2tEiLLek2uzSR6KFpapUEhCoA8eSOyJ7sbrS8gjtzphHK7
9Tyn4/IApxeerV9YScZtKobMUGfCBoViRx71FxAiQMcpy1zlBGF+Oa+9J8QfSv+YWhbkBrPuCSkJ
uyBftV5Xn0AwV/kJAId37WMNyogPSXIyG8MRgWUlgKK7qjd/uE4GKMCorbY6oUYAAcmVTXbZwi+U
RN86anfAyVwK/dGkuzi2+MIHe0jJbdfSIzv2ELoh5SAgW4YNFNVb6sfARgurxGRedQt0ZLdt7lRq
qhYao0wiKkAQpA6lokITVKXR/ExnEk1owzbc3hI42n25xFoSokqQf0GvmptpOna+eWrYzJwxYD8o
f/QyV5dJ1pJK7izEDICttYKO1sxhM4b81OsgFtT2j1Q0+MnKbtY4DKs++2zgIOrTqrAaN4SkDssy
jkF5sCTxlYQj2C+/xjnzrqEEcOtkW5c/OOKm6xaMPfwnSpIoQeijnbDu6dGGgn9A+sNNPLS6ukQ2
qRGRG6QYan1QDcLGFCfQPLikfpJdcaGYWzRHuFAGqrWc5VpLF7De80BNYQfppe2wVsPlsthNgy/y
x4lvqw5jr612PeA8ms50uByZXm9h7wCvbe9ADfzB+dt3BwRsk5spj2L7hO+pW52yGsfjHao3NRq7
8booMwcn96LOpi//gzmt0KtOY3KpIn6A37w8jF7c3f5PFeVIYpcjhXCgfTipcmhfNDDBysP7ReM3
ugoEahMrJh17IhLElyXjOY+46ykK7lJ34stlgW2jxUV2JdySKtLS+fseZs4ZtbC1Dr2tU5uU5RDy
oRXmW5tmkokOmxRsAep6pK79QFoyYsd2bOzqhwKcGrYuB1SUu8WZErl4qdb1u7+Agj2dFBP1KdTI
1/bRH+0hXYvWYkq2xmpjhFhe0PGlGCTtKwSNzWuopRQGnEyCLm76q5pStB6oxYOhrcXyzCj8FvnY
DgPiFKg7mLaLh8CmXG/jPFWTWalAd3P5kLdTERoDlYRxQjJ7GIdrdBTBmCIgvVu0bjgNVlNc+BZU
ozxZ09YhlQcZSyN0a1d9oDdjnJBloeZrVs4/XybEDZMelL1Kdm3HzVFNGy1jrWg5aUA5KMUB4TOB
KWdufgsqKXqMMqc90/F6a7bwR7JsnXYQGu3u2mH5Y7YGJ43x0YVPVcDtoc8OPjwYs6JBjh+6F7T8
6CQAfCGd4mBKWk3GwVzBTdgpW2f6YK/bii5yN5au69hu+GCYX76JZgOchhYug2XqjctU9eI4p970
6Ojdcvv+jrRebw46IKvCrUvvAEDQy0chS+WAVOI4tCj6XlkAnNB06uUZCZE3n7I61CB8Sf9y63vV
2kkrlMuF0IzFsi+6Wnus6rw50yN9/RTuKz5RBZ+WtXu52W6UmCnWIxUd9GqpD5UZGTSQ6U0Z/3h6
IMmsI2YipmN4W/WVCni3OSZdHUz8pgu1fkgdA+ArUZ/6549C0gbxVtqwzM9vIcQ/1qRN0uzqiU/x
hTvLlVZH7skoMn3fqFadCRBvjB7YFpMohdWGjZDgy5XgCwiE7Wr+yGlogoSl1EAdsTrzlNe7DCCD
IB+1WGsWEIXNgsO4QzMAdAIyc1Yim6Q6zInq/ZgGU2AWhzu6nUfowib2sreLmpRD1tRdjMg5s/Jf
nUUelS+BrQ87zTNtc3MsxK7TaFjUywASHGpECLcEEnH4q2JqMBhJcQ81Y1+c2QivziIeCoMESblV
ihdizMtBdkeSEyA6ZELrBdYkh9xFSgOM1MUoSxtOfBz0zguLlMbG+xv9rYE3bAOogo2sqoeLzMtH
45tp2lrK9yaAuwGhRn6QZYnBDbg0ruF2iWBEAeg2cxrjCmInSXzm0gwFYnRmTb818KwxHbwEexVl
2s2L9BHeg1y2gPnDgdTS+rrEzmiXtHTtYkoWl4vunRPofD3uq+cdmT4IilW1bhNRHS7bZgXrJuCo
l8d5MMBCdbp9WWWxH0Qu3vBebeIlM8TVmRl/Y9zRI1kxMzZzj83YZsF3kUbnEfR6UDsupa6ykVcU
cLhuV3H6aerwhscdrNp1Wp7sU6dp9nFvlSE97Pj4/gp4daoQtRBxAhQEngiI0eZFpszLy6bEiWBE
9njXVBAtQBu2QTaiKv/+o17FEh5lCkfnKSQb9lZDvBjVYHQ2CX9eefmFKkCj2qZ+Tuz29VNYRWwn
fGHRI+RcebmQsPlNLDhpFfms3hyNtEwfJk05Z5br62FziFjEKkR8AWBtsU+dgBscL20VoHsAzT0p
82OCLs1OH+j/vz9sr3eGY6wHPrK2hucD23r5QVGmEK0xeZTWJHq/H6WlHbrUc/Yoe1EiW3oKZUXc
5mc0BF9vDs5lUgBLGDax0NskPqlqtLYysE9uXVh+s63hpV5E1fUgRtSAO8Q2yrrvYE6ci4ZvTCAP
Xn3PDFBsxoqH+zPjEsWoRx6aFIFrTNNHnFkx9YW1fvH+qL71lFUpmJj3W3J9E/jsCJ0DR5Y13BTD
u6lq98uUafL+v3iIK9avAKhluJsAMwDZFnpfUJ4zc+tiFKr4MCy1d2aBbBQwuVHg0Y6EH1g/qCCI
H2++pTenZigrKEagJaxbcxzoJpITXVNA0nYtfe6d8Buse6HU3ve6gbl52+ewUOwMOZUMLaDSNtIr
r51wjrAH7/v7g7AxjvjP661ekUgZYiaOIuvLCTWGKcVvM6sDWdq/9DRWX3upHpxxqa9M7H0vi3au
YUf11Pjd0e1voLxVe+H2460TIxtVWxM9QZGNn99/r7cWuI8APsscsUUEX1++FjJWQItd6MClFOUB
nDQtmwGrbL908stFDdg5VPg7z/7P95/7Ruiw1iWxYjRp4nnrz//I3iiveYYnWBRgqWloRx6VkYiG
4qiX56LUxqri99DzrBXqaSMICiTk5bNoXQ5o5KQAh/IStBCE/LAsZnNfFsCiOhyGgyFO/dsaNf1b
20dRooAfdebeZqyr/MUdk2VJkgELDeigCzDs5UsU/kwdqaPnDXg4gjiYGyh2YBTn6ng2FUz7ScyT
f0nDYvoutc74ZvrTr6ZzBAkI/RAFp+4u95ABSpRyP4A5XSakI5XzmMw0aGLZaAI0g8SPXs2ZTYE+
1T1aM/o5AOobC8YG74oQoqdzhG0njk7hrEsBDV4Jq3+249R7QNi+3NtwRx8WN9I+C9ADN5NJ5e79
JbNO02YEbRi9v6sFrJpttoAgfyd1WgVByZN/jF6Eqh7A1wfSCP1Bzf65rfFGcHRICjnWbHCDpKYv
Z6wCSmTgjlcGBQDCB7Ls/m6uLPPMV72xEVzGEyFleNdglTdxgRMmzYQPtqhiYh/1ylRErDi9g8Av
zkhjbqw0f28EzhOTyeMuA5B6swanzraIMDDOmk4kgTBLPMzk3F8J/LfwBMa1vht1RHnqVYgvNeSx
GctPIo2uqUZFV8agzgSf1yO8ajKTbyORy11xa9soC4UnzlCifqeJ7IiQwQJ6p4zPbL3X64acASgm
117CAOnKy3n0jRhtYfZQEBc4G1QIvIeoUI4XFTDd27qiJfD+On09ozwPTxwCDSKkiOK+fJ6l5TiK
GzzPMqr00OK/c6DHHK3mDud8L998lIvrJE90WaqbT0tp9kHDk0Xg9n1zstf8CGbzdLJTLzuzTt+Y
qzVFBk6/XtJI1l9+lZ+D1XALVgwqsfXBLiESJagsnnnKm3OFMx/LlCQPUM/Lp3gi0fNp5IMioDNM
k91cVXQ6gg6ZoV3k5MPFfzFXfzxvcwy5k4Jz2yi+qumXR+V4UH0FntXJVJ4rIrw1VwgLrQetCS/X
2YSTxm+jURN8GrHa21nIlQdth2ootCvrzMXqrUetilhUynwMTrZOirExykkMQDUy2VmnocujnTmV
4rbWOy18fwA3boprTAEDT+UYfWgaJpa+Ju5/HOSlXYGJ6kDLVcIQP5RTc0/HO/2DdAwzO6Bc5gR9
afVPubEA4GqbGTuKTH5wEhUFKI6oclepyAs7AOZ0/TupQtgU4syWfL1415dkUQlg2f4rkV69I2+U
PUHWmXL8NUWEIC/N0zOB5vWw470F4wE9e5JqZ3vpoh1N6QjRLMwEZXlMorI4KeVAfsttdeZRr69D
q7ox+S7n8Fpp2yymOu0dlA3HAuTRUuUhYAH3E/qiMPpFhxasXmCwEQzefC6Lfb0/V8d6PhF3X27s
/ua5kQ+S1iKZDoZ5dBBIiuOWzrVAM0JEVwx8/cDkt5cs9QVJBGu4woGjhpPcwpHEVrNDSGBInyaR
f9CBDXwU6JKcmerXk0ApxiHX0lf7E7EdmRhJF6l3QOoaBJAfNT2ub9BDAngXw458f+2/Hgx03Tm8
4JwQgLllv1z6qswRC5nSfCUB+t8MI/d2A5CsKWy6uf6g5mQ+s9leL2NMVCh42oIAqVMEf/nADFPe
UklKJbWy2idvNOcHr1mc5sx3re/9MtEisTN/m6iwyMSWayLtyK69HIUKk0bi5YKY287s6eeBmvYQ
4esk+Jhh9MYTYpOoNxaAv94f2De+k7s+mbJFgYQL8PrzP2JKjrKRb+CUEpBG+3u/7rN9nkzx4/tP
eWOlUNF1KT6RTWIKtP78j6cQIxvQdl1GQ9ccHrp5uKcyW36xC46a95/01vf4kE8EvB0OaWcTI5FD
wolSGwAy6n4ElbQcfri6Lz++/5Q3bsBUriigUj+k5mO4m+Wx1BJCToF67aQ1GD4bHbgA3ESxe8B6
NURdJN47bTGHltEBoyhmJNOc8a/ObjF2BLt7APwFED6bu0BQ5/4vFhXLar2AYQzO5eHlaAPTRANo
bIEmpUl714IHDipkgMKlnQCOsJu5iqNrcJDIRwQ9pdozz381B4wLq4ao7LgmM7GJXATHJupxzNxl
2ZA/JShq37htVJ55yutrPqk1+RFViLWSTML58jNzbSxaDuQExzxkKygMJckRYx8Q6FVBz9rJEZ7x
UTwE4A/4el8my3dLJMMxB2e+19K+28NSdZ8S0AXh7+Xx/9ml//LNPzZK+L37/n+ekR3v5tvv5fP/
/uvYPD9XW37p+kf+5pcK6KBAbmgkkRn83Uj6m1/qGv8GQbvuJkF2Q7OVE6CqMXT+33955r9tmlzY
TXkch7TQ+dH/45f6/yYurXVkB9d085/RSzexmMMFswYcLi2KRiRQ24S4drrZ1+1svFETEEMEzrxV
R8LqeqzqQqONYRpez2Vaa8AsW+7Ep7E0HfUp8oZSnukKbdc27+JSC6JFRfbveBSXX65t10adHqqu
uFFG7BjZvjD1pLsE7TRqT9g5SOfGzOs2TmG3oBdUHONZDRlWWZP3sWq9FEH4rszrk+aBBkfrLjW9
+1ZD3fdM9vtqyDy2IAkAdWmaVyTBL19zAJ0TTWDj4VbpiG5yudammwl00/gZM9R0DoFfxtlxpI3Q
oEnuJE3Yto1Xn7ncvvUaVHqYOZzuGLDNaJmzAvvvFcUNNMO0+tGYGK4dDPRpkUsBb+8e+rGbnAbN
uVj6V5k+FN1l3AFk/PHHav/wn3P7T1eibfkLwiNR7/cZp68d/G3HIco6ZKC80b8s8cZIxCVYf8w+
HFz4fP1Kprg9fCT7HglOatYMXKCTXJ4ygnEwRZU+nzFceet1SFm5h4Nf4D60TSHh48YRKhHuJVQp
t7rvYxN0Yo3J5FrlnPwWRFS8jHlMpqERydFTRpMagKrI0zq/r9vMnM9cAtcF8Ue+Q40HuzycGUmp
TUH7dXM0FSbAsykCo9pzPNYzFkqqiY9ZF2PWiahy5krkV4oCafnApy2a/bI7NOXPJQnbCiHpjr7e
UnBocE2Sru32wspgaQxd4MyAP1wVfXMbs8UlzdZbHzQXbsgpkmuo31t5euv2iG5hCs61JkGS0XEl
ap15P6rsl25N6BNXMDWzORiBvyJPQX0niee9MWnzfBUjoeN8TyZ62vuG2peNameHhcl3PIOH9Rt9
0F/fowECynck6GKarv9sRSIlB9bGIhcygDsZ7vZL8feg14fXzCECBawwWS8LKEYn0s2ctyxbAXss
WHCdXn9WDAWs417BrkP6BpgtAhdG03R88PuvtVkGIBa4w9I0w+uaEMeZ8DJuSNtEU7g2hkOJdmJ+
0IxOyUtNLOAcuyR2bqeE3QskHLbhUQGnjs/tjE1CygvAXwf+Re+dIp1jbSIGmGtk7Th/DkJToruZ
vKWAYjHP9k/LgL5xk5ioX3xoIKAj3ZFP3ackzjGobKsis09dKfoRwdMylZRFIXtkIfrey9elLabl
TJazufiAFcMQXABTYAPTzNwCFVyvaGtkxrtDLBEuO4g2h0djwCBob6qyK1CFlgjrvD8727ixAtR0
WgKcOy4rBwjky+npCnPS3DHpD4iS6d4t+KzUeYqyXLPvrKRF35IBqOPHATigukCAJSpuVGODW+wQ
07KMM4vld7X5j6DB62AkQxEVauRaWNxCohDGHfPRLFroVLp/B/J8EPtepFl5WspJcPhNyXDvyKVp
LspEoW/kZ8A5s6Z1ULhzl68r4ch59rXMuTFatJz2llOIPDAcqBC7ZJQmPqXCRSzNxJ1M+2dn0/ry
AE1Auvk2mQuVkZdjKWZljUj3NIc86r3hHjZDhgocdAasJ5apMz7Bl12mu0Euaf1rREkVKkTu2c9n
pnTdUZsxZPez4mn/e0SazWtYnQWTlX1+QGU/vZxyU9z3Iz0jNMHQ+il3aTy6Yl8Al5DXRdpl8ZVt
NXET+lM0TcdSaZH1C8AMUtfnItR2KzJAtOZ1sj5qtYSrTSxIfKggVCjlITHsob+U7QjIPS6QFAqF
m8gy1OxuNo+od6EbmUdQJ9HOtNP4gJJS4X60LFw24qCMZ/mIUX1u300UjvI7VnbZnoF2/X6XzSgS
sOh5km5SVtweqFARitntvP4gWwR1Ord3k/1cNEODfliLzkcpRI80mu8I9LSi0Q6AzaJea8heic8u
jCSYuxG8pDYpx/Ewg0g7uKNA+SiOBHd+iNb4TtEXbk9dhPd3PjvpdDmVcsBiRVf+XkGbg+JsD85l
CrkfJ9VBTlp2Qys4bhFammL16KJ7mO4cafEEXHP4UwKhqO5MeWpdL5uR8MDw8Bf/YFOuEf6PG31M
/tJIz24Pk1jm9F5vCxTUi65R9geTyVOndLHTa1fXyqf3V/KbD6aDgdgJBSGAdi8f3Hl1XA6D2R+6
qoR+5dsoE9o+mPyDXlaqv7QQZUP9rRVdd6ans8ky153sUQviqukDGwbC9PLJbmXgToUa14GbpD09
lpntfvanpnxeShDqX93ZRV2RklguQpSd3CWYYVflZ7bLG59PukI7l+L2CgPZJFA1/uiW5o3dAU13
1R5UP4k+0GzU66Dbi3i8l9yXQxgIcXzmJHrryTb3tvUkApzqbY5MQfNj9DzZHYQpeueAI2EZ/WrZ
00HaYgiB1pQn2novvbO+xlvw0jryXPDwEKcVucJRN+cR4qLIK86Yn7h2X+ph7LTTev8RPpTJvjz6
upaJcDEMoz7Ewo2KYztoDpTnNo/aqxrH3/q/GAuaQKA8LQutmO0sZC3VwSoZW+IAcpHXuefL58Ir
/Wt6x5p8RiDNuVy8KenPzP42b8LvlKL6ihj0V+PR7Um4yEqXjc1JuNrieOE8Vd7HRhrtx1EqTQX5
iJ5i0MQGWMW4d7Rs//7e215LmQhqayZ5ARvAIJ/c7Pp0QQXOWCRGBzNsZowtKoWOZ45ISGhlyMYL
nbIbisCGxNNCebZ2Bx8wv6rHbhkv8Ugz7/D48sddlAOu3glUNP4haPv3G1LF5G8Axfxr84bo/PZS
ixLeME3nKcSXxpu/LJPQTj5aTe0XbczNNPS8oTkzNW+NDVf1VYSG+EAFY7MzrTJxe2r2DXqQo/rY
xx016YzNFAUOHI4irKxq+pz70LAQgyucq953qmtHxMY9OIylXynjtZ1c23WefDd6YBpnDq83sjqs
S+koAqylMoiU68v4JRMk8SwYoIC5lvyvwUwyUK7wOcc9xgC6E6S2gYIzE/9gAjo/oZBSDQFExEWd
GarXgRTIKWV18O0UB+nIv3wRo4NxIpEFPcQ+jlCs5dIDcFvUhnaqjBoV1Hm0dUqVKmuhFsdGhPap
pcfmw5nVvB4VL88wMkpUnriHrqtlG1Z8bKps5Wvq0Dv1UoYq780FJcYiwhnDL4fVUDYaftRqxLNL
04foa5WTBx1mZBFv8sldsiNrvnoaS7BDF2febR2DzbvR51h9RAHhAyTYhLykLuHd24s6kI04Jsoy
XnGNrmNzC8owviK1KJ/6LquetNqbZWhrCF/A+LGrI5TM8hkdpvksdPdV8FkbetBmMJdfVeK2wQdh
jFpOA8PljajU7sa2bp4iv7WwcRJm7OBk41lQs5z0hzcW000El6cIgMNyfa8gBnmkcB3DNxCcITVP
+IPsrCqb98BwEwzey1I/9L3hR2di9evTg4MSONw60+BuuU5tltu84MaKVPLBGh1pZqFbjmX6hNhJ
mYTE0tl96KZJTj87M67y7w3+RcmHyqRl8dXORacB/TG1edydmeC1Ov1igl3ycBS/bH2t79EUeflW
lqykZjolqAW9rl1MFtuCuj02Syiy3hlR4TmXfQ+lltN9Ji/8VNSLOzwsYx859h4djSXrDpNlVfXj
+y/2GzPx4sV+mw6yQTnsBXqAmzhWOckyuJYOVlbDbREMPjc6Kp+oy+Yj5Ex3sK2LGkfPBf85fF3y
75VuQHPezTFC0ode2vxSpksqGlmu57f8ucm+kKKzu2uZjqN1CQrOgoAZafhKXliYvek/ESNUPEoh
M6mVZw6tV3kLrAVqDByYQI4ddtPLgZ4XP6V4q/t7jAC86UA/V6+vtK6KGozDxiaFgx2Z0RT07lJX
V+8PJv5lL6cZCJygWQ8dkjBDwrDtI0ZGM5kEk+w4SzVl/t1Ex43B8kdt4l8Zd6xao4nkj8P0LTUH
yx1OOccBzPAZNbI7R41O9xUJI2pGmdlSc0qsAWumnejRzTKCPi1qbO00HUee7EKXXTz1R91GyVxe
GDmx+9NUIe//y3SlVnzEHXaxv2aK8xjGuzk4j60VOxkGZZquZi8QJVex6LFchijqAl0iU/XJnHlC
Hfo5qrnlHmKWH/kggetGZ3PnHf/bILcaTHhRH/RnfstY1rqSB73oVeEf9T7L+ePz3NAeC4mX66Mj
/KD4Lw84QgsZ2vXXxSS4V/WrhkOxLp0E39d5L1Go5zdOmRVTLDSjuEXNLQY3y2Khgl8500M5uM44
hbLVh/lbX7Zz91ngFIP7ruVQXCKID1iHzvtJh4BuHqNB0xBdjzFML50dkdyygjExFJ9RqspcL5eJ
BpN45X8wcmE/oEZaBDJ3Wue2sdNk/TWud8K+8DAzaZdTbnWLGx9cBnsq7jScpUfzXsP0w9CP2DHP
VNskrExg1TvNsqW9zk/Kze5q1Ax22Acdadm4vv37bcG/0RI4LMuEI9ghQzhtVWzj3m1owdI76fIp
mim1QIhfEoH3UFbZLbszamrBJ7OMUHG+0qeW9YLww9BqQWQbXE0PcZ+JuL8UyECz8BKqogz9BGOe
Mdc1kATpMTGmpefG33R88ZB02fKJkkHLDsfqAtHlOMuYJ/n33of6z6TnbVkyJFGl1g3893/h6Dsw
QG6KU1h9cgzl15+ADxb2g9eaxfJpkFXT3fpOFP+C5xG3T4W3jPJ7OlQ6QkCCLriG+rfqIz1UYgFe
DxfXRzMr7LF+5aFTArvQDOhhut8tZSvtXswoWGGkoeZ1tpo+J5JD+dftJwf4q32Q6TxA0K1AcH5y
4C7xysV/3jyxqN9+R7etAg7cZGjiyntpjFruHztNx1Zql6E7LmdkTVw8z4IOwQGWMFQZCkc7uEnK
uUXkP4UqjCPSWjHNxxgUw6VuVX5X3CBlDbEnSu2mxUupLP4vZ2e2GzeSpeEnYoNLcAMGc5FJZqYW
7y55uSHsapn7vvPp5wtJhXZSOcnxAI2udpesIIMRJ06c8y9ZeTd3mlXGIHHtsX0/mMlgISgWw7hB
GM4dlum+RjrMCXZU/pY68bA8UIZj2JgGUSHSKPaae6fgZPk8znlTPmiNNiAHiGmwaqIe2aXTtLP1
pTS+L6UiHzlhL5H0YnW1pPhLVMOY97dclnjHA0o4JVsLNxpz+KhmVUiMx3UoXR4qJGiY63HJWAc0
jeWPiZrFQ6VGmLiBvne0GHODXQY0gf9TE3FYGZBHutRS3mbSLvLjUgXyCEHZxBYndKQ6FhuqLQWL
zQwG+Y90mKC6Y/rgpsmv511mdIP8SxA/ZYlaX1w8tT4txqgp7o5iY5X+6PMk4jlN7IrZK4QY+dFj
nB1lWCsb1mrSJEbyVUPfpD65aO0N3wdCnzRyG5HMPCViioOPxaDnlAxTTrwRp2Vcpx9VlK3hLk9h
KPcF2q3EzpBGAi4/cYriK2x8tOVYaWPoKI6koKfGB7dGg+ih0nsVJjcgUx3vL+wrYGdgwDEnn4iA
g/tRm42Ff4Ms34ICNoZwenkf1NyBIAE9f6fFrGjH7PhpldCeTwMH/vMLx1Fqu9joxdrovunnrqb/
h253/7dUO+i/4PqINL1nGiONQWAHxaSigVlWC7D2seqxJAxZQ/8ukRpX3mgNvpfFgbah03zoWheJ
eauarAgPChji+FEgQH6Xdn04wDsHtp2fhpC22duGsiu9rCBIuwQdHUUZn5x5gvBBhI3OAwcJql+4
iD5tCSNA9/afngbzh1EJdq96OP0VL3aJ1DhmO4iXePrcyH00IjI+39Vu3fGHoMQSDlOQEOX2Gk6c
o813nR036Q8Dm0OWIYYxtXkTpq05D4cA6hhCmMB0+Ku0Xia+KVV62ddAcBJ3rV1udqXkVqObAL6m
a5YOY03Lrst7Ax52fM+CLeqbZmo0LGmRMVioz42l49xiQeywocWY0PXdR3jpMUQFF4VjzuAsUhR0
dESbUUV9PthILsxpOEaV0YYtZcpGi96DGg3Gn7DM5Xn9kisJLZDh+uUsT7MkIMEslFHuowj/FH4/
e192iF6O3yRC9IcneT7SdATd2ZqNBlMh958TLxN3U6Ia1rY1f83uLBnE854We7BTF5ggLqdRLA/V
Ymzl+YkaTsznyrAPlFMlbLn1X0690tDjoN/T3w1i/Z9enYXtNiPY1tS4iJAWo27vVWYddLz53CTK
ivHpN6OFwbS7yHfxK0MozHzGwnEU5jLJVJKYLh9DfpVZZHynfQNKkU6fJbFrH2cVpG3zF9JEtWLt
RzUt60OklSlC7o1oR3Zl7Sgh0VY856X0x9EMpegxItDqtexBx7hNAv5c3nVd3RAgJkWU/AWblgFn
iNohsKPs1QCBFqL689GX2rlcN+Q1cuvFhUBwzB9wYJYR6HkEO1ULYQLwoeig+nmcyQPUDPM0VY+u
geUYN0OrlMcTIrEA2oFhNkqVPTQNJka4NAexoibfIwSW+FO92BgrVnuUNBG05B6OcmSjve3hBjXE
RgQ1eTajxPsrPrbFRF3nAMM950cQ2ND46Grqyrcgo0ay0qtY0uJUqYOxoLVZZ3mT/EAg32i0d2Fh
4sN7h/yrqSoaYDJU6rsCzSiV3A+zZQ3pKWYKBzI5PqRi2qGxYrV19vCSFmgxiJmfVTs7/V/4IBls
RhFEnSxUZ1xJITR1MgzHkR3Lh66EzAkNiZDo9lYkDHqoMVaDywPKjh2T3M1Wyud4yT2gp5T8PBQH
+ZKIi5ERfxqb2ho+Nk4d8jEHF64RlgGZ/IVBk/c8r9n3JZsINIEykVqh29rqFh11AkYpcJXRoXTw
IU2UJlj/cY1j8SyXm/wVNoohpCUNuio8mmm0HT85I+XLFlHwCOHXoJaLXIuHWWHdDG/K5/Vc4JMh
17Oryl30AgipohyHgr2RG+QByIY+DQcagl+ZUvqgXWLWGFz/Qq0SCJxHhh8utlwh8jWh9WMt6I1J
n+p3GZy6OGp2qIqpua8Yih2+Je8v4wd7UJriqxsFTv2IXylogR4ZGIH6uI3k1lcBy4a+fp2kDrQC
VYXbOZw0oOq8MZ5wLYpbgszTS2j1pF+QLK0B/U55vIBxiWrKnCUSYK3bvy/TZZm/1AUCswXUz2hp
hl3RpDppGLJz5Fxvoi7l2rFLMWGKEWgoZ2XofRa0E2V/TcB8+UeOswvSoDPYmR44HCxqG8MMqAeT
XyNPyx9mACNzDZCWBfWe32tSuoiwwSr+HeODgvhTHelLUO+Ym9TW7ju0BJPqowMoR80OrpoNJkZF
bjo5/bEaMAcl2MWh+UHTKFh1p9Rt5fhqaDlT4tdKKf8kMq0SJ/RFUsxkcl3vc6mqDG3nNNWd0+IU
Yc9dYdCPXyII4Evb4HG+r8Uiau1AbzCYOSOxKU9OU1viwYLCUgEyAdneadHo/uRGVCjNmwa5eALf
yPKWES8pOcBRpJZZ80vIrmLdBRZDbqOgEVhYlozxtHNchI07J5mTH21bmVGBBnJbh5rfcR3KPyX5
jFcmwVnK5aHQa7pfEiCwfNkRf0/E0zA7QjDsTQeX0dqZio3BC4KflVmpe8dGx8b54iwa68bCuR2B
ZYGbh/lGN3uZruY4oMjz7PmQSybOGWDVyTzzCsbzjxRqKH1r2hxJDgxV6UEQR7mAtISM57upiUwO
v0u0KqiHpjDZvUmB0cv0Pggm0R5YtC5HOguFZHJ5up4kbvJ0LmT8nbu+MuRZb8yURQxE6+RNVxeh
PL0twlofe+6sB+V0oPCL0dXbl3ABCKPgROgrlHcMmgHEfQ0NJ7qYUXPf5liCxx+5J6JTCRwQSZsG
MzFsaUuUvAYZ2ucW/dDZR0tNHsA2QgNcldPYJrJHo6kH3fcA0bOs8yzkFXgwEeRyWl7wEqpVcs3C
WkwGPGfsbc6MdkAF8wEE/MCc6lj3EX4S5AuLAed2kTTpyUKjfXaOLqiyyUeZvKg/GJ1R63zrnmkj
arBqTODOujQdg12Q/nOMF1YyESNn03qal+drjNK2oYY2rWXhEtO0DsaudIg6Ipu64FUHuCPCn7k6
4P0mxAlhWRkCY/JWLkjPiXMXupRsGsWQgJzCVWU8y59DXhdBhx2w6H06XHFOQjZolzoIwKJcG+ZU
VHZl4Cys4eo584mRUiTmITAtUwUdfzmCKmqw8gQMg1xeB0u6NfJCMetcEfPIkKUGDe9DTjqnj3sO
CKfVZKKl1rqUTc5ixY3uRhR2Z/37rLjTuBxNJngaPVaI434Cz4pClldA3gkf+7Dtgk/uMNfpaYkj
PBv2Q6IMxrBzWT+52CHBI+Z9SIlCa06U6FLnkTKB+rkuA0TxotGQOKgo5DMeRY7azI0+hMH8UAVp
Pu4XazGWY1h1xvKZ1GqplWNbuuYU386UH+vYazBsSR+mOlHUb3qAP5KvD5EeKxSX3THE8VDr26ba
1WPalx/RpVxQn8LLKnZO1L2VmINsmefU78pJ/NCCbNJvFFS5k59Jp2t0E5bSPhYGKqnFbYelonWz
dLg6f8rpyAXvYFbKfdkWYcKkTzUJ3i+86dEW8KzWgbqAwXEORSTJ0so8zSURq/PavIIIh8QWZ3r8
Rl7NgqOqTV1RUCNj5kgeUTNoEZmJVS27NyO8sn++3LhesmzSAJn1PBcJnu8rCip+LCbRR9wqQ7ci
gbcNLu8Fsj09ADq0eQubRQktWF7UQ963hJci1//0nEPpz7tqmnExPOHvmrI8oNZTGnq+X6TBIlPN
lzz3ZUvY5iDTapiYMgtXjK5Wv1E2qH7WAxqCdFiE/O4HNGaqcUbUuUc+CB/jYBwI2rrDCvOibnhJ
R2RqHSe1jBZtujTJfUeJLHlX6g7KNJjqqmV+aw8LTBRvDjEYdjxquvIepHBBYHhXVBObPy3zQF5m
ApWrZFWnWk0K2mtuCjgSy2J+O8iFgD2Txr0W/iIuZYSupZqB46f1FOOTza1szD6zpSzU84A6Nipy
3/iiS4nrOR/f8gGr8S0OCw7ax/guLtj0dVa9oHgch1P7CNGhbx/JJfrkZ+TUdfKAN5HKMoQi1CU/
OwwqR0RpbbA9KeeF1Yh+3y+qvE/F8yhxT0uxFPP3asxl+Wsqysp6TICQxPjbtfkgAyNMVWKNGk4y
fpfVoGqs8qfikU0vv2yAToFwTHapUsnpKOpJJZA2ZAzkRphS8IehdRrrbSdtd7mB40LJp3qJYew4
h/JE1A4oZOLeXWtSr8LEYmqnmdJr6H1NK5IPZj2fQ71q5DxO9pzON6ohbxvBbMvwJe2IlwdT0dkU
XsWWEIv3zyEti05MO0p3/O1UMymDWKPe4+U2myrQRYqmTqXfF2YpF19cqyXfO8cuiw+tt4YsaNRW
hfieF9DZQzpqso2hTzzLnAIW5vQCHqQIjG9Hq+Qzi6dctMxF+r1308r15ucaQI6dnTghCMElWkE0
fb4LCkQTrL2L9VR343TDoH5ZqpiKO0DLynprx5XOtGGIFY6fQ6H1w+eXM1Utqqfi6QjQE1liO6jm
n1jT11rvG4C55KRJ18rqMNIX4bVJueU0IcasEJkVlV0OtyHE92DPEShPzUbTETf1E0NQDN7bip4z
GWrcoKOPAOWESZQ/uUagoNFe9cUy3r1AG2nGykyDAkRKcGheannUYckcus6WQeTlshgOQcuVIu+t
HElprpXOZHpxPUws4G6Yrflo18bgkCbPc0A4aVoT01Ds+9Bxbk6xXo18Fw3ROtQMKY06WGyleNTw
j8IpeSaKebUpCtZQlPPpGgAcvEKI5wfnVB4XfHdcLOUfkJw2uQLEdjwgnLifnys1MOhs4555L6u3
WUe973HB9QyGjqlNy1sR6WjK7xGAGSf9y1NH4Y+oBZ/LnP/8l/w7f1N55KIYdU+2Sv/505v4b8BY
5a/u6k8dH0sJ3G/XP3T2m9v/fvrX4WMp8f5nf/CfsP8f+sdm/vjYIlT5j7mT/Mn/6798YRB8nisY
BH+XPZ4k/DacAorfXaps2jr/u63VIX5FO5B/4Zl2YGj/MiWiEcSnpQGEdehHP7MOdPVfpinhLCpk
RVyeJAz0hXRgq/8CLw3tHu4doAJbghJ/Ix0A5INYI1Tgauhh/YmplUQN/afdRkuVfM4AT+Y60Mxo
ra4avYaB6pBbYO9pTXFPISBzxtsOONNfbml0N79Nyvvn3/o7Pv28gyvHsgHbQSmmw8Y8PJHWfwNt
JWaYpV0Xx74Klv5nT7eEFgj0YiTZEbbe0/BDFwOzCoSGi+zP9F1eBicNhc4o6Pyvlb2QwKdfDRXH
r4US3xVKCufdrQ1PIErusQPLPTXv/NYa0dy9/tpPcOLzOea96aJD3XbA65iyRfjbexuy46yURuRX
4I73HHexP3PpOaJrNr6FA20PO2sSxV0b1hHm0Ujuh6mt3+hlKhm141xvPdB58/dlLlyVxrRkd/Jk
5w+EfLSKq70DrqEIhvtMlNHtkpjdiSW5HDj/yl+5S98CjWjcP7hqpwfdTN0PjopGxcbcnDconx4F
wRiTmhWiAFAQV+tvCbQmx24n9tEqTd4kRWHhHBbV7o2lRn2265Uof6+MrRMdFKwGvrkZSqWdEdPv
75vQjRDVmJt7KwKr5iVu6hRbUyXbzatvZyPgpCJcCc/nFRGTg0TDkWbmKu+M8UehDpO/5CiuW7R1
/KaI2iMt/OYOL4Ti0NZK7NVh2W7RcS58L8jdT/pL0OkIFuffCytiMwoCB4cf0UzoylbCM5YmexvT
ob+xs9rm3AbMQg+8Se/TKAWAOVnF8MO2si1E/+t4Ab7IMFGBMuAqgWM/fxTXpTFRtGHqF22i/7uB
QXkAUdwdu7AJjtfXhvz066n/bai1TFwVRAEiwHHq60ANh91sK/0tAJjguwlS/n2fafbh+oAX1qKc
XUK1BRcLEZnzd4s1l1J01SYkJq66xyW9uAPhYGxEQbnbV6/FRoE+D9gYBaO1DEhh5rqidioraqwC
r0uRnVwWmBmgibFwd8wfdips7/qbrQijT9uMQYFuSl0HSzNWKyhRZiWesKL3AcXkhz5P5/dJSzDM
M6X7Luo+OpjVVBzYAC5mzWR2ezpM0npatd9jRK8ftS7BS5ss0fxrGahCbeyz18uKAACHCmy0Rhdl
LYJFnMpq6rOZ31LtPJJ60xzO4vFo1GKL/PF6WQHnR+QL7hj/UNeSCSWBbmxKIb+yOeyVKkZemQf7
HNbZgFWSHW7gdi+9GsJbAgIUtAaoc+erigvc0gLNgNgscJ7At8g8Bj32qRSWXP/6Z740FHqCgnfj
oCVxOB8K6x2iKGrdvjO46KQ3VeYZlL4P0zht6Qk/IfbPlzGgechUsOINVO6c1aGWihaH4wiTIT11
JxOvWGW+LYdxwlAjC+hIUTHB+gvO11uNCt99n4rqDV2jCIH8wP1VQ+H4EvfCfV9zx/uatXrllwos
OV/kvbEBPXy941j7FN0sCAi6TvA6nxZ7lHhWGod+UGnlYewsG/xKiPO3LQxPtToVMLc+buC+Lg/K
BNEPB7i2lgzAFwpvzoJiSkwfPYQImDofTDbVqVGW4lc12xFC7Yby889XAIqD/4y6RgbXDn7rqiot
CdxO3MUwPrIos04K4LiNHfs6WDKpklAHxRolz7UioGPNqRbwX75RJoJD0BVvKBA5GwimC4HrfJjV
eTOaFRc7/Av8NKiz26jG4zyEJ3PCWEvzHSPpMYGjqLOnmK98kXoGyy6eQHDsbGR8b9UorT8oUxF4
5dhX9+Y42++vT/ilaAIDlTORFM+EeH6+tgY7duYhKlN/ILk9GVjg+RQLrE995JZfxlEPTtfHWyG6
ZCRnQkzoB/CRge0Zq8VcArKylkJL/cWs7Z8dcO3HebArmH+IPtGxbN3xazdExftiNJ0PToc45E2k
xTSlMjddqh0dQPUH5nuWurNiYbYbJ82l+YAPr8u9g8rVmpgxhi5LLRpQCeu78dO8QEvcmWWtPBBs
07vCogJ7fUIu7DPSWNgwhFZHBUt7/gGg1hr2CBDQT0ItwbJZ4/yIdTv90tn8ry4BT4RtUeF+uD6s
XHer8CeRu5I9KMW85KXu95w+jTR0IfMu9ylmBjtHmQP6SxAAVOjF70wN74FF1zKUt2C3lqGtbSyD
C5Ge4blLPIU1moHnw+sAjXJ0iqnxOwWuAZTTvJwuxB6G67QRyC4NpUvuGFRVKNZrKDBQGwcbjpGj
2S4Vry2H9i7pWnuXV2MXbgSVSx8T4U+OE6gNCFWuPqYNuhQjkzTz3aCZdqCMHLzi6R0u3Bw85Mmm
Y99Da7r+KS+8oAQVw1RGNJCTeDXoYLRLMMCO9iNa5R9bSlQe9hQ0hVK12cgw5WdZrRpLA3ILD09K
8b7SjHDMUBv1MPSDPqEFTdN5F2R675lR1EEacrBSmzp4hVH66/o7XhpYihfIvAfemPl6uY6UBA3F
Q115+pppUfu1iHT0d0mCdm3fY2NNL+Ivmf1uXaEuRAQyBeQToPNJTZDV9GZCNKKE0Owrwo3eIQT3
a2lxH8BrpNglpTH619/00nCMRlGDaEAqvwrIXLO5owSa4oWZG71Bm9/+Ql+5eoC/l31EDkrfmNmL
48GJQR6XGz5n/flOrC2lNnTASB7l9hbLYc3ZtYLsMhwWfPnybuMu+PpDutIbHWV+Yh7fUz7Ob7WE
xDYBRvVD5C9Bmcnbb3fbUc71l0ztj0rUvE8jHFois96Y1ifmyvnSZWBg7DaiSyguqMb5wHGeYvnj
qpHfaok+eFaW9+/SqbKmo51M7geMBgvqrjRqTSBY6FkDzVTm9K6yrekG+68GkzJTje50oML9DmXf
5t9ZSW2Udm7iPtiJ4b7D4LSad7YpRhyHQpCrss0NpnBKTfX9PLqYMAhAlYoXh4b6HatGkMM1vUxf
q9xQbESiC4kHYsAwIAix5hMP+fx9aUKYOsXj2K87oMZZNVW+ZovKy+gVeqmjBfuB7pdfqGrmYddm
8P8p+Q5/v+ygZ7CAlTSf7zCotHxwtlu6TStSgcwCeDbWuKlz9BAxV8tAj2mXg0mN/WqJ9H1nLvrH
UutVQB90NfEFtnaaTm8PlhSuUOPYH+d+UmSPzN2QTX4dPGGTIuFEG44+jr6+WNL6mwXesegNaZI3
OyHa2ZVLeENbRpyu7+xLnwQhCXllJuGEzrza2i141k5DstZv50GR/C2juR2MCgvlNDY1OqwdTkPt
pAL4qMPhb0WJjG43TjDVLGtxbgFFYWuxwPMYoJQekjAHBXv9EV+fXxR4qabCnZH6Ka8EkJcqi6ou
jPwMUXm0u/TUGyKUHYBCOL6ONMMO9fGtXODioHJWyMZRWDBWOzOk6a5CrMLTeGJvUjKrohM8OBAy
DYpxX0eHzbiAct/48jJurwICRdz/DLuK65aijpMSodeuJiN0LQdOTt8U8+HPZ9RALNV0ZH+Ji9r5
NgyFXkaA61GFLw3rxlzSZt+n4+Cjb2LuG+Dn/jSp1cZnXHHVnrcXEiGIvYE/Yoettxf2Y5lWisjX
CoSLsyJMIef3GY00ZfmIng13R5nap4UgFtA83lHRsLeWu/xu6wlG/4AykZQmMqTu0O+h3q0CLi7y
Ico4N94JMYUnTLqbtwBCug982uGL3YzRrUmkuQGClN/ge1Tej2mh3KKXp78xYddt+cO8TnthwmpY
CJBwmwZy3ufPpFncMBubwhGJeOW3U0Of3rVHaP0OToqIUN53SZ4fEQpy/J6yrHd9NVwopUsmLtVc
ZG2lT408Hn87/nptCgclYPzWgn48cME+5Ghx37tNBDxC0ae7ch4ndR9qWfKzRev3DQ7HduMtQSQo
MFTGxnF8KfwJDkUeSJOSmOv5wMpwqBt8XLswnk/a0I+HKXQenBBv0+uvfnHm4do9VSaNVyRkbng5
sJaJjZCmwCcaIb4NVNKOlYuBvTROCPYqkgonrdCit8Ew6d+uj38h8aBLhCQhakuoEq5dqzQjrqwo
I/HIBNW/uQ4ejaLoP0/N2J/sKkpudCvGKqhpwh/XB74UZ0wA/lwpESDlynP+yfMlmuxxYYoztRqP
ReFmdzSRt9yG5GZabzZ6cUh3yy4dehnno1i4SlLowEq5h+Tsx2ox4mFtIkBR2uFnoynyjcLGpaBt
yp1EIR1i4FpMVVlajZYu4y2xPt+aCyABINEYG+4qOKGonTgZigIgNDeW0aVxLWbRwFPQpPy8mk1s
Bxc1iZQY78w5Pg66/TPCQfSdNca/DCXGyMcyfl3/fpcWDqeEVOii9GxYqwge4d8prSNiv8GN1wMM
1pGjznbvDXSDvmgWXvc9MK33LbaIW5vm0va0ZMJMTVRyWVdHY2yDO7LdNPadpMBOJC8ND53a6IQh
g9iIBJcW0O9DrY7DosimfOjz2FecfNg5VmPuMfPBSpfm/qFF/G0jFF78kFxloEiScdjq+kM6fEQX
zJcfZOTBzeI4b6pAN4B01wDs0CtFTygbj9e/5aX5ZCh6I6SeLKFV+BWI0Y+BzksuWPHuk0aJ8eNz
jAN39C2G6qVtT1glphoC4ri5ms8U4p5L2kRjkBLbAfrWcpircFNS4NLqRMOP2jAeHBTwVqsz7dIa
6FmWwGmNm9tZb4IDnWsaaApsi1PmhPdA8Zpvmu1UH21Rage3rrpfXb30R72tkR/S7BFYNcyjVNHo
T4Gv9wRue76tm9VGCL70yekD0qm3pW6UuVrNNu6kKebOCVRSNd4rYIA95BgMv0HZej/gEAVk0DI+
Xf/kl3IhoAGAxVEX0NhHqwvuPKFUlTa4nOe6W9wDXv5iwOB/mANlgRvMCseiPTtBNQG8tXQ3g6WP
G03iC+9NqxrQgJRGNGiEnsdmAG0gfgv653pc9L5A68oTUxOfXEMRnibs+Kgu5bQx2ZeuWBRpoCHT
+kXvWpdP9Vuq0RqlGUYNt41qcBo4NbTBvMGObMxpi47uFK4jiybyNyi9DG8VrRhx3q3jBCIChN6N
qH1h3/EsiPlTVSWWrW8+PWq1U47/KJDtUD1gfjq/s4cQcy5jHjbaVXLBrw5CelSCEjNke66Zqy0e
hpnuZth2+lqXauI2D7roGyqGubT4VbVjEUbpI5p+7TEKXTffj0XT3FxfcZc+NyVAPhwpnhBiHdkE
QnRTX0Y+rSdxV/SlcTNafYwihParVkxjN0RDf7g+5oXoTVWM15ZSdforiAYGqOgYRSndGugmRwOq
wg0Src6NrVrZCWPV6OH6eBfCDk5D0hBBnoz4bp0vLnsSQVWYBeOBX/AxYykOVofGfuS1f/eVmO7T
RS02TowLi4izgg1EWYwkei0FBgUPxjuECvgFwFDQBTOPmaHGB2My0w/XX+/VdHJhgfCO/DpTifbY
au8AbkYuwHFTP1EE2sOT2h7VkmhZCDhrSqBuSXq83qwsVQ4mhJep3xoMeT6fmprpeZ2ligdbt72h
FmH6geLiKFapaf0pTrX5pkNYyQ+tQQMJX5SfI5QJ/TrPs439c+HVaWTrmAjSFqLhuApW7WjWgwp1
1SvVBUNJFR8XBJdxyHbKZstJ9tUZKd8aNUmXw5hS0NqhJamJWqHKWLkaDOpOs/IZ6ksFTHIj/lx8
KfBLTwOhRS///W+xMOxSCj3SUgARPofiXFDvlcIcaJwP7i6CULW/vn5WPq1cwLnhsFRZpCj+4BCx
OnSgUHQ9VLzAE31THc0GO9gGsYQ3gMGjx7qlg5voibib1Gn6Bm4MRk40iW+5WpmHsB10lMfcaVeB
SD/VtVN8qwu7uQdVWz4O2D9sLPZXe1k+KwkR7XA6QXiXnU+OG06ZG1SA7IN4Km51xYh+LoPaf9MQ
wcLmBHLitxKLbt9p8i0TjVdbWg6NzitWBK7GJWm17E0MpcfCoWGhdt18g4W4/hkqs3lo3GTrPLyw
1kAbkpGhJAgV2VktgWlxU2sUiuykzuFtD4d9T5U9frj+4S+NQjfrqZdnyxvD+VwiWodwr5EoHpaL
5Q2XhR5uTrXVm78wCk0mGjAI27CB1vYNiRYYJQXmwJtyYdzVdQH+eTC3CjiXRnmqWnFrx29wXauI
XRA0jj0Gngsv4gQ+PDk4Q9Fs3DsuLAGuVtyPkcWhCb1WnFJ6paeG1cmeVZzfANU1DoPpZB7Y5y1v
jVdDUQ4Hvyi7HIizvJIysbD+y6kJmVAGpsafhBF/SaOloAyXh39fXwev9hTi+dT8CKNcNWiZrdbB
KCok/cKRoZpEu4VpHPhNakYk5JoFPbqN3s2B+Tkfuz+ztSXwyHuxwwWH6z6bWqxOrqbr4ZcDi/TG
FCGcDBILvIrewTpddzbynAvTaZFgmdz+2Vnk9edrvQrV0AlbzfVMFQ2VBOYHSkrcjJHmStItm8gL
E0p/j8Yf0D0EL9ewgcGy6tCMRtdzEDyA45g4010TgOHZweCyf/RFW30xwzTZ9yJDBvf617z0ppSN
VIcMkc7ROqdMA6Ooci0NvKZzvscBRcs8zGf2OPiU6yNdek3LpFJMqNLQvZFP8ttBtRiJGAlQgEEn
3ep3bTfBsXa76KPol9BB1CAStyJ3iy9hUCUbN4ZLb4npACAQioFcVlZjx+agJC5cSi9DZHOXN7bt
G0NneoYWbeH5XoUWRNQAk7kWnX368msVygDgqVFkgeu1I+68k7oMtz2k6Y0XenXqyxYTsFNE1rl3
4IZ8PpnOhKBjDtjDI9Evbq1sDvfTbBRvQWvpJ5g91p8vE5ukHxQxQvzQclZHDDbEAPMaHUmeuALZ
G4HEpFuunNyyMjfOmUuvBuIelBxd4tdIuXSM9UhVesdTqDXfdmWSnxKatZn0p3B0T4zdEJ+uL82V
J9tTaOH2Lpun1ImkjOf5dPYFxTEJEvTsjnIQBjIldirZnGl+OYfDx1yzRgR1snnx5tpw8ETOFedW
gVq7R09T+K5VGrh6qPFf15/rwrLlsaRnBpcCmp2rMAS522h5f+jmY1R8VzniBy8Mh/k4O9OygZa6
MBYYADnv1JKlf8n5FJilCBCNhBEYpyW4g9KwvbzIg11k5Prh+mtdiARPqD/pgc4ngyVxFgmayA5C
yDWO17RDfogSrd8RwzW8SdUi3UdGMzw4/fKhdfPy8frIF1+SbwnWAvwTsfZ8ZITFk8qZeUk00rQd
QqX1CVUyHf70UG+tKTlhZ7d1anBIcYIEYDzygNVbpokjTAQi2KI5IMtatNpNI/LxmI5Cu0HVLD/M
xhAc4Zz2O91OZjQPxZa586X35dosMRBEJWR5z983WbAgrjoNPdAZ2NOwoLGWFRp6MMUgvl6f2ksf
VSrWEfNkPWp9uYIHPGIvD4VRF7bybogRDevpPh8CkYSemiQmd1u92IkkTf8YocxMmyDNHOgrbJM1
UabRO4BmbuN4QV495os9HhE1Mg80WpaNctel+SSXp8oKUAjoqAz+v51htXDrOeyh0ooKMdPFotE4
pOVPaxzdjQzkdRQEBYBxHLkOvQ/0jM9HGgHmIWCeIIwGE3VfxnbhmWMjoPGV1j02SdnGeK/fjPGE
DVaGuzHKdPLz/vZm6FymM/altteN7WMTONkJav27qRbT8fo6uTQQhRVQ9mA4oJWsQm3Jfc/sKtPy
NJAwJzUkphYgNTzkJjYOkosjcfd62uwqnYbzVypmtFfGTLMAxGjoSMSmeQoh7cq6mPL/eCnOLK78
0oYMv4TzoRINwVAtaywvwpn1hl5DCrxxyPdx5/Z/fBLT5uOCxErnPKaIcz4UpCxZF60sNO+SCC8/
EaHRp7SAGXTL/+NPBamA2xjCsNxi1rekSqkpOy+ZhVAJ/YRd3wfaqdKL8l0/m+PP62NdWO+y6EZH
X74WkLTz1+rVAN8Jp7C8arC/Ap1F9x5GvLcoQ0FD2zA3ovPrLA10KFg/3ku2Ltc+BpldhHWhjZaH
UErg4/vi+omdxX9acCLw86mekVnsrNVLuVxhZ0rQFuUHmpZ5G0jMSdPe4AZTnoAD0su4PovyCnR+
5pwPuFryUGJaviPrEImxaKehB+5T5EBesFvE23g0Yr91i2pjLuWOXQ8KBAJ1Y74fO3qVOSzI7KD7
xFz2RW69cd1J8TsxZydUruNDRjF1Xy+TfQMLSdzkxTxubPNLKweiJnUPUglVX6OMuQb2dRILy1Om
JdiPGo6bpejyQ85XPYH51TbANfKjvXpdRCDpd1ANAWh/vlLHcmDnGTMbUG2QzAw6xdop9WjeOrlT
blX3Lg6GSQ8QLtloX5cRay6oqdHyclOR0dNBG+sms8v5BIwy+dO2N4uVPYH4LBhfSXA9f6/C7iHx
L7XljWrcwT4ydJkwtJ6aOc1HDvAEvbLy/3HMSfqNPHg4dyiXng/aIefWOgk7pJ7b9ESvqENlEoE0
oOHafuiSP/PqlQuUl2QYhPlMyjLrLFc4xGY95iWrLq8OA1JvYB8FEuBqGW3cd18XvuVYkjhFAZjq
zDrGILeWURdloVgCbRKMRPpM7JthCW4FkOa3tl0rf00NiRFSaeVp0hps52IcfWduGBuHxqVwx+Lh
cQC/OSQV59PMfTUNhsHgtas5oWNrjl5pR8ZGdnQp+iBK/YR75NqyVu9W6jYCLTGYXmaHjseNKt2l
kTGg5YwYnxWYg9fGhb1x9L7OOyXGke4wrRqSzzWGQdROA8zf4i5fTflRJDoI9XFCxi+hZ9PN1eiF
6TDcuFG6FWwvBR55k8DUGiwadf7zSZ1zzsamNkzPdKL8XZoUteDmiB7Aji7zgCAiVcYtf6pLH5Ir
Kk1f7mr4C6wS0FIgk9Aas+mBOAoPM0qdezvr1A1W1qWo8/soq3MrAJkdN9h0eGGh9v4sjb+6wV32
cThsgXsuDUV5HiABiQY+DKsTazRq1VlizaRMjgbngsTfPqI34BeVGfvXD8fX7XLmC0Yzt07im9Tj
P/9giPCiXN+pptdYUa9605SiuhmagfMV5f8iuUnSSD/mKLCgCCmoBgfWCHJjdMLJu/4kl74ijTD4
9lIogBTh/EFi1IQR5aWEahpQJlCGs99EubN8uT7KpXNZpog0T4FJk5qej9IgIoMiXYiOSFfpYpcN
VnAHzW6M0NQclWgv6qj/ORV1ViBSGbS3k1uR211/BjnG+rAkL5Ckfij2r0SuORezKl3QMslcJH6K
bloOiFiN/8PZefVYbfx9/BVZci+3tk/ZZYElgSRwY0Eg7r371T+f4S892uMdHQuihBukzJnxlF/5
li4EeNVcel1L/7PsCkev+8PKjiY4of9JGoBH3i2wgTDJELuUw5dlU7lzuzHQEq+lcjUZy7nRURj/
jRGBpoErVnk/gYDcLnZV60tqI1MUVrVqP/eqovoIhXYobo0R+l1QPw8GlO0hASuGRYbbDunv7YCK
MkVjlw52SJqbBegX1e9mLJm+3F9I2fHEKRYtfqQIeD52902LpwzmRLyXgBqNoEBV6zQVZRm4de59
vD+U7JtRsfQArUMZIo69nZCh16UxzVzkdhLByEWGBx6ukvluA4K/W8r14E18DVjlOng54C6Qq/VE
W2GfWeHQ5tMbzW290BhN7MlHF9XJtvUC05vzs6r17tu2yb8gCW+fbC+KAxvnz8v92ct+De8zhXiQ
NBR39/bEdoeSo2eTbG1t1X5JQcl2AUZKyhykilX+qGdjK06JHedQrpBvV9jFafmEbIVCIaJSmuW6
bkP/y+gWGjyge4jqRQyK29ztR6l7Y9Tchdh+hdp4WgZqoUNnP61L7RzczpL9fDPS7gC1GKJEdsdI
mqL93XR5dVk2xT5IVSTbmUEIUUQ7mAntXhttjTbVKBYSss4qriYiVyGU6DnEL/Uo5JIOBb4RPVH4
EKQLtyu3WVU9jaPK96yywc/psjw2eftxQw/2IOySHBwueFor+KZwI+zzrznzapjzVASczsT9adad
swrs7eq6lXkyrCw7GE9ypwPHocXBPUdr3dx9qTFT3Aa/MhIFB9JN2jtGgKi+ek0yt00CNPrzT46K
HNjBhSedJswxjDlJjSF43i4o+taDs1SE01a9YTph2Osz5QmSy3yL3pmdtR2cSMnzSbuR1r2o6MDM
233ArF27CklWUi8tm6mx1NvJ6kaEeDgRFTLr2Et18eq+nVOzDxLUTw7Gly7zi/HFBntRkcumcWg2
LsRwNs0NywYlP/WF7j4OHaB+Ayx5YK3ZEYlAEk3T1oVVQXRC22EfM7hCps1cCifM6r65Jo6DWG2t
gidoveTaR33xYGh5E6DVpB+cf9l0iYmI438a//wUNXgx3TVrusLhWgkhhycXXqIIv/vUCNK17t5t
+dheR2wYwvu3ruyQEp5QMKP/ycfeXW8AOJDG6zik6HwuwHPmMhyKCkG/3jhSMJEPBS8MR3IKasbu
c5ZrVxjTSt1zs2MYyEjVIhmW5ueJLsLBUspOCtWY/x9qd8utk61NFuqvCMixlG6badcCWXF/bUwD
HbLEO99fxdfsLwEDYLF+PqdUQXexiIMbKzKSNuklkus/2tk2H728Q9C/jajGRFtSNoHa9c4YZOs0
vanxyw7tfE3jcMrmDsd1s/s7j3GbN3DU/dOYFeef+79Q8riwrVSDWjAFG3iKt2fJxQe6QH7BCeMy
Gp+IjP+dY5wI7w8i+cI8KzzhP6tQ1OxvBzHVdmwctF7DaIbfF1lKdlnyZvKb1DkiK7+WGqBQ+nKs
Xd0kXYfFGyPUhey1c+rA6zZU/nG2W//VE6//kbbLoL2HNOCUJzD2+Wd7RtM7aOI2x4UisUGKObQX
nFO5jK4/YCDb/fJLK3SIaAZRp+YB3F8k6OOrI8bCRmhjAPM4K90SFF2qnZK5PbIve/1xyS54kaA8
UdUh5r9dd2XcctXNCiucFEt/N2f29tB423Dw/Ly+GakyEzWIbF8EKrvwVLEHI9mUjESVIO3sLk39
QDRGXScvlhXaY1N97OfZCHU6Dr+KIyJ9IoMj/KI1Sytxd7y6AZ4KnTwrjAZegl7TG7SJ2uWM096R
ieTrPcxQNMu4/snaSC5u1zJqo8LIihYxe68q3uZJpl63aCxxpVX++tXTwkhkFIKy5IpBb0cSeOwF
/RW+mqcMgKdHIbjUE9YumhHcH+r108L/n/iImIGI5RWRAGMIYORFZIZOVGVXtNQ/c58NZ2fJMiL+
HIePNj9iL7y+g2/G3HtlYYKKpkfPmDMWLaHqxmkA/L4N0qVJzmk+lwdzlB2CF3Pcb89t8YaZXg7j
oWd32hy9PceJ4R2caumseKVFpZ28c69Ot3XOZlSRBbR/mvNg9loX+vVk++jDL1dcqOODGEg6HrUa
uG3EtTDsbjfJPBf2hCyTGSZqhkTA2rtnV0fHCAM86npCwP7+TpEectqS1GSIMUFj3443DmWRUidl
p+RueVatHgGqZF3ewzFPAl0f8dPCLu6id0Z28HjIZirom8RcdMBeZSZ212dzn3lmaOVDfO2yhTwU
K7Jrt6jdg7Yqn+9PVFILg7tKy5wnmxuFZOh2pm03YQZhUAvTUcJ+AG5TP0bWsPlZNqNMZRWI96N5
6PN2K99co/pHy9Wj0p9syoBWBWHGFupnu3ubl3TtNAf51qFx8lNrZegwp65iPfQIUDysSn4E85Fd
btS+NfYtxWdjn/2N+IsmdLStcOw5+ZsL53uwG1Rro/rr/eWVTo0Fphok5If2KVJbpPbYNtQyEBZr
TuqUVj6OeE4w2kvxptb0+GD3SHoNjEae7lLZ1C30Lm4/p4GZ3Fwjo8K9LaBZiJSfy9LOqKWOuo+x
QPNQKLEdaOtsvkfwrL+UXqIGBnYb4f2Zi4FuC378EOpfomCkAtDaRVo64NCBbiOeEmCfSUFj/hhU
LZxaAfBpYXVfYe8ow8Gw8v0sirsuiCmC0d1mKvIRTyh95Nt2g0chuev1P2bsJB4GyiT/GqOifLdW
dBYKJzWfdScaL8usTEdFOekOA90gqHEoLuyZuHbaG8sWN9QdvXy8lhi2fo6K8c+42LTz/XWWjiTK
C6BihZvt7oPDUKUaEBGOlINr/BGto/c0mriDbxQ4DtZWNhRBvTihlBvplt/urVZFBRqDGq6K1Vyv
KXICgTNm3XlFnv7gFZMOJW5fQKIE6ntefdwoZj+n3EoZWViQwKz+Z8vzDM3sKf33/gKKjbjfqAKA
QuwB8AWp39tZFcXgdhvWoCFcqe6rjl3iH5qZHFFBJRcBsjqgXYGDCozSbu26TRu0kZ58mM1Jd7LH
zvnsLt30pNj6HxhprQeTkqwfclACyQshjYrtbji9mJcJ3yIzLNYGQlhuOyHH0P2q1CPKLfcXUDoW
JBAAvQKZvT/pEE5ns6xStsXYIcBS687jYJnfDG/LP90fSfIq8x6TvpGgC2Ti7lPhOICMmkMsVSBc
bp5Hy4g/IKKeA9Ect85Ao9hNgS16yiPc3vlg98tuFhN4tqjK8hlp5t5ulN7K9aZfiQlm1cnOM8ac
b7HSM0PFVYaPRV4gqeBk2ELG3EuPVTY1J4jp+d/3l0C22OJQsIvQTUJk5fZHLHW0ut1CtDwo5qAG
rZ42j5kLyQQUAqbb9weTbVqhtfq/6h510tvBaEzrsxqVpDpYU4SxsNj0Zwtn+W6cpjzEe1hZf2Mz
vRxSbIEX1Z8lWSd3WHsr9MxpeOg1PIEGLXHfR1p6JI8p3U0w/NCvdchN97hMY6nVpGhJF5e6QkyV
dKu9LPCUTlbu4rZLoTv/hDVR95diz9pB2CUbGyUD3H25cHiwd9OkwzHXLRdGWJep9uR5qKXEulYG
nt0ZJ2qb82mMy6/YfxUHn1S2f9g8PE30WWmveLv13YZtoj5rhlXnqBcnTQp/KgzzUmOjcbq/e2RD
QSyHGvaTkmzv7iCc0JR8sylH2/XwvXJy6xmP8/4C8cU6mJRsn5oaxXVCdQ/h2F1erFDbRgGvtsOS
yzWc+sl8npYOFuOqCsUd59v9icmCLBAyNPrhedO63Rd4FqDDWSEQMm4bJV8Lrr2HpM2sN0ukV988
irUfV1h6oVJDOEuV2fpQYv+BCE3aH3RVJeUf2Ldch6LkLya/uw6wb9WxniC+dMkWfKVT1qemBr6+
ddrnptkaSvN2+qbFQ/ihigB1emqpssnshhpnjkJYXNAQtYwjbKK4GHZvKlckbARISIDr9kS0qLas
MZp5vnMFtRUPCmGIJ7nh9zhHBNMCOQ0JyiMJbslDfjPo7rZqCmQPI2q8gqszBbWj95cI5PnBMyDb
awLFgy89X5+K1u0BKiNc+uY5tUPcNP4andS6bAM4AUvNnrRIrT7c32riOO4XknqFqIQzIOWd29FW
RZ+hyGl2qEa1hoEG9hRdac/v8OQrr7GKPVSczapvJNT+5qhMn+8PLzvClsUGADME12MPBrbwVcXD
nuGxhRSqwGnvj7jxBpgcV5ffGQoYBJBx4pZ9FLGh9IVPPEM1dbJcEVOvTmT87ftMM4+Cc+knhFVC
xQnLbyqFt4tqRXlTojlKL3tOaehUsf6+HWctRKgP+ShsyX/jTbNejLfbmMg3Nv2MQn3oYYBz3mCf
BKRw2wnr0KO2jXRqdM6F7BIdx33247pruvQU9MIYEZA31CmKxc/apohxSGmnt5aZ/rL0KFoHFNNg
4nENQZkRW+jFg22XFOySgZI/3G5cC8dU99vI3nwvi36ZSr0bavfd2t5LR6YE0mGbcTHSxjHs22o6
wDzJjhwFJrrvVJGpiuwOeN9PGs7A0MEMxeuFzLw7+nmkeY+FHqsXKyEALBovwi5za77qeEhuB9tF
+gMEGFLUeVEi3b1mfRStPeL2doiQiDv7WQ7gwpgm70dZmwp2EJx325iUs6LERai56ZEwgOzQY8FB
M4ynFE2e3ZtSY8nlEeCJG26sVt9rmnL23cQ1/ly2NIuC++deOlvBNGK1UbPYH0aoo0WF0bMd6r22
+E40j+83pDVx2UK0yk7TEqlGJX5yGs1+u1nLUa9GFojRKaDUTd+KgtBuT9EO1KrR4jrXvKTEOGqu
Po9qpvypWdFw1mc+bj41+OiWfX9w4UnzCSH3T+WL5An8+e3JWRycaLsFpJCnjdu/k7kMZwrx9dWt
J+/aoqL25Ci4YolSB9hUKB9UU5qjbobs0RQmB3xpvrm9JwYZCjZTGBsCYnac922BUTImfMd2JrJ7
iT4kmq9C1AJ66e1ciwytkEwFj26p/X9m0WvnpGkyfynM4USl4ohzL53Vz4cEeCS9mv0WxsU1jQbQ
kb3ZZcG20Hmyt/Wo9CLbuiICoNYGsZtg8HZSStxjMTqS+LaYVhuBMnTrWxzJYRytiKGlPoazMcba
AMUsnxRZi8PRKZbfQDPyPIN3p0mDBBCSHrc/A1FgbE80Km2RtsX/qLw0/jTP1aNSO0VY4zuH0ciI
T5pbY8JWFvXVaMboAAsv+74vf8P+0lQxjs570JvpSqdZwbn7SetL/ZqPWu6rAOKv928N2QfmhnKg
tMFTesVWtsfFtJ2YkjGe8/O1tgb9imnq/Of9UWQ3IaUGtHyh2TDO7oTOCVVLGo5WOOO28W80tGbp
u2UxYeo6RdMRrkV2FbmmqMXDskHVaLeG2ugMa7URvypG1sEytTz9UZg3J4GbGNgwDVoKraDC3zv2
BwSkjyq20tkSNyBPymWAhuHtPjK7eSqUvqO0YM3uuSn79bqBWYLOsMwHeYtYuH1Yy7YUdCLiLxBl
t0Pl82pXG72bcLPUMva1fPAwiVurcADLeUpRZg3ztTziUEhH/dkZ1umvvNo0LS53Qyk6t7ldYDJq
5x9rWGcXFVGGN8qMfGAVc1J/fQtRhKMQzOMi7r/bmdYmyejP4lhSL+PbLla3T9qUDlcYp4eeUbJD
IQJayu6GRh1u/wF1aG6xg+JY0WX1uUZW5+2s1fHB0ZNtU5GxgYUCHeTuZzQVnTkiKGyFSa0b/1lV
X81hh/j8ZcUTPYRXmD4OaK8BFyrmA2aKbIdy1QKy5z8O3u6xNsdYTyyIb+EyJtNDnxS6H7EajzHu
swdhiXwoKAxEQGhs7f3APK0FtxdTBkZLrjytzvC1X6LphDDC8OsjkU/iIod2Py/x/pLp5kXzzBy8
pzOmZoBWTPQ4za5V+KY9Gpdf3o3ortP9hglM8XB/xWADPC14gdjhsMZpOJiagkiru75NcrLL+0NJ
XgSGAuPEFqHPtufi2iaEKLzRyUTqUfmR4fbgG7qefBm71gFUWx4BVCWPMe0ucX+ieUtYJbbtizzE
0eY8VW2uFK12K+U9PpXqxyZCJs0v5r6ZH7O0Kdzz4nYmrMXNKXxlmdd/7s9ZcgB/WiNRCQcdQgZ2
+xvcIjYIlqn8jKadfZq8cTthp6v/uD+KZGtaFPahd1JYoaWwe++7jewVDUSCGy3CJW+Y03/bUan9
iDDkIBeSDQVPiLoDuTJ32G5Ri9rrMR9czND1ku5quK39XMVENjZ+2+dfnxVvD3JyP31C9pUsrGtN
gigqos7UbKfYi5KHfITKPTpxehCsSD6T6FN4SMZzEEBP3X4m2+5G6KT4Ck1GupyTtHAuqUNV4/6E
JAeAYIyrnw6WUP3ZpXHm6AIpEa8NKfJw0vSx+dud5vJfT+m/uXo6fLs/nORTCU0O7n208JnU7lN1
rlNENaVVlE365j1eSejweuN80rX5KFCRrR+SI6KVhWeWtoch8fgMlrbRXEo7Xbu67TSe2jg3D9ZP
PooJM9djX5CP3n6lqM2HhhauSSRQV1dCEv3JhTl3/Y1lo+sHxAPKAWng7Si5N+C21tJPiXFZOyvp
tJHdT+rbycm+/vpIEF+45HmeEcffzadScWNGdYbKe2+aGDKv+nVZkzTIbTqc94eS3IU2gn7oEqCM
TtCxG6qsKno5PZFkpRWab8QY12qRklyVxPnHUIrE9PFTUa/duCAvbPXEs/fHl+1F1AUhWHIXi9b0
7aISY0G8qojO4QGrFyicn2qzpnSZGNv61/2hZLuEMbBghShE9XBXIFWjKi9LJANCs+0wE86qFWmJ
1tOLgynJlvTlOPrtlPJGn1uIcJzmtR8/O9hbPmyr28JwzIpz62zDZSob65QodeQvc39k7SFdUZHr
gFCm7ry/TIasseeh587f5qp40vGx+NNRt9W3Iu3j/QWVjYSFpggj4Z68kqtbto2uSarTgBvz/IoV
rvdH0pOlI5prH6ypJB5nPsiEEEsK6J/4ti+e7MVb3Lro6fWhOFF890ZTfbQGNf8aA2h4RN2sfGct
xvQbB56mBP1bjwYFD+ntoD0wiSJDTjNcsSf3k4GmyFRFw9UDaRDeX0px5e6yHPG+iMoKwo9s0duh
Fly3u82AKdkOC8lMHo3DJa3r4k1iONG5G6zmGcV45T9PzY/KOrLHh9eNxhCgKqjHu6E7XW8mJUno
beY6VMaahk/lbLnPG2GcerXqDgJL2VQJ86hlCBIa7OLbqSqpPaw2wTmgfd16mFD28fUl6sLKiHvR
W9T9eqi6U5oM4+n+IssuAMiNdEGEThv6u7cjT/AR2o2jFzJeG3jLkpS+6lXtwe0tG4ZYVtTqKLi9
UvNqSzNLy0b03fPS/Frjr3BpCm09iExkJ4KQQWiy0p1gRreT6RKIJHGEHtlmts91mVuXpi+Vi9Mo
FWhtqwmySKkPDoR0ZjxH7FPEel5Zaw2N0etmyszoChbhrMM+nzbv+/2vJJsYjxF6b2i8U4/bf6Va
STw6SajK6Cotl3oefEQ6+4D4vPfTomz8sU7Hg/tFMjPx+Am0L8T7VwK+CF+rtboq0B+scZx8J1Ob
N92SLgeobPkwAk5MyA+icDe3NImxji6o1+NNoPxoVqv4pDXOUTddOgpdY3DfXCdgFm63RlIaNCVy
mPtOYytXO1bWzG/H0TzYgeLH7u4sdLyFWx9VNeBku8mY5VSr2UgbznIy812lKd8itHyRrTceCxBZ
74du+qIu+Dvok3tUn5E8PWg60ksSsvVIEe6mqDWAIsooFuJrsfem6lsUZc3cXvxOW0znYHNIB0OO
V/C6eIP2ndUWterOTEWbp1y9ZzUanJNulbSL1bGpl9P97S8djNXk68HUJQK8/XhTH8crGEsnrNvm
B5dj+yfeo5gdbOkRu0i2TWCzMh8CWoBCu5HMXqmQRojoZ5Rtd0aTZN78Fc+uo56mRCnP4CZEOUMU
v4Xiwu2UilmldtfysdQOxcpm1ZOnqan6U7o607Wo4e+FxbwZYWuneCwuU6w/Twj0n1Nq83HQzUUL
GdJGxTu8v9TSDQyWmEIKVi+UFG5/l4biv7KNMHx0ntYveZeMj6TIzei3yxidWQ/XQ5oGLTq/NdQ8
Dey8bNqD+Fv2uSkxgrIRlVzo7re/oc5a6O55B9yCROAt1P7xKevs5dzN+mGsLblZweGjmwIuk7rY
PtbWUisaDQoaVG0T96EeauWyWmMX2Gy5v1ELXAI9Tvvf2M9IzAoQGpH8K60NNbN7RykBFea9vf6l
zzjXeloxfilJaH7jnFKPpgLn4t0GVOp2LTtAzgXq0VwKOurcfqRHzn+5XpTVZWw71Tzf3z2y44NA
L4RWYaADGOF2tAnLjCyO2T0J4Oz8uXAb1KrN1ll/g6ZBwokWAwAiNsj+RhiRf1HIoOCIbc17p9Pc
f1vkff67Pxvxa/eXOdoHgt/8s/68m0082F4XRdxxKrXgN0jZa88RdMAgSfUR4/AlPcqSZBvfpK4o
6g/UavY6V/g3xx6gQcQPvM4+GyUwuiwfxvNYRUfy49KhKOEQWNMApT5w+6VoTU8aThowuBVMx/rB
yK/d1E6n2k2O0EyyK4UG9f8PtTvORmc6ddd6iLoZ8BMGmz6FvQyfB9w0UXRePH/etO2UmN3gl5nT
HPRKZFsSsB5aaOABuXB3yXQ9ZJZu0e4Kzd60PuQwTs7lXA4HUaBsOcnFCJUoXfIJxTXzMhcryKHn
DGxFvsbddY1WbNeBKD4hJz6f7+9K6dMBqViQ6H6mtLtPl8U1mPk2BlXUapH10BVksYGuTp3nK4hy
IrvaxtzPS0z5+J29xTinYK1Rt7692tpnEP3LRa/a+fs8mEp98ONkqw2nHTAAvCYyqN237iExFZoh
6v5m2XxaazAegHx/AzSDgQclNKBOIj80blc7TprIzTWY82OnRSfH7L/WaqtcY237netTUCIJHEEg
UR6/HYmIfLFmHWgk+sNYWdhlh8BBoWoYk+bUkA4UAaS7iFKdpiGsRVYm/v7FLtKnamm0XMjOWW3y
xaNMeM0KVf+YR4V9UJqWvXtC7oTKAQIESKveDqXCq0iGUqBkYJKedDLesHJn6tP6GvuzMy+Pip0o
n+5vXfE/3V+oQuYJRxDOCgCD20G1tUpMiDScxW5InharcXyu1qbyW69Xw6afjlBx0gGJRkicfkJE
dgsaYbDglvWCph1m6giAaN631oHYM/VG8ndSG0cNIumq/lQ+ZmeIcW8niECO4q0qHbYYA8N3hTFY
nzSlHM/TZhRonrSpGgyI3h1Fk9JT92LY3Y1gwWwd8Gzihp1VPejSoqER1hyR+uSLydsE3IWmxr7u
Xxq2oidCyKEi0SDjtDT8ay00pgOoLVickRuif35/x8hOhFDL1n7mbNwotwuad3k/gfKhZZmY9rt+
LY1TPJvO29x104OoU7aIYEGhBRAo0ZvdDRWrGIwstJ9Ca0zzxC9VcFw+WgmHeZpsk1DXwnSJ+BUy
0G6glW5TpZXw2/upxuWjtoftHGlz25wWvcJovfDckze2wz/3l1L2DDtgYB3ACViO7JlOI5ieOCe3
ChOoLJfMHYavW5eBxUhS441lKPbZBjcRoCnfwXs1vYMLR4b6puvM3QYvk3rJqwy8LrR5A4FDh7FF
1g6CTf1sJVj1+bisa13YbdP8NJgNrujmOAO8nIHGz34zuiYyIW5bH/WoZd8BEDrXkQjysJm73Vso
ZfNxCxFt1YXxBJ47PpMy56E3qFXmb06rhagC1QfrIB0V7Ab/cAMCMr0dFZb9NI8DQWVmqKKiWBs/
snzJ3iDguL2rU8pv0CuPpEWli8+7IqTuVEFs3F1MdKJwlUJTL0xAfJ1RaeuDvuqSZ9RfnCABO/zZ
A6P3VPHY4QOh2sQKUfq32yO/dX8Xyk6ZoB+xE4BcmfsAQXcSe8Jlh0WfkuhCroBEnWocZZDyUaDe
oyFMOXXPdFKWAujuSBpvz1v2YOhz8WRnlnJwOYlrdf+cCUEb9hANczAdt59yyRTD6ER+4M1FT9XF
ti/Zki+XOdO3h2F0ar+OkL63s0a93F9FicqVaJFDoiI3AaK3T1udUUOJtsldRs3HZ91V1CAqyvUv
9ODn8aTA9h4veW7ojT9Z7vyEs2mOhpv44OViPZutlh3BbqWLQccDkTMVacy9AGEdtcg69I5D7BKt
34xF1VPAXi4OLXqDtO2jqcVo4HSG+YQk6ZHGkOxpIg+kNEoVm97+7ijjFKwZ8Sa8DqJyzN4pTV+E
SaUr72Mzb6fPahKbR/OVnWORVegqFRxhF3n78YmtUqufme8cRZ71Vh8c54OOX6H6QV9a/Tlfh+7U
W61xkM5IZgrAnwsL0K0g6Iqd/yJE5HpcMzhlKKc7Wva+0Dm+2laW3/tO+XuzpupgOMmjgZsB6Sj+
GJpQBr4dbs3rvKUAxT4bDfu5WDsMhSCWfrGjyliDdfLMNyjWaB+9SnjEb8qRvrRsupRmfhIN2OZ7
nc616GJFL0xXtGKjxlcmZAv8nALql60bPRFSudv3g7MlotDdsSb7RuJCyJtZr85WV64IrnSDEy59
k/zVt5N+ceY8foZ9Y39P87H0V3toaj+1lG/Gagwh0vz6wTUpOU38BsA4iPmC7t53u3s7w11hWal4
OtV26ewGbQH4aNdoc0rftqHewUZ3ynPeldnBrSYJuUjf6OnDmyHJ2itgjKVlA5Rm6LVM1z/aoXH/
grnqPmib5/53sNRit75aarDTdDREv2YPkCkNSh4J4ibh5DXZO8IA74eD9+oSeImOxWyUaXpNNJB3
75w5Vhp/VStVP6cxv8+v1KyvTylNJQQV+zLhquv05uhDyH8hO4HSAQ/nvnNsK2NSjnmKDG/krAWW
N0P5RPXYuN5fCdkwlMsEIoR/8Sq4PWetVZdqnbLntChJ6nBNa9BybbEVf94fR3aeWG0QXqALSDN3
0Yc11tngGeiSAffK40Abs/aj2uuRP5CsoOsS/3F/POm8oLag4ICtNffl7bw0I69W1yWoTt21+ge0
gfrdsccjrIt0VgL4BNiYOe3Vr/umMtXVQcWp3Lb5nVln9DyQ4A5bxRk+IFdxdEQkdz/aBCbnkjIH
sInd3V+79PyybHHCZh6VIlDR3KjOhpUMcZBsYxlfag3w+gkz6OTv++spHZk6NfmsI/7YPXR241qr
15M7uEqefVzNKP7IW8HG1Bubd7/UqBjWyhreH1X2CtDnEdIx9AFfFQunliBcyQjam8kzRoBRW/+2
yfX4PQQ+WLdaZijtOU2N5EfSpV4S0Hpdf6MSgyw1sAMhw4sYyG7N7U2rEPqmZm72WkuzSa3iz16V
e6tvLu0Rq0a2oShjAQECKYuJwu6Y9J41EsQRXg1Fkp/x28z9yF7bpyqOvm0k9AfrK/uqqHtRaCZ0
ovu0e2VdY551mrouHFfjaYuM7lqN6ntrrdqLtwJa78b2CO8pH5JcFzkA8oE9cSUqFLukQIh3EPJi
4JvmFjb84K6oNG7el9rOyjc4JFkHCGTZqEIVCEgFy8pZvb0O9MLF9i1R6S4ZlCdKJVFOihUPD/GW
ed9s3EwCfKEORV1kX/PFqPtg2UZSGDEzuhLK2qvPHgpg56VU1y9rZTZqQOgz6/446tQx7NR+p+ij
eW7RbQy1Yd5shJlAOdqJanxiGfs/46xe32EiMDzfP2OymxJtLeF0hB0gb/7t0hjKGvc1IPgwWeLt
UntV9K4fl+ZyfxTZ445utzjMLk/NPjHq1kjNLXpAIQ4IIJjLygzU3FZDYrjh/OtDwcagwkh7jbq4
+CovIlVNxaXJG4hUNW/CTFrJTD+jAnZBfCo9OD+ytQOiIJCOCJq+cs4obYK0KneB9GZFfsaOSjkX
ujMdbF7Z2gkC1k/gJggC8SteTGjJcgyxDVFlK9cfAPLiq95tX6gFH0FKZAORThJV6cJieO+y16ja
2BQtaDWlo3EW5cYcmBV6TnlMtP/LHwmTItgItOxIm/Z9tGrLs2ISUMcaUugbFPHzkw7uPICq2B2E
tJJZEeMR3rCEZC57PQNTz0047IDntzSN0KUf83NNaf3bhn78bwxFRg4mjiYEbYLdl4onVANmiLxE
OU5zobCfnJwUVYM+044qvrJuDPmf4OEI7ApCOLe7gjwo0fKsccIiU+uLprdKkGIveVqnePQraszB
kjvtqXen1Y/WGDpdqbWXZFsqP1HH9aGvrOIAUSO572h44WIqJMBp/u6ek9Wtik6vmL46pm042BMM
rFojPtbtNLDm8UhyVjoeGiBwdGzI0fvglScbg7QWeEYyKwr4Uc3aTmu3GH+tRmRco6TTD6JY2Vby
qDGYuJnD0t4bZIy9gezhRBSkzM38I8vq+GEmEjjNpdceAHp+dnh2KQpFJFMUhTWRCe8WM5+LCNAe
T5ai1ZMd1ANL+07Ruh4VLnrrH7CLtv9L9b4bQ4XrNPI3ImvUXtCsauELZsvkrxYJY4hfCtTjuXea
P4iFNeeUbF2p+r3lbc/NDMYxaDZ9+pTBgqj8LS5guMPXSTq/IJZPgtJUqndZIRRHVHUcdD+OsQn5
XmuLavk42o/2OSGojyHcthM1vbbtPhRbM/7Ql65Q/KGxkTFb10ptA7Ub6jUwkjb/MG/12FyQ0jPU
U9b0uhLaXdn9mWW69e/W1vYfSRl7f3RJ1G1hj9zYUU/hdWQpeng4ceGrQN97z4YyR8RHLG0CnuDq
zT99u+KYk1rDpbWs6uI56HI2HtHtkEUaz6H68f7t93rjitF5nQiBhNDK7okasTyKmlyc3T6K3+Lb
MPQ+6aj11ram3gzmRHe//8aIIIswAUO9mBf49rbIV/aN5kBadrmQ39mgQILVNupnzUmaU98M7sFN
+Drgos5KooJ6LDOlqHE7Xu1Zib5OtPkG/N3QMEmGs6G7Q1DjDUAGra3nDN7UwbK+Pp4MSocIhXHo
vcA0bgf18iwuDW690O7t4q9hS3VqkZP1LgI5fPAmi5v89nQyFPo/FB4pJoP8vB0qzkZlXiPyy4TD
GJSpEr2PM9U6qNnL9snLUcSvePHyp6uxpJVN9bzZFOexaKvxycmNIkgm1cp8A/2j3/ls9KCA80G0
4dm8HTBytUKZueHJYIfhVOtbEQAsXy5F1oH3hOX6kOFE+cuxAGspQJgC/CZ6RLeDwt40LCg99KWG
pP/DNtPIH6OpfJ7bQ3KKbIcgBQbHAklSqhG7ZK5ux6FXLI79aFaolZhTG6AlafuowxypGstOAE7J
QhgFJSWe6ttZkVkI4QsAXvGAZ3I1WV5AUy76hER789beZsu33fKI2i7bMD9Z5VRN6Q7sw6p0a41u
01nKFPDgfFm0tPswFa5+QiugHYLWqNAjuH+zSOcpVER4FVHkcsXfv9ijKnoeQ+8CKGzbVH/AAXYK
4Sq2T+UK6cfAgOOCLkF9+Z1BSckFQZda6e74mYObooEE7KUv1Bry/vBl9Ii7E0UZAmXN5yCvtKOJ
7tcW1rMgxhDawfTm2t7tHURmYCjm+XaiEluFfR5jXx5VSdCUzRLqpbcdlOb2T9TP8QhaoQJwfxK7
3i5slPeeuk7pdprzofsgek6XLJ/HL3m0to9gB91Lk8XqB6+to0DXWjR+7q+xbL5MmddRKO68uk2d
ZqSTYS/M10m+OFm3fEihlfu2OT+URjL/uD+abLYUefDD5P4GTLxb3YbUdEtoLp3iSMfraG2Tx6yp
1Orc9Gv7p6o0cPG0tfscjUvxNCyu/uX++NLZ0iOGXws1jgj+drWx/lOmrp+2EwUKF+kJKw/NZCje
2qOm+co6HlE0X8mIiM+LICB6ZBTyaMuLH/Ti3MzYLE6RCWcyHyrtus2b810kZZd+HLSTuZZzqDSK
fhrXVn1jannyZwJm7SAq2F+H/AbOjgMgAJlbYKi7B3Ohq9HzkbeTWXhrOAOjCDIrK4IMjtLp/vpK
h2InkR+A0KJufzvdbY5LvaZpckIbZXxnJv/H2Xf12K0j3f4iAcrhVWGHDm63s88L4UgqUCJFSpT0
6++SLz7AWy204JkBzjz4jLlJkcVi1QqNfdKtLT6OU3vEc9wZCscFhxTvS3Sct2jGRZdBrBTsPgBr
DN+FHsfTwNTVPa+tg/Xbxj6sHyomUKTCXQJc0dY2dqSVBfgGtQu3CVlu2Qv0/6bZ+k6R1r+pIDXp
pa3P1UFWsDe/EI90pKb4D67N26X0UAF1W9iNFZGyo4xAhSYl6IJeZXXoO7i3S4EowrkAegKcxO0M
icYUA8daijFZ2R5TNM0oDFThhaPx8XX26ubHEs8RxHgD9+QsIrYhhgNFxoNYtLPQqx7qSssFRuYF
VwPOH0Pca8sudG0+WdS37gLU0CDK2s4ntoxo0Ghwtg4G3Vln5K9rEQlCiOCjrH/+1wldeNC4dkOd
As8T5+xQap1YMJXvJrx8D+6zneiHxxT6CIAMoPa7pdTxFpV3J6ydgjgyLmL84xw7EJ0uuTsX0hPD
QxJDIhFGHG3eDVN98HB/OdNVWAOsQTiar3Fgczg9q5tsK2idooe3ST5xyr7QpOnzmS7L9fU48DLO
rmxnPLpWVwnULTZhr+R91cNDxCk44EhZxJvhbrDd5U6IRKRer/TH18d7ubKODYMCYMIRD1aOyu1H
jOMebEIIpRcTeGBpb5vxoiL9wxtE/TZwOnFvqcS5s/Gl00W0Tf766DsLu8pbItsEFx/l7s2t5pKG
0M4fTQFl+PbeKtlvHkj6NlK1fXp9pJ15IjuBGhWqHLD82qpSzeEwx3OMUDT17lR0iVu/g/j+fKVB
i4L3rNV9R+FsablVl/uVSQ7KFX/4GX8/iNAAQ6yFOAt2KjCrW0zKINGZV+04F2HtMu/shaS2U7z4
XIiWh5Q9KhQjkgw2Xe6PWDjKnNaWYJWVtq6eGzyd+FMPN84qZS5NRKaDEn4+K9tkvtfI1cX9EHKN
GhbEqsproyrSp1LGqHTV0UDODTetOPh0L0MOmhPoEKONhbmhW3G7cdAdlw7VHU4/ibuz38dT4Qh7
XTzUTRoqSkRD0oW/Xv+M+6PiBLqrnOILQyPeN9C0tjFqyQf3DJadOet5mN4kc6t/9xOe7Xxs2bfX
B93ZpcAax6vmJ5S0UZi4nWporDaZ4aZQBA3RKQw1vGsUtFMxqTg82Ka7Q0VopcWQHbRRubwdCvg+
rw91ZBelEv5ZAAGdIQZbGXQk+cEHXIPWdkcie8abBOMAm7MZCkLLvO1YbRc8jOvMK6v5HJK4TG0r
Dp8SklhFWPb3qN/3xb8vJ/I5ZHfA2QFdsMmqDFzUZgHcX2FPoBOGLr6mwyKYujkBPTh2O/czThsu
6PWKQv9m68EgENEBnqmQgYBUcwW87uu8JP2Jt+h11PYkL7rX/d3kARWftn0lM+At9cF8d0I6Tjxe
78DE4120DbFlREPQKHtsHxse19XAh7tyrNiPHpCwh05C3OXgYt4ZcFVRWYV8ARACSP52E3kxpa4n
5VwM/tR9oF2FCjel7bWEE1xh4Ql6MN7LQ7kyG9FQQuaCXunWa6MOUY9D590u4rCk91YbD4CzeQRy
DCxUp66Zxg+zitwPr2+jl/sXyc5qlhch70Hnco34f6Uf/qC9mHVY1gGAo2wtbMGB3mo/sbZv70Eq
+d52K/AssA4agi+PKGIBukxYXHxOPD9vx/VqJHVzjxvTDVTyXOsaDdq6bO7KumEHR3RnYW+G2hxR
Og1+VXeIBklccQDaoFLZ0CB+snvPnBYiROZ4iz7IQHbnB5iRDbb2Kii2gYbYHfxQmcDXdDq/+gLk
Nf8ZBbhPDOPJwcl4ORTekwhyqy4cuMzb7NmIkAZazX0xIO/LZhSKHheXvfNFZP1zXAU+AtsFyG4c
Qygb3n40CGiUoeoXQP9I32QcypynTsV+GpWW9e71ffky01ihGIg1OPOrrMXmthAlJBHBW8NQkTtc
hRl1akU9PzlThWII9mM6tzDHg2YOyO/zvxutQmvI9qFZi8oPYDBg491O1Qx86WBprQp7KeVVt1P4
iY2Rl6JY5LzpXN1mSJLUpW3E8IxLdDlpECnzEXCDJqMTOh4H0WHvIwPb7qx57Qrr3kSjGMLOPYFC
esHFYiDYwu2PaI6g6+XER6ZsL89L7ODexJMWQQEl083WDeEAzb2FtAUNvDaDkOVPE4rkrhq1KrrR
W96xWR+h1V+GoXVMZJZr/rrml7fLbTcRkQ2Su6K2CF1toN00tMb5ca6bIS9XJ0A5z+4pUezIUfZl
mIcOBmT28bVBbUMD93bkBRhHylu3K7qGBchcHecqqng6WwO8EBckSs+vb+y91cXzErEeKcOKc70d
r6la0mnH74qAm7go7ajOIAVWFvGi/EvV159RzTxque/NEUVFkMtXSUwE3tsxayTtSPnsriDd5GZV
JBlwRgyHyZ6qjHZx+M/BDyfnr/E2ccIEkUq60umKyRdl6koRPXazbs92LMKD3GR3aihywaMBFyfe
BrdT66xaCaJMV/jSH1OIfqKI0ArrqYZYBtSJk3+v4GFqeP5AlBeJCOhCt+PNnWoY3ihYyqmml7ju
fo11BxfiHtKU/RAkByu5dy7+oApgBYG8eRtxlRv2Xh0PbQGhs+ATRcc/S6KyzDt4f+VKOtFjoPo6
qyuPH9wq60RuE1s06aDRj8lA4A2thduJ+uA5Nw0oOwUjTD2Bmz4/hHysD6pMLwAGiLN/DQNEyO0w
VAhvduagLdDWL6HmrGnu+b16iAl9JrAmvmMRZwUDSDrrKXhZrMJq+2YwD/CR00jrJ/+Apri3o9Af
QuqH3huk9TdfuI8F3to6gsL8MptCVloWi4KZuS0Xc4qZPqpZ7o6XIEUAMXotlW52sBpCWJmClFP0
blz/5PYYfRGua+xsnBWvU1Z244/XQ9D+iHi04AZfC4ubEBRWSuOZjk87SeWnPWp7xVASeXL8mQKK
Hh/R2XfuLogMBWtZDbIheObefmM9+8D/hn5bODx2c5ggx1m8JO1VCKkP9tNedF3LpLhM0CwC3+p2
qHjoJgiRxPh4MUsefTObXLZd9J4obh4g/4WYNw8Av72+oDujQncLbSkoq65iTpsFHVGMjKbR6wqo
5KprN43WhY+Ay3ZI+LOhC52sQrfqYND1AG4O6KpjAZ3CPx2qrdJjBXRutSSNLLQTjaho+OSxbv2f
wegNOWxUzB0LXPrHqOZeGac5OCU7U4aQEwpOuE3wot+qWSqoES3Gg5SZY8iQtRK8AZNQCKK7Y/0h
CnsnK333yOjxBdELtzRUiFAE8lYN2xcL3baorIWeiHMAhUVYoJOyQBZYjsF35Mb+lWqPzAWHddwT
n4Abvp8rTb4kHS1FPoWWdXD3bNdg/TVrdIS8FCCAMHK73Wyzj3Ynr9149Zicr5UahmLpZVUEulfo
p0HFlHT8iJa1jcsYFLk3HFFRuQEkYCsfAjVYK2B1Q/KIsfYTVrv9PPeHzPDt5vozCgBIQOyihPoC
pOeQBDWwkRMI4HDvwbUs/ytPEpUTjw7XqR+bk/JEkOqy7O7bMT4IUNuAsY6OiuZaI/ZX3YF14f96
lHrDEMAa3k9yOojlgbXenUft8U4YFKtfP7l7IyEjQt0GQISVEHM70tR3noEoBbDfePWYNGhRkkpB
x5Rf7XZpD+Acu4MBi7OSp/+QnDaDySQwy+IC3h4stcp8EvaZQWe0yjx3mT+8PrO9fbLSb/9vsM39
rZJlmK0BiPJeCwHIc9yfI8Bkzv/DKOtrEM0RpEXblkIbzp5DxhVxC2bNyS1VcGGxjt69PsruwgEQ
gg417gns/9uFi4yAvypw8zlkDvkzMfQj8HDDaYYj78F8XpS61q23imMC24MH6ItWFJQuIrcSHgis
QKmiIOo1/0m/TTJcIsO96JmTSQLVbMjQqrPXj/FbJEr/il7/8xv+4DmAbULNdJMRGCF5GSvg86EX
Wd5Nbu2ktiPDK4St59yh1nJnad8c3JzbpACDIvsC4QMAdoT0LYFah5XP7LJCMAvFkHO7VyarWkRS
Qtz+bOFJe/BR9wZECr02F1E4hUrD7UcFrYWUNVSf0IEm4DtJUEux3G4eL6F151SHnqM7mwijAUYF
IVCkWlt5hpE2ohr8BKLB2ukukeDjHfPn8BQhaz9Yy92hcEOh+oPQAufN26m1ZGyS1sRxTlzT5o4n
7FSiHH2SPlh+/3w0UA9dBbtXnhmgmrdDqSnEK6AZMatKmisT9LsAGeDZUXgIvT7SzpUAYjOUbqAm
BSuUbZKjK2t04P0CBYG+CZ/n0e0/ox9cgswWtB/wjA3vW7LQzKaGoOZt6MHwe2sKi2fcR4A0As29
iQGknyVg20CqclTWTo7q5dnEtcr7efr++kR3IieKaSjBou4EDfstSITBmyiaJsS0hIPfLH0r+erW
iTi4DPa2P6BoOHOg9K7ootsPJ8I2DHpIsuS6N/y97jm7lrQaM18N8cVB6y57fVZ7nw8o0LVLAV41
1DtuxxtgMBotARqvjRqH8yyo9ZPPYfNsO61fwcGHqXM4xu0jCQf5uY0UPbJdefHUWyPMqo+58l1x
AF+UmkuThCj0Jjko+DY9maAnGZFD8x3Qcvtjz0R7qhxqVK5F6E8wtFG6gNlh8h7tXA73n6SMPpUJ
Hf+HjRXhaQ3jgPU99EIogaDBp9slgebr4p3An5nT2IPykERH8OCw7iSMq6gXmHWr7vcLsJNP7biC
KkWSLxLaA4h0Inme2RA7aUCD4Y2olFcMMjja0LsrD7gTcM5r6x+IjttvjzjrxQqk67zpWPmxki67
QLRKPElGwzNeRp1JvcldvdKFTVNqB+3HUsOtHaj/cUF51x6673bAyRGGZmc9cNBQ1AQ+CLfPtrrR
UL8ZBiKTPO6dLtVYt8uiMCCbUegUju7KtIer6+n1k7ATSRCb4TCyFjjXKs7tagRC1rRGNz8Hq3LB
a8HThQmCEUbC05K/PtTOoUPxBOiOED4x2P/rT/krkTUB0OoOxx1nSqsvYLMN3EOoBMjVtc40ngnX
sGk/+pI3BV+gZfn66DuBDNsMNErEMTxMtx2sjipdhQlLcgAWvUsPD3e8FQ07CCx7ywkTT4h9rOoy
eBfcztEfw8UjNe5VUOe/tUFLP1LswXvYpB4RoXZCJgBXK0xw1cBFonY7kiwlnVqONRyBXMs6CQWb
DuqqWbSo1ctbVpfX129vPBDlcYHjqQk66uZutUvJe9tTCbAqmoOrXn9QcLs/W7JrM9E0R63kPx2+
v1/02CCwe107gJDpR+FpMz810hofqU/yoWXtqWTlCEnmSGXSdcXdrKzlwmQ8pj3sJNPV5jctIZr7
2HjYtolR4WUIwp8Q2HOzKUQRHd575mBB9j41wkeEs4MvgL7M7QdwB2BTk6RJQKssPWxnGj733G9S
ABdJ8fraHw21WYsGt6biLYYyjc2vlRNxNO288m0AKYqDQ7pzTJDrI+UFbRD93m0UYpQNlYHyRy79
mp79pUXLd7G6g2Oys5nwRoJyJOQHoNa1VdSggPxqAYNQqLxa+K7tEtM0osophG/AW9Jx+Pv1FdyW
jtdwA/zDn4KbDSjE5gGIzutCwhCaVQROux+dGPWoiDSPlijnLzPKf28gtqDTdimbg5nufDpkaSjz
/UHogFa02SVdyN3EBJjp6mAQQ+sgTdBMf+NTyQ+qULtzXPWWMOBqELgu+l/xlc0zSqcuJfkI0Z1f
IGBAbY1ZdiuhIi2rL3NA3TdRb5FrL3V/en19d6cJQ+GVGgeUyZbssprbeBE0QpDkV+4nOQNnNMcB
adKkG4+IRHtjIe6t4AtoHwPLezvProq8OZxCRIaYuymcUOO7qq7v4gX0pn+fFQov60sQPWWkarcj
wZhhwltTEMigldIqUO4BNHEYeTdkrB7L+eCK2ntvA/Sw+oRA8WdVcLodzw5KGBHHjORm7FCuTHig
v4ZuNcDxK7ZTa6lB6SHhp0XLBmYs3M/aVomDDbsTAPAbVsgFKOprIf72NzBCfRDBWswZnjmfofws
P0q8Lw6mupPsoLqP9jCKd3+4fbej4OK0urCLULgbuV0VMWcdmHVg2MjByX2ICwUny1HOv/qiIgyg
aII9ipIGMs6t6qLtdnVd+jbJF6cPvga2CT9Uhn74511zM8jmKyYVaxfhYJDJUwSUExw2t2P0xKUx
v18fai+ZxVgrxxbK7RA+3ISXWnFSR95AIEI+87uaTkmfDpFuPrpuvXxzrLC8m62pPkvjVZ+oW00Z
IHaC3am473iqbYDhx3HujjbROsXN5Y1EAdUTFIKBCd82OSzDvMFfHJIPzKnOKOFOJ5jkrcZLRKaN
PJJU2dtNq8IY3qhrp377aolnZwxgMYDhXMpInfagHA0pymTLeEXHLH47jahWvQGEQh3lKTvBCAA+
JO44L6jcvOgmt/6UgKlh5THxAUyC9P37UjYSpln17P97xvGnTw4J8RV3sq38WVbUGONpuLU3Tpep
WtooB5eyMA4vr69vrL0PuLbk/2+oTRRwQK6PO2UsSGtxL2+mZDhBnnQ8JdagsxaPtIPx9pYRrn8r
zgTiGMAf3sYDJ5HEyGC2IIcj0Sknjv/TLafP3BnCT6/PbPfIrKV0iOri2n+BMR8jRrXj4ovNSTd/
Wzzog6ae3X8bJKSJJzd036/Pdmj6NiyFcEZ0heaJn0ob6FiFShLqkL7MX/9Ne6u9Al5Ri/NAU92a
h3tEW01k2VauogQULjAPxycJd7a0hb7DFbTd4V+92ddAGK2YHrw28d7fAj3mRkjLnjsLBfFaI5OO
1Hd/GEUBN6w3SxLw/yEkotoBFSIUcVFN2nzeciBoKDgV1jxu+aXiA/xkYvBfytX/+vW13NtJEVg+
OJNAEb9oeiIlr2tTISKCNE4+NlX3BQCW5ORE9H/Zs8BgghyBLhzyrU3sdZJq4WU4WfkyudGXeWTP
vd+bvCzdI/Ly+jdtwynQFQDTAxUE7Ok6578yuzlitZgT7I96clUual+lxJqOVm5vF6IUDGoSFi5+
oR+PJ+aCKg/OoB/O/TlWxnwGPJCkVqPrE61BmH79S+3OCjVhUDAAGo62L3LLjobZrFKNQ93Z+RRV
8nmYKwDSXx/m5YbAQwZoAkCaQOZ6UVexF6gVtpA0KgIWdp+bHgDiTLRz91yzRaiD7GlnMGRNIELh
MsL/bPfEpN0JtpsdLRaHL5mnk+RsByTKxsg1B+n+mnzebgpIlMF9AeCMVW99CxYRkBsAA8PHmTJe
9B3sNXpuhbFVCt/I4cqA4704MhiCdAn8ZEqJN5uDU/3yA+IXrOQZcFj+sNputyUsT1xmZGLlzmSa
+0lz565qIZr/+vd7uS3XUVaK7cptf8Fr90Y9q6pvKLA3FAJUVsm/Qla0qQomhfXBctrSzV8fcfcj
Ii+F/PGKCdkWqsgsYMtUa4oyVJ9cq6Uk0IKQfsHQ4/jnKx2T+2uodfJ/nexhpqZL/J4WfVc3uQ5a
/SAInk0uDcm712e1+7VCSNZj07jIIzZFBFgMuHHFBlqoKYbxtKPUe5sm/H+YEDpLa6xfiyJbXtMg
/aQNGaReu7JPziwQPyin46mMYAj9+nz2vhIKyGizrrnvC9BFT7zF8yZCwdcs6TV0iP2uFSXvUrtE
CfffxwLSf6Xk4tbEHXb7mZy4rOxJW1YuQ3vIGUB1FzWrqQiB7PvndhmUVdZHJ74R5AC2cpA+9wSb
Lc3WUgi/LNSjl96RsJsKpiPQzN6OwIUMUO+fAsXWAMYODXW6wWUFKKm60GpyVjU7efr3tVvlDdY6
PwDTWxqqT9vIJ6VkhenrCLT/UKchPA2unqRH0XcnVKwwUpSYUWNemaK3n2mcEmbQ4S8LtPvpg4ar
zsmzTFRIzpszUEnh29entrOAIIKgkoUmILgYW6AuAOi1E8qAAeTimyfY6NA38HL2DgLgy9fNyk2C
pQWodCuQa1No9C2LSq9PyqJziJcNvTdmIUDDINxX1lu3omVRIn0+uF12lvJm0E20oDWXdGRRWYR9
1wFc0I5v66nu7yO+mO+xmPQBH3JnKaGvDN4FrjO0o7feHYNxletSRHWulJfhSyZXiDseWR7tVFhW
1b3VugOqdNj2mx1SdavsBDS4i8VerIIkscqmqCdFh2iShZXlXse2pWcNdugdPjhcs93aFK/vmp3A
BfI33h4RdFdXf9PbXZr8f3s8WhdzIFjeLN14jrVF0HFsky//PhRe14jFuJ8BZ9h8xUah/QZ+QFUQ
m/dXMVllujhiyVQfxwe7NMav3qQjq2UXap1gmaJzuP75XzcZSH0u71gD44wxnu+wTfpnGJHUZ43b
9Enaa+lh7JoSeR6HesLr09zZrBgb4CD8F8ZH268K8dzIoQGvC4taYeEtU5dCVt7JPIlL3BXmSBR0
7wv+Pd56Yv+aq6SEz4GP8UAYVllcmS6Lqd/fu4PXHDyMdw4/qjsrDAXQRqRz7u1QseHabrykKtyF
2d8mjib/5DfVsyz9qE0bVAL/w+uOn19f0N0J4oGItiCCzgsS7YAzH1SQ3ihkAOwk/r3mAsCIc5fI
gR1McG8ohM9VswgdZzyjbidoq/UxIhN8O1OanNCq/ORawDP0kF8+GGpvLZH7gHWN4jhwWmsM+uuz
dT1veoVuYwGjhxZMWdmdqA1LFDaP/tNi6u4cgqxwkHbt7c2/B13n/9egkQ48C44gOBeRLe5CTZ1M
lE131w1DeReP+kgEZ7178FdujyK6rKCvr4KfqLLeDqlGo2hNJggZw2lg9FJEIgdOLwLeMqliDod0
C7EJy4g3zSpDjSGR+UBl5+fWVLk5hTPGlHp6mcJUVpZ876A6QaDo6MkuNcb4Vw4sncxasFREGgHX
+7u3QrA+29mn3+cIiOMsSqaEp6pLJIx/EyiWp8KPNEzJ4G9lsrmcZQsBF1ZinJJN5gJoYyuw27T3
39jUkl+nkcQmd/Xg6WwQ+DcxUA3FOcaBW0pNL+qLHdRcZVxQ90sJEc8+15rNb8AwpdV5oIP1XzAH
yaUNaa1SZyrL+Ewx68IdSuDndTcNbobclKnCTzSDFwT8t3JhVQpUCdU7aCBiCa+26ihPwXuGRJJJ
wKBOFTREHlXJ/N8VNNj6TFcQcgYUfxTy2sLmm6WxtKwqbUp7uR9LZnng3FeVfbXQWUP3Z0T8T+cO
D5kzmePm/UgdaCKVlEbn2tdw/1KxSH76rqV+oOVar08D3dwNlY78eyHjkqXGDUeTEd8ar7XwpPMm
nkP7oQ5t492zaaGfEBvc53EpzbeWl81XCFj239BYE2NqqdhOUHvx6oekQ4WrICpAA5cEVvjNiRBi
sj6KDT3ZPaKNcuz5CSirXpzlXJbPtgIfKavJKC8+VCkgVanLsMlGd+QyHyV0K1MbBEmWLry3fkir
rQbYBgviouNvlqsUXtOnCYiOIrOgQPBWe+g0XpaFNCbTzeBFxeRFLeoBsNeCuLE/AQSgoCQQp+DV
608OU+SNM9e6zHvh6y8Vs6YVCVNHNIunsXmUiFq/3Cpx57QUwAxeRoA9vtuDYXUmu8nzHt2BVjDi
oA1kvIK4bofcKTv+GX5apMvmZBnvekW1yMFQ7K6j14Z+atkEtB2xDO3HZqSQ2VCSTDojWuJL0EbC
twRtFP8X8twGHUQwi/o0HOj0OYQvO7njGOwHULUez6AWjbYjbk4SpOjDzd8NxB7u61aGPyG2ASBM
nZBFFJxDc6iooaFQF140dG9V4llRquykt1MaanZSePRGaUWC4beLN9BPZifmzgSkbs62tbgfdMRh
wGB1baiwJsTORAdjFTiewDAXy0rLOYtEk1Ao4VqlOlE2Tn1uOHfK02yPbQcBQrfmGQRPuvl5Kasl
LBpDQw7xjy586BszxCmyUvsbNXaLajvANlfjuXWXuqKuf4wSjl3pzLkF++aRfgfve34faBcZll9N
s5M1eOg/KIWGQAY+T+n/sKMyid7ONbSABF7kY+5HUoPY54tJZgtZvKqFPXMn2GmuoJOIr4ELOGvp
iIbYMIRwjkTbLPnqC8vxn4k7eRAFVxqYgVRHxjTX0XUE1HwsJZlOgV0NvvEBJg4nEYVN9xsNRAB9
etBe7UJ0bvI0ONVgt5nfMOJn+BGku6OQgazTMtLMvKG1s4wpemTmIepry4fgYgfAgbH6vvoSWD7a
LZPTtgZHyYquYNn3Yzo4tlJZ1BCiPoyT783nrqdDnRprCX7B/Ys+Qp8nZB6kHp35La0hkZBJoyya
xsJMVKZRw+tvCSDmfQp1yaF60pDFjvu0kxFz3tUxEoNsCavyoxgcK0kjvxxr+P04I/og0BmAuoGw
DOASatJdzmjjeWk8s7k8J944fA4CSsI0qmnsXqbFSrq0liZiJz6Xk3NaFnBtTzPUb92HGax+/mtc
HEreez1r1buOdP77BWA1yDwnvu7eBJXrlo86hnLWz8YiTnsPumPC3kT21LhfIG/jxo/xKGonR75t
vROCiQYBgfohYB4KWnteOLle5s91VZ6VHda/kiYaHgJTG32RDsLNKRJQlLskUSf5WZYDkxCukN2S
tWEV4iOWloLOdWj02WPEVKegFuCjchINv5hT2t6jCTn/PcHKeQHgNtQSQa0d3MeKL81HYU2a3IUU
zKdchGX8LhpshxeorPH+NPtD9zscojZEO5bNHy09jE02UGOVD0yXU3hK8Hu8fBkSuNH4syPonR2S
MU6nRlrlpbF8iO8OMfj7EGBQ6t7zy4B+m/XYVXnfBsuS+00jRGprVbvvlCxb9hYbUNZZqL3Gkhm3
sd3eRPUYQoK2jAA8bebGTc6hqEOZVr3vabCYaBS9Q5fDsmUWqoGTU6dLa8pH6MJBkkTV/axODSYj
H4WiwMfY5VBrnoHVary07IfwHo+nkV+ScYmSU2lz2OI21jQgpybw2/GLmMpS/yy9hX7VXlCpjLYy
jopuCLyPTWSb/qGibgzbzAR2Du8B+AqrvPVDCMdD1HDwgGaMXTYsE8QLErUgO4kZbtPHMRLcAvAQ
DpwJhTQPm5Lfjtcw+6lpHHv87BCLsqJqFjC0JhQfA+8UtnyJT70KTbNCVcK+gFAbKLNKQygqOhnu
zPKLTSH3ZaUMjcn6ZClrhMBH68N89qyrqhapD/Rd9QuuBlBCw/2MN66EvY48ozRt9IfQsvs5U0Iy
REUIiDm5idoOmDm21LjzvHlIcOSdzjtV8RBJNO77XqQdurMmjZZI2P8lZVx16ape4UFrdBIJXg0g
nWWIXq1JIcc4iWyCOjKeo3CfiDLbrREBtA2HDviTJXp+ACgWhP15JOxpGEM+F2wgM3t0J9Hd91bT
VHnZy+bBSWqLXziUPu3MMQ39Plb4hhB9iesGSDu0R7OqlG5Z6EYPSQo4SDDnbODJdKd9BLl0calZ
sqmZ1JcZBOensZ0T4Kf6aCLZ0JaDnRKgmq8TpcaHJF+pEdxGV38eRpYMEBcPqZdWk56f2lEH1hnM
HZdmM0Lqp8T0cGuAyn7zBA1UhFyObinLHYSCOg0G3y3fQpvGthH3Yfmc1lSXCazWnSGQiGHa9bPe
dxd+0sru6lxbpnVPM2kGuCNDUaTJPW+en9TU9l7mILku046Fkw/pU92MGV6goYvNuIz0DQVwlv1U
vNJTk3UjqYFgQ47eZkETIyF2KihtpTgQcXVquimYH2DFoPyr8pnnXpoWvuiXQDlanKlFNH47Gk18
hpB2z5PwgxRzKGukQIMiCSBrMqKpXwVt8ij9rtGPomL+gN8mQHZJ3WiZ/Tid/ciSX5CuSvE5kqIj
T4QnFDHQRh5vaGoF9SDuR+MueNi6k9YXh4T8DUUjh+aRrJm++iRWtM/xD6uEbzblAd7BrRrzEQJT
bRFa8GNKqypGdobgwP2U9g7K6aAIqzKdEw5dn2kc4u7ioWZr5VDi9cw7GCr6Hx38bct5QaeGppPl
9n3BcQ7EybXn+FsXLoKk8OfsootUFIrF2ptgouwlhIz3xk/Uh2jBo6fwIxMBU9tS6CBXgdL9k9CN
ZadTGP3B7mko00cIECytmkAhElnQ8HyckD5DoAhXy5g7PSl/BFMUzzgvVfCfa0ggMxMl9FkhJ3Fz
9GT8ixXa0CaZmwRlODxvmIYGuUNcmJ746gH7j1hnrwKnJU1QrnhSXtJN51bhz9qY+XVeA0H1G0rp
cLQSqJy+K30zfdWGV29k4+HRWNZg0j3UovGRf0hCg7RLzCAvzFYU0NIOPBWXMDLmoVN7rIBGid8U
iRidj0HNoj7V/oz+Nihj7ROEu8EqsRq/TzLAGd23cgLeMQXuOtFnPMHkz2XR/D4Z4lhcJt6YL9AM
Sh6rOYG8/jAC0YbswcH/IxyTWV3KOjqp2rOeWr8dEIKZF18HuJP9rOHv1j7HZnCfsDG9Hg8Har1H
9yNiSPGa+g4NEPLR5xZXaY3XxDtSE2rnftl3HzAtn91HrKUYpoztp8maEydrLUc/JuFku0h41ULu
w27yPysbWSymQmZ9+X/UnUdz3Uiarv9KRe1RA29uTPcCODiG3okyGwQlseATJuF//X3ArrojHnJ0
rjpiFtOLjqggqQQSaT7zmmy2K2MjDQvqLtnb8hH9bHa84fWzuZMt5lKHxm0Kx59Kvs/GraL2Opub
1vHzPovhUFYDs61y152ro65+E2acc8+izvQVhw79u1LFSETNnZddTl3Dzeb2g5r6xcDxE7IVzE8Z
tukibKDK4YnbWVYRpGQ8lj+nGYh/0+0WX4tT7eC2elwF+ujGyJ8YhQy8SR30wDC73glzY9AuqpQ1
iginFZV+JoulDNrBicTeG01TwDxERzO09Ew5I59Q4q1dtfa3pFfo+i1DW6bk00uRc8PU3CGLITx5
RSSGq3QspKVtJTcAjDtKEs/dXE34Dg3IIuxyK4++dkufkSv0mWGFoPds2690GpcGeW4M7jfR13RK
sed7Q7oa8SbU2/Nal/zb9MDVAiVEIewgX+Zit/TROPkiLY3srh809RsWTXYfxI2Ti21pTez/llQ6
Y/8ia8K9YGvfcscr4k1laQT5eWQLjYTeordSicqbgs4u9GKT4a+Z+xpQ+tFPJjGYQVGBOvIdOeTY
EI8jcDVFmIByG2k/DUnfTiHXdiy5mItG8zVPbcxdhXNzHoqpyYawtxzY0GnVeYEihmjmA6O+sk8y
u8p8rW17N7DNOGmvpqior0rUMjof5rznXkYku/uhKI2PtGij3q9GWUn01T3jPkvAOoWWki6bpFjv
BqPXcTVT1ZawXs9AIgdT7/R3tin1xO/txMzOREO50YcKZj7g0STnvawz7yO0GwOP+lj7ospCFBdL
ihYJd+rS1MEoCuNWF7in3mTCrp8yUynEdiGqfZ4WLuOg4BH/rIDXcpLgRH85ltSffKLELt3PetUz
n4aSVj4QJ72Dy1ulni/dlbiopyYRi1jsL7WYhviskAJTJ3t0zSEAdW9ROjOt0kHlYZIsUyxAucJs
WXhXvRhnh3IO5ZZrxNzy3gd4KG/1uIyW7ahO1XOZT5hYu9bkEU1NkUVNSDOTr2tGwuXGiT1uSXeH
71wEWor8kUgRnCl6JsR2p3RrNRP+otQDlk0ZV4p3bnaJfg0USrsXtacmgTrM/YH6ZkLW5DjZrTCt
efBrHVET30ZF0vRdq5AftMhMv+pGaz53U+dRqY7qajd1KJIEpGyk4ibZr8UW9Jqz3F0G6XfCRV8r
reoi4jzX5mfOfrfCerAfvxiVqhTMfR9TAu5y97pclaZorCblt8ocu3GHZ4lsNswp+uh2bOt30VLp
mGlPi1H6SoUK7M4oiAV85rh9qtVM9H422P3k06SpHhy36i4s4IOVL1gJ122VFR9ThFme08SK9kSy
yoheXZkRe0j7kI9L82kcgI36deNRJBBGU0Z+jC8adVynU0oCxlw769IiTXdGqcfU1tol4vYvtQlR
DS/mmMvGdkwPNl6mddDItatWdSqZgFpW+lVXOjPy/0k/tLy4qe2ZDBEj5m+Ydci/MdzjbWNxw5ZG
k2/ieaxY9V7SToQBXf2VgoujEovE011G8C4wGUCrwM9GW/1uUeiO/aTOChf8ciG/luDDbb9uW3LW
qZ3cq7ZtK5Tlyky7NxRV++IVyagFU9fq37rCq24zFvwSWI0+nOFcXjuB0hGBHOwefUJqk1Z1hmON
5wZK1pnbZCavxQJOdUY/19zJDp06GhUCtLGcOZzq9BN8/uJj42n5J5mplB6kOsfWtovq8asckurO
yzCD9qVnS31j1Zb9OUomzJIbik0LZWZD/ZqauXEx0hQfAzVRMM1YnCH+7o4V8WBP7sQ5oFvqZ9tI
akpa8RATOo2NvLARc1FI1PPlAk/GJQkGb6FLq3uV/aDJzDzo+ZB/EhYSHWEiLfuZcGtmNyqNfS9x
Ga83iTrnH2llZF+1wpp7sOHV8KTBedEpKyzEQDbutAnwzJ6eL76m1ddZA6/ld503PQLnKLsAprbN
KsVVQA/jutKInqKS3K2W07ArI5z10PCxzH3jpLHqF3k1UxNxeyXZ5FG7ntg46103hTbF1Mos99uU
NPJ5ACcufeG6qMAbXZsCkke34A5Ki1MEs2yab6rk1A1ZVtbzzLH8CGisekwtqVN9SC0iiEipOECL
oqnbwElzZQwXQ8NLonIynjpvpepShAA2irqQNyibybOb9Sp060M9jBwFY2+k154So2xlO924yQd0
pILBTLmERhKiZ60jiILjIaxD2Ze4AJLmmI9dRhvvyspJDAMu7M5he3QleqpdUkxIuaFXdVDTdNJv
hOmwhpYB+6kgGUfrWnYLyhRGn6TuvqXaS3ZX2WZyZlBkLMIuyYqz2piGYVuqSuf5WqlaU9DbQ60F
LirZeVhPpj34urSdJ1oxLZ9ljnqdko1AFEejxLzzMm00gjhaJmj1eZKfF9ilKJdGRpa/GQxPqX23
M6jbeLFl0vvIDY2ofHArauIya+7HQc3TTV+ZU+d3pdcn19Tu4y+djnYneNq8u+lKS6Oxvgj7uhR1
ER8Kbvm7qkoGsIsJwX8I0a3qfQmmXcJtmwhXhVaZbYCYsLbrZJ8VYTMP5X3bOaSq/eQQzEdEHS19
O9u7rNDDRF2s68Yr4P3UiTzYR4uv9zb3mlVYTkPwbGBzXMqxqX2NauO9LkYl2Xsyyz4TD5EHKlHt
IC/qUZSB71FKDiSawrexMKrPqWtGH/p5Gu21ioxMbEdfwg3GjIwmWKS0zhyR10NQxk1PTI1+ZuVP
BGjlbiotdzpUVOo+45pg3saKk6dBw23v+bD4rGKjjprW4y4Z9ZexMTloYVB80XwYyFTYhGspnyfS
i+tksbqHZpjzmyqvCa6EW7kPbCs+Uu1G+Xk1RmT34KVd/U71FCU94IxngNbparHmFfbA7yjDuYzp
t8xaAXFTdiY5oUkSkQ1EcbNFVrmJ3IH+PZ6BdRZ4RWbtzHjQsXwQuVlxRdrVLaeHuKlEMWXcCsCp
N21kaaFhNcKgjjVol4RvA1sJeLXlXrQ1NdKLlpwNhSAEPvbWOA231qjNX3rRd+mZ10mOwbiX+l6W
duIE4yqEHlSR5T4rjaVdxxw1bOE67vKwcCbvA7R7jTpsKpzPc9QAORi9zmWBRb1zn8tWZGhS2+D1
RdnWjp96sNd9N6+dZJeOeq9tVZd6ALdbEwO/EEUZUc+z4tw3WqeXaxjr7oqK8t1myhrtoTfN4oMV
9+YV5nQzPhutSuW3iqcZ93IKgz42ClmNNpjiobPhJcmntusjuQcdE6OR7xXf5hSIpN8sDgkRyEK1
3LptVKihLTzrWnQ9myOZMpo4dmxOFDaJNdXNYCf1rUNb7E9Tb4YMPUICIU526qy+G5e9FxRLbH0t
zC77iq1NEyNYnPX7GEen/KISPZmmzhVA6mI70xmlN3Q329iR6a0wVri7Jdrq1yEnK+sc/oJDMQqi
yOveXqdrVZk0mE5B9BEXZI/VQ2OU6Qn0x7udUlAYgDIdyCDHqHYzwRckj5IiRO3zsixHgEF9sgPD
Ze8ihI6DynNPgZHeGxKMC5zcFXcCJPT1iw36rNqNN6bhjGTRWvPy9E3TWdEGMWdilgocwy5t3V8n
bOL2qtGgYVKhaB1DB2hbxgoNI+phQvbh0OIMr3hOd9H11vdf76mj5GICcVmNX50jGI+S0VrIIjUN
0d629hluuEE6GT3NGUXu/o2hEHABAwU0842Qi95HZKiEh2HBHX5t0Zk6WKo17+fBOMUffovbAYSK
Ng3ArlUIwT76bD3bk/vTyUJULcQN+jnVhdnR3P35C71tojNrBtQAFDnMlbT9enEgUj9E/arCSHVq
g6J4v7VddmdcqV/pTBonRlvRfK/757BOsWMGx0ggghnw69GktggvrZFzckRCf2Ep3C0KAddWT0br
JMO4l15X0Pvrop1hTqdYYG83AhscJg9WY6tS6zGlJ+nHstcm5CXziEZh4Q3zGYb21b3pUemM7Ibs
rPLa259P8FvIAMZ2Orh5RI6wzzlm27p55pjC9WQIjnII8lxKKre5wn0PH+GXh0JRDiQl4yESduzS
M0VeMijeUIYoq/YDqWqMJ3EsBU0n3XayE7JUb2FJ3kpAUkGZ0zMD9HH0LdfWvt3mmPRFRnM2ol2x
Iaei4OPQcC1dcVdGhnGA7X7iLd8bl423WoujpEkC/npc0SIIS8pdhEZWOpeDWmTXo73YGzpF90mp
dzuR4XetzyzlX59eF8qi7uHUAyPsaOBUbZfVubcI47YdD9qQLwfd6XtULdyC2vrPB3v3LV3Q2Q5O
mWCK1530A7iFWm9j93IqQskdDOWp1ySVn1Ld5v18TQuxeRAenVqaVacENN5ZsBDDV4A2KHsuqqPv
ak6DDodHIfi2VEBl5WDsGsJrEBhqeWIJvTsU6m6oy3F+sUWOXjKzOEVTuc6oa0CnQ4DSUtr42mxq
cWIbvjefKBRQz+Juh6x8fPI0GeGgUhVh7iK4ihap3NXKUCExrGuPg1Hru1m3+g26csOJ9fr2hPUI
KlbyFYOzT45gWJHatA3C4azX3qSk4yXqtlalhoVlYj1ksZw+/HzlvIPEZEATmwh3FfNE4ez1rMqi
Q9oAsw/sOsV8ZURyCnJJShZLvLsiLadNR7HyUBZy3CTK4G37Mjsl4fyOhB4PAQJzhcWv8m5HtxdB
dIeKQFKCIY/a84XY8773uvx7utROF6LeToUqidHi9oclIa+FVdbEGwuZvzN0W+j8/nxS3llp8LdR
olw5JOhKH8/JbEqQEEsZqjFScuCURkJ+2zqPxZKcCBHe3ttc2rD8Te5V6l7H3zsBDtUUsSdCrxg8
v0/q8Rxcg3pi67xzl62sVPQJuEexXlxX3Q/nQ1V2i+FOJS8kW6L+0imeq6VpH6zIhom64GvXKs10
/+uzCKTB0gD5rl4E6yz/MCgd6JGQxy3DJWnGoHInY296VbSVSSVOIArfXcUvJ5DHRLKAjl5QwRBt
AUEvQjOJH+seKK8xDDIAuyMuMOKI9jqCiVtEL+VjZSxtUBR6dUpR9L1P+eMzHC3iWFdiY+w83ndC
PIgCSiEuEqXQf/1sWr3YUWsGWoiIytEJoTpYIs90P0LGohEh1ewrnWFMZ5fB/Ar8ggJAlg/JZ67D
UxLK7x1OTPCq4IfxM0K0r78opMiFkyIToSjM/iJ1GjCUc9KCI0TNr1OAjP18Bb07HjI8Nrhp5FX0
9Zj+YQWlNdx8pWhRoVWLOaQ3PwaWktvbwQJ+06+yvD8f7x1OKukcmjSrN6rDobh+4h8GhKEZq7NV
iDAqizo55DMjBZVuRRfzaGdX7WR0d1ICyBF42+DbPIITM3JlsX3dHNwwrkrrrOxz/ePPn+vdlYW6
GbKeiJHbxzJ4vbCMNEJnMsRgOf+i9FDKFaSeTwQR7842Jtugt7nzqMK/fvmknzpqvjoB4ULVP/WU
6jrXRrBo1HUvW+oIJ07Zdw4lnF44aBF5oiV8DIpP7KaxBoqAIaao3kHv+24LkMmiT0a4pkaddbs4
bTX86lsSg0J/YQlb6Cjrx1KlS5NrJnUqEUpRR8+OleWPkKLmq1qblsNsQsg98Zpvz6aXEeFU44ZE
TH/MGk1KxADSOalCx+oyhHgt88EsPJpl7uIEKRjvQBQs73nuaNRpDqDJEgTsz1fQm4BmfQYUU20S
X1KaY8h11w5mls0KC1t1bKSsFvcsN1em20CHXRSxvnXV2g2ypuh/VVKOkWFoMOXoPPAAR6sK4IzR
RZlEmxzX7X3fNXEI9FT69TziDTWYpyTC36zidTwIW9jSc069iWe4Qed4XsoK7xs9e3ITuy42DoXT
rwt6q02gL+0pV40365gRV+rxapECgvtYZGEqPWA/FGigsQz40Tm2vB4S4KgpNjzngBmdKxCTzokj
4U2Isg4KDN5Bl4kU+diPO+0H4SIGV4V97Qrf8xa4kWCVCPGLUyHKe++3Xt+MsiIU34quK7oJLkKE
qaMWjW8pZVPukQ3TXN9Y1G5HqTD/Ipjc3c/X7MvGeJX/845IClP9YqMiG3S0dKoB6CgA4DpUoIzd
dRSu6YJ5OIIX2WggkoZe7SPdvSxs6tj9SClBgC8ZovgiAX0NCAEod5iQjd4niRa5fqEDcfo3ThOo
UmuMSInnDfmXkp8xJHZUhW5dib1C+yykZFDvXI9uT7LMw/XP5+S91U0HlTIZ4dx6Db8+o2Ov6UqT
un5Yj80cWHORbCclMc/RrMvRvspO8WJfFu/xN+A2XAlvKqLLxyp9tV2CfSq7OoxGk0azGi03BBfx
dB5hYHXtzPbShe2cGJ87RXeuMlWUN7Y+tJFftot5W0vqVb8+5ShtcnxzU1EyPL4Mh65uBimiOsQF
tww9WdV7Oi1JiDCXtnXAN544v9/ZaRryG5hUYAgEq+ko3qI/YYhYHZnyzEj3fdt9tWY7Dl0Uc7Y/
/7hvrnnCOXjxJEAIu1HFOxppMaPEjHXwERnBsvRtNTWeUco7JXD49i5Y1w8qXHzStTJxlN3EI74t
eH81YS5qdQumF3Fpw1DO3KVActECkdlEjnEgYzilTvU2z1srvOTVnCTQw5D9fL18cUD3Kmc0mtAA
e0Rim4PCdJxk06FnNYR1b9qHrhr7UE+Ic8zOq6+TppefyJBOme6+/aqYIxrUojRLYycda2znI9V7
FQQmAgFutFemcfrTo9h+M3ZW059Yse+ORVxJek2LH4XH128NysildMFYbqN2fjEZiO5q2eJP85yH
P19C7w0FqdLDTFyDdHSsryZ6q64W12pCdZbmhiVWHPSo/JBrTXbidH67WNddCPUSLWEEK49PIsAR
BswWj0855Yv06QNDAklkXMcnZu9NFZg1g6a8xvThBsZ98Hr2YIs1o9lnOEm186Ps7AeFwuVmGTIZ
Wjb+04tBw8lZ0YaN0uQntuR788krUpRYNXi4cF8PLivVmJOFtxyVwtu2YDIOwI/Tfd4u9Ymh3l6z
L66AOJez/4kljt6TgqFWg4dtQyezum1Rq/bNTOQUqk5Ug6QlR7IA13jtiRbTu3vSASnz97hHFTzd
bhI1x2IVzDhnwtgM8aEsXW2ri1puBW6UG4QO20OZeR43TNfeL2brPgk8q0+d7O9MNoketRtiQooh
x8XvxYwRHM5FiwVIbwdw0NQzp4Sa27TeqS7XO6uXJcvyRbfZ5tMeTXaJOUJCft6GMzCqDU2+7ryi
of3ll3fjqr6wEkcZiLrL69WDBqnG/di0IZ5dYlcPcxLiXKf7k9CmE7fU28AAcjEZDdkbzR+O2NdD
VSjnxW6js0uaog3dAo/OWBrieWJT+e6EQs6JbfnugFhAq7wDDZpj1ZjEnTQQoE4LrgQ5xxE29abI
re/gB+EbWnlxYne8tzY4PFEVQz4GItPR3Ygbc4IHTCXRSIiNIBWW6iNrqAYzk3piR7y3NixsXGkS
cjugAfx6KiFIOVPh4ZbRMtu32ogD2MazM/oxP18d741DVE3egGqLjZbY63Hwh6uTPI+R4O1cN/Si
7grq5ynftPfm7cUlk23l0Bs8GqQnoVXiaGzDMfGQiwUesI2dftlYgn3+8/d55wDDymv1rCC04MWO
DhKpWd3QTjVucKax2v4itRelElTrkE6XaM/bQZ8OvywNybKnJUB9ca3AOsfOZVhtJfWQjTLUSjJ3
rx3bPcTUm3qW2okL752Z5BxQ3dVKmfjpWC5AoyEoRk/I0M2w/RhzLO4yaMPB6AKz+flMvrMymEaU
gZxVm4Be4OuVIVfKN/GTDAvMXG7AnTi+2VnDiXX+zg7mWtMITJDv9Kxjb09bIPo1LSbrvMjnMEuq
ZC9qvcVrAaAPpeR/Iwyil0s5GFVZDsPj5rEeSUMr5r4LqwTGd49FrN8IwsCsTKZ/FR3+49v0f+Ln
6uZfCYr853/y39+qeqbvk3RH//nPy/RbW8nqz+4/1z/7f7/2+o/+eV0/i/uufX7uLp/q49989Yf8
+3+Nv3nqnl79Ryi6tJtv++d2vnuWFB5fBuFJ19/8//3hb88v/8rDXD//4/dvVS+69V+jwSB+/+tH
h+//+H1tnP7Hj//8Xz+7eir5s137LJ6+Px3/wfOT7P7xO1DxP5h1d11VRG40WzjZxue/f4Q0LLUh
irrUz4nofv9NVG2X/ON3Tf8DbTqSf/SI10rdigiRVf/yI+0Pj7gB5AZ+ICY6hcbvfz/aq2/0X9/s
N9GXN1UqOvmP319vMMTBdASEOECQgqcuh4LF61UPocEVtdNkGyNT4C+YjR0q2iD31nRSXfmlcvxf
ae2/xuJxwY2SgBq88euxVvCONmGmvWksT7kEo6f4UWTaG0/OX/Q8kYGO5WuYTDCbxri+KVKj2Ih4
rjfuPA20n+KMljxmD/2SnOs4XIV2ucjtHCv9biwrjjxohHXeev6sK/VG4Anhw94EzVnUow/aCeFo
r1ouoSobtz988L9m9cdZfJ3dvbwZVwqVAR0NBxcI++s3c0Rse3nE8IuiFduOwkWgTZTfdAvxWEMx
Tb/o6RssPdY4Px/59an198ju6ljAonDMo6vGnpYBRKHINpomUHkbSrFZVPMULOMlvz/6dOiLUqOn
aWbjL390zVSjp6W956UoMWVDu2ktEua8T/oNwBfkEcrWaDd65kZFoEGO/UYIHX+e6+VjM2azE2i5
Yt87uNU4c65D7ykRQ7CKyvgzGd30dvKWTsB7G1sMPocq9oBF9Nn55GrZl6ydgP+DNof5W9nGOdjt
7tCP1vTxZRr/J86u4Rl4Xfv8G0eX/G3bi+9PHcfF/4JTbP1o//0ptn1qq+ffDrJ4Et/lj2fZ+md/
n2V/6MRMaODriEKz3jiU/jrKnD+IStcwBHQXsIu1h/PXSWbrf9D9RMaEs4WQ6+WQ++skW49GCi8r
uoCO2lru+ZWT7MU15Ic1alJ3xiKME42uLrKUx9UF7CDR/euFGaROKm9l5mkHxOUeYE+m4TDM0YGO
AKFsv4DTRRdoB/g9vcqiQj9LM3hAGvKVuJIm97GaI8yQJlfuCBYO2HN+O2nOzQ+T+86JYbzOsKnT
8bTMC9cC4DBMIY6OjNGto6xShBGg9yofI+poDmi41n2ojcqGZmRi5kzh9aAj4UNfE7byXQKjCjcU
J9MOcOFxJOYwKrcZZLe9gVIE7NKiqyhL91niW+kCw5XuwzOCT92VCqP3KmvYqvVs5gmds2y5TWwd
vYlqse4B+CLmYXpgmJFWKKEWKnr0XcauveYx3nMXRdNdgqBiBkxJyW9gGKlBWji1HgiQpl+8vMSh
4+czpB0dqswQs6STKHL9rXCeozOnG4sFVk+DUEkFtQem9EWSV8PFAHNN7pMRbk1Sp44BUmQ0cMzR
IVfKNhnh1Du0mWORAu/mF8JCnRMthJKk36YNkBwYpRZkYtM4pev9Ion+egWiN4McH+AN1aFIevTE
ID4k7iqWFrQGLMNORMVBrayVA+KK1m9TKzlT9Tr6ABXZ6qj/RfG+6OM/TXyAjaBJZq0NsqK9dICF
QV2PG0fxR0OdH9XG6B6jsq7ToI/yEe5PJJO7AbrDLbzVfgraZYa7Q1pWB5zhIOdGY8q+LBnoL1i4
BW4f6JC6vtWNkJxZMMn3frHzIaAVhMudOgo36OduLjZymurbZey6MFLqvkF7fc4nCN/JgyPG6FNv
aFkAcLi861KnfupVXiOzFnRzFq/u92KKE/g0pat8TvS+3c+aK79LkiEfsjEOAH1VtvNmWEDU0/tQ
bpAGqa+rci5S3+u09PbnC+jlUjr+HODobIpltG95wde3soKCTBupihZQ/Ex3rRNhGuhkTIlRuFEa
THGLMtEIZdVXhO2GQos9PMB6845OR2EFimL7tsR91WyHm9QBJBiCxtLAyMfIzxau0VwjGeEBeICT
aPkox2SX3lzThGqWqEXyT6vnyz6q9nUi2tFvsVvQfNUkpZ1kHwejNlzMkQQJaxW9yR8pHbj9Gdxx
Akv8SQilfyyGaum2eY4acgXB+FJg3ozwip1n9x02MwgrRHMbGCqAWqR54irnpWZY3OaozBdwo32t
NmvQb9FcgR411NBQJR7BUi/PFRgIlyisWDZeu3p9tSiTSmdyTM6qcQR5n05dkW+WwmwuknJlXPXo
F9ykun2NjM60EWDrk32T3+p9o6J9sSRblSbglv6u89GeS0vCBbWS+9adYKc7qXKuVnGPhKlVX2fI
3X62m2K6QPCxuNMXzz1VmXnn7OAiACVO/KyCJzs6XQt9QRFI63RYsyyudG6RCCKlvWrA1UHnNmyc
FyFyVdTTTqB+Xrq6x6uOnh3VWfAa2DtySf4IZ4DD5MKayPRA6jXe3ko9fc4ozJ+3ln4u3aE4mF3f
7CxCNTZeQkhKrIqoSXKpeMisejVLZZTqKcfJFy+jo8fCVQFXE/KQVfTyKFDUJrOa3AIBGmDmOLaY
zrDLaokoVer0/pKtapG1YQcarDZfUL33HSUuPsRV1AVVgqKIbQzqrkd4dAPrQz1TUrRugcnHF3Bt
pxIbE+Mb4UETNNI65V700qE4fnaenK7JamFEce/1lM69iRZUAvc6UszswhbZPCGPoc9iH+XwLCPy
1CDLWu+TWpRKF2R5e53X9Z/IZUF+z62EDqQz9g6yVFBL+f+yVK/NtTwP47OO6fzo6dWsNs0ZjU89
2YwjN4wfCdTRkPfpwzld5BV6SA000xkiLfP4Ec7PHGjoeocjypRsl1qtz6t2nr/r6kAKQjN0PJet
cp1F4/Vitwo8O9tJH/TOpqGq5l57XbKvP4+atmRBmtXTZb8UXPRlP50bmRndWZhuX5UiZeWqM/TP
FtwRzNtzKM+IeSij557TPDOzgAgh3Ur8xPZtzkllwr74pHducl9EmfapTDEg8FM9GYZAoTh6Z+ay
CpzWmg7FMtsXapd+aOyye3LQDdhos7Q30cu9QY0vWU5U396708HEcRyT/63Rz1GRpc9MkWv8Dwpf
Gj3AlTHRlECJqhXFEMoOiyM0GVCT4Bo9b7IFez+VinceL80u7ftqW5QqejFatk2aBMPq0kQOq4Ah
UdfzKfSGsT7L0apDKJPrem3FquhMv151Mh5meHEq18dQ5h+bxnDPFYiqRmxqW5HZ9pbVZOwgoGKL
kthx0DbN52bIxzPPHbOdTp+G9WYaQadA5xNI4B/Qy2nO6X3BmY2zrYbowodmXqyNdNCRlthy3NVJ
poTYWFifc7JZSK12skPPpNwDFTyFIn57Uq3IEGoPtDGImYF8vX5BJU0jlz4PL6jl+k1Va25QVcv4
EZEN76ItcyfUqmbiytpA8xq8CT1UGzEf+l1ocfX2d5Vr7dReP+qMEDrxUB6dSs4ooMDwKl4/VO2W
kVDtUgtWN8IbdB6HUJnbPtAcBN9crdinrfD8zv1kA58l4D+b+tE7kVQfFUXWZwCeu9IQAM+vUKnX
z5CmiKOg5Yx6Qz1+s1LT3g/eoG2hJS8ngDovFpKvFhlDYdxNFqCTUpG4vB5qknOmFCpynTKeipuh
dLxHXoz4G674Di6L8iXFBTUPEGWtb6Qu5JfKMeJHkDEInkSTLv3BspRzrBXSzkeyQPuaV/2ejDpO
/aYwB4oOM/1P0F3LLkOtUPjo2uTZruTMvNRtIqLWkGbtt7OHY1JetU8CPnbha3ienTmxN7mhaWQn
ABXW6yroy0cGWQK+hMYsChHHjQWSOAQrRKMGI1HPRkyYuAG+EBdj4i7QIE0zHGNnvGurwj0sWZx1
vhzN62oFrm0wXuPXray9LClpWdR5xHzfFEoa+/asKV/jMZWoNqKdAcrroWyFlH5RDwitzKXbPjXm
4j4SN1jbQYmrzteKnGDbQipsBK+ihdkI2X7VsdqYtAaDDG2Ha6Nc6u8jiPvvqlemn2M8lD8VFKPP
DfAXX8fOJKqugThe5I1uV9DnkZCCtV+hl5fkB23pQPCUwkG7UXc/l/pQfKoRSYPHWX0gSxu0XZ3I
amdqGSOpEVr9Uk//taT/Jwoc9f+y4izn9n9f1tilX9unontqfyxprO3sv0oa1h8UxV8aT6oDNOFl
A/5V0+BHxNCgXemM0o5eC61/FzUM+w9sFDmkDEAa4KXW1OOvosb6o1U6liI/iGj6CdovFTX+Zcny
wwmBX8jq1LK2xlZaFoSz1ycETrpJBsDgT03zk8NyqB/KO+3Tmud3CD/69cYOv+dn5VkSLBfodjZ+
tRt3+d45987nZ+ti+N4dODiuxENxUK6L79l3bWPti4clCZ1v42MX+c2TDNVAHOagCb29HtSHeE8c
er4chu8JEl663wRIbmya2+bMfkpuzD/TfXVpXehP6FdBkNJgfz+2D92FPFO21CSuu02xFRsi20P+
qN/WF2MY3WYHY1vd6YEeFjdz2Ny2kBoRzHoow3RvxoG3FdfV7fhhJJVNfHm7XLi76aJ/7A7NnXJt
fNPPzCDZold2Ye/yK2vb7KJNt89DetVbqPJ/ZjfVGU95ZZw7++ixvFvJ5N/cP5UKvCeK9UG8723M
0vzG9gu5cc+aM7Q8QYO2197W2qsf4um6Oau9m6/9ZXoGYP8svkpu5jPven5kCi94hz/1UGyjw+Kn
Z3aghta5uHZ8x6+3xT1xzIHdGySBDB6Q6wjLsL5Qz4yLZDME6pY60kN0JrZ5WAXmpvPL3fgsom3b
h8kna1+daVtvS4K+7y+j2xbyuXIefXH2+Q5dwWIz3a6qUpYfbVPkS4O6C1J7s6rN8vvJJU5L8ddC
OzdEMJ5bhz6wA7ElfOS5JsDTQRm4n7v7mV67GcAstz4t/5e781qOG8u27a/cH0AFvHkFkEhDJl3S
iS8IipLgvcfX3wF21WkR1GVGvd04HRXqjlaRG9jYdq25xrzMdtFteVFtSRjH+2qnuboT814oZOiW
eB/uDS/bFdvgQj7k982LcJUdzRtaeMJFxrfFTbjnMGrS7ck22uqucafsqsaOfwQAa56Si/562Jq/
pmPd2v2TdQc060m5aE/1tanbUridCeOLO4sH1WxhJ15FnrQR3XLL9u51r+ZhOrS5Q953k11I18KJ
8dk7UZhfR9nO8CS7OPLzbuTINqShi5RztGfwRbapW34Dc2tXt1zUK7CrtnJFp2W5o7vjLoTuI7rS
/eh7mGkKmSdGTnnZewNQUjv7rrmjW22RQ8VOcLzJHFt1irvY44bvGbv0h9feB+wsj3Lucr8fTLrp
hWsdoNsNTDiHgOJGwOGEp6hesuN8kXvtdYF1Lgw3fsWPmGEkOuOevJsqwaAK4LVdLtd0u+48SX/u
4GJZ7S/2EXuyfqX+hZbZugYIbzcqx9a+eWs8OCXjJr3AfdexfTyRwTU89LfTSXvIuNrndpld8P9p
MAonp0id5g2TBnt8gFQhOTAdqIxwJtnRGYvpJazanK0OkkKuETGwB+uQgtaYduLbqDZOxNgVN/5W
re3ptTrMTznAMusQbCpX4oZ18N+K++4GETxFH9T7O+MB7O8mMV7TQ3St3VfY2Om7yTj5VwbrUutN
h/xS3WLcJ/7UHipkBG5z3Z3IzZATUDwku8fJBtU5H7VH1ZOcyEldsLc4XudewSEbuFFMAIvjSQSe
WU3sGJZPuA9SZ2h54aM+36ul4fZb5b4+MIVt/UGU4d/ZfXHb964Bni9NbRNc7LG4UX+YAI02oweL
VD5UkReOeyM9pq/RSdjrW0v2cluotuMvTGUcsdo8FYVj2Vztklthw6Tew17Vmk2rvNK/4jNGs7L6
RPLKd7KfZf0kbBLVTbYlrEj4DvNO1TegPpV0k38fBGhEO4OCekrw6wtuy803wmQ21SR3lWO6geTq
4YUicWzbwPFiRJB7A6qRSE8EUpykeAmJ5MCfGNzUf/Oj1FM85dTNuyy8GSXUtwd5kzyCK5K+qReG
fMwfYEhnT91TNGs20jBzRw0H0J1hK1JSoDsvhr5dQJiPSejp+iMGR5b4BOGm2A2hLbYOZdoN2Agy
Sc+d5WrztkDivJ+sV/p6OikJv3A4DSfjkTHl5Izuq/ZO7J2mtImY1Yf2NnFPOIdpDoGFnBok0nk/
QvMysIBTuMNT8yTeiprde6K86QQP6ta2E5yd0rn5g3Bj3jW7Hziw5nYmuiC7y6OgvhpHUeic7rm6
hklpN57mD0cpuMs95ZpI2qjZ+YvRPXQQJ6PK2MrIUYtecMY3jDi3OVQJ29ijlHFaN7obNtNG94EA
H8lDMpDv+T3PqRPehgY8u8FjckiuEB4Q9ZRH2Trq3zObX+vGm54qz3DPumEH2MDpT8pC0tpWer+R
qk0xwby2TaBWqsv6llEs3bvCY6rb2TdLhfRky9kxehbzZ+m6bl+A/xiwvYPL5pfSjnZVvmn1g3Wt
JRfdIbMuVXHrVpvOZlJ1bj86D/1mM7xlVCjHECKd2B4rW30K5h/9UQK8XJbwLVgoN+UR4BuLO6VW
NomzcpvwF7ed18YyRBWYRVEk3rBj5bb+1pj2bOaPaqR6epI94XY3HLmJJyc/dkCyWP0m3wJxig/d
fnBhB30378wrYiiR2x4hsjZA5L/zR3tMD9Olf605mVt9h/Cypyk+aukATr40iUvCpNiVe53dRX0J
9933srKhwH5XboadeqEBvekBIdpgRy7NygUTpd1IO93tXNnjXQcAX54xbvkfXPhFQhxYGzLQCi8P
d4xVQuJRR3Rnp5kbA6vHch9HB38mrbFrtaeB5MGPbu/X7jgTy97k2QEgdzJ6hbE9hAcGGaO5P2LP
A82j20Xuq7kLR4hunm56g37w2xuxOEDoHlv3h1g7orp9P4z+q2P5fZHxzzqB+EE+sf1ZLFqDZv0v
Le38j8ji/xOtBOfTL47jyDXy5uf04TTOT/x9Gpc5ViOKQYZDihnJ11JT/fdpXCbDiP0L/8E6GWno
Unzxd4pRtf7iBk1dhspxW/uQYuSvMN0RyVcS+6SQS/tXh/Elf/PbUZwGKFCj3JocOEFlits/HsXJ
MbTjbAQMkDq0LnTBTx6FqouvjEIILzrKEtw20gzHD0oIkTCvDzUXXbvQIuNMgEJagsjrJzGRUXJf
oScw/fn4JK2f5WCI8pHdOSkit49efF2JLpVJ7H/hb8iaZ8rhizlpIYFOBKR2xy1oW2sDxOJG0Dg3
Tq12q86Numv7Hp1ipUvRnVBO85mr/h8eFIdwpNGI3xcNzCrs3OuN4g8KXVb1XewJsaBsawILHL8X
MbiTmX55JqSyqmDBHRTKiM79C7WYQQzpPU/8Wz0haR+z92UyKgUZp2wOd4ZYhCdBEgVb1CdsL/RJ
cQW/e44SHcIj4WwAgaMCazCCVGlOJf4pSbQdEq12//1s/9+pkFqszv7fs56wYfInacHyU3/PfLQl
fyk4p1FfhXEaUmz+6u+ZTw3RX/gWkWteZh/FZUST/p75gvkXcTPWiwVUwt0YxdT/XMQFGaEUSSB0
dqqMKmdRXv0LodSSMfptxqGC5zmoBSW1y4TDIP7jjDO0UeuAXSp3jbDE05GQOmrINrJczmonQDBu
T0RDpXk+/dZVN/9p4ndt0TJDVg1TcIaOFBmFRqXbatHJJmqgoBurd0ruF25hQJaaAe/tv25l+S0f
WsGiDDcVeXGJRCeorWLBKFPjDl8A8XYWlKNgVD99SYDRI4yHZPgRqHF+oPZh83WbqyggUZOPba7W
hqJJ65KqbfG2CZEQhXiASE22VKgEN2ZZn2lstRC9N7aQldgL0M0hqvv4/QoBclgLkPs2zAfRtZJO
3VRIMFEc2fMpIxN3bolebRZLgxoF7njMLv5FLNYfG+y7Rqn91pBv6yC5kzFIvqx9bktJsg+E4b5W
J2Efyd2hUnd+d6W15HW/7t31Org8ANJcykCp47Es6OofH6CgRKO22kK+pSnlslPlKyDAuJmgbN0N
+Orapd5Y8EkL6NFh3p4Sr5eh55ZlHj9FUb4X9m3Tt2fSo5++OSJDVaNXlsoOFDCrBFDALiGVaWTc
zGoX2FEzTdCpGzwbSmPemXDJznz2z71Ag4jjlhSOSfHe+rvX7EBYLM36Ta5ZsNjN6FRLwsUiXPbK
mBgJzOv5Hq45dTRkWLQhdoxhiDgBT+VehkTnQhc9BR1Y+q8/z6f1hOdCsAcCiPg/+K3VeBTlkXIo
azZuCu6afaqRFvZf8Pehiojc8jbE1Kar53g3pVL9L3dItJ4y8lFUEQTfDYBjq8lep2DaOswNboyg
ucyM+JcFHOtBCka8B4zxCeTANTGUfDtrtUr4Xw32ltRvSTxA8e+n6dIaOUV/3R1/GhcYwbD0LypD
qDofB6sgs74GRM9v8rJObgiHVk4bdD9xGPmWN6Z8ZhSuOx8ZI6OB4C2acnHp/o+tkXv01YFV8M60
ulerkvd1KZAPqO7HUX4J5/ZhjHq3BY57bjSuF3PktiZRZkw0Od0iD1h99SEKy9JvZ+lOxSodsHZi
Bi4iCDs4BNpVL1xW7abvWht9UuovZgyRq/Tfvu7pdQ6WTBPPQFElznhsqwy9jy+PH5KCD4cs3REI
Mo8GIFDluyp7nX6loT/6Zf0ydG+MdlCLArwBCifc+6jC1H+7PK0fY7U8QWeb0oBN/C74pate/SZ1
OwnUI1lq46DjygRvuHLSV712DemA0++ZXljvB+vmV0OghXXqixPND6kbSbtA3vURuHw7N64HYRc8
qITba4RVD2nuRs95etPgc/XzzEOsUsyfPsVqOHRxli9sHumu00lpVd96Gea0Wdv9+JaLt+jY7NrC
e2NSzyw+az3vfxrGtZMNGG0mR+aPY6AXUfdPUSrfgQJAgaSKOA1Bu3b0cdvPd34w2ZqyY2uwk+EY
N9Bzh5e5wDTkMA3ekN4bwCxVZdcrJyTAWXmI1H2WOIF+lOXd1130fq76/WDy/p2YL+jF0fOwan18
0lQTSOMlCjY/tTdaSwT5Wod4PzrkD1pSnoULU9iHn34CPVO99b+avZZvhC1BIT/1ynxbdVeVZMuW
nU/24Iqe9tgUbhc63RKRhaq5k895ia+1Nu+9q0pU3FLtylK1PkyVIQogQenluyTnGrGbXmv5MsB/
LP+GhizN8DuzjV1EQLfYVDHUOXcOEN09jMKmx+vpGJ5Z7d5LV9Z9+PvzrL72CKE+L4SO55mcOHMm
0MZXZn/EhXOOPB3nMZSmybHBlrZxw9HLqodY2WE2ZpvddfCCX0ac3mbihSbuCE8KmpeITxDvCS3L
XOWMTV+rF3DsSxICuZs+J+Zt6u+Q2Yl32Xxm2i4T4qs3Wa1dlti2nQA/4y6aX1prZxkoQra++dpN
j4py8/XQW0sRDArdYaSwTXK/oN5ura1XhZBi+FyV7ki16bfKe2LE31lH68U4VGfuye/6qw9vtmps
9WZDUapGSJjjriPapvCP3dabSLdA4m6M4kBawMoPSbhVSbJAvfcX0yh7nO+iYVdMB1L0fXfVkk0p
7eQSMjpW0NqteDknG6jLDQVTKeweWzpFJ2SfWBk2zyohdjvRj2S4bTCctjLcN8pu7o9hvIlVN5su
lcDlh6M3HdMs4U7Oz5g9fzqa/ad/qYTiGMiVb73nc9pUBTWfpLtpS729SDRA86Q35XnQ0c5RxrZd
rFAMNwoviTdSSPH159U+Lb5Lj7MJ81/MWA7IH1cWAXK2FZf0uBVsY/xhWsea3WUFRhLrs+lspvgq
17YFZXXeqO3C1Bl/QOMlBdRKdl4ch8oLfW+I0ETHjwK2fiCjfdvPbnPYwcw17BGaR7Ow1ZOMQQlu
b5v6Z4XWL3u2irtAcIgyhou5z/0sXYjlTsAIxMU47eu3/LwWvb/lIkekkhr132r9bMoG35+ATgZR
0swOal75VWT1fEReHqLqlI5V4MnjIfed8qrr7VYHMIJC1Yt1V2y27bl9/13i9Wmgc8T754FWG6/f
9lKGzFi6MycnWoTmj7F6OSRueE0B0mJk2F730XWv4/p4IemHnFiuYMsnrQbtYUsEimPEcAC03cbH
v4Cri0v0eACjfg0fNyyc7juAkrfSne7CW+1V923jxOjy572nD+6UIhe36zvT85912VYepQQ5ra3+
YmsxkU0/ZlecAaxr6wZUQJV5Q+/IAgVEQJvd8iD8+PrjqJ8OIcvHIVjFDY30PnGKj0NwKfMnLDVI
d8KJ4P9b/MNSHO17Jl+06l6UPF0A/OdMl/VB+1nPdhDb1TXvnr1yELeeQ/DYr4LkZqRflE35mN1X
e+1XfcWQQ5GbP+MVQgJMeIvu8kv/Ip9t4ba5bPbFudvE+uj+Po1h1CAhB3NEPHL1EkZatCNKyDs6
F7e/XnF8qnWukLXW9bbUbCnZ8dmMn21C6SG3ivzcTH5X866H1HLJA0wic+deqwqHxhIQyoXyXfgj
j+3mIRScaJt0rqVufdS0+G4NHiQBFk0tdsRn2TYvmvv8jg/a7TOykZRnqdxsju0DCTBzdg1h+/WH
XhFduNHwoZdSWQJIXLi4RX3sIysz6lI36aPaI3+OO814z/6v3W7iyGlu2gfrzD55tsHV4lanWSfo
y8jKa64Stv4zx9gTgwtqt+D/Y7hoEzyu8zOrzdlmV2MhT3IkhctY8B/mtxZvi6vup3kv3cav/av1
mJ45P3+6xn3sVX0VTBD07O/WgkdqHvCaNV/lHxqeFHi+nSuk/fMg++8nXJejBHOrh43G1W2aHXHc
A68OpusCj518quyxeA6NzMad2uY8VaS4Bnqq4JSmF7ED+/edsSvkG2velf6VqAW2Vj+q+VFluPXc
vLRrvzoVZ9lyfzzA/Dbq1kRVtKQChhIstZXhKqE7PeTFDqvggbwlwLM3cl4UDp4Z6cs55dNc/K2b
Vhf5fGhTnSoQRgDfASfUaSOg7mlOnDEFf6M8CIab38V4HpJNv/HPVab/+ZVRuINrIu4LCPjjRBOC
IVe7OcPP5hcWrdPB/2ZR+/O9vJBws20Rkpw5W69FtP+Z2f9t8F1F/Fu2QQ76vLGKSr7TLRL+OLU6
moV16D2GUVja2T3TPQJ4LGMkFqFsoNriHFbjT5sIoaR/XvldYvrbE6A2byAo8cr9fY28E3UCJT04
aCT3X3/aT2fv5fjAUobcbYlovp+nfmsnDFD7Tr4vnoaROyO6jO4wVV6Pj08ZyqALv33d3Oc4xaq9
JcD6W3t90uVGHdEehfKpueuyTdtv08qddGcWnTRz28yVq9vUcPHr1ZDEkI3WN1Fy5gufe+3VHo3J
FGqDnscwpYNpOjh4Z81BCr5FOdmrf7/KrF56NX20GJIQHnriSaDyjnqg0S0aD+8oBBMBfqLqpsfj
5GjigA35ctyL3/IURfoRZ011cbfBqswORG/Cqapwat0BFqoNhPGdUva+/jzvQcIPE331pOrHz4NF
Ww9/jSdNOydtnaC8DJXNTFUJkcKrsNkHxUUZbKfKaWZbqbc5EwJuta1Nb5V6pSI29n20LkXmKiXB
hBpp1WGurpKaAJg7CTIunKyjl+HcYQu07aj209i4dGcUUkevEINMbirsCqlw8BOyK+OU9T++fsMV
mJSRvrwhiB9A20taxFodnTUhjLuISsdTn1+/lBaW3xSN6fvacDXlm5LsLa728w0OO61+bh/9dDdZ
Nb0+L5gR3mEiTYfqxrC28UAnOF3rWogMmQoIKf1zTa7zFeu3XZ0Y8jyiJvX9e6aXhbhH1tMfIE+L
+g+8EmfxqFgb45xXw/umuR5EENGgQMqmJn7yhQgFMVo8K6UTUbi22qN7qSY7VAjOeEjsoGFwaZ0e
BVZOiyKpQ5x4mKzgMh8OnqzafcuuCSV763dLFIiy11hwfGMjxy7pX+1u+GYdRXPvq2/Cy/QtYCyC
saEX0VRyP1Zlu7+rFU/1cRBzrKMZYeztNtjyvR9UkcYjWqKsEd/KJ7PatsHBrMlac4E4M5X0ZVJ/
7gWsuskVyUiNVytdasWdHLSCeIpmm/ZqDIUv+1+IOWfP8K8t1UGLxShQnT783hXbOXKZPvXTeBgd
AgTmvXCHKio16YAjBzw13IhUBDdeZ+4Qq98nR+jIaGy0TWS6ab8Np4uu8UbT1sEVdU44PljCplN/
dQJaQEcpHLD8Mzof04a4HjgznfkU6oTjf/r53uSORlQ4PnMZ/3SSY7yDHP6fHlgtsq3VWJgwMd4b
+balGqHfRsJO37+Sy7clYf/1xH6vIfmqv1eLbCiYUFnxNT4RZNnXb0DYbaiGA1q81yJgJXPwYBF+
oqGqYFvmW/As9YE7Jveqt/olRtLE4vU9ORcB+tMgWJYaA8t1vBpWXUABkhglWImfasVVKOsIcFs+
08ufDytLN+NxgSnEYp+zjrjkVZJKWT1KJyO0a9leZNKF3f5Ivwcydd8OjmMzruqljXdX8HSm05fn
/9Tpv7W92i+UEb9jNaNtauvUR+NJ/GmWyxDUnvonFJNoWVuQclzHvy3qMskJnnxiKruEvg5s8err
p/nTpv57R6yibYElFkM0DtKpzaD8O8UtOkuxcevAOZdq+nwlWvX5ahfJrXkS4HJKp4Z6RTMhmMds
dMXOMaVLJIcBtXyKJ4jH6ZwZxtmWV5tIkk2hOPm8ZA2dXLEp5QqGzTA4DTcU2VZLt1pKwnEePreV
LJ/yq0+92kqyJFaVSaNh/aV7rL8xxvTX2bRjBLaPws9QdKrKTUebk8nXX/WPO/bvn3V1+sc7OTaN
hL7WlDtFctXeDaqteMUBUrmeXtWf3bgtFb70fGY4rdE270cF8rmk2ykjIam7WsHhebZKP4gS+RAn
rl1FcYTJq/2tZrXu9KKb+ISH93XxnKNXV+O3KDhND3N5qJVvlSTZmXQzJGRgyMWSCvQVO0OvLU+2
AsJAQTSdlZuvO+rPw/+/j7taa0K/lPqWlk8+QQDVKdlnmr0vPZJ+7KpzYd4/HSzIMUHvQpIFTn01
GnC6TgfK0CnUbTfIzOyhHB1JJVeA1OAyBA7gR14ZHs6GPpVPF6Nl5v3W8Go0VEJhllRh8ZYc21Ob
PZC0EeafqbxBBS0uRtIu3trzE4mQRPZawdHRvyZujg/yjLP9ppNcfLFCilmQP48XMsnwdqvGnqJf
6sZtr56CyIv7fT8ctO44j1u/ObNg/3Fb/O8brJlkZh5JQpNVDCvVaYlM14wPoqFT/K0ddzOC9Dhx
vx4Zn0OS752GZsS06D2KHJnbv926UmlWi6HlRBYaewX9eB1fNijqRYiNKlzTjvo7IAlbavdqdTc1
mTdyB5QUR8+8tPbS/FHLjml6JOiGia8WXY/z0ZRxNHcVGQTCvhqOBrcmo3iqxW9Rd2z6zZw+p+q+
zveyuUvNirqJyzJL7TKtNvjeubJMTEW6C/1L6vrOvOyneUACAJcp1ECQuRbQ4ceXnSItCvWRg4BV
HguOdqrZud1ijm1us8faQqN9G5fXzNYsuwiyvUFZSEpa9lYDpa7bfuLk+B5HLoAUy1F+SdMmzPCn
cTvOahzCODxcCcKmJtCec2+7wNk8dSoP7PxYe42xH57lCyppCUdyxqT+5pyhznsW98M6vHq91QYg
aPPU9g2vp44bROkqlweMBV/xmT1Y+z7xKHzMAW7Vt0SRqfNK5k1gXKgaASlPrT1CaiXvpmKO7Ery
ZqmYGn7Fglsj26eblKUsIKZwVdiW5ZZ3zzJn3Kn5qRYptXKGZteCbTGxl3W1q4yCD+hdslubrhY4
2Yzm/DXr4JIcCbE32HvKLhnbOkOoahNPi6gCofte0LmXL1xfaxk464wDo6OaXq09ldYZLt/no9HS
V7oKj0ik7pcw8sehUEuRhNIm4Gikbiak55RczO1NHpQ2hUEGLt2q03Q3AUUxy9l7POjtmWDmp9Vq
9QCrQ2ndy0OrV5z/zHhnVg9lewVhwZAvBv/MFP+8S65aWp/ESk1BE8Vhm1rTlqvlND1L+q1s7GEq
dsXB8iHtXhiRWxRuU+y+nnJrShOJn4/9vDp5idgvj/4yJkGpk47WU9diMIwHUdgO+WXT77XQ08A7
+Ieo3krxVVBv9dqxchuFbnYudLayieCKv3qa1QIw12oOvSGUTlmO5erOJDvRbdRT8QPdXoV8oDlz
1Tvb96spiaJHrWeZ10fgmE8/qn6fmZSXKU9idpdPbtXcdtkzvc7RxR+bf33xQU0BeoH6aigMKhqg
1SBv5HTMZzU5ZVqJ/fjiYqC2uCW31vzNN4oU3suscrnsXoLKCi+S5frVaMoAoYDbUA5EeDvhNDzU
lNap0/TLlKl7kSQBZJr+wplvwrt7eoNB2s+DcWTHup+buj5z2Pp0uuQlFC6L6O+xmMMY5+NLLKl6
Q4mk5FTni6hCr8bNyLa1PTNQPx1buIxSVACnAsopCtzVka41RkWIAyM8Vab+bSyyeaNElOpIRUuK
KfGlDVLlS4tVDXkamdOOpLrSn3vXz8vS+1Og5aSuwVqgyR9fdqzNIgj8KTzpI6nMpAlcs6K8Ke8a
HbqZW5jIpgB/Dhtu6FmxE4TLJpZPmAQ9dEM0nxm9y2z4bT+h+gKRNfA3ypph21D8/PFhqnGs2tD3
g9NII24VpacQcxxKxoJfQ10LZw4/7/yJVXOaahGAI6OHx+ZaIpmYAIdnC+2+3iuXuhxJngRpyala
+cFPsX4u1WjXykq9KfPstUq4SSliIVw04vyMjQWhlN4QbFUvK1wLsjcSoEHXabuqV7htjoA5IhYW
SRuSfahr6ZlT7zrvvvTVEpI3GTsce0VtNXymqYB1jPLhTh5Jfcy4uzo1SAvP8pO936ZHTTCkfR5Q
iVkJWejiuCt4QU0OqawSisf04hEb+MSORHkvl2awhT6ih5PgxsYYO1qHXaumnPu+75ZkH3v8XWaF
OpR8LteZ1Yl5wLrbl41API26dBUCVBsqNXaBNDYXc+zfC3ia38rZHJB1HymODUtcqRpZxKd4uNLi
sr0Ycc52kJdeTlE27TsFrypfO0bouhdD+/DG5z2drps5BehafxWK3XAVCSL1ell8DjazDvPwCaC6
Q3VaHAV145M9a6t3sRVpYnPqY6vaxiG9HwgNOKgxNzaYAyDEip8NXeo8ueFshDPmBPs8QQUHaIfk
aDceBGEgGkVmOU8a/yqOCMHhUe9FJLkBuVa3rWwUHIKmzGv7EkiXUPuuPHK7PrMYrQ6qSKURiy7c
nEXDsaiZP848cRit3spK6y4u6+JCiIYHmaNmphtX0D8Mp9DLhurSbqfNxEqVURuushBBiyKZySGV
kk03CPFBSWEfGW3hIneKXVn5B6H8r6rZ/nfWt1Dx9dsXWwjD/+c/5OD/IIAf6i7oXqffq9ref+If
yITyF2GBRe5tUmIBT4LP9w9kwvxr0TYifWZtRQNlsdv9U9yiiH8BxYSaxYb2XhXDYeFvyoSgqH/x
M2DZ//ml+r8pblkOXf+d9xSQLGlM2Jk6dXfLwrVa2Au97VV1EOTNnOXityaF3tbNQXXfiiMi2N96
5uY/v/X3epaPQ/nvtnAkAZzBa1lrc1iWgUiJqkTBYNhoSFnp0U0P4dVTErXbdsB8T0lcdI5WI/f5
uuWPB4e/W6ZNYp+ovUCEfpxEeCFWGdZbygbiS0FZXgY3Cu311438sSsBduCFZeC18sl6S+1ahZI8
ZRNp5glSnp37/TE5p4Nc5bn/fpffmll9Makvmqm0aGao++iqywOTtboW7ktVwLCz9JtuW4wGIOAw
7ZACpgnF4NNtOHbBmbD1HzuVfDDKHxV001pJnOdkcFQhVTb9EBSQnbVLYRzPBa5X8bV/Xve/razW
vyGVQAMNDBoK2R3FbZziuGh8ekfbSvwJOHOAH0CEwVmqvM3bwTGd7Dtns4NC7bd5ZgivvzE7Oh4+
bI98YCTJ5uoQr6rYqPldrmx0udQ8QU7TqzJqFBJX47n70rp7caVGpc05VISfi1XR6sWBuQWZ3MYL
GEADcJEQFQzbs2huxfz0SjBuDAwzGLMLpXztNyZ2woypF+0k9Rj7JMJwYNnJRTcRrA9DP9+qfReG
aHwV9bsiD8THMPhUMKAMKMFLsIIx235PeRUBRW2AzWqPJlHGrehnY3Kb9FUVAD8SRfVaSwV22Egp
JfxPrTAnta3iYgCiQjaaizqNOFvaTZHqSPFLvbjtlLjVlssGoqki7pOUOu4UskI20TP7OCkBJETF
dGWGxm1maZexPKOTSyuR6nwhqQynsYJR8obc6FVOMt30YAwtkYu6r1TkGqrQghRb/tyWSdRYuxA3
hfikYMQC2nao0D+aVVVYrlDm1qNfdb5/3SldYG07HEhkO5w0MOayEAnxW8bVSqR4tJS+zVnrC8w9
3JY2ga9JrS1kpfBoYoiKmNZqRlINeRMjr1SJ8ebcARtvnrVQdsSsVreNYBTceONQCOxSyiRPGRty
UlXoK89jKBFyUsyo3Y8ZMq9dMAvQ1GcD+mdStOYPQI+ldG2lAfxWqw1QYY29X8AuSGF4b7ROFI4R
wipA6mbTT5tBT80flhiPirk14H1dBMLE+1rG1PieoGCftElggb4qMTZVG1ys5snLoxEiaJI2Fafs
uso32dDkiAz8QLqRaxnMha5P5k2VN/lNOyjGbS0l+neNOVKAJmjTO6sP4QZhj0H5ZJQoVPH7uJr1
riJMza9wVECBa1pE/rfGQJczsRoO9wmFZaM96QNRySzklGSHUlVLdl/K6Rv7p56C8Oqrb5Gak9Vp
sCy+zwKBKy67KBlgP4iuAjUTfJsJG0CJKcPJ2JRGgK6ibYP0m2oBYSb+NAoUJwtm+Qt67nSs/Mh/
C4KyuQmzeQZdEMGNxUG966+HqcyfplRkgcWBKbiOMPQKbSNHAN9wrUH2kDd96QA/7U8j8fYfQ1NG
5Z6UzIgAuxJqdIe6ED7NRERiNxMbfDfNaICABFAsvWrLCMnkWJntZaf0UQp4t+nhrSopOTplGq6U
QBkjR+2j7lTLSRu5gSw2D2aaWPuaWtXMllMDle8gihr7giiAypkyNXGEqBdvpzDrNMCfdelTjwDM
FVa+wHk9YaBfy0JNKrpKDSA9eMECm+gipePaKyk/MN3pxYvCykTIHOb8IpdKJW0ZZuY1PkboL9u2
Bc/SGan4okOHT2yxAxZsF3mp3ll+z7z0S7X4VYyC/trOEyoQqy7gWtD78TUec9MDQyr9EWI+k7pD
sFTVhlMMNSJmobyKA4luApAp3TWsIZKtznwGp7ImJvVcNPrR1zLij8R72+epN7Nj2VLrjorcMO+y
fCx7Z07q7GeuhOQf6xgnWfx0TRXYxiRSwtDnVKHt1CrOLkB441psqnGq7RKZyW1rBbczgqG5km3U
xJgJFdYDKvVO7hAqRG1aha40T0nnyGFZvODFzA00lLQeTkuojm5qmtVPEZZJR8hHpgxkEqTxUuvy
VLuMkqqFVBcO0eQZkTEnXlMFCH4GzYpEEid4/9l5r8kQokomwm0Zlzn3w66YoGFTzsjFo2g08+A3
JQjXWavQ4uI0DbJCxXUaOFgtGI/4ayMemYOoP4WNKobbvFGQ1vhcaEC3go2FqVjE9Xwsg7i/mYVQ
lm1pkoCLgx681oIuhn8qNca4y3yfQPBcNsDCZb+r4p04TVhOKzVeazu1MJYPJrYQRQJd5XYys/Yx
mrHWO/VEOYmTY9VJ/FmE9kiEb4hZBmtdEDDKlsZ+K1vBvBiwQA9AZ1lEQFgCOWw3o9klpZ1VMztQ
Y5TiImnVoRS1XZmVnpkYxrBJIrGrdklrDvdqogFWasJ0uNPrMhKd0EeDcTHL9LOrp9PYsBGEqMtQ
Df5f6s5kOW4lS9NPhDI4ZmwDEUFSHEWRoqQNTNSA0TE6HA48fX3QrbK+DKpJy0Uv2tJyMNNNYQiH
+znnnyjS3NX4d8aZhy7pmP/4B1K65JysTQFiKVpu/ij91kE/OjkQ0mXZ6nXfh+yopRi6RwrMDJNo
rFZvNl53cMiqso4O9KmArS3B8/ahVjb6vkoUMHkypQQ+33YZOFc+Hs+kgWXkICetneMb1LWlox4C
cslRLVFOP/mmp+n2SM2L760g5YVZTdObY+7Yg4Ea0sF15vvy24QvZ1qTjnNbX0xkxkHvaC2X8KZJ
NPhkxaq8ZlstoY4MHWOkxWnP7S5bP4mwK2Dd6NT/VJeVhz9a6jQUjUs/7P2pI8FCmdwH/BBODS4U
RXr+3ZFHVe8HWfZdIjnPBQTqZlQYDA3eSO8J6L/ftp0OCKmG+r00ofOU85y3ZEEEX5RquuXKyi1M
aT1tdQLHJc+96t0RdMsrQsyJhrTy/skI+3/RqP5/G/ewaUv/75YMhNb8+vHr3w3r9s//06868X9R
cePxTLfKCIvC/n/bVRETZgMfbsNHtkJxa97+14RF/Bf0f8IhULbaENw3bsn/NKv0qrgnbIAidtyM
nyli/wMjhpOZPXa1OEH8I+mGZkzPejqkqnXRWIEPbtwu7YfUBOttbPc5eZKxOhA1PN144aw/dplr
nalpKs4JFfHP//Wy/tLEviyX/7kHGsnNrEbgnHJqnWuCYnbl0CMonzxx3q52fxMKa7gkXSHav32p
lx3AP5fawl2cAHMbxt0nzYaR1uhrO7aYXkKWDKpmxqC7H5HBvHOdl5xDLhTT/BOCioRjYz2eTncr
lUZzZPNMrUn9w7S25pymD+f8WungZg4lGmA/7TcmSVNE2IQtMrAu+nBafvj+Ul4Py+w/pFnTL3uX
zRY2FUb/D9UijDifdeOLpJ8VARNZK/ItwkCP+OuHusLG0erZW5Z5c9Tqq6D7agrHP7Rd2BTbaN8d
D1mv5p9hA7d+NHPW7HS5uVjnUVjYO2cx/nJYoynVO5EF3eXQKG89Dhb238k052F+GOy18z5QiI3v
5am/+nVI78B/ZDPmYD4H8PBypmBcp05Dy84S4nl/AEUQv6at6p1h8olSLmRotOWt0AASZoCPwakS
se+n2Sm2vgnBvji3Mm++XFLj0TSJ6DHWjMCF5S9ESlhteR5nQtzOEYTRYpCgukKh0aXLTFTE9jpr
FtM7S+clLrDdHqHRNJBbkhUeLKdj4634rOuO21tHKPDdGFT2rrNsfez7AcvIurQe3l6rzula5Ype
wFLdXgiWT6dcdCONX7jpQufV6uJRyApeYm6v8jxr6/5HVnmAxY2n5VO4FWI7N9LTMznbQXEQZeFr
PB7I4nBITpJHXUkMF+vBQ35W1t3yPUpXh07XqeAVY+KE34rddVCl3n6Ev7yzLUmJptvFGonW++XC
mdamVNXasHBs+bgOtTorvAwcXHnXnRP/fPtip9sVryvGgwRoDNNa+A7bKv4XqcPCM7te3Q0Nqdz0
OvVW74zk5uW2sVL3HSDde4mb/VkMDCwJAgJ2chhenkws8iYl7WmizWp0YZMIXzOmOmo+8INfCWs5
B05D25/Ggj5/8b3sFy4T8R25FVGYkCktfORRmd0fTWCV0YUgDONxjE14F5Rh7uP62EMksZWu/L3t
1aha7HipbzJpR1OiaBl1gkl0YaBlaH3X+h1NlnYNqRracWD4kLhhL7B4dU+lmTXOnfKCNL7lD4OP
87r4z8aPsOH3lNV9aBtc1yFej2xUKmjx6c+K3L4h0GTJzzUO9PPZ2z/TCWj0z7vDjYLpkmtv1l4n
v1OF7YWzhQUwc2nTPhFOJwecvAy1UGS0j36nHr5k0o/Fbh1VgBpeEMLdI5y/xSig/Em6GuLVYnKH
56GN0y+jbII7SAXBXRhor8HlboboNOQq/jwQSwn21EfV97cf4sSb7J+H2EbWWzHAiXWavKzqocLP
pOYcadpSHv2l0Rhl412UxSMZh00e1jtG5BHWSb3aj55An+dbw2EI+jRZ6SDh3WboP7GHnx7dADH0
bHHs7KWqYH6/fbPbC/0/g+//udc/7jgM2pC0bB/Ovz6MNBrYZ7aNtaxAuQVpUIk/huXh7atsw9iX
V4HTTWTm5n/GuXoqHesKE2RpD7VYkI5CyxOaK9EXOYQGEp+wLYR51NHM80dRMNy9fe1X5dJ2eIAe
U3eBIRHZebLRkPmt6XC6LFEyX557bOL2ft4tN56fZ49kstBwTBwPHL+1QY7rWqbYO7Y/vXMfr/c7
7oC8VXZszODI5X75psM+xcmBhKmdhaTjmI9lf4VBerfzFkSDO7sR72ko/nZBMsnwg2PWj2fX6cm8
Nlq79gijd8nxmGc8cA6/htGJgeJPuqF8ePtFv15KAOPsehjbE7SC9fzLB1Qsm5wQJWZHda/3ECyb
BJbNe0ftX6+yBdf6YEUAzCe/Zm3ieKhnniofYu98nO1hD5QbvlPe/vUqAeIXjMAEK/cEKZmjJowW
ZocJiS5L4jNH3Vs2l/rP3xh0dHBm3BT5Lk6eRTJ10NorsqTqrXXvkZp08BnEvfPx/e1Zwijc/OEI
FHs1Qfcz6dnRzHYUdlOtITy79fmsJnP/9sO8/saJrKAfQcGBvQ4q5Jc/v+2Ywg8kP8xczfOxhe5+
7PhHzyrCVC74rJfPcenhc10BG7x95ROe97aJ4eICeW3LOuI/Tg0POzO7PU0yzUjPX26rtX1QvTUd
63xpDu2Kg0xbqTVZ1dQcJ+/HWMcPFEFpggCr/Y+QkT+34iLtZ/v+E6T7B5L/137qE0hR5AwLt5fd
fQdmY/rieh0UFfizbz/2n6X+clelWaET5V3j4EAh+PKNB0U2GNtDftgWa/yZrz1Gi1tOGji8w4Ep
CVA0hceC8ecHf6iKcBfVJRRrt4VgLbIp/9ypGXkNegj73ngT0Xo2pATrKCfyt/bTMK1simvBLDl2
R7jrnl40XraiguY7TgbDZDHYmkmn1/Ie6zIOzkZ7YPbFWCR755zazqGTZ2VRwdhCtEFZcIqymaHL
IWdgYpNpyuomY1BrZWo6X91AvvNVvt43KR+YjgJd2vhiuCf7Jt1CbTxBMACIhf1rbhd1Zams2isn
/t32jXqn5nn9ZFiRYdCIpyKJQGRHvvwVY19Kl8A53BOXTSJAXBaewqoU2N3DtX/nNZ7Aptv65KHo
1zmDEcBEfw7Lf61PqcOU/CMArtrBUKGzw+aDisYOUmedHtO1sXE3csPPso6c+2mMhwvbrex9Jfzq
HSre6+0iEIK0WBxrXV71ad/o6qjQXs/iDQnte3KyeTwrNrLXrh96Ju2Ti2FFXdv+QRTSf6dEf/3K
t30dZtsGLb7uWavFExKvx3SnuspLypW+fiyGPskt894LP918PRgmnqDtILkCM85XXU4q82q0Sgyx
y+kH9Cdrn4ZO9s4SOiGKUS6TKUwXCHWXBxP86+UaKitmsrK1GdquUiPdIgLxbEldRkR6MVjYBG6F
nZWuF7u4sIJmpuJxG2vZG22Ej61/FAOjqDwYE8PPPSXd0PRYsVVxh9DQ6PAjmwFG3I1f+zZJPFbx
pIlWh9U1rHN7B85WkQPRyu69CMzTH4rnosXFzxauBDmGrz7FMOhET2ZUUgIH3GRrqY+Lya0r7frt
O+/w9Q8FmQA/QJp3WGlOdHJ8lZ7XZXLdXGxGqc6NZcX7Vov6ne/vVYPDYve2wFNc/mD2EVj/8pda
cmY4Uz3g3t+A1BEKWZY44EBOot3z51td+hLGeKynT2psNm8FbbEV5HU+fpGjmvD0ddXKyCcoHHtH
4LPFEDwHd0l6b5b+3mpkg33SlA4uEZhugz9Yk0EZnGCvvVdfviqseZaNlAnJjI2E7OeTipYcPbX2
xM4lqi4fRCyH7+O8xYwsRfjBGz2OXuM796aTxUOa6x4GY+f+R+SLbeHzgeFHHRFcg+7olBY2yTrU
NTB8Mqcaz4k07dgvoOe9fdK+XhsEmm5PyM+2XeikTsu0Ksu5bVQienqWDg+WC53q95w6/wyx/n3G
8TCUgljh2DYl9CvXtFy1RQESphIZGhxksmgeMQcNq+GTpz3zNZxHfTtEZrzvwsLcNGVlHjsTuPPZ
0MVIyCnMUPBGmHJnxCzZ8/mIPr0702Dwv3u9DtfpmtbBsapXOzsOpZbf0kETOJPXTrHsYkJhqwT/
2PCR+bVGtdWl3Y2d2YSN6aFPr4tcqKe2bsjVmtOlRqKLidE1UKIXJYVZyH8bZ11/LUeCMy98YxuZ
pE2vn2Xnrj/q1hTtTkxegO5Sx81jnVXNXmQSh7+3f6tXJxxvEWoKup3NqxyZp/PyC6tWTeMjzJBQ
is1PfSjj38CvcBx6nKZAcSv0G2OLHgQE6jmVDFAajogerfWKJew7N3M6puOM4ZBha2Z10vyFJyVa
t4QaCL5m3ha3/nRFnu9KvAm0Xt7WkIdVMucak8khxAbs0DlTUO6DSYbOnT1lzsPbN/NPKfFygW00
NypF3g984s1c/t/NPv7GQmWZrJPVKUeggnT1mVLF9SqOpp794kCpGn3EZrkcdh670tdSNSDwVRVa
XyXo8KOaWufJa4Lyk6yW4WAgDDzWk0NOT2xN85OwR/PAQCR9AKuV1d4dFnEN0ohbE6UbhBZIx9aD
h/ohu2vHCrukWVpBy97lltEHfzY+/omh+61C9fVbAqT2iXb8iZywKE0/q2VziHG6JrwYhYp/UKYB
YEs+DeI8o9WLyJxpER5GcR56UJGAUXZBLMvnLYXtQ8oUftmB9JHiEzJu+VU4/fxpLZWXHjw7W7Hq
6UG3kRwa9WWO52wlfiVvvvU+y5oBqMjn3WRvGhwnGEJ9FP3i/+gJnONLiSLS0krmVsGx8RdkT1Ub
10QdtZGxk9GXar4y2q6Li0gu/jc/nzGj87Ec/gzgRxb1kAW2/hBndYVdioP57q7UCu6Qo3OkMGUf
21BhdDXEiXRoTPcpbMbHsWkW66woy+5+ctvhMSUyGcUOQBDGJCQpQxZKp+qmMoX67LJbdXsdjdWv
DpHNtwg6wVVLhDLQsj1F+T6Qa/PDNkFzcOQCb5mwTbD5eGoDJMFlP1zGbhMjHWxb61evrJ6UqqJZ
P+NmX+MhpnExvRh9hzF7RYxlunPGOiogBLfkdHIuhc+tv5qPy5zGH/1wmudDtLDFMIqcpu8KJHnd
taJcs8RVQ/1d+gCiO5hY63VTyXE905OtbphcNF/yOSif+q6FXpAtA5y3bgIcOpKW4NBYBlaLqRPc
3+iyzfsyUaGbyut2kLHZY2uLtNEGHYZyMEl5E8t+jA5r43JM2XU7DQgYkG7s66qG3WItadns/VAh
vyqhP6lkSEce1Q5W3HScts/tfevGbGFynMJfJIhbjF1bZ0ZJ3UAgg3cwBUGSekx5b0N3CcGC3EaG
ZzpqgoCg6o2jCEGhUsnCGJocllKACGm/EDDJ4ETtqrpy9dGpCc2UJh62l9esh1YJZe9LVAGIDpYC
0ziPdL9Lq429nmCnKjRHI1P10MG4ARqQZf6lHToVJvO66m8yrYcoCULT58cpCNPrOaU0v0rXMn/U
jsqHzxNuPXhAu91cHmLoqBiKQgfPdlBFkAURd45YqvFp9Ei+FbTV2gTxcMlQtXssCtiCidCOyze5
Oh22NDl9IsXA8svoKLysOsQ3Z6Ro64dKNlg8kK/tE4QVyuar0iLPwNbD8SqLoo5zSEvrQhR++LXO
8umL6SKXuCAOe+gOfolFXyCUT6rNGlcPk41D/GW1BBC9OhU1V3ru4vysrih6ILh7ZtotnrcwHR9t
tMTCTOYrycwYb4edXu4K49lg8+EweR+6rnbsDw4puurSzjIfcK+cCG4zEZKJSlfNfeFEaXsxd5YJ
0AA0sXsZNzEUeHotTSU30OihYVLxmbIqvSKzqLv5OAYGj5i8Rx6zZ17dXi+1YRRv5jJeaPMmKfYF
3g9nscgEeW5lNy9JFC35T5P1a3ZoonQ8IvPZbIFj68pxmUwli5V2zxTxBNKkANh3daa7eA+0QD1W
RdL5keV4GCVuZ1nRvhk4AncCGOB6rkn6Xipt3IRtoowPLuncBkitKVMMM8K8u7BzlZKqFGnZndu2
LB6VcjDX8RuYebswdSsM7kZrrnZurEhgIxh1BbyUBXlkSw50vvdU1fRHLx7Igkyd3gXE7KbxZxHb
WZs4zuwOu1EGyj43fYX5d+/6zX249suvugkJdwqVcr94aiEeY8pcDo95LGKorMaJMesNqnFftwNc
OSmX1mZnDBvko2uhq/00Vt5610QDNiFhHc1Xfsyhd64ie4Qpq2bAhCKmR9qVtGPpvpzsljA5Hald
PhXr77UN5k/GseiYnMzP4p0JgELEsu6h0Z0RENB/Wu3Sx7VSXDPyIFAz1ZfhMNK0SvtGkg9rhdmz
1YXP0rfOkE7mhzI1OIlaFTItc4CbvJPV9NBg/25U8xBp1gxAGClRt0Xffa296oL25DBX1S+7KI+O
7V342sYoQdySU36TBjb4WIxSFvqQZC1HfguRCuvGMA8+lb18GjncIRtdLoj6PrVlcTMv+tIP6ucy
FHiutder+NpOD1UmD5H7Q+AfLEV44fE3jEtxrFV+KKR75GQNoWBF1b7wBsFbRSe0uoMP85bH2GVN
6n7Lck6upmNE2qX27USGq4TolU/3aRNS5NELm3OG2peM7PhnXRQ9ti/QLI22vMvS0OyJmz4rwvFh
0gTSkeUqJtlep9jg+HhzFNh2f/RMfaEsD9WrkZ/UgN9LTCSfVTHIUvn8zcYdC85VeNYu67cg9w/9
GF9nDsmE0XDvOvLRt9pzv9DLrlLOfdRlH8sgvPCrxyi7dn057Cexucty0l2yytShm39XfUY0C3GF
ktgamalH0WVYBTrdrjTzeuaSOjFCEwUGmz/JUZzN2hJwM8OLwXYf07H8LnAU7BWhrLXuzpoZE1fQ
hB1V8xFnxC/Gcu5EzpAnBwawW/uTU+BoFKf4yUQ+g1KLxLZhCHbW6pwpZF9uPu1ystP3lobSK/P1
0Fs1Sqj1LpD+Fy3mJ6v/4pJfnEG+LVX9c0xBUszYXDulucrK6hATsB7F8jatDSZVlriAPeh+gzqr
OISaxLVm80Gg70dhdzmTk5djdjM79s+WBUQ8xPqzcL/NgMGzv9zOmf9U8z3tpgCj8MA+zya/v59R
KWomJwGZf6kz47zT/vRwvFyMvqH3PPP73segq6QrVcNXB5rTHuDtri6G8xZ7uLDMbOwopmc+/Ns2
WuqLdmnawxSyxfWtuZ+gIO9SV/2opgq7dljGgHZYuFAkmXBIdNtcz6qzrwY7DXGW66OnnKWDeejs
X4PXn0eQA+Fku+cEalxVGjQzjK5638P1pVXFrnatm6AkqJD0IPC6wpxDj1Nn+VhhpIkv+CqHX6Uj
H+ZIfA2H3CTj+F3rgHiwsetC+2LODIZjvvLsNGnaNr2qpG8+B41rfYPAJ35KmLZLgmPngoMANQje
pWMJDF2LLP4YRx1h7D49CTUkBVa8V+PS30MR7OOLUeUO1l5wCsOEOFwxJsHQot3Kx7pwEZKr9Uu5
SpEmS74UzV6nXQyVL9fVTRhhMnFYeqY0tbudLaNDin3SYMD6K57TINq7ZYvoHNKpfabKzGMy3iGA
h4Ve3KYxcc+J5KvAYwpiR5hM0cZ1idkNng3g6bNtt723U+4I+TOSemEiDGGScrMTEFWXJhdWMqOt
0nQWsv+w2FG6HOx1wDOY+eLMHhlVLS4OhSu+S9trPvZObu69YNblscpyJsyqKYc5IZcYN2F7XPEb
7oco+plPZf5NeTpl7bpt/zHUfFx7MkywiRuiCodTpSw/mTt3iXaaAQRZmqYnx95dGwIyl5KyscrV
gLNTuKboX9KqxZytrum1vaHvUe9zuNxHRJCunIN5YlvxeFirYsbtuHKxc536QMMxmSe/SIRnKEN8
I4Yf3eiRQgiHPbiP/b6R+GUFAdxBjhPyaZe2qhlydmI55nM3ezsZROL3knqu5FMbNA44fa09+CJx
OO3d2fVLjpF5U3Q4ONiw59alvuzDFd7RIrR779bQCm56NtgKD48JMxvwj+wyLodC7F0bOu5OW5P/
u2z6TRnXT9mTp5FZ7fywzp9FbInuEFRq+Gwpoa9gz5KOBcFmAeeCxspjr6NN3rQzljhVSI72oFTW
QAY9oTtJW2YrBlnkaPUwRHvJ2omhhq+gZf0Bp03iAkqYN3sA/vRz2I/Ns28VcGgtvxHfnTSP+Z+T
3d16zF+vq8UVBDXqVVKWuTUslKLfEKS8meKSdJJZZx/aXsbLPkJwQCD12AOAMym0rxCUqeh8Lam2
sd2Pi/tqFvLS6uv2Kaw66KfBtnYXS/GWAbysbWw5z4i5WzsiEdOxNjbWCgbitw3V+VSlzjc2bydO
UrFyskeTpnzz/CmOE6+OCAzs0y67KKUuvmSmcck2LItQJ5EM4GwZx52ebS9r72wI1XzYXo21k1PK
z3NVtyX28RuMCKkD/n6NzJLxe9ZEX8oYRshuXSLU5HXTzRejK+qtQrLlZaEC2LouExPyisu0+Ghl
I2GUjF4ACAuUnbdpsKlQ1nIJXGSPg74Z3E1KPw/N/EyfUUCccFeljp2u2msR9nm/c6WVP3f8H74E
FY6ZnMGRQ+QgmC4zX9lG1BAjmcEhb1vdibRuvq9xDaqkJ8v53gZpiwlePBEaoNFn7CwK7x8WhfPH
QsiVziCUm2/ICF+cfiliBEPZ2U37tHRy3uhMK3ZU6yRCLHfsGs+nFgnpLobDMR66lRj386yDJ3cH
XjZ0+3Bepx8+VhXImaQbfwpwNr3jr9Vfa9HSylfwXj7lMWXuXtFI4tU/9uq36Jv0vm/L8asaApEd
lnHbm2CKk1+DCU8e7BzaUH1dzio/H4Ymr4+ZvWTdYWg9KtogrZifx/EmPFgWFGZ4xXqW2SGqUeUh
ikXxJLK8fkpjeJY7LzT82dJVA4BJIG8Hq65nvv6agtLqMgjgDaMCwojliumwq+R8VQxWXh30QlJP
ohUte0I2HN+Lpgy4iDKaGlqJLb4ONNj+OWOJRryrbw9PLZIBxRipDu0kCKb8w1qljYcb5KyifViy
AHDSwlUc+xUZnMnQvywxzkn0oMscLlBjXdp0qQzS/egaxUYx8eGK6UdhdIMnNfyJescSHBGPW9ji
1tPmrt+nJR/44LYWm/lQmh8kzbP3R82cUtlWZvpMRWuNB+GlVFnZ6htOldwnOXppsofMDsbHduxy
DrBMzt6BiQVroi8VB3dsmHfslbWE6pgHAWL0WZj4gjVXmV0gDbbZw1whvmp9PxdnfhvZH4SCgrhH
cE8WZhnk0bif1zi7y8OlJdG2XODOa1Ut8W7UPr0IrrSaiE+kTfg4oCcleIJmZN/lmjRVr7SygxB9
+LVvgibdQbm1vy/sZ85Rd4P9FfnI+stZdPecZkRXXaymx89hDnICeOcsRT1SxM5ZvQzqk0UlQVDL
WLDE0iHo6n3phdhu0URvEy7XLn+JehIshrwvlv2MunQT6vvTc83GhaV53WJX6pk+LvAWmkZo6mpS
Z26tBxsXmXUacWuaVlJbJ9kNuxTqO+HhaVN+ZBzg2XjQ9hSz8FbX8azH/GtfjV52qxiutofITilu
8kxDgW83lQXrivNr305ZducPHYshGOEO7yqklEVSLuvkYLC0ri3hL6L+ItXk/xQ2hwzn04QP4IRU
6WCRj8aetxYr0oqgxREwlshZjcarvbbWHqvapfrB/DG4dk2lbhClsKYqamKCdeph/o6Ssb/WWcyQ
Cd7aH+DZs+R/yOHgiIGLKWDbwPzZ2AEvp50ccY0lFtBrz4r7X2NTx895J9Q7gP8rbGADiglSAgvZ
vEVOWS+2O8iuLEZUlyotrphSqT3EXn18e3b7GjcC/GJ2sNG9AY3wwXj5MFRRcRsWbZNECHF2XeTE
+AEtw09fOshZnDy+bgyh0uuAL3HatcF1b7ZBonTQO6GmMhYWMzoj+VW0Z4utwgi3NWu9ZIKRf6hr
fE1HE/mfvGCZDxkn8TsAyiscb7t7H+E3APeWCncyBi9aZ4wauyelvWAj5PeymL3AqRl9QnjfflMn
BjN/qINkWjFrBy8kuuQU4TZk6aVL6DQJGz2WaqkPWx6sYo7jXZAV0+8x9EecylD6dPvCLnCg6pHR
HY0HIw/40y4+w733MMZkwb+DO7/GJgLwKqioGwaPz+mpoa4U/Sx6q0KgYhhLHcVSpAdTRtNvv6va
+qLoY4aMbWW38XFdiL7eRcwm8OMRqXXZzdsE/e2X9ZfFC3wX2kRKehsf4AT0dMpVtGlJNkc8NiW5
3LO5Zn70Dk/lbxdxt5Q1WDqIz/8Ev/yLciB0DKLfMMBhOlMchpq9pJLte/mNryjixEe4pIqREwnJ
D0DyBPdxLDfHzGjskqHMuuuFfYFiafSeGsOw1kH7edmVsXvrNvzMICxEJNXywZkMozQaSGIIY3+/
jLiSeR59x9vv+fX63+5ty7JAyRyLU+DFNG3USDrGZNkmvE4zYPHUpvdNVJrD21c6MQ3flj8UR5ih
kROhYSH98+VGAVuldAYCeDlhcaJH+jWEv+PWo7iXbQmRR7d7f+uB2jJQRB+5caKmKvu64sm6y2Cv
k0seKvtqzNzlMJmq+RApm5FwyVyuHZz08Z3b3SCnF5AUt8vkZ/MpgeLP3vbydg28hFrUuk0sL5fn
RdmDWIcx7rzD6CDdyodjXluEj3Mmfwi4+QP19vShsNOnWGbxvqLCv2eKS4JL69rX0Zg57m6VmM+1
HfrY2qAve/uOT9lB2/ulU464a6hIyM5e3nC3KfHVjPaiW9vw2BYZfrmkSqJECH60E8nxb1/uL1uG
52FMgfnPxuGM/W1p/evrQazM5EOYNgn8VN+UVDKH1vP6A2j/cAFhxj/202rfzyF6ZOaK7d4N9XAG
cizv3r6Tvzw4pAV0HmGEJRPP//JGbDxeTMhgP/HFpH5Z5ZgiOZmbY8BAEoyiCd4hZGwPdrIyYHiy
hTMZAzw95Qyb1PbzYaHZjKehuQ28sfkiAx1ezV5VvrND/e1S7BvbBrL9tKfcj4icqwmqHOOWLGu9
HdQKlVQpoMGuKeL4naP89XZI989rxHPRC7DVOllAtJTGddmiEKcgYYoG6e1zyYbw9q91YjP3Zx/Y
DCyRNtucM+4pDN5WcxmVbgGfxajUT5rYT58iyF/pwdHNiryJSDlUul5gxjuxTvgNChIoHYwDLMh/
YWUsCuZO9zfOCrCwGxCJ3DpLFDzosRwtGiWJMT1QTfZ51XbwnpHtX34RxFhYbPGxoW455S5bXVEw
6SGeSYSrj6GQsW6KRhDjI6bg89tv6vW65q+PYKFxdsDYd7bf618fWK/TQSwRHsjdXGncD6r1wiId
9aJ3AW9R5r8XEPK361GawjujPo2D00ySMm3TbqJhTqZ08c9mfHVIMQuGgx3L6LZYkfK8c/i83mJ9
ylLqDo5f6DreyQ6ilZhDMVIH1zCmaZmc9FPpRP11OIjwrBorZpBTpj4tIsL0XDbEdr39gsVreloA
fQa2HT5yLEZkgy9fsce4QkFRlUmgGvkzR8Z+WbYN1phZb/nePluq2YKcagYHZ/HK/jnEGWnBEtcv
s3P5DIk+yDKDwabVRU+BKEnuCdNhZEIsQ/CjyG7xmujkIoAgSg88JR3q/EdY5FRQY9F43aGNPPzi
wIZtHJ+Xvvrqcqwgry6qxVxXRcpMH2qDxzy66NASh6nCuCaMSzvcI7e2ChjaRl3nKuwJoKjm8BP6
4s2JbdKB5BYbx77kJ9+6eXhE/k45NgNVCoLs8zTFzu91TkEfytx7GouewOV0KsffY7OOz5KLTOfQ
QozZNxVqw0QOMviFnlKUu9glEHhPDF8VP+lB4cCJItoPE8y7fexCmynt4RHMxVflNP1XRkXqLqOD
tvd0EepzPikm2EtbdhB4mY86x3aEsnW1ugvnv5N5qIk4eskcTRsf/9a69uovQ1FBDm0HPyQoCgek
6nxmFG8hossnDGdWrS7GLop/euFAhtsCMevQiWb9akpY+ATMrI042gsxrzvcTPoUtSKpollK671b
IngCqNW7/skW3vzoeK22QM1LANpeB6Lfh/A+MMWAKYP7mNmcK2prJF4CGaS48eqGanlpVpPtIXLX
+PBPefOpYnjIkJSJ7hVPV/4uOs3QVC1SW4dx8orf1iT7C+jueAKozOQPZeau5P7NUXZZ6HrcVd0A
9jykHuiUintv2BG7Uj+j8SdESfn64e2v4S+fP6UgXyLneSQ4CV5+C12KCwSLRyayaPwbdy6zfeP0
w4fMJeMgc3kjb1/v9XGDWGLLfSZAntUdnRw3oEzSHjRmLmZ8Mi34QfyfUrM5ziAAevhQ8t+k1J98
3bT2AypUHEw8Blk7QyrKRewU3XFQa/TOQf36Yf65xOZTS0t5qtDt0sm1hl4VEP2d7GmENUodFP+n
jOztgfg3tW6ATRbV6cufyOklGN8ykIFtivqhzxr/fvFK8LDqvzk7r+W4kaxbPxEi4M0tTBWLXhRF
tXSDkEQp4b1/+v+DzrnoQlUQ0TMT0XPRE8xCIpG5c+1lyM34+O1ccigZyyaF2WH6EAZtn2gxx0mf
jZpcldnsbyfYFl4zAIfXUBiIU9Rk8T3LpdFPoKwfkkIlbjZWK3Mn4ufyuKXUcuAoQ86iO/b3UvGv
M5D2D5gzLxLAVukCmlXjicT7N6eJ5J2q7tobBE5mlXDjNCglz+cWdUtSmjGbS4KH3wk+5XKqpkXb
WfQXEjxen8KaBPpxuHFdkAAhitjqYLUYAi350B8JgNRXcoLTwQXRpD4oJUd5LbtUKAAqOUbclWzj
cV1FnyOhq/f0CxYQHcNqYbpkK7HBoC/TYSs2OgdR1t1/R5EQtyM0wnZcBsTc6pvbhPYLPJb1jtyC
S65CNAurlZ3JX0v085KaUbhjKfD+edtbzn0vO60y05agzTvk96FZWJ8ibWgD5PDJl4b1qdEqn9qd
xXXllaOj4nVQ0FHMbbVUdm1JTqZx/zei3jg5tUU0pRXmO8927Uta8TEHyRs0e1xaz1cW7tU0eDSR
ekmhJyoIS5pMnsDHhjI1N1uHGxoxXUGoCSzvlHKBdmkn2XDnVLO8Z1t/5XtSUTvCdVmTc4Hszn8L
NqGt8pfeyf0h8W0VhAWK43y01SbyP95BrswuJvWw/qknZdwlNptVPamxk8dksxrG1Abw6tTAHLU9
/82/14XN0uEawTtU8X4zTXs91v61QwhnyKFSQqjKVy+UVsK9fOa8xQIGVs8JLBwP5SWrgkkKJ6+o
48YfkHfAoyc/nR6ddZfY7fTQAQ16FSym2FVaId8jdIaX2DiV3+VNdwtKTiaHVNakEtCr+HiirrwT
IAbEYdQkQCN/L9r/egINNiceRJiuqa1lHYoGah8UpDvaavP/sKmD8vEpgz+jiVM2k4XocjCoFdnU
tYWL3jLAgEL4Wj1J4AWfkkEXJ3XBdT5tFvOEWIeGnlQ4Oy7Rfy8um1e2gtJcoNjUcdbc/IrKnKC2
2NSuU5earTvDXX0wylmHeoxFki/Z0Z9mIrJMiFQ+SuoYf2IP0t8ne0pXegeh3GbtYIBOQgS7DAEF
C2o+BY5HfQwHjaMe8sWE/7RFDzfJsjgY5JVIl9fJ2zQrxc6kXtm7tDVJ3KZBRRGwTSoIlRqVJ5Hc
FIza/EZDwf4MTDtgMWYngSKPzhck7dHOHF5ZM+hMFeL+VsPMC00jua5we0dOZ6wUIEj0ClkQfQ1j
zY7knVvS//Me37wvoFgATIw5UaJsv2R6vGmEaa2E4xlEFtdQBml0o4haeEgyeF2k0dO6xrQKFhns
6vSVtCQnkIVWfyqi1qETr/mz00v3TV/EfKhxLhMQrCzJ62Ku9D+jy6BP9it9ltT1MWuPCDkVsrXC
UjNuheJYP9S0VH5U5qL9LNFd5IHUzerjAJ1c4rZhmIhHQ1p7yIPaHKcGpSSUL5qm/Atmxzn1X1Vq
5NxqqvTc4dGXeErvZI8oFM1/pLSw7kq8CqEoh/L0mNYLKPhg18ojPGzR+fqgSpFndXX1uzf7snSn
XC1hMs9W28CjlSryMPrEfO07Q/k6iKn6R4OXTZhDZVXzi2TZRUggWkI8h5XX0m03VvT+wB2TW8fB
5g4/AyN/yWSsuFw02AThNhHGoS7YmWQ8lSm2EIHQ14SRwRAwOtBi3NIGg+9Yk5r2EIFH1D6Ulyr0
59lu+ZrscXSQcsv86vXSTkoXtal1yMMcEp2TQ1HCOM2CI4cFHMCvoQoc3mTo1SEmD1b8ZAuDGNR2
biWCzdtxfuzNOdUOszTAAs9Ss8YVLhPJWxPmYvbp/jY/zDLHB6HhjEsCK0P245pZwV91imlRya8w
mnuYSbbkZ0uDAWUeFh351lKnxgcp07kVsboqpJt6NUyePXVLd1waAYMPFvlS+gqdrNvRycPZryp7
+IKjBqwmCbS99scpqU6ZEVr5fT4NmA7lNGAJT9fbd+6Xy+LVrRxnftqZ0cPQx2YZQJvvHzJc6dRj
CwcKrtkkwz6G+2n/jril8255tHurktUq0LPeYa1OaWvAEBwG2IlTvYYEj1IJZ0CvJozm5NR+B2WY
0ttGnRvVMzL4Lrhy4QkOaZt0N1sal2/VJHoCCeUBj8gYcJkufUFtTQJJDFdVnSBG0s23uQHjKyee
5G7WWMR6qJF2NzYk5FUqvZCglM3sFzsK6ExdpoXkLuM61aVJbtBRikWXB0qqTtVhQSBXB33V1vVN
iEjIhvLctolHO7deDrk5YvzVF+Vg3izobLjqt0qlsfKx2URzo5HzMkclhmyDpHd+Lafz96ZRwuHW
UKuu96TUzKyg/9u3LMKsqtyFFDGkqXWhA1A0mWN4dSTS5TgPU2Mi8VPK6tHuC8iJDgTm5CbNwxEe
SSVZqp82sVWclgon7UDw+c5B0tjjZ2GVQif4HnTUjZt4vC8hr38dOLB+RDSrmiDlkITxlDu17MO8
rJRAEmavPTl9ijsSVpgClUIs3uNOLl7HMuW+YrWKUd7r7chG2cg9iyUxgQgCe9B72NJNGP7E0rR7
a61UJehzHK3fNQUa+qWhTceggAR6PypxKX8bbBo4Lm5yRDbPfeh8gzEYQp0ZkmcDJssXSZvUlygf
s0MujynOmKIrCk+yswVGg9Ept0mfN1gey6Z4n5FHf4GAUL59XFtcKcK409B0RIEJ5rq1jzbQThr5
whUYOrztZdSZj7kkp+8fj3J5GvGnUe6AJHFr5EJ2XoPFs4AuNjGKZHWuWt8LzHPq5PDxIJePgsAa
fNKkW2uxQ23qSaXTOpBvzo+Khm1g1QNLXHP2OqFXHoVrDiUyQXwOveHNoyQtDKkI3xHcNrPmZHSG
fDCTKX9uKzJXPn6gS/gTZy957f/LBkrr7Y0zNQoo1XhGwJksYZWIBpSuGszy5xgu5m0+TOgIEGC3
r/iRivHGSMRejsOFPwE4P1A22qtVAsw9f53zf5WeUMxA/dsRA9OhSeQXus55RZiOopBiDy6P2kMS
0fNIA/WbFGnmrTQg8z06uqgxQYRWDA1+iXdKm02wxtogWHsdFskaaOpXbdr5jyoju2+wtc2g0rT6
l5neKQwb5vDOLIuakynX9V9jn1UaZCAss2ieK5njqvEIh6eXtfyHEcnzP7oZa7M3z1Hx4+PXdgU0
xl9vBa64PK6AwYbxgAZytpQBPrWSGklxD4ILLa9tFYRDxQxFFvJkbEDctUOrceu57d6NKbSzoKgk
o4On26Y/6tzGW31oca2l4zsXFDFdhRZVWZZjpqZa7qGrRq9k1bVUHyWHlDNigezVGrdGTVD3ddXu
rMYryATuLwZ9DQM8zkTmeT7txbKIHpkc9IQ0hfyQdqn2UITt8N7gpPpMoYcd7ZCra1qVNle/cJIk
gyrXKv2zFE1mB7lHmwJtdGzpZChp/xKZAIlYNOM55hVw4/Xg4/dw5V5NcgSHPPgtDAHCYM5/MKBX
3U8O/Yps7QZjGbZ8trW892p8fj+3Qz/DppSVX0u6xN8jbrkHxCVqvrMrXfsVq7mHw71Ko/9qbEDG
vsLiQ+BRwe1+dKQ7ykna+OOwxG+ZRjXgpU42f5+6MjXduFqmMciBT360S5H+3JmPrXEB3w29deST
XIHYi7d+DUOGZxgG/QUG/diIoq4qXRUPxjuh6tNtolXWCWtpLKOLeH7uEsJlISghylBS6ckqwtAf
AS8CmlHzDbV9enCU0DzSotMfOvqOO6tt3UbPrxR/Pc/gHLDRotPefOMyhkPAXXxD9DfFoa/D3O8b
0jaRGQsMp5t2Z3LWjWwzHr7OKKWxdVgdlzZvaejHxMrDiYBqQIlHuJrVTd3N0w6x69picKwVLcPp
AF7etmW31CJ3EoEhdBxnwA3kRCF/VoSBWXg9SYuA5NaSrmiZHRKiTB6K2TVoKH4Ti2zubKOXM0x4
HssB7gwydAwtzr+Oxcqm2bGB1Lre6f+JldIO2qyb34zF0G7h58VfPl5+V4hgbNiQJYiRhNzBTnI+
oNMXNEY0gJiisfEn57JFr6VLJfkPGTRLFOSNY/4ytaog3Bmix7MBW/2PmeYNYh6zp+dlaaX+gKh8
bGhzaVgMLJAE2VnLVXcDDaH+IbJGfMJV2vrZjKY8BT0Cz13g+7IC4DmwWlhNnPDG2H7QddiUWlOA
0FqDQ9Rwi1abY1r5VCfcWuso0x+og2oI7gSBdYmRnELbGn0tQ9roSgTKPi9KNt9gBANYsYTWDmZ5
ZYlx9IDh8FpZyDj6nE/znDSOKiJgtTYtYSZqYSQND3O5xhXxQ7Q/8Sy1L20/ircGJBHucyOpD87c
lNMO7nFlnlRw05XDiEsKRcz5D2lVuU2mWQWNnhzjpkNog/6m0+8AzfdYSlfOJniMsMHwWoVqcsE1
UbV4RneABVy7JOZBnuzutljM7LNhpfFnBeOK3uXzF+gU895NbaV9yjRD3LWKWd1YRTMQX24Wj6nT
OW4a1+VJkpLlRuEmkO5geZd7MJAMcDKdE5kiYYtGdhG91g6LPW/WRvkb2QAdEjK5uysTzHqsVorQ
Uw7VCSaWvudEeolDMfTaw7apDWjcbMqSXg61ZtFK6AJWQ3gAt7G4O6TwmJA/TVm5ZgrH01Mni/gu
TJaObqJVOz+HZBi/OPLQysEAr9BGyFS090UcFYW/tLllutkw00o2RaNoO4fA5aYMWccCCKSHY+AA
tNmirHZYloid0tNSO7vnXk16ldLM/8MrsU04nuCV6Om3TTOn5tLYD0hSbFEOn9PcQnZJafc+UbU8
dy023cBRbecWlOM7JiBXKJ82JzHBfrwVAN4tpcaE65xJo516IQ2eGwOzkbvWTAavQ4LzB6JUEkxO
GU4HlKjzU+ZA7SHsW6u/wF43j3Hehp/qdGn2EMtrPwuHfKJhHGyk6EhsJl6oTkNjrcy8SukS3c9R
fnwuF278VupoUBLV5Kfe4Fau5iqbWFMor30qp1OABYx1Cuu8Qogl2j1a9JUNBUQayzm8wyDcbet+
aYIplkZINJakXz7nIAIByJVxSm1aZB8fVleG4hIJ3o4bBwbO236TOSsaFNyQsBoH/4EGtb6vxnFK
0qy5h+5b64Z8XnqshCETQ5p1Q4CQfb5PRmHfhnWkd95UZfr8hEIsDxy6gMkpUkT1iBC4x2cvqtDs
SGVHx6ExQ7SDraN9TZMGxICAw+i1hg6lkDnXR88awYOQRSz+pa9b0ir8Spb61rKS+euiapjqOtQ6
BpKMXLYe7aHTzENHY+Q77DzlKwYb7dcMZd6bIim/VKeS31Bbyd8bs72lOZcdlqFOif51hhjfimLB
JyJM69GVxrYRxzKxWvkQxp32qXVa2YCcIsOM6Goe3e20GNUJ0hMcNqQMbrsnVQNNtYEYvcGdKif8
rYxo445p5hD8EtEh6l2MvOE0l0XuZK4YcVsA6ckETTErNX47kPne4rBRybmwxPRzNJk9Nxkn4h6L
eFi+GvOEAF7JUee4pRxLlAudWUNcGrXpT6aynRx1mAwzmkIze9WEScjLx0vpctulb4OLymqVuO4v
G8AAoTPKHB14jukMT9yddV9vnPFQpYZ6g2WFQM1GlsHHg/5t1GwWFRd3Wg6rM9TaVTxfVOk49Uvb
UIY4M0IqAzLLvYFA+nlJZBOkcLJMv0XDB6VIGm5Gui0+bcj+mGm5+qmRyXWFAqOfBPIcrnNy7dwX
WDTuVKB/iZebH7m6wdPTXdv3lIabH1mNshpHK3PISErFB30aCt9mqf/uxwrBSF3rRhdEk6y9zFC8
X2e7jFXoZo6EK4U8EeOA8cqEaxhfgeOWTo3KVHeWtRps5bFwSStEJykPSvugKUNioS9oJMlXDFwM
8Ky1qSkRZcdToNd97NygSxIvVpIW78j/5tizY0d7jxfuau6SpslTM5vhr5ZcjP4gHHN+wryjvuUk
jMhHCjXpd9fB0947tdevfzNHK2q2uomtZcO2nNOMMJeI7mg9C6V6YMlO6gMgJkEBJ+N7LKzhEe6j
DcGMVgGh39pTSY15nw3mdFxyNfJSpQTQ/3h1XVnS9Hsg065aAHiOmxITepawQ7NuPX2Rer/G2Osd
GEghSkKEbkL7hz5LtMc+vDyUVkYtEYq04lVspuTNaolAcVFNGhPQxwvSZY+Y0EGQWOntdkHXv3Q+
51zOwPf4gnD64yQ8X5ekockRoA0cTl96WW6Mf0Boj+HN8ie7HTv8InYOmyuMV8ZbAaP/z3TaPFmZ
FEOv9jCd/O+nl98vp9PRDbyb0fU/je4OD+nKxnA+1ubZZgFnUF7Huju8HhjoeDz++Xz3aWeYK133
dRjandA1uO7pmwqiHGXRwnWrvDpov0z3tTc/DzfGXXaYPJxmvNafjhjREMvuCn95lg7Ot4+X6F9k
8vwdnkPOm1PVtAWulCBQHpbhweJ3fuVlD9oJO2Ff84tD/eA8KkfpJb2ZbqID5uIH51geskAJyoMR
4B3kFg/zjR0gT9vZ9a7IPc5/2eYNNJXVE1bOLyN7zc3838QqBL+RKbqf00Ps49W0t7wuC4zzAddi
518gbgk9eozXAXP354t7+uYFnz59PNsX5ZIFIwrOEl8N/HB9W5mFbYz+AXsYr8mk/BRaSXuLfJKb
RmXt3Sovr3qMZatI12TIQMCQm4+F6pcmnKHAgSmw9wrCSarfaXMpr3EYJd8lveeuZwiM4enIj5/h
55IzQXPDeIjURXlvVOWP2fQ4EM7a8mrU1vwb88juU9LYy9ePJ+USp4auBL+QGFC8s7l3rdvov+ad
C3pntRXhOppEjMBxER0hS/1I1sZBV+o5flASpHF+pVQFRhPNQghQqE4jTXG7j2hjYOW4eCX9oNnt
E9KinvKh0nbggk1uMGA6PxKuB2wPx2S728rzCg4t3p6GFn3W0x8TUPKf2chhAju5Gn61jAVTXmsy
51+iSpK3YZHxoUJhz0WkgKeve0JBTellVlZDvlXGXJxkUt2wNewxTjzhQ8kt2/kL73ToTo48H5Yy
Qq/gJ2P8k5KVjuVWFah6RrvRliCUHh2tJMp852VcfAQWqTj0UVYzO6TXWyGTbnWFNaaw09oh109D
otCl02r9QPjgABaa2T6GgEPQA+J6UU9fgezBHM0X1IT/5ZesbppEj3Dv2wqHOgpcLUOOzDD5N5vW
uasa7TFSpVsRC+WoDtMBCtjJmvHDrJecJmy2V1X8razOdsd1NlY8GOtVnf/dYDMhpU3ZWutvUNvx
cRTs1hgjq+Y3U+h26JLPqHiQjSjwLZnDT+DcM8oKCSlwZJ5XMpLfRsVyGovQumlFJD84Ol3rsJej
+2Y0+kNchDVeR9N0zGqNsJMQ2J32q4y7QpoFZqk3B75uEeR1g9dB29UHu8CmopQ77MpLW72zm6Z7
+3jiLzcpleMIRykAKcQE8uZIShIMKluHzDOpdcLXRZ6GoCt764C3bP3y34diYlctG1xf+FTnXz4G
Q2nTxSi4en2EnpCZ06HqkOdDlt9LGf1LQjx/lYAjVA58wgQh8DbPx+osaRZ1nVDnFgu+uPU4c59C
LJOBEfpKGuEGWzoFvTBcsNwBDMJHVz8RzgPkOiqrj5s0za5s1UR5gxh/l6usPy1lhrJ/LOuvqoaq
ILZ5nbZQ9Oc8yqUnGlPKsyBlFevsuLrR60EcpjQnR0/qC/mkmXN9KkgTua/nstpjG61Lc/O8uNrT
96MbiSx3K1tW5mq2cPLPvdSazd9yVGSFjymW9JyGsI8O1NGDdMymlmjHCIA7vgG8okgUsAlw9pqE
eOfSUOsec6rcTF0vIlcpDKPyp1GXbyrFRs9Qj1aU4wuTGW9qV2m/Pl4dF+UzbV3ygDjD+PxAKzfl
M9e1ZomWFL+lhABgpQ+np6q3xpOzqCkUZgcAc4n3tp2rg9LX4ANYlSxbQ2JyOLpYJ1gJuvbYPQOx
FLg84u2GJaP5z5JOy6ve2dVOGXjZP+ZRuYPCJEXNRdG+wRzjEjtKMHjk0yQr3xB/oNxUBAYKF36T
c0s6XEmkI2oKd5Kwh5xVbIZIoMV3pFcaZBKJtNeOW7+G7ephdQD2QgflArPZBDQdX9AxQ2NtxIxV
Qww5rlzsvT7PldnG8H19bE6aS59uQ8RkzuqYoxDAV3xG1p0nrhwmtukn9KJv52iE4JJP7TwconKJ
8KEdohGuV19PXygo2iLAhqiPAqmvoFMtwp5DF6gf21WQIvg3UVQBhn68LK+9rFXcYTrQZE0izTfr
EhwwTWEVUJ/PjX3fxrn4Mqt15iEbjU6d0xp+mOb6Y4nf3fOsw0XG3me6N5uhPeAANu9U8Fe2ayBZ
WnI0EP7GH53va/0SjyP+erlH9G3yzUxyjMGFGX6XhUNJtfPoVzYVBls5wvS26dBtbgszDg98G2wq
wgmnIIrNW1R8BzpJI1YibUHfJv7GssRxy8bYI8+OO+OvRetmWaomChSdbW3N4dtMvZalsK653Xr1
nOSfE6OOAh1zIBQVnIrVkoxfZ4gnTyTA9IHSVvpxiYsG77JcfW1HY94pCq98JNzrYVnwDz6TLfop
NUOtELJaAB7A4RKmZNwYuKvvfSTrpG4fesVWFSoQKMdbC2xLXwj6HRx4HMBRBB7Z7Ys6q80/iiMg
BihSl1sHuZNw3QHWszCdlNvIbbU04/+mc5ilhSwSmj15Vgcfv48rE8C5TeiODX+DGn7zOqLelmFd
8zqEAfDf4Yl7Z6a1cfp4lCsrnDGYX0TvkO63umQkU7Olx4T4zDaGXMsQE4WXJWgcEOLvfNvXHgiK
FzczndwAuOTnH5NdOrA3HLY9chKcO9AxSNA2Mr7PHz/RtWFsBE4OsCOyze28kT+BmV6HRKxcYFXb
re7cYRi0l7V1Zd5oTNDEYtGsxOp18/3XvaqMStXuYtoPiSIKjPnkNtAkPa8hdC/KzqdweVuHfQr6
xlnBQJCwNpVyY+DDFMFtgRs3cj2QMMHNG6V4KnLcZbNSaV60RVt8uyitB1UjSzEtidMOhe480e2X
/F4eKIcbp/s0QRPcQwevTAXCEX4gDBPa6tvjTKngE4FgFVi0NmFPDnQo/yZF3fy5sqfshzmkZjwl
iKQfq0TTy6DLiuGFvwT3wGLBhfhqyXnr2taEoY2mcmK5DXT1PR7ZlXWBJHrVL8CLWiG8zRsTMXg+
JFUPPLE59Sqq/0XbO9ovAUKav/RP2L912mn8qfNRyHJxIBT3pBHLDdb+w4RfcbX0Pom3mNSRputb
OKw9JmUbPZZYGGc+iGL0DQfjr4siaT5cuGpvj1s/rM0eR7iktlogmBQS24CfYigbuM+kJQ+lNX6q
9G51BqzTP1hrLwd9nPsbCH6BlOS/CUcYAn1yquMIZLuzoV1CjEh6uP2uqwSm8cU1XybTHgaxDPQ/
oiGl0fvHGevyiItYFtB6Tp7J8bZeCrF0mCVjGZsM84yCYnxPbfWTOmKdZDeD/qeRa3wt4K0FZl0u
p6mLsOeoLGvnPFzf1PmsITCH3UcLjv/yiZ+/SRyIHaMqeImSBGm6a0v7AZtb5y7TJnKQkGwepWy0
d5qxVwbFeJ8vHZENGSv6ZpEuVTG0Ro8hVhsubPq4kz3gANMd66mcvTqUCr+ke+99vGNe4rGE8rJA
iLfh80UMtamQh8hMVb1va29q8vZbxCL6XEJg/ceuRv0RE07c6jDmc36YZoTvL2iLqniFgR8ZOugw
ezOjLvrZ4iryCJqtrnxQa/7Wq4X5ded3XpmdlTkGIw4uHUXS+u//tenWUJTqxKhqTx9gyrPRE+uX
kbL+j602IufMUvOflZ7Mz4okpq8z/oCryF3PbT+sOiOIEXaoN2VJdnXQUL3eNmGS/sYoM8dTJ5nw
2/74967TtllBrHbYdpSO4Fvbn2uVc12NBT83zrTGT2Sk1xkqyYMU5dqXkej071YXY/IdwRL9eOTL
LZnehKkgV0Rzho/XZqIylJmr1njt98kjJaSIHkUHytHDwd451a8NhSnV2qTmIowG9vydYLoOLqiB
4gwI6gP8LR23spPBnbEd3nmqK6+fQwYzF6rUlcW16SdGBB0KSaafaJW4tiJ1KO2fi6aKW8mRZwya
MShHOaA18l4qxpVn5LNYhaUULmCom+nEaS3Dh1LGIkZp6kC0g+MXepG6jj6InXrskrhrQdCEKAbF
FdI1pdL5fNpFAvtOX8cK08L2Kvj7v0m2V/Q18xTj4XTSuECryH6dw2SFxhhY7E3LTZWZBB1IEv6k
LhUdsbPozyRsh3MYBGZuR8LDrLBRT2JaClzQRV8HjlDr0Jewtf1emUnRuANCDIfwCqrvnT3myruD
xrF2tNasNdbL+WNVtQPDKQ8rL52M6I2KtL9bdd33BmGELzC/ZD9fkuTTx5/B5ZFPuQQPn0s/dxp4
7OeD2gJkj7wWzGLqMgwq0EhXS0b5v5dnDENHALo/kkHMjc6HmZR+RLHqYBIQzyqCl9n8ZE4LfTuk
TTAFIFCc8DxFvKtX9W0lGzULNiFKeAWBMfrEDInSyp3jNjwqowoE/fEsrJ/F+TakQ3cEqIKStipd
N1+onelcXyoZIRixE9/NLEK+ggmSP5vY7bpdZkbHjwe8Uq+iTpdX1zLuRLzxDcAhEYwyEz7ReGpk
ywOG3abjE7VhOJgDKYvjJdGIHCUiXVZ2daFZh17p6wWLwzrLMH4NLeEWbWZ9j+Q8fYrDtsdHtM92
oNgrpRrLbBVpIABeO6ybeWHbF0MnEaual7UW4GxmHlQZ3lOCt8l3quUoQbHe2EQ+6/WtkU3joWmJ
YMT7X7xAQjfvoI3sEVQvDcjoZfOmeEtUelx/N1tNLhUKttAqFkGE+1SobW3rV1pFybfIqJbfZQpZ
4+AA0YRBWk2NGQxl338GuMrLQxjaBFtktFLQFWMn+lVqOu0dOUqr+3a7KLI3LfD8FRoQv3Ze+GWF
SV0JbsA6I68NGtH5FzDWEFDlRpawZhkIgRnajCbTbEwntZ7TACq+jgg2mg5KY46PtWN1hj/IlfaO
U7V5+Pi3XO7V674J1/NvhUCD7vynVDglU4PjEdqK6gfaeeXO6bVf41R3O7ji5ebCQKsLCeApvTV7
/ff/KkakyIpzYkMZqBlDT1HSBEYGfYuPH+faKLAPWaV4AK38lPNRWjVMorrjMpS2EYtiKOxgKrHl
/niUy0nD8IFmASpV1h4n+fko6lDSjzeV1IujsvFWMvMBg1Jx26rG+8cjXT4P/QFTY3NYY8upis5H
qrk3r4kARMOmRXHn6AaYPgEVwcejXNmBEDvoa/OfKoiydrPzd8RRaUodot4eU+chrqbxt4DE5Tct
BlEjS/OryLrERcFNanK/DF6m9IOPKW7tiaKh44mPz10mYuz6097aOeMvZxvCpUIlC7sDL4BtE4i+
ghKGWYZUWa/fwzRTMV1stZfETrvvO/Nw+WFiLbP67NHoQ1ew/TA1fIbYQlLJxWS14/NblNRNFLW9
hZidBGMykU4vcaZ5MNVVPzSj9rWHQvdG6az+Z/MSOn14OkAIU3Dkg9N5/uqTgovhSKOI4y4m505e
ppOpinTvtnsJo1IdOlzDkd2secqbtSykfoYLiKVsoTbpF4ciwI1t+jM4YkMw0+UEhIIkg7Qb+neN
26UPIWb4+fG8X75hVAsI4+iE0dfG1/b8URG9o47lyEKLZMaHaOayCLjRE51Q783qlWOMZ+RGxEmG
JIpBz8ciwY89NyfD0I5KUpqMMlvR+jjrlLuhNAo8lCPD+JOVixW7axHzMM8cz14o6xAbdZJp8UyV
B9ohS2sn1k7Zd+3XMQ1r1fxXRbN96cWshaPS5jmoS0/5NeD9eFRRir92MKxecdtvbhN5kGNPaCgL
7SwWR+zTX+zCRt41c5E4CQ0vkJ2fdbkLwc9H/0KDgZKIL+N8zsgDySKpS3NScfoM3qmen0xc0v/r
UYT+AckBKhP+uS6I81GUKelk2luFR19K+lllcXlHK32h3W/IOyDcxQMx1KqgXTdxIPPtA+G0pVeF
DSHFGYnkGxJNHLm1/2cEl+YEHHVzdWfBW3LrvlWEElGFIx77qIeqG9iQWKo3tuV//PGsH8dZvUq9
vhomsWj4gi+A7zizlinEb9XL7GL6Uqex9kXD/ezN0lr5hEbBdIUpNzcTrvm4aS7lf39rumbCkWXv
+HvbPH9rcTg4ZWFyx4KssoKtTnGs7J7cnpJ8rY+f9OJSBBmEmyyvbY3GpHI6HwrEII+kFnsbVS2h
9OVuoSokh91GVMpat+vtbJqXM8vlC1Ih/6FE2pKB7JFN3q6JauFuTpzH2GPv54GmyVBQCnV0PCOd
iPaYck08mX1OtuCM8uJH1oCQuXap6e+xgLB7jAwx/lg6bb6jh9wfa4xXVS9XTBVdS15wxIjKmLGK
oP+9QNFxlo7NOINwvQilf4H6YHaou2rZ+EzSR6+7CIMgaoGLEooWKXPzGoVqZ3i6GLEoCbsRTz2r
Gef8VrdUONQFG56Hdh+fHllIBDF346Cgeu/0NPYjs1QfW8kJE5xjhvaux4aMZIIisn/n0TzcmNWU
SWRQJQsZBXC+kdYPZvO42qUl+CeOmF47Ta9FHp186UdixeOdExFUhG1CrLEehCAyux8t6XuJH+NX
YYUqTexm/qe3Wu1dJKX0vZJjo8Apy4hKt1dTy2Hf7aVHEnIl8tX1scKbkIqkvh9WEym/Gjq8RKln
MP9L5QV3LLguiXRa5Cg+Tjq+VsdcmNHi1mqF26RdVlhDEO0n+1KrOt9zYiB4QISc/1SE3uqu3Mtk
jEkzCsunLtLZFBQcGSHK5hNpVX02m2bQGzURYFmy4B2MRy6vaSIpPTnQTa2+DXmZq3jRtwsUyS6Z
XrusVnXfwoLiC/EYeeH3TkeODMz4xnJLdCK1jyCNloOhzHiCtYj8K3ecq/5tIXXyFZN6ustJVXfF
IWOVCEi61VQGDtGW5e1S4QiGH3CR0w/ocbIlOgJw3R9wex5cVplp+DjE051qGpPwsamo8Prj8qhO
vrlKSf3UWrL3ZGknPiLiBlRXTLbyTVOgnLjCMQh/gkLVv/VOvsi4GA5UdUC/qU2+3Fi+Q4/op8+O
3NdvqW7ocPqgQbFCuPXdA9DLitcpLYqHmIIlghGlDc9yh7mjV0RWs1or2Ni25HNUrZHnKZYjfE+R
K8LR+oIfTFJ6WuTYj9XSDPcas8mfs8Sa9acN+hIs6I/JxK2XEZlHtmZHsBCtlWuXkjNXliSegMuy
5X288VzSAlc7sVV6CRqjrNeL852nxcHMqQbgshz/EaSeTuHz3eSn2hxteBCL6atpMhyx9dU8zSZM
DWE/4IkNNUqBIuJSR8cBW8Tw8vEPu3KOAUFqaIMR2dB03xzMEIkWNFg6VttyZT+VRTZ9blvZ2Xv8
9c9sjhguqmszbRVdQYw8f3yAEDWXoyT3pJHWw7gcQt0hlFh+NYRxsArjDS7PfWIv+HVhfD/r0CJq
IT81+bCDHV0UiugOsFWA5I0qQ6FoPf8hilrZ3aii8Au1OfzpkJXhF+XS3tUmsU//dWpZiuD7OMlT
IIPLnA816vWYUf+tbvWVday0LPxTtdZ/tqunvbY2d8AwEW+xus5H0Z3ZsFo6OgSKdulh1IX+Gset
2Ll7X5k2qC2rNaEFxEQ3bzOKOXHHrMBHmvD/KDuv5ciVa02/ikLXAx14c+JIF0BVsWiattns3jeI
tvAeiUTi6ecDpZnpqmKwpqUbbXGTABKJzJX/+s1UEGHSLztS31Z/U+/MCep0QkKSWjtnMGne4KP0
Fh1qj2DsyPH5KIrMU7u4hRL7/rs5pb3wRiwLmRtlMkfx41JROEM65Bn56QGOMYRI1eAm0aIXi78V
cR23YdPNosNGBy/6UMuVfOksVzbR7Mh8jazoxKWwRDmd+VDeeHq+Evh4ICpA/McdjCHtSrufCLxH
3eJuEez628LAp+nM05/WJaz6VCWgk4CUJ5PGpHmXmc2aiSUzbOzntHjCBQgbirHtdjRSnVvAuuDB
mC1isGsH+aipjSl5A61z7xll/szYECoHXh58tMrADQG65Z8Phct50oAZg30M5fbhlIuXOe/zgmZO
kJAAo+sjVXCAkuz9oTitfRlqw1jhkbWncjwPbNhZiyhBIYwOFXEEwSbd8b2yE2WZ/bDMjnqWZYvf
GOm8YQXkffn+9d944TzdK3RLXcoh6fApC7MbyEwFufVKg6S/QMhbvSyNM9P9jc8XihFhV/xnBV+P
FglHFO4kc6Ndc4h6vJTg2jlV1u3L2K7Pza0TBGT1z1gnF8QJiI4niQNx07Cfd5wmvEm/Twn0+ZQv
gXoWmZPuTTLd74UwiockTjJiE0z3xZ4K52M3cVp+f2hfj7qHmw53AuoFL2BNDDmeQWmLv3icwcdz
caLLrlS86J/TQozfOItksL7wsxhC2cnav8ZDzvpkyC5PryY3U2VU+aP9FNOpeTaKhlzGuhB6WJqN
uFSjN6fbEhPc74hh4JSagLzXZaDaYbcsUv9RjJK0WupWUPW8rapffix7c9MkDYBiZi/u8/vPefpy
abRAbqTTYKwWC0dTaMzduTUgG0bIfPINpYWNo2VufjZQc5251On5Cc8ILIY5PMFewh3ocLY6QMjI
zUYuZVmZedXr5uKHbd7Yt75F42yPvUcLN1w63bkcizeujNKExiooD/jBMQHY7TuFtIfMp9mU46c6
x2abmKBhZ3md9ZeZFvPOjrvi0/sje7pMAp+RHcF7ZL3UX1uHvyHOGG8PzCB8hv1lgDgaS8d5wf/N
+TDE2UIpU5wzCnj9OA6m7OrgjK0uAAZdT17r4QAXnHn00kZJURRG91T5C9nVBhpsa9clvrAuVWIl
PfF5lvaYmgFyXr9oyycvqAVJcWOZ3mcy5rTTtBoecAY80qcCA/GNRcbrANkAg+ZLOj/d92ao+8eU
3Y02oJNmXwjSCnDTJSTtfsCagPjNmkYSKWWaCC2h5eW2TZqiuJnjwtVCUjo7dJWi7ZFr+lplbFwb
Ms2GY5j9S/PUUO9zYrrtkEUVa+auJz82Wwr1udd6L12pjbHYzwllSlhzWBd/utrBqeCzX4GTNbTr
uNjsHbJiyZUkMm4ZhhuAfoFcgVxrG6XC5v0ZcsI4ALLwV7YqLw3VW7Au77/NkAQZpK9nkwDT9soP
hYloc3V06/ekoHR7TtwJEgrPvI2bAi/J9699snVwbVZzqhfwPvrWR3MFLaaWoHbG2gi15hUMBPSx
ZmD9e4P6r+/zfyc/m/t/T77hX//DP39viODKknQ8+sd/fci+E9ba/Br/Z/21//uvHf7Sv+7an/XT
2P/8OX742h7/mwe/yN//z/U3X8evB/8AaJCN6kH87NXjz0GU4+tFuNP13/z//eHffr7+lY+q/fnP
vxNjU4/rX0vIG/v7f350+eOff6c6/23A17//nx/efq34vahvvo7Z15Pf+Pl1GPnl4B8Af9B3cZoC
aGWq/f1v8ufrT6x/sJGvVQuEAt7MCjLVQALpP/9uu/9wYNO4MA5wN+J/sn4OjXj9kfmPlToOVMQC
gAAVXuz/efKDd/T/3tnfalHdN1k9Dvxhpt1vywgrFeAkf8ilJbw6CB+V6zpGlrQoszRK2xoywqDy
TWIO05nJ/8r/OL4MDT+LIcCzl5Pd4ewvpUnEUYxDL0kI4tE1B/1T5+qazi7X9Y/x3IhnEzzrWjhN
q4f1WE9zOOkB6ay5P6s1n8HTX9KBfYsg3snnbK/WDHbXLLVrp3arj2mhyuq6cLA5IF1Cd24DOdEl
BmTXiKkWc95sLXPyZYj9q/alig3jSZYZirWCtMcLJT34Smk1Bk9ZgxyK1rejb4gJza+7AoOryB4K
/45lFfey32bKf97H7+N/tHGs489BF0Y3RQfnsmPHJ/ohtQNNFEQsJpASr2Rv8Z/s+jlxmG//dfTi
f7/QuuEevYGDCx29gSVln5ADF8L580W15OyWfuhaeLRKa0uVFiJsuRpxE3z/sse7MdN6PTnAw/Vp
5J9QO5MsE5NV62jGFOXVhOBjC8JPDnbsxTt7Qr5mOqN3Zr07yZZar0r/YPX7WUHVY3lxR40XB3KO
MRUVwWrSkW2L0kNmoirzvoP/UIeD53IILsxlQxO3uZiV3W5KPpYzx2H7uOeFZxjEWGzPOJ6g9Tgm
XAxVTaRwNWvh6DaoiFBtOB+AR805zKy5s0KcQMFNFVzoWz9J5Lyxh7L60GW5k+2TqQzIkB+FfoNi
aISOG/fqJWtk/Gh3hXjQRBOoq7Y3yA2dijV910bdry7sXKh21/UubMV8UdaHgf//g4ML6bWXxu79
rFmTDCuLpDQ2Xs/5tq42+k6vDAPf6d52FamxuXpskwmIEmeHCn8BrDJ2oF4DkOlUYp4VOEP+F2dh
vTuzWKwz8beZivjJWmkCZBfhiL0G3h2uFaDjJDEroYXk5AhEn273ScWa+tbO5jlvn9cN/vha+GBR
tXHecRC4Hl6rQt3qJpzusZ4ysLMJRt+N/EGMNxZJTff5SF4W4gMtGjxTv9UKrd2iJugf8KNY9j02
4SW1HWmKjpU2BIL32Otaeb6ZC5sO9vsf0tFC8ToqYERgY0wjEzji8E59gqsK4mCxM6g1eVHlQTHh
ZkWCHAtm+4g6Vjbb96/41uBwzEUJueKRNEGOygaRkmgzKkwUOr6xR6f0/J+xWdXTX6rtkzoEiMNq
vtPTco9aOtAxGyapKLKw6P08rv5Z0aTF6rJbsqIKJWpsB2fianrO6DfCSM+mwbx4/46PNrN1jFaL
BIzXyFBh2TmiFixqGvPY5m3ycTx2Fs6RoeXUfOzvX+ZkTVu5WtADaE9i8QYmcPgq1IQZY7nAJ1ls
DHlGkha3uEE/ddoy3pcmpWrbzuOZ5fvEt41n45ugkUyMyeoUc/T+HWAFzRSVFuoQKpGDxGrJL5yg
W3UOjWi/2K1allAOXmJBMpzL6WIgDpU9xbXyj+8//xvDjDR5FUmviAgt1MPnt9W0hio2WmjhiBXN
hPfu0mzJdu9f5QQIX594JVqhFjEt/IGPjpCVU8LFdFr4NcukX5Zu0WyLAt14lFqxV4RZYtt/TXIu
L2MTZjG2bUjTpqJKv4M+ZrdN6ZNCJ5AyIFLGtvj9m3tzCKjc4E0ACdHdPRwC1ZAyl1rER3VlOm4c
wgwvKXGSP7/KijiCgyNpXTezw6u0SU9kRNBrYZIb473XyCqkz2S9vP8sxycTxnll4vDV4DBFd/Xo
M/dQFxnLzDgbVlrtNHcoLqA1Vfu4s5bb2S2SvWULsngrL/73ieHgwPBOTbJ+r9SdnGABcVcV39H3
apLR7eBZjes/vslYxzVpkYXMN+0ht1Wwwfio+YCBkfbZU2vmr2yTczTUEzbSegtIkejOr9gP93E4
xEPS6cL2181GZlaEeV256XMYkFnh5o+akCWC1DG5GISFCaDX9tfIQcS+MNx5s5TeeGWUkp01wfx+
hMh3DuRdv6Sj7WnFHNkQQdQ9UN7Du8PJHEPTzE8wxu6Nu8J1xUMCBWxtsS7TjV8abX/mq3trMrAP
rgsbRdTJNjPXc2bVlgEJzMc+uqOXeW3jVf+tRuMPk84aNhl5eB+QG6rP70/DN1ZVvKioNMCoVnTq
aDIEuAdXTkMH3MKdeFP2RCkbaKo2ROb1GRw7F5owrlNn1rI3rsoEBLQBMGJVPW6K4PDeT+WMg1qn
V1moyy75IqeqM7a9JWEWOKhLQZKm5Vyqzwl+w0uFVQBYRG4wGRzW0avt0XNI4XZkFKjF9jc5DcZx
77p1d5XUTewgq9RbbUtL1LgiH8KarqxKaL/UuIbBywrdwL6bdP1XBgsx2ZOu5RtRUpCKHQm6qrRE
A7V8w9FrMfeB6IYYzxOoSGDHdlfCTI0XuTNK3//oJ3Y1hcNM0bM3bOGoy8GsIAjM1TLU0WC5fXM9
EFfv7FRDA4AVP1CbjiSTZ9OfLXI2NROPuLQUAQkqDT1wUeeuCEdP4E07B2UK5X0ugj5Us3BwXK3k
uRSmE4nMOpLeKh7nO14FCEfbkRVopXD0hU84MMfrOJFyi4p6sqhkmxTKUi2ivCr0DaF48oZYxuY6
ULN+GwS5vVcFbp6+Eu1ljnjntht1826yJAfM9yf3G/vFqjiD4kH7FG7z0UquTCcZ6gmiv6nX7g+a
RBJfhW460xE7OuOt6ym0TXaKVUsPzfaoMLGDfla8fQqvtOWogbIAX0LpQrMj6zjb+HGjblDgWe7G
JwYyygpPP3Pce/M5YefAu8XEF7/9wwVrlIXIlAL4c3PN+GyYaohy/GbPkHPeqkw5SqEJhqrKWnUs
WeAAV+mcm4ETWsfd2aVsaPYLTGliu9opR+Cloao2uGxs3bxwzD7b+d2c3ZvDEly2WUEaSqX6+hPa
eijwOh6FgZHaSajys/2U0/WUj5zQNrBFk+VFPxoQFehFNhZsrmSjsEcgm95Ckshf2kYmt4sKDIDa
/GUedffM3nrSt4QvSJm6Fu5cGejxaFunNxcETUqiLbIVZ1+aiXNXw5+61FXi7IMFS2kvm9xfrob5
B2LVAbJfLm/7RpCjXafdOYXQ6czgdujSsYut5fnr7f6GfypDxSYRShSNmtNvqgZWRaVgJb3/nZ2Q
9NenxgN0XVzBdFleDydgOpit9CSpq3NqjlurkCQO9goTQKObzIuKRM97yYGfWHCdznGfSxzGCFjd
oJFr7F2JrnuL0x6JrkPuVDKa8/Sb6S3eBclfNmi27Z/5ZNdl/nCH535fj5503SBDH+16ssiqZhyB
B6RsvtloT9uw1LUxypy5GM8MzuleB7xLc4I5YcLzPu6MJJXdaIZibBasJu7E0pcZigrruVO6+5w1
q4iZ4JFvZ97IOuLHT7g6euMswtqCq8bhGxkqYLd+RoBQB+mzR+9lR6OE1dks9DoqVYHPDFwvI9I4
Uq2xhnYdWoM/YU04Z6hSHLc9Q8h8a8g5QQN2Ai/wdRztvLXVzJDEKC/mBi/SpJsBobRW9k0oszk+
U0+9NSFtsB/bxOoHDwn36DO0UhdcIGDQzVqzHoWckcdZ+dxRbQR6GhT7xtSw+l4NieQ+yWLE2lVF
14p4Rn/sI7pOc0nQnp1deO6Szp/JTsLtEWXQmN8FHYFzOwT1ZFQpx02N/fvv7o3FC29uIBjAERoI
x7YTlZZgKSK4d28y5AO2kvm+8RVWmthhXDS9XX4wY5HjgmDa52QPp1sZawUwxytkzsAdbWW5sfSg
EnSDhA+3NDIpwT6NeTUS3qtNmfZANvtw0+eJ4/zULbl8nCcj7zfvP/4bJ1BuAoI+LUzOR+w1h1NX
OUU8txMKD2HX2Ud6vg5oS+KhTXCe/aEf9tPic1TQrXFL3Nb0uYXfTe6uofLnTg5zlDu4+e/jFgOs
9+/sjdFxSKkCIsM9BpbY0aTKVKuXbpIQeJcYyxch6ezuhsY0PmSTNiwXsg36ZDtn3XQZB8rKLlsO
F+3z+/fwxoK+6iRArmmCnwpTlBbj4OtlCci13YVMEFJIVHLuPPLGx+qaaw8Z/pO3TsPDV1D7ZCn5
eASH0guSNnTou0eUmV4Vao07n6le3rwYVRSIA+JE8jaPLla5wUiXkRZkMzX4COf+V3K9P0uk8Z/+
ePAAOBk1ZPfs0cHRCyzwnXeMZP2ycEK7TKHNkuNUZmfA5xNZP7shRtgI6IANafsdn268MpuUjQk2
lbibhX27SMKzp8G6zLJm+MvFANa8JKcq2KjSKFcKcN6GiZb8MKUQSE7H8qsvDPA09N6/qiwhZ0x3
MxHxx6w1JdHM8ALCAe7pzwcHvAMWO3cMx+toxwBVdHxFYHRYQhbdZmOgQmQa9pnFbX2ZR/sSKCF4
IVQciGrOUWVWVh2wR8JVNFri0bBqLTNzMJ6tJvVuqGOHMzuBuW7lxxcENOM1rLGV0OcPZ1eXFtpA
MayFnAPqsJ077cU0ifuxlkFcJP2chBkRIzf0A4soKbE+HLHdysOM0NNNW2TLpZBwl53Cr/bu4Ce7
zu/NMOB4fNlo1o0djBjv5+PQnym23/jOXagiUDGZq9CDj6aquTSz0XqxFjYcljiW9tleU/qfUiDX
mUqXlD1mVaOgiz8cnHTsNeGUnG2hWDpX/eKkMLP7cfv+zHrrA3cQ62F5DHZ7sqEtuNvaEktQQkHi
YNPPLvL+NrBWq4KKANU/vxiWTavlAh0+97i1Ny+OXvWl0sKW9MubjEzZy2YAS7KbJLh8/1JvvSM+
cVzvWFDYGI7eEaZHcJMgxYeL45NEYPTDZTlW9sP7V3mjfoTfAhcW5cdrc+bwHRXETfZIbJnAmTdG
lPr9rlnGNKqHx3nAZW/K/tRoCVUcnEN8YyFOvIY8HF7RQS/bwp3Eno8DbVjYc3vnjNp8Zoafzgpo
QhjDQPV9PbQerTeGgS5CDexkk8DNUte8mIzJxfC2hpcmF++P4embWrPaaKqsREJ2mKNFQOQYeWlQ
K6KVar2BEtOFCXzCM2vbG1UnCB6xhuCrTHb0AYcDVyhcGJp4zUKaBu17j8NkiCgnuSL5Vu5Fbmfh
kJf9o14k+a2s0u7ayfGaAW5GGpIQklbkLnTyXnwvZB08zfAlPtjmkn8a9Do+R/l+Y/ihmNKUR366
NjiOSr1yaqysCphWAyEwISnJdFa8UQa0Y2Pzy/vDfzqFQQtM3NJZbTgUH6/BthODiRggJIPuoYau
6fQpza2i2urndevrk6fMl6MTvn/ZNyrJw+sePSOaDDE3mGZG5EvGW6e3vuZti3MqeQUbz6+cjyU9
0Yscw3RkDKN7F0zF16oIFmQTSEB204g2VhWy+fr+fbHPMREONyVubG0tcUKB+nCsxq1cRUs5wKLX
1dOufRjUomnPeruU5RW+LU7+tNQTGT1mkhi/iIfN+qjPYhfyIBlh7YPTTjUudL2m39ZuWzq7PBW4
VIDi+k+0+Vx7z4svvYssScxPudMrTA28uadbPWEbR2UcONsAVqCKGn0xzJCyJLVCv41zLfJx+qeE
HoK+uJrwJ3M2tLMIcoA5iJrEWRYj34xzYXE4kK7+c3Aa51EEnKuiRUrxAEiVm2Gd9PX3qTGy4XoU
zprC6bR2QaCNNTsRd6lIGZVM75vSA/Fkr10bt2NjEnwEI0S9WC5yxG3QG2ReJ/GCAhvj+fYa7LBT
EWR+XH+KpZDfZ5OgPfQ/Yu75xcC5gdwyuqQ6jYqaCSnDAywV+bPXS3glwzx2irwFXQzbpC9iL1RT
nIutLgRlld4M6sWhWHiMDVGHcvas7sJK7TFhUWrsNhoHy1SQxabgQRrI/bZp1zRWNEzU/IYvsV31
Ww7ToT5OuBM3tWl98UhV/TEMbWluZmeyr5J4arAnc6bpom5rMpANvfVCMMKe0oPkUih7w7h87yzR
vrjIe7K8t0i5b2MTzcvMUdCkYg17aZE+b1SWV+2cOscS1cz70YZY0NtBaBix/4jAFSwVLXcrLzI/
tckoIRDBukj7rHysEDl/HiBqfJ5V9WB1Ir/sM7c3tn5c9T+7wTS+F1PXvMSBttxjfdcUiN5G54cv
Z2izuHvn3W1LR6Ha1CZC1cjWpma4ii2OjlFluhUN8iQZPxqT8Maw9AbjU00AGPt+7TF3vLwN5oj0
jdYgoU4W17G7ZrPbmFuWYW8gpyNiVqoH14i1r3rvKrgahq+9jJnyv+dtb6Of85P0yarXrreaB7Tp
eixtN7IL6f2lat/rMXBplnvPrS+IaUA2IEd3qbd6llWfu67ExLWIMfePPD8ZjZCZnsCPd9z4CSWn
aZKclBg3ksiRMsxnfbydVFZ+K/JK3pa2N34retXkl5408ssOHWC41LPL/DSM4anJ89QIuz7LnBA8
VrGgW7NxjWqp97aOK0xCp62mTXeuMevuNg10IiNcmCBk2scx1HnittOabOkMHqTs2virPS8aBsXE
EKkoWWLaNMy/CqOQNr2YceFyw8BbnCdn0pIRF0GvB031JC7B9uz35UUu8ulHPeQwRrrBQG3Y6hix
NUYNDALQ1X4qq7xuNmU3oP/WaFR+Ex7ZoWS1Zr2IWlynl2iosC+4IEqZOKlWYlqznSFgV9eZ3pFZ
0wWwX/fa5BTrd6gIv+mHJgsrQ1nXKqazvpLFpl+F4dUfDcF5E/2fI0WERY+8gg/veZvFTCWaQ1ll
P5vAkMQZ6Vr82a2T5qZG7yyhSsXBX3pTT59teOIsEQuAdwi6hQgJbA2VdMZxz4n0QFR3Wlk1dqQB
Q35ETLV8FitMIbALGiBK1A0JNaNZppuUtOpPeieJaZ5SZ7hbDEehrFwc84s3pfF9xqqNOfaQiUcA
geUhUEmJzhKaiAqzbrHUBRQFdmxUSvZ01fl21vLKe4OsT6MO7uqhKb+Pg5FOG5kvcuu0OQK+JNPk
w9JnzrduKoc7XaJsCVt70r/JTpTe6jtU6CDjq+nzwE5FrnFW/BK9o7+oXDcJyLaH5AE2F3G6WuYM
LgFV0mGIW19fwqZZXHtj0pd5lDgxk5MxT3Me4XPgXeG4N/Ybu7MRSooxdjeOPXXyOtZENW/0PCs/
Jpbs/AtQLvujYY6sem5X5I+636XfOLIBosex7X+Fy1S8ZEqMT7Y5zcsel1ITYaMHtLlq5scXnJ/j
1+WnYlVnoeg9suJDvMjJTPUtLf7VoNh4QfBnFU+utZSfWbwD/0bHYo/MsrZtvo9uXKR7clU6uIhS
YbM/uuWzX2K6vov5TOd7N8lIZFUw3Mw7Y6rrYaeZEheDTrcw0ETpjf1dPtMFCWGTVDcEEPc3hH36
NzKZNdzrkg5SfG/YSH2XerXG1qocv08oWugMs0aYX8GDazJec5lcx30xVFciN/Hij/GZ3ORBZtyO
JbLPcHSswdibBNCwVFhxcTcIqGIbmERwwkgws8cwBZvMIQ+xdG4QWHgfBNE2bgjxeKa7qilkzlj6
46A600F6qroufqQPGls8NP4mu9QfjWbr9Vb6LP2lNy9i2Dt9jjFbyWNeJZJvTWk9/UyWNCwjhZ+1
BKQLTK82DbNP7RN/0W4HN0jTKBG1+61LvWrkZ2Z3Z7Tc/tYQabp3xhRIzWfGEHY5G90YLmm/yAsd
r5XHAgeebMcykFFBeDUWSVVnTWU4lV78PWGB/bRwcP9hax5utA0idtqOrjTvR9ds8sgmoNvcsi11
bljTXcqiOigh1Q2jo0FjWZzFv6ik7X82vfVpNJeNI6Rv4d3PhkEvdtbjkv+77lJsGWKP+G+Ustqm
1bXmLlF2kEXZ7Iz6BamtMtkLYwo+T6Yvssu86+cPPlOA1JC0bILbsjaqTWWOVUB22koYGpzavkPx
qkj5RvwpwwT+G/lprb64YVEsAps8w/ErNLNjF+86W8vy0EsBPbE880txE2de8MPpPfkFFNMmej2P
vafAX/KJNPq8RB/adQQbW05pwnQIBmb0ZOP/ZDjS+qrmkr0ypc7T8EGf9Sx0vdkxwlzzWWpjEZjt
xg1y89YdRHCn5eP42MZpeuviYHqXpoanrmpMhz+aysLTorKM+bGv+yAJ5ym3cY6Y4DFGuRrUXxR8
fhu2OJjkm1iXbBK6kRUTKttZ4YHkTMNDokrzS0FePKvUogp7UwjXuy3JE4gCW0i62am+Qa4Q/MoH
V/sqTHqa+qJSB+4jMXiRwaaJh2ad1Dszo0jaWZYyCL/uJVFRpga5BeWEufPoTXeP7qDP+cYZzSl5
5PtI8Qkbk7iJGoeVKCwSzf8iVZGWV4Rb1OV1SWbnhDumUPk1/gA9PJVSL3vCDsq8uCzwm/ggsHsy
otbrhBNpFBFdaMIu6D84+EIRedBVRbXtnJKYvE509Xhhakr4F55ZZ+3V7OeFCQ6Y98lOi3Unvwim
3ob0JNQYBpqYn8tey58IuQrIp6KfQA78oNlO6GGM86w3eDATueRM5LwZBY7i3RgkxXZ28kJtxBQU
LzCikGDHQaN/ciov+eg0c2VemaiUrprZM5aNU7TVbiwCWOAjU+W+94q0h3Xq53vCCWV+5ZOE+6EG
JqNNhUVOGcLYEPVGYhY7htPslWI7uIO3UtC6AMZMtsz7uvAp0axgZl4rR/Nuilk3qq1XEg95UzZk
ZIcUU4J6JdWCJJJE1z0alSf9XUNd/GOaxsTbLXOZlOTHOGa9N4UDj7lu/PTX5OUx90Z18oHMDP3W
ic1lvThEhk0qffM72+X8iY9pzYWCIv7QWNIBG2mr+9ZI0/iyNeP+i94G9R3c7CLeVrrsLho5FfAW
iC8U4dAa0xwlVPPbXiR00ekHIBWxxThFTqur6qZfhJZsFz02+m07ziSGuk0+bGxJFRDqyjGXXTko
b9j1blWg7oKT5vCFiYIlCS2GIJ5AUf23cT1HPSic64SFKFn2bZkun+DKd7cOzHVrny4KKSVO60X1
UMi0aLe+XsYTrp9T14Wx0WFTAY3BVthxK37/fyVLX+AmCJuncaimQqpCTJTGiXw0Oi6DeQbhfKPl
DKSBc9SqKIDWcqxjLkq0bZMp2QOU08JCHn+I1OZsp1KIUr4RMw6+A+As9W9DL/qrVJ+Gq7Kd45+u
O6d/jupg0qh79poIBrltbW793nCG2VX3VU8EmGOmF61WDD+9oo4RbtpkOpw5R791il714jRCEMkf
0zscK6actkYenKNYiGn5sJFDPvyqNdMJaXubZ87tb9DWSMRbOWEQpVaK7hFciiGPWbQ2MJLt0ibm
pFezUWpLQJZjOf+IU9LwXKdmCTSq7rnQ/PauU4G9FY454Vi/IK9P46DtwlIjg6XAf8g+MyJvAS1Y
oq1wLnQU/FgORx+Kpt64A2ZiitQaCFQpB9JgzlucP3ztnqwfPRJ1o87MwNOGJYxRTGhxbfm3Tczh
Vb2E3ZEviqtajbjWZgPLhGLMsTjE4Xw3eEjzMt8SS9Q18zl3q9NrM/lXnqqnE+lE++Lw2ibRAIVf
c+1+ydVVU0h/T5bQ8GUw66+UwfH9XAEODJr2xxILB1ti+B10yGhq0xc8vPCcaSQiSYdCRpPiivNO
dWXpcbddAD3TsFblZ5rh+ZmRXt/fIW4E9RUGDq1ZiKnI0A8vqvVGUC7LKwc4t64QsXAyWCh+GidL
b/jB2QiEU5SQhYWIJtrRMCVO4v00PRNz10KFHLSm2TUjQsPEJtF5makx2dPc2Nh4s81O6XP+tjmQ
dJxpoHKmj4He1bsFku6VMQu4SXYWpJE0bariP10GoESDugLFA1ejmT8cFJlPfpuac0IR0rqhLADI
9eYmza2d3hk/3r/W+laPXgCTbJ3oK4/wJCpeanpZzbUHBWpqmhuCwnptn9ta4G6tFP+uaAzs5EUs
s5YAHmGpEuJAgUPh+zdxKrQBvkH/QQOTFCOOEyvc/dsiC7fOcZOVUmLGaqyuGnNx/ahPM/upMnr5
qHWd8dccT0u5qdl2MDa1TAortBX+D03Tg3NuwG/grD4iSVoFJENDZn6NM/vtfjLL19pXycKU9+a2
KxcbCRAFRrsU/kOVNoDaVdpeJE3nh3lHIFIprG7XiXja93k+fZnA/7aiHeLN+wN1+rms90XLCRIU
ipZjjnVvzoGlRmZGXlblZl6gNHhkkm+TxNf25dKd4xueLkZQWukzrK4iK9vq6L2M2qR3TER65bX0
XxTtqTAbx6GgeliPBImius4L4EWLML0/9WPgJALTB2UAM2JtHa6D8dtLcEWeW22soLZK1V/0OG3j
tk9SyB8PKTOPDw5RDFLJE2ad6+aLsVINU3uxPxZQqO97Ivx2xFYMl37pqnMKnNMVaG3jYThCCwwU
57h3UIBLaJrDlia6PrlzsE7a1HntRfYIyez9Z3vjUoiELRSeq4YNyf7hCE6V2RsjDtaQgMSyWcZh
DfoGEVy6eD7TkHqDI8AVmCzUt6+Wbuu9/Pa2Eg+t2ZTqbNJzWl27hHK+IOQpW3qJNb76UzLLMCa9
+aYKNH0vF/OXOWXNBlKlHrUjgLHwsIqye0iVndCWLRBNvHOFjbgciFZeESlxzsX4zeExLfxy2GgR
RxyVdlMww/1M+JoAq/KfdIyma6ORxg4fqOXy/TdxuqLQjOZdk1bGUudRSR4Oz4Q+rsDtLo1oTuvV
XY8ThI+rWDf/yNO+JhvDncovpB/nuCXONm5peG+l09cOp4Fx2y99V0V+BQtsY9GyMB/aNEiC/fv3
+EqIONgLoElgMImtGgUocq2je7RGfYhLfUmjhXagekmyGasviXwjiErg6nmTaJMqL1yjTuXFOJt4
bEAgGqAIF168mUnompGluz2tCpb4Xdd2DSo/nGsk5WQDeZzOj3aLLavZ76aiG0k9suPMDE0ESW04
Y4MjryrH6j+IKhsKUkSSeTskejpfaiLW6Tloxaxuh9kU5pkP5bWJfvToiIPWnjcjgLvi0VoTxxXH
1Sam6qKsu5Bap82bUveLv8AerGaz+IJEAQBDr9gUyi7bHXvqmrmHnPEDwp5ZYd/SkEBOcrv3NAgv
t/4q6S88WVmuvhOJDlqYB/bSRO7Iqw+pvsRfedWYQAykduNQNWfpQDcxS5/ef6nrCn38YKyjq80i
/8V6+nDedaQ3FNSbaaTpHPQIKPWitlfyDBfy9CCxJuVhSokFgk8VuerMf//6GSk/M8h+i3IRtzd5
JYL5YqjVkJKHYPcX2eJry7Pq4xpsO6urfe/n2CVkom02U0tHM0prJ9A2yTyixAbpiM3t5M/5cobJ
dDoaiN4gyNKnxEyEVMrD23TBto2ZNl5E52a+SMT/Zu88liNHuvZ8KwqthQl4s0UBZemKntwgyCYJ
7xP26v8HnP+TmtUjMmanhSImZro53YVCIpF58ryuBd7igOf/2zHnRWcZtFF1LW/SyWSiJ2IkvKw0
kSIrpAkOYWDVz2QY/jBrl0H9+mxhhSw2QovF+XJg+Xo3Ej9XW+xnV0NVRR5Rc4qLTcjoT7koyk0S
jhiYNwpxY+2ot/vGiFNj/f2d/lEfIBNgPJFkQ34iYepkdg1y0Wv1zDfQ1VJatzq5DBZKszPQ2bCn
hScIPZcUZ6OCC159f+llEE9v3llcMLgqOudTiQB2+00nxxJ46lDPqwHlyfmSAXDNoqMccQ3JV99f
7x+mznIKxSMFkyGO5yeDHfCWQ6el2SKqVN6Nmf42obH/4Yl+Mum+3tUi2uYktGgzl4r86yMNOAmL
bOrxhTJz4yG1G9TlkbN09huqhshP2jRMvZZ8kR7CaFf0/ox0dKpggg30liBglFp/WcZt90vSlUy4
OgDiwer0stuCLGQPsEnG10CKOtaBsqWr3qrDfA1/Tb3ILEtYa3WIrc4d51JrXfrO1jNeP47kd2na
697MO2Xy8kj4oddym9NtM6yyuyynCo8FDDtlMP5Ckm6ImE2CdzvT6n6LasYM1/kwao4PDhug4oUl
nHmpBCnAEzoZRT6N51z3nDQM9TUb/Yj1JDvVgxqgq/aaqlKPnEmG8rak/TMdRjWdYZmPvah9aNcj
x5R2zBS3qATRUmkfto8zdCzFi7ApHb0kihCYxiZ9+41IZ4eKYtbKS0kKLIEJJTkEXsvLcgwhWmkE
1Irql4P8JdhGKlKYpwqoeWdYlYgJconm5u/V4v/7nfxPtN6/vWN/+J3sxEs2fXE7Wf78f7ud2H9B
/IKtvrB5rEXG/x+3E/Ov5aBIGgdrLMlNn2Y7/3E7sf4iB17lhETbhMX9N7cTzcAjBfE4DTwOmSS9
6P/G7eSkK0WZS4XEoXkpdA1W4JO3tDTyehYwQt0oFsMhseQX0xkUiiRV285q0q4iQ4l+4Gojglw+
9rfFQYbHbhnosgyVNQI+4MkSRG5aSmNXyIRWiHa+qwY7KXY5XTnLwwzX6TzccBPzrAymivyxxC6t
y3kA8AFm1Yv6kBRIZvaQobJmrfWNrflBaynjqicHdt7peIb55GWrb0qoKoGXpCEuHgC6TrlOMmuS
n6jhZG0LJ7yu9jK5nQh8tKQqfKvuRy9N00A7VEiqYjzI1OohDLvpTaJ6qlccU2MvTGWH7rLV9o99
mkQ9zpHxrEJ+IbDtKoGYe2MmSRp4/VDN5p5OoMjJ+8kCbZfNjv5oSN0cbkCSoomvNg4dDrsLk9Fv
6SlQdiYxvJ8a17lkhZxJomPlQHQiLCid4slDBhBbh6jHBzjzhJU1qas2jT7sRJCP+XXrxHj8lmHv
IO3puiOsB+USrpKNTyM2b095Ll8C30atJ83hcF7FbbGOGrM3XVMbrMe8yFsdCKPVyytMYct8TZjQ
KN20YEaaLwaoh2BLVLBU+cmYbAi2Tp8GhfQs9CyBj4u9SVBwlVdPdmU3l3JhD69kg6MBMKDpBh6b
OjdaDjEBNKBkRGBB7skHX6/xFwA4Jal+yTRX7JUgqlPZyqnEz8FYHa+T8gruBjiY5c5TSE89ULWb
PkgtYw3KplWrwAyFD0ou/BmZsgZtInXq7gq6R9/fkJbJNQMzr59ko4xWJqZoxUprNchP4WjN+yQW
5UVKWa/v7TKPby2d6mqdhO1Q+FMbJL/kXNAjQUNg4J0iZSrMC01UzaqeZyKQkNcVabOZwQyXY4c9
a8Flk0j98GbDpFO0vePUSTFDJiTjB2eMjhAUobcd8lSOm+1VLpfVE9b2/DKVdJ59DyWgXYs4U2OY
5VZclpdceqqTdRNQfPqS5QTNVdoqWnoFLUmkG3zsxqpAGVJEyUYIjfmFUYncEqTYSEgFyqksusEb
EOYMV3KNLvUur9QoOzOY9sxCM13+NGQBsHIZYcHnD+1ZifstZ+0k9eia8cm4SxIL6DWpbbYaKY/A
2LOrDEiYZkS2RdjtUIlY5rMOb37ypjA323UFlCg9NADF5maO8FNcafGMeTN6O82X6iEHlx467rrQ
Wv5nWFX2ER5WHLmQ8+v2aTJGvSDygWM2b0ppeINtUZF1U+gUq6LX+ftS1yzdVmtU0rs+a3hV5Gqc
QJS6MkvuLRE16dVg6lV+K1B2tX6T0/j2RYvDp584DmGHiZm0t9gvSfGOVNkEVe8E6feXCtJreebY
tfKmgDf2Llop/sjo914LtayMp6iwZzfpSkWska7vsRVq1lI42/caYK+zHoxWvw3r2LooO0U+r6ds
G4UoyUGVRxbKJYky8VRkCYRdQAxsrV3Sq+K5s2gVKWa3nkPjTpvSfmuEPCqMoFythjcpIHFdOWGZ
XdU49q+63I5l15zj8aClSnCPEKdr/FSVYutoqsVtoeUfVCyDcEtA+Y1M5MKumyErugXO2AQ6aRew
2UhmqB19uCmA+LwMn9M3FWcocrxk85iV+RYFWrO2QuOhh2vhFkWke92s3Fd2+Z7znM+tGtPliJxw
aRzaDZFywc4qutdC5Jc0FWxfFUPkyYF0IyXULnhzTJ6zPBhnql0h2fUe6qXHifVuiMWmEnK0biOs
uOx4sM77FhvvDoJe1+BePcW4z7cKyHxXXlgF4dGP+EdXWFCH8YWTRPccW3wcI+dVFqJ7tBYObcrB
5VEJlYUqd1/o02FR/q5kJdx3MB0WvudemI1HparvJqdeZ01wNmO46+o6ewHH6UNYtnBUDUQIXYDQ
TK5HejyaOGgiYxHrkmt2sMFrSl5ZZOR7tWIZTWZ7zVJlPJA0iOOrabuUdvIWYSZUAnVudpib7UKR
tRBc5rMg6J+rGapDUxihW9e05DFQQ80LfLJyHFwDw07bdBBVZsf2AHVwJ9PeyErcSUq2LWIV/n6b
T09Biq3aKoh4StEgy3iHFetKkc7UJLzVAD/Y+We3Add257ERkxvYeU03Ok4iSHlz1K3lXrOPNYIz
w9VEfU668j5MsePqAuMow8hYAakJYIbuoe+tI2wURGFtfCYcY9vbtIGogC/UGFFBNyIeDfVkE1ZT
ggBVnXbTlF0ZVP4ekKuPalUL946UGjXbJBuVlBbxTqqc16SHWrlw7ggWJkURIhWsvNbl3RqOjj0q
rsLa4xtwSQmLkfBpE3LtNqIFiB7tCZBJzCxNUmXlkFLGPvNjwr7gA9V97VdmNmwwczK2Q2EmdxNE
Razyx9BmqJshpkA2w0csA2DtxchRXEnpOPVGapeSxDhWt4WwlBfIteGzI1UVmTRW46S+MtEySKbp
soGm5JWZYT9adqHsddLrX6KgbZQ1xv6zRw+GZhhHDRd+bOiFlpFuQxPjYJfsyoqGe63at22Fe6Qb
JQOWAcGsS347OKUfsF+cR2GasTaGc+jJY98+jZFQtli5W8+VqdY+bYj4mFI9sk2kfb82x8m87BTn
RTYwO7BDSddcujxZulGUsDRfjdQRyplDvj18YNxXZTenWJBhFvfVpjJh/QwCSVAI4/GyVkKyUOtY
9ZyyTGuwbCl+MOxqXqU4L5iruinT0OsUo5XdlFyC2NcDzew97CqiCOg3m4YVj9F+kJNMXKChgnJY
qJFsY56cyscwF+PgSXLBTatDQCMlodOWz5FJyVU11qbrkWdD7Y0uc0lpN4E6WK+O3KfbWR7kPYns
1sqBw+Y3rRBeFkYIR0mQgJs8JrQiszhbHJrMmgrDMY6o5TFDmghg8sxWSutzVI/xKot6q3bLtK3W
RpPWN3U9zVuoidAecAxQdnJM/lCltFAipjDsf9GImzZamyiPdaVoGUtils2rQh+j2i2yLtqGZaI/
th0RHWneCXXNIdVpoWrF8r01OBvo0aia8lpsA73Jd3IOB8dtCNtwaTUaKwIs9HMlqa19qObljT1a
D3FGCGHb9goNyr7FMbMqLmJgZ/T05gYVorIxQhVqBZ4hym3T0oNiiyUsPSjAm+tx2CwG18c40+Ot
zgKK26aa7GKtzNYBhTvLITRZUhbbg1VLzaboNIdiJ+t3tPxASLCCOfbU2seuoSFahLV5EMT2jDLW
Q1W2LMK13ZOunHVN6SdkwzmuU4bKOfiKvIcyNV9EgF45/aQklv0wyPNfNQ3VnJ5AX+xspy8u5tFZ
d2UTbKy0odNGckfLq62J1LoWpGjAmDMTEggxmPLsMpFeCYCIHuUGM+jIcKpsh+jMCbZWrzjeWOHr
50g5yCgOiYfWyiFWVUP0zp7aKhhBiGFjDWOzhzLV7G2TFHltGCBtT8ZwZOmBJMkmZGwiuZqoe6Om
285Kn216CRbaakmw84RmcRJv43FPj1JaJ+os7oSmQaJLE2naJq2cHESYiHWuDtqTw0GnfNfLwISp
L0ynO/TmLC7T1hnuKxl16brKTZh6ZCFWZJOSh3Fj97V9rjWWQjmT9deLHimC3mBBA0TPsorsMSzd
NoPVQwDAXBZI5tvxdpCVhZ3VQQsyc5kpDa9GfQ6BzVdtY4bpSp4cDQvUBoPXTspoJvaD7GyqAr9c
1xxt2+uhZ61gFOI1N6hVsnbSCB16Y6rjpTlINjh3aMfN1oQbNbhjQuzMoZ2NYyZm6Ge4nJSgXX1j
7SN6d7dID3Xwm7zd4xU17os8I8SktBMClJNfGKspNcCO0p8ZpSNJmMtH9VEiwmefGAWczUbLfDUW
NEXQ6KCEDIE3Zr0N0pXWs6hDNlZKkIYpmVaAl6H+2aCBjcfjDzFKAoWdEo7pLtwXTNB0ZBEbtbPI
EWNmbsFOX9q+nK5jU2S4IA5JuwR5LKIuUWXnQ1BIO8FKfdZF2G11fXxP/Fh8YFVXDnY+Gxd93Chu
w6q5cexaXfedEZyTfKheGkNh+aodS9QAYXxnDHWxsmok/uWkRuekWrRem2j6L7ubqwckTO3Z2GT9
EbZbuoHQdZdoWb2TJy09M4y8uGvGGqvsaox9IYftRoI3vQ1UEoXXrEGVlxYdFLRcNuEUAmOep0Jl
o8Zzo/TLOKbQJ9nc7ayBxaker+d+NDdGIVNoxGUdNV6UkV95wB6k8aOp7j0NKw/I02z5G/Qc/W5p
koozOQqk9dLt2NsFwQkrXhlpW+dDudaaYoRLzOW5aEyFWDlVGeNfVBr3KDThIBScu8ndFV4Hx5BN
fG6XUyUpPMA16SYVSngVjKa5zhErnWd1Yd2H+Lp9JA5+T66Q5fkyl5tLDpDoLGq+re9kvQ7zPsOn
Ma2lFLqi1DmHIKFWlExRygdAfiTyia3ztKoYsU4zX4sG4bogRNPZZIOUXplW2TuupGMCvpJFxQJG
AN9iG6cp0b7DTAUemjXOvlonYjVAen0jzHvyczC99QS236yHXIrEuqhNrV+VhrpMSI6ZB5w3LOSO
HC3PJFFYu6nNA7c2s56WJa88Xi76qzl1BvqGad5n7WLQhwgmQFDY6ZNPnA4YZ8gBI3ajBtqon5Ry
6o0Yqz1oYVo/gfqhbmx07VrBJMo3iJTZ0emM91iqaExInDNvO0xOnZVZQAVZzWnpfBgsRbeybL3n
ZM/QowwpgiO17RG0qI1juC0thIcphOGOfKXSfjWysDxNsMFRBmScP8cI8nqPicshmtV01zZxv5aa
xSEFYDD0a6ybIcEnMazdVpRrrox3RQzDVxUBJGYSizzJ6NoHNrd81w6NdgEtQyC2I47WhXpYqatx
KLIbvALS80zL4ltUWemFPuGu2FdiZvTpBPNY9kHSpOtam0bFD0wUyhyAGgqFRk6Tt6zN2jWBc7H2
a+q09CXLpZwHO1mvuCiP+8qoqk1SFPi/NE5s+JbTJEhO0jSGaZ6Hw1E0AaL6DFL2uOt6xbiZrUHt
t5VKkpLoeeirxfMOYbSMoS6n6ZhDIMXUIZ1qRJNzJhxouWmcbtQ6qrGjEGl8TFTORH6QquZzpoRZ
t6Jnk0eeOlctyT9oebKtRUdYWWeitV6HinC+s9QYZmtlT/Oo7SJYvy/wOusXWcrnu1HuSIaCc+00
vEbUpYweYsrzQS8gG+Dkm+uHNJ2GdZ7Y0UOEIK2mmCe3adtQcX5QnLVMVMwAS1cCgDhXMTDvwGV5
xUYtV57oTskhXHrI9lasBQ91bt2yfyPHxiO8fBs6S45WVYHnIjNral9S3BH2Q1RwHA8++1tG1vPr
XK6KX+wLfbQbJMk6AsP0lcdq2dzFKelBrhppuBjUtFy2c1TPzUrEVb+X7Ln2I0UebmMhWX6cGw31
I8ZED11lZ3usiXKFUBUjfBFVSWPBkAKFk1LQS/QaxoHUGHJG7OKhN9XcWEezQndNErBMAD6jEWmY
1bbQiIWG6GQkdjHyahZ12hQRWsmVQP/8POoZG0zTlXQiIqegF2Xn8JlWamMo1R6/B1GtyiFqfvG3
KfqNnlJDSbPqCeFmcIADHgwcHYjiSH3ObnxIZbBFeegc4GFnlUV+ckDX3tfbXL+zlXZesTPxx3gn
NSav08+8Q1qeEAL1+fPks+9kLL0TFS+znW2H+zAswsl1EtQ8O9xS5Bye9tCwW7tmkHcESuf0HeZt
1qpjij1BCEp5meOfyF0gtpQnN5qJqiKFoR8s1a2mgbaTZpEbs7bykjROKNFhe2XODu2ZyRmrp0I3
GKsKJsK4GuyAfysJPmsHetZyeaepRYu2KNS17K5RJh5/IwgO2oqoYxfCDn/iCxIopqXnLZZZ9Ss+
ULRg8oAO63+3cuhfMUiqwIuIvgbCOBhjiGq8orYCkrhyeNdbGb7XuDKNLhnByOrqSTI0PkCFpx6x
ES+9Ha2iXj6ANRntemhlnoGJbqpdmxoQNRXpUKd+a4SKuZmMuablNTRIprZd2nBLaAr5fMFzovNa
VQUgCxwY1H4iVfJDDYuhfcosfDpwS0IGeSerXTYeWS7DZNOS0JOeSzBAzE3EcT09z6dRT4wVmqku
vVBYevKznrDWBwr/lkgGcwyaO6WV52o9lBYiKbkPA7HpgMHrVWMj0DzHd5Av2gylkV1Ae+BbwXTq
zB1tQMjLRS6mFVt6W1wkTcuK0vMdxgN57CVUT1OjbUc2UaCvBqkqOj82S24R5I+vD2VhGCmQmnAT
YzbOnqHnZ5IJbbBpRv0+Hm1U9B1899wg8q2w5vxWD/rBdP8XsqeCdht0+1IEhoWEhJgQNrukrS71
gWjjnV22xtNvwMrV3xjB//jNnv0ULMV6R9XRRPOiQ7SEPvYVVkT3AwYda8xaVasvC1J2FPopPXJu
IFZszdCG5eIHwPSTJPcbXMG1oHmoGBPCKQWVOYWnKaZxoqd4gqQuVU9079BWBsyG94bjnad2s7HX
pxbKud1LBTLSDuBwPdFqcZHD1cdsILls5fSy4SfoRN1ilDFl02rjuR6I1PIMVHaRW88Vm/0ktKLg
4CLsO92U+hurVkjVUWpljy2ogoLJTJqfnMgWtOXk9hwYpKD8ZGaSZH8yprOkVgrbx+RyBo6Z22Wz
C6O09lrNGK+aQR/ONYtcpYTUo9t/+TRhh5KvrOEKIaPMPyWr1LxqfVxMs9snKoVlmpk7usbRe2RU
HCAIb0uSH57lp8vb15ulaIUEaCyAnIIU8OsEagoQ5T6njdTkWXAx6z26AENy9lA0jAoqOJK3PK2t
S8noq31hN6RbNiMu03Jnt9JaEtCqXAS76k++96cULlhKJJJDXwcQBHA7tbMuavhiNRu6mwXqeGXn
+XgFn4pysZETaoPvx315ol8HwcZfH1IFXBcIB6eUAwf9Z1m2SuciWeVwFWWYSqycEeeU769zelOQ
OsDZLNyKmFkLMfHrYOOLnCS8Uyjp5JYVWaZXlOGkHpH6QSuDveH7y51OZC6nMo9UDYQUHMA5EQEU
kxIXrEelW31uPPEYgz0g9l2WvyBl0Ud2sjSh2BjoLMMi/CkOFmfJk5EF60T0gG8L1n4QgT///2/k
wXjAwzcFF8K2RdQdCQ3ZLPkJzGoTBFIKL6k59N6XCFUBLYja9CmYs5IwyrDuaOhZjUxzUMZT1BWA
ihdtGKFXDArLrnyCiGHrk/yJxDQQml6udIjENNkE6wchBkPMGWNW5+2oJchvSymaShrAhYX4TS5V
eVuFlQS5phOs/X/DMkYPGc4DSFhqUJ2Ay0skeAWiPKpb4halsX22EfLFh4JCVr0AiTArT4JJOm2b
TMiYew8jDxH1nFLecbZgQwW5AR2sk5FNV/QyH2wXcMHgIgRFvkZKt2y9Q8C/y14qUz/F2vVQW5p1
DJ2Jn9ZEIRuLkB7qxuLOp2wGeWHjiSSiGlD7nC9PYki8EZrgUbKuhS9hNVbBOk4Ue583LY1gXVgd
kYip8yFrEVslYxxTA2D9Ve87VKzBQ+EEGZVJFEX3cyPmoyVhMrGTcJVD050FoFIq/ffsDLsVNnTi
uChChC2hq42MaereseKmii6dqJNuRgSmYjeVPdt920H+Qi27UDbK2Y7zdanZfI4W00ny1bnGBFZ3
KKlWUxNRRaW4sLRr+jTxRhoTxjIAzZm3QYu+aicIQUWdSPAMeN5nPWLUqRPvx1KXxnWsCVqpLfpV
eSuUQc4PozXkCFhj8tfcjlCt2u8/P6GLdS5CRm6beGU71JZLgFDsbMH2PgfB4qYtYPCGSVPyZWdq
/GQ15H3UXonRqZ6IdxOAN+iS6DQPzjqG5/ygknXtqYkMzjFJQ30RCKzB/KBKA1B9yX4J0vGcxG6w
BbNIpgtkMRwgszaZpP3fVdqIPKDkwfa6i/Nr7ul0Nj+UMlWPpJoouhti7Wp4QV7M2Z5jU/HTtnfC
fVhMrkimIuZose4xsYD8ujg5ZppWmkKkeNzG1PQhmOKRe2SdsvVAIvW0ji4S7L7UH1ap08UX6hVG
dRC+MB+hnDitJtSB82FgD+DdhFkEeKwsqneyEsd/yysjvwGVF/+GN41W5GQ1BIqK8LOmEVLodnLQ
FMp8Xt4F9c2K5qknAOmnzO1lOf99W4HLQAtNUZZcRBQYp1ekk6sTOFA2rq5J1n3kKPl7ImtNvY0S
x8AMo7A4KmezLNuHYFbKR8Fr+PH9FvDHjkOQFEwGR4ZMuPhMnRBaBt4i8qIBZOcodi7HKRgquJja
u0M8juZ/f60/JhDXgtIPJx07S/h7J5zBCCdlvdEt8ojnMn01jCBGohgRCe46fYlcsrFRnn0yHv79
dQk2X9RVS+73qZEtiYCqVOQmcNhgj1flxOGIBp51VFQFqolmTG95ODGzvr8qL+TJ48UpVYelZMAy
pyLWtZMJxV5UmG2gDJQkIruU5bbdT7qMTSg60qLyVb0032JiOT6MuFTeDAmNAzFodvvSRlosfMme
6jd05+hQoJAYhxRgb/KqwMmOVt5rd1Vh5WfOSNOREKQ+uXfAiF/yWJURxQe2jXaJphs7YD/RX4zj
avDUsO9fMmxUYNLEzrg3eBkg4g/O9KIZPcmUUiLVyRmLJshPbZavgwikeoOxzriDMlHYCNktdpEp
bsL4sXTsnEDrSK9tAt1Mycq1jfV57O3Yr6UVylgO4nK/2P4LWlXdu6MKVoc2sOdqP5SzDvvOLHpp
Cw+GxTRC79m5TScRBKp/Ht+dpuLnxWfPR9Io988XvyP7Su8nPiHMqri4IKwzuE6tUAFdnQch43Bg
4k7rt7aoIPV0ec5RFLIsn1lEpcp+5sxXYash3WGWwiGZYfm5uOX153Xf5PY6nnXWl2JIpMsW2P5m
/OzPRCFZ5BlQ6lsiiqXxFTvyZWvkghuBPUMreGLvdgib2hgpHumkmEC3UYr+IyPJpIAs0ofsx5Mt
Q/bGtFQ+a42ERrJB0otXNVWnb8uqmGg8SkbwEEdFYa0nyNTbcQ61x7aKh3s8DWPKA8k0qr1Uasah
aEICsaYosWO/cOwWO4VlagtIcltQZJJosPBiZ5oSXegrexz6Biv2Gc5YNRiHv5dqg6Zdw4sRSOnZ
370avL2K9qmKhuVROTZbdRXGlEl//3kAGjs8kL5n2WexaGz9zKKT+DjCPsWHinjIrZhIEvRShOVP
ErDJLQTmlKaOLgfzM2yV9FAoUpnTmJRqmtlUnxtjcoz1MDmDWGfOGOQree664Dwp6Auvm1y0tQ85
I8/P46GdetifeOZ5BrwbzHY0g8n8Nytlbia+clGIsNqYuU0jOZvY0ehK45/qNrwjiFY/H27SxNq8
qrCmdw7lhID1+zf/z/eeNDYZKyz4gbjlnJ7SCmhyjhgTjNkcmh8YZ1SpdCyRrBavnxf6VwTS2zLn
n9MMvC/Zef/XTL3/B5Py1CVq63/Hkv3BHL1/L97n7j17+Z09+vl3/maPSobzF4JCKhUkVgg9SWf8
D31UsrS/OOXowGafWpyFCfqftDzF+IszCJ/zH+Ipx5SlR0GQnvwXB302SAfOqWFjwkj260lq2t8Z
hv8cl/eZ8vt/9nxI0gs3H7s6PPWWkuZ0csh0QHKpnALv/nJ2c/ftOXavYvcydC8i9+LqfXO3/3h8
29/8Nkj/0AX6lJZ9d9WTrWjOA7CDfgi859q9P5buLVwZ95HfvL6fYbOx/P594z89vFwc7i/OXu4+
bu4Ob8fB/el7fNkR/7z55TT422kPHTv58yk3X5b3ivzaRMfv7/NTFf7dfZ4coNVRJ350uc/Sfbw/
5m7pPt8/3h9e3+EGuI/885y7s3v7enm9u3y+3YXu7tq92l1f784urq/PVhf+2eZ6t7m+3i+/8vd7
//B8c3G22t/sV083F6ubm8PlcbX/ONxc7I/e4fDxw/c3lhr6m+9/6u5om3JpERoTeOfP54/H/fb8
+fL58Pi42dwezh9D1z+7PvM3+zP/+vry+nJ9uXzF/fHmeLjxL/bbH8bya3X6x8M6ddAu4zKtWu1z
LF+XacNYvr7evl+F7m3JaM7u9fttzFhSTPFL7I7d68377TvDezsus/mBP/lQuVdPkfvx8nTx8fb0
cozc/cuR2fV09cHsOt583H+8lS7sL2blxz1GRe7j8ezs6eXt8HETuce3H8b3s+T6bnyX8f9tAuoA
vKZhcE/e+tzbnnvLf9eu6+/W683KXbn+it+4W2/rfT+YJwzuPwfzpPYl0nbM4mAMPO6QaXh8+zi8
Xubc7ytpou71BWNVuGdP+/uXq5eLH57k8lZ9d9PLfvXbTYsBoNaeuGnJ3NbmQyw/h+kVJYYrqg7c
9f77Wz3Rg/59q5yfCFGg9CSU6WSMjVTGcDVNAjzaarbss67VtjnBmb3+UVu5P2jp8zy+xJLmF/21
3j/oOtWAvpfmlym9G8bbsMPCK/4hCesf111OHou3Bp7nwF5fByHN5kK2hmhZGW5fcXtzr2P39fXq
5ezq5enq4u1Gdu/ffnqdTzLX/nsofrvoyVDgPFUj7+SirUx+o/FgYcuVKodxurGdEKAn8NDoKOLy
+yfw9UzHVbG9Rs5MrxhJrmP90UUk5i2Uunr2yjpsPUuJ5wYcbgi9CUPHX//uWoQeIUwgZpY9EqDh
VCfe9INoShHaXjRb/Xk7TNpLrw/qdZPE+Q/n89Pb+rwULUL60IQWcJT7+gTLWItlQDUbEyQx3xhz
iJf/JInMJUsvv/v+tpZX4vdXZrmWQXCaRm8ZPZa9fJffXhmUTUWnN1j66aI0Lp3WCHykj9kPk/Kf
roKVN4oSzOUgL5wsCj2IUUQlSUFuoD1FQEBMCCeoH9aeP2bhcjPYs1p41sqKKZ+6SlRGrKWIByxP
bUdzHema9jDMWaitCsMK9vSxVNqvgUi8OrUNjwaM8yspDLiU/35MCXIFNiFJ2mGSnoxpF9V6it07
UVWz6UVOr8Jonn8Cn/4YUxtiNMapYKEyjlunPe3WiBos8aFMdPAsNnQ28Fob8Jj8l/eCHT6IGiCg
TbYa4Q5f7yWkFTdgiDd6Yy3Lq8ahKxZFTvjDk/tjxi+m+4tMfRE70ZU6KZdMnLASA6yO06ji7KMa
XkqHTsHDtPUnAyJ1+cZfZvzJtU7eLsehuYYN+ehNTeJqUXrNCWpVt2LLUWyXWK2fSflDiTl43Vsw
W6st8wwpgrnGEmWrmMPWykbfGOcXgDPPktV1ohHBrGnK3Zj8y4VgaVahg2J7WVi1YBhfBz9SnKEL
hejQuIQt1pJlCZKs49izlcug7f3vH/U/PgQ4WIQ6UBr8oY2XlQB8QGVgtCJBg2Jrj5oNeRtH2+KH
x/3n1OVxLx4K3JjscFb5el+psPMMF6jRC7TcPE8NXSZtTLNW39/PV0TY4Pihs9SQ6rDo/AkOWr7F
b0sbfrUxrDh99GK7t3wT2tE6G3q8+SayrCo7MnbfX++PmUU4HeQ2UEuAB/q3p0J0yCgyO1VDv+Ws
uTIuu/vivHl03vQLfCPFQ3NI7qcrKK4v80d85ewDv/GGHwogddncf5/cp1/h5J6Hsc6kDMTWK++1
G/nautQvyg9zE+614wBL6wr+JqbViNHcetdutUvtVv9hqT8d9dNvcLKh9LiqgX3UkxfWSLZEsaV3
s8Y/dl/W1vr7AT+dRkurUaOx7KBVps45zUuSEqOSIfUPntLnRCBitnlD2q78+MNV/uEyCCFZEsjA
WPw/TsY0rLRAqSzaaHqU72w8WrypVx7tkQi/CB5u0ZDIlO6j6k5Ths2Iq3Pn3Fl5TU58oLpwlWDL
H4iffSRIsDNiV4kOWTNsc731culcLc2VgoDBBh3SkhcnIsGjfRXD038xdyZLdiJbun6VsjsnDadn
cCfA3jv6XgpFTDApGvoeHIenrw+dunUVW1kZpjMqS7NjJ1NSuABvlq+1/u8X4kmRGo/bU7Esh1V/
NfiAuvbomrTxOAhXZkXv3CvZlmfO660f/c/KEewAOkldUuZUw2kNpAfgaP3kFuCqmMetmtX/oYrE
em6q8pNN529eLhEc2St2f2Sm9tEgOUKm0TCWObKWSt/LXt66CAs/YTf8/SBEB1R/nS238fFJlLNQ
/bMGGipGymw+8LGgHOkv/mSiHK093he5GLh2ZFDIiR1fI9HHkmM08nlLCZoXtktbpQWy8pNdZtsb
f13hP0chnfKzSG+iQ/r4LObMwGknZ6yzyTaOc+nfowMfLxUtvIcmwZq1WJTxiTJ3+wq/DQoWgPdH
XYzN7eOgcVI10JiYCnLwmjO37793ZH3hx2+ol2DogGaJNS2iMkYu/2+8VQgQwic8sOnu/Ti0bVaU
NIqat2pj/jX2Whwts2Oc/Pko7CXgwXjI7dr0cRSTjLO+9pqMigqEZm6X4OE44z9hc4jjzXH7eJuz
n8/dbDMzPXqPWtnIftO1RtBFTSQgLVD9xUhugCZ7Z0W8eEFaqGpPscDgt5gCZU8zPPmqPLHkbDKd
qN/DxXpoZ9oeLfEJB/JnMHf8mTFg5DbAfcAQx60miTEpXCk9GQlzSAyaCfr6h61Ee91nzbYXFfGd
48gamQO1a8xTkuF2UHRfIiEujSLUVqP+w1sXLwx2CDJ0wnqfv9VRsNZbudN66JUjd6ZwgHm6GxAo
pPtymj9bvtuP+vjw7AwuhUFAMj5x+9G92W69pBWWRGKeeQJKm6GomC/FiXTQzsZoTi9WE3WeMu5a
aDifxCrbh/8wOGwNis0eeS+Pnobjaxgtxb036XkX0XazQqqzSs6F3pWlcZhTJKWfbFW/zcOtJXFr
6QIPCN3k+EjTRemYJYL0aMm761Ibv7UmvX6xuzyXwx8S1jhHhNiAi/Q28r8mTuUf15amVbXqN6xQ
nLvj1uojL+tpnU6dcZB3+KLJzeOyPODO630SIPy2V/4ceYtIeL0svaORS82fZD/4ReQseJgYWnvR
T1DJ1jZ97v32pG6wffnDfYQRCaFpbILewCQ6ihUyc1Dk1R02qq4H+gWBPhhBPEb/PMrR5wPpyArl
UGZRmPzzMwr8JbKt7Anuibu2MMFz27xA4VsOd07l4PWgECh4hyZVRfvJGXA0RRmUKg8zZhuTrq3j
aKuG51Z7Y19FbtsOL1mJsBxGxNQEk52a3//5AY8O7G0s4H+UIbZA2uJE/ThlJNeCGLVyFY1jJm7j
vI0fshU8/p+PIrZCiYGHN+0eR7FHvC6j3Q7IO83eLCj+pvn33jQ/o1r89t6YD3Q4c97DWWQX2379
l4+VqS5xmpX3ZrdosWGyD/WjoS942kx9N3wSfR9fAEh66OQCOMiYZXQMHjfwLSvtxp3MqyjD/cU7
dVuLTEidmKgXvZ7mpFt9oUmHVlOki851O/f109p6YL06G1b3rhR1M4ZG5rrpM5Zc/Q8NbW/+5tWI
B5oyreddWgMESSGDGlYeKbr5h3O5GpDeoCT6t3/4gQi7TRKZRN3kqGgc+fjqtAFvvT6NPbQ3aboH
JwCSG73zJ6vpaJdwuK1xXm1kTjChLhjHj6MkIC4RSpgeIreuvts49M+d5sknkVnY29N9RlGb/oeH
P3w2PhTNMGTELKpkNE98HLWb/UxbWz6UueZ+2JQ6iP68iT+Ja37bKWjI4OBkz9HBOv1mDuqgVpeY
DZQRlAnDCSprVDDIuS55IZpo7VmQWLD/LNpmClIK5gR18Wzc9v6jJ0OuL0eIiKh6bK/bzTn2G3am
mk8W71G/7mbaBasKhixIXpNcwjHMtxAzcj4/qaJO4Q1Re2lyBS0GBYrs1jMxe+09UFMDP7Qs2Q+T
SnejB8xfiE4d3G5ITuiWEY9/+k35K9lcMYDactz8ZhHl0ZtZ4e4T+SUhW5bb8z7X8AP6N0YhRt0I
QJzdhvlx5ii1ZFXVMUoO7+zeo1Xxhh6O7s/i7p+vl61xS51YtPds1epfty1twLHJxLg2aumJOM8m
bToYmaj/jblCtENDFlEnDcfbQfDL5likja2VrV8S08t8T+eGEdm0XP47z8KTkNZiIPtn3viXUTCc
XTpiVnCysSjfG1OfgS7iMvnJML9tJMxImlhxrGOXZ10fTXxigkEbt2HKodFuN3UPDbMrIN0xHaHu
eMWpi6P6Jyt8+6G/RI4/vxNHMskJQlce7egNrtmYNBnxQOR58RQJiBwnVoFMdkUO8MdbFhsI8TGx
3NbwdZxQK2x7sDFUoFUYCXMcCWxFLvK1LD6D/v3+SMwFFByCUJ4+uuNsML0vFsIKksx1Ujjf2pkr
RxfgqGY4O98GQPX2z+vp989mUJoAOIVfAJfM48cqRe8MhCIM10j3rGeXsPfILn2cR+vYOiCTK050
Pu3hT4fdNjCaIqnzkMg/RijmS52b2oKRiKPX3bxzxEAHmt1hkTJO/WIHgj0LdEVV9Z9klY8uOsyY
bZ4yG00fxR4x+cc1p5BWjEpPNXbKOT5PG7c6pa0sP6xqwbEKDeFBQ6x+1QncPvWqnj957t+PJPJJ
YEgBxW7Fu+OKAl3cvSpLLQ5der5lYPhrWu0r+t2QtFcm6efW8D5tQN1WwcdVwqAGLZmcTNy7xTYH
ftkBPKk3lUV/dxjbnrbTJqyv5jxX0T9/0t8nLqPwfum8BNjIlPo4ip+P+UBeMA5Vj0Dvos9qsoFj
ShtMVORMrE8Ogt+GI6JEFkIozliUJo+SFsmkLHvCKyi05lU/gA75WiLiOTE6MH5/+GDME06Bn1dT
Zs3xSFQkfbOfDA/LIlWf1Q5qRhgTxe3cIzD/56G2aOvDlyLS25RUvuDW5kJJ/PgOnYz/tFqNi/LY
7b+ivlLy1plKDfVtjoVhcsmN1rUOYz4mFRIciZfbn150uHRs+RlSvfwkhCMf/wblYPXUqkpcD2eO
I6010a77QL6+gkK3/vSis42F7TQlHv4B2vpxrEWbQOR6lR2m+dSCP9CaS6QGn90Xf5sojMKch/Mh
OGzZvD+Oki+yruhLtMIKlXi30wBNVruEPKseQm1xP0vZ/T7ctgpo+oJsTpFSP8qkKKunZs0JAinX
kec49Qzo+5W4hn9Z7f55tvztUFuyhur/BgA/WnFJYeITtdD0WWmdjmLF7qynpYM9vu8mQ/vkqP1t
E4E1x93qvwc7mpoiQ8JgjYuFIkDO+3azvhzrrvpkf/y7RyIVzplOYZ5lt/36L1sVG9ViLAbwgqly
Xdygxt69S1K6UM3es//M5pkgmkcCVmBg4o7ki4zFx8HWDHWvMfH+sCGx99ZY6nguWtCgFmf95Ll+
2/cRSW7VE7xOGIu63NFQ6JlzI2co4U7DbbqaHszpQj+bsnKBjFVXnyzjv/laZCv0TQ+64TX1o/c4
4QhlZgALwyYb3QdZ6cmJj3A5+ucJ+LejAMpkwyJ391vKFIJC28x5YdF3buXX4HON0wqq/x9fhHl3
5N8pxZOl5nr/8d1BcTIa3y2Z5m6jAMrU6UHMgCb++Vn+5gtZSF4s5HjUKTkrP47Cj14HCxAHYvjE
feULtrsJzwr4GQMVTOTb8pOX9zdTncqaTq2ENC/Z8KMB2zjpNdL79Gdo9VDTDT24Fq0Snf5GoptS
5T8/3nbGfzxZhEWjhI6+EU8CMlgfHy/DWAH7R0azwfSGTp5iYFvL2b9M5jaPese/llANPknIcPXd
nuLDuJ7tcvnmTDEItvzjLOQoc8R3hSGp33fjQ4ur3nwyonu4oJ3HHCKjtbsmqA3ayM26KS91p5rJ
vS+tt6u0NXf3BQaebuA2Y3aX5ObiB4MlFM1meCCHGE16c4gZbnVftHGHOiFv1BBCqzPLPWEcGALZ
Wel9zFKwA3scm/PN8hZjRA+HLlBODqLISVPGF6Ozh6dqzDE4FknbShowGoBU2ETSSTNa1ovFH74s
WgsidAHWqAlKXGjSyEragork5I5yn8bN8lBJKU77dOuwaOykOdNziCK+5ovTukIPdyi6OMfSFynX
gX/3cW5AIHBNK0tVh0k3l+A+5iLZobB3fjQWyaxgmkgVB3hyNBdD26OmTrNOQzXQuwboojxPnrpY
b6fITqCwBjCV8DF19KU8m+PJIxMmMZsJYcw1j1CKAI1AiJoeuBAWT5McIbJUHI/APtEU3k1Ni/Sk
WDjuAzJS2Tfb8CCok0HEgUmsanhNaOrPA3seigcf+PNySh++99gDer6lowloaJVp1oM0m+xRDXgK
nE8tFJkwl67sg26gd6NM1sIPDNFWa2jEo5LAOTrtxkZM9y0RpJvCMW28adc5AyY+bm6DitY8seIG
U2nz5Yqra3dwcd9raQjDKjWYVVLApVvb+QTFdg9pJ7VMHFOAVjwtwkmfTGD/DgJ+ZdinWuGxjgFl
pG8DvV8XxMK8tGXom0vd7hRCQ31NLrRkHqudmbved4R8WCGCrXarcOT+CdpzQMyDDrUcf7gILLCA
zwrrUfZL/31eBvuyjEfnuaOy7Z43En0FcEa3uymMCWlb5TtSBLo3Dnd4cwJrNay4Qy8yLK3arThi
iKBpuxXT4UVW3k4OrXkK1iLVopEImlo6sjE7TAoGw6bOM0+Hqa1+FIYqb/xZNtiolf4jXiC5ClcS
vOdJ21fPorWGRypp2pesE9ZLUtOABjkPxFTokPTrdq4r9VN4PQRiToZbAcjG2qLcbk4m4N1U6teI
aWYnHNBDPHjY5oA2qP3xZpBZ64YEeJ6zBzMFMq5NnRLQ5qK/p1pOa6hKNHh3zhyj+3KwmLuX7PAP
cvGXb5qnTwka2WlB273AJQHsheo/TN3O2BlLbld7bo8JSEaqoy0vMV2/laSa5z3W48PBN1BX0k9a
uOBq56kFQGRZ69eqlN15wm0y26Ek2hDuEkdPVyi3OHF8AIe9qew47IndUFL68aICJ+n9Oy311+lM
J530SDZpteH/mNpl15TOs1bnajyld6E+1+OszaLFMcfbzPNKaz/EY3JarF2eR5QCvRF4hD4Ve2Q7
Sp7iHDVCvBnW8nJwpf0G41LdOV2NVaeXyx6AL69gCMCjQ60zjLV80Dov/apJy7o25gGfFORqMqGN
pEImPSLoel6F6q6qnPUYLGWV+Dtqlo29r3pRnUlTKZjvg7b4u8w02KhMV7m4lDsxeMyskXUeCZIJ
NDsSh/DubGn/kOCOkWTlq/rKIeTAEUR6Ax1eaLXaC1zpVkgY+EftFZ6QN8aSeno0T7b9gG3psEat
uaRDoMZ+uhpWtPl8kAEuXWu4iQVNFBfNwGLRYzLSrtRM56oTeuR1Y38OIid5zUYbr1K3TMenaRiG
mxU2yW1T19qzwUX8fXVwRA06VU5k4AR+SEycotjhSNIvYWbF9VuWdTAb+2YtITDqdMNSb1qW+7zC
QJG25zx5aeesem+ZWkukCMrliVhSWLEqdXyee5RfjXEazhIbtWmQDyp/sLrB+U4A3wHNmLDQpvov
3mNV1Ria+rbaecvSfJ87FnUwFYP5w6+aVp1M3DpbADNF+ZyW3azT3OK7h0Rx7Y4ys2uqszHLphdY
I3B9AJmqH/QqKX3v874vbVznYFtZoLV3Dt3Ue6eiVL+LVc/PFIlmQqvbnJYPRpXJ2zSPtVuqstr3
RV9nhHFp+jw38O4AfphYl0uvmiikZhOVDGdNzb3KFPnR1FZUQay1o9ZYFql1hh/59EIwNT7MamKy
OV4t7/Ust17gOHAiqHnzXfVL0X1PHLmwNeYxJ4ktKoOjud4sbr3NbVXqkw1waDLir92q+7V+vtYZ
5/BhHPGfNHUI3FDdBrMGNlq2Oew/v7jprWF8lWYdnyo1Di/AbrFoA72MMyUcZgNeSm+MDxxszg8/
NW30goNQXxNp5k9t6bTwzTmJQMYldvWuqd559suilPukaHtAwADIMirlmnwWxSYBUxrm5ayrlQ70
vikvcIRPkiDFEn0MlmbueTvuPHjcOYriS7F67Df+uFnnxjTb4uDSsfOFRmpNX8sUNXmIBSeSR3vF
93lvlwrabduvSQfjaensQAc3vUYLwayxX52kwabYBagRrIVgVD+TUBYsp63wJh5a+ysySXs5cbRp
ujewOvN2iZY2gFTosEOY7EAXCeI5Tkz4xoN8Nj1spdk50qY5dEvlDiBgld+w6Vre44DmkmmQpH4f
YR3BA1j0yELQyiT0F4t4RKf05U9fFPLA14G6MM7zCQAOXsuAyb2fz95LOdfGY9cp99ySS/5MZqq/
Rui5vuA73L5oqUhwpPakbPAhj2OxaUHzy67WYvzXcyRwQQ9M4iq2MkIgKDrZso8Lmfm47Dq5jlig
LR4KKrR6JHsNdLkh5iJHN9hoP6axNH60+EdP0VD0sEj0TnlsOqX1qNNVLINhLOPlgMZyZh4OSUxL
Y1kokI8xcaUXZQR8OU87w294MfzCcrGS7CBPFljfNU/Auscs0jhfmkin4/Y+s83Ex74KEEawpMKG
mZjx7g/ApJO32dN7uls3X5u9hrz0G2EniiYuCOV6GEZ8NWn6obSFMLLJ4hMlV4dl12374dRM6bJT
ptXid2d4/UsubX3aU2OEf8qxNJVBWuULUpqs0vIzSQbWitRMExzRGduoS2JiKO0zEokDD13mcDKn
IckqqMX9nKf46mhT6995bSO0nTWD0PumYO4+IDLu55D0aQ9rtmmBWZ5S49DWrx6O2871SM1tPcUo
HHKAW5f0gRbZRHQRZsipy3MIFg0+IFMzpgcl9aW4TcFEnCU5EIgoMXVNP5PE2saZXdnF+GqlBJk4
Q/daUYYVJcxyNzXVtOAQNebLYcbZmw5AimR+vMOVUU+iVLYyO7MKVCpPybq2sTqh0NK1bWCZ8QJr
ppiq4QI6FoEf24k13ZfEN9M5rqCLdWuOnJN6kNFs0+/42Wa+X5pk9r+sVUmz2WxLzz+Z2SKsO5OQ
Jw5nanT5fdMmffUFrkAB9Vy4UDIf3clTegDyzNO/5bUacp11MpUZh6fNlYHfaXung9VJOLVVOoI8
SOgYCoq2GlNybuiCQ8coeqCiEuMALoiTtPeZy3F56Cv26QfR8eEuprVKnTM3G3p5yGFB6dEC7lx+
EaJY1xsrJQPYnialamnIA7rlZW6Q1G4q3zxI9lMAlXuu952pVTqN4ZDTvrrGkJXXHc3FuCL3yWSv
kdPasX7GZdj0oWsmQ/Y8ttS/K2Iiri0idPEfTkMAiP3XZraqZZdMNB88eImpTWFZx6Z2SHtn0S4z
6bdWBwFDauwGSdMA5hUsLWnjZbA347Un0nPs7UIGvJDX0KqEgfl82WkLkZlwynfjDvg00cVw1cLE
ZHNF4FF2e9lUcj0fYQg5777u44ZlAgcxvjt13XuXjVON8g50nW0eRqhmW9Q4dPIrWgp3O/7nqlwe
F/HTutZ1p7i/rtaalH3QaTAVwrpMe658ftaMr3rhFYRqI6V+MhJ2etXkdO7hAA3zroGqv54auYYz
dCgFMPAo1bq63GP+UuQXPjDbAWFL7soboStgDaNjTU+uRMpwbYLT8wAe9fr0ipDDrneeLeWjyg22
aM+drQ5KR4+bfYKVxR1FIlHvzAWcGLxPGoJ3nZ7P9WHqUmEAesSewghAKPT6Hsi4csdAgBPD+qcH
2EZI163SfY8bV8RXChNTey+X1fwSK4mbfU1Uv+yhrWXJHXA514xGA+/Oc7oDkFjolalXQH2tXNGW
mEvjYeQj1vuZQFJEcZzX+g/8WC3nxAWMY8IyG0e3OaydasrbZfAExHt7GKvLIvfi7BIXQbqHFt0o
5G7U5rW9J5evuqdJM+3iHBBUPn6ZrabO8Z5Pub9Bhex6cfDp0c9OE0BuZZCZs6ntoWi177Gthm/C
xfMVm8B+ck+dxQb4rydgT04kzhV3vp8OWNdbFO8wHzLn8jzRuqIJsxbWZzCR8z6jJGuOoV9NXKPI
pGniBtLLsgSgC7izth4Iajzd59iJJsDoM/+FR8THu2G1llgMc9KDBCTIsI08A1WpFvlDLQDcbwq6
/uIf2Yr33VnOzdI7H+TiFY+qIKlxnuX6Ul+k5mAAteUvvl5pljHPlxUoN26ffgkBekdMa5WhldK1
edLqivk/zK3l3KSV7eY9IGBlusR2a1J9tadUa5/XvFNvmZptuz6pY8a58/SRnavKyIrvKlHpZ67X
r2xcxEDe8mVKzaZ7XxLdLJKTDINvceNg7/pVSKbLTk16fGPB5Fv22VTH2JPm6DZ4Yfl7wpLyoaTm
nrlPa9X2gZuOUxbx6N55CQZ2PPd7net7afrWWazy3MfdwJ4uHLu3WQpD7dW7zk4xxKZVw3gfZ0Fb
FwkGTgZ4392LLRNv8w1xwXO5dNKxeiCaBw3wdtxphiZJ9/w8uuwMLbG/ccVt1sM6qfKLMI103VWL
Z+F/2HUwXi17tC4WmKE4osjGGA7DpncKuICU02HQWDw0jbhGuutxJXxf+/wgF6NpD5PTyotmEl4Z
tH46PXM2V3OwYsEx7HD06zTIy3lx7tZZn0VT5hfzLjOAAYlO6j/MIauNkybf1nmvb47AHljkbE+F
cokyJFsYU1VkEQgb4rsxLcnXpfZs9GHeLfLFmYXzqtykLkNNqvUOl6oN8aCL7tLtTXDJINvsR/C6
k811mea/TlViBedpZN+7mDTtvsuk8g7cKev2qtf0FqRVpis9AQCcLa8uGCI2czOLnTwEDFF8t9fK
vjD8eF7hk02+vrP1XN6TIenEzspFf1965mpFlYHzRTiLdvq6amZJ0+1Mc28000D31EODS0JnhscY
LlkxdIEwW/29U/Vi7ZTYXOaXWR8hQmiCtKvW5+0bH650g2XBSTNEapY8e3apkRiw+lkGiO7zbyKr
jDZ0jZHDM/Hb+hmeWmHuW6ktcWA4Unua6zXXIN82hRAnoz0ZYreYCVFIziVxCoehFiKQChOCMFWD
RQa7btofrpk3VRRrcbrzJ1W9DUBaucM20zcxb15nGfd1/sKmRmCecmX4go5vLgJvIBkaDT+t3H3l
ZA961sdpMI6WZ4fGIt/TmgRPuLTF2h4A61qvvZlsJp7MnWszVnQwOkTGZC+9sSgCkpHT+WLZ4lWz
8wk+pO9OD2KmsQwbIpP4oiPdd1JOur+G9lS14swoAb9G/pw0rzWYdkCSTZ99q0dySNx3CPojLdfX
zcjBWppd2vvyKfYK0RXcFIg3rIy+Yw8U1FQa7vlq9iY+mnGSZ/BPBbkzNpaRC3DlN0/KED3ws1hr
KZ5kZcL9zBwll1IsSNaonzU2W6GIagPWsQeg05ptkpn9MgOW9aoMjMi6xK9q6tjPZWz5cIsBjHIV
sj3zhmCIaLb0YgXXR+rDW5cpRraaKqnCDChySVNcT9fCCKy6OC0sOOiBU2W5s+vbOHvXqsmA2e/l
9jcA6NkAwGrqWOzFNGsRJjEkiDvALOmVlHFW7GK2tPkS+iwkrrHyyjks+tYg7ira9oJYsUsx2pCe
CHN9WB8tE6fdPc4wEy5wbHpcMsepwwMEUZe3ZZfct2SK5zSk0F4ZJ+BFC/Pc6nukbVnSDN+XdcAk
1pUtrPfRwhMnrEdzGOE2L2SkhD6rNUzJtJCRsa3yHk/UpbqCoOoVOyP1s2cmY7mEHkeuiBwuRThp
t/l0Kjtn1HYeif6ajYMYgv5UvLcit2mr5IBrRYsvXuzF/X76aQZFUbG2setQ7RBgq1WnHHGuZCuq
fVIWWGJg0CTcRlz5fWXoQZeMvQXnzigVcDxh1TtN67Mxcv3RMfFpsNL+RItryz+dGs1+m7JR4+ae
kqiKfC9J7ubRUPd+VZ2RhuraiB9PT2OXxQMyUb/Hbc+a7MWIdCkqjMMMXwKf3cwHIqOzZBx5xero
O2kv2XsFhz/DF3g109MSgV2Ca3RWSXXfx8UwhZJWONJGg+lexR43mJC2QP3Nq+KSez7h4nmLtcNw
MNcRdwSX25eIRtOQd+Pkml9YHv0Y9lSJL4q+EXZQaeV0hayVPIZWFXDFM03fNXbeJpGYM5YPWa8v
udHgIZTlnv4Uo1fKdn6zkBICqFy04eDnZXnIhOJPK5yZqYmsOZlw0bi2gn6X6VrklTGpXbIl2n2f
Y8fB4d7oLyLOMKrRyMykpyvUb3WAkON6gSHr9lrVZAEuKfrqEzcGTJiCxJD+eb6i0T6vZgLykMuv
Xp+0o10B9Kkb9qrEG7wvXosRQ+gRT2URgK5kTO4obKTVTc9t4ypzif4j19LIFMVL89JqLjwgbLdK
DEe69WFzVl+DqR5MQW4NIl9W4EYcCWVtUns7/UZGD2FzMfUQVGPPzjjQeMnklJbhWk24fATs+QRI
ukqL834sO39XeQ5hr63cMysh8drZaNmCNWmRShPjzfJASlU7GZUJnrFRMJx3jjb36b/64/4IfHPd
vtX3Y//2Nl5+b/+Rf3Mt33qag97+g984/Md+ql+/41lVH/+Z/4U0HLH1yvzPNJyzt354W35F4fz8
A/+FwjH+oiGeUi96eXgz3LMpj85vw/h//49m/IV6lro2uEeKbzTl/DcJx/L/opttE2vZm0oA8cV/
k3D4JRB8FqxCZq6JWl38EQhn60H4pf5nIQTwGMKnv0NQ6zxWbFFsAh3fk/7q6czCmVxrBhB/WtMS
lM06HvNNXTw1K/alNEiuPqRfsamPBZRgfZ7V61DM3ZPqgb4GqVY8QA4HZNVOef3Y69gKc8Hzn/AT
cxF3xsa3QczO+9xp363UjV9+vvQ/mo3/I2PpA4npH+fs/8b5R7WbTqT/eQZewQ5NWVcvb69NnX3/
MBX/9Wf/NRkN8y9UzZSzqfPSnES3yP+bi4b+l2Uj20BcZiJpol/g/89F4y/TNTf2MKphH10OE/i/
qEyW/hftsRadchviyWSW/gGTCSn9h7kIfdagndejkYtWAmNDBfLrvzaXLA5266MiSsfZwjvRSfpd
5IvxlrVXabJ824DCaT7gB2F7z2Jov6Wpduo4M/UATVsOddq/cmNtA+lNN3iTogkbKCCfmBUhsY37
2uQ/mWAr91UhAOuKW7EMkWl3N3TLfgNubmHQMabvdt0VQd93pwVTOqNXh7PvqinfTVMFVVsO8a7U
/ex+u5lfr+mZjpPEUlDgTm06aqvcDvK1CgGSkkJYirumw5RkMKLCqw6Nk18naox8Qc1UKArYC9nL
y81z5DKrap8QTeIEpGNDNtZfyqb/2lXrJXHtJTF0clgXJ8hqfHqcmhsod7ipqc3d4g5YazSNc23b
qXHpJstBr4vTypccQfHp1JdfRgQW3NI4bzPrxRx5gVScRJCA078emu7N9xM3gNQeypjUsRjbCxjA
FzRzvKaZeO087aS1CQVyvXqkEsnZk4kHDjZzPyVeG8y1dW+S7KcQrtEj2Wv7Us2PfWdC610fuqJ9
M1NNXoDwJK/sPq2VS4JSJXszN15hCoa5AKWgFu22zuJz6pYUf3raOuq2hIBblf4VqlErGknp7yeq
e3P7Fm8uUu17o/d7mmeGt0poetTFqQrWobtc+cOirNIHBJUOBgSDvnMnm3JT30W2MupXSHtUU8gk
3aVG+ZD2dyQsNyeXuNkgtOqeZI8blv7w4Brm95EUamnle9wq5iDH0jOqxLjusYAih9esbcC9v8WG
or8aqIhcu3QHUgYb5YH4CncPAXl4aBMnhAVzkvals0vzYmc2I9YYHVWf1q38MNNLcVAzjeVg6Y0A
mEa3M3Ticw0NGEn2iQBgTp+RxoDJ1CT359m9sbVkRzbQO9c8zduNXc2Nw7F2wkCGQoPTyCrA0Llq
8iQknP2Rpc3pLFZMt9r+JM68K3dZrydPs0jNSCwPbYiuU3wy59xLHOqUOQzqsK9S+i9azF2M5kfj
1h4cFm4s/VojR6n6mMeSsfNkeMOTm2pNxhUzIcFvJP10iNUtzbu3+UBtuzSRZ5KBNLHpWWLzwDSP
uMUboeXmD+BCiWKLsvuRz5lDJwlUEup91hN+GDn/ymW30+4FHAtcL7SJBJJfjJI+XL4A6r0bu7ku
0/ipwYkw9lvMfSgKPE64iPkpd9G4OhX5ZEQkJtIrO11vB5LRJzEu1td5f0Lzcx3603q61NlOJ2zn
qta8aWSxbOy8l50L18I0fcyn9FBn5Qpbq6gKPNmAlUMtwfeFj9KTSSgsmr/NiGC/C3NLUS9yl/YE
CsR8Y5JdOjSK8LcaKO6ZUtyXtbMjKUCVMz2pFVG63rvv1mpe+kaTXBX5+t1eYhdnS9sP4+bKQ9we
VCU/mlp4ZM3JXuUQGuRFluB3TAdLjV1ZRXvIuiVRtith3VjFBSczGHabJeYrPyoS87ThFhvIeXrp
yjKYLK3Yt719cPyuwcuO79MgA+D/tS+YPJmRN3HFKvU32WdnEzKOlL/GSbE0DaZ03/0xrfE2KUNi
aP2aOCWyhHYeg/QeM1KcaLhswOHYgNQjc1YcNF89iw7jN498KOlprDW6FgaDYTik0kuzCFHAP3r5
epHPOPJMK4qjZXXPMMn4Zqr0oK8a0sh8uZO4oOz8QjsBzywIVxIw342BTwSei9ip2SHd4RcexuuD
3eHI57vrM3a8Z6PpPi9VdU7OJrvqq/o/2TuX5riRs0v/l9lDgWsC2AKFKl7Fi0iK0gZBkSIS9wQS
918/D9Ttdku229OLifgmYjaOsC2yWFUAMvO85zynSHyPBl86dUhS+QdvWK6yiuaz1V3oHmdo4LbH
LKRnzd2uDUmcxaP3JO5b7ywb9G0+zjRrMlKP1Tg9UGbGgGAnWX7NlNXAXei8a18weTOeF8nxRQLg
ph40kqZ+CbrgNHTTA4WvUbAun402nBIGaV/Wcbou8u4QrJTb5BmtYtLA/eXPnKbcxrgwguGw5SjH
Cz3yJDjnPPGapnltJ8tgAjll3K7zS75lFI+GoMG1XoFOTehn1rs10faZkoo/tL79qpcFK1b2hOxc
XDtmuXzNu7I+ikJ8bsincGBIb8X0YHiZezHalO+k3ZpfpDiFog3o0y1Hn08us5OjmSMorGHWnC/h
Hv1mttYauB4al6VQiO7G7SGbLd8qD0pMkdVffOZ9ke9/aRo1ndx8FMTmkmEwpxCPjX9gDPUxt9St
ZejLvBXvmerW2NwtORSlXuQF13PYhTl2dQyovppeVU4UIQfzGRumfMz8wTp1QryueuiPobe6n0xz
6e4ylxV1hK3PtH4IMIQMdIY6qTIecUDpZISEmrRKeYfC8/Ok36+00JXqiXDEcE1V23jrmWQQN7oO
PwoaSu+JPhgfszr3mFpoyh9nqupSe4C1LtbmloKvRl5KsmunMBz8Z8mcpo7EuLlXltbbXqUpPyvb
88/Djv5JiphxKeg0vcJG3rOlKI1YrwtXKx3aVj9XfGDN+BlLXPvSd4Z70dERmHSgKS40Y9pk8cry
PphaZoCNOSwxaMv6TNtFdV9uqX0TGEZ+UU3BocCzEXtV752hNKhjmJu9gjDU6vcwaMPYZMseu/QN
vAjGE4fOJnnn1rW+GQBToWytL0aYDm8lBak8Y+ruAWvEeOBBwWOXFsJCQMnommK+M9EKE7ju6eu4
zDSr6MC1zruVMq4C1xyoXVs31ybtoMzEe524XmfemBhELsC0gjhQfT/cenXeXZtaYG+qoIeML16w
xGkWsjjRGVMlXStvaluON0sReGXC8LTLD17f93fzEhoXmratCNOEd4L7gPJZCHemXVft3dqpRu3N
swsDaG/IEA+bCbLywtAj99qEKaN4HpZsuaFJ5GUIw+mwa0zfZo86GfaODJ+z1ZvYh9Hmc6hEI+5F
obYLgOXdfT6ypaM6xftSdvREUClnU1TFUPcEgzq/9KUpmHV9TP3yEh8AQ7uDYA0L9ctkLSQkhvqV
1HtsrOIwl+ISuSwGaFWdN8M0PObV8hHF/oDu8LWoGQYzw8FgN5/bTJxvxrH2DpjuXLZkioeS9+OD
pee2NqkaRZFnNHvVSkBZm7Qv1DAz0ewhDUPW95ehvfPbdrxU1Za4RLVHJjjO5FkJ9hGaxFglKNad
T3NRvYnFsuNx8avHNZ2edIoe7GAbw9Uj62Ss5RktMNmx3Xm+mcVwVNlQn8P2uq2DM3L+jx1UkJC9
VfcJ90pSTuIulJd0T2jQ2thFPM+NdNOYH10tiYOG6lhDCu86Jmf9NYh99qHgE7ucGzmHVhFrx2gf
PZj3GRYml4beMR8jZfpHBZMa+Sm/nzONZ1dkyzGbzYs6T5+Yw7WExAcjKlZRX/jLiJo6tuHdko11
Iuz05JYm80P55Ii+u/JnnpVKWpQ+js36zKHimUX6EvADot7gcSh+7whu3dB/lp0vrebS59++GE0g
UG1YJYAlH/oFD7kYXrPO2i7G8AFazVU7G6StBVWAi8ZxC6jEoc4NFdNseefgUZ29m/PzEqJ25+wF
Kx0eONfd2svWEHxiw952N/D4L/zBn6k9T/Pv4eyG7IFwewz74jI8gWIxrpygvG4wKSbwTBVdb9ee
fnQApexOl2tzKK+o3rxwtrGJQQFgpK7KTyEtx3E4UF/AKcNvm0MD96yyYCPE5rBa03cAF5E1L8vX
su/yE50Sl1ZlROzGVDwHXEbjEDYJ4ejyWFLHEC1ec4ENxm5Yu4xMRB03caIE1dG6X1gY+BXGQr1W
L6y4acRHXfHy7najt91+1vBnhsMRaTf/XOaFc9WvXaF+s1//LfHgL2WBnwSE/ygz/E8UD3YG53+W
Di5eGoSD9Xvzk2iw/8zv+pX/AcAeznCKaX7DMKIM/K5fhR/IB1lwJKwA+lQILe0P0cC3UKlMfpCA
N+nuXaX6h2jgIxqQ/4eN9UPX+juKwc+CgQd2DmQS8hUxbnMHTf8iGOTYu3VnGNuBEUrDnKtdM2ro
LYyfAkMpvaBov9mEtzLpGWl/7DJvzC/NDfsfHooiq85YHIluZalDzGjo8BvhOZypGDcQ51MW3jD/
PHmGqFCx/ZnyQ5n7+M1/DFkKk5nKYpn0tBZ2NnL/epxQxnYzI2Urh8lvvrxbl9Rv0fPI4cRR3HIj
RJHTZlsC6wqj4JdiG2hJNNNi/DR4ENR9qoYAZ2mTwT1axgljVn1JZ9zWHzhFr0e9dbjKjaac6Z7r
tbyY8Xy82vN2DkJAc5i2l+xCLS4TMeoGxicyZHAqZNZ1J53Py9Ej+1idMAc/hA279yO7cRLqnTxz
wccfGyaJeVJYfsoj37Be7B7Dd1SPQRmtnbZfFhTwr00wqTPMKvRPDXX9W4jpb92G//Hm+ukW/Mub
9X/ibehyB/zn2xBKvxxfftXu9p/5XbkTH4IdNsFtSP9KQHjtH3chyl3o/RDzqO0zBXj0P25CT3xw
aSfmO0Y3gDi4p1l/V+485wOJc6C0Hum7H7/ub9yHv3A9AGCQKCflzXVLso65OY+IPwt3bupVVYaE
dvD9VIUHRZ1Vi8/DtV+oKRjKAwaj9XOl5PTQs2hQTJcSp2HEetzyrWK+bElfg9Aa6stJF7VKNl2D
xHFatI3EnrKhSca8m8LbJitWfbksFlP/nu3h058+8tvfVO8/t/Q5/h5V+qca7gNa4S38AIr6Ao/J
r1Q5hj0Op7Z+Ooh5k+EZplE5noJNskR2M6PnyC+r/C2ncPbSr80OZXLvdyAYQtUa3nPG0T2Vo26k
vK2jzpDKrkf2z/mtSN3aYYEdq0vmwESX2WMO92Y25ESpebLm54uHmwU7Gdta7JtBlZ0Zvlg6dvLD
ShzYNDEfUiOIw2PF9v6cjuxn6Drqc2boeA5xP4HHvA2zuX5y13zBWqlNkjRyo/QxytqhelUBI9lk
zvzlR08GcePZbAW1k/luBigWO3AYIYnCS5oZBGaUr1PJSNZwLPprwfD5MdF9ih9oHVG30gHuFoeq
pHcL93ygjrvfs8OEJ6crPFPBnQiqnBGb78wTj5Q8xE7bavbDQy0sjdk/MyAOBnN/1YwdfDE8Nqk6
WXrXr4RfqTf8dt1Ft4XeZcF0EVty0fRML6f+S4Fbx4X8mTl8SEbXgVWWVuPHRMo5Z/dj9sVj+Hc7
ycEZESPtneEUBNPHYPNHKzLHZqYBytgMkViVz4lE1fsD3VgzAg8itYobbNzMpaew2d6gjPVDVMvZ
eaf2L9S8iWp+sKpxMuLKkfb3jHZlht0lI7ZhNYqPFsEt+6ZdGvuqm8W8Czctd8DMX1w72Y5d8hFS
I8+ctwe2zs5874uM40qO4w0vODmnG7POQwTiefMZ3jmT7RycLvfYrTMrikkxBe0BD3mdHa3e9Z5Q
P4LXfE5XQWmJlHlcYPG3cGVwfcZW39B8LnF6YJQoraXj25NrlhDaWm62Rs7DwWh2stdWTJSIGAbA
jdNS4SmmULHY3meFTTYK0cto96QYnToyWFYVu9ERrIkLffdlVrX0E+Zf4ZdVYCtCLt09ZA3OvDTJ
LAXwei489xOWkxODMtFwCFttpuwcAcbISSsagTaT1rcjRZydgUi9Vudcf6vezygeZeF7c2+VE2yK
IT4iErnYWZK+RuUPO0u3eHqG4XNaWMG95Szb/MCxq3guqtZHLwfa8dXtpgrxxTBoyFYNTvgY4UTI
89VYTE2jqlLvRjdaryNl2CreZLOe1aoNglO2BdV7463Dde2X7YPABMG8HLVn4hniQGlc6GBJ+/lb
LTOBqu0WHPUCqu+aIPgyAHzUFAOv6cM6MAYupcHVN7dqeK2UqcLzcFz1xv1tTPqC3luBqG2qtCfu
01jf1pF9zMnQXfAcjuM0nElJPgDPCb505LUJvKHOFj8ZdEmZXpGitcaWlxJZGo2UYtpyskh/rb1y
LHJd3cJDyjL8dz1WVnE+8XkfAina/DgaiCb0yY5BcDD7HkUTq2iLtce0OS0wHdCIPmHG1ANRVH+z
Pc4kXkNOMXIqM73IgF+QlDN9tOzRgdJ9mKos0yR6LMyNRsnNvIoZFw3cOCxEcpbIYPbsr9/K1G4b
MhRVUhCRJVbiWLpErNIYbwxqWJsI413RJhNdVYTrDS4aErn98Lnk0RrGpZ27QyTTcWliw5O+SIYc
COGl6dd1ovMlvMj473REIth8zlfE3KNYqgklHSe2x4Cyyu5lSItbbI055hJLB01DFzD1c0QxhhRr
fhemebTkVHbEreOM5IHEoiW6lpVbtxl6dnaU6BQo9JZVt0esL8V2aMbJ9Y97226OAjVkHylu74Yz
JOWUT8ifSUrXYcnOEQfH/GLbvXwIHI25rqlK8WaPobsk9MJP05XggV6/iVzibeEeJ5S0pQPuSaBD
dLX2kCku2L1WdBRimHTRwxvyZLNNpBBr/PKC1da6xgOkxpgHs/u6wytp38AnFa2cESU7WkH2awwH
+1OYi+Fy7qr1ET9sVXGR6+au1W1w40t67ex00e990Nrf5glY3rEsHc+JuHvLIU619qsIip0dcoc5
3P4D+bo+wWhLKqRgbnVT1D5LRTt7jUs9FTIzGcvMugrUgLMn30o/acZQ73LJCh+0V2ogPTT4aB6M
B8JooYKbi33ySWGk7PVNflU+dsdgnYavnTSLMYKVTerRlmW+JOnsla/S8zxw3QwCi6hrdVpgvKjc
hzxd+dcVfubgYhhxtcUu98etcGr85l5mUGPfwbpcY4PUkUNFMt3fjEWAUvnzrIeYVnbilpPneuWV
TWvR7Yx79WGpTTkcmmFOb9eewXhUOrKyY6vDPZ382KD8/+3x/+Io+Ke92r8UDt1+78efDqj7P//9
gCqCD6jSoOYtiIPeb0fN3w+ogfWBzTIRhh8MG0gC/9wbG+aHHau3Wyw4xjG8Zuf8x+7YsIIP0Gc4
v4JvFmFow+/6G/vjn3eVu1nD9Hdi0D5DN02gWD9vj6WXUg/cFxlG840y9dbbTsIq0/+CFNg32f/c
u/7+KuEOHMNTwmF9/yv+ND3v1WxTZZplCU/9e6MITirMX8hDXbutDAnfTLeG077/6Vv4Nzvm/YD9
62v6dJv6AtbXzpX8+TWbQJERkNrAa7x6iWmkxn2G0eOKuPDLMk3ONfsgO/7r1+Rr+ZfXRG/g24YU
ZFm/UlfnoczWVk/GQRn5ZyuUw0VF/AkbJKHyv36lf/eJ0jBNKB9vCxfRjiT40ydqtV7uZ8FgHFY0
uqe2wXfmZGb1kRSLFa1Nap0B6xooiGuq879+5X95j7ye7XpA9WnZwJPxy3cZbgUWftemCrUIJpOa
zcH6VLec5Q6smwSM/vrV/uX65N7xdv4FDhAcRb/CnjyNPVNb7r718L1Y5Xo61jQM/na251T+7zu3
/u2r8Eq+GVgOpINfCAfD6q9VVbA2UDmfXgcEQw6GhOLw994LM1VQoJyTd7cKss0vr+I0iuU0ZxtV
QdO+hR9iHDm2Nv/lE/v1+9lfhUp3ktMcrHnw/PIqypIEaauM4dGAPY+56fypdVJxoTorPf3tN0SL
D6GhvaAZvMYvZ2vW2oGpc4NJfg1FHGZOG3Hu83/TP/+PvxzeUACByuYLhmsK0/jnS71fSfEGudKJ
mq19EDcO0bxu2d//cigFMRGZ4Jlhhds/1j/dUFWv6clVFA7iPsasXxfOri61f/NVeDCgN/IIBGUN
KeRXFuzqFW5X98WSdF1YnBWpWqxTOhid+18eD/vt/+eHnwiEA0aRh4O943t/JZLwJfTTGHb4S0y9
JLtH9oyEaPklY4zGsbx0m9u/vhQs5J+fXxHaIahW6CBcs2RNf11I6pb95RSYSa53xEXnmIfRYkAj
bLO4ILP6krl1eNoGiaYiPX1pu1XOCCNb/8s737XVX/4UcLFcL6yOJjIsIuwvT35NgSzQiB+CAgax
mN3i1EfGtPnNOdxQjLQHT0FNP7gklu3jzNm5fkpVlQV3uIgxKVEEkX1fTVdXePC7RV93nAe3Z8/m
WXfbspbWF1DtJKKpU/c83sd59jnbkum4NwiK5Ae7F5x26tbd+rOKbMItQYZ5Ojaz6q/MdiLttThy
CaLQVuWDs4fyzqTQvn3Cvzvihl4pYD1MtbCHhMJT4R9MJaVOOiRX66DneX3TKUfgBAjH5oK+ADOj
OE7UCMgZDTr3s2folSLPbLkcYWmGkekP9QSiTs79Qa5qozy6pGHXuLQdOkWuIO6XuMcJwV/R6bZh
1g+boAPaYLaPQN9zjQ9IK07mXjpSvV7klwWu3wLjRlk+zABzachIs/WKEnVTvTUBOdQIGiy3rChz
n7Mx7i0z3kZAD4Se6WiP2mqo8T0tAl85DAb/s/Z7VxH6HdiYGmIxcXxYEqXDc7V3W7rkS2O/N9xL
MDtMnJgJlTD2vME9toaWWQyo18b/FIKpYVhls7/XLvk3pkN4OhJbL/49gykMH3rZfwvGgqBPMEOv
78bWA2MxqTT1o0mn+pVRMNGYvKaMmGjMkn2VliYw6yjnqyFnv4kssGA4wVxCRVGBEXU+mSVQElQf
5k53Wqn5C2X0y/vmNqzMo5s9j53bv+Qm3TOHGjnEwTmTjbS8pot4dgsyqxFxOVfGytU+h6uQVgAb
ffEGEqB6LSflyDPCIeZ25Piycl7B7oANqyigD/QI6ORRBRdj2nJZowJK5rdrm3sx5vk2MjAIfWQK
3T/pBsAUJh+R7d0buTJxsKfhCdAInn/ThoJzSFkpOIGSFywPE/y9k1EW/tchy9WzUa/i80x2s6pv
g0kUQXsXmqnGtR6Suh6TwbebU57msxXn0g7v+cpsrAzebORJybZoxiixhE+iHNUMBEBP6EozVSCX
wd5qfOp9xiTHsi+ZeeZD0DVkab2O5OFIgCyeM49GFiBiKBu9mxuRu672dpXJrLCup94qh/QLRU79
TZYtKDeLm4m3za7UgxoWvPh6GzhFBeG8GMw2uumrMY+ekTTK8u/WtiB+mKKNulE6zc0nObcdKes0
VTdtaxPbJVaOEmfLrCGlYyEU+2Mh8qgPihDlZK68c7zs5UfZ09WNLZBECdlytIdrZw6wim0TYRVr
YBxzGRpyIYXVC9tJUmMoRIyZiAeRbKR3beOT+u7n0C4Oo0vrFl0NNjKm9EltelY/GDGxj0pQmULo
O7smMGIZcZBv4xZZqeXPR7sNKPAjGBbSD9/gxSP4K3VME69z6Zc8rxINeKhLQmmQD6GlF4NKbULL
2NNEw/vsLiQxVh4yRWI2XjhdSM+frqap79YL3LFEWOzZAJLT2n32toYBqnNi9aZ77Sklv7UsZVgj
hwCv4+othEbcqX4ChKuzE7oWdLnAlV9Lz8yfNmtwvlTb0vmnlIOshRuzFsVByWz5BFbNmqOuMKpz
c9Mtbti1YG9h5m3VJISRDaLTvu9+qWZn/TajN98HEv314Jjp0NHjtfhTROyAYznIg8rFz2inDyTJ
c/sKVjUSsZIlxAw+YfO1dTUImxFfLgsWd8UcpZmHkVHkWrxzQINk2PRTV52l7iqnqPYyvzv3CLKf
QcRimzPVsvtcaR+J2/fnmgyZctvvPcjfy62s6EKAOWUh+PrbM77OJYwh+pFYLwGGkODK8rnl+bFy
N/ogGOR5oCb3xLXsu/EUdsvLZs7aiit7wCLkYcHSl6NjrvdBUwbvYdMpl0cxu4C4kvlmHLKpUt88
ngFv8HMNZnquIe7sbvAy8DYc+4nUhZgWJ9agxEaGHBNmj/I2tOy+wSbjb5hNyhZRY54cCU9BM+1z
gxxhL+3HcU5AmFh90oIR/5RyzRMvLJAHT3nPdAV9rR3rS2W55U052bl3GhzRBvEKT6hKUjoO3xlP
OtPBc7P26BOfT8mI5p19ywDIu3M8NX+sGrN+hemkbgujZ6rnK9SOaFupTJkbk1nCPBYGvJFtxbg2
0irepTaXPpFB5y1jDVrPK3PFmVektaKlaq1XYLSusghkOSaZeAu0gL4os80lwTrI4naqmtKM62K0
7mj4lrsrLDS6oxPYBLf4JNR9u8hOR7YpPXfnMO6ZmY2hI5BiFxWSDMyVHp3JP9oc+u7QkMF52Wlo
yUjO5HzPBEatz8SK2xn7gAXhpjOG/InQAo0fod/6kDpXZ313NWEymBvko67cpk7tM4a6dD+qjYbD
g+hNWK+i9cvuUnNyuQ8qya299sK/IEcjFHHctbmxhpKUTb3W1V3ojJ7AYF054rqrHB8H3mYWoFUH
a7qsx9AY+F5kerewxA08a0fzumeU7kYdBqRHnjmlA7SqDD8WM1uv2PQn8b0z7flUKbImwtmwJVVr
Bachozv80wSZwo9kNcjyGqzZgs+uT1vCGHo2vvZuvT2PJo0LuBdHfQ9Nzb1xu6X0EvLrrCyBrM5p
FWOdauhtMLjHrP7rKlZzPIjFHch9poP7WRDJet3MtD0bKwBTsSpt+6ldG0GRTp8bN6pdcWww3ZLf
XbbwN2wDzG+uUzKPrvndTKBsLoeDSl1C7Nq1blU+dN/Z26HTZpk3PBppV+EST019bTO375MBKDTj
Z3jsddRtrnNn0XP/YJABtM5De1ZXY+9vYGdmOX3bqC7tDqM9c5NpZy3P046OpAOTJjZ+ZQAOaxjC
gYB0Z43nTTbZYGHstMTirbYNpppyPxk0lvdxCllrS+beLNk+CYNk1k4+BX6jJmZeMGG6GXN4WJzr
XpoWYxn0jShYCq5XwlnBbeXzhIvZZQnGlG5YPhSWxx9ZWm71rSbSPJD/1NatxBBqxOXmpLTm9PPm
ElguAL7YztpAWZm1fhy6OrhGVQdpjBU8rRIAQ1b3MOLa03FRm+l4ZrBvyBO+Kr1Gbp1O4kBgj8lD
OhmVZCOrmiVxJ2BCLEOBNKOs1DlW1VaHWLlcY/SSfhRKRl7TSgIJ5BGxnC84SeOFnOFT5viKkCFD
r64m8Wtj1onaELsU7qPG+zIEA2ixrQ11FOD+Qmcde24APn3jm2mqzo2MZa4f6YQP76oBETxaOqvR
B9iM061fk+5MPGQnxiVN2R77ddz6pE/zqjg2cpHMe8otYwJERMDgxFlaJnndqb0OXLGQIQ+s/pWg
N4FaYXd1wUZ5NVhRZx9svtGHOScsFdZvnT+NJBeU677hmt0EMVWLkHgbsI1KtJhhqQnfgIbjLnZp
HV1mgoA+NiAZkZMVaj2WXeffs58bYfp0Tf44cTrokjbQzjnp2ZRxRbZQstBsZfPa66mnDNAM290r
2leRJ1r5XcxLczO1vX4G/7Y88qnVxG8V/vasSDfoKb5U3zZN0gCiGab5VEr2wXnVhF/bFtEu0jSA
eVEDJOQjpx+TPLpoG3mY82LnMhKPXSPbXWpCuc5gWgcytc3jNK31g+mju4H/7fynlBTu25LatcCD
knXnIfO8Hil68KrzzFsR5ok68z5ynk3X9tibXuTK0v+kOimtSBkdFCuPecK2x9ibr4wW5+1QjUun
Yrf3SFVqqwq/VThyxjisJpuzAwnrR+4vs2Sf0yzvkvGKdyrDTb/Q3zMHMSlbYjCqnKr82HVzASPW
pwovLZeVKbZRrC9qnAO801sxftm6oH/2AU2V0bbZ61u2mEDjZBNY141VmpeGY68PpEiZqJpeiQVv
GIyC0QFgg7eg7OoLh7GjZjWyx6/kYhvIRWmWXoE4q26wbDoPbqjmG6AuI5V2ftHdSrorMTrahsO+
mnPomXSBVTGWhlDJSI4pnte3y2cJ+8vB77m5c9TD88VgOGnndeRK4DSS24EJ9c/OXvKsNG6Mtpre
eskmIBrGhg3tVBd8YTpjqF5jjGfvNvfzw9qMMF+L/c6sydq/BxxXPy3WiAlWM4WWbMVnl6NLGBA4
XYe2tg+rVTNpb4y1oWMTc23iBy1jqyWb5yKu5zY8b7q0+Qa6h4BGgPfaigqPTG1UmmtPIAYUETih
JsUDLA2/efXKkSGxLfqAHZMYqIyqx4x9iAe77SX1W2IcWDfCZwdPsmbh3IAO9F7t13yftsuXiPPh
Yueg8uXn+Xa508mwxBOXfp2rlBB7B7me87pVmRee6gfz4JONffaI26+XhQrcffRkjDaDynBqon6y
uBCEGpoCJkhgPaqtEndMdTDDF/xNWEh6x/iiwIB9D7s91eq35XjDirKoIw/q+kZ2/fpl02H96Dvt
CkGkXvL3tO96lUxLM5B7GrLv47SUmo9ha4ZDkBl5GYVihtjBRwpKZwKFyfolWDJ72/00Wxxr4r5p
szMbchu2eqiPX30Rys8jUIIiyvoMlV03obRimJGCituAmeFR4PLK6JMKnauhcVEtcLBzYjOoeVhZ
vJxwvhiUpZaYVhAMahISDtGWRiBZ9EPrqkSwuK9JKWrJUaxtMXPa1QgLDOf04h/6VU+f0DkZZXWW
wfI8LxaHOKdTDNGmVGNPJsOWlmfYJrL56AP63J5Kg7HsYRO1SWRjLoHaYBvwv/uccO5MP1++Mx0v
dFx5C57VqiQpxDWfmfRSVS7miAnvexV3E97w2Ou34mvamf6LW2igrq4YLUwgdlCIg8nG34nxIE9V
0joSDMDICYY/yx8qymSKLlvVVR5q51rUKn10i3RunIfB6lJhP/rZYG7gC6ewH3Py9IEMHrbBy/s7
NAgCKWHRDOQ2+H8/+6DszmUps4yVo+++baW7WAe6iHV2NWGlYHGoq86L8yofqKPFxnBYdh9+DDMG
aVORpV8u3EIJgtFAAIaoyaTN3egvxavAO09wtRYMAvOtaMKIknb+M5z8pcE1u5jXRrt2T4YJNyiy
1do+mcvmfip0DbRiEPuNai4phFUShES1zXa9mop+ebdDw34bioaFDmgaZyA3WDRhWc1Rn2BjURHk
872R+keLYuPYLjrM0rUo51vahm8HRqfsuWvZ31arw6gyG8dQnmqsGc/LaGCDNzFmMxpuUYvjjOUG
pA6sNxe6X0kex8nHqjnP/Ep0z0SiAvMq3PAFJy3YKZ6AmukVYUKLbyqyexJKuGpUuPHscG3oYEdU
k5lHSyWMwuFMmAbFVV00KUkuTLpTcD6ZciLt4YENcE/BKCmCYcmeQSmlaxa8NxWrXty2RN84eMrg
YlZz2D8suRzbj0XjtAEJG4wn2MYITgwX6RZ440Mv50XhGoZHVR+2EgUQdszgjnfNEm7ppVrA5FzJ
dbdBHczKH72PlIJyUUatmuhTwC4B4+2pp41M3zmDauavgRai+pipeZjS42xj/DxB+grZEgA6Mi+U
76kRzFZTZgHlwo0MASuKqtnyO6WHwDxBZvHD4wi1nIPlsOLEgP1K9HDHDrjK7OorS20T/EtThCCh
DnbHaHuNxIQjegfJImiR3xtXP8hiz0RXeF1GsBzmkVFTz4dlSjgMR1JHquIA7ey5Gq80enkMsSq1
LDVV9d1YAn09NRkkFk5cs+G9Shvc8mkdW3aLS5u2JUuCgxjpMULnxM0baFBo8i5foaVNLUeDR56B
BXwZY3NXutKGcpTTPnznAQrLxym9+i2Yp9xH7FwbFMLBa+vvYML2pwjaWeNd4rgKq0sT+9NA0DZr
mRcV9Jiq19zXFtBsc8otmws6X7qrJcAi9+BNrUfaK23R/W/HBhI2QpldwXttIcliVAnaAuBvNBtu
k39isdLl05DzXI1LCSnz4DZeVzyuBgb8U+p0QXcJ5M3L7wE3rXwSFMxRueCOaXC5tCt9IVE1jrou
4zVF+z+QK2jtNeLJ3gpqydnDNWlEtsDyz5xWGM45CbkWaxDme/u5Tvv0nhFP69jJop2wyk+Z1xfl
cr5aerEILU1iyYIT3NPBgAGr88xBKy6dfgRn1HFKAo7vmJoaK3iHgidstChV9Vez3zusxJPhdaJM
KBAf9ZYIv2YK/duI6v+GV+D/XTCD6/xpgvIvroFPNJa+lL/k4fcf+d1Ta3/whMeI0BSoWXuy/R+e
Wmt32+6TUNfDImDRvPaHpxb8Ar1eAf+bzQjLJTT/h2vA9T9w31sM0hga8zPMUf+GaYAf/HliyrZx
H/fxJ3i7y93jb/x5XEaCr+yrCtp52mML/bKbvNgDhiYhbGOyth3k21tQ7fCP5jECR/UWFBDEmQEc
OBW1Z3NeEiJaw9RiS1vZwWmDyvh1nfLmPJ3t7gt59zHKayt8zjjoPNWF5hFgQixRaAU1ctiBmUf9
gCHWO80TANLV8cvvFRTPS8jO8nn2p+2+YEaBJzyj6PF/k3ceO7Ij2Zb9l54zQRppFIOeuNPpOrS4
cSdExBXU2kgj+fW9PPOpLOAVunr0gAaqalCZedMjnOLY2XuvvRoHsyvmHbpY/UNgQw11PU9vDMxy
43fSeIzJ3VxayF1Qk72hiyQbvYMg589K1O1Pjqq/evPtRkEvku9l6kWIRz90Xj+ApE2dtzaOq8eG
Xe8OhNt0XDGauaN2fraJXT07uL7utUkEiL4Goe681pJfyTKJp5FM8SMLRPdbvZhFHbq+qPaC6rxD
lWumzDJxOS656gTKhiOd9NWpZeXnyYB9+mzgzx9z/xCTqd100G2jPgFXG4xNd9CUKn9DY3bgqXYW
p9BwqGa9n1DwomrJTXYQ/noHUOt19HArbIwuKaeda6bzhXFNnyuc+1EzFYptdJJeRjnE+5i0gTvI
H1Yhx1AxhD7Unpyvk13VlxgNZBs7BglRJ3tALrmReMw5wjeYP+oieBNZnNLvY/pnUJ38CKwGSXoO
w6mJSdq01nByq6rF6ef8ZLx3j1nPtOi7NWFPQ16DFPIcfNF570m3vswsUrfSzpN3vdYlMSqizp07
uK95Jj+I8skHQ+EiNjrPvkCQa/dxlsHc8peAI0g9OPul7n5Qj0nYjDDjAeOecRIpZxe7t5vPsXpz
BzpItzLvH8HriqvGU8xWVv1uA+jhm7IdrftqiYuwdhsqpPlcO3yaQ+jWKxDjWaJucFwun/ykHre4
TaqDVyT1flpHOIlLwvehZvVmaU+/zRO/OKLD5jup3VdYqNPNKZicp3roTi2iaiSkoUNaZ2AAQe+q
OmFu2TjdnNw9fjQxC32KNfk+106d762tCVSkSxCmfWte17Sbd7bK1v3UQEd3Fpd0eeN3V9zhuSJY
kld1aOTzRy2Ihkvcw/dNTYvuZiIagga0vJv8I9t1zpLkWNm396lNVVK8KGBlmZVspw5ppgeQ1mwV
Lty32lkXiFua86QPNBTPdBoms/BOnKkQL9q13fVZFr9WwFVv3OzlLCbRRYUR9D+UUzO5tBabtz6x
Xp3E7o9xnLHr8qRfn/qytY6W2dsRlZkf2lMgiTmVbRmnzV2Z5E9zIHmBmYxvP7l6PoPcKNB+5vGE
ptOEJMvIWy41kgjoye3QrvU+dehXHMyG3Prqfl992oR2FO0ybmrD4hbJ0whCVXeuvCQ4Yt/Di+d1
LNLWlara1fF4AhVIEjpdh/ubvPtcZdl0Mr2m2qZNke8weE9nicB7jqn9xCxvBS9urrszfmsDwq3l
8WsyFnzlsTCOcP7B/jatONR6dD7TGl9qY9cYiGbIySVckUjCCD/7ohXPKD2CLiLnItbmSkNz9iFc
/wkXw4eRsd1vsTPcQX5qLynsRdoLkud1ofmkdd37tK5oNfVY/Jfc0sg6BAlnTYNzORT4vzvi3P1C
U4FBzwCfp+EbbHRxiYVJo2jieF9OsSyvM+UmJs2Y3nM9DMW66c3kHGNJ3eWjRsLhRXRh/eZwT9A4
xX3G05fZ1zwurvmQWPlXJg4sAgcmewEm2fmeEJznXBm6N0epXXjR3HZfjsNQFGFyvyzpSG6qq0A+
10ZmPAlVrPf2DXGhqTooDL0jioJIfRv1TZWosMimFiyeFUdTq/sjIyyOapL8RiFRuEzYczJnFowl
h5HV33Jixm7pbHAJ4aUCXHpOLFEfR5fxdFQgHtkePaOI3C8WB9tGTmI32EV1R/fU9KDHLHlHgqL4
RRjfh25l15pI/4FuMTvqXXgEU/ytJlfdCa0O/SKCk3YCJAL/ZEqhnr01j6y0GPeG9o6e6iKVGOYZ
HFsXcUZZ2p2ZuFmYoHeRFjVOjJO/7Tx/kAKoPcnrmCBX8mkGSbszOM/fEdZvT45LZN+rbgR0CiB+
qKnDazpwn7Ld4SCVkr2AB3kxCjjwbKRc1EAbpalb2t+9KD7Sdkp2jlGJF6MGkWeWNmi8Wf8i2Uat
l2elh8mJy8MqDPmRuZlPxQhmewO6BP5k5zy1iY9chHy2Qf7GrDzJ021necx9r4to8uiw2Y7XmRXQ
6UYaYfZ85CaLqN3QxVZkBXuU9Y7uRyLE5W0Zwji8a8RkoxfoGihKYg2RP/klwGls+BEbK1biZZP+
DqZ4esVT1h5KR2tQB7Z5R082OElh7xMzAR87aPvopv3vKSXD7cM8B40YNP6tCsbZ1jSBbYcuS+CX
UF44KI+grukl9HAbsXzqVuncJcHYPrANhruMl2u/kF95kqow95qejtMIju5KroNui25sj+tSNufU
ipejkeELmfVAbKPPjVdzSpnqG00xxZLztlNrxgaAHqn1lTw5B07fb4dfFBCs2OuXToQ9HuCtx3sC
j7qk2sZQzimoiciXKLhv4OLGh3xi/Qw7Qv/EboZmuxpOcs6JAl6rvPBhralbC9fFE6UdOZV7kKNp
oleb3dFUSxt5YqTkIX2WbeP8LLTDL5ZXNtqaXV0mW007eIM4mU3Odz2/fG9Tlq67M6m1JPCO6NUx
ZEFHFj4aqZ98H4yVUc8/4lgjXbScXY8WJseI3M6MTNvb2nT4bAvc+uDEj11eH/oAYLmPMRON4nbc
stMozUskZr3NksU+0YvCbh+3ewiTFOfoWF7AqzpRN9T7YpxPaxC3jwvrsscxdqtoZv8YAbn7YZjG
EbfVZqVqxJyXh0WdKQCF25ftbUqMoPp/sH+zd3KmziWr7/wEcCOFGGccbjnLgXjaj7J/xzZznfCA
sH6XG9fsB45QPSIUbvNKfQakR9DnJ2MvBoiZTbflUHygQe5YLkSjfQ8WUBD8SCllC9Oci5h7JMoq
5j4ioME+9ZPdWOgv6oVZCKQEntkLXX1eZWBrbwCYYHlaFvl0wz4CwgG3wWk2KnPnko/F65T069Yt
mxd2UxBSPKauhNKipWz3WX0fLKApm1XuB8gaNBdU8GcH6g4VjT3UhbIatoQObU3KxDRqAm6wNRaa
xhLOfxxd6+poiBigR/Am3dMixmvF6L2pbSvfGWb1BHCHn2E623BTJsXvOS5BfJpoOJvU4/1YWmzb
ySSxI4lXtEBi1Yn1UhjegSL2Nlw5T9zHqfrJUuVMaddEk1Dl7rSXvimHxIg5fqfi6Zmo2M+pT37H
dPFpMz+kNXWU7dTv+4yJZYGjiuEke4whvdFVX1UXyhvayJ4YfsdpvCyLCkLLrAATiigdXSTPdMx2
g2a+LvnyiSFJ/xmVHACSxCng2kWUTO/oPMamtazubV2SaEqzu0TSqUB4a+s1ROxAhL/WDWQYAhpv
iSdOMCqmmWfqIitFdj8PYys5qtFpTkBe53uD4pR3cXt0EloP2i9D2S+0MYLvSa3sAnQFYmx9age+
pnk8gPt6aWUmdpYC9g7YA9dOmd/Vsu5PhlXLw5ImbD658oJvLb7+zVAZ4jerJvkdL+sGOBQyc3Vi
4r+lFtWuS1jFkpfcsp6+K7gUOV/cmmlLeLE1WSEUuc7rf00E1qJkZLPa0Evh0nMc2Z237hZgwQxw
tXGnsRCFyrW++OlOpWFcq0m5oecO0705Ff6r8l0aCIgv3Hm9jBmMVn/XGcicBX9s2FOqvimqcXi3
8gH9MpjuK2u0onQtm/2kOuNsSDxj3hpU1y5I3Fe/IJrG8NLuReM1O9U+LfbMx2YFqljQofMPudhk
AkRvrj4nRdgr8EPNV7ia7nLxNZGhRcEPFXdNnJ3arGsIYNfZafCz/TLlHwsL7vtcgeNqiulU1Len
EzHDqNB0amkf+ktgngdn6iL8DNaVucTdSK0BwNhzxH13Xbzxe2FOcLPn9ToEMS89Sp+OU16qw7Dq
/Dh2/gOvAbExWBAqrZpd2XTzuxNbnC06/aumfIkTD4gflO8TXiSG/RuoCE837pOun/dNal+BzT8B
8KTdSCiX2xkfCMvHbyWGFNTqIdlU7OjvJ1O534aF7GfMIzX0DGfYpYb6KrPM3fp2ws+FNyAKXDq+
5+bFAQVe33TnMnB/T1bwLJriiTdiWANmw7HiHX2X5FwvXPO15DrfjBUlaktJ8W2sWctlDqaaVfM5
26AngKPWR7CluDjq8lNQrcKjbDGA47gMEShHdCWu4ofk2F9zkldZXm51LaHDxSf02DI0rImeTb9N
dolsq3c2UDsgf9aJuuEQeajlTYw/0cu9N2ElGdQOeSrwm3RlcEmFZl4L7PmIjsFWcuXBSmL8aVrc
dLdKSrZ8b8cDLIa7BcmDZTfpyNj7iLn6eN+45bVv3GU3ZeKHEuMbw9H9iOD9AH3+UcjsTFTog/W3
E5Y1E1AlRYhVIGYyya19apnv1EpBxHBqZnNfAMPpdc1xqHlraIm6UbXMq+0SPmXoLfeMne0vH+3t
NNho+5kzLhzqqB3ACT3+HIkNchXP1CWQYip9SGBG/u0Wk7pKbxj3XkeebTOt2I8Qi73PulrFvned
CQYflTYnkVfxN+xn9vt6E+mlmxnA6HNNs7vUoC3Ghghnwm42rYJj36/tqxi5x+JqsEcuQ0ggPMAZ
MpfJSnldLRhTg0q+A9HVwFyC7FuaKxYDK0/pm84IGt8zl+XO7ewlaszSfWmr8cc4D9UxyWkx6hoo
zkXrCyB0jMe1AVDQTwRFZqnXXIzMcY7Uf3ihp2CzCcweG7NozCNPveyllm4eccoz7oJ14c3rKY+M
f+wMd8oW6HK+aXzquFCPI7vsLRxmCTWac1+xLtY1yIP5heL6+mAmwNMwza/1pvtTOpJ5955NNH+j
7hRHbsbpnhuKAlaxVDCoW1DeGEmr+Jn8IuUWLVbiHf1J3RPCUf59HFyT0xfYIvCG1EATNnlq8Aid
fY4DLNQ51/dtLXd25WBkKGI/SszY3PvsokPVZGXkofbGm7Zd08dAlAyPvYs1aLaac2kMMwyZwf0i
JumdrXEgNZg3GTh/MphbZ5j4l64DN+Jk27SnoDlV4Vw7VbZrfTh2KKToSnki5kgHdh91qNnnAtcr
jqdJo98aXrZuSOCMWyUL695PwdlPnm9gkIyH6Vxm0v1wlwpvEFr0dplkGXpd0WGgCoywr6zhKBD8
eB8VMZKAyF9dJ/kEaJ89Ygn4lAYbwMbxjH0XpP2RkJEdlgGhNp3yuCo64nZ8hc5OBibTXxO6yRiS
L6cTYZVhZrKmi9djQ9YTA85W4LAAonHjtfBh0xdqqhUW9jRs59H6KUfPPzHoB9TzyPWQUYR2kG3b
7tN6NI9AbO2Puhu36EEl/Cl0TIMCE5Rhszce6iFVwRb7QnoyzCE7YA0OfjRm0x6CsTe+0EKyiDLH
ce/2aZvuVOCIV39R8rn21l850KlT7U3zBrCQ/bSaLJMmNjRonn3yYMSsGHjbG6FV+f2h8+bpYbZ0
9+iI1nvn6VK+B5PMXpIUmp4JPnlPX4H9hP+cZ0BpGSwv6XM+rplVvtWde0cO1eATwO2BKKJj/VyU
cEC2KGwGlr1SkDWVWV7dWXNrv9s0r1xnH+fMJkscTmBNnJtHp+6sezLT2ts5yVJcigYTE0hAI997
3tI8JHSXPDlsbVgLgPr/0A0YvlsZSvJN89qifoRHwnNKCr+Axm6YFmsmOn12NiHxM1UR7l+5j39J
JfinKI2/QTf+WzTH/0jgBumSfwbc+PUjVb/qQf3K/s6+cfjn/hIIWPVDRf4ztUe4zSbh9u8CQfCH
44HNCNiM/KUc/BeBwPsDGK50oOyySAawQkjj36AbCATgOXz2RNafpA7H+1cEAnlLy/xn/sQzaQAn
RUVSzOff85cS8V/TNKOpQfLgOt+0oqJQDJfYeVVQbKnRII+nRpBJpX2XSnY1Cj8grT6rF9r1UoSm
Obq0UdkKZJszXteGZW2xIjmr5Mtwsm8YB/qtkBWVvq68D5CgyZ0Bj4IWNZFgxDjRvxe45DZ96Ytj
0QLr8Hk9govsc71rbYJGG0j1GDuTqvmdwk4MHVB54VyV8a0ca301iLJkm0J4pEVK3MAsnNHggXfe
ehvvoc3wviHDgdcpfTCos+Dto0nWWpr6ODvP9qqu0UQpg9lT0Ok9Od3ohH9eDv/SnfHSVPznHwnl
/3e3xN/+rv2v5u6T1ot//KP+R943XOX/5L4Z51/VF0+t5G95XC7lf7tp3D8YKal8MW/EGW4Em8v2
rziuRB5DzSJxCx3Bu6Fq/kNVk+YfFhey48GkgTUFbeo/bxruNWq5QdUAKSeJC5PlX1DVbPn31BZ3
DXcKihp3NqsAH/Hv76La0lKvYY+JsxGDgk06zstOVSRa8P1jOGzbYDu3qFJpXlmPSGcoIJ1h73IT
B0Jq8ZacihXCQIxZOut9sXdJJr8xWHwReVV76mw44KNHbYJEfWaV+9l68VvTOx8rHNa04zQA4P+3
LdwXCotQ5lMssVZ6WxX2drtV9UWlMjh5S/LkGf5PB0Yms1HbHee18+DQpR7q1Qx3V5TGub6ZE7o0
/urmQH8oC9fBTD0BbL1s2bYJ/iB6Mr2romUD3/UCxi1h9JwqMe5qhUeAHouWGCtISj+h9zNtKuee
2Sk4xDgaL0HPCJOkIAIHVe89e3n16/h7wgH0hFP0MY1tzCYmn3IbyKnb53IpTqOBskcaCWv0aH0H
WvQo0nzeA4n44aVzeQoUtqmK+W624jMhBkorE9uP6qb6kpm297fOJOIASRfxYo43emAiMddbo1TD
qqRDSIShk4xbFkMmP5L/qW+uq0nTqpG7BIHnGU0Hn8Z37MXsAL1efDVmPlNM03vy4PCYPNOlOkC1
bShY0d5rjRLElFwtVzCPBnqqmW9z9tJby6CUdSnXY+UbF50NFpNx393pZkFy84EqZws0xkDUT6gb
EgEkGMAe3ZqrMnEt5ZDzQXvWdxnHH9Jt1RYT3BugY5p9od3wPzflNehe7ZvDjUkBw8go39yxeTGn
2N/6csZ9mU5vbatUVFhUS9xyCppp7E7E1GQhSvmAwnjwlinmh8xYDlnMScWJKxhm1vSuNAdLR3TP
eIrZXA/TFd8Mrq+6bnZmj0Eqw/va1nYk//TY+eVn3MbAG6yL7JSzyQFYYKVN79YpLsMhFl/mkrjM
wDm/vbaJWsf8GPGp8wg3NlaVYu4iAVMiF2D25kVQB9ZXP3EGwztzbyT168qitrjhhsSM3WqQ7zQ+
xZGK3TlapN9hqMD1TL6l3/aCc11lj/2Lbs2Db6fepo8d8ge0xjW1fqeN0aFXgF1jCsmWzpsciGI/
foBnemnTOX6WRjcdMtrId3aa7n07cENsoScx+Ade8vBnQNlyDvFwPvNTWhHVdPWO2jXWOu08HFm7
BhsWgh+QLYBH4kYkCeDFh3xErOwVytM0zodJ2UeKufxDsNj7VtbUXHF9vZuq/1LwoEOrpiazuX0J
SWrryDU6ar8m/zutyj/8qXtFzxWbma0pVSZmTUytvREv12BvjY3LAYTPWU7lXRtgWsMbj9Q5eOdi
ZJU0YWm/zGnSnoYafFsN5R83MmkAOMn4t60MKgYqcHoDCaezMEPLLd5ZBVGl5xQ4Awb9bMv8I8v0
Tq0tBXns+/eG3ZdhnML6niz4Ozwbxd4ZgMo00qfDqupSmFhE8iOSZHc4AHeLzwlO3VqDfXbgB0lT
ZYQ6TmMKhAZ+a4XztHiDfPFqsOFFostwBPUFRZenf2hZyxmd88g2qedWw4UHPHjdCOpudyPHG5wR
Z1GjseZGBhLyEy/y/IR2foztluVviRcypqdtE6ymt9GI/UGyfPWxLvaGWl1/K+P4Z5pkNo8M/pt5
r0GQw0Hp2FqIJCaQwQQy1t7XFFeXciq4RZvExdDc2VEcEzfS9OpBiTrURZDsqs78Aipv70vPJa9Z
5nEUQ3ope0VMyxixs3qGDDUGCW4fPg8xtATEuver6EccACXrU9+errOYfzYgh/DLlhtbD83RTjKP
Q5j2/x9m+v8vJxfJqP3fTy7XpvyJH+hvY8vtn/hr1reZQFymksB1TGkC0fj3qUW4GH74PwP4CB5j
yA2iV9/6Nv73/3L8Pyg3D/zAskll/zma/MeoL/9AmLqdHXweED4T778ytUBj+EcvEIQGzwab4JiW
8DyOpX8fW+agtPsudfA5utN50gbwcodd62NedLCpNY1CBiILZ2Lh+Bsz96wdug0tcOzd7wsc4/kB
4I85RFhr/Yb9YKrEAcr8/FS7ywluTx5RGvzT7lEylcq7yBxSBEHwF2EyzPLNtHgyN317xu9qYBfS
wZ7hKH9ap9oJvdq5StcI9mWRDCdz8FFDK+O3aPV8tdzlGZ/HT6T5yY5YO7S3kKpCvLaGEYxGTJOE
c0p5XG9SR4yvK41ld46Mh9BLbG0+yKxBurGSW1o2N2PBE6jThvpBX6iZvhSrVaaRHmv3UHQLR2Z7
xi1Q6e8I/P68UYJBh45BAQQz6OLFi6wpMA88Ysly1wsdqyKRKEjZSh9g7zbLdRLdm1oqo98LscRP
LKMSIuB00o8337yzqbM5O1oo6TGhIui9suggHA3qVVSpePeT0bnM7oDorwOLv5gsIPDsW7WHNRC3
HW/O9broiXJPnyU9tiRcGxO9r6u9+5IAErG5OXbJ8s7xPfTl9svH5YH8f3tXtK5DHx8aIPStdDr1
SSBfJS5lcTCwSxg7GnXml8Cw5OPglKzmFeCKHyZvptBd+HI2jtENJ5JeeDP7QuS3GhPW2eOowWtX
XnlhsyZPk5Pg7pcdrZIlfYG7jsAkOKW+OOZAkhl5+/o7sigvyKSwGiISt1nPNeR5UoVkuOqNe1W0
7njUQTydsXfJPuRU8BrfPvzouluVDJxHcbZ1ux74/9MSPDRJk7CTrSdaCpTMvwvAptuSXANOCXEt
ppkMrdd22WXIg4wm574g5Onq7bI6fOPGnOEMJfaSYGg6TNyOpAlZQXZDgdd0oNla9QTmnJHezaGi
rbjx3xMXUhl9o0SaTAzJstaRAVQqkr0TJt1ydVG5GM8cd9d4eYhVWe4DI445BBPcUdSD1ECvetal
RKTJBQxCbzuSoHEsHrGFehcur9Dub4g4qsx3BQsmogFUegFyjUNZrx8InyLM6KHepOuy7FuHdGLn
TPSRw0mEvOBGU7xieUYGD+fWzI6M8xeNYBEUj7qs5RFUHt2sinW3fdvX17FSJ79zkp1rj7QdCGSB
rAieZbr0e9xoxNdpKGQ9OKuDnMs3S01bh2rajRlYOPVbB30DlzFmQGNBWxxoq5jdm5xY3pKz/BB8
yQtSfXM/LJgz5vgSNyTbmknpyHQAcLNnlg2kQKN8DUxSVBqW9FFTWAeI7tVbCvcydaD/ap9EUNIL
SlU8SbzHzn6vt76c3tdfa+u5UTn1r5gaga11xMa99FsSTOW16cCub6q1pTfEh/49zrSLsNF9qLtl
OSZVwRC1mFHmuu6Xmm4UPrviJGL07BhaQ1G+4JtvXmVzB+KEfu19i6RbQqEDIgNsMW633zK+5XVg
U2IbICYiDlVCbiB0C7D4TJ5T1A4UXOo4u1vpjcaSvMi4wLU/0x9M6AYi+trSOS7GocXsiKXvvkYh
BsR9waQaX8Djww0cKrlLHNwUNrZkkHKP62Ssj6Ao/S2mhV+jbptTiXBwMKzM3ZemCxZ8EW57aBMP
nEQGMs6mU+bc4T0sWyjZwmt93DDN2FwzjQdjU3PBv8nWXcuQeHfxTAyYygXiWbdy0cJOorxiq293
jrWD5Zc/cqGIdrMq8eGYi39suLh3s+6cx2oYWIRXqgWVVvbtW2uUMQ/K1LQlSfkp8HcVNGDqPDiY
wVFIwW14pWXudI+Epteby517AxZ8ah2RPVmBrzOwunS5jfllg8FUDe4nPFNYwy0ZcpEis3pNkG5i
H2rg6jUxDgCcMelukBbhvJKNEQNWUO3NiXh1Oc0xLz+QndTMiru2C9oLcsSwTTmDPCWT4VwQqOId
blkOzpNOLni1+jDpnbFla27YTxnQ2QZLVubIUE1e9t2lcOS+o641MmVVXBNZxDgoudq4Da9D0X/T
y3Eq+eTS7Q82HdJp42ZX5NKHZuyaXW/y98YlVdq38Pm9TzESVyBVSxQFzUVYUseAfdKpKFZxRSgS
YldRzbWqnHbbd8p4r8GEnegIaR7KxJIRCIz4YR14nmV2vQN6E4qRkxmh70vWkQ2vqvqeEscSMmPV
3o8t/j7CCPakiUKUvO4MI5RSgAPD2b9bsIzgLevIXo6gDE1CElvDUid3AIQYE/YADPSczclX5i82
ba2TcRhI2uzlPDDRrnLCGQEkoNy1KZRZm0tvSds71/cebJPWHbt0KPaeDVIwZfd7KCz0Tau5tAQv
fyyw5Wki6artmN95/pzuu6bAE8OV99QZ/NDkDtfnekIQW1H0L0lNyZU3CMxgbl5diHOZD5ys8xOH
4vFYlvziRZV093ldtQ9GSdbMGyrry/LZhOLpnyKzaTaQf5xr5gVwrpfmQ1ggrjk3cj2O4q03iAQ7
Tcv7K6NejAWL5JZI48NYgPcbccQ9duy/ntH3kzfQX79HDk5boTWx2UbHd1lboE+z89l01ag3ynWf
prm9/ZFjehCeme1dVdk7P+/Lr8lmwUDktj91SpvbzhkGaPzpxa4ISKZmu5CSTD9To2/pKpny56LQ
7dm1Gpv7vl6P2CwZl6xcX215qyfIK4nW5H6UcMH3fElsU+sFJAQPLP8SO227ac351CApXjC3k2Dh
cHh0EXWOJCLKH4O+5TaxwVLHpF/bxnvLkzoqe1ufJqu/cUCD+sGb4nkHgBH9n5zqq9aBvsdV59+z
q3q1fE4vno21xmGPYvBaf6I5GK05mZpDQ6ji3PNYefax9pxXEmUAEBLcnwKzx0DQ08s+OqAJ7FC4
O+Q+W7L2jMRTP5PmNHaskCS6KsYJMAdZ1YSqLzRCX83+2HWb8hOyRZoRBQw+1z5ovlnazK4gzH19
VCxLdlQor596sgsfC+owfkeol0/uvHLzqbl5qyrpPCxjgOgIHOkkpffK0kcebN7mZwvH3KafU/MR
qCwLjHZI05cR38eHdtPpdzEn9Q5iJcIQwhyGmMAo7tax6g4riNnf1P5MTxORmHPRsZ2OyYjvUv7y
z8obuxMW1PQ3aOVfeTXG21q7OE7Gyo0QiNTFTLT7pKB87Tye/FRiEbQPJ02GSyyOmWzLxhCHxZkA
Uq4oQlcFt9UI3VJ6L3l5+8JzzUPQtMtms5CQCachCKIaG57cKcmRgTb3PD/GNKicZyXtkzekd3M2
9gfX58loBPRuYFlZo3Yq7Lu178SPwm0ln4jdeK3W4Tf3CEwfB2ZslHU3DocC+n9y+/l9Zj+A/b/4
pSTP5gYYwpuiJPjM9dc+aF995d5EK0bCuJB7DRkE4TZhZ7B7Y1gcX1u2ehFmzw/ogvCDrGDEazix
L/Ffkwl52zGP8OpP0p1YiDVevE/F0O5bfaPJFpdqxNGcLObwUo/Jc6eaLVnsK++7jUJPNweCRLmx
An8Z7vySugvAzN4+EV6wWePU3c/18FDTrItquH42vnGXlWTxOC4EbAFx5Mq+ikOHmRJKtskqjBps
7B3M18LbDQ68z6rfM4Jkx5rVWp/b7T4fpuHYpE5x4jqucCrb+tBNED6gIaizgQmMyae0ImOx6nA0
Pf8xTeCtQGOlCQSDwbXBG0+hWECKea2DQ+ZOeQiumVDuTMCSBeqb1HW9YdShgqegUs9npEtX60cx
49eNJ/GIwbFmX0Gej4on6mlKNB+960y5RCbTBuYTnNcwXU/FEP+28vbUpViuYw4RpFPJUEALj4+L
tnycmkkfUt9bnlQBSgq4aXAaYTlHoLeMsEkRete1brezwJdRejrD1k5H1cz1bSMVHSb0/0tCG9TG
kdi8CrP/stKFtjncN7KwB8LENem4FcdzB99jS/k63i7u54G5Ab/XovSnaVn5tTIM+54n8Xutuv65
pt99L5Rg0lpwX3iLcwA2PYf8TbzQS9Vx55T1peWot+kDVZ2ShCgoxky47PPDOPjBrbrgpUwF9clr
cOgxCTYk2rU/H9GrUhbF+Rx1JCkUz5PANtwLa3UsQg4RTUmoYNMnCb5vmdrH3p7BYa8GD9BmzEOZ
YsNsg/rL6FzFb9nIQFzX/sUSTnzv+8uH76bVARX6xMqH3IC945UPsPsqSf8fssFWEaclD2XbJt7m
uNuVqMFOGtYa9Y7ZHWZG/rAXAbSzpX1lIzhuq87Qh2BQkU/X3StNPeX3IKGVGykAF5f2+TfhjK8L
NtXKHcQ2zuk4LoP4iXf8RFS+uyCWH+YBlssi4gNFXlNogUqYPGPXkR+SVv0qu5xXHLs0ZpTu0LAS
3Zl6jOY+iDRgBW7bak992xL1hf1W5jk9GrkujuzaxrMxKlITStYYM1BK0PQJOdJvQQxl9vJIFF66
w5RdR8CEGLuD8qVODKyOjPlxFR96UGEstBUKRF2r3f+h7ry2IkmzLP0q8wBjtUyLWxOucBx3NNzY
AiIwrbU9fX8W1b06cGiYnKuZVVlZURlJmP7FOXt/W6LiGQ1x4wpkzLgioY1uNcnpShC6cA1CgMgn
lZNnzN/KQPQVbAs7Mn40u4fOtJlxehBcRdtGlvIjgs16k8ydsQmztthMceNviPFpGbkF0D1TwXrT
YK08e0hapm08JsSvx1FL8zL+NYbKsVFXWaPHx0BDIkliXbhJmvaxLsFFKZnyXHFtbiolRDkxNOyt
7Krrf0OMGwl91wiqkyGcxAhV0c2zuH5M9H509Ow5icsCsTfOrXSgktOjE831X0WbPQuG3PMj7ITl
rLtLsJnQBEkgNavupF0OnXWITP1BGc1XYrIib4K076aaftHSDLb7eLzEsjsCupIQyUAFEGSCSmGh
z1ul5KvE+01UAB+Ei3ZqvIgJKF314AUX/xJUGcq/ttDRPZgDLMiqVkyIVWpQ6R0cd/a12UUoipPb
ae0JADw6kLY/SHP7ZMjomaxquBn9HB2KSbzXqOOisgCh5CJirKQAe6f15omn06y4C2i2qJt0YRJ4
qTlvZ13zEtqGG0NqW+oHNfVXimAsJ0JpExYF2gtjAp5PTeyRL+KwBDAU6DlbGeHuACKbFWWpIDI1
oYDEbeX5fd5j7W7oVNybVgKArW+GIzgeRlTMzoQYIgvyQftUIYI+sZqIhixgVix5XhfghRDAEHSJ
7AieHX8i0at5YKloofHAiQ3S08r0pjip3VGoCCBorjKgE0Hasetj3iT9mzpANgChMYYd400AWHr8
U6676JfOmNXpJN4z/OqWchsp8mVIvcbGHNG5AjU/e54IxIPuaHrSVKgbQtdLIjiz6zyDq9bGuGxQ
navlkGzQUl1ZVtnYYWOWr6Uc17bSl9GBCJdwIwjxe2Swie2UstxWMzIfS5upUdBpd0ZNhP03MWTm
mkhPYsyf+3BgqxFz66JWFXbEreo7bAxIexvhTUKnQIeimEEy0H/IS1TCUYHDrpAQakfarEBNlBov
VuiCdVE7XoFKslxrABzEpoNwqgyFlVIpN7y5J9PsVlPit5dIAQVKH0EPxA29czbGRHEClTdK/3Ig
RxUI1xsCg7UWC9cZO/JN1UbXNMkoPYrpdR22dBBSCPhZcDIh99LpQZ9LLCCy4nsElr/ErE1WUloo
bk2nzlEz8FWZXFtuJTMcymTebHX/VBtpxiqVxEo/y05yXnM2jBKahU9gFMR1GAKYVNqYDZV5qcLh
ApKFHaDMURZlt0EN9K80OZWBtoybskdIOnWNFvgB+Bg5QR1+kzFHBF8HdAGMqnJDI72ywkh3+wqB
OGJF1B2jeqWE8c5ogzs8+GsiukFl5MExDWmhqLOOU02y3vMARXSYeIR2AEoS+yeqtRt6Ilez2JM0
IkB1LX4nREQ2RjdRnaI7IgYiwoo+vjaj8CaezVdM/uI6KyZkIqZCR5He2arrg5cUtPIQchdktdrV
NQ2vmB5pr2KunKyEjUxI4ycTg1MTJUyfpvCEbeEZ1teR4rTqchcjtw+6FUm9LiTGxRhDeGvcnsAS
3lOWIMCsxHo4kkkETiLgqyYwBUgCWuJ0Tvx1An2r7VFlGw9TUbzXtE+pECip7YfZ0dLziBhSIz0S
eC2sFCmtsJxRbZnlwKVKjFNpatZFGRFx2WB+0SeJPQYrvBC4QSDUF2LUXnYprj8pqX6Pcnsf1M1q
jOWXKYMWIvsgXnxVpkwYGRvEuZT2KIQ5zOaV26QZ8KHJvEqj8ZkmwGtYjIT0JqwYwzZ+640S+d44
ly7y4pbFNktMmlcJpCEoeblMqpmemvYUm9sFqseU351wo1ImEasAgAYvfhq3NymlliULsIABjIEe
qCFvqIjgbpQoDOPpRQPpCwU+/+pOGMTnRGUx5Y+Rcpsq5T3bNiJ5IJxyXvGhKoSbYlaf2zZ/M/LR
DSSLXFkFhZ00AUFLKMg4pSHXaB6NXyR7DQTJlfgswnhVD9mVPrWpOy4+KUrWkRNJ+UngB51JG0RC
TuQtrpVdrvWUSPWpRHGNND7P48ke1DHA9TdJuD8TjbU6XDhlFgJ3nszIbgSf96YSfql+YdBD1whE
MMcOGw5mRb2ATELoqWqHMvkPMinHgcLG3EfWWlJt0DmaEDGrpam5CfjobDqEwJeG6ZTWdBurXFxT
Yrrxc6zKpWUpuF38Fin7YtKYrModSuHdiPutUCW/kXQynUhHf0y2tdG9BOY0OPKs3EeGXDiqEl5N
MbwaIdx0Y3shyUQbzwMt0rTlPlLc7q4SjCwbjQwGJu8YH3DfZa5B6OcqFEFsWFSwHENWZVrsTKbG
mFxTs7DFIvRSQdrEQOfu4zC9mErxld31sI7EfT/2a/xTR3SGd2My4fvqg6V87O9GFthN+nuSojep
jIFJ9o+gFm2peolk64GUmGf8Y/p91taEHhrk6Uoic1Gh+tu2CmMkrrSew6lL1mCCSrvSVMVtjHwj
mfN6bPV7TVZf21a6T+Im3NBjIuwV5edM2Adjick6qwxT+huAS+R6gprTMF/E8iNbSXTKo6y5QkVM
DEWuxG2DvHZ49d1BV3aNXr6VTI2uaCTdDo08JwBueKtWgwzl1tI2ujRg5u5LEtJYDVZZfZo6gfp8
emsOyskshUdNQQNeJkLhySJYmKpkOYTq+FcottWl3ws8h+7ZLAoIWv3ShzV96Lahn3gLb4cHOOnY
UU16s4JaX1BevxhT60JVrH2umuBVjfkJSO+AMzO07MJgdgR+lGAOEarfxjxAl/ChctTI41RDjm1i
Yk9j19KbURcoR3Bb+Oox69TjGDNQS9gy+0ZE0TnMmzzTrtqCjj70lcpuxFKF3atPkFrbbGOy5LCF
uMGLFrFW0wbp1HeoiDP038oQxm4XNa7ms2wSkf+gSadTHTYGThmdkA3RhKIbUq+gzj2Qi101r386
pv9IFPc/ikA/KN6+FZX+vyh70wCrf9c8zl/eio+9Y37g371j41+8Fwa4cUL2wD5At/+v5jG/A74f
ATRt4D8t4v9OSFSVfxkaDWJcnMjhYEYA+/4vnSi/JauGYomQ7P8dnvgPJG8Evn0UiuIYlkFIyBrI
UQtcuXwmeSN4lk5vP/UsY0/UfQO3uzhp7uTMq9CJ3X6Dq4YVAwnyN1iPd4OXuyx61sbVPK2g6TjD
ZF/cg1QEtu2slXXr9UijHhFv7ToScNx4NTxOG1qHXrsbgg3WNcCSrGqbw33jNXa2wZfvmau53hOP
gkHNwxApZ/ci+AWsiYgx7MLBLJBd9tp1Gdk9J4aQbdW7puSNK3+wg2fQnc6p4yxOnUNJ303X4Vb3
ICC6UK4vwpMyONiPuosIV4p939nhXjzIJ+i2XA77vxWZt3t9La9LV3u6ENyUP0RwsZFs6l3qya/R
yve6zf3gCDfkGtnLEdh4GldYdZS9v1IiLzJs8bp/ki87p7NPvtN40hUIJs2+353u7y378mL5P5NT
79Nt4z2rDqYYu97Xe4pyO5ClnDsLJPtxdXsb2K+QGPYgH7zsGsyGndxXJUH3aIAM+0JcU1bmcUSI
biy7uw9XOXUE/mzDfo7sW+6VHW9bt+Wfja7xZtmCrTsMhK/1E/Hz160L5HOPCOcwWbET3WGuvsaL
FK1jtI5dMNCqZxw5VW/zWtyWm/Zi6dBRElZWmOQhUgV77RQdA6dcNxtwrtAf6ZNhaso8+YoeTtfs
+Es3rwbjWD/Oq9Q13WgfbHkP7kcP+4urP6c7IpGUkrW1Sw+fdcBwrNw0PeKYFRonOZWv6kADxu5+
l1cSse+/tVV16tbdOnXbNxZXdWJf4BjTbEXbPgPc0gRHqtyJZ80aZf7dX2oEiK0VqAZrdpIPOZsH
ps87nMgkGxmXwFJkr36m7Ji6SbhFohNuj3m4farHbfjeIb/pbEyJ8QrD2YW4xcy4r5+m54H+FZ0A
urqkdFawALFYBkxarjSsK+B1+0b0+v5hBleRHqwTdDy3XJsP5WW4ly+Vm3o/rLs73TgKr9ZrQcCo
COYZQRBrHH4h7iBXu8IVbhsnFi6JPhYd4pcxDovaKuPvpsOva5mloo33btgbW1Zms+ZIoada7kTD
Q7pUGmzydgTe8Z2uJgs0VGqDtipvu5cwtrV9e0Wdri62w7Qjb6sgi9n1d+Ex3sZ7NB3dOzBad3Zf
YbnZx+N+x/lXjnhTuQJDQIFUgkXnI2vI8pY+tUILiK32u/6sX7K5X1MjNBFAOoKn7JKVwAu2yF8p
2L9BKuUdkNYulRzCAoGur8jymu2WLcrgCrixHnnrKlLaH6Rjwmb/yaXD7N+Ib/HKRiZoY/ndqNBN
HPRlCLfeuDDLzlfhqlsdpw2pUk6QXJA4x91BoEd1+KBc+XfCKnGXL1hU7qaHMHFJsmpeOS/WrpBr
HzXGDcPpH+kQHoOL8ZeOK/K38EpJmEUA+04QW9W40dZ58FCxiJxuydiTNtNlvlKd1eQtzjS73c7u
FSyIi1fBpmdDb/wi/pUc9B0cF/0FSYqd/PYJH6Mc5phPwF8Fu97IT8fg0nohnY1acnyUr5VjZCHy
RLT3NE/b1pFOyqX8ZO5BIpLKCG/ZfhO30nxpXnmzY6zNR9/G5LmnO2+Xr/Jxq1yvCXY7hO/KwTz2
Do28G2V3qLbIeVa0IUR0wsmWtqN6r9ZcUH1YtvybxGVY9l5eQHIRIr4V7ZtwUxx3sac4Dx4pBvZh
cj0Nca73RifSDZzml7znV7boqo/5y5PCYE6VPrenVet17rAKXyi62yzlbMkZvdFLN5oDRXd/kFeS
c2A9fN/A57qad1yCHfVOti32eA4986rYivwr+APs0u4dvKuo9vh30ArpdnrQdoPLCfHXwx4MN/C6
DWsiS8FH4ySX+lOyVf1d+w49gl+m70/G+s9ZHNp7NnFUcdboX+8N0kGRItj09Jt9tSdWEk0wtGS7
f4/lXePCrqEgipNyhdCv439aL9vyyz1cfqR4GlNVuwMw4l/BKEQ3I627adW5/Aw133WqrYTUhV0x
8nqKl+pbQMex1FaKFxy19ZNwKXENEDiwIqO8XfNWusYaioL7orzcxXa8u3E27wK2O1e+0C/M1R08
ILaSDvIJ7QWz3hYQ8s64lA4JipYjsEi3W1Vu5Srr5b+tJ5yM0hGemWM5fWPNhi+4zV+SzGmsdQNZ
zTEfkYoehj3Nf529iB1eWtXzBJfnF1tvo3XB+QKE9r2T5dJfIv9sjYSjDzaAJvknTymnLGBbZg1r
rkpho/QbDNxw4rBSA+u2//kC8v9Am/j/k1/CYLX3Py8cD0U9vEwfFo7LD/yn6JCU7CW5GtiYoYqy
oqLq+7dXQv2XrrIoJOJFxkoEUOy/VYcGP4QUkLIaZgkD8RQ/9J8LR42wbpaNhKDhO8JJYfwjrwSn
9Ze/SCcESINypkDNZAkrS9LipPgrrcenagchrJhdeUzEN6L7yqNeaCDIBHmxy7ZZm+0X64Hz1/05
/tvA9L/yLjsWUd42qCg/HRblvqGpGKz+WEIW29Nfh50VY6K4P+uumgr5HdEFOo2/vPkhYctA0Hl2
ddSfuFUw1kjrVNWzABsr74QKLz7rYD/rHujRCTcQpusrPKNAs6xIk2/hUYFIrERA2A59AvUG9Bld
hL5qFlA2G81onVWayRqi0ak1g4QsaGx1cvAm/rlDeo2rwE3HsZWdBoh/Ymd55GfUvjOyGXEXtNBm
anDkWCKgeFHcQ9FIEgThk6DeS0eSe+BPBRZdRoyxQ4QAcpH+e6/A1j6McdP9EqMoIwtnKOBiIZWU
XuJwjm+tLkSdXTRxElwMTT7chHUINa0KI/G+NdG7M8gVVFYMHVQ4RBqkGHasa1kP48pIbhTydNjF
+gMU4DYTLR4luZDZesYQamxmVRIJogoTaVc3RqI6FRqJ1MvoH88OGqVgO1VlVHhSOdQHUnUJ1YlR
zaROFrSB6vxvuvlAFv0aWixw+GOeRHg4smooLhLiKujatiF3KhLBpbuiAlLM/f79+mgAWl5rHcOc
wueB0Fex1LNArV6cyBqNBAUzbKF4nQ+DSqdRjv4ux4kpRsYPb9rZ9uvPAfmATMQ2y+umnn9HIYmw
CXUO5HcUhukcx0Vq7I167GnvwUXBDS2T9NbOqnBt9eRUEVmfROG6Ba4CP1dR2dVUSHNAWCZT/Ihr
PXxV5sCg6Kx3w7AxFE16TyYc/ytMBumqFtBs2mJJcbZvzHp5VAEELEI9URCMQJqCPqsJf5b8FP6n
H6M1aVKhslC1l+E2Ncg/gs6HWstWrAq/rSIVwj29bQpjUmZZmIirtt4lGSQZRzOmzqfzH0TPc15Q
GPvHj2rRV0uWzt+hZC7f8F9DgTVJtEs0Q8KN289emKrBOkpHEt2o3m8gUEs/RCjKH3fK/35UCwmS
1AdDNdXzPENyQTotFQPJDSDDvmaFELuhphAxDDz80NQREkYYaIlH8BIlHlWhVN2nWeWR4VGC00ep
bCRafTdr9TCisdHrmqRncYBCQFX6UfGJdMZMUYgrErYJiVEJHvj+jsmfR09cbQYCckxuBojKs1sW
5AY4PDiPbpYXBCQ0QRNdkE9Ifb4bewtUW4uqLI2yXgfOL7Lv9unjm4jFM77TTIUl4kLnhxEYk0Ki
QQhqyZopisUwF5QhVqK8ajoIVmXfXeiBag74sX1agxjgZYKzR0DardmQHzGhP9S9769uGfr/2/G6
PJ4lOBgSpkEtwxC15fH99T6g4CJZvk5JmeDSL3Fb5B5CknwDm1/84Ub+CQr8eCzTYO6lNGNIVHDE
5Ub/dayE06i7kSYUmW5C54bJOEPfSECjO1pDF9LpSD/4hRCgfK7mKLowKdZaAPeX8O3vr/rzPGyS
aGdRxdGZEi3xbB4uesqUtSIEnlFJlRc0smbPlbCMmaaMny9RI6ct058iDv9MgB9vgGXyKnHeOBsw
JJxVjdo8AKtPioun9lOdOm2mktEdt2V5UHz0arS8BhqoGgguh+QUkxJ9QpF6kfaoe8xyZeR0cieg
2jcbqqdzmBrQd62CYn2C6v5KgSrIhkISKZh2Qp74e1yb2IEa2cflkKFVfaAHxihHFHV8odDaVWzT
TzKO1kn9FQ06KDFpw6y1qwsletBChiHoEeiJCeSDf+fKRtQxmFoCKtrRVNR7QzLzYqsKAvF8BKqI
0SmeumgjgawevYGMnW0QSBHKyjjO6NxqrQbccprXjYVL2tY7a6QFUXbQFb9/wJ9mJHqkKusYHrAI
b1Y9e8BtOAe+VYeUorLe+h3Bi9xUsxRdjDHqWDFRfwpI/Pp4msRj5fHqiwnm71d7ZFpAep+lXoTQ
e2XUsM9svbIEp9da1QvBtVQ/vMKfPlxJlEXJ1CXqnIZBdOHHI06jHCAnL9AjAYLgcw2l9dSQBCCo
yXD7/c2UPo3hy7EWey8yNAPj8HIuf324mUR2UMI6xCMpbtiPbaSsOwLgCnqvXftQWj3lyUjQxj24
ivJmDnWzofpBMjkb105+/+FsPo3HnA3QImZ9KsQ6HciPZ4Nazy/lukw9vlWp3aagTQ9DmWL80Ppk
XwZ03Is4mX+NcOnpltfNnUzahje3tNiUSUK2XEfVOifp4IdHIi3rnA/fN2cmSwbnZkCO0f4sW/66
TxhF/KFK4MYrhJwn6yYppJMpTaz5wIRrCMqSibokOX0zCnjc/LNTSmn2DJKMZCkBNjxJJpNPXpWs
CRgEqr6PjsgzS3NjaAVNqCoVUpgVk4GZ5vub+sXbxOPVcYPrirLsnz7eU3+syMcdIuwidHE2pRFV
aDN88VoUquIfTwNkX+rcHBUTl8py8exYOip1WRwDisZy09wRNpBvYjXIXqYgkg6m2hJdqM/6FgzP
vOob2XyN8kLdf3+9X3yvy/6Ql4jHxRry7OuZDXXsA133MTkHarSCeFXcdiii15rewCieAxMow/eH
lJY/8+zt4KJllsgMExbf7cd7HIvk8gglGsg0CkuyxppMjN1UVCnu5maU3eVKRrfLT1OAphpGKgtO
DiF3Ok8Nl25GMXXAXqS7AdJ4xR1IOVpNncwsVSqRcQdFcWbjUIrxXY93p1z9cPbLKuf87NkIs+zW
8Hwo0vL7f73bBWzGZcRB3AeheLQjXGWZoxOyBujL1/GCzjVZIjbzi9q7ahstICRRwY6WcTZvDRyY
bGWIg0KlB6FK/8PpLQiQ89NjccbwxB8KyVc+G6LUMpiiuuzpugi4AnZ4JhZwV4lYA+pMBKiWt/Go
oeYt3V4chIuhM1XiN2YlqddjbMJgCwcBEdUUWpSA4h5aBh58ICBaY8YL2SsUQDm2dXlIp4Ze4ZDk
9W9hlIAxloSAjy7WH1rs2Bql3hOtBrdGY4FBvlOCehzdrkP7DKW6JBSKI/RPQxCN4WWEO2nlA3RN
DhBth9sOk/CbSu7Qu1WKpE9VrOPxeYB2Ir2jzBR5hcUsnXFVCwkTLqhWsK7WfOPL/fg7VzixS410
SdVFb9jyvvTx4sAJooVoQtQO440S1Ud1yZ2cURJfN3EV6k6OGWHTxDrb19kPsqeoFPRfCVrM35KW
+yLQWfqhC5IsfQkbrOp433OmNtyEkBgBqae8zK05Qb8lyUJYG4Q3PAZRol7rakeB+PsX8YsvV2fe
w0W1lHg0/exBBwGgGKol2DI0sbmMfEXAsEaZjrypHEbvIP9fDFfMrguznmYfI+PZi9+WfZxH+Bfd
3tfqm3qYVLcjiG0Fq1qmBaf2LOMnQ1mxBW3etNagcyORk/L9VX8xdtAHlVhbLCMHq5qPXx+rGTUG
Qii4lBHUVVpmtV3nPXKBUYlcabJ+Eb4bXkuNNqEgC8Mf7sGn5TLlh2WihUPN5KZIZ/fczOfMSmRi
OtGrLAlEZuH6uQSbVyvWqhRMWwVC7A8jNF/G509ax+hLRDf/4Rdn46VWC7AvBG48imrMdbhdjaSg
DV+FIwqzlC0TW6sOZR/Szh4gZwYrIhPVmhyoP0m+o2/oANNF4SIx0X/YILFk3UWZPSK4nSP1VgiX
OF5cVOJrkaSw5QmDahoAZT6DGoGLjAGoxEQSi7LEGrFOhfqGmxsh+9Ws6BpfQoBfLLZywSF4DvGe
lYoZG7lsrnJEb8mMZTKUmltJo+Bk5+lIly8QmruiMtXfJB9mJ3xgMWF7kY+QnVxWVPzxmEprwnT8
Eya3MlwbOGt+aYyeKVKMITmonUDMZapMsYcEIiR2Q4pZSQ9tiidkINwSJDBYgEuMHMxrZpRQnmdd
B75OhdtJU9SaZwtIYzg8A/CAmwblTXzGMY92NpIT5N5VWAyvYuXTAYBybIJuzUeaTk08cwv1srue
iYWuHDTV1XWRwBex5aqJnvHSFkSixuVAIiGswEtjHJB56XGioEosI+2qaGBdOLooogoNRlmCaZDm
HcWyqRtRKCGVxBTQ6mQzVT1EfkfvlHRvFnXdOYlmCI+k9Ia/wLajSsHTrR+QsNGX6gf8PCGe099i
PyLa7PRxEemJ2ruEJTt3AE5lxyls9bsSu+0RsxoAD8EY7idLwfcIshK2cRwm+ciAPeD0HmRhCQAr
heBhkmT0KXEvWInTaC3KIMI6C8qVUVE/4DDSm1XUSjoRRdZMJ1aJcvM2zkEQ2nNcCpeqBogUqxer
LqRFBZKpLLaSnU5OpLiJyWyhHa4ReqOGubRVEdbgg8NzTQzWMATdy/cjyOdxE1m8brACWfbgEDo+
jiBmRGVLsnLDRVkbesyMQCQx8B60UKW0ZdFB/f54n79eCToyoR3swygKKmfHy0LyFBohY0LOSp0x
Q5mPGtPtqZFgnn5/qM+XhrWDRQnlGVZylAU/XhrJWIlWQPSj0V2b95GZJgcTDr4T1FB0qM9ZP0xB
ny+N9gLlxyWsHvnH+VpDwldnFFpjuUVJxq+Z1ejzAnTSWY5Y8vtL+1wz+dPKWPgJtC0s/vbx2uQo
EJJCiy23JT+HzxBm6GU+msJ2iBH+GaiH72Y1aJJ1PkTDBavahtSKrgp+uOQvZgCIC9xckSYJe86z
SVApVG1WY+zkJnkL1qappWH2ZAJ7KdrAPfbB/HY5OpRqyQX+/hZ8dWhSixUqiCCmOIWPdwDKipQp
Vu2TAJ9kuyHTu1VD7W87Vn2+m7MJaQHx9T/sh77YyZmI0siIQTBkftoPCXUzaMWY8kqNsjKsQ3oI
THxzPMZoGTQmA6usdbyixIlJVhv9MPd98ULzPnOtnAAn8Wdm/GutLRe6VJNqTDqyYahvUd0ObBTb
DstWjEm/AzL19P09Zv/BXTxb3tOZEqkkoG2Cy3f2DcniBBMTr5ILtiWJVlI9iy9B0jWD3dVElm16
axpNV9fSIHet0fQluP+Spp/6WglbmrUFhbtkwr0Go7Z4mdly4RvWRcFameIygJN9wByYTHOQASKQ
aecHAW5zA3fQK2Eh7BNqSqSXKZmTgovfJnhEbkmZZlDJBPwTkF2vgJTqj6Ihz6MtmyMzHTBt8nVi
Fslg6+N0tIO5SB4KWBidywhoKY6AZhilbKnSkp7iJZ7EoCLj6apJmdWK/BaDgUKXuemClJF5iMXN
JEiINyBeUKeLKPe85c3kxwtZd3gect2kf+anLUhQSWu5IIT8NnS24sWAqdmsdLmDjCE0KbiHSOmY
3sYgSYjFKs1mAYaaw90cTtVVjsB7OQPTRzOqzIAVAkEWblMrKel552Nc4UVqfRoJXSi8MINA3Sgh
Yod2A+hAtespweBTirUu0MQAy1gMiL1qRYrfWchG6CCqIAhuohglpzuEfvluThEKjrRJ0aoj0h9u
9DZKBGxt5VQ5oLAIss2IchjtrA1DxEBlFiFkaYY62JcY9k6Zb5WYJki23wzUCClVUCpkO1gnYbqe
e4MYyUjCjiEWo/iQ0zKhfEkSGoAsVhc7v0JJZyuysvCQyOOlZ1cpZfUwptXwxsgTg1ZN0gYHVjiW
WGhYs7Cxmmp6gKw0alseAfsz6nS8S2pOIhCW5Cy9UrBil1C1G514SFKUVNCufq3u6f/MhK4EcQMf
g9RSeZXJBZ18lTz4yiNng2or7UdTcwo54pq1oOqfhyzN8nVjRAmCjrEzHscIsLKdRoLFnM8SHHiv
qhCvLom5euqVeh43+iCMr1FQ+6NrCtL4Joaj9kYQEjiwEsbpO4szzdiZiVIU68jsjAivmahVWFWk
GqFZYRbvyjyTCxBTfdhr2KzImKuXlX6NiDklJFedngB5jRelBgUCjLYiQ2tDTfUAYlh9k2Yfvl5c
CYxEkT4ukRNVUXcbGUN7uyKLXJ1dA6SShIBMmwNvnHqcaFoNc171a5HraoagxYpdFDNeeknQHC3w
ByLpsP9qrpXk+S1nkhauHJE64YB4HRXSbFo1uqhjKudwy9rgn284JNmSaEmwpTfBfp6NRtjiSeky
BR2zZk55hAyNKXNK+qyBTZY8SdJBEa6Tovlpuv1qFFTQBlBTpY6nKmelqQCExmhOS2mKFRTduiUE
wOhVCOZtQWdPo1lgVPp4EsnnDnGnU6j/fiD+Ymlh/YlCW0qcrDDOTsBoxbglYJdvOtLyHfF+0mXg
zyqu8/D5+yN9nlbZ1BmYTpZFDM3A5ff/mmNanNeBMaqma2UY71GX5ZUngcz4JWgzkIJSU1b9FGg/
TOafr49VqGQpEg0gCU702fUVVYMHuTMMdyCofMvUMFE6GIvTbIrJD7fy8xTOoagFgccES0lZ8+MF
TqNCOkhPwUqexeIy0THzyICCOJ6SXBkZd5SFt949NnH6w2z6xUUqrJFAbEKLNfQ/5fS/bm0ckQIV
1yK3VifURixQEc6hat7P3NAfduZnEKtlR442mkqIBQVBW1QlH68Sy28gdioBEUILWOapnCKR0AjY
LvSo0/a3UceEVkS5oeOIYp/ssqzwB4/zbqHszKUASgNHWAF7QlWbbRLm9Q/7ji9uBjVPWTNpoCoi
7/bHEzTAlfSaafjukMBckEki2eSp0LqqBb3pH7/SqiKDSkVlw3rx/JUOY62N+1n1XSyx2AwEsLw4
FiBXgLc65K3ce/wG+R7fH/XzmCGp1LHpkKhsQeipf7xAgmPTeYLATQoJYHvSY2Xq2emUSeynBXV0
iD0ttrR7JUZZuRVPRi1G5Q9X/tVNZvtDj4m3wfq0YKRZkEHQFn1XjKvsnYRv8wljELqHjEbh6fvr
/WLgWGivsqGBaePlPrvemrKfqhNbAN0UqPAqHK1qskMGa6KgVCTCkRyK91rrVz8sir84LuVlxipd
ZVdpmOrH+1wGGsTlSTZdgiEAaehi/I7rCsxskyH7rIKhBXYazf98s8c8JLKHXdrjEuvjj4cddV/Q
K/qnTJp4D9bGxGvLWgvmJzDW9ge1xBdjFldIsY0lK8TaP6Tdv0aOHI97g9c09mIK656ZiybaE9Uw
vT6Y0l+Y99QtZmcDA6tVC5H3/YP94iUyLL5TkaGZm3zeFDeSPpQQYIRegKEQekzTbanuE82cNtYP
h/riWbJNR4Wiqiq7jfP2bGKaCfon1DrSPBXSXiFT2PNTk31kRiEZ4AKZHh5Z2P4//k5kLg+nGPVc
GgXicgv+ur+VlqemptCmlRrFeDfEqngQTTPeSj7BBN/fzeV1/Lih+nios/dGGSpc+zI90yhgb++k
xNJT3kF89cNn8XmvKNNUAgGNoMBkFDobXylTdrIYT4kX52G+h9VGoh8dr70A0cMxEJmtvr8u6fOz
kyXY6FQCTBhq8rlipGOnBWM0SYmsq/APFHFmRRjdmGhK0ANqefCjeriprNAaV2bRtaeEquEDzbV6
7dP4wSUqSALQJGpGIYKxOCfAbfCJiZ/SeKtJuC5/eOjyV2dsMj+yldcQJmpnIwdbnpjNPjkEYU8E
EPLSIL0LhzJsryrqbDRnfQipji+pVusRPoWnwchI9BDqjIyO3krzBMpJaDyKCHgwihTxQNm3Koxn
kh3pdyigP276TAmfRbmpTiNaodiukzwbCCjL+rtsNlXDzTK4LLh9NeTGfWQBSSrllkLC90/n8zdM
iQixp8TLZ/BKnL3gEkQ29kJkVqujvMDgM/MwmsmLj9v29vsjfbHyQMjDpENPkAneOl9fwe41MoN8
RpDAxQBoA6BzovTmEZazcqCWPR8LsRquO7ZMB7VAxpJokd+wv4PQZCQL6wvcFJpX36CZ8/25ffHA
VaQfC15UQiK4xA/8/ZnPZZ9aZRTxwKU6X9dhNq+scskBAmR3JbWsPDHRhz+8Zn9Eh2dfPOzSRSJh
sfxDDPnxqGbUT/EIxQjgx6RqNANALUZiOldgrIdRtJNcqlRH+Q/Ozms3biVbw09EgDncdlSWbEu2
tG8Ix2IOVUzFpz8fNXPh7ha6z549M8AGPHA1yQqr1p9wDCb9LMe4+tkj+/uXbfZthLxSTcVaRiMt
lFiPKP6hswWvoeWk5b7sfRHtz7+j07KFyxVbx9LENCGs2Ee/NrAEUTr0OFRAd8PFoRNFSDsVYoNd
dhrekFI7rKyqx1jGrSJUzpxZv8//hA+2SH4CfUW42Pz3fYb9tRtzxId5aAk4m3NS7iTROr89J5y/
nR/lgw0yoPDE6X65TzrO0QbZagWnAIOibS1mnPWK0TK2c06SchD0HT4US8zT+RFPl8ZCcQtd+mkh
3Bzz2Fm21I1dtzL1tmava8HNuSmevTlo72FIxzsDA7+nBHbQ3tONvCYlLJerENsTIOM8kF/GRJh3
ZCrm+9Qqgwu/7eSzo4OmnQlFEjDT9W3n8LO3GT4GLRrbbTgrWkc9tf/rXGmJklw5rbWvpzbEia5z
xR+858Z4Y5c+/JXzL+hkffIjoArbIdkddhQdl5BadEZZ1gNBmwTDQIMr52vo1JB1OiJBywHbe5EN
2fb8oM4Hj+6AIrIyHW7WoKmHj97ZRJASRYQwUbmKPprrzu2OuhXxiO0Meb2NKp/YU1HEzmc7j5Pf
sC3VT0wJxh8jZuJ025yw/aPJDWB7d/BYW6Xh4j9CTmb83a7NxoTbNvt44nTF+CcYociz3xeS/KQs
Hj6Ngys/UcSmUMUzPSb4XcFsXvvs0fswnfAXKCZn+uH5GLFvVSesp2Iwi2A9m6OYrwc3Q4CPrb2H
p4KPp5vD70yeqJQJKC2C2PEv1C8ffKMIhSuAM71QStKjMl+7xoDVt5QINbNmU+lSPnY+bpeuaxLz
1CV4y4jo0sQ42REoZOg9Ww7/W9Jhlj//a0fQavLIim3UtrUSdYVNMXLxZgrglZyfC6ewylIx2UsW
PF6qyxl2OFA/+k1DYDNPFzrWfc+hujYmT+zdTLrbNqzaTRYpfUUKFIICr8d4IJmsr+d/xEdvmAKY
/j4rgE3w6GGhiDltGLhyKy0zXRLrkMk1clxPmkDP3HfbKyjFSXnh0U+uGKw8E2iOngFbP/jB4ZNb
8IQgbU5qi12bc13NiFFK00jJlY0LDI/9eo951ndZKfPm3z7uwiuDsAEKGS2hJIcDJ0ZrVz1GVVvo
39EbsdJ4mPW6xZYxwhVqEys7W0srM9wL5/LJ/s8DLxOKDZl/EIcfjitn/Fk9fG22pSXzh4kolT1+
hub10JXW7Vhm/Y/zz3nKllwGpP7g9fr0f47ZEtI14q6cU4waIzwgNtiweZhvZXiNQZoI/wRE5G78
TJbBurOcVmGL1emHdpxA51Nbmv2FD34qy1l+j08HzKTPR3rL0QuoDXzuOFPU1tCaiKANBqoO6bU4
bYqNkxkZmQazhEHToSKJtjgiLHxs/I8WP6wWh9qAztCtKWuc68LWcUhuViQerAJOBxTjg18YK3ZO
q9nLYgTNto05+T0X8IluIHtnjyOV4j8Y/WFTFlu2Qe+pkCamb3RzN+1kUg7jWeXOd6qfszejh4mx
wvIH18Iwhh6Y2yPGc5lr8qOKPvUfk76In5k2zqvjTDkWMmObfDWNHPvxQs2DBTxg1fjaCKKBVQ3F
cN+INnlFceE9zGOp9cYCviIV23RyKLrwNTG6qBxMpNuinn7Fkh7hdoTKu7fBJtAFwxsG9cMUPkqf
ZaRQ8RdpS4RCOiY1oQSOJoKYjLidlaqpvHa4HrxUo0X/HxHQ7FyhKoAcNDhda+/zAXs0AF3UybFX
6j86krLdum0Kfe78JFwW00Etyjf3uQKwgdMbhLNzOOkbAZo0pg0WuoYeriAtBWvTzWYi5tzuwrlK
b+B0MDp8NOq5fgKImUcHa9vUbuYJuyTw1gy718Fwq7cirCwLcGHhyhmjEfzgihqjDZrS6Y3qyLFJ
XzcKAjyaAuGyp6YBvmOBSVw9D/KPZXexsQlNY9a3fSy6l5yGanAtF24ioa3mZN/h21hCJpf4u6EC
CobnCEcWayNxZnextZ9NDsour3DPNZ1k3bQwlFbTxLUU2yQ5vUTKx5JyYeCHT7KB8r6dPN8h1gbC
D+4opoNMpw9Q7wzYT/frwUSARWZOUmDRqjC/3Lhj73l3niRV9YoLb/Q4ker7q0ireYKN3+cmtkTm
+MnS2gw2UWELbC87F/qhF/X4BbETmNtAJDgP24Rmr7gDqPYmaOeyW2NwW+Eaxrzz1sIr639yTJ1g
tnR+jY6oTHp/7Y1+cBVhpT/s8gkkmj3HE5S1iYUJEixDdy3BW8eNLiCFbHyMVsjh6EsOt5nYI5rD
1VhdEaYk7DXCH+sX3mVt+eqKAdf0qTNpC9NONq/9we8h9UxehqO1DxhEpmpi/KKcaeytp4W4H4ou
/DZ2dKr4O63UfSDfrXbWLiwcbJVcXDI+adE2ZJR2eWCRgBZ1b/Dv3QEMx0l/Kztvwy8T9mTTPsEz
0IfKQ9Daquili7YKHMy7aRz8a9aF4BftZIItDLYL3Vg8M7VV/iiHbsThKcB0HUcOiFddRmTpmv3A
3aksHTG/sJQx3keWyL9OBIS4e6gKDb4Khq83wSgrd00NSJivGbt4rts53bmVVfj0zSNCtOeVxuwq
26u4HJJ13GiSehX/oAyPgKL2UZPPaOusskcinrryD5hjFu6w2GuJdyg87zsGXtFE59sC4owTPPVE
HMyfVWuarxISh1q7g8AqC3O99NUz6kxssIhWz7k1IS6yiJxAwUEsI3tGHmhMCQvxw0c9geq7j7E3
qNUgfolgyCKgKuhXqxopFdkE+K7Xn5QoZPHJ6X0MwL1sgEvd4Sq5yYpRv/Zp7z2f33Y+2AkWgQvy
Fmgx1Nj24bbjtJKTwFb9lg7j+HmM4gRb/epXiODuEz2ESxyjD2qZpZW3gIRAPRy2h8MJr600lm2E
b8U2foOgHNzl8AnM6T/gywqppt2h9yyuKxhrj+cf9bR6w6oJRs5SydDIdJbf9nepaneTybwpt/OS
mxfWyUxGDpHJVWvDPOom+7XIcCQ6P+gH75d7Ml1ofjrljH00qNdyDxnaqd4aYQnvrm4wc4RBSZTp
ZH9NWkIVzo/3wUMyHnU4UguOk+joe/a9O/WV4BghK3TeN77DncfHC9chn+MaK1Sf5l55iXvzUQGF
sZsD+QUED+rPUXFuWKY0nY4OkdEZXbClthv/aLdFpBbkIyGoYqzyG91gU4tJM5HZL2GQVO0VvC+y
o3N3lP/DW+emEHKZgoLLpf7wUyuz9Cvtp3IbGFHytZ0VjA/YvwRAq3kr6+nSKvrg8F5aSOjEAS+B
zI6mda4GEpMDt9/aTZ19blsIEZBvojsYN+mFD3zazQWZW2B2wAbKbqTbh8+WNkkwOj0Rk1xfnStY
CcV1w/93E1PGbwev7LZFmxo7Amws8AhRbJzCgkCpFl/tjLxL/OF9vWt9eyQWKghxFdey3Jl254Wb
83PxgzubtzCfYRXZATjMu77irxXX+yb9zt4dtglWrF/R0YlHNHr62W3SGdvtUYxvLRLybYIh7JcI
EPQq7+Pu0gs77SJ4RBDxaaBBg4EdTwYk/LgjBukAM6nI873b+aJ8LgW0BGLRa1Nt2ly3XxJL9ThO
phn5DVaTly+9M1vfBMfmIpIumwfsztKfWZOaN3PmjgFM/4LmFOlmwzcY0fEX0tXnC5vzB4sZCjs3
AajsNICOG2F1KtLKJ1JxW0dTcNvDZCUiLh1uSQButri7w6ab8/JCdbhcJ48KUVrD3Ia4Z3uASkdr
xxDQI8MOMCsIM7WxvUp+rQlzvNhyW9bEyTg0+bnQO5HD7f5wHsObyLB2WKhdde/oXTaF1ZtUtngI
1ejCsw20vCrbptsVids2u6VAv4utuPof3jFoMDwm9swQOO3wZ0R4nuZe2PTbNoLa4I6mdSvnZAns
MbM7ciF/WZzcF2r900OByx3wOq0tuid09w7HhKQRRaJgzLTKiuuiT/SPFLlyuOa2hwUisZK3F1bi
8jcevmzutWy7yIbpIprh0aaRFb5PuPzMMT+lhbVxdevi2zoTz8crTZ6sJITxNuc2FL26Wyz5iHSx
Hlo6zf8YBO79vvBzTr89Ag2u3JyIi4r5eGOgi1Au7p/jNhQkP2gclbfO4vyHqzUELYVNQFWZw32W
EyKITwI+S+DGb+d/xKnOHaUppYhJNQC8Fh0zW6JokEob3rjtLUdZ22aG4E8GeBXd6iXtF3mUwQ8J
0TkbXJ2l/NQSU1Suah26nwLh2XpFVPAQr0wp5RsZjm2xzazGmEj4tbDTMmKE8f6Qy+s87Yvxisim
FLNqFwP/6/NPcopjsMcC6xExvgADKKoO5xPWmFkqhpbU4ZILUVLP6qok+RCD6cDh3WlrYouV2XVO
13JbEyfowF2Ei79CL7VkxWOn0XRpfR2oprwh3qbZmgNeYud/5ek27MN1WBDIZVvBge/wRzbdhJ9H
2U9bj9odiIcgnK6qobZBm/2MUmB6GpYg9RL+49YeMnlhnX84PK1B0w7o31n+0ZqjT5ZNUML0FmdI
QguHzJHTSgd9EN+VQU34kJJA23BcC4+0EfJM8ffLyti4UIS+g61HK5EqFKTPpFzArPnoNRBfUdDs
g9nCKdSE96oi9eAutfreeoSNigwJL23vKaaZ+9bgjG88ePY4kAKSltFNhJ17fuUnpD/zlcder3I3
xBSisGYMWFrdTlgHWtxqyaCqIrmegFjtayeGgID6MHFadN+p8b0iPBrbMbOlIp0qt4RuG9c0tq3R
QHRd5qG7KoaErzD1sHy19JJbsit7j1RbVOabTLTiyp4DFe+qEcuNdRCJ7FoWVUZzNjFjrELzZFY3
A37738Nuar7KeHA/Y+mb5y9j7ObXLdeDduVrymKyk9xmr8PIvQsGv4rW9LXNC8S50+oMfg16JJOr
BySJ44pp0B0drMFlofs6xdqUq1tRKya5XVe785P8/b509HmphAFKFlIPh8pyuv5V8oykl5qDuRC2
IrvF79y0uIpuGihbBLFlri23Cd2N8sEyRMsFHFt0LPoaQsl/Wkq25nXl9yp5ZioCWZz/aR8cOmCG
CLMoG2ldH7eRoSf2rVI2XmZzarx5SVxtUCW0P8ZBfcMoZt6cH+6DOjUAVHMXihtNawxYDt/E0MZm
31VLj0k4aJJX6CeZsPFILg+U9aHodwERxA7ZCHgrbyLOA7kZyppwkGlUQ7mNkIhgojYMMGFr8meM
VTM7SMVyqYYn4nnipwHGt3vhZ5/OlYAykbMSKJB+u3vUhguidPTRa+bADDF4Udb1w66X43jbqCT2
//1gDMWmhC0pkOoxeKI4W4S2Z2yCrDa4iWYtt2GAyb4AVrsw1Ae1OIccRfCyAdL284/Kuog8ObYl
whxqLxnuZstqvhl0oXdu4Ytm1THs1UiZuePQFChe0+QFsuR/U1kxvRW/66f/rIO/ba1OC1qa9ZCl
Fsidm1K4/PlfqyOII5IbsInaelTXPyGRBM9TRLbPSiZNsDVg55KCEnt1cOHseV/iB8vSodMJ1QYW
HHJuFBOHAye4HQ1xiyuGnFCW3fTCNB+kmvP83isns9klUjXZPqEd85YRFfZWDVX27FnEvuzNYgx/
A/AmT01OKbfzcoBhznj4mPhoNi3pyzJVPYEhpGET1cFGbiDvRpjcKkGadK47Esbn0ovXfe3CTvfj
3vvpGl34Wkst+k0D826+SUtz+iynFMvs0O/JNGr5Zb99OvfDaoqHHptsYMX8WqkgebmwVE/KseVm
hMkI92VEFv4x3oDoakIgF7rbIeHSSqgm0TKp2UjrVmVJGm+dUldX5MiTUzy6zU2W9mZy60LIeT3/
Q06mB1+JDwQMjyCcpPujxQcDM3Ftkc5EVLQVrrZ12VzLTln1Nh97K1h1oyGIRzLwNTk/8DL5j6cH
/HAbJTJvgnVwOD105cXc3F1zO9ljUt1MsS051lDOQOrvvfylSXzizmHFWiMU80lfeO6TTYfnhuIG
MxP81uN6fzh8LpClJznuqlwpOXBDb0KUmFk7kqWLC7XiB09KA4y1zmJA53ci0XUFxCgyT7akOjGz
EgkWvhI+CUmJHP077XIrIdTWoV8Si/35t/xOxj96zdBusdHDk4le0THGkaYmFzrREApLT2zBDsea
5nxUtHd1bBGRPQEfVxsjjL2rIh1KY+2OFc1bDHAI7OCg8Wgkl6Y5XQ+xQDpn6llj8lqQ45pMS9gB
XnPuF4OfH240FnAd7jcEVZeBVZubzqxtvQ3r0Sazpaubx9nW3j9pRZzwKrda8aeJhzxat7wX+B+y
VJcW2Qcf2XVhmWBwz/unAXn4kb3Rapw+9qxtFPZjc2MalvVrcoJEPvSJANnAEqsWu9gL5h9DFc1Y
OyGcH9f4Y0/NVrY62JdKumKRlM1XE/VpvJZVQWfr/Ef6YA0u1FkyoLkchbDVD38mQvkq1qh5tp5K
MAvAfWBePHLCcLqnOeuPe4GELiHzco7TC6vwtHhi2fseDjm8n8D1zaPaeJyCil26s3GtqYgt0zoN
X4ah0396q2dfzFN64KFL8x6KUPBAM1c1JOf4+ZuLCmqN3De9sFpOT01+EURNGtY4JDJjjzaG0BF1
FprMWAcw8XNdDfp65qSw8ZDOoisujvVNR8WwIQYs/xQNBNrOiirvwjc5pSdBfEXdAh9yaTJ6xyxj
C5UsL0Ob2xySr3HTmNgurqFQDc0GJD3+2QS4kKxdD6r+UBE+eJV0MFBXJsLDmoDCpHtiS8MRwmnR
jq8l+LB74SeeVJcOdztcNx0HcUNw0ti3SXEJyzoglgKvzocaSc6aZWt97tu5einIaf1xfpp+MB4W
iwEVDVUaBebRakKA38PqJNSTwF8ciIWr4tvMMPK3QAyJxkmc7taFRzzdOqHt0rBavoMD48I+XBlj
7aWJmHJ3K3sL93MVpbhWlzn2do5GrJFlGjAyi+ddiKZh/rctIzZMvgpEkOV+7x/jCG3eN16Yeu62
Iat60yGC/664Q+OTPhfmsJ5S4jkuTP7TDQshPE0FEJMADfpJAT9Ho+O2wttOgF43aJKIMK0LadxK
nyzQCxenD74nLU5vcYZcaA/vate/KsO8tgHmJ6KB8YCiL61qA1PBQtzrtPwFIaS5QNs/Ho4MeU76
RX3Bd8RLavnWfw1Hpvtk9WlLFLDn4DiJD+QNihCtNtYYezcJrLZLs+d4X30fEes6NAnLEY8r7cGI
VS3YPT3T2LJl+3eo4zucCNr6k4njC7J0clWIjL9EGaXTzl/795G7DOsD8APMYOUI4fxw2MGu4oD4
Dby/08l+oIqNml0xtdOr1UOCWzVR5/xyTeIxMSKqac7g8GfdRMDAHXEecbSIYSzzCb8PhHyDrxwT
ULvOrys7Sz5hyDtxja8cEri00uJzmzjVFx9+ALacxCz+IomKVPG4FouEtErU944kom/l1OGca3qz
H5D34fdijcWGWUBhTBGE1HQhH+awbn/PZRGQx9AnwW6EY2LeqGzqb+yqDTCpGNLknySFUAB42gx6
Zaoai+hIj/Toa0NSOoRKZASbNLj3tzO5FPy7Gr4LCP0kk3VktW6WaoO/Ctr7b2YJqY3lTHG9Tmug
d10jOiMOriMvKpGwVjJ2UcJRYz0RZk7kNf8ujdjdwFMyniKA32RL4GJ2p71BzOsR29/ryORbbzPC
2/BdMpzsJxcEvDIqJlq8miJfvsRUffU2bpe4LcvTVr8C3qZvN/ZOfm+YKdIOdL9L8llhI8ZNVQmb
UFlS2Dj6GGp+wP0nI9/TbgduCa5jyJWgVXkn+bNPMQHBiEvtwRDrqaqWaq9Ml+w0lL2f5hFywm6o
m+G3r0KKsSlz1WsNHvu7Gwh8R0Q+hvDZOlG/2qXUWKCOur1FVRkXG7gqIy4uGYmuXCpI8swmvyFJ
rZ8iDaU8xkxOly6JTy135iUKLw++Bb1piausIiowtoMRb0wLFtuKKqOBQSrNxXrOxduVCPW6q9ac
8sTLgM8mNyAjwmE0IMMVti6G91WDiEP2GMBm0PpOeJtHIgJbzOy+E9dOb2H3PUaGDKA5DVOwxmtX
/5rNGF36iJ7dXVVlWtz3ULWxEOvnP1kce79CSCJLeoxLyw1B/UQcXDQkd3Rx838yL2flWuXo63XP
5dgngbDxf9Ya+9Cttofgrq2j7AcvDt2xZ6Tsy+ePu5MWLyZ+dE1DkGT0EBxC7uE67hcAIxujcodY
f4Ioo33iceZk4LaSDnZDygKCZjBBz2/+YNU2keLJefQTwYcINq4ay6e0TVH96qYOr5pmoaYmYThj
KTJU9n8Nzv/f13x+rA/qCva6kIVPQGgvV2XqxE2zAwC01nULRzeFEvq9L9JvQ+K+8pDm8/kX9K7q
Otzo2Mbxe8IRgZ4TF5zDF0R6LXtLI5ud6fd4wjh1XF9NeWvWWxKYuaTLxPKXOOEK4pBrVCSReUSl
6w0BZMpbK223coVHcPEM16TCfWzs/PjRbwd/P8YT22MIsgsfMCjClxSOcLnxJ6ttuGf4IIghVLSn
FIZ4d+/oaAbHmGq5UZifzJ/7OnHSRztxNAofN4AtmqRIbEpyYmEKxzn2J674LXrhffOg5qTI8aKJ
wBS7aL7PwFHYroqODn0QdjR2zSEBvwmJrH5Ijan7Uc6DMHY0Fmj0m5nVPUMEd4t9xSv+7BdLvyKy
8lJdx6oKvnHYjwPJvJq4hh749a0fBzpoQTam95ELq5HlWFZ/JAGYNJKxccYBV+hqo9qqpm+I0mdf
Qhwy4IfNxDARhNrX66KF3LNmFQ+vzWRNxLo6eS+vLen3hNNYBZYOoo2Kl27GIWM/QiJrV50Vl5fu
8KcHrA+MZ9KUQkO8+G4dTgBPu7oaQWoXpNDczRZWQbUCEvc6Yvok3kr7YnLlv6yROF55DQtWusDL
UA0OB3UVsjQbL8Cd6dRkoSiQhVAbGjGAOb2dn+HLBD6c4HhU0sEFMaRywQX3cCgyd/NCJARQ5600
AGxcj/Tjxm8fzg9z+hpdYElcdhHbLc26o8I6BCya/aITOwcWA3nPIo8fYTwEBOQVcGcG3aaP0vIv
UUg+qFOW+CcHpH7xDzu+duJfY4DdpMmuGwgZN8VsXeEy5TzQiFEPdpx4l3bUE5Itnw5r/fe4Kvq8
7rHGLHBaXQnXIegI9oL60c9T90b3rZHbiIDb6DZsRXJVOhV+fBLTh1c8c5CFmxaOHeuujWMyN5QP
obEEvHnIK6SlVx5+J+0aK6zI29hCGc1adZb1YkWlTdQeeOLPFMJFvauaCdqThoKAeVWKcH8Vp7j/
rjQxkLcGS4PAoWrWj7SHyXuJYtupdqH2zLskb4bFFqVwCVJEq2XAeyyrHbX/TDxoGRP9WwQw2Dh+
TRJJnaxwXnrD5saMtLz/5ucEBq7q1giMDVhiA2BoDl0HDChye1tgr96uM900X3pPz/1+wips3iG7
t/DM0Y31o6kDmeBoZFMlERwYQDGMHbLYcMS0Ri5AVUApIPBskTlctlWuErzCm9quHmJLTMPGZBvB
v6Mi6XsL9DHqPQdm9EtGICMEu4OCrGcR5T+1WVT3RROZ/dX5yX0iLORkereJ4CSlF8NV9XARBa03
xZY55LvZSWxvzY5BUEDoG/jye9iSFF5hryV2+Ls+qa1rNffGOurzeCSBPsQO1pejOfMC0+53VTka
bXEzYkZP36HsUlJpYje4jUJJyphv1sSaapL/IimcNW5T1Vr67vSABWSlN5jPo9ap+93553tnhBxu
EpyCYAoQa4C8uCcePp8sZyfshijbOZmNqWAubIcbhumqVey3kCeHqQ1wyhnIrtGUFCtr8r0XMirm
am8n/uSsW0j//3QFIQ93gyPt8mFajgRYW5T53MiG2rtHE5rLNROPWsfR2Bqv7LxEOsn3Giinzbiq
H6NBdPfEI5C6HTZOptflhCc769oIfneyMJ7KSPq/HL/Em/L8KzjdSHAVxV2HTZJ2SXjcQ5qQdQaV
q/OdN9XVjZ6xdssEHeTK9KM9fT1x4QQ43ZYZb1G4o1hAJHHc1iNqXQ5D0+Y7u0wSC1cjq1L3UVHM
+/PPdXwbZ+ayLdKiZjA6QMd+1Z4lRjzqvWw34J50nwWyxllUqkctbb3510OBTjsLYwSkCLHo4SSC
2kp7zpuKnYLEucdcEca78sMn+jDGBYnJSUuYx0J2sTRy6PkDiB8dN7EtEKWGKelzbtI3t1XvJzcC
9D96GIcJ3MVnT+Vi0cG3D7Pe5xZXpA0uR6an0WfOfnYVcQYWD3EWzgghvc55ivKiZxfuocJtmCky
uem6VuJCYFji2vUH789gRz0CPqvHA4g+Tv+19dxF2FrOIDsaQLpbm56SL7pWDglNE43Pu1j5F1Mx
Tueqz8J5B2VhawIAHr7o1qjh2zZducNdf6rWwxj10Zc4MIxbo5DcwI1wGL0LH/fE8prm3II3WkiY
EImBVR8OmpaFZapxrHaZkROvpzrP3qtMebdlb5g3SKO9qzKtqxW2Yv1v1xCaRL8wJULLqbyrCB+3
lYer572sZrvHcXdxDo/KAma0ZfbVylaOuLBpn1YkCF6xUKW8CygNjmushPAPfyZLece3C/Zj52AZ
1VWbpvWAhANZ3nZB0l3YSE9XW4Q5xBIeYS3/OabRxk2Yl5S4cocOQxJAnHveSxUUMMIaoLDzy205
cw73bASViI5ggoVs2sfmhC6aQWyDVL2b5ybaUlFuo7rYIdr3qLbK6KEWpl4jxTAvFJQnzwgOzJMR
qeBZ1FbHlg7aZ9dqprHdSR2+0F/I6Oq7ubvTg9N+Pv+IJxOdoUB7vcDHrZyN9miVG+GETGyymh1O
avlvp1TunmZS+QPsn+5MIOZLfLdjRBNaF7Zy4Ew2bhURF8PDSe6yJYdS1c2uw/3zSxKXaqEiIwhs
VDvuS89a3HaSjj/nwLgBcqx2mKeFF3a3E/iAn+FRQpOgAdGMC/wRmFIWQ4MzQSIJW06Nn5k1LAlq
hr/VHgIvemSje+vWmeGgIAwJyDShQ+mwai4s+dO3D9LHuoH6F4IiHNPDNGCPOXtzvzMLS9/3Mpo3
vLzw2irESCiwiTnzhUP4ZEoznbkULM4NnIhM7sPXbw2oYuI0VbuY2KarwqaxiVgm25dimu+9qCRf
pcfbGoiuuGCucTqpcS0CSIXqQw8A9vHhyEPvuHLGKWuX+n1uoZCz+5va43JNAZTFFx7zZGfiMRd/
eNYOX5q27uFgrFlDox9Wu1A5znfoBdaVUma9aV2bODwUmdcT0ugLg374hBA5sbqDYEOldzioHBwg
crKxdiENnI1po8Zvm8i+Kpq8u1DbfDQUpxPpCBieQJ06wuOrHO9HYUdq55gJmZv98B3rveGbqwLx
9G83CDrUAe5b2ExSvB17oiBDId99tCkiEyO40ePUfUL3/iPJknBJNKXxcX680wkKN2k5BNlxHVxK
jzYk9MEGGs4OaoMxFj+DOE/WwRyH/ir0gH5X9lQ6EmWaxEdee+GX84OfrkeEvAjfTIqexbfuqL5K
MhV1MA4pUa0i3Ccs+6/40Zc3BjvFE5LI/2E4Vr2FlHYhfh1zX7gIEbNllcVuVrN7785Kr6YW7MoT
Qf424i2wPf94p6uCdgCfERLce8l6NGuWim5IGp/HU+hs/N6fbsyqjzdt3zcrS1nGbTU5l6hUywc7
OEQxxuPis5BHIAIgLTpcFSXVxwTtkHOzJ9RclFO50qOBaFa2zZpunMc9DohUuXVx5zeDuPDMpyuF
4ZlMoIOLi9xxnloT6ChsXFXADrLzR6MJ8QRhgm0iQJQLu/lHrxfTEi55Pnd0qHWHTypkYI/07Yrd
OFnDXZVz/4qLEj/VpAx/4JZEci6F5IX1cgLNQ+CDDED5Bd4KHn7M3IKEE8zG7BU7X4z1J7F4Zu/n
EhQEMpR97c0OeQqYlgJg4Ch2nxZZv2rKyPsREnO0nvEq/35+kp0uYLhsNHsX8zg0BEs05N8AHnQu
UfXYf+6i0qyfKo34tHe4ElhuiRlVqIjiVY6xiWoZ/utPvTQRcMlGs8AUj46md2JUVaiJAtmZTZ5/
HRQdXc+u++s0DS8lBp3oqjAk4yNDCgLLf59Xh0/pdWT0caEMiJwKoisPA58HsKP5aTHqvioGz5Gr
rO7D3Zg5iES8GJlTbhVfi8q8RF852bP4JcwBctVpsJvEzR3+Eux/gqb0hgC2OFyc2p6eQbnTT1oJ
8qtK17twjJ983ggB26JLhIJCvXjMuyiyyhmF409kxE3tZxgad3qw3Nd8zMsrXAniJ7fu5Y8+sI2r
8/Pq9DnhF9NCsbmPgdJ6yw/7CxjmZZOTlM3mru1rD/obFyEXO+fHIBff88q+xJL9aDgLBgMlC9sX
S+xwuBS7V7vOGmvX4SK3qlEd74nnAJYaAXmGvjF+nn+804qUbiYCYk4C7NDhYB3tk2lUmdo3Zmtn
0oB5cqMxe+yFn+7rhHp4pYuhXcWRzz05y8tXnZTTWpkubn3nf8aJ9mKJgXLhMsDfWC4gx9u1aAyv
JJfR3CmyBqsXhQO0/2A2mfWKLAQKWjR6ybjhxtW5GDFX4Y5kJt3cAQR21MmFM3+1Axb9to0da14Z
rTl6a1JjWgjXGsHNSlWt360rzHlLfJ9joqYqgVSLpIUM7/fzD3M6V2kQQ39AAbhAUMd+mXjAdIWn
RmtXwy/XsJaC4EVD8XrMDT++cowi26YYa20Kf7rEClkqhb9PPZJFUJ1TYwMHwE051h12MAZ60qrm
dT469lrUoX+TNUN9gSxxfOIsoyzmcXwxWEgnH4vgJ9uViTmvK8uef2ZB+k81+cVDl0bGPc1mwNpE
XvL+OTlw/jMoaCdaKLS6x/71Y+giQRjceS2o41twCFi5dRy2m8kV9rMlcUwrGhSQa0hh6Ze6g6s8
R7p6cKta7mU6tBc2hg9fAsUTlTdnLi5RhyvVnfw8IUPEhCdRsc8G73m4vC8NTyLEVqIcCKuGxHJh
pbz3D48+MSgdNu9Uq9xl360c/tqQvDKWdRV389ogV3IVO2W0N2QePVduLX5lLZSNrMHcQA3mtEfp
WwEAtuK6sLlfYjqkH6B8tbsohjnsBlV5hW8izKyyK14nQYCGKMLkwvn4nit1/Ivfg97Yljmej9PC
slpNuLzD15NuF9z5DmC4wJ0PrzRDIDLxZYD+oohMbBmScSfd3N8Q5xpsAzszniFPUtB02aVG44kc
gfkEav6ugmPbYQM8/H6WUdM0EvZCE+zGf+xCDWSw6CH6Os51eFOnsWFusF61xCYxelqJLs4uxqps
zP56ou8JpMJFnbgl0zAfDQwGvzZ+6jzRGkyHVeVB99id31WOK8rl97K0ueVxfaZ2P9qoB6g+VTfk
Ghpdqp5w/E5vetJRNr3vXypeTw6F97FQZOEEsIgRjpPCxsKnSiughuC71z3bRlA9GwbkK1EM/Y9W
mO4KalbG9G7SrTYCtZt7/5Ih7vFJuPwGLpoLTWkpMY6FM75QbFwd7ru1M/8yrBTAT5KNvJZwf9+8
KjcvTdOlYjmapktVRetrOYPQBBxOCMnNGckze6cz98D7Sif/x9l59chtrGH6FxFgDrcku3tmNMrJ
0g0hWUfMORTJX79PaRdYNZtoYgzDPgcQ7OoqVvjCGwKFssIDfU+curApwjyhzp1Hjpx+KQHc+vk8
L63fGJF4f/9b78xd6pxJUhxgu5soYPKQmqzjdg1KGi/MeFjDODOrJ1XtF0QtV+MghfhDMtvOHbVy
QgENLgR90Ou5K4iIRYy3BgMiR4+6AFP9xqrnnn4/RNDRd/sIlGGh9AT4YzVmdhADXf8xWtAIfRNX
I+SujKxDaCRSlp9TpqCHUo0J4qKOsSqXmetGuSAI0n3HANt8HxdzyaaJm+HRsgdLHFzNe8sHbpDN
SyGTu3kTRMVL71koAS0gKyrF74Wdv1lcp/cFGPhgzSPzhS1ytipIAzrkcBmJoLYxYjtixYNC+RK0
Tv5j9IR6xtXSAgjRlojvFVwSRbs+3t8iN9cB9RfCUZuuJdE3WkHXX6xdY3BhyPTgJWi6r6a1hAHo
5jGKMvqRE+vNSyeHkkVhi64M+d4mBG7jVayR4jKU3ivP+HYI5MirBeKaZSOyVtunte6HgzXdnR/J
lFRflN5l8s//euYizKNNI/eqECBL+4PWdBL2nYo8rpQ6v7+UN0ET80MoT6JNwbjzGa+H6jK2/4w6
VujUdv1Phs5sYKeA4o5e7t1xgPyjC83Zpn1xPU6Dsw/iuXA3yyhanyiGUHfxWNgwX9PokxHlVYAK
SvPdnsrpbaItINewRwsqu0QfJRoc69+hncxzjjLLwQrcHBhM2OFDgWSmfsBTvYllOr0VeoSuPNVD
w/tI0jefoLosUD0XpNZQOjoox+98XIDEro0hkElfccvrmTBfstMaIFFbOw6KQBo4NDx4gnj1jj7u
3tTYtH+mxxHd3up5mi2Apjgn+HEDRs/AbPZx0gRD3ReXZtGUg6Xcmxr5uRT/gMoOuP36I+uRmhcW
vIVwpC35MSlxraucpn01Ou5R4Xdb4uJpsBBZYU5g7OkBb1Jwlwa9aiKhEkJDQgxVIByP6vhs/OSw
GM89LixvULGalHOrWNlJzYchvH9wtomO/AFMkyuP1iHgvs3FUA9q5EQVtui2086vwXUob6uubB+k
aeebdZnTJ4GsW0I7cC7P94e+Dd/k2ITAsgzFcdoKB5HL1oNmw1kV2VDXJ9scs+kCXwOzbCLv6KFV
yb2eqETQ2E3QeXIukVkKbJaB35q/87Vqz46G6v7rdi3Mz+1CadbvVyX5HiO5iI4plJuDV2nnGr36
xZvPFZeVEnfk9iGmMv1Hx16mR7hlGaxXE8AgEtMfJ5PQ/P467Q1Ko4mDRsrAppTH469r1HbwuyIX
rsPJi9LfS9ehvaXl6O2UvXgLnmc8xyAWTvcHvaGnyI3BtqStzKUKTWZzn6DmQClQKeswaTUv+ZZ6
CLIGaj9E2SurQhMULCpgrrDpJvOxSPr8e79aQ3qC5D7P7wR6+QhLDi0efsZSgTN3IYd9vP8T97Yu
60GoQ/bPKd18jLrIQLUlxDeTKJ0zzn3zyZ3QG9Rof/+eRqDxamuWZ7cpjmx49y4kgBFSxVFKEVmb
V0DLUtUslqLBGcwY0C9UUZnhQ1hfXCrheMG2P148U2mgzvd3UVa5wYm0GHkVCWDosM9bPexdM8M/
sI4C7DfVUzknv2rVyP5BjfHIIWBnonQ0UPmhDCF1RjY3IRo7aWZRjA3LGI89zRzKx7HIx1BXFPMS
a+aRcPrO82rzkstwAT4Of11vdeGYbVRHMQtLwKefR9eqkkf0Vg61U+QXugqWIUwSnpOA06ICWLoZ
qEEeJnIFXdnIkEjXdcnsyzRG/bPoeoFuzaxcWqXJgyihoeqLahxe2/MI97+KS9unUpH4QtOz9/e/
885JBxAhU0T+hy29SV+yxUNSb9SQNQT8/2bUhzxQgMY+VF3UfwDnazx3Wf35/ph7S040AINLtll4
7jZLvuaFXuGFgqdtX4VFXNivHSVpD+ppNxsJEDeZKEIF8kIhA74eJWtMTZRIlQZjnGVvNC3M0IrK
JCRZn7Tx4GLYGQz5GbT9wEPyif9U4P+6MNOMsqBCZ4fPWqUBsHDsZaMaKuo8qk8j8KSDN3RvPG4g
KfcPoYuq2vXknEbvdXVy3KDGqB0c6eRd6Ivar1W3aoM2FYeIx5vdC7BKMvPYwGDxwTtdD7jSoHD0
WWdAXYHOoxSJ8y9Akzk+9ZjJYkUsujoJrbVBvVmPkQdLYGHogQbPwDtRj6a+VOudcVIwpgUCzF12
ttIxqc64uia/ZyCdHl5kcXtqDUSt/SZt8meRps10wR2193wldpojlY2bvc+cSIQQBQFzrZnb7oCB
CH9VNaUbuJYC+U0Hso9cD0zDU7U0+kVD1vJsWIfaejexHsMS/FChoOXEBbm54QpjtF1lBMOhLUYP
AnK2sTQbKgM4hS68g4Tv5qzJwZDUs4g/wAtvr7dyUREQtxjMlM5lD27m4GHRV3N8pKy9NxByIBQY
sRTjHd883o1C8t4qpRdMFThXc7DFh7q2yi/3r469fU8nR5pDc4+yjNfbUNi1oRbLApBYd4YPmsCH
rR6LOlgRVHscWrSv7o+3860gS8Lwo3rMXbXNl7tknGCflXC6qpx641j19fOA9LHm13rd/bw/2M5+
5P5g7f7sSW+r4yFgAKUZNl3oSWr9a81Yfq+GyHyzycdHryrK54ItexBe7iyoVELHFxRYD4nc5i5e
EEgjubG8oHYnCHMzhvE5YNdAwanz5zrpR9Di24I8/U4QC/R/aXdIVuj1F5ytHEMOABzBioIUpJiy
xPaC5LwdSwK8HAn8uMCxZehoCMyd08LMXb2LLbrpASnEI1H03ekTzMmfw8W9RcEgYBTVo55EErYx
XsqphjQnC7tl4vxDLJ+e73/hm/iRycsYjsIPyQeFpuvJOzh+FGvCLapUkaU/EWc7b3JPTM8Zcho/
V3NVH9recHEp0UbjYOy93QXB0sRcVoY729jVRDBlmBww+FmERbKF/vJzm8LCq8qu/ziWmfiAkfB8
ROj+04K7CnuYMoxRdhggajrtm9uup4OAM1oRBVUXW8srJGny8RvUIQS2x1qZ+zqAO7ugE+B6xXu3
B3YeiEkb/lXWHufd3lScGVIhFM2L6yC8Fehz5H6IIl10QUr2U13ShPa27w3x0AaYsHhlyNrC8Wuj
OdF/rqWafMqmoaK8DoRkCszJRm7XRBXo1Ng1SsAAOrzqVa7MXeFnK8TC86C7ffoe0bPpoUrVWvhd
X5af7chC/Xsx3Kg4aIztnglCbKniR07Ba3S9LRY1Svs6m1Gt6hYbzQzUGn/bUV0+tUB5w15fy+/o
26DpNXrNo7ZmvZ81nvhYKLRm/CJemiOzkJ1jAWYAvjbhBYoiN1if0V2ysZ/1II2q8evaCls+idn0
KkPYWEosx/FBbeemKkF16/+BmAlFYTZfL0FbNW0tvEwPhrk3g3G15wDAuHZZSqCW/qQMVJmzpoWj
SRDSUd9L4dXeP5w7kyblIAomOsf6eWuUniMt3U1xqwclq/LQGPHCkH2heickqcc3Y7lAq7k/5O3z
AjQeMxaOHd1JoBHXs67xX6G53BhBndXrszDb0sf/ooAzOh5Vfm9nBzCeUjOD4PV244agJ/pIZkOj
s8gEeZVaLWdnzH5mbpaedC17qQAWFyr0e+46TD9NYtTNNW8rQjVS/g6AjaKuME/JpXGL+suiUfB+
+SLK2PT/gmPxJrxexGXSu7hubD3ARMfL/blOx5/jWNnOmTYVJMb7o91uVJJEhE2Q0OC5oKO9Gc1Z
UvKKxCBozKmg11nx0x49LBzyTFMva5p4fTjkChxhLW/qn3ohlKNH6zbUkvxEFNNpIGD/uc2fvM50
xtgUwH2bTn21FqvxkU0zHkx0b8NIM0BgxxA4LF3++V8pjbBwM20KSEfZXKNLZS+REeYG/OWKqtPn
1ePSvb+yNzAluWekoIIh+5RwYDYjql2LXlZawh5qPLc+a7M+noaxx5IK8fd3wBegjBZ2XgZtObVf
IxodpB1V9C0uWv3d/d+ydzBhSCOSQq+OdG6zfftlmNpZQDod7AQrxrpMHtLBVi/ScuFgnXeG0tBs
oiAACZQF36Ry82IYigMlJYgyrXhrZu5HMvHouY/nT/fn9Md/5PopJs+RtU/yRmimW/EP3NwwV8o6
M3DmrvpAqa35FBH/NEQES4p8EVDod4ATzOWUt3E/+3PaOdiT99CW/MTusWhKnGo8xWNb275lw+0L
tBaW/svPszRWJUqkIK7TXLzeeK6uqH0xgWansdriRw5E4Yz2RClQjtDr8GBR5Nu6XRT2HF0MquES
enk9WmahiTL0oxGUOJIY6EA02rhi8KStyQc3X0w4E1ncfZsLjx4AGj7if6VLQ3I1+fcC1RR1fHQM
5Aff/iI2AlJ+QN4pGW1+Ef2rTi27TMUxLylOCCgYv0ZMNs5YIyn/DnAvewgWJbYQoCFSvC4q9bys
Q3+wMPLp2fwKAP1c3YTrQB62si1JtUoNyhhfDjFBRJxJIx+RJ8paP/aUNCHsmIpvdGXLgw7e3i6V
kRCoPQCiUFc3kUCKsqcSOaUaRFUhnlRzyF4Vmdp9toZ4eaIKipdWOddB0q6EgIUS698nVa0fijmd
LlXXFx9B+tTfRa0WT1ZtZf+7v1927l508dmdlDtIC7cARtdEALWsczWwG0ykDGTI0SDp7ORA3/UW
SyFVP0GpkOtCwOTkXW/LxY3qdolxFmta3UbFT4CU6AZYHX48Ny38eXP+1JC56VJfQn2brVD6kICN
D0LTnUeAhhQEL6lFKuvB1z9D2ObkOGmnEoyVySc9T9uvpp6mXxBrsF/N4FUPNv/eruO9QfiJZ4dn
dvO6atJPuXGxHrEgS7+tXCc+jaIon3RPNI+D0YHbos/5eP+b7m45GGwcOrCaKAfJX/X3U8dsmpWM
KbB58n7IPthTI4rlE1Ds6lK5a5EiVRBFv2176f4p6QuYgPqleQv5ufrGjGd78YdYLUEJuMN7UdYY
LN3/iXvfAQQbHBF692AU5Lb86xfWK+0m3g5MjhQ1Po9L472DIYfmHgIT7XvHXLuDfb43IJuPzhcI
ce7GTUqS5t4ocDLVgkmvY/xk2yV9n8PYM5CstNM20KcJDZr7k9w7WyAQJVXEJu/407z7a5JK76iN
2S5aoC7m+hGruS94Zopv9wfZeW4Jgf//IJvrJa8St5npewVLB4UqhNC2oqXnxVWJMuYw/5dlBCCL
1RudVqqN198tWjte/QpzKpRnjfJEEjiKE/t/QZOwpb3WJ0e6+7clBlnHgbYGewCu1pZMpKymplRN
SjSc6uVjM+KpOOe9dR7x4nnE3OgXJY/mqQLf/fDyhYWvAX2JAgeYCLnwf309b8jW3OkRagERDAHU
wAl1yLvpDQS6/mCj7M6Rc8CzJM0ktzqbGSAJxebmD3ovnrtvWqlF4nnOMJSmsVwZ6GAhI3WODQyp
Al2b45e6SROoEi/AXgBiBsx7W4XM6rQQiUuyqqN2dY4X9F86da3etcg6nO6v6m1TlLFgpGDhhqwX
PuibG7GhV1Zj0aQHq23P8yt7ysT8FsU2EQeowLDIeJQDZq7UvFNe57OJ9nnXVySxxaIrIPwN5Wdk
LtpwcYZk/JKonXmkt7h3VSAITMeWfjqZ++aqAMSUYp4c4fEUQydrtBSvkDXpnzEs+gXdbT0IEPae
CEntQl5ElfHR5kgNI5ATa6aEheg1PMfS+DLh4vYQjUVxcUXrhFDAh4O9vZeaUCOk7cGHIM/0NnOs
HCs1Jo2rqVq7sfrq5nPyZHZeO58ApjbgPjOU05dpVUZ/TCvFeBJ9LipfSYAp+mTKSf0f9gWJKCBL
Mnqy3y37C+CBVrP71CBR5lq5qLGlDWfgzW3+D4Bmxzt3rdMXp6ExVnFJ4hQCHFF9xvJMhflPppX6
RG4OPtpXZzx+gL1r8dHm3bnQuQd4RfBnge6z5a0OulKSLfcqZbwWt4g00jHGdpfz/SMiL5ZNpMp/
HYlRVA1wd98629JWHSds3DHyJJl4nOvV+lKO43s1a5XLS0fiYmUHyO4/FlDbV9jzoq4b4sZGN0CU
lzR2kSCiUP4ja6fq4/2hbnc5Q9GT4jPKEbdvYQKAweiN3g5KhwffTRX1zGbCikGBfrAomjjP1jIf
rOTuoCADZZ8PAN1WRaFdTQeSJC5zPEsDBQybQjw1APfsoWD9nJbm/Oi16pEs6e39QeBCHQMkGa8k
V9z1w1FgT2PorYO3XQr/lDcYMahZtS4ojZUXp8YR7/7S7sTWEFHp9EuAoCY7O9cDookjxpz6TtAt
y/o5KRua7IC9io/wjfsTCOLotYay3ynrdON1NDvLp75ejp7LG+6KxA5SD5eWPLIIuM1zErwjBVp0
NhFWozk5Cj5SDyfO5glRApjdra/pg/EUj878fagT/W2xSs0gK4JH5OuZ3f5Wa9v9blVZM7y2StF+
RTkBQc3Empfa7ydl/tW2buudvcJ0n1LT6ownKCbK5/urKRfr+vQxDSqmLCeg2ZtOtJYs5mCg6BM4
WivUi11qqYv/n15Tk0/w2wPpPc/nkSssP+WjkdZBTY3CfLz/K25vGsoF9B4pbSCMjGjL9SftdLtX
IwOOoJ51ECetLH3fI/dxEHfc3jQyH4bTLsFzlCc2o6xYTDbK6pqBOgut/tBOTaGEpjRvblbS6INH
Z3c0qmBkXVIVxtpsU9xLxzy2PTPw8Crtnugciez1qqPDFjh2jx7h/SXcG44iFGIHyLW6NyIDKI1J
UhfOIeuQut9tN6tOY5Sk/9T6oYfEztdCuVu6MEPV5h7dlLwGnOSkoYVDEt0l/2oIhH1p4vQgTti5
VqQ8OEE3G4M+++ZaAXzsgqpkkFVtFAP3hTo/U9RLIPjM3Wo/lqhJfL+/hHs3y9WYMnD9OwbWAYK4
U+XgyAGHClRDckKcaD4PkO0/UNmMP66L5mY4Tor5ks2J+mrqZ/H1/q/Y+ZBXP2Kzb6yoW81p4UQu
iFKeclxmsVZvOmT74iMp9r2hELynfwqcgcx0MxTYwb6kpugG8Fc6HeWZNXpS1pYLSpnXo9qA/I9t
bhrwz8DviHhkjrhZ3IamYeMVDbgJZSqMS5MUxjvT6lfj4mllm4deqqMgaw/5Kh50W0CoBVYblS9u
2VCZ04AhkxeDpzA320qNYrOjL83ezXv7F0TP8gdJ+zz5maGLo4x4bw9zQEi/wexSF9kMNtG2r6BS
MFiB8OC0GtUbTRD1JrnaB7q7jAd82b3vicMeY5GW8ixtltiM0zSbtMwBmuIoWoiqgSt8LVXTCAjg
VP+4v1H/FLG2X9Shy0iBi3wV9Mj1cUEsDXD+yBElXeefphDjELRDOoLRKgr9Y7qmi+lzX2G1A5um
ukydQemlAoBZDFPyXonEFN7/TXsrgOMjcSTEBXhe8ov8dYJXVNjiBJ1fSDzm+LmMuyloaKZDy7a0
y/2h9m5B5IhYanaz6W3pUi7i/GlBDTRIM9F9z6iqPzUoqCUH97pcxM0iU/aX7VWySHC1m0WOnAXf
ygpkTGJZeG5jmaz+QtEXMctBMQy/U0r1e4bf98FbuXNaAeABWyBFkzW1TcZk1sZSEga4gWhMt0I0
ImnPCXGlecYNb439ZbFxkdHVJv40dHOBibcYHO3gR+wFWVwXHow9uNiSiH39Odt1rkdkt7ygiTIH
ce5J0dawc4AN+824Kh8SpSzTYLadGNtmkCkxMvfWKkIrHdJPqljX/y1FUX8DY8sCjraGF7Q5Ok7s
48hr9IGr9hDMnCVrHpU2EcBWjAY73qwD4vnyo2kRsEoJHmmFue2KKGlq9FMrlX9mwwtp/+P1UKjr
LztrtYPi8+0ZwDuEkYBs0OIknrpetF4Ycz1FQxLSGRienRQVGqRbC56SpDrYnLcXHEO53GyQ5R0I
ipvNqQ1O3ixxB3JwGttLbkuxZteoLvmCezFIjSMQzO2Zo4oqg22qpcBCtwAchZwKf6RMCSoPtcYY
s3rfHbMjkNPtAkqvTWlgS5qIjIf8FX9dIu2aVkU/QBJRUHWlVJzz4lOiemM0g/fibcFQVAHg4csU
agtQ8+bJxQZtpjFag2jpmnEExCIVSlyjPt+/r3ZnJQdi+cBqbOH50WRgIO4t0JwiOzoXZd0GiOWp
J71B2uz+ULfbAkW7P3kvrCf6IMb1AmYjtMosyZVA1wsU9TLPWk6pEi0glpy3pWr+vj/cjSw2aacK
UJhgkfo61KLNNaEipIp6GTC/Nec68WmroJQ8RPix4iGAQCUa7+og24IJ9F/Ia503+sNgqd9chKBx
N3GMZfC9vrNayE/ZKN4IPK/1CzpouOH4a91iOXPwk2+7hHQBSLxozMte4bZAHxFIjjRElGCOavuj
3c3zx7xOZ78dMSTkp01h7Dn1g50ZTzpirK/jFMHk+7/h9oqXFAE0iHi/SGO3iLJksYRJdQnVU2Fj
TFlLhHrS6uesK2vKYI3+6HDtnpD5zZ6LHjLV/eF32jaMT2mJ+RMfgUy+3iVOgpk9MFBE+nNXQsBg
5wQZsvi/dEPB8gHN6N4v46z+lixa9yEx1/RMWXf6hadAB8rdGC8WmrTnupim6JR5GOnd/4G3Ly+/
D7ANCnLkjTedzD8luUx1FHp4nnsy8ygnL9ASzIGS8YLYxBJqfdkdDCpDtOvnnt6ZhiQxn4UjtO3Y
FWnfYRaORDtZlvU1auqa96mbQr1xhnBR7fVxTNMlyJQpOQDc790PUrsCdUUaVYSs15+jhQwMXrNA
LlbTUDbIdCf0ysh9MqzqqHiyM5RsTBOoorsld9/1UEqip9VisrKQnInVHJED1ZprMYei7sqjfbZz
1BiMCA0WJp423maf4dCc8jePRqw7i/stbeohpE05huq4qNmp0Iv4N6o5XnQWJtpUMMItz0/m6kiy
aW/WUogQNgOz57a/nrWnrTnOZvBMsaFL48DTZg03yCRyXvWuVV7ub969wdi8tJIQsSFL3wxW944W
jWMZh14xOlj5qfjk+BP+qqDxELY+Qj3sDSevMs6yxKduWypTratt3cHWaD0BFEYp6n9KFUguIhXD
15fPjDuD4J6yGzHOJsmhhDvGHsCXQDHJWQvTKR+yPsWCY0b1/T8MRftPal1JhLF+/cWiXjQoXBlR
EM+Zh9XEasRBn03l/5TMPnoz91aQ/gte9QgdsYjyz/8KOiC1DyWmsFFgmvE0hhWE8u6CrDK2iKVb
Di9PlKjUgmRGoA0QGvvkerjcaPlgQokCHeO014kt8qAu8DwgMjbig2Xce591gKgSr0eJCtbQ9WCp
jijP2KdRkJlUMl7xHg5fIstWPhqNVv1eo7ztUexpzTekqg6VcjRmMXDT3AZFm3X+d0QvPeIGjGcM
HAgmMImxjfztiPHFr/sffPeXSm6yi9AWt765OTbYqS0JCiTy2JQNOgaFCxdbiZrhlLWO+YEIbtT8
eE2at02rJku4oMJ4UkZt8tOoH99YKcqWKabP3NDYFp7wflwfHMoYR4CCnbebY81fwOaQ/dkSluIe
lbNqsQjmYkc59V7uPMN/8BDLEMaJ8qcZoiWIv3M79ZZf9JBG7i/UToQH/xbhNQ48K7WlAcRpKTwz
A9BX9eV47kZlAvnOsxjN8xtoIy/V4yLAA43KswTXD27hNs/orIW6rcfViUXxk45WVIApOCFSX4iL
Nr9cFEQOJwfCF4Bxt49wuap6L1ScB7NhSM8d9bMTnIfk0ZsxTGmNvKmwXrHGT+tUNF9jx6sek36y
H7tpdQ7yA3kMN+EAoEpEgSmPg/i7wVWjHTCiP60ExqSvT9LvFoVas3+4/zV3dhNJPvc2oTMHdatR
QOyjeHGkJ+GIbeJDvibxOyUTHlKUZROUAAXPAz/aXwYUw1JtfKlRDF8XGU4iHvlW0SLfXA+VoYyu
sQC6MRpdO5eI/2MpraEo1yVmaLWW6rtIjhyEBTv3Ldwt+t1/YGpM+/pOGrRZqvqQurZa5JxAh+Yh
/nTOKRLH999OBIIYAZVPMIqclm2pqOMS9ziJSait3ZoGYD/sL2Yr5qfOVJOT7uXzszmnq49MMWUB
kUNrGOL0SO9hZ8Zk/Daps0tgSQn0esZp77Uo9tlxmK5Cuww1ASWFk+LnSKB2dOPLDG+zb02pqgGE
hV6/ulWzTrGAcujoJ3DiivqxoY/8qbOV4VKlefEwlX37T5EPnnxYK6zJIfA+ml0DU6Swoh9jCyV6
HqCbHCQ8O5cWXBaJc5A/iWLa9QJ0gBxMIwNAoXjpb6MHXWLEiXuyyym71F4/H9yRe+tNfkNmSkkW
VsgmoF5bEwRko2MAMVe0fgVWSNzPLSSYhNbof5gbJU+QV9R9ac5sBqOm2iMePzJY3atkrrP37BWZ
+1hX8GuDzhjWgwH30jeqIyDMLXpc3E2b7QSsRiktFD1CYSTaZRoM5+LAag0jK7pgcvIWDKwtTYWK
x5gAxG8w+nzbd5MW9siyPWUGWpVT3CDeJ8xv96+zvYUnj4G0RE+TkHTziGcYly5ubqRhrdbuOVvt
rx2abGE/RvHBJ5Zz3G5z9IqJ1nC6AsAuj8FfQRtVRXV1LC4RatJv7WQofw4Y61JQqIdnr9Ls95YD
299zlOLdi6dIA4MKGDQfvvr2LEeKbUZRVMWhUiGLN88rSv19CuvemP5DpAiKHpAKzVlJjt6sJrAj
bxyaNg7rqVovFubsr+wE4lLeV0fiATuvHfUpg6P5p+23rd4vEWr8pZyVG2vRayOJjdd1vSYvT43Q
65aSiZRfAMZuJgQ7KClaa4nDKp1izG+60WtPmcB+vk/Voy7Bzp3DseTzs4J0CbahrzENoHRSIhcq
19azV068aEs1p37aelMXRoo5HOz+vRGJGaRBrGTObynDeTWXemVwzS9tHV2cZm1D6Iy/E9uIX4Eb
OqJ97A1H0oeqhnSawS34+gh0sbpOrWPFYd+2Sji0mnniHhr8ZE3cz3nvpv/h68ksAtUD6FCQHq7H
WxHzifrajENbEOXmERUYe8GxHmuh/5DUgsLE9FQlECRl32yUqsXDcDKlLVDbrGEa1V3glKn1PuJx
enk0wh75Y2XLlQWl93pWzjpAuaqMAvliffXjaFQe1Bj/hwTrnpfXeSgvMZh0kQFrsRmqTVPPqVaz
CBfR9m8NvbSfMHwXz9mqiIM3Yucipi2ADaCkA/A2bZ6IsnVLsPVpHupJg25APiDBZLZd1fr5NM0H
Syh/9+YulowLaY8L/+AGaWlMo7s6NMbC3FLbL6Ba2ld9fKhvIt/Rm1HQr6KqjbDKDQ8PUBMNqbTL
wx6C52XJXOwyWuSsxOpiyAer3Hc6DSXWfC4/Jp3zUoM0QmXIf5LCJve+tvVla/mcjZeJPFzsRFxA
rb4fo7T8hADo8FjPWXSwV25VPFEfoKpuOgxHwrcFQM/0IgpDa7MwLzuCC3uITGrDdiTCOfLK1wP1
xAdlqJzTaKbtWzCE1cceAN5zXJlmGtRla/wwLZH+e//12/nUVPPwdQIoQUFv+/pple51Rlln4ZpO
KphEBXpJkh9RWXYed7YR3W1g9IhMbFt20UIQNWJZwqdegIcC3cd2TycpQd9ize3LLBz7lS2IaNzZ
aY8KwTtnhzoalwGpEdXgbWgBI2QBIpEXYVEs2f8qR4mfY9HaT6lbHRTU9uZJyxzUFYUEJEk215w+
OlPFhwaBUXX2E3lJ/kgsoJ6o2RsngV7/c2QN2YUgwHy4/x133g7eX/o2GuUWAGhyDf4Kn8Y+URsr
Y470MdPfg2X1J7EYEx7DVts/jKU4QoDtTZWKM+UdZgCZXv75XwMOyWrDOwLhnI/qdKbvO/l9lkKP
SwocFbPWfR9Na+PraF2//w9ThaOmEZUCZ9pi3kl2UpR4WGQTkQgfGWvxuXeX74s6zxe38pzH+8Pt
7R7KBnSBya0ll2Az0QXIj5nNyANMVvXP3FlxQLkZa6xk0H/fH2rvI0q3bkINGeFsVUSbCrnAalWL
UBeVDces0n5UQ1G+mzQ6qIZdeAcordvDT5WN8gzEKgr6PGDXU0u7teunXMF6NV3zAGed+k0/rUfq
nrcLeD3KJszAyS6v6gI1gk4vtM9TVVFb06rh3SxoGbx0AbliQLnxovChSJevJ6Qp3dInxSpho4nz
EaXW78pa2w8eqPVXRTUd4XVvXzDZrafxQvYGSHhbOjSFpbW5GlehK40yapLU3s8hqb1R57VD+QXf
Yt8SMnebsaPlOcvT7iAuuN0y/ASP2gB9fICVf3B4fx3DJsLyR0UQKATh5vahXpnNJ2vux6fI8JRL
gULNiwUasciRohmy9wLlYxulTpVJn8VlRJVu2ilvUu2yuolHA8o8kkLY2zkMhjkrjW8gGHLyf02u
N5uO+k5bhYjPDPSZ6Ve8hnnXjX4RWd4B1mPvMKB2IJMZ/LRInK4HAwk2uLEnEEQ0IbzSD6p8bJ/T
ozBAPgHXUY+ckYzjuL1o221OQ46UIto9qH2lbW9Sm7Inv7Anm/b0qoeZMXvnZdGLU6MPy8VNIrr9
kR797/4xub27eQXo4wFgoFB5o7ukOnni1q5ehlM9eb4hyKQqoCCPmNJnQWTOyyObfgnVpZwOirB7
21UqYhNckXQA4bleZHzjVydquAuG3F3eWNnyu7D0qfSRGbUDjE/E6f5MZcq0XW10EKTEDo8/4Lrr
8bICjHKsMp7qrL+EtpqjX1eiep6TwQkQYm78MRmSA6ro3vJKDMofsztoy5tBa8RJ2mJIq9Az6Qr1
EeEUkggIrpRW/noctfySp176RVPG+OX1XwfRAKkzjCqULMdez7dKm4EWEcKwSjMmgaFU/ZslwRto
QCkqLCqrDmw7Ww7S5B1OEI8xnXa6IWwp6qHXoyqV29iTh0gmxVkUkypPKcwgLWzjO1dEPJxiACTV
o4Jy6OB3ToSVEI68HXjkSYqt9kI/AjfJbbT57MBBMEqTDGUAf9tlIAgcMxUtv9XqNL/NnfUJWX20
q/Qh+n1/h+1O3jPp/SHUAPNmC+G2mri3THxNwiK3RdhkZd74CcIFjU8ky4NqpdNzLZL1K4hzojAS
xun9YsXjpTUzLzj4MTu3i+zt8PJ5dB/wHL3+Eks+lJTR0LIunQQBxWEtv03yV8xalD64GNoTdbvl
o4UCSVh7en7ubPOIVbJzkcoMB3gyRS4ZN13/Bm2IkCxX+A2gBQSGCBNuzH398PKZ4p/EQH88XJGu
ux6F27JUopw0Pyb4U1+3iSVem+7ioVvQ5awzcXJS+xaBaPes2GnyJSqyTiC9YpJn3v8tO2EArWbp
58HCw4XYLPqcKQtG0XEerlrfPI1Cdx9yrRRPVQ1ETDEi46kepiJA6WH8PMNVPrhubjc7yEQawjRE
CAEo51yvxJKaWttMyFmtSwkWGkvAYDaUxJ9GpQvvz/T2Ov1DKqHzgkMUynPyz/9+kIuxmVMcbgOQ
fB5MXq35MjX5EkbtXD4quLZ8NWdbLV6+q6nnoIABEZqUnf97PexQd9qMaYOHX8qgP/Rwe8IcQvpr
yFsixFuVq2219Y/wKx4W4davtLkvD37DzTdmYW3ZVuPlBAzyR9zrr5krRd8Xg6GJYNFSYGV5CigU
PYC6gC81KY6vuav1IamXdKBQ383VifJr8fjC1ec30KamdUkaQkK7+dBCAV6hg+1BgsCKn/JlqC+O
2WanJFOc92IsPN9bDs1Ub17sP4PSl0X8QMoMbtKfXuuHeGoahAyVukHrJBkfosYcT/1SflXiaLrc
n+NtmUSOJ5V2oBWCqtiG8DC0JwNpZ4GwZul9qQu7eeq8pH9q1nUJDdSgHgbPFk8EDM67bsyi9/ig
Wg/j4I3P9awa39t4WKyDj3/zoMt6IsA6WvQybtmCIrlOctQWO2larrjnqm50P4mrITC7YvYtLxdB
7iBKpk/YsN5fjpuzLUdG/uFPfYZgfbPzLVw/vRGEQDAUXnxqu7YLoc9nweJ0RxjG3UnKAq305JFj
Xh+ykg6xibne9H84O48duZFsDT8RAXqzJdOUU5Vsy2yIUUtN74P26e8XdTdKJpFEaXoGsxBakREM
c8xvAsdulWfkF1UfMq921xZpfRo9Tzm1etP6Kt3enZh4c2SGlPk8Uf5aeMazl1LxaibpWgO0vXZq
tHclqLGfs75U50pz2w+YWLYhPuuqsRP1by2w/LZgFOjn8pZczlrvatHaFWMTvwxtUCWG8W8/p3Sv
K9PL9jp9V/cnSSkPBE5hkHYAJ65OMNIKU9lNMCncoi7OyxADxEww1v00jt14royi+eDMPSaZt3fR
5rDEJmQetOmv5DTRkDe8dsoGKLTFcg6N0b7Tywkz13RJjt6rUUuRtDtbd+OrIuyIDjBoBGBY6xsT
/DWJpI2IYZe1KXbLbX/ARd7wG2hZsAqG8JfhjNG9WNLhdHu6G98UGgl6tq9KLfDCL78pLXJtgEGA
jm2plvcw/rMX1xjz31qt6Ttbd+N2pJbLewh7RXaIVocmmxtDEO0OASEg2jQDtkvYbNTdU94b5ruy
itovt+e29SmRy6XwS3wrga2Xc9P1CD2crhlww4zNY5TO+X1ueOhpqGV7TNoQxcApKd/K9GLbvqId
KIFxQ6zvZO5jVwPGP4DEiqdTiMzcw1h30SOM7/gvvh2dWFg6aMzSvFlVcFSW0+YgDkGLDOo5SVv1
nTu2RZC4ffj99lK+rtVFliCnBZ3MplJLq3RdlRadhbmDEw2Bkmr9S69kKahZ3hQrgNTqxT7Cikl7
mk2tt/1G8cLvXjRkH3PTC0c/jdIeBlqTQUMJDX0+ILKZvzcUXbGCclRj50HkneMdlDw0v3mE5O/S
Mo9+NGj+4wAo6DL4M2XgN4PJqMcShHLi4HvyUK2uMy3rajUePK7SPjWfekN0584bsmOned0jsPC9
rv2rRcVqDaWkstwU8qSvsZa2NkeL0RBytqApXKxB8I7/TdEst/w0D8foYRFj9t1hJZe7oSyK4kPa
zPl4oHiKqGbvhMl7dwgLz7f0EmkPSrBi/jrl04SOhYWUsb/0y/ApH7RxJ2reOLngSCSHkvPLTbxa
KdqwuR2HyhSQsME5x4ku+tX2VoMzZeLFkY+WR+LsJApXmRFfh31NjZ5ckZhd/qY/gkgNv7F27DQs
0+q5/hB53k+hV/rOtt4aBCtXKvJSQYBay+UgRbckmuh0QoY47/24NG3IMGV2vH14Nu4hqp7g20Ay
AGpaA82WunYTVSjEotqw3PFJh3tzEVI9IJrvlgIN8yz2vJ0nZeNiN2jgUA6Ubr2kA5dTS81ZeMVC
HJa1bfnfMC/xcgoVx6DfgALcTtC3NUNAdGjbsE+IfldVHHVYOiONiPjrOsE2rZjN+oNAeO5ri/Qj
uhdpe3LbyP5we103Xk3qyWDaaSijGLpGe6XdqI0VdJJgqlQhgqi0kw/pjPzjgDkvEme5lT2pZpa8
y8Wo7HzTreUFxQd8EUIvFb7V9gStl2ilx+Uhu4LHvp3V6EzPo1skIVAZdx6VrX3KBpUse3D8V/SM
UvUmMEvxFDhlaX/nm+u6r6b2XsVxa1LSeRZmDPBe2NmXe2bxvKa16McHuOHNmC3X3eMw1cYDYhtI
Ot7+eFtjSdl3hx4vtc11k37idVbnHphzT43rYMUT4U6nqe1TmrXdX5wFqS7Pw0Ws46ylO0okI8E1
YkDQaqiHh2yPYKbT+zCrWrpzEja+FOkYlzbdW4m9XB27flxGdEg5CYaKAHlXm+FjVrb1zn7YuJAp
IOIIAp9Owu7kr/jjcjTMUhjFPLL7mphOxlhrDt1DSxS+NcRV8zDntr0T/F/X7nDqAw9MhIqCIbXw
1SNA6aThSXIHdNbqRDlyutXfUKbMd+g4zf/h5Qe+Qku7GpSFNxXqIUui4qw2SqfDhqsQm3rz/pHZ
L0QTebMSWF4uQVxEAK3KlKubMoqfTrMDNqCvziN6KDtT39iqILd4+Ui6KIyvScnpOOkpdY4BS9/K
PludsL/0TWpAlcvynaE2rjSLKp1JZ5PDDuTiclY2Zbe+7bEkAsJvnry++CU0a3xWHH16sZZMvXMb
fAvQ2DXev3k56VBLwRAsBaWcx+XAiWAZQ4M5WtYcP0d5bRBOJGOd+2phzDsiG1sLSj4jFeV5NFAm
vBysd6Al9zNSC6XTZV+yFPKzqhjWEzDd9P72vDZOitS1I2ilLAM+bTWU2Vh2rWJIAEdTGZ/nTtNP
r+jRjh1+MNpxD5e28RIyniMbVgjDgga9nFrm6Z1XaxYat2U/nCIqZL4yNF9sLTbunNyb7kt113dL
nrxVXMm1xrcjXMI0cQ08tRUVAdNk6IPZMrPCj+gRdr45e/ZzhKZH7VfGUHzN+XdtP6qb6rPuZtWe
b+PGJ6XaBnSEkwKp05Eb+48bqfdCDeoe6xxZWfFvbCrZx1n15ne2K5K9wH1rjSl60eOkt4r802qN
7dZyk8iMyeswML/vjck6QpEa3qW4ch+k2ByA7nxPL3xrkf8cdLWRhJZqS2STANV2iWPY4sz3+RLB
Mo4zB9fyNHlU7PJXQfIr1d7+4gWjEUq/lc41wjRXqWymWl0sR0fcxzxUo1afoNsrOMWW3en2idn6
krA+6EqQNfO0rL5ka0YRtSRWd4qH+U4rybtyWCgHkdrazlCvBJr1zpVqWvSs4QhcBRx4/pStQH0w
cAa7Oy5tnT4uip4+tlqc/agctAt8L22aj02vB1ba3/V1YTd+YbYJHIbcOsvgnQh6sX/hhLCk5Ny9
9b+4R1P19prIj7v+nVDxJONI8jnt1dvnTotuA+NG+24ulV/OFE+6jytw87GroX+jPaJ9uj3gxkeA
LcGVxYdgadZhBJjxUmQpxwlmGlaVbt69K6gpn5w2Wr7+xVBwmyQ0iZbM2sDAGKn3tYPao1jdKh+N
MgMHlc0F91YzGDuJ5MbzxuMCcp9VJEBap9y0C5qitOY+aFz0pxWDhmPHOf/cl6mCImZZ39WAKf12
wqDv9iw34jJGJiqTKjzUL1dxmT53FLytqQ9yw1busD+1Aw8Cwc4+uZZyAhRBTUHCPTzJ+pVX1x/X
YFOTaSwmG1op9OLBbrP3jtOMx9GNlKMZKeHHcfBSf1LhO0W1idSjU+55N21uHelRJdU1ZQX18id4
s2F2LASvgcqpNSPXPCguKS64wflwe1E3h5I1fiQ1IHCvrbC6SIUmlbrsUm9273ATyNDwzLQTt8qb
wQlyYWnTwyKSAtprJI2rRnm80BQMvNoJj8lAuUjEenSOYtEHgvwZafFqj0pzzct8HRVgNOKG0mFy
tWuW2FaLuDT6YEBL/bQUTnZEdnB5dlGju6N57MynujKbU+amBvaKVV4Bxg2Hp1DNx5Ohp+N5UEaU
+Zyoj485OI5DCbpgT1h24z2UgbnsOPF/HKzLL960bpRGucap6qLhpU/mlGei8h7gBaafEGL0Djad
xrvb337jPaTLR0JFBMd5WqNFTHQSgFKxzdp+Gu7hm7Tfs3SZ36nLkp6HvsgsXw/78CltkRFQ4l7f
8xHfmjWnTKLWDeqc63dqSgVlnZiox1Am95x37vTYRuR4kZn0h0bBa2PRlXwHk7N1jch9gFIBNSn2
4uVSJ0Lv9IryfDBYlfsuwq/E76Nxzy1k61zRc6daJG8S6pOXo0ymXiMczmVlNk131Oqy/Lcput9h
2oidRPJaTEuiuMg26HhIhZY1AKEP2TMQ8/qg7kLXR1xSealL8c22RfmsK1FJ79LUD2qkzGi9lmD2
1arDFb4xn8qsiL/f3lOb85YYQVkoo/+yCj2qYYyHTJfPgxWKkyGUn6jODp9pgFQ7vYiNzcMTZKG0
QaUVEPLqyJRdphObhyLIvEqN/K7slftSTzvTR8N8eUnayviAycUemGxjghJFTw0QjxvEcFYTXFKv
H6ql6YOJ8twPLWxcf7KE/TIV0y77fWuKaMqDWKXejGjBKmaJkfUPuYfJfHrVPNV1PH1BzITChD7a
vSS5OgenKbvQH0UnML5C+fCUJU5zD/68PHtmNU++W6apeRzM3rv3EjpQh0iplONoNdNfbHngddDm
JLaezF3O5o+Hs861tk5GDzPkmCJs7sXJIU/D9Mke2j1u1NZHMLkvqHK9Nunln/8x1KTMVa80NQvT
QJpLpjr8Gfd18mg7lbOzzTauC5njyoiATX0lv9UmiVJEDEfXhBXzOrs4aqHQP98+NhvRKVAHqTAM
mB34nvzzPybUzCPOmD1G0kLVZ8R+x8J7yoHNf68n4T6nStb+d3vArRUk+ZIMM4ImmMWXA5qz1Y5z
ZXB60IW7M03xWVMUvG6Sbk+KbXNqVAjh82DvTJFlNVKc100zMhL6agSHkNeCJArRK8rV6b5Py3jn
VduqcsnoUMbBVAxwdrgccI7NSHca1pIOSwjgUY2/TihYPhjmgHNDC7TmiLOD+k3tLeMp60PlWeH1
vRuyplffXuEi9idYlfQi0rHVZ+2asR3wdETbcGyblzwsjEODk33s232652e89UVdsNnE5nAyEOS/
nDageYOUlnWuiyguArQHrIeuQjjRN5Rs+nh7+2zdTNQIqNkDWgHvvipyTUqbKwvNq6BCCOp7kvXZ
twZQyocKzpY4jPYyl75OF27nddk6jJ6GArwsG8DAXH1a0+n4my1TBMUU4iMrsvCk9JV6uj25jbhI
mrIBfWF6dAdWZ8NIesdOWkZJPTEewjFVfeh8EJHnwgogmGZPociTp7HCnTq0hr06zPbwNCbI3mkz
rqN/JZqUEGkv7oICZnQ5WTWkt9k4GosQ94sjlgdhGeLsTZ5Cn9YMd87P9acF1MmpIVAHZHclZNKO
U5MKEzhBpi3L92nI3WOIWl96qCaPynAROqPiD5Wj7lyB1/uXbIf/Ug4mKgPPe7l/S9euqjKOxwCT
HUo0c6G+7+z2pbU4qre/72tEdFkLoGHIqSTBAklIpe9yqFnJJyPtqI9gWdtaxxEVi/dagt2qH89t
9l1tbf0c6o7yY1rS8oU2pv7gJWn8KGvg32ptUJ6QvnU/lWq4J7W3tfi0HpAfJR2T9bHLXwaGpDQy
J+wplYSwfToVw6UWu+cKB6ouxiDStfykW/YQX9dbjsNMaVVC7bhB1ga0AnNrx8TzK/C8rGj8anFn
QOqd3X0Hc6jZATIL6dkY6uFHvKCVecqMBTOq21/l+p3gNyA3RYGM2/KqQbYUXe3AhhuCuBqac6fm
w3MSifofncb1Z/o0b5bxkEVO/j3oeeDuoOBfLvXixJXuJpR5x4KyEwZH2SFucTYD2WLvHKmNrc2M
wHeA+mK3rRE6PWrJTpvzd+c8x0ETDxF4FtdGqqncI8hsDoU4Grx7cjsq9JezUlJR2o1JKUj14ufK
lY5KhaeVj7be79oRbo7FNQUeCD1iQpfLsfTByaOyJrWmUqK1j5M11t5dlWFqr3rl/M+btwfMXMko
BQRNv3Z1MuLYS9TBY7C6wQMhjM3n1FjC5BCPTnHQ5jHboyBfvzWo6VHOIsjEp5PH4HJ2vAKJgRkx
hU0AHM+wHEF419wEt6e1ceDlhpd6AnQ1AWdcjmK2mWKJiXRiRhR4OsQuuhd+HTfZ3Tw53ufEbvVj
WofVXrt/c3Y2mAbiE2L2q2J/pNszRtZcNKHijoGXVMkZDIe6B7Pc2iNcsZTsuNTAO8rf8Udgq/bQ
cagcU+AxWlC0HSDeAtmPIKH0dri9lJtDyb8NTU8Z/62Gyuo8TEe6UoFRq1FAlKQ9FMPwr9mX7k4N
dKNGiFYdXRISbk4aAfvlrBT0IWQRkcvC7ZqgNbvqV1Uu7iFvzOy+WhT7yRTmx2gYtZ9pkixfcUba
I+NtfUCCFM4Eqhfcz6vZooptCQ+lviCGRRVE9rKcUOpOd9Z042GgxUcHwUF7jcbU6ojjiFZUbV6A
4JzjhWdgDO8Hay6ORuX270TjdZj1CeqwqHafG8Pbcxja+qQgR2kNg0GnvL2K94y6NWJroFnTL0l6
mpSsOaALQGvVnsTx7bsH4CageRl78ARdftIunhS3KCtMqMvUCrpmTg+Dhd3fZDZvphTytxN90AeC
hs59tvp0kaDz3KiA/lBd736qQ1d/8eK0uI+Bhu3s1I0FZHdAejOxdYGutLpeilmYpbLU9NnIQg5m
ETdHZXJGvxg77+3vNyprNsE56qPcaautMqrhgDwK1UR14QVIdDGgry31b13qbVFQZ5jI3P5kG5Uv
SftBrQTBNYCNazxDW1j5oMp3tUyxNfOLfKms970yjtqx6qbmX1uYiQA83pcWtL/U+dAUjga9sgud
lynDNuQY2aXW/2/nZ20cTcCqMPA8yYunWXG5ldLJihTb5XbIy6k5KaOdNadejLiycWnUv20LOEkA
ATHW/+ni0X6XYcnUB2kel89misPB02TFDs3BvFA/CWPK6p1wZONQy7oJovD0OIhHVqcKoZzJUpOU
6glg6INNgShAF948ek32kjS4LPJMaXfD3PQUwA1zp8GytSV13cSyicqvAcT2cnUqxyIjt5lwHeM9
Cw5deUwi7afa29pOpXdrJEMiXYBbQSnwVucs9fJIaUjS2HvYxVcVZU9QN3FgLdO4c09uPOMyWWRZ
JXcXQMTlpAyirRihJ4LJuJkf6zaaCWNbF+hFYkTnRp9x3m6oot/eafJvXeUxuO+YPK48eOQMq5jI
oajaQXAbUCNLxmDUp/y7bVXlDqBlY7swiiMxgVyMEDQu54Y9kZYOJoAWDYPcQ7EI/THuMuN/Xpo6
J0WY8QnRKvuQeJHuV2pnfrw9yVcM4HqWmsfNAhpD1uFWGyYZPDOHVD8EYsAB+04PIeQExhyGM0Q7
LQ6DsIEYc3T6WjGPYVyJycd1ovudwuyFb9urP5oybs4VHkSnIQzj+xHl1y+dkiX2McpGszsZY6wr
fpLHHfWhkWv0mFSdXZ9mqmHwCK18zB8cSymPuRF51c78rrNRQgiJcZflBsop63JDhtuXsImMsDHz
/knq4eyFtmzgynTUUzw6UwUmUfMMHakAiaXJqw69/G9FYn8oBfp3lvhwe8mvdrPcUaiqvfL8CaZW
r0ZqDVlCy5BSUjRbjwI1qMxXG1d9jKg7nRzhQqUm4NvT2JAf8uJDvw5LC4xohuL6Whq0dvAhy3k4
gmj2PHJzrzuZHUDXJZwdAKFZt/N+XN0PrwcHMAljAZNYH9qCslWNljkF68bxznUzjHd52BeBcPVp
J8zfGgq6mhQQcYm51+APktsUYDrNCmndfBCW2ZJM9DPe09oe6lre3utVBApAX48EUIJAL49rX+pW
lxQDdC23DSuoWsL8X5Fp4VdImd0Br0xUFdN0eu7nxdyJNjaHRv1UQlyAIqxb54Y1VqlqjnzAxY7R
vdVN363T4exOY/Q0Senqomlzv5vqN/sR8Skh2PM/qr7Me3VHZUqHyUkHgjiFOOeLXF/QBrfHY5i3
e9LOW7tUBxkKPxMFIbjnl+ubGa2VWt4scL3scp9C4nyYPCQ4C8vKD8tg6zv9vc3xKOnajEYQvu6o
UYnkI9MGCFRVUY9FCra9MU2McFysNmny7dH5N8cjI2Qt4YhwH13Oj4grncYlkRbv2fhR9I13gBVZ
3bd2BMCknfecQK479Hw7wwGVAzKHfGa9oLpSNZTDCyIggbrGSVUwpTnFCpymwOgd66VI7cI9GJ7T
8+54SvRSqaYY36txv7D+aTyOftkZpeu7We9igVBC1eQP9U/w7603ZyTyxyJ2/2rqSz68Wh1yz0lD
p4K+Cc/90Zvc9DlMyJpJbPNvt2/h6yyTsQAOkaCj7k2iuTrJ0ZiUxVIrdE4UVfnGma2/ZeZi3jn9
rP0UbQkDVitaul5cAh9NxV1+a2rbuzvx2tZ+IKlmN1B+QTRnleuGMzyEFNn0QM3D5ZDFyfzOFLr9
VQ2T5Fvtqvk/t6e9NR7+LKCTpYcQKlqX+w/pxhwyW0v5uzf6lynMBFr3y9DhehOm2UEk9R4M4SqM
Yp25sCALGlRcKXVejthEWa05bcON2VXKZ2iQ2oc4DneiqK1poWwKxpMvKpvWl4Pg17Iso1OLYPRm
+6Frik9pBwTNyhQSgGnQ726v4taD8+dw8uf8UXfRNPCkqluJAOX+4hAnuhfEyLoeui61j7eH2pwZ
BQ+JVjLoXq6iBbcvBqegAR0objs/UZNUP1SE499q4rnKV2auYP/tI1INkAoUXIjAZS4np4aeHZLH
i8B1m/HOc0XnU6Ow/TKy7KMOrHDnCFxT59ghiCsS+YEZIcNdTRE+m2VNBm9qPExGfLREZ3zQqenY
J7rc7SdlrEWKdVozJUdMmefkSIQTOb7VluILpnWz46M7oeVBTAPeuuf6gDFf6voQ+1Ve24afqLn2
Po07gFBWrmf3KV5vpj8YRfprNPEQ9gekK/Wd77a1RaiTcYeh5y/F2C9XsePD2JXFKnrOgm005dyT
MDL17NFu3klUtrYINVtKOSoqi1QjLody3LJ2SouWVjll87EdCusnBbIsGG1LQQVY38twt6YmiT10
trlHyAAvx4vVxUi0cGE8neJmqfRGIJAJOZtmuLcXt4ZCeAXwHAp4cJxXQ2lRblJ0pMXr5GGCPvPY
PKXzDBGmK5OdfHYjvKKoQC4JqRlQ6bqTPliKPZhz3Ac9Bue/Q9TsK7825yGwVaV5AHtZHMdarQ6j
1TfRzpHbmCY5O4B4g24JZ291R7admyVVXVIz0IvatxtL3GXAJH1HG7PT7dO9OZRECYILpxm19nhx
tLk1mpJgI0mi/wZRGSe97gfaUWO6M5L8NqtQGRYzrjV0vpDFXJcX6yyGjq3ywEalUh1Tyfw3rXrP
FGBrPhb3BmVUXrOrNIP714OZzXyEhXapHzft+K0R+jiQa9b5z7cvHs8YfVtQZ4CjVt9p9jrVwjKu
D9C4SwKlH7uHHH+EZ8S9tS+3h5J/1dXqSXYidwh8hDVNesIy0U5zyiuah02krlfe2ViG/pRloxWg
P61Rmh7fXGWU0sSUGIlHqEiQSl2ebCR826XuGRRsS/jU8wwgfDvqpzmEZzoAPNtJ3LYmScpGLsPe
l3nN5Xh6DMnFQWYq6G3RHEezHz/iBm7esZ2cEh5VW90n6O/uJFIb96VU5+ZO4YGTzcnLUZfJ7CwK
cbw3Tesc83J07z2EZ7B4RlEPIOpwvP0pt7YonROaUDzflAVXuyZLk6hCVroLqn4pj5nTq3eVMv4L
kHuvobCxnjC2abjiYkQNcE14l10G0TlKxzsHqjkOa/1rZuaIv1eqClXAUVsFy0+hmz9uz3Dj7pTa
t5I/xOi02i5XlMs0bFoZ402tMR3cVLF8bcqrd1VhLtI8wPDTyopp4BTNTv52LfGC2ilpqXyGKPFc
ORq0mON4bY/Bqd2K6mMGBbqh4jCML2KgAo0LihE4qVqc0l5UB31pxYfOGxG7Rz/633pW22OkpNVf
1Fq4kvhZaALI52S1HrUxGb1VkTADfxmPitXo95FhhH7pifnejiz1fHv9r1FZchU8/iGIgqSwjhKN
1o2pOVMb0BTK9EGnVARImV4k7p0y9MtHbS4789SnXvRAfbbSDqOSDWlg1nP73+AOxA63f9DGluf3
cKpRr5UhgvzzPwPkJnEjXeX3xFNP+FiXFs6v+ndKFX8RH0vNAFrk0lwWzMHlSAZobmotKQUDRCvi
89KQXfqzYwggnVYRP6eeke/B3jcuELqSFA0gxhMfr5vXjlZYNSS5LoAo25yGHu+hWWovFzxUH5cc
YbTbq7k5Hm+obMTwbK9Jjwhv2tHs6l3gTJX9Q4ipDoSS6zQ8InoKU/FmJX52kxQ5pByNOMgVCtcV
cdPnwuqQeDFD3xw7NTCo9Zx1ofzNUFzmHj4skrmwfuaUxcljq9E6mEkGLdC0Sd5Ns/fL9Mbo49sX
kfAYwXgeOerccpH/2JJ6uORjiz06IgN2fGd1CDfiRv1NsTtcpQS5wO3htk4AF6HkpAPMBMdxOVyC
buPckVcEU2T1PuwaLzCrRPj2uFue2wi0+FQS4UAAhBzQ6gj0rWfBZ44pKLtmh91zot2h7t7u3LRb
m1CCLUF0gZ7ihbmcUL0keOJpdPz0UjdeGgX7Eh1Ame/UlerT1S134vHNO434ESw4GH/JTb0c0Eus
Ls1dThlklpI7hKJgUgnvqLRacliysT/NwlUOUN5KqbFi+71edOeodcydX7I1c0nJQrKNpjK4vcsf
ItwWtoTO+625ZRY0C97keu20/kRX6tA0qGPf3jpb3xP7C44eC43r2ep7JjR6RZLwPZs80k5Z5FhB
63n2+9ujbG1QCUfDFBBNCoK+y1kl5BaaKzIRtPifHymH/ardqPlYg/LYWb+t6EA2Q7ESlZaHa1wp
ZcV2NAziLRv96SDB3P57OLbVE+WOguJTsjx6GWIyxA7Rp9tz3FxJDj1Xp0RtrXux9pQhLiyo08RD
oX0tq6QGywEP5vYo8nusQnVSYUnxIf9AamMVT4oBlJNdU6KBTaDc0ftPvidGWSMPOU5HY+xQBEDw
6U4tBjXQpj7ZCb42P6TE2v3/8Gud+LYeE7vwmGRh1Dad78l6j3hDG0BzS+5uz3TzS9q0WgjVEap6
FfD54w7V9FjRNYWd2ZI7HCotUs/sUbQq3ZTgJlyMgG5bexLussfD2TyDzJE4WtoJr9NWJU36hfnj
Da5EKQC1WT2YsWoFMRFeMDfQ8P9ipnI08ITy/l5lJqnVSF4W41VFnD97cRGe50FSP90in7Jj2JnK
x3TpxcdFc6udp+MVwrDeUARyADYp2AODkl/8j2W2hQC04EaUF2m1zPdjYwwaenVL9g/IB1W/JwN1
EFzTlfj9mPaxzTudZ8d8iEOkJPAEsgORNqoH0QEwpB9mXlf50zSpo981jq4cZ7NTv7rpMLb4sg+G
ubN2WxvSpgYpcYuIiK9JPMqsG12KwWiAen9/JCLXYn9SF4TNanTx38xWIVj5c7TVbTlXqVamutyT
yG+dpjxTaTMnRfKQLI65V4/a2oak/yhPYLGItdTqERzBvXWjR7VBF80SkIUVdyr6qIGbz9XJ6+p4
55Leulr4ojBjeNx5DFc7IVqKtJgVmrYApJVHA41I1TfteVZhc85DHTSo4I2HXuvjf9Lccv+dZhNO
6+2jsHWJQrGT1Wcg87DsL3djlsSxYmcthbE8Vh+XurU+2Xaxx1+9BiLwHUnjJIAXMhac98thdL5e
GnYupIcqXrJzgv/pr6gdUcFX2PnI/trh56LEJwnt5bw4JFoe/3ZCt0loFmF0SYUwoo0yTlPxTimN
UBzQzx1mf1SMpffdtlh+1H0tisA1itrx004JURWzrSn2dUUr6uek0zWY5HlT5ofRFc2bkTnsDXqo
1DooHaGTvgoInabO2kIyI6e+sF8GN6yh6qrZSQh1573dOH8865InRtMWypP8oH9cH83S4LdTU1XJ
Gsv0EbSw7gixQl9PQUXf3hvXAgUS6Yn7J9+MmtgVmRo1UQIZl8zfC9O0DJy6hr27II/yI0l15QPN
1dTxoxT51Xv4Qr31SdSVzR62orHwE8vG1GCZU+2dSxGs9VO17pOntmvHD93MUp7qCEfondx0o0gi
IwJAzrLtBk/hcnkWUMFzl1LoNcEMnJLZqo+uopeBvejdr7mK68Svi8q2dm7FrXgWZQSqebKHL+Ef
l+PWTm43SUyq3Rq5+ax0o3WgvxEXfkVZBJowotAw+8chC9wMSvwwK55vt2515IjvmYNsbBGSSZ1S
DYU3aQ99+VvAt4vFWbwmQBbC+JnEg37UGhe8azfM2d5burHgsMMB7PF2Q1xcQ4xchZKD5g68pWFT
PrmZMIKhG6ITKR8yl7le/MDLvN/5yhszZFBq3NwnRIDrxioWT2i7tAsQ2rFBnrzv9XuzV1XsvcVf
tHqkgzKVAJ5rivfy0fjzvKHupndu2wWdORRHt6aFOuSTfkQbda+usrWU8lQDSQaAcgVuXVx3soqc
LG/QEYQA95IHHaSls10DEa7RGnx0zHgv9tpaSrmEZAvkz1AaL+e3jK4d6ZiSoQPZaIGZpuJkCgcs
QNKJnQBzcygCPP7Da3DFB81HNbGGpOyCuNDjc+SVxll49Xgo+3IP3rcFAKCrCj8FOgxEhDXMPEnU
is4/pYcy4aRl0IQD+j/xcdJnTGxydCWtvsJgOqmng+fRIVfHrNtJHV4lLVehHlUP4HevYmXgRS/X
1nRqtR4QYQ2k3npzqvisnylURF+WtnYQ+M9c7sk6U/Lozu0GuI2TWte1XwiRu9xYTvToaBO9Pkp9
9v1YtoTlLVpfX25f8xthD47kBKKvvXyqrJe/coibClkQvQ1clJTp58TL0eiNL12r5Q+hZ0U7BfqN
XQBLDkMTKnvEBGtoaaXOgFZs6k+gc3IcvcMKlmUYPdX1ou49YHKBVx9A0uIQApE0cCzlL6dGsDeE
xkSVoW6m0D4as9MfaHIbCH0NTXk3ldix+1oYYmhtzMo5xQ+58G3FUk5vXmJoczJGgPWA6cZqI9TU
b5xkoryiDjOGxDjcH2I9mY+W17ePVdlE/9web3ONwctJCo5KW2J1adUqCcK0kJQbXm8DKcMCkDKH
eBgoCbw5HiGX8QzuLRQbuD9WQXM1zZoubAMToyj37jAVwedLi9VT0Yg9g+PrWcmhGETqC1KrWW3U
DnN4rJvtNujVcjpZsIN9dQj7Ux7ucsGuzwSldkAgdB15SYGqXW6cuXEyM6wiWU9cUDI3h/ieJnh8
XGy98WkLNPe3P9hrKfRyp7KAUkSUoEk2eeTc/3hmEF91KjpkzI1ivhGUg2tVp0EhFfcHzshLWprA
r7G3zQhgLGE+Vpnp4R1gulGHxPxI6mCMOGj4oVMW2RGlKOMhLcLhV+oW+ikME5Ed2mnSnlg7nAxr
9JjfRyh4xMfbE9m4eKlS8niBq6a1T359OZGwUmZbzZQ2yExz/E0Bv7iv0Lm7Lws4Z76jCHHMJsU7
N9j43ntuqH6l3N5GOyd/6/tJVxHJdWarrNnjCZpOWRNnXDKKrR+VyFFOatdb5yHUdfzsdw0XNuI/
ZCao6wFqhPBD0HU5ba+NDUORtxo+4ta7chqpJhgiVe7qHLPKPD3Ftjk+Zdx8gYgm5yDYt5q1K390
HULwMxDe04GbM/c1f8KccU/tBU+sEZkj5jJOf57yeECsuiNyp/J4l5npXpl/Y7GJNoFiUwCkb7KW
halJjKa8s9rAa11YP041P4VG0j2PXpb1UL8H1IVv77LrUhVijeArodByZK6CltFRyyqUzmlNroAF
aNQ5yEcdWfOGvleiKBY+daN6cAa9+Xx7ZBk7r86p1KbB1ITeiUZYePmdKQdO9VhTgJvjyQzqskrf
ucu+EMPmMHCq+Ie0AlGYy2GavsuWcPLaQDUbZCVCe67u3W6efRHqWecLhNHio4K04TGaKbumiZJ+
HotEO6heFn8Q7pBXpzaM49MSG+7OXbX1ueHjynI5oFPaO5e/TenQqdQTztaSVvpnw4T+0o5OdnIi
UC4HLaTGd7i96Fu7Wio8QQ5BcQlvxcsRm9BWqZIxoqKK8ljEphnEwnVehJehP6fwfFtUx3YG3Zrm
n4OuUnqrqZbCVmPa7X1m05xIm4OnEDmYdqi/DOH0ZnU4VlSGYbQ6pfnoOrFX1TEdowxnCXv25nvA
Za3fhK1yxKRo8Xvn/zj7kiU5da7bJyICEI2YkmRXratxle0J4bLLQiCQhEBIevp/5Rl9bsKOe6cn
6pikkbT32qtx2x6gZXZE9PO/EsB/u1PMISC/AQoELBS1+S93qnjpCwz4oYWJeGlOWTYzmGBcIjBg
7ifi4TgFx/4V33L5gn9aSOhLURChiYNKEvSvX3D1NnS98Jie7Vaoq8djuhJzk89tcj0VSfsvV7jf
ltPlYpDAXNw9gL3+V6j/z+nqzbCoVEp0wCyk9+Pq0kOlp/L575/pb7sSrgIxPAx8Lgj676OdGAom
FHQg2Gy2e+AKAwJQLRUQ7DLUqCMgkASC2Rjp/yVJ/p0ogUtjHwSChxY1hxndzyvkYiQpZQSIzM80
+bqmsntHVVt4GKGCGoBSjFwCpwn/juju8ALPI1bVzKnqru3n3O+VQFgmqODt/Pj3R/Lbyr38LpwI
ABdBW8Kz//l3lXRMXLTA02rul4rstGqTQ7lZ3jCLmm02KgcUkiAl4e+X/cP7hjcyZpnQEKAN/LWa
Ki/M5+pCNS/GdnidJtolwAqzf9Kf/3B7wD0uQ2cgpyCpXVbW/3xXqD71jI8B13FxfxRZR4c6oY6T
3aY9/QjcGE1dFK327e/394cv7TIRTqG/QZ4ZJIU/X3eA4SBkKrhuYBjSTmZeDpTLrJZdEvZVSCpk
XdGsBib5L4r5708Wpr1o24BSXCrwXwfF2oEChbMHTrd9ud4mbeSfNF/MP/Cd33ckFI+o9MGvQUHx
WzW8dr3HjaN7Nz2rdr2x2QnpeF9DWOypc8B5//44f3+NYIvhYwGJCz7XYOv//DiREFqtJMM4n0PH
LHYI1jGHIV3YqSd5+9jmW3o1R736f22ELxw1oCH/RQHiO/3lHB2VRWeag88V4Md2YHJ0jRwJ3/HB
qX+sh983W1wKO9KFs4Q++Fdq45LZvOcUPJoVNt9vnXTtd9eL5L4H/Pv6//EsL+qL/yBI1Eo/P8so
6TY8agwsc5holx/HlLFuXzCOZmWKh60E8U/wI/J4pn9FGv7xJlGAXmYpcJ//darnI6JnwL9YjLFu
j6rIhms6juWRAJz9xwfz+/pDYwi+H9Y8GIYo+H++Sbim5VGUAtiBqp8eVQbR37Gagz0Soul7yWJJ
a+/z8jabuuIfE+HfOyx8NxCpXT7UGCOAX0lRqESQcR9hzbF5Tod6pPEyYG60ajj8MxVeeVZs44EF
Oz/ndAo/KpBVYCAsVpc8/f1d/2EzACh6gQ1RO1y22p8fQ9R2w+ZazFGH0YyIxYGwdJeIiZJ/PO4/
XQd+IpD/XbqM32LZWQImKXjZ+Kaycb5maaQPPuX/sn7+06bzv1e5/Ir/2cyB4PdWwTcHRKx1gGIX
CbfUtKCDy0UtB3h82/e/P77fRfgX5juYC/8By5jqkJ+vKAEARhNMNXcYQafPyMDMuqYVaXk3Ycj+
2WIPvgJgk8Ayl27kDNuR5UZUhD+O7TRelR2BiO7vv+iPjwBuB0huQGuDHfGXHwQjBz5cyBxyEOal
iKS48kOZfNZ0LBuKyOh/Qd5/WrOogS5QFfhNcB75+YL5uozzEgCMtUPETxum2U2r/LC/2Cr9o235
46UuoCNIKtidfpsMLWXYCgqKmIYu7BDKSZxBNFiaPtny098f45+2Bww7ITsELgYM+pd1UYzR2i+M
GgBVpSibnPbr+9K16wJX6exiF4u05Hjm8QFii/7492v/4Tb/U3Jij0CTBs7uz080XBQUEzw+dhZu
lber1/ED20ooRyGcOfz9UvDW/cPKBG6FUgDFJ9qzX4HNzCATQ8/gzJeIbJqvIzdQBCVrzGyRBEPk
49xFuE1WdGk4zsm6PkMC74Bi0zla6qwrB35IQKV9ioYi+uq9a5/k3LZFDW+CMWl83OqtMVQnVY00
Te+PPsmZbbgoeXxUa66+65lk6jDP6/KtmCbn6jnMRVcby82DjyFO2/FCZd+pdsP3ZHG9PCELKBO1
Nsp9QKzMKmsgaZcivSfiG2r65GWi81xgRqDop82U1hx9kP2nS46uBNs4MwWUq+3wyDOCunVOkUuF
mHnT9TXkwvGt6W2lToBcIapCyQkWRh+H+bu1cyHuRAEgCmxSdOeoWpHsVSHkum2c4HNxRC4n3FMI
kmoPXRUoP7VVW6G3p1NpG3hbTt3OS2/EHnOUKTSRTLg7wCBEnColNsBqKqKkHkev2cNsmfwEuiz7
Os3T+glZnLkEWWNUBrJPuO81mQ35LaJoEZ8Jta+9AzaURE3UrqvbRVXqkuu2H1VWY5Pov0350kW3
tOySR/DJNMK3eNk+JbNCobnCYgmOlJ0A+dzEU9k/WoTA9HtqQeerRT75V8gAOl6n6bJ6/InuX4IL
lqAjgjNrDt8RIGW2M7dTiJDuEZIJv2nNk9Zd1FX8vZpKhug0aPfZLnODM/dqgRwQDmBw0DowGGcB
a4x4ehch+4VfweFtuuNl2eJOu2q4Ynk05oeR4vPf4YDKPknbd183CGE/gYBYIcUczv4x5gG9P444
UMmeJzlmA8L1cJFrM4YuWEw95gQT4ghvszjz257JUsMckiduqlk3I2MVpFo/HhdFkNY1sfbVjiHJ
QTWAOU4zb0mfHcpVVgLCnEkNt7AlSEB6GG13pZMYxDXcRXJgS95lV1HmAHGDIJQNtSFjp2pqYcNy
ym0ZR82ymhS5qsCCrqKupe+wSELKleqAFuGBLtV2hqykRygOi8uv2Vbp/FC0kP/UAqlJtE4TWGM/
rm4a/JFXwtHz5POkb+BWKfMjaVv8Y1Hk/NWW8TyCYUQvH2iq5T0ykdVSi3g2N33bkcdt4zH81ddx
+1IUGPXv0g1M4CPSuMQAQt5S5FcJbVsCahJaTETTg8Z/CIaGBCE9uQGLjVPcpiitE+e4gJ3qNWrt
idQlEkQe84hF8IuM2SIPws8aZierbr+tRemHU6bb5Zts0+nV5YhqANt9ywCMIW9YHjzzyY+uL/ob
HzuOrajotK0zV87Q05csK+tJz9WTYRE+V+k1sDQ84+Hk8C1CcFms4qFlCpbWDi3BlYNjcHlEYjA6
yUmm0w/TY74BOrhd4D+AwNmhjlZtzmUpSF7PKLyngwAcBbymE+N62kTZNhXo+dl+6GibnsFNkMNl
UdhvgInJWm/A6x4rRGvQxs7jdmY53T7ONgLr1mdD+7lw+FSaCUmu89ky172j3faf80wXurEj2XBS
+tzB0h9vOm4UraJxJ+haPS6F3aZ9yrqBnaMubA6WmBF8jNJJabYndIuThuRrHGrwMbL4NBAMuffL
PLS6lhKy6N3mYb29n5MpQhJniAPSg1vFaGNiOcX1PHU92PGxXPu7rlvh9W746m3jh2m0J972rr2u
JrnNVzyG2r/uSuQi7tjirD1LGgmkQy0GiJ53cKw4Rd4pXZddHLkvHWdOPKPDzb4ndOsQMqK6Wd6C
wZACSh+CnMODwc/Z9pR4AGLwnXfjTaJJ6Y5IMWf0Gg8fBvWFB/M82lVa9Mu9p47w6zZEtt1rGMXJ
7wWxxfiJdWLCnui9jhhysAsKz4djkc9V+VZwZugbS/yScsCudvZw84Q9bvmaDjmsNestD2v0pLO8
r949ykXV0MFPc3SMu9YlUZ37FgPQ2iWpgcoqUnRQHjrbefPxTsZDMRxhoW+6r7BIjkW9kEDD9yix
VucINimUPrUsh0/3dUsr7Fm7hFdL/Ly4NXEvoCW2sA5LZLLdwTeRL9+HNe3S1yjrjbiOcKqQHbwY
WftjJkiUXw+KXhg8R/RHvn8Aczbdbp3rfKbRF1QgWtdmTCLZNzMQR/nOq5BOE/zQF7k+wemcy+vB
bbrEaI8G5HfP48I+wbUtjxU+n3hld/2mVYZwP+bkDQNiD4LNOuaGPNMUfrcA4rPVgkS6EdU/RqIw
A9vLdCA9ziu9tFTBlwH00yc8t5g0oCOl5p5ifsmiOhi4W8KuJmQs8zu0l7m0r4JA+LTv44l6tXMA
pB2vPaNbe1qKYenulrGy6n3k4eISuRF8+neZ3nx+SLA2QMSJ4X8Lx5sYiE3/jpGJYXNjCSK5zx06
aNakbTHe2dQty2lGvJ7EqD6z6ppKOMyyuhrh10N2hVayvYcVoILFYFIGn9F6UlsFK5++y1bM6TIp
ltsseFXddqIsWe3H1bQg/hAPw6gaaaVV8TwajpcCblq0DUO9uGpVRzdUvTsN45qlJ0lzk50H6XIo
xGNZ9QdVgB5XZ+JSzMqIiGkXxnWNGYIGKtZ9p2Ww7E6B45jWIR/hQMe09Vkdrytco0zUYb6YEu/v
zcWGowmtQGGqBJEIh0o3hRQLONSOh9VJku30BscrjRDThVcN4gRHzMcHnsRQWE/I95iQ7HQ5JUPb
NYgeg5l8nqziHgxwmDSHNelfugXM7520Sx4dCRiN99VUMFKnMqrWxtp0eY1DsthaQAuIrI6YbWfM
6GAnPc2lw8yKI3mm4UNB7r1w5hOm+VvYrVmUzDV6odZdTaoqfANJywqeB9cp38PzAtZGRbkI8M/a
FH8fb4K9jTksVnaqsmw6+TyIG0SNjn1DnJLXS5TE3W0LDYDfB9t29xb7Hh4cKLUf8wu1rqtDOhQU
Bxbmf7tl0gLTiBL/727sVxQHZV+CZWY7YKq7foYhHwyAEENRT7Ex8Rc1mBHjuKWaVY1Skeq6aktF
DkjSs9WRwgAjrzczKdqUi8TOPCsNH2qdrAbBA/Hql2c1Lps+cj6G7Q2lY5rVmPCJ/r2Lth6MEUQl
bMfWQA7m7tjWkeEQWNhCVG/VtOlPdBJLXB4C4rNTeL21+bzXptjEXiesit4SO8ef1Qz9fgrTe+3P
8TZvtC7Av8a64j0v9zGS6qPaQ84zYu5D0+V6Mnl/itucT1cWuW20TuCOtj4k8RbHqL9zrxoWt1PY
F+jo5mu/OO+Ozul0QWFbriM+9X7JGuTkIUA3GSuAs8XoAkQ0id1glpzTcEa+UxeaSk55srd8Rl1W
o5ue2R0242S4S7eiGx74MiXTvZfwB9r3RM4S+inqnmDY14oTmHrlmWvRqZ1quQrHjANku6nwHo+Z
CDm+jQxV7x5mom54kIUnZN8pTa9MH4X3UoHm6PSlLp0En+6GfJxfBaK5TF3qGCWKdhg4gKi7jUVN
CQcZtQxEvGHVLG85NBhxneqgihsVFrXuZTwWPwq6MrMnxabHKzLI8oe1mekahs3zRs6weGtYMYC2
PaLAHXdJLgVvnK7Gpw3bxGNm9AKBI6iDOKdHPrV3yCsgc23WAU4v8ABOuwbuJumjU7yXNcpj+SGM
ON3Opktx0qqpD+0VzuEZTobdhCp2mdnFfaz0+BE077S7rRAwdjuoi4nUPEd2qLGlarnrIj0h/IKP
5gtV4/CAvZwGDLmn8cUNA0A9rITuqVU5/tG1gCRz58DoRWVmIz/vt57DIswyxAzui8Xj8gaOySdI
DrayxmgZWrthqKapmU2EdgzebNXO6FxACu3a+KHjfd6jrEqQWbdQI6+Zs/H4CnjOfG1bLcE6tIma
r7Amy2O0gnr0uegE6zDvHvu+RnZI+2Jtb3UNkl0wTcXEHNco8PiXpdDLIdLVpOrUgvH+HAo6hhuT
qYjvgAIvy5Vwq3qzpAr4wRANgvRKOrqdlgy7wNjLaj3ocrbiquBlOA8z3tajbGl3k1jsjHs/pyG5
wtJspzPQDjnWmUamyM22Bm2ONMMI4TDoCVEPUcULjcJhsWS/lEi6/2TSbZg+JVtcTDWs2Kb+ZRuj
otpFQWZ9PfSThkXJRKoWFCe9fGWRAL8DnU/Ps924rarcuQr1HfDrFAUuzCTScLC92OhVN5Nh2I2q
i+dPMNX0tGYlbz+l2FvhuSGY/Zj1S/c5HsL2SkOmX7Qvpzs/qvAV461enCm2Dldziy+5ScfcjsdW
dtPHsltaQKAcD2+C38/yNVpLstVkBsV7KzR90V1R2RNbTPVG2yWYY85amz1Wc5/le+3T7FsbJa5o
qn7K6RnbOLbUnKNSncMgkpu8lPKmK1BU1TgoKFiuWsWPdkTDfoL9TULuum1ezGlD/Dk2mbKV060w
YR1OW6b65OMYVjV/GBLUuzfKcnfsR9crEAZsdIU36b5lQVt1zCK5TR9GFKbkJluz9UcHaubczAKS
4DqjFy+ygUojd6vskYG35CC+3HZcQHSewC4xuW9TGg1wmMvp9zh21bNArtxyBpjB03rrxRTfrgiO
Om98oG2TRxm1R2tIi1JsycVxJNPGTlzG/ENkx81dF1O6bCdDk/bQAZJZbqatz8+FTWS+Y1sa4usR
Twdx4xe3PVjfJ9MZw9eiP7OJkGfCtEBxQZYBjPqZktckDghUWySA2zpagCReVD8CGIEh6YCrg4ha
Q5WNpkIi0PTTurW6RzANvtFexW2612miHsEbJdMOZ2Z0rWc9981WEoQmZBoXrmHnMb+nY9SiamsX
noEPLfiK0nbJPufODeM5nRW8itpiJleQePTlzqL3JR+cWelhTkvaHvMwpqKe59Ave4uQxa22Iz6m
BjsoNjfUf+5bknV8aqS2UVxTRvm77GfP9mtRuCu+wcfN1SJhBNgxIlvdjZCtnOtsXQAVEc5zHCiy
n+Qh9qBUHNHkLXCepFHoNlknExKHEL9D5V2aR4M7ITcFSFoMu3dsJpBlzZdsZXGdhj6/9v1YxnUM
rDp56KXR4QDQK80PFqP1V+Kq1O90D9vOQwykgF2l/bSEBtxbGJG0Ke/fpxaW+DUMA6PkiGWdJkeL
GmU8uQxOsOeMBc+ve+8uiTXQY2W1WGCWjB4w6uiO4h3pkyZdeVw9gYASu04CaQWck/IDa9dO78Di
T8ItzDXtsp8qma4vS4Q6cR/wc/aoWaFfZ+BQyJ1VZOiAv6HRwRqtWA4zsxjYicGldc2jsnxiSTuV
Ne/Y2NVMrkBaaMc05EbD1Ea7FDb49zxChn09QK4932edL09DLPq5AW6VfMAmLj6B5NBldeqy6a2L
svGKrilIuNHI4+GsNtSJMGvMt6Lph5A99tBMfcGvvaRJDMinP/bAKD7DAoQ8j1h99ihSrcUevjj5
61R5rmtCtvl2yXA4/diWOPsIg+vE7MHE7+9WZmlAR1IA+wGE5r9A6JMhMdS6tNttfRrzm2jGw6o7
K7ezksRIWGOmycPaD3F06mZEsN3kmAasDRyei+sJ6pOhkROv1AF8NvJIx2iuwDtO+7kuiqid0fT9
927DVkXfgdIp9RRoosx9mSHZcq/XjG37LDNUNOucmKccm8R7sKhUdzAVG/MzEcZ+jGe4nO8VmO/V
nuK4SbD7U3vjoE3El491chxcJaKPchrWt5CWm2wW0RF9SLJNXORaWbhftDLibKF0XGqcn+RlTPLA
GjquXXsiPmsfQiodllMcoUbeolg30nYwUYJLKFQ6nemgKiCLY65ew6IJXivDa1vbUN6D0QzsEJ/P
ktZCg8jSeNArT5uFWU2dKtDl926K47nJBohWUI2tE9wbBum/WhBu1a5vxTbUvJQcsOG4dI8wpm8H
mHChgD7BgRg4zpCb4WFRELUdgNbOz3M+gFoGMuIy76BjwnyTdzP9jt7GncsI/WMNLEEdR54Ce6gW
Ide3pUq1OUgTE3U95WyOvgZkBv6oZr60OyO67KadhfpOAQwP+95v2cd1bfk5pC0Te5QMOa/zrUPO
LAWE+IMMAM/23TrD/HrWZoM7xdRiGl/j7Q/r4yxTFw4LBEy2CdgpzhmKabGHsjB7rlrpMLDrIvNS
kck9ugJHj/DAiXaazcmz9J3NrkanxIPzWxs/FigK1kMUbxhuemgF5iMmnuZeQJ0gamyt030U0Dzu
Mz1PZ4ohYLpzATXkbe7GcNxgAog+ISRi3Kddv7ym4D6bM+xZxZ0Spp3qkuWLPSaRESfqZMqvxguB
BE1OPkqAXUKidMIZAWV0u43fPcB0D8h5HtOdXQjK+a3dILcai7C0jU+pe6UIaxX1QEvyISp4h37Q
0fhWI4Zy2Zdp5b6iNhX9Ll7QujUlanyxg6WR+6SqNv8AZ8N+PLKhzD7ONANYZ4uiD8h+8BVgYEn7
r6vll1edhnxfRG76fBl7dDsVpj6DWnAND1M2ooWDhwWsd0PcdrY2gekPkLgitXTcyhULQY3lgW5Z
u93ZQlcMVIqw7EO/FuZupREqJkb1cIuyxvPGcJ7axpXFltQVoPNnyRBm9jLoYcRjQiySeYrRgH2G
8SsNO0WQvnynPF9vMhjC5FgNEJf32PJURuoBeRk/hMSY7ej9rO6gGCsCpgGI1bgnvMAHB7BZ1X3a
X4pptml5ZJMxe5RyoNulZETwbQrn7qcFjLLpOme8PRmcKE8yTOmNTC/xZSldJRjCY9WGh6jqUkhy
EOtUO+CZMB6KI5XesjXK3wAO5uqMPj6/DVoW7LQFDZkl1F/kC2jyw1uLHQsoNjRuNz4RXNYouMyL
IFxEmOFE222xyQhLH8EccBr2OiO7bKTcNLRlcQ9lxYj1iaVabfsywr0AeHXljaeszPYJzMZBbkZu
8n2S58AnfLUKDZ6CoXENxCmL6rSj4VnNOSoL7T14BG1EMI8x0dbC3D4LyY4lSrEaqAcWDzotYKCo
OWH6WxLEsaB8wCDjnPdexcBQQ9qfAFLbJ5zRUdIMHnTVfdEFy2+KxODccajb9B0QSt/fWFmh/YHv
cKrOY8I60uR96u/bPoxfel1CKmNzxKgSiijEu8z0eGzwpuPRblCLCLduJOOrzVGBvYixWL4Ky/P8
URBiECq45GtyQ5EIe+Vdxu1+Q1IMVlRLeAYsdSq+i6FiSY2hmexuOxVvt4sxmKOYuVo/pYyXPRBI
mOkhBT6U9QyBybUqANc249i5O9n2dn2a7cLpHgYS81RnhClMbhBHc8Xc0ImPla/S9fJaC/j1b5v8
TEo9dmeLTjjaEzj4P2vnLL5YxPtUb2QGGId8pZi9bJugrxCj4kfzEb6BNTwFXdus0q2yKRxp1UmP
rnTXgg7Tg8cH6q+IUu1Hipy77HmSY6l3HUbQ7nOh+vkKroMgwISYjNFunFMHfM7OFbIlsecvqJdw
K9hRBKz4oRyJqlMLmDg6TSYi0a3g4CDcXqDEr0VPCgeLiAJliVUmDY2f4nlrNptbv4+innwh62Ki
OomqydSts5of9IZpWhMyMr8A0qmi0zL4+S2ZMM64U2ScvxdL3N8vwhIo90BtTXdL6iHsHBK3qV3J
K/2AQTyUWiXrqrOHc1j6POQcw6SEwFKrgb1FWb06TNGGExBlZ28oL8yTGDE1ezPZuvY7lSwSG30x
+kagC/Do/9CA1za4Ir9OK6ynE7OI/L7hQeUKsCOEhWcPh27xbLpu5jWKGN1hwBMApxo0eNVu6Czh
eIqlB5hdDHdbvmXTQ7Ut8gfSwzOkYoHghd10ZNF8WjAnVCekleKGcO4bPBrQyPIT6Cel38k55ycf
tZlsKrhbXUZIbXuNkU+OfoBP1S0sdAoOvlnVwwqh0voHydBxNGQySH0twlqEiwpFPkCI4+51L2a3
UzA8bHGCKqReFBhRAf3Gpro2jMr0dGF+wf9flSv/gJEr/MowNG+/xejYYdIxlhGmu0sxhx0tkvmO
I6pzrruEh68Y/2JEiODQvK3hRopKBXxS1KwXA8prWVhJTkYN/WtBK+wcYx/YNzPKdtyj58YfbyD2
wggX2rxQqxXo+aEfafs9FOP8nnGNYnsbEo46fcofMrg96jsN05T1YBSJ9igno+6guZ6Wh9xu6pSg
vgtAH0Uu665Dx3QA9p6rI+6lTAF9jf6JWDClHzX6b320boteKrF4mA1ZXSVHeHlrdR7gEW/qIe7c
B4qpS79f0iDBtOat3+BVEtCyAE1aYgScJdgHgzGJ/0S80xgmVpNDc0oFxAAO0eJuF0oXP66dK7+u
ukv6Xfjv+5ggAhGNA7EaM/CwJQP8ydPqUzyHLsEkw4hvU9LCDlpGEtLOboyLo6Wm5w3+yf6J6Ugn
T9WEoJF6S40wh2rWxMBMqPRAeFaCMcKAHLbigHFZ1gPmjyGM2EDTCnUuWzVdYfwEV0Rkibn5QBXP
4mZgkvnbFrab94F4UHGwOcU/JlOKGwGy93oUcY/0uKFwxb7HlnKBIkctwFnBMu8qiK12at7SHt5k
BBCWWhd6M+RURWeiEtnvEQk0qVu0nmyt0e+jkSdjMTSY5jl1VQ0U4+cUrSlm1TS1cm9xCABAZhGA
OfjKfZ0JGTD1pdOi9t2UanQqa6rGerLKfYbrgsG554g4gvbJArbXMeOnirPeXGWYb+I5JJcPVijH
moKh9DrnYN/yHSk34GNGtnAsAo4CFwJ4ik0ZvNXSQsITo6tcPciuQp4aDigwSUjAoo8mKH/2Qq/q
Tg8c80hwSzpaozFRn1E/975Goy6KOilRkjUT+KiPE0fW7XW/leiCIpMjzwEW3OQAEc44N2Eqt/4m
z7Ua9xVrKQCU3LHrqooGfxMhBPJGmg2KqHlJMcLLXAcFv2F6lSccU/FHmY7xe556RFR0F4YqkBw5
IglcJAO+t6h1w+4/f629YcQcWjtM02c3CRTxdsjjO7OwEfx3N0Fum6VzAnw18mauKXTbvi4RJ3OG
UwgmC9mWi6wGZ7N7GngmksOytphlobxZrzHK3rqjSTKM7ULC8NfMgIdzdiDxRiDXZ4uqAxygZ0w4
vX1kGEaZnRjZiv/QWsziSYAVoh/Lnh9QM2/wxo2RdVejz9rOlR/ycocx26Avnh3h0Q4g9TcMiiB6
Eh0UGGcOT6gXjfnk1RYWL3cSs3qGkmndxMGrKYpqgWbiEmqRqI8jcJWXKfgAC7XtQlGwtBBL03ID
CyKoyHt9FWFA/aRRNmUf0Q0a9SEjTpfvwN070ARKjuHNCEDINWLrEmA84CKi6mWbfBvW2SjobA00
a9CztOd27OEcZ/yQ8TNJnPENeJzYqzE1b/2PIgr4Q4sm6AlMDYF6nZhAapB/YrRGuqoOnHZ5if10
9OlJCDU89UzzL2zFHBleLZKBsJBUNkDZOfXvmGkkGDAEzOI4tnNHzcEHtaQNsAIQIVCPg7aIWVUB
X89qqa4nPyMYr0QICBhSYw5OkZVKvaFTQCkQaCm+SczNbO04UKh9MiY2XPthIHuPfHcLoUuqmxyk
d3VGr7GavWBQFjTIIiyu0uzCPrAd9vId6BceJ1zeOUzKVT7FOyGzMN9LD3MIYGPImaulwtamBTgH
J7tK7Nd0LqYPYPPo7CFO8Z6+FCqIcFqxl9PaxLYrnnqq0hJKsx4jbAe3lu4Ocw/sdZgsA4RLTZZW
kPrCaK1mgLmwWgsxAWYZkw3ImyAvmBzh6B+Xns0vxYZt/1VkXKAFvZz5ON+J363VYp5B9W+H/cUS
q2vwmNWr3tZyveVTnPZnoCyY+o//3UqIqcjwglHrPDBOQDZwKvSvXvlO18PooLmrFOvhuct5TyDC
Durs3P9xdCbLjSpZGH4iIpiHLYMkS7blsWzXhiiXbwHJkJCQTE/fn3rbN9plS5B5zj8y8tyk1nWY
2ENOtMtI8MqnC5TBk4U4pE1Waj+6g9W6XFUB//HPsHjeAqoemm++XKsfcytFESM6Mb/lGPjlJVcD
PXOQd/50sLa+f1vU1v4X9o3aM1KdxHLf61ZH9JqFAzmhTkks765JBj5b1lj8a40xLBOyowlyxMxo
vrADoT+fwLsLPnuWrNkOUWIJz5q4v0eO9KSj6GTJiIQr/mqkUW8TSvqFP0BYfhq6AzCkcl3DTlXU
FcvvPhjlK1X1ESKlfSyaA/3UNrqCsvLTVhJPT4rIMBBKZFoK/cA+RBPlee5eVvdjE9hrLGqytlKn
GAHvB6DJ+x0hAMqibfX+DcFMzC/R68M7PW6KcBIVbq+t31tWzN3jwFzXxCne7z1HYhrsk09JKfBw
/jCoEYh/HFYjyHoSLZffeu5MN5mF0uYD9Ls1ZG5HdFtmG3lzDcfOXkGqGm6xfNT7/Owvhu+nSm3L
cBarwcigauU++Lmjt4yoq6lM91VEZsbx1ptxGXp00QzQNZkMe7WnU4nE7YbPbvddOFr+Yd5my8UK
NfRb1hnC9+H5tuaXMSMPBCLQfOb1ggLwOa+CiANb9/4lZ054zR0XwZcTIVudwWkwnOSDvxyiSAVX
xhD5BeHlqMdwrMVpMu11OcmBH004RlM/Wq6cyTAb+v5qdHXwz98bpgQI17A7wMO7V8Xo+wVZIL0Y
fwwCG4LACQod+jUIY69EAHGXuyBMRkGk9X+1U+5bLFCHwI4u/VqnTJlIX8YdCqRvR7fKhqGbTRJj
SfPyzEKEEB4mK1OM7oYZ1OyRfmcU3XJf06QzMYk2kDVZ57UFCjDo/JcBs5GXTIsz/uQbx9hFTMgz
0txqrDntb5skq6zQDNZ5UV31uLbqrarR+90bNPC93USlexy6237yQZXHL9bZ8RuqtnUepyZf2xTV
TO5lBpPr/S7hURNrMfb7alxXN0YPEXlxCb6v7wmGUq+l59ElxpPMEbRNHscflbz9o9x9qkrRX2xN
PC9b+9tvtVefuc+87yXX1eNGgM5bNA4+aeObh9oduUT9Tr7/nCeuCeKKkskMn8D43emh9Ll44l6V
EVl92p9/9soFkiehp9hPjV3WD5spKlRScPkAG2pEDhEOTXhmSHfKtLRgQNLNL9q3ZaYQ+4AiWplX
Uc6cPOyS6qfbVnFtVW7wSHac9smUN/XBmmhkgUAEif3YunYa49mgyxk9fL49ymVf1F9P7utV284c
Hhnucyub8mmO0DAa0e+9rz0WQvL+QZVQFVl/AwetYFbPjjzeujLwp7VOyei3RFGZcBQt40U4xTrB
HhBzl8x+5Vx7w9N/uHaXjc4YR66ZPVnyoxB7jf5oJN/z1EXmWpz7Wo8wnkMbPVq99t1ky0OoZYLA
GvtURFP3zu7dQkmvVXHlEBiCtETj+91vgfhy5gIw/gaOfbjtUL6JXDpBUoAZ8TeT3cPDWNfhIQ/p
mciC3SzeG7OUpEVOSI5QDzV5gUhOcqAW6zi8QH1Ecb5QHIySdHQAn0ZUrYwPYfnZ6KoZszqM+re8
yjkUUAx4T4hjEXJZ/H3P7ehFHkdFIdpYq8EdH3RrFF8ArJTumlUlCRaNeo5Zv6jHs+Pu65assiLV
kcC89T9QPYybRPbvTaIFBHdGJBrhsdbgR+q2iwTmS60baSNXW62S4HSjfdyj2vnU+Cvs8xxay5ml
zeZO41aZj7a7O/tzDfj1R4TbaiS9DtgqWDML/1DpOfi1kxgtHtdqtws22Kb78jYj0Nnq85FwxlY7
W0k1SjMLtmAC+CkboU9CRxILbeEUd2DRojt0li8uvoPyGE684Upttg2Uf98b+4+xupFxLJqm4M+J
BvtBADIbPKWL6tO9DB3+nc22P7fRafwjuv7lZLME3NZ9NTyFi2GX2eh5PJkhIqwvUuKARZfC6ZCO
N+VLpYKiSAatvb+tH6A4aqnme7faznqtamM2UMn5hPssEdWyyRAwehyMdvK+gnlq/laVNf8iIwP3
uS/5eJnTjB0ES0RzrL1g/zcjNdFH2x8MtrZOO/cNmsHPChXfcFigcQLUHTfaGVJO42WkO7tH4M3U
VnVuvyWIswrG4q5vLlMeLF2iRlu8u7ljbclCmoxx3Nsb5U/3z/zcoo2CO8mD5hcKHleiRrD4oOzK
96CM2SOeKm8qqHKtouXPbApOGxKcwvvcRGF5WLYlXGKw2uIrr7WJitbwLNKmnKbdYkPAvDM8EivV
F1UvMjDS9rNFyIg0a7Ia+oZcSeLMeMvVOQGQjpzy1miDGoriOeexRlxeGQAVo+pCJC2u35FxrR37
VGrL7E6D5a1XH0pDJBNinyAmO2UVMUEzSt3iRII5LrwN0sV0AV6fgjo3XpBLIcooxkm8zzMcXRfP
bK1nkhLqDn3VUiF6xtDNysSoCHFk9O6RKGt3SycVRAM/sEBOh/5B7rFERDzFpcr7A+C/gjCMttJl
l5iL+XdEBtVf4ebBf+iBgoujPIBka2GuR6dT+VEaRrqcssJZbfsY8Bm8BVFluxkiOH2nScuZHmna
qv8ug1Gaj4gxvPk8yrXR19Lqw2f4Ttkl/azsJ7GQQXaepdX+7hB9I7lyTbrjWmPRjxQY+ktca6e6
R2QyDRTAt8YvGMIS3TFC9cTufW4Ke2mbZ9kbwfdCcm70F7GhMx0EqnMXPnMRDwjmAR977UY/cg6B
lRyUZZnCUkr1h13LKgnnyTVO9TaLHf3qtndnb8rX9diOVtumCnWhew8Zkj/pEP7/sKquB4Z3itw8
rKOA3DeGoaa2wKmAg9haX030r82BxcI/qK0018OtiwSHyN6HM4o1DbFYQ7p12RoiBXmZB71+FaOc
r9oPi/6gcz1AEPhqyHESmrDptee6IAGz4SgCBG3vUixI/2JzjCRh/w2nz6+lc2v1Taw799zWDsJI
d2Rt9YMTbt3w4rXVssZmz7CAcH+urVjXq079gSX3VoBTWbE/wWiT/o3u4oC9NoCJ6b3msQhv7Z6I
4swDbSk2Pgg9bZeimznqSYRAGqZkW/xUGKN9hm7gmQvPhZN1S8dZCAHb2+iOB65wwt+bjdRtb/he
7BDPUS4X5SY+hnVAn3DWJbfGUA/v1mQD67Cowi4uN68BUvJhao9U1sn6lNN4/VLQvVvfK7fSHTO1
WC5oXPpfGyHql60pHAvAquJYMwcskVBS27JaqessoZUZfRS4D6FezO44WXrpTr2szC3tJiZhkCaA
4NiiFYkLG/fcafCQcWMwdmqEWdKqv1mKXMxFylrGzKrQviDFL+lZRWlZXrzGgBMqg1LwJITO+tB2
5LhlCNG6zKx8KVl3w55fpVnVlztu6H36uZV3kd3DKvNEwIcvfBvj89gXCDFV4/YPUc9tERfGVvox
wlGVX8PZqhAM5ZsbPZURNTdZrekleAhmdqGE8o7IuZuaou0YN/xmTsvVZxutES/dQzdLeWSD1c+e
dtGnFS6G69jKQ1vdcWyNE6ualP+FAcAWovtp4iDfo7BLPNRM+cGj0AjdSWNK606DTtD6EHKSzDSB
vamqqX+CAJ4soyyNlzcYRv1pALM7nIYsfDEqzGI7SKRmNNL1giyr2pqbd7sql/LQ1o5pkbPI5ZoZ
Ze9BTA/zwk3TFbTD+6IPf+0oJxjII78E/RAr0v4F3QD7hESYWyHPBTLLNfx/GZp1us156yWLt81X
Uh76NcOdXqlk3/UGQTBPXfPQQR71cRXZQqb1Ti1svPO5r7zX9bamkK9oMSbDN44zp9p8GCnKKQ/l
7t40BuuSP7rr3INOG32Zx4O5zB9EXKvnRaqJtZGi0yrpkd57UJYYZWKvras1cWrd7ncLTzNgbrvl
nx7/5JPjBNNrO9IVlXV8EDCGwYzQWDWB6s8OSMkDSJYmU9S9JSzYXB1Xtey1OIRlHxDjv1UrFhzU
jyopVtMU6c3HD23KqfkdYBpwMr+flpogZ1uwjuuVvpxQUjobV65EPBu5HAqIDIecFXtGFDWgwdHE
zbTi1ZirQN3p3DPvO1uHQGsWTsYR3SPYgScd/2IGmLDwNizihc72EYYt6MbLWs8BLzUo1Xedm9I/
AEDz3/KaSzUBnJheJ+aOPHamqLoCKHhhVq2eU18Dr9evS+eY64dwysK+m6iejL672V/vmtFRBmR9
Xpo/G0yZeuwUkVgp6neXyHurbqZjbq/10UasL/6z6Kfy/5m9ucoYYQABqcIeLRrDw8F8ohIBoK7f
R+91V07b/vJZkxVwbKVuj/p+e2T6rQV6N1R45Ld0thNOCH1unLbwT77T2Ihsg73NLBCxNcOl2zZw
T+Qz3hXYnFb+HgXbngPafRZFx9lioKz/1xWu+UPmIOIj8nn9a46HCah9K3AwCqCm6KgXYO1Ek0Ez
QdM2Ghm5KdwP0DNLZT1x6is07Oz9RFOPnQTZJOppC0H019T35u9cqch/UM2864+Fi+6Ta2SPUtcn
ti5BzVH0kDqt/40zBphWLZ6qHmc21iIT1tBsCZXfRsjXUi8nt4cuQhFV1n7aDQO4Rzf25qsq4TiP
/DIoIVlY+o8GSfCYgubaY2bTxiQyFoHmvxG7ovhn+Hn3U3coOI5iDJwplRQGv3gVbJtQO/u/A2zi
TVDN5fbL5LGmMLiiwjmJon2/CmS+25m3e+h/VWuAiCteZjn/BiYZpqMLQb6yoLoTVYQYe6b3Rhe2
eJl6j0x97flo6909av/krWvdO2oBIqoDBte0DUmGz4sFNNnaTGu7IEFs9kTsjX6Zgg6jB3fncu7c
uSOc32iRSMIY8q6qyOVEdnTD2aP05D+VfrMiZTeK8GF05BTeHpgJpsf0d1EnhaOi8rMVWyFiRkja
GGBvLPKFKr4NsqCKS4WkUN1NczCgZR99FoI87JhDKctSjMl9uy2p4eJQiUNtqY2JxWG24Jewn1bY
pek4V+b6xsul5pMQkzCPBRffCaYMIdU0TPYDMafW9j1DH+QZHzJCUZd0arROWvf3UU2wSWoF7EN3
K1ZDF8UPtbbxKlcbtZiw9v3P5FJCeLWpuMqPMyyde9+vbXhoxGxbB5uo1J8Ft/oDUBNi7BUEKPPE
jenh4zUhjYPl/0exmEuwZqn/TWa4v9cKKWtsKV29uuRdLanZjOpqbO4mj53fAP91xtKSxusVYHTO
zotOizd6gZQuerkmteV63XcXjAMYpDXk/wBZaswl9jDXh2HEMZLUFQ8ZE05dfJaNCYnGzLpESdvt
4C0iAHdOColg5bxs4ES6HUFpV0uY0Aw9uDx7oWibk4DLcp6UsexXTBa4y5bJ3y4NOzpXsjmV3Nqj
WU7xjsuaac1tMVNWoIn+4zpj8sBtx4EQDrb5gjBibVKL2zl4mHvVDXcbDZZYy1weyYz9ar0yk4o6
FhW4MYs1bkSwX3KO0XBFjk7R35puSnJbYKf1VMxvoWBkPlt1yaLkLEZ+6bkv70zH1x/9mMPJObSO
4OMXLQK0KeSkOOSGbX4sihEtbsWgXz1ceU844cFPujlvvoxpzt9MIGRwuG2qZTIMqvgB22Obqidi
SN5NZoK/pgO6CnTHJA/l2mxPw77NPPQ15phjaHamn9bcTc/ALh7wtsa+ewzD3HvfHNEZ75Fwcsbh
Ngg/pOz3T8nciMpir5i6Zm8ltMPsCFg2ZhNpobLa8bHhQW2yoMACyV62+NV9UYwbnBG/E6AEhaVn
UBLPPLg6NPV747VBcWc2U3H7ftoSy0i5OgywTHaQIp5DifMQVK+AkXl1IlWi/MIeY67gcJ2CP/Sw
LB04I7ru2rWm90h3ToV+lKjCt7bujE++mm5LkMm17/LG6SbSKYL/ZmqS/0llMt5rp3e8dNpD1fzo
bhLe7QS1Fwlp3JvvyqaE74y2ee9e4d+9gpNnCsFuBPFUP4o3E6Yu9wfGX1FaDGq1aSfEkc0IsjaD
xvg5rOtLHszO+oL01jlrRVojwXEoC05d1xvDyR4B4pleQ+0eQBEqFOMLiiGoVBHBSCv3ezKdhnuG
tCwi3cpleiIACZenwJb+Nlam+dcZi+08FlYNqNnAnSMR3NcnrL/9M3K1QgJrkC/z7Jbu8F5J2/il
20Y5iWbuuFqjaeSnfjSMBzSe+fRud/juUoJK5xO994DYRjuLF6ZEZ+DrK2Y7xuBtXsJBBshyI56g
2AZ9IjLAW81T0OpAHp2q2Iajuw3zmhVCIw8N+8kTTxE9pdWXIyMVXQEG1vlBKYbLtF/9Y2SQ5jFp
+7e7C/sVWsccmbnHzTuWuWlXpxFjg7yRXfY/SjVyMNReTM/AY3V5QtRYXettn8snwIewjKvdX/4j
35/jqcStvhoxMX2VPriVFUhwuq7akzEPuKG7DndY0ruVGxy3FaDp5LVe0GfN5rjHdqIs/VAW9Gl8
2URHloRkCQXnLNCOgW8BBaR6C3F5o3BgRUy3RZb1XdPr4T+O7uJtdyZjzqxGQFX1zohPRtDO/M9g
Cr8gm9+WiwzYehO3Wgh509buZIvde3U6tKEIDzsRkLgpVhD7puZzpTGFG9jztnaG5m0tjK5Wbjl3
ONWrDzQkYY3JMoQrZADKhzdjM7pvPBvQPz3AKMEAm+4djCIKn2clpbw0xWCR0jRRaHhcRrzav0jr
XiaoMDBsuHtZ+Qzxnsug3GzIg1qX9hQEd9PfAvR8ZWXvavTlmJaBx20DcSIeAyS5g2Xzq6g1rA4U
E/Qeyus5KsDKTHxajKP6E2Kx+e1wCVg8YCzUiJBFcfAGYnFvCoHgDRqifFwx5ZRx1wyuPIZej/h2
9ncH6jvs3XuLyfyf3QWbddhD+IV4ICjm78h6X95BztX/2ZWHKrGY5/mbQ6Rf0dgzhh6wyck/lVUF
IT4XDp0Yj5ut4m3HEJs27IU4ebwuh1h2o+A3NtmWXJCqDS2YpFZ+BwGeaQXeGiSCge+SF1NIJZpy
1V9GATRkcnG9iJSLTnZ3DkqJl46Sel7KZl09cMpa/pu1GX65GssDwUiQunax8t5HhsvN2I9jHx7V
ZiJpLfxu/YbWFsMJ8Zz/iP+82q77hPTkxDIPwUjo/K5xUU7mD74zwDF8CsW5NfGSIIS0miZZS2e1
MgysmDKDyQ8vFuhbc2j2CKshCQRo/FwrtP/rdyv40KrXj/C0QORd2M3vE+9xy1vutxfMMIjdOo1L
SrQOnIW51dV1GR3XPGxj4XKUFAqlfYm4+2x43DgpbWHqSkJ4/x1Wlvtv64f6sm/4AaDLXAmjh+nx
H8VuzpvDXgpbSu2RcaiCifKtegZltJ1ub9NZk/+NXrFAfMMvyG6LZGJ/4q1Wf1E8Ev8/djBRp9rq
/RMDAEEKnTRwIxljhw6RtEiRloNje18Ra5ROReF1duJ2UbmdnGm357ulqbtz55lVmRRGF7gnuG/Z
JgVRg8RHSHMfPz3aMKw75OTw7qQbtIiXEMyNSEF48OMl6NZ7trwqOlusSOPDjAT5Wa5u65NE0Fbc
5yGzbRaaRPLFQszbg7PcIBhLLFGQLqPr8kOMoKt/Vzs+liPAOI95WFuGeiGTyJWJm4voUhrGDXDL
fXH16FP8z0REYvJ/r4KLWYbFbzaBaI+DJW/8O6LauubSN6DZL1Y1GNVdt6tqT3MU/Qhcu84CIsLm
EgjR10+qXoQVA9PI320UQTu5XQeLuFg0EGZTYc1lWuM2f8QEil2RtdLFrO0v6z0eS7j3gMHDjnu7
1UhSdUAw5Vi37pra1lp7XJqUlSb9qOd7Ox+rHzucXPkVlKv1Z4UX6kRqtkPeZXiPyscQeKs5LnKL
UPVRgBAlEwf1FTGGY//lfWrzS1tK+5FzsuRwlt4y3UsOBAyNDX+fdd8ArTnnmiAqcefBCV6Xcpr/
BKiRfkx2yZeJbEU3W3cxfoZjVcxZ6U7d8tIh+E5LbLe49gdaF7tQB9GZssziZMp2gfUsVJlVNlnB
aYCiujg4uRu2d2Cu3UDrdsTpy++vVsatpX7X0WhO16auxCXg2dngrQawhnym9uKoAYEJjGrqJrFQ
1OPJIxD+l7XchI8o0aP3LsTHG/tLMPwu5tK9cdCC0jHpU4OXRLDIVex6dfFHdlAyqCfAPunTgK5I
uVTWVyl83q9KYMeMDc41dZeLfP70mFefCquRTA+uvfx4llreVkH5BkOmdg4RFq3fQlVjmyIeM05m
N9Z/QjWxkNdON8WwWTYZ6kiXnbSExJ4PuVuVMqW82fxE8ST/GJ4YLzwRAzdiKYKXtq/M/GJTfHAh
1mR17oqQNO4DylkskcQE6RfSkPs9xbiHIaUnTyS/sD0huQlaCP94g3gYY2X72mEPkt4XpFxUniwe
e67AOmh/ASON832BPK85+BSNzsQ9mt0/BnfPoaggsk1uKZvUedwOoXtSbEDY6MZBYgmx18JOhLip
1WQlrPae9Ll5OdTR5MDgdo18bmEhgYYsESLrX3Nvf+gEIzTzjPadu26wI8nUYtf5YfMAKrIlsOwD
mV0hezEcBOK4vB2SGrsvrZ31tOHy3GzjblkYULJlgp6KTfARFAUUVhA0MS+SbYukJHWZ5psg3La5
bUiSHgPkVDk2MPSZ4kqpLFyWI1ZFFM0y05TW0tB5IJd7565tyH2JiZxTv5dlbN7ysdvac7N123Ws
c/3IHAxZ6bj2hmxydIf7HN0oFmsjHxnCHUNfbZz+Nr4qb76MnYz2X7j/98fAnPqS1d9GOc0wqwDc
9hAjOa/EyxoQhHQw/J0sYD6VMCDihVPoLEJu+6M3tc1yMKAauWwR0omMHIP2SucvLy1Xn/vCrux2
p7wn1YQMrqH7VE0eXHaL4z5msG1/DY5oH2Zil2VaNPl0YAsLMbIB8twx6KJgqqUkSZ/2svDgMYb7
LLjSh7YOgmH/6aWLaqLfvSGdqjx/JNBkKu6BCr1SJKo1I/6sYf5l1IV37jF586lCoR3XZnPnbERE
qGMJXAowXwV2+2MvFAxctMDwNsdG5a7yoyFi5W87OKjHjMlabTztRN4vs+utcScdGRwY6Rh+BCEC
dUw24QBdVm/oEiHorSJr59y8SMu/WYUw+gkE9YaDDOGmekzqFdk5HjjbBaWdSBqMVb9uXhrcYBiA
GTfHP4dPfY8HlEjTo7GhFbn2deB/91PvoNFnQFDZ7q6R+cEN14fnleK9HeqcwzcuV6mwh62+gR7C
E/vZr+FjuthY5sk49AMTYTqZAyd4h6YzMfH2F0mEfBH7MHdjslbh/AheHvFiDcx1B1XjU70lmK/O
BTkV5eKAAwOSw0qon9zXU/GOcrQcDx7PUZ5MciBdKITdwtxfa4XzFgNh+aRzu39BRjTjh2UXDBOy
OqK/7qLD+i6Q5fzTrlv5oMPZJ9Snb72r4Xie/acmBwl1dIlSJe5hN3R6G9pZCsoa46GaN38hMWC5
uci2wn/2TaoAuNSNHiDU1uP43Na45/nHOmxjob9WYxZWg/uS36ywTNym22bssC7u5BFpBg6mUprP
iCuQxs1mIR9vvqO7tUXqAbTSgnC0qsTeNETVMLJ6d0F1ZGzC1+D426vfk4/6eytwgM1zFLZPm3TL
7q7MS9X9txig/jEWCsh9CU89ntDnBg/o2SeYscHG2xABqwED5RFvfot08Bn2n8FG2ZrcH59Ang8V
4B6Jnc3b3sDC3Wel1fpdwYJ++fneO49OLXbCbNiAAWf6rmUKCJp/VlFs/5lwOHk87Xp8rfmFbqgI
7G9al7gT2cUq83OUQW47MRUtIa+m4K+docz6NoIonaSHaJ85CfqWuONEEJkBIwGSkVkF5UElot3p
gHPIPBe7b1XyyJmhyjNHya0RDhGzn9noCLk1TWf/RlM07ykFzGF4rmsgyMR11XoZWu6vrLbrYiCc
ypbOq98MpTqHXa7/SJgPvFAEqvy6OVorohSq9ZETkXkrqLicD6psgZ3VyLZO2gY6iwy1Vdn+Lo2e
M1ebQkV3Ylys53IjdvFk8d4UcbHV86Oho00nEdELLBneyOQ/DkrPCXs91lE4gQXrpkX4MFp/2f1n
lUQOxm1Ue1PmdHRVEeVd4AvjL8mBv2y/uJ8QfX0FEBqQAlVJ8rg7BWWUFmSlVImoxfokaQz4MNpt
H98mhyeEp5Q3HlVo3+p3FnihPwIfaToW2H16N4jp+QDquXn3h1I+5UXNXwNNqu9J5hgo0aGqrI+j
bvJeySUkg2CpxM6twHKPHhLjQZhEwgyvkTUpDOArat8Z3qCS470bOCFKDauYnpw88NXBIqPigzJK
/w8ft+Od3Hw3WdhHfKsHU9Wrf0JiK84W7aMycUbPAjQDHCAYakLtm+zUzEOAs/aGD1Gzsg7PMuTH
br6/hZdBbsu9LIphPC9VHsCghcTEJIBIIdAIyAMWWP4XICI4ennAB4BLaKZ7qkqwgGhcXLW5LykT
LNEd5Wbztm1zkbtpPZYIdLUqkAAApTKy9sQmoxUgL83KVvxAR9QWg58ZWPkYCkD5zBSDpd3Ge+di
JnekbT4PY44TmyNSZnhfSyPRGo1CUo37buMjCoU6LYvP+SIaWYi/LbvVROYOlbPxvC39V7ntkTyh
7XP92JyG4q3y5+J9xgQPd+lFk5cVVaf+AFXxeYVlPX6NjWnCDmEqCWJ8ROoeWh5WYFIbQVy2s5bh
EW/h8LfWxFQT5hFueayrDt9HjlN0O2g5L887HbN5bHYodsk8aetXUmV260g8O4a03OdrODf5bC8N
55p5izcmfa5Bl2R45xB3cH+umoAIgo5pfjyytYvXbeR4Two0bBM/ACg5C7DyL4emI3QlDivC4FKn
jPJX3ZrCulqy9e9QA+gqIWenOJDAXDenrSun6oLojgttRMlqniNCbWUMczbhz4jID0SU5B9hI5W6
twhYs5JQzfJtXNzozcJE7R4UL87N9C6No+6roTjyeN5OeW0oTmnd1wdYXY16aLWDj9FvkRmOq4GA
aXZ5JyNtu8dl0Og1mspuw+MsR+2nC5bSw42uxeeC/fSGULpAoRgczf6wTkv4YiiJ6KNyu6lJI7T6
XxvJXUHaoBV+QYkO25TjOEaKTnWjinVvey2BKCUa5lUpPD0GTEmEyBRbFuNXxaK2eigIsRet5LLd
xITlYA0inohj+5m5U99XuZM1gADJHq4L/9ajteOfyAjPMAr+3WY8bVimjAsQreMnKy70BWlu7d3l
GFR12nQlgCknxxLFuNf+fwYPYfXUChvgc4Cdii24xvyybLozD7qxyUQgH8dx/xsDN3wMh0kt0PGk
56CZE2NvxbiXAzOp8kg/8+XNDWRGJ78jeoA/ewQ9wTlwcmGerMjcIsZm2+7unVXvPm+bZ//G3hX8
4oavrUyj+GTbrazo21KG9Uo4ANvvKBdwjhZlr8K4+BMN424nLXEy+rznhVUcAbGj/3q/78s7yzEL
gs8B4Y1kcXS/ZwMFROs9oRNOlTJQMQe3clYfu8rdMlZGKDEwG6WFgCX0mNlrNBjzneW3E69P1LTr
wZGYCNK+AN3PfI9UD/L2KN6F/c+N4JWkBswXfoH69rADLQLqeat7ZwEB9xAxLsFrHlmKZ03jt5eQ
N0bOwbqOK6V+phtyhCBYfBbDKlz4aA3OXSITvjghxnbyYHlFUwFjRHCfbax/SFjJ3x3f6KoTbjL7
G7KIYE7Gs4UYTm3b2Qb2ZiV+OI4SnsvDPFzPNXlzJT4Z7nJzpnDKm28Z1AiHGfgC9N5dTARw98/F
3iXPgcdsloiWqz+j7Su4pfiV+DR5ryKWfvJH9DvDFt+SpLBxT90tsMSXOfjjimitJxClKPf2yYmo
hDyuTME84eAC7QsZnRKscnfBEmqOhU+jQXN+Qh47kifZBgCKtI906LA728/xGgcmX/pi8VFfGwU1
ccdg8j/OzqNJcpxJ03/lszk3bUGCJMix2T2EjtQlstSFViqpteavn4e1lwpmWIRlt/Wt2xIBAnA4
3F+BczqvqSG+AbQjZsfoLkZ61EoCB16vg3ACpGzaf1NacpMTLKbpViVtBlcknRLnAepskz1QgLa/
qpKW3EcNFRhnO1K3Y0ANWBfCFlMBNUom0bS3YahSK2tDv/zhAnu8SSFvjXfA3MS0lz284X3nVFX3
SD/Ve2xzO/4hsqYO3wMCB7fIHhwpUcI05hVRSmxMRNtZ6puk5B/dwJgLo02d+mQUMQuYQ/A0gIKV
dd5oN4HhiU/xiH3nIW6H6KPIGyQOujzvoRHEPjwhxwmTWz5M9+TWeR5uuX7y9EdUk/Nsay2cyn1r
heM9eHKkx0e9sr8EMfDCgfPNsfWrOgACq/zhMZvRlVSgnPcCeSrovoaMdiXV/p6WCw2E95lvA76A
RxC3d7ErB7UTWprtJ8ELCI6uKJGkYDVudb3oyjV6aK697SKzc3YdWqrg9S3U+qFdRG127KVTfUX9
s6BFIelfHbIBZchtX/OwOUSIQmzHyG3yR9dqsi9WOMWfHSQDeQPp3vhxnKIovzMG4HRb0hrH2PoG
+OWNP0y+t2mcERRmgCATZ8MHq0VlWadTxEOQ/v7gGMAIU8yqA+SDptsBAaF2n7t+bK75fnEHt9cf
2Kx5lb1PtKjXnoEX477rRni13Sk8Mb0t6OPApWcmeCTpfZ8lB95wcXVfa2X9JAZZdNuu6bsQlEIU
WFsd+csvMciscKdqt2n3NFcCzG1dHlxDYYDyoEmSchFOWtRtW7cs7qTMCxMdGTUl+9obDE6xBYqX
d4eWtt8bdwB9VVhoAEJBd539BJwxWPGeMHhPTnoqEX+Mm/zzwJ0E3EPXmnQFQSije0ZNfoBlZUYp
sheqLVZAWuXwRD5oFGs0ISnkOnFu3RgRAO9jV+V9eCxYC8oEQF+LO5Cgfb+dQDHdx07nW499E7vx
fT+EA83ouB72wEfDX72mKYFpV8Si6cZkHKmeIfZk2Nl8wGvNesmCrhwe6P2qalcnae3eDBpMQJoH
PSRwWmuNv9WR+0QIqzbFJy23Wiohk91w/auRYg+6ORG0UTt0YCtY6cxR07AmcppMoBc40Y2k8mb4
+mNduH6PTpmtrG2BzjchoSHr2ukFNSMUixDmm6TW/wKtYb3EeQX/2kkjaMcyz8d7eG/BL7KQIp1p
783G7Qfwf3Ms3/D0GejKBoP/Pq8i6ruAN6gIikrIiCZbVv1Gryz8wSOLBpJHvrdX1ACCO9hiNebb
oM9aXDmapP0Q9jnvuiaQ3ru41PNffQP/GCUHiIXbWK+xfg3SiaKG7uhowiuqnS5aDgYyWw5Bg4sI
esOnIC1z58bz8/bTlE3TB0Q00F8gG/8NWSon+Cj8jRFhqN2DrEFvIdYzjR9FXFozmGEEEWizu97V
MogOWGr5TzybaEDZDcT5m8SqeSfNqmP5GnkwZBTMSteildN0ujoWTVz9asseiqRRQatHj7aEu+RQ
fRgPAjZC8alIEKHdzQZh3614aNqbjLO7h63sNbdDk8UvVBRrAbgM3zMLmEaD/CgclBe3gy1FJQ+k
L+fXJ/HunFSWW0TpcndVSS/du5HrYxOVUgi5GaIo0Wn6TQZ1WwumAqiZIn5Aq8xPHhCpIRTnXUyW
a0tKvpsy4ck4P2I778YRNBa3wphUvhWVi2atlcGjW5nIyYLPhN3ePOSctG9m5Ta/SpV7dwj/CFDN
fQMepC5KfdaR52VDbm/H03ZyAv0dOtBAnyo3Kd6BjqDFXbPMhxopMBr4vBG/CfDv8QYYL8LOKMci
vz55hR5vtVjaLyxWpa8zNLiDoxkOBtWaAhnEtWclsXXLVdf6e/SIzGAPi5Il4P/sDk6UJdxMllT1
nQckuqYtP3pswTpzPgfkKNXBF8hY61mm/baEF0+HKWtDYzdE7ZTPbJr0HYhXarFmrzXfBQpBEphG
M72kKTJ798i3VHIXdKL5iZB98Jv3zPAQAm18Z/Y5tL8s0YtPsaPLZ4Ke+xC2afPFhSfZbn3NdaDI
pyZsrd747JNIfrKmqe9XPjoIDc+0KcLdHB3sYwyqCURcKEyuczE29SbmnQGr3XFA/TdFiyyzZ3rW
YwLMXiOERu1P3st0L5M+1L+HYDS/da1UX0XR4RehR4gd8dj2rQ+J0QKMyvHw5ZqK7f4WfSxbrhMK
E7n4Skss9Y557jv9NqXsZa4jyMvVjiqX9mHywumbIaqq2mBQbX2lTM42x5SIlxLCs9XTiI4BEgYI
ttD6Bo70aPoUwlckMQapUqaHD1oJHnPlNn7eb13NTqic0Qva1FXotDTU6UAAVzX63+YYJU+Y+3qg
nLnCUKryzBrgnIfj8tpS/RDdocUpnpuOvEDrEg8j2W6gdCkc+my9pTJt7bnStR+cydVR3awt8dWG
5/AO9E4QrGPgqBiQZrjIo4XltQc6ItD4s1JzPuOkqvSNRg64o5iJFlGbdIiNYPI0BLuMGw/cAFi8
NeyoKtrCCaOOaaVIsb0Hbi/gyqEmAvusaOlcD3MrIqPJC9UigV/UT4be7ANgBbMiQJ3w5grpAa9q
i94gymGAx26QLzT2EgPX8rFWEYIPwHM0Y5/oA/5KHgVICTq8sNNPrY10Fphmxn5X2fUsnZvyi8ay
an75IQI6NO56vbghl8rvor7REdgY+uL3aGvizqBGQymfBvm9jI2i3TmjC7I65sDKO8qEU7SxZOES
dSU39oM+ApnYTmmopbsiaZ3PvA2wZRMVcosrGkvcpeE4IeFXRlWDWAwZYL9LnYm025NOXs29ZT/c
WD2Mho0ZGXObV7O859Eek5cmI0t/sXTyvR1KpHp7m5YI3KwQ+UMjvyvpIq7MaMrtbYZtZE+PgdLJ
KghN67kPipx+g2NQ24/KEAo5/aDi12hP6YA6Y1z3mxCya7dCjay08KE37N8pGL/baqzFywws8ld6
x5uA6EP1YdWiLjhzjoDsIwk7uh/01O/ip15z2uA2rAsbIh8kfo5jBem1zPMIWlTlN/sU21cERU03
4f2pTdOPkJIO4nd5pe9y325MSjqOCT6wQUj53ivR0Vnh3l4nh15ZVLTgo4lq5TWa9SFELvhXY6OJ
jISL2z/GbuX5a0vWRFgv5PzurACowi6prNFajbLIH1DbpX+voc+CfuwgPtu1rH80yJCDqDFIQ/eO
3YnfEW5GyQO3bf4AmQnr7toTervVKk8AlE4gKDIBP6L+iUr3jdM30UfkT+hHIZlXPRdmiUEndKDu
JwpdZb7qMGj8XZm58DbITtDIQPHMeWoSOyA7INqiZVea0YvLEUT91+giuk5mb9/1JMBwlIJW/UyR
sO3Qm0I7Z5XwFFQrVJgIAlki+h7GfQWfzqXtejOVpBs8vQYyA7R57F92DcS7jqrKWxuJx+2Ry0rd
gz6H4AISyf0Mpjw4GFWIGk+V9lCRIwtB7i3rASQEwfIGwM7gqLnNFoC20GUZZ48iLYyfOZiA4ugi
GJmiUV6LXzh7aHI9+pmEMprZTbQXoNUfTGdIm71reFO3Tip6m9sRJx2xB3U3PtjO0EJbGXx92KSx
VXxPfD/86gFkfDZtd0Dobag4TL9wMxTpHu2ntl7ZqfAFYJu2fRfiF+EdoiqOwyNYB3JqQHbN0TFz
HREp4OOfhyx0PjtI65O/dN0A7CXtUJnWp+57mEqy9ampQe8lJk9OAJHWx8kxFcVMZLmgIVpYrdCD
aeLgUdN061lzE7jAWmwms5snNe4WBQMbrERa2eCJKTnNaQD+zvkHq5kIikUB045uZ93VO7vLrK+t
X9jQy41JfrQnAIU4JvhiG9GnBqmBtoZB79nkdcoZCiz0RiFabIAjK0iXBfzAlaAhGm71UVFmMjsk
b1d+SmjdBNTAtj36TC3Rhk79ulOAvh/AgTToldEEQtlaQIIwwjVjueVWtH2cfPRRGvGQuR5oPoKd
dLstervwDjw7HmjHec6YHriQQ39DOcRMDlKCptsWRid/oP1bhYdCBICxA9XIO9Tsu3jTguAnupv4
QbDZNPlFr3z7o8fb1tnKVJ8SIErQ2zZSgeXYgNohTYXBmN8N2KV8SsFD/GjzSsto/Tnmc1qPHSoZ
cK8pT/iF/gXt+eS901Uj0wflde8iRVHho3wbJ+NNKezZRIci/EtGbB1BvOWBg5hiV1BzRwIbXw3l
DM9p1w5fygmwu+ZEMRDkeupuq3CgxixNEaKFC777OQGHZ9wOeBDACyPHmmUFoFnt8WSqnvTOYIP0
QOo+joXMsSvM+UpghqAvI9LYg6dCWxwKhg2SU9sBMEJXqsEE8QPyc77xzbJrauY91l8PAVH8p6n7
xrizI8Sp7zXYJdSKR9eJCK8ovFMMTKXzZCYB9IMWAke5nYwAWmUUjHLc+EAwj9wobYIgaQ5yutZM
632bWi03WcLlVMAhbVehUWox+aRd3dhd6LqbKAsUSQoKMXKrhqb7NqlRftKDMTM2NV1ZPLq60mFb
+xjabfjSI9XjDFKNBHaU3o6WkIIii+s1X4Me+vYd+cp4A3/ZaHaVpKbvExKg2NO+Rw8cOm/+BPaT
Jyqt2+C5wysUxHfry2hDO8ihMO9R89jwpIq/aOh9lGskK0e1K+jxfsmC2h4Qn9GGm39KHia8hugy
qcTilhE5Qh1dVSJi/k8ZuH1fZglONI5MxV2Fj8gPqQcRVeBU0DvpPLgJSHOX8qffQDqFhgZ8DZ2C
3n9fWHR0cHWJKPdlKRoNlGFEA9ClRRfwG6Xx1nkqqyBr72llG+TweeV7H/V2ENPGCCfzCNcoTGHa
lEG2+sftpRwzcrsN2Jrolr6Ci244Wz3e/aMXVCwKCoSbQHn2L3p1zXMmo3BOoIBhCZjJn/+ZJsiM
opOwf+3a8EhrBWBFDXQrtZAitXf/QJ5sXKG8ZJvbRiDXgsvzRsSY8BwiMMzjFVuoM35Gxuyrxl9R
AqGK2XPoL2csXfiIu8iiWYNJGlGasgC57Ia+GeRhaP3kbgJj92304vHoUDjY/Nd//s//+5+fw3/7
v/On/28J+p+sTZ/ykMrX//2vcxZDJr1vknnTFK6+8DrsyWkUsY6nD+wOoEtI0lLOc28vj3LONgmp
PBNQIwgT11lYAPrRWGEZxOtJM2iuosL4orVN9cA7Y7i5PNLsoXVifEqcAHVuCsnbx+KDnn7MPgr8
HE0tLGUrLbztp9bYc5n2a1PDF8JK5ffK7hE4x2Djtrban5cHn6exGHxeQ12ZWL3adKVPBy+Dzo/h
4eMdkVXRsRAhfpVIdexqv4EhaHYBGjxxsr086KtvS9ePzh/DCQB1hrtYwWks+iawQL1NdVt8EhJh
7KwotUfk8MO3eioyMdcypSPR98G/bLGMNMuGBn8DCGZFUe8y5WYbqKrNZvBwVXrrrEydmopuKRNl
QlssTL5Mz+gKNPARm1T2h8qNkvtBli9m2qUPbx+It6SJC73OZxQLU7ZEty2ATagFoJNbrwYqAo8G
UXVHDxx25uWxXhnAMRnTwQTSxWfPgap7uj9g2GK4krrmWqE2ipb0aKximdOwACW8whCje+vhnsdz
5+Uirhhw5U7Hi4rGR+iM8SrQ+Hs0H7Wt2U7puzfPCl9Pw6VJIShtmIulSkt/4jZ3SDixI1t7eeTu
IIyijNsIxE9kb1/xRXy94ZHWVnB7XUPREVoecV2DB5sKMHiJaOu1Ydk0c0vkiczemT69eWqwKw2L
/a74huZiwbq5NJCG2E1MWWI/R0VLw0EV5kuDQOEevGrw1jipTJzPwfJRHuCAGfPU/7oKNPwAuCBB
0WmI8R4mPycjB0K15va+5sd45iuyLbCwQ6LJhB2zWDU0DpqZuIDgDDqgBwxdOAFUZ9Zw19orBpPn
h0KJdv7XZeefzsrwYKbAIZrPslmuNCMURw8AYaVF5pUAdeaASWIGsRCoLdF/sV6FAchwCJhKBY4B
hi4P7N4fon1g9SiuTWX09ijFeK4wbdty+ZSL2IvXR590LlsxwwV5P/TS35h4hu2bOnq5vBPPfkPD
lUiNOEJxYZ9+Q0j+eOcoiOFxRVt+an1vW+UY1EeDX/2bSUnolIJPaFtyMZRPSm/q4UCU6g108lAK
OFoetAuEH9QV18jXtzX+zsh60lcDoIin7emsgJIDuvGQFEYLJwPM3KOas/PJx2nIYxf60lcVcL3G
0OiCTOCSb0ZX8uD9F5/WEY5r6o4jnaVBe87jPasGdB4MTyvxQIJtTrGyOginj64E5D9/6zRDgL8s
MLGwBd1fQ1+kJ8JPm5yGmFxnUxZ80So6OKtmwNqoAGX2KIIkfgqryrylOVbfYYYnHrlypy2tducI
FEf9HuOi+w0sO3N434PNorsfH6JQp7irQX+5cmHNJ/PSz12sj6YBU41tR65j+hV+FtCB9QasDzC6
2CLXLtbp2IRoDSMUcnlN/uSdl0Y2TncGyihQXHpGrhFvBPCAslzqPNoUztalbne37gwJoEjw4lWy
uhNhGhzK1rvyK84dOoI/62XPgcuZ//tf4RjykBlJ0D0w/dCW9EI0xmvg/kdEwssrQ82H6tV8EVDg
hAMDtu3FoaPkErVQ98y113yzwGjuacpktHXRkS0QEbr8dc8NJmdjUZAe0B+MRc7jFnFjzvq3tB0z
X1/nulncaSqq9lY/JNTiTVhnV+ann/uWDpUCMhLDVsbSzdiFY00WgQcnAi412r54EYDA9oqjIl0/
jrh9AUYx7B1ygf1TwU1BhwtPgC2lkehZM1z7dgT1XW7gz4hdSbF8f/mbzFfDYgEgFevIpzjU+rhC
Ttc6mz9/joQWqDiIlU4J3t6k9ba9PMqZr8C15JLQckEZQiy2tTcNdF+RPVjXo0BS10QgRVnGCu79
uLs80pnQSvjWudgNvri0F3s36WUH2o7cj+5QdZyCzDsWdHfWlFHmFoSd7btaD9CCdLU7nEOqtwdV
EmpinU3Nm6i62GLpAPMz7ANr7Wq59q6xBdwKMRb5HZTr5MvlqZ7ZzhYWxyYvBTaWvnxAg5CEA1wy
FkDh2QVA4lNLnQ409VRCLMP67Mq3PbOKNjcjS4hBt0U373SvYKKDmKdFSR/QWn1T9jHaf0Xj3FWG
414Zav5Ti23JUK5ukNbwcl5aOOPSU2MM5HEZJ4oWUFKHLRKlYYAIOKZq294Uxj3OWNqVCHF2ho7h
2BaYG8vS59PyV+QDxFlFqDOhiAbpYkedExRJgSY6rI788ObVozOBHjln2FHIjZ4OZWtoyUMvJcmd
PPHBLIuIvgG44wOsytgFh9eVxpVgdHZ2rs2rkjtfV85idpZsdGIgG0b4flNuNUTF7lE2saJNCLX8
7c8VviJLaDu2IcmAT+fX8HBCDY5PibKKDdKIPEfh172tCuCdlz/luXkRuRzXMLGDVXIxrxgZ7Rz8
sbWGcGZhMIT6sJbgUdsCPryyQc5d0PMJ4PFASQeu52JacPWF3bZMC5Mn5a8LJ+8sYAIqPyCsr6Fh
HCA5nPRu1vNOG/vfVVV2R7x8qpup1UnO3z5zm7uM5jlB1bIW4aZOcIVSPTqZmO6qQwsDaje49XPb
Q4r9FyO5LnpY4Hu4LeZg9NfJ4PWGQSm/gGzRwFAAehhSRwa4Vxzxrnzjc2dfze8zXNXo+zqLy6Ie
KiBaNXCKArjvET1Gumy4V20qejg3CEdrR6iJzr84jrwv4N8SualRyNP5+QqdxxHhbBDFiQ/TFhhG
Gtj619FMD8XkeldevGfnSPtImaRY6FkuFi6H4+AYI7pNXpi371RoRms8eKYDihrxHSxBLCfQKnz7
M5HYLWdolU5aZy/mOCFBB74O6fYErKq+nUmj4AQbZTy4jP3DCoPw6+Vdc26ajnLYm+xQm2h3+lVR
QjO9AR2PtT1a9fMwITRe5cBZIxxJP/WBk9y1vTb+ujzouXBAXRlFUZfnnGktwoGoMlWaPUoJUGGG
TT5q49pONAgCdIv3bx6Kuic1GaqCcxFo8UVx2Z6ZZvQOoP/qm4Bq5R1l5XiXlF535UY8MyvK5NCc
hOLNSI5z+ilb6EuQsmqUYl0hdjHISnohiY38tfNyeVLzX1rcvdD82JTkT1RjxGLRBuF5dVzo9VoC
K3moMK0e4HpmeHReHmfe46/GkTyCocoJprQIpY4qszhC2ha8S+UeOCv53h5qG99xieDUZKtn2YFZ
KLgOMUFQ8Y/Lw88Razm8EjbAEhplNkWh0w/qVFlr+Upy4oXVf1CemN6D6kay1OmyXTlm2pWK65mz
oPA6pUJOjUs6ywjagk1UQUxL0Zl8mEdprn7novbXIe19BExme0ogkO/fPEliNvIvUkoheEicThLp
Y0T7wWqvOxdxuhyViEeb7vQOPUg0TXhRXlnTP19t8VW5FNmfjrQ4g2oRvN2kH2mT1girtXH8wwpS
9XMO8T+EgtIJd6pCn10PhgAK0wTpAzSX/zGlAmlvLk/89de2lO2SUUiyLJzFF8cFMgfyTSGFUmFr
xjtME5MXWhI4oEJAuEUqwVKrEYKNubo87OtNZSmOKfOHFoJow3yK/7ombfSFQwdTJfwLcRyLs1nK
BJvJI3yW32zC8Moszw6nO3OPydVdLs3T4ZAs1KEuAXKaNQA/guMxj1UCL37QBkjZQY7M3JvnN39R
fL4gwevM8XRAx55VifO+hv6j0ZaMZNp8mFrTPkaW12OgmTdXZnhmHTF0Y0zFPULaurgoZdmFKS5L
UD/dtD6EskC9HmuHjeZ58SEINO84aZrxeHmWc+Q53cTU9InnPHF4xfG8Op0lBdqcNhJHFU8P0E3V
gMlgTMaj9KL4ZQdl+StqavwDIBldOT+vo/w8sk1mwHvcBn51OrKJstBYlRYXJvqlW1rP6lhJx7hD
5ye/0jI8s3eo4OqSqhylXILg6VCaZ0RFYJpAHAo0G6thnLZwqwE7T8WH3MPJ+/I3PTszVpC6Eug6
01rcKnGqAm0KgZ5Acc52ORkkMH9P2yGdk1z5iOeWT6fA49oubSehFps0MgY4HumsHzNBAOwqzd+a
6O6g8C0/0fg19ggazTYJg3Ylq5uDyum+Ib9iSMcljeSLLjZr3I84E6VVAwWE+pKGS9EupPBx5Ui8
XjjeH5SP2ZeEmldnsNPRJIH43azrOkJSB1LABhGaYodSJ4pDOMNc+Zz6vBOW01Lz44zOk0F2vDgO
lSgQSW5kQ9OpNB+ihBdkEGWYmpmyDHFt8aq9KGrIArZID2WZIlUaus226XyJrEdf3gtE1Z4vb6fX
a2yj32dQyqPzzA2y2E4gr30oeKxxnSaoQ3QE2S9+3Ax7dILsz00DE/MQDbALN+C4AVleHv3MEri8
M8n6+AfexiLMu8oe4OWWNPbr6ZuP/DGNF0ymRyhNhMDd5cFe50lEIZ02LefGksay/Tyb4iKIiDuF
ANp9wJALkR019QcvxTKXwpo65n6KmGTbNNHWAorw9nqw4hAxPr/CRpB9cZ4SSqQCgad27cTRLx5E
9T0O7R5CsrH57vJUXx8gRiIhg0LK3c18T2NSW2LNF1vgbYwhg3FcBs0+pN15ZUOfGYUMjAfmnBrQ
k1isXqm5yGgLjw86udB+Mf+50QykUi/P5XXAU3MJcp4N9Ba2y+lccjRrUZIekGed5bzGQHZHW4++
yH6a9v9iJJsMT/Kyo2q2yGQ7RMtgr/QYuwJGxs/UVzcp4sPofcjkeHmoM3uR2jmPEB2VajrrywUK
HGxp7Fk7Bt/HGpZEa+3MwejvdYN6/SqVdfwxHeHt1aorP9e9/fZKMupzQIYMAAo2nc7FuUegl/pO
CowK88Lsjnb4tM17dCljMZjby3M9t4B/QAvun+VbNgTRgOla1Ro9cjwlNKkYMhnc9+gJtcNrnYn5
s51GWNxxmdEMZBEISi92pONhUqWPsC1LOckP6N0VnwvNNj4bGvjeVdc47ibNs/zN1xWjglzjQalT
O1suJnI9w5D4ZrcegFLeYqxUbPTetf7FOcDgjjrgjCegkXt6DvoRY2hhItEO4xBd0Emi1Sqnao2X
39uLVEyF9yTxg8YqFcHToXQDxjIga2BPCssShUjrFic8a+VL5FjevjnmWsoMIqADbi3OnFHVmAJ1
sluXXj3uJxdl7IBG8S7phh+XRzoXrWjEcc3M8Cqa06eTshuZulOC20ZZFe2xqXghZw5I/8ujnNvs
XKjSgluLKqa1iFaF9Cj9RXAvSwfbEFT5kYKurPIwNXl35fJ8NRSTIKvmJYzJFwiTRZY0obNU2y3e
rsLq1B57lPFQ9i01BlhI28uzenWu5qH4cjZFUjJdc3FzaRh5wytC7ijOUv8A/NlHgqgJnvBkq7+6
nQklNcKxI78ywzPD2mS52AvRReCaWUZJWtnsgwIvTK4AsurmC7aJ+j5JY+M3kqtOjgiUVb71nPFg
+HvQxea3kMJJ/WCY0LLLIacZGOygytHsxrDvDpc/65kVpJPnMkMJhEa8giKFPIEMNBPWBcKbNyCW
UeZU+LkBADevnLNXed48K6CTtGv5lgAmTne/B7gklEM8G3MmA9ZsSLuaEgEe4AvavugM+xt5WPxh
UPWVY/fqplsMvNg6aLoAqzeDad00er/jHYh6UWhB1dSnqLhBbT3YoOQFAx/z4Tsay+mVA3l2D3EZ
cPDpoFCZPp04IntTU7lYnYgAE6pVKJC13PhBkt15SAREUDRKlEFGJC6uXPHnB5YWulN00cg4Tweu
lI4EK05bdPni7hOqH+V3AxuiPVQYtSmFmvYxJpBvP6hzj5xqINcfQLDF1+4LzdUzL59nC4h/Tcmq
Tu/aJsv6n1OXaU9dUEcaFdy8+nl5K7+KrsCKeAVTvaWAIoHXnc7WziezHFHAWSO/oE2wSVpQ8TgW
q49vH4ekU5JuuoBJl703rgujdCr40zZlqNlRZ6y82yCAt3Jl+c5NiNBK5YIjhwHjYkJhMykz8WIx
ayJj3prjvzDV3bX+7JkIoP4eZXEsgxiNdoQ/xBo5kGavbA8V98CdVYjUm0sirBDJOj0SyJk0aBbX
BTpSZdoFBqAbOze+BtqovzNaRbcLPNHm8iKd2fqKpBbXenvuPS9xdBjlOG6WeGKN4htqe2hWogre
j8eqE87Bx1l31SHOfmXBzkQ48hXbpn2gI75pLzIJoQKlYbKlIzGXVj+pvHxHEXF66IkJt1Dws401
zd5yrkJU/vJ0zy2iPVe4qCZQ719uFczu/CaN2SVtao97aOkYMUaw/Ay0dq5cTud2JVk7sDcqI/Yr
sKxLr6fyLSRCKIDn+1zk5UZRVLgSM+cocZJGs1UoFgLhU7AXnWXnUJlIfpYTLm7Aq0fUI1V5nP1u
d+Vsd9mXo3GloXbuA84VkRncqXgdL2K0O2AZh82Xsa6sLN3mQTvucP4a9/Aar9VBzw6lCCCCdN3i
OXkap0QJE4pmk7EuISVuiZYIE2JQhu6kugaRPfsVuf2oK1IapFVxOlQcgtZPVWKsazwxj5AYzGOB
e8rNAHPxsbekv7+8Dc+dOpaMyGiQqdHeOh0P54SoaWymJmX1O4aueAgbWHMxDrmbBsMIzKun/MqY
5+bIk+dP2ZyayhIyUAB497OBsD+6jVhPehlHm7Hs0wwOPT6MiFBnd5dn+bozwuZ0udpAzxBc4Mue
TtPKbQwBRpfAHLltuErCP5LXg6vvYuSTEa5DNYw45+zCwEKNDr6hvvNyAc3s8g85F2+YN094YF80
aRbxNFY6PlFBCP4tcownDUMWAUbD7veU0/qfWd5YUJeQpe/qSl6Dw70em/NPgMXIj3I+taTTb1Bo
vj10o4ddVx6Vm9Y0hxidvJXh7uAm1ZvSDPptk9ba9vKUX0cfhrV09rI5Y7KWD10I+9S15osdb3Vz
q8bIu4/RvjtcHuX1EZ0HAO3NS5qbQiwnFzvTiJHcAJbWswg8PmZayL3shqL8/OaRlEkUmN/U5GjL
ZAJfdIp0gzJgJ0pj68ZTsO8dt9zrU29fmdTrw0kjfQbuOjZgjFcgM98OLS2rQ6D5LrLqMstRDxca
slSZ4+0AxGpIDdTXgEqvTyd9Z0ChvHd5jNIGOd0mrYLM3VqA+OBuhgezxNu2wmbuMDQwb+sQHPFb
v+dcTuI5zzuRXtPye2ZdHNf4TyGTFUwtXN+hIjLkPDzuUvA1Vzbj6zNwOti8jf5qERatF/T9jCBS
VYMQtVOjFeG3ciMmq8eqF96+ygnxKa7eV+o9Z0KQAewLMQWw53Ois4i0ubAay6f3Scc9UvfYGHZr
LTC/ZJqFW1GB7CnCpNjHDkiYlhWOx1ZqdFfC4OultbkwIVTN7BICwLzf/pp9HrpO0Ah93IyV5t5o
/ejvx0R5hzgtJxSGxmsp3etDyXj0oaGxMCAVmNPxEiQckQByR5x0DPeeivOAGVogN77ZXis2vF5Y
JQgyhm7YPIshYpwOhZrMMKGV0W+soupQNezq5jl00WzX2yZuoQwP1jeMV6pbHzf2K5vq9WdlbBYV
ZLNJZWVJsUpGHT3VIe83Dlbh9z0MmkNGQRbdK6PeB0Jvr2TKrz/rnDfSCCb9ccAwytO54pgzaHao
egwRS4K3Gw0r5DQwOhXVl8tn80/L8zSpUzPAlauT1trc8zodKgkql4q9P26wjkWmsU/BE60qE6tU
oH6y/dShmfVko7TzCCp3ROs/ojmymgWi8SjAYHfVJ6l9pXf6+kJRBgFYkDTPV9kSBYh4VCuAEaOi
4glMB5HzCdayz8aXy3Ofr+LF1OFxWXOiQgngVRyEJ47rlm6iruDXKAhBdRdrQD9luNfxHQWbJgE4
wJRyNsh1NnKVjujmXf4JZxaaoss8OsU6xCDmTf/XeTVdD+3Y2GFTWyK+I0VoDqKyxA2AeXnlIXR2
KPppUHCI+SB/T4eqI0kWUuv9xpi0Bi+0LNDNdVDXKD4r2bdXHj9ngiHFYh5cEiTc/N5bzCzoWAmB
ZAlKSL2WrVtDhy+Nps6NhLK67hod3rocwz0sYeehnir/yZ/0a3zPcysMjZUOkQOMG0bQcs5oCBp6
PuAvpOt3oyHxiQmp3GXphF4hbrAoXRraJkng95PFtB8vr+7Z4TlXBA+L/bx88JpJ7QUxgWOj67GF
BqVOQznuoEU7kTWglwg+HpB1i8pDgU2spt6Mt3ZYAxrLMylofh0u1qCxgXa0QzVs/C4tfhQ4Fu6l
11qrvi3bK0f2TITk4mEvwwmlKrIktfh66zTG1A/IpMRIaeCgfOgHQN5I3YSo3hjN/vKnPbebAR7R
uaWTqZM8na5shClmbCq2V9m5w0ebATYwHJvbqAivITnORaO5ODKnS2C9lju5aQXGkSFYx1gWRn4M
Mge5JYzQMB64PKc51C7iETUK7m04rzBsl5RXlYxd4efccHkpnVvMUa2tlyNDlLfN9KGxEL1Gbsvd
Xh70zIfk4p7rMTOywviDTvgrAqFzqno/RlDP9oseEzG8gjaFnE2Cqhrxryth4Q8ibjlHeuzAjWCR
zPyD03UbAR6nmRixbAZ93OvonWcuhn9TJtRuKjt92vZe2OToLqfjD0QZLLTlkVtF8Lec5Wh6KqT9
qhERcqAxrhYP4LObcU9PVPd3fYuU/ITWxrdWKAxmkW5jjbCNsad3mu5r3sqq/M7ZotQ+NDeREeb3
TNxPUGY23swZZa9I8h3SIxemg7EoO2VBXiXKahHlQxXzg8j7G79HbhEPLXWTmFgpvHkVocPx2gQk
a1EwmVf5r1VE2K+rkyQxeeK27henUf5djkDBV2l005U098yGgUHvwBgFTAB9ZDFU3ZfoLAWtuSll
6nxAJia9bYSVHewBocPLszpzIOZGFlUZm+TkVTbb1gF8spahaIQPtyTXzkZvpuAmSmjQwbs07gzM
j67M70wkI7mkz8mXpIVmLlZOTkalPCTJNmlmZ+9CFR6xsSAJq3qQ8U1zDWN4bo5/D7c4EFkyP6mp
a2wm/K7cQ+P4CK6JCbPElVtzVXV0SHGiMQuxvfxxz60jEploBvD6pES6yDFDpFORG6TI24+D+BpT
rflSCr98TuJ0ero81HzPLA49HRZeCCawKlA9/8vZefXIjaRr+q8M+p6z9AY4cy5Ipimrsl2SbghJ
XaJ3EfS/fh9qZnc7sxKZq4NBA9MtE8Vg8IvPvOboGaWG6knMiC5s50Xd0ETEzLs3fmKyg4nXpOhB
jQHMz1YyoDi/8InNZWEH6CYvU4OUc/hZWBk6WkMktTDvHHR4Rl15ATX1s+7V4X7qwFXas1Zd2NcT
58ej8UPHl7k7Me7oYUe3QTrZYc0hEi4XBQIldyUgwMyXOi5N1ew62/NPeeJNQhNXV8AI0xYatIdP
KZEF8/oFAdMRLaQvmtrJ+9nMsPBllHehvjy1oSuJm7dJEKfNdbiUUkAPK5F8QHa0U1EH7cTodo9O
VznMQTpdD3Thug9jA1vo958RaqNhoMFEJmWtu/63AJe2tH4MkshQRBEWQh0qqS9toQjk1bxSXEhm
Tm0oh5WG4potEwkOFxOO3uUpw/WwqiL3zajnGmOJFNMI203nCzniqW/DWq9DEPqARY4RNzn2fR0W
MFroeJGQ+MBpw81QuBZqXRSitGPWSMDQS9+gCtBfAM2fSFA9AD/kGnSHWf0oQSS2LlkrTKwNrEYZ
rmaniPdOhNZ80M4xOLGu0M2nMjLsl3Kw+p+VpD91/r2eenw6lSuKnskkP8jhVuML6lijbI3Qzktk
2gtpZdPOrAvrW5EL9crCdHyTgPwL5UyRdmHxU49Pvwa008oo/YBfMPSpn2p7NBALS6piMztG3CJ2
qbfPuQeU1qyj/AbDADukXB02UOEv4b1OHTTKWxQYVlUhLtPDp8+ZugsF1SEQnUaFEG6n+mnjmXsF
eY7/QZCAIbyi58kPPiToiZZniYNeeViOCXqOidvvSjxer8oGp5Pz7/RUBGQJQE8U8GSWR5+PHlca
MmeZEeJXb8TBSPvkvRqBJPt4u4w3A3bNv78kUgt8P/QYwSWjTXO4kbFVN2iFiYW4NA4PPZzJDb6d
mNfwX6dvTYRu2fln/BgIXXStUJdYdZJWiZ/DBREYFzZCgUtYaHr2GbwGKleRovm5ip1TiV+ijwzz
dCH6/ro7Di9SyMYGU5xV7IHWyNHXMukqHtD5MKMAGqt1OA2TdjOaVvRthFX+XERzctvFEkXsuans
fVdm412O4/FuHjz1r/Mb8PHokgWSNjDTh+72Ya46oHKKSIRC5w8zgBcVGvH3CrzgXVO11dv5pT5+
pmSBK5iJK5Wq6Dh90A1mw5nIlrBHbXszlbq3SfCr3TSltF68qC836pgKn9vV2ctyijbnl/94nNck
lAjBhJVc6Rh2HsOUtmmHoYqBiGKFakOORF4GqoHkTBft7TB44sKLPnG6NGNFTtAGA4XuHt12Lizp
AcPCOdRWWsZQ2GJj9Iq3waZl+Y4HUrvLdefx/GN+jMQoONOld7llyTSPW8eYlGlT3yJRKGSavhal
/iAjt34iEip7bUzQHKX4D12S4Qvh4tRJIviBFQaFTQ169LBxiWmnl+Qq1qvoH3WTHt8oBdj+vMvj
Cxf7R6y965K5AK3A74eTdNxYlV0vitHC4MIAFAqgdsxQmM8xEnRFVN9zeEa/wGI2zPRxunK0eH5K
ybtekFvFC7Ur8ju9deL9+Y0/9bIZWtKtB4ZFBnD0UeMulmFmQChJF8gGmIK6gNExboqDCHsLzJUQ
Gr6qPAvdt/MLn3rjpFJ0a+DLgaDWD2NYVmPmlU3jEsqmGW8xDNL/xK21uHKlUf41T0Ld1ggebLXc
HC+c71OfFOELhLhOfUyL+3BlrUYfK2rRTabf391PUqt5Vk15QxeruxZJHF2IIKeOGB8x35QFFpfJ
1+F6JUDd0Umxp4Q+2m8nVKkDUj+MIia3vnAxrG/rKEQTq9hNJu7Eq+OObl1ixLs6ZCKRO3WPDChM
BOe78fW3Xx39mrWmoi9FPnz0zbSIAM6uzGbcO8upDfArdK7aCsEcTcmbLZKbdJFk2uEuCstDuXBu
ThxYMjXYv+TIlFbHOGDaue0g6VaFS7w0uGe17ZXVjPp9jzXZDe3y3p+0qf79KEw6wd2+gpU4O0ev
0GLkb6VptSqoSjxdTRPLDXyht+pgvbp5qu/Ob/AvvMDxewStS/6C7IHFrXt4ZAzUbPUcc8eQQWke
IP6cb7CqnLfLaNmPjdHXXzWUn8MZz5TNpOKKuBFCtXd4aOYvad+gW4+ipBl4LUXRhR/txGlm3E60
pYuPG/txQ5JUjjmm7ObQrh39IfeU5coZ+vYZ6Fv1PcYVbqPOyKnmo0g+N1SNPzIsf1REI816i+Nl
ulnwD7jtiEV7Nc/GC6fjROef5glzq7UKNun+H8UzCOHN4hjDFI5WLZHWacaxCFNkdr5I1VCcraPg
k3pto5LxYwT7Hwd1XKm3aDOjRHBhp07EGb5ATWVwx1AWENHhSywzmsNJTf/fGnCpxF0vj7c9Cs83
66R92aDmYlzP2K3tbTySETz3qh/9PDfppkarLGwdpboDF2vuUqcpb3MxYsLX54p14WifyG+IgiRS
aFKuw4L11/9e2w6tA99LncIsqida9IuZ3uhzXd5wV3pfkXZHXrdG7Z2trObGV7s5+vP8Rp34olfy
AMMC0PYGEfnwJ7AQ68MxUuXjSi2s/WLssq/xNRhe7cJleDN0CG9vcOtzf/8egHHFkittEeDK0T2Q
da0+MLHHq0/pG+xGBTbR74kwFCjUOvAHjN6dUr/67YdlPq6Z0K1AsRnHRa8VaZhjpaMa4jgkmq+x
Mif7jKlnu3PxCkj9WOIWdY3TzfzbnUW6iYRtOicEMT63w10GhGhii1TRGRJ50+KD4+HUYuRtAYs5
UpY9jvVGfSlYrHHxKI6BMluVXJnRk/YcXfLQP3Uo0zn69bWN6p0WjTkWg31z4w3zdwMM0jZT+4fJ
y4fdhM5KwAC4fz6/4R/jFe0JCHbc86BOkMM7fG7TyJYxoVMbgjTT32gWWbDpLAScZIWW9/m1TkQf
cC0qaeyKwmC4e/TJJx71jrrwsSz6KOubkgBVhUaROF/MXkhxVy7z7G49U8wmvvCQHAMZocGNZ01Z
X6Jzf8wFAIM4vwhd5LfoYh4++JgaSJtAxsCanbDiy1ZLdguWORe+3o9R7nCZ9df/Fj+6sYFb4hp9
CLzNjXEmdfsb2eBsgKeH/OZlg7k9v8mnFuSDpXMEboCB2NGZ6jK7t6YyH/CigzLp1jgGYWUKiQoH
RD8CbnMhQz61jyDm19dJQwE1u8MHxGRTA5Agh9AYRHxXL7J60a3p0pX/MQzTqkAtw0C6iSxRO9pG
MHPeWJX9gJVAK7eQMXPb97CgeWBSJR4Wy4se2lwx7uomLkN7UM2H87t64jNhbbIbElRrxZscPiWt
jcQcM9ZPSlmFeG/hNN5JeTcvc7s5v9THzJ+ulwHkg0BE5nTMfkDMutcXSDQhtk45FilNprxlpe5c
x5qGtTfjeJxAKj16pzLIL3XdPor2rT03WkPoDzGv+jAOaBWsBmK940FTzC0CHEGiG2eU+U2ldnaL
8BGKtb8sFT8neCUHkdn0f3Zt/6NMOuNFpkuxyZtkQmBwcG6ZEXVP5zfn1DmAjAtkduWXwjY/fA91
MplYCpUDo+y+oaONyNCTYtfJblYaw8A32nXQuxtGJIwyQ31G1N26kHyeOu/kAaikEsQok45+gsit
zEh4/ASjhQOrn0QlgN3MlRe6v6c+YzieQP/hm8KnPwpPOdZ6g47LXKgo6vDa1mqO0yQmrPPOW5Z2
OzA2vjq/tScfjMaZ/Yuj8XFqn0oTJ4GKD5mL+U2d9OjesClSzq9y6kNCIAQNJoIGDJ+jcAGdu6rr
hHhYFZ266ZTICdNywBysVn4fv0PTAlQ8HRO05ijfD89KlCZE28RBMGNws109jl5oJ2qyiWKvuZAr
nXoqhIPokdCKYtGjQ9HXWl2khteHIEpReu37bqMnOsbmSXKpI3PqYDjE9VVkUacBdbyBXSfcxiK+
zxic3ehql4UYf1eYPWf26nIx/jbQn6wArNeKUwF8f3xPMtiomh4/ojCCRITWdyl2YmrjUMPGbXv+
bJyIfLpKkg3GggKFJPDwhQGAMjL6aUPYOS6Ss9HiBXGlZIBHBrnXY48iQTGBa455dOGjPlFRokxE
yAOLtPafjgWrEx18E2OgPjSVRL5W+eykIaacjq+lAPP2beNpX5CZxgFbxUNtDpKRdipVqFmtBuuY
UnGae9zKuMH2cQMZMTy/NScO2IpfpcNJV3fVLTncmnp2G8kwbQxNnA52S1t8abAHQi/cvhBgT0SB
g4WO4o6MKOHHBDTlAm5gClERwbLE6Cx5odv3saqhBIXbSNoADoqJxOED9Rhwj73CMdaXRd15wyCo
fDVlI0yUBF21Uu8V9AQvLHrqdoNLaTMZoJ6Ccnd0wnTGAr0hMSrtMzupg0WZMQI20AwN3LHSvytN
qaJjoXZGmFFpjli9GOZjZTTNU9POKFITOfqcLCqKbzLKzh1fzPR2/k2f2hhQ9OvUjYhiHgvw5NgR
2maDckqmKfZLgSnrxkh7ZRPnHq2VbHJCzLTtC1H51KIrDpCpKv2bD4qcqOrjv+pEQ+hymPdZUn8t
gDltOuxJrzAPw+81gv55/kHXmHhY/DCZ4BawCC8aIfropEWZXGDbKGQaXlx9sevhc45A5i5tuupW
6YboKtUcpLJmUd/kUf5+fvET0xqyYz5H8I+rD8oxubZxx6jT7PV+hVIgw1KK+j6dndjz53q2dmnd
FUEZqeN2SrVm3IsCuNAoK8CuDNEvMZxOxPS1BmNeA+R1xWQefgz4XBbxUGi881IWV4TY6X6M9W+d
I+Zre2rl7vzDn4qzaHNg/bJmeECgjpbLcU5UWrwnlsXqfuL0A3+5KxtrY40tvuw4mKY3MRJx94vV
eBeuk1OP6tL3YaTNwIgs5XDtxVCzGkvtLtTa2dt5iYpTtIXOie95otyIdrwwOVmf5fiUoQXMZbJe
LTB/DtfLyybRvJ71SE2nTVHieazYot7mltNfqBFObStkWtq+wOD5P0f5RlYtc15iphqmjj6mG+la
+NDRDMW+S8o9hUr3juozHqbAtPW386/0xAe88hhXUC8gxY8+LXpc52XM2n2l2Nte6VYHMuyD71z+
axuYVdZdT3brbs4ve+IbBrzD0JPgsXYQjt5mYrUFn7aAARundrXPVXXEskyhh5BGyvQ0OcbY7gZd
MZ5nsOzoKkjzUsVyYtdBg9AEttehHDLehy/YxszPXZRIhorb5VtvLp6dZsDeetH7rdp4zRXi+0ko
ubwvfEUnTha4iBXiSpRHI+io6R2ljvDGruhCJUvdr3jTmrti1huGVNUlKUP95ENCkyUFQFEY2tPh
Q1bq4kaLiu/OODnWd4GB8TWTKX0nhmK4Wro+CZPYTgJHS6s/eywRbcgQwDQW1cQDKXejIfahJ4xX
wzQZYRUDRySwVqg7gzyXn9vGSPBMquxPY7SkBoLry/C1hM09sp/LeN0XaRsQJizXpymF615mt/tk
Ti95a5x8SnQT1+YfLNZjXKbrJljayrHDj0qpX5RpvC5QZZuhmOrCZ7Y+K/hWTssdPdf2QvFzIiyB
XqL0ITQBXT4+yDruholwZBd22FV9IXI+t0YdS8CvoBOsRH89/92cyLLogK3cjjXef5Ac6dvMTcgj
u9CWDVU0fMVe98vqkn7KqSMKgIjngseGWtrREXVaGQ1VonSh2vYYbFR5mWIg18j5unFx9zz/TKdi
AZDa9RZD4ZMp9eEZxfU1s4phobJTzPlVuKaoHpcuglLej9K4G+lHzVgedQPellTXmzHHou/8j3CC
MAPuAiEFJpcIjNPUPPwZFLwWhsHQ4FdqVjsh7I9yLHoRjYxu7aUC7yJiQ/yJSohZ3jnJrK+W4EOM
Ykin/cibOX/X0nL8cf6HOhGayXEZB5G4g3U8DlCJ9Iq2MHAxBmo53pYZ9tVDZ3XbMq7mTSqknvio
6VwSLjuxKnziFb3kkVsxjzrciUTPPbwnlTYcGmm/eXDM8BxsI/NZbXRz9hmaeDd50te//7DMjYGs
0sAyuHOPrlvhigHcKrrYQ+aqMshhC93mNQOcwMMJZYO2NFANbqoLn++pp13lAIE90x7kSjp8WkNN
tcSOFvzKK8t7s1p9opAwowxagIibrdpV/dae4unCsr/ajkfZBagTcqh11opN41EVo1aayF1dAZWf
823dGZrEk34wvOL7TA/9KfOEkfsFNO99P5uV7Ws5E4UwGrNWB+meYDTrIo0baqh+o8oIbQENsw5r
Mn+plfj9/Dk8EQx+1Y7r8JtXc5wJaVaejI03InQlKh0HYrPw0vnBNlDmKLFt7MWlgHBqQcI4Y0YK
a0Lr0c0Mgq2hqY6yluo0YP1Jo4sbUTTpddkhiBCcf7oTJ4CPiz7FegQ48kcnoJ9c6SZc92EUZdab
FPZr3SzlnYujcDi1Q7NN2/hSBnDi0kDnjkzvV/ebA3946mYGlWbeOG041wr2MFkhHfzE1QL9Wbsd
31pv/B+0waEkQyNfC4W1FXC4Iu7I5tJ1paCRlYw5/Ils6faJOzHEzVMPvbRFU5I7JzbH8npcWlPJ
/Ero+rfze33ixcLyRiCbOfeaUx/tdcr0ISpF24ZaCcB4doThK7FDHEswtNueX+vUHiPHwxAc/RNS
vKND5BU0BPic2zDJxPAUa8X8mqtD6bO0u6uWJrnQyTtxjqBO4hOB4hJpwLEKrWPS6gCDQkVYaO0j
cn84hU5qlkzIW3bZp7aJyPDcYbhEvjmREayKNRANSaTRITu6PY1CyyxdMhpLQd9sEjQhQs2lOD6/
myfeHNKStK+ZLRjImR6F51T1UsfLGxkWeV9DMTfn6wzX9yDx8vb3N5LJF0MEcqp1zaMHWuq5Kwej
70KvstrWj3OAXXkdu0/swDucImcLwyHe/PbzeVg7QtNivojq2dHzAZhWa91FiTmqxPIwzLjcIhWq
gAXUsgux/8TBRCJkVcr699V+tJSb58j5tw0pXN8lP8eyFBstU9VbKEDOU1Xrl8jAp9Zj2kB5t2YR
dM4PP/2+qIRA8roL28l0ug0Xa7bs2WPvhpRKf55kb12Kbx8JYQwfIJ9BPIYtxYj06BkhRqbFMA80
6fQCuYPRQeRhO9IHLzM/HbQ6C1upGq9a6iz5lTbQ1N3Gc9vt4kEl0TRbNTIQ66ot/buwJkfsYtXK
3t3IEvO2RMOSfGAUWfm48D2ughFG9BDLKv4r6ZoOOzjFq8FvLu5bUbtlGXhRpcc7t2AQeCFt/PDN
8yVwg4MkAmdO9/koqlK6Tb2VCh4T3MtjxhUVToZQ/aIxl31mDT/Yh9fzB/XjkhDyaUus6m5wUY4V
UZIFBGRe1VbYZtIdbgAlUb6ZBd71Pj0CsWyVnDTnugfKcykz/BBpmJ4ye6F05QZhkHYUvWWGy908
x1YoMzQmNvHqdJ9GHIDf/RbXdQik1AMM2vHAODyw0o3wUGixoUHZZJz9GSnxYFQK43ae3PL7+e38
8HGwFowXEIkrmdc7FldBp6NyevTZw8yIop1rNM5nIYyHXkmiTV32XIO/vd6aaYIBpl5UadUePpvu
lAJTS/aQhlKp9H5rR97PJEkHzLcLjvCzZ1ToHpxf9EN5vGJwGe0zfQYh+6HTgVG10DCHYlE1Rhtd
zWS4NFkZCpH24QxcJ7DwGvqkx8Ylh5j1SBykuawME2Xlo3HgUA4+fNwah+FeppkdyqRVXocYoNo+
Qzoj0OPmohnlr1TteDXeJXKmpFacz6PNlXpfqPjBQzvx0GX1ZZeYty0G5aNP1pE9qi4kRz/SY53y
vNWRubaSTPmk1Zb7hJlM+VNvS6QPWLE0QjgyywryrPrkKs8Eaa+HddidmicaMhVRMl33GaQpX+9U
4JJO1NWZryoI8QW8v+yrXefzl/Nv8WPnmYGHagP3oW+2QsuOalQzsUjY8EgLmzhVb6EK6KPvTVZZ
82OKTPjj5PbWhtKuuektgVamM1si85UpdTp8SQyn3J//iT52l9afaKXC082iVD0eqqvSTATtyRrZ
MDMdN7zUXG5TI16UDSqMOgOPZaEmqSTIBB9/+OLdpN5BHjLGPi9YMtWWgcCrXfgqGPjKtxHlrsNl
Uk11m0JDyINUZtlD1aoFmumGPX+h3201fodafb6pMTl5mXUHFawiN3HHwKC5u0qX0UuxGbA0yD0Q
9X+cf+aPJxrhDiTU4a8iyUIn+vBEz0UL42qumhD2nx3MtV7sRdmBd1jGS5Ouj7EJBhLjHEohRvkf
OKutgBcSo0gS6q7ovySDaUPgsjWMedD281WKwQtx4uQJY8pFjbCmCgiyHD4cnnRxuaJgQ73Lxg03
PBjZQuQbEiM4nUMlQqV1VT/JFmuzAODYV3MUBYlTp/8GfP2vA695+ct7/kfdzCJF7/3oX//7U/Ne
PXfi/b27+9b81/pH/+9vPfyD/32X/hC1rH92x7/r4A/x9/9n/fBb9+3gXzZVl3bzY/8u5qd3DKe7
XwvE7/X6O/9/f/Ef77/+lpe5ef/XHz/qvurWvy1O6+qP//zS1V//+oNN+9uBW//+//zi/beSP/dQ
F9+qvz78gfdvsvvXH7r5zxViA64fvpexdkr++Mf4vv6Kxq+gKkvwYwa08qoJfVUtuuRff1jmP11+
5y9AA9cqFfUf/5CIC/BLpvdPXKZAZWCERrHNb/rj/zw4P8cco0Z+9O//qPryoYbFL1lz7Qz9v/AL
ZHydjQJeRpJixeUeIzRQOdWESgaHhUSzLBtE99Vum2lxFflVrDiOXzpSFH6T297D0ib2xshzY9rp
PfTS3ypXfv0o630HVJnZzTpmODzIyF+OraToD/pCzJsYsaRNL8TT7MaXZLcO48HHlY5SQFnHSlPF
KG1WniZ3rTrQcNaT5CnDVjL420n4z4b/fYPX0HK0vyj64tHOwI+M+HjyWDjanMtSU4MY1s1uGeQY
TNixhh5msxssM3qoYxJYIvnjjeJ60YX759ST/n35oz1dzB6gCA1nvvck/WSgYRSWcT88OUY3XQhE
h5Hv35vK4A11SMA3VAVHF3k9SRFZNSfJU3L3FipaTdRzc0WHIuBpyKfJRCjb87t7mFj/e036rGvX
ieIMJfTDI2Oh7G5aCY+XUaAlvtIqXGiKkgSylsq9kqu6zyh7uXCF/vLiOX6pJIIkhevoj9nq4bJz
jGtW3qMsiGxY/eZqfX8bJxB4N3IY7WhbGxOewsKpIElbaOGGiAsV6pWYhTt8hXdf2nsrpj7ZlKot
2hDpU7IWq67cKuSSSNQ7nMByJEZmfI0eHCoU58KhPHUqVtlXmrZQJn9Ft7/DVGF51QOQLS1wzFyf
fUz68j04zHHyDS6SC0cQJbuP3wDerWwVR3wlxx+9pXkxERBFHCeokbsbfIk6kEdcSdPH2q0Sxkx9
0kThYBZKETAJd24derqD3zVWQ3NtiWzHj5UaMcVmkmQMGhXjraaYthOOTue0IJgro9sPoNqrsBWd
idb50k0vDCE1zWfP69dhcqbydUnNNAm8uC/TIANq4fr0zoZhH0VN+1OHp8lwWnOrhyqBMRRaWkV/
OXRSuD2z4SokjA2Uvb2CmkDNxI02Y6j2aZU+iNpBy7Np3RGRAdFqRaBU+fK1gkJQbMvM1K074faA
CZwuVp6FNZjf+9JKmm1kVAuVWR6lNibY4xiqUZMywVgU94cWq1VFVa0JPCawK37SVvqocHoLjLpG
au7zT9cjy510/UbXR3AbU6/lnzu19R56o4w6DJ3M5pVaT3XuxmGoH628tcrdXPc1cb1YnFevQ4Al
oO7XPzlCtl/YJitGTEzv/6Lx7szb3oxTnOGXqIh86cTW+2gmSNGM2hDBuSwK+cM2Z+ctLXv7M32a
SfPrJrOvG6tbfkg9Q84X507js5VXy73IxvidDHN8HGqI/Ri+R/nX3HBrNxTVsri+jAHodPmkJ5hA
NNafM3DU2h9qe37ORFX3QbPU6jM2WHG8od4cnt28cZ8WZ2CjikGfR3/K3M5E3aFY9o1VFxUKv2Xf
+6O6ltrQtDqXDqnTesj3OHHtsynOD7uaomy35Er6s8tWsgkjbQTAohZLvrHIPYATs+oMn6xY6tdt
lo6NX3IFPHFTOsXG1lPd6f3a8czlzwmJ0WFnK5NpXye0i83r1B30SPpLOQ7ZDrZ09lpFQncCNwbS
6lfZmA8+yoviVWKqbfgOsJ9mv8pUWlcmYsX11hmknfgm88rOj9LM6g2/qpnOJkzeZarfg5NeaL5o
Mo58U5AjbkTZTo+xqlbo2nLBtH5DIDMCDe0AqHBTXfwwkjydNiCLKX9EgoKP781D97UZ077dKoqy
oJM6ONa8n+Vi8amYTkaDpnO6V4MLDL101MKMYOkGxMuwBsudDQmO/IYXZKzdtiAm/LHJK9Mflmws
MOTTlXvM6CJrryftWMFejW3Y0Esj7LDSGx1B1qFfpq2LAJkdtkbEUQAQC7rDzwBoVzfWaFnZa92S
RPmdMqBCU9lL6+1mGNXzXUSfSrnTBbj+t8k1gEJUTWu1W0xVp+k9kkk2XcVjwv98xxntPqD6mIrv
aK+5kMLGAuUiE7D5n9KOkuGT3ul58onpuYXUCx/KjRnPiaRlEvfqYwNg+s1Su8j1F3uuxU5RYwVT
kbSqkqDmsDpBBz06CVD9FN09R8B7U5u5sa/MWYmgwCuNyAJdi7zlSibYHwe9t6RPix1NRWg4iflc
aXpi+gBKDATRGk+9G3SpxD6cXEZGXTrLzK9bT+n3dlxY82bQVCIIQbO2tDcL4vCDgxr6d83ql+Fz
VDYUkcgLR1H7tbZtsXRBPfbIDd8l+tBSUOuasMqbyIhaZ1/bqT04wTB0dlXjRdnqjeYz8nLMT2WO
v4IVeqos4mIj4pTu/VWklCraUSBBXore6im1p8XhBqwss/GNxMYqR+/zstyNZsMh7HWm/GGUxb0b
jHh6vbRo4ST7MtOmxi9Ud+iCnr/M8E1nyt9mS10iX5txHQ6UrrftLc3leFdHU17embLJ9b2cO1k/
99ZMKV1llf1n3tvDiz1U3q2iieQO6fMF+mOuRY6/WGZ8A9J+2ia5naCvhUXkpEr2dRmaV1kb0bOZ
TEPtx+1gheOi2b1fTGX1LUoKjIbHVvNnRA+fZNLIV8Sv6VR6M73g0R3+jJQZv6g4jkIEODdCl91m
RJmySNrpPsuKb7UZgb9oI4jjFeJyoewEeliyADKUeMPW1EfHV6JYD5NOQVArFmUBsn4YVN/qNfUG
rY1Nm7v5Rm1afxmzL3Fmx6FpFJR0fdJZexpe6VYRnvc57z3Fh1D4KJg4p/u0sW5pjUR36QIRH1WL
rTUkMQ0H1b5RBOyUqV6GLQEIBmAfxcEyL8/R7IRu5aw+r+k8Jn6j2pvMK/ONgerG4Mjd7DmoTZqD
xdlw48I3k4HmQV4kW0Ro9pHTviFLXhOKmsn9JtGn2Tp1Ue6pu/qrXETFF2/Sp/1Ym8Ou7Ahc02S5
Ow+Zkxk4yzJvGnP6UXn1W55H1Oh1spmNlitAb/JfwJZm61hTdpdNVcNQ25A3uWwMFfBk9NUcTQ3e
IJgSv3ed6DvpzFVlKAiuVvoPdwREHSil9rXNFyXo5pTbXGb5ri+Fmvh1Nqp+E9VvuHDYb5FcmheD
qBeQX7qPCqiQTYn4CCPb/meWNDaq5MmNlO2PyYlEOLTFY11ZVx79kZ2iZ2+A8R5GhEKxQeGWzte9
yguEUOMceZdFzL0XRKoQvlZUw1WUQO7GbuNaptqLXhhmUNVaE3hQebcj05p9ZkbW9Zwzb6vS1ghS
BXRPT25Q+sBA1M9RanQijEQ877RKN+4zGAu1j7pTFgp9pCspBr3wh7z9alZt8lzpA5LcYF5bC/0e
hKc2Ttw8FPZsb7sWFCZZ7MsK5b8fU4sbR2+rT9gPXWNzty8bvQlcWX9PIBhnXnSti0VB2U2TV25X
L9d17HxKTYx1vF7eJrAZgsjxlMCq1rCC0smcgTIubxswKj/JFN3vzoKtPZY/NCMwvA6AVC032WJj
++P1OgYZ4PiJBpDvzUrBAKQeuY+5Tm8TNNr9uTCjDWqkV026LM/WaHzCwONd7fkzXTXre0tmwVCr
P8cKgBy18adGUbtgqFwAaljhNkr5I3IzEZqLi56CYX5Kxnj4PFlSuTKX5DGn1s39NsOFRddTJVQb
pX5c8B/zNTFVob0UW0M6YltWTti74MId2W56e7L8ql+CaUQpOlW6DdkgyFZr1MO6cIcNpOnH2hTx
NnHKr7EcEG2rtOvcbcZAUVGBSYDAepF7F1mF3znNN9MbKGAU+awM2VWHU4mMk8/4I7/MPQJdQytu
GhjuYZPE38qM+40uhOZ3bXRfFsrGTpt2U8k2uWk0SqOIrKcH+CJbUvB2rN3AaTV1l9CEC4yocMMm
q1XKUlMJPKnzm4fYjHZxlhnr3qf253p2gBbN80/6emmYwP+WfbkEqfjelIblY5eONJCdBnXTFHyc
81dE9Xtmm/1mUbzu1nBn4u1c35kkxKNPsHf9YonHV3dKU3vTzYrYVWIlK6v2OAZj3UINKCehVBx3
ryNL9TrgJB254+fYihFTT8xk/q73La3cqZsJe22UuWhIiHTPEGB5TO0ofoY3Ub0lo61HvmOlLbtW
xojR6Ebi5v4w6uq70yXa4md2D+yNqVbWBkVqK2sbtOwqn6uUra+QqgjJT+zqSkuk7vqWYi39Z691
lnSnYnHkXcG07u6zYY7MrRaZ9UOuiibCNMsz9ii+J9c6NzBIj8heu6JCn67UvPD2yoRVcoAIeMbJ
gdnu+KaXGN9jzS6KwIIKm24y3AJ+so2FwxVRqXTlZ+8vMbva4IuoN0c/RwiD5ikwgGQLns756vWT
iV5VNVvDVQMs917S4WEbFTV6ydRyWEWHHP3JnVPMPwxFy+7VbpZ5KBzD/aaNlcZFQAdK51BbMg2A
Vee0LlMrizaN0FsYAp7awRlwIzJf3Vpga0ZI08jwf1N3XstxW9u6fhW/AHyQwy3Q6ESymSmRNyhK
pJDzBCaAp98faNkW6bWlctWpU+tULWspspvoGcYYfxq9Rn2g7b1tSnKeA4/RTeqrsi0wjaySbPSR
NvPz0Rw9zUcclHxrIo2J89CbMcrjXmlAE+tWbX1is9KDZoz1U2wYcyitSH8QniX0bTYo/SfpOVCs
prniKTk6Ontfekjxg8aN7fO0MISK6HTs+O2k6ljpXF0Ovd1QPtjOnD6kcclC1fTKudPciWsMMqmb
+gkM8QIRRNQ99U2f8azmclm5rUMbNHjPXCVz65lhjLE5dwMYNy/uiOLJyVqXxJRKa/aaXsxkl+lm
+xox5H4qZTVeQ5eRTxBT20MxNDNRoXXVGqFTeNYn0UUiDYqqJWwI7w1Bsb04U9BIBmW+nnm2wJd2
0L6MSep9MiOP86iw4oxzN1divFPmzr7vSdCjkGdh4tplFPLGdNr6JR/LkmMpbqMiGKZ2Ph8wKlID
c+lG2pXBtNowTw05blUDBTBt8mw+qWVk3Rl22fR+DfWvDtLRaiIfP+qOEdWgSE6uaS4a9mIlX+yh
IktyqVY9v7BH7cYsHHEdR1aZHnte5aaQVAd+KSNl3JmWyLkvpV0EIukHxBaGu3yJSqu+nhU0NMR9
xMVDVOvt17FQl8scuL9et1ljsRji9g4CrKDztRPM41vheRA1FVnom3jol4xahkT1QCxLbODzaZlP
Nn5xM9+4nn5VelJUuHKj0gTHtnqgoESk3yoUVdeDAVnJN4XT9xtqhOWzu9Rtzz3jQO3qxThXu15v
ivupjzTkQVVZvSjDYGacxF17MxYTDSoa57rxXY7aOCyKSn1pI6DkAJdw6QS9HttmKPGWI3V4JjbX
XxY5i2Cx5vk8JVxIbhryeR+L0e00IreUpiYfJ4oWf3SnPic1WJlqv8wLd3Wkm+mqrKgDR0kkdsK4
wrkGSXw690Uis9gJDL2wboxyyVxfocS/L2agYV/rXaLfFoLJNUINiLLeJ7ZataECnnYYh3GOtzO5
jLC5ha0dSmuOcUdOMjFtF2gwYpePujdfEFcqYC/aevag1F7p+E5mJtcOdavmK5bs6tACT2k2LflP
OTT4soqZQHS0RkqXL6+u0Q8Qj2vCiSkgR+XGTdTJ9VX8SxJuj87Jt/iGyXtb6ew6WD34FCrsqr3W
Foy5/VQySN2vTqjlTo2N4roTE8EJy9SrUUgk3JiysHQGx2NOPKyPipXzPOIOp18bt0vpTfifNbb7
KUqZUgbAH4w34iKCON5rUf7888Hkf5iw0aRTKdFxmw5kxfcTwkol9R57LDWY2c++y5Hiz8JWd0DX
8hdj8/8wd7WgwOLGiB8jfrMfhtmjneXLsL7U1M3Lti2NfGNkxCxowpZ7grX/Hevmbea6flOgmqSi
Evm3fus/aNwd1EOq1TDn1Z2O0x1U9YwlwKZUlGn3L58iJKmV4An/RV/jhz68lGFIp0uSgpeKXTtw
VC44GJ9TYCya9Su3gnU8/W6mi/kFwc8Ivhklr8P699+WXZs25nRlsimqSb1BC5MdsEhGlLhwpe8U
Y5gdX/A+qS/dFYxn4lGfmkmJtxpZ8Xd6n7cXfbwk/y7qicfN+0LXj7kMc9qVw/H+faWe1ed5jsRQ
N+bHMc0GOiqsMeohTkMqaPXq54/8H6sJIjUUJzAL/c0y9cMjz+O2s4fJTjdEB+cbPZrxyGBctEfb
9Q2zbOMXn/D6VD88dSADdNpQneAcfQQvTR0YBoZhusFMOOqf2xqn1ge40nVoknk/PzlS0fLndsTE
CPWS/cdo+l8hlv8rDvkOu/wprvlfiFhC4loZHCr6VgbrQIvruvk/fwKD/0Aw76tUvL78diuexWv/
20UKDPnbJdKROa3i3w79Cm/2P+Kb//HL/4F3Ko61ApQQnoC/EQa8uah9Bzxt+3fAJviOpANaLDEW
13fAU3d/X0FI1HAwTRnUr1v9O+CpqL+DTVLvYFMAVonJE9kmf34nV38spp9Cnisg/veaA2tC8rGS
6mArcaiQL/R+R+lDX8ZjasePTPArf0R4eqP12anplzOlbV9lQ8IZPWU0T/MuZ0aYmSXayLbz00yT
YVcZQMF/Pervb/BHiPA9iPX9/awYLEo5FOUfTVkkiIUyz2P8WOJFsyU5qoBgyw+5lqQbJXdcvxzU
Tz9/zQ+4L48Q8huY4iplWsGzj2Brb+iVMiupcTfbConIXViWsntg1kmN1SVM+SAeBlULE6+tkge7
134BQa3H1o8fAnnCq7UGBoArZxx5zPsPoUyqgUc6Mb7HecdLRz9pjXlrAnvZygEqCe1QapxmXV0O
P//O//nC6+3FIlP5+KFYrZ/GD9dXRwu9AqbGjW4rGkNXBvBUZ/Dxo/EWOdK2N+1bi0q+rc3Hn78y
YrF33zQrmA+Yy4zPeU1eBNd//9rYvxCf1yXlde4TB8Z/FxdPh0MZOEG8G/3o3Dp5oXUSe8JWD/Yh
3dmH7sw+OCclTDbuxgu8UAnW31//XrPv9tVe+FfdXvBTL9QP+pXwhW/zF7+Owdcrput79bE780Jz
4/DH2Rf5OF8VZ8tuup5urIv40ITaaTnF5979dC2vKITnK/0w+gzIfCbBvhN24dcrvujXr4KfTgFq
H58R1Oba2jDzDJVtFESB5GdQwvcMPzfqTt3Vobobt4xGvuFcEiJiC7y9t4est6v3jFwdUmRe1JN2
mG+my+lSOcNcK3TO9Qtlr+7mI7nM4RDUfDXt0L19fTe0DsoWaul+uTJPxmH9SoMfBd/2Z7U/+HR3
m/VteJt23571+yK4LX28GALjkOyiwDrYJ6rOu34v/V+ZM7yVOn8v4u+fJ4UQ3E7OM9bT+88z9QYR
tZZSXG83l3eMhs5wB9vF1+MXEtgM4QNtek1I1zGdLfs4pJUMqcX9Yrvs8TXb8VfDNsi2r7vTcfYT
vwtuZ1/u400VQKD0kzAL883MuyYWgd/jv4tZC6R/zTQn85mGVffeFQ1Byq83cq9s4m0VrP92/wu8
+41I/eH7hI4BvAJWvPprrCfqD3umMUspotEor6fCiwPDku5xGtvs4NXVTqbAI/WczX4cu18Ek8Xz
P34ok2MylMnh7Vc9CQhVPEK2KFPhN049rMOwMWD6bwYgtF7j21qrHiJNBgxH6uPbD1omvr5NEkmu
rvzVWsvvHI4GtpF5JjR5GVWZeoz4oI5e3H//oaptrBCj2Nn8/Xtvf6+dwB5+vqXf6vgPTwanOBwq
uddWKfeHJxMt1YT/LDxFAPCjYirnZgWNRCTnbvlKRMEtAXkgyPmJKcsFk5LbPnW3S3tAEx0ueMnp
uJupL3FinFemvMN77rmuvevWSY9a7p1hwflpqKcg6mXhV19SUz72otzXU7Kx5m6bdsPJqzE61B5c
bXFDqugr09V2bTMxkCEqzzbSTTRM5xNS2QyzQcnItE4urXwIhWhwRjHDms6Y3n1fRF4Idr8xTYJb
LJgi9GRaW9wYVXUrRX2Uxq8kEB9uoLfNA6dgDbHn0XHgfqCbl5k7eLpeJtdqzlUjMmdk1Ap0qH5T
acfPUrHTrCuapu0Ue79KZn9fdq6fGB/YSv9euXpcBh9uHzeSWEILpBcWthcB0h1QzgVg1+yMJbR6
IW4aMwkxWfkV8+L97fNWNiH5QOBCaYbfw8edRJfs9pO0lsusJyGd9HkfhLbcLrF+GcW9RQPOKHXx
GiInsl7b/Xy1fuCtQPAC/oTbCzsH6xNqww8ywcYE50Hpr961GgjabMY3WenmZ9rQqzRyCjNt4FNf
oNSsmxpSZjpcINvEfqg8S/ADvbDN6tk0l2oTi6Xw46n52mRNf1c6XfYL7473z+nPd4q+dA04oP35
0I1VrpriPO+od4OWPtIlWkEJos3QyDkjpPFxyC2/TttqUyyF9Qsek7m2OH/vaSxh4PXAQUPnB5vy
n751miw7VxdDfY20e1NIydRzXA5bhP54gCQdw7JBj81DmS/9qUwT6ABOdc8ocsBGgYQA2Q7euVNz
4neJOBtN7bM7V/JaSB0vnS7vg7df4mLVhpYp56DCfWYn1Pl+wH/5hKDk0m3N7NoRTXRvihPUgfk8
i4+ek4y3tZZ0QQJnA/R/VjfJhOlAz4jxuFRMhhnFiRsnjk6qDYwZz8b92/r5V+3SXV3yv4+czf+v
eyXutB/20T96oysomUP8XPzY/7z9k+/9jv071q8wJ3FFWKOpEIj+SfBUDO33teKD+GfBy2U09Ve/
Y+orK5QJCoFEurp2I3/1O4b6+0qE13EbW9UNNv3Av+h23m8kXoEujJ5iNXc26HvUD1ueUXOxmCrn
WNznzgkScHo99lG7dccYaWbFLvMbtLN+W+XphTrYye0Pz+o/NDdvMv6/d9Naa3MxquhBUULxNj7S
AiW89yqhGQt4p8q90uOrLQbO+caspsMIWcUnSBoswxR9erJKxQHNAc4mnnhkJF/DRjmbLLt5KGf7
MUobprftZMg7Pc7GZac0uEVtu8oJq8n+lXHKxxuKt84gCDLj2i9i8/HRhrCF4uFYOkibbc9TuZ/R
HdvbPm3AXGZIJJ/RIwzF1psU2I0iWvT0APNPy8/mSe+jX1Qab33J++e4KiQQu6ym6fjnfKg123mm
bU0MSUIPRuGhNw5MhM15yEnw0ZLsC8wna4vtTObiEFYu2Lb24xjtMa8T6m5qOKiONYPPeasrBFgG
haJmRVjIGB4NgZ5pj7mYlO3m55/+h3uWFodWB+aSS6+P1+pHowUl9/oCPecUTJYFhsvlo9l7uy5s
ElhJjashp8QYp2lx6slNnqgMv3/+Bj5YfbH8YFyvlx1jCCpYhonvS1coSLmtQYwHX8C8j9t2qeKg
nDxit41ihFrT1l6WHNXIHJWr0pw9E7ScoisW/lDb0U2uF7IPBdxEqM9aAWioZG0qHv7922S5oaDH
EJ8ByUdDWtdL7VSNliFgJ+UTUKA73KpdnW+bQVXjQNVboVEYD7W+zxZFT07NMiXZboob8Bma5HYK
sYrUUNFUrStwXjGk/osJqfGeKr4+SmRBTLQRNayl7sc5Bctcx55JrwOvtuLuEs+opguyRKyMi1na
y8ZqZhRRo0ep6cwlRjS2W8BwUeiH99XQgDvFMnOPSx0NX3o81bawRHJ51lrFl6zNlNq3p7y7qS3R
ugGitlHZVAyVzU2nyEgN586jYB3srBwvoWdF1g6tsx3dI9+V9w6QueWrw4rj2EPpxr9YyB+8Jvjm
mRQwG0Y7s7bvuvqh0HeWQq/mwYHOFmdNFuAIHw8+NQkIg1TLGFpW1JIkL6WZhZKxxafEHY3zDu07
zNYaNArbiUx3fvG24Dq/K1bWpmw1YmcWbyJhpg39UCi1npDwD+ac0rUunINWy/ZADt+UbTwg9OpL
ppfAoE6UVsNZUYpDlZLEF2YSC4pZuFeEd5AKqY2TPDhNMQXgMts+67qHQR3k3Wx4nxH0GociSiXk
2HLQktU7ygn7rpvOPVGB41WIpR29ukw1yOZ4qInq2Lml2BlqlyFCcdW7eqxeyG/CtdAp7ot4sU8z
KjYg5XnOQgXhIEi3LIOolSFMS9xETXHbOIbcdsX8bWxt2GNN9TSp3cxEGmbomVS6PsLxyFT3OsOq
DUhEeYYbBe9EUdVt1QokXSyX5CXvoBz7Y8v7Zak6btira+izkrbWBe5B/RZL1xgkYxiO8zTdLAjU
djHK7f3STM0tlmG3kIE0H727ui+mbLkwpwJ9sxtVOZYebbNrJtt9VjBGCrCpTi6iMtU2ehfZT5zl
x97oGL3Ait7PtRrvrUqvjlMLk2iMnRzyk2A+FYDnjuWmiHXrU2vDxs0d5RZps4dbj6gOhUZwtCbU
clumTkdsG1lQjpDypqn1ey9q80u9gQKtpaCHswK/ocOyUUmr8xn1xueOTLcnTDqQ0JVqBoVQzcSi
Hi2JkdLRs/PhlaCR9qUUZWBNfQhEl+/6YiqusFeawtaNytsmEU+p7k1b8n9fjUlv+9BrJ/L/pryn
V5lVe4107LIvaqc1UF+ghVrg11H2rRe989ICkl155mB/6qbIfSUYqBIBDI/Rt0WinExsLHdNf0Hd
oZvlcLBRlO3xiUcgrFZnqtVDrACnB6/jcwhXswRIREzXNtmUwGHGsfRaCiEP8dJFB6Muy3onEbqe
RhxJfEJzOigXHpTcUdYHo3ftDZb41U4f7eTBmKG3VItxlsWRDD1Pmsc4TxSX4OXC3A1jUh1wiyn2
y9yMnPoWNPKmHb+OedwNfGhV98xYtfuiS0NngUpz2bqpXt1aAmhaAMPasGBr1HALDqjPXgVBa0gU
rLIEDG8XU+hPqGsQcSplCtKPZnhNeVbUOgDQk1eEwENXQmTh+u1QEO9m5+aQsZPyqt/mk+10h6Sf
0t2Q4TgGn/1zrFjGrQudIFTGuf3CwZrvpam3T7gsFVftCKXGVUEhtTnDeM5OaVRKWOc5B+xdm6Gw
mWbHBlZ2sc9SFx1loqLn+r2VjtJPupiz3J7Ysh58ykPZDvn5nLfLRQzrAPq9mgd6kl4UFuJYLzG9
fWXZ6pkxOkyt0AXuMH/80qjLcK/prFhs3fXpKFO7244kZwRlaRbHIpJXkKQfxWCO20l1uwPskYTs
eKrkcNE1+VgveXrtjWjXPJlr1y5M9Bs4VMpBH2W1mW2g+q50vD2Glt3dBOyLq4OTm3uqqit+lT5k
apXtc2e0Rr8aFecA2zS+Kxxn+jJCoPgsZsBgQgJRu5dYmJxmIlD3Wi74YUqQQHXR3L1odd6nAN9Z
9SjyedzPCuw6HtK8j1A8574oIlg+RtUV9/kyXRtFVl4SID5/8ZZYoAQUX0rTevXaFs/ixlCSM5Tn
xS32Gvlp0LPx20QiI7WvkdXnihl7O6z7kn3vLvZeXww+PiOXRFRDU6yCiHvuvuyXly5Nh88mSdI3
uH5LnF4M94hx8xQky/oQJp7jV/KniKYoyyTIUZV5G6fSypDRlcB5PerX28Ocd7GWxCHm8QY0FiWd
/GVMZRsSalg96LlrXOZWsvgWUb/nBlFse01N8qMeNc8aw8Fr2NbZEXLFtIOe62xtS8lP3WSTDSU7
iBhV1z9EVROdF7LTD7ObzbDlR3HVFn1+2QteTfK343A0Uj9fpZLdOM0haZXFLu5RVFCByU9pXolT
3pGAt7Nxzra2UdETTzTnaXvpwmz3007i21lacfyqYi05+o3KuY9Zz8nuaSSkLRihU0Px/952WopX
5kTjRelWVZgiuL4asrEMErQxQW9nGXTg+QEaebWxahH5dT/Zn5kneVuIOHAb8hZm/xBFsg56NTPI
CyI8kMZqvI47Pb+AbZvcaHT9h4z0uhoPkwJeA5S+9IDKQn1oaczOo1qxyYfl1kuiBHYhL63vCuQU
YWelzp7AbOUrorTX1Kv1Q5Tq7pHaeZ58e+QHJ+JEw59UdthupBmUaCrqrm3qMIdlvJ0YY9w1k6Ys
kBLNF6U3vHM3KQfkBGIYL9NB36482Exphvu+rLSdNar2XVNb+lZMzXBY8lp/crxy27tMPoJELNqr
1aDTdWa9uorMuNtRhE6P09AsJ4hcwym1YgQfcdof7GYN0m6bHI1d0UxnRrrMl6Kb2/0o2pW/r+nA
LrZxhh10jDyn+TQunnfEjRydDc4T9XkTmfhEJgWUODfNz9KCrmthneyQkVRHszLGfTmNSh5EBT5K
qa6/NrYpYUrKYmuuZ4s7lsAA7eTeWZjNYwaG2fBOTrq2LV2zvmVnA4UgF0LN3OVx4FKB+2ZkzH6r
LGY415byIKxZPaVEoj5ORuns4VJpaYjngBfM0QSvZszpxFpIg3dqVHcPbawanxU5cco7RiZfsV5y
ruxqgZPal7ifmJOo44Dd/KyP5m3ppvBQuYQmR3i3UT51T8NYxLcjU9BvcqnzV/xnk+s0jfKtLRR7
7/bQNH0EDdhGNRBhA4gx08G2BVzoJnkR9oLqPbcIKItUHDtS7JHqLskvxPqZ6SbpGnDUuKvytEn3
Gba5fp6xRYxZbW/rtO7pLEyqiwm4bpdNixZAxkQ3b4xpfK3r2BCysfL0hVhZ/UzHvYbOHVeAr42a
ApYaozBDIaP5QY6Ncg1RPpEbheEVRD9vtj5DXWeGh6f57WhYsMTrdLZ4Ku5LomNEsEGpxglgwgzz
J0Kpr6y66Wm1ETYfZ7julwocc1QhVQKLh41VbDyPXb8dJnL2yjGvb3AXJiXUU+eXobZwGZ3KudO3
MD6dRz2WqeOrGowfn/LPvTfRBBDvaHhZRMwKL2kguRdbTymn6QiPKnMfUONVW60YGNAyG7DY7eRT
mB6Hdleacktj68EuQgYY+92EIuN6TJt5NlihGH3t2xgxmx8hobD3ED7nK1ZHDsyWzrHcZq1textJ
8ra11dFclEGMic1+6IV3r4GYvOiGaPYjzd63uMX5idqiFBfTsMRX5aLl2BENA5RltFUD5443rFpu
G+xuqKqLZAVKgkTzXjDwJ8QzM0ZKnthpH7l5k3PycNW9mmaAONmUwsEfVDOaNyqogmSFmPYuUtKG
W8zAaSnztFYJumwwg1xQ32y4eerHso2dKdScKrq3mWXjuukuSxNUeoGL9LhoDmtfsVusYbyxeBHS
cO+LFi3mJDu+8LCyevmatfIccW0VASVmnWOo78R3oADRM9aXGOzPhlLuUAtMdVAgfbuXaS6rHcQj
57HK1xHqpBgCfMCbvW6TUpZ3gZomDgEbcOHRT1AR2k82VPl1NivUJFDrPj8pQwJreFasCnAZkZm7
tSGt3UwU29QkYNRQ6hUsajeyhWbmN6menBf1qJzG2sK2cb2ui2CWqZTHPKrce601JgvhmGdpZ5AC
GyUgksjLnir0jOds5Uo5qqoyiB3lwbDsMkzi8IHjZUhzTbquOJPJIrIA3R/hxEMXqQ9un0PghrQI
97aIFdarXiHipHZvrTrAsge3bLJ4EIQR1uqkZ4ZaOg+w9XGFVyY+0dBtBktunRYjfL+SJcPiqBYe
VTlWDddmo6WnmQio0PZwjt8UhYquq8kB4C2I/hcKtmqPSTcpE6iRa4SEbts39TIdYzuxr7D30Y+N
ninPeqLhoSHMhQeWFVmPT2djK36NxGo3woq9haHI1VDamE5qnel9alZ2s1vbLcSKae7OhiE2nicO
71NdNOM3j1mkyTZSagRipuDISzqz9zMYCak/dLpsdrktBhHMyQLzlVSzmbCxjFHZdjKhcARKr1QK
LHir7MOfz2XeQKgfp24OWUg0FVgi4WrFJHcdr/6AfLbwCvsx0nrfaRvEDEtC95PGKCPyzGt2XpnB
YCzgt6PKw2T8ecywPA6ERMDOFa17InAKEYvLOloUM8TlJS59Q4PJBKNZh7C/pGJ4HPSpsAMll+WZ
OseIfUUyShi4LH8TNgSKtGBU2+IoSZVXcFsyvZlObcB4Tk0WT/itgPK/1gu5FaQY0vzSYWKdbbx7
CKRbYYeP3Sfmt6vV1oeHUKVOrdJD41OYxV9BTkqCqKK+fp0laiPeigxUo9Gu0UBT8HOhQ2+wF00E
wsq1C8Ql2aVWpCarNjWnXyRn/GNIi4MThvKrdzpoomV+fHNq60rRtFR9fdlm93FE/o7fqYuHpLNs
y/FcxsRBFCYJU6FYMqveOQWZeYFitvRmP18t77lz63gRHiaGKqu1ClPvj14KcaPrkNxXuzqSyzbt
2J2VUPHD2DbEdsmzX4WVvcep/ng5AyMXGy4LrJKPFo9mBV0lTdXSj2bzWShT8yDsfglqYXv/is36
/ZUAuSEAYAhEW/p+AZRxrWR1PJfMTbwkSGdPPbZlIgN8p83D2zP8v40x/a+svf9CLh5esD+so3/g
S7fP1W8Xz+TV1j8iTG//6A+ESdN/t6Cksq7wgjZsjLf/BJj4E/xDgNJVGOxM/1Z3r++EOtP4ffUp
XUllQE8ruewvgIk/Ym3ilsBMXid7gJjTfwEwvU0Y/z4dsMSkXwSrIkQNTyG4fR+ACZEx1rKlafmO
M9NpMCbYeWuLYjHEhhjSezs9MUL25Xip0LhpbXowM4FNq57fFZkeDpW8tdJqxBIuac+72nowytTy
jXIeQsXtCxKGCSDpRqM72EwJfIRfxYZUhxoxJ3ofR4leC10imiWaOGhsKtZJdb45QOjp6JV716s+
OTG+pOPk0jcN2u1oq3sF2RuFvt75yCT2rtU/NvFwqNonVBLShzpdbhQzImtdv/x/u77fIa2713p1
oOk/wrH/lZuAdfEXK/Kfm6B5Tt9Z7hBLwnZ4c9Axf0dPzPIHRmQKDwTGUv6DUKpo7u9r/s7KZeBu
JlaWq+nvDbCubczovNXpigP5rw2gO9BQsagjhRJEFJ91+99sAI1/+PGChFCIEJpzfz3/2aTvz8dm
Vnv6k/HbwD4erxOHqiTosYsn2FBwSPsOhXvi28g/Qk0xlnMkCMsOlwXzNfL0In6MqmgwdnZXGlDf
XIIFPlGyL9qm1ysI6fnMNFsbseZ4HtjySDpbFFlBZ8y1HViNw6RnLKzB3mrpone3zao0z5gC1Ves
cs3YoU+3xxBNmNVjQLM6OUwLnje+bmPRFVQUatgtFvB6w8wm6SotkUQGqda0VwBNnhskugILXG2z
Dpammk3CXzKEZxtkLsp9Ys/EUMdlGnU74VrVNwM9ENw3VCLtKdXS9tHVQeDOxEQABGJXVDqIOrzS
RzjF4H+MsoYOZ0DkFKa9oxebplZUHd1ico6o1dTDopLzjVSbMvKNqZkfFZ1R+mbqx4ExeUsQwhbP
Rs9mfC/lHBZ5lt4B0zbcukUqdwlzV8Ov3Y7niGymIhtATO30xL9WKC6baZR3CSQq5ZqhdjNssbBR
00BNahVqTKtZFzS/5bw1RC9z2htvBQyBzx+FqulDoIw90jP0qN0L92Hk3CZVhVxStaxm2buDOk5B
Jif5SENaFNvEnbUYD5M4WfDn0Np86xK2wqS71eKYUlDz0NoJLWE8P4qBfs5xTkwUWuPGWdoRKleW
8l2ITG8eawJ+vUMuI/1aUlVi7opX17FZ9U8h2ppk2s7e3JkBjejUnkRCpo0fyd6cN27sUYYDrqmo
0Wy7rn2aiOXo6C3a+1It3M9DDythM47rMWtYQ/IpqRw09AUucGZoRbLqD0oMickfs6psH2VaZt9q
fO1jv67MWHuprW66QlS5ZMEw1hjZ0cSYz1oLzH7kSpLRNqLfdAOB/nAO+37I2k3HnkpCFVwxuUep
Lb8QAYj7XK2rgp1ULCqR3HnUiMCKokG/BOnki8WTxhczmVzM2LzQiqOUZ+5ZrgaNWPkxAMJY4awm
UUUNWlO62rbyPDIEvZZJQevIUbktTOGaB1fR2GxCc1HGAiHwRYdZK5KN1k3T1aSrOQGVf2xF4rhG
puBZNvIlGm646WmqkZvt0SosDAzJOpsY8QijTsoXE4R5kb6gBqRvU3I0YJnfWInnPRCFa0/mJrUZ
s2wWb2oeaf2Eflkw+sQ/6G25LnobWZ8HRIvYoSg5R8Mfi66TSeltXRQ4WJj2EH/Ok3yF8wy7yNEP
9u6zQyYeRpyp0rLox9j6rHd0Xwcohpnux7NjBI2V9dc8E4ataTKbj4qI8nML+d6lrUml9YssMb9M
ijQhmUb1S5YXIG2Gnp0RCN6FY69bhwGLpcCuGlFsYlcf93FZfYvRpMFC0u14aytlfnIKHbthM6c5
34LKDAygImHQR6iWDKssUj9NozaQCEPcXbZkOAU2rnOqHRVm64iQFwuyuH6SheqdIVXAc2RWKsrO
IR90JsoRZph1XTxgmuMdWkvWFxYeINIv4ya7MugKsPogjHMfazB3V3wjuS8m69ZNJrCymsRDlOUq
gbrXri6HAcGLrOGXxk6m83x6Zx1arx5PTLJ50DXM100f6emC6Xec6j7RlO2m0Zz5JsdYFXkO85wr
Wyvrc81t+AwMZbgjhqFdQ00R8DsTw0hcgLDWEGiJY6tLb+YmySeeoTtfLtXQnseyxrbP0nBYKcR9
7ogMAjx660x2mEzVNUCIFSlZQKJapRzGso4+TXl2OyxdfBDt0J3z3Reb0R2GxwljE+qfNDrkoCVB
Uwz1rslZuqNojB5KalYdF5MNnY6JkNhNuhrCba/BJ8Zz2bmZNoLGLnlScJoVyTf05uUtJ3YZ45Pg
2ZUP76/dqV4MjNk4ZXIpvdbLQ9m23RajHBTWhWkvLUNj+uoga8vsfPGAIQMin4evblIAgi3kwCsb
D9uB53pZQYey0p8wZKgZUCtO+4X0SeADIiXmW5zhbHTWcav4BTB4vnFmIRAYm9SPdWzbp6Uo8oPK
PHHHSTKclzJ3gHLM+KibbrsvKmd5GmeQx3ggT3LbYuLwP+Sd2W7cSJumr4gDMhgMkqfJXJTaLMm2
vJwQdtnmvu+8+nkia7p/Z9otQX06QB0YBsqRJGP54ns3exMRTvSdoxGsK2t6WqJV2l8BL7dbLeNC
gY+VgrhOADDdq7zQ/ISRNPEM2DYbfxjVLH+qePwVmmt7F+VVtO0pRT4ueH198czM/Wpg1J6QXFl/
BybHrwKecBi0ZujBg3FHC0uZzmGozHdvUigF/o2Zj82TlEu45TIwJ1sCZ+qfi9l3v7y0ax7Y4TXy
zNq7RybW/2NZvft+iHGQayfLyCEgrIRwlpJchDYXOaJ+4T3WYnG/FfTdH1NDJcARYbHrkmj9lFmT
c9N7yNUqrw7vvDzDsMlcrU/0GbO96Lr+EVdhnwY15sx0ZKttoQio/NLDJGD/cP0W8qOI1w8rPVrq
bmJn2l3ftfV4lZEC5n8Bxaf/I0gag8ieWSW+XQkQPQj0uNxhEaK+YCrKYhfr6G9WwpinnSEt0Wp/
rvyX108Am+lUd89eqzj72Q48ePCYPXCehGu1iRPE4Dh1jUMgeslhDMKl2zCqtN39lKTzvOc0yD7R
OhoxtyDk5gba+Ohua9PPD2DTNN0awMAyqJqqNx+XyuuucNt3fhZpVF2vMZv7BkPRWQVYlObrIQas
j4NVLEmxgzk6SFrVfAPvI2L2pUP/OwCxb3Ko7VDhU8f7LBp+NK03J3W2hTMreRXShc+3RjfSRqII
yraVZHFtLaus/S3CWOMnTITY3E/o5mlN54s/AhAL8jX8ud9P2EutsD/HxOe4q9m7LcOFr2sOojAp
SwjfqJ1qSLZZ2GIp2DUoXJ4mN0GYX434Xe08zk302MrKra9VIq2vg+0u88PgExtULFLWByehFOIM
MLGfKaexiXctDjnDg6JSSm6tEHYb638R/XXkDP7Ml+jt7NZP/e5zssj6kRPZG6+xla2Qs1B1YGRL
Uib7cFvXP4ald/KDiVWWONDsHTC3mm2Oj9wnRhG8pIgO6dibeMr4bh1gBU7HaJocWou4QlK1kvCh
rMe8kbm1SfxxfHAmF/qgNvc9DDZ8+aIefG8nKPA6krEmE8YeLn5sJom6WcLaMYMkm9MrO4zSJzHM
nKuyls4viqN7hRFRwzsUjXtt2d0MZYYIGUyNar+bmZKJUeyNcE5vpqyyb/C1qeXBHMIhC3KIlfKm
Kmbmv4GPEQ4exoQwNqbO+IIbE15Rcp2a+4wz1AkQMj7KMC7SrTmYPh0xYPFxM4/2jIu9QSm20Xk6
Ni4WC4s9596zK1A2jBskvvG3toz696RAcCyvXZvdtdagfkaWC43FiJcgdKi2QHWVcZ/lRf3VtyLw
ixQBLV+jGRTib1lPBRSEMaVFt5TwdTqcXvEYWROF4qRzmKQlTmtookYE+jB+Jk10gV/WHIQbCXsz
rI5xC5DuNdt1cAzrmotPr2iOD8mzP6aECEd+6X2GQx1tE0cuOBzHiffc2GZc8KPZe9AbkNOVjrF9
LWrPw+umcFm+rSr5mbFdiWevTstbv5x5/4tNDzFw8Xa5hdPst7vIHORHu8+qL5Le8SGDbfFVJjbF
vJVX8w/RW82j12DkzBPHoTwOhrKPGON009HMzTILnGEwv4YdlkOb6XQJiHNrFtAZsmcYPB6NVH9t
1v24YpFy1WMchFrdkDGpAiC9Ds534S8EMMmNmZgz3BTXw6bC62/9riT1pDFweNgWsb3aW9yYYKxT
/XUA8cJeP8U4vT8P1jLQCVbD+t4dW7eju1HYN7kG1oRNsx526+w9TB4zbFPm0gpMvVkg0LNFgGtS
d9WKqH1P+Y1Mi+W/8QAkrgBfuRDGFTQ0Xnx2R0ZDhcGY0e5q142PMeigo2FCUwOGLLoJ1pEXjZus
NQs+sgYXYw0zGh6Ao8To42crC/lrGB3jqfCT9qs/x/77aAmjncv5Ct/KKLSzj0Y2zRPIyfL9GZ6Q
z1qDoBCqyzqo4jUmgAyn0+bQtIv7xWoreyQFy1w22MzhQzRZmLyoymuWd3TL8U2Lq37vZS6qJl/D
uvkJ4bU12DsKWV4vGgDmsISAy53SAwTpg/CEGStzfjCpPA6k8HxKcA36aBlC3YgWmDZBOH+1FvMV
1dvyTieMfHZO+HTRTPGNVXWrvaM4aQ9KA9vk12HOxGzPosMs5+GI40W3j+Eof5xzyz2QGuk/N6a9
rwpnhLogANRDja2vufujOsHtWRibLFGidm48Dcz3I7hggIUcIS6+BvGTahZHTp+fuA5FP5TRwCSJ
LXuHJAZ3IV+TAuBst3hZuCqpgt4BjAtIn4uf2CVzCAtDsZvqxGeLqJmdnPWakGBrbsK0pHj1JEB8
QxelW/rylLYoQ4KCi1/QpGP7UCRJuYNKPN5NUCAgLPn7cemNY6vs/EamhrgaQxXAGCwk6LZR/PTS
2t4lWBy980+EC+dEvkhPRIxYczJk1XWP+MxlB7e2jOsWh8Z8h3sjleXggkVxC0G21fYNhp65v+JZ
QUp9MIRdjlenV6XXeOqNj2DK39aonq8pL/qrbFHtbT6AxHm2J98JwjKfxwK5zG722kT3F23305Qi
0o1PFBZL9H3QwqSd9naOz6dgfh7Duk3sq7mc/O8SsvtT2Zk9Hx+xJ0hunPc31pSHZF2caDe9ZuDk
movjWlQ17JM+xjdtnWSHSXN43Enm77q6rodrRznjQ+caLCLShNnujTVtf8AthChEch+coaK3P7U9
d0LZDlZ5yDTPKMxK8D2UTlCQDKycDSKOuaAwjVdq8lZGJvZsyfBeeoVxpBiHHBWbThjYdYSv1si1
aVfbZSx3nWZJNaH4IpvGuinTKgkgcPR7p5lSUDHD+GrSBIXnBgPLSlMcGkIjOkIIGUicMuodNQpn
K6D3uPE0o6tZYu4GFs5ZV5gAWR/n3gWcZV9wsp3q+c0z0sBPtVeGgDqQp2lH+dlDBPL91YlKlXM7
76oPyxx+QF/bv8tPBLWpNVg4ULAgrrXlWNAhPrHaoPBOD6DPRvhucUYvGNvRfy7NvMVG0pwOSxdl
K6KvSeKpgy6GCJQ0f6IeXPfWiWvnatpdpgl4w4mLV8HKm6c+a7cD6q0lMfLDqCl8VJ6w+TxN7JvH
pt51BYgjB2DzfbCM7CF2YLW14YjATq2TuBMn9qCxQCQEaZuOFZekx2Ic965LUsfWjZb8O3hdjQsX
Hvb4QBU3mJcuQJxhfGVp8iIYfXyF3x3HH8X6EJRq8H62IP1d4ABjOdveXQZqABxO+sOsiZPuOg6f
G6xgrqoB58CHpc2WfaUZl4r7Fl5u887LivyhWOLjwNMeBmNgoXuauSlPJM71ROiMXK+bdo1me66t
03yGf3tfQ/3d4Qupgtl2k89JVJpPbZvC9FwzQQPNTL742OddGdFAvxDSaRXCwUjpPSzwozA4pI1h
UG1zT642xqSKW1w6syPXyfJga4YrzEVrm2nWK0ZJ276CuLjtVTjO2Co65ZFeD+LfTizHIZbGE1o6
nkHzazPXfrI045amXxRg89DuW2jed6Hsl1tIGka8E2sPvcTvkGeD92KhDQ9wSO7N1re+hAOV3dRV
UB2HzKhu/Gqc6c3BEHZjmxoOzrBVzNO+EXnyLIhjo7AKk23vO+n17MftXaYZyAIq8goVIMDk94er
WcpO17GC8Cws35E6s5HT3D33yDmTW8Mr++dOOsZ1U3r9F+/EmXZs6FEPKXXE/LV0PIi7ozuY+bYP
h3TYch9StLumJMJbrC6IuYYzgpnNQ7IWNFPBICdSPM2m+0DmJRWgDatp3Sy6ExTKxGwOsT3SuGzs
iCrV7yvT2CRINj4ujRxAFmMs1iLCBW4MnGboECcA9AsxYB84cdtxr8qEWgovxAiZXB7RHhi5jBRb
q4YddtP3VRhvq5iiColyRnitM1szlso4E5Lx07dsM6QOcenim3o0n7BDfqMAU9GZx+cdIaaSeEW4
l0p4xPXhRGbVT4Dn5drD38C5wiYaK7SlgicpqyEkzyBsl3s3M+rPvyELf5EkXUqikAnjxG4rHCp0
aKKG037H9D01do1Vrd+8qivvEt8eDtFiYU5I03WbWM1wVdn58GSEmSwC3MbM/cvDX6gwQVMB05Hx
cfWQHtnk5gVaMHmE78VNUtL3Ggvd4zKIKXaNUtnBQOzLgQs4HUt/Wqx2446kFW1nNZK0GZHkzB17
CHOK+rngb0SoS2KZc0XYQQL22h1Okq4MKjYxyF+mW2A0X0yx9/TWR/CgnfASSQ3g7EXCe/4KY9eJ
jVnRDF9NK4535Ki79ED9JFn+CSG4jh9qfMcxnYcqANoAJ/97mqay27cuDdrd1OKVHnBtadLt4iRz
dgwHY8lvwN5CcSB/tTC2Muua+aFa8RjRnGXbeCWw7A9hELAQv9sBVcKHAlORi69gxMqiHw9NCzve
TKHrjGnlY8+EkdI40mDc9Zll5VR7Gd8oxr6cu0du6VdPVO2z7LS17doa5Gqj8eYr4D2v8lfMeP72
I2E1mA6Fm7ZUORkQ/EY/wfpucFyEJRuFcfB4CG1DVTcQLPhd1B6PfTwlP/2sB27CBIqXfJoVPk7E
7U40kVC7OI0SOlbYKC10QJ3Vf0Use8ra/A/664BGI6/SngAKnh6mUBf6wjp11tyPIVAJ3N/klZ0t
ufc1Rxkx7oyFFf6tQBuRbycjltldJESEGWoFTeI+WpDA3jiuHTlXeV5jJ97CIc/3YGFdtJ2cTsI1
biEc16mGhWgJwAZH2SKeHQczXZzFcnT+8MczuW8ooPG2LrhzUFQ33sHwqgIfNSbSL65O6RMECpqu
SQN4gkLBM77VMWy2x6mL1Qd/trFPg09WV6/NMb0Mzl8OmxyXLagpQiqoE+fLBOAiriG8Jygec398
+ndT7USHN6xV04O851xwur1KwGO2btUu6hjN3Zrf+xAdZ1yDlx5pYTejNN7mTcla6mabZRQ2s7Xc
FPjBTtGmn3rlvZKRdpEFpz+rdoZB6aWNYsiyuVjgK9hKgT9oBGM0nuN7I/G4nQ09ZvxBQtlX7Uqn
kvZd1/bcCWHyieVm9VWUXSPb4M+Se+c7AIwOLkAJRBuUloOxOTtjlt6YavHkvlCmY+BEK0W3bQhT
sDeEl/O/itlD2Y1NiIkk0GuH1PtWK7TWRxpH6WcwCnP58PJudn4eoNyB18Q2IvU0RpV/Ke2KJ+g6
Mguh/XtTueMSEAX4o+fHwizqa5W0tDRMPOihoPditxg+5LeXf8DJ5eo/84RfwEvGKskxkeg6Csnv
+TxZ0XEvZQpxa42TrtqryJLUwatHW+RfVIrX7MqjH8r4c2JURHfkcat3VisS/zixAwcur51Eojwy
0UeInHbrvrCn4WuZco4HNlezI8zoEMk5rJGDM2QQIhru68mmdFajGDeFCA306PRaD6883OXrBWFH
QwtDS4voPOSY5w/n4Kpphqr/weWquaNZVOYBsll+PU0O/46L8BBuEsu1r0M3i7/VZklH1HXbLNwh
Qwzt3eSXvbWpcGF5t9Dc3Y5Lmr5HU9ovwGKW894flvQGL0qWjRk6ZYojpSD0yDQn6y6ZPTegq03n
31vsNNvWZIPVtCOdbkcWVPskQ+5zr9DALhKZYMRwnTa19BV/CQsDros9MTcqNyd94AdOvUCDNsAN
16Cq0+0/WAll4NE9G/fMseouHyP4Mk5F65hrBTezvrHj+RUW4wU/Qf8gtMOw3NGgW7DF3IuKp5Ay
oQ7Cf1fzceWxgqv6Pk39klyNwQob8g/V8nFsRhwgHRQsOIU4ixfe+qgKEhpmPRTpCaw93ViR4/8i
siPtdynhJfeundnWfqiz4lebOKCtTt0Ud8NYNvl7c/Jmrogao2Wjqb+IunM+OAOQA6Ixkwbk6W+h
BNXgDSaCnGDBlmvcRoaX5fsOf3kkF30Dy3HsuIE6XZXZxJmjYdkuhdXVAWlB2JaHq50kGH/P2nly
LGk45twrYv7JSS64RkDDQMNY8Y/lJxBVFNKOrggQbK7QWqPXgLnAXdgJB8xR8CjmrpOF1byz07yp
tqVb+PJYLqlmC6CIusX91PrY+QtNbafi+gYRtHWRDBf+HTl2BH0R+pL7O7vHHZ8CD8kHOh+1GJsF
l43m37X1/zVZTpfD/zNP6GmgRQx78d/YLp3NJfT/8P+sGCzlwXpzXfZQB88B5vR/MYUs//+QrsER
jAULCxIXuf8mCnnW/+GAJgNDUb7AMoIO91/Wc9LC28GxMJ8jaNKCACneQhRyzgmbEo2upJaT0PEE
ZCXrMmA1hBVgLqmPXW1tymg/lCYKvGhI2+HzLHuudKjV66zfV0iD2gfT7Ff1FHpeml75aesvDy23
NBLGY+LnvGI72ZAFrtKiJYUjR8tLxGDYmo9Z5VfPcZR4UKqLHFumcsoSB98fFapH4gjDcG9UhYFt
iVWWHhyRkmCGGbEFiENcBGYKKX7XNGJ4ctbRFBvSO8wHD/nWP5g+G8tDbfgpjfvZWoOxMyscTjEH
l3j4N5MZhHJwPlsDdBltXhwVWxahIzcZQTh3MD/gc2eYfbPcZN9qyjT2TRuVuHG3TxMnezIg/HT8
hJHcHFOMljqaVrrmcq+6hVeVG35TYnDut9HyWtzm376N49mIu/GbwXCGmfP7pbAxylHwzlwQK9ro
uLVObYtOd62BlTKrTba/zdq/3EEvzgg9F+CTM9es039QzM/HCxPcfqTVy5T7BIAO7MWIQohsBzl9
N0UBMRGxE97tVVkt+T+r31kfxnrqPi9TxxRYEk3AefknnZ/T/CIHwzqcu3Gj5g+Iys9/URfRwoyi
0koQHnPYbiVCue1Q4TYQOKk9rQc3nYAivNzv1Ba9AJacZeHClnz5Z1wYhkili04WCn4b1GMs2Iti
SCkc9I08pEEZh32utlWCK/S7DH8SH6yvn0zkdzqAnaLOzG5m2NU/TSsnnnym4b/Jslqs32ysxvxn
prwnowMgQoz0OfPQqf2wOJTdJ9nbU/x+CvF2/ccZOTqcwBTwMl5ziNMF/n8KO/0sLHSqSo8OO8fw
ibz+2/3NTL14SXoHiluSeNXXFf5sQcAlstBX5pM+wc8HoqHAO4PPi6cVhMfzj0cvnKTyLix4ae4M
1mCMXm7dyWKGElQWc7IEk1Mg7nr5W10uGrySWDIwzy1ugdwYLko76uWG1Kw4pCMpoLAR3AlVTlXh
tgWFuXp5rD+ekE6lB9udZ8TQRnoXNQyifD8XWa7BFpXP9dayMxFe4Yg9etekUDviBpHSPL92wT2/
wvEF8QmDcorhioU/PzXs+YsFlvDsoosUGUu0DYPZ6rKHIkybYVP6YfdsLW2376FGcGb996n2l/3h
jzfLsEoRqKzgb9vCu1iMq8D1CQt2wrikucKjsZxpvhtASwdq5Ur+8/JoekmdzR7dCbGg9UmG5by7
eEi3z8S4rm5KP8fIhqu2rd0DjFT7YIS5D8whzF2h7BVtHFYuLw8tTu2288HpHjg6Ro+YS9u//LCA
Ro3gJsv86cKZWEb4VbIrnzoywbJvOW4knb/hCkHj2HPIWGCWRRkoizUaeYkOpzYtB25Ah3M5GUxZ
q5YHuFYjXomjTZSIWQ6EmzVosCeOyYyM1JlQYCILHif0vNUh5AMXj9Vatv1ecRPUertwapanuqdB
D8FBGepxDcdk/WUnTe1MV2anMgiH4+Sa68cmGY3xZ2Q2a/RxktPo0UpH3JzdySkR8j4pTfBo6K5q
RuUXVSoNptyO3JvMdLEQCib4EiGasrxa7ruowmgWkjpQ6T5aE4EbDMhRIj5BPcKj7whEWch6Q9vW
zz/Gaw4BBDnkapGcQHQUjSl7ndfPgycSKHkQW/BJzOpIycCEVGJ4xxpUI73pI9OO79vRKwkkW6pC
XvFvRP66p6NXhWOQMXL6PS/jPrzF5qzNt9B3fbaOzlS0Ve5jN/XS4sjMdWe862dn9jFvBt3hVI8N
A6Hz4NKX3OH7U8z2Q2HNzSJ/lbYqp/aqqUkmSbaVXfoLJF9EOCQpDDYCFk1MhKGFKB9I7CdSTH/4
KNopW35lCo6zTiuK3fo7eQC1CJKYeJwgsYkD7Hc+jMXuJ5UN8SQoEOL0p+9jw4+WOKQm2ZRF2ohb
g8QgfERgPsXVFpL5PO0y2ZMaSZ+/G6pAgLXkn6RYuQK1CheVazGowr+aoqkwyXpAS36McQ0w7hUa
LU4fo/TjDr5vspQP1C71ryKtPf8pao0pVvRxHZL4Ouni250q+Bd08LJ5Me+oChPxtEBEtW8QuHPZ
t8m68Zi4KnGusXCiPNompRPNH5e6na8i3wWXrysJr7G1stwNkhotv3Mdu2X7AfGP5e+qfio9g+oo
GtT63Ss1T2VT88kq5HleJUEvrc4u+1sYQbGlDnWZkLSNP0wWr8vGiwiiXI2+swOzK7VGHuOaw9wR
OXCcas6VOYAXmgxedO1hMuE2O9LgZPoB8n0xPEOT0jrUpk3N+DjbnREzdT3wl30mbLBpBLfIg3FO
dya7+YSrnjSvqzEakQ6Ofqjgca0zd2XyYGQpXOglNLPUNpJGMW0huMv0aM/oiYO+rhUabhKkTfHg
qYU3u6nqZpXfRRtZyZGPG+MPEuKUsi2iNhPXInMoSPG0mtOvs0hND3C0aob7WlR1ebuSn7LcIcXE
+dGCPjI2QSYmYtBwGhrnW4y/rBiGvmtFd9zwo+TZzQkhGO7GtKg9yFsTRIUlYHJISCAJ6LX3Pcfq
p/sYJn0GO5RwvXyGUeNOPSwWbw79+GM3ygQjdRiB03BduFKp45i5mR3tvZlcYvGuXXIDjwez6N3q
sfLIfzC2ORjYsuBnSqv6C+JNgSWogXScXEzDMp8LMKfhxiVuYD4ard2HdwbhFk9yhj73D3wrQkZe
qc/Oz2FuUCZSM4yQ0FRQcQBbnh+IYenEmUHyy77Bbiaoyqw7dkVFD8Ft0MzOrwbo/jmeQFuBRSin
A/X3ZTMlxdnLGsbF32fhFF+VMTp1CMIVpAA26RXi4CsH0vlZqJ8PobMlTTqfTDian+fPZ4RqHPvJ
8/d1RkYSs3Hez7iGwcwPu1tvoBNBL8HbQiuqXqnhLu4Ep6EBxvAroyXpCoR950MPFXVFLlYuaENM
YlDGVjEHy5yHN6YZN59wdVyOOdGC+Ou0uiuZFlOBnDwlukdVBEm9fDL/UbtSvdJ+1enUOlviZJP5
W+1qRZCqvCkNf8VLZF+ngyWOjkub9uVRzj8v9RX4F/iG7TquiZBeK9h+v3eRrQPve87bXxkHLtYP
tWF2hyqnrjxg3dCWe78hjvOVQS+vOvhRKSpILL3o0XEPu/jGCmv3unL78FfDKhuDXJZlhpsY2pY9
d/RpPGZJ1odB3/Yr99Nw6Y9eCMb9+a2Prs0hfXy7gB/ozl38ClwNm9CzY134oB1RNl5SEeoFDDM8
u71ruB9qtXBj280bpzgpvGQ2IYtyqKS5Zekv/9uXFXa0CNFIWpPY4KcQNeelP9Bstp5Kdsf4UHV4
nK4Qc/EGThz4My8/93ltq6c5JpncU1xl0sEVyj4f3iARh/ihxEWjgh1Bjn3SdSSm+D4stS7ozWPR
2MGxWvdx0CdevONc9HjpcE3dU2P7txGV1gYrwuyhVulrXdY/H0vwVEwn5rIt8JA9f6wcuc+EKMDY
k3Xn4tcOa+UGig9GS6ZNYPHLz6V/93+K5tNWwQELhE3TyqXXJc4HW0QitCtFdMCszTumEFKCWJbt
RtT4QdgwFBShhob9ypbwl1FBS7mW4CNpCe4n56NGXkfxa0tjnzt5/1gJMR2VWsChZ1O8z+nbBhb9
3PaVb3gh8eZhAWjgFaIwRV4q5CVgTiAlZYjwkwMN18w8FOk4UdiLBcMfYRVq75PCSifYWqthJYGp
BvrrMJKbNj4WdFH/ys/54zvTGiH3m9+E9lZHCFy8hGEMI6xmyI5MLYNMatLqIaYNDe3eBWfIt77y
00bFhVcbkfKlL47btI0tGIZ0jgGgRzy/s6IJAFumAM+/Yuu5RfdjUAnU+Jfn1/m2zCt3OdyV0pgB
vR5O3/OHlGODyzj+Rocpm833qS2mJ7PscDoahsHYaK/U10Y835NPI2L1TP+JAxA1+2UvwcxQRg6U
f4dosnaiLaJ3pZG6h1L0NQYS4Wch0/Kp6KP5NqKce3z5cfXjnC0nSn4kY1Q1+qOCwJ0/Lib0Zt6o
sCcbm0tnBn5Go7LqPuRSQIUuO2s/GbW7ndNsfuX7XkD8+rnJ9uGEpZSi3QUMeD40htwGTJ55PIxD
tB4Sr19J0i38fyDez8clgYOywm0LfKtOdvk4TFcqU+qQmQ4mXolnbMQwjtshBF15ZQr8Mc+ZRjbz
29Iewmw1F/O8qgkExk9lORjNPAa+M9QHo1u/jcX42s75x9tnJEmPA7Nv4liwFzp/BZj0FAMk3AXj
qxZ8HgoG8ouuP2KZYHzpjbi7tSDVbFCz9q8ZfPztIQHqdGuewfHRPB+6klHZytVfDnTVqPGcsSeY
I4+++bzbHy/PsdOaOZtkngfxB19xGi2o7y+/tDQw7CNBxjrwBuDrQDvfmH1bHUo82I9NrrqgEoT1
Ca+J7md/sQ59lypc+1rzfb0S0LrmzSdZEMIacVELcOIr7oosi3+Whnpt1zn/IlTbOIlSghLRQveL
c/OindgXWGdAzidjL3Fs6zon0Xz9ahggm8EQhdk7t3a7p2I0VeUE/jKZu5df1eXwbK0EBPk6nIfm
KdvQ+VfB424ec9dZ91PljsfSqMtHpxm/EYgzHugg5AHmUv51aST9/uWBzw84zhg9sEuxi9WLKzFd
PB8YA5k5UzMKHFLzyh8AhlOxjd3WnIPCdmtENlKNz+RVOR9fHvd8u9Xj6gsVeBU8H5epoTfH3yoy
MjBJz20Xcz8k+L/RdBfbEmT8kMfYOaEgz4//i/H4xixsLVxXFwg1IZQzzR5a6U5I1IK7etOdkYLi
tGv6PbZm85Xt9W+PJ3QXHIk+6Ncl28+w6zYn7sfcK1n570qn5dbWx4OzGbiM03ZToXzlkP7riLRr
LcmuztfUM+y3F1r1tp9YVO/7SaIWN/1GHBbahlijjfA8Zlm9Yo58vo/8+wH5bnitw4PS1u3n42HM
M3ZzLXihMomgZi7j08TfbEe4Lv+LoTT37kTPwf/lYnF4iP8GiQRuv4ZlvOsWDK02VTV7uyycQ+NN
h8C/z8Xu6MIfwPPZFBeDkbESLdJLrH06zc5t58TerWpapCl0655enpN/vkIOQL30qGs5CN2LOVlM
Chp26ph7gVht58eYrcF9bz5CBHTfVD3rp1JQ6rCMgO3DFeyy1oAKXNQp5NB9proa1gtmBm2Elwg5
wfjcOnG1Y3/J9m9/Pp1wxpfjE1mX4RtY609EWvfmHn6T62MYL6sPsyRY5Uhd9Kpz1Z9bKBwuwqY4
bSzBhnRxegt/yMZ4TMQePvXQvLMqt1nwau6hbmzmtrMbMoBFiAu6RIf/IUV1YSevPPCfmykdBI1z
87wSMP7igzoZvhHw2629WI0OeK6Yg7LO631DIyCA1ad2ck3zt39afdNjs4Fii7PyxcmFT3eBxwCD
NspNdroFcIw47W6WxLV2jb0gxRywIHvzp/Uw4IFMqk9NqD/nq5+XO0jPmu19gvZmNPNpb5HUGjiF
1/1rH4OrS/Szevi3Wvifs+JOM9fThRLTF7zEvYSNjS6ZB9uo7D2ERrrWhI4cuTdRI6LfPYyGT0i9
UTvbtz8ePF9twaIp05c32wT+ADTPzuZ0WjCgUFURkLqdXeHt/5qnlX5T/6mRTs/HpR9AAb81zovL
OZPYNHKR2lj7pChEECeGfY+CdboNMdV8ykWR7d78aMxQ6j7M3eGGOBelZ6Hw95tSxhMVycHW2s8P
EuuGrJn7q5dH0qXD5ZOx/G3Fw5GRe1lagB1NWTaQ0IobZ//ZHMqi35h5mb5ysv85DJ0HunYgaUhy
4BWeT0V/7chML8nv7cxYwvmtaDEFohL2p5cf58/9hb4KjBqKJJpInA3n43i+MRtdCn8KyxDmBBsR
GbtV8wOZJ9rdcCQuzlHjPvWb1xq0f04RTdVxCE4BdNamdBcjyz4ponW29txLrN0oJwPDd/sXZgrz
XZyr13qFfxuO1iQIpeL2LS5L4VK7/kRAQvsJBgXKfKgs0ONwkBAI1Y9NsrjdK8vtckTdXsfHTtDV
oUVHRXj+gKHRhPgsrD34GKRb1OU/B+Fez8TTbsChpzee8IzGuU5nDNYLvCh58TrxgR79yvT73WCM
5rGhKDwYOEvkmyL30vKNZdlpMEpd4g+xZGKGnj+aw10VdROD1YOID6L2zW1WDM31Cg0yMOtKvbLo
zpsKurXMw7Exa0YYbWZxcQp6ZGqE4yj73Wz1zrGM6uVx8HMy2ZahSG8Yr7sLtXO86JTzmT81b9xe
9PgnNijEDir7y7mKMtxLptTod31EuAIN1XS/APAiwmvXV2bNZfnEJV37vGnyB4QMeBnnr3bGGR0C
hF3vpk4tX8Y0r+OHuhm6FApznT28vPr/NhiyCU48WmAsxYvVb0NZs61EUifVZXoTelm58ysgUtyu
6rc/F/1G3YtwmJxkb1w8l43VVKNkvcNCq4Hc6UejuSE0gijJamrKr29+ME5qFh+HD6N5F6shG1QI
E4y1hw9nvOea5D1njTb0j0v5/uWhLssjPhjHAewZ5gW37Us2YOp2Q96Ebr8rwr6/Vp06creQO4VQ
cDNAVg7qeq1emY+nuJvfTyEGpXNJ4UuLjelyubckng1CnVfdzq398sFwmCabWLX91YrnxHWI5OUG
MX64hwJnhgG9umWXzBI+fgxLnEA0CdqXo+t+ZV/4y7tQsCupxD0MRtkYLj4yGpYS6+B+h4yi3Jfz
6mMNLKsFFy+PwKCiTfZtjXfGW4fln1O6xUnDnl3i5P762y2xT2VkQxWZdtAl8CYCyd7I1rEDSFvo
DfqWroPVv3JA/7F09JiaZ8iX4CpwKZgJI/x146yadnLJs1+YY/j7joLhWNVm99bJrIeCUe7z1enp
XJYcpMBXsbMk025Cu7jJi9wO0jFvoDO72St1qS4rzuYVQ2n/PYpuB+uzS7AQW5ZmxXVr2nXI0e+R
rtcB2TjTW5eMHgWwUAGTatHGxcmYoKdJGseddujt8U0XWbOfE5cILhwl4GNZ8qbtxbp/4zrVg2rM
gzUKRekUAfrbJLGdfrDRrc8oqrA+8J0VjSm0HSzOk3BjZZPa58NQvnXX0/u45tXp5+TCqMuv3wbF
jGG2rBTzWIBMtTUrud6zDy07SxTN258POIc9gUUAyntZ4Agcfshipqk7icX+QdbijOwRxUgw10n/
oZLmfAi5oH5/+a3+ZRmcCJEwz3Sj7Q8MMjbj1m7J006c8Zc9VNbtAIuFNptcXmk+/X0k7ZL6fzk7
rx23kSgNPxEB5nBLiVS31Mm57RvCkTlWMT79fvQCC4tqSJi9mRnAA5dY8YQ/OLxVfOP5VJolxErN
MjhwKR48i61wtXjC25d00m/cJ9ugeCVYENn/31Cb8MaJEiUyq3kMXDdvHjInR/ZpaCJ00nIkEbM5
Sl4U/KN2SlePNyKdDYyOUGcdG5A6GEmq9myb88/sMjd1mn4ZAylhL6vExfdeHCcvhTNNwIuh8NZY
agvrfW3b3uLjIuG9qEM0PauiE6dWV+BKi/huSOcSrcCGVjg5LbTj68v+xj1Bz533jofcpt+//vk/
+zoii/RMyo2BJuUfrSrmj4PuuDeuifW12FxG1HBJgwBxwPV1NqHQghAe9RtWXAxOfmy4hUO3i4wH
F82ZQJtm7UbN4SLKZOppkNiUHEgSEAw//yiwVQ2X68B4ramHmJnQbu7NNKQKpe1dtxch1wfGDyPI
f8wwqsP1Ob14PP8OTxq7Gqqz8Jvhe3PJ+ygF0dbaU/GotdqgHoTtTo8wChcEEOqif5aWtMwbJME3
p5kMEwzF2jfbQjcWrRinQWXHFfCl96S27klIR9/bZdHth9y91RV4Y4vbgCXYdZzilRG7OV7QgBBw
sbUhaNoWPagEj5bflDytj9AiUCUdis4MZ8C4v4ZsHPYof8TtXlHN9jcGk7lALR2xQhQICxkM6pTW
CLnZNeKFk/v9+oJc3jhsBpJFalCsB/iZzX6oh5Ki9DAE+kBi2ix5owVkjLW2gydnRDdi8ctlWOMJ
mohUhKDTbznCHDbDbsC5BUYO5Qj8yvIVogaXTCSR+4sU7T/fpwQVKyV0DVxpWWxOl9bguYs41xDQ
yUOuraLaOv0ukB5VdqgW6fV/H875m+dTg0aH31gP3z83hjTpqvdq1gdi1WFZ6LB9UWPw1pEeZ9nu
+sJd3k4QdSkskC/ygeyy87EA0c3urBZzkCS9+K0PpgFk2Bm/XB/lMggndPl3mM0MCnPsRhspomAA
D7UXaKW+ah32bCQ3uv6nNdCVedSMWgPWrAz9FxCiqCiBwQ0wnzIOqplWH9pURP3++u+62LbEOQZ5
DzUVyuKURs+/viDNMxCkM0INj5l9Cfrprk4iFeaacesoX+xZyvsoAJCvUp72CK3Oh4rbeInyHAOn
Oh36F7BlZhCXwL9UxIRbf8776cbz+MaAmmqRRtLIMBzq4ecDJmPeywT55tAVVvWgsvifDRduD7Rm
6zHpHWW68dBdvAnEb3TW+AfVOI2ZPR+QBA6m65zp4RSp9bOexvZ7FbLkn9iEjeKX4EMpzqm0UY7I
r6jlnUixabq+nhfRyDq6C0eDhtTayN1sM0I9zyjyASuWKmm/VjQzIcjK/lUVEk9blPDivehVG7KG
3t7Y4pdbaZXChsgMvgHu3F8r0X8OrZOMvRmhphXSWlm5TZaHhplh9feIKZtecP07L94/vtOi3qkC
EdJpi232bYOrpIXqpR4Ok1LtU0DI75nRP+Ucp3sLet1dMaKBdX3Mtz6Q3gHnE6SXAWhzs7zeoJAx
MLeWNeaP+ayIcY+VmQP7DYXI7IbJxRubCTioroNRI8m6KMBPhqdY5iiNkCQWSVF9nnCuclH40Izm
g9GMXajGeYFWNaS/QtXr39c/9uJaZKOASYWKRW+DoG2djH9WM84WnGmbQgsXOy+PUe9E9/hryBvL
uIF5MY2EEGxWlpF+EcC2zaWgkuqU6ESZoTKp0ZcW0a57kZrRqyiL2N6je4LIaZ4gGRYUizUhLzfr
wzeqz45545e88b0YvULGp6G71rc2PwSxEEs09MjCKY+tzy2os/uhQPzs+qxeXkkr4IjbAQoLscL2
3ba7yZUIzKKF1qV/TOTNYDp7rCzI8fIhckHIXx/vja/iuSZdhJ1OtLo9JkZux9CjRzMkWPiZuIa+
txT3Vv9m3QpnoTcLR0iAsg2XH7Ho5toTCi/GIoUZmrMVr8qqjU8CJu48XeaH699zMX8UGmDm8i1A
HYkH12vhn10pq47EDr5imI5gtv04BiKElnL1oon6XZTlw/76eBefxnhsSiwzDJ4RmkWb8Rw9lc4i
6TtMSfRJBR+3B/5fib3ZdchvXx/s4k5jMMcCXvi3ugoM+3wwxSmR1MsyLUSRcP6Ay4/4VBYL8GRj
SY4kZzTk62W5Ef68MehaQjYR9gWbCxH2fNCyVzoYDXwhIM/moRk89WTjgH7gerUD2xOIfFlQY69/
6eWxR/ZCNQlSQUcBcdw2IJCj8zB95VO1vItfcJ7sdgh6dnvNtlLESxU1qMtl8gfNrMMeifhjV7m3
nso31nY9Emtfnoo9ENPzL1erMVYUu2Fty8QKWnUYwDosBTIb0a2O48Ux5HPp21Its1ai7RY+2qAi
EHVwVkI98vLHcZrj05JB5bo+q28s5WpaBZISaBwdwc37pEyIsNqCK7utEzNE3DPbIVSQhIqamqfY
Ls0TRI5bDf+3ZvFv0wqQMDjKbSJq986CzgQrObHSu76oCuxBUZCzZtg817/vjcMP9MWxuYq5pnkc
zxcMY2LVE/QgiFUzdd8qhoKeVCb2adOi1xbrt1rgb80nrwGRLpBYSnLrn/9z2RgRTJMVKhfiya4/
63LVJq20KAAe66G+WU9+b+dZeP0j35xPWp3kW5wLLu/zQUt9trMWkDx60ChLtygcIjapeIEKi+3G
UG/MJ+USQgsItvg3evr5UACXJ33oEuKZQpmRrCgIaehwmt5XKJcmcvVOd+P5e2NGGZHhgJKTKG7r
VaWdLSMOInqIAuq0j/EzBOKsOweIhN2DPiffZpTjb2QBb0wo25KxaK7yRm2PeYKpio0M8nqFF/HO
HswsHB0XZ5asFIfra3cRfKOGRdhvkDMhK4Hc3PmENupk6rkXqaEBnzPMjQYtkSmu90ZTdCuHbwnx
AW1Qtx//c8NsHRmoOHUS8kwK/+cjm507Y/JeAm5KV4eEGSVaYdYkWAj7/z92DXWHNXQjsgDadD6U
17vSNnIgWxmqv7iZTAuCeUP5rCcCfr4ibxU531o/1GustSC+8s03ByIHoR2j9qOF8bpxkMiUfmRG
5R1Ih1/Xl+/NkejOkb7wMBH2nn9ZprS5o+YVH5XMlf5rnMvefqfhDol4jR4vr9dHuzx9pMI8PzxA
K2pj+/AuS6ejX85F3ZA3hwo+o0FKynhA9aI4qgXtyOvjXX7dKjtBiRTXLkIadTOPEiwBsg6VGSI2
b92ZBegGVGzbb7YbJe+vD/XG876OBcydvQgUDQmVs5uzR8+B/L9Hw2NyGkvu7NEp0N6OcbNvD0gv
ZHFo4ddZPdmYJufYDAsUohDnNWrafRTXovj++i+6vHi0NSOG//S3D+dtNm1Dd7etlZyacBxFVuvz
Iubxj8k2l3JvzUNcBlTSAXE6Q5prN8Z+Y6HJiWlyrvAVgM3rn//zjFia02jYXlshqoISKeTK1Y9V
orshTOB25wA9vhHSXV5Df29YmpwEdRYgvPMBkUIaCUEqL8SuJQ/7eUhfI3eo7qkNqkHWKuKxxM/Y
H5HBvXG/X1a5OKMUw8HeAqbWrW0VNHGkUVb9BJ4zadTIt2IWf2gBAWZl33xfBmM6lRX01NSqULue
AB23Q1MfMBwdP5pOOyHQteg3duPl/FPeonK5Zl0esfUmwh1gfxupXRMWmav4oC76IJ+76pTUNRbW
lvvu+lZ7azhgc+D+acvAp1nP4T/LDZCPZw6wLsLqbv8BQdocLxQsAtDecQacowsTK4rrQ14ebeog
a1oJwpRYelt5YTHdBqUvIzRyHCz8UtRwrJE5rMNB8+JboBNtPb1n+R4IECJnFOxcihPkY+dfuGgk
85g+kTKItNubboPFnuj195Ncqr0tBrlHbRjSelmUP7g9X9HMcHblRDfVqu36xrdfhtbeeqOBSqAf
QRlzPfn/THeJee7Ua9g+N3EpD4XEInoH/yupbxyqy2VlHHY1KS4aPu42uFaFPgxFQnUrrebkY6ni
xGsXWnkqAROi+eX+uL6kb3wW8ARg0Wv5Gyu8zaUhcruKExN0aT4xxyg5WE8uBmU32ghvbBy+hidh
zabhFG72auPKuFko5od1kZkf5ZQUpe/l43jqqxYrruufdHkH0zZai0kqnTOXyTxfqbnNZxLgiPqg
SJLvieJZ32Eixcs95WBFBLwTk3JIO/QrbizdG19JNZLrkDd9BWGu+/mfLSI1R67R2poSLf3JQjYD
6XbR49I0o658/SPf2CaMRVOOcGyNdDfbEcemKZlM6lnWnJTHhMtynxlIIsACSYIEscMbKOQ3x1sb
wCwjh3/7qgvXntzesXlp8yW6KzK3ODoEK/dum6MMSeUn+H98H3k7EeAKtN5yBAlpO7uTsxkaZWYH
ng6Kts4jZ5evidiM5OOtF+XisqGVxeEmcIG6slJ1zhcPbdnEwA4cvdducbqwqaTzQUknjFJaHG+Q
ixTOqq6Pjr6vNKJHRrLAfXSZ6QSrldYho3/zyrnYT/wkEO5cuOwq9AK39x/I084CcR1WpH8nfvUc
VBMQjcKZ8/1/nG6GWgFwNhxYqqTbtyvJuiWlKWqGNF6bp7jpp0OyTEkgMzgMA/znG9vp4tphPLBm
a5ES0U5w7eezbaVRhFCcYYZS7+AZipI2t7/MeKPeuAwu5pBbgBwJWBolc0qGm0c5R6XKaYZcP3A0
s1BOZnbA110PuMm/XJ/Ci08CX8a9w0LRLMWLc3PtTK4i7BjM98GA1/KBTWMdYSkkNyidl6PwV9MS
Xy8YdaV0nU8ccic64G6B1W2tGGWQ5hmyx340FZNw//PUcS2ShUPRteFObls8i4GB4VRL9xDBbvpJ
f8m+iyq8p7VcHf8zdteBqrpiaBkJWtX29BWO1lm1gbhymiOsmasdjkW2YjxEhjwVqhLd6HlcziI5
LIAyQBK0sNTtrkCCO8/trnEPpj2jxmksyylCCuLu+o74WyX+N4CBUr7yGlbWHdUy+EDnizXYWDKU
taxRqB412ze0rqi6e5jOvb33skaPB39Ag3t85IQwpTrEjuhAnzQxjpATbFzivFz3eEMEKqBjVxVy
V2CAhrvcJOYu1IDif2t7q/ydNHH3YWwW9xkSsPFiIS+P/SluBZ+A0PYnNMj1D+PUSxVNVlxCdhD/
9dQfs9j6mU0SL0Nov+rj5KrT92TU0X9sqQyfJJat5t7RZ4xKyk73liM1LO6/3Gyk7lfOHBm+DYHx
XTzib7HDbVapn9R6kMND1DjGFNRFbv/yDAHPWE/M5GPUFeP3Ul8w/hsciiMPsTCRO+LyaeVdZMn4
qRbDKMO+dBSMBqw2XfbA2ErMvJCraP04x7gmsEeEvl/crhG/xr4uqwMdXjeIULFBOMualvEXxgaG
s48nTiPwRCMdV5MwKy/NXVckOaZgJmLmzREbL1QFMptmNGpW/WgnB83KkCbzpRt3UbXHDLAvnytR
xEmA0YEV/Tbw7MkCAg+0LVM1Ncp72aD5jfMghq5il6K53TKFZk/1gHA0bVelZA/HQtWleaGEnkiy
6b6u5DT9LpvWaim/Gd7AdYS75JchQvN28R3X67yDoD1v7m/sSDbc2YakvsFJA+RiwYq+bDNU3YI2
+BAHaZzVeB2Zcl8CHSn8JMYBpac34cf1ksKKreqgk250Y/xtFEFATwC4Ki3AsiCqX2/rfyKkYRE1
3rFaFkT2VB+lI75HQ1+Ftqu0oaPX8uONz92OR/LPzcWjtlLhaTNuoiRLjxJgnU52jI2yicLR08su
XKZOR7O0olG4X5IyHe9NvcF01BGtKwMEu/TTtKi9d3AmS7cOjpmlWHZFrRohXdqprl+2JqpJsUjd
/FstEgenNdOc1Me6V/PoA7w12FMG+qPt0zzF6pHeqtH6iGnxT4Wz8K4kDB++yNjR6kBvR13ukS6n
bIHrx4SdkbAlqmAlZmDP5VDXYo96Jw6HoxMTCdHGqLqvAjiSg14DwveASIbkY6PD43/OgbM/aErT
YrzLlfJDRfLYDLo2y6onD7EH44BtdKLd6Zme/9HMDJ8bX21JsXxujcx7GR29wUtliL+yUqW90xDu
e8w0kQ6PjqUswThiZflhRL5LPfFbpxSnHPo3n+NMiZcHucwgSCKjdWp0FkoHxGWVwz5GVAD8+aQJ
gTPPhC7sAZ1z7Jm9fDIevVqb01/G4lUH8llgJzldGA8vYBpiip/1tKOTHU5BtqBek3XdjB9JV+qv
rYzbqbkb0yRp7lw0bVMkRLNYA66FrJn009FerKNObqrshw6T9xdjztTpA0qD2i9M/HA2omimxeji
NB7NUVcvyiDykArcoVPuDq/XdyKp2+borfItJFmUBdDppdK/2foiSUedK68+oqyktWLXUstxQrjE
HPhEqXEm8XF68LoQ2Q37YzFF0x8v5lp4afAscPE1ACnsi04HWiYp7/R3i1OlP1S3Sp7imoc8KDFV
HnaGpjcYr3IgYsNHdQjSLqqEs+6XaaJXz+zxMUO0U0UDtpkXTbJeal2/DEo8Nu/AWWNFaLllVAeq
Olrprmoro1PRIkNp7WHoHCwa5ayihbJTkwoYJ0alQBSUMkvToGpLd0DgFTE994s547Hw1VYWd3UI
LuofLs7dyPGhtyXu3TTG0blHfgt1Ou4DHVOCGa3E3+kceQ0XkS2y+UnaRa0dZwx5g7Ja9Cz0ksLr
OqbJMNKdAzBQfKO3h7Q3Dg9IviWNJ4/ZkiDjzX1mzZE/R22b7tNlqBdfw60iCjPqgE+mXnsC+cSq
ir7auJLbfmUCDrpPe6eewyzmdD9GRdyAemMzYgKXGtkxQkG95/0sLTG/QwANq3RdnRYntFI4I7lF
JeZdN47V3ewlE06Attmr93OFmtlJIcR/p1glfji+202j4KnUu1nZJR02vJ9y3dFfFyT3e4RUceKI
UZjBXbnblwVC33vVSJV5HxVNbmHj4FrKjs4GFs87ofPW+RWwKndVLJtLzFnroRlG307qVH1WK5Sf
fjoLRkt32WzUZSCTrh9VH7BnVrwjcLE+T20l8o9Unpe9UmmZe7QyN/7ZFYX2vunjQbtn+leXLFQv
XyXnJ75D8YlFzkBet8o+shb9YKgZZj+jXUO8R2XKeAVAn1oI7OIWytNptIcU7b/5e5VCN3sWCK/M
33G+NFgmTZ+Kpwkj4NSHrjJ9jHsXT2ddlSPOfoLGrByK6i6uEY7az2ODtJQfpYkFeRvNLN0vENUt
PlXKHH0zlUYaz6nUFhY8G9UkhH1d3lkjRiEfHWTA0geB8Bp1o2ao04+RIcpMP4yFkzr3HpZyY+93
qTS6dk/9Jy+DxRyr+SP6l9Zvkz8EHWIuQF59A4XUYva9LJfiUMU8c3dxqyWRHcxmJ8wdbrtL9t1Z
6N98GaPIxMYmslF+OCWukplHLJRcJ6y03HjoFEeMdzNmNvZj4rWOcVqQpdf2hczwN6lLpEghxriT
F+j4dxW/aKAN3om/yyJYjYy+CVSndQ69PccILsZpMhnBECt4SNdwKDzfyIVovg1aa+CWJ2z9pxrR
Cfg5NE0q9km5yPid0hvdZ1PDIwxr28mYD/Oom/XOa5L01PdTPj92cKcmClC8LkGBX8g9NQ2F4G9Y
bWz8vvW8PvNndFBDdaUx4HY2lskrJI6ifszGsv/UVmh8/yEGMyrkxqK6OaL8NuL5lqnar1hNslui
AhdPPrhYLlr63+B8KFduEqTM7PVBaYV6VPKpKA7aEs2Lnzv05vAfs4SG1WGPI9iHW/f79npnWGoj
hDQIpJv2thMRY7GhJVNjHXPCxeqd2y2Iqu8ojHQ/DT1J7CerG5YI4R9AB4HSd+V0aJKS28ycFGt5
wYKXI4Nf1vIHw7bF2om6GmTv4/6TiMOiROLHOIohx/F9HFUHsr3mPpie0+r7cuj7Ib9RXN66hqwl
SMo8YDbX29SG4HMeqeG3o+UTDfajq2G6F/RG3Rf3qLh53R659pywuUZLv6hq95NZWW2JP5zTOC+u
ORtkAhPdjwelilN1TW00s/VrOtDRe5KsDH5XHGP2SuReGgG6L7X2BX/67GjWjWZ9qDAO/+JaUpN4
OqMzem83fXnLguYvEOLfQJi228o1Jx6FuHFJgfEkMNUoNobjCCqqCYtKVR97m0y6kV31nM1q7gUS
b8HU9+IJQzOEA792c1Ub+xnx2qPizl9Neju/wcMVYErLefhk9sMvF+OxWzTTi8CBnwoEUYcHzatN
YXOzEnRcO0fM43G057kZ/akRWY0JdEMz2p/YUGLnppn65KjjVIcrCO6/CrowWYi3r51tYDRUBNYj
90/UbmKxF5WRrR4lNc9PNLFk0AJDR1A148mZ4pLY9fpx2tiYwcFevXnIc6gV03C+qD3wqbJxcS07
AvTIVOAXTV3v3YHk4uQ0RuY+AdBGO3eIU/eo6JRCZr+bdWfZab2TR7pv9J3nvMsHsZR+Lopi+Jhl
tpuBVsXa0Z/GPtV3RLDFk81/NU9dQY/qxjdsy9Dwuqw17//fkveF2kBfxE5uGZN7jIU73jcERHhf
O95D107O774blR3/Q3WrkHI5KkVYasIGOHN2zPbcekaPc2dP+bcpnMw6dBlG73f16AzuC5bfRfIx
9wzpPrgaEtC3Ytx1J54dKrpe6LYCZSHMRW5hs0+q3FCoDTXlSeSq9+BiwVPjjW7w0KS0RV+Uth1x
qm8xmfI1VPH15yRHiDI08f5FEq1DHPeOxUuf8OAZusqf2w5L76nUi9cp1mGBGFkD9YD8pvoj+EYD
FdWo8W7wGtf34fwjVjgzfUu4hn9h1uebPRYi6XW1Uo6O3SMimcbfR0vOv3lLrBfewjiYtaR/RsXS
+o3lWXSjvPdXO2gzPNgRfPwgrvGYbFUQ9SFtKpS289OwGK22T7x4fChka1OtIfQo91Oao4I9GYnZ
fnAol7a8/JZ4QWLdmnYRXjnOV0zP6jjQHQLcCF/XMip/YIKYPs5O5NZhjnPWuKun2sGCPgGcpgQF
d3Q3+2bv6vJlBLT+gAQkdp2TiRkCdJYGsqRfJY35y7QUk0x0mpGyiaVmywBx9SQ+0bHy9FM/66Pr
zyJvlK+NJFXO7k1jtN0dJStPTXxLkzCC1SQS6uHGfXG59UChA9ei0gvQl3+dr1o1Lh6FMRULdTue
Ft/wZnnUxDI+UUGvD9QBspNHb9xXtfhXM7naEVaR/H79R2x3Do8kShQAHyhlgnLaluu9uknjyO6H
U9XRCbovImIRnzOuYWkyDNQ2DSOz1b2pdaMRKlatpiczrdUi/M8/g474ytfjInCBIZxPxbQso+YW
iTzlztzhcGU7065HyH7aWXpSarhypjKw4lx5HKay8OehqG9s4r9llX83MTMByhPjMR6uFfS4WY3O
SyjJpUl7wgQjdg+rKMPii8FFTXSRPSYgaYRp7gMpVvfDbKWr4wBg1k+5nPpu8dHLdo5tEaNG0QxS
EWHfpUO377TWzqUvVX2Wd+6g9lkI4Vg81ItaTd8j1tg7DviqnyozQntIcYrmKLy4Q5rf7drGDi2s
Pw4RHgRVcH3Gtz0GPpcu/PqhPK6r+tL5jI8aBuyx4tQnxbV/TqqrDPssyb8krWzMGy3Gi574Ohb1
AwAGrC99v81YWSbdApOb+jSMys8J5pnpR0WJB8/Qzumh6amN+mlnOHXYVbL8NEZJsl/Ssv9KRW64
BxR38+xtA24uepXuClsf1AkhyiZSnClojt2cdScF6Gu6k3KIfSSPW7nDg2/od7pIbztDrn/p+Q5b
daeIStjfXB7bcJvrxFanVvYnJO1csiKraIy7odbFcDfmEl1Ns27LIT0JVYmVDzOswea5xe1ij4Wk
LF6XhALVq0eh4zlNPCUOKq/oMGsvdIfSaKf1v1CMH6fQsZciOmRU73Fct2Mn3Vd5ntlfB/xOeLMM
7OetJygu+fgO2hePLnmtfFXMOlWysEVlqN4NA1c1hRtzcp8gEbXxjc13UVhi/gFaofQMXmnFcW52
RDNGilnFQ30ybEM+zYmlxuBORFPcaXQoXbTAci3ed5ZoF0yRZPMTdsfkhjh3jzOkOjbpEXKEuk8B
fKRIZ9nJ5wJL8PluWjQl2zcYbd4POJjdxGa/sYaQTkgzVp4LrTn9/NjICgBAMtbdCQ/sMn0WNS/7
Y5pQHdY05HdPba5ZT+rSWdFB0QsreVYGjFt3vWHnyKZj2eN8uX6O3zhcYFqoFgPjofN8QQfE4HB2
c9AQXJ1Gc5rsAQxlj8+EptXPfesmL+PoRS/E+Pp9Z1lt5qsomzUrlHX6EneAJm+EkG8cLeQVsPsD
T7qi9zZLOyVlNI59YZwEhWTqPYs9+o5WLQezpd+/qLShb4x4gagDbrniZumVcrusAo7ni1L3Q6FF
iipPxjjE3W5snGraYTiXqnsWs2wqvzNHXbzXMv6nwK0ps+4VakZgbvLCsG6syOUE8Pn8CDQZYAld
/JrRMaNYbezuZAnHTu+LhSbYXo3Nwf7hxGPa7AUeI8r99W3wN1g4v1zgu9MFX/skaF1t0cN6luPt
YTTyVFHqNh5xXogwSRgysLY0DdLopclNRfhgwcpyFxWL/bNhmcYH0EDJk6csFLSrsdCSsEcCRT2q
k1coB86vqP06Kefx1BjF8C3TIeME6awoYTTnRnWjxbkR/Of1hbVPix2dmXVF4cOfr2SeFSh9Kq7k
pShy8VF6rfacFXYr/Am/qMzHlHRJj/D3h+euEn31zpCj3gMe07PkMxFkdSMquAiPSAm4rFfRpNVv
eItYMWMEpxB+zh9y5rbLiQGWfNkhzSwM+h+SRNBvYqf+rKe4uexxKMKdNlOW0riB9LhcXusvpY+M
dm1D0UM/nxhhdd6Cflj2kOFJ3yKJX49ifK2tWvcwbMczYwpmp5PmXSoo9PiVoI+7XypNPsxm3MvT
6HbSSvagspJI2wH2c9XCV3pP67RdbZSq+xuZzon6fBzVD06D8QaFpxitVezr5+7X9c26zfe4OKGC
w6qBfAXqQF3//J/cPKHlNEqcrR88gRbAF7XGr0RveLCwhhmarN8lzRxZ4dJhev/p+tBb509ovKvW
5aqDup4XfsD52OqASFnVC/NEI8qccLufJwyH1CQlEKaJiYHExwylo4TfQoPA8g2RF0O6K6KxE8Jv
8UtCl0vLIpAf0o5fCfB4usQQu1aYGkmGG6sl8xP+7ZP7Xqdrt8O8xFZUf9SKUjnJqGq/6m5fv1ck
zVe0vjzZPShRqha1H+kzppxmlxsfplRiqpv004TTlVcZzxIbJOVQ9NkcP1CB7I5uQuMnoCmMO7wx
4P0VOPCx7NdS9HMVIlU2PdLgruqDzIc2DkEkNtMnnVLrZznQWt9Lmnc/FWdRnYdamIm2y0Tt/nRT
xEGOZdkNv8po5pkADS5sHzEvozzUqBNPB9tRmlNRW/TtZambB4ERXXtHR6XQ906EtcBqlwfx8qGx
HUEYI0hdQ7uwZu+krOr/h7F1tPu88WrcmnpzmIMbK8wCnl2E8EMArJFS8RJQBFyv5382V4m0j6H3
S/JA4asZ91AC+jsT6T/7AJZwuZPoyNy48C8PJ0MyIMJ3ZL+X+7kqO4TBuIEe2jo1+1/eMOrfwF66
wwH+etxANEKqayfbCEcfH1NoZ0cBlV4uT3FmjQRpFX2BBHzR4o9Q/OJjnqfajO19bU17M6t1m7K8
l36elWZMn6zYrZ27vjW7W24Gf+n853MHGRySBkJmXF0XaOBSnS3gQEryoHeNzO5HmVWNRv4JsM1H
yCy7T/QxSo9e29de5rtZnejlruucCYsHRxK5DjkmuaqJLXTtyjpDfBOc0xf0zL1nKxtW0J+pF1jH
jXoR508A0eaPbUPJKeg8E9Uig1v+CKwj/4DpllYdODKQNRbL7pZ8PwkMo/xJyejZYlEU6Vj7CbOw
/EibHRfjM93LgJxc303bQuYqFqFDqlp5K3Qgts9qjzhKG0vPOzljOf5uQOgcbPzAXhfNjF5UhdXy
B2PEtHJKKu/G4/OXM32+HMhiUdHmMaT7gOfe+Vb2nBkjstJ2T2MZRTzEMhstsUPko/rhJHUWfyKf
LRw6Ep72PXaklX4SpBH2D8sdsYZMTXcedraia98p/0jZ+SiKzc84pDuDdtSyfM4+kReiQu0XLkL6
044upPKZQ7pQq7WiMn6K2kRN9zSiXdjcSzeMYWq2ufc51hLv2cVoWLCrueQ6PGGobyo0e+onQCc1
UqhT1/6YNJzR7Rvp5N8530wLnBCOG5ArQvHttCxor+p2o1qnqcfZgvSGzqj3pFltH0zl0orQcNrh
YJUZHjaJpZSvpsJdWftgS9qlofwsMu932yV2elSTJMXxG3UQ5avXtTSJshIDMzQJLTstdnHam+bO
dIbI/jB1biuVoAaAQARS6bB4fa0seGwtNzPbg9mt9q7ROHn2N6vEUeyD1uLc/ujmOJvuHZEJVtDC
dBvTriw17ztDqdoPAEkr4yUH+DU8SKTZ8MxIpgUrZy2drQBITp2Oftno2l7v3aU6dNUqIkbTnGnl
dznvupLc8cnDRv59VTlt1PuTPSM25oqmjb7UmZqtQpJzO6Lh4eZm9mpHBsmu4OQon2RrLidDVtgD
+rwS3h12tfxY3Njw4vORme/+pGnu0thsUiX+fP1o/UXeb9eRpMUCmg9y/EKgMS1UUM19r52KRqQl
klCd+50gNcbdVSDk+1NDbjPxpRYtAdiwOQ1miCFjMDgcgH2PH1nc+V00C/1x7oZce+4cXKHeZZ00
PsVgcddOVEnX7FuNopbzIU5ynlpLHVuDV31JhtdGFE7ys02QZq3WjM0LvFaY3s6TGa+/i6TqB68t
tZS+VlaGTULoeQNa9Mbtwm+CFm6jkoU16uatAtfkFm7pzSdbiVxxRLOzfzEU0+gfOXO6ejK7AUCN
N/SpeMykuqS3WKOXkRhoP0peVAFXcOHWNWekVQudfNBOva2K+DGXavzYmb0cdloRqUkw4+5WnsBU
LV14ffXXSP588QnA1grUKu5P53MT6SdFDSi1r7MH2tVjHixSqd5NegFtVbUa58ZNetE6+9tfcMhK
QZCx37YqltJSOwO9BPekxeXQkQC5MZ7nEVo2KAIZY1W/9i1g6N3/UHZmy3EiWRh+IiLYl1uovUqW
LG9t3xC2W4YEkh0SePr58Ny0qhyqcE/E3MySKkhOnvzPvyhL1XkEkKw5FEJNM3ZS702/2xTD3Klz
M2fT3kflZ4f6kmTj+7IuC/PIdlWSWEjcxJM7j+n2BbErVprpqg7gMrnuoP90M7qR+1kqRu1cTMI3
9kw0dRl6S+3L58qBwd25zvjZGFYJ51+/H9zheFSM7/h367pPJsli0vpMXPwU172PC/5d5id9SODo
hfTAzngv9+z2W4B+ASBJF6Vz1TKuIOBkGocmzUR26bOgwi5Bh5G4GWmh4ye6aV88+nps1GHXd+mP
ARVR9/7tH7x+a1cbEmt4ssjR5gF+XksOuWF52eR0wbkhhPs0xYtLr+bl+vsB66IHs4iJtn97xauk
G267Lqx1irqzDjghEV/9ZNsPiGbSCT8dleEBMBOQNb4Xo8R+TtOrtvmnSHrRRfnUCthBjKb6iBDT
1H8ykll+dRMjiaGrjRDrPshxhuFh6rN073n4/aG9dSBRoqAFNEUlcu3Tr2vKqwO3TS5NENM7hrM2
5stPOK/DO20GBAlbKRYIc6XlhXmR1o+r9GulYfWx8ZiWdV8mO3g7Wn9xe0C10DVlqr0LysIVUTtX
fnfQJsv5ocWGRqz4wDsod4knx+QOunD7LeHlSFVB1E3VYcb5+lsqh6ZeOi1PL9VkGKcMR1covbpI
tYNIC4OEdg3Wb7HmeZf1vcHqb6+W19sLcAZ/8DW/BX3PtURKWg7ZqlPmnVWh6ifE8+M/jl92NBGN
W5pt6NUqoYQsPbmcdtfHMSaXprIF/25UxM4Qv3MZsxnvixlyW8sJjmH698UuZPspgxSxfIZTPczb
ThNB9bVpZuvguPmYxJAv0vU63ydA7NvAB7aJpkWW+aaCDtVtO4Vz+aUx5FD+bButFu1jSqx5125T
bczKJJzJfdSCSI1u6V0mC83qxxHu85GJUW3vOskULaRw8xsWpINdCDuh/M6nOnCbcQIiopN80r4p
S0+mYmeTuQsI/faHdIPS8O0A59OmrzYd/nWR9DKv7khMButwF11FuW9CxW9NTX5JEgbyUdOnwMI7
jNpwlxKVV37PKsPWhjsY3B/2l7Oqej1EY4i4ri1Kc0hnKyaQXHwqptyQPcDtwE8XJNKMPNR+6Vx/
g8cXVLC3f/8fFl41KQwN1rECu+v1xmZaznUkgfyO9GrIaeOhcLcjub5aoLVaCOKXXZjd3rsb/eF+
QsAD9xP07vCjbwStXirpZMd4OftojjwvggfotrsZ3kMRVoU/vuhTncUhEbFGcIptf3lo+7LsMatV
tha6gw2xSonMP2fZ7G9HOj1vhfWMeIebkhDRogcS6p/OfP4L7mjMArpOzt0DzavhH2LgiPmcBnPm
nseZoKrvxQz1+J3mAX8/L42dfx8ncq6J61KJGzkxrDq1HXxIre6ms/O4HDeA0/eoL78Pqtdf+srO
oanlHGPIbF4d2b0pNc8q9eDs8OEaR8KzvHZj9Xk5PzdlVX7mi6VNkFkSfORuUH2F8Dj6E2ZZ2dJ5
QLZOWu7LMtP+xVgf1srbW+UPfx0lyMJcCXPOdRp3DSSOreaksV9cpmJYYhxQs1qlR9sQ3DOCJfe9
fWJU3YNKMf7+ZNYT2cEhogGB0/hkDOnHQILhbsC4hf19nLGUvBdUdLuZwX9pd/TVpWUVQ77ezP3q
zjpZsr6MjspOup/FzaZtwViSI/nU2bzHrAVzClsNWdne6RNve4D1SomQZI1ARcZ6dUKouV/yES4r
fPTO/4UeRcFgb8WhzcEpQ8OthX2nzbpFvJHdA+nShPsrefp6KGh6WW1msSkvzuRm9OFFLNxDECt/
34ryvUGA46+c8UkIgWj+6LYKc45GBdV7neFhfaeA3TCY1kcOlkejTNThLcqcJ5NfY3rbX7Jl1GYR
mWOtjxvgNh+L/tmZDPvJYbTxOMCP0SK4qk7xfliaEX2NkLO2aBA+Jj+Fvq13wv/QVGq03XDx4177
1BWaHb+nCmnpsVuKpT6sPLD0iaD5xr3XNrs3b5IiDHcdLhFj3rWLfb2LCgjN0sIT8pKUfp59yywr
LZ/ddPThm2aBebK9WVTQFqmX0CqYVG7GuhDqM35P+U64GtR9ji6jySNC9uISMhcAUERN9b7GhifL
D2TalM+6mCn0RbHE3+J8JIG7qTjgNlUt/U/C43aDMfZMuc8sO/b2uPsWGTGkOPLYBQMo21Ynp8qF
FWlpPFnEjWe+ofWbHhGYPMRDLP3dokwn+eairBo3xP7qzjavjIqBcZxyvV3MDs0OuaeDfJc4hUXw
fBXY32KVGdqpn0y3e9aKCb/4vHT70ExbApwhkpji0DutaBGuQUk9DuzLJjSU3fdhrSci2BL7osyj
C6khPqSTwdDQKUxaO7gNHs5MfbAs30lddEDdsBupE/yR29Z0I8JGfJmHkJYL7YsLPxQSYmq18KXe
rmI3NQIzxfUaR+eMOx68kddvF1s+10FTklw0tzSGH6kz+hFOjgoJmhq0TTCQOJ8Qn2Ddq543nQYL
U9oZHHjAyxSJ1wv3ac08xHeTy7ykyos6K5guPQ+lh6FC0u03WNmiO4nGqL1DC0uvimYKyg9Hle5X
0gpzRFv6lAfzV13oOl4ADAcYkIZKVOVwzF24zafENjCpCHuIbz9SDpJ7oujbgbGHURgDNniKZJjd
tPPmlC+WNMvsEmjAIHsjm70NMVD2O89q4wtzGyiaPrIWwKxCFXsJlJJGdmZYoZfnHux4WJV3cJDb
KsjftEp1daam0DWvldMJN7y+LaS8sPOJkSeHwCbuwaha79IlidAiVBqc1igJrF2XNO2P0ouDr/D8
0eRrVqWGz29vsNvyQR9H4BIN03oXveYnJL1HL0Mww4VWgsTrZpjlpm/6VsF/lGk4dPGdAd9vvs2r
rsGDhwiqyBUYGghUrNc7q6BtKHICzy9a7tcplKEG8RL0fz3fAsfZVgSEKXL6Krto0zGaB8Vj2PgF
rDY7lInWjE+GcNzyTMudwIyAKRzA3rIBLhSO18ki0zsfw82FHSn078hscAkA8utgJVgHzOwG5Vy8
yS5PQ155H/yin9vQdKvhAz4bUx7ioKc9lmPq3Xlct9cphni4xq1MAyhMnFevHxdGR1D5lsC6sGn8
Mj9qnVF/7m29QlpDcAd6hd6zUof5Xj0LaW4d0WVOHE5zi7bFy4zRD+GZOEPIeavrYYoo4Efa+3P1
UBcqb9/betbN+8qcCyNkXliaUQtH6r1qxgnAGQKhlUa+FgxLvjW6XMwfdF2z/Z+50eYvdl4KJF+m
GIl/ltacRiYz9Y+inr0pnGfheNvY9oZsg+aoD86lPhFzulNjR1ZVaCdMHaPKNhsn21BrNGMz69ji
fjWHqr2oLG0SFRZIIa0hSuB9v58so/DvQOw3eBnVgcqAf7qz+sbfxP8yBQSabfTyNLVj5YQ1qeFI
cBZP3ztzOTz7QqCxc1aRFVev8+wMcqdirzroNdI1ija5wXZrnGwj9Z+zUkG/dFEVhohK711Cro8C
ICr+WS8g9Gs0tFcVOYUrlo2WbE/NgnOTXxTi3wqw+zA3mratTayGi1y7Ux3+sCYkRdyCwWzX9a/W
BEKoVNxp6lQ0o34QUz1GsW6WEZlZ6mDQmITC8sY7W37tPf9bIKgNv/nRBv0ZaPG1GXWd1XB//WY4
lPYiPzpe7OVhyvAAMzMdRP/ODrgugL9XoxZhCwUqfGPv5/WBxkRPHw41Km1wsFLoKGc6r97MxpSy
QYPRusccunms/MIVIYHfwK5DPPD6m07MUTUNEpLDUATOF+KTiISq/SQv39lT1qN909rio+zptu7c
n//0aDkNuarBOMEL1ny9MElRAcZXxnCo+q7deMqplp2fd6ILYVR499CKm0cLGMtodaVrr7Pia8Z5
S7CRKLn3HqWNY+qUu9k2oA3YYQT0o61p9d8+yn7DDq82DusF2M9yvq4uDDfG2zJQQ1Au7qGFPlcg
vmrmZBgiuxQye2oyw1aRNyzu8uiKuT61uVa7lwIFQ/3UyJY7d7MYyTekE6bYtFLTkPz3FuSRLKC2
b0w3c776RqF/b6hopLPMNmiVq6rsY4lba77lwAuCg/BL872aUyx989KcqkvZBq46BKKQ6aeAoAQn
3ZV9PDfmlg1nxz8FmkXje8pYmOIB4a5fVNToQ1/8bIGgZhk2iTNWG5k5TbopmE8X8DdF3EfNIIef
ZtyY4qxrpCbt0IF4yZecK+9wxPKr3jQIJ5MjetSxiQhXwT+6pMqaF0UvvMVJFU5621ijGyF9HasG
8oNlcAnClcw+lXNSDqsT2th+9LIgv2cs/Ye9sfJRgY8gzyEnuTrWNMPmOpQV6XGuEmP5aKaZEVa5
1F/U1C7Du2LGL+vO9rguK4y1wXRxhwKKhrt/xZ0LxEiv5xTimLdG8c4bfAPvbGKyvpElLe6lbV23
DKgs/j/GwLUGldvvieB/phmyqnowhBm2D1p9C1wB6BCe7LTxYxwOtKStt2Xn69y9NDJX/vqHQjbC
y5P+FT7YtRerIxQeqdng8JFPMSwMMtUTo7Ye7MUcf7691Dobufri1gx7H/Ik/Yl5za0mTm/hvta6
B24SKmzMKkOXgLzxb9MZeJyYblEyf7eOGFy+rltGgCEylBP/kCS1Zn8Z9VE5J9na+nCvQt6UZpil
BJtg4QJzmVJyVSGFMGG5o905DAQIPjKLVc964htYbJT1goNFwewsUGPxlzOZ1RmQzHFupCuX8ob1
xn04dZx6CQ6eJId1582wP3eBSa9bdMgyIxdWQ3V4++XdHAasiYwLvgVg6qoNev1QmT5JyC2xdgD7
zPqHWW+A0G3oAu+wvPz2t2uxSfDeQazGBYg1X6/lNU5TVJDUYdro3U81yXg7wHqzwtSb9ae/XctF
lYaCkFhLVryODZFJofmJp9KTHzvwO8YJkbgFmabdoFob77Vlt4WMTx0IjfMUaSkWpa9/2Totc6HD
xce6COxDEczdk57NzWYZAh9SruzuJA79YT3YXmCuXOp5pMEVaoicWpeZnbpHZg0jhmJTehj1CmAC
SU+wzzohpjv15M8rEhgPl9AkBODqF5I7Zk/LsBCi2Tifhd8YT3prdCeqi4paR437t1/fNfKwimLo
jSBmgVvYNzq1HPcEAGzdoU5rywZsyg41R6+21pAbYaxr80HIftkkpHnu48CSu7eXv7mhr+vDhOXx
ovTCffnqnJBITz2tL/yjghT0NcW94pyUk/5Vl7b86o9af3CqwMyRTZX+RWJNsGak2Se52PqdP+X2
EOEvWamblL51aHr10TiWxJsZ5PhYQsnZIJCZf3Jz8nYt86/HzOjReNewSA45o/yXt5/CbW2g2MKO
4w/4bTl2dTwvNOCdcAr3qHH4n3qcM7YCM5YPXtXcO0P+tL0CAmZcjkpe+3XuswziHCE2S9WlXe/Q
flabxi/9UIO0vXdnnBze/mm3FZ6SQMQnyBZzSpC11x8sODtmQ7PBdjZm2wpVk3Vnv+JmY3Q6OqaZ
/ICIp3pPUHH7M7lCIX0D9eCV3Uz9h7LlchtP9tHDFOWf0Whl6C4DUgmr0yPmo8YdpOn2Z9J6Q24E
dQezwOv39c8MFmG7GCegDinsKeqVMDeBnfbPcVzGDq55SfGkDWY3/nWXxbKQQxm98Evx0Xi9bFLG
+lp1bcrhKPZG0jhHnylWmJSme+fM/NMvJP8MCdHaFnBnfL1UNogYl1FpH5Gi6r+62G+/4AhveyEq
GcwpOIWWh1JCav/bJwsaw2Sd6SM3DRQpVxWYoRpOCeAZRzct04fGBB+KyGt2Lr0kXw7/fdpq3xV3
Tuub/bOuuvqU0S0jHLj+tZ6sZCeH0T+Ce3tPkCBBw8xaZd9tG7QwlOQN31nxpgbQ7+tsVtZdhVzX
EoUp8f3Yn7BewhLEhB5fyvQgZvx806LW7zUj9B68rte9JOOw/7xO6/XrlPhiQPXvmJS6lnqWWAOP
x7p1ufAbkkFQOLVBHoR23LfOu6qStf4DgLI7NhSn/qiX4xRD8BMODehoKi5z1gyVIzIXxrrwJE0i
Hboyk/O2IslGx1Vucp+SzLPUxtJn/SOH99RFJnwTDSp4ooyjQKg7POkWCt3tMsay+WJ2rpovSmqt
/zRWsBi2XhrUuGgTXdVuZoSN5j819KUxsn325WkxKxJKrZHois3Y1sv4ucNkz/rA4WbAsJcQf0O9
Rf4WlnkRf6rssjT3ZonEY1thfvS5rAwt2ZhSDO9qCz+cyODHvoPHKtNzg9vTs5ZNUxEK4RYI40Y0
x/hCuN89U3ofejte8KkiPuig2sT6ZcJ6/6E7Y6dFsHrLKtRsTWS4/TNoDHurpk4M0Jl3aT3kzRbW
gBiIp+oQVS3SdN+RSUP33RpyfvTI0nxepVhfS5pFrsQ8vtCDFHrKMIlLI6sB5ouYRvnyk2GU+Riq
XNn/MB1uU4i5xtJskZT31t4fyuk8yEmDjWEX5lZpDaGJC6mrKuR/N5zhfvnMZ2WLXcpYFfVZeHNA
PHmaW1hejUGDOR1jIffBj+sqi7jRaah/3NTEsiVTPNYFYueHoWmTeC/HPH1oFbyNUPdr9ZN4H+di
lPY4cBNOtJ8Zdl8iJIeu+Jqs/qmro1/b6O81nH3Si0PIY/GEn5mt/citZjl1MvGDHyrIZbabUrOR
m3HUxipSTT0FJyxI9QtuxSoOu3luZJjgKAf44cxG81jiKwBebNaFvTPcitO11Q1U0GlgBI9JLXwH
b8CxgRSAFVy+R4XXTZHwcev4WRtjVj+g7IXN0tgYnfzqkMCnkYP8CdW77K1li5ea84tJNwMNakZ7
wcZGZFaIK6XhPMaEJ+Fy5C44gnvAvxtu4fHwWS9aojEju7fsS4/QoBtCCEaNgpM/T9qLbILlvY2u
Zvk+eE41l+RWD/JHjbVQ/9WcY+17rXq+noakwxHnqhh9ICqLfgGraERtltjWtUPVo79Jdcw3sZoq
N7mGtvns4dqRTGHu6nNOxRa5HhEniP5ET/Nc+8DXOLbPhVlhBcIcFHZe2rXez7w3NXx6lhErWARB
/RxgWaCnX3KcztIwnwPiD9nMzk9d0cQdil4BKCPuWuVxifmhd5HvH3DM7Z6ydjA8ErhxZYsqMRcv
bSMaGy+LutG2Vuk3I39bV/RfmGWpHrMIIXFB6FNQ4NlBzZxUJJEfysUIlojDEAeFGmbTfC5QLXT/
egI0/t9Rs+v6Kc3r1MH20YhHLNF6p3IiWw7tsYS+2+zLeVRzCFcH0qMWKB1EvNecmrg6BhuPuZoK
ho2WNf8LWSGYNoWgZDN9nIUWjh2soC1P1uyeYDXb/obxiPGlbVX5JBzN9XdJ609VOJsVlmGDmWd8
GN0yfChdfXrP5LMKCBepuyF56FbtDaBPz8zMsLA0emH7p/45T3TvwU8qtEAu/kzBMevM5FMJ14iJ
npfwXwgs1YWD5yarRSFbZQddqzi1dlPDtwaOOUttZbzKsi9k1HVai2ER4s1sM/eN/jmQi9ZuFGoa
8GUxDaTveEIefau1rE2PVK7B32mBd1N3qxAHbrtvX5omcb+VcvIfgQGmEaLLMGjhXNhjtvVGnsOP
VmUTUfE1VlnRNFYTY35mkvD13AlvzBZOWLKrnXYgrSprBRMvZARm2KQqe9EgCf5SRRL8mFw9hY5g
NU603m8JSDGC6d9xyKg+JDfM56xP0ufFreALjoGicBRpGnzWtNHCkicl23EPdrcccfKcMX+Pq/jL
lBRNAUN+EN8msiYevKZEA6wt9fCQmrmfRClx5OPWH7TpGARd9U+hQSQN1WzWXuj3Wv85gWn8q9VM
HNUrt2uabSxre4iGyRP/QiwvRdhWXhVY4QizAwyohIuwr0dcJJfa6IP9hIcYkU7tqBnRNOi8pKXD
oTBNJ19EdFrzexMifRrOgzMUj0GaT597KyneZyLGbVEL3KZ6tLNGs99bthbMKWmV6DCPEyy6X/28
Sp1aK2/y98W0OOe5Vx6+Adpcfqvjfvqqp42T73SAUXL7yES5pESxYVFW9Pa7bs5dI1SD24C1tK2T
7BtjcS9eaWhm6E1V+ZGkYu2FCYzRHPF3U4ClTcdbseE7cvHGWyEi7tGVEaL/qiADKeGWHPc1OlkV
Q9g6WL+z3nNYQA+ApzYmk5YtH6DguMjxax3yT+MEJzfngMDF3s7ksY0b1R0tbn79NuuzQd+2Fal8
YZzhUxsVWddcLIHlIzatIiWHqCp6SFgdbsehK3pHPTiw6h8Vt95mk+llh2lcJ20cSC1XXIogCaad
XxFodrGZiv6btfHq+Al5C/6okn0WDsLqnn2JCIKLkSiyLRf/4WVA7vu1t8B4t3i29ji/OXrJ3AkG
ehhjwvZeirgeCNTUizE08FWA2hDwsvZCjcNz7i/oiWj/jMe5qj16LMEVFz9bb3ksC9tXISom5i4G
d5YynDpaGE6csmLMj1JDw5DV6D3KUGD89AglVRAtVf/Qa377XUt0lV8sXXUvhgRPCpcK9ucHXRZZ
wjst/S8WavcuMpQcXzLNmPLjgPq1PJhGHWNW0pZWENUazp1hZ2Lm4mOqkp39tFP/emNiNFHqNk7/
2aj6vN4mXasPEQN1yziQq7oKdJaZ2aawjd7ci8Xvn50Uoyh+IHfCDdnxvo+2NW5j8BOsheahdutT
2mIDEhJo41kvE97iYu8vZpxv8KUYt0HVYTZL1zi+jJwn/a7yJ+hkilxn+8HJlctQNfGSfwK7U23Y
uI2ZbdjPYxA5CelOoQlamR6nSs7ZXtP9GQ/RQW+wcMNP2IZqZcXlochVumXIipi+8DrrM+4cS7Xt
EYqgphtm+rIgWOY1+nXCr2+ijdyaZukCOtGnMTbQJsc7yCDInzWh4V+SMJj2o3rx/CdcN40ZirJh
PNQBySqnzmiIPLVmw84PQ574L2lQ4q8HgXJ0d3IqsyqSaRo3nK/QSzd5PfDWgyot+xOuKpIBQW+U
6ZcGblUbVvFg7PVyIYkLp7sW33XTXH/PjGE5XliuIR9i+D/xvqnRrYeiikV2zOPE5ENU6CFwp2ug
6pSzcDOSyrW0egYRMdQpZdNj3Fg2Mf6AqcasXUuI8qxQU/6LzCV/xvuPVtDxOG1OyoT6M6iCDyDH
ouisFy5vCKcp1wvpTgcs9oJEw6ATc6cldMqFlq5oYNWF9hznCMe9gU2/ccU06uumziSqkATfCdtP
9Q9iqjzjKVjWIGlfSdGEetArvFmcND/n0zL5m2np8kcXI8T2jK1Ev+lmCgfyharn++3qZeo/Ov0Q
dBs/rfkLvMWRn0qJ1PqjXhuximar7PkAzCELdqrVKgwzrS41jtzsB0w9p6rup0dTYe9zNIlUC8Ku
EjKlgKc1Tj9jq/BINXXEUOtwjy7bMyENhgGz2y8VnpYtKIc/JhtjLLJqBy3bC7ZdM2jv8wCb929+
yv9zWAuzjTEra1yNAG2j0J4wSDFoDahc9QZDZ5YlDkJWDxAeOtoUWWjPTbWoj34bFOLsNEOfQxVg
8Ka1PfXbpzmdolzry+piLqaZH2171K3QCCreXGWoeXjHHM8Loqzsa/Vgd5J2BpAx0/A5ymm9nKQp
vQ/ICrSviMat+NuimvZdD0uw32tdo/t3fO//hCiQlgMGBYDM7fcKvHBycJihT+xjMnanZSz6D6bR
mFE8aPZOl/OvbtTM/dto1G9A5PraCw8T+whkByAn673/P5MihRd0g7rSOiIg9bKLVY2TtZE08BCQ
8G4RTMXq3sEgtW3MU5xShsJajeYhdzTiThAwwb0gvjD4lCfpaoRNCfdCsFyBtTdYbegaSXrR23Ro
N2Yi3I9Yo9rlBfqj8RNwrdyRtzanGAjnvLx+htK4GcYB5yFMTnvrufYyYZ7NScnp0iqYcBhpFiMP
o8uzqNCr8tFXI0Ux1BAFTt/yuradsFp8+xf6l9g+GtiqfoICFs+XqpmcL26PljksOUJ+CSqKtQ/c
WBO73l7w8ATpqcWZb7TpuTe0PhwR5PNQ6auixSllIuJzjyC37k/CQ+B4nFOh9zugoeU8u8osdwby
T2Obzm7+aQ78If1UazF8Jq6EDMLsIbcyTof+Xgr7DXCBnmyV0SAdAbO+GU6Bp3XoRqz0pAWl/aw6
a7nkUpgyVEsxAVEn3s+5r9p9Og0f3948twiNYzFiZ4IHhxi63rqf/7N3Em72iNmq7BT07sn3ZPwC
YTPYWQbmG3dwvRv4CaoC01qYdCA3q4fd66WQrEy6U+Y4RQscombEG2eIA3NUt9L7GMfFnRnOH1B4
1gO5ZCxG6AXTuNfrIXqvmQPEztGtA3EwxZI9aYvyl03RuvNns0V247FRzqYYEJNjzU4POIy1fdJJ
0355+zHfvGDy7eAt85LhQjJavfrttIVm0Jeec0QCPB7aejB32YQyzjID7CWxEWq/EXz0I0vj2LuD
Nf5p6TW3F94PA0kMzV8/BgOrHwaGunvENo6+juvLjlah3QXMSGhV43L4x+Mxnb0cS/63f/WfXgEj
ABgxqC2YZv8WRfxnd1l24yfSm90j45B4Y5J34oWUhriGq6INEbgIBhYKeMUIjR4iFdqPCdoDycb+
O3gtxXSnOv9hC8Ik4V+oTpjjO1e73UKQg9e6B967jN2+VmXQbLRJ00/DVNQCJC2bxu3bz+APj58l
1/RreCWA2ldjkC6AmJlXyjnC+zI3YkiTvXIgg6TCTk8EQkz7rkUxZC22fH575T8cRYSbwpXn2yab
4vfL+c/D74wJDurElCLoe39XxEn2HdR1DGcMsY4DUvSVE01s3dur/un3klAHx5FPj49u/c//s6pl
yjhZ8TN46zgify+KwEp3I0ELkTI9RVKGinFgH7DA2KXzEtxTJfxxeaZO/LNa010vP2vT0nuDxo/O
p25Xor84+9OsnhrVe2XUpW38MxFVdyjp4uWdg/h27AhrKGBcbBBORV91dfaXE1AqAAdz1QGkASNM
ilLERR05fdCpMgszf5DRZHJjcsXoPsAbKu7U2Jtyvma5YErKfGrlxVzXPNydLBIofOeIgN7cSfwY
jhWJqLlXLncodrffNqEnJpxWG/MLWG83wWKeQki2UFcGMN1xZ5XwVFaLSYAzmdpFcxllIfJw1d95
u6DJs+Z9AM6e7pY88y9qNMZ7Y7kbjejqy4hu2Vj98yBhXDMvMIErDaTG/jGtG2dvtjTxoU3Xv3eL
YDnjXdNmmGpMy5NXNH1xHnTYqGe7dJFGycWUG/hKIBa5IdqtJrv43su5+SAZ8LMpKf/UQxv/z9ef
RkDCFM90yE5FPYLHutm4YyDabIzEM18Wu8LiDxDrzo64+SBYlJEh7FQYGvCzr8r/0tkd84c8PzmS
BNKwdRPzXevlzTlNkmI5doUwBjCUOUsPCT7v7t+WA5Zn9IO3B86ZWAldlQNHb0zOXBtxkiL6qSeb
BlkyQzfgpcJoDlnfrKpLJx63WuKOH/6yFkGqgJVLM46Ai4CQq8aYN6/MhSn0MU5alAZmbUi83LiL
Jl2iTro2VMfW7VUTwZbTf7299i0tmByWlRVMTVhDx66rAXb81lxL+Fs6QtRPWLi05V43+ombFy5d
x04x+LlMZQO/pEtlH39GvQJboR5W4+Xexa5jY/fVWCbRghq3+G74U22ekQol+j6XrXVwh3z65+0/
+uZ8XE8LeMHrzO53rNHrHVpjFgv2Z9e0TPHFBaT4Z4ZfvzOd9t9xCux7Qt+barUuR1QfFAXAZkLQ
Xi9njBOj2catj0UCmdEGWP2FxCPf9aXRZX87s1/XYpLEVkSfzYKv18I3C2ZZ1dTHxBbdcz706Eb0
/2cwGTjpbBWOox+FmMc7LcdtneSJwiRi6GpBXQKHfL3wAMuUykjSQhvIcTqBqprb3irHB0Hr9bVJ
uba2ECvL0AsKLK2ySute2moEcIbXkNyh/tw8ccz2YIihPAf1x9fr6inUswbQ0jfW0ajc+UvHuPTR
thIrOMrAHu8Zwt3UO5wQVp9oHVtxLOGufzkEbOIbKmg4gFsm0Rd53xoHwcbzj+QHdzjVum0eRzMx
VsUd+frNRvapsgRRBrAi2Vf6Vb/d9FUjSi65x8WdCjM0+XYerJLZVGWOj27tPbz93dw+VpaDroAd
FHr9mz43wfxhAlMbj23mqk3dz9kT5sjZflLFvf7q9qGiy4dTw2Ufxgtyg9fbybFbiYNAOR5NoWd7
aZvxNsvhEskEqBP5hflOGkl/R+v5p0Uh8kA053n6N30zNBD47Y49HoM1UmuTlm4xRiO5bUnI4NIu
DsnSNC8Z+bz3rOlvji/4hVTPYO2f0SZee0rVoDWenwfLEfpY/MVeEvM9cC3xTlY86t1pFujyMVSS
mhmJIBbm7u0Xe/vDf3O4uB4jJYCFfnV8Dbi7adxO7CNC16AJe91Lw8LGULlXubnNO/nSGHF/p1Td
7iZ4jh71gu4Zk8prDElMuZbNnKXHStT5qTCc0YrQNnptpIEvxYe3f+LNp4KjDRxldyU0w6q8QY+C
lIGA4bXnuqmVDH1RM8FKkpT5IT6NLyC7POG/XhJN4srOM21q0DXoIEq0PD6RI2foeQaTTlUweysy
GgSXbJ3kVCfExb295FplX2Fk+BavdhIrndniUL4qfNDPy5iNNJx17GwMHKu9fjjWPQPDl7cXuhGN
AxZBlqLgWSa/D5ne6w+0ZfTvZpk+nbMGTthRkBpZRgLoVvybdJP7wXe6af4fZefRGzfSreFfRIA5
bEl2VrBsBVsbwtZnF3MORf76+9B3Y3ULagwwq9Fg2KwqnjrhDV6AUXWSBV2ZuD9Uzm9xyzwl/cKU
dkreqtKZbB9VGWe6kg1ebrazxn6qM2pStIyM9z9O6ZxR6mJQT3VBc9LXYTn4OjiCBxfq277o5itN
mIvPF10BEE6rpwSCoHg8v38eNFjEbyXS8UUupXPs8M25g633B1GReIeYujY8pI2h7tNxSnefb8TF
V+QhZIRJDLWoaZB+rn//pxDVYmT9C4htJyjMoz34Bers/a0lceu5gbd2zSv98oCtrwqglgbXylc5
e9MFny+3jkpUmt2qNZ9RC0f4HYMnq75yki+XlMp61QBj1rZKN65//+e93NJiLmuvupJkNMm86etq
RBdRHbKXwppdecAuPGofcFgsxjc7Mqsfn6/r+fNRD6GJRM8QUqyFIM96xP55/pgIteUqjE9SKMUP
I9NNeLuWvkn1oUMsqq3SnxO+MjtTGXNxpZo4D8d/n712F7j/TBUD6PfPzmSjdJHOsytuV2TQ4+bI
CISJolMv3/upKJ9l3MqXz1/4/JtZH8oJpqgESrziPt8/lI89dee8TU5JxGfvJ2Cavpqwr+AdSwjc
KfN1cSVAXqg080wshiDkw4vg4v1rPPrPIgN31FfD9RRnzzHedHUcIe2e9V8MJ8FMUNr5Hm5mHQwI
c2hB2wNWcwbbu7LaH+z02ksACA/xmZN9FixScC1Nx7TqhAOE8eIxp7tXKlmc3NEEoGZFqTx6jjKF
lgf09fM1vxA9XxeAQgQgKMkONjFn8boDwaMtRp+ecKGr8n3GBBh/A8Ewyy9hcDy1OXguZm8tYgtL
vSyHeo6VKMiEwuC8n0ZIUa0+b+Eip1sQ+0YoC9RLasDaJ0YJ6c+xi6/xPihdOAn/XjL86NUdgHKX
ZIGW21nIGUoKTrstl2M7eemdLXGFDZUJ2KpfeLGr+0lfGkcLUmsaAGvJ5RcMDcWfbjBQay7TrHSe
Wi6Ux1Jvut/AuqYnND5FvldS3VZgCnNZ3HggFpMfVTHlchshCxvdFIZAyWhk2HwD3qYQz3Fjxr9l
sjocOaU9PRt9P45IUOvtfmacC+K7FsqfuI6kdtswzo5nJjVp3dwzoBhu4He1S+nTvSvTsOuGoXuc
mdFnWywVawv/pHxR9R3kAlNjJ1Sr+FlUjYbfJ5PX12Zp5u4OnWU80dseKEyA+IDxZZDlWD1VvSXQ
jZq1Ab+pwugsdW8aZfU7Vh3tXouX4bWUmo3GE+TGJ8H4KfaVJZF/+kmrFdCcbdZA+zeoFD1CHg4A
JiqqShNZ5mbInWlbRRadpgWmzVY3Yjc6epgJosKE3jn+tqM35o8VoJf0vtV6ddobg9XeTaiOAUtw
htjaT9bSxztsXGUUpK10lE3SNllx2+ZZdDBh0Elc4exmeJjtRmqBVjHRJhsEDrcV4M1E2DhI+GAv
QD8gTNRiepr6qCjvzUTD8a8qF0i9qjvap9m0miiwhoGmsIdzDgK/XdX7cyXHUw+Df/QrWH6vJXob
DvyPRmZhysRzCAVSBD9QpjBVP536bmZ2HctfgwKn30+Ajv12J0217sbMQMmoz3X9qzfMrbgroWbP
tzVxovSrsSlwWV8kOJVi7o2TnRbwlVEDxAQ9YUbwauNr+zDFC14cUK9n3MlE4sQBM/zYQAbb8LYO
FsLmTotMjgiw+7kFCddlW8b/IzBtTpqOwzMg5G1jYHu4n4pV95nMBjaghtLZ/8ZZNG+qWlvpBl9K
Lf9iOjjb3CxuZGo7ZbQa7daLGoO+zGC7z8tgLfXBG4G6WI41DZgN5YZ2Qxcxf3MkAtn+gnlkjI3D
WHecNQrCb+jV1+PvoZGiPtW4k4AJHIziFXiHK/6AeoizBwsHU/nHYtKX4Q7hOVGIv6Id7Q3R1OiE
DFkJQIHu1G6i8qBKlcb8ZTCQPN2YBjK3hxkTtGKTigWUaME3UIeZ2XRdiDcJdD0EokfzIM2RNjuo
A1X7yoerGN8w8ga+4YxIqQa5MZlvjGOnPBTjinhCFNHU/WXI+/4JIJT+4saEvS/dlGJbW+Wq9pjE
A1izSHMVO5wdIsv3dI4mSmmUy23vqIvF/B+KFpwH0D5qGzjZUjwsS2I/FXgcZ+EQq9YTrTiZPenU
b3grmo7s/JzOZ3eoRGLMWywG81YJXLOaNNgyYOHGENs6r/xJuO5+MidcXnGSVP+nJgUjtDEGevPa
d1lbMT/p3B0sSQ+xbiNCVzbSpghrZgPqfygt0NcQFkb+Q9PrRYt/D70YdEc79WueybU9KHvrZlIL
iGudHKwm7DDNLE8NNNYlMLErCN2lM5DfdnBmDpC0Ge5l19DabtR2KX4oTFIAgsJY5fuwRgxK+B7a
+oYZajRs1MaJrECVNr03HSH/I7xJbhODi+EnakM1piag0nofRV7vpA2mbDcLvlrWNiprC+0nbcow
vE6X6HuX4PoX0NhEpBYoXPV9NOe6CcZkar/PXs1HG1HPvhiJ8H6kw2iat44uvBBdbWs4Km0U7bzK
VFZzs24o9nSMqjz1c5q4x3rRk2wHwpTspqiVWpdBalo2kM++Tr9qcTmbxwp2e3zQsdI9NNYyVA81
I+xa95F9QogdKGVy65nZMB8HLvajQrddw9EvKu3Niod/9nLwmCGpGk5OUadNChG5Mn5gHNTgleuB
ht5RsaVO6AJOUYNYIpKPr1mnRKjbgelQM98by+qbV3C9vZhJrpdf6qFzumPrtsCEkGiqi/uGuKPs
K2zLf0edpS2YsTU6VsV9oZkyNKYe+PEMFBJSNHN497sndO8FFQLMLZFlLBw0cpAaCYHh2mgGCQD0
B+Ds7oT6oGlAgdWUHvxUOtD7uZ/7PqruOuTwpxOtL8xgg2LlIad+lZRd/wOv0Do5TJ7e3eSul2U3
xdjKY6HGufp19KSJlKxZan7S6MoQznaPiveijs3B0BDZDKnv9eJQj2OfBhNUdC+0qFu+SdF6TyYC
6ua+rWYnfolISacvK5jsBwGk+tUbsXK7JImRH2MMcNvvFl2OaYNdNcFI+WsE6tborj2C3tKa4+BG
8a5BKDXZqJgJaD8pHRS0hfSmQpYpUg/KUMCsRkO5wioJ61PdAgOULA7K906y1Dv0nZeaL1maWX+z
6LNw7nAEmNrfgx07v5GQraotXTCz36tL3/9v7gR44KquEZjkI08ZBWsMgKtwxVEAaqKy2C0W/pW/
6JROdWi7ufnbwzQiws9XxtoWjLhmhtIWlvZWx7ZW3niL10Tg7gFl5y9Rwzk9wBfW4j+oM+mmnzFq
fpE5lLe9SJZWBG5ejHuNPXQPhpJYzznGJylWwLNKT4AOcHxyrFkid162irGfFacxgylBE/2EntH0
M3ESRIFSS1GVU9zYuTiZg5OLwBOJ6dxEo6vuEhir+bZCZl99UqXq4UuN1IoP6EQttsgqVOUvmPGN
wCGiMcFaOTioBRJMib3Dg8nUtut22oHsEJRHTLVXdpUJTA6uBV2vOyKUQHJSiGoTjz0duUKZl6zG
AqTr7bDWFLXeCdMtnhUjBZVZK4MZbYvS4MJvELDbgqrRp1BPSj3eOYuc0y05Io40ApPb1B81Uc+3
5QxWOlAm0Q4bDU/lIbT73nqR3jSLABEuIAu4KjjpZqq8/FczN4m2zb0R4GKf5M7WNeORNMatIjI0
rwG1aygezgaz0/1yUkyM8DEW6vDHqRygYlWfQk1E5ZP+4Rjrboq88aLpvW8XS3qblXVuHVCPT8I8
Wg2plEUaLYpCpT0jiOV0FvoxtRFtSIFn0G9OZiP1PihO8ooCS06uG0/yPqOF2gUWsMghTEp3dO/o
x3TxPW7i6fBtHpVyV6DKQ0rHRMvbKX3nlEAnKzEDnWu6VXHAr71sVnofJKfzBS5PVt8i/+ZMX+kg
pc81fZRyL722J9vCg7AJJ6OevyvVCMbdr+280IORkXm9Vzp1dMI2yS1lAxcN9D6mO3U4lpYcgwmV
BQk3FlhZiXVxrExvOHMjJ+PUlWFuONyA1Fy9mGlM0stGzsQo7NcsM7N2EzXplBGpaO2FUnc6e99g
eXISWJ2JoJmM7jYx7M6+c2r4Zx4iV41VnyqkUcyNrYALDmLyMhRrlFQDbZ2bBpOKyfXKW5DmdUvj
NVKaNKhIjosbHHTgrUjQ2YAsgFqvGTdN/ocGqJBF8mg2irNifhsiM1qAMyDqtnuUbWlloVa5pdgk
DopuG0OWw729pMr8Ni1KhbpqkU6HRs1a0HYFDje45ODO0wUGN4H+pfam7mFRxZDdQK/wcHvpOg+V
MZhElareLIUWv9qIJ7aHaPBm4hadEf0rZjWYoUO3IPeEhdphBoLQdzz6Ag00FISrBtxALpbY2HKj
DkXopsxEwh7DXRGWYsr3doQdw22sjtYvgPg14/Xec+Kdgu/IPkFgDPvJNsvwMAeGo95My6QYAVj/
pA2RRdKKbZGQrwUSmM0jjy5sJPnnpUKErLWnHYeosaAvpVINos4zsvs577CUw1S4oGNYx02gj3L0
7tAYJ10y47jUnotlxYzmuMZmxzhq5/hJZkOHVCzS3Htb5Im6wWiXAk8DFWwGVQb4MrSqSmXSzCgI
OxPfalDcJ5I1XhmMuGcXpCJ9Nv1yFRISP+9dS26E5+U4NGnCqn2Mxrv5QD6i9/tlJVMvjWdjK0CX
PgIByyzR56bqPY5CV+qbLoF4YGWoY9+WnjCXDasMNzlWWyqNvl7sx8LWyT5XHoo4dXPRNbCNbLhN
Qy+h/eSFTAhWWE5OubvEj+bYRVuPLF+gLD957bMT6WN6xCcneUSJ35k3+QwvFlmuFMq7r9dDWm1k
UuYyGNuhzfcd/n8Wg3kahuh+apjL+0ULrB9w7WDFQSQz0O9FYls/omUG5xnpi+JuwIaSOSOpVEu8
4PultygilUQL4owYUSEjZOXZjUxsp7tVbB0zAR1r0b3oXBerSwhL5LkgDHtkKmOpsm/FnAXj2Ebf
bRf4j2/DPwuXnKrQt0GXNEE9ydI5ihhk1SaT4/g6DyaGNqOhy25DBhKx+gCu7WeUWmrwsfY0Zkeu
dHejGHIpQw19wd8tESSLQEHYffvWZ1X6oylUUz4XeQUlT43gF5ZTYrzBA2nmW6cDzbqbtFK8xsYy
zke1cF2sqZQq6x+6qO2PBVJRVRhPhTHts17Xt8jie+A857hJjkXliEoFsL+U6W5cMPoMhTVXXGRG
MoCFoBuouI8qIvbtcaL++tksQvtTJzZcktw1W3NnoNa2lVxkxcaTFnZ65WAoo+3XRtI0sY8mNDQg
8nNgkHoHz88XwL0fcHnP1C2A0Hw5lnSY+62zVLUMKWqsKQALUj3NRQNoFGyF7c2bosmIpKq1mC8O
MjtyM49oIG80gOda2BhY9w4M5IuXKuMltkWsK/Y3Hexy99QoWKWGyVIUZigWKzZR0E1cxzcTPHYC
HQra8hp1tpR3XMJTHxK5C+sw0pym8rVUEGZNpuBiDkbdwb8CCkN2NHt+PlwRopgIEKq3h12GBmTn
pynYbn8BZxKbflNkRXk3lUKbSBLtpd9Q6Kg4tYrWnG6HrO0e4Il06c5GotrarTyD42QDuPIxM4K2
Y+Fr0+wWDXEoUB+lWt9mfDw/24RAgSU9liDbtEG0GhIB2nXJJjJQDL7z7KZ3nrloNedJJBrpvg+g
qP2pRVaXfmkgCms3bkfPNUBxpFluIT5p4L/neeWnOo33i8jKPVZWMq4RVyGb9NVmBqrddrBiNvmg
NMlWpkJ96YBsqkE7xACoI/R+QLvOk/hti7RXqeNspRe+iZOMUl7pMl72dA0LhTCa2WjImYxP37dX
W23JOGMq7oy5no/3qa0JgqWbg+mHT1nvWod+xNeCk9vtP28yXj4ZlAO6QRawaPBLfyc5/zRZbSPt
3DTDiNCo1HLbNiWBSFHggPpOkva7rmry8ZiarX1Nvv8CE8C4DQqy4wIJYMiHhP77d+4ziEUCZ/ET
qBBSOCrtXKHvVevMxIVQYWQ5xS8hMwgcOgoOvt3qdjDQZPmfhjv3leH1h7+GISBITZCRjHHP2pad
Iy2MoBScuFzgF1z3y3KkZYjLljXU9VMD/rg/zVnL0Armx2vqoCIXAl+BRqfBwvh8Uy6azgQP/iEz
J+eykB94vzSKxMPa03txk4xW/qznS3ro8CdDyxE+hT9mtdzrvQOxojKu6T1fNPoNMFKgNJlMrjKJ
51J1aHcRo0ChHJ2sKr7rQxtt8ReB+WEa4wny5TVJootX5eAjEQoeBTU1qFpn0wwNecKlNObsOOGb
F8TTZN1bTaXdLvxGjsDai5r6Fz7G+NqOnyMVgWIBCOVuRUoZju+5HotEVK1rTS8/dhJEO26ibps+
GNYwSxiYf2EMg3ACewYTE7ixLONwnMlwtg42qrtZbeEH2fMwe5s2G0vvJVWkuuwyopO5tew8jXeY
o8/mIXe1rAwjeEbXBiQXL4CGock4ZoWYAug5h5aojH/wOzSjY6fqzTaKZi1kilLRwDTaYO4aJxxJ
mHcEFnq5Y59sPj+kFyeFxxOxLBCmlIFo674/pGmUd1PFWTrqRlbuqhIkW6YVXHiuG7+Mbexded5F
pGK/wFquvjfqCiI6+yjqJXLaUlny40yWYJOTTLr9Fe6kq65zD6d7w82gQGQTyeT6Cs7zo0czQSU8
oCtAJ36de/4TJOtlzqKqFzlD+UK941QWSWDg9PWkUDekAfT3P3jsXTOmu4xJvDGgRZPTSbvc1s9m
T0WEXEDrzgV9GnU2fGPKqp07l+lX5CRLUjhQYzu7dZIELpnu3mV4eiBFoJj2m90yLPt8uz/8NURp
HSwhEx71XPjN0sGFuoudH/tOiUEyreJTI76tj6bCHM+HOqCvKbK3POPWiD8dLO4uDSCHLuk9Tu79
FRTXR4FjNSCHKbJOgs+ZFHY9DaNaqMWxx2ctsbtxsyrh+UUVQekeBCwrR6e1psY62e7nS7HeBe9G
XJCbwLEzf4UtBbL/7ObKgeerLTXnUYmtZm/HWjX7zeT8MrtKPH3+qL+T5PNnWagKW7AgwN+cf2Vk
lSVEoqwCNhAXB8PIFSss8y55mOOsqh5xTat+QCtX4i3N4zqB291r4ruC4rZ5MnNX11EISFFkTby2
+T3Zo/M0GHGmbVVtUudvn//Yj9YFYgtQW7TQ0Pg9GxLnzdKPSYb0yETt89g14jmd2+HWiOzoymj0
wycxjQV17TIFPxc/ZmDR4NMh6qNQVH27mlbTz45RAyzqVY/989f64KQRclYAMawV8CLr3//5+r2u
o3duaPURDrlBce0UkzwA1BF3k9JqDMGQk/02Y0BXQ68v3OnKQf/gXcFT0ALmRkbD6hzrgDrEgrdC
Vh/7pkjvh7iwv3RLN/3Q1MnY/9c35UGIk7kINdMLcM9CrFK1o9nN5XgUcOzCrIcYpJTwCFpDz28V
xY5v1X55GnRxDaeyBtB3pxwtJwILmSi3CXfa2clpylF1Inp+TAbc5KYYOM/Uoo55ZSkv4jg4fTjD
Fh8SNRZ2Yu93sncTO9HVdjguTq5tZA8ZvhTtskMNDQuCtu32UjQvn6/pxS2N+pkJ6txlFAMO2zoL
4nbnZE5tWwil6moCMbTPm01FY/VRlRA1qEoq50tVtxZDoEiQ9Wdt3v/v85/wwWuTXYGTccntSOnO
fkJHlyymU+QdhGM7TLjQOfM1fVlOKb6PWVABGfbzAR3dzx97uak2aR2evbBQePK5y7ZaZqk1kcof
K8jpsa+NSvZg9MyIP3/M5cXE2SFHVsFzQXEjrXu/q0pS0/aHl3uMPTBnTyiUwIVdGI5Uz+3iaUho
J/gnJr6XaMoBr5+y304UH8J33RzZkH09QMb7+vmPutz1FSEKcBGAEmA4Z12bf2JGW88e8knKeMwH
W/p6bzUwg81MHogypeEjPpL9jtJo2gBEqw9GD3bo8x9wufj8AHg4YNxYFrhX73+AMtBSH6x8OmIP
a/zPmBVj8JXcXP7zF+W6QCdBUsO0QeF6TRL/ec/cntq5q53xOK6SFLmRP0MMcjfM6+sbtwdOt/Zm
D5+/2v+LvL0PF8CusH2zNURoV1vm909N6p5urq3L48yp/QI6v64DNkPF2LtZW0oKQL7HxOkNugrw
XUkQtZWID5Z4DiPLELqPe4aW3FmJEh/L0YywiQWKgjQJFjKkdlnXOWGhyUgNaGnSWmmhuwIvgJBr
knZ10HscBP+/qSjlVIEseu3UrxIPMGikO2K9tkT5fYGjUv0tc2cPwjf96CVwxn54FBh48r+iiKi/
MRNoaYdOSWI+mgwCh3s+KHePGnymvWoAN7zfy4hcfCAVxuSbIRkn+wYbEyQxWmm3NgOShglWYsdq
saGZ1nPIlKp/6SNRPyNb4dXHxqqMn7qudjM9q7LBpZP4oJWhveLjg7qBaQCGc8h3tcR37YWcU/ld
MoTy9itVhm4Xy4LTtNvTHRkL+SeupHeDwhaTU85e7zIidRZvN6oD9RpzsPHGk4m+WgBF7ZOZztlj
NuKTBwU58kAUjJ01MhluM7mrYOY9ouTA7I1WHt8HfbUBnBdQ0fhl0WWk75iLpfJ3lqLjsJFSHTFY
TZnpH3CGgsfXWRMj+tYxlFsmc+O3lIZv8yOZvPFLBCs6ClvTYiY8OotY7muMalCa0Vtn+qLXcab4
YI+TbxGVZRYIG2fHDXCkxj0gDgY9pUkLQOxdgq2RX1pJ0f5hkZgcNHUZl8GQuqt0ReG4r1GeD9WV
7OaCNkMfCJ14FGrJN2jNWGdFMQLD0ia3xLTbmNRnRExEjNoGTU7cZjvju84Eeg6UFPWTWyN3pB4F
6LqvB6we1Pvc8gTIo6gfJPwi8MDbouftD2m8GEiV4desMg/yjHq5FojXvPfss1x/LUxaWjqwXc+u
18xNxDir+Jk4A/N2G/bYCK03rZiBD8NTlDjyK1V2BdC1Le46WC97pvvascfH9dUqlGX+r3n6X8Nf
rnouIJOU5uzeQ7GxLHrdbhksQ+ROI5Mu0qxMVugJbb5y2V2iFXn1VX1gfX8uIfWsKIB5zPDdKbsj
nzcbxf2DLEdldt4bRMnxS6ExNW5dimQnr4qvsWzibZQDDLtydtbQd7YHIO8ImQR+apTzUtWjUBzG
qIMV0M32DgDHeIs9ZLLJjUq78qiLBsAKiKR7QpOKPBwexvsorNMeI+WY0Gxt9eYhz0ogC6OYiQx5
FTdaMNZx/f3z0H+RyTBPp65gkSGTUR2fXzd16UBV05vVKMJ6QA+oOhRqqtzqVbH8VhTB5Durs2vn
eu1kvFvTlahv6uTg4D9BNZ9dN+lY6qWHHtMJQB0IEGa49usCXY9Wtp32b1C6UcCyEqtrA5Lb+deE
HFoczkuvJCs0Sb1y516sO6BQpE9dDWw3RcF543TJcTQVwrFOnViMw0LBsu1zUwk1fVBo/8Nc+HzR
18/27PVhi8G1+EsrJal4v8/LaDut2cbmqR0ta8N9ML2lud5q2wVSRrVR3S59EHFSp8iEZogOff70
iy0H3b3CrJnIcPlhLfv+6ebcYSgFKO4UWXzEA5QRGJTtdMIWkdkpHfLii+lVyjXR4A8W2QXwplsr
iQrG6tljrUYa7ji4+glgixcUmpu0zzmJ4lsei1J9Tm3d+/r5i16kjDblDzwfHAABmYIje/+icwwf
TvEi7eQks/7s1hZCHCAPdt3sGG+wUDzwd6D2mMuY+s6ktVdf4Yt9sM+eg2WIhZov8ftcn0FMXUYn
0dBObSKq74UcjG8YaCgh4HplnxVSPeS2aG4RLe2bK5t8EbWAmLK/gMvpAtNjO/uu9aEv+Jeedsrm
fu58GE7Lo956zPEEDdkrRK7LUM3T4EPAuuB5Njn6+5U2DWOqBmLxiY917awr1SZr1F73Y3LcsCSu
7RWvLn83jLW/wY7Rp4PUZfqfl/v9rzh7Z3NMumiZVA1oXyRerMomZKJqZAAxi+Tyg6mCGdSFEK0v
vFJcE4r9aMUBb2sep44v7HwNZlzg9VKy4nKInKBhOg9iTFfU/SrTnlzZ3suThXEJjIUVEU0RbJzd
jaKwC9VukC+M0TQz4Jy7AJCqQhxgK9gJ+BCzf4uUbElu86garlEwLz9lenSwrOCdUqpgI/F+u400
nitoRPZJWSJAnYJJ5xzOQ4IGa+0kYQyM7Eq/+MMngp3iyNI3ojR9/0QX7KlX0Ss9GWVRb3L4yyhx
qqX2UHutDdxX1/efx44PdpP6nhYTN/I6RVyD6D9lmDlokYpPsHNqtNw7GctkFJtCySIVvGPfXHnY
B7tpcA26NikeTZvzYaWtqBZkdUc/Zbbt3Usjs78xRF6O+rg0fqaWEyL6VpYgMhY5V0q/i/cktYJP
ZpPXQDG4aOBMI3PqtliqU1oJs9uqmVTJjLOlrkJHb4Agfb6sF/tIp5sTS0DQbQ7wuYa9CoSU1EZt
eNPVB0aLkgNU3+yEnVd8yIEL/deVdcBl20g3kOBoNjfP+22029QBRZ+1Jwvxrm3d8GUi29Nj0Gs4
G63KtJdMiZMnLR+Nh8/f9HJhQZqstgTrPJa4eHaAvFGxRkuf21Of9vqDai/GfaYUWZCCUrlmrHJx
o/OWLtkbkRe3EwSR3r9lXBDZvcRsTwwa3YMl+uzYcpsDiBtLf0HPsPH1tLnWxf1gLz20bdAntG3k
pYyzp6LZVRSlkKgHFHAwAuR8lccWjcpvI+iIDcjK4crhubxmYK3CmWJWQiiAEbeu+T8f5RInrq0o
Wn9SIjP/CqQjat9sFYVkjqxd0uZD19JMnyPLKn50RZS2B5Tgo9ijL5VUTHL+6w4blEA22SuMR7qR
Z78GyCifVuzOpxY5bZTHViKTmN9I267F28uGnAN1l9KVjBkVFjb5/YtXfTHELbLxJ0EPoTjoC6IW
6ahGzU6fSjq7paRLHkpDOJtmsZX2UV1IZ8CAVeY8+zC+6vTp85e/CFn8IkhrGtBnNDguvHxqxNbM
GMTtqZa9cJEd0bociVxKpBMAX5zYYnBYSSDiMul3JZW3+/j5D7g88wRKohZjS4fU4zyHngt3FgzL
5MkEYPMsXWMoA6YYub1fmkQ3twkk0enV6l3jajNhvVz/Sd+59JBdWEVhADas0zvj/W4QsHqLekHc
gyZtllPusAXOCXweUApfgWzRlEExVSL7KQfkwjdCLBU4e6DR3jctbd3BC2sM+sCj8GqOdiWinx8W
tgSDELJ2E1twfuM5l1+ujzDHaLoX6E+bHWogCoWjn8SgXvdupUz3CCwhpkNrXgpb2ywRDd7cX+Cl
VAelj/vB74kZy7XP9+zIsFocGRIkIgZJAz4m75ctWkpPgd4Ex4ZG3uxPtLC7fZwPIM9b25lO42zN
t5YGJWtbjzPCOZ8fmMt1IUSp1t8qnnQcJaP3z++Ypmqsi37TuEa9K9gGm8sAaae3sXTETkc+J996
c55lhZ9rU1mjrZGqc+j1kQw0o76q3GOenSMWxKE6QQCB61Dns37/g0psEaNYSXHQBEu+R0mqmf0Y
mPC16+GsDmLh/1+xBqkaosjFpZv33oxUeO3cOLkCMQFAO76go5WhW52XUFA3Y1FWdlBCGiv8ebGj
JGhk5xT/LV7+/89YZxd0HD7gMg8MshujUtybzAKt6hcKJ9hH1rwb0YHG2eDK4y6PG2/N7AJtEkaM
wMzer66XW30bSdu9GUwdIeNs1qqDqURwvqo4C5o8kaGjaDaax3hSX7mpPno2BubMN2nmoEGzXp3/
XFTJ0BS1HHMXd2S62oeS1hVzqGjSD3HWCmWPVI/w/DiZy28riu0aBOgsNq4rDa4AKhxjBJK687Gx
CWFwnClIb5SusI6mGMuQiGVtF0XrgnaelX0XJ9fSgQ/eGfkpBLKYc3I12Gefl0bAtzK1924ox9Mm
zOHFo0k+1HNom0l6Eh3YbuA71oPRTpp+5eP+6I2pdgGaoW1BZ/Ls4bAbEaKk2XTDZ1pvnNHL93Ma
Gbe2qr10ZTxu6KC72ysB5eK7QmNHZ/JJEkHpy26/32VAfUIuqDrfqpkwUIxPzc79ZaiR9lhZJkql
sEC8wk+0cbQfSzWbxXfZ1kwomcMkXwo3t75Bt8rzr8sy4oSTW2KGBTJLpxQvKDVFbQ1jaNGGwFPr
1ctpdQr5/A3WiPvvRbZOpokInrU6kq3ere9foMXbFr8YzbgBF19tZi/V0sDwWu92wFZdufKw8y36
q0NKgcydCbgKBYX3D1N1xNBKWmInAXljgxQT7Gqtmo4Ili2wIVPt6zBa19ogl1uE7s9a13gIdq6S
Ee8fKuMlx4kqtm8HHIeRlam1zsGrAUqyGjipUdSPfWGoPUOpSDLsQsChB6bfDQZGHp+v9fnnwUvj
oUKdxQfCojvrL/0nJFSehNhAn/92hkUA6dZTFmS5EBtG3BoJ+mlXN87U7fH2VYtXPak98Oif/4K/
g/F3270SyOlhe1R6Kj2Ks/OKnlQJq7NRbzxwyCJkk2uxX1KAiH46NI4SRmLJTilmx+JA31Z7wqmB
MOnPRies56kC3G0EmcdE766NCAFIjJaVswSd2uDe6iP5IvHGxfizvAeXbUuYAjzosRZxbG9yDWo9
bp9qbDwU0bRYOylH+d2qtUEenGhQVZw52mHcCauoxo0wY/yde10V9x0pfrw1TeiVQZ97+FO5xpJ3
rV9Go642DOgKN4QDUPY+9QOKyEYxsHge9iSPNRVnX/sMFLMsVKzOgXczGhZQe3Oacu0hV4U8tAKJ
4HvN6PR2A8fbMEPMvgbnRzoty6Mag1RD5Rgfo/3n+3HxQeBVRpz+W0LRjT3XkYPs48TYw8c3At6r
trX0sbkXjaHcdbAgQqvAIQqn4atd0bOyja+PWLUeQbCGjHyd9aD+cxCxH5iKzqq9Gxe/mKBSsu7Q
lRXvWM7SfsjgO/wfZ+fV3DjOrOFfxCrmcKvoJMv22J5ww5q0zJlg+vXngc/NiFKJ5W+3dm5mqyCA
QKPR/YZPdlAYkYSPyoUMwCQ6c7HS3IsNJdFj70HklrvxHco2AvuBDRkn3MLri3qW5TGY5VBb8Jgc
otXzMJMMtMeaugwP4NwmDTXqCPRaSDPZWE20Nkdqcmrhbqp4bCW5xYEk67SjmmwiKwzv5SlOF07+
+YLzi0A60UaWa+DMjh3+X7S/gz445G5t/Rphpr/xRKfV3kiALnYFS+2Fs7Aul4Cwh4czTUNE4k6/
MNneEGGdFRwKy2jvdYbd0dKM7ux+sBbu3bOhUGwBai6NOmXddx5SRNj5vLNs/aEGw/go9Gh4RNkq
ggDVLOlwzkM5IpOU4ugb8AymGTfPljskBwSAJvs+9SI8cNqm8rZd66M+jFFVm6yUEuezXtHFqjbD
4buXj87T9b0l1+0kfpJSfVjHUWkBCGLPbrChr0VZ1ak4qCGqzpu0Mbz0IajGbPx5fSBd5qbzkVwu
LPf/a4LW7AtWQWJXCSxznkNoNa6byUBxog8Nf1NmvvE0FrjyrKpRK0MecdC31kGPR8GOe5ca+KqJ
Ult51YRd1odM7zTeFqnooWGYBfxeN7bo0cMFs733lvd6vjIAtLz7gWd0zkIefLb1WTEEk9AfpegH
snk2D62uBaXZoDlQHWnvRIMkR51E2p2vG95/Ap+Y7fWFuzAel5vE2xNpaKLOjprWNVqt2WFzEN1U
rFPTz35yU+kj7MDsKSsLeyGEn21/KtHI+EhIEno6JL6nJw2BE6sjHW0PLhIld01kY0Q02Mn0k5ef
eL0+t7PrQo7FdQGij7NN5/R0LHAwXuw2bntQq1o/aPGg7LDH9e+xMtR3jbCG//RwGBc+4NmgUsYd
cK4FNB1/9rmWpvRQ6iFQqofAmaY1PiDYiet9stdECb4OiI+z7pIiWTDlPTtoclSyNiRvKC3RnD6d
KjZdOnTdVj2U2gSiULGi8Tsow/D2+oqefT2QU3RB2S1Sl5QAfTpMSY/MNBRLOzgfPlR6bmb35K/2
s9472md3JmPJDUmFn1lRwzsdy1TJLyN4hYchMvM7zgBS7ZLYZkUfjj12Xr5/fnKyZqgDFwQvOc8u
SjWiDhZ30FrHxlNX7F74vpgphUhoB/3SPvnAB59ELJ703ARc8SwQiMjZSR/dvEqc0UoeJz/A6Suu
KQ9vBi8WtHul88dUVYaH0o1VvxelnXwDAAT1GoFH3KkKD81JhWqjutaDoX0xQCqV6wzXkyN+NGm/
os7mKD86Kr04L+A6nf5uhoytONZO2v0gcUMQZ5eKEnpll4rsHV8/9wV5D3JE3DHA+8OkjcqvgGKV
aUnLcS7PxBMK5TK2heSNsNrzxN6vwwE8Q6AdMKFQG483RO1O/drmuTZiehe6OJD0nnmk1hZAbQkC
8yk2ShjksUnuT4cU98y7Gs8f/TaJ8Dlba7HlDKssSxp8HBvK12u3wqTkveizLMy3NV30/iFLuwHe
NJI3WPGsrEgvxEuB+dnwnUxYizZ+0w7KQrSTmeHpN6aVjfQgLB+HAt482hEJmj4peR6OSVh9MWO7
wggHi5CbClExPgB6PPWN78jqb81FPe0+u6NJ52h24vrNb7A9Gfz/SVwB3Lk4L5T+gdutAF+rCwxq
OglX4BkOiuT6aOeT5aHE8xiMBh0kOoCno1WaIwFGhX4o0fvAXCoNt46JvZ6nxNGN5SbFLZonEP3T
ZElsft7mkPVbjA1MCje0O2SJ4XRoWyCjIcJJP9htEN+jRRbd6mkIqzxG6nwVVj3OIWWrH3CoQ695
dNsVLfVmqThwdpdS0zDlvyaPBeRg9NNfkeMQZ4q4Mx8QBFOPjUjjZz+y0CFIinGtg4TUFlb87K4h
SkmHGzp1KL+DuTodsPMKpyvGFqGZLJn+VnX8vZdUJDR8/DW6JeY6nuJPWskSk8FAYF+BAzIYedpZ
p2NGrYsxY+PHh75QovtADPYvuNc/Is9b4kOeLScjURHEroIrDdbJbD+Nhm+qda8mhwm6NmwyzS+r
jZH3o83pDcQPvFfbfGFFzy44xgTThdgs3BpShtk9KsquwWLUTw5oWOS3UyAUcE19MYE+VYKF9OTi
WBwYg2IYLZE5taoLcVMOYzs5DChVrVBD1X4aqNT9MvKoSxYu00tjEW6pYFLN5tvN1rJg9CwwtYSz
WRJSa8vY+K4qbmNNiReEti99NpOrjSwI6cCzaSEjQUfbz1KCTim3vVAPUY8Gs4WjYIFOl9YukdTO
jwHRhojDmOQKGC+dbklI8IEDkCU5oG0Qv1tR7L5jd9z4AIDjltOPsdUqGEtestcD3nnYYbdwBMEB
UkDWMH46HXhU0zRFiJQv6HXhT6Q8zG2XNlI5L3bbXTmODuIbnhats9hErAtduncdGt/Ct5Xf7uSS
kb+CRMmUVQMKrLPgJ1LL6jBpY8GFOjxhznewwupPEgydelsjgrpCn2IyMEcEmkj1Z6mKffa9KeXK
tgynBg4oDLHTRZicwVMQER6PZpsWCOeBDWsRicBT0qIOpqI9Wqed5bubhcU/++qkhDykKQ5SRHPg
0J6O27a4u9YoihydJKpce5VXSvLFMCqQS+uqLruiAyUZAkJpnVF70ST49B5pwixd2wiOaevRd+M/
oOdR/OuwgPasFe9op79zMisdHxw0rE3oe474tfC7ZYA8+VyIHlNJITmTVXAKL6e/u3dKat9dJR4j
aBGbYhwFveAQEU18+Qz4xrh3rh3EXe5DT1O+REnh7VHOLdt1DwpEXaNSFr62fhss7KK5aYcGvITW
miQikzZKaM3p75qs1vMLpeseuwhK8QopmzRcI35lSydj/DLBvdRvZGdonqxwJKh2bWmbzWZoajfG
c7Ish2eMzOQvjHQvPmpDrGgLEfNsp4NLITDzWiVPR4hcZiD/5DNRIcxCbePkUR2H0l2Hhs4LXljx
Y9bAjtsUcd+YKKIIF04q2rvN3g4x/l64Is72HSRYrkBqN/ATWKnZj3At5FnitG4f7Yzuowj16JcV
VypSJF6uvY5oZWwQ85u+Xt8251PnsUx5A7o4taOzFnVriRqLV7t9LOpGoAHqd7f2GA9Sqy9BJkFf
F1YWb5SxdJ9L21kyT7gwOqgBYBsgkEhu5iqwhU8hTKieeAwQ8npD11UVO57APb6cvL6Dn10Rtk+U
NMtg3XfpgA1gRbHw+foSnAUacllQsA6nXnIg56WKgs67yQ3QPiJD4u9cJaxWbOPxj9to/hrRuPr7
p8eTkD0oPrbjgsGaHYjaEVOKe0N8bNCUC1bDWJvR2suT8klDNeav7Y9lsr8+5Fy0nEMI6NWGuIoi
BWnkPP8Y3bigRSbyY0Ca6yJF6o+BsiKpVAz8FIUPR9A2wppjV6Iruc0GxRY7Ut+6xDMNpNy7pQd6
92Ag5RHBFDGrUB0WAsVZKgEjhD4pMvX0LYHpyr3yzyEcCxQn9KqPjjoSRaivNSPOMXkt/PfEH8Zq
d31FznceeBVWmYuF/Uc583Q0ho+toa/Ko+fkI/Q5BbkmL7K+Blh+fqla9ztVW2jpYWffIbqmqguH
/YNYexKtSeTBQNABkkhsCgOn49dxVgMO6cNjAXHlmODoaKxtGFfR02D7lX8IB3MU7yHs+XyDTmxc
PoZdYmKWTnD/3tTJ6N84MDbeCWhI7aFg6gXgPnmO7VKcF/FmHHEYQK+gjBH3GWK4Qvig6sPeTfTi
ibnnZKEgsLVVo6J39pizzw+UDeLnzKsVDUPhKH9usbj19hWIz3rjDGirbpoqyfOtXxgpGlal0UAF
SEsNz8bGV76gN6fHz3iBtL98mvoTyoexhl5sgD77w6RZE3GkSvRXpMD8dxCCnnFnS1m8rZM6fvo3
EKIp7xNtLI03RHTace0ZaW1sEAEK/E0DcQgx8Baz6h0CYDx8FIjS5W6k/DDclcimOXdG1uSP1BrK
aG3h4trcKtCbjNsuhqp9ZAsV2m7A1h3XRcT0oLkpQeO8pL1ahsrndxfPVdxBwf6g/HGWFqvA+NFX
jo5W2/Z3Y10Mrzqw5AcfhwJOn9lUf5WkskaqM1qEkWuYOp++0tDVpuDJE45foM6NYNREFZxushiK
L+KlVtLwNQyzdlM7auqvEVxr1pGimo9mVPo7yirqQhp1fr44xXRYoCSzi7x5uTKtnYmOju4/+lYY
1bu48CZ95bk9/va6m0w1Wsv1ZJvfsEyrDgJ+b7rxUP9LFpbhg79yes54cBFj+R2EPjAgp+cstWz0
3zw9Okb5NGGN7puR+sWtjeah77vGhSucZQ/cy863HE7LXZ4X6TcA44H7MnH521/TuCzjV83PCvu7
ldIhuo/TRrGWWvIy3Mx+Jo81Wb4m66QWOgtHDWrzvC9oO2rAxe5GPfbrdZhxNa2UEMHeFddW8ft6
BDzvz6F6SxOc5hSFHAl7Ol2aKANs5aH1euwakKlbRe3z18ht8npbdJlURQwt2JJIejVR/DaFnpGt
9VzpD70WVyD5FSNIrIWr8ePCP1kHmSayBlJnARTEvNZjTTlmSn2mPdVFnXqPpR+K9mnkEa8/4F7W
9Bt03T0083LTC59Ha7CUg5OUIzg5tejClV7HYfoKkLro12rbAaLQURRLtl095sk7nfy+3LfZ2Huv
QynGYFvQMXqstVEdXkYxZcOu9I1AXXi46jLznk1KKt0bCNlwJiknnS60UYnEFblpPMH5nG7VMZh+
u6LIjS+O7gd7o628+Cvya5xLL+wj787LrCa9NVvRfjXsCq3GEHT2g22mpvm1TsPqwekpV+xB2Qrl
QcuTLnvzLKytXjKn05V1nTvZ19TXoyXS+wf76mQiLi8VgwNFaYgbUp09MUIbk0MnS8VRbZwGDXDM
woeNraLe+dL1jROtMgTzwhvEQ3t4p6nAUCcd/S9TYAbGNvHjhP97sNvys7GG30ItH1Q5PRnZTj9d
3wi5KpHjvXXENNjRbpTQCB6nqCrufOBR6yRPs++Vj8DdivUZXqfe/aRcEKxvWZegIMobgkLBPMh0
flzQqPCGoynAma+AlZh/MruOrHWPruIXtQ37hSmflwiQMJXFMpAL6B6cqYQYoUfaCMrrqGaR8Uvt
u7sRZ8SdBFmsYp7lWKu7iV+tNccvnhoeugdKJ+luIYScvVnkr7CpEFIqpH/jzVZ+GPTKaHmUHBN9
QhZHVJXZbpR8kLrUHlq9yL1qw63aUWMvrLHL7w2UMjFmQ6PeQMmb4Kx9HZTJiA+W3XYmZgqIWW40
L42RAAIj0q+sUVtisJwHPn416RcsS17MBMBZ7qU1PgRi2LzHpinhPqR694v7I5u2hdCnR7+dfmNp
jaK52tXOVmmkniD862cFV5Yly0h59E9PFMwWFGXIuhFDA495unXNyEQjIZELWJrOLozdP2bR6q8q
rKjHJG1KbyHvPKulA9T+aJEY9BHRnJpdh1PkqIPeuuORcA7vO2ympxKh1L0b6cGXUEzWaho8zocj
auvb9c1yYa9QyZEmlVA8uYpnQ1Oyryljd/Zxarr2vfOTJqJpgsbv1ke84slo0v+iwhPv10e9sMDo
TAHWh+pCKjR/YcJIGLyysZwjdrBZt1KiMNl1jj19z9omPogq+u/6eGevGMoHZPQAXh3ZYpxrGjVO
Vzc9/PbjhHrlTVbpw6toa4FIWb6EtDxLsWZD6ad7Z7KTWnGL2DraeQZQ2MX+vVirVtFuwirscQ9x
on3iZel2MIb4GBvWEoXoPLmCT0Phnro9ChnIoMxKFogcoiLse+pxMCs3uTWzsmxuar+eEhqFVX3j
5pggb7HXyX7nbY9Sk8JDfLpN28p87Ogc/TKmLn6uANiJNWySaJcn4bjUPTnfdwivAz4mREE5N+b1
J6XTyoEkVD+WCoKhrjqIjWrX/Wvvj4M46Kiu7f0Ap8TPYo2A5YEbkThYKeQx76HQDhjqmAz9CI0L
uWHXKXEnNp3ngkrrDYWG4Pb6xvsQBjkNJeDXKCXKyEYha57OeU00mGXZOUfcmmxtn5BWIMaSpLa2
KtUgde7CVm0FC2APt5ro7XHXBo2ncCNHLdgBo8qVdRxB/d7DfdOOvKKG/sGYhAJCbzTVv6UeuePe
afP2Rmjq6K8Dp6iSVeUOToEvlK7Gm0I3Um878Zi29qLVABVid9BJuU3TTVAuzpHoyHw0KzaNjtXd
syUsc+9Dwwi/5arSf6EgWOc/Rq3R3xHFVogM9HHcVReV/W3YdqN/V9M9/5b1Vf6MQrPwH3qeyUik
w34MxlXet9bf66t6fpwlHZAIAlGb9uP8GWVhsyyKWnOOLf2ycONnlq9sc8B8UlUI2fulyv95fGY8
MKHY5lAcAjh2eqbbwFAQmVWtIyY64GaMwiT7S2hNoDBsqXuncpppr42RQM3exrJma3SE69sSV9Gb
MHL09kdfZKQgcTGhhSt7vxsBChT3Aw8E7g5jYI2yXpORt11fqLmhE3tdap3qEuAv85G5RkRW1vmA
Pll7ROnJ4YdmerjRJ7wlHCqm1mtgSgJ/Oij6f1kikm1C+8p9QpAkx94xDw1tG4011hglxYK1ooqi
S1ZqqjvipyINfRvdzdMvrHgwLbWXz8MorWWK1LR60RJCI+x0yYMkEnYFWOHIkZggThXhSs0d464p
inJVe4q3yYfqh9epyY475NOtVpaNzYWWEngFcmt5f/1T9QJP5uZJL9rjyM35rHl++ANWvrOVujn7
aRT1e910QMyuf60L20w6RiMbRG1eNkNPR1XaVJk6xymOzdAX/gYSkr9xSte4KfFC2AxYBbW3hMfs
JgsKQJvXBz+/knlC0BLgcpRM0PnghVlYkWul9THLU/1GrYYiWqsuLpsxZchveE4lP68PeOEGAKrF
JQUgBgzOfGvChCrsbIy7Y1EZTbcZ/GLQbjORBZuoDPt12JUBT4Usebs+7IVFpu4hWXnIZWGQKH/W
P5+2TappckPRH/E3NdJv/ACYCI4DoHnTB03Z/KmlEd8hnzDR/eL4Y7sQuy6OD5gK9jQBn899Oj6g
vpw0rBBHV9HRWaojeGTCwJ1sP3o1Ik6jYY8q7jCNG+0LxcLC6fr8Ly27hKjwhWllcvuejm9A1C5T
LUHyWU+0amW2ceTuTLfzn/GS71bIRGAvOwxKtFDYuLC/ZJJJFYFghFDYLC+i0eV1aJQx76nqb/U+
soNViCXIL92PiKa97y2lGBeCH2oLQAokigGW01y0K7cTo2L39sfBdaLhLh+M/D9iPLZ0iWMnzb0A
FvsnkS3EPSR2/3dfO52yqauh89c6+uvmvdHribJXsEKB/hFAyaY+5uA8hXSWCPat6cZvddZF9sI3
+sgKTrMGqRNBIYhKuJQvmEWCXo/1ohixWIq1qH/W8Wo2NmWTBvTyDR//8iCJn8KA8vR6wuok3Cpo
yzebCbuc+r4Jw6igGYrX9KoYVCXZoC+lVqvRoye8jtyq9G7KMiuaVe/UpYHnS6En30oEH/t1kQ7O
fzjVaF9x/OD8IZNOQ9Io+iJZ9VMACe76ZjzfFKC+0VKV4HeJWZo9tIbU0UrDUdojWzW+qbmU3gJe
n4cs1qMNp6JbSMfO256UsSSSEaVJ8Apc6ae7v9XgFHpq3SF7ViXptBL5ENMKtitIdoYrMnFLGDRx
KMDPxPwRiqi/5yyhLGwFOd68em5B27Bg43/VC01Ez5o92b8+uyYSLkc8pPiHmtE8Y1TQr4qHxpyO
uhdqBsKyZgioz4uk4J3YJbEKUvn6iOchgREpTNMP5nwSE08XpR5KD8uOfjq2Jnq2vZnqd8GgvPpu
SYAq8AT4nROJ9tcHPf/0FErQGaaySL2TjPx0UIzaMrduW/VY6MW4yfNEehXV4Tc3VW/6walfrw8n
w+rpiTodbhZ+ehqUiML26rFDshlfCq/9YYTWtywe9bfrI51nLiCJ4KtQOaCMgQjI6cQS1xy0tC7V
Y5mNzc7pet/ZUXuy0l9o/JEPJ3oz0NUyzAZk55S4yRrraSwFVtd/xoUJ865mq1NRgOcwf2ILbOKc
MfSto6ON9bSiV6+DAwzUbQOEdOFYXfiWMhMntAPNI+TK3/LPnWqGblXkfcHzpEunPZCK0VyZVgrh
qG7sW948mba7PrtLI3KBwv+WjRweAacjYvliQgQbcLCslPwldpJw7w3mgFxfJoLNhLDQQrZyYTll
aUqS9IAAgQQ4HbAOGszYMBU95t00TFszszr3SU1Nb1yBafPNhXeqDHyz7QrpkNSIJzKd13lnGMyq
7nW1px2LiACTKYYX74GD1/pCFfw8G5FoQrobJCLyhTM7hUpYToCGEv3Yt4VYa41JIyi1+l0G9w2v
WUW9RfQtRlmvpY786U/ICeFBBV0FQNdc1KULDGOoKM0ek7TCxKeL/FvDB3kCN1hsciQ7lkSY5Fzm
a6qRu0mZQ4jH6uwTRhXFRWDYOiSy3MSNKEYR0mvwXsWj8UHzY2/tQcN6bpHnOSh+5a2jWuCqg/zL
kjLGhYCL5BRMHQluQR1ChpB/zguP7Co34l47ciWnX6ZaS/5AgU5vTMJuj+dhZk4bTdFdZeGcXtrE
VKcdLlqyobM6o+jLMVKrSjvS9TX2Xu920UqREQg3POfX9c97cSwL1hP6S9Rp529mClBmUvD3R6uo
uh8VVndoO1gAojsNMZT/YSyJo+CtCzZtXvAulBhTt4F5lUY2/Ol8CN0ImOqd+bMQqI4tnJlLXw8F
CURNKOwAE5jtIy02vammknpEkdu7MUcj3Jpx3uy8Rp2+0+yfVlU9RW+fnyIIEfBAH1t4XrgqSlMI
UU/aEboeaUeQqHeZXqXZmsYLHdT/YTDZxQCxT8F0vj/bxi0REbT0Y5EgjXKvQizfGq4CHyFSUmth
OS+Ecioz4ONsXp1EoNlyFr0r+h67zCMOqrG3SSBfqTy0Pf1HVfXKRnRRt+Qaf+kLkm8SAkg/pFbx
6fmbQtQ9CiU1jo7iVpvIKQx8ihw33mgxXV2tNpwdW1pbCEAXTgQwMipJXJC0FuYNsdGpBaa2JvEn
KvXvXNup9pNaSnPDJWeaz9c/4YVVhRzEZYwEjwvUQf6Yf0IMAq6dN4029dWoTm/7vPtbNuiQItvo
qOzPxFiSPr2wpgyI1Iw8EiSws8/ouDiERdS0jrZRquJ313Ref0MN0hJ79rRP+VuHf7FBCSmYFnTt
Lg1N7uFAUgLgz8qezhUrwVjgemgcFUcpn0BvZcneMVDA2QNaS37wQurz9YSG/v+Q99iS4AmblFMJ
KeF0YDtI2jwkhh8nxU42NZIg+EVGk3+YArc6qiIt6oWC3qU9JEV90BPkZQCS43TEAIUJ1WgM/UjZ
WHmKDMfHZxCTxWSX2FOWLCzshZ6c7cgjKdEaIDXmjbBBK6FEmWr2NNW8Bt3Qy+yNk7WUDfBFuSNB
i3YdZjOrvs1Q0jecIHoMSyW4o56ivVzf0OdgOcmRBH7Ef/wBGeF06q6RBkmjYWkZBTbfuuhaw0TV
eoheinoa7rlV2tsmHsuDGO3eR5176DZ2OdR/wE1Ss45ThLNdtEQWlPfOMyhqzBQ2eDaRqhHCTn+W
hk+qcKy2fvLhgqCM7ZekFYC1HkAAUQ9Gkv1LIm0WoxEi7MK99xEbT1MaNh+vWUn54dTN5RtAsSUh
TsEtm778qykjCPzQsh6qPHT2oZZkL3mdd9tWj8yVLQLs56y4Wwg054fP1SHM03OSBE8edKfzpzQO
Nyt3hycSmlishwgM3EB55LnV7BhlMT3DlrtC8mThjjoPcOxHirPAmWhxwT44HTcv27SLvbJ/Gn2j
+zu5XnsLJ6hR3oDvcwVbZuAEn76pQJhSvSIplyYg84qlOWZ1gC2Ue8wCbR/Wia5jT4vLomVk7ks2
Vf7P61v+/LDLZySKLbD0uQM+Tuc/MTycIqzsheoceScXf7uus6iP2v7XHrLkl+tDnZ8uBEAA+JA/
4avETTu7Es0s4LLNk/rREtl0iw93fisqBNO3Xp/5d2aKXBae4+o2bLG5X1d9oL9ZRhsi8W5p0bfQ
GIvfUaIV7cIOP3sHwbgAe4qaHd+ZGDS7VfTar1ogL/VjJvTq7+CpA1wnehlL4qRnu0kK8vCORAUF
LvYZMbr18IDXfDE+wupw+72Z4z1omy1PdDR/87/Yl9q76yu+NOJswf3YblGVGcZHAVOjWSP2lN74
Qds8ROBh9lGk76+PN99MnE/ZAZJEZa4s6g2n56WyGwVSU5QdytxMbrmWjUNh+EcN+Y6l3s08JH4M
5fJqxaOT2t68e5JW2YhTTpYdIsenx2VmRQ/ELy2+AaKFi+m29k+tKPJxnWiBsXBm5uFIjk3rxIIu
wLuWktbpNEVjDXov3PQwDPSkorSyoQFm7iqwBV6X8EeNv3mbud+vL+78Y36MKsMfmxQN/XkwSvLK
9EolTBGvmdR7vXC/amYTArSZHvqsTBYO68U50kikgc1rgD7o6RyxgMBZ0Woz1Jt6OHEB3SJ9NYIO
9LelFtTrpgzMO5jDhljIPs4H5sXDy5GUAPc8uOenA1ehn0aJOWSH2A/HuyAu3oSopoYesq/dRMkQ
HeFsDzefXVuHEj45M16R7F1v9kWzTi19Kw/yQ4Apa7YqUsNrdmlkDv0mt3wDZkKPu/j1MS9NVLIQ
qYqQV4KVPZ0o5uS+HqtRfsAbDhvXtPFuVANIcAAs/AlNiHRNY3xp0PMTimcPEEug/hwaep6ngwZh
N9JvL/NDhaDQtosmzUQaUUyHuIbf9snAKgVQqDFSYeI5AhBjlk01VYR9X2B520DLe0M2df14lWbq
8NkSPwN5ULagrhp0+ZC6OJ1VZWh+2mWNtw19bhN/NM0XeNLdSgKQj63bFp/TqqefyHiypESTidRo
fhTxgdOUvnS8bVyUzq7J2ZmYVtK6NfphTR1tYbj5R/sYTj47mJnElc92p0Zbyw0V3dumbln9iJS2
2patHe3DNK4WsvH5XfgxFIKqLkgtygvzppCGKBFmxCZQjqywNkWgI8ult9lCkjMP3nJDgJykmgJk
BY0g+Sv+STqsqkcXDp1uzKrwhgrMwt6aIXAPXcuzna3w0ii8ftqTICyJk5zPj5Eph4HK5XHM/jwd
GSZFpvt2h2pNbHg7W+sF/IJgSfxnaZTZxtfRshKVaL0tcUxDeUCzd6ENCuJ6AJlfCB+ryOrRBYBB
RZ3vdC5o0xhlbtTeliq1JIL05joownHnWq3YRi0yCNfHuzQrylEodeAIQhV+tg1J6qraBM6/bSYn
3kUTbCm9T5e0HC7NSrKlPzQjwYTPRlF9tazbLHC39eTaNwnVuHBV67mznQpj3Np00fzPzgv/BRRO
ZE4qkfjzLpHqTL4YWi3ZTZ1bHFp7rA6h4seb66t3dohBCAPUQQqEUMWWn32tAH/s1kgA6laTXq1V
mzt0qPN4645VvjDUGVpbopEJt9xmUGh5tc32n2KXioJzYLJrgip+S4Et7i1PYKWTIZ7xw0QH6In4
H22NxsUMqS0s/9jajf03yBoBUpKysLmwV+eXnfxF5IS0X1ljGs6z2ZdTChTCx8QQRbjsNjOa/G4o
w3yDSC39bnvS7kb6jwvB7NKS/zuo3Gr/hJkEw4e6hB69o9Je71qt9jc+ClXrLoZP/PmvSxFaAg/I
JEheToey0Fia8A9NdmZYROSEkLLgDLdjftO5cV7+D6OB4PnAp8FfnNfBhJ8InM9SYElNhGpwrXNU
1uRTjb1DtqNaKtGcHUkJbic9km10MO7z53cHHGpsszzZVQg0PKq8YtbqBI0ozsJil8VOv7BZLn03
3EmYGSUhrlgZiP75boEV+52pcwuMZqVTOu2HrRE5+aYKyMquf7ezm4gKFxob/COf+GBZT4fC/l0P
cq/ztybyw+4bOl1mdmMlYVHf4jPqGGtsUX3kzEgdASV2FZqJC9HnwmRtE/AIV66Uh5hzUFWtRTE8
FspW93vrj1/bmEwNmVE+4QxTFAuR4cKXtFGHpTwM/RDkh3E6XTWYeu4llUwiKQYb6YsIOGDrlCG4
QSrkHg+peio/e9sjXsUTDSguh4O0fvaUQGK5pfDdpLsRb7E1EqTtpux1sZvQWX9iz4pNG9ThekrK
JRPF+dflNfr/p4QHKb3HeZu89W1QrJMh7jOAJ9NeIl6QFTGaRzTsu3EDJ6fxEAnK6vs4CSnoXN9b
8y8r38JSiFc66qInM3fokLYHjg+N6V7NXLfGu9GrfoO4Mrad0JbkHeU+/bdI9zEWFUIY5Dy8IUWd
ftgo8pokQ0QZid9OD7d1l5lYnfpjhaFDpLcbr0ri+MW1g/62RTXDeSBl8IL99QnPgzw/AowFjQQC
IPXTeZ5qhAq63V6MirjqFDe+pwfPXjy6L3HZeM/ToLQ7VOmXDIbmW5qRoCRRHZWby6VMeTrzll8z
IWE53IeVOtR/myLxUnXnIXXabpVYm9qfOWEkfLo+1aVR5d//E6LcBKUAukj9fV/HU/KuYb1qbfqR
0sBX04a9suZZ3b9eH/N8P9HpBGTxoSsPfm/2jVWlsDq9Scf7XGkmd5sbUddtwG0n2sqNmn4J3HFh
irC9yPY+QNC89k+n2JXIEuDPNN6DD7f3ndUGb4nJvY0sfIhl1RhHSynS+f4BNYlzD0UdTMmBp56O
qCAoWrkhfgbaRKRYWVqL6UrVtNqtGqiKfdNxHTy2uu0tNM3OWhDsIRIyDIM+PMhofJwODJ6jtvxo
7O/bQFPe3NoXeFlmkaNt6il/0t3KudE68GJPfuPb8Q5tS+3NVywnvY3NoF2iy5xHLak8JWXLoVix
GLM3iocsRpF34XBfxSL4DnA7uEsK9a9AHukLh8o50pGJX7iuqoWAdR5EZMpIQ5bDBDJkbmEyxSJr
KqXq7/0hH3Z6ZASbAHmY99JqtYc8DOPnvqPqZfpTc0S1PasXxr84cTodNBskitObXRR+12m15fAZ
qGt1QBZsr6as3+GzGXS1Pa3xukjfK6NK/9pjU7xfP10XNh9ENgRvyNBBAs41a0NKecIfmHwaTsoW
cFxyqL1Bd1Zi7NpNb7UNJAW1XnjaXxwVFpjs70G5nWfqA50A+kkYL4RFGG1H0xnvHcASG11NyhqN
5TbfEzOX8MlnPR02PL1E2XdDbIjy0uykJZoaWi0sj3vXB08weoO6sao4QgnXDr2nzB/wIygG7P8S
66jIzE8DJr//HxZcmtZgKse667OvTd+FqElf/l4J/e4n+sQ/wlANsfKsM+XFD6PqpVVCb3d9UJk6
nt6TTBzFKvkOkajA2aDqGLWT1roDF35t7xW4DSUqrKH/5/owlz4raSV6pLRRWd7Z+qIgKptiGKNo
WNkTvZwxWbmqopZrNICdYG00iXYc4T+Wn0yd5YelnOjKeEY3Y36EzRFT9yTK2MVOWe6wgfWf+qp+
zZssX9i5lw4r46ApQqYOzkGu9D83IE9EVehNN9xLdNdrU43jm14k7o0SpHq/c5xRHAO99nh7AUJd
CNgXbkLuekgT0lMDVvXsK/oT/BtqtuO9Trt4xQHq7/UuLuo7Y9K0Je7zhahIdZaAYFAwBdU1u+pR
aHCnAFOde63udN4gpbEJzVa/5Ykt9l2U/UHs2/jPHuJX04jL35/eSB9FcJqewHIQCTpdZZtH/NRp
znSPacro78gpRa6uIky0gvUwCi98yLtIqBunj/6Ps/NYbhtp1/AVoQo5bBFIUZRk2fLIsjcohzEy
0AgNoHH158GczZhmmTX/2iqDaHT3l96w3bIsufKFURMFAIB4+A7dvYiK0irH0q9WwjEIOg3z4DTf
HuxNFWd/8uktDCWkWH3SwH2XxdzeEkb4B9F5cVa5FiFFUVXDwLpceIm58lIPGl858DFJ1tvA0eLM
cubxsTWLrY0WTeHJilCP6bVRtnmZfmo3oxQxDQjXRCKtxGHZ3ifjX3RE9DE8K+oulubi6fON0HXl
XoGTyRwRXjGQpssMYuv9ADa2uZ7RF1Rvvp3akaf35S0xwSs52e6tQRrIuSMPvNgOMzoUDjL46kxr
ocQ8bcMh27ZkIMPUbcr2uDrylobBle3vM14jJwMKSyPgIhuZqkyUpam2M9phJqSRAT2vrfT0J5R6
u3fTZGQtSA3P6k9V7i5fi0EH4/TnQ3DluAOWxkfpH9NSusa/HgK7wbRockqdnzCPh1GvZPExhbDQ
h7kz1/V/7BrxpP3mJO/dFVSopn59WqmCyR/0Rj/XbqcehSXhtCpoTcapzZrGu3GNXokU1Gtkvf//
tEtYM4CRok6LVj/7VrYcS4DdHwowHq+6JfU7lGhn+LSVulG9XPumHhRDLm6qJ6qKX1+RiLl2RpPr
5xI8TzQOgX0/CpWHhjCbZHXxAl9NDdo7BtPvUqvPbgTha+8Mw3HH5f7TvL54fL546JqmBh6hyvK+
N3LzHpgM5fcIChldRIadd7GrdhzQn/fRtdNDqvH/mta/N3p9zcyzapiNsyusJS3Crt1q+TQQqcfD
bhGPvKmJd2b688+PvXaPImND9OBiIFJeHNrV0tvC1DiYuVZZsYG5xYuvdFyV8USJgWSUybAyXbTq
tb6BG7qW5zF624VeQEADrbrYy47OtAMJu+08074qIrkfnZG+ALzWj3VQyTIsZ2gznyfZLLsHRudF
uE+aRthYqfGfwdH7GWYQuFsDkRKBp/l129mtzQGaxXbO2wGuTwVCuk9R31K6WGK1DGjoIrxwXBY7
OMlyaOK0s/VwRCDwxka4VvDhYcoclDIaZvglQQ5cAHqaDr8EW7b+q5Ku+Ao/QovGMSvuCrVa2FK5
nRb6cqCLvhWquw8m2ijGggbmjdBx5TQwTKTQRonH26c5v65KTgQs/cXkGzVqunPozCXcNtsSa9Ys
nsxK7yCHtfktGbQruxKp7F11iDHwnk39+li0jLuW6bo6q0Ab9cgY8DOIKjo7aOO4PsqjUTtCtvDT
VaCSbdA1vPHeV251epA73oaeFSiKix9gafS3paLaz5VuI7+DzSqyaO2b33jGjUv26rtyzdI72Zu9
l0Rfu8MwntEfMQzi4VmN5Xr2OZEiXLjwHs0RmlU4qrJq3gtch/rjn8//1VMIpoBjuMNiECL4dam1
trNHJLr5wlhDRLOtnCfDQMkMhV5R3K9a18eQ+sU7p7EpsVd666HTd+mt8vragu+sL+o9aAHg+X79
GbXe9YYz7pveNmAAtKqIMwEvv8U09MYrX0mHaOUwQ2Y8Dq74UrfaAiWHHbKnnym2zPe9W48Jxn/G
+z8v7JUw9stTLk5O1g/AMiaeMrm18Wla6/StRXHvYAz+lKSG9F+8Nq1PntsPsQVg6NOfH395cIEe
sUX5D2G2Ec0uUZlkgoWz+ps6V0MaPPpe3b9V/Vp+0lVTID8lzKAN5YjE3p8fe/nWgG8BIzIZoayw
wR9cjJoaZj4DDkne2cqbrYwykDpBiMaROlbNJGSs3ELQaBX9Sz/5+DrieBncog5dbqX9N+zpJ3g+
qunf7qzAWMZAVYZ3Rl5y9uN9ZmrHxlCC8qir0atuXBW/rzTTTBQi4VQzq+WxFzs3wKe8R0gD2zJV
/9U0ZR81+A2c3S1Y3itYZ4lX+Eb053W+zBb2d9x7y6z1rqpxeS9nviyF3bY+pqJ4NAXCV044TZP3
0tlAGDdIp2Py5ydeeU3A+zttdB98/abI2ouRT5cL/6xSVUW6nOT7fNXxTUaJo4gHbexejGBpb2n6
X30s1xJQfthgZIS/rm4lHazycBA6Z6XpnAxLQvklBw3ey1yaMdIdHsrG3nrrOrq8I1jfHWy1j4UZ
EBH8fn0sSpKuPhcBe0i4sgox4gqCuHFtgHx/XtYrm5UHMR5A7hN492UdayMkOmVZ7Z8bjwZMWwXy
0KeOeWogL3z6Hx4FOGLX9YS7c+lmMna9XQRL6Z+dTeaP4+CYSHL1IlpMhMr/+6OIZ/9Ik9C4vgyf
IyxCr+zz4Cyk0z8aOuqYwKCcT8vs3YKfXzkJvMs+/93xEQx4fv1SFIXBpsH1PEstm98NGxYfzHHS
85Jm+fMo1uD051e7tjMAVwKXpbuMtM2+Yf/VWlqNri1LbzDOZVFNb+O0Vd9TE//IPz/l2rYHRsnQ
lwYUQhwX0QOvTGAmZHVn38NVL1IN2vnh4E3OCTkMPT1aTtoeZ6vwb8Ezrlzg+FbRTQJv8k+b7tfX
89JxzkxZWWdhTsYWQu5Q9zY47LvR0dAdBoBoHhtXVw8SGrEWpU6T37pQLxOi/ewxrSN+AEdmCS5K
EhQIvTLIXPO8yN4ew832OjTVu/owNOssI9+tBVlCWeBIbNbMl/77yqOMhKkGvV/Kk4sLZ+E66G2E
Ac9ePsJhWMVwh3lLlxRaPryoQvPDEZZi/OeHXttU+826vzT04cvzAvZGo52VG2fLmpq4YGz3rZi6
/vOfn/JbrsfKgkemtYzqiMEo6+JW09vOzzHvNc8tlnv3LUOaxJ1G0N7aZCbM2D2gbZp46jMY4vWE
Qmk8FoH/+udfcWVrw9RA7ACQHdfAJdrGdFrf3JrAOK+OPdtZArd3tKOhgiMdNWiCVWivM7/K0Pie
W87Ijch5ZXdBX6YvzPAb5a3L6qqwZsTeRt0+yyXLHovGNz5m3YTIXSfrKVLb2vxt4dcd+2hj3sj0
r1xV9BT25j6Yiv1D/Hq2iCfdqKrePheFNXZ3heykE42VGbxZ4+qIPOlRGjdv6Z1ciTDIS/DNwcbw
WP8iJUuzPtAXc7LPKyTVJHW28QMCLz6AdOuW29mVy4M6hloGZq27N99/fUFvqzOxCGGeNatsu8M0
mIsbz0MmbCQmAMFi+k5B4bxbbK0tXnpYqqd2EcEt4c0rpwmuFh+XpeZDX65z4yNiLXArg7cZ1EE4
FXadIHRmbze20pXvCcOLLwklCyugy+Pkq8X0R7uwzlMRZD87GlJDuDn9mGSjjydVPo83RgtXjg6p
CA1P6AvkQ5d30+Zv3INma53nRd++1kvFGHDc3hez8I+gi5eHrQyaG+24ay/JeUHQkybR73gn25wl
jMXcOtcjZF9/mW3wRmBiDUfaCYXxLRD41ecx4GUHUYDT//h1D5V2TfY6D9a5KO0i9lKMjwt9aKPe
auojCYw8/fk6unIf0NxAm24XakWPaP89/4rnFZGglJvANRKz2K4L6RkH6+c8V75MYMQaa3aXjgHD
3lTUubYeFoTMb4E8r1zMdP3BVwVole4GKxdJxVR5ncin2j37ve0LERmNkYu/lkZ6pBhDgSOvU5bz
bCZTULblR4AjSiLch3AIlsTpWt1Kf39fFMomDBlprNNnRgvs10VBm9KrVNe755YOe51k3SjvK6wM
o8yyq/eVV03v/bEKXn2r/R/CP88G3s1AiY4IgPmLZ8sNkiKb67zU27xGxBJE+jLZVR4CbJ2YHxZ/
KuaI9ht+zSNY97//vCF+vy/Z7LvfxQ6J9ZDC//X5mzl1RqGl9hnedWeHW9ssx7nZ3DLsdau+Efh/
vzH3h+GvvQNhwVPsP+Zfu28qTSKh3Tpnry1U4pd5e6j63LuzlvGFBCR9DRyonq2Vt8dNzmV74wa7
+njWmHYnqgi02n59fCEL4WRy3HWeRvUAIo1JGlqCH5bcUDEUeOT9JXDYePFqgS05cnfmjXTr6mqj
8rGvAjf15WwqwGTC8zaPcIyf8Ucshj6M5tKdinW9ddCvPcnhIcD9GHq6l3OFYevK3s19+6z1+V2d
uen3rLD1gz2v+Y04f+30UGbBWqR3yZe9uMIIt4hWWoMDVCUYxTP6F62H8GleNOtzk8tsyWO4k8Eb
eE49O28rhoT/fQuTZFBPoi8C5Ojys1pVWTu965yrbbHOQz2uH/S8l3hDebeUgn+PtfvAD0Q3M5Pd
pGb/939t4EpVFqKIgXPGtcDto46Evkgy12o//fmVfg8LNitJ3Uj82z/h5anU7EnYovfO1Mv5wfDX
9/OYIq1epfg2d+l2q5F1bbfsdij/NABotlwczEwQC3vJ81J7Vms4jrs95rS07Z07t+LGhtm/x7+H
yQCKILnugxCM17ncLioerceYkjLHO3d+7b7iArkM52BzZfND+as9fDUXq57DIZ06+/Tfl5ULxvRh
K+5+Whc7xZ/k4uhV6p4HnZF56DuaH4nOcSKtqcsqNLrq2//wQFrqnL9dW/JyYjtYvel3me+ekeYV
051fY6aBBl+dvZuHJlgS6FK3emXXVhdgDduHtBs408WnnPvZt2aluWT8on/u53a+y73efecIWd9t
RaaPUe0X7X8vY4GKwSNGgZSsAnL8ryeDe7OCaMkO8gZbRBOoSArWoaofykIgtOFMSiVLqm0vq9Rv
8eKvnBaDG5U7FT0KEqmLnN/sTM0q8sI/t6kmo3yrtaRo8uKw9HoagaRvb2yjK6cF+gSihgGCpRya
ixtPmno3GjrPo6nrnADo+Q+z7JovCxYJN4Shrr0aQP+drMzK/tbd9VaKWLtXdOZcYSX6XOsJgBs7
2mpjhl3k3SIWXX0enUfSs90I6xI3XM516nopDch2mvvTumjB0+Y24tumq/GpqeZbsPBrS0kvGeFq
xCnZs/vv+deFWngznGFMZABYtm084m35YcG28K/VUtoteP9vo0bSO2IUsR8y/07hvdijZdsgqhhk
wTmde+cwNYX2sfHLLRnbXh2w4h0iW7MqbllPzbFR05MKvdQxPtGUtW7UNr8HTX7KPvFj+xA0L4Gl
bkGOzRwkIFxpBWYRZf6pVY4xo9s81SfXUNarbfdZdxjSqv3650vpN/L/vg6Mg/ZG744xtS6imDn4
GToVY3CuN1OHYtu2uzhkMH4d9WKuw9Vu5pMdIG6i4RknQwcjUsZgAbY/sbJn/9Nuq7Nr6dw6x1xT
F/vP1MmBuS7/OVu7Qv3F0cp6ISrkNOakM0wAQp1TVVZEe2yaorzK0JZwm1Sv4xn3xfeDQ6EfTgN2
ceEiO208ztoytLGjBfIvjwWwEpmDA4gCS1JXWXXnDLFrDPZ9Wlmpk+xmL1a0rnb6KdcmulzwTtT2
us957gxRa1q0OGlpqagkcV2nqCwDV9pRY5u1gfJFKudMIpPZGOUWoX9TpE/lprfVJ6Zdw/w1080e
LXWXHOEO/kqZjyE2UE76qklzmMwwbSxvXSK/1lSGdbg/DMvfc7cvMh6286K5YTo1y/LRxlqqwCYb
3aRDvhHUPtNa6BRCP11bnCxha8Gbs+Sef5diaiJUOBICjDkM+jkdj+jJ5QNszi0LmnuBV6MMvRLn
5ZOrCzuLxtlPjWfH70G8VkLOIsqLbHXR04CXJd4wGGOFtgr/WVnoqpahYaMQdVKDCXcrUP5QHMds
6ZsH5YvZfpdnyKCdFYjd4mjaY+1HQWU2HlYTqm3uUCLV61ML43T9C2jG2kQtyolpYgbKtd/GalDV
HZrEaZtYMnVUOGWUawdtGFM/mRrLaCLGP1kfD25mju8XaZjbj5SGkvWI1LmxPkIDrpciDByEO540
5OzxfkR8oH6WrptvPxxtqIqDX5ZF/jihl6gdVtyap/de1qJiWGGU1MVQ+Xc2ldFAIjiDbpuz9QT8
dQuioa5X/23qsm79m7H2ari7dm413dfu1Izft5TRsoiXaUHaN1ngW9sRwuwBJ8uwtr6uQz9vsxzB
cKu3pBnh76Bnflh0cLb+MuWUMtMhPE7dY1ArkcZZTtk3hfhaZloZBlpu+w+bi5pdonXrtNyZkIb4
s60uOoy2mAi5efGYbpM3PBYaFLQ6Eq6yaiMu+tbY7lbmWbXBS3DunzKcFamnralyszwSS+P2nxRq
zPU90jl2emitGsBfguh8md05a4fcQUIujUlWRJvVn5bQUP2SL3CEN5B1MdblFX5e7ZgK974NPMjE
G0OS7oTE+Bg8G6KwSjcypFEXT4i1ZeOPLN2qIlr1shyNJHcbOY7Rso2Afuygxw3d1ZAibMJgWVhi
1OqsvFgio8uZ18XS2Yw2ccpdlrHVQKSGq9QC76vWQPoDn2h0j8Osyi5MjWoKwp1u1LxW+IfIZBJi
FI8BdS4N7mYQ1Ss9GVT3siadxGHrGe6ZkWXmrvnkMeLc4nQebfNBOm7vnJTvUUrFdQeA5GiqtOm/
pA1Dgvu2cf3tZannfs3xQxulEZbLVmU/kOLC/ov+UVoE5LNlr284umu6Ox6h37egnjSv07pw2zY9
5a7yZSbuSr335AlqWImmhT6a6nl01IjnUp9laXBeh8zZwqYrPftH1Zljhot9ucxlWFiBtsNRZ09P
f6R2o6mvlujE8Gpk+Sruh2rKqw9ZkfX6TsXJtC94ZFg2fXdM1MM+2OzgOR10qd/nMCq3c6m5o2me
cmTQUxGOHcOD2MzQ368OjeOCl+hr0bhfcqvXsu+FnAcHhBCjyyQ3ZSmPlRB6fzDlbGb3fNxBfBdI
TQyP7upoyF27dqVzFjCWypdvMmur7QA1zC/r0JDOPN9lC4IUhBl/Mr7T39ezLBwQg1EftHTgjyy/
SKu7wVSud6jo1mXvxNjL+cnIe20+6WJs1lc2iOdGiAD0MnIHexTH2TXW/i43Zz2/U5PYt3s7rPM3
1XleuZ2HKWP05M61UZ7Q31nSc6EKMXNJCY2BkJkNhfF1BsAwnkq/b7HpnNDl+doKAkrkA0aa6tDt
/GneEisbyhUpEIEH9OsWdLYzRWlvw9zQs9zWv0ALFc59myulpkO9Ntn8ZloD8g+LT1AwDoSdRh4D
4WKaEtJ5hnGdQ7jAIEJsZdlFZbos4o4Y2PcfEcboxjeQcrrqElemY/9lVWwfgsU6th5FDvgl8c40
CkedKh8I2pPn5vQ2od+n6R1z37UNonzK3O7U6LLQTjzbc1+2RS3FX3nGqT4h6+6td0IzCyDmjtOp
IkQJtXiYJzedqExHv/7quJq7nCVzEJxK7alSzisTgArF9VosrhkTCFCKQioW1SCCJtJex6p3lFyw
EYaxeJRAfqYP9JjtLiZj7+hNDsIRrgiBqVGtBD1AwWdFX7tNWrxMEOlsnKbDO27pCu+5FGTRj33Z
bE1Szb5mTSGI5ayIGyjXWtRqvjviT4YejB5KhEW6uxxZf4JFD3w34tuaSHA0he3eZbhvIRRdAUs9
B63e5UmlqS7/7LhdoO4tdx3sJVmtBjNhgO9+8FmOs1Z8QH/PlIkLa3uw7obBS/F+GicYRSGaNALr
JZ1z2j559pL/JXUQww9oA6bacd7aosgTEMOFJ8JNusX2tRoXUf8ch17nF3Z0uoNnlQ399tqVuV2V
kaBi3iJlNym544qk+/JkyRHnq20KLHWoRzRVsXXBXaC3I+Lkmr6kyBYctkbrJ+BlCBIfW3iJ5lNW
qLw7MzuD4BrD+cDBJjD2FalBUP7gVmrXZOqaOkbXAFKmMrdhCPHwq/vnstf4VGqpWzRkWSh8ZUTg
/KzzqnjxhiGfidwWsjFSziP5Gb6n52pV6fe+GJnCa4K0IVE5Cn6Ryfzus1P6fvEkROtXx3r0h/Yo
24oEXEcDA55zZvYHiJ1Oc5AixZwi7UWOgCtBpX1ahtTxeBpw56PqRjSIxDzNPwpfSif0/az4gop6
9jpYSgfWmHmzcSgaWWMnnaGXvNbbUiaAQCSqOhUOdsERsotdHaTyevmwVqiA3RmaBLnZF4TR+6Zu
lxecQtP1ue99LfictpVRhHCG3Q82DWTtg4Z63PK9bxr3xeiMGU9RJ02f1ebwOVdrRqFU1xv5o3Jt
olttC/tlnDrreTC2zQ6D1gz6s0KCPVY7Eeiko3BYhsJbpzJujMklE+5th9TORBEe8yZldEdu28y5
E+a4YvUprPFFMAUoCAos099DZ/dDhC70pmLfTRFM7myRv6QzGzIyPK15Kbpe/Kh8f0qPZiA79WVr
PKv+oTbcyiLlVS67OReGjnMcbshpki9MLr+QYMrgPRaa3fI6maMzgdzNsKvYkM1pI73RyuaBPEnQ
yR4rkpmBYI4ZHRpf3nvCW6HfLwwn7TjwlS3DYVh9/VCwXTe8OLPS+5mC3aI4CygPjxnYFXHEmllT
0YJxbgUmYLblszkwQnxA62lZ3myNsVUoOrm0iZv5WXBXIUHZkURtWXYspZtZTowlisv2cazVSyY7
9+7tVblkywbX4MM8S704GnamuQXpXeDiuzs7+oe6qte/Sx17u9jhl3ysLC2YEkKYbYauP8/q3ZYq
I6CKskkT0EfcVFDE2CrRCnHqvq/iSs1zfs94ucnjssfMEQWwzBN3Hfzy4DPhs3GSkiilHRmmrVsa
bro+aPHSQQhjVu037bGycL1/QofOyj5V3uC1ySL00TqWi613kcodZzigWlMsj6MaJBMl0Y7dV7om
sk40ryLEZRbX2ee+3DrztGMAC0gKyxrcZbhEdJ8se3aPfSoGoD+NpRAzbKq1ylGEc4vlmcrCW2Jy
Rh/JeNFjIGUKiKNUi5iIVelZ7/wy41hbpXfPDbI7BjmDP7hRWfWYGAPlR55xCRrBipoTs29zxe7E
ruvFi6Da5f1xg6g1hbafVc2nbtCtGVVqS2yxJ1ep4srv0jlUAYL4p3Wjuk9MVNfruBQoYUZW5WQK
U0GMVd+kqDGmbTsEyXWOEClWdkddpdbp40YXFSAFCO1gAdo7GlMjQ610s7o4O+nqGf2zNluEWvxI
WipQGvMu84h69vV7b6oNO077fvRXSmIcdklgoZ0/9NtsoMfFVVRErb2Kvws083oIg6ZSj26DGfQT
tXNrf8v5ok0sVz9nv83GRA2X2TxqDFpgpsYq3ReVgj6NSyx22mRFfuvNByTP2Rs0603ZVoFpVJ/W
DGvMfLFORian4V5gkuxGua8Q5iz0MXhxvcL5q7Jc9cUhl9XDFWOdCX9p7MPhphiqTjjFqPpVrsr8
r3Xr6WWkSWYuMFLxSMDwrrJO1lbb7xvqLRoloxH0J9VqfXfsDexMQoRDlB+LoRunsFi1LIhTH/+w
WFvVism96OZ3sjKACRn5CrKhLlNzOledrbgPoIiFJf3JMlaGNeQhfn66c7cWVWZFObrHb3Q8guLQ
Ff5kIe8u2j5CPXsQSbkJMFyWn3t2uCKE2Yat37jqaGoNYQ6npfUwjq3uhjbeej+Decw+t7mp6yGm
d+5PfQiyb+7mbU20lEhRWcEg8MSyU/XoaDsyQa+d2SPnCEotEYGd1SGG587bwkD4Z77OzYwjvexV
5AZz86XyapvSqeAaiAGNd1Q/omzT01bqso/8DgSxadWFA+KTjko82QXZvhdkthFaaC18cxD+7kO8
Bd017FG4+OgOFCdhYa5umaxV7Wkg5Ly6ihZIhnBuF4lFoqZNo8Zd6sn37dIMQZTSxXjQ5pUezdxI
Y0x6W2VYSpNkaqE1Kom9sq1SGXWImu++oLI1ooLiJI+Wbgi8sNbW/F276nhVub1ct+NMDfLOrfId
cp6iqHqAXC+RhkmL6cHwSti3qy23N4jA1H1L2m90B/p1QCkamZCP0ixxiVo8u/pOedbBEtYGNdyt
+9l7mPuhNCKjL4o5TOcAJnGgRuPZt7YKeQQ9mJ81265kXCjlSg6S7z8sqNE8QpuoRRRwQS5cvqP4
aY6lqyfpIGsE/iatO04Nd3QMWqocI6+qdYLlmuZZWGeUxaG2BkxOt6DFnmBEUf+nVrSY6BojMioR
u6weornqpg82v8xIwHpleTLpat3ivFBI6lU0LbwQf6rmo2jNFWnDVRAd8pGEPs7cwvjeWDras7Iz
jDIuaTzyW7IS3xBUEbtnie0f94Kr5V87c2oraL2VroUUtKDdHVkvWL9Rehw2ipNHoFZ0Qf2ldCjo
VhgPCeJV7hxbeQVlxPcm99PSUWRPPtYO1L3u9MqcvHVCy9ksk9t5s1a08nTwlUsJNDBdR6TKgnHa
zchGnwTH33JqAsMqZcoa7xmcueI4EneT+wNjFiiqjamKyKy8/m+xKM6NbrxW+ejvla3zTRSl8WWt
/CUOBoWsjp625ZOcabZwm6T+xz5TQ3EYLJeAm4P46UM8X116IN1mvU1pYNRQKRwMNRt6B3ccs9bi
ouyNJhyXcbXC0uptL27NTWX830uTIM4kYPlbKNWFAJewcDXwpalZHcJEOK6GkcKDa1Di9VvlkoPi
p+XsgHp3CdO+muGhZsbch54ozQwBwa5pYqP19Se3GCed4KybWJ+pPjDxyi2DH7bVYVGbc/G9FWbu
FKGbYrYXesPcvSf/mfBtsxr8mJXbQfI0yQaW94AXUwACip/Vc3J7OitW3cbNpDSSHiH6JfKKerXf
uSmIXlbEMA+w++lwGY3upLFTtMU3MgYT5k0vtR9LN1ZOstaD+9ISlJuok7mgvtb9/KdeTt2U0H5S
XxoTV7y4kVRt4ZTDTIs2rM3GF4DLWfMu96Z1fOp0q7/3Zrd4KUoc/sIuN/DbJEi3h80H5nuPCyQ/
spWe0TFdkKlIMnwsf27eMpVRuYraIbm3mDyiRz/fVTQTvajCVr7CEjtw05C9hUNeQ0MiPwBnq7uD
Td9JHegfUrR0bq2Hoh834no3p3lk21o1RZkDhzchuRjKc02fuUh0JirBR33eUvqa7lJTKDblm1q0
wk969C6p+cXUVIkp9fK9W2i2fjI5MUsEMbaV32tNBxnd1YMtH4yeFv8plXAQ7tJiK+tTQC4g4pSs
6EVYW0nbBZUmQBat2dMVpkqeol6NHjW6MO1HxTTdCNcWjQew1q5jHrN1dFWsZpnzJ5NnZydykVWP
/Ebb1lC3UMiIGJgyazJaVebYt6EQF/mFM+l8GJt/reUyi0NtLap51LStneLZtjnBpmxK/U4vAQEW
g3CrY6dPZckYBMxRBOVRDyIqclwbGLDn47HpZUv5FQyL8+Y5pTcfvJF+UIQFddmEtEOn6TuGkQ4D
BY3aMyoz32viFps3nIg3fEB9NoDeGXs7+J+kSW4fN2qa6r2/mcsr8DVcQIRweVQ7Tfn4mJd0149t
JrWXiQ6vGfZDMxRMoObO66J50wzIWF3q/rRNQYBrUX9pwr4IKIFbif57aADt0ZKFqmiNNnM0TyKY
+v7YArt4zcBcNtGcQefuMYfbDqkjh9ehCqopVOy0Mq6p9xq0RxjoJER6WoZWN+ZeYnuN967RPPo1
Tr5MOmLoNbcd171IvKDQqojRgvqA67j/pmeaX9772SaNZ7PvG/Ibk+QtgZ08DiFRpbce965tH5uF
2raTByDrQwFnY4yXEaObpGo4lAdjm1M34kjLBX9wat8TJJT0udenrE+kcIwPxNwgw5tSb9/GRTp9
uO2yLedCl46dtHZP6RMslvWhpltahMJotW+V1/ZtCDbXSSFQS0E7osAJkQouN60Ijfv+ZJcw7KPM
buRPvr32t5RBK8KKfOAnepcUN21XbnWoD/bKLKLPil03ihnCISjrrEymag6ypMSsx49qb6y/d9Ym
xkSgeEL83dT81E2O9c3eC59w3CgfjhQDTcaguO7uW59aO1Z+bqbxImb5uWg696vLPPBnahTd1yzQ
UARMU20wQh2ngzUhuJBVlWNDM2xsEGR5qJxGJY2Yxy6u6AfwzlR1oXAq9a6ex6GJplI57/m2nuIw
2+2r3XtdheJJvivb5rPz2lDsGJEvNmmTvrqejPhtTXfIKrx5DhvGyViCItKBp4O95WsiuaEf91P5
FwJY6RD5sM2aJGWUsR2wAzdf+tXbVRKc5a/BX4s1LirEvO+UucoXcCxtHtvDtD33IxEu8dtObueC
prBKKLP4XAUCDkHUzBqjIIxV24xln+3y/zg6s+U6cS0MP5GqmIdbYI+e7diOc0MlaUfMIBAIePrz
7XOT6qruuO1tkNb6xzQgCWFMda5ckw5AJN1hpLFbJ/GMkizx16ZgVYvqnc+56IIy3bW332KukXu1
zL4UcZsqVkAFUxlm4aiirGoWQncCAhiPYAmOPHrWtP61udODg9xaeVmICaspxoQcgZibyMQxeQH6
UXl9cZy9jk+wI7e2T3pVFm9zH4Cp8+x2P3t7XZmVTGDqtCXkcUj03HfPuyqVypQjqneodqtMYbn3
73xhMcpk04x+OtRl9Lb2SoUnRQD6r5hajasRo57vZeAVl9IvpoDx3jbvlW+0k1YoK1aoJd1tGb6i
ypw0TfGXeldhfIxySrdTH+ZIsNnp4grWYnRCMVN8VR4a8cQZ99GkizUVd4hK6jFtAicfspqL5so2
rEgcCEdXZ+00tCodNwQnqRqH4oa6xb2FhwBcEwh16aFyaznjqVW7fJ8IalIHH96JeYxJrMpqKfQb
83S/JIu7UKhnipp6xBnL+T83j7AI106/P/CD78WD74vCXMttYdV3Wl/+jshhEsm4AEKnHo/UQ9Sj
TU3n2Om/hi0CQY/KNY+SSjXzz33cRJ5sbaTydAab2I4S89yHteLxtGDlvvIiEO+etPLf9BpNZFn3
NVj1tscYdYFfqXVuTW9dR1f2JnXswr9zmUmX1PW27n0fZf5v5QTeEpbo+snDR+om4P79nKwErdqp
tGzxVa2i7g51zAqYIqPeq4OI3Q5+z+3XWz1wFzVpO4ubQK92gJ/qISbjaAl4EDOz4CI8eHovGfW2
wQ+SYB5I5+ljGVLjt4fzlNFRApnIasz7sVajgRkRfkeTYgwvmZnRZxewxmJzr/6shJ0u8wRCNHhL
9xy65ua4XbWKEmLEWgod4g5NUt6uP8NlMPK4+bFYMvCiJb8IOXbOo0A82hxlANjLdV2G9wRjGwcI
py1/2jMZhgy+Tt+CFtwaeftVbcvR9ujFTIm/4qYcFpt3I1SbYu7c1vLTHXj8jmFRUH7R713xHalo
32G8dMmXlWHhZQK6lL/fOiY6l2w00XH2CxC01S4pW/KKpjiJBnLhNA7dsDxq3KRh4nQGEBDeY2FP
HplkDziHVJQyzVYl+xtn9BHdV27Oua1nxRzi2D+qNSz2E9g1g+zUFqbOQrJr1qcSQzBvTnMrHr89
6K84ncbusDRmtLkkZNE0vPCqECCBVP4ZUtEDM5xKPTkHKnGUPvbD7Kl0m6OhTkAQYusceI3/yZnK
wxkBBPD0NYYWOzeYfcEFz1CCLX3c7oZ61CCURugtESBWZaJh+cDpZbVWpAjqKE6NFZQqdaqC+TFm
WW6SvIsJ3etBpj8d3lZabkcnuP1C5rhKePT4U0m7vrbVFL/ttBAGKZI30MeFglYMXN5a/d6gcJhq
OmQLh0Jujn2u7HHbmer8/LfbxoTSumsz75kViuIakr7zqYsCFbMdjewJqEvi5lAFRg+M9Ugu0LlZ
BHDXy1LSvR0xmWDOrZaU+IJ6z+bZ8X52Sq6E2yg3eiCgkcHdss14D3/RyxOkod1eo9DP6wdBBaD8
gctMiTNiE658e/cWiP/B3r7iclZwYi2RC3e+Kiv9yRMx0Snta4IzKiYHsPncMVXaRcEC4ee2bnUo
iyHkuA/LJTpKk0NyCd99pTq2cA7r2gn+6zooLaKhZc+AbuFGfbgJ7LZHAwDTfvAaFm2d5LFxtoem
s6v2zXDnf+TSabc34gP5yInEitqDS9bDH290p/bIt7UWmPLIW3+aNI6+r3q1tXrIkXXPJ+MU0yFa
mO7PfddyJQ47vfSJN3rBr7V3NTHSLS/duSdx3T1bZuisNw/5wp5tW+tNhykKRg5lcmM2jkG9v1hl
225ntEDwRsluj4V/6gCu7ER1EDr32wDykHiMrPqlb1f+rEG+d5ZyYp/8iwOjHv5sQgQpOJbiZX0e
Vs0vdFWRo8FLK79/q6ZCtOm+UBB7t1RsNMfBFWH8vC/BIo466JfhQIpi298VkbWPiUvFH+Gje2ct
UM1uqdO+80x/X5QNrtfbh2Tuunj3gx+GqPr10eYJk8wykHn+2+5PxvYPSB9HVR28ksWYYXKnIKFe
h+1vt7XcWwvXznmMnPzDgDthPVpWuDCY9yhM1DyOS5bXcvwzL9B+B7ix+teOQKg40MHTxNkSbB1+
Y100j4sfbO1FinlOgYOWVFnFCwv1yJlWP3HffORBlKdxMI5/GjOPVLgr/2d5K7DP8sGUv3Y8d+LR
Nh7L7oQDgDcm+l0TlPsRGv+zJqWD6LFmeJdLVFIzy0rv0rnYNxl9b92pHGXzYevVC47W0GiggmL9
FXprHHNXNfn8X+Pa9WNgjYB5NRPInHhK7eI6x2VEs/rsgYVW40hwjV78+HufNVQFbvLyLJUfP6K2
ALjKcxn+Va4nvSO3f+y99uE2OMeCaW3N2krWRC9adZD4VPM6Z+k7+wnS3L0D7wLX8/r21UGKegTf
iLpElMXy13NIN5+QRnDeeJU+jNFQLUfT9Xo9unSR0cTbkhtU+ESEHGD8u4PlF0SyYR/zs4itBCIn
rPzfVVcAA0Tz7XiRcsv/QGMPv6Nqe0JoHndZTYkViPcYU7C+ONjrkonWlSIRygkPo9SAo1OZbzMV
lno5TV7ljWmgrVafnIY7KinmsLQyHp2Yit+gHhsGSVYLve6LxWvrsSxQODG/LLmZLlOJw5elKa5/
MSC0jyhdLVawYPTPI8+kyzY2u2gzB1lHx6Ypi3+kdQW36u0+/KLpJ7ZZz6Ltby9ReqYmH8rvsOCX
4vt7oV/wm4YJ8rm6gHybu8fKX8PmuCz96P5UW9R9m2GtAZstDTId6mL7JDlXsh7sNwDIty1xX7fx
GP/cUAC5j5XbLT+LfZw7kMZ2Fee8mZsKYc5Ij1jfoV5Jdl+YMGuV4O2PtANfOKImPrn5HuZHZYXl
+KBEYwLovsL/LqLe+g9JrJwS3PiW9boxFWHfcUtTvW2NhXWyjZboW+w5b06+VvWh69apOPkmhHkd
GcLukVTVVzRWNnknEjWHx+9KwGOs00H7dT+88giyAA7tWttHS1uTScugUuPBMPyqDFNSr7/1UMwL
WhyHy0Zw/ttnGx8TkKYCZMtc2JLlfhtXZfO/UzHycS5oeSqryC0Ah40umNE7fzoWVFxR0QwzHHdp
gwSkzvLQplOhiVdG+HEP+K6CnO2vCZGdHed489i12TmGm6l6oiC6qAeR2pU9fNKCzZc3pTeTL6L2
KkqWWeaIG2IXdNQl6CJmuPG4DCJRhFMyovVHDGaCurzK0aaudh0G/1vopZseN7Ew3Hk7KZFIUaw4
od8y+OuKWffp5I2rzsQukc+YCNFqtnUU3Sf5Vg3ztdn3zTneNgPAL4unKDAg7gm3rpcf9MbtlcRr
WALODLs6QDug/Ih1FSM58uaSwVEApKTdHKB4qVAXsUhvCipjaKZivAZ9sQfnEM+fpnhulNuFDjGv
OJT8MP5xWak9h/TxuyIJusp/KNaqeRmKdfxkoclZuIXVvcrc9i/cNdrK4n1WbKJ7d4Pq50ZcxnaX
bYLTuq8OeTl2rxs07p9q3eJHb3AHwxwzlv80IyWAMwxsn8oZQh+ge1+cc7i5zF7I254qa1u+LVHW
S7IinnOTVsXtXdVX+qIAGklggeu6Tab2mFht43yztLcID12n/dGHbV1lo7Kh3upJNnaCissKUzvS
61dTtOuF+36/C0Ho4Ta9QjYZp9OL3C3+CerEYKkWdpQ1UbMRw2wKPvgwt5Cz0VJv/AT6Y4sPOvLG
q1M15sMjJd5P+zzv10Nptua6wsz1VxJHG49EbjH7mBpV9exIUy93y8y+VHbIKBNc+WTTOhBgbrJ5
9vixOX1wnHD5oCZwSNY8dkzUt6CrsmI1EWoKgUzqvEn0HjOMO2s5vPtR1X5zHiIAqWVTPFuRVRxu
V/2eRbMb5d8RksBjFOUQrZXtN6hFVD5+5KRgQMYyGEek7ed+k9Vtx1nATU5IoVMgIOKlaTwutHXj
jli90czUNuCORYwhzXFBs38f7yv3C2h1M6WkHe/lAYkHtLGgi655pcKy+/JaEIrUeHbrXmqr0c19
2MsWVsuZh2HLysIpINHQVx7gfnRzmvg5kZxq328T0Kaug7/nMT74Y1EOWRMoD37BrVga1p0U7JNi
jegedTxb5pIDFkGSqvmk1Fa9TtDl9UEXsmremrzGz1Tx7TI7tPyIlBNBgEiJHeusy1zX/CJIu7zS
RUNnl7/XHviiQKVwP0lWpYz7j46zndg5tm3fCCQLbeeA9wWCfu4a0T27/0ZiTaod4nISXTXdnDWh
1v+tdS1zvumoaQ7A/Mh1Z5afP0HYF04GRewXadwI10obKw9/+/5KGMMKcZ2tUmG27+u4OIZtEN43
nhn/8qmKb2vYhuGgWEKts9uFVBGHSChhpyjMUg9h5YwzCsOqn/4gsWZjR0DuPPThvv+YeJ36tMzF
crcxi68Hu6usP+Sam/uNvK3iZIQVvRrMJl7iNM08noN5Z5r1W107KS9K1WDaJa0wdduFYCyNihQk
S+U9g0JPTBMLQh5+7P4GbKOdxaUQdsiH/HlqPFleNgQdQRp6i2lJrQrdORV16TvHUgwWF8Bsz3Om
dnJ1Yc2b2DptQQDHN9rN9LgTF6RoyMqnnicUdb6f5FZooAvGOF5OXr6u+dk4I4onOujYIIaIgaSu
osq9sARhZZt52/2Us5IW1akE/jvuTeU+khuKQMR2htLOrGkHXAWMncNE+qs1MIt3a/FZlGUkfu0s
UPLUA4o1KU9ov9gJ7EtnLlyQ/pKhUQXPW5EehZkpehTZHtlU4XEOwTxTY/zAnA15P3TU1s7OlY1K
TvJMD1wnfdBav2NErd+Vr52GbyGf/JPNEhLe/iZ3c7XxOr7BpVIqOIo84m8qyUmN0MZ6pQLSIFDG
AlUlnoBbWcOp/VnlaMseiM2VxdE13fpZ13osU1NWgXv02M2gabqO92Wex5UjIA5r+zIJ7utTXZK4
e++BfYkj+1eoEwc6KzwxY4FiVoB41hkPixCZMst45+qZUocu5xyIopqPVwj139IEwXyKSp17TCBl
vXPgCG+8D1Z+eWmryuVFt6g5wYX80U3i8SazF9C63dHP90o+7Y2r4yyYXW8+BtwR4T8nHMIPLLH5
elzhMMNrFUfTH5f3GvyjdUDkhoByrMQCsCUnr5WoVfaxa1OGp/HBHqzqrrIn71iLxTzEQ2ETLsCV
8NjTZPCORHIKDnuDpQFRYDS5Dwh8ocnE6LovA7XCMh0V2aXXXBnvhz+q+Kn11FZncP2tOdiL371h
AnTbO4n8g5rJurDgx6JcnOdYAasEa+9YhxDKkZ3Gqz62Wer9va36oD7v/MSPWEJrgtwCBDEnqreH
e/xASF3UgkPiphOpFNc2Tl0u9UAGGSpPIxPPaI9Zd/dZjEN3wm4uqO4jgJrQS5ikONegaEShpoSi
yn8kRMbbKcRztGUVvc1/UcWiBS7AtjXUhrcfDV5sWluL/Eocrh4Oi7uW79sU8Kzd2MzXbZPs7ZCq
N/m4LLSV6qUsv1YB7JsE3MMIXfNfTTuF9xDV6wtSlO2/W+swPgNgbhAaRK6klxR1298vpYfupTOL
d5hLv/qYBxsYxnATZhai2y0ZYHZe0cnMf9cF5SSLQRU+u0Gx5ElXEFF2w/SHu1mu0XUq+vhHD2X8
SDNM8z3FM9vUVHj6Wqnafy6dZXnqR3v+aQ1uzNARL+ZJ8c0B9A9+81kphvpd+/Oa6GH0vtudNxXZ
FllvtfTbu1btFnMXNrzMo3fxQbUWVCJ3SeuH3Ur6ehvsf+0Z4H1YbuJ87bc/dcT2s1UNc00D5eXI
wEpV5K2HG3B8KOdAHeu1G067HXbfw9q4F537wWWare59sif7TnqTgEb1WIn8biiyuIfq8yfnAQHl
fGCPNi9IT/8rukXyefDNdBXJRKKxmSxIZkLJ0ub7uSni3/jviPiobvzToE5WOOgndHDB++2FPtUO
lJ5Y+bbN7pXnzpX6FHXRvRwAwB1v8xKifCGYfdV8IeSNH+F+j3HcvHRN5EBvctemfewdq2Wb7iRZ
D5010zMcfbezQYrQbXc9EsWEf7sCYwXr/TRM/Y98JDgzLQeUOOa9HATrFWmfc6qjYekzlHLBe3Tr
wDr44eSmHbvmg18EIRrxQY//BcHuBMfabsKHfWrUxUzBJIF+R4USPuoRj5TLI751nm4wA9TeUTdP
x71f+vlQVPVGmM1gh2kQ1f5P7eziZccA+jFGmEKKXo5Pvejkfwa9OKMVKQ6/g9azPmcWil9iFN6P
TrT2E2x2/2xNTXtVUpgps4raPUruinu7X9pDDBB9B6vPlDxvTvuPgkmJ0KZfiyTyhuAwoxyCf3fi
x037N6XRog/grM0vu0YblTSxXV0b+OJThEYawoy09Y+g26Lfmlv/6kCX/otbFEfhow1PotDyz2DW
zDnqiFJifSC1snuXtmaKj5S6AyrDtt7KfXhzcm399nGeHBgDIG8XBV4X786XGD2konvtHOZp9N4j
3pVzbZYSOmMByCzrN8m9/WxTO83LOIbOnzK+mS5WX6L387crZ24De+h0E1L3uLSPkGvhRyz39p4R
ueeNRpX+bNde88nlHELd5c7VEoR+IoLY8p5OutI6rSZq7qwOZTbCIdFBr9jt+sf1RPGyBvhymrIS
j2FXr697NTpr4k7KOS6DU/4SS+5+lWZUK4aLcbswrIkF64iXv5Ed0H6txPkgGra98nsscpevL/MS
aEQtzi8AAf2KIWlArbIFPHNr3/B1KgjyZxTglAgwY8v4YreeAIuMMTBxjBBas0US28BieN9kjz9m
6NryYHrlPiCmHO408sg7BwFHosNuf1rJDStS5Hm2yHzTIYSMCo66hj3yAFTYP8dDvcHogyC+53Iq
X2pIb6SllliBm2Uvf81b3s34rZAQ6V30/xXzJLMJaVyUBNqPWRp8alMTuyo2uqkJJn+IGSMfB6Gx
JQX4v/7Cq6BAdL1of++7GE9/jMML41hwc2JdpRDOH8arloYt1KL6sg9efiNWdqdQZ4YS23txtVU6
V7YxkKI9FmL+7ltlrASMzfpwCzUFyMZxtH/lC2L4c62kaf8usxfOJ43/sP5VN1trsfBF+Xhgb9n9
NJpF/QMlpN8gTqk7uz2gMzFVpqZm2FmmusAmiWgfRmw5697Vfs8PZ2rnit2j3i7sGhoh362VE88P
YAMJSgpb1oDTdhB0Eo9qa/S7CAr0dikMfrkfy1Dl4bOO8sh5kC3i6IPvy+iCJ2b/j3jssk2LrZ2L
c8Eu0D93LUPDEV3QulrHYrTbaH/sRaDC4TixZ1TyNIVgdWUSqWVYMOPFw1a+KYUud+He03v01UE9
BAe/LHv9Y3bbm9yjcYdtw7Xgo1ueTu6IqqPERbfTJNpvcA8HhLIRMga95wrXsEBKYd03PSpGmueg
ZNhue6typgGNN+SSSlekdqvMXBMU9mMH0xSdnXbSOZ8nZI76yyHnAKaaXdmLvjg5lR2f7bQv4oQU
rdRzEi1oeV0G+HymNsuKpmibqCJjZ7aOYVQa+WOmW959jWZiJx+RxYwzmMbkWjXloFgI3gO7mbvL
gtMuhBRh7r56SAZiVtrVmNSTTk7+eYMw81Ci+qvvCy/UecbPXU4WLJoTrT/5jRTI8AOz/p4x3Fo/
tpGT8tcUWu3KfrBVQH+JnGRrfRGQ7ZA8szO51i/BrO3xcYDRdS5YqXvnRILGiFLeGyFneBLqAWPU
2rTlYzDA6SGKnCz34EHdhKemzzv9Lwi6eoKpQYH8hqsh7z57d7bhoY3jgJC4q2JeXcrBLh/XFhcs
wDkdM05aYkTKT/sarLBsLGlcHa4lNINvi/o0kxFxR3cWyo18x+8RueVROG7p/ix0GYoHGM+NX+84
iWl7zKG4oh84WzAYWF3Rk3e793H13CAdpjyd1J/8jJsyzBPS5bf90m4Y9J6muJxy2P7QZb/YBf/T
IuHTiuRZRPO2bmkJVuZ1R9Dcvnwhrcevnmjz4EDeIwtJRRcMPhgQDWbj+CSKBSgkkULVMk41vIXv
n/gB4/BsW2GNUhln8txcsLLPsMfhCJWeBKaXkmAnNmj/p9VEs/3bq6g5PtRG41k54CwecihPzFC3
6KB8jOdTLxmCDgPfoWNnjaa//eRudGy6F872iCl7Lkewos4ZXPfXYAkekXCqhSPSm2Ke4Vfg3VIL
2Vk58ys+G3+9zxeQ24STTvRZzq8znFH/3cCQ1BXdgB4DSD63Pyqrd9Wzj2KoesrtCF5cAVKM/9B8
tvLqRXwZ3EoF0u3EBUOR10EHZjmhYTT5bxK5zfhvVL0/XToHwPaAyrfIeWblpk5zOJv2nqQFEZ/C
CODiLMN+p0Kky/M8s0MEoWlsPNf7hevUqw7E6BvzXKFnEscJRBBPa4cNO9nCCIgMNzIMdtGxlIMG
SrUfhHSGgIfUIXUns+rCOJldNTz7xwjEW34yM2rVwX+L1bWufqzK2Ry5XhwIhLEMS3G3iRaNqy4t
MUJs16Ssc30EHfp2hp7VNOx23Tzeed4SD5Cuk668TIWe2DRoid7sN7FCP8AysZS/BTs+EcS3trs8
iHrrwpPfwAm9m7WlsQ1jA//+Rg+jK1hHfF93BpnQcpMlb1VKSaBSX7iNK3ORve36nHK4WnuS6fwK
c0M86Oqw8aHM2zn3ybF961UPveC4vVfd9flgoRN2pQUDcIhAhdWTDquq+jXYleRVZdd39ibrQ6yy
+ZEBqHX0ca7sfhguHTajdjw1fCTb8BFo8PovC++KswHS8to/95E/NcG7k7v4m5OCcoYgs8s5Ktmo
pGqiazfI7t/CSRKnolmq+OhLvWBgRptv7ad8dWtzT0Q5VtidjWp5DvGS4mwll+YlNIvNQuTW7Zqa
hlgf3ozJdaY/PcnrNm5FH5IhOJY9HSJPc9yPdZuCiIrqPvRr4X2Fe08XKCVHc3fsBp9Ch2TgKC4s
7OpY8C4q8OL8vg0DG0yioVLPuwq8183B5bzkoEXXGN9tEAD9BenCDIGtnK5/UM5Q19eQexYyx0B2
9AkyAhPzMO3GPgYdyOy5cVeaFvHHuKP8dEVNBz0YZSyc82Jvg2u/jwvn7d8idPvis6tJ8nLRo+Kg
1Qm84z6hZqK7qkuWqQ5QB1UajdBKQ0Nx8BfwBYc10kz6OrkxQNXB0OY03HfaxnBDRlIdTulERmr5
0kUQ1V3SRGuP6BhKsEk2MZbx75HQwEkCzouiLAgPJDP76I2VZ5wDgf2BuzxF/tztFxzWQ/cHfwSE
Bz+FK16GAdTz3o4QUxfZICT7WmvWOX/FuK0pHDCgFnmCVxiBc+/QjX3H8+XWUEa79CVm0Vysp5EJ
9j9/D5S+ejonjEIswQxjEqp4eNutIh5/FgJZgce5VsfDFUJICyBJCLJ+xP3h5ew5NZ9TkRWRge5k
4FFBusqork8s6wM2iMZvm78NQWLFc0DoRfsP1aQq/rnm1umZTJp4chTuiNk25rTSUhi3lI+HEw+h
mwlHtj5wbLnIDzwOTXWZkan2TwF6hOKlsfFdHffKC7uL2SrNILSTANVc3LL3WZlDXIVYPKPdt6CQ
kdr9XjrNnUTUnmbwWcw0tMuxGbSo8I7reFtOhW/Zss+qBa7gjI0TUj6/tbbdWXMddAfVjvb31jVN
/YJM358WNKq8e9cWPde1cgBKGdWxA//s5zjK/6JSn41ImhlFdaZQhYVRFuRDOPyx1jrft/MmZTh/
+B15Fl1SOAQ7JZLUEjJe4HQA8qNF1j5Rvn7EvrU6axBmqpXLchygXtVXOwK244607PUTycXSYbbg
/rF/uEhsuJmEV/Zj1nnIzx4HZ4tgvTbbkieLcDDUMN5gBFiSXedHLn8O1gXwHLYqUgKKcdGwn8fG
qW7CMShSF0LdWp2L7axjdcqZl+ZzHzLuV0yAVS2+dqAOlK1lacWf3twT4JACT+Z6TebQq5r/GPEl
wl3iZ9lafPjY/H5zdahI6QBsfYUCmt20QrvNwAWH2j1LBFjbh0QDRmaF4LrO+kgE3l/uF2WdDB4z
olbzEkB7KQgEKBNX+bk6lnHpqEdsl6I8RHobvP/y0AqXKfWs1jPHivSuipEE/fLKNyiD8TfgFaXB
HslXVWoLD0QowXmHF3fzGwedtywFeQJzBKMhrEUTLDd1y0AJdd5N/m1mlsO7CJcV0b0/l1V71KMO
i3865zhDMSrXxvzAfh1tJ854cs1ZgFZJ4DjzoX3zkGFsRCzIXuLYg9v92fYuN1Y2NAuzxDwuvCBB
t2zhD3LvTXWP2AZXd7Xc9AFjOJftuexnCw0KXRukNeipdrcfno4X70ZVBMMdtmJWKhFWW7UyQ+Lj
+kW2yDielI8P7azjtek1T/Ig1jciJmDwjsM2Acxs/oLL6NQx9RQZraqOvR2FQWF8qiPJwsuv2vin
1p8D1JQImRwXX9m05gjk+01itDO50/j3fO779jivhTscPb0s8R88qZxYmRVpTTeKLJ3tx0D77Rdq
MO9r8OyVW2xAXFTeV7MPGHhAZkoyg+/MdnFnO53AAMZzXo3oRzQYVEZxUbPf62J0pk+mz0l9OgY7
Np3BXFXmvmF8kGcGsXDMthnzeHPhee+mKNuYqnDVLiEXqGCPWnT0w6rxWkQnJepZoh7Nq51iqqYj
Mzwa4nU6qnra9JvjttoYxKWm6DzIhwH1Jp09aI2m84RLrNLEFu1z/2SHvNkdMP+08wgPY1Wsb2jw
RfG8sz5vv2oUKuK3T9Lc+qeWFDZeeg7Wckdpatnxbz7WfjttY4AeCvPkWsnMage9IrdTESu1tXjb
/pf8MqxODGuL5/CmhjEacciwohRu4msNAMBzqBahEjIwPBHDPqLS5vbmwg3U/U6E8TQegBvDvkPf
MC2Bm3nkRrTV2VvcoXqnW6FHWY7awV//i3c5bn+BBCz9F+IucF5nHKzhv2KujfNtrWpa6gRS1Guc
hwYltZkOudUt3UlZ5cT7PZl4CSMuKWm0n9lrT6JEGqpxwN3SWLpsTg14P7EMDp72M2x76Z3WRXbR
Sy/JRbkj4lTp17obIv9xVCLvXkco1uqn6pF2HQuzx8OjBRsXJK7wKjp42O/L3z7gf37xkU9zj3CL
2tlCiXaZWoVHNaMNBeS97+D/wau1MbOSfuJ2t68Ax32/LlvkjjcJ5UZh18gVAuHZu4vX3uXS2ptP
32/8+BVPG/591uTa6TJ74EQ+x3kV2GcFwuUdwp4T6E7zXKgT4U8uSp/BIkQ4KuinyLYVz/l1K5Vl
biEDOzuITyzDyqG0Kc99Rpeze+fAJvKp5ENx51mfxihGNwPtbXacPP4WlteFBywIMkwEYXuBllLO
Tg61B7Izy70UhxbyxtfcuajJVEZ7R4H8q/cjMf4hL6Zt5tRgniSdf1Ni9e4GY3eryHZ4rP9vait2
ZPS+FT5M3MC7X20Jak1XfBuXcWSgWzLI1xMySlM++grrDTXXu/s/js6rOVJkW6O/iAhIbL6Wr1LJ
m5b6hZC6e3CJS0gg+fVn1Xm7cSPmzEiqgr0/s3Z+yNSQhacxQLrKwVCwW1yGZaXkRU+9Nbd4akQR
+56/mmtZir26IxIwZ70408RugkOzOvXI8FGvQABaGmzJPTNY4z1NtOas3lPHBy4heLKa+7Hso+aQ
94sJO5Ik0o2+GdVzuGK0gFnJhjpq2DPJyOBXk7pyvlggwoVPNOGlZRsERNuHHdHLDHp3QZFjKq9y
yYuG3bypRv/LQasKnvuKB9Y5X7A47hqywJQEeWdNkEoqz9sNTZTkaIll1pQXg1NawixaeZgBZunR
uMHF9Plh5R+Uz1MeWX0cQF4Nb5oAye351vpx9FFbtvd/gBOS7t1EjaLMlYolpn7XYKF+UKhxIZlE
ZGk/plb6+tCzPrdfRAZsSg4PWknxZ+7cqXsm+OgwyFFR5GtM+kJMz46FZIyP5uXrjrilqp+T2twi
LF7vMf7rxNCYnCI1O/FGtn3aR9e8VYTrdUas47CO5WSOFsxLsQ+AXoQwGjT5i2uVxbSAZbAs9Wsb
BJ187KoV93EeDT/rnDC9eTuOupn5c8759XbMPiHP3mNdIjNdFNp4tQ/53Uu5rZZMBscsTvTXcIMB
0PGUlijJ5Hvzd2JGaI4XtD4MJ3Y5qC7M0xwRvMYdTcDfaRIUaPPseB0zv8B3KD9W6AQzExvh2YrB
PiLRSW4tpUhIVqJzvhRs0/ENa2ps3vGM8Uc3rRny+Z4kwrze/sVIqO0saZ6IZkTRLjzZWP3o5Tqr
4r2VrYcInY4+p0KIs9JpmRrXp9Pei9E+8N5sMaWckX4Hccu2GqYcsz0P2AnKKhxq8sM+MYISXat4
SGXQO1sKoaP+Xuywdidy222xzYoIAELCuEPSqMhmgKDcnjFhmGwQBRRGSy+TRd8Hua/k+9K1klRv
0CVusOHxlffsHwJWzwZpbAnpwiQ9/8kJLdNdQQcueV8bmvZULYuUx9q+8EouKemwHamTt33sUDAL
M69Zd62bqiR4yDzB5HGugp7bzVHfCts9kcExefjCYuVzu5qrrHHwVkrXn8+LVgCoUWwRobPayhid
qSz8A5A8VzyruinG59CigL+PsBO8TzfBBD2kgErUHV1ieK6TO7VJuonyMI1AK8Rd8jCbsaovVTG0
VESzIuCqyzG3wcwxRe1D3i+J6NqcpG17u1iKNy7KmtU+bFQ5/m6l6fhl5J53mRPpFI804jpWQd0y
yuwaSiHN0Zk6DOIN4URKfjugSwQBcO5yOAU1KYyckkelY9ZWagWpXvc4wGioCRl+9jCniAK9h+k0
yUeU3bo48bTBkULvc0Ty1XZMvZ9W9wLVkN8euX+KiChitIC94N04lnF5Q42daBc4RsRlLKHY5T+Z
1as8T5RPg13Je6ovt0XWoGfGHGESLyolqTRu46bM1q8RFAZgOG5EteQVCH2nfLT8oDHTXvZkTAkG
5qUn9sCCSM3V7pQMTyuuFPo/oRVJBM0xcC9jmxE2h0yhipMoxrHO72/YG71XerUkmQbWsOaxQhRw
i7O5zWUFgwSlwGZnprElo0R2MzJJdkGkYvd76GZJXYHEfTia/9iEaUtucX1uyasmKtXyqmcPJNiB
i+xec8fWb91/69DL3ueUn86FcxDBUhkOBpmW3+i64kHs6Oum9ll1uVu/AHhJovkcr37QqQutk7F8
oKBTHlqW7+ofKvqUIBBVhPBGaqjARIRn3rw5Mqyv3Tj/WSiI8b7M1vkFXSKJj27bFn/zjDzqZl1C
48eoru7g1JuVx5d/cIxcfwV8Kf6mE8gmLgiBF9uwUvp3VbDo+T/Ge+8pC5oCQ9Pk0tuFhroSBahe
PC4DGtVBOWlenZ1ENIda2dynqbkMz5N3i3UQXJ7i3x6SagtpZAYpQ3KIYOVMYbl81RAHm4ect3D1
M9HrdD22cplPiE5i8Od3nrNx4m/cqI3sh54sE8aGVclThxZp7hZLFWZ9GDr6iTQWVz1tPe0NLD7B
dNsIgjbkejN9INK0eU94SSx0zMldE5s/DLziQWPE2RA/8+Jxf5TKSYBT+vEvcxjn7ZG0M4v5BBpM
8Blt2Wi3phI04HM6YCliT4G17td2FTs8u+bfJBoY+DExqTeCOz5BBzCo4nOoE85sqJbc2Sk0XV9d
yqTxPejnshb7ZhhKcy1IMvbPISfR/F8EcMfgV1YHRjymCWLGncONU31XEDqAEqOiWuhfSJhBeIaP
pS7d0C/I7VEjJdkbMK9HmeaAdPlhnepcqjQdCaVmbeT/kNRrtLvVJWC4M5mcuDzk/kp3K/Jc6TwM
hZoQu2vLxrPB8k3Wj7wK6/meIBFQiPn/tHg42/lTQFQU4oQa5XqRtRONXw5vy2RkXETURFVpcv4d
3L/xDJE3eFsTERSsOiyFqc/4BPJdea5ctNaV2WEsigYRVtbxsucPt8iaigSpCey9VtWy2obBWhH/
AseGQkpMN22mXz6CaUD6LEG+96rBCe4YoyL3LiOLZ+4c6lABOdGqrcyvIAx75+JKUvrI7+EiSMHJ
YdIngYYffjuyBwfHAYVwPo9VReu0k231SOh0aZi4/Ljae6FmYGCumXmqJPMawXgBIlOReY8kz6nC
43+ZrYaAclkvQbdPVLNEB1VKWDsCCCIlwpKCa7cjJzJ+szQv8y5hC6dQWs72dXHKEgVVzD6wpYyo
5IPo57W9lTSiJ06RT9Ne1Vk27wcsyPJpTmfp71ze6PmDVfZWRpjL3wV9nYeMaCKNPI/48z5SoX3p
SzLWV98ByHW38IjE06q0uCi6TIzIDB1I5WtMZeoZkY42J8Qm1z/2guY0wXMU8yftV+lZ8cijmmRI
yT/y7imGTcKDLDnd4i/BBtxE5/FJSCiOBSaKKDjFxTw+Ep6t/D8zfImM5mjAuR+HZKvVlLqmfiB0
DCot7wEVB4pwid5KduwQTaxj6uVAyVBqO++53suBgsxl3efJOAdAabeldscJkoXjSObr1vuP56ki
nNRToqubS1YQZg2OFMlys/NQw9b9sNgsQNYU9U+yWNEN2yXp2y+YnhSJi9jUye3W4ehIPqQoGLTF
KLp2BBu7fLpwhFHxR08F6JTjGjZxBMm9zZ32tC6uss9APGhTsVsP9t3mRIwh0zRlYB/btvL/632/
/Ucn1A2PMkyyBz9lxNyXhWGqcht2FFZlVkLi4QMXlmmFFeNnSIx1OmQMW+c4KyBIj6mjAFCshc9/
G1SFm2ZdR2N1SMmwvBCLLylv0SK+ghBsaY+T2fYO/Bz+C1Wv5tvzRFWcSv449UFpHaIpQGi0m5gh
xbnwP74cSidei9cuXP5f6WIcu6QuB2F3IA9IBLG08sVFV4owK+b8j6+i6S3mCffHEUFir0U/xvph
bN3+nZ9oCL6yuhrMT5gjASFqj1Vz8opJt+dcaYzRvu2ydI+JDB8lkwO9BM9ShscVaat9B22CCHpe
1OZZEGm3JwdpGpSJp6rsyker+eEcsooOqy7SF4MU6O+6gOl6XxOMmvgUUL1ELgjzZAcOlWh1xoUR
0ix6cN3m21ZjmG35cDMVFayG/V5wjqH6qRoFVAphKx0UBekmFKXYuQ424SaR5CppnPVqik6giTMA
HEnJWEiboOOLZPdcGmu7LU5MX++WCY38t1ME3XIWPciQJ9fNUnujRHFglSh3p2KgDb3HgLn2BFo3
pTvgwG0kvbtyb6rCIYEGFi58yNxh/Ide54R/DWTTTz14RfmKDUwSJMZtfsAfBBybrLM445Xxls96
1zonVM7kL9KTukgHYhetjCDv9kEcx89kxMfyEA0zcBb6nx7sZfDANQABjklvlQZjB6iFMjU5Wvoa
jz4tV2TAtC+AD1SrQ4svHDuxnbD6+3e6o/qYInpbRqwKvAaQws59SOHmlOdWhgSMUz9bw0sv+fpj
w3vJY+ZOTbsdF/yVC4rhpJioOjB9U+sRc+x40eyoeY4dMAI7PwjSmdO2BQHmEZtK4teZdaw7aD4w
/znAVG8kgtayo5JNdQ+ySuv0mA+Je6471QdXJEv6lUN1w76wWuVvFZIPzD+2BbEFwpocLQYj8n6o
PBrgDicM7/sm7h9dDiSrLefAmr8zHxw82Ykj4hEqHocj8NcdjpbUGLcbr2i8CEWEMMiuauKKO8aT
HOITkwDG6DRXLpEz7CNuW82rfuFpQJh3LfJh2cEyWslaYjz78mjHfn1o4rB7GtM5UMfoZohHmDbx
MVq6AWKrpBtQ3LWc7Ar8Q8Mfqjphg2Qsyexa3r53hjDWl6RDdvE+vM4Jx35PuTAnCkDTpP49m8gr
r9VAfffI1FaPHGCN0r8Wh+0uNV7SHce5hHbnUzz4zMmFY5SyM39EcD1Y/RifuJER8Z5wTgtQ4fF7
UlRpjkyaa7PLypBHIbI8lfCsigRfMWbn4C6DY+juV4Qu+w0KBU//x/ZtQ5XaTetcARzsUpezqNRy
k4yMRJ/cufyTcf2G89bxpol7HhnkQ3iCF8+esTV2ppcXXkaWqM3TxVpyzFlWf6hBrqd28Ez2qdw1
BasoACRNh0LbRtO0IKm7M3MEkGIQnudvhD/JBwi7BjepJyVyIIaLZ+Q4DlihxOP7Rgpbc02JxmlF
WZrX10q8fhnNZwG+doES1C7VzgcYJvf4/lB79SzA5/AJubjUMfVp4nblQ2KLeNnFtZ04KJNPpvBe
OEUyVX+Xvu9xENKkA+IDbMbzfxGi4gTCXrAatWehY1BTY9PKrx7nRe6R5FDBC9UJc+rqkZp4kmbm
QhEtTP4kFuzDJ894m1+BTujdIsmN46aY5Vzwq0QYqRN40cQzir+iijg8zVs0tPgP/fzIDr80bwrm
3H+Dof9HL7lT4AdEuPKYHJqhqnd9MZMppiFks2tAFBQ5p5xBfoiakM5ZAJWHe1LUVh3nSi7hwbZa
2ddCcDAUI1Um3aWHa5qTEhJpf0x0HdK07ZB1N+VKpBYtGP5rhSSJo3Hq5nwhj5UAl8iI0pcH8jps
m/G8qOcIS7zbFaOousOSCwMQRVW8O7NEzuZ+6cru0vFZp2sWr86x7m7H9EzTu89pXzrJvvRDc137
1SMHvvLNvlMkS2lMt705lz5V/F0mTEUBwBbEQtPUwwLdcPurI2g4xsN1oYTOBrU6+tpkPR26ZmJg
e9MOb8ajmFhkNrENy/B3PdK42lQI/n95xWZPyUAD/0h1rHx2ZieAg3Azi9Cd9aJJNOHBOxs4HnhT
s7eEv+Po1ljhs8LmTssQ2kpP03RnvT5/0gAK+OenKfs1cExu3tGr8NRvdHbjbwgGrg9QjcZsi3oU
kzdFuYPLpUIi5DIWAaHekYrRwaOQ3W0TOzm/o8EZF4qMHiucKUG6UbsffxY7Udi64RoIJEXccOOC
3PQAy55d2eNK4PvSxiMQEM8nagXFeP4doawWj6p0M0Nl2QFuyCOz1uNTq7Wg9E7vqDzmbsQca5yJ
OgKHvRp8hJVTI3oZqBEsEpA0dbu6OOrW78x9z6RrTn01Zz9TyUMYZdVd3jI7zf7e2BWcU4F71+8Q
hJhpoGm7/VZxEeYEOHxCrc9L8yazIowOtT/P5jCXc/8nlwzat6V4fGlKJwRQbQjnQdyJfMg6xGhn
usRr8EsR8lf7qrJ+tVnykg9xoHjxb9jk50+ZdXGzU03jlzugDxNeVyeSY7O2BYXArrjWmVXvI8gJ
QpJNU/0maJipuw4W7ocn4OjcgS/yn/H51QeInRU3T2TDJUkmQ8OcIA7ht9XOlCnTZfXVA/G05B+O
ahafA7Bv84WQXds/yChszmboyJQCjJDvFK+Bqk+KWjXBq7KzD0GdUbEvKiy4fJpKf4+pYPbkCi39
sN4oJB2OQHU3bFdKuBeQkfwXTVNt50PAPj8dyi7EeUgFPO5Dx8GCdAuEQl6qlCDLjp5iNZ+qyY/O
ABLHIwjDkfLBnEuS2zPDyQPdytrdF611aHV33LKgDEcoXRC3PRZ+zuWckagdm99qK549VexGB8Bk
67uXlsK5z1vMqhsCXdNJhBTAFzgFlz2PxRf+q8tH1naTjB9UVKbOC9YU7lGyhHq8uFHvD+elz5Q+
FATBnU3pSPl76VNQFIqJD/juIqhjRcOSuSfakWy/ssEQeeurJMR0d5Y4/KRsXia8PQYCE24FtXk3
mNhLWyLktkQg8m2Mb7jGTVPvuhSyNtDxbDRfnpCsG5t0yMf3iZtgaL/eqHdmdOLiRd3CwpuxkU7/
WGluSB1HxbHCM5VQxx7H0o3BhE09wZ21r9hnhwHtYruSs2Nx5N6VvpopaZo/A8SDx3lk676mGmQs
EVRy+ggxAZjwzTiUUXNF4QcsBudu6klNuDz8Z0sDcteua/lcBbH6k/Izvg4lyw4df36RiJbT9AYe
dNQIjmrF/40t0H2Y59gDXUge3O+aGCk866pmV8Rr0p0iS2aLx1olvYuOZXxZBut/hElRP3C+GLCO
R6TtI3cFRK4gFpBKETGXV8v4BP+FgvlwT2gSzzxbCHBSSjdeu/Nyp4m/15lrGReuDyb5sRjYydky
0YZ3Hfw6SsQOVESwKDxuypFqxlYEsF03MTicd7xb/sClbVKeC/m0jAemS5XsqnDyARu3Tvk5hNH8
DsYcDbED+fZBViKtrpy2c4avKIs5ludOuT6gWSj3AQBzeN/42A04lUX5x7pZc8210uW/Qfiu5kYL
sjSDfgLtlCMPmFbMw8Arp8mOOFxzsPafM9U4qiw1f7cT0f3yfeRoQvU+jmt/n+D+1t9JGIT9E3mo
+b8Ral+5Vd7q/Waa6poLjGpdk4WYq58udKqnenArAnqRgCxnK1cSXPdGO9+L0KVLxEaDcjJKV+tn
mYeYjTF/7audyuKP8VPX+XGpylJYjLWND3wsUnYZ1i+180RMLwiLMDgtA1LAGdrNFDzjw8XuS70y
ifDwrdtwuVNuLpLnmN68vyPRv1QXr63Hv5Mn3e5oZqnaOw5GKqycIsSebGZyZ5s+6ZcJ8c4O7m4W
EerSZgydtX9VXVDLJ/K3YuFf2bj/2qqQwUWEiXA/6bOal3ZU6XwZinqKqUR43gDvlWzuE7uJSt86
+gnpdiK3vuw1eNiXhThgi+VghrMs0dxfWwC93NrwTXismgEeOPM9xCXqCSXJiC9ialF4n0DeLTZT
Qt6Tq2IcXThVkuQlzbtSVofBTQiFSeyZbQAneg90nJOcpggc/0nPXBm8plaMRK/6yixbXDBkxXqW
y3NuM456MbqP09b6RfhVLdprs22befW8qbu0Jp8dwr0jo9LnNH0YCkAi6tT/F7RIBvcuyatfEPdK
95hiTMRQhMT4Es68pHZR3oqV4yJdOf4NgaNh9UmUGdi0/LL3NX9nwjVD4SGtrEMb7ooSm/ma9wh7
IqxN8BmPvfF/EqbP88CBBGRArtRUf/zA+sOWQaelZsA3gjhEOsoLUoPHWr/W3bUYOTm5oxaXwllt
2aq2uYuftYGap7+awMvx61sdhjSJ4/5HVg2QCL0GusCRGgn/g/Nd/zqpzwYBFjr4u9a0Ne6z2VhM
rqRK8QBaVpp+MIJVjVW43XDRg3ENEi+pgUkrh621maDTgeGM+SypQA2P3FpBsMG4zeJtWM0WkunA
nUdN+FxDSqq4M8Ka1d6gg4ShTsQhUkQxQ2LCK+DvYT110bDldm3To+B44p2JPYLE7zeQxaoKMouf
h2YjeC3951lC5dBxdfuHgwEZRytYKXgUp+h0G3dKxydan4a3Ny/IHHBkMr/NxEz+gHyH1iCLabas
Di58MHrPJJ1DGy4nj+F42aDD0Pbs4TY9D8RXyQoqGCqbnsSQv4MJab7yaoUpWqFccWolqKPyvlhj
0BkxTQViveHUfq4DhvstXhQDl5rrF7Vac+QTA5AH5oHz3JOZSRnYyv7iS+lSqwwdAS24MsF/vnSR
NRzfV4fCVs4P8XpSXqGW5aNZOh5yKSivDvVX6Q+SFgBi45JbZGihYthW3U0z9ig73Ooi8EN30l/E
Rydy93Wop7bZY0iTv65MLfhLTNPyF6Gkfg8pAoYgubBqNqL2DRd4UE7oTkDeq8HARSE11Xr9aqte
/ayRyKGJYtJwLK8OaLWl45ii3FVRhIKOtrrx/KR+yeeYFJKaCdzyo03RHwtT9cQfLbLbHIpHTw+u
KJyDm0cd98HtLWxbV3n31NedyCh4FggORN3GfOtbCYiXi7Gr2nqsZ2+mifonXp0KQGHIE50+Y8Nh
+4jU9UftzmTml7xdf5k6IgTIN7POt/EUJY+FNzEosGkbipHCsWpjPEFIFNJmC28npWR3SGm+JFtu
OtceG0KJAk72v/uYBrF+wxAoYwqbpKczDEPg8uGU/3fbj0HWr+7yGsdVCM6NsBVjHL9vZrYM7dM2
nPkIWuPQc7P0lF0uajz2Il5g7cLrTTa3uOWRszONpGOrKbeXqCHFtuT7fIZvl/QXq7CDNzlcC/qy
eUK+dab38jWLaiYEDwL2eaoEvpJq0uSPokwLwySi+HuIuyj58GyNcK6YYV/QOPk/SbLeDtgUA19M
ZzRdvF/bGNbHAHVv3YskVc9F5uXfnbmRB2ncOYeG106+1d3ApwsaTvoQeTV9YqYHzEJ+EbyNbSoZ
puNMLu12KW6rSN00TElKRG22byd/QPQri54wBbfD3kmX4rZThLlVsa3U58kjGrIbCRr8c1Yn+8cl
IC1w8hNxTqN6/TXxHDRbOaj4c1kcnWM6FcU75eD5U9WhSKiBBeYxAZbkblt/hr03uby1NgWr7Ksc
vBQBNzKwg7CwWfr9ksg6QgQxRHpVVXgp46H9JS2q1iXll/eHGCEcEWByrPhrlceXmBhrcVAtdARC
AKPZNyaNH6PQOmY/hHV+FfXCI9lf0jKH1RF2j9PQJH9swdflQCFDOhtuKIl6DzwSg3HCpkCHxv3l
HEHEHrp2C6aTCZfZ34WhBrKKGeX99fLYI9EXLOFwKsyQPle1DxZjIuCf7xbYxe22bccZKpUu3EBt
Zl8IPizuHFxonDnfEvlJMoMv1QO/S3zrgZOQZ6wvfgJaQJk5NFxzYscalu6uLdG7d4n0Lf8fpP5X
P8VM6zdYPB4zI6B+yu4UqemnIADV3tXPnRSQQgdz61dJOio+JAOwfqpAaCb6SWmisRsuKvHtbdYe
6AQuc5bcZWGR/LhCE/r2W93/N08kDzgR0s4jhz9HwJ5/Vg8ySrCpvU4nDzc6AGk0PlYtoTckap8k
P4mORhxn2N7mU9EB0JSRubCwQCYiucR9mbQ4ka3u0BIIMUwjl2BdRt3POLRo9AfLFhmewKViaeKo
wR/GyeaV0+fJcsJvpnTVTtqeSg4jMBvGVc7xLkknO8z9/rvQkU72Se4pIMt9lP90PJi+qUxwsqsd
W5mzYefIdksz0ljV6JN/peyiNd3WeR+P7WXVvp+cEYI7+raSWC2/fh1qE1wnXkT1P87zWLbacRDN
7SSUvq0yYNxqVopOGvk79giM7RBls5CSGZbMUXRNfvVrYsfb2zAHsV8t1NEsJQAanUoP5XYt0ByM
yj06/346f+NJB0QPvK5ZrhbAuQQdL7gtzy+3rWdiQzBbp/4lpGXRRzR7Ym59FIzuFJkzNJqzWbV+
r9ySf45zFLZ7LBYEkU2snORbplCtmMroGGwaMtfV05xVAxdZqrT6iZFc5cnEY/Lu6GS25A0j6jR+
3Zr/ehvQEauhR/KHcUDzciWarX4Ppy/RRzn07RuxRR1uDGMv2IomrrmVk+klfh+5cPg2w+4mTODL
wZ68xYdrnXFUxx4lxepuH7aNW+/GePQf8HzMyKMA3TXZ0Neq+rvZ08X4k2Gzuv8c8uqCt8Sg4O1Q
/D7O/hI9ZTOK66+umLGdS9/t5nNbJTWFcNBprdoiZhXq2+B3jsOuyekbM1PYjDruxqP151xZbvhy
kZKO/05mBAHIj+Koa9GsvgTMMoTYyWnZh3dDQgSTo0pFWm7GIOw4LQXVaRCPSXobAzsOAKwAOfOI
JJxfVSURkHm2W2y3HDgX0ZB62XeuSjXUblH58yOPlrz+F2J061OAcMvhD4Oqv4EilDWv9Ntb++KV
kX2xRFiRqpYp4QveRtAL+awWM1T4tRSvK+p7zmtcTvk7bGe5/MqHcmqvrjcKcZ9zCpzHXVkGwBTo
C6R3hiwf541q6nD7OKKeRPu4+r8BVepHlIQS4lFXVnrXccqbUTXEYdmgtafDY2K0tadetfqO1zuv
Gvp28/QXSYzzRiH5I0IHNiVgZhqh3zNbNvH9XIUy3LmG/+JfypRt8Emr1IufY9iu/LaJJCO7Qsoi
PMRlLPPIQ7xltO5g0+3xilL3MBuTHZnGi3irZoHRzsfPtJuaJO/wTSYcIRTOEZnH1M6Id0B7gEhm
apn6d9pSgDCyRKfmAUugDfetQWP/MivfEcXfDI7vgUyDKp7hjeGQBJFRH4Qm+2gz9nZ+zIcZwlGz
TisRUXiu8clXYbfcYer24qMdunXaOaHmDOQG35tO95y6XvkfZsHinzWdi/Fp4ABe99H6ER8TtBRk
j5BENh/6vzO+LnmiuCaOsXpDDE3UkLXnTOZMXIelpOG8AjD6gOoM9lF3x0bK2lWT9AmeuU6hk3cf
WBfNV6IY6Vciotx9gW04gf9iy70ApdHxgyGBMlwVdu0R7aNpSOETXjhTLQHis3qokj/AOEPcHILP
wjkXkxOVbwyMBOUB8yvtTtu6pMjylsS6Cd4ogfngBNHhqPARhHS2AwALCoNUkl1Y5zAE3gqyENGR
cd89EY1QyRvmHze5PHKVxa6LrHia6yK3pxD4wXWeM+8tlRUFRIe2wL4yTXEJGxftDc8iA69S1AxL
cuSjv138SV2X/tYoiQze2XPt4KVfRvo3tHqpi9A1mCx0HmKFo3NeyUTmtBhd2ISP/pBxOdJfh9k+
YCMR1eTCd+H/rjxc2y++U2W4J+hJ5INNJeQVbhQZzt9cjid4GSMpcMtNxXqqOVpvUSwYcmNaEZs4
4N18EYhc/X3T4t7TDEvH+146kkSgC4QvppEmqadq7HsaCGClc4kfPBKWuvd92b8Rcmq+2WHj9Fvy
Y36beEDRrISocFKKtfmPnptO0MuUwENaliXPz0ub5c+ksNdsN4I/GLYGzCv0EuyDe9RejTHHX6lQ
216Ut8dRSJtr2zu12IVl0Ncvqe0G7xCsNXvquJBdBZ8yr5b7X278GCZ1mBwq2SAUhEmOE9FMCziP
tO7lLsBU4lNXFHO7m3gfOx8hkm70OY7Oe0bjhjJF6xyDmFdF0PAb3nAYQiT3XHhZJ6Qbv+W1rikY
CUZW2TnlQxssKyXjsSqwJ3WPo5bYeLmOgjPVjGmgzDnCIWvTrdQXkva+Va5+t73ubji31XOfStRi
516DSA+eIOdXwdHwbdfHxPKN+2gF49Vm9ODNAZ2TU3Usx1B+5XkS/0uIEDMQrHL6W9VRzbGHwXQg
CQC6v+oxqjm+ye2dhjhOs3yw15LpsMXkXYOGqBQXvuacYaSnqnVKUTBpXnOuJD97XQhciIQENdK1
4PrCsaCC8R0TXLCvN8aBfZSETkGd9pi6+9oWWbGNSBaWR+X2Bac+6/6Pkspt2bOdjuCkI2f/lDGs
tfuQkP+1l9j6O5R1d0ZU7MQMYpW2NznnSj1Otg9xkCCluB8QcaDSQatmBZziWqzXZS2B9Xq+7Myp
joauP1gX0Z1wTi/UlquvnnOq6G6zoPsljC4RkfDccprRRRGMaTntUmyw55A5EqIo7ONhILxqCj6H
1mnsr+D/12bKfimo2grOvt0TsV/OTEJBfi9E232ymdbDUXhRCBRhMADaM5EPO2paHa0cCGoHP2rm
gxNzJGTDLV27HOpB6uJcF2TeIaF4EsWTLw0qXzTHyzHFX6ofPCaE9S4Moyncj2ksbnc+iqlsTyLM
g6fUTEH3FRackeZ4iB3METc3/kg5IgaNTeF30spOgLIBludcQSGccWZdEgLGQcxEFUR9xLgt8yzq
ngPrqXMQqcIBc+sP68FDHOueomkd/klyr1gY1iZefTe0md0ZcWNhoy6tu8lBrL9DrcXecFoKDk8T
eH4O31C4eFIi6YqDx8Bxu2TSlsFnT2ie8vlSON+e79Jvw+kJ6j1pPOMX2wn4hDphP6wvq8h6uRwF
daSAAZuKvuDPMfs48/7qOHdEmsiH1HXKqJlFDj4sTD1qn7oqDzxOnCcSjJ23bUeq1pLrflVU75Mo
iKdtk2MpkK7WPpupacxvOyTVXbgQ1NpKtHd5jIwf9dCTYPtEjJIxE+7W1pHmDU4dID6zTHsL2f6I
F8HcgCvGElnBDqz4mVEuyb420VI5v3IyiHfaqHjZRvBy7IFLghxC7R1yA0yUTMKAjdbx10opqD4Q
xQORPBoQReSH22cecO4rJ0LS9Vn3MQMe3ub/ODqv5bhxLYp+EatAML92VrdaOdkvLMn2MCeQIEB+
/V1936amxmOpmwRO2HvtrqVWsnjO6v7GYA6CxgGEUE9fBNch6nDREaGIbdP3FCXcb5aJsuQ7tAww
EEdJ79Q1cfPoDn733bU3esg6wEwekmTx7ktn5PKfVmnhKpWduDS9u+ifRhRJ/ywwMB4omHt6+iUI
2ze3b4LsHLHors+CQdnRLzyFpMK2Ujz3rA/RfLih/Pbd25NSxNKQ+9cFHRwUL8bmuQA/NPuQaJKU
ykS7DL9dN+t3a59B+SYokvAgdghe/rrYOfV3DXKIaGf5Fqr9jaXqc8QT5Xmgg1pabvpJlS9qEbM4
+poAzg0cDIYs7NUAacxSYNRhZq6d9MgyOWRxOGZpFBzTude3ZcjorS9+ruxfki7CfwMl0T1UyByB
giS9+jiqaF7fEZNTbQSuTf8q3WfTVblO+sSBAyEL4fIEVswD3brxJqr8u/9nhHwJs3BBooFXqfwz
RRnZz2LAULKHVM7J2fR563w7I85eKVUVP1Z5EXxg9ujEL5arbfxiWs5JpJRchYIg5bUPtm4g1umX
Z2fhsDW6SR92eT7EKWoQrMsbQweAQr7Je3VXAOaN3tDo+KCxWIo6v8bV9y+grhYFQLB0sUsllYZC
rgMPfrrgX4BTDTDrQLFqz8aNMrPzKXnukfqN2ZWvqP6FpbMidGPso5m4h2686hGkJ4zbfp4vk5sT
KrfJvSbjheYrb78z5kLhl9+Po6RxaCsiuhi5olWnJ+Jr0Xy/VHggtXzOnoYc7riZnHvMf2BjJows
v2EdJDFngEjnO6Vi257qCL3uwY84cM85FV5wEl6QXms6yfXJ71dEH2O02ozAkFxmd3TBqLE3gkVl
eh5uWdxPaArW9SiKoBeP2gNC3gBLQwrgNnCtVD1oqtSW3xb/Y5XI4Ln1KnW+mWTXfXdbEADL8J5C
QFb/5MIsbTejkkItTK74Dgege8YWHLKE6+IsG9+q2Yzzn8lpxnZC+KWi5aWL89rZK2NvD7qUIa0D
ldRbJiuSoTeGB+mbjZwjf90UDt4eGmLqPbmm0Mld0tOsXZsmCs8r0RbBPepKpoIxr/j0yRBT18ek
9hy7zcdkggazqHEHOqWe9iNDC27T+GaD3dahH9rvJU1H+MQ8vnZat0m0mncHkLf3GID1Yv1MvjTj
/l2/OJjgbz3bFVW7Gh6YJYbjoaOpQIWR1zTuCBor+z0trWawqHrzpzR9ujwFsx0wb09zQnAO5y3W
tsAE8zOTFNdFf3fTV3Hl5A8wMKOGCRwDNZb5hGptZbCY9pnAzrE+5jMLxa0hQ+Qsmikk78JMnKJV
UfbdDnxf9Hiz5NIukc/ob0LrNs5TSybZsgm8kaiVaYC/eBAGOzgEMALhdyZwslcyQKR7RuEb8Wvo
bG4OCozAmx0A7G8hqEfkp9g5Z/1m5yiLDk3hOmeSlNCsyBIqz55VKNVUP8XusC2J9sSFUyJtIqCj
LN1mgSKcCbVbweiEB4+p249IyiVlHZGMD4yDbuJMaLS7DDf2yqdh4fVh/KACMbkGD8bAomkPDGBY
sUMZv5HPJDmS22iCNe4NvVUk0Xi92THU7Z6yEj/2dkhHOgUU7opchFtC8OICnNvGkzMLtnpT8Cfq
G929Tzi/5SMrXyG3Q5i5SD8BFl7RHVYXBW1x3a4lxjJS0prSnAnaK/+5oIGyQwb67OJFqsjgHniD
fW/LwUHePCXOpSRVKbwvhLcm56IIuhpglm//JbLXxSdH2fzcJEXUndnV4pXdRCzInsvEtTdSsTBM
EuMZDalHqCVB5ranuTCsTBlEuZQ5rp5w0JJjPe3TLu++MCGu9SPfZtue8dAR1LYU4NDu2CFiKuAx
95a/JSUPd4YOx2aLr0+SVCAZYe+4aNjPO31qiOluiSSioE7rgPSRCl17j/8+3rgab1UMOFcgsi26
cw1MGoQP07BTNBBBAUuQYdZOo4UiAZ2F6cuKMjA6sSUM7Xs9RZhQRsgNJ+WrKtsiZb9lUBKE071M
GfqdMDGN8xpbrJUcbyz7nhgf+M9Ox1zgKeMTIi49Txnx+BhYj5FTIlLt2Xh9dw2Rw5veKI22IPLt
0Vma4sreXvrHkhPkbIQ1OdIQYJwPiR9oklM4gEsP72sQt48YZ8UxJNUGZGXXqvGw5Aj6X1lXZm8E
qbb9qa1i52iaiTQSMcTqXMXMG58t687yG5u8hnMXh2vxV5UOgahwQXnwWZB6w+eMZOMcOYMgM9Pi
Wp8HJ2vuzYord2NV5cE5jjDWb2Ncz/150dCx2YIlQX2ItGMh7SzEN/BvDGQdl99z55DxwFRiZptG
rkqQPc4g8OwZkg9A9hza53/ADzVaJvZ6L3z/Ob9fHBXRvvJAEaAnmGr9Wddph586YmcoyShmAsm+
pd1zHSr/OHHr4Mwh2MndqKUGRIrVQt83LbuqJ6FwQTG7wD9MImrR7c1Qwh1kAbJS/oLxJdXSjOm6
T40BnRswkonufWimT/lMht22z/Pqc2ri0jvExM4XpKuvwePSulO6x6c0BLgVbxDulVXOMyIaFhzM
dD3kEKWb/MaEBPAGkMg0PHQMxaMNupr+N0y6nMlTeiMdlpRyLMZmHDROWJcE9pW0eJtgAZPwnBiB
llCKsn/uqMrEiUZBfgajdlkPl7E5kT/ark9WoM5Cg4YWGzf1Ki6ojgges6qPk5c8amK1X2WpGAtP
8j8moob2jifvLyW1OSMURYEsOItBo8xK/HcTP5NASayidx7CXj/H8IyCreMY5D+o0/CNLgR/3ejY
AxlFuqr/umOBgn1LZRcfQLb46ZuOx/zsgris/+Ff8uDPYX+VKPmKcQBIaJjME9jtWTEfNfwJ++HT
zIq/qesNxSlG78RQEAMzyHy3fZvTAP3M6hcZ/t9sIAt0x7psni4AMWLI8tiJ9is0fqwKrb+8joBA
qLSSfEl+kQUYQdiRgAEhm7T5AyELC6/04iE+yp1IFmArbUESY4GW9JLGRfnfGIVozELwZxNDmbh0
MSncsjYxr1MURbPKXq1a53uzsCzedoTSplsxNQuRiRjNHiV3zfgWtHHabcZhaotjOzs+SIjEZg+s
1PjFpdKE67VuJy/JBBNwo9IVz4BBwco5hdjlhwpbZ/zFPnP3jdJkIJ6iGtrHSY/OcOx8XPpHYgpu
laHDov1uaIbqZBUK/+1SRyumvsxVF8Cy9gd1T1MTIEGl9bAU2k93+djFsIs1+vcdMMQAO2oI7ACR
PREOJ6HiJSOOwE/J5nObKv2PcRFHBqwQnezomJ1vdNF0j3knQDmmvq+bj2pJV9ZMAdb1V/p60KlO
RMu4RSGBdkyWkTwRoaeXQ7h2YX82dR5095R6lv9QOsF/MPYmiFWjjI5pEscEHIYN+tsMO/1wR54g
rrkF1ljKKJ0P7COeCu8N7HrMhjjEVwWXJpPwNkqEgisuDHViutFPX1ncR1F48SiTl1/tapVzZ4ni
vI5hgxWJSaP/ESJiCbfF6BO1BcNgJYTBON2IBDDMe0SBZGECAhCJCo+8P7l/NEkFu69EtPM2KuLJ
TiDQc3h0qtTyFm3gQ4QVIwM9FnU07XKuaA3dRFcOZgerb7YhEe99NSyPoISkjzo2GW99F3bqvSy9
dD7AOCAnBgU+XO5uFrHaEC4Lk5QLV98TZ3kDWqHOpTdZrAOkySvXHWsErXaJWdTnbMh0ooZBkLZn
goX7II6kfoelO5E7SRvwS6uOZXKPmJhjHdKaQMhPbNUmpZ1JiFgepxeQVmRT0JM62NaE7M9qNKG6
FzTDN9riFJmjK9rhgdc0Xy9LNfu/S6eiayelY1zvq3IR3yPBRP02XfvofTRVS1eOl59kUk7SfIt/
ullY8NMO7GE4hu80xxk5CqXnDCSMiOTBVmKKr2NtuKDBZrjvuRmSBybVVcGdl9fMyVtj7lvZEQ4F
N2U+qBU02rUyRfFoXRNn26FTZO05pW7zMxdP9djQthIF6UZJfLWMWbFqe5P3Xwl94+hGS4VeH4bk
gSmIE54hYloOC5nmT1xmwmxYZIfu3qwFGsy8AzYnUcLwOA2D84WdX/6J64F4TZzKw5E4oPpfL53u
p50IT0OElDKIp5MtyxbqbOY+BeRXQhjypYMUE74ezbBcmFJsR3dCh566I2vd1JtIbu2Y3t7PhLnJ
LS81FKipX5HzbSIe3mWXrUugt70PtWfnGqc6dAzyvG3TF57/zBa90ntLlNNtBT+rdL+uoL5RqzpN
f6VoIPVvM5No+MoD05J8yPSSLspLp4+w6ijFREmsFJbvBNWoO/NS7NsYUfoO+gFO8RGX7z9fzvF7
RVlLOrPN+x/okqhFpDWLvvamk8Onx8ZvH6laB4wMHRYnMNynTyI9ADSFaBkfRZ+jWierGcUOaK3P
hiyoZIv1AnJEwWkfsKmap3PQxFbsKumxIKnIcX5afIbdp7Gc7HRnxiJ+AWnA3MBnapHwo2sShws+
c/KWwOlsCKigy2+TlAxFHKF5fIqHIELKI3Fd3hEVjhgZCJkk6o8IyQ+PHsL5QWOcwuUySl1tYLLs
2ZsjNNXM7b4Q+iD4CQJslXsmTzlL9qz22/Ez6NJkvaNb0zN80S4BrR6nqzgpPmnm36QBihs1Kahf
SOJYHhcd0abkGM7u8LhlzaEnMbN7YNUVXyDxBjx0IaYdkAsd3OmV3Jr60oBmc4+p+j+f3cYxeNIO
GP5ERtY+WVNfHQsfrMdvVPry0ViKwp1LJIbeSgW5i+prAbaxRQCSE1ZiTR/VatNDHKiO+ARnjJCB
40ouL9+tySHw1udZehHT38qMzw38NibGU4CH6yMQ5AJ8NyAqwksCZxaYWBJl2u2f4txHU73jb2sX
h+u6chldMPP0WIZyIRoYSHFN9PEKZ4AHu5iZ7buIa15BKpjuYKyJnyks/W4/rba99GMt5l3g+njX
u5WC5Iu2KM+ObA1mRuGVHM+JBzVvR7HhJft6Csf3dtG0B30uDNShpQhOXcTMeS+VDP9iEtYcjprr
Y9O3rfwsZxlfQE+WX3FHyMWGiBZNXp4Kh+9OCTrqoSNugShcFDObgAUZHY47BU+IOVPS8qJujPeT
GtsO02NX3XmIbPRp6TrrHxnPkBxECcni1lYorY8kNnS/VjI8nS8hFrLWHah4Nf1MOp9IL7VPCSZf
BBbOUHXfjoNMd5uAPaCGDTukhITwOYw+ctV4v2HZrtXdRKDAdQSwYjcyXab/oFqU4W71Peyya4ij
+0QOhQn3TM+65jyb9WZdAMCEbJUUuIT1HkZ2tG7B+Cdys+An7wes3rEz1Sv2OuKf87nFK4FLtc7v
8tZ1nnG3K0xpMZKLe/IZUnGhPk+RQi9yMMGxI0QruyOkt941OkWusYV8lDanJAFIcjHeAoYGHgFC
Np+B9paOpskvbG6X57TgIT1h51y4m8OcxE8VcIUi6YOjc6CyRx63RmYIXrHFEdvZZDr39tiPsBEg
VDUGNIZPEhNkNTqXYmR+DhHd03mxj6Y6JD0DTtFiby0E/hIwJWr9SmZtgjtH1GPxp6oqLIpOoyTh
K+D40fJtqB9XKnv+HJy9AxvWSrm7EkOHtycmivy9sPNpaBvauRUQBPZAkqP4H+8wViHZBxAx7an2
k38aGemE/HhgEdT5tAubgLafOY6qs8/MaxlpPoasYdJX8uLwWQJpTDBu8pIghLks9dh7/6hC1vIw
c0H968jC+dVPhGjfJfEAzcqwoFkRNki2JjyBbXLGXqHOpBJk6bkfRvd1SsKG15JthXuo8VOZM9kR
9j9SmcWflilQfXth6niP+SZkCTrF/bpTAkI3WkJnfADXZpx3OWOFSpeCKQPzxsqjUc4KJFtMxyr9
1gCYEdc0Y5b9t6+ICzguSBL5TMFY+V88gJgvtiOkp/SU8+XLHxVOwr1bCtR8zLd669SnKPJEhXlV
+v/RRA8I+C1f0Tm1IUmyO8f1J/SRPlO4v05QUoDHvHuEJaSjEncQsDAUO0h505O78FCeU9yuWDok
4lFOJAmNPg2E30ckuSK33oYpo1y9kxZaLOgUOCds4jwn4BrTHpeQSHMnvPaAmeGNJhQ9+ywBvr4H
uxGGL647sHfG7jIXBzHzEz+gjkacZcZA3YWOE3p3axTUzOT8EKvWDKnLo5dxguGQDVH9wHOaknA2
M6UHelwBoImmJtwX0LF8PlKWyfYsckR4zIiDOHpv8DgAiqtV5LEg7vSXKHr5PaCdSd5G3ImA8VkQ
nhMzatJ2wzJ64Zx3SDhbDKNW2ATt/dz7BHEOa4NWH4JNchpZUpFr707eRYMNtkdKTJrt3oljpov4
WppdEFs/OCAxiOpPr2T1cZcbSvK3JAdhstFTlodXoiYQQcOVDgvUBWUT5q+MZAOa94pBQXicBije
jHabG5giCeCzgk6P2N3s1syhZ91EA6mmrwis/OZhhVNVHJikpT9tB6QUzyJytEMzkZG5bVzDQooW
iRw/G/X2y1ln+5VHJnROfdBH/pWZGl4+pJTVTgEp+dvq3kfOGJYePNfRdZ1Ng7fboC0MGTStaBWq
zTILPPOl1tbsG4JvEnKt/L49TQ45lvtAxWS6CiAszl0XzkqfuZnc+RR7dF8vOGnmm7ewodWdMpjs
RcKyfrPiNCCUzBfE7cQiDX5TPHCijC2V2FEuDCw2KYIGpLU1cUbHJvGJmcfgCepUToF5Qnsd1+8R
Y7tbhLCWF36BxeNkRC6yq9IEwqbnwehN6n6pfyUY1RcIA30xOy/h2CJzKTSQFVy+6DU+APaGoARx
7qC4N8gDwr3S5VhcUjKdEeE6fl5dlt747a81JLfvmx9Kpd99IIfI/W5Hdqcn3OhZcui80XuYYvoX
LN955mznCqjFmftmhT5JCcjf6Yat81LCqmI8s/bDOr2aTnQV6m8NceCs4ZOFBx0wAjuzmdDLdy6r
+etGMgU1Y9aZuWOaih2YhtxnZOM2WX6HizpyIAD3ESrQKZvFxVEijLeW9MH+PqxnkhUTRnAMkAs/
aw3hZ5ydYCwgz+Vbt1Lxw23rgmqpLBrIkhqg1wZhb3QpZZqRIQ7RBtk76eH0xIihALzeupduXqPy
aOOm9Pek3/DyhCOQF8iJPAivzJlj2EJLwtkOvsQxW5uhWUPrmvjcYt2UpX+wsMzJc6+4ee8ru4Z8
PiF/NnksQ72Mb2ThqfI5RJ9zU+doN6VqICcH9zLLzLsW7hUoPsh8eOvLpQghWmFKPkQ2kbQLkOt7
ZH1Fmh67MAfWv3EtnxMWigKK6rprrKckAeGR337S6NpnEXqtC4i2wIfAgCw8CxZJDk284yOMjyr5
Svr2SlaXqQF37LEuNvFOcqziqCn67qjDYYje/aSgq2QZuR6wYeNyGGD+TMi+2dSwfTJs8YtIRu8c
r6jBcQ6HvE8q0sQhQtr6Pc6R/JuDk0NXxFEJhzRhXITMQojPnMErkZQoBokmF33w2xYVqdWUIiTD
02USNJn2BPHANuG6fEIFRJKX57be47CEAYlq0MapF7sx4hzbDCkEH2znCt6DrJJC7BdkTbfQkzAQ
xxVA6xuLZvYoLZrq6hgy0kAGlv0/EhloH64QraQ4+1YmJfT5kBAB1VDJsCCcSCidlPV/o0KBVsLG
DI/hEjOXh7Q6BPUlaVRw8BhSEOsy1KHdUTpKTlay6FCWh6Vl6aY1Qi/Onx4uO+4Ihs9cz+kWqkb2
r5jEQOBiN4OWTlbvry5I4cvqtPihBwJrgQbxL/RYsh1cPOJ3XsOobEMAeen8cA4j5U9HHsI9RSLR
n7XjRkjKauiD913nw6PzPT20p8KiikUEB6j8Iafd/t0wqyp3kYrKN9H7j1bbpH5UpZX3UaQru11U
4JERs0RgHJPFEd5pCK0P6oN1IDNxsA8FRwRazVf69Ck8sFtdSTNYNWVOXS8llWgzUl9B+VtNi/2y
oX+EUoQAEIJ9Wz1HvZyLq5Zr9cddO9/dNw3WBs1v5tD2bOnf159qQUN4bFavt1vUqURvZ5qe8Owy
+hu3beSW/capwg7JQ9uITzVX5nNwh2g4NLFxk70qXce7dFmSfvFMzMMRjmmQfc41QO5t5IwMyKNo
Ca/NQk+xi9H7ERNt+4yYpyGVCzdsKt+S2BBO1yfTOn+owYDgNEkg7jsSTpodoBKSQRl8eXbXuX7+
0S4C55VXgcnAasR+MdnZBL3dVthxbK54Szoq2rZFtbO4i7iIJSCsusd5ChwjzrRA7VY21H5vAuef
eJmxYBUXAtL69jdj8wkutMqxSi08iTatX+h8sy/wewzXsGIx09JRmvnbIBMOXsSsQe3b7EZiBhDZ
dSEcua3KO2e6X9tI99uFvqd4nYNBcYjZKEh2CRIzjIQzYz6wZnhSLDJjNaS1z6GuBd640dH8jDeN
CaYUBqygoHjAZ3fMjm034n7t66ZPYKbDZupZYwxZyeys7PHvDL1hONkWoUboa5zYRR6ODY+moh49
txPHnEATs15xHecsZAcHu716kn0xuAc6r777WFqxktzlef2UHKoiHfGRhzke5THE4/zS9L7mg4Us
B3QCkbHGbckyO1nOakXGeLDE5TTXIW7D8L4sJs7Hi5v5HckqKLXjGZwd55wP96AP9JG1vNY/7KFs
8JWyIS0/VN6gZSYCBVbC1h0Jtd2Vql/be8GwHjVZwwQXTFicTuCihgh3/MwIvT66LX/8Na/xO4FY
Y1WBULfXgXMuNXPq4yqavHgaarSaGxr+gf+oMSYHYpeRF4DmfVb3k2tr+6vMOkkAm7P4xDSIut0m
vT9eyKLx11cBZ84793MNHMpxlzm60zTCdlNQghIfSh4FM4Y2XCh3/QEM09GwPvhD/2PwBlSRi8iM
IhIlFZd0CwUoAxtEJwU99KxYqeptqj250h+D1N65ED4hIYTCtLupQ0O8S6Sj6xdRkvmnNkNIeO5V
LVxcyL0mgE1X1g+hfimlN7ZXCqll/AgM3S+zzSrLdoFjcQ16CHFhl4Td9GcKvDV/wDUv71tXqzdk
3qI5eYOEDhZiBhEMDDribBaPSrBuJbOgzm0Fm6BimO5Lq+Eg1ya1aE2G+UYE6wBF/WpL1LHYgKr4
p+L9MnvAomFNJAsl52bKAYkhRRUJBHS+GD86ekOCqrsAxRuelmQdWbeRmFlvUWwRhgqqGTdSQhlI
gGwEtI9VuzH91XaSNr0dgEkTtWvRDlaEriR31eTr+MtlbPvZofxF84II55rXZbE+OPMsmt8gRlTx
1GK4hLQDJmZFDq7qJHrV9GnDDtaC+e5Gh5K9C6hMTujh0y+0wf0dtDJU9+jiBC897dT93AyoGKdb
oUasIxOnNxYOQ3QBqIuvQCC+dLdmsK49aXQFcj807hQ+5Ty8GMJqCB8PjibTYWe59n5ihZz+KMNA
5zggGS5ulBuH5c5t+zo580STTgHh75bPYPpfbEZqtQtCegFIIuNytnzfYmsCBsv3A7oCVBuwZ6eL
6vts1adAr27zdw3ixTnzN0TNa+EO9onkVyvuHSmCTypDv6lJb7YluE3oDGhLtn05xu6nbXy7VEe+
iypjEY19MGCySMTp7z73dHqovaj8KFilErNW8fJh27sB1F9ZWCY56++knd7TMssUFnupMFGCwqvd
Q0CFVl9ZP6fpb17e1QOGy0If7cKQZ2JHh3nz7U+NIS4Zf5OKGjAAsiy/pwpg5+2spAMqAylvrJMq
iOROxjWDPV2nIxpKXRT+8Gr4x/quCjiFOUOZPPtv3TrZc56UIBgG7hbSbcoOi3IfwowHEhzcHrWq
DL9pw/zxs8FYeuYJM6jo5xhnluxDGkES1X0ovxkQ4h98WIF/iuKSjPocsn3/WbM56Umc4lvHzL+4
CM0GEIMHiUr8MyAu/gEpA1GBsK5GcyBpTE6ILNLeMgqJmokRVex/gIgMiWyrZ8d7R6Pvd0eD8Mi9
q24EIMopMoxewgA/jzbTXJ9q4Of5vgzcHt8n4riLyfssIUoJl8Xec3H+Ubo46Z3oLR6jcS2rH15y
9dtgc4cmGwrvi/0RuXQLVMTkmIeS0Ga2aP1XG6UuEbbzmH2sQ6OfwEwxue5wOyBvI1gah0fnz+0P
VVli/lWOx/3SB8Ri7jKtCnvGXNK8tImO/8vBjxgy2aWJEcPGkLHKfGqrLdJwu35E1pd344JXcut4
bC23ExPZnhUOV9GRhWqKFLjVUFKKNvBfu1gtFW4riFTKrW8VU+82HouLW6Q6mvPSMi4kZvQunmZk
NU0/N82hmGyodobKjChIiOwkCiM0Ju/X9qyN8yTrkMiogtkleErEjNRmriKhRMuDJqbc2VdBEFxl
5Wg0H6tXPnK9sImfEylhyasoYHHf2XCItoXD6XQgRcXGx9RGNzY4cO1y+kyrG22oVnGm0O0IjJhj
Zsbvyi3ArsUAhDD8koYw4z8YmZtKr3lrEebwnlPI+RuDUQVqLPZoOb4YnSAH2KC1X+V1xkr831qA
Ct8q4zvVtlmY5UBEIAungeqWvbrSw1nFM798sNmjgoYBSDfOHGKET1q4HRLeyDj/xnIoLn7TJdW5
W7M+Pzlh1l7biuBsTH/DPMuNLVaP7G6fqc5uxlD2y+KQy85FCJHvg8qhvGih2vJmoU26qyE5QvxZ
AknyFD7dFOSOI9UXjw1c7gyTwrBlfhyANwrL7MNzMdcch0aitLwD7N3YXzPeAOSrNkjqo2Zy9gIh
MP47I+NDhz83rv/LpJO2V2J+iPJEHwuwGRZ/RwjYhAl/E+eyZ9Potn9wWcRXonIRMHi4PF4jI8kf
RjPhi8fYYeg13LmrWNlvAmDRD60bTOTGCNW4T8FqC+8YcBslSMEdv1L9Qc9VbQZE6KQmaOBhCAip
4NsgFsslofKLQJK5kT9vIEJXDs0KK3zWhYOI/+KKin1+CPKfT+hx5oi4Y6S5m6YYGT/gZzTgcMS4
YJcu3BGQfbuEUKR8uiUcdw1uFypPe5/0JHMffCPiM2SJ9GeOQGrudO16/Rd15FySac9Z8S2BZHyA
MdHEgmTtv0jN5tj61vvAkhH9y7mRibpw6QjwiJPMRdD5Q4K2wOzkAAsPY4rt/qO/npeTFSW4vp4A
kA802Rz6GOq4jYdUsAmJBsmUJjdhkF7ABK+/UaWs39gyvd9gjfllZMxahwkelrpDhIToFqWD6a4g
zGU9rZqSYYufBOtSQin4RUS0u/LJJ4k9kcShb05BmvNH5sZl+IR6qhXIXKi4hmtQyHC9h1boLDvc
ghF+ciJUYP+5N+6WaumSeLcjwIAKXVXzM/ShGe96AE2wDSKvrC8pPCsHIDOxKC+B4E+VmxRVJsNg
tPYcnyAj3CsA1wpb4ayil7WfSNlApl+QYK3xtfE2kIhccIW+e71w/mKEd71TBJ9MPNt8Srm9URMQ
moIvrdspr2nKh5u6/Z23hDyZsayXLRicUrKKXaqTdIcKZHWVEs/1By8L4s8plf5JE4vCgrT07X2Y
lKN/VxLKCZONmh+aPZYj0lWKhLV99+HUZUMjVtA1k2WLIX7vzQ1hO76e5QR3LTf9b6ukinbe4E7r
kcVttZxj5lrs3iEut3/RESd8ECXvd/erCQEJHvEVeOZwCwdaPoLKmadtWd3Yn8AtSBNhrTWkyYtX
8p5TufohnjHs/UCWYjAGqupJq92UaFU2onPIzs0yyqlzmDTjAIgXzXl6uF3nwGBqkrSkP93UrZ4r
31rWZTlb0GVstx5B63K7EtA5v9ZU8vkBjpZ46TLQmxtx+5YZbDZTccTeUyWMODpO1DqbDEoi04h7
IeLmROwkWRW0SOtwAtyDUKCktP9VLhFmhoST9jSjcuX3RX72BJAmTH9gjxV4Z7JwoORJFXmArJeW
K/sLkivSPHBgX84BpK6YI/fdyAXRnfZd9qU29BSkxslZ9kJ6g/eUL/PKbYOTHzEQ+um3KZcLTsS1
GK6z4HpOZG+SQ+67TKZYyLYrSt/aJ+8WzYd6oZ9QmHjxEf2Lm8EbLmQMGLIKbKHvee+bCF2u6N8Q
ZhD8jZ6D/kU5lUkBEi463+suCB5L9oQr/EwMo4Ua1p+O9z2ju9JwjRnLBy6uTRZ9gFBg2qZQE3C+
ElUQnfDcsAMHJANzb6D9Q3LlJbI8epw67d1IFzbvFaTlVh9YnhRyz/fqYnbPTcxuqdbeuh+Y7yTj
TnVsWsIjqo6J81EUICndF1mVdHmDChznOHXeoo6BHPkUZMEugUcxQx9SOot4135gapotByVCL5g5
7URRpNE/C98lJQWK1A6EZgPgvBYONhorY0deMSar9QvCxWV5KHvsVTzLYGw7PfdcpiQlXFmGagai
mtPtCCAh+GbJIRHC0ldPx6EFOX+HZBKFVVFBVNgGODXebkawnPvZGbBJtPN4LR0KXLIdF3Y7jpUT
s+FsomqcaonYj5CDDKcQeobpbBwujB0mGI5O8tba7BySfwusfoyzR6bqMIAMPh2zj2J/te9zOZGZ
QtmQg6fLSKX8iitRX5MMjgGJzDhnMGwjBZ88f8uwlOM8dYb4x0dQAhFvQMO7G5mXM2Joc/28ZiMJ
J0we4jPJG6Qv9lWaXdzKiZOPQWh9qskAqTZhPCONIAlsQU3GWP6mDTBq9UV7hNkpzT3b1zx6AX4E
wZcpffzQuIKgqg5v2r+VlMtph4DS+Ftxsymcwia3MI2ChC7cQbpq0FV5/qnPFyiuOiBtgAKojeMD
9Ys2jz2pSPuaBj3aZ4A4vPsxTtSwVwSZ+JtZgyM4VKWk4prJUyvvLFi0f0NmUdhhRwS0SS7gf2ol
P+70P8rOY0lyo82yr9L2rxs2EO4OR9v0LAIhU6tKURtYZlYVtBYO4OnnoFc/jWYcGy64YJGMzAiE
+yfuPTdRPlhviC0kqpxZPqXrpZ0MQMI0o2DnmywIVgeT1cWngc0NK12/5Yq+a9CT+B6fRt9M5zzv
+599Ng8SRRN5z1vKNzgH7u1u7NPmBu9sq6ezIo2vv8ptt3DQ8XCdvjttg/ugNDCHkGS1JR+NcWc2
my2exRChOwDHjjbms/WbfEJxsLTLhDATvMtHZBf1CZxYab8KxOD5E/yOqLubAWGtnPvUFmaGuai2
oNQ0wmbnsnpmtrhCWkCvhmd41zJoy55V6aM+8MnV1izuEyrijNodn1Ie9+oOzwQ5QGwANkbLSrjQ
EtZuz5Yhz6d+862UOZl2ac5A0QmkelxScgfOfqI5s3aqYHZOkt1A1A0qXY5/NuPFwmo2OohCV7RR
PJUiyo5uQsglfJYR3PBTXtpOsAFYrH5+CpDoI7NoZVMOu5wIyyU+0mAUot2vSx38lFaRJ/vWsdb+
R0NyW74vUCTfYTmbn1MryswOvyuDnpkuXoc95OLbioHkU9lRKLOb7M2Vpz1UmhLj/lNsxSndjCGk
/UhoZnbxEU0vpwZSrfiw6NYzMlpQ/2ThZGUxeL81LeBS9lO/fqzCIMQN+XIXgHRt1zSoZ+GQfQ3p
WG75V4FR7Z3HeIv7kAEoGnYt8yJiXYqkdBl2ZdSgZ7H9FB6bSBgR340+8pJrDUWOjWAZoY/cc9dJ
cSSj29KkWRBPXt9xAEYCUWcs2T9ipAesFXYcS4J8cT+GLAOYChronv6tHt2dy8IRcjs6trT41h4q
NE5LzmV0+GRtAVDLiW5EkkgdkFg3Vju7y+1YxbL5xTBwZnoTObbCvF67qXOqwB+h0iswtGOQh/y8
6uGA/D6PP2tHB+5BzMkcX7ugVkaSLZ05idb3mevqV4IabqaM6u3ikXAX/Aj7BoXITLHbF85dlgab
d4rm97Ur8ek9sXf0xHvjDRYQD1dMTnpT22snD/MMzuWAXDgffwt6CBGxVE1gY3QTl6+8Y28rS7SM
dQTHlkrHS+418egOiqY06zDbFcvU3eHmnPID52BR3QOIEmgJQdzFN6lEuvHQOTTYX9Hcw306OL2Y
I5bHyDoTvPIsadS3pJxwN+lvVLx73Gx4PEamWFeBDXP5fcGahwS+7Bs7Ze9WsysyhtVes3cxbQcH
inzYN/wfwQ1/BvO4qvhFYG9gqciKJfVPNavl6asX2ulw5iaNdTR1p5yTbgdq5hUsYAKJyCdjY9+j
CAsIv9KRsTFNl5RYoWuRocKeO/HrG1TgQUy4WroKFi6oWqb40judtOF2tcosXzWxwf5pEooVKURe
nMkfeUbdjPDSTeL9JOpmQVxpgvJmzlu3Jjc9oYOeIhggX46RcGwMo6gB4QOXQHQP84PbAc+ewyor
SGyou1UzYT/tU1CW/tQAdQHMrBv3tGZrN9/BoPUFEzcIOQh+7Dn4MTPyKA59GSz+acRj0x8btNnZ
HJZyKEm8h3RjP5MdRLImwym3u9he05MrnIq84MzD0uMBMKmjicEzqEnLJzl8pjfDTLG6KSBBxEBo
8gPqG2i48BiOUAXbKj+XQB5EjQGDw5D0tMl3+NYSHZTZu4XdePORD8OgXlSLUJa8pU4RS2R8Ui/D
OjOJ12Mlp6Nlf8wkLGj2foa1hH/ItuKrGpe8CnHb9WY3x5EtPnKddFlyzffG97BF5+jya7wEIPN3
xIVwSjMStsnwi+0uglqmQMTtdNYqKJidIK+BddgM4AleEd4COuaGX6bj4n6fmX14N+wrcvu3qlDW
I8WdLfDFiKWFJkwiZxoKtZg0c2Ujmwfb6Iuz18Sjh8RwYaVwVSomrWcjdLq5HW2PU52oEDKvMM+g
wRuY+YcSKcfPgjpu+oW+gbEfEUauHklDaaGkCAgtPVeeMdbTQAgGXZUwPPTCaZVS+L/Zq9/6oMfF
g/Yg6IwwdQE64QStk/FppPxqgyum2T2guBDXZwp+p8LuW6R3PsQgk90BJ6yNPtZA1tr2gO/XLUEs
VrZv6xBsPj7phewDg3pdZ+t0zKvMLz4i6oDpWvPkDSdTdWRTlHGQGtboVR+cp9kZzKmxHRL4rF6A
K2JsgdHVOMtCutJGGb0w7h8mZMAJOs6uL13wYEZrEtVjaF+HclTzpaC3Qg3Km1TuS/RqLJJRKzAw
y4r0CaVsy5xfTjnJRi1tQ7jgg2j2VUXNv7dMMFAaMb+gW0sq0ulQTru73luG5MzARi5nn82fvWel
Zb+4PEDB2SZU+YtTniFjmSlxU3sDIbZut761he2OB7vMK4MtvMe9JTCLMFOSESoC3AbMRZs5mS5E
REW/+9ojTrmRke5/Iw+R8pPWxmn4SFDAhQoZizwTrtyaR9RzxN6Mswddoc760j8y14OBnLe9FdZE
q7Hu8yZrYpnHidTvGzx9BqPJqsVXrk19jTYkA6iXr3RRDlU7BVEhZ0wesYuZTYMkxTDe5ul133d1
cA10YapxMxfo2GJC7N0DqylKNT+OiSzxs5QHy7fqDPVmPcuVQxFyI1JenbxbQ52u5xJkY8+z7VTR
NacAMqlh0sN3wtbxxS7smZUvjjOU8k5NPVwJ5B/MpqgTGIrTsO10rmu5m7HLAZVYFN8BC+Qp8UqB
Cn46QALkw+JRiByobhQCFBqU5Ip0GX+6RyqepZc+kIN97c/FIg8kQyQ/+klojfqXHvAWfnn7mmnE
lZ+qipnKVRKc1j6S7AWOTe5YP2Mti98DjvKKT8Ppf4zWumCpIvOvDA1Kry9gMVj8yeFlhdBEW/7m
pOz2CUty6V5Wktu+i1g1NSgnCOPo+Zo1JTEwNi5rvsxc99A3fw8TGjBopEGwPpKbldzXEJ+WU1SW
sg3Z8G7hNbXt1wefNGdCZjq/OqMyTsTeaeqgZQaKyPFxcNk1HYeOWKr7dWCy/8y2ihQO3p+k5rgl
HmnHwkCeaJGg5SV9/gpCwfsj6zQ7I6kGc49xK30R7Ri3V5nyQF+QswMXXWnLvlviCecv0aLl02SL
qT6WanE0CUuBIEoP1G27Eyrtn9tqzhlOcxgdM8TN1UmndXyvBavt8+Qx7SJ2pwiwpU5ERR6svlXA
o0QS2TvPZwB9n1SlUaDGR4G5oR80A5k4s0LlpFgQyAAQ/oUZy3zxLQen92h8QZtQxZh7yIBu7+Dy
ErdjKR/HqYN4iJBarDHEUATKOlVdRCpGjlIgZ/osOqJ6upQ9NMGi1kOtZ6CEcG0yb4coLUaVidNp
O60xtR1bxdf4M4oxsu39yJJP6I6A1o+ViR/b0s5+CSuzbyrG5Azi/gfSZQUS2X6+rtuBiPceUWK5
DDDYh4xRGjje6kaCqUAfNvT2ppOeo4AMJHBm+QYtHK5hDfjIzfqV20blpfl2HGpgnyQDKBt+nV4m
ogi2ORPuP6SAkyCby1rLYW+rpl2u0bbHzQ3iNCwRc5Z8UPUtihCvJn4Z8XrIKyMTEq9wNuRvlTU0
Xxnh8b8yKJvO1Zbk/GJ1SC5DtozVVcuvlO4TrOSMaxzyNl5qpw9eY87RJznnTYH+i8PXRoPf2S8l
SN3mQhrPdGTvx7usI58gQq+RJvQRn/cUN4BjZ+DP0RdjKw85B5Sy4mTLzHPPdqvT79W211+a5RKJ
i+OanQIItrjyrMLWZ0q9hTVlwG9PQrUdY1XlqxPQ5NrG35eIP4j2imV/MwASFGzHeVKYm9QScqfI
mZmRwLRemXHy4W8htL9FajXEFz5BD2izg/Z5X9kyZ9HRBHR0s5VHQLqHoneuBzyM6W70ZnxV3LzV
3dKlZsKeYByoRK5T7b0Vus7Nunbt66jz8R2fIzidwNJ5fvBj6shwHJytQ0zj5mfLMAjmScqQ7aOy
pv5Xt9oY74PBEIaEWCRT+rpwKzV94bxjPAt8WH3FZuFLObqinXcs9+zfxJ4uv9m0VuNNu0bIMXeq
iuJvBwlPDqdu7b2zTkn63tUAdzhNUcO7R2TkurodWy2rY09b54We38ruWZQRi3Bi7YIj8sCRjA+i
XLcvbTe8mBgKy4E16oYSRERBQBJ1Owlq8F/odrMq8XAcIXQLzSAwTMRJ4n4o1sHypicNbH6pcE8D
tfGSktheREuYna0JrI8XWc5Fj0FBnEveURarIZLVNbIyMkIBTtTfmbUyjU4p7J91LfJ3nGTxVwQH
zxyqhbsbNUdAZzpMPs72VHT3UUOVGMbJBDW9Hrr4A7Q29iOwTYrVXB21DINilniIHiVgH3SN4176
HllYBFUVZZgLXP4E3PtbKKGwxBPiHxaOKiWIeSaeWz+UjvJ+AQyYAJ2LzvssEvQkZ+wWdMRejdiH
sK/FPyjijKp7D9tIzv2d2vmdY2PUuzNpJzcKKvwDTFQad/m+kHq9QF2fQRSWM8hEuwwab5/ODn6X
xuS9oJpvR9CY6AuHczvVM2AzaBrOyQlQCPJTlYQXDaBI9gm2YnuHu0OPj6aj5dnpDqvqVd3L7FyN
dAnXS5u0AMI7JgC7lQZIHhJrzPwjZ/dyoaUQiIGJclXWnRHYMPyzHdH0HDCYetMbY9HEvi8b9gh/
sNXg0z6MfgNs9Dghpk7jW5Z/hEifWDR4/XDIfDyl9B/uJDPe5zx+tmZbpsCYgmjsbqpRej84xH3/
IJMk68PFL+KPHsdE/2td8FeLA7PcwQmVwbtNYLfwys82KdT1OGAfwF6ClKAkBAqN8T5fxNjeIsRb
+uNolhpBIZIYa95LKrGIp921cEG2EaO7J3a8OCIkrNx2ly+FG8Bo8N3uTcF5rU+4cJv6bsEZamGb
jOA9hyC4quSB5K/UZfK9MrRBdbMgHmZxCtUBfzmJOFDHVBHmlljNteFgTM8rBzQ6L2IDYzzIiIwu
6EcGmknhT1vQgAo4NLC8FeEq7flHsgadwO3bl90RWZFTHhwUiU8yxmS290vygxinWMWPjIQA9zZq
FMUrAwnkpkz2O/GDqdz4O+ALTK2s5UQk4Ky4lvH+KJttIMG1IU/Ndvz7dVueVCMn/9w4jJbZaoGw
ObPcceNfxHshhgRXKNSxbhKE3j4G3+RMgs7isTgXnV1dy2Qcxl9c8G56CxSC9yvDsLdBdGrx7G71
+hNKiDh6hjK1bRSXVQAnKBYe6+PmGE+OZgX1xR0Xa/csZIzokip2fPOXZElPcYzpf9f2M6YyOnIk
6/TyNoOVxKF5UZSMkGlUocsw09S8YYVCyXmSNPXsFkqi1LP7RGNQ5QYAIZWvkJ0piqA+Am/QWmrA
RM3yQNXjkgugoULdAneUv3sAHcsNYwzdv0yOTegbM/EWAZFv+ZcyB5L0aFJK3/cGx4Q6ezHDISRU
lcF6nqzTbomlNb4lidT1VW0Q1IZMVhubeKu2C+69eu7tA4NKm7uBeMr6j+uwEjwiX5MwTpMqYQTq
wfF8Rt8+FZcpMYzMmMcESJ9ipJ3i0UOA+jHiB/NuO1KLh6MTUWDAUHCx+yw5H9dxIrl9o0V0s2lD
zH0JCdpdh+jkmwkJvm9SAsQNYsDZARZPlAGyVCtqkpem1MsndcUyPbYBAc5EFBlHnlDAuViGrEbo
cofWvGpu47jqs2vSGvzsrqlZ/uwDAIasrPF6VAx3gHZ7GDaxAQLgdz3oqgzANRwm9FhNGxAVgFut
v6lRvgzd41zKKHsZ8ylF38/HwqG1ZCzjuWaCyHpIleN33QudhiF6NHbikg2UtQ4EUbQiGtRbg0Fl
BmIx4lnnT7QXvA06WPpfWUAbfcYINcrzpKWTvnHlOdYDE3MTPYk4a/szZQzJgmb2PTzjnsOVUspe
VA8z2uzksO18nLMt8bwdVIpyi56adTa7JpsMkkhgN49KSXFKmdMTMwvpwuoQHYkjs2lDhe0SZqSv
mhjDzUHJtC+/ARLAtZgTP31vhYkvs8DGwkDJJRcL0cj0w1VMOhDNtWa+OFOGJ0zERn1H5K33Ycdg
mvSh3OIS9YPJvWMUThRJnvGs7rcbTG1TV/UWuKCFGHjDiWIBWIOlQSYEfLPqne68Tva40apaDFV2
gNyTlc2SN0AFNCjSrtLrVeRjZWLmNcOMbCdttwACDXk8PXOhOMwHBCpdoeefVpUWj0sSJAnGqUSi
2ESKDbkZJt7b3HA/Yons4h92AvOF6byxbi1MDjiVer5QIYI8qnlEa2LaInjTV/TWw5/UNKiRLCT4
bJSbVPKfQMhgoG6lIMspAH9hvMaCLFETR+yQ8frtZTRihUT+jTS5Mqt+y1We1fsWuf07un6We6ma
DTmz+Aw/0NS4BAaRpXJRkvi6w8Rg/HVYtx1P75bLXcdDegvTkMFmkdd6fAMrWnyuq9tvSDUTWWHi
j94jqCDzZNxo+CCzsvrj9iL/isibvXJdMwJxbBDm72Yuc2xuSIs+GY6ivOqWtmsOHRwG6xCURfYe
jBUIPAf980eKT+3ZQhufIG9GfrI3WBbvyoTArF3Q1eivgLh1331OtcKe3c0fsdJ6r4HtuX/yNP2f
tKZx9MNVlx3q7FG1NuRLJycaEPUx27u4cvbKcTkXZ6Sn+Z4tcnmtUWZCPiLmuN2hYISpbMCVVhx6
Lf7FRbSkF2GPZJGRRZxrpKKwOCq1wiTkiozzds0WbBRtgnhtp3ubjoBuzypw9In6TyeaXoWkaXa/
qbPq9OCayk8pYCqonVnl+tcDokMbJ5VgE67rht+1Jdwmpa3wg+JKecWAsYjzaiQsCuGqttGooFfM
ounEYVD+NlMrvizDebsBwUvramxU++2z4gvQ8JUVya8BA/lDbEG+OoyraO8Gz9HP3DmxOpPER3zD
gm4WGEbF+7QbOVfp3qzU7y4dI1DwflNcPHdtTyily31Nom/N0vbgsHL5I/rRejEogs9r27j3MJU3
ug5Ypp6dWZ4gOOFqD02QueUpjWJMaEtS6OuuWIMfFRSMMRzhOKBurGtsI6lLkYIKBHtvwEbwwUI0
015Mqd2naRqSxzZyuAtjQYAW0IF4vnP6qQLMgZTc2yXAya4x9a1f9kR1HiYeWdc7NdOFs2F1cNSK
aZ5fjb3AyaQZZe/JzrpDne1VzISToLxIxE5TOHZyeGSt1r5k8VLfZhXxWDs0MwzOZO/3jwXUR8Y0
sT//cfIM7QibMHXy8qGoj4NNPvnRskigD9GdE2Cp23n9iX2qfdbdFCMisTdv8DA5VXmkbiLRnO99
PYW2RTl1qGS6mtCkGrwVYjp7x4wvf8hyO/nC9uQzIzK1TPd4GLOngMbWp2qMys/Rs/zvIBumbM+T
QEZWQ0v2FED74cdw8PEcWCK018FmUwjXuLSYtK1N/qMLFnQqpWXkTdw4lXsMqJzand9nHKBxxyCJ
2CDO1V0AnOy9m2cf87Hi86dqiHg0uNAQCHE2wGYfm9R5IAuRcwogl/MZsyfioapHceqXoXiXo1u8
A26pPobBQ1jp2Iu4YeGQvUSVggU9VIzrL1OZladihva3n9lrfyDDoUOK/BYpv1kRQVE7ZJS9vltD
3nRRmydnKA8sx3vsrdNFVLTPOkLwDd5pYc/V8WUEz9Q0lAME2yCycnwbmjG9I3mS+ep/k+XeGTBm
snsv6TafPWURuowBRGMHar3HBbfQfLBwYv0skmS6NxqTHuW1KynaplKsmxCLKRhIueKHZaP02mEd
tdFExnFg9kx7+uxgIwJCyNkzB971Y7Dh19m2MM2pfedV8/1loa6qHPS4odndxV08DiHDoalhL44S
4IBwAt4zucb5myT4y96tuSHWPO96DVZuSkiGaPuIFiwGGyaOJUflnfbX+BphTDPv4d9n8UfWJ96f
FKmT2qHh6hmvFwMmjDKpP1NQDdd2ajb4v3GgE9N1xJpglaV6g/vrLPcMazvoHyi2bpN5dsuLk82Q
TIB2lKCK3BayZ0bjUp+rLtuElzAo4D61nR0fLNDL0zWoSpaJokPhybDCkXdTW1q/R8TYJ7n96PBa
Y4N1jkTTb7WUDur3cROwe5PcJK95B5MwyJr2OZ9L/yvoesMtyhmITxUWyGGxXQFViVHojRgFmE0a
NFA9GmhacSL1EG4c92Rrdp3rljPRBwDkkIdiI4Sj0xYnEotrHEJtHCVn2dSQRrShej8k8Mckh7o0
fzwSjOKDQys0sMXurc2U0PQXrJzOO4B1driz4iYKU+bV7HMtMOjASCe/YuBhy2jHjcZqBNgX24cx
1cETUjWubmxr8S07YdZYtj3R29mOqd4KwnEz6Pp19IpQH1tnFBvv1AwsLvlw8JM75BJumZmz3vzV
Fb2b25QfXVFWyTUFhLjn829RhTdZ8oUFuf5R6pLxcxOJuLyKIWwwmLdsJgQpq6T+2E26fo5IyKF8
zmN5K3A5gd+ZlfmI44Fbmh2H6PaJ48b+YVLk2O9st2zQ9TCx3hs2XXo3ZTgkEer33b1H44s3X1rt
F9908jCUiuo/M64f8mSRWCBUFWP2qQMc1N5IJ3ms7AQOFM684TEgbohRY1ZXFwTszcT8ySd2bCs6
GXb4s/tWAJlnH8KuePMyE0MDrlJXlyJOtvF/n6MXHDEJk1fA/pXbqE1Q23rezFNKwEx1NwPc/o7h
FBF2s7ZpGyZDHr/2yElnvrjVcKfrcrZYYvBl3bn5iHul8LqBhIMg+s0DzjgH0nDFcD2znzkZy+d4
rbpqL4d++elgvXhk4TDIkPF6C+obHtZdtA7bE0Nm3ZvvL+ZCUq2ww7UP7I1HFQHPcOIpjwGTzOu7
g9T5Fjcgxgp7BKTB22czdvPl1KDTJ2zaQBVNYDzyZtDtL7MDu8tmsUrRkluy3heB5d06FGBktaSl
vib9G6sSH6db773OY3W4zB7F2EDApB1apnPZYVOdYAVy1sAcutxS3QGRNu8+x5D/WoiUmW2CuIe5
R9t4Z55/frWmdNo35Wrat3KemGMMCJ4fl3KzSlHc6n0FXj/bBj3YYltKWnxDhaAtGzENnDtcNwS2
pNP0g1DD6pnGe/qakyzHVtQTk2MxamjCiplluUuIFLfDeC2dkzsQdki9upl3O6/KX5Gsd6895L2M
y3FzMqTWwsY6AOYNjyEj0MubUv8Ph4r293hPMn0wxWA+E6hYb2vD/nWnPKa4B+LiUnVuNcayU0zN
et/rkdYLdXiG9ssU6asncC+A4iSY/irpreoJXWGCVgeDPD6tqJo/koZaK0wqJpV7WI3OhZOLhr5H
hFLsLeQC5oyVIL7DzMVWy2PyAZUx5dohmayUWYjXUAV48NOYO4BVN5D0uDZfZcHG54gzqj84RAew
JWwR2zDu7DprzxZ/Sp6YL8eUW01t7WeckPbdMGfOvA+qAp3ZolnTXgYSRl/w8/ZngIE268EVuSPr
WlasrLDdbDxk4xqBXuCR8PaQeLyP0RrgRnYkUA6XRGNmP26Pi+Tt5Vt0YJsNc4MGFFolusGOTC7L
V+3RwvZMA0Uc+AJLkNTxuW4prwotYENoQbgBIiVyX9ms9jYIxKA2J+2YdgwpPrk6sCm3Tz5ZZfGx
ddT8s0/njfjSuRiGWbkKFAzIPYjtGsb6k1mrAFvgYkPZWciNf2QAbaDEOGTo7doK8eVe5DksHttO
EYd0ELXB1KW18zk0QKZDjnD3foU3hExGGrKjJjRbBLEOYmGZH2xY2T7JzXpx5iztj1Wpije9LInc
NVC2EGBQLxTnoW8CUqRx8kUnsrpoQ5gegirtaG3+ZGOGB9IdUHNdSsvvoRVSyjB7FEZE55hRCdb2
mfxreEPF7bpMwuJ6iafqRfnEn+yxTUTBXcb5/HNMTMKuqG61s2+ryNC+kuf7xWAA1sg49w1DJXZ5
3iNsmKbb47fMHtK88wyyBv5wj2F55XuBlYTMbU2Rs/eklbyvokT1Hade/FBMlTccSHcSp8m3yVSa
ZT7eUu/N6cmlpUx3govI5ts/QtPprdz5BvCUfTojrJewa6yqe4HTrh9Le2SzaFa3s09yRBmKbrmj
uWOHkMLvhkDFjMdts09sp9VvzOVOHRZ2hGeD6ElnPVhCJRaOLtwdHOupxUyFPgXSHsVdQurltOfC
7KhkIHu9T7kG1NeNg/oUatUd3hjPQYgZJ1s6tRqnczRKgRCSCLvqqKl4f3sMION9ho6cAhNbywN2
IS5cWbO2w4Q1/NaMaDpGEq4PTAlXXHSabFz3YClk+YpiiNVd0w/iwEAFRQgTPRq5AtLCC/O25qZl
KIfHqugq81ICNPR3CHLYtqDNIVUZGbPLWDLzsw3XT/RoXMr03Nuy9HmKywXoPePW8deKsio79B0S
i72DXuM953T/VXEcPS8gaNOwkmo9aFpO+Ph1LF+9Mauu7Z4kk72oPbbonqx/lr6HjAaGVPMA2Cy5
Xz0tMBqMxfKHKe3828bO8kE52Vxp5q3ZvgHxB7VKDOWhgDb6mvABP7GkQimUj4z206QGXN8GlUBT
Xm6TtqAZ+5klTknsFGae/I5vGEwjat3JNCDfiXYef1F8MUPlS9lkxSOimUShUdX15DKK4HjeO8ky
cojYrpyC5wAvWnUckkn5O9dZTI7dprP9aNqVmj30GK7OvAw3ae7W7JcRWvU/yQHgbfJzdswMuPvU
9i4xnP6R1U29tCiPGCuzZ69Wl4lX6FglG+CU53OL0Ri89DQQFziz615svimtEwe54NZDC3vZMB0e
qe8t+JAhD7z5wUU2g5dCcoK1D5HruyxvYAso8tcyVYzxq6scu9ThyGeOA7TNJOB/GFlgLJ8zQqGB
5JvGH6+JrgvEUYxLJk+KQMPqG0+r68OLcJvewGBsanUA7AAk8coLILNS/8fOCHQ+KRyFi5eh5zzc
Jnr0++qsAzKX1DV+fRYQhzTRKW/I7DUQdw59jjtCHEARzmBUEnLrdjbzfXvrHujw8fTNlGqBtT4U
cPrLE5JvVncgPDkkSzFw4XND9f5VRn6gFc5OVZM6gdiJwFWMVhsLzABqz0gfXwHmkAwcJgmWdZAL
LscP7p/kLQsgjO2yDl0qlUVaOXholfToz6n19oLI0juJtJ68+w6pSNFzPu3wX1s/OwZuf5QQ3Suz
3K4PM1ADFFQlQS3hkEbyjaU2CT5j7Tpo8CSh5/u0xkCzt2NdeOE0qe7PJhkmA8CIbMOedBIfPlJ2
ss5zD+QoAHJBOzYvf7TCaE0QdjmzEULWT+WDpSE/4MOyz0gKXckIoulum9GSyw7ad/DlF2Y5Qnpn
Ok+kxoDyaByYovnCQxVnxiH9mJHo/4wJyksPc+VVzJ1o1kgcYy8mz/wc7N41TcN6xjBFlQ8gmKKs
mVsQ7vEqR8HfLX0rygbwN32djwhoHXAczopqNYQAGnUHiEcExNeSVJF0qoJ3JuvIV7DClupKscJH
UtnnCCCDobSebCWYz0gva/8kDGGXsFylHK911rnP1Hwot+KAwni32iSHHoxA87KTErCSsG0vu5B9
gp+kqViohJgfUR+lribD3ROW314N2yOyz7DNWCfbzGsKQcpBvBtFmR+HBJhlID+cVf9QdLQsU9FR
uGTnTS5GMLSfZIm0OWnqZkEfNrPGooZzGfo0DQZwjgfyz2iCEXhDI6gIDhmTTqtz31XDVRb1sdqn
k2umUMuIYQT4Ff5tuDpyl1V19IWSqH8LUIVSpGKy+C2d1vsFIGziMVELT3bjDsDiZ7i1u3QAXrrH
2ibeApvp77FiSv2IYIz5Er9bfh7R2D+CWJq/ZOU1t64i0PaYssOJDkTViODQE8LGjeltaCOvY2+9
Fy7G41C2fMDkM6iuCEnVYKoGyzWwd5C2YBboKVpYlmbZr6qoyGat+sq6A+pUwH7z7e6qyiv4yr7S
7alMCXC8BFjur+2hy9/9hAOZjFBAgnt4B2gQUTejX3IGJfxdtKblGxoPB58fMK6vJM2XbwPBmP4a
tUm/k0ucpjsGw/Q+tMNAZ3k7uPl7ZqI/VOKaD3cd6odI8kExX6wYRFQW3HoixDxwuYuxP7NSVqzp
x/Qpd7YJa1p6ywRkXfO8CTLnsN/NTG3o9jARULxiCPBjk33aNdBWJ08nPAsWIAd8T2v6FiyOr/YJ
WsLg2LCgbnYUBGwKgCpLTHoOlzWAc5MAiiBgC+cv9jmS23zzTfO3EJPczsM1nyO2ocyJ0q3rYhq3
GzmKgFk2rtQbU8H/kIHYbMlrCY2G3qtCDkcexT0t1kzHbqVyPDOZ7NpwVI58AOMzf+Jf7D4zOpZv
drnxSMO3zu8F3uIn9p/DO9ju7nmGUQ5lKHHA6zie4jcGAskb8Z8431BfUukfWvikzbm1/QSwRhdM
ZHCNDYugqxRdP/FUCh+Be/jXf/yv//O/v+f/in/XD3WxsGb/j2osH+q0Gvr//pf413+wVdj+6eXX
f//L96RtCykCVJU+A080qPz59+dTWsX8y85/Jnaa9F3PornxyuF2AoXfRMn08M8vIv/+IthFtEuI
iuOiYPP++iITbx2PmyJISy3MOUm8WF9QiA4oegKGWrv/71fT1PSOlp6nPH6xv74ajwJmQ+2jfLOp
Jw94roC+L24wXnmsG/7884v9/f1zJNsF7asAbR4pjn99sRwQPmt0gr4Qn3X4lAjy5IyyvPd/fpm/
v4PSQZdqU725wkfJ99eXaVBVAYMKBJwxXGW3ADpU8mZQ46vzInQUPf/zyznb/+/fHgsRBL5PoJcn
MW1JFxbjX19vYZo4kqinHiu45vgOatgPlHLxyABwN8u+NSdWs4i7S2eaWhId3IUyPBij4stiO+Ue
/FkmHPMcfdPECmbtV3hAVQwjZBINB7PKshaiAk4fburT/+Ond/7202sRKL5+rhA+Ge/bh/ZvD/VC
lCkislU9gn8sCSjwAAEt5D6WeBqS27VW5U9YhFv8ZcZ1wd1VABtpzHsj3Ky/+ucf5u/vJI9aoB2b
nlZJqum//izjQknNQiB5qmK/J6NKxIqCbXZ+mi7xYVFhM7JZ81z/86uqv70DAa/FX3zjyLOU2/P0
b+9AlcHbHM00PWpTRb+IZSpfOEpZjGxecQZDkzDLzT+/pPP3d53X1K4rHI8vgiO3P//31yy3gNnR
th8XPpv/y9l5LbeNZGH4iVDVALoRbpkpyZJIWbbkG5Qjcs54+v3gqyGpIstbteMLT+2AaHSfPuEP
7h6k74gSKF7czM0zD5eifg0819pyMaf0at3BSop3Df/baTW6vV+h4dag4XUjGriXK2Hp2DCbrmmB
sFDi9FcVE7DjoatR0cIXt7ETFL7YHPveiKRaMqLNUCmURCK0ejNzF4xcxMsbCzN/4v8cJkKsIDAA
9AXPIl1lnscIu0FRZvT0Q0YpQalbdKG1pT6etDcT67/nqcn6jO5+h7Z8HYx1gLGQ6NM75puuiO/M
IIZVSCGnUoRiCEdydf0HqrM9yg8kUCC7wPXmujo/9HSNqrzy7BhK9cHvS32K7qzWQhOKhkaAEWoP
wUl7kNXYDfspcCDqMm2bbH0ZVZZrHYTTu+g5VypmUpAh4AGtI8Oe8YVc0q/v4Y2jyE67q/9TIeKM
GWqpMc9f1mOfog4YIRhEsd5GyKeO+E95AwbRVfOCAWnQlBAlCqpBbJg0p1kZvqbvcPtQ/WbQSUue
MCsu4g3FLAkluL5uPDhoH/XISDVBs4Z1HvTrKAGRcpd7IUgMIJX9Z9UhSb7G2ZOJ+TKgvm4eWyKv
PBTx3xFvokW99YyRLsKVGbXitESSCM8zAxDbVptioR35VcmbTqNobsL7lDcq6cNu18MKTe/acnic
NCTYnsG4weG9sZ3PT9n8rXQpXMYGeApaXN6n3wpTGpGhp6kfenQsHxBIZo4xe3Ng0ooqxTKTWHGs
IKbAMqDl4SGT2ZcMkwJ7o0LkGD5f3zrzzjjd2ga7htvWdJUk4J5F2ibvpY84SnlsJu+pr4dg58I3
X/ZJLQcOffzHkRmynp2X34g2Hz5YKUMnsXDneHK6DFovC5SNiuqIIFewExF29nZW03grjPQ5Qnzm
jUYRf1mBId5df2d9DhlnL01wtTnNurIdyOSnzwYQxl4YxuBYAONyV2TEuOMOBdw9YM4AOoBxJubn
sNMBImBaduzBeH9NXEqd6z/kcg1MaQhhGLpSSrjOfAn8J+AipgNWNtfgr9jsdOnpxkJP0vEhRbR0
K2QZfo+EFSxRV9a+XH/yZcCQFteK5bL0WDAZZxENeYIJwdFcO0DmG6IN8t7B+EApHcmVlMa40i2m
24scnP7NYPr3rU5Xn3cFfCJ0JAIhz59dMyJMhhrUa3KkFLUxPepMmEmbAa02PUHOBlVehkEJdz3Q
WVyPAldm08swqLZaNCN8omAFKDICsKZ1hrWD49d7B4NwN/wZKjyLot9jiuD1p7HzSmPbR2kfbBvf
cJmJoiCHjWjRBoz+Ayi4C6vABA+tn0o3DhWgr3smt5gkJjWnkKFKKD5hSGJQUQvBHAnvIUAl8Bpx
YKOP21WfvCmAEgSNJUeE069QdID6Hrf1ZxKz/Bla5vTNIwJ6B5WXpbUdBp1mbQcbw92UUkT1toY5
ylC7sajPA6sV9s8JzmvKgASGzZ2yFAoQyJL0/H/NILKeGYemD1nUt9p2RBsIdB/qKCBrJxasuatQ
K8OECim/dmV3poN/c21YtLbw/ChfAo1e8TPu9E16D80UlxtaLE7sL3LVefgrQmEIw4d6SId4Y1eD
c0QoAulUO/Cqr7ChhghqI+K478pK1Tdk2lAuYBpVYy9uZ9a2DRn7g3NFlW0Z9AjMbBpD9DsnBbz0
pZdjtQMgHIEltSie4TeS4i3gW43B2or0GAIrFoF1ZUACrWX0q2Kwg1sYasZutvXHUpbfnN63refK
gAX0bEc1yGszDxQmyCMS6OuajAjFV8BECDSUfSY+MZezo3Iz9ROQ1AqHHGcJTYgjPeTQRN8rS+/z
Bxtowr2Oo7r1ux9TB7GvtP9i5OPA7FvReln5+IzhxZEW/Rr2qwEkCArbLh5siqQlOOegXjLBG7Wl
SCbnLoBMPW5V7+Tf8BEAg9NDHftqCZUgxalZ6HRaCFVgATT5RjVurd4Q0RvarpG7RWO1GOENl0CV
q9zBHCJyVIA+z9j3zHPArLrJfjSHROzpeXc/yiT1aYohMA7fUqI39Vr31mQ+tJD87U1gAP1F7qvp
7BTr5siYjSxld6/bqS1fmlFHfXdWQtfDlUxda3xiIyTp9xo6s/foDUbe7zXgmkiva1pUbG2mRzA8
9T5O77M4bNRnJX2/e5hKoepFNwTGzwkVEg5XT+vjvjdSuMtL9C9KyI0BKgOzJWSxTW0Q2Z+1ctIm
f2NRuO4B0ALC2MxJDRlVaovXQSucAMVpq5hdXTyVbyKnNob0EYHXvtDAWY+VCVw0rg9wTaPk2cDs
BBfyONW8p38NktBuGeqRhCPKbYizIDmAHMlqK2yOHoOlVd3mzjoqAvEwijx4hVwf39Hwlf96IXPo
SHWRwADB5djy7G6K7RFTrkJ4xzix2g1q5+FnJ3Lyn6g3YdWYc571e2gbEGcbl8bQ9Te+vJCUgj9K
xWErQQf9LNdOHYHHIxi/A5t5ov/aOkMLjpVWuMncPrTkNgAp0j2aDDDzYFUD+g9213/CB5ezsg1d
ohSIAghYpbMFsOoUkdkhDI/0A0mNkAOIn2oXHyaZlqAMYHHtFHr2OwRk7cPgavVaAyV/owI9K79I
0jiUtFPQ/3W5m92zJG2AHZe4Ok5liUqROgAwGo7+lvM1OGu/p0ja06+y7Bv5wEdPpUlORkSTwDLO
03h8p6Ed4xl/tIUIDjkIhN+Nh5aLBVD0CYaNbv57MmoJ2xHkQTqXiWOepX9d0eBWbmb5scZ4Kdtp
sOAGCBGo5VVlntsINgeO8ziW/ReIhtG2A5sLB5RsDvB2IG90mS53nyUcy6L3w+ajKTMnLf9Jh1AI
nNxC14tjX+XJtxqN4we0YBWCflNxD55igtHtExX6QWtvnLrLfIiExLKkoq1gQv09O+qM4wrSkjI/
mm0dPXatKVZDr9rvg+0gNZgoalvYYcfrW/3yc4P/Y0xLt5CtLsVZIgR2XavysYiOXVv6z0WI0vgC
FBnjhiFELow6StzYYH/f4yz3MiVpL1gOwsvFAcdXiGyBdughDpk90fBFAXsZWA7YBzw1Yx2YHw5z
E1aJ5qYpcbsmfnuBi/murmvFQ+EwKdz6jZ+Xd8yMzWhW0+dSRmBpQm08NTC+0RlAo9OSj6b7C5d7
9O1hqAxhji8M7AtABmFFLvevgcvgxBg2QVry/dR5wwjx4BzSWRe9gOhPppVbq3LHXFdt9QIzN9sN
83ph0yISK5FhwXf9O551KNisc0+PqEVGYc9lxem+ZawIbXkokhepgh4Av2DLkCk9iCFBrA4dZABt
sflkAke508JIf7n++L8typOPauhzq4w/BdRCGn6nz6dHjHoOm+X4Vzl5qUUJtJTc6dTvwcXbjr6V
BMIh7HoblVb2GVlViAwOgeF19LJ00SBf9uX6T7o4TsQudArnboQ135/nOzuG368lmKNFcZgczdTW
dsIxMRUzkH7YRXHnPXQTBjXXn3pxnhj2cnQRmmDybtD/PF2HyTXRlfOlPJae5jn3I7zdB69M87WR
l26Mx4nW/rz+xLOuLl/ecKx5eQGo667Uz64JeGeA6+EvH4GppZ/rEsdKG8TyFhVZ88Ymu1xS09SV
SalucTEb7lmk9sHEdVBm/Rf4TNXXvDfeQRhbCMiawL5br43XllZE/1qkk8VKLmNDKAIzjYvTFa2w
3MFFFLZsWJv+PTWbsxQYI5HmeeoR6Ur7vsxI+xac7O5GA/RyaXkyKHObAEmT5DwiT8aQD3HSBi85
vRnMT3zEffWu8p/QaYGbe/07ovjBm5yeIRPOmgtxQnKK2Lunb5qzmamhQvtI+lFWBygYfUm2NUFg
XiOXLuvfgIK97jN4CwGsyddT2o6k4Iyu83boBPIILrj/umn0bGMZhfYLlQnc0+owTJ97jB+9jdli
cA1VCYwIDbhyCO5KJ65NjBuEjSVf3aKJjFfQrJ/dABEMZ85CWu37Hl2eZ7Jxvf0JtMJNHmPllIIq
C1ml4Qk6HhZ0jWYWiP31NQbTJlX1lyIN01dMIQMcRMMQ8Z0JKi5GKq0of+oEhHiVW1Hlg1upzQ4d
kix+rKvW8VYk1gIPryCrfiO2MaJx0NZF8wlIpPYeKdm1j3o81F+CKtfenKytfyboFkZrf6inZ0ul
HlaCHdDGB2G26iiHdPrZ04V7CdIKX464o7UMuHBgTB8aBiKHTLqCT71phABrBUr1d00a5cfW09tm
n2X1pFY5k4llgaSDcweUH48hBvIgFSRK8CmQ7GHyd4zfQD86EFC/oKEMQKv16+IP+EDIy1Bsqnqb
OKIPXjIqd+034LMyfx7bOFqRVubDRrmzkbtHm+UBbSLowTR2mz/8I40DSWb/07XAJ61lgxkA8DTR
vWo9PMOvOXKhmPVxL9zhm2k667D32mg1Bnr7DhGwzNdRNWX1ggZeDf6Slqy5KMBKkTjz99bKgKWA
JroR57mFWaHPYBN7KsN9dqiWho0j8rF6kPQuwldVR9hnzHZSAwwi34SwO5CrLQL8uOylkrnaVXmG
QiodxzxftNBM5FaFadp+Kkd6J4hIIRj6xVZl7N1htAljEqdSL0SWl3rLLb6lxoz0VfBrvrT26MUr
QGvttsOxznxBO6mWzO0BTm9wIAc4T346wtYwXApUzfCmAYxG7rzRvHetn8AiwQA0yL6/lgzOYULj
ShndK/xJZr0WHcpA6rRpvs8CL/yObbcGS9MPNUr5bgYRr7qij376XFNYNLXltzTJMHnR0K3a9G6A
IHIU+s6nppowpi09zKffaH/nxYrW3WjPrkOoXtjsf2QdR3cMv3bgxX4R/Jv60MJyfgTAhtlCEaQM
DVqCWwu/tGEqhhC8/oZUaCOekR6xmNvboWUdHY+m/0OCuPRDX3Wu2FEMEkXoCcTgHPHNDcoRRE5Y
hk/QxYZh485At9e8G/4qKNky6Bf81FGAak0ZIUGO0TJzM3Q9yEoPIexuB1NCg6vRxeApbbvmF9Vo
5qpPUVA1b6DO2p8Tkpu/Ep3NDQhlFvOsO7f+BlV1CB9wMYvy/TBmcFumEbEcGUYDchM1etR7MXha
RzaWhW+qxVHml1c5jaQl0CJmZLSR8bOUzeDt4qLFri9JybxXPUYTIRAu5oJ71PESLFJwhpSHwEUH
dRmbVd/89GogMncdSPvpJWoVJEPY1w3dQ2Vp8bYE3Q+zoynUl4H9qIC1cFvs4lEbGC9ivgYkJOji
TVSEYbEUhT+gX0dmjibdANBvJTrHk3t4jxF6QjZ0RFYQETT0jFLDo4OXhPqq8Sr5aE+DDUY4glAT
bkhXLRqFMinepKuH/aJVXp+DjbLx1Huf+O/jIQXPdJORQKjXxvTa9lPn0U5bprqTVdshtaALSt+w
vsAVhAXlyar61LKqrVqVswfzvVnAvNgYHU2KhdT0KN0MCtkX9LwZI8QyA1LuVBSwR9dqSwKzi5mO
tRxAOhcrSDwaqkT56K75Dxjl1sqb/Hc8hv1v8PHZq4k0YbvrXD4QEBEAbDu/FJi9CgBQNONtVX8v
OtNQj8IMsfI0cDHDUM4szOBubATkQlqFqB6uygHmw1bTQbMc0Oup/uSQtzART3LtN7pvfnfftq4q
1yWmi8GNNEW/TIZRQrWcOQFkdk81e3qR2kXRFKiGQZVCRgHtuz5z9kGpU1DFU2wj+6WK2vqDKk/4
RLNL0+58k9OINm/F+AkcFjzVOIqx6wjZSWtVyvT3TJ+lD9x7MDaUi+zINgqr/sEeEQK+8fMvsyzH
YdJH2opok264Zw0Q37Jr7GGD6mVWSSi4r1p3PSR4nGuW6DRQwUG3wmkPpd3rCcjlqpGwGq5NU54h
48VQyK2ExsI1xYsJlp2rHa5kum1aBw2dCcsCIm6D2QhgsLF/6+MWAgxEKn+48SsuE2hSZ0PNSTQ5
LRJup9+upBGbIMSWv0wYdv0oeS5GsgEMnTbItaUxTGJ//bUvl1sybp5HYgx4qfjP8ktp9pLVHM0j
aAAfsQ0VFSshHdjLaqyPmBEjeuXnbf/P78ljbZo7tNrsWR/x9D2nCiQwkqjmcaYXg8JEEpgrxXmM
kyl9tKz85d/fklqIlrCjcIw776rB3x8z06jNo+ZY9Te47bPTKygj/K1o+c5SYruyFMm/dlOY4VuK
6Y7NxEZBiDt9ybxAmDTqguQFEwdEmX23RBgyT7snrFsh32oj+tUN07WFcmsnv3GOLvezo+uGyUaG
IuRcwE/CVGR0zjrn2PYF0EpLMlXBzikE4aUQd2hjCUR6orm4LPTJ+4rOO8jj66v+wU8waUTRYKGZ
SRl6VpsBGagGDF+yl2aIsSztY4SkeiyrAMdjysqIHGVXX+BsCo8Zg5wkVt3j9V9weZwIhYz1QGYJ
1NHOqyc6uQLVNrt+ocwxZ22YfvYx0+UdzP3sWBtV9vqPD3QFXWqbjy65wIipp5+8FDXsBGylXnS4
c5/KXoyrPpTqjslOeWdGTnej4L7s1dI4BA+haOrMLdPzhqWdW9D1YoV9Zo6PChOkv86/LsCRRatp
Pr6ysJJf+8mxP0urRccW/HD+BItZqhvl4mUTZP4pvDdBhHMt5Bxq/tM8tFXRmGXUeS8ya/uNiWHS
IyT7YhmyE2vGqlm4QedIW/W+8N4TA13VUK/Mb+DU9WOBzqN7Y/t98IMULdwZWMa3YNp8VlHie4/O
H/HtM/LACk+iMnhv4RSgA63GLFjiqhauSpBMtMeMabzzfYjIqxg74a/KKMSPpkOe6vr2uDgRrqI1
plv09vlWNDxPlwj4rFtWeoBEVglDboGCgfMd5HH/TQaTeiBYvI0K0aW8FWIfhxg031iS8/OgE+sN
8hNnfrwiMJ0+30XgXCUtsFutDIvgLvaQ7Xy2Czyud7C2Uc23CxVYNw7h+RXDQzkVaMCbymKuYpx9
hszPwjRKHOc5Rpj/V9NQNW9r/tbYGoI7YG0NyNJssHQsqxth/7ydTfwzaAwBvzMMOvTnAQiIKZA1
KMcHYCzuD1yo8DTNJx2WieH27lpNkfYOQVnDhdwC37q//rEvcCYzUBNsgwBSCgAQcMfpaoPYg1Km
lH/Is3L4PhiatcYZNy2WJhyX98S3my1OI9oB81gorzD9EEjupoVDAn6rd3URJ/gtNNeZaiCRCrpM
ngUmrfRkDdYhOehpON45SGtBZjeiHXJW0z2CPqCAW9f18e7lat56zhR/6arJM3c31mR+zn+7PDye
Jq1rgSxlWejdn64JjAaz7WkWH3AezfbVOKaPshps6kAgSj+r2NG/23KoX4D1a79pUPprGOo3gvTl
trDoawkOIl0t5ktna+HGiKRGSacObceIc2llMGRXVAnitUKgfFwFEucaRGcxHlzAcmlvAYYvDwSX
oS1pXIL5IZkyTtegTaYGnVkxHBrTTA+xPqSbyZ5NIT3Yx4nZa3uW6FZePS/s6cKDoLS5kXSgjLT0
zk4hyoNmV2AdfaibCekWy8sw6usTpe3p7EQ34txFnOExrC3JDwAXjsBZnAtBDVQYaOkHTNngjFm0
cBdBWnt/QqzsNr4pnX/Mdub3kkA6QIyZjB+MswfW6VBDOwPSJafJRY9jyj5ZAcj4R2AX3Z59HH9h
kq3W9HCRwHOmJHDW13f2R69MVCfRsYWp1PnNL3OUSCucKw+wzHxstryqGx99JL03Xhbq+j5hhJfc
GI9fbGTeWqE6Soefd6bkO91IIfiStI5HcVB+CxpfwbDY0Vppke13Ott8oIsErT/1PGRkcy/4df2N
5zU92VGmmO8SQjrNFhLrs2NkNSVnBpmmA3ca3j2lGVRfC2mLDfIvabPj9oq2WUCXaghSGwMnr7sR
YC+29PwDGNxBxOIUg7U+fX2GDYUYNQOOOPOfZiUxKJR7WFTaonI93Bquv+7fUujsfanJCFwGr81g
+ux96yAz6CG57iGLXABaZdlBF1whmt8/AEVoMImtY/jVqRcgz4b5BLDMHMkS7QdgEtOkY9115q5F
e3yNKlUYb1oIqlA+OhkAXlqWaNyk99DeRYGUXa6CDbMy2FV5pKiSChtJq8LAUQUBtWmsF5MFohW6
S5iCxoV6TEs8LIrOgjnmYHI7qDnpb1zZPIXdEDW3cj3z8tszbaNoJJYw65NnO6/uQpw+Js86JONA
y6nLD5EpB7nAeUOuMLAmnQ8Qt79vMc9do8DWbyXm7N/RTx/fXB+XFrCj4taPurhb0MKfkRvzbjQN
BjWn+yGQRqcCM54OekazewsPrHIfIO9h+g1fOtPwAUoKuoydXrrrojFSbesTxcJjpBeZdmO7XAR5
foyDkhTMaGG4xjm6EuxbUE24PRwMIwsw2csDbxWOw9gtbb1Qa2fujkWxZ66u79KPHuvC36GJQM7j
nOccSeHbrTRy/YDOq1B7xAcssOp5QNe6LItOe6iBRW3qsmluDKo+OIzcZ0SB+Uaj4pz//X+y/6FS
RgCuTxwAo8V/rMrBoaDSkAWMEN0rb7zlX7LG2VkEvcgDqW/J7M9vM/pGmYuPhzh4cEbefTBCaCBR
lyG7XibBCqTAFN0D38eoBLEc3Bz9noGFnkXVXgdj/AD9fuyew05Ybx2cRcjt2gQ3dvArsaqsJhrX
fcE04qUFoB0sm6AK7VXu2OUunBR+tnlcZO5K9jg17caqm7Hv+tigHxGYLoyx65/0gyhP+TIPxmAE
MNw6O2s6ljJt1Q3moYhcfz3rJi0ts8RJCzR4saPFjDHHxIT3j5YFcnf92X/np+cLzUh9XmRyeOu8
hpLg5uK69oyD7oI8oWvqxl65rJ2pq/YjQGnzBemOfosjvSk+0TzMPrl0sLDBoly994PJGZFla/pZ
IVRT6Sd4if1THGeOcWNHfHD90r+auw3MaBkand0Fuq8mbNRJAKrRFl8gt2PtFddDu0yR/s1WlVOF
L9eX5vKzAJ1l3G8KgGIgOs6emCJ+oKdJZRwMS0z+U4vU/WtgaMm4GuxObyiuhP4O1j7w96Zdyy/X
n355+dJWoXnGn1y9UEZOj9vYdCY4P+6+dqYK1eiW/LQ91SGOCzpLK3Evp7fj4rNFf7zWsKa8/vjL
5dbRhqDDzNEj33LnMPSf085bSoLrZB78ImzWHcKXeKWkBuojcagza5DNdCO/uowvJK46E3j3L8Tj
fDwMgLJFyhHcjBf6UBxiWzIExMTBXmLjajxff73LKMrDoP1QobDIeN6evt44or1dF5k6NGOAN9Jg
N9ofZilQASxTDJ9GEQef06b594QGEomj8z+bctE5f0eWNNJS9hp+K1r8Q9McuusgW+w7jBhwlf73
d5whM0AZdIRP3bMdZDCqQSyahxUIwKDOPWjaweo88QQC1S+WAaUQdvKY3Fx/7GUlyp6dW9zznWhZ
Fw1+IwiBQOWePCAygtP8KCG5QV9BMUeFuIZnWVr/qhnC0qHVwnU2KX9NcWS8/z8/w55LUdMkYdfP
PjFSV0gXabY8dKamAxQy440FJQIwDpJr93g4wPOOxuLnGITOY13nHl2Z8NZtfdkiYKJEcCWyc0wt
eoenG81SZYP8iKXzEeoWM8uRafiWEZPvrom3wE27KrCep3iwMpJCDKqgFiOfQkAJklkrpxwP19fl
g4MNkkqHrQPwFjDe2Q9CoSBLEEyXaNPH4Z2owmADQ8WYZZjjhwZt7Btx+/JYg5cSZM0gbbnPnTnR
/E8gCSLS3Vi13vNUcjEv6iotvooE/ZgMEdTqRgy5DJozopcXg6flKNRtTh/menEAS7mID/qA/PRT
UyEsvKVy7Fao1QW4naJ2bq+yoCzfLWtK3lzRgQL553NHgcjcg+AN0vKiY9uYo9JyNeaHvK3TH/ye
FqM7xFeWcZ4609bzfOM+RkDsRj568WGJ0+z2GWdKrUiL9vTddS6lzu8ZgcQDut0bFyIljUdAtM3s
1jO7TP7jRpJMWsi4GC5RkgMmPX1eDuNtnELDw5gCT6l9Y7bZZ1kUdQKEwEfXO5bDdIMnevmKPJIF
dSQhjeHS2SMzOHLgFhz3UKumaPe5q8ItvjwuSmwqG3q8AVHxv7GsF01mjq+aW4yKIEpj9zwTDawE
X9489Y8Jim4oI00iq95m45Tp81APMsJyRnfrO6N0k082nYBxPbo+XDMILemwL5sSY7wOjXftxsG6
2OvM+SFMClSH8ai6LI6DURUUX+4htZv2Na769A0ghMMsvg5r+dThO/697IM2OWC2mK1h3Yc36rEP
Pgf9XqQlBd02WiNnCVKnpyXK16N/7CKtvzP80HjHtCCH4IWZLvJoiS9v7LmLlIx3ZtQ0g9ahIgOx
Pd1z+GBgVc5yHCAeTdp9bibpPikch9M8IFyBsH0hV3hhoRhJdQF95PqWv4hlkpY64w/IZBR/DJ5O
H4/5aBMPoFCOQdngmdcjq7WtkRILtqpD/Oz6wy7f1SJs8p608mmun1fgndmESFaV8THStGZf0Pb7
PKnS/EZF++aCp9oAQcUimgE9E+zrj768wudvCsoWqC3T6ovq38zBqiO/zbMZGH8BHy+3OkZg+6bX
qncrUDk4rzBcNp5WITWWhX8GEB03DvsHB28GzjNSoIE6g03l6WrjbaFhvd3ZB7Me4PIsCrNpXsLB
19STg2PctIBdRPYS0m+Gbw9i3dtJLUP5SC/7CI04IzAeqlmM+8a2/zvPOCmZYHFCVVdg2WESXCQ4
WZMbWefELlkcV/u60TVVrkCq2d0iqcQYQp5z0L8qAl+gEWPVqCZCNa+RCat8f+dAagYHgx9vhPeO
g1QdtiLpVzE6jnkHh0CTwGNG4OMRmNhNa7vDH+CF3XMD/Wo6om9e4FJpibJYB0UT/bjx5ecWyvm7
MVB1deIrLmLW2aJHUTzpdtNxwhibVOvQN+0lppz+viHM0E8OfXhyumTEwTT2PhmNcTvZVfxgI7h8
47Rd5OgsMz8EjQJLMtqwzkqQlmvHtugqoixrqnQHX9T/gotfZa9r0fuzspWD1qWPC/bL9UX44MFc
agyUgeVSi5wTdhHgbHOPEHRwVaVDaDYS/y0Ex9dt4dMMSxpQ3efAD7TpxrG7DC9kZNDgFbMckxc/
a2/91QqCN+sfm0bpKeQxvVyCsi71hUJO70Zr+TIznempgJzBclPkifMKzymqJusg3hxbfPt+B55d
x1uUkc3mqUe4Tq1H5ugzY9rSmoe0wT7vBdQRisimHiOEV4tSu3GuPoo6lCvzdTZjoukznR54DflU
WXZWcAzR13wtuM0f21wwotHNWeawCctFmsTDPk3R9Afl2w0LnIqa7fWv/xeCc3YE/o6PGDkAUqL0
P/0ZGCcAbMBP79BrbVbsZahhzAp/0YBBD+RlWqdh3gE7QykQpGFnqzdf1SADC0zQ292Qa5n36uEO
h9mUTMbfQ29Cj3Xc0n4y0Jh4nvQgwKelE1259MYhexkhH6qlg4t48wh8BaG/Vqb+p8kPkt92S+IB
vzgzHyoXEPTGj80ofHFE2AZLzapxuYO7P/JwJ4Z/AU/As+50lNXXqvXDaoMtBupBXhk5+lbljYZ5
owO9SHnQ02hsCc9dMSHOw5+RHpS7ClADir9oJ0bLGp0bpL/RBXI27Fi0L11njPX71u3xXiS/zZ7L
MerGhwbmdo9IvBaUd4jJCPO7qRJ0mRD7M8b1gIQFLNPAwd3HCcvpCTVG81vhZrq7QJUsfL3+8f5W
decfD6IINwdYJ6Dt5unHw/I8UQj8e4dGZuOvMevLaRs4moVvK9hiBMyhOGLcNDbI3Ka1k7Y/DK6y
vxJHSHTHdVPh79uVzaMEyYwYopO3PwFsluES3/e6uBHi/spanP1cGhAO89q5YOAnn/7cMBs65Ndc
7RBMWdqt/Baj3mXueyPuH/S6g/vO6JLyyW9q4Ww1hmMVHPaeSqZOsfVaFECIKaqq3kSOXBtaIdds
7XbXJnUEHh1Vxx+TJ9gHZiKK73ofxS82lmQoGYWTwJyuAaKzzicjfVJFbwHdjC3Fg+s0wkWwwymB
Xd7FCAi7zDD3Scl6LYqgG8t1gxTSrfNv8LLniwHOhRoRzYD57j9dDEFDBikA1zuEKU2571x08HIX
OXhQf1E1YyHfMsTScczrx0w82lXj3uGBp+V3QOBFj4R71xR3OV2fWzXsZaI7s/glxCc0SuAqngVm
q7ElqkxmdowDnEmeMM+Z3iNZdeFjBXFtx4ymvnEPXz6RbixtNxJ7lKes895NMJjYC8Vuegz92hAw
3g0SmtTuqoVfjweci+Ibd89HD2RkTrgDR0Evev73/ynTcXvQbcOriyMy/c6OGxD28tgm4a/Cw/Zt
K2qvqHfXz+rlNWvDSFI0NxnzXXaeE19L3UlviyOkmxor5dR+rxNzwmMF1+aliUBfuajg8d947GXd
RH5DzcofQGcv0oo0x4hahXZ27F2cFx9xoevyZeQO5S84/CDxDelMGAL3kPsXk9I6K1ooaATtvy84
J57qDUIdQDL3bE91NjYOFRnMEcwMPG7ETNfEw+Ddkh7iDGVe3EinP/jAJq1c5mbMqxxm2KcfuBn8
XgP2UB1zGPXbNPe+uZgEPoDGrrfI+gTH6x/3g8ucV2OCw7YBlnehL5Uxoe/H0SyPHuQ97JxGDEqw
Q8DukyTZHDcV+UawJsfRjXug3qjjqi7HjFUfEP28USp/9O4uXS8cPBDuQYLs9N2xJIihVXbV0fe8
fusbU/Fgxro5AZLIn5CcZ1J3/e3/8gFPQ5nNtiaH5BQDQzlvGtRRJF3689nRCiVaUl6A3zANssHd
TQVW8qh6zuKMY+3zaAHtPgQn6udPAkxdhjC52Td4TJYOpBKRaSYEKB0Lahd4J7o9MqbELk1ZrGo/
wzZKtBNGZS1hBIlHpzUhxuRxtwlQj8Un14GgsdIizN2e3QFX5+sv+sEZZv/S4XMl4C9giqcr68pI
MwerSY5l1SafBbZrmyTVUh5o9ndFMcV77r399Wd+UBgyDqH+mlNFyyGGnD40NTDurLzJPkowsEc+
Z7VCUdb8VvaVsbW0OvpqBLheBW7LSvu+VdyVUGsNhBJR90TmRx//+WwxJTLgsnNnzUDTs/01uk1o
YxhkH/1QjzPce5DxS9GpGNbIdhoPRQzq68bCX27puZ0swP/bgG/hVZyuQRBi+hd1sX1MOrxIYSMB
dmYRxtcwErGOamk13EitLqsTnmgiJDQ3/GYw+ekTe/jFTtLwxNibpndcueQymaYQQ+8y69bXPzED
ff5rJwcI4ifD/vn+I2zxnqdP81RckuQFLlHantrvgWzqDh+RKEmiH7RhcPrd+FOAQmiZN6GBtE0f
Q+BAzcmXr5zsxH0De6XVYsGJwvIUjK4G5RAvj2SncivBWrdiqMyAOOqcVR73jv8dbwFEshSqn2oZ
IYBX7YYg8+8GgWbPg3Aa8i24RwN8n7SXn/3G9OXjzFmIF8VsPs9C6FGL2SN5nk5OYhQjeT4oHT1Z
IfyojXdQWY1Php/Wql0CbxBQ1aRqDSrK0TVeNWo0LoIiGICz4oGLYpBErEqlpreBQo5wohIVbssa
3hFf7c7sHueEPt5VVqQ2kK6CZlWiqZCtes5jwpjcd5GC0QRI4WWPwI94bUuzEYuYlNNbFn01HRyt
dO11otzuRyBRglo5Kse5senFiz4ofcT+JJOdt4+ivPAerAAXPpJ4XR1Sx6szoHOJ/lVlcT0uylz3
nqN86OUqncy6WuF4bfwmH1Xml4xjmN8jt42wWRdP5Q8UPKvvVUv7bNsKvb7nPGvaIjJ8fDT+x9l5
7LiNtGv4iggwh61yB6dutWTPhnBkTlXMV38e+mwsShDRPzCzGc9MqVjpC29IEnzIj6Kg4Wp0TfoV
CaXqS2QG1YAcauK/IApswbErk2SdtZTpNniuyyfwx0W8jqreebFhu52wAGmPiZP4P9vE09IV1fcc
0xw9CL6WXub9pjSp+VsIH1Xwmhe0OddZQh6A/wRczTX09jr9mGMr032McRL64dQOWdSgxZR/KwPR
8pWSQtRdhY2OZMVAvbDcRJ5Ua1hZufyBu4twn0ItjHHrxGclwl4p8nCky9HQ/+COfu19cSDMQ+FX
M/vJ1YfujXIn1h7S9PA2hT3rrQV6tUisihCF1yEaqi/2mOMiAEAuqFdxbJclydl0AWCfKZ2VqjTe
f0gvFN+bUu+Sj0wq3CCO7zbbsfPDRx96mb4yO7XpXgcXD8sN7q9DvxV+Uv0ufcCjhHtqN+Jl6TTp
W0P3UIdbiM3q2myl5hwRtfR/dNijKK8NhW0c29UE60unbPxwH2ZIvFGQGVqBhmwxjPjDZ6pZ45pg
4SVU0m37LmraIdgPIfS9jVFUmo5XgHZeFNVYLzS029Gh6UONXMwroYzg6oyNRaxWUHNsvdW+tjkE
wW9aWZn6pwCKR/Nq8Pm/UsEp2h9miP8kFtue1IuHMEi7Z7XVRPEftnhF84VW7AiqoxNoDCHJKZ2f
jQzi7o8MI9P+KAGMjrvMzPJhVaLz/1iokdevEEUt8dtTgfZaifQ+lZg2WE8YIKv9U5O2kw2FQKVy
jfAyWdPGh2D7EWyglT3yL6bbGk5qb6+BIlKeTImVJoYEscIB7z8tOmVWEqKxo5b1QzpWGAGNdT3g
kQT4BmHjAIcBvKfMynkBdBYUrG8i3Q0GQVhD1KLqPglMBrUH0h9lb7ex5WGnWmIzWiP+BPG3GaJ2
l3s1YkJ6lQ6g9QNXBg/26A3jsTVLXI+Yr1+8xXHck02mAiCZVun2Z7OuA21rZnX2u1bgWy88lVcB
A682MI4J1EDbnSb45b1uUC4pEW4cXtRAt774IHUxH2b/oUKNZPOjOZpatPdTP1kCNFw9XzSqXNC4
9HImuRln+vN/EhzV9AK3JcF7sdNc+YX6/7GmZBFtdDQz5EL4d/U4W7CBSBPp/k3521xgSDURLLBS
w33Jc+zQi3LMcINPjWrlD5b1otdiWAhwr6NtGhK0qaaZGWDj5iyvkcpSalc6/GsoEVuQtOrHqC/y
X01oax81IftH1ZbGXhutFgswBNCxB2rNr/df7XlmRZMbyAq1S271qWk2fZZ/PjGu9R0WWU72qg9G
oa+Mki6Y1hTRD9Tm451QY1KpEaGXHmZxB9xRYCmwUEO4/vKqB/me2rVNYd6Za/JmhRYjV6umr1rZ
VP5OjfX+t4LDC+ZRWCjIR0S79IV88rqQOgHxCEiZMQkt+c7ltBFtaaTJLfEijahYpRbc6Bgjtg+V
rIgNkNspP3aIcLqbQabyR1n4k/WficA89g8YZd5fg+sPQAYPR4dch2DUm+sdxlg/ZYGe9y8YnVpI
D2j1ulfq2kTnv3a+eLUSLMA9bpwreoDkd2CFQBXMlVHySHXGtDGGF6tMx1VXhdYhM5LuNNSFv0T4
mV8e0wajwU85ZIJdIvV8+aXt2FUwRwyK18YSerDxjNoDbFmhXuU5cf0cNkKg8V1kv+9/U5f/7b+x
KMNikUnXEfAptem5WHbYlYhFCr18dSGI+p/8PGc/cRDleTTCYF8GbRFsspx864MB6/58f/T5B55G
n5ibHGzgb/R855O2sJUCq/hKEQhKVZYXzpck1dsHW7Zwuu8PNt8+CNxQ4kLghYgcPpUxC/KdMUF9
IEmcV72rJ8cD0wtX4BaR5KKPpv8wAyy+F4a8aqfRyictR10HrCessnkNFG52V4TYwh2xCIchscrU
wTIQDMidmLCsyoID6MhOOxVqT6xOPD96GwAzxo8i0Gl9CjfAu6aXiTNiw6WqOF/2sRvvfD7Ss2X4
Ng+sgXEbQrZu/4EMu8W/fjIDWddo2wWvPEjqsGp9uBOrtOl7+/X+J73etEwPrjapE31cPu/l+jWx
H3VkM/WxDvrsZUIrPgsyhGNS98Na6aX9hD1H+Of+oFewTgakh4TSMfgv7sIr8GITuOXo5sURoU5R
rjPhY2nZOFHwFFiNYz2EyF5uUHPKgl02CMt5dJFxOpRSEcYegkpbrjS7Gco9CW1/wHY67Q86Nj/9
y/3fOT33l0drghJzVRHfQlual+sjC0gM2p76K3axJcQCqiX13sBtceFavD5EjOPxWcnCKTbOkeNa
XaBsSWP/ta1kPOzy0fllgTnDUrdVaXO8f1Jch8xnUi/iRbxccfiGeI+hMfSq5AoiD0mQhw8O8hLD
wstza1L/jjPLkRtXi9NOhYtKNlDhwumBRMCmWQ7+ZIcOlOz+tG4NBxUE0TjyiOu2NyoHTtm7o/Ea
0f8maCujJ8uK0p8qNtBL1dHrfUHpGxrjdPMy5Bz8EMV57YSRTq7hJ903jMVxNWmpa769d0rU9Se6
+HQ+J67W5UpVlaqLmC7yMegrDLW0ph55OOm2TZ43+o/7g109I1QDebYAdWhsNW/OmbJRgdZcBIuO
RpE0GERmufeD1A8Cj9uYwzM4sehoRXH5ZzRds1s4AFe30DQ4EESTrAnBzTnyFLiAMSZUJI7kTUjs
eLrMjE2O1hF+zUHq7+syyR803x4XinW3Jo3YIjEwcDgihNntF7lY9UpHxMewFj7NHCjyW6zsg+OI
4uCxSKbEvmtUG9sXq7Lf/ZwBYaCQAmbMBEjCT7hcXwdRGFSbqvSIlSid6y7J17heKd9NWZUPTSiX
qnJXR2Qaj+CaTQu815pnN6A7/TADWHiEieAqjyH+o+Wux/EB/EySD97C03l1SjDVmMBXSJhCNkSB
/XJ6ui0cneALySwR1Bm1k8z85Y3lkmbFFRmDdvyEt5u4lND9jHlQiacVsrxVNhzdiALJf2hoGs5m
rPCN3cSibT7YKbW0g97Ynr81aF1RZe3sqqr2ueUNj6kTWVhG2Z0cD2jM1/amtsrB3SJRJ7uQvHcQ
42NlV6k4ui7mLoWqCg01DqXBLakdESUTukJej/UxOX2915M0okhT5jYKsSL+HkYyWCL3XC0ktii8
GA4x/QSTmHdLBLGcU/thcxxtxQGP0TtfNYSa9pXdiIWM+Hooi1iWDTPFeNeoByz/gs4iADpCRKmP
YZh4Os7W8gUpHKvZ3b+CrmOtv3wudQLngO+iWH25Y0DcRiSPujg2I9LHe7+X6QHFYA9XMT+qxR+M
m7AmBeEyWvvQaMpXMP8jlfOxp9yh+TIrAO6OY5hvVOkoXwY1q7BWqmQPbKANTFR6zGD8GQfYgq3R
XdL/WMRrB7oHQ7lT6knjKlZCWX2qoDNmC4iWq6tmYod6BK1koQTKV7kfHdkEg/bmqDmyxUEHbjH0
r7L53OuiOA86tuAmIpJ7BN+1hdv1KmyeVk+jrgFMb2LBzw6i5mXYIaNedCxDqnlrDfH3aoUym9ms
RaRWcp+F2DMtDHp1pU+nkfYh1CEOKFCpy7VsKpdHEsOpo1ZpTb/HDTQHlYIvvbEhXOs+5nCxd5iY
vfspYVwaiMgnEw1Ax5k9mkJYuF4Zoj3qqGrjSY+a3SO6sg8uDJ1vLRkyKoK2vlRTuTomU3SIVjEN
W9UhgpsFO22Ijn9t+coxb6hq4qYFkGPltUqa7fzOScvt/ZNyldXTtXSAj0xihdBEODGXXxe0Ebi2
fAjfBtDqT1FFM1oLu/iZWt+HSBR724y0TxjAy4+U6qxDw5Q/VqKTC4t8VdlBz4EJ8zMm/UuesNnv
wC0kY7sn8ZsM5Lg100jHoSeUk7Mm6lz4z46hfB7KqvRXuNr2lOwBiUArsKW38Emu9hu/BLAj+DQq
TISBs8e0jrqShkEfvxm81wm8Oz/dd9EY7rVyFF+9djC2hO9L1+NVt49MlOtqMvOYSlvoz14uhESF
ro16J33D/rv8VCFZGa9KNTMeRIcv6MpXTCVCpK/F3dGscQAQbul8cAFOheumrKota0h7dWF3XB14
c5IVoOCGjjb1lvn7EPue1qlBWb6VuIjX+NC72AFIo8G3VJquXIVV49RIRqZOsCnzQVSHHpeDZJsi
EHZ0+yr+VZmK+zNTavq9RkgqvtbTsNnLLu0WCjR/gf8XORb/9fSOsYu4mey/Plb/lOUqTMrlWIXD
K5jPKserhlgNXE8Ehg0MjexWbRRwrUs/1cAeda6FAJ5npX/MVsm+sjZyeBrKojhhQKO/t3NKU57z
BRQDEQ0qwuYU4Vz8Ns660Xg9evkORjhoxLzoEhOWyfY0e0AqBfHG+0t3vXKMOLUxXdJOmrWzFzA3
PdnmStO/ppGfedjbh/4zfj04kWbYw0WrsjcwhPhfxoS1QExoThTzy1k2SZvprdP3rxH56YtjuzjT
1mV31gb0aDj05p/74129hHxVag6sNwEM4ct0l/7zVScASM069q/maD0GMpfFOrLT4U0vHaWibIZE
HjtYfq6EXb73EWZoEPKUyrhnJvbu5dBIvUQuuMjhlYqnPDSuYm3wfbZ+FqUqd0ljmQ9qG7hvWW7W
b/cnPU1qvs1JNEDogw2YilizkTPNd13JyFo2Jl/MrqwEnXhN2yiBbrw3ZgNiCOABEBG5jc29eDlW
UFYe7rDD+Jo0mvyq9W795DtK3Wzw/jaXahc3diyDwVewwZRwNmfvPAF5m6DANbwCYqFqXrtSaGBg
m6ZcSbUJP4ik8pZowTfHhCA5Efgc/p6dkq5uUblqayYYWD974WKd7dKcVHZFIkwdr0wEaxeSmRvr
N3kVsXsIKah0zr6pFtmYf8aCaRKIvpZ68SmXiXFKh+HH/Y1y/Y5xKv4ZaHYaXQGlxXPH4ZXrGQ9f
AyKxJwZ9LZrMefNBAhwqK7Z+3h/06oPCFKBMTgoO2HoC9l3uGKvC7gHt4/5oYbopVl7Y4e3sJ2hE
7qKiTLu17VOrPNwf9G9Z698zQcdrIuxPoHJuPRBJl6OS5Y74YDvlW9wDo8SwkwogkNyU6CEqYwwx
K4qkD8gE6Ycq1KSyc8dKUx9yHS7uPggNWT2O2tmxS3GG6u18NnHrQOOrHJ8rpBKrGg1JB5FVhHed
ECZ2bw/qfqgMxOBGxaL2RaSIOG0DhiB8DUy/P9R+gBOiHUqUd4IyDsI1PTvjs4FsS3cA9ypObZTC
hOXR6b7GXmj4v7qwD8bvmOOUvwrEcp97vTW8NcjQUO6rUneThY92FflNbUKY39RICOcRE5wtlVm2
jj9UdvkmLCVJdyGCxZhq10Pv7zWy3WxVlpbSbGJjbH/0tY27eWp1Dt7Xll4fBDqE78Vmkt2rKoEP
lUSoOMgpXq6iWpahdFy/ftNygBz47BZAsv0c9xk/G8dkk0nRLRzGq6hrGpOUAiAoxTGA1LOdE2Dk
VHVF0b51udZ0yPwOGTTG1kzxMUa429w6WtL+8uISvfIKW+8PAbzVfjeWrQkGXhsLscaZAPvghad0
fktMvwsHxUnoiKsecN3lt+jLrrYNvyvfnLrNPgRj4x9IrzHR5kHDB/7++ZkfWgaj2PlX0o1Az50z
kATdU3CvinzDdcD44fuN+9MMjC7YSKRCUYZ20Mde2H3zy4khaRjzvUEPoiP3FzD+z9MtjRrAm1M1
b/DEx7Xw8upEyqvuJFzOn4IbsXhK7bboFvqm0xa6uChomFJ94H0hRJwOwOVnzSRSsEVrKkcj9jK5
12vb+WQ0rvymOTGqLxmXPtdV7hRP6G4US4v615Dvcng29tSupCrKd57X6YQf0SwcWueoppNwsdW7
af9tjAP8BS1hO/WbNADGuFlnseUK/41yimIdBmyN1bVu1sn3DIlbb9/h7OLuB+QvX90hRqgh0aUm
t6PZAp+uh87MN3TQdZQ6e4Gn/CgbVxxMTI+VjtzBk12/h5uBZ/kWtHOD+3Cidc2mLx3X3TmN6r25
Q6TG+9HPBUWpQIu3itmGyT4p2AmTuVjVbLsAh8Y98slK/aHvQ6/7pNGC+U0a55a/u3gYzNeBXlX5
xZKDybitQFgYn25KoeKD7cMI/PXOTcz+pd4MF38qEhBAXC5tpDZO5Y6Bd0Q0B89vx1SCIzCx7KnU
o9Le0h1CKf7+kFebGMQ6FES2E2krWcXsKa/0scBNsire+jyq7FWNjNSnesjTZpsFNg7Pmm/06osW
4Aq2+x9G5qzS+5qatfrsekCNetQUv83fePU6TkqprtRabz45uaZSEBmo8ad4qy7M9y+c99/9C/mV
uN6iuQT8YWpaXH5jB2yO4fL6vfUEhPZOSM06g213vMeKdoyzI7GeLNaxMd/1saI+0ZtTinXjmTJ8
BEdhR7iYY1OzUpFd+p4pbbEUXM1XBHHaqUXPCSeb5tfOzjfe5CpQrkJ5axJbmNhA6uV3GgGi2PqD
iXShNfiv1eC5SyTl+XX9d1wKqYR0GG4R2l1+mFC01Ov6PDgpll++gaUzNplo3S9RGxbb+0t/VSn5
/7FoI/JoIa88pzAMneaWlaYob6Iv5VMt6/I7ahfZVol0FEu0CkvTDMENa42RnRojTajZD7XlyCUh
vvldOv0OClTkIZMMH3XWyzkn5qA48An8N9xgXeMwAif8mkoo2AWEFrEyZWBG6zxoRv05i3gqFzbj
/NGiDklHgPIVrXTIu3OlvBGbudLxRXzqfRWbibFTm3WLuewZKRWsVj1d8Re+/PWEpxEnXWu2Fl9/
NuFg0gFRvDA5+VXXPJqJVW7w+Os+ZqmrNCth8DqrAa7mFPBtub+/6tPGvTh5E30RggEUeBoU6Ilf
fuwow/CuBpZ8qoJUhabSqc9F2vg716wnDWjRtds6NqxPgATFFvRDvlCfu97gzHvCeJEJYjc7j0cS
zJDdGp3+U4Bu+JOiFc7eylFYTxpTWXomb31n9vaUHBEF6u6sFIiRZRL5WpSe+hGjBixAsm/SMTuE
00Wyh8s5fqNyC4mrTpOlHPT6/piqvWggqQZNRGu+xKihY8rRe8nJHe10lwkvflXDZtK3z6zHUXrV
2Vc0b+Eyv7GTaaOhPgcHFzLJvOTb91naKNJKT2aiaeXK602RrSLNpNcdRfFE9DZ7bUld/8ZMp8Qe
yUFUZYkyZzeWohnT615kp8yL7Me6GesjOwsZG4fmAimPYX+tR2UJtnVjG03dCz4s1Rog4bP7Oa49
f2yMMT+5evboRC76sB3Vla3ewfZbOK43jsyEZKI6M0noXW9ZWlrkqVZ2Kny//S/zew/AIPIUEArK
h9Ct9KeSutQ3ACTah7QELfPuE8vw9NyR7iUlnsN9+PiBUtU2q9rgg/rUQ4TJV24hqOJmTeG8VEPb
rELNV61NSMK6qWhJ2Qt35K1FpqwBRxSS92R8eXlr1FFPtdpP8pMv9fDEvyE3iSO8VY2VRoShxBCs
egSE3lkb42amRwu7zoH0Qv1xtsj4pXiiK6P8hIVIcLCx3rW3oMbkviilHWCaWldrNfe6cF2RYN3/
6rfOEqnTX0yKg5robFuTscbQtrP8hD+roq67Iu+DDQ7ev318UFM4oEO1dDVeJdKTNAz3IkeXIgRZ
5Gy+IeTZ0ImM+FwqOgZDRSfieB91dbitLWyZVkWUdp8R5VY+9i2Rwp4A2np0hGvHa7ZPnC7kONcB
wvR7gEKRNqrU7uedBB1f01bUYXQe/MDIHsqia/19xFHhbjFhxIIQk1G/9ZIycrZqX+OUIACaN3hC
KN6SnOzVKeQWtf4/UMG0gIL05RYc1Mh3W90IiBPj+ueQFc4zQEPf3zdxP/R7CL+0DXNRCmvd2Hoc
P+RoiS9sipu/gWow0GEecAxRL3+DMUAewg07OgtpjZuO+PGgYNL4PUna7506Om+RkeEPnvvhuA6q
JFy4Ca5OIZ+AjhbPNmcC0YPZe1Z0ZVdYaRycczVwtpyXKl7RRxWbtq69b1qjVM86Rfn3ljYAZ9NL
mmIGiEXAYWaljQJU7ihjoZwCEeLRBVlLXSOWnuxT3YveMrN3trlbIRcfqvWzKYr4UA8JgNpA7T51
bMyFWvKtRcCQZCrV84t4cS4XoSchEeDRgrPRt1q7CnND2/RDMao7I4dpb2SD8xz4iTgUg1tsOLdL
wntXYQXfY+pNTG0i8sN58q1ZmDfE9hieEzsKjnmdeCfFy83n1DHTN1sByLaJoir92Y/Aet95KzE0
eG2bY0kKdKVxM+oD7AiLHaD1sjjUuSlZiYpiUoWGuQUtdH9/vBs7jnSUnhU1UZig8xTBGCOt1Wwl
OhNhdfBY0ppUTFdROLHUzYgqwucwYDfcH/Tq6oUMoFP2n2TXiCjmDg6JC9Kz7/T47DWO/UnFuW4j
Ks1+HVQJi0NZ0g26Nce/0utEE1AS3enP/6kgDaQGtqQseI6VwH02VGVc61QdsOAKW29tB2q2w2fM
W7hcrwIYJslbPnFdwQldvepK2UHc793knGNcvIN5Csi2GdW9hm7GUlnu1gzBHxCIwuWdctrLGZqN
5LHJSuXUOrCOeorVr8jdW+t2jJ2DbK2EpBZPgPureOOUgIueWpQTfI8m+OWgY2grBho3yklpFITV
Ay9OzgY6JZsgtdoN0brRrvO80J+c2HYW7ukbLymxKFVYG5FYitPzhl5edqoeW7Z/CgowbCsdJotY
1WiThutSav5/NikAoA8rzVYe8Wu9LsHVUobtBzqcddrt73+Lq8WmQkhPnvyWRZgi9MtvERI4DmVt
hCcbJ9YHe0DFaBVJoB+btAZ4sBCsXZ2faTT2FQnItK/taWX+2dACufVE4mxycpXI2/ptpu4rP3ls
8rypVmE5eK/3Z7c03uxV9PWqr1GACU9NkES/R8dH+wSR+S5bD439AzOleskb89aIk8gVKR1/UXC+
nKGaxWUgpBmeoqr8HijNsGtrJzmi4aEyQXzl3j/BqbdnWRNaiRjkcjiawhA6kyA+qbWMXkzhZY+Z
E4idgnuJC4VcuvHD/RGvNwzpI1oAPHBTc8WaZ+k26sy1XsYnG7L6qvJaTV/FiMWscCxQl77m1fUw
yRrBvYepMZk/z2uALrhajZprfHJj7jolVmr/ERmxutz0Am31jev4xoMWYsuyuz/L62VkYC4/GNnT
VWHMXnJt0BNL2lZ0CvsaANpQeqmyUcwo0bZt7Mi3TtPGcuHLXl1L02RpJ8I94oCAy75cSxXoxuhi
TXuq67p486MGDq01eN5HR+ndoz+mwy/fELhWmmmIgNX9CV9H1FS56NhSaDUp8AFCvRwd6jW86gTv
BYIb/79MuMmXLAuNYK9kvvUDE0J85yiv658NJyR3l4Pst3ouq4XfcWN7gY2yQNvzsoOXmAWS2Gc3
WSOd+ERjamy3IraSYKsm3UCTTnGO9yd9Fa9NcyZenSJIuATz7SV4TKVXKsmJ9wA3AC/v5Q8xULd1
qVvtIo+SAZo1dflfngc+bYKkTE73f8GNfUbu/Ddgp7SKUN/lV8d2c3STkZoTksmN/qUcy3CfBLSG
1kPbBTt1TFPtvUHqVM7kCaIxzrm6artpNDV6xbCS01g1Qm7gllO/tt2yeEWcsDi4Qno/gwEhyj0U
eAjKkfTDBRzTNKuLSh8/gfd+AluRuNMMvZx12iceAuNKeqp86tRwip30QyuU9qdKWdnb0ozo3LOd
dMXCqZ5q99fjkqSAwCCDn3dCE8wdErDr6Skz41hu47zVh0OFRNfCqt6YHy1XMpOJOXK9r+zGa+ws
wxzWwwn6q1W72cMEIoet2bpHPkfwqU/tYeFtverzUqee9jHpn8qNSQnq8qtW8PwDlAizE6j1Pvie
+CaeWG2gYxvXKUbwSigpzI3Ks978UBuzQ3UxEblY+1rbPMi+QgZcQW5xKSm6caKx4Z5QNmQmNq2V
y59lF7oWZJ6fnTQD/ve27HVnRVvEbZ+QYRL9QoR+YzSIGRMLjSouA86vMROoQ1OyokWISPOXIK0c
Z0XN00l+Wb5uRgt39q3hSP6JZKAyQtydnV96YqJQBYg6u65xaFUMcqw19S75R0HZ7Nv9y+LG9uX7
sXfB8UALnfOeNdkkymBXxSlLLQMtNL/J+0c/zpO3++PcnBRqJCTzUBI4ppcrhulrEXM1FKehTMpv
mqc4q8iQdMkLrV24gW+8ecC7qd9AfsBPfL458DttoNyL/GS7Y9Pi+lC1TyNa2od0TMndpa0dOz1H
IHU0mgUTjBtXL+/MZMaDVht/zy6hXM9wwTGG/KRWma2uTFuw/xPf2csxiF4bXCkWtuaNW4Hbbtol
RL8052cD9gPgUCN1ipMDYf7FC+x0I8nCDsGYJh9Cv6yCLf0ooJz3V/PWPCEtgjUhvedGmlb7n5hb
q6s6GoyqPOX6UK2RUIi2pZEUG2OQqFko41JGcTUe64ksFzhrnCyhj892DxblkpJLqp1MWsNPhV5I
wC0mnfdVSpUUF5xaW+oXXm1YRpnOOiUoijbunK2umC5ldjjzp2AM4l2YDvJTEtYZ/j69BEx9/3te
R0pctDRtQEUCKfdAF11+0NSoC2Demn6KtUG+OnnVfXY7uCW7LAOCtO6S0qoOrabFOy2FIarZlfMA
WuC92H2iFqIXTil4ItoMczCAQdsx4xUyTi2Z28Ebzf5sKXh3cbPmD6609sjQxmJp8tPkLp7QaVTg
oJwXmvLG3LA4x/F2CBJTP/Vuk57jsI33vSudz80gEdUM+r76AaWoX/VqPZ7zUsSbHrrmB1f1EfUb
K7teobTR/76/JNdbjqePmAaY01QPmtfdigTegtpYxknJ0+hHK6PU39hR5+lbop0gOwgMkJvN/TGv
9xxjWhNnA44+XfHZNq9J1hHJsY0TjozO9xgxyo9Vl/QbLKKWPOiu7v3pZZ94A8D1cWac55R6G4/T
A2qeWkR56nUdBHm6EZ2y5AR3dUExzlTf4kokOESD/nJjB26jYlIQWCc1Tctn2vrmf0Gbi5UMNPnL
ssIkXTWGsfQE3Fo8PJzBQgFoAKQ1+5C2MvRFwi861Y2a4GxooWlE0Cnalv6687VvPKxn37929Jih
heFsM6mXXE5U1BVtjECgZxSV5rMSOGa1T7terKuiRTPm/mDXq0fHhIkRJXA5MdrlYEVN6zyDi3+C
r6UraF2CO9vWQqr2z/sDXb2lZE2AM1hBWjXmlT0DMHIAM6NlnSJDDXxQUFM+jgWQ+hJyl+1yN9Tt
TWfA8uixeU6390e/3jyMzr04KZnxxs258VQNyzxsbOtURlq/l0qZHkRXVYciR9MtkABWVp49VLv7
o15vnstR9cuPmyZVlKa6wqjq0L6Go5c/FI1pwsvQrT9xNYz7++Pd+sZEsVy3hOkI5c0WU9Ra3Gl2
YZ+Ufky3qauHW0qJ0aqyA/lB61BRin30nqUXLfH9bs2UuVIcwLeAx27aZv8843GLpFbfjPYpUK10
66SmGuEgjG3ptvAa+RIOQbeEhbo9JCeErh/yN/MSe9sjbIV5u32q0sQ8oKrqb5GdBIYPpNAGH5vY
1Y/7n/fWJqLJqBIR0t3j3FxOUhmAKCboypzq0nbPrej1bIdKf6Ov40Cvra2WFTR10Y8L3m31gdwO
/U2GBTWJJdW8+tIzo8oaTOsEGj9ELM0Xn8MEK7EtmqnyQQlZ8wCMvnu4P+Ppqrl4TyezrikTtyhI
T4K0lzNOhsHN4zrMzm0VqAdL7e0emFvx26WlVq/SNLNIHTtnY2sIpGee/d79DIiQOjQ+HDCrjaua
U9PWqt33SnluokBfDaasz1qkNVv+GcJybWa8aWIwnpxMhAsjXy31xH9wwOTS2uCDz9E2RtFb0E67
6hxj743LLk6/VdcWKFZE0YM5lsFjhGPXwqN942tP8o5wSlloLsnZ167K0oV0J8U5RD7sLIqgerb8
GPvBlqawl0ba1jbCciv6oXoxu1pZuK2uQ0e651N3kF4lkC6W/XK1yzywvDwxxNkeG71Z1Y7i/bZB
5Y6fVAOJsL1DsISspW0pktAlyvODotWJ/ZAMvrJwX09Tvdx4dGwRSpgq8gbXyuwmK/vEZAESeYYx
JZtVMBorcxyi77HWWQsv4BVVGWFgXFdQ+UTnB6DKvJqKVZZH6d0U5zQOS28dENYile402jY3PPks
hkYJtgSz/rbO4hBNJW2kXI5B+1R+CiOokWavQGZObKTv1tx9UEtGJQ0iVCQV57MRWoq/G0Rvh6sG
0uy49poCg+wWNfZ67WZV4qzDIhlfUyniL/fP7/U25trAM2Vq+05l6tmNNaZFV9XSl2c9ra0NrjbF
KrE9sYlCRTzUTfmRuK78cH/Mq3uZz4kkDA0s+GS0zmbhC5BIgJhOUJ/NFLNWr2n6Xd/TSxpHIbeq
W76/NjwNOCH1J84CmPLZsQFb5AkM6+ozEpfmuZQ0H7n8lV3gqMojBUPALm1TxVstRvp8Hbr4B6F+
F7zcn/aNT82MaYNOzQDk/Ge/om2lX/Rq2ZzBNYWf+KU4xEfBvoWcvVUboR/8Wl8Cc1299y4FK0Ad
3M9IW0PPvjywfRDDHevN5pxWnh+tC840GBJLGKtmUM3HzsncvaEnfoD+Z/b1/nz/0txmR5RqD7kW
f2HsYM0H10uJvHebnqlOh29domYHtxeNs65wZIcuXMlhVwR9mqzqLOyee80T/4W1Fv5RRNm2D43U
GnhzWK/8QvG1/xT7frprrKI42BpGz0b5OSx2qqJ7hxhe3z5qgHqv7k/h+r6dgFJ8u4mCTWY+Ox3Y
HbciS6P0bCVD/K2Gm/Vcp2WIeiWyxlsMgNKN1tBYgBMcrqrR0B/uj3/jpMB8oadCSQIg+Zz14dW+
LAK1yM6la4Sfq04NP4aKVj1keu0BZC2dhZqSfmO/oAFORk5JEATrfMmaNEHDw9XyM0108Sx1JzkU
bd6uIhsH1JUizOITzu3hsdId9Pf9dlCVdY58w5cE2urHVHfk6zCKvll1qC9sytGpTpTqxw3Ye2+T
Wna9AbCofKGHmTSrQqZNsu7h6h+EoWevCK6na2cYbYS3DN63KKvM5yRBWndhWfXpcZjtzKn9R/o7
KeVdNbF7xUM4v9SzswcO2V6Z/uB0m9IWRb6qLdn9B17Re/CaBNlQ+nRGsBU1kjUPvR3lxm6IQ7wu
sraMfsixVL4ib2qKHcQ001r1JTWPCSiDdQbygsYjcJ0KDJke2h9KHbnH9f0N8pcxPZ8Jy0QdZcLL
0Nm8POAVPR48IbqEsCcSODLosYEQKoI+a52i8WFwvGLYTGqNH+llxNP7ojkPmRH4x8Aqhi+yM7vv
hkrzbGP7GGpu4my0d7qqpOsqzP7c/7E3LkCuAfJW8kne7bk6YUtzBAiGKM92qilfhyJrP4ILQePD
J0wNfZkcSsvP/oeYZfo4hC0w9nnHp1/1T+LR6wmtTnyizpyv9KGvDOXQGlHzNCVCz6qRj6eEXgRE
S9V67IM0W0dDEX9798z/XvncIETLV/Dhus9UpGQacUb+slnRd6cB3LnpN0r9/UcDg5YNsDz/vRhP
VH+o8v0fZ+e1IzeybO0nIkBvbsu2UUtqmV2cuSE0Wxp6k/Tk058v9f/noItFFNG6GacBojKZGRlm
xVoO5BGy6LJUxdPMjKKTgBqwh0D6OEzByDcup8co0r9HUzc/WjAA7Iocmej7q731WhjE30O1RBJ0
Q8/tlZbKLHI5XNjc4bFtjPAxGFXlOFbqj7xymw0neeuziIZlZgmtGgtdthX0MGnaCPWSiwf97YNj
JygsT+54KJ3IOIRGlrw26G+/Dl7nbiz0FgwjkcsYB36CfNFNOq0meKwxbqdLhQr5Uzfn+cFRTG+f
iEz7rgZqeqrQUOa5gEEcuhl3OjTRoD+Myrs5SXhjJWqNWJgzTrVt4QeicRZ5ObTjJRgn/VcL5uzB
Murk0ghhbaz6Nxjy2ucwjUoCQLgIjoKn/fpGpX2s2BkzYxevH71yb8TzjDPvafvu09lxo11WZfhC
FCVilHWsav6no5zMzC9DKM1jVHrR91qzvXzfBYn4ZFQ0lhGUHw3lKc2H/G/LomkMB7dWmCiQTm0I
K1dgfb9/Rm/TB3oZrIDfb9FoW0LTXHcSJhn5eGFPGdacKk0p4Z2AZpCyf/33fWO3FwKqNakUDerX
lQ3j6w2DEKScW96hi+PEAdUsmK6Pcz4zpA8WhFkgoUORer5v8zZ0gQ+EdwH2AYbAsH5t0wp7iJ6N
TrvkjEvvdUPpD1rrhBNaXiqM4HWknQsBKKBN9TncM6cxfr7/A1YWTUkbkKHcYbpxi4JPJkdxgO/o
lyGUmq66XX7I80ndDZVq/xujW/Xu8JpJK5cBHE4/ndNlVqEHtZgjiiMXpXWDo+2kMHxj9GhrtXdS
wio8uBF41j9YJDEuzQwiJlpU17vM9DhIMLPVLxWv7xk27ewx7/L2ozW31bHgOG3cvdtjy6QE5QZG
nDhNVD6u7QFGVrKZiOQSTlnqN3PTorQVdtrrNPaWthEmrR0h6oQSLvpb+F463jcvJyEfXPVpY1yc
otaih6rzWmT3yKXqHX4/qI5l2w+70BwScQS77XzOY8V59xDMb5Jssky4SGjnLs8x6XhFWdSwL7Uu
oHMygameJ4gw9lZYQpYKkTs5qrWZo948Kph1acj8rkgTOiyStVwBw2FZwrwUc9CR0PdQ5MdMgR+S
RLEuDtX9Z6dBcdBlsPzhnWeKkX+GfWRzStaVlnRP3GhFgcTKugC3S/5mejd58qbAeTUrvTgOMfNW
f2BPDmTSD5N10oWncKfRnXjErYuZmAVu2xmrZAfMP/7o9mV0ruGL2FjhTSDICglKSP6AOjBZvjjF
1AsrLeCuXtABH75LsvhPBmDok6LV4pBFRf+9zgt7K1ZesUoaBzyNxi7ZjSUd1pvjnObzkDFHr1ym
2PnuRWGwLzWtO+SBDU+aaI1fOSDELb2fmwuLC6ZJQ+MbWD3+eHGOACdlzGXrysXN+vxH1dq8g4ao
vve943y//x1vj6w0BQ6WAJvoeklg5KaqWSPio1wCO1afqyGqzsYYmX5tMCI3mCZFjhapUmLUYAu7
s2oazD6tRFmWXGYhZV912hhHoW/QXJ2+ZKj+fvGsHLKMTC0CQcVMsU5Q0zF4WQwajO/3V37z1NAy
BTwqAUsggdmC6y87iYROhl5HvplU5b9uMXVP4+iI10mbVNS8kNp+r9uXBk0owGTTz2HW8tqgOXro
UlZ65KMbkUfQwVLeGKv2L7r1BTINCLHdX+DKKZK9eixJ7lRnKZCZtbWRz6HhXaYKFTbiJoKJvdIx
3gpzOy5oYz/XzDF/ISnGQYBRvbleXm8zlz4ZTnBpYBA5WoJ61k7VA/VBr4dMvH8v6QZJWiFuJ2/o
Yi/RTIaEIJhDfwRgpT2gLGmeWngIvL1Fccc62E0lHt+9nZgkMSIUgwNriQGuUrsigI1RYLG6HJ7Q
qFe+Ij05jnuoAn7et7VyNmmzm9SPQFSzn4sIIYLUyHBgu/Xr1KsOiQZDfFFn6JtObXLKdePXH5hj
H5nsg1iMAfTrT6cgRm1NuG1fdDPoiSZpzSc9qdtTqFmzsovmcYuLeXWB9NsZJaSzR3//2iKd4Q61
oSzyM71M2z3aBnH/1CSFox/quUhShllShofuL3PlhEIkR7bDLC7P5LKP2aMRNKfCUS5Kkinqi4A+
oNgz0Di1J8A91taTvPJ04Ny4fJSLGO9e1hAqcJBR7uWRDztIG+3R0FGKEyqoynlORlG9UFJ+SRm5
2CjH3a6SSUXiPXn3f09rXm+tltcx2XMe+26tA6YG72Xty3rkpdamrWu4agvfDTUD2R1NgWtbeqml
DFWJ2IciXH+0itY4od3QvQAILDdu/LopSQeFMYn0vDZVt645GVXNsoALloexVPUjuHH71VNRxXr3
SWEPcdX/a0w+XW9efXWQTJGqG/kVmiBiVzr9BEmibifKg5sU9oajvj0oWINFUIK/CW5+11ffWKsV
rfMUg6VVXm9Oe6jvqWgirlHAyeSWH+fanZ4L3MW3914H5pxIfIjiiGsoF18vEt2JCLiTHftx0scP
WtZ5PnwP5VGNlE15zpWvJzHBEr9JVYlyw7Wtym51e4j02O9Y1nevQpYpCxwGV5My29L0W7VFJMMs
omwzL4n0hD6NeT3MkT/lhvmBSTnlJWuh+xqmZiuTWzMFHSIt9N9zREvYnwfkj9KoEvlzhIbrTjQN
OlRWNzThnofBiTaO5a3XlC0FpqBB1NB7Wx4UtLyqTodL1a8BWn62h/L7wFiX7Gxo3+Kh677cPyC3
Adq1ucWzMNllZIVhEvnFMCNOB4Ih5/EZBu9vt7HFJy+s1PJbM1SWu0v5Qcf71jcWu8xolJixYQ+V
K9/u4556gN7vAqKnzwrKb8C3zS259jV7stFHwE17i4Lz9REtgsAdTN4/34Mu8Dn1EuVr6Do949ST
9aMec+vdc2HELmDOcFeAIMBu69cGy1YvC56P2O8nL/iqjnrxUsIutG+R3Hqc7b7bGEBY+5yAeFAB
/t1fW1L4eWZniL61CHgpKBu7pot79aWbIjEcC/TS5gevE6qD1OA4J9DaWVuYsLUNpj8kEWhAN0Gb
XK+3V5wWkmnpwStzQEauIn6aHHHJC7X8yW4oG2517XLaUoSBAT/MLhGEWabERtQEsZ9Vdf8lGzpq
HYYZJ492OEOUev+0rhpjAI5vShVbsxcR2+h6fTq6auSXStB0n+q2F496WU3VxzEzko0i/W0JGYIe
MJ+QEvBoUBJbnFVA3NrQMcLp53AvBnuwATmKiWNs7eCgntvdGIrsbxfpwb0eDWgTO/mAKruupR9G
ErGNwHjl+bI4yaDzQVpD6b0oVBZFkfV9VnFxtNK2PhmhNzYoWQbeaQg42TsmLaL4gdJatQVpvJ3+
YB8YrTRs9DwkpEN+lTcvZ9DmsZF1beonBeKXBxG003fTDmBobFKYBk38Pn/VYL7fNdBUXpBTL4gd
Wsv7OAG9f2Gmr9zfPwjyQ1/VuSV3kiw6yQhCNhiuf5JR5Y7Ug0v8IrfyaY+6KWzWyG+H5/t2Vm4T
rAeOZLJ2qRMv4ZzhCNTXiubM181qJEFXQcbOc5OFO3fK51+daJzX+xZX/AdekcSDrhCyLcsyop7y
vAOIzf0szIPnabLjEcaJGT7vQJ9/xsJTvjSB1uzi1HU2prNXFkv+irckyATMf5Mu2FGRjjNgA6Mv
fNGoLRz1diyYXVaK1ymyN33zylek/UcZmiY68cqSH7tX0ZDveo/dTfJuOJbC4/AKlFfbDb+xsjLA
WVJ3TbI6o9RwfVzGTAtNNapyv0pNFZW3poaEt45dscstAV2C3Wxx/a85D6AJlJgsxMtZpfzOby5N
B51UnYk59+s40E9ItdoIOc/6L6qL4VNrFvEDxbd2z+ilae1lX26fwvFxSjRl+n7/RK14DsnyTPxE
Vi2xUte/pBd6CJVMVPhRrXsKpVKobOOSu7WzAUHHqsNQuJGqx/tWl1su2dwkKEuSaP9WrLi2Cpiy
c6iWThfRa9XjUJr1UxJ3+M5q6H85qRe+F1IqDcJCSo8NH0UgtHAJc93zFrFS+mqG+zwmYftYDgAe
kMnsuw/a6MXvjOylQTJ52T+ReaC1+MJ5m4Y5A036xQBNWDxEYOJ+6R34ukOTzludPfmR3jo8aYy+
HtEfBWigdXK73xynjMpgzQSvegnmNEsOFFLz5oviOWF0MESRzRteaO3rybEzmebRMV6G3EFRSpZi
bb5EWeOiyw6bZ/bBHMG1O53nHsLUGLfIB+X3Wa6Qt5aiD3BVnvbF9xN9pHljwWgH8jEzNJm0NWrV
Kp4HGAOifTmTwqvakP9F2WY+d7EUuL1/Ypf3RG4xWB7KzzJwIr643mJhVVXVV4l20alL5Tu9040v
uUUzTgk9859e6ZLPvellX+9bXfrA/2eVvJQxYeqjy9sJN63Vz+2kXVQhtGJXFeRaKNla5uG+nZUv
KkWyZBZKPHNTy4OIvHHjKlYvM0ouzdlqGYM4dOBD43Oc6Oq3Xh/s90LoWZtsXhA2cD2A+S1iFqXN
ocPxSv2S6yDJ0W1j2gTRH5iTkqcuoMK3oyxXKn/dX+kNFBaz7CeIA0ZO2NOlxAuMywOVr8G4JM1c
fo5UMz+oQdUV4GbEwD9GR3Mwky9aP5kRgNxhfs702t6IHlcuLM3x3+V+5njQQrs+TYkBRC5lAJi6
sJPVzOfawaMaAeHdWZm9pf+xDBrkipm8hhOXhBWhhMVGM6A1Cpg4jEsaTLP3pGoQ+DMN+9x6aa0d
R8ujdtMYTvkBJe+tIuPKAcZBcGOAd0BZtixwxFXuVTSqzUs/GV1+ANOYmEevDcvH+5915QDzdqPq
+RsOC8z6ekOLTBdkL4YJWMiqPSDcCcpETRSY/jDNyV/0x4T3cN/k6rYy8EtAREHAW1Jq16lCLzwO
WNowhNO5CSvEGFu31cxdYBjKh3b2Mu3Qj2bgZ8O8BWFZcYiSiA1IkuRsuBngD8e5oOsw8r4gT/mj
ArZVn2Hk1dMTwOXhCTriYnoEMDt8sRCNRKzBQsr5/a84wgVkHHKCgQkx+fHfPDtRMFZ9Z6XaBcxt
kj5Pil6R3mlx5X3KwcVqHwrdHbdSndWFU6uDCR86elSgr43GYSWcCmTCpaojPf2oBGN+aFR4Oo5G
1g/OHmGhWQbARQnxM/+z2KFjqPn3v/3acaPx8X8/YlE3UPR4iGat0i9C1dpPAFbyv3LKI0e7sBqA
3yjL3Le38vrgJYhfaIPSX152tYUTzejRe/pFV0Bi8Cpn/YHup/4taWkSHqcsnH7mo2cHG+/Cml2e
E6JjObBsLns87ZS1rtanxiUq6+ZHZLV68BLlCIafYsTHkU2aEvdvHVWXL/fXu7a/PPLk8tDBSlbx
64+sDE0Q5JVpXCgxN0clMbxT0EFbutPtOT7O1rg1X7W2UIZnpbIiaGsQ19cGwYTSoasb8+KWWvMh
9Yb+pXTKxIV6JHVhgCmKKNyHlK22BltXDQNtB2DIRC0ZyLXhFIqVwqlL46IMpXaKGa3fDUNav3jq
IJCSjwNY8INJj7I/+LKAFBjAoXYBnd3iGkFR12tmWBsXuzSajzAUjl/6vKffo6NoGe1oyo7Rzk5a
e0uWc+3pAwYjM0i8F4DS6wVrIirjIVYBpxhAOhG01t32rI4mIkLqzHTMn6wTmAl1Gnr5NPSvzVlt
Fg6gfcyLjbz5Ja2U+fPM7FOwK/S54q7WkXEsI6nGdf8Ery4TxyzppuCCXYIbZz2NICYseR3cSNMP
2jTTf4pjrxgOY0YZZ6PksXaMGLYnjOIlB78pveYbV5wV5jRadW5e1Nj8qCgu5D1u353Y4uaUGfP8
qTSU6a/3L5EslsIThDmE5QubWqjUQdcTSXnqWH83FAHfIPi07EQhrsk3vuPafpKoggIhY4QAb/Ed
HRVZ8qp3ODZCcX4xFqdn8FL3IEXNSW3H0/2lyZ++SDdkfgM0jNID+L/F7QgDWJA0u7EvhWYFz3rV
lfmhHMsXUde+UiXZWcMruk8awoa7PAiqDfMrXxNPBIUvLxxl8OWwO/ghJrSc0r40E2LSZ6UP7BA5
FJPRMbgb6wdbqdX0YObxtMU/tbJwzix0LgDxYKdYNomCZHDsPnOxbKEfOysIAQaJHqNDVgX/EmTY
CB8gmR3uhrEEdD+WsalufOnVxduyigkAkmxkcaySqklKM1edS2kjlNDnGmPYykhvI/KsGRo1XMWJ
Nmq2cYNWnhw6VYCRER0gQV6iqTSXRl9buc5FDIYaH4VlpP1OE96/ShJ2+q6yB2PjK6/ttURvScfP
fJEpN+LNnZ2MWeUzx86lU4aw6/bZmET/VF2SRwe17wIF8s6pUc6eOZdQydSO/q3mv1Qbie3auqlk
S6CgBCYuHwKoDyd1qhPnktR5jZLqYO9Q6IvqnZUEXyB8ibYoyNe+71uDi9iJOSBEk6bAvqidUiZH
SMfUL/HIvNFDANoEQXEwZDstgeH5eP9Sr7gQEng5a0vkTO64GAqqdSRGs0LwhYuoquACarRnuk1F
sjfDttuYlTNvPQjgWVrK4D3JNpf4MUMfs842A+sSprUZ7ODPic1d4fZbunBriyLBAjgG1xHwkYWn
KsgxEuIWkjtHF3O5q4yif43GijGneDSm+vL+PZTYDcnxSiV6eVpMNWsQDDKsSzlFXfcUR67T7IPK
pvGZiMLdGOBcSbFkqYVhCJ41AFRLp2+GiYqrty52UXow7MagmvShVb8WcPZ/t7xO/YTyfPEl0Ydx
wwutmgZtD2kXBR8mq64vp11k1AcG27yMvLkg2Q21eTRTs0gedQBH9ZMuemQX+2iKfyr8+xZ5ztpn
/c2KwVPO1VwCV2D57pu0bZ2LETFmxyRV8rfaC3M/CafewHvf3kfAVHAdcnx4bggJr1eqZyPDRLGm
XwI1rIc9nOXVz8hCieSUZYbVHV01zpKdKgq6sfcP063rgQaO9fHIUiClDnJt2VXGrh1IJC5FYYcH
oUGZckB919S/NkiNPcxWG/X/3jd5u6+YhAaVWwmAi5LetUnNQGV3sHowuiLvPoQwK+Z7QQ67V5U4
2uou3/oAENjQS7kkyIRmywBJ9WZoD7PYvuh9Gf9XcyatOYWZJ7p3P13YgcgWQls+IoHu9aJGvdXs
0MWO5c51cUpTJ54PyeQo1tk2SueQ2tDqbjxeK6cGuAvFUBCVPGLL+rbbOXZjpbV3oeNqiFMjSppS
iYBmH6ROEzxXUM79ahxNbJUqb19NsmDKLaTD8Flxdq4XyyZO9HTBjAZlaXn7ES3IU0x3Mz65TWj8
yBt3PqDjglSygryEecjHLt2qQawc3Le/YdmaEnqD/F0Yxn5hqemnsGnj5JhWcEQc3K4r96g6whd6
/+De+iOZ/INtl4V3iJAW39gd3LbrLZC6PDlz9AylV2/sReylxs6GeOm5gQC23iVT3v4nSNpuw+2v
W2cKG1kxamxLCHY8kTkjlhz6emBp3yYKAcGecML+VrcmmJuxSD4TopZf4zA3Nhzxyo3lthIhUfwn
lVq2tg3R2Flm2splpBrzbCqwquepo3xtwQOd7+/x2mdlvBQsJIEsh2vhCbO0yeZiTEO/1IZ6N5RD
+NlLgunQzdlXffSsb/fNrVwhVDGZsiafQRVlqawIDkbN+ylVLlkRQUUxa904HXM2Pz6akDyN4a6e
wKKFzmhv9HJXHBMoFBopdDRwhuoiBGu6EH0hO4h86uyTfUqh/HTOrRNbf7ChFH9h+CALprwif8eb
CLc3qqQUkRX7GpQeZx6ZcTdrjGpl7tw359hSKLHf39O1T8iTQi+M7ioCLItrUuc9apGjEfstQ4vD
KQYgUJy9qbaiB6YInPoxL23xet/m2nekN0QATz+XtEX+pjerzNNAKwITpLDeGs6HYVbHfa4E6t4q
W+/V7qz62Jj5FoHK2rWg9kt1jN2lL78wqsyMl+jCDX00I50R6cKyfNTRWnhtakYW7y9w1RacVST7
knnshgKI+pwCqgjUfDaIz2qqVvtgyBvvUHZIkG6cmbWzSdjF12PmA9S8cb2bhaOFmeNFsZ/qbf5D
1dIyPLdZLIrD+xcFSoQYnd1j+kC6vDdfrYkgrTDS3Lsgqdqf0rJ0gr3RtqHxaE1zs8X4u7aFHA1a
BbB1EDYvzqVhVVaMaIpHOWhQnaNoJN2I2apFfGwSI/p5f21re0gyS4OdpQEIkX/+Zm1jUDlRRqRx
sWjvfxR6AQQIUFSdHu/bWXsWeIh/A65wm8sgWY5vuWmXBRe6Hlb+4IVO/EKjxH2ZNWCsCC25RQ8S
KqvjH6iBqvWG+bVQgOqIVB+Rem1LDiNVhTStn4VySWfPzXeK0fTHShflc9n0DKaPnjixxfEZKou0
OeZFU3y/v/61m890ANhy0KBUPxaxiBZGaRUkePCoq4KXgLm2l5Sc5UNhzRnNB5uuUJ0bG7dxpYOp
g6mT0kc0TaVy/PXXNQsNaokg9i5aONXpS1nWwa6BqcA4Z1RtdDQ2gzx0d0k/6/oz/bL8Y2DBguMX
6tz8ur8BvxkOrwtllMhAFZM/kA5SBrz+LSFl177yyuCSZxluqGa7Hxiar4J9n2ntk9p74TnU0hYO
ick6K2CC8z1pqQYH/zBMSP+K9CBQO3u4/7vWngE0DrhtcJaBzVo4kbDRLdhck4CRqjI3D2OTieGx
StWYEe8p7B4UGC8e/8AkV1wS4Mn0ePFVck3pQr00ncvYzqbBYRTtCz9vcI+GORqEZlFu/ee+yRvN
SPmqAkaQ0Dvgq+RS17tfQUJX5ENnQ+tUudolUj2YWTgZinaiyFw3O2YsdJg5EyWv91HUhx+czFD/
SucxeA08NW6RHY2KR08EY+EbSjdYh/u/cMVB8LPkYBs5vBReuP6BsVN6gWGFAX2cKhE7FM87bz+R
R1/aXleSYVfpVn60jMy1PltVY2xl8SvngKeRAi7kDVyaZYg1zlPqNhA2+dPYWC+U37uDjVbY3kxI
HaCDn7bgkCsuCTCVHBdyietuaEqdRmtVfVSDSwduMP/HLKre18sheBCTUL2XhOGh/AuzZ5b9WaNq
4e3FHG69bCteiY4j6SbtfqLYJWikIE/sg3lWLiAqguggCk8lRhegt38OKZjffVrYIthZU1hXGx55
zTcBI8MvyfIx3BXW9QeH5DPRe7BPfjL2/dHtwmRfQcF6KqNA8R4cK3X+FYwkfWzMoj6rRRslx9mu
tzjGVnfgza9YHLu+aYamb5iDm4yyGR4yA7jDzouNuX6143j8NcxmQpCW1ObWRKNc38If8iCyAzZ3
G3D8osaYBTnTFamhXPRJ8kdUk2m8NhXVTOSvGR57/+3C53K8XbrvN8+vheKQqMMh8nuG2NUvql7o
ym7UGDo+9GYaPptN66a/oFEYzkVVNPqG+bXLRQePLvj/51i7/tbObFVZWYvQD2pG4rwqTz7NRSH+
Sr2i/sp4V2FveJO1ywXbjcQbg4W6YSagg+WFQ+mEoCYHdzjMREBHgUincWgVVzHPs6k4EOEmCDfv
4UquUtR0UkVsYPjXPjHocjJRHmCP8uT1smdRdVoJT6APA3PwMBhecIDS2joIu9hC7qybouMF+gtK
huVNVqwM+7MV+to4pP+pdZkv6d5o77S2d7ZmgdeMMRYAXhE5VA7xIvs1NHyk3TJmzTTn+KKQOWWw
oIgKjg8ttvSNesaqNRyy5BWl9b3cxVbzhhm+7uASiVpTDnZqRNNpUJpwPjacaed0/6qsnVWGx6G0
kN4ZlPz1R9ObdgxLmWtbgi7H4OjpIYWU8fMUwV4aBtP727/EQxJxynZSt15WLWIVLdlerZSL2dnB
rvIcSqhZHxbfPDPKtuDEK/fCVWEbQ05EPj7LV9asaeEojMtdnCaP9qxzfmIgv3zs5uqhmXrvW2HE
zslIFaj03RLCiY17ufItJU5bSrvCvHATkFbMIAb0AUK/1abkoemm9rmLcm0nTBFszV/dQKeJIjAG
LRSTeoCvlvMGVm04bd52Ci9sWRcfnVBxfiJwVMcH/n9xzIekjvdzKslxu3lWy71wvTw7Fo5w+oNo
qncPLckfRKeSpiljEHD0yq/zJtkKQiRIIb7haFXacM5qx4AGLaJlV41t96SxB1ugurXvLaVjGNrH
Ndzsd57GSt0g3eubev8vxJ1zfghkU3Pf4PsenFmJPwVOkB2DwHBhaNsyv/a5ZfFV0lT9Jtq4XnCo
56aWxQHAfCsx/s7cAUhFNJs/Chz/z/vXdtUU0HzKDugLkuJdm7KdsGsMr078Dl7LYE/Gx0Qmzbqh
2o1qJjbKYivRKkANCC6gvpF5wyKZMfUxGduaYbts7oz6S1lZufrZTuxq+F7PsePtZ6/v8/8Gmtac
awvc70YhacVJQXVGHkW7ibLEcjqrAvQUhJmb+FVoIh8b0e7+1wSb+80xGqs/5fYYbXW9VzeYwUn3
tyTdDT6TOijYY7QbfbOwp3Fvj5aTEbH12fwpSEZtg09pzRokadRXHbAVN9ifoAUjDq1yyvzIGEB1
N4pwdj7lSKrr/8TDYL7/jSH5k0UkOCxlAfn69GRdXkVUWxK/NBla2Q14yeLQNuX8IJwyen/LDhXv
N9bk133rB3QvKOHOTXyjzdP5dRJzHTzHpWf9dNtoOr7/YvyenKD8wG4ul2Yl8Wz2ChPmRZUG7Zcx
yRJ3P3eMKL9CMRlYGzWHtZtBMZUkTvocNG6u15a3olQmFKp8MLZ9vrMqEie9sLUSwsfQTs7h4Hql
sdPzvvlJi3ho/+BmMBLKkYEmRRKAXduvYBMrw8qBOampnR+NMzlnCNHTY6k0xmtc0CTeWPDaSQV9
I0urFHXh9Lk22Jp2F1NeTf1Bq9X54KVKbu90Uuhhn6vCee/oonxDfisfUJ+hjLx8Q/oq6tsKdIJv
R8bAoFytzem+UZ1837pDvQE+l5u1yFGAUEmte3DhEKEsAr0paJuizZLM97rBFc/qFM/G8zA08fvb
kp5UuDEkpJKPt3CnKC6EfY1gtB/kI4rvWmxaybiLh3o6WUKZ56cSRuWtkuSKD+Wq89UYAwVwvgy8
BiNyRC/HEbsxKCiCjWbk7ZRuHJpDW6aGfdJokW4NHK6cFuZ5qf1QDGOqYdnnCClnW7pQU1+x6oj5
FA0CaJCiQgRVfLCiAmbD+9d/dZW8VXJijWh2Obc86fUYzk2Z+paYhr/Qj3uYQt2o9pXQ8vYIiqvd
SvZWUmrG1WAnYpSAwZ8ld6DWhk0yxX3qz3lZfDFnvO1+jGe721sCL/viKamtnVW1c/L3v8r0mOnL
AdnhafQWd38ebXjhgirzqSHl4mRV7XSEPzw3XjIkasU+GnVoQXdhFajuvlby3v3P/c1e+7qaSZFX
oq9Bask/f+PYKR32ahbaua/nafnT7T3lxe4NO9iPgxg3cuo1W/rvCTUZgYAduLblKTRvY8ScfREK
60OsFcV3UqMgQOqy/XF/WWtugHEJ2f6gqUw4eW1KMVFT8IA/+UUQauMhn2AZPDYOodV9O6tLgsiD
9iy9I1zOtZ2ytvXBbJ3CDyPX+qfrapfRwq44lEnBRPQf2HLkSSETwuDirORZa0PP4OW+21jZQwJy
7jPz/Y6z44RtQSVX14X3pHsr69/LfBkVpKHrCjPzRcoMxGOaDs0Z+WndPmt1VHy7v7C160d4Icdg
KbPDZHO9ifOsRYyBMqOa9okN/hN6LFcNs0/pUJiAA8fxVw03++N9o6srpIwOgzbxPiX+a6O1k85l
l3Hw67RBy7vNup+TVffwErcKYtf3ja25NDJzmALI0xwoEq6N5aPJIK7KyU+yInPONSLQ0y7W6r7Y
q7MeQgJRqN2WuMnaCknSUcyl4cgs2uIOeHTeoYFkDtdFTC/ewYqK2Jwxuc9V6FgbfmzVFsEE0FKN
moC5sEX5z9aDOch9zxqGAuVLwI+lNTBcoBnRe5k0CCiYPWX0iqVJrN7CWGw6sWtnNlX9rrFQ6+4F
us5JBNM05ESR+0ROvEXYs/YB35pcnBYXpETFYE7h541idx/izOj/Zm6hFntXqN2XQXTvnyJmkRwV
VaoOURVYRKWJaPtmyNrSt1WmM5rIGz8GSqwlux5Wj8dJS4qv7z+jAJ4IKyTjAeys12fUmuENhw2v
9CMnys8Dn3Nnw9m37/K6eeZ5mjfc2eqWvrG3+IqDFeaZGRalPzB/2rJCPiKlR/MXsXfxI9Mqd6O2
KS/ZMjSkbE+1ETgZM8ULXz01HJewqUvfUfM6P9T2qFf7pnTFRmi4dheIECT0BLwEf7/eyApxrQ5U
NRtZd+KvTIPbuwnz8rWdvHfjcCF4lg5aqrwzib2wNLeA87SiL32mwxL9mLVF9ENAVbkVAq59KskX
ZxsuQy0ESdcrQhgB4k38h584dfialyL4msxN96D145dC1MaGM9kyt/hQg6UIsHlJ6deunMPqEaze
lYXkQh6hEKgOttP8QcoJHhaIvDz9UgnjeoXEzR7iMWYB8xF0ZAcncYyTHeS1+GrVeupuPAdrJ/E3
QQJNJFA1y8mzSClEGkZDCUTJcj4nShfXu1RU1sYTt5LYEppLTQFmVIFOLvdxRPStmazC7wBCBc/o
aqndOatsca7IXD60FljGfR1EpfpSzNVWK3/tK761vnjzVKeR4YpLaDQb6muIoHqDmKNWervU8Ub1
4FXg8O+7sLV9lRsKtgY0Icwl11+xqO0MrXitQN8uT4azrmiDOBW96vyRHTI/ZmiYLFg2AkWbU9An
VfBzrVCq/3qxNlSfPco/yoah1T2kjUD/GxpVjsz1ghJnnNDc6bgJIs6Vc5TXT+ZYgl0unI9RWQbF
8f4Grttjokzi2mC8kX/+JhuoqzlQyAJL3xyDXuyyISgPUwjVbi3azt5HFiI89y2unlGkHoFmw7VA
u+7aYiGMFMkVpfQh3a2f3HJukO7QjX9n2oJnbmvzytAICgk6L999y2tRp/XG8uLK120xGEOWVv7c
JO5RGYfpIVOaHIqUIjrPjC1evCpQNpa7ahSSYejwZW176WfK0K5CiCVKP6BBPaJdEri7anDTXUIo
c1Bx490emrCtJ2n1YjCqIfG1YLWX5IZVOlR0ykMcjkvv5AxJq+Me58ZUN56+1eW9sbP4mt6sUpFI
bIKWQRxt0cf/ZYhMc9FAoyl/jEGqvKRh276TkVLGg4BTeJ9gbya+XliNzamr1FnmD3OujOdk7Ar1
JIyxMj7EamJNG2517X1HSgLMJ28iKcviUpI1NN1Ye6lvWqmu/MMsQ5e+oJRa2TDI0S3e0ulY+3ig
6pifleDPG3Ki1kRnyIvawnezmkKdpmUEhKL27K054bXbT3+AYhZrQ6daft03t9/WICCCwiDznbSM
/2lL2HMeSpv7cKrcqkFvxjK6h/uXcNWkzPxgmZL8S4snatYnQ528NvcZzMijT55VGfm/fam1zVPY
Aifcw4hr1BvxxRqwS3adwWJ4DBfdDJTSQxeOGkPUmtRzaP1o5kgvT0RTufZLM/tyPkCOmelnCJps
9VM2ZJqT7LW6NayMtt8QdTunHJ36XIsmij9MBHvf7+/K2gkjL4UFS46lUwS//hBNa4fwawWcsCqc
vxaTN/8Paee1IzcOresnEqAcbqUKHWyPux267BvBnqCcqfj056P3AbZLLZTQ3oPBDOABhkWRXFxc
6w+DP6f5fB8Vnvfp9lhbR1aiOpA8pWhJbfF6LF6/okwMJb/0VTW3BzWO6/GTLsw09FUq8YGXpd9d
dynsnXG3drW0RIB7D8iQLuP1uLGgKNygZnYZ2j73vjqeKZQk0GDbTjsjbe0xmQLBtrSBna9LXOXU
CiWt5+LSuX0VHvQknP+Dbq8+iiwsv1udNp9vf9KtqVEThrUCBoAXzupmcfLKKcScsKmVQkxPsVja
/NxWbrnnVr21T+ThwUoUmPIrzAg3mLVkJa9SkeUGit9am/R3rjr33amL59HduTE3PyR2bRxVUCro
MV0vWVEPiILYeXUpxTSdE91QH90Fco6fiMRxgjSepvBPPiXqELL5TilrDT9vM4Blqq6UFy2FAXPE
CpBuiNnn1b+3l2xzanA6ZELHnlzX1tAOnMpc8Pi1FZHQ/uljOLhJayZjoIsptg9pKYo9CpXcB+sH
qfyYdGAQNH9Vzi8yo8rm0SBddQCRWmpa4l5mL93BWdw5CwY6cugphuFdkWb1R7gT9c/bs946+xS+
KcbyWOWlulpQsPVEdzoGFxVJkcQPharVpywV0fcmrYFbqZ3dpAdYvPbX2wNvfW6k/pg4bk+EudUJ
SeeUa5LH/8WtFPVIsq6bvj0Izz7QDO6+dCDYlp0kYXOuJFwwDlEFBytzvXnVujbwtVGKiyidMT1l
nnC8B0Wp+/aHki4xENJWwDPwC+zf9pLc7bGJBBLLRkRYfecmr61Rg1J+WQwqApGVFs4juFSJznHz
8tvkxp3hDwZIup1u2FaAoKlAz1+a3YClXU3anjt7Vjoq7uhMD2hBZN306NoEvmdvwTJur0S9BWAB
0QWhFeATx3btd1N3CA64WUrdvR21r9YU35ujTtVd7afoXey02fc2HeKHFOm9r3pWgtm18NjT+tl6
ur3DXn/yX2rXZGeo6CCZubpetGSqnAXQ4AW51AaVCMV5dKUPqt+0adj6WGOBY+68qft4e9zXO5tx
f6lCcd2gtb1KaAbQF8mA3dTFcIb6rOdmmB45uJYIcrwg5VLX2U4+uoFLlWNiDy1FsIxXCam6TMoA
mT/lpS0yxx+cJb/TKYqOX6Tsd+vTWrKdhynxuvw0h9k/PBM6L8JNZaq1ndTqdUjjp/AAQN+BpsEr
5qTjQHi3eie5pA0vmyUpp38xbVySh6IBq3wMJ3sSZwXREl4ISuEGlshM53x7CTY2IT/CpZkuUyc4
MOv3AKWBEm3U5OKkZLC60lbi79LoEWDMOvvoJEn+Ho4loDU28XxJ7JE/RHM0PfBK6ZZo59Z8nQ0g
XAiZVNKACTvrwFPri2jRx0fDe3LthqdQrRUnankAxG/Pe3MgcGq/2qaUBVdBtZpVcEvQNi5NrIgc
il+WjKccCbY9XM3OQOtro9Vb22rShoEMr7lLKFKkR6eyknpnIbfOEqgdwAPUN3mSyP/+23vEbVU1
y9wpuXQZdiko5lEtP5uL4oynxrby8kOWq80e91dujutLmV2Dzgw6w8RLOCjXgza0apUyQjU7qsYq
flxSY/rpaXn0YarKKT+DqoiRKh+X4VzOjZ3trOHm3mUiJATSnO2VFqSeWL1mNDgeiKGvvjoGFrRD
LCLrNEW8Y/y8iw3zQ1Sl9nJMqdaavjYNI96kbuhq/5a1Kt5qwUBpRkUHByUPOo/8vbpChIk4Teih
vpyOVvk1V5eWXgvMpKNdcI7evoN1uAzw1yWwaZ2px4DJO21Js4sYRTi9RwpLL++Xtp28veLP1haG
niqr9HBUXwMtkyHMRNwxq8i050MNclb8lwul3uuqvL6BES4FTM2SSj9GbRWL0lzvGkfJAPfo+Qd1
iqtvyiD+npfZ+ZM4A62WFr48CFRCrjduHir032D7X/gZY45/jNcjKENfoNtBnm3FeOThpMajFCJf
GwcWNjj40uFYJnHszM9eNebJj1a3ktSHmlcnHzI3HkJfH9WmPw+KiP5CdyW0g9t7ZeuC//1XrC54
1RhUHchEehGiU+8GN3fnc0HifBBjaz5YuaU/gqzo92xEt4aVwQHXRB6vrwAbKU1cq6/j9OLEY5kd
oigy70uIs5/BWcFJQtM0VDBw7ZY9m/utjWSijC2rM78U7q+XN+lHtEIaPb0k4OMfAVOSv+jOONuB
NZEZnG5/3c3RJCdfliCA464yVi+ebSsdp/QywH07NvPkffKSeqaENyU7z/Ot7UR0B7Ml8fn0l64n
hpNzY1o1phM4zYcAvHU8q3ydZDgNoi6y9KBzDEC4dZbliR+1OHWrWmy6z2+fsCWxcFJ6UZpaXf+K
Vuv7ZTDL+OKGVkRXfkq0+qkqktHxjaGC+nx7uK2rDeU0eteIWvAcWU1ah58ucK3CAIZCz7+DpX4d
e3xE0kTYX8B0pzvDbS3n78PJcPjbTRo15qwhQAvJ2Tay9jg1AH6f6mUBXsHjNtm7xbYOya+SkkSN
y5zneriiE67ealV0sXuzyt8VOhY6GUUzLJ3Pbeop352wGa1jrLT2nrrY5kwpUQDo4P54VTrjGpwn
aFHA9S17fB4wnYKZp9T5wS1V9w9yfQtVLcn/45yswT9iRtvbaBkrbrQxcCPNemzqXvWB6ceH2Jmc
NzewJd0CSR6echb6gqsIj57LXNqZEl0W0yynQ1zYkXdQlj7aCfBb35DknXI6hQnuk1VJ0BkFeHtE
ny+daJK/0rYtZNFFybB7EDri0DvT2joLlF6k1CwCeFQ8r3eLVwxF2Dek6xP9p9mfFtP6ocyVcXQx
oP26TGjA7twdmxP8BWjE7xupp9VxMDKKoVj9Sg+FaDjlQ+zVgZJV4j9KMuGeuvfmYDSWZVeNC3PN
I6/DOKocIP6XWDfa4mjPajX7eqLkwq9Q/d5JIDc/JhAqOiL0sV+hNdGtEWGbOPFlpEXxPnG7+r0G
YvMACie1gkRNyBXfHsooP4JsIsLovHqvl0+DnTOnPe8bp2rKv/CY/c/CSvipbPA10BAxPPyfhlvf
TK1tKz3CfBihWNV4KJeJZ5wdZUfex8l/C9WEf/9kPMmFs4Bov2pQ9pOmLIqBBVOcOfY/AOHeW7Ot
JUHZ2zOGQdbwB6Fa+oJJsK1Ebq1uhsbG7U+jsXAZ7FKbgxpNmM+oZYXemUx/T3p367HDEbBIGOkt
UZu5Xju0ybtxpGJxybVGPerU/O5qYPaPdqzil+AaXXWPWqHnL42u/Hj7d6X4CZEYeWXy1tW2qUYv
V9tByS6zML7lyqSmvo1Z96OpTfp7Ean5y+3xtu4kap18WCIMtdbVeFlWdFapTNAzHLv5l9KqKA9F
lZXHAZHYO9JZ784LW3053h526/RT8uIvEJswAlfL2TkFzDanB0jZT/r9NFKIClobElOZ1srbdUSp
/vDMkEx9VAjXBF3hVEkXqXEOSm3oLjCgOSGWM/TH1jH7PRnRzZmBReUlAGgGCPH13snVpBQpruiX
LIIq0QmveHKVnIZRZ8V/klD8gvwhRwG6f81wLKaoWIZWyy6T0jfLneNmyw+7jsuPCRx7X8yZs/j6
EOl7jOetaEpC6EoPW+L3un6KxZqDzQXUDJE27Tezct0PJLLLeUmMUb8rKKw7O/tlc5v+NuLqvbi4
CR7Prs17EcENGJylF3hKEz0BFDADQ4q3+HYxx+fbu3QrDnhoFkvdYk7H2jegoIDo9vMMa4IK3lNu
pfYnwygV5QgKONGDZfYQvs1t9Wy0KTZHtwff/MiS+kIHi1a+uXrJOY2VdRkIuUvatfO7KjdK98l1
6/BdqHRheV+3pFh77//Nz4zkD9c/U4Jgfr15NXxLYluo+aUseTki3OS1/5SxSL4NS+b5c6yNJzyB
s2rnrtz4zuCwODIO+CSsf1aJB6qKlIKbJLvYzfRchEp9GNysQThqGLTiiKpA/JJpFe4Qc5fn3k7W
I//nq8oWg8uWJARTqlurYD/r85ikZZfhidrE9w0PLfFQKU6+19Pf+LYgnGXZnaxOEv6uv63d4tTI
MExSsYsjtuHhcQSQ1aD9PYivowdEo8ys8dvtXbQRjkh4YBrJAA9pbLWibj+VkGLgw7HJp8qPcxHO
75VEKnOYlajjt5eqGI7qstRTA0Iuf85vL6qpyiz8lmsiQ4vGhael1ksMKGyPd7dxNjC1oJojz8dr
btigLd00FE2OIOBEwVqr0tY5iWn2nRRRLj9qYj083f6QW8tHIVXaUgEVYqtcz0yJFFwmEvg+yWjq
yTPgJPTiFEaaj9FYm9V3t4nUAR1dHAt3Hh5bOxT4OAeEghm9k1XwA5wLKH+AfItymyv5TXHdHLIk
Gu7+YIq/jbPaoe6QLS60/5wmTdQEk2iiTxAcmmNfL9ldESfaAWGu5OftQTcnZ7JFJc1Hkjiuvyt4
5mWcDQN0jVeJ4a8sa/ThyY7T7vAn41Aa4wlAcrU28XS91oGz7eaAIGdDPYydukTPFfhWb2ejbE6I
1iI4B9BQr8CJ8HVt0fRlgZFWbp2z0pqiI7K1zp4B1OaGpB6M8Ylkxa/7Gnluhfj84eJl5070pai8
WDtSdPVyhJQ7R38g6eq0o+1QoN4J11unT+q0/f+R140OYtiAzgEjA5JR/9IciPA+oUdT/bks3J+d
SJedGL01Vx2kLkU3UN2vlHkVFVkbYjREkR7TvVBN4vcCb9AnNZ6jY5FXycHulSHbGXUrdlJWRHye
HAfj6tWRTxpzqceuLC9hltIYzADT/cRZpeZJ56Z/396eW9/097FWZzybmookLmE1E0N89RTR1D4C
q9bdpEbO01B0zfP/bcDVYUdVhW4lNomXAvwck1PspDxag1t/0jrd/NaUY/gHT2KJ6ZAQIHLjVw5I
McwQvU44gpTGzXPWW5Z476YesL0FMajisDipvcfv3zqN0ERM2e2mHLU+JaGXZ2A5eGjUydI1wLpx
Xj6SNys7n3Nzh/7vOOszYZVpAxaHtF9Z4h/4eswBtFR4ym5muZ/LrBqT+zAJnb2EbXOL/jbsKnoK
tS3iwenyy0D1XQsstwg9P2yqKjtj1WMmO7Ftaziuv19QEfgV62ZKLNJhXhIgXDUAnFMmZuuezDB6
GMZiz0xv64MCTqM9RFkfs1W5sL9lElxTdZTFKumvbk5/Z7HZPZSGDhE9d6Oz7TZ3A+6BO4u4dQgJ
L3Bh+EtKDl2PaRf4eFoxFyDoo8wJLIys7ktQ6I9jn0flSUDq2ClrbIEUQHiDm8UQQMf8Rr8ecs7s
StgK4NIJxYAfTj6d22G4V4bKCbBJKYJorvGB8Lx5En6ruLU4WWPZ7wGUN9cVazK4VaSniHxc/4rF
E61VGKhQKFgjVr5q5v1jBB7IDXhx1HsAr82lhbqF8QBoetb2ejQrVRw9mmkWhbYh7peiry1/shf9
2S4WNUB/yH1BOdLcibBbkUAqV8v8DVaQuoqwZgatfkaSjkw4hr4l5gFfxkSLp8PtwLr1LUlkyIBd
emFQeq9nl+Mr10QGrGlT0RHFQZizP03Z0mi+VzThDrBkezAwJbIHLdPh68GGauzL2Jtx60aB8IcS
5sqDCpr+C4jp/nh7XluHAzYvKAAeEujQrIYSxmyXlPxYNXTPU3RR+McUN/PHbszAPXrW0Oys2NY+
QZnKhApEzQ+4yPXkmqJSC6eM4fWL1kARv5rGnyC38D3v0XAQB4UWeHsWEGX3MuGtz8pxkAKfPL0h
G16P7HZYQCk2hZUE1J8I5qTWjgsVwPGAxomzk3b/EoJdv0BpT1MVkWYkr16g3IhhOWciv1hJ1wa1
acafKc+LU+U0xllJSxyTcFswA0qr4yez7+0hSGLb/dg1SDl4C//rwJ0hf/pZGC1fUT+z728v/Rb8
AtdPiXmAMwsUYXVi586t8j7kF86LO74bQ9u5K5R2+TdDeOk/LdOyvxRQ8E8Dqsu1H/ea6IOad59+
ir1x57dsHWOez//DYEfca7U0YhxVDS/S9JJXXVH5VaxGSVCNahf/wV33+0Cr3YcH5tRlNXoLolC7
70u95PVBB8im3fdVh4bh7U8so896DzhsXdD+XHmvwFkq3HWRusjk5NBDqmDRO0WBNgEUJ+gnRMtk
CfN9M6XJBxUBlODtg+MGLK88+bxdg1nA7RGsvch9cQp9sf0uVY36o6hCU/lUp/qcnpuwt9L3bVdm
4nPs5PaeCvvGeSO9Z/9LuWmQt6vY3Ndj3Hb8rhdLF1F28HKMVO5MAbKmrhC5fft0Cf/Ad7jpKIus
39P5kDkaJTTvRTX69lMzaZXA9afxlpOF+WdycMrOVQ9lNLbvlDaPdz0iNuKaZJLQI1WhWtBSvI4u
+oSmf9aYiPkKQF4HJwKuUAZ52HhPs+aVfmgmcfRslfsC2FuhBkwBkv44PlGiWbcXwlQTTYocw4s9
0AsIhh6ADna2i/exLurOPrUegnXPi9J5hDpvRGYZGYAnQ8Wc76iEXtseDDGM07vIpCYQLPXcG+/n
qQQxdHtHbv9QuqwUPmnswl66/kZGSzGrTfTwxZt0u8KRtkwx7LCG+WNpcn0PylxkvjZQEw9cMS39
fYiv7HjGE2Ia/bwerPAcNVxXkW96mXNmN7hnLVf/AEHA60JC8bh+8TNZBcY2asQY1qr7AmxzOJle
CAkes4q/jXDsF//2N9naNqTCrMivGLyurWW5okRqUYQvBtaFzcEyFwu3wGbUHpWhjJrUb7oxNgOk
Kr1kBzAtp7GKTvJ00hDjRuQhvJrmEimTRMF5OLENuX3oRZg/wP/hxW+Wat7+1bVW9V9O+vEdrFr+
POWKlu7ckluzR6+Bbw0ShXbVKhznagWcqAm9l2jIrJesVGbQjnVlfunDJcckEhm873M4Znts4Y20
h6yYfpx0w6QQsJq6HpV9m+saeudjiqAQAlFNGaRALItTtGTJuaA8Xu7MVYa79ef+BU/nKnDpPKxS
rcXMkm6owxD33qlNHuoBf9k0q3R0lHnOHvEt61tfLCVIeWOJh2+399lWMP6FVf+lvYNP0OroeXqp
xdoADaxQ9Plge0mOiKTuNkZ6N5ii3SOZ/0L1rKYLgoOvDBKAgLjWwBsHdk+jKOiCUrHqfLVxnfsl
zCrta5RO6vPQVPOnVMxLUM5Jc9e4k57euUpZK37RWCGfpqzUo+KG6k4xeyvtIeORoFPeaK8vZdMp
hTLUKPsi/Jd8jdpleJ/xbXBjTXQ7PQzdUHyoFjR1DkaZd+ZhIeZ/zOMhN85JLj/X7YXZ2IpcxCqc
BSrQVGdW90YIk8EeZwRG85CWAY9CKzX/XfJk8UuqUpDUHJNm6u0xN7Yir3CULqXiP8F4tRkKmqqu
SCLvpW8c46EqdYwgapQm3YNnN1l9NMci7M4UP6LQ78ckD7/eHn8j3WO61FGpfIMXX8vharlS1Ggr
O3ilZsW3uYF8HKBvimPd7XG2vi1dC7w1aPXxPFyFF5DMemM4tbSGwGfML2dNfefEgxaeOy/uHryx
Goan20NuRDSDmEL1hnGpfctz+FuFY9IGr4pdxXvxorp7TKFdx2eR6JkP5bOyg6JNkRmpIlTaDrcH
3pzrr94JAolEF7nmvw1s9YPdeuPovWCIAQWhDhvH1/XQPEvV3i+DFrVv1y5jppTeCWdA31DLvx5x
gMQ+d0kZvuRxCr0o0aNvs6HRnKZoqx7qPpm00+05bgQxbiqe4LLvxaWxWs+2r8o4DoX3khFMT5Bm
88dMTz5n7bTHSt3aoWSSRC6OJLqBq2W0UQQQZHDuywwv7tA7vMQDBQdy/Q9WDXtkU1JZSDTWUXKI
bOrsheK+mE2He64wmxhOvGE/G0pS5KeyUt4u3UnUA/AP7Fw2ZddXrj1pfVJR+n7pKrPxDjPhzQYQ
VtvVQzOYiXh7LQO5A4/PSH1RVqKuN8kUx0mKkQHFn7SIDtDllzkoEPP0Kei0e9otW6vGjW6DryPL
JKG4HizVcKnXdQw1XDbj0aJJUwSZlS97HLets/b7OKv6HiJMEyo0i/dSps74jBGck50q/Ltrn8qw
FwYujjf/vHnry24LNoZSdoqc7Xpq2ow32Ix5yYui6z/MMPNeFmN5gTNqP90eaKt4yUgSoQxTklR7
lRsV5TS3icFrAvZNdi5Eq75fxiRyfEtpy3OpiOGYW15eY0STuC/WaKUHvavzf2//jI1PDKCP7FOq
upClrisCPOX6LJ7YN4hEH43U1r6MI87LjFd80Opy3Jn2RmjhkUyhlEoNZJQ1l62Ka7RHQk95KaKU
BHxxo6csjLWnptC9PZu/jW0q804g2Lh9QqtfBU4va9DM1c3wRVlKW/ihF87NSU1kxfTNHxHVD1ej
0EbCSR3ietPoiSOsMUXR2nS7bgp0rc96vy0spbuzKE91X9BeXfSdZ8VGckHIkMcd+xQSrNXsHK8I
o1YsmK+NtlF+isvIPWr6NDj31tgtxkGbBz1+X8dRkt8VU7O3cbbyO8aHPw0rjIfVev8uWmO3zRQi
69862nDS2UieP7ZD5AVuFnpPmhXp95QlQIKrZd/4GV6y36axzYdz7AHPDd6+BvwUGscIIEmOwfUa
4CWQ6aUDkDlRZoNSwOQcaaqiLG5nkxuk1qJ9vj3gL8WEVeYtLVpIHCn/SC/Q6xHjyKnh+OKuULlK
49xTF7EuBY+g5g47xdjB7NlGH+Wj40ZGeMBANzUvQz4My4O7lIV6UieKQ3dRJWKv9d1FSz70KCYJ
f6Qb1p6gcY0J2nNmFHYBnMdwfJm4Qd9DWVe0v9wuEY7PzaJmX2CtjSaS/LXpHGsgHfBf01C0P2/P
dmu3UcpC2QI5Y/CAq88bZdTtRhMV+comg82g5zfe9FehzeXnaSidp0Jzivspt513A5aGx9uDbwUN
njdS35NM9hXOssGZRNrUYZLiad3XMEHaSnfKsvMzAC47Y8mwu15VYrJkG1Ph4vFyvarYmE96Y83h
S9kaPBF1NQrbIBz0vvajYnzvoOta8YRxte44RKM6+j1pYrqzmTeyWzq8RC2iF/SRtV+moXd9Owv5
qDPjcABKlhvRp7CM1WcCeT4eeiMX72dhTcV/b//S3OmyAcMHoJx4PXu08VVETAQ+UFpdHe3OjSKf
yDweVcTVz7fH2roBobCCRaJwL8kOqxuwaSyvARdAmSqKF8NP6iJ8pypzVAX2mE4ftSoR2cl1BQBa
lJApCSUwn51TO7RTvddKlNFyvexS2Y6WE+J3rwSzy3S2tBiLpZfUdpN3/WSaH/Xas8/urBU41ivl
JwTigNOpdvoXxlTGVzu3cHFtlYWjJ8jGE/wyvJ17ZWsbsBhIFlPglVK+16vRo1/S9oMbvtR64bon
2+hK9a7KxkT1B7QjNV91lCqY6Y/+wf6DiWZJpg243zV4I3K8RqsRT3lJcjeOA6eb+r/U2AVlEFG+
x+YetNURLmvn7py+jXQEsWReAugGQ9xYExviGAlHMRvei5FZy8FdLBWafy6Rzdq9MRvjzrJvDuca
snYOv4fJXn9gdalsDGBjtrvXFl/siQKoX6eKHkyOvnQP3HzJsMNM2YovBFAyZ5q4ALdWCVdVLWPt
pT1rOuht4ychdieqksXZh5pWXOa3jYklrIFL4JfWRCbJjIX76fbB2wqnzFa1gBjierUWh68Mbe7a
yfZeEqtc7gaSJHEseuefPo2H6nB7rK17Q14XJAjUB9B7vP7CSUYl3Z6YrlWOy53r4W2Hr8sw/VOo
wFiQzImUJxv3Xxa7BuX5ByEG0jP+UlKHH/L16gUxK1U8dD03x9hS3Ynzsnu2I9tMj+bsFubRzkbO
jpjDy2y4pyguBiACFdjO+9tfYeOLA2oD84EKqpRPXh3kDndH0Rat8oIqv/UVjVCnOVuj+DEo0LJ3
vvjmWBQbkN8myYZ2fv3FsVKIe2w5YXQVbXKfucWo+06e2yesfsY/ALPLLoNkkCJFTBJ8PVg/qFPv
YhF2GRo3fZIQNH8Oi/z9UNbjQVeqvT76xun51UgFbSFJyWvEB5ph2BEOUNl7IzO6QCAhqpzGVrT5
Ozualx5qwmz/VIsFui62z/HjpPZx/wdfWBZjZM3CoXexKgG5Y6Rk+JGCG1Bkax3wW/V5BPB5MTvV
2IlQv/pZq4sJA6//HWy1dcRgGeD20A6Izdz7OwGTrJ7Ro+zP7Yy8Nal2H4LcVc3RemfxBv8kqsEE
nzylbZricpuVVJ+R+fnhKtWiB5rZz3sKmVsbjv6NvKYAbQD5v94DRmYC64/5hbNqTstDhlyyeS4M
gVM8RfBd7YuNmI2avsephlAjKzrXw1VJYwG08xgO5Tr9lOvQp09T4eASnwP0id9hRbGT/G4vAuw3
mehTbFz3FMI4jiJQKNGl1D2QVX7SWvZznc2z7uciGau7QR0U7x413u5dWXh26gvPyZzY73E7ulfJ
XShrNRlgJAWA9z9ub47aDs55axWoxciLk6IdhcLrz4JdU1/MYOTglNl9GmRguYOqCOs7pe1ncycx
2RxM9n9Bdkok0moNothwig7G0UVzQ7j4MNOFOC35UIjz0sTlf7ejp4xY6yMgGwhUQWkiQaS+nloz
WLMTT1F6KZoyxie2A6/4XLjzsntdyOvg1UhsYqAkFvK264c8qHTkIYoCvYNGcZIgo9T9o7RH0zvq
ixR1BvEkUO8CNEuxOZ3uQyOtj+BZq2C0rOauio3hdHvuW7vdAnTNzUm1iOf29dxzUfc4nKjpxf2e
Ju3wAN+s+aCFcRL6Zmp2e/F8KyfnrgTE9j/jvXJ5NrvIsEs7uZhmqg33czr3xalHhbYNVDt+bKiy
hB9HI4sC2xaac8cLyEuw72qqPVLm1h6zwZ5S/Abpxvpfz1zeJWRQeXrRy6KZfTWM08NSDsY/sFH3
1Ge2vjKlWhwQwEeTC6728yJGb8GECPJuaaWq301OgQ9nD6zPV4fGMQNSM3UnN9nIjCigEtgNikYy
tFzPb9IEMqaoAVykBXv53gunTJw1mJPve2yRslPSjNF87utiNgJ4KOUuEW3rLuUAU32kK4wl5SoT
rYsEIKdJbqR0uE34UzHURwiNphkIA7t0ZBv52ceJouMXCxKe7yil+QcQXARWmT11UIqga3M6BeH7
UOV0X4xKGb6O9fw8lLnHPQWB+3L7JG3tJ0ow5JvYsBG6VvsJafYEJCEk2LiZlvTB7lTzmJiZcSrK
qlfvbg+2VR0DHMM7RlLCKSivPu441T30K0qCXqvYh7ottB8tDCrjrBUVt0ZpqMtDLPJYoTftJN7P
nuzFPfSpJ/iTjkns5BFbO5z9jYgVqRqFhdX1kBh96VQIBONhpDgP0UKW1DeYHhxrNB27A32Y4uPt
TyD37zqWUq7hNJH5MvTqC1gTinupwZ1ZhGKIDnqoD+aDhxZ0dawVC7VZxR3yg6lESbSTn22PTHPw
f0ZeS52qYaa2Gkjny+K6vXGks2sNz03WeUDYJ8V5X3gFQC2PhGhP63pzZKlkCewRH4m1SphpZrXC
5YJ9MkSmJxCH4QMSk5X5Y+A/+QO4H/cBCbnm37d/6l8YT5mg4EW6WlwN5CKFSBGDztXEaUBG3E8I
43dx7sVfh3qcRGAqabbHQ96aLRKTFNgZlbR89dJoMtfqp4iSayUW4xOO6e6nLl+ah0Ydc+OUFVke
+hH613svnC3MA8GCW16GbGBO8qj/1oOtGJjbN8HSUtXG+dHFkOdeUyEoB5EqnOelboogd5PWeQRi
awWd4xyUhs2A4G6/zCdPrfUvAmj1H4hcyE4OrXD2PTYK8oP99ruMpSbVa9l4yHvCpCtne/yuz7n4
x4Vs/+32mm8daMqD2HmA45Q01+ux7KkF8G2b0SXKR80MqsGZsOtsYQ85g9Yf8rTeq4xuLjeayrJq
AO/cXi03RS94S2qOBF4WVc/T4tKAS+rpP1yeBtNfqCocVHTxgj+Yp0lFVmoJE75Xe3uiHCdSEceX
dEmWC/2cXv04eo2xPIfAmtqD2Wm7Hfetq4LsVsrMyOrkmqJtzmZrRNaAYFrmdd/aFMlSKvRuHThG
4fY7ufTmZ7VI3GF204hbD1bpRZm0UAeh0Mad7he1szzxatCjoJqMNkdtL1soCyWV/nYHIa5+mn9U
gigVUPq83kLGkqIDvnD5xrka/hiy2H3njtlgnGgcfW+wvWt31nLru1Ls5UaUOFWW83rAUMn1sEoN
dDZgOOmBHrqd+pB1Vi2OAy/qZAeCtJFh0dDE1oNHIt2DdYeqcY2aMgQbNuaZ3r3rjLHCnMWJZjco
iqWbP/R9pnd3Th4mmp8o2fwHwkHoViKUCsIRbNYrQ79lWaoF6ZRLH2v6odZrqfxruf/MoBw/vfmY
8DZiC0lUN2wY+S1+Cz3aDLs7M5GfmZDxmQ7LYmr1g0ItaDho7gT8c/TQFnz7RUtlATtzScy2X4EO
7L5pqKiZCc+lQTt4Xht7B7zRnP/QwbEe2yjPz6EGznVnG8lAs8ospBIsmspSA4Pa7fVcnUjrB8UC
zAGwFlHKWk2G+qno8T/ZeVNvHE1pHwaEw+Y9BFH0eiAMTnQ7QinwhTdwqAd57sQej0LXCQ9uhPPA
U1cZdhfQrwfd//b15FxKahMlB81dBVsz1ptCnXMgFji4v7PhNZyGtBaPkP/0g9CUeScKbX1T4COS
dSOdJNYMbXhaTZ4uAqDBEGrjvWZlgGSdOh93cCpbpRQEEgBY0GIyeNau0nDLFKXi5b37Ah5xvE8r
JQ5gxoz3szMrAWa32Wcdw9DkHLXVsc1H5R9KPTjgRbawuzv4bu3nanFEc6p6Y0+HbytewHPEAkyq
N7xqPjTF0vdT37kvoIU89aHJeRzd6Y4Y+89pNtiK3yhm/wyQwmjOJt2p6P7ta07WQDUOohX/Xq25
MwxW4iygZZ2mcM9l3M2HGcjeaZ5sK2iW8A+IwTgBEP55FMCBWuPZeZPERtExXge7/KdaGzoqUqM9
ZuMhqTHF9jGSLMbHadGX5On2VLe2G5gFrnV58wAbvD5Z4Qx1SdUK5SV0QGQFhtL0w7EQTvf3H4zD
HQdxTaJA1nDc0HCqwonBXhtLMt1ldYtbs0mBbg8BsnGzYTeBdT3y1IivrwuEVawtaGwARxQdvmPY
+BSPoHa7E4TA5MvtKW0PRSGSNJP35bpnVRZCqYCWMCUkQO+GQv2Zhe34pe64S/9gJHANwKBIZynD
XC+S3hd2qjdJ+FIksThkZTX4bT2o79jD4c5VvTUpKm5UIuRSvRIywBFywA6Co6cl9uLPRVfMByep
S+Qoam/cuSu3wjpZCGhVXqZSpP56XmU+YdumR8qLHUf4zSbquFDdqIelDDIzr+492o7Lg2cs1c7S
ydi2vrjwI6LaopI+Y9x4PbCRU4+1AARfeJq0Pzgf9afcUX/Wve6909I4PNMNxMBqSurmnchEe7q9
nhvzdlXyEUQ/qAS86rcrIXxYEQ08Twqv/IQv0TQH8+DVj7o15N/txkv+H2dvthu3zoRrX5EAzcOp
erLdjpM4k+0Twc5aS7NESaSmq/8f5d97I61uuOEPSI6CgE2KLBar3uEbFjTSuHJdX3ip8FjjYlm6
2Fylq1nnDZlH7Oe4xHt+9bzc00AvOycKXS23H8kasivB5eKAbNklhPMiXu9bGUG0EA629Ek81z+b
OYm+jF38zShVbnCRFPGVCZ4HM3BQFCkXpDsjrmHeTeEAsezhsUx+lT1Ghs19RRJmvX7w80Ed4cuB
B6E+uyhyrXZPppeV5iTiqXPb4ltQGb4M+9ETKPJOljzqteWnYVc6H9bKWI27yoJQ6cDYPsbAC343
l0LkOV/9YagPpVYNu8xLdYVTfPTRu3AZlPqNgcYhcNb1U7oY2ZiJbYmnnq+55elnb/NWkMa6ifkY
CFV/NNYxHs/LRcYNitcZQNiAA0mlFHkKFw57D09CWHoopSu0zymAo2teuGdHcRluqQtSGls0f1cp
bJ7ynPOGvHlyaCtsc3z7ttioVjd567SHWtjuxsZM4sq5OB+U48/rnfgM5hOk0OkGQsRUlLYz1k9L
+QT7s+CYR2mXhO5AtRvZYyqPyVXz9LPIbjEor2iXZx/R1lntWtze2qQ0vfrJCAbd2yZUqB6LKdOn
bSOvvoIuDgZol08J04Nm++kMc+FMqH0U4qkh3/mJ+5D46gk6/LPU9PGjGfMysb/GWmVrfeq3gzlV
4qmYXGfcyTy2ixCwYX6t2XYWzpaBFgADidrSZ12aVn897cxZZLSlBpRThPC/Drmq9viI55vIi827
bPTVlRT90jaBhY6Go7soDK4TjJHboAWyiAMQj6Nbyea4tbxqGkJR8Krz6k772qRy935wO8u9meTf
g662CXqRFUUd/DnLtp7v2Rma2ngpbpM7f2qrn6op4rckQK6qL53oSmC9tGuQHALbCMgQPdXVAlvo
tY3oNeBkZ1UdeK7C77djr3nultb2+Ov9iZ5dFstESbdR/1uUMtaaYpFf4OaS4cGLI2nzNR+1yds2
dVVdK4JfXNDFvg4kIyys9WE3NcvT8FPFH2aiPRmUgQzjYP631aM3bEz0aaNqJ6GtJqriSug+y3L+
zPD/jkw/7XS/NnNvxpFq8T1lv/4Ui0GFOwN4NVUsbgrVB99nS4wirPyqiBawtPb9/SW+dGAMjwUG
KYr871qW01ZDIERq4Tg5OEfTFPaD2frdzixUyYVpVi/vD3fhvICzgexBTKWBuC4ziYCgzdlH6ai2
JdWIsZxD5VOUJHjk3z299e+HLLqmpn5hkvDqeAH88dY7k5HMUTOpAuVXT8D1vWOq19EBcl11B+nR
TABbu/OHDR+BL3ERg64GdYHA8SrgNWJouyVzfKqEzHdj0prNTSu7Qn74Kj4dZzmuf8U7LL7pduJF
/TSpNuo3C8/80Kve9MJcUvx4/+Nd2Kw8tvlufAyQxetcUZUpCUFaY+RmicaA0x2oW0O13e8FSY1T
fQY1OezI+cywzdvOf8yQlQ0O7/+Ii98SGWBSD+I7sMvTGbeqMVKKv3zLKpooLeXzIZaRf0NCgi6o
BDf//ngXAh44NN8AkceYZ8mOMjTYzr1VPYncbHaaJMqFHW3Xm3kOqupKdnxxcmCKUTTUIbCtMznT
aWTkRPiEzlOqNlNSz4/01PXbtkuMh3wq4ivH8eLkeGEteDROyBoiZnjxmA8zk6vzvr0fla11ocDp
oMJ0bAys/ftLeenwoz1JeZDGD03lZfZ/bVZXmF5bdGn9xOkYwywrEf6MPP2r4Sv1hUt93kVW5/33
/qCXpojqH2gYtDwo3qyyx9jVq9xNJk6IbfifAmFA8xoy56XyymuKIZe+HpwK7JvoMenw9E/nZ9RW
1gxTgsWZzKrxvrSyVLurR2VMn8iRx+hFVxq9xSt75uKqwloF30Uxkr+nozp1S7ka9s5TJnT9O0gy
jHulPuZvRmP635so/1TriaddGfXClYmpkk0c/1NbWZd7PWkDmbS68glrgfRHkE1NKJUp/K0/pEax
iSonSMJk8s36JtHKPLmSUF6cNGwwZAIWYac1VpVeTx0ZGqJdRVEXIW4cuC/i6OaHmmyNnUpm7IqL
3hJXSi+XvjAmFSwygYDYswrrCBfIRCQIErKDSxBN/rzhjhQ3WYM8RAxe5n+Y5kKsAM5FuOMde/pt
YbRZVSLw6YPNUzxrudFsW/jJX2Zd9reOBFG6yXFkvwK7vvRt2cOL+gN9Croyp6P6mh5ZIFWRCjOj
dBNN6AKRBsW/DL0b9+OgtJ2ybPkbA5/82/uH9dJnJY3GYAFzIKQBVnu5mnEQpzdePDW99D51lSE3
cYY3UCiEmLZmW4pt4Ihr2mgX7jWiy4IGYFSatusrpdcR8Ehj5kuyd4Nl0fA4YCyzrSYYldu0E+4Q
5pXiWkuCyHlM2t57e3/ey745KXYt6rKAAoBqsqHp+J2u+Jz3hh41/ILKnP3sLu3x4qV/4n9YM/zP
OMs7ha4FjsardNPMErttPKSGmtjz240qJqVu27nN613a1lV+8/60LsRethFeIItZKQr+q+1LDcak
HO9mT8hesJNq+FvmvRvZ0QzXrC4Q9Pt4VDoZcBXs52F2eS+j3q2ItNsu8LQxVFrQ/RItj8C27+qb
akyrt7wZ5i/vz/VCaGBogDS0URc60Gqu+JWbee6hq2TF0sdNUyk/31ezqX42wRD8k2elc2XTXDgs
jLiAqlHSAzK/GhGV8lHanZ0/tU2bfNatxAOkNdbFa0pl4r9K67Erq90+ubLGl07L38Ou1lj1TaUZ
uJE8BXH7WovaO1a2zPPQrfvmVUTtESDRZ0d26q7S07rZ/Q/LTDkaWAVCZiRKpyelqybAUZIvPPci
fgJ7eGzKeHqVuj0dbOkNH8+veS4A2+GJxp/1DkayO9eyIS9w0pFvXVtPpCix8YTfI17U78/sQtQF
1kdBHz1/pLnW2AZDqagKFvMAjBnuokaUd1YbjSrstFgdcPiVeKMmkX8n4o/joZew8NfQq08aND5W
hR0q1wbuoBgFNYG3CzTb+YUl9HhlRS/tWu5JkOHAOIh4qysUPDq9/9zOnupS9d0mm03Z35lN0Xf7
VvOCba6ZTRT2jeHMN+8v8KVoRKFrMfQGYYej3unWqVQcyEID9Q26dTqODnQ0H2LAb1t16kqecHEo
ckBegX8gX6uhIlTBlZFo2RMQ5PbWb+butq9hfhaoiT/+D7OijcqUoGVxg53OSqsnJ8dJFgVBt8wO
/tyk4Zgr+yH1uEj+h6Fc/E3Bz1HEX5MXvJmNayzeCO3c9H3Y55O9dxNb9fuk8OrxSpy5dB4Qffl/
o602CqYSI/KPSCOaWLZ2oRJAuz4Z0WBv0gKPgMYbyyhEQtg7CKerrqRA59hujgTgQIREUDdgv6yW
dQZ8qcc9o2PpZ0AKSoYCFU/THNBTgCbmgbEezXvKcM63Mu1cfTOD8r8rcq245it4aS8hTEbIg5nF
G2aVG5iNmoysycqncuiGfY8NzpHGfLtznVy75vNxcSyAzLzRFue59WPJzSVsKwMz+rbB8iEtVWZs
RNoBqm4kref3t9OlNQaHYy9alOh90sA43bqF0wltqursib6pnMD5Gvmwm/RZ7fqiVfbBcg01bHCk
dKc7Qxr1Q+AmWDaA+mq+vv9TLgQl3ofEXgwwcE1YAwTjAO/0rkBcLq0L775KByvYeNoQOtHvqMyX
b16a1/b3hYSB5rfPXeZzj1E/Pp09nTB3ngQArwbM6ZsDNM/Ye22Zes9D1jYIA6R+le/en+fFMXk0
8UrloHKLn44pzRrV1RnrSF9V2V00j7WieTKMN9BM9Ye417UPS3GD8FmepjBVkeJGD/d0RCQd9GR0
IwR/Jw1rZFPzbzstK75AXfU3bhYP1wa8kEqDmeFDkiIgnbGmCliDrHWvZ8DMyNyNkuZY73JjMPQr
S3lpy6BMzQOYRzcX2mrzdkbsjrHhs5SYKH01s040t2VtD/FxoMUZHxrhU1uM0JgYPzoyJ4bW1IJf
o0wEquF0SdMUtIRpQPGphoCHNeaFboJ8kyUKgLx5jB4JONp24wSV98/72+dszsu+4VrjiYa4I4IO
pyMjPqQjNRyop9igPb7xjAztDlxGEijdqTtaG6Oa5X7qjWuh4iwuMfBSNQKUAkSR6srpwFnl+2k9
lgOC+LL9VNf9XazQIQ6nuhw+WhJbkspFkZcmh0GzcbVhx3RqI5S4vKfc7qZfpbLHxzSOkk3QT96V
jO98VgxFS5iIA8CBU3I6q6YdnLE3Mu9J0focdrUGHgDfWGc8lpWdb9//dmdHf5kWVTCyZnA34KZO
BxMZjuFzZhfPPiz1Hc6e83/24E6/kk6vfyz77Fo+e75ZmJxJUY1qP1THtYT7LKyia2VePQ+JU+7s
tmuTcIZOcCwCMb8gQjbeIrUZ/A/T5B0PLG3xcD7DF0SRdKsRgvpzE7Tutqp0TQ/hnoB8DNzyRnSZ
NP6nETH1XRAyCJ2u3tSCk5jRDC+eSzEP4QjH91PpqfhTMmXVXtT+cGW8s7yID0ne7C+KG4uE7mqD
TpYrBm30y+cRPtBuUqm2k7oz/qDbovZtEmO4WeZjxsMhiD5oYcSFwSsehi14ZOL62ZOzrLLE9JnY
N2G04VzNG3nNvGhNBiLFIeeix7A4KC8Zz3Jo/ioSIyeiKbezjFdjbKZ93Qr5TKkPasCsQ1C2kmcx
dto+hyXwg7pDd5+p7itwKPn9/ePyRxLor5IMvwO43x89wgXgSLw9/R1VLUGK6HPz4piFq4nQ0oqx
P8YWhPGjUgFCU2ENpyDdoYWhw5PIs9jqQi/qsuHzXNizfRMrv1a/pUSTY1vKwP/pRW775uUAu+C3
jHAQbrW0BsgAtjXoH9rBxYlWc5xfSpN6Fxp22T9YwlXp7ytTW+LK6dQwUwMZA5luCXXruCNdOYg0
MtKXcQDu/ADSQb5kU+rggxVEYOsnT493OSrRzk1qNba1a9xRL6xdlVbFfJx0YRhfvFRLinBOvCHZ
TlUWTzA901kcMA7NowcDSHV9m8UUPW6tEY2dW1GapfE1z/lHz+0t54rA0yq6cdcDnODAL9zvRbFy
KVr8tWtmAH2R5zXTK1Dj+tFUQarCwMBaQZpBvHeray6RkFfXi+iTIfPeouTDIdTXCCORDpVWwMR7
cYpUOAetm3iIhQDjG/duLkcv3jU9UtcbD1iM8alVEMcCNI6mnRPVRhUu1Zpy32ax/6IniWZso2Aq
sxD4V+9vmhRzvX2mJW31WHa5nodDPcefHQX3497xpeUBtwmG6pD4jVH96uwoio8tqkZz83kepWjk
J1lO5cG26LE8zhmikjd5rUqHFnamiTJs7XbsD3Rj2js9q8oubIvRSL/MRjx8qtzW9CEwquzN7ZIU
ZrTdzt/tCg2ebaf1nMnCK5p9Nk1jfyNLLY8Oddab3WYs4hr7uKLJsr0SwajuRn9uqcAN1hS5DzVW
1r9zymJ96JlR2+w8S6vS18meEJTv8sLLNkWZO3E4osVpZ3u3GKL0GzyQ4jmYWLJjRaPc2zROWWSf
RINet6JYYNOaD6XTONrRaiLvxSM9SnZWExSfm3ZWEomFKHMPDhJq8a4LpsK+Hf3UEFtpgpvczX07
iJ3PxpahLMbgEXlVU4T64HTBAaReHoWTA1V9M8ad1W5zYU1yD6dHpbetRp0GZYNZe+y4zKKbGuWB
MgR+NSbfg2YQ/q4y3MTfdgp0632l66JActstg36HsoeOUyMyqt6xt2vDo3mAutymaaIMetA0+j8t
yqTu0ZvMoPnO68lWD07tVDYYgDm/MxU6At9Ewpm9b6t2fNCdVqmwcJI0QKt2buPbpjfHgAuwbZyd
bdVGedBU4GWf9NzM3QeB0TXoXqT155su9bMglH4Cir2cKwj69qgdU0VDbtPr2VC9xCijqc3INf/m
u503bRq3Fl8In8uqZXY87mzU06ejhbZE8eDVw/xPPMsErWxZeyIPM2RUEH/AcDTyzFD06eBvuLPc
6RBjHlM+zIOuGUVo5QRXsdVKJAQ+2SQm0Xesbgx12zRxYHyy9VarbqOybsd6Y6mmKr/HZanF+xHt
w+TV6F38bzvdK2S97WQRmbshMgVaVF6Z6tnPSEtUYoaD0Xm1uSmHtHS+6UAP3WNZA7G69Zo6rmka
8XrYcPSU/K77mlnFe3O2LBFvhlTz+nAoXTu6GwZ3xK2kTeO8hd3dF34mQ+xEkHlsIzNPtqY7RVTW
MVZ6ElMS6z+SuNUfZ5qDcdgSF7LblNBs7JH8N/+N8AzDdxWlgC1s8anfmX2rW9/nRJuGV8MSFnCU
XlfZj0H0zoOtWUlz7yjuppAIhXCy78d6e9dEQzBuYseU7bYPXMA5g1mX+mPWlNm/Cqir86DrvIsm
KntuOGpZOW/qLHMOMzLPRqi3nvvmzpX1q0EOw2B7J0a7dacZ2+JIWEMBCdTrurBG5SjemE08owPu
dXWH4paPtIRdihHA0ZwayObO6rdvJFO56XKt/NIBXPTDxK398aai2TKFfRdHY+h4VV3eNVhSdXs9
kcntbBWWsW2lnLQwmOQkUcLTMqXvSKrqcotCrf+5xw64CTsbd96tHTl1crDszLTzHXY6GrryMEbz
2x7mUgcWARNH5xlhkvJ31Nuc60IVXbJFlLa3P8PHk+quaNGjvUeRPuvLfabPtnuXtlHyyymyqdsW
s+UkiPWbdrXxmtj5Dg09G7baPHm9H6L72Ndx2Pi8ozcmutmfYzuP5FMRgFza0CYyMxwC9WV2tei1
Lb19U+zJAhDpEooQ9bXuzf5GHyqTR1sLl2RTjkk5H7uhiNRn+NcIJhQwdJ9amkf/cb3Z8Y+4mqb9
aKBu9VtivGxunG4G6oXSf9EdHDFXX/QgD5xN7baZs7NGW4n9RMup3wi3sce9RnMTBHeOE2Y45SAf
bwq6JMm2imzvVwXGYzoOcmEb+4Vjq1slg8UGtU7rcJilrO7bHMzXTrjp6N5WxsB+hqVtuiF9xLp9
tNMqFQewTL27i/QKTHonPM2473v0hoxth2SV8TaVyFQ96NBModI7Y1aY9/FSSAUNELOesMBHtYl4
zYhfKhtEnR7gqduaty1EMpeb97OhVTuDxt/ihwSchZoX1ai12D3N80gFE362Wex0/U0dy+J7g8q0
+hxZEWfc5xoxQm4bd9zXUloiLCvlf1AmZ/kVVPjIW6iWINWyZvvhdWC4euIar5FVpGlI0H8yZJBX
UEyuiVGepUoMxdudCjhsTV7U9mmqBHkhS2IpzFeiYvXUTTI+eknavkjM3/uDMLz8msHJ6sXC5PCw
R9AJYeblHb8uG+RIZeUktslbUNiJE2qeGB6MvjTupYZMWixwFPBqgYPCKA1x5fOu3thLX5fqIsWK
P29CZw2wq5yBzlCrZW9SirHZ5JObPpeUpLbuWBTX3gzL0p0k1j5A4T89OYBCsK1XJb2ujX2H/lT2
GidSe8zgRMlP3B11vTXgM/hbJ6aQe6ic3gk+lyX0712jy6bftfFMUpZbGcwCOGXNbQQo/7sNGrin
zCuD/r9oSPza3kLVV+nPQUt0fQ/PpNRv06Dt/mkq1y2Im35ZH2dAjv0NuV5lXcG6nm0cyPpIjPA0
4zDy2F3VnfpsdDskpZzXmWy5XW5zI/6Sm0l7HLS+ZdM2qm5375/Os8/HmAt9fWFOLsJzq1dYqyp/
Min4vi63lgrhRwzpndIonYR1EKtrKrjO+mnE4lAaWer+sGDZOqs5xgNyo3OS6q9jhhPaXgijUl9G
rRvmo8NDZtg5rTHD6uHrOdvKLPwX0Bm9uaE5A1tqQvpjLMIMRmfxLWkQ4XMPMEnn9sEUlTJuiil2
g8e5IUVPw2xxV65CYVmJ+DedROSQnvewE8awRugj/SG4yeJdhA5H+RD4RVluTKCL+c5UpvGMxuRg
hK7dNGAnBV00Hjki6+7qMpmT73YrnPZLXJm1qmCbj6regvLW443mtprmb5DrjLLb0gZUGtZpZGJ4
DGlT23lm7mT9Rrq94e1RA55nrLfszkM7h2BBgXxX9k4/1ltVy4omWpSJvnu0Z66wX0EUl9Wbl7RO
98HaFbFqIQryvMNdHRzBOmShQpylQztMz/QL4l06VzgWJan/4M3WGxaP2pU+1/pKcGG/8UCGy0Uh
1aSldRohZZuMxpBI/VmreSvs3SmP95OWm1/0winig+7P/db0CysL8wTRjrBz69y+svHXh43fgDIv
IZoSCO22tarpEOtaXASV+Ry7sbXBcD3/Xg11ElLBt0k5oLJdKUaeFV7+jMjBBq4BtInKwOmsc2Eo
p8k689mzySpSCXm/SNp0P9RRFGqDOx9Q5zA2VSp/aqmWHQ1lxxu/Ka4J6l+YOSvPoUewgkKTuaqn
lU5ScsAL6zmSaXqrw7za2X07fQV4pR+VVMPN+yHGODvzYOmp8XBBLeqq3BanE28nTw3O4NrPUxZ0
/3iycB8C3j3uETqNp4epyvxgK2U+FwfsvzSeuK3W7pTZi3kbDeDT9mAtoisFjVX1lGYJPwpNWXgM
1GvtNbEgxoJHQXWzn4EBJRsTraWdXzdKD+e+Gl7KGi2C/dxakf7rymosy/v3HbYMTAcTug235rmc
aZdP4NuIjM9J4kc/wZi05RZxTXHTJNIKdkmdTPM2j7LkOQ/q9hfd02wH8VY3Pnjb/PkdjA9Yico0
NcHTr2IHaZ05w+g8q673v2St6W2iIHElSWDjkXT6da4O78/9wprj+EPln4rOQqldBX+6kbo2o1r7
LNL0v2yw66Nu17hPldCutpTr5E+ciMyP4YaWD41ACIxiGyXhRUTjdJ69QUlCL5X73I+DfmPrCb4c
wzyPjxS47dB38vgaGedCeEPEallUxB6AtaxWNiDHLnpROc9V283trpra+YjfizeHyHJHD+CzZL6x
MqcfNvCB6o3eWtOV9vo6I1wmzVQpYNMYYLutzriyGqkXHZPWUQM4SMAfd+To9WbkkbXVc6iHZWpV
22l0rjkendXtlqHBjYLQAr+K18QSfv6qFCqLAhv2hf5zOkb58Cmr2BGPSWE7oEFyx1Q79MPy9gGq
t7WZXOVbu54X/LDJ0Cl/qJG8S27LbNBuejdS83+Yz5sqDXW6Dum+6zxj/D3ag1QZTjmJ8ThDr/A3
AjLXPdSgTnz4kqACSasKPX26RwDUT+fStDUCVXXBMgqu8MxRMguT0S5ASwR5/mCAKLqSTp/vHUYE
3EYfyacHsRbSd2M7MiQ16ud+gHQ025p8GjU57WVSlncB9lU3naVPB8HVdii4SK8EhWVrngYnvh6B
0SNJW87L6o7CkVDavI3d56BP1MH0a7mNk2BEjXac9+8Hgwv3IcGXI4kGLUBJGh6ni5tQTZ2iUbjP
7tCi6KbQb7qVgaGSsG5cW257XxVUsZTxCUP5KriRHLedSV8L2F0q6vjDwYmfwzUFhF33l2766c9B
FMnui8lwn5vJ7L8mbtTsEjEVey8RRjjDLD14hf1BuVKCE4Oy4NCwkHhHfO500NHXYF8K6T6TInoH
t9aHt8zzAIV08Hc+1nj9P2Oh4UEBH+G89eOJErHVtVnuPhu1mf0cUFMMK1T/b7u6rq582/Pws8wL
YY3lxgc/voq5TQAsS+PLPxduj70VN3DYx2a7mfL6NnVibRPPKDmaTpxe2b+XB0aFC+A8vLb1HBOL
mpDdO+6zNnTBdkz76gZvClygqgAxbVXv+qF9jRyjvBJv10oiLC6iOgzKA5ycEsnT0w/p9Cp17KQp
XuwRpZLv4IsDI7T82KD1q/QirB26PfuptAZ735R2423ZW7mBOY4YyqOdGJINPwiqyF1vZTsLx5Vr
ZpkXDhw9RTL8BUMLoXnd+UtrWed1OVoviZAvUVTke6fPko1VFOY2j7EgBItpb+xuFmETj8WmG+Pg
kFG6275/8s+DDFZVoDAx6kDwwF0noDLVO5Ukvf+MWFcC8Kgfv3RNr71Og6Ndqz6dpxwgIFGL4GVt
091fQ+oAmIvS5QX2nNOBOEaG1d5GiZMBute1n7Mhc/Q122unejm1p1GUPhF4d2o/9OZJAk43QzbH
XjG7ffrSmhbNC5rwzwqfio5Hla3QX1TjP++v6KUB0Z9bbBKWstPa34myxJDEtp699J0z/QLA2+2C
1tQPEBqmJyX1t/eH+5McrydIfgE1ZXFzo2V9OkG4t55Qnhe/NKkv3G91mZtiQz2t049FoqehJiiN
IrD1Tzcm0bG1sFYMJ08aB0HOu+vdLgdJOaSq2DsDTvRPAqrrlSW58OGRAA+I4+QgkC9XGdAUjJOV
Rp3/HLW22NYOiVc2yoJqWD78tkvlh22SccG8vzIXtjaCrfDLeFtA+VrTo7WuaGbstRkVjRfgSrl5
Pwej86RrWXdNrvQ81rG3/shKkm2SnCy/5a9ESyucrEjQTXvRvTTbNF3dH8q2K8KK9P3oJrp6nAwl
NnEOqeSjs2Q0iBQAz/AVO6MdCEwKukElxQuSYp4VglKqNkOHI0iYl/Y16d0Lm43RQNMBzYSijB7y
ap74balp6PIXbDN1c1PJZsS50EaI94uWYey4s2XtTNu4QO1rV+SD771C1R4/C3qwUeiYkf6fjhCi
d5xE30w7dCj97HsuO/bpB5eFtxTYag8TJArNZ/W7FFtM3Epk8pZOXDqbGrvRLVnyFO0Qpr6Gnzj7
+kumgqwnT1hesIA5TldlzssWm6cgeSvNKL/v3bw4+GVJn5zlCftas360bnpvdX175Yo9izVLmYgC
Avkp8lQwMk4HTqqRShmFvdeM++GVEt187HsxfhVFM75CDblm/3F5PEBc5OFUp86KRZVn1faYm69R
V1Y3ZoFdVz9Wxa5CMK8JY1SZr1SnLg3ICwbteJozXJWrCXpRMaRpNNqvADH817kf3S9VQXdMx/dw
a/V2deU6PK+PEJ6wbeIM/3m1eetPaehJqxxT++2XrXK39dBIXjxmQgs8CtLqaLVJ0b8VxuQ52m0C
4bl+BBEt5bfKmpp4n1pz37Q3pTFO3ZVvTT7O1zyJ9AsHGK4El6hnnOc1nR5nrUSN+TeogATxYDPo
EjIpsLyptxnGyneie5/azSHW/GL+bLd0g2gLdjzutMxJggcRm+UWEZrK246GUw4PUiikYSrP1rub
tvKG6nbUYoSGCojWCDACinJu5i6105sW685+P+h9qT3JSAF/pFBpFTtfyeS3Ra6QYNMjyc6H3kir
x7xABj7ZwACtpmznCqttmrCic/yD/q02PQWJ9J4th4fxJ8NO7Wdy86z4Pdt9rHZZUBXJBsBC8ZZI
6aWhqDxs9wSOoYcgblDZH/pxSr40ZkupQgqL/7pxdB4jqO/RBR1u69h10kcvy9QjWpXReKNVUfnN
Bs80hdqCY9pOmUcbUMtHcZxMaX6fg04aL1M5Y7lV53mZfe5pARxdNCHTcKajWCyWIG75o7NHXb/1
xw6sWzh34Ka3nWtl9wGUV//Ojn1LhV6stRinFG2Og3IqAnlLpyRp/u1KKkebrjFaOjKzWT9m8JFt
mvRpXtzjJ2TpfL4g+uF4Cn+XzqgnN3Tc3EY+aEi0bVpDDTgg1azdR2U5Bpt08Or2u9tMiT7slN2I
vNq5EZq8CV5AceLvRyDtT7OW6fbvPOmzYZ+WVHn3QaNZ/9lpNNclRCY/oGDuDkCihisX8FlYXMpZ
C+Cb/Bbe6rqsZwSxnpZCn34TIuQhKQa1T20Z75dXddiCv0N8F8ttPR3yK0+As5E9SGKAaOmjUnLh
GjiNi7WLNEA59fY/7qCXLQIT8Iq2IOiMr/SX6h8t6BzsJ6h+1sFBYhtP4+D96+esdEDigSgLSlPg
Bhei3OkPmMoxdcqyiv+TaPTFXy1f+k/aYMwkYmX7Gc55lh3nJmp3WaLKH9xO05VAdpZygbOldkAr
kpcX3eZVQkK7zah4uORvpPfGIcXTJt6KaqqsEP2SBw1DOZ9meiCugSbXAZtqItowJNyk3EvSvXp7
FX4jR9Hq7tuEhPu+mafmVpi+OBSoj6KQ2OCA8f5K26ugSBsb1QlkGuh+gr9dezmqIkZv2BuDNxTb
vBkMUV+E2nJHX9FJX2eTC+odpC23EHoeLiXF0y+qa5qYuWWDNypFaWiPXf/dqePyX0A3zgeF0ZB/
QqBgySfJXszFC+p0LHOyoyk1h+hNxxXqJutmedeljY4uLvIsTX9VSvlPAv73zfJnQGBJkP84LKQx
pwMiiV0UaVAHNK2d5KvXB/3nyIeE3OuDvJ0wfovDSFAzKFth31qNeDWl0G7e/5BnT+I/PwJOF3kU
OxdswOmPaHtD0NgugreyUWa7jdzZD1MyvB+J7Ke7YfLtXeJm+e9hjKN/zWQePhdOpZehU+r+/v3f
so4f//9PoVRNf4ia8ZokXVRKH2fZB28i8JV7G/R91Ya9wpQ0DAZUbLaW0cy0H+vsq6Gm+Ov7o59v
aT4/Oir/d/TVQiDEZTsKuc+3ZqjSrdv5U7yxkutuvednlXF80ioo6NQg1mSryTLHIZAdC16Y+Tc7
gJPjztI5cDUORzcN5ittnkvjgV2B/4wlEJDcVUyqe9+dgmDy38bBsVBzHbE7n6Zhg0OO/SKbNr1y
/1w6spA3yIw5tMDjl3X+61HWL0jesYyDtyJunS/m/0faeezGjbRr+IoIMIct2VHBlmUr2BvCkuVi
zvnqz0PNxs0WmtD5MQEDzGCqWfELbxgq8TML7OE46VGyRib76NvopFNqmMlGRI+nY8UVEWGF8/EL
RvXWsM9bM7nOtdCeXCmRHGx7E0N7+PQ2ASugkN1QtkHMaDGdupL1thTl/ovkK63warpXYifHPOUr
V+wHp2G2LWDR6FTSqF0kfQXeHyMOBf5LLRe5l2e+AyqikLYmhr0HtRoTr8z96kcUVfX+8id+sIJz
lgF9H6oBdenFCqoNApx6WTkvCjbuzn6SpwjXKl2ftvIA/G4lali+mZx65ChJ4BFRRPFryWo3Q7WR
EkVIL4ku6fVckB0Tt1bN4NUvpIQookldoTn+8+WP/GDrcMkjAEFljF16VnfGTYUKs8H0+pVAaCLv
DqSKw1HCyGBrxO2alc9H48FVgRhDCseYc+zyz7GgGVglijxKLzM+4kqClbPpclhUW8kOoxudWVhr
t3+0jLMOFnHQTJFRF8tI2ylyfCRMXgSam2IDq9b3JNWMMi8LIn9lt35wezIWmRJH/73/dfp5idEH
dRF0/kumF61KI1kHXqYMk7xyu3y0W4g7yPfp3rNdFife6apSiyfLf7FS0R4ntR+3cRKHV/St/Rur
nJJjNU7+yiP50aCzATlFbXh4YDZOP27I/dyJ61a8SmQKnp5U/RYfaQw9AqU8tEWr3xZqGK2cwvNB
0UujmKnSQEVNY8k36P1ODn3ZFK9tGECPTY2yo0MEKW1nD6K8ydTKKVxY4Prm8sE4X0nGnSMg6lrQ
gJbGPFSsq0EEFmcibrTKLVkIQhJKRn8vj3O+PblA0WhiOsHb0Kc9nVRc0cy0ztvgdegt50Yb09GN
esu811XJ2X5+qJlFAd6D3IAffDpUKsI4wngwZKg+vRklNfqBtyTYZqQsPn2tvBswwn7hzZ1hNadD
ibIOamgdfJWjZbepVEvHYVQ4Cl1wYwd1vrv8ZR9sErQ5eBy4Q2cxm8WtovuFlbYh/J1aro1NaA3N
syNpyTF1ohDMnKaiQJuvCbMv0ywmkQ4KOuG0LijzLb8RfEuV6Vkevspy3+81NfI3Gi6pbjjG2hcq
zA08w0F9BOQxbJ1YNleumo82DqHFXAqb2VtLLX4/LEer1KTwlepcd+SZjDzdypJ7a+rC4+XpPb+0
yQqoZCONzllgt56uppHbnTGZZfpaD4lWbuU0zOM7G8l89YEKVfNNFJCu14SnPhqUWhgHjWSS0Gax
pmkRx0DY8/xV6SH5yvgYf6MupN2MQxYcENkYVm63D8ajTkDijIEnqdwy0Mgcc6qAP+WvWmUZLlDm
EG3Rvm42/djrfyPKxCsv/vkCzq8gDSk09ihqLuuZAIOiTLRD8iqP6rSzc2E9dKGGMZDSTeqnNwsk
OySL6UaA0qVafLqChBF50PdF/Cr5dAp+jHFF+u87fiodc+gCPy7vl7Mvm/M4ZcauzsXvs6lEZVIU
vRY2r7PM068G7SNXIUDl8ZW07v8xFpkZCIm51EEx7PTLQI8VpjyF7asm5wYoAWSttryJEDxqKVxr
QZzdMyTh1Gbn3IgvI088HazT4SyXvjq8OkNd32h+aHoIUBpfhy46dk60DdUsXjl7Z+8QaDnAwODT
VI6Bs0Rk5oXtZ4mI1Fc5lglf8MQr5a1KrXAl7ztfs5nUh9k4nXqqdNp8PP4JzJy4qzvyNPW1oUcB
uxaPkatg8LvGS2RnLQqc5+kk5We9Zqwd/FP0l+kBnw6m1Aacl9ZJ/iRGqwF+zIwHeKGRNw2JBQA0
zDyIbM5WxGr25/LWPKs2IBOKxMKsco3+rAxC6XRobTC1tK266i8lU/N3iNDZNZnVeF9GsI2SSvR/
CsQDf0S6MlzhNmk/qunYr8z10ipsxjtbGlqlFNKJa/jr9EeEmTT4+WQ0b5oGtns7mZFfuUbYipK6
2NgibxLKaB8h9q8/SHoaAIobNeWQ9kYVUzNO1d9NDPr9mMhKLu9WZmi542aKBs8ZQrVkyQhYLH6c
FiIg0iSG+oZYkXbf6b72WwJp9UzFu8LBTIHONlA92pZkotdllHWW5xiSMnMa8zmY0LvHaoqHJ1gY
7Zoiw1mLZP5xAEhnhzV2KvDh05lTKjtpOmVS3+SqcW5DOk/PCj6QpavWtva1hyPYu06DrJLbU65P
XboTQbDpqqI/NHoAhTbQy8BYWc/l0zH/KBJhIgGympmtffqjrI44sYtN5W0ak+HNKJX8r5FQVdVZ
tXvEytY8zz7YPxxQatSzFSbZt76MxCEWpYEyWG9RXsm4UfRZgyqilTZuGdTia14XmXxjBaPs6knU
2pucp/rez/TOhR+Y/slG4pldoDZptLm8ec5ngtLvnKyTAIHpXuYldpKjK9Eq/p+4NX5LsenT7s+6
/sa30G5Mo+rt8nDL+5hKL711uPlsNRKSZa3Sd9oaKoQq3gSPgDvJeMTUUildV0XdHHst66703g62
lwddXl7vg+LdRYUf3C6V39PVhi4XwDFj0HwCstpogb6n5eVACMyVuxbd0/2AxsyxFjB6L4/8wexy
R1PXptA9g5UXy95PQWkYrSTe0CnqfxaNnW+CKNSu9XaIN4MdHC4Pdza7MIjQHOWW5rVDg2TxoURK
chhGUfTGwalTV0NY63XQ2rFGoiPtXepaKPQaereWZy6fIqRAmNW5IAKo4LwgrOBa0+IaEb9VCUcH
yk2+EU7lG3j98u59dscyGK1NmOWEYrN29elqFpWldnbWxm9AK8LRLeG0SttEo/oB/l7aItxRFZ8M
xvg+6vhQzzRwQcQSizsMkmREo7xL3wwhskPl2/Y1bGD/OIVAWC8v4QdTyVAAcHloELFZcu4mSN1F
LBfpW5Co4TZ1FGk3BKqaQUukQLDyXWfbc/4uHEfmDBNzjKUOCVXISJGwHXsDvRh4YTxoh5Zm1H4c
O+kuxXPu/zMeQjU2QSbA3KVjjtyAaoqUMH8LI0OgCFHkZXOU1cG4FlWWS25R6NoKdPLs7M+fyGmY
rxvwoculiwN68lJspW9mFA3f/KgstlUemW7VxgBu5FptbkrdmG2Si34taPpgLXle0EFi78yJ3/zv
/4nQRoOEQUD1fAvaIYfO1JX5oS77KKTTnZp3lzfOB2vJYKQl3OPE8kuqRpZpYZpodf42ZbG2zXGv
3wIpHPYdqoxeD/Vu5a75cDxeTlqnM5ZsObGpqrZBkQ75W1tF5oGCRIxbYJXe8XBlh5pnfqUdcD6Z
qCsp1HXBR8/mQ4vJLIfUEn2qxG+T1cv3pWjLDQXm8Y5C/hp2/DzkJIiC20Ti/K57Ji/uUaUA30mw
lLwJuyww4ZnUBM0F23xyajX6hmM8nLFILkFOddpXE87hru6mcqWFeD7B/AgaBLwe6JBQ2TrdPVQl
Rzkacw6nNUV7I84j5CYy7Y81FPGhdvLPonUYCY8u4LAUDSg1LevZ6Bp3RSNN2Vs96r/rtmwOQuPh
KiZrE5Iq7S5v1/PlBBpGJ5ay5GxdvpStgiLUxpovtW9arPtfQnlCuCZywqOudW+fHwkkIWEHzX3a
24tYL3SwyWykqnvze7W4mVQn2PadCHeYzVf7y0Mt3l9gXUhago4FwqAgA7a04xmnGqkOKVX/iizX
4QvX6paqmngsRG0eU9sQGz+Q6zXSyoejzpAy7jmNAHveSP9cMz1Azb4JGuUvhAdd3zZ2qT42etPu
Qehor1qhJk8tIivK5y7z+WMphtDiIZnn+V/mn3RmQUQrjfp3VEcFF67M1+4FmtzfgrT2FTeKq27l
5Z+f2X+S0P9GxIqL1vN8ByzLoeaAf4wqMu1vMNBFEm0+PaqRJa1UeRbn7r9R5q8ixoDSu4TnpQ2F
ySxTtL8NOJ4jgivAJHsJ6mceZ7hMjiq+oZ/DrTHke3WeJ4oUk3h7cbfZQzs4Uqprf8scl+3t/Pd0
X44hFI6wBSQ1EXBc3qmL4/ffiNzecBeoEpLbnu6ZosxQCVQT/S8QxHBbO5F5DAPUSqVOl7aXhzqf
T5It+gC0yfiDttzpUG3vhLMzVyBcWYzVCEJsCjdGnfuIiMsp1Amtffn0iCirkRBrOtAN/jodURF2
3hsgZ4SrR7Vz1drOt4is19lElQ7Rt8bAbWVnnh9BJMeYR555Hnw4DKcjjj4GpLGOdIfbKuiq3bYQ
URACkca/dTLYW/zOxG8NNFz2+/KXzg/R6YlgvFl1kBwWavYSSOzERmA6SYWwKqhP+VYMbXBEJcx2
tbIQTyKNlTu0bnA8sWr92hxla811+nwfoVsJ14mXEqEJpuD0wxvV6cxGziPhxoYO+ARLx6/MMhRu
PV9jiJwd/1kHFZjLPBZlr6XZZ5HlvSTVVifot6CfAmIbFZ+uSEXx2dVkIEg27B9oVJzHebX/uVCt
vhzGqpMHdqyfTvHWQXdf3SQNIl7fMq5E0wVR14irVkWBY+X2eQfhniwpgxPHzZVD+hTcc6eD+6UZ
9MWksZV86EvjbqKKqF4HSSHuwlRDiCyxrUYGGw7YcDNKpexcKT7SZLCQptwrI2FmbpnlY+OqcZ+S
BQ4KsUrkIowQ6nd5iq6ah9RCo7sgZU3McVH5CH8bUZtL38yqCLIrI5I6GaI9ZnmuZsojcbEyIJZU
uD7c0HDwdE3YLygVZc9BGqDGaE5WpbVbf6psLd9QBJrgC1WodTxf3u1np4zHZvZGIpqmbIzM8unU
UFEutWTQFOGaTlofs9pPbzW9TL0gKLJfJILDc23b1RozYJFC0DVCJYM7jBNOek0acTpsZyA0o9ep
KtwAClF97Mt8rLy+Q4nvOik6K7mCK9Vfo+hWpNuSJshaHnF2g0KBmRWH584c3NQl8saE5gW9p9cC
lKhUZ3QBvjbUscHyy17uZO2LqQtj5dY++2jGRNoSzQ4ip7nse/rRIMUR0unQU3J1I/+TY+X2NUOf
nMZt71ypw6DvDdD9O3OYzJUT8MHXEnVjVs3TO9MxFncp6VFsODFaiu5YhQerEWV8EKo6ifsm1Gr9
JicKTldi7bOdRY+cYtQsAArRCtLJ6dcqQm+jlkJhBAJX190GJcLGUypDSd20F4UnFZJzWwFg8Veu
mvf62slxJ6MBAzkz+0CSQPk9HRmxpNxJNQ2KSSN3TXY1kE7WlVe0mpI8NXD9QRjrrdIcbBwBw8az
bOA7N4MZZu2tlfU84TsyajQuKnQfv7btJAWuUqnA0FMpbYuN7TT6PiBYhcdX1OhHE2Qj+OZC5RXW
nyBOzHajEx7LR0sjWUVsiZ6df+00nGbVlTJLCfHLkuppq6epHH4xY4osG/Spq2KTAHL8pKQ30R13
Hi7wZD3oXFLIP52PmPhZJu9Rn3qn3Rjqg5MEbjp+/9xFshxkMelx2zfapATqk/YduQzJHUY3/Oqs
7KnlPl4OskgimwD3b0MS6hOpm6spnpCuqvBor+n/LrfuYhhtcTuZFpTsQnr/FnGw7uXv43HtS5ZR
xnKIRQaVC8MgiWBNEBoIbpTGlcaN+Sp+NA/q/eWFWd46y5EWt04JhdySK0ZSvsZXqHAZW+M2uMKO
5fIwa3O2eEhUsP45vDv1yb/NNtFG/o5T/d3/NsTiFgt7vfElP1SfuKg9feO7wVbaXR7i3cXk37tj
OVuL4CvEgkgrSj6j/F1+Kfe7ENaB2z504PT/hJIbPjtHsZGOSMUZaxXRpVbA8pwus780lMq46fm+
SOwr/VD73pjeyXXjVpJxpaguejBfDHsrtKOiSa5klAByjpJ8PdU7fvOmR7PD/IE4Ww3B+PK0LEPS
5awsbhAZ8H6UDOyhwHpJ+2919rOtVu6PDw8Ez8Vcf6Z3siRtqgGRHxoc7J/Y/ZFeKb+cX2Ijdvnh
8pd8uE3/GWZxGvIxCp0gZpj8b3zIX8dn6Tju/7chFidBMotGS2lXPrVbsZ236eh+Npp+X49/vmJx
EhoNOvmUzENcFTfiSj2Wx3jtJMw30NlJ+GeMxUmoAr2wKp0xlK+Z43Y3YLJwXateisptNS/+I7/8
b9O2iBdq4chSk7L787/TtfSoXWX7tcVf8tL/O2H/fNNiH1uxEhQSotJP/q/iRt3nv8y7nnf7qqt2
zWPwoE9u8xysmLOs7bjFw9jE+VAFIWOOoyc9meVGKjznh/nwv83e4mXMCpGg8Mjs9dvh8N+m046X
h/jw8aVoSryMeBfH9DSMwGFnAqQXq09WdZVL3239u9FPrtb//N+GWextORd+Ek0MUwRbx9hH8VVR
eKG+ckjf29H/bm9SfOhGpD4m3gJggRYPcGPBO68Sefrp1HaQuUo4tN984I0dNHGI6bs8y1EmRAkr
PEiYdWSbGK3Gv2Fc6YQdWCGsVB2WkwsgA9zVDGIF6kLreHEvjf1QaVHjKz/tOMH+TR6yrxURMuFa
qbmkocNKJDXP4unnz2I4dLgRA6KoumQnobTGz4md4JcwUkd3/ShMcHX2rbWwcPlyEP2T9JAHgFsF
OLOUq28HH1luXfV/drVql4EH1q2Vr0iMJ1vxaFbVn3TsAlADTI4YF6T8zHV/f2T/KTQkwFVDUSXF
L61MDY9zl8meLeFmZRkTFsBRU6yJBi4POHkzT9ZcJ0b0QsNd5vRcNNSpwF5p4e9alcLrKYjDryae
hrcIGttfp3zKbxIA+yvFxrP1m/3BFJtJRZiG1sriMKZaIg8SwssoeKqgUKg67DEGUL3LZ/Fs9VDF
nzvtALmpwYH2Ov00qbARXE+V7HcllU7hIcGdf3dmS+U9EJN05cU5/ySYMLPHJvhD0tSlKKldUA/E
+Cb9XZhZe1Nh2/gtK421iZtX42TjA4CfYWQKgkJQGpZQY8lHqkiPTfMhDPJuV0imcdtZoXKIRPrY
2515kLCtKFxJUjpvart+JRNf9sEAhtBItMlL4eBw+JYO2IacxKUUCPuhDHgWoLoOdvXbGmSA41ke
tCjb2lUYgrWeYPH+QJEyUx3XFCKW3uKE/2xl0t8Blov5oO6PBh8QU/5hCfHmOfQRZtfFYyOhfYwU
SFxb2d5om058S5HusK6rJtOVDR3oqvYEQsiOK+vsvu8VagvFGx6+7eh7Nep5ceOaELLN0nWS2qyv
UrU2ig3pbtOl3igobh1GvY70T1obMaX0ReA6gohi/zCnp7u0TBxsDfpYfxg7U/oCShhR4Y7u7FNl
p0q3QwQnBwR1+WScHXqbph6lKY4gTSKAT6djVmzgwDZT+6FQmDSKnr6LFIZ1hca8dvTBCd/quVWu
vMDne5czD6yIryWTB49/Oqiv9l0yFbX/ENQBja8q0usEJ81agyPeNra1T3pNGY9h2skZzAA18zdq
D4d55VZYZpTvjsNwewGDcCLBSZ7+jG5Ow3Qo1g/mJOrpC4oqotrgQG5qxwDUWbmZKup5Wyo0BYlg
lPrGSrBzdi3NqiJzh4VqGiSMZWlJjgrdCGU1f5ziMexpCkTDsDNKfwzcrDXF2sV0NhxzDd6OzQUC
CMDr4oK3RWXhtmHFj8mUJNR86gwGvBRBK3dj5v3H5Z11NrszoYUXE8km3mbgoaez28eQyIyglR6w
mxq/Ja3WekWiZfsiFr1rT9SWxiQaNhTs7JU9fX43vRcI8c6Z/wDKt9jUVKkM9GGS6lELKulLlTrO
jd5Fzpd8bA2Pj9avtThVvym+HnzRleCvqjTpSlx2dq540Wa+4EwY5B+WjEHHSGNdEiXROI9NNOvy
xdtC7eM/fW9kV3opfobolm0/N+Voe9OmBwNFHIR59xKzY+j9HFG0xmNV5NldTRf0W5/2evcN6fDp
b69ajblJjamMvvjB5K/1e5YLTvmZ/jYbC34Nz+3SiRNl9DLu7H54NHPLvvETypAvdaE6iRdqUUXX
ADRPuh/1pt/nI6K4n1319/I3zyFNAP5+hnLxO0Hp0wzHx57kSPGCSLWvsthu4yutw4TGzcGuf8lq
tfgelbV5lXVj+KLl/mCs3G7LEHj+HUDzIVfMSEZK1acbXzKU3hnbUn4s68YfXYKEotr3apNUCOEJ
AbKoTYsVBMz5mACPkQlg2P8abqdjtkOKywNS/Y8O1iibRu+cr1PpID0SSxtQPmuCz8vdDS4Mpx90
TUg6ZETnFjdJbDSTWtdF9RhNCIYEXdPfIu4x7STHEapbstHR+E3rP5e39zKw0mAh8EIhr8ru4q1f
HGsRG1oBYt541FpspWeZy+jJ0Edt7U38aBwOD6qBDEY/afEupG1vhxW6P9yTnRReTb6UWF6qVpW+
smWXFzIfBCKTuxhkyEyLmf/9PzF+3YwOMm2t8ijioXZjxc+3PcLdbiD7axaG54eToYjqIQQAdQVu
ejqU00KdxGRJeUTgPL/Rpsq6bnvdpzXLFoWNEG2aIJ9ekg6Jo8urdr41YdzNPnQAYFizJYpYqR0L
zVJVfsQ8zdplSWXJVyURh+2WhK8/tBYbpU+PCPWfVjBblIBwCZno40yO604Wj1YQ1zvftJqdo2TO
1kbexLUgVK5ANM5OA4BTmFtoMIJ6weZrMbcio3s/Zu30GOVqsq9GykoZ8F5P5owcRSqb2yJvny9/
49keBTM84xf0+TmftTZP11PpYgjoVTY9xrkjfY0TTd9p9ZivPCgfjmKDxoKIDkFuSSj2Ba4GLZaB
j44yNJuxTHQsh4Jh5cLkp/Nr/w3eEZyaMXW48eKRCGtlkQUaXTa1SGWED75USQj6VSOGpaaWl/HL
YJZhLbtBDDvCcAGilU7kalEYZM9T1RnprAgPgvoPOIt6PJh9YmOz0iQBLrdRhtuMlwC6cl5ohVhj
7DqIMfjPmhP5XelJgdlXjgvgupV4ogfTnDxt6v30a63lLXTibKgbc0/ju6XQFcFAUbx+rAIj3vgY
u44DwrtWkV6Lwsc3wKUzT+V3X9dsksCLmkkzqbbbWAYdcXYBy+/CzU5swB9V2tGP1xK96IxDiwkw
Jh1jrpaK6QYgpGOLyiTKk27XQ9K4cSIcar7A4dCqfoOg0FDGW6Os7fgaXbIgfw4jNc+/ow8XhNER
gzcdNnRvyj6uSmM2jCJwC0XFxscNkLIpJVdViwRzGkXLO/IcqTHpB/ZGWR6pbCjR0xSpeNq7gY9i
hepOfRGYLZkS9YpDKhvj9LWpkULak9XZ8V9wXg7mE7pA6fGrb4wtZU8sC6NdhTFW+AqnKsu2IW4x
JKb4F4IxkQGdd1c9L4i/I/k2o7/50MTyrkTVp/eMcurMRw3xpNLVjFhNd0OYT/KdLfSguVFFYoS4
2GhFGws30YJZJi5qsBN1LT1uky+N4icAXoYWb+cDFGpLOgihNd29Dg4mRbuY+37rDE5i3MUVHi0/
ZZlCy+ApUYoMhwdrSdcqNkmWi6OiSvkbqtnFrFyrDuHWT7Te2BkCh5e942SSvBnVeqi/4ytYZ/uR
UDfYF9Tlx2NgFkm3KQbNjzZdFoh6Y9mS0L3e75P+uhVape+xaXF6ryo1bJd0vyuqK6wmTft7bEut
/Tz6o1NNXtQBd9kOUpILL6zawNgj3pIGsBNMu9sRj8FZMOwak91ksqvOHfl/h5tOAZ8Se06IYwkC
M8CcrdFVzd6OKzY7FlpbBC1KzPlwOmzGOymQpOmKjpRovvZdq4Y/O7XWjX3vgyZ5mLpEwy1eJEPv
pujwTb9FhMfeFi+UNs0I6urZwI3iWy3/gI4DfNoytcC0t7pVoMOJOqmu7UwTy/lbgJb6TGw1O4Rb
XFEbtZzBaRmhi7t2i4yUqyV+Xf3gJ9j9cSBrTQ5R2TnyttW1Ib3PgaAWbyVpfozBDtImd6OtlIbs
hahiAYVTeyS+VLYfpjvlpI+5V8SWMWaenChVjU49UXG6Yem0ECe4CfOUL4UeWHgoJ6Hf+b9KfhLG
PBLWar6xSWodEY6+zPzht94Ngw81RxOINqcZF8FtFPupOELvDG3Ty4smamYXKTlTfthpgE6mDmKA
MCjMRDQZLizUlpdVyYSkHLoOSPufDPBE2BxiNWI+NmpJRvQHroQdbjMYSM7L5ffi7BVGcuM/g0+y
Maqli5iGj4mweEukH0pSZ2DAZCCFXlJVw62ZhFw4claEK8/iMrqBqgyslmubHBD66LKcAcoHeFAl
pT+jwCqbjS9Up9q1UqgNr8ipGNbfy1+4jHD0OS4EkkXQDU4DMOHpi5hFGCM4VVwxXO84XusXVfAG
bSGzr+Oq485R48jqMhZ+aup9oBqD8vPyLzj7YBBPs/m5A9AW5voSnQKkvyi4eJKnAtu2JyfQgj+D
bNffVL3Ezu/TY70r+8x6jcB7ly+zVmNkODZW9NSi2nrIC2NQN9Slm84N0tIuV2K4s7nF1YNcmrK3
jjYWslWnc6vqo4RzWxs/KX2OWxqgN+cef9rmrg/TdI8hofqTMDdWN4WV5E+Xv/SswwESnEIC2g1A
+1EEWOZToW5ImCenzRN68v6PwowoX+xqMRQF/slSprfbRGBt7+Ghqb7m1SgG6E3wD1rLUyd9UL51
li8NK3Xr98bCvyELyomkBkwHBBm223JK6jSEISkq+RHNuU4L9wEKUujGZzaRyR131jAkuwbws05B
J5osaolRUNnPIrNSoHh1l9Q5cuAyzjeeU2a2OFAQzEyxwYKNO0Yr+lUFzLPtSU5MVR9prlndFbDa
6SI6Uj4Kzc/U5wFBQHOfWmWsHvrCIRIiQgrWMo6zKsysNE/kSFQMlH/muJyOF5bsxHA05Oc0mnTt
C+V3ddj4tlYXu3AoU/BTveB62Kuq1ESKa3EFiTtRGL22qwwL98nL++hsDwP5JVgGPIlw9PyTTn/O
UMqqaHQrfK5r39oqSTwAmUNd14iUeqNOQbfzJ6P0BinOVnpU5xM/a4HwJ3JAAEeNRXTL4kthwavw
TFpGvKlNAfLJhe/oSLrC304/WQtAv5kweuZPmDO/aJmcp01fTymh77M1WfERPll4NGtHug+DJjqa
rZp8Es7CeAh/KVz3XEOUPRYTm0lK1fjJUD8rTe5jdWR26WMTpn61acpcrdx6MmDdaamvr/QgzueV
FGjW2p/PH+D4RRWip407X/XDsxFiPHNVRo6U3QZhNkUbK0Oue2VeP9jQ85OGAD4sd1THlyIWGQ2y
tO/66lmC+CT/CKOauL0u7QzHk1Ho0RUVAmT1cuw30g0o4GbYBKhEhp6dh/FakWL5oJP6zWLN/BTE
k0E+z5PzT+0gjVM7iLs+eJ7hqZvRMP1jrX2pLM0T1LQOl8/O+UyTXUADpHJM3MKIp4MNvorCdz06
zzaSCQ9QEJS7qDDR2ZZRv7y/PNZ75+jkZp0F1oldYR+ggAiu93Qw38wax2wr6TltMkFehT6uVYce
8rMOndC8SNLxW05sn94gaSVLuL8iPvBYlLTzbgpNEqKh+TObXGADU/X+gxyVw2w7jWGsfaiarlZu
47EIkqsU6BpC6piEGQ/BYPffL3/I2aQB+ScgoBqKNAhd6nkF/1mhRuAoa2Wy8kQjxwqu2BvlT5uk
MECjIDalzWdHQ8oC3VGkqt97GYtZ09JKRic3NZ90KTaeMLQFVmZKxrYsCnvlIMzn6mSBZtUMdM1g
2cyKmcte+IiGG5a0pjFjUJU5GxObsJzqQ4pM+oZWiu5GLOuRZzfaiknPPxtXzoLKsxA7XhDggJed
z9YANRSHpf3kk4+EdIycLN4lAi+VayFkR1qJfc4OGvS6WSYZFtM87pJa0KJ9SslHRsfZaBtP7ybN
i1ohrpiCGkh3Fq3gbJbjsWsAONOrpglPMXcJIItDLK2dXlZfOtW8s+1OXFWx2f7o8/SJjGjNkfts
NFoTc8UerjRSOWCNTzdpUfdNTE9heIU4QO99qmR8cK3cCfeqVYTFdkSdeK0iuKz2AFcx5yh9JsRw
oy75fUnXVH0bT/Kr4/jZHTSL7LqNrHLlQHzwZVSnZ/mT+cUn5Tn9MuxWw0y3c/lVav3u0eiMYYuV
QbLJR0QbXVUq3z53APFlkgFqU4Cn5g98YzFei184Iakfv2JlLrulEyTbrhtTt4vKaSWgOP80uiws
Gsed8jHh3OmnUYhibqukec0Gs9rLxdTvSUpuCwLIWxSVuk/mGu/od/A8M89hZr0thiOIjcrRnEbU
NvvZWcNudkIXiWfm5prP1Py/+vdqMQjyqU/PZ4CrEznR0y8bohnTYKHJU1ttjk97Oh1D1BluAmyS
Hy+v19kkslDYDyBtxiNK1LIIT1GhNUdtMtrXsXGSZxudFltYYYHvYxMcKmGuPGtzFHT6ZfPxorpJ
PZqHdLnpDXkCnwBD5lVYhfVsRLJBDW2Qe4ytW2vItuhsAHmdoUfik/clTUhkCWiLceRm/5xF3K/3
hTxOdpa+OjmvnEsU57sTWbA3dLhCr+yV81nlPqGXTaeZ24vNebqAlVl2GMcaI/eJ6RxEHnd/LZgH
T3ZC97wV+dr9dQY2hv5Cn3VWlwCRAnZp8XWUuIIEkpP0gsCNPbyYQNymo2RFoa94dlL5We1Z0xgX
6nbCRqM/FkOI0URWhnlwHH0DRUK3C9mMbtHaTbppujDKGkzB+ixqriPeBdVV5FCWWtyGND9V3BYh
IctLImSOJZxHq5YGCjI0xZoW1nImZywI2ka8ALSwYdItsga5VtJ0NBH+Hn1lvM+pYB4SZyy3iDnF
Pw1l7FdWbnn0YBBRsnh37uEeI287XTm5LSRfLSvtF2JGkQcuZHDxuY/3Md2vteR5+QLMgk083TPO
jBsFMtvpWHnIGdBJhV+QeuzMt0J2ImTFxChaKdm0+OzkOzGVlJHVyOA19LoQEOTghuVMFvWcZraK
8KCrRVq0qcF06fix6FXrcv3iV7AyMWcFCBPZEqAxJPozGRe41emv5eUMusQvktdWd5r+TS0xmoWg
2sU9Pt3UcqWtFtRy/NYJCc/5oUGZ/pvAoTjzhJ2FUJQiOmBlvhKXLC4UijGzOg+cJA43FkHLOKEl
M5okSW7urZxARNU6ZwfdgzqbbIttjFTSvi7ydHv50lzmQO+jQmJ1LNjBWJwtiwipqCLfTIzmHlEw
sDlRHxySzCmvcpXiR2X03TUBRLfTubU9E5reV2xQ14Dpi5Mx/wbASgSeQAc5IUtxv9aeqtzXnfK+
6OMi8tA4U2wvbUd7b1W1/aURYbDG8/tgsqnqzSoIwLLIuhYbFhxvXwy5Ut7H7ajdZf1Q7CXcaJ4D
4TQb2+bKmXxd3V+e7A8HBRVJ5w1Aw5maqBQCEGrSvrpPseI5BvQq9rJShrdIqvkeZMbOlfKoX1nh
xTXwPrlIhhlsKipcQKNON3tp2AXVl6a+h9IO1yyquOQ0IMxwKT+r0/7fWCblRLpHOAYv45gkkiq6
HGp1H+SSmR1bCggy3h657l9PU12LXQaxjN6OakfKfaVE+rgJfLWKXN2W1AYumyL+j7Iva7ITR7f9
Kx31rr6ImRun+oFpDzkPdtl+IdJDMQkJkEBIv/4u3HXOqdx2OG9Hv7QrcydskD59wxqm/+ywhK4H
gh+ygR1LCITUJazRgui2YSoiHvXSeeC9xeyoEgfDlGrr39jAF0Hw35fakwFcEf2xSxEPyOooVzsc
ti+srW9IQtdiEc1byfZFsfb9KqB/I9ji/EcCcHGMKNqi1phG/rgJ09wsQn6xA9megHVrIMQUzIUH
OQ84eHXTERDKT79ewZeLaX+a6Bv7uwwECKqXUNiO1FG31n77SGzSPeCUJlki7HqGOp54Y7P85Gnu
aMI9EUDlBBTQ63WLAdTGSDCIR7JChbCWm7qDA0D/8usv9JOnuaNC0JsA4hVOaRdJIxv6CoZBZHzs
Kdh6cEWbs66qwtxLmqhYF386rsbHmHrafc1hwP6WWNxl6NvVUMA+x4EE5O9e1rz+lmzqtRctGkHf
mZs7pxoxpXa81mE5NPjHTzyoq7fO6n3D/y1xxQLa4aGouSEDtytr7VHqb20MoDrGvpnc5RHepRBj
k9Rxc5db2PQA98PrnGF2essrtXxJJjWcgWJRX5akGb5QCPp9Zvgefzly/Z8v2/+Fztr9vy8u//Vf
+PcXMYLJWzfq4p//umm/zEKKP9V/7R/7n197/aF/3Y3f+JOav31TNy/j5W+++iD+/l/Xz1/Uy6t/
FByyt+Zh+Tabx29yYer7RXCn+2/+//7wH9++/5VnM377/bcv8I9X+1+rW8F/++tHp6+//4aG+d/W
4/73//rh7cuAzz2tL+zzy/z1h498e5Hq998875+oCHFgAEmBTAWCNr/9Q3/bf0Kdf6I9iuQFDfmd
Ob2/RC5m1fz+W+z8E/qVaNtCpQ0HMqT+fvsHJKr3H0X+P9EWAIoNxwAUD/DB3/77q796Sf/70v7B
l+FetFzJ3397vXV2CXUEgD1fxjKCo84lGZWQbbG9dGhhIqnvqIBUUhqB/+WlYhuS+JpOUx2Xi4Sp
UyqwotU1WQca/fG3B/bXXf39Li6Ikf++DYBC0T8CbA3NzIvzjaOolokZcBtz2/RZBbp6coJ1EQTN
IFtQfWqtdacUTojswwKdpy1dULWZAhZogYEu+lTd+Xj2/qmq8egySJfIc9iD4pI6ZgLQs4t8Xr/R
YL+ge4UQLt/J/Sj2Y9z3Xj2+3oJdZ4FfCoVXxM1qsd+5ObRVpG5F6IxXsGANCgWuz6NUqisINMhP
8DHp027y6VW9hjJFzjZFadRU8VuemBe58b9vDfeG4RyEzGA5cJEbLw4eHSXUKwJNB3jmhFuamLor
tsZbS6nsAxCCHuQYXJlbQumxxTAgZ3SZWPrrF/t6vPPXjUBqKEEDAX3QSyx1r6fJ0KnxC98mpE/9
oeLfzEzYfTARXVYTjGnSylqbGvgTv3GS78//f0PkX9fe0V8YcwOEeQlfmqvWUlgH4f2EnnXSbd1q
SGgsnVMCELt1aTwGMPCCD/2S//pL/+zxY7CE6IzRUbLrXb9eGXKZK0fHo1dw4FwKHOxQ9yWou44y
7qBYoPQwnxwOgzF03HzkNIBJGIBFH6K+St4qSC5qg/0x4JxHPo7eMOpI8DBe3wxcdubA4ggp3JEo
pwT6ppvzjnpTDZiIiNy8VlxgStK5BibY4cZeRqhDehmAw/Ub5/QP2xxRC4BYNCDQ3cGNhRfbXIPf
YUEBAehv8gGn91c5lcAHVDc1oEOYPEJZ+iPKfgh96pHdtrBJeges5/S8Bk7JQu5Ag3Y148fZ38j1
1rVBbhLSHCegx94ISD+u2+9xEbYIcLUA0+viDapd7rB1dFIQIIi8dMNEL5swbL9Wc33jsord+ug4
PBkz1sf/dPGg2bZX33hOqGvQR3z9vsRkK1hPyLaMreOU1IVheyaWBFg4TUbnYztIkGYXZv8Ev26D
jF/cXG3+1pY9cEFvjBS+87xebaG9sgKTb2/KYZD4faH/LctYwK5zgFXbyqlt2Zr2YIJhqwqEtWvl
MfvIh4SbM2TcqztrwDeAk9Ikl1S1W5zkKqb2ASatXnvFJxCe/qBVDZncOiClnEHuySx80dbScwy9
JoFXm0LAM0gdJBcRS/2IQfC1N9v0lnfbjzsCzQKcMdidu8oVevqvn3DH0MNtaY96OFDquC56OVKO
1oVuNGBak/BKr/eMgEFM92Xvxh1juq1vxejXOSO2JW4C9m2o2IEU2f/P65tASK7bUGxL6YbjZlOJ
qSzD4LmjN4mK3vGBvcVJ/cnLxOGKYSHYiyjRMah5fUVvmbeRmmQpN9/oj44nRNkr5j+7DuNxPrUW
VBA5bteTFSP8DgPnbALbnANXRQ9cDF8BaGPvV5CPUmNgaj6KsC6iNbhqqBEsA7B8OIJ/VgPrgoTf
z1qioDHnkejLGxvkMmUBVAoVPzIjnL27YvvF4eYRzzdxX62lkhB1zzHBU0UoFvlhp3ZcCQr0JlSL
4VdJ6vEIvROTw5kietJyfDD+PJZJUy8pq9zw0cexVwRtoAF69uK7qveAD0QEfeM8+A5Nf72N0NJG
zNtjHxr1l6zRJVE9MRivlDFMsP70oMwB9KJe7gLDzENTNe7RxYY5wZd0eITj5JeEi+TaFRJttHoK
28J2hlzHlR2eRRyighLekiviDdBBqaz5w4rNT33Ltzu4Lr8Ddao/rXN1Q7yug0Z3hCPWIet6u1Hb
v5ED/biI922E1suOJ0E9ctHmdaFcGHccLLhqccy17MlSrNAwvkMmZ06V57/lVPPj9dDc2uss4OVh
pXTJY4aSvRd0VbCV0DPiHzxFviLpaGU+zfqzU7fqrWbAT66H9uuOzwFQZn9/r7fMPK6Dwjgbxpoy
8N/FwBh/I3aLroJgatNYT8EbAffHnBLUTUyOQNnZ/YaBanh9wajvADqC6l45zrBaWLyoxtBKDE+6
7eEPaFZYOzY4d6aFrIWvI4pEeOFAeibCgTA2pJeePeU7GUAO4Rvn0o+7DncWYNaEWTZMty93nVZj
QiQEyMqEeT1cShPwIypQ2xPoEcGKJU4AMYE8uwIbM/VcLt9ogP3s8ruwKqoeQK5Ac3n9YECxhFiE
FFBXc/rtnUNG+gmyWwfI8saqUFJ5+UbU1xiU0HPTkeiNL3+BK9uj9Y7RQm0CRXyMSS8XXgwnFtje
BbqE87ecgItNgufZH6eMTUCR552Vz8nKo3tVR5BlTPzT7ETrnWeCuM+62GMyXUbIFgElpw7twut3
v46JPzwdkAHQHoSnGep8GAPs6czfzumQLa0enAmQXqQCx9nv3DtRi+aaudP0AWZ8XzAunh4b7CpQ
PaTz9Our/5jvolmI/+FMhf7Yrvb2+vIt2ujWS6RXdu3skkciFvFOo3OhbzuJXZWzWYTQNdjCURWy
l+gOt7WYj5SCzZ5uHQhZ/2nqjxuC7gDsadEvxbe6uKG6sosz9NxHnNB+l66KDGnlCHUDHJn+CMrw
9QKI4unXj+EnL2GXAETC7wZYJ5cEl8H61YZRmF/2tfRQ6CUr/VMFgT2YIYwO/qqHL1HC6VHFHf6b
IO5bEj/fyZuvzhlMaD0IPGAQAFThD2q2sHUM3WYNw1JVnoHAI8aJXda3uuUn4zrTeRbgy55MC9pD
3uNXrhuyCn3vKbrKnHeQGMXirYa3+Crf+/CX94VxDWasmE/ATuDidbShcRWF3GFZ9VMFv2U2rUGW
RAvXcJNZbbOTecWWGTwYnnMRDt6hXaUMMGECTQPE0ZVmanVjc0yosEnJe4PqwVuJE+WjbYKntoUI
XUraxVYHqd2hT3lDAI3/9Qv+MQpg3gQzuF2OATN3TOZer/NZDIyOVKEf0suuOu7dEpbG3YSWQ7M2
xksrDgp71gAHDKp7Em+5EDxysqiHYHlhjDLqoNta3lGOT2Yj5sJj7hkzvcW6/HEpgtwKtIGLqLWD
Ei5SpEiEirWA2pYEzZ+8ZyY4qcX5Y0Lv9QYS/OwYT9R8DkZxMKHblr9+TD8cmkhwkKCFcItA1wuE
8tdPyZ8BpOzbNioT7ZHHntfrfdgkznVPUTwAnzO9ATi8GDYjOOOCiMs4GgL4HsLV4PUF0WCQIW28
qGwivnweibcdGGrenHS+c115xBdF5Qf6iDM1zmIoARX91ouTyxCIIqgC3QpAMvOgbuSVB/TZYTDt
BG8Chm7IAPfhD000wsXbSORXUPh9I1RdGI18v3sc9RCL2MVvMHS9eFdN43TEWVqn5Fjht96cJM+w
dpZXoqb1+2FDzcs2ggFE1Rp1nZigymhtFHgsIxQCIQG4llPY1/yNnPVCuWG/LRC/MNKDaAbOO+iB
vH6okF9wBLhTtqzmmslc49yDdYNbje/a0K/EH5vfOOKkDR2bzHdX6JLC8ye8Br8qOqugCjAGIwRE
F7l0800CDeaq1AMx+kpPCab73tyuwfXowi7m16vvpzcOQjUCLSYruPmLG8dKcHm4ElPSeIsaQH4G
zYt+CZN7KChXH7malAHPinG0Dz2IbBcdpfoTHNnbej+q4e8ekJXCXEFygKFJVEfHpdrgdbA5e8Yt
6RI8NJEPotEbN74nk6+jJE4rSGRgirvnfpfKvHpUsJOBMwecDRyfg9ZC1UvQx3eUefUDB9WvHOqY
fPJnSR5qt5HPsWBdpiHmc9spbOz//Hb20hRTGwDtIDFxkXEpb0XVgZy/DCNtyrryYAoJwtVZhIG8
qWQ4DrlsojOUmxMINilw4agFm0htp8g19Vvzjtczq+/LERF3h/fuIuYAJL1ejoZBvG2QGzIckPmY
V5k+c4ZRPxK/qfY2hHvl1T10ttTkXNfhvLzb+g2gBV+uhd3tVGQ323uQnliWAOX/Rtr+kwi0Q5Uw
isb0CcOuy0G0y3kdzc5ky7laiX8j0L4GaKhqx3sCeS6Rweykif4ghqhD4BLtlDEx3vapTWokQGwY
iCibLRL0Bv0z9JKrIBzDPK5i4JZJb5vhbF0QhPMRjJ0xnwLwC0sGKxP/1KJqeetR/2QdAp+3Z5No
juxD/dePOsb83uv6lZacg9QJjaMZZWgYl1tXkyqdA2lv4MQ4nKDJ/0zwTO69GX4S8M2Vh57hYP/1
OnR/8uYR0jFWc8CPwNe5WIch3l6zoDIoG1jTnDqH81uu8DZy4NVs6iuPFsp4MuOANRbVZhQ6ShLc
xGHjZTOtzlEpDYEWTHsjVCZ14hei8SB80M8By2wLtVhwFmFHFgXr7mHZdJ8mdypF3anPrdi6j2yI
wve//k4/ifkoYYHFwLmF7UUvy4m56w3p5zApARumdw3tvZtwrucy4ax/WSOoMNQ9fE9cpzUYbFTJ
t7bWn/EixtxK0zwqp3/LvfCnt4QCCyxfTIPQt76oPDsMn9we85ayRqPoeg7leN1ivQKt7dvcXak5
hCDFf0hwKt0iLph8QxIHLBINC4uvcmcd/hYRf3+zrwMi2nTAJONFBuiQXUagVXrT5tCoKoUJwj9M
N7Q5BkXiBjn9WjREkHe+jIY3Sr2frDe0fLHWMBfD5AApxevl3wfdugwxaodmghIVGp/uUXEWHToJ
nx3aDMNVgpv40M5ddzVKJ/xTe/1LE6y2g6NCIA59rOYbgiE3T12PXwWuDG9JAohmb6kPCZkkkQcx
rLQgHWEny8fqWazwicVBcy0huvWWuib93jT4+3METgqJK84VTNagIHbZde9B9N2PRKeQ7TQnmQcF
aJsrjA2eu8Q1W07WcYY2ISYSsI90grHPvcVNTtugpJf6BiVnyno12dQOnh7fc1fUNYbNnbHFBka/
e2scD55wjrNu86eNsq1YMY44WG6g6bR2rl/nPQ+fg74xHyqgxzF64f17sTkirZdmhb9jwHlOJqrG
AqQBZO+dN3GIl2Ob9KlCfrwgd/P1fb/QHv3nJtJtFjb+9ingsQQ2tG8pupp9xc4e8Cm6WMVKpywE
GyOLQam1uU83kuR8DgQSAphEsFPlO/o2chmB8HngVQ94dC0g5N0MS6wFyigl6bcFleta1yvknugI
J/RV6jkfXCUlviBZ+hMyhP4BjZz5z9aFynZq8OXyQRvLcowHdJxNlNmihQzdrd+snZOyUQoPVBQi
t2yBzcKaTlEw0awDmRi1gmfI1VKp6UNV+WOY7aLqqJaIFl0qKifh2bIIHPaDAV8JrtDLfJTBtJ4k
s2ouvRje6RbiAH4B/KN3l0hDnDMVmLEVPeQ8wxy6YJOTN9PgVAetFFzUPFgqPeLhIRzOEA6zedXX
Tobd2KscbLTo6zDxoXurOvmhAY8FiXDuQjQcI1RwqS5izTiFM28Q0osBOJhz5/S8JNGM/bLjqDw7
MJGajY0lxSF+9oXXn1A/0jfK9R96bbiAuzfb9sE3ymZ/P3j+1jRx/NnKGBVjAQqyOrG+qs+8C5wC
EPXbetH85NXhUwyLU3RT6/lq2ObgaKKEQArPgXGmMiH6QK389uuz4bJ6+vddIceJAaMDjeiiehon
RP/J1lUxm0F/Ax9uzLYlmu/XpWYfghoYzF9f74fcBRFuNxrfLQx2Z+dLd9exXxsezmtUxKDgX3e6
6s8wPGQf43V1sxa6Vw9J7fNbu+zEaju0PHWadS+zIGqZhj0NMLboGvseLm7DI1SXuqdgAIEhA8zm
xoHCUQFlBBulyaox1AF+9i3zeYTkvUR6FeCQGFLA8ZA146jAmfn6TYKyB87QAldayKXZEFZa0Ryf
JjbBRjOe1eKnoWmac8UQ0A4O8+zThPVXp9FinaTUAdU3Wx1Lfej1BqMouqKozUDAFh9b2ekopdFw
Ug1MusAUl85L3ffIu1fe9mM6Qe1D5K0zqvdwqr4iVVAPhyrSQXOepJw5LNoA735oBpDNUuEuoUgt
1HI+NKHVCHwKLpIHNO9g9VOPTtsdpa6VLES3VeApLKuwJwgbcHWfAK8JUBMcic57fZ3krjPToOAz
sNun3q7D53Hs2rHsmNvbokIl8TlaJs6Om+w8+D0kMxJHBjCuTMOWWv/cWUD2djVAc22BnhJ5X+N9
oWk3f0WAYOoZTZj5czPzEG9yqRuUU5BqHM7ccm4wS8dYL4/hbnHLYm/ERnBagDK61eoXkO0Gt/S3
rhsQ0kKqD0u4D5iAdOH1CWOxestCjG39Av4cSmY9lGWBEQbKt03x/CF8vTIoDRzp2DJ+jljim5tu
HiAtBPmW8aAdXd24LkK7AcVif9aw3RSwH0gNUL99ulbM/4IAFN8D5LeMmeraIfc2ThLMGzu3HJzB
O6IvNj35Huy1j8BVo5bwuqCHIzUatXeagNWQQeZCNumSOH6XQ+XE/Ri3JLmXHaBzWUNF7xQ4ipIZ
YVjaZ070rAvLAnZPhFpnJO3rerNxrWaobOE7Ch1yeYTGddBBbiQiMIZewN0uJHG4W+KnSZIGDRrD
6dL5lj1F89DeIs8HQW2L6/UQ0bnmT0DvTkMBA185PUN2dpH3UST4eph8HEzgBDXkaw8nEHqqA5yZ
Bcyt/LAIKz69IzUYjyUYzZxkAppJskS3nG3AivnokkFccb4S4wihGmagIIZ6HnIyOHNk0jppGyZ6
uvfWltHMaw1/B+shxa63GA8hj6oeYLvA6ZbDgEJfpe3sxwAudp1er9e1p/hh3y8zunogQJYdaeOu
FHZkjxzH7Jp7vDV5MEA3515SBTH0LgbYPHM26vIcq7GHxOAS1Tcc0LsOfiVb+wiwUwsu2xJX27Ur
PTs+QX8i1CnD3tSnFlxLmrpWG3LYeBCvQKUuEcZjGzRarq2JKlVgg8NbU3njxg7W7VlzoOG6QmPQ
h4tjH4ysTR3tNP55GNcQwxT8/nRMVgaOPW0JdITcdqJLCpmFwC9IPPZLptGQtXdYeiMkazSkKiDw
weayJpOB5UY8A0glaTweB1JNCOqoWlDk6eSTdn0ZZgOtQEpto/kaL1Jizt4v22npCQnSKm6Tpxkq
l9E9Aspqcq7oVuer3UcxGlPQZ6bdGadXLGVe10vUZyvFuXkzgvk/pH6NVLak/lyBA2gar4dSpq+h
yDvJkWXMZRQqtr5Jnga5+PTMBxM8Kdnqr8G8CIQ3sQ5JBrqAJ0tXs6E5gi+MKRtB91Gm02znj5A3
g27NuDI+FascKU8JZWJIcZySGUllQvXJcbtlKbSe2/e9XuJvOnK8934/c3gxk0ANqRMAFnA1MT74
6TLoOChqwzlS5gVyiJnfesmSevD0/FzB91IV1hPyfYhx73wAeENb9POItTmQ/n58YCIaGjDJa9Xf
N1gxKlt8PqoHCPH46GMojoxxA1VRFl20bVdT0rMvHY3JACKaCDpAHQLrPzhqVGdIcSHjY76lGtO2
WYY3jd81n8gA04vUXVrECRE0yFYwWJ9VMQUhO87Q05JpzRZsdXSydZLXq3JUBo0h9eBMC7Rb5Fyp
TK696m6SqZNjodAvcN8l8Er5E0834FcDCiy3kEiS3hPjkykDFs1eay3lN8+bJdrNdo1Z4UVKQaOf
WIYkuG3m8LEOElLl0ODS7gHiKHw6bMiI1wL6+vW7ZR6HII0xtfNOYV1tJ9J1bDn1yySeII/k0NQL
1WButhaqq1iUQQgGJ6F6TevEDn0+RQpJWuxIl6WTwTkToJemsnltQkjYeJ6K0mGOtyb3AhHkfU+m
+tgqx23Sql5iB6KSMRYw3JP9sze7Az8TZKdZkAwznj23ozrAd9vXaTg67nMfCdk+VaTFUb4wnUAV
vFmsOnLkpsjY1PI8Jmy8wvi5fjA99mhhwo7eQ+Au/LCqSGyH3nHMcmOE3J4iTzZNAUcgD0JJvdVh
Rm3kdmkPM4Pm3Pg2JBm+y9ZhntfqKFf93CD3g/UzIFGTA2RGR1V1bsJo0DijIYQOAS74iUMSCd7A
WAeyKqAipR416LU2C6NIxylQeGxG0N8ohA02b4wfMDvYRLnRMfnWdDGeC/yR0KIE12CUKdG+bbOu
ofgrgRLjaQM58squq15yWMkMXTrbGqegQkYAtwYIuTSpHlo035IFvW+jAanLez2Zuuz6uBKlwn/y
jmyF7GCazB09zy6HcCrXDXtvRo91Vxp9b3OagYo2GVSd9ACXhzA8t4oh14mZz4NTBauoB04WNmfJ
wn0FV1vHue0BLoyzaPBcJD9Isa5MJFCqrV20NLllFuo/8xDSKxESi9EncN/bNRjPmM1aNi/l2MYG
DbINDeZz1W84CDkmIcgKWjS8PGnDR8CO1JqFAXOS54E12rkdMDZroNK0hJ+BXUsgkyRcBbTzPPMO
vYgavuncndRLo/y+SYPFw9VQ5duPERmiEaTPZF5B+bcyyH2rpco8zzKTrttkHjvwKFXBLNm+Llvk
vESUPdTYLbivaaEmQ3RBg2nx2HoIR9FDLks43kNlrLtke5cbkD5MoOgNAX+whZxyT25cTtAvj5Jt
JbhG4gzHfu2Htdx8Qaa0jVmUD9NqqrQycXxW0ULIseMMz8ahQ/2uRfc1RX+zX47al019I2uQ47BS
hg16RSOYwGmngGo5oSeznYSoXfVoNz6SNLKT/y3izUZL5HzEebBkjkSG/R5W5eA16sGHvbYp1l5i
pSKlQHbEoX1Rp1Dg6BJU6rYWWTOp5Ixz1VfQAa4GnsPEi65H7vBoLRE1QlnMbA1NFiUwC8yg4KPi
Y6UNZN6qxfMfpsnTc4r7J0cV6GnJJgTydAu1Rnudjf6YV8EY+6eIVxQiWtCXw0AwVuS4zLFVL2h8
OjcilITAUko4LK1jK8V9PYRLBWZt2GCsCTUfJ5UwfFpTb2w5yuqGJGUryGYPMWsVGhASQsaHavTD
oSAYi3YnfMGweoSKnHsCAK2yN5M2urnz4zWYAeujxDn0xqV/ounk6fM2MggZ+M5IipX5g1tEasOA
cpAJf++3joqOvKXhgD3aei89qo4lkwQYglxtzM63mhhklmKEDNvRl/0cQ5+ORiLHZhdRIZI6G+ol
88zgtRAFaNhLTYfoHUtirnM3XEB+dH02ufcJl4jpmKPBYS4kW/Sx7/w6vh9H3s0luHWIQ/HYNeux
nSBP/AHiL059BFOyuVPL4E5XiODow0SNu93qeEggvKr9Eeg2jAhtFm2wNy57W9MgTWq76Gvok8cj
tCjR5rjTo98yKD7XbVW4mDTcN9OEDKMZZ4jQweFAYK7dxo2+bpLFb66mttEd4NDANx2EXEIkGLIl
OdzXEFNbzxseseSBaGkBiQXmymcRirB28kVJoT0LAQYUmvkamDDadcr0tQuO85DjDKb0ptbOWqH7
4sUv0MQUQVEZR3ztKlYLJI3DeKo4nXbeA1roR8fpg8fJm1xxbHwAxgoULBU9NryBOBrGK7VNBXzp
6sxXGneyRWGvYYfT2c9O20OVQrdNfQbeNFHZNnZ4hGTCka0HkFEzBwinCXxkTkjRYgRcaGog6tfD
9uxb7a8YfIHyor3bjoTesXLt8NnbNKrSTY9Qh6uU6JqMk2H6ts3I304C1gjiEDQ8QqE/bfBK1EKA
4k+g/DaUCYFSXcp9s4gyhtRl6stJ+tnaV5I8DlzZ5dzbHRcbDP78vO8GncGZAJIIHVzQ3mNeOT1R
rGj4d9oRBPux27SH2BxvTsZqlGKpE0MxJe2p3wZZJz11UGJr20I1QAZqSus/dT+3/dW0TD38v8F9
OSsWDWHh+CO0yUiXaF1OEQv83I+BAAkRueC8GKG0usZ+Xu5rzeO4VIPDX2gn+/Ywtr7TXSH2qgeN
UiIsVDcEXyeuKalzx3rOU7L6w1WrYNyOPjfPkJ9QgQEkaNQvSWCd23ZD5g3Zu3kra1Dt4udEAeuX
x3bEvEJCk8aFu/wCmkq4GckLKWk1H0APqlmxxL59XutlXE+YKFXXwxjOYda5dPbzBjBYWVI6oZ6d
65bFRdgt0Zq2iY26soVNowOhJN68LNE4BVlM5znJNxef8XoXX3qI4gYwk9j1v7YQVHu/+MMaYoI8
bk/o2zWP8wTZA6yKvi8aZEg81UE12hNSedXc1jB4bfM5WNlXSRt59E3EvNSEBPlBZBphcj/SEn7o
yC2gS+cKBZD00EC1KqATdQ+gPCwi7ZHARdeN5W58DU1e3I4wck2yFkpSST5HmIlkoashMN4lSFPv
vCHcjReUgVluh+FjkG9o2z36wHRtuV1tjDjRThXkKeGjXQ33yIL6a+g3kOW6iUh4TJDHuTeeWaIF
2fOQtPdEu8rNxUrWDc58rn6cnBYNA8+vpTkIHC3RO0x5+FwkQCOCmFGTRBVevU3eHVTagsPWLaMH
vGKVtEfsmOSjBxxoARuKBIcAkhZ7Stw+QAfdJQmMuqpmrt819YR0wGWwFYVueXRuErjW5s4kIO44
G+lUBdJrKs5+M7dRPgNBgvCEQd4xjjYboy2MLhAcL1b/VsJPA2abIOcBc91BdbT0ZdJAR6hxXrSC
XGS2INM5A3nk6LOBhbqfoenQXu9tKTi66paaYopdFj4mBh1+RkMNtMroIuoH0SjVVeBUK/Q8Ri+8
Q441k8JvqL6qotDOhS8WysqGs73rCxRlCDH4dtVRZmuQz1LA/WDcYOAauGQd5AKpTIfOTP1pNH3C
roIR3ifHMeELGs5tVT3MsiJxWTU6OM06AgUZlLj1U2PRXygnDPxNvmASMN01ImHiOZkWktx6LEpa
YFm6CL124K9xSsb645xwHFbIsZA1cMx8c94sNeqaGpoh6TJGkAuJCRLm09zxyj1FxmcSum8cR8pE
ZTMdN7uHTMImwZF9oF6GIOoSzE0aDtJ5v6GUNYWCIAItVgr9uHLseqpTOfbVS9fFCIPbgHIKIwcA
73MSV90TzpgwPGL07C5HrCpnAXsFXbMrErSeAwbeGn1uCA+rLKyqzkDQc9y6O7qB8JEP1tIvA0VT
PmOQYFgfqrFqm4IHfONH6AcEh6gXXneym95rRKnYufN5T1OKuYnMZku3D61O9JxtYpM4BlkN5EDS
YLFmI22STP8/5s5jS27kSsNPBA282QJIX55kVZEbHNqIgPcB4Onny5ZmTrOoIY92s9BC3U2mATJw
729rwIN0CpG/pCpw+5fNl4o0S4ePHC8DsWPPjdeyu04Ia+W+RyPHo8lbpvFunDZE7+hqxlTbjaFu
l2DWFuOiDLtT0LMN39elWTwvTZF/dubCq2LqCaQ42jnRo0lJM2p3mgd1bT4dSKGCmhqT0fFnXj4K
1/dbXQp4BZbu5cyiM0Hg4Zrf1UvjOClAlTyrqJ2NVE2S/sO669osDoQlCdk08/wWp052yYM+aG/M
qmdvz7q5damfHZyPI4Spilup3S8RgJ/YVXlWt7euAyiyt1sl1kSabPixuRUbYB3o5HIhJszdHtsi
QpUe1NhUkgFA/lVXQd5fuDE157Hhz8FHZ+irV2slFzeu+Ym698ogwDPJxnWiCVA0zW0hjSp87kc7
R+jhy/5c1kVrMRRif0yieQAK9H0xT1wBEJ7DMLdYX5ahKb/PgR9gjXLD/Ad7fUMXQlts2Z23rFCw
VBg7X+Z6MXtk7VZ4J4k1amPemh0StksscoxPsshiu/SMRxSALskv0lU7CGqqR9EgaPPW2sxwTbko
zOFOYDiPNViPxXQsou9o4SZ7J3SVm8e8zeEGZ/ppH2TrrQMwBd8kiyGu56QgUYn1qZ4vfbXZwF2B
JMtmWqPsmqO9djo2+ERrMhHCxcLdoQ6LYb6HhhjVoPqO0GY7haSafwEbRMZSZiEWNHOzUppC/TXO
m6F+XbeisNmaSFp92GRrf8z7xZepj56xTZdpMAoCPCsC1NDCWhuzljEMZ2kSyZq2/vADqFsHj5Gj
ln7vhdronxweTv6uRx5S7/stILzC0plTpmASkXs2p80ur6NuSNqiQRTfrYOHn7KPshdGSo4EdxjX
Wp+8jOcX+Udhi7583JjeFpb1d8MKnnEOx26pzq3szNvRadQ7TfIVY0C45qw7TbQm42bYh97uwyIN
VMiEuXqlAXbYzkuWuqJgi2SrkYQcBpUdtwNBBjEwRnDrhpHqztDT/rCXjlnruzbqg/7ODFbPi8tp
Jbd0sWhV/DwZhYSYDHV/aCRK8bI1jU+V7xYxgkstDkyI9Qgi0ra3aFPX6JQhS82ZGIzV20dzXjbp
UJZ9x09/nN0rZhGECeDe5h065NbBvVkXuHDGDbc4f2pZ/RcwzGt5sdNUQC2q6rojnzhv4xUF47DL
8FnN5w7vtfEuzxxzO4+2NamjKgs/OmH/zudUhCbpuaEaQuNGDXNf7D2t9RpnnGjbZa4ZUZ2WhKZd
hlO1Y5KoJvtwjfPMACuiqrTvqbI0T8yVI2gqgQH3mqnJOurKDhCwWxEzeAT0OXzqBpQzd5qk5vK8
eE376hL6+gU1MIncpEVL8+CXnfU+c3rxOGf4MRKzNwdWhr7I1wsmz7E+DMLxkr7nmR53Zot4a+0a
aSZWVU/rjce097KZPs8mLZzcTgevCWGX/Y1PyLFG5TUR0sPHaCOgLKiXq0Q+A4FKKxbCFcRyWHfU
cy9fmqKSX8xmEp+yOSe5PDR0hgbHr9Q3IL7p5OrJCva9mREh1UTdVsQyyqd32IXENYOm8lWiuTJA
vtIO0U6Iqr8ioeaQuJ3Xn+zcCl66wty+Faof+9PQeo1G61GZ+Z7fc+sfhAIhT615dJYjzdQ6uDTR
Ff0EGNby1lrsudnREiLDQz335ndAVjd7Dbq88T/B3a7ZDdujWxFrak3WvqiLOnxq0SQ5LHrBMn/3
7TWaU1uJyEkt7SJczbkTnYet26o+KRwFDs4wN9BR7Afl7VDM8H/Qw8XnJpLIjbxV1mm5uJQBKR3W
4JBO78RXa8iBL4OX6ayMFd/2eqCEvo0wKOTZOvRxzcUp72Tg62a/wUl/mhecFQ84hZRMjGAuaIKy
7Sn1eebserdWxr4DZ9NX1z5W/qMn5+pbaw+eTA23rcdvazNOCHx0teYxTWWzmSCXYq9f62ooYmCA
IrqVAFePWV34LRwZeg8yaqL5xe0IQL3JNKa6I7E9KuURxRNBg7S5Xypu2OeBxuZ2Zzp5eYxywjjO
ahqh9x0lbEIMSney0yLvzfLH4m15kWjkme3e82p/u+QUgMotAR93M8RKvT6qBrIs1cjev7FN51TA
W7bxg6cx+1RrTGSfKdSK5jvM+7662zD55fyIo/aoFPkyN3VP4gocKoB9EpT0CiRVWZltOvrj8H6o
a36wVa3AUZVsw3DXjLkdpeQs2XkyyaUldr0vuIVJeK2mg6H4AmIrmzWuWNTSwc6sOudsVCLiLzD9
2og5sPvUW3PHOeSVie7URDUZpDk9kzxv8bPmr7rfpM3GSW7tB/i35h61yOhdg+zH4jLNrWMmFXpu
dSjHIrrHNuYTbSV820j0KPppxz8Y4hzX8NcQKxMN5dviHgurM150x8EVtxXBLnRVL1nG2mVzqIEt
m/jzUHQ8CQnnTMJT5pyMUntNgnHU8ZNpcMSdGivSieZ1GPXBhRJZYlKaaBQbQrx2/MBC0DnHF+1w
yuZlnpLSXQE6B79A56InNSH9dVef3IiQ4jJoIiTxaQMPPKWb34PNzRYJueTpKMWm0VfNI25Hq9o7
xjYHnxfLH953HH2vvVVMaoeDsLMhjEbnlljrhlyKcNmeV9mF1hk9MMm+rp4dWhN6xySrqA3kcAqn
VpJ21RahdfTU1nwFZuC7asmI5ec0FnOVlrZq9aGqyvAwSJg5wj77MjqM6JhZpxolAmI2suV5qILm
azZ4Gj4V0jJInCzIjhp9cZ/ULHkC7jro89TRoXuZu3aDiTXAy2KBM5tBLhikT3x+PbkXplV8dsPs
+d/ZhLqFbJ+18dg4Sh2eMWAhIcmaHL4tmK8h71UukMIsNJftYJXCKyxqW/clxQVrgnqTg1L5EpHB
dQG6NdFumzuiS4VkRG3XvSyzWcYL/8ljVVlzmQRNWciTbkp5YwZqljeeivrvdKtXXTzPpVGemdxK
YAvs+PuCk3ja15UM8yM9ZXRoSR8aNZWb1vW9DEx0Sg2f0z8ESFjdfVjCAcIhqP4G+hCcsF4z+0cu
Cof3E5SL967snUxRVzIiX3DcajtaaoJNjw0H/DrpjTUzU5+d1YnVGgLEWH7psFORWrDr6Kfkabh4
2XlYWlPsBjIIP6l6bj3k5HqZ/yRdu+pm3uggEEdc3R8Un+D1fONPEIXJzmZN0a7JwJQGMJV0nL3p
bBpqxj/YiG/CzBaYaisY9gAf1n5pfLbtaXPOq08AndSbfZ62zT8WTV8m9TzKDy2/WQZ4IT5aZkmC
/tBEVVxl5fDh90KU65v76c0TQ0HKHVUtpNLQa/JGxEF+bOnTCLXsG+yfMQkl6iSDIILWmZ1TOZSQ
KHWwgJtC3v3B2BE4v7w2yS0Y9l0LdjggWYV//zcpECTVFrpFs+1nzx7uJw+JWjYScUfsUWSWe58n
1oI6HPY7PwxZqLO09/31mtatHWePuYEIB2VX/nDsW2rOULqHQPts2Ujk9FC4HDsM2erCg048DrR/
vc8DW293lsrDPGZe1QVDfIuAebEyYswWqngEgx4Q3c4tWwqE5ZzRzWND/kCwQNJ4uz5bqvZOlKt8
UZ579Wh3mzotxow8fO1G/UFhzqbzZhu/OciZEgDd+gUR7PQA0dHvzDBfBLKW2UN7MoyBX8dIS8eW
LY2vmovkq0dGlK37LMkWC1NzhIWLcTHkn7dls5s1Ztg26ldAZ5zhNFMYVE55TfGt2mr06dbqmA/T
nCF7gb7N5ycp+nk7WC6yK07orPnkLSGO46HRxieUK6jLyT5yJ6BsVzeArKUBoO0UmbWv5q77mPtk
WvxJcf+LbohLjfgLsauPcQ3o+OfL7oL1gr4H2DtLY9xzxoZxgR3pZPP175yxtFIdbPOXPio+zn6n
vrtZRVeS2G5JfoNurtz5Xive8+9/CL9IcXGG2x5pjYQzES2CBv/ntyXBTGygw2WPCKW942FmPkcy
Hw8u4SzvGqj7Q8fdEIMw9CKep8x59nydJQ6i3cS25VzEtq7+1M/8VozLm+KnwXdE+KFpEi3y85sa
7babTEz6e6NsCb+Nmum6KXT5SXIoxpql8+ShuPmTC+H6y/v5VPCw8vmo03DD0qrwRiroByODE3UB
+6EF1Fb9wORZuP0dWnrkJPidYdDYnt8ZXanOnTu/8NfU9yXZb0dB3uG+N6zowSvMYbf1BbPS7y/V
v3t3xHtw1hLLxgV7cwNZiKELWFBrzwl7T8PVMMRkine3rV1O8x+E8L+4LJn2yPwl5Y8gbm6Pt4kB
EpJZOpPg0DZG98s0dK7AfbsOu3E21Td7ZVYjP9PeKbddaXs1QcTLNoCdzrbdf/qxKVLmIQPc75oB
MRVv7gVqjrVrymWfKT0+FazuwE2Keo+w2/Jvv3+tXx8L18JqGoCQaWI+fns0A05OqCvktneClsU8
QB4a17MDJ9gQnczBU8jXKWTjnxgG/vDav2gxUegTK/aXMBLn/tswWjJ1M1gn7vlJufJJVxAAoT1X
9OIQe76j5Yz6pt9/Wtt+e7/jpQfRtq8BowFe9zc/M2uSW2i3VrabprzkChJwJDmUzGY3OhUzvaOm
+TQJ35wR/xXEV4611RwAsFjxWYnMUx26TCS1OTV/SbpH78E0imJILGMDpiwYB7hrYAKcXcasmNLM
xMqn3LEfzsjISuNPbpK33yHNJASzUa58jaDhpnmjZx2LhbuokyzwSJ2/sO9sdVzjWnzP8V/TYOTp
jzSjoLKsVs60KpA1irEINKO/GmR5/Hrx5MygwZ0wb6fJcD4tgcj/o+hmGiB4k9fBA78i/0Pr/eaG
Rh9eVdDch6lpAmu/lmpaP5gUgKnEHBdrOGN+m8bPv7/Wv/ygr6UtvCBZfCThhPjaf35V5Etm75L4
c2ibqTuB/LRMZq73xIyW7TYI81vHz+Zjv0KexLq+Low6cMQRMvpPdr+/zMl/P2fJtSXIivPlahvF
/vNmAhKGrRoT+umQkavrUhBVLpdmGOxbrxBbcNP6dkX7ODtfcccvIrMOOPDy4NSzO+ElDmAx4ghX
vJPiZIxmkqFDSAw0ZL11mSne8ZKV0mZ0df3AMW4Ug3cHv1Jue98Jh+6kbY6zuBHSlEd7aLObSCHg
iP1tADZuF1v1txUih+BcuJxz59wq7OzG2wDY0kGD78Sbq8lHUCBzNjwDdQMxC+jWMNCyY90gvh9e
PaJk1o+Cavr8vulrAN1lWLdLO6vIvzhu7zp39oiQSZEC7d8IbrUycSeJH68xJhZj5Lj+hwCPd5bq
qPL0A9I2SsqAL3FG9BhhD3+4Pd4eBT6PW7okIkIvsT2R7P/z7bGWYw3euJgHjAdmRsZA1KoY3BOb
mTADEq2cDu9f0nlmOGN8ko6BILAMNamYaiovJt0JaH46s5//oJx/+9TjHLbJyvbJ4eR9EVT08xvD
5mkSvibWw1aOMh1H0WJMLfi1UkdmyD8cIDxI+ev+fmsSvoEXhYARVhvmj+D67/82nDdrblSDP4oD
yrWguwrArOY+o4XwR+UY7bpzMEUg5cpRhz1O0aCfI+q6wvMEQCju1xlDyqGYhGd+EuHEvk0PSOA8
gr/Ju6hCVpeISMzupUCTZH1sjLpc3ndSdeWuY0xedm079ObOC+E4Uk+bjPvDShbSbdaAt2Nk+esL
bwgBu9vMTMzJxLef74JFi/KQFZqYdP6YV1jPkxLLehwGt9w+BBbyb+rQXAdej0AT6xgVUX1wDSxt
6ZUefY2sLPxOcwsoirACguwEqByDXT2uxo6ctuqTXQmL5Fk/88+ltaLCxaSVmUlHLKTAaE+iCbO/
M9wj4e496HNmqwOMWCXTQa6TDx8lpmFHkcKcfRgg7Q+0NLLzeWvVfF0cc673aJB6ksll272PehtD
StcZ0w/iiwNaFSNdfuWpAeJTRbSFvkLT2F0ySmW9XxeVZwnjkNO/tIUnToL1qTq5kzc/OU1LnRLc
SJOdnCBbvtGPCQ0Fa+F6iVNM0/vQqSN90rCHTgpLPbxeH1ZR3KEwlYmXa6unNESGZeyHpfPDKm0T
KFaN6/caFeU7pyz64FtRhMjRDdn5dRdPWVbkOLu1ELEarBwSgpvlZgWQLJJ60AvleCHe0h1ym7JD
gJVNezeoavjVfgFXhPxhi0H6MxmJHSqT9LSiKjRun6ZreBee6fAY5RvHvxLm4uCzsNJaaE31x3AB
B46DarbBs/w2+8QDcmuuY5s08kOzBN7OzpHeHMWSr/Yz5lkcx/Y2zmfX6tUpmI0t3KHro0oRUS4E
v5zyNjyWpB1VqSfD4fuSz/COlSXYIzvSHIwYARy8A8K1UV86HkByvwhSt2IakL3mCC4R1Bc5teKi
yU7szmDsAYYsulCWuHGk+jLmdd5iNdZkwFmWqqqk6K0G9mLeApo4y43LIGvPRUo8r7WdQl+KB1sh
fgfX8coiNRydDzuj8tY2cfyhemcidfZiq17UJZwLF/tA53vfabQE6MeZEraJbrL1vuKP52nDsRre
g5EjhBGb8bA0Qf+Z7d+PrsjUyh1QDV/cYvPsPWMUu06A4zxpXXcpk9Ul3BWCWM5EHs1WlNh1xfik
iScWu7x31Nm3CqsgPXRGbmdU9fvIz9dTjYzgG5qS7uQXoYIWtovC3bcOeSmn2uEKEmBSornEJxO2
KX2JpPTnbrOGMUyhc6NsL+IpPRORHI8e8d77EH8swzfZCufZ6OQzcOzU34qxXZ5MqwzItKxa6wZJ
p9Gn1MV19Q3AJXmRwRYE2ZOm9iq65POQeynKFm7SsN/sj7VlgqgNCgNhDKDG110jW8RTZglzSXvG
2GXnF8sCeUVSXQ/nnRUPRlnK9bguQFsI2XLimSMB0oGFB59CXHrZyLfhbQqhUSQ4haKrnCfI3OGG
5sFV70i9VA5ItFE/otrvXl1AsiBuNs97UvPi94kTiuayXd3zscmI4KQBtShL3C2FftHIAZozZSlu
WmMFeK2YSetkXY16S+uWSOfTnIflK0l85pKAvrgi2SBlqgTbVk6mUyR3/CqABHRrky1j1epjWWB4
OUZUmH3ExIiFJouE7g52ubXPIkcXSGhbsHDywSbW3BUl9/a1semDVkoJCKEspwqVmCHyzryl3G0o
f/ZbvlTdLqgKsuGBss1sX8tcbagt7Xx9HN2qj6gZ9d0HqtCgOGq6O58GmnbstDfrqzxkQyudXLmc
Ma4IpVHg97b7tS2Y23dztQXtyXLH7VX7kjHEGbhTFWle/kuJIB+5CZKlPAXCx5VojwY/8llD4Ddr
u4qkKRx7v2ZAoYm1RN7O4B80SUCjXw9S43VffekxIy2E9zspovngUdOuuCW1HLNPVQVXn0xEFHH8
hBFCx5Ge+3ha8+3DRrJXFS9ub79jbqvpFphBIk4khV317BF+pWTz+iZdJCwi8JVt2PFiugYdtLYZ
lBe4puU5X2BLOceXRT55Yii+9XqzHkuz6eTRr0ng5MAypiomvdvyXix4lTYOe1KCzuQvGPgqffKu
B9i1F6uocenP6PmaHVSnn5orVI8oraV9oerXntM+rFGlc0zBNrtkEpLvsUbu9tDVpqDiHOFSsm2m
Usd1ZFSKEXJb5t5onYrlFBbAPpQzNj/tLKG/l+4o/X3eWHQyysFuvuN4GxDElC3fs7w2CSC3Kf0Q
SWKww8J0XnvyF3BXTjjDNpvGWs66pvsaQsKaQL62oxN/XbzgOPtO5r5vh9BZ0FtPs/Ww2Fvof8h8
br0E7y8PNaKcwLaiOeuuLVqwC3meiSc7x8yDA3xeDj3Tw8BBjlUrppA25xsZgT6DdtrEQwnvdxcN
CIBSvtrpk7MWRlbGhTDmYK84Jfgz2orIwBNGueuDBW+oudjmwNO067PTrIxSXWTlWh8svUbVCdge
/xdw/fi1QKdV473oMvMxpIx0F0wRcXiIkSQFvDw769hqu5fRU4W7kzVitr0VSNwea0gQFvrW4urw
iCrIs1KIp4JT+Sva71zxJTquf9ADHg7ku7Xar2qZngM61b961hYtx4xLupNF1X4uWBS3faeq5nsg
QkR+Pb/MKmkF+issC001pR3e4prDqQAL01rRXV7WPLvwYdBgnMwYO6dY6265BKw8sMHWNuujYfTE
8owsv2zDBHrd2SVxPR+I683gbo2lC/bj1PjvxiKvxN53c86x0ncG/rwZlR/oK9EDj59ou5kbmhz2
hAHVp9JmJeCHN3HVyN1G1dp4/k2bkSWZmCGGB/oLXTyTiwqx+oWLjfTZyMecaN52XLdHzHwtoYND
75bprBa3SvuiWuHZ/SjPYbcb99vSiy6MV9Xa7iGnMLvnPh8A9TczQNs5htwHkWjfWVVuC+Ro0/Bh
blf6NgQthHRIXhEiye9MJWJtocOrfFzQnQGd1fEWdUu3507hFyQcVr6q2Nb5Bjqn+0zAFc4DynBm
796AVNZJqFbrbkNQx9GzWe2S1rWl5E091lMf++WWffJm4X3vOE6uLdm511zo47AfMMNB8GB+Hgv/
YtROvaR52y35mS6oJqA8m8P6hlyMtr1GnObtjueBcne2ttzsjh/9FqKbm5ddNHJo3Rpw8LdWu9be
ZWoZ5h/dRhgYfiRhnuew5iKl11UaGYkM5ypxTJRlNJb03g1T8ramUWG66HDyJnw1xCJNDickEPTI
jF14lKKQOIBXtRmMG4QB7VYDdS91d9A10Z3M2CNSqm+2MFl00W33hecvTRw62RTumKrH7ciAng1T
KpsJ3z/RD1aa26gbduglWyOdF0pRUVNhVnltkZB4+3JuOovHlmE46WC74y2R0kZ1rgA0P2/mZAMD
Tx2l3T7XOsFdM403jYVM9tJVTunfE3nkzz8GKnPmXYGMfz5Rsug+GrmiLJqJauDUR+G2TPGK9qPa
MdpEHy3p1sdFKjOM+VtcPE4DoTcPapAhFMRs1+aOljD+69wwcLfRDz2KG+WKKH8qfS3Nvc/pNZ90
SE/3+wAz5tUO2Tpip4rcrO7Vhp7ktiItttzjDhH61ZpFyzo+rKGs0UAT/ROUMpsPkHiNeCqJx8Ye
0M2ONUH6+MO69/2Kmm4hljKEmpUWtkukmBZTf4dKBSG/oR/IZ+2BtMq8eRTjgIw9IO9OJ46Gu7oR
Grz0xZVu84j6Ea/7JpEGMF6q6tVchYqGP0B3vwJdTProWOi99J2IFI2f19RaKA95gJgOSNWaO0Ig
PrUY+HQMZ2ymraL54Pf4wBU4+3ktDuEJyBEJCewgcesNMh6xfJd6XadDvhbz8+AolfAkyJ8osJj2
sBXZlES1fiVnZrpl3v2Tb/zfvTwAAOFi10ok03zzcafQB2HuYSVMpZEvTY1BxMXguv0H7crhObIG
8aMcG5RTjRpuDMf48Z99/CtjAz6CmJsIFYzrV/Tkb6gA8Ona95ilaIqFGYpxcIHCMI+dkD+NO1I8
ut0WUiSLGg9NPbPln5rs3sISVxQEfoZhxwKVtt03X0DLNGES8r4SF4aaHMm1OFMoa75EfPSb0J/m
jx7P4j8g779EJ1xfFSiIuDAfupIx/+ePLbDm2X0miZo3imcYG3WedT0mNlpVlZo5JgeRh+EltwjX
KJF9PxEtUf0B/3l76WFjOPz50GT6wQi9bVwNQ41ZmCtzkIyhzdnzCXW7mHqadUIAYrddOpKj6ifZ
uf23KhLmPZEq47D//fX/Czj++/3PUEWoCdEF8LAguOabb4JclrqheFMd85XqS/aojPHb7Fu9feu9
Ts9PyFbsIOmBU7yrR278YTOJq31JWNN4O+aDVd6WrraNh6KOmuGHHtsSE7DyA3ERblBsR0aAdY7n
aCQBZm63cpdlbbBweEv0SK70OXCNfp12RYcsJjFGqzQv2xIiqF062eh965p+dswJs6o+YL9wm1d0
4qF9F+YTxgtPZpM4ggG3BF/4xFMdy2DSblL4oCD7qYncEgs5jsN4Mdza1BiGveYF4n21dtNkV9+w
jppjrHvkg0lLcNh74HeLdYfUlPJSVEvm/QEl/4WYpLAGlz5AnEM2jhe8bQYyEdGuQaFxlhHrnC4o
Y/ZZE26p19nqOUcIcuOVzXKemqqJG6bre9LkvUPRXrnzaVVJY7bN8fe3gfXLfQARBgEXknxJOSfg
wJuDYNzaWhjk0O2jISTnSeM0M84jxfPG87hW5AKE2YwzEh1llwgn2ij1C5iM7nrwMn4jNVmhzwsN
Ff0JWdtqHlDvWF3szoAe3/BWD88htnlxXDMAo52uje5jQM0Das9l8V7byQt9ZtegezGGvszPS44C
uCQot9uLinbBo2tjLYinziYJdrFrxBnkZKB4qbKV2VAA++1KlbXoBqdiDi7YNXR9Bv3w3Eft5Eu7
L13SZd+Foy+6E2PnaELfNNLdY3TXRjwaeXhTkH/opkTZey92t/UlQt9u6QHLp6z+2FI0lN2vozux
6RLg0e+bHPgkjrDCsSLPQE+JNY4emgvLHvOHlUE1OLP+QHgTPL3lu3XJ++net/saBLHu+ic3b00e
qMhz1pNPEJD/PFnkZgkjdxBPoc/wPwgu1LOeG+fzYHhTexkW4JedlOS1IYG1M7mvN+gVFNIDulxp
N9u2L5GXqTs99poFedjC9y6thV5StGJ7Gvhh1UlDiIif5swGcl9lBqha4FVasc9NER7iHJ8CYgbI
MHjCaL7z5jxqUmIaQMzJh+x3XIUtS/EYrsV+8MLpc1sKl54OIlfOiyUQxU4yH/bTsuZ+whTHR5CT
9FEwafI6EQi4QxxRN2jsBmLl1f2cE3FzbsyK29xDUDQngWgb/ZW8U9T7MTcA2cykrY5E80CEGc6N
6KPr/moNBq8l/PKAfjVcH9piMNtYUan8ykrGIIz0BSXcUNhyuRdD1PlP1tSUZ8RMFsrx0C8lth01
HRA9NdY+swohD7WxWN4FJyAfWhESp+4INMhesbqTgR4VodsTyUAaVdVb2XdXjvihylUjGNOkNp6H
cgmG82r0SJno/dLPVTFMQQwSbE5/eIq9HZUIOGTu9a7lN9fyFOcNyUnieWtKtQnStQjHE0vUP250
Qn9inNlONTfaf8jjXl+POeEa6sX1oCb854cmw+g0zTav51SG84784q8rPheZoDj5Ir1ef/n9mfQL
icvrEZUdRhRHoFuAXfz59QIjaktCYnDDBR7GmaBf7qWI9j0+yI95RbIMoVZzeZmiuYkjpV0rHiN7
OcC1hx9tX3wuArNmQfbdVG8BEbNkR+dhUmdaZWmEUi5hHmpuinaubyS2aPymyn35/Wd4S7tfPwKf
wLZDqBcrNN+cquxnmZwKUvfEQuwLbgNrT3unlfrBBuYqbALRTGDAmwlbwuH3L21fec+/P9nR41DM
QOsRzH9EFtsbNrZpJnSRU+bva4XlBvliQUDuoGscZJnpTdFdbc/4iZAbI3UdfIHWw9D59rqMnTel
9kgKeMLQSLLTwI6NUc+Z7CNLJt4G4re2r37pc6/5G8AETk+WmAR/TyT3oTchZhadZdy2KoiIzQF/
+lNt7y/3PiQA3y2qEY4gy3k7thj1nIm6mVvcyWue+uA9P0ROnqtlYTRFiW7k6e+/TudKx/38dZI0
SIg9KjQmRmbmn+9GQdYg8UOiO+jVBPXOBHUz4VSRUofzkgeB22t1CYAjqoMtet+OcwYrJ8UB5Ew7
c1TFmriNicGEdI4IXsfvq+d6KN0RBYLCNMA+hg85kA4mow2y+tmopuWDsDslTkiJAOtpdU1KtmLz
iJuvYmd18/FUoOH42rId7vSVPeb0HZ7/+uT/agR7+OdnfFNB9ub//r5r7KeOsv+zu+z/ZSMZR+Z/
/U/t16+NZFqN2/e+/FxzUP6z4uyfPWb8qX+Wkl2rxyIScq/RLdfK7yu5rL9fS8m8fzDZcTKz3vvX
LK3rv/lXKZkb/CPkDGXXus6AV53p/5aSud4/2EuoWkLncW17ImPwf97dT9fp35eSEb/20z0bQFs6
LHi8C3JzMFO+raJ1eGR1lrJtLPCbfAWyIO4VpsyPLQJYmtjscFRExdYnM5LIeIYXxs5gBA+gJtlJ
Etmxa1Flxq4lBrDSsX0niVtth6k5jdlk3VdLE12o0BUEKtfzrQjHBiPSkDe3GA94DqMsuCUwYud5
gX1qReRvaI6G+byoLcS7KIadTxcPGTAz7k3PMaYDx1VxJgBp3FuYSD8uQW6ly+yFw6mJmpXCL8e7
QD2+Y9XA1cefPjCPQGvWSPEZWUT/OtJrsbuWuO3ttn0ssROQkFFT+45AJ0yMSopDsGKvLwe8eox2
1Hr0tDDEvcSy2NnOxLyhyuWR2cyNA9/HH0xERjy6nXugiaM9Exaj/5u5M9mNHGuv7asYHpsF9g1g
e0AGg9FLoV6aEJJSyb45JA+7p/eK8v/Dt3xxDXty4UmhqpSpVEYwTrO/vdeOyqQ2tgR0xu+ppHym
M8yfjrxgyIhTDbhzADcqvPxgY8dFjCuHUDG68cxlfkSyF0Tfak1z9tOoOxWfW3dsfc1ISMmXffqm
1ovypSsri1nrQQOpSkk6OVsOc1/dyCFAGN/XTtO/QEU5u2EwYLY3tvDeE2LFhy5b2sdeGslmMcdy
N/YF+YpET3ZFDTYjNkDmpHLZjU1N6yr9tcRQayMauPLvUOHb56nr10B2VnJOjNU59qklWNuKftw1
ad8zzWFEeWyA7AYS3OUeGU65GJmaeaRQm4gCjXyz4GKXfmZUjEtXJbN9UQKMZBDTb6Rl/WYNtY9U
S08MApr1uo6mddVrHeJHW7n7Rhpe5Aqli1D5+yOx7ptzqbAPdjGWqHykSx18wciNdfesgwjYxL1W
UPBEelsAJQpg0OUby42tjTAU7QmrbKlvTCDkzNUgP1h04bWzEy2oHsi8a32Zqjbqh8L5mhwKk3Sg
CLx0JVCu2Xn19Epsp8EmH4HTnRia4EyfTOa57mMrUFUNu70DGc2Jb71OleXsK3et9mklBkLEsItI
LkfVOKovbAOcxG1ihpOnaVSFkhoLS5t4/IDyGKZNbr41paSdfaB/x0cEq4+xxwTNVxntBxUXxAbt
Ltfe0jKl+CAfx28MF0RSEkOnSmPSEdjbWduzbQ/CV+ssjRIqwvmHNXDhcrJQB/jEdNmBfe4tLT58
vTBC2Uj+deG9HMnJ61CA58m+0UXmD71b1aAf0vmr1lPrCSrdR6GAIiu10rho3XikpaiCLoMjwmAs
fufBxwr7EmQYEZMxbFoUzrriJRpGWzsLcRso1lW7s2fCPdy4e1qvSSKl+CCWUr6IySMIFmPmISon
cUIM67M+AuuNR/PWGFIxf5mbHUQYbaMrnRowhX5r3F4NJ9OJX/moyhM55/JapfOLE3sAxy2YFbZ+
exq5sBl3s4nwmpWFv3DU2ypZUdzHAIg2ZkEDjw+2UF4EI0cZek3O8azGHPPCPHjeGS41Q6C8nR8x
p9pxcSUjAYIq5L70IQvIVk0pg0V1OFWmylhgwgh21uUAVAUHQC823IzrS8oB7JimlUWtaUHE0QQ5
Esv1C+zdck7bZv0lSGng9K7shfRsnwaziX2ZYCH7OonmHy0ulY3H94uUYhkOdVlNR70YbldOkoJl
8VwoptVusikHf2sx1poOoDVH7y5rFoaZipDFq+CjfmlQIvMgZ4J8xapzdhO4DYyg9T1bWUoKdxYx
OaG+4Qml8vGJeIPZ7lU1qSM6CfoWKX4O2W8oh6qUg+4k02YG6c/YnuWOVop2JYyll2SjlJdSDvZx
ZUj/RAp3W3mTi6ZM77LTNTr0XB5d8q55RLhpg5kl6TcjYxj4hqk8JaNqQytAIdPbweTqNX4bAgyg
J8FmG2R2oUww154h2fopofSgdHoPQhhYSbDC6zmz8zEcswpOMHMmz6y/KbN8L/tq73jjG8VoF9y3
j7aSgQFKkxy5t7Yx13GslgH3+XY3FO0nCanlTFwzOZFb5oc1jG6nZvhWpQH6jlsX8/52ZaVEXrhQ
C2a8KbB4QuJt1SF1a9035rh9KjJn+chE5TKKt2fcRbIMBDn0gcKp5l0vxZs3Lpdi8u7cgQWqG7tf
QycAseswL1gYQ1aLCSCVM19W2DhBwtu6L63+ODiEPxfTvRoYGLZA0b/qSYlfIWLCDytgYXCsX9m2
od4C3GI+7nqSxQwUOOI/e6NCbd0DSkKC2ZuKGTkW7rUEHOn3sjjRJlhCFmMDZjajTNXOzDz1sR2d
4rOCApn7pZs4AZwTxqETkLQeMwCrnSxfF3hUh450c+TaC+EqlByyc07zJtumNulNlESEncbea3pr
fDHPhlJr1xn8tcGgF2rprV9NSjQWjLF6ZXCN/4DBjntHzhgFwe4PtGYvh8lJ4pdmnK38eJv735N0
+9Ym0rFdzCZGLdw1cTTjkQuOE8HEbLZJPwBTYOy/9+hz2biDlb6LJbPwRbWG8l5QdbavrXiuQxVo
l0OEa8O67PIPy4p4MFUCfNDELKJ3d8WiLlPA1aa9MkV3Pmu9vB9JSIxbjlWr5tPkVp95ixlPD85S
30/rIl+ALb32DZ+o2e0BNmESQHOfEx8ps9w2XZuEGojOZz1Wml0iRgvGDUdPxy9MVWDl4BDhUyBV
boA/2W/wv9gHW6M7xqqIz7Zetpe0IyTSJf281/pCbFJFrBB5XDxEwBjYvb1Z+eZnLE1fw9nIvjK6
ziURMWWqqatsPToxGD+ghFudHhpJFZ/W1DaitFTgQU46IF2/8KoUN0S8bqmHixTYqzv4hueJHnO/
ADSaHEaTiL4ypqrmo3zZ8AfNAupTWvgN+eg4nGJpfgwurU6YQ5TZR2XEnYP/+Vetd/POrb3l0sRt
Gq0Aqw5zp3VP+ehKthAgPP5II0Uwaaq4R5BsB/ReG+AKH3Zrl+Y28mQGpOiDntBiAHilTYHOxS0i
0pdgyXGVR6CcLFxNbCP7TXb7sna5eO8M7ponXIjxDwqn1B7TuJ4JY7YOxtWSiCaMe+eDto21ZBSV
mToBlkwJelxHETYb99lE+0bP/d0MtvE4ebEL15XMYcq2X/nW0FafnsGoY6OWuYgKa/Au3Z+kK6Ny
X/DgcF/lq8qBS32kgeXgRJI2j6bZdxHuemsrxmJ9sMgakTfEUzPg2cnlzZKwdLnLWSsZfIik1ca0
KLgYeMPvLMV+NTlLbmdoKRjRnBTm6Zz/uDhpNi7W1D2VANoGZlOxU2XahrwTMEZwZT3XMxy3sfoQ
qEE+XJIicFTeGyeDWuNxEqvoQ7pJ0lr17tRULzhZdjKt9ZFr7+C3gzJ+5oN1yYuhu++xGu05p1w7
U9A92l6YNv3oDdWlS/0gVO+npv+Sgf038J9IaVRnNzWrfrI4LE3uBJfNuSdWrIXzou3ntYKdVLcM
yATECEYH+y6x2XtmPA8shEXQYXYsJhXWZBrpDO+/5hyJMy+mhSOaN+Q5IBe7f8DCfHN2ZM3U7nNk
duXaOIPlXJUi+3Y4wV51xRieHEze8mYfubmhluSqJLBOHLWcAupey806G9VjXGGFxXexbqQY3AMc
cO7h67TeefAhVB9gMJ57IKP20WW0hkOyg/luIbRfJ1WSiPBAo21Su8sfEskvibF/d9pyVqdW2fVe
nu3cduW2kAJiQwY1072SlMq9s+KUpc10WC9mOWY/hMFgu2YwdzK8Rrfx+gghI7PuTb3r8LvA1apn
8BksxoYdSU45c0a5T9mD2HRKBWODFFSej7JLQ4OgHKelNt0VU4yoHudj5te8wVbG+sPea4hjPuhY
Dt1kPleDGSxT9mbTCYK4VM/Kvl5KThCVHXWxBAAsK6fghgVTsl3YXHPdfYCzTj+VfKurBOHckY9V
tjIpl2u1w/bTbd0bcyCxHDiqw3RISS1HE5i8K0Xtp9IU97YAh41gJV5VZNYHUSy4U/Wc7q1FT8+2
oAkLH3sdOHlZRV3uJHtcEXGEJXINAfPGd/Ar9HOqzfpWQJeIrFJSxpk74ppXPN6rzmQcZyhAs2U+
j1Z2pdNCO5nDpOwn5lfneGFAouJZy0M7ZTayHbKxelgHsIdMa3aTVCfS6YoOfp38KyduWtJOFh87
hk89olqWztkzwUU+skniPWjLVLxKDA16OMRjYobTpPZPHdQMrg8V8yu+QeWcEnLsJ4pOkiup9HoO
ZrvGVtF56ybVWBGUVbODJAU/gCnhLTFM76IpJk8bONfxZNWZC9i2Vd4obyJQXJW8W3GpguVo1gOI
Ki6spbErGFrci7FzuEbmyf06xV7ICgeQ3FqHbdqpayDs1gmq2p6/uhF4SY7TrrkxpMWvtq2aV2uw
yDcOM+uQnyAxmM1NtQLRZbzMRLajJreLx1EsKplAywLFwZhldtbinOX4vUaHw48cFvWwKj2Q5q41
qxvnX9C7FWehoy4N+3PO+5sKvEncP8zb3yX1FarO7ypcPI9dAsOcW2rvvlU8GMd+YuaD3ao9g/dU
Sfcty5O7WlAA5Kx8QRFZgr7us9/aYLtvtrLke1Ju89M/NVZFITLaKkkGLb19unqAfbGxs7CFBXil
PnEpT8d/kk6+5ggdlk9T37hThVf7S+LNlza3L3km4wDPbcJpIbty7cwv2qwt9/9zge6pobW0+ue/
iGx/SkffTUvZe5IO//r/VOb+ot9FP83ls/rp//O3+st3Rh78m3x4E83+8h+4fnGJX+VPtzz89LIc
/i5g3X7lf/eLf1Pbnpb251/+8buR9XD7bknW1H8R4qz/Ur57+Ryy78/6HwJ+nv/rt/1Nv9P/MC1K
w26irskQ/tZy9e/6ncZXQFmQWbOQ0O1bacrf5Tvtjz9Te7dGL1vDeYSu3rPWpv/yj+btS8xi+PW3
eQxHjP+JfGf+VXFmpyfZRH+VS90FQ1kAEX9VnMGO6thvOHfdblqdvGbmNR4+45vfcdj09Y4pqzM/
ckfKvd3dtmofvOwO60xIE+7GojoRAvuW8gUoM+gD3VMtXoz2xVqe0+lZXS+puJeD2OQRPHM/nyMo
X4t7tZvv24FwPuGgtrTH/78P6v/GZ9DBMPRfSMg/3VdGoO3/UI9vv+Hfnz7d+ENF4nUYKmig6XWN
Adffnj73D5cRPVdovmbTmfsfT5/9h8a4j5QsX7gN6/Fr/P3p0//AywEYFTcttZW3h/nvn73/hnis
2X8G5/5j4sHzh7HDIEdpOt7NKfOfQ8MZXhjPScApcT4ZD1la3ACujXVQnKT5NBpNvurMmNk5bSSe
Zf4wvEYJUn3o7tw+jk8UZppfMUiMgIOMu8dBn76mOQNqS67micMYx5LUdJw3DWpW1JZxnR4xTNT3
ng4Yf4Jb/XtKTPWKz9bae+ugXKy46B6UfhIXDTK+zxVO3qt4wlGCZfvSr0oSgGXOw8mS1kZnUBwW
QwZi19OV53wQ5u2ITVhfWyoskoSg/VWdxdXF9/JodrQgGEqRfzWOK30nzaY9aGPsfW01XMFMrMd5
sK3dPKQ6VyJtDRtMAFsLBMep6aczY9P7BPUsmZ2HUotxfevaY0zUOWC+CYFymPGR5Ub86bkYbNWG
Ey2EAkL91NKvrf4rngAvA34KM9TetmQDrhwRWcWAYZ8rh2GnBxwQd3byPC3Ng2KBxE4Jfd5LTO03
VQVWiJpM02vdjcuppoKIn14OP3j+zSgry2qnrUB3yqq9Ma+n5UvLU/XRlJXYQ0Z/IlAwvRexZ8DS
NZHvtATbJ+xVHfPjqnX1lTZT/bxCDnueanUJHbi6O6dRxqck6yu/s9uEPZej8SEVUMEJm8sX0EsW
doyUHqPEFN4dl8VvjpmhlmNrqVg/gadV+H1cDo61M8TfdBilERyd4WoYLZJ+mShRG0tsva3JbSY2
N+A6751+eFNGFLFUGMG06Kiws7nnKLmZTfhAVsrpVs4vSUvShcBGkBTyyzGyBwsqUzgXxVmN9fYA
5At2VbWmWzT9Buj4ehxGKPYKFKXKCsqW0g6MGhQrJSQ7qvF51F282z1FSydF9Aw3BtHyQ/TQrAAq
2g2BDUYawpEvHAiKo5a68Cjh5cCwnzAg2BXXUiAJW3Wk8C/JCT9ldTiJX7rgeii9dUKNJcnhiEOM
VzEAFdeHYm6UqOOCgybEy5vG8aGRaTiTAjl33iSDzEPqtns3cnPD9ElVuMgfirlthBlTwpbS7jYi
Zt0vE80NNpEqbtbB4uB6UxfFpzadS6Rl+BoATdUct+jKvjHovlav9AeIZt5hSBIHffR+uk7bKze9
wMmHo8Y91J8N5p83P/05HWdYU1ayHRm6hxiWj6Mui80qgdmS/hmRZ4sjbGntAMEJJo2ibq1O64PB
AKAPssKAFwqfYXTNK/1NAxqC+O6V7tkZYSJprnWtKXALSnA+/jJC3u81cw0dR/mc2644EYfNHzqa
M5AaDER7TMm6OWfcT5lPM8BZ3ACjcufzQeg+18G0j13qmvCpVbiglhIUQ5zcDQN/I+DPKHGVGo2l
Nr1I2zCxjwn5KHXrPLjKDe2qELihTIVaHozyv2lS23dmmp3tZDZfIH7rm7a8G7CZbNyFw3sHnggw
0PQNDSdjIK5CmCAiczPOZEdPKFt6QGYmS8qbJ27FpV2xbtQufYrXbmMPFDTWS7VzGOr0G3Ikzons
TftiLkYdQNT/LtP8atWWxG5s+nRln1Fo9pSbvnA7rcAp5jyTTOzwr/yqF+fTkQIjDwqRkyG+U0JH
K2sT77hZ5geG1iaPut3BgsIEK5SqOuuuQQjOIaiir1j6Y+4n3wbDvFOGIcufQHP/7vKm2NRGOYVN
aSdEP50+koXNctfTGcD8m/hiq5nYyFqIrH0+QzEjLAgNvp0oR6nXqIP1Q7g4t7Zz6rEaenG6wR/m
YAZFWwOnDSC5Mr7WySRoOcU6UaR6jhLy58fF6NajNyrpw+I4+kfW0A28cdJBu4x21d31ccagprjG
umi5xZZetk3M9VwyhadRuDYYwNnpL1sp7J02evlbYmXLxen67sdjjPMz87aBhPau2pibAVbN+cvK
FfdzaQtBdyP4zrRERikTfZOIhFkmnKJRWBotAEn5WDnZr2HQnI3Z0O+Do7F+aYZ1fGj1qnzpF0Af
ur3uuU5hAWHOc1UoWsN2TI0cQK/VflNma6ThDitWO38sTv0cVybo5nwlNsUycBlF8Y19nCscqK5A
KE65oWoKQwsGOv2zTTPGYFLR+xeIp3bCXzXGn49GZNDuxriK+KsQD/VqU9dwYxWAwFoUc4/+o7wb
Y1ufOH4U7qbAwPZkqopr+VndShoAFH3nrVZ9D5B63Hte0ZyYlimb3sxJiutZpdc0Q47dycipjwvA
RevPbc0mNWbgVMKskuOXVN3Jpe5npPe5EO0L0x7rySQY2WJQS1fw+WVtezsiu8qngCX2MOp6h4Lr
1g96m/aPHEXg90w1UHSbFqa+SiCX0GTgQ24gb+9Z8x2t9+t55H54SIuyxVC2Fs+Nqb00mLl9trzm
6LWzccjWbv7k9UjZgG3R/CwrlGaxpPJ3wi9aNmXWG8/OMicjeGWdFXJMGLRqnYHRNWrw9gZzX48P
urRC4VpE+DwVtT32HvMckE+uXkgJPSjgEPdGEwfESPMtrXzPNvLI76yb7O1ioPFgximtX65LcZ/q
RIM5QqEEn65vx5gy5TTN6F0vPGKdWdlAJSyI/Y/5tDe18dMdFXKuFQsFTTpK+3U7Lh4NcHz3FTq3
8Oc17gM3dSRDpuYT1o2yWUB23x7fsyVk5Dl8RqeM/csbxkhZE+vZ1OS04RhhnNWS5Vgt5mRbg85G
LVxDTXX665hr9nPHx4k0Ghn6x9wx9NCF7nefJnX/mXUSfUOyzcSECEK5FqC7GcrtU4vOrszg9JcM
LXMNb7J/bKf/WkpnfQbeOvHiVF3UqtL8ZZFZCzl79eyg9FHIjkNaL7Sj1dDpRA8S+axYdJtuJgnV
rDICm/CFWfHFMwa5YapYXxqvM3FwC1Z1st/vZZzt1IV8I59LCy0mcZtIj7EEZ149+6tuqi/IHRR5
ISAlRzah+mfMF04pK+0Lq94mkQqixfDzMk9+ib74dBS3u9MrSo+JzpwMBi0PVovOhc0+vcetpL+L
bhyPNUniZ9yJxt0kh35nl0uN0WrWgnaa6cQsh/x7rL04HHsSpSujpWfi7pAsjVq4v42Kultft4TN
+IvjLOCGjYUckpLeKOzxbkkOaiGbTV1F1uSgcps2tUJ2RtgkLe+TpksPa6N3VJcNLqGzPLkDcCCr
MEPcCx1dKhstiWXIVMvaM32/SlqdXi0j9S7TCopBWEBS/Qxz77Pj2n0TMESTKnbrhdKQPM0Mwk8U
KuYEjC3um0qO7bDYGcoQOlr86JWnzF0FnowZMmQyrCKSuUsZB6AKgI7lqP0uzL7ftVV6JBo7HCDF
G0eQSII6pGzZ0XFZ7buulftVOvorylFFIdPKcBRZzSNen9nUVlSCxJG7wtmXTkf5CnejntozK4Y7
0YNFX1UYeqGexQAczJlGOHMFpOw7DLD4lJoKhzOEXcb6t+ecGWn70VHaE5J+AyBaN2/TUJo8H0tG
pQsPPlx9fFxE1Wu45rzKjKH7OqbRcI1JgxadySTaSo2wm4nDk7siwcewyVOI/Ss4MhXHSQhUL7XL
hZ1KmbYHL+aXMO18s13l69ShWQrXyMgY292C8p5J9alOCib7eg/C3F/z0tA2sJBjXjjVfdGGHgh+
2ogwbg3niRgoCeCBNuSHOTeqCMS3s2X+R1fGYgokTptxOIcDPRhb18DsngF875tieSonwny2kVd3
rP8U3yQc5PoBYMNaVtldrIgMIcHqPnWCc+gJedH81gEe09YBAHFAg4eAJ57GvoGkRccQlLSag4Y5
cJqD1aoHeiyMi5LurHWxT5XFnmQUXXWhSK875HVbPulcA1iYuNSxgTBbN/gBJkzFH7w6ci/SgtrN
sbSDplcIBLSOdcJW/N7iCySROwBU9mRm7SxtXPeyilnyAKXWd4vMdPJZcqDaJPGCocs5qkBqOGhs
zgcx2GtUKhU0ItDKx0mhdUXBz7iVvaseaTZVwiruDIJgsNdzy1TCNBc0v7UOnAagydYeiADCv8vQ
eSVWtmmdatnxv9hQ1Y5LS9RPhfZqT+NabLiwPqANflFJ1fj6gilpBKM1DFUSKoNgpKlzT64SwbUo
vTW6Iqwvd6lLIIIIhEJBpELO1ybh+LimxsPUmQeXYHs42No9F4YP6f0y4NAhgkejnLx9RrlbVBCh
ztTpoeHG54/G5B087Nv+HJvZnuejCHAyDW/8oO/xWFNbMTSvMCs9H5vC8GkX5s9EVRAFjXawoulq
FQM/1zjPYlag0baV3zvpb8PiE6GoUC3AuXJh8AAdO3n1Orutc5pN+eL1ik5vPARVr4rPHeGMgOt9
ecEyVbMCle5uXQBEbbgXW2ciIZhB+K+6sObnYWkERRA5IW5V4SGenZjToeHPNa22Cqfefs2h0sg6
Iq8LBEkvkXeLLeUy1mO3VspWwV8UCc16HyH9vrEQFrspKz5Mu6azBPCIy186I+DAlGwNW72xIt76
ZhPrvbUb4uJpInUOKDfPOF54A3cFLvSY1dr6AeMUc0uNgU3hW7pTRokH2T0U6ugEidrEGy2284jf
SHzKmx+zfP2m1GdgHjvcyotzwspjG98T0eW+I5wXAx5BQ4w5zveml8uvfNRUTF+I6TcGeWi0dHR4
OQxSfVYujjN6D7oHrizoYvcsuBi5cjhnRVXeAVXtj4aA0yrIUW7twcR9B35kcgTsceMW2ewXJhg4
nTyLA6YYLp7wvukBxKaFiY8+kD6cFf1oZAI8L7ayzeKKZ5w0j53SQEcRFllvrX8fBnvacankebV4
O4RHs4QY7XEHT40YaM6GNCUXbPbmYbSWldaA8mM1Vaz92GgIAnEB5fKiBrKiBlhkFxw9yZ4Iqe+0
fA8AIRF4gdTXlq5lGK3qYZ5UBDG1TWstHHhUjdH3wJ8+9tpnNnSUSS36R24Jl2Yu+r9Wo9u0QP0C
D10p5N0zOBEz9XbHaghdVzCKLtcrcJFHoYm9gKYC2WPxNgamiECYGn6ExDyx3/qxEj8W+hcpCXKW
qrVsyWBkX7jMICr08aEcnQ+nH4/0doRCA5IzdWzGTaE9slcAwSxle4Ahi0yBFySRk3mMabPZM1Xd
6XacBJYZb8duuBc1kZah86m6W3ZkWFQ/nihQuVnF2uTm1UPvC8RgjdGNH3rtbBMwMHWmW29ql42d
96+TZ8m7vqhVxnXum4flLaibPCqwGAV5EZ9pONJ3bQzxYFkTfClV/wxkdkvt/Kmpul9gjx38i7B9
KXGNI+gz66HuxZuh1d216p0nnJVMsul72bLCDBH9JeOlRC8AcEDhlCn6PVd0qkPpMNsA8E/gAic2
KRlmwmpOVZas9KtHdQhrqaJ9cX37AhX3J2QRc2hp9L7er5sCTLWfIMGYHKPDqmDYlCQwKIxRnelQ
sawgnYEsK2zPONrVPa4RQlKpmh0B+dxRVeAbeBgSv6sQ/2BVbHLTVs9tWVHnZ+TPGCAvap+oO7ej
z7agwJaFuONKD3aAppYq/c6oUZY+iUzrMzEyD6tM/djq8+dg2MKvKrpKi7riNUrwqmXtDKk2R8Xo
oJDfcCF+W8eAkjXlQbfFIRFw82PwWpgvyKiVKHpU8WTEtjm9MoTe2Q0AULLQ7xobz51ZuWdytfxE
C3M1qrcLtThOdf0qOy3fKbaabW2LmhTNrXhsZDixolx0CBrUTmtavTNmnvK0ir2IQdiVg4ca2tKj
nM241RA684ZP+mFeDJaRhgum5APqcwT8jcHD/XGX9NvIGnICxUL8C2KAzxJFwZOKl0AIY4fvgNtp
4mWRgONFzc/wYNHRakMtCZbYGh6qYSaGUb5BbRF7CCRVAD+YwYV2UpX2ircqwh9h/3ZjzslZTJ5t
fae6yeaMyQVjrfDMrggWPneejty++TZYevLheWMSMBWkurE8tWP67bApYgjldXM4kr1pFS/8iJfG
pj5z1cbx2sz5Ucf+a7YlDJfCksEwG2gGWdCmc7lJnLp+MuHTR7M5H/ukd9k4lmm7LsanwGZaxcNJ
iz+oYmuwbmU/JWj1QLk9geaIWEm3utaRTfIxFg9HS4J16FyjOOKSuc4jbxeNJmHck35fKyqMh3UN
U6dlqy3yhCtnHerAuO3qiTrYvVZAw2lK7n1Y1ggrzQw+MUN7i/Fsp8Zv+BbaKV00SP2pZWwVbAIn
3GAUQvUfqhjfFOpNvCSHp9WJX0xpxy3VOGUguQti9aTxK6VLJfXNqf5in4VrhENuutnXinp+x7HU
btJhrjed+OmoetLs+YIITTFh+S37+U2Hr+EPjC6ZQafGjoh4fs5ovzhpQree1oTFHSMaT4v5Suz8
s9FHY+eNZ1mtcifa5LtoKqbtQp1P09LPG5nP5Rb9m2ML2S9nPGmZepwkm8ncLySuO7rAWvtSVZSD
yiX00oJS4qFNAw+OzxbPvPpOQNqH/GCF5Hj6HYVvFAr+9E3Y8/yLGa+DQ4dYF+nF72V9ker7iMEw
Y29ci5KGAqP4Wax667YlB0hyjfdQ8cqNZNjr2/g0kbDS1z4vlX2iYFN315PDav6kKiaedUMpf6VS
p5S+NlQsOt16Rc4EQaIMYGZUcF9rq9QHjqPxaeKTBefn0cnjy6DYUwTPKztT0dYGbT8/TzEndCs9
pknC2k9dIaWUSoeBM37TzWonV5hPzQr+zSzy8szLP28Vae0wTPGDNmn91HkzK1VryzepvEFM2urL
HHKsspk/V3Q93vL+C9irR5N032Zy9UOirfuCT2LEkeQbt2NIw8FR7fSANNcv0EIXksHxluvRL/K7
kd4IiEZEcJUmiTBz8YqRXax0IFSeHSpAnfycHjGck+vBXi03iDMSWqujRmC6tSM+TBk2Wmu+LhyU
MCsBaDMhNeM67yGOrepKbrFxd3Pct1uuUyUH7ba/6mOu7DMmBkRGyxr11h7Yul3zp7fgUaGuaPP8
bTj8OA4Y2/eCDzsXkDxYp8clsXZ2xkMINqqMZFbsNUApAzuuBXw8c95bfGBsR1tH2vKQTOlyXpkU
bVuapcaq8IfMCdQFRQVZHP8k97tK3kvH2C5e/tjJfN10dVJ99EN2zGMF7Wt6kIMlqDug2z7t+uea
U1O2cG7uOjEGeMCdwwzlcFMDgVDHzPmeS9MObI4Si9orET4T69jZ7FSIYN3RhMCSTFCA7QYBQTh8
EDxhHgXCrMGuh6nHh1Joq+yMdUMRl1UDAbNXfZG+HG82fOS/9jyvXXcs1HFFN5lYVEbUOYi+/RmB
9HfT1nRpx4Cs6CxYnHDttf4O2q0dwk+jGtJkmzS4ce0WcAsbDmtPjlSM3UC7HrQXDdd8q3HuIWKC
1yrFtmJ3jXfuxSip9s49Ptc19b1MNTANCy13nkFHWcEkIdlinKz3o5PDzVqFnd5aV2R9jjVqMADP
jkmoYpsCvcDVmQaYZcMf593naO9fCsVjnO7cXgnUhkG2IyY0/rVRPyn4OimVfSuRy/Zeb6SvukVZ
2uixzNNDSr+ACU9ZnwlZxRQBhos2Pg7syz+8uZQr1+6UQ6qDZlBB2XhVyl79BeWJwvQ4LtMfmEsZ
t0kUMVdSdrTyQn5bvameUmqhPjsyLZFdD9NbA63ppUB7DsrGoCW2aMtDaiPuiyywkEMz4103Te2M
JGRFBH/rR8lCeEch23O1DvFpJrJ8BZpkf/0bc2eyJDeSZdlfSal1IwSAYlxUL8xgZm4+0UkPMklu
IGSQiXmese8v6x/rox5Rkm5wlEEYvalFBCXSk66AQsf37ju3V5sKLBD3BA/b4dKbOhF+ahGaUuyK
FfxjXmXJQ9q2FDlge7WPNTN6mIau/NzZs3s7KJkvAcINp9q09UTj6w/5WNceAPFvQVU/geduvFAl
ltSYlXIOm9h+ZEB0R4r+o5IPphbPHPvKuy7KzC8QyRGth2YwfBpB59x2AI6IM/nGu6nsQO4l7qDe
ukDG7oAxzs+UNEf3Fngpzh0wFdlqURLbKefhtAisU5uiUFXs2vnnYIz1j96E6JL5TnFEfTkdBvRE
x36O0aKKjm1xmL0syLQPRuIUZ10vm885YIh7oAXFXRHN/o8aUnFMDCgPNIs4Ym0wqrP8x2ATyDYk
uaucm4+toqksN0ow/+gimEpKpPlod0dxV0DaahLlGywnn5uR1d7omdq9x0g5wPUQxyQMDNLTmEAM
shq3vmt8aIZTxeEiaQY5eSqMSNNs3Dc95yLOeJXuP0W4gNyogEXutKCz99Crck4INjV5dMAtTmHZ
DSGGdsTcFfofCMvkQ80N//C/DCZynTlEb+e4h9vbuxR8SF/depwDpLeBg3dHELLEGPXfEAy9K3/m
z23982f78K1cin0uFEH/rW7of6Acw4bVAevVpRgVjIwucHC4Js/4v/9HFvf949zIP5rXMo3VX/SX
bEP7DY421acOSGvAiuLfsg33N0F0l8o+i7yF4VpIPf5SDVnqbya2DNT2WRBCL1RDpvubZOdLCgcY
WFRH4ld0G1IU9Eq0oap4hhmyfRvGqwtd5FI0ZECz1qI+mgkYj+6u7TqctlvrtoqRjvuynORVf/0l
G/lH3mVPhayZ+8//WGuOinB6migwgqVFgXNrVYZjuiFCQDC+h7JAL9fLsF+tZtQCxbq9u94effvm
9WRFuMB+V5hUT16+XtII063ws/ZshX8Ng9Y+kMdGBpKOkzc1TcqFvZjas0s+7Ojqs7YByrgsqqYs
hu51TZPX5QnwzVgUVSdZF2kOwVfPCkvrXKmVss9jM92o3ZYfafERdZVjlwFbn+rSN60gYgTKibxS
L4ecapumOHa5Ve4zNZo2IAIrHarzUgwZkxFDgfNlh9ZlEzuinLh5G05707rKfMjMyt05U5Fi0kKR
HOWlBBoHZZZHnmLjTaXG6c2r6kwahj1KJx7ksn0DL/EcFtUMjK6aybGzmXxATw89IemYbGxFpIUq
zmEUwlVl/JAZIRpRvjGaXSgi4fNoDdxv4XElH+eBUqJ9QLld5GWdgoBVN6YfIJzsP9Qyi7bG4gsl
aPmZdLI5cIvoPe7Zl88Owy7sMjYxL85KFy0w4lt4scHBjR3lKRvBgo2q8uBjzk0mLwbu1scomSgF
u2kKhVidG0Y3utNhxkk48Xx9osiBuHw2KuNhzajUAHM/unw2QHlwr30fvCM+uOBc7PJEUoTsod9D
BbFryJ2EU+tKH2+vN7yyIujQtjVTZyF0WY0vGy7A9HHIFLMH5Qc7Suh8XNCHCXbp+EPtmz8lhWxA
6zXOb2YK74aKCu0cYknDeqnaf8WvarJicJVkNLw5Gswj5SNkP32LGAoOb/vrL/Zm6sumoPCbKEIl
UmEx9YnoNviwzoZXlEgzfGd+1/VVtvE+6EovPxuNQAU3qdVGFwyZ6rL3ZmmzXodoncYWT45Ja6sD
KJwfLnEfcKX1vKfU7Nc4Iqxpsk1DpTVe0LaF/KKv+lDRuibuazC5feEPT0OeVg+9weXRTWoORjjk
/n69IxfE/r8ahHyF8NYGjWEt5nyWdGi1qNfxIiTau7SkwKTGHN3TDCfy2in50lB+d9dZVfuMN3N9
A0RaHBQzTzYW8/UHYfDYgremwGixWZoWvnejoxjYeivzDfS86oEonSD1hGAn08rsVumwtAkaYK6z
OVbnOhkAH5Fi2XiSt58digBCT7BkjqkxZy8/gVWWOG9miemVFdpEK1IpV4AM4RiErN0Ipk3S6sHW
0vtmiQBnZKETRU9KBRyq5UWjueBAa7vo6hRkBYnjI5oirkagGocxzOcPYjDyE/hTnsHhqpaNLMoY
Ph9FiM0ZINb8ph+g8oW2eBRVVd+5VgC52DXbjQGz0jsQFhCoWlxDCUMvlpSuMnKLYJPqdV36wQKR
+Z6CrOwDNXBfijaqwfmnTrjR5pt9CTybwXb/0jm6Lo9yryeFYUUBToia6hVJVd1hHaDsWGUjr2BV
/R3Tlj+wtRAHaNc+wqIi21hrtJVvg60FKw1jQiD/XmzLll7AWSQPyc2tAYc7kIMxs9LYjZmBh1wq
Omm2pB0iJ3HJVxW43YHSPk0qCXCLYoSDOTb6sSu5Jtd4vuFDhucrdC7A1SXJ7OvzebWrbJB6TCDU
Xab8fK/Wj2kqSlD+M8WRkGRIYCj141xwIycaW3pJEZ2rwNlnTfqTo2Ky4Wuw2k8uw4L9xgQXtJjB
NrW72tDwmdq26R5JcYBIGaf6tuQCuJO+QseAjfD30SzFxlu/3XkYIK9aXsyeppw6va0IzHRDnRwc
wfGsy/v4oOTTt+v9uzb82eQs9gOOnVxsLvu3ohRFq+ZO9UgMt4eqLjlOjLZzCPBXP8EeiW7JKBkb
I3Dto75udPF66HPcNrdpNMLy8qQZpX2T+/kfs2o8UQFEIo3iGg9xlE3ou/zVIwRzjwo/lesV3CR9
yeTsOrshYcV8L1CHehVLyz3M0Pyc5KhUczUyNwbR2qc0DRZDTi00vARNTc2AcS7GO56R5fbeTvwE
zwnru82RdeP6srLj8GrydggFXJaWLO4vCvHkomb7R7aTtV6UBMQJ877i6mJkJ3eaOwqsCvs0On3u
jQo6qNjt7EOuhvpGH2sGo+bigCg7WeJnVQf2H7e3y1FlGmpW5EDIyV8QmUX3Ye4JVsLHypP0YBel
807p+hKRdGcc5lz1d+6EPiWaIOGCW1ePht6OtwU35fP10f5CGlw+GJU1fHfd4GQnFisvrhr4u7oI
XXpY6KSDdESV5Xt9mvVdjXU6sdZsIB0amVDrfIpWqJM/wPLLvFwTw+H6w6xNPQuMIYcDDtNgSi87
Cf8xC61/Lx3stP7IYTs4lFYpYZmK/T7MKOzyMcrdGCRrU4+12ILGCJXWNOSXe7WewjwFW4dwG1tl
rAFwY3NurAwIQYtEwFTTCKsBUiFd3SkETdvkdP2VNfnhl/1vcyEzBJAr9r9F/1NezJXEYTbgd2Gd
dW6H95oKotwYkKrDSA8PJhiWfS7vaIE91Let8MdH/m8zwTF3QPNNNX9fptbZaoxyj9o33lib1uar
bWo8nCkBR8sOyhKrHsOgAwkNOnuP4D46Gii4YRG27gYeeK0zMJmn5obGWCMWa69ODRglzAjLcy0x
f/bU60KZSNt91UMmnWrH2hhwb/cznXWBgxm4OEq/3MVRZ2D1nxLLhnoUhj6id7Xcq3U+nn1oyDu9
0h5cK9+njRZ8uv7V364GtCtPBvSoy71NPterMUe9AHWzBRdVc9KjD6hZin2Px9rG2Ho7smkFo21s
m8Fe8fUuW9Gp10fvYGqIpkz7ySktvKRFl+xDMGhnP5nQoBRhdlOa/g9nhL97/R3ffkvZOmd9Dnac
qZbfsuvjbKDCXPNcJXQ5teI8ESZO8DHNORwEVaxszOO3i4eOHZhNeIRADj4Wi3k8aKnpolnWvazg
MF1VobszEcZxys4AcWACRiYmMm6uv+TahyTyKC8TBOSAj112sfD1Ootlo2puDA8BpzYPBFT3yzOQ
pUFTuTQyN9g1F8O0MwUikRwDb5crwgFHHJtA+dSh7EQRd/2F3k522ZQtKyrleWC5Ywokyoj4eaGw
xPVby8r+NM5qCyr714OZbMyEoExNMNF1VO6XfdcEZLSMdCKXpCJUHtLkO36xgRdZLQGwCSHC33gz
qr8kbZd4s76YDbPlz21v4v0DgjjewzSYb3Q3DkCH8a/rTa2cO3TVkp8LTQ1nyOVYpIYjqYXZ696Y
d8lx8AuQU47CkVJzpt2Eu7I3O66NtL0oPenktbPKSceHSsEW6v/zUZZLqlJWbtaSnG9gIHi9Uzr7
gO37KFoVyqSCrUEbBNaO7TH6DF0TxRecub1WY5x+/UnW5if8F4LxRFyIHy0Gcc9WBtU6gYEx6vGN
E1u7UX83hw4qZ4SkyIvyrWmztgKxsWsW/2AOuDzJK4HWli1BM6/ETeeQxJZ+aAQ1XGoZPvsJqflf
f0FJGYQzTsycj385nsHzjlrks6hDjY7OQsUPMUsB2mdd/t5MQOeOarRlvbm2gXGGJhgKlhvx+KJT
UeglOfEruZFMaFtRWd5KM91TIYz6PcmJfkeiQD1ZFZnB62+72rkWOFDs3jiqLV1kq1B00K9irLRK
ncxzV0+HbNByWMRwrPiYW3NqbWGC1EgMgKJbzmmLlXZogVTDWtIIizfxQWSdeYzMPDxqNmP7+qu9
uB5cnsl0LgycCAy6VSdOf/klha/qWA5FzJlGGR/KFiCCChlZ1JHrZRWViQqKRcoLzm6quQ9Tqbr3
JEs/qk6pcCpCT8wdh+JuyHW7kC0QLA0pUygIRzGP8Q1cH/+kpoXl9SL6iP+euFHNUPsIhDDE+JbM
s9miGMyp3TlhUS+LdFxyBQ3BIoVCrXMUh4Dv9Lm+MwcH3pBNxUGACcXxei+sdDiGybrFZUWlWH95
Tev7XE/mkaEVDhlU2VJv3hPlKA449W1Z8764AL/p8H+3tdxGkyhTyyDEdaRvhHKfuSD4Zo36vCiz
qvMYkyx256Y9Qo0yjr4vzCMaNIQQcZKeiSKiF65Ed6JmEbQmlmZ3sq6I5+ytjS5ZGfN0CUIwQaeY
FIVfjguKbOqkLLkrDYzTWyedf6+RYH5qSZ6xvs9z9OtzjNQnAGXYNxATXrI5r46JVDAoYGE4wLmY
kr/P1KG9aXzXPNYdta1GNSQbK9jqJycyaRL24C1V+fNX7SlB7ritpWheU2vBQzyl5V4hqEzFDHrN
66PrZfFdfnLWLZyYOAjDfZAnq9dtGfGgxDLMktVZ+2kOfTRz4SyUD1TjDdJCLIyeoI/bT26rfsAe
rPdI5kc3wlfcxyitys+lNu7CSv8Zd432UI9uQ4llgwkF3JA0Y5i0YSNuy3J0kS0U2L0WZXtwE7X2
lNFthz1XzFGCCtGp77FIGExUUH4PehRMH5rkqrQ/oSPQQbCEvnlLUcZo7zXQVlQTzs3wNLr4gblp
TnWh1YvuubKJluyImIJz4ExuQIpPw3cY8MHRp27R+mamAnLzZAoNvwazSKuThjbSPIYUB6HWd7UO
18opQCJl2kn7xfXT5F9aX3TkJrqgPFXA4P6phML5pzO0A2wqvXu0c2v6DIaqR/Sl6uCMza7Q2dNb
/Z8Zt54UsbJJwbTwS9CJEQZOX4e4qp4xKdOOQ6Xz17CTMJCn2OUXd4q0D23HWW83wKAmHgQkKNfG
Kd+3lkBQkQVh8yMwJcGVeD2enYZhME0bLh+nMhCGujH2V44LBAFYhaEyCPttaoYzBEW0DaFGMjKI
KK3PVdpFB9FVmjSYztFCNmKjzbXxj3CR6QaDQaWByzEZsCs4mUmbglq0c87I3Ql8Rw/NiKjn+vhf
bUoQ6cCOhFjji2vFq+FvVpXv6D2EsqJjKclLtTmFeVd8nmc+zvWmVkIMwE1Ys7DbIenE+12+lh6q
OeKqXvUaN8EXzW3NOzULUacH7n1T2LA2swxTBdWpju4UaIdaTO7eIPB3O3FA3AcRNcc4UcznYaZW
y9c34elr35q6DeAwuPKAgZfr7qvOmJ1m1FXwAZ4fZIWHPDWVfDrqj9oWXTSGtPd9bG8cR1cicrqU
jVDxiq4AoPTiYw+dAbOCegZqqtEg7WbWnkNqTLUX5n35B8gmSihLEScfTQcOAZjQMfiI9eP4aZoy
/3moAL3uIkoCnzDZ0/KNp9PlwW2xPOqYMhHjVzlbkVm+7JJMb0EeYI3rJXPU4ZDWjy1FFBrerrtQ
jM5dN2ja54TbvHRLE+gilDGNH0MhQO8S5os+52FZI2rOM1BWVhmCazZw+x2pGOAm1nwJDdN9X84h
EEifg8r3Smnsj2MZGT86MdXWxuusbJxAuQlusc6z+onFYg8fuGzybCTGRlne0Y6mr00J1HV0ENm7
jamfro/4lfGkY3mJ4o98p0vs6rLz6GeUl9nMp21UA6jqCEkuUFGtw6N7oqJV1mQzra83ujKjiZ6S
0KUahoiAK3/+ahDXs9NXkDW4bcCQJ15bNNSpuS4sLaPaaGolaMslijAHaiiO4CTqLtuy7aoA1cwL
IolBCjoF5cHHKgDDt5aSDEX3Pbto/IM7zNw0M+duHPBmUKoppnimGDc+7kqY6eVGx6XO4La7PKXE
DTWIvplyUMxhMTSEe6Boo1cuo5ySZ3XI73onBmsTDpFXYsq20fxbXYjF2FJtlZ5ACWEK/bIzBjs2
9TYkgCtqmJaZ1kXPszGbCAqH5ITpOb7ZuCvssGmsPzrUdD+Xc0nKCkzCToTWAEKRsmRKXLnFNOq0
sfiujXym74vcBjnDcijOIxVRiEsp2c0qjYLr+MGoxxMFmOFtioXCxga2FnhAEQfMiJQHX2K5qFHU
jTPFRExlbPzSI1+m76j8qECQZA3FNbi4lMSRdnaLXQqhkLzCgodoZLCxu8n5vFi9EOpIwRjxFuQO
i0+imyVkG1IIXiBnOKUEcN2GXt8Ivq0MPMENhV0Nlbf09Lr88BaQea3B7Qg+q6W9LyadolBMLXdp
345HME+5h0a7Pucors9dNaQbL7nWvEbCACwUhin6MmlMpihM+wlv1LknKufPYClzFWvI2AdSCA0e
I2Rqn/dxWv0OUld5ur7crA17GVniaibI3iEpu3x70B62GnVE6iJceeFAp9Zdp/aygFDLjm3vQJ0n
K0A4cnQOTko9iAmhcd/5XC1jTH0BhmN7LSLzg1MO5UbXrCzAXCF0tlWi2xykFgswNrEzBpdC9ybq
C70QOtNTzfHkLBrSSomA3j7N81aEYK1RsigIIBn+hIAXi+LY6UihLKrjA6rf6jp5FF0+HxEqRzdp
BzIahvfGJ5C/cTnMOeay5nE/0whzX34COAySxkOL7iBAYWNIfNTVEXZIVlf3IeYiMr0IS0iE2Wme
FGzZYnf8PXHrb6lL8bViUpl2/ZFWlhtBpSbBaMSFNlGvyydKQUVC0Sl1j2IqQB6Qo05KX35syhqu
QUaJ1vXmVvY8rsOw0SzuxYSMF0GZJCDgJYDzeJFGeWtcmtyROs6SwOGdrWVe/q5lZ6PXJSzjIrd9
w+czmW9p4KbCI33c3kVmSc4Ej6r9MGrU4PTQlIoB3GdcK0SrEf2fy9DKN1bztSHGiQzdJh2M9GKx
x0eBiYWxyjPMbl4x7wH8q7P9MVcpVKRqkOLRuPh+vYtXm0SpJHUpTKhl3CvWomKkdo5Fbg7bx1zD
Zszy6xdL9MJD1DJBgxvcrevJ6urCyiKFoniZIFa9HEhFbUR1ovkMpET45ypNykMydtZd5U9QxqsI
+HRfOAdhGfBA/TZ2jjNCOoqEMf+wJqprVUpBD4OwqR7F4O9vDHN2exY+dn5E6Mbl07Xp7BgNhXKe
MWmoQeCW39jYxQJ+oyAel2B3a6bLX7gcfIjWgAdSW0DAYrGgMRQaY5ZoCL6CQykhcQELjPaR6ory
5IvyJ4SM8TYJqIotk6I5w1pzoe06OdUhJphhP9hxOhzO18fG2vQjxYCTKokhmfm67AazHLqcSzFy
TESLM5zaE9q5yWttkW90+Noo5HyHyNRGF4Me/LKlwG3AYaHV8yolsO9tA65UH8wSoTNmHnXS6h3l
u1uan7VGUfKQq5HaLGO5v8dIlKPAwIsAK8kBQ7/gNLcQBzD0wMTeKX5HovT7r3coujebpRzmo7EM
So1an8Z5HUNSC2wsGahM33dNRR1OA/P3elMrmjNOLOTaTM0lJULW+7JLIxEGplYPFJQmqvhqBX10
Y6ruXRcHsAvLjoUtczEf5Mp5osBF348Ej2ENTqq0/GrvjBi3bATx5bnkYHvIZy1F9EtseoIAfP1R
1w46HChR4GNqBHdocc6KgyZIkqYVnqNMNmnx4FveafVtWAOr9Pskue3Mud9pRagdEMfpG63LflhO
PcSyrmGz+hv2Mg5NGV7eBUVgcJbEfBJ3XsQYjdp/GLumPBFdVB9U7C4sZ5z+xuxyuVsxBEmskDS8
/EAhXEsMCVMaDk2CIqoT3NkjHgVcHNq/05RjsLUJICpYJF82ZVCwHvoVI73xKR501B7zulCfDk4F
P+H6x3zJPb7pT5fgLm/kyMKVy7ZCB8C7PhJXxKKgedTKDmd6jCsPLpgALDSqB+Bw8S0W63+QUdM5
wZjT3qRc7pTOOrpC3NUKRT3hFpTs9VxQQ8C6q6U1+HWu8+iD0uEuYLs4BRbkuiL0h72iVMbGW6wt
DS4CPUp5WJSMl/DJq8v2VCvpjPOlIfPuI6jsDPlsblS3lV3V+y5oeo4FtbY1ZVeOIIhUpUiKCKFU
zF12nVCmLgE2RNcBS7tLWLl2mY9mZLSLyKtJqHoiNT51GfDHoqDYti+oGL3++eRCu/h6LE6mzabM
A9jGYtUIyXb5ic1IgYfZIEjKynelY3+JxizaMs5dfVsT8LJKIkym+S7flsiuC9BfN+DG9GhvKa4n
wjz+K8kH52glRXuyOzCrajZx87YUBRtlV9+YF2uBDq720inZ4p73ZrDCXeg71ec7U8yRnBHiiL1N
QfOuN4fhhtHn7EMbXBLQB+W+aAnfZ5HpovZz/Vv8p8TG8W/9ceSYw5QQ2dBywy2yKcTHiDszmCBK
tFub6g6tULDqaE0v5xywM/t+PgpObIeBmOs5hQCwL8EO7yf21o0vtHLYR2OgsiGzh/A8i005Aoij
tKpqeEnsdHczFgF381QoD6bS1wfY+BvirLWhhwhFpqIoDaCA4XI84BBjmkGQsR2TOQVSpyTnOIQO
Rv2wutHRq02RZpPZNmySl+fsJsDCZdCxSapVn0XEDFl6TQrcx0rZGmLyqZcTSpYI/ldTspNfrST5
gIOWXzChYlklDW5cPejNsOW7vnChlkUYjF8ZkXkRvajqYjLZwMEaB0SzN+UTuCcCQQCHIFI2SALP
TZ+wSgIVOauByE+OAFTqKoSaow61JZiJkPJoCGvXl5K1YJGMnVD1RrbbIal++erhWDfVKDc4i2wR
wl+Ug6EoCRnodXXU4Xr+EfmTsWvnfH7APb2Q9ffhKR5a/XD9SdYGMvF8ijFYZpheiwcxJ+q96kJO
q7iEu5ZV8QM36nRn4dLMFpKYW8d5uVC/+ehc200O9Fj6Lr18S2H6ZjVSXFSqTwZI1Z2ZjzhBDyCp
JkxrC1jF8JXMxDlAdq0ehjp0j9HYJJ/Cegg3ptXqy1OZg2DkJR2xWNHLqDDTuWgYgHNHLbwPJq1J
K/yHGrs4mgAl043vvrJ3kgYi8SELCORN+vKzl8B20rYClcqNDXrRgE9Ig+/JHmuJL0QHceYN+2qj
zbUJ/SLA1ogIMpzkz1/NMmXqi7IpeuGplFrfZmk+gMcBNGFH1dYu/bIvLT8uZU6s0MxWQqGLtmwD
XArGeYgMiQIfVKqOSAlTW876Ve/6HNMzqyBG7Sat6xUT59W0yzTJbFKONRwEj4B2cNATmHVmW+JQ
BRHg3jEogHRIDx0BQygeSfl01wPVvRlCc9phHCCwBUuLU2Xi1pSPwjmGil29SymlPIZRrqNVsbeC
bCsHY9C7svpaZknf3Mlmw4FsZswCwWMWeTqhZk8PQ+tUEWACjdwSZgbseK47vC1/fb5yFqcU1SEJ
wfp8+TUpW3IdUMwYmDkSQlwWzVNgKcUOWxif24mq/o0pgim1rQpShCSDF+0lvWVHugFRPmzsCfzq
aGEcCYPdLH1tV0TCurn+fms9+7q9xZQUJRboOBdxzss7kNF9DWVSCe8R47TnxhiSx64WEDWgpT1e
b1jepJZDV8bS+MemDGl54w3NmDSZigADfXDyL8fMndt44kTrzNPwkXRt8pAxmvZRZQfHIXa3NF1r
mWIKoAnbm67URC91yUpdK1nCzcGb4w7EvV9EX3yO4bdF6o7nEJbHvm309iYbwagNRqvfwEGqvkUT
sjM7r+/dLtAI9Df2fsBC6LGPknzjy6w+oayy5a5E0J9uuhx6MWTHzpiA5c0GKkKrz3+IseKiZJvN
qZIC+NJ2MP6ZYpxsOiyHnJbcA8XV6n2jW3DJJzt+GLCfe1QDCxQeB+3n659wdVfFEYLuY4ORFODL
J9QaBawkrZJcgZsGFzg1DpiF/YhmMR0HjA88xB/OP9MgsY5CIQyMIUr6DsfBemNXXRtMFHzi122r
LIbLdRA3A60dJavF0Li2w65M9pmSQJ6e/eDW6iy8qXrjy8wJ8ggZnezh9Y5YW/JfN784WGWhWePM
g4huHBvjo0+UgsIWwmc7zpYfrzf1IjZczhvqg17WBlVFkHjZ51Efq64ZFgizEhjhgz5lhw5uq1cb
ZnHuqF75EDh6cw/1M+ecE0+nQM3DM/DQZD/mvvmB28yPTI+fXa6Tt2g1Tc/URvsz50LkurliPpIC
mr4pqYVkPsa6BXwaAL0hae/Dbta+qHmqHTTsxTlEYjtlmklxGt0e1Y4e5Pc+2dEjsATniLeTuDdJ
Rd+anV4du1TvDrpmDfvr3fGSXlt2h0OUmkJ/dB9vhK/0hZFrHVpJNqvufRhS7Evhno0EOPD3QAHE
fV929q2eTdUDzJvy6ITlcDdHrbWPhDG/K2xogKSXYLJVtu11ZTd/wmlCfwfQOj8JK86Z5vH0E960
fjB7eyuxsjZ0KALR5JmInXwpByQWNWg6phUebgGRN2UhnDHVSk6kPOqNrUWuF2+6itwxRdnIHCmS
vhw5phH1TteTRcNZDOQPqheAu132WBLJ39ljl3sT9boP1z/Q6vuxQmhEAHF9WRZmgCrINKMjS2Pa
aXcUvZl9Ggb7m4ZcbOOKuNYSsgv5TcExv7nDa5nNBUqhpboe2jOa9Vvf7fWnxBZbZ4LVlshzkwlF
bIZw67IjKXapqNNlYQbjXJ71LC8OVHL5B90elI3xvdqUJSR8hkgta9tlU3NFuA4hHd/MKJDfWVV6
tBuOQFHoVBs3hZXhQY0OOVaqISgNsxbbTQYbva5BiAI6D9pzG4jgZGqAWZGoUnsNNG4/KZuprpX3
w6OdclCTyU/ZzqIrXaMJnLx0dc8aHPdQBkaKGguHNyN1t0K7a9FAkjtk8NCscA12FitnA2QE3j2Z
FMwm8tNkIaqM0I4c1FC1HpRI1IeRevCjotTD1zjMq13oSFaBEyYepSrNSUkLgsBugJwRVIjHrm0e
50px7m14oR8KPdaRRoviZ4nl/d0MHfZE3ig44Znw9fqcWjsZoIchNUf6E1em5XanlZDHX5QWVB0V
NxE1F7tSaYL7Oq3xSPVLTsddnO/sJo2PwM+mkzWqyb0BcXLvl/Ab1SFuvTobxEPT59LGyyo+XX/E
lVCDRRyAaYioi5un3LBfXYKIZGmy0BZZ+YSE2rBHcNwhEMPrrayMnletvJmITh/Fg1owO7oiVG7D
EH9mA74AkHdlq7hk5YTBuCHhLEkWjNjFUScdiLa13OeRPEAmD+ykPzVVV6IBst1DZOn+e86z8Qc3
F+UZPW62MTnX3pSaL5KjpAcIhC3GrtpNjOsJCAIAtojXxVtlNto/MPhuTr/ep4g/YTdgDUceYtGS
1go0JFLFExZB8VwIezjVXUjgXIjhz2PTXwZ+T3/uPTj6vYZ+Lf7zf1+lhf0P5IChQnnVn9J68C8L
Nult+J//8TGP2p8//vHcfmt/Nq+xXy9/70/Ml2JZv1EsiCLcJt/C7UPlvPiXPZut/0aygl2foSaL
g7mO/cX5srXfEOCQmGXbeYFvNX9aA2rObyTViIrKWi/pzmb/CuTrJRz070OCbFEeRRDpUoBK2F16
EL6euKkW1yTeqUh1NL/t8DgojVJJ92oJ+euTaXZl8s1QarM55tXUTIbX6qMZjgRUfPV7kNcGGPtC
HxMbIrw5dV7iKnl1g19B2jykcCaUaVckMBO+c2SPkY/QV2ks9oFtG9pPewS+9CEFQZB+Qx5Q+n+I
TFTWY2DhJ0D+QYsaHsUoodu9CzW1hWAVEOjAxrYYzCy71+yp4pGDLNMmqM0ij/+lND1ApI1N+XKn
5NYIh41YC9Z1aB/prsWmbGtZ1IVW6PyEWpXH1U2bQVO5SY2+qe2bmd0zwqcgKtPoXyn2HiBQX42o
v2bNazLaIjRP+1y3bDLFXAL4UjzM5TeCTe80rIvRD9LyIon2bYF6gCgPbnRVfKzHIahZ3sM2gAiv
GMpc5k+DIaZG32NwZQ3itrXCvEFji4lQrT26pkMV5EYfySvPq3FE/ALpq8MQsghLyWF5+YxjGCl6
WAsFJ6S6VxEqzXZgY9TsGK0gEle3lvU1MVV/K724+DayXQ5/XMaIiGEasGy37KYC+zjh/AgmxhzQ
abVMm88hwr8cBwlsU6N3uR+2bUv9fwGdZeMmeLlNGDRPnoqUATsfqjvm0OVrB2YfKeoYih9YJ9n4
yJkDtWzfmEhKey4w+k4fI0UrtAeRUNT6nDSqyi2xCSHdbhUVvH0S8uwW5AnSF2hnXzxAX+3ASLIo
M5nU+odhDUy546RZ1BkdzXroGgO8C8i+rzVFFHq1a9BdWF8xc+hr9wAYVi1/Tb1Bt8Axg8EiOSoo
WDmvXnZLC3conpLc/8N3uRjXJ3RbmT8dgGw27nSanHpkiGzMErkjX4xA0glST8FERVVOBvGyzcCd
Y6qkW+U72G87U6TBopwQlHyGmM50Q2yANomyZtJJtrhokCuUsWqIaXRpxdM+J66aP+NIn9VcpM2i
1j9kfZQ3368/plxPXz8l6RjyTOgvOC5yvlgSq7oBJyK1msfvI6R3BoEqwdHGQR0HYSq7sRa9AiU+
qeSkaYdC/hHhiXi+/hSLnA3XMw0lCMkr4GNcn1jaLjvLqfSmnRqr+J6n+Bgp+5jVax52/aS2k3kn
gNgm3/AorJNvGeBdVtS6zGrNvHGUWOmhC4estnLln0L+Vh7NaX9njEm5jS9aDmtolmiTKNVDhQoW
yVrsT6MYuC7ks/gOjtZSEOK1TQmlEUflqMyRsUwVD6fYWc/PCuy0sQxwEgSJz0NZ+mfgqzgt7bN5
Vqe7LKxyUGg5aUe/3XemqsCAgrwxZ3susxQA7nUlnrT8Vp3dlN+aRP5AAd5Gz8vz1OsBQMGuxE5a
1D6Q1mSwXvY8IzOvesowvtpmYcbmntoUk6Ho+1COoVPPtsLSDvfuZfVMO4OfdS/LCSUTDj8aB2kg
cOwGsT2HjOUqTgaDwwgRUq7vcu4uhkVCMRCw76L8WtbMouogmsQxHnQtFNOdaLqJ7nD9Pp0/ZeE4
EXnrSBpV4Z4Ff7A+BBVJ25s6M+L5U610jfXoRJY8IIxGn6XuKelM+XmKBntr6cBI2vNDWcfJ/GlO
rQT/EzVN5aYV0ft8oCJ3Q/5HSjY4iTjZCGt3J8x44o9mVoPWQXHfiOZokavnb+G8FHHAqF6ahzKm
YFXjgPDnV6DeUXlyYOrybNCWZpZ8GxsLnsgRzwatfzZEMbf36Gp9AOppVuvZXgn8bLwJDDbXL7mT
+8anXu0pkjvYTsA5A8UbSKGNsXF56GcTIy4ONo8rPoIgxImLoSH8CR6xW2JvomVNHVBErtolyMUi
LtIz1WEDC8X10bhcjShMIqIBC4FTKXv3ssWmVhtKYMXwRcydHIxDZ8jlT29svDOPFkaE1lc/FjOD
cNBxHgseCGDbjNPrj/HCkn09Kbh6YF/MXoHihaT4Ehw4i76ruJVmnzIjzxDwtwU+MT8haFesRmHS
5IiUfJQoT33jBKw4ZWgWwQEgF3DGHXTVAdk1XLvqLvUd63kUdQqMoBk0q/+A4Sb2NpU5jwUGWyMG
2LFq+NQGGT5RAyZ7qDIOiz7kdHH246SVM79HO/pOZ78vJ2kwJcZ+49a1oJXyilJjg9oSoZIkiCy3
64R6nXwgD/qx73KVQ6xZ1zqH2H6W49bgkGXchNowMmzhewv+CNqXk61ilXJIiy4edP/ZH8n3pXuM
AWbohlGpC7lEVnOjascq7csmOs1gYKSPypDJM7U2ORmz09YqptHGR1ysbA4nIPRD5NOplUFGpC6W
6kpQMVrEuf7x/1F2ZrtxI1uXfpe+5wHnAej+L8gcNFvWVLZvCMt2cSYjggwyyKfvj5YP+sgFVPUB
CpWwlEomgzHsvfbaa8VT6bG2JlHsX2Cy8A9m6f5cxzBFVr5bXpp9ibNX7luKEpKDBhs0wnjHBPuP
BtngjgeVPPIv6LHYx0GuyxDe5RLb++uq9PZbpKc0HE8NuuDeScRq9jAQ4bzgdv/h1n6LMrk1Sg00
arJUwOSI995v2pOhZNrqYX3GVGzfqSYlmVpbu1XDt8mOG/wq12mQ20vkYtXXpJ014CdyYcKuhbG/
daEzISLsWXp5JkpVDAetPfjhXHnzxm7SV1bCFPOXVuy7m2bbvKhQ7GVbww1o3wWrKbf5FzmWw1DQ
gcJQTFOEC1QWtFgL4GKcuLhIZG/js2+Fzde/H4TfdqefmokumxQcvp/G4b/tTs6y+eEaSutpxoWI
3eEtvHXLGLeSjMwS28Z/2hZ+O472S+6AEgA4nWeIjvx2HNn1QNQqTPQ0aocZMq1o8+Eas02Mj18L
fwiO+WINBqnCFhsPddHOeU/IwqbHKC3KtNN9FI5xXtMzjcvQA1mIOz+oduBdprNY+BiXcFD9emyF
XHqG0rRglF7KKtofR9GY/UFg3uXwkmCuOj9gJICrOK7aeGy+NOG056l/P9oQj98HCtz8fgiwScDI
Iwr6PbMhHER50DbrU1muYZunk248keXUfuq7EJk+VCnQawhFjEQtai/44yiJybLdatwvUvwQpXWt
is7yb/OujOjXWAZTfLOr1r5YcAEJD03UD+33nWyrHroBTszXBabt8sGfHZuGn7jukwBZf+LHUZ+W
JcClSdExboYU+mPn3Hi2ciCk9SqBYmAmrfJ0MLHcaHbvZ+WbrDDNzGKYN7WsbYoIXe3XJ1jo2n+k
z2H1i8w2jl70WSRLCZ4+rPmORJcRkRlWPe2yYZlR0vUrLk2z5jqVo6jD04yXPNTizjLb0xIObvWi
/bbIDx5VWydbyU+RkwiLaUwoDVHJyoqgLS6g5kwHOdj4r+dJb9tnZ3FK91RYY4zHDsz2zn9eMZJo
rOdksI15Mrj9TLfWOPXWAydGpL8HKgzV8wb8i6WPgABZjh8TiqCI/FW7atg2+DHiWtjZem6ZRWob
ZfzqdHXcfy9dMcwGG7RplT8whVgWO2vaZcSOacqRrY53Axl6vc45dczwjqZZq2nO8y5NgZUE3FVv
YpQN/bTKv928YWZKb44aRfnRC+0ppKG994WILnWSV2V70wemkcWxnotpmbGSodhUnXK/W3TwkPd0
1V6GtV8WMXw+0qkmFahucqy3Y1wtSVpYfijxmMvVVq+XSzFaZXVeqo7TJsO3wWeDnUWlg0+DpcNg
vGRyoF+SLR5hi3OnBVEXivGrF5vwQ0tPLi/T2w8tqPb8jtKyz+V2bpB83bRM3PkKiTpRuBeOsWik
xcM4aDTyhX3tdG0a+PN+LtqBRa/dTeEFHCpfDS1RdoLxeJkExYd1odcrusdZpV4omjS0iorLBhw1
nj+EtRdgqyKTZI+qIzUFZfMSFWhlb9e+30KDP1qrZMu+ZdfGI+na8nKI6VgL0Q3S3tf1Usf5canZ
CIrjUNHcj12V5+5faZ2Rj3ePdlFigon8TlOr+NCjqRL0n1wsmbleV7dJ8qyLWMqMNs6IkUWru+IE
yTCm2z+E70/IkkqZ7DG9X47cPSZTTu+Fp7pc9hHz2qnhZRjLyXrsu2jf8v15KmKEz5ZpYAJsPfHG
eUrA+ZNUvN1qOQUbwydrKvoRZ8mYc7W2dEgye6faH48j/NIN/nBas49zj2cgWBJaxYpHYfVNXPo/
pCShkSdVVURa2RJTcseDHpdFjfLLAHtIYzLS66pnvKxyG84Ujn3H3MZ1tH/liicttseQmcUVPH4l
X/E83CdYqKz9yQerxc/apNuHZp4pglQcsbFc+A5zP3LZ7Nf9KEUX+CuAW8nPAiOG8BEd4TzxMh+3
Oz5eRAjS2MdfswcXjISPjGprv7kcBXFepGbW4D/4FuMmwRbs//LGoLn17EpZj7+G2np7+78H+e19
IAVucxu5ouMLOL1Vzq8NPegYjVU9PvbmVkJW4iKF6xWV/UgCXgyQed4e1LDNE1ONzFtjUdg7CW5n
qdOU8xp+SDo9MEqz27W8xRVgbHBjEi+fsdG0Kaosu5mdyw9xgLLla/I2glDPfO7w1z3BBiBHywRy
i4tzsep4z84xNNjv/m16hHnTMj54/jEKR2q0+82bcIVqfCoctV+m9MuQH2KZaUfl82ZVvp6uuFNs
hFPxNpE2jWg+8bfr7Z/iVGrk72B2e8yukX5l/vxtQK1t2fjH0HqDHx0tG+XtGke3IDKQ6HcQCaPb
Sg+saeTKduRjXHi+1Ry58hWJzJ7pMwZErNy8mgl2P4xg2fsHuvP+4s9FzEvb2/ty6LZg//69Doty
edZt0RbVqS9wt34spQe/+qIZ18iZrr23uVLVYzJF519DnqBcztcxldfwIZwA6MGntcDzpjrPqOaG
9jORG9bDNMFbE85SuP/lXDyoy4GUicow2GYLYABkw2Mq9WU0FPty1pyv/KzBRZNWsoZg0axXHpou
ZriY/MHG3q5NqNXhqjEWwIaQBzTvLyc58kLQGLR3ndT8H7lScLvAXhygIgmWDw+pmXJAgUXVXN0p
i2F+CfvckAXQzLbP/YU2EEBi40mXHSZWZavjY0vtnLcYC4/B8RKevNrMZzvE6xc3nHYYmubiF5xc
Q9BV+DSWLfnut9UfIZxeiLpkOM7ezzUjB8SCeOx0pOfbi1fGwzI9S28pl/CCZrb91k1SjAyRJ8yG
13LSFDQzHsONkmGAla6/D59jxD5rwKv2Kf6Gn8Zjs/DXjkYCxMJdq3J5UUxw3i8r0EcrrVq857/Q
YtP0uGaV1Rp2t55wFO8IaZ9jUs+BHplXbyDL5gStynHAwFHdvSxyufEZ2xv0lpOWgxrKwG+AKHNE
OsMvXUfuhEpMCzARXKMWuq+nycf6tcqKJp7YKr0wXznzxpWdpj6R6+2DpytvhwpcHTdg8XXbF/y5
WnE3Ep8XwrPculrykcreXeLVO0g5aI67W/SCvXD6CAesW/OjyWtrLU/hIoJ2PABdOKGfYokdh1/8
gp4eiSHRkvDwN6SAuSv0MPZjowvyfcyVqxwm39tIYsgLEu1VduXNVyidYGz8sdn0ghUrwTSowiZk
En5hv2V+WYvYGIGadtV9GoneYvMnvdxRqrYiXiWyTnBLEF/CZC2l8+qbNmzv4CqINT/t4hCT9edS
OTUicZxoXhug8gX+bWVx60TqBUQSdtGTjU4mznV5sHqleVgiYhv5PZmrWbqfxxwlYfusGj13aByh
StS8bNgC+/AwOR0QCpkcZyCmjOip0o5mlnd1ghs1P7SiGa0IKlPm8OtO3p4lFHAA4gyRhXW/rZ/b
TdvO+/6HMsy+mxD974u3Grv9Hf1P9D6v3f1nlIkt3rEW6/7G3AOd6I5k7ntto2pzwVIuiBbzu21a
HXFEHjTaV2XS7b/5NWWJKdmJ6Efdf/UGwe/bqVVkCp1x7JQdl0ase11GxTKkqFoA2CM0kNN5skga
MNA5sWAGAt9TJ+LFJyybLuVmM7+xmOYBg1vu37ypqDR++XWhQCUcadD1eNhvGVuPh3CE916PTMnH
5m3DQtdz/2QJH5fZYLVyByFHFSrf35205JCjRxVq65G2McwJaculijdfVW6xh3ElllzWYzS3+9fS
PxechcgV8zoP9L7IhbuXGQ89/czMySjf3KbC7B1CaIcVNkzi/PQ2IODA+6bXxOEeYvnYn9bXpeu1
aJT/fXr1W0IPlsP+wAyGDQrT8i+wcjlRQwCvdh/LYQj51lFRGFbDAmH9Tlr+voLaGeAFvY8Kx6N/
6jndE9f/wLv2y8Maot0aUQ+H6/+W2CptBnqcIqCqt62xBgPex5+CSvtf8W59VhM8eDQDoEmipvKX
TpolbiS0Fqf/9xzBon4YMikw+/6ATNQ+uxMsiHjRVc0THnzl88h+bY5/P+rvIYSATgxQIYhUKEN5
dKF67nsYJZ89F/i2Lh4Tqmrhlypw9ngc+iAGCNtA6PxP4/zXC7rwJCi409wMuPi7+lJTKttpOzt/
kKbnoCgaTvzLCK+KHdb8ubL//gadvcj0/x7sfodgtzbUWrhiNBT9DmQiVOQX/dSGD792DHxOd9B+
DWF1BSfjj/F8qkW+qY968dYac6F+3889xdZgYQnDefQP3+j9TOcbkUpBHKI0urO8qA6+H/M1sa0l
Wj350L4tqoW4jjVudJOzr1dwangEpa9XVmbicTgQWlhIKGHNLjyJ4/MsyexPQecN2KMathY8PaSQ
vJ31kTt31eqRT2bLWz0LcuG+zf79Tfz+GHlwdAbaCOr/JHL9XmXl3JUTfuXzXYnrHsO5/QyExBhA
AV2tWPv/Fc8IFzKuF6AMSS8T3U1/IWliyEgfaWzru1/HnilKiWvUwM46pGqsiv8KWoNgBDkN/c+d
5ctS/ct24C05SDTkpru3Y4kgeX8aGOiyLnDO3g+Mvx/Q9/sP+CyMIibqTkqhUsy/30+KZd1Mpbag
uYh6C2fjLOq6iEZtxYL5pyX410vx6CBKwVwj04dg9P5SXQ4VVxd4gr6FIjMEYvYa48qOl7+/q19U
jP9Yf3tbDHRGCDI/C/MoWby/mm1Tl4mqcjyrzbXL8egGZmcjaPps9fDnuPXU0NFCKsBWMRjJN7LF
dAqKyemuOa2h4OzyjALk58b1wR5sPKBoDBwuVmKDYLjLDS2SBitul5LT51HKjjRI1a7fSwRx9eZO
eIza4dgdYhUAtd14xhm88D55q+c1IcmItyv9O9LcNkU5J1Bm9BxWDphIDVXjgkQjqjoMG2vBo/gV
oEQWf1amzVtYQYQec1iEP7ext1SjWWy27qWE6B1kpIZ7GLDMrkVAO6C80d71ruYNhFihju68sd2D
OettBxQUR1nttogdVD6bceocnIpHlfTVAYOOFrPUf0MekmOTRsK3QOZnBEVlbWF8Nxnvh3gkZ5Al
coudPC3igUt2DVnFfGVTragwcjfdSD4Fnt/W7bNH2Jt4d+E6Jb64rEPb2sGAcVbgrOtbHpZgdepJ
1NV1B+wKAoP+Q5fW5RQPeYZTb7EgKy2hTgbuPabkIlqOhWRxy6dgRalneKLesFe0iAFRrb8bppEi
wlMlQJuLAyQk6AS0WEvHqTE2J+j8cyX1HOOrIDSL+8UJDAbod8BmufjYJ0nduMe6Hy2bTJiNw0yZ
miDmusd+QGs/PiyIaip8jyyQiTkjNIO9TPPUmi83TTJO45ZSjl4qsmmajKiLViXaiL7dTstraONg
VWJ3T8Ddp13Ud+pTD/Ji6ZRmt73k9msvktTDi/AmxoWOhKMv29DVRNE/4yyA7z1OXPtpP3Tepkb7
Mxrso7YhZVMJjBhc25Uddg47WTFEfA23adx0QcY5eWITH+JH0SdWe4IBWQQp/tLLY7BWAUo01ZKf
Kx9/7spGMrFDse8CJGN4iFSIiANtCndRNWFsIP1ZPeVM6gu/CIYxZfWVr7US7afCroaDSZycXLT1
pjPJLpCS2wfXsbC/DA3LsV9EeBMulThEflnydG1LneqItuN6qPSHrcbL4MjZjanVatNJ2Yxh960U
+hF5E3GtfKu47uZxOgYjEDTcl+ICqVFU+pMl/hhhjkVdX1Tfq1Hmh7YUBa7FfX8I8kRexZvbnVZc
9lTai8Dno2M0Qv26j04LH3mJRkT5qsygz/Ae8u8yadozwtiIVeDwjNxpjQGu8MHmkUW15Zha3lA8
L2aLv7ZWH5DK6+5pQcDwaLuTfUX/c1mlg2V5Nz4w3UlNY/8DT938I+BhBV9p8pLvDqUe8hlHOA+z
W5fVSdCzcXTGbnoYZ6wO9q0Azq3RV96oVgRWuwUj7SjJy/hTNeMAfwkDQX8bXb92joMWE2lO1ZVr
OtNb8SOegqjDM9BSV10CHeHgO1P90cxeQ57UDdfBODlQoONy+GrXo7gxcNavx9DZZ2ge7DXUYl6u
DOHsrQ1D9hL027qqGg/ZKMTR2u/Osng98pOxg5IPvMLPi5DLD2lZhk43Z/s6jvXgwigQ0Ae3bWTm
lq1okaAe0HYVG9K4V6EuECmxHVHdrehhX6ykVNlMB613RbNNK66UkerkCu1eBzjqpiC9L8GyfrN1
nuNHzvKZRz3hFi1pfyhMN0foiQ8eFOWpvxOlrz6vwhCT2ZS3MYnRDRyIht7NIhCppT3/K5VpekXc
tj8PAAWpa3fTR+P0zUfUU6cma6apeJblKj8pIzo3lUabLHeUqNOa70fFNQZzY+GZcst8Ey/3iTuW
bdZvc/0Vt8ctpcjTvfRDJVMhZudjQhHhUrgqzjQd4leYIPpfxzg0NzV4P7xvAFcumk9pri1JRqqL
mzC2hgrn9yb5qiyCmkNMfFandNzJ+3AJmxMbPZKjSbVFFxNaJvfwdOB2LKV6dnEhO8/aOOdazOFX
5eXPCwHc8ya7LT5L4SNzKLvix8qAnMsp0niyB/aKH3AS5KnyJRXbpphSu5znyzBBG0MShzoQpsfk
Oemn5NUzwnuqVT68ztu8/dBM8AN24+6tD7HgbHNSHBDkwJ/PQ2wgWPr5xlJj82WzB9pxcLOHmQWc
fFeuts9ZZtiR7LqKwYOCJrxA6CbP0N+sz02g1TPcLo/vP7tXjt17pzr0xs/gcvI+6Ut14axt8th1
arsuxloeTcSWSxrcVXe9b09XSvvLfT/m6kkhSffNa2Y2B1eu852/diweMK0Pjjfpa6MilMoX4w3g
NnF/xiWS9k0ZwrAE9kguN0vlNzlNbx83Ny6fY6CTz3KLpycO/OKCxRbdbo41wWEKq1Ob5MENFW7H
wyApabGPXnuP+a7601ZYA5KecXlfmEFIlHNa+6TQOf4sJu0XJNfbdqMSX19DVGpAB7rhqfC2pGPP
7szRi5r4wqHml81i8z/gU+6BzCvru5W7cNBu1sDfKsQb0C5140OkgbTjmybw5mhCB0U1eO+2ichv
FksU96As7Z2FxfxLO6mv/A3S7VPlvIwdEUyNcc4dJt/QLwPhVLh6C/eLtnK9ZG252LdQffRz5c6z
PJdu6/lZUjrRtZ8PKj4ldtcnV10ZiwN1XB+zBOrdhzjZuiittymZ087L+7vBot5/vVoyYqxDe5nU
jUxmCj0OWijoGfuy++AZ3/oY9Qle5KFRJXLuiVAPdVHN3ZGS71pedxUmcgdL9QEkROwMrHM0j+P2
sMbYmOOARuhh07xthnZoGLVhKZqrhpwc0V4nInLJgk7n8y1oST1mnnaKpyXahjUb7Da8ga5HW9ri
ECJeTyTi00tQkf0p9hElpiAkcCp6aEUX8xTSf+0au6+faJzMXSQDjbQTfYVctrQvY5+KwFkiwo9g
7zwG+jGxCiQSFrdodzE2K0eEJrP8xDxWHqyZ1MVrBI1Ix9rOC4lmndmRdO2bJalNnyF4YEe3Uct2
Sku4pEUTZOuqdqcqowW1uZqs1Yz1B6QiwmTzGP7eRvcKnKZrdpaWcIPuwzT5dTwd1hBTXdT79Tiw
HmLKm5l2Vrc7+o5uy5sGX5Uw7Xpg3mybjOxTr1sp/ES6bi76in7FY0Gh8LapgEkPtanMhVf42MqE
sV1GQGK1ci6bQgnKkTqI6D1fqH6HkzvdWUFioqyrc39MI79BeARPiPDFERZe8AmhiadwGUGZJne8
YzGXrnYzQrjSGujq3aloSxqV4cNq+QO6JlLHa9Vm7KQTbxjwPzDVNzYhiQkTCusonRTSMcmx6bBW
wovaNUMQ3DrWHOpnirldflHL2P9azPOXbSuL56IUX4oE/deUNKF7pN+tRrM2V2ebwwONDx0qyl/R
do0jTHunvEqf5lIhoiaRa03plrZF2nVB96h6VC2VCtdUx5XP/jpP3bepyLdTNLRUrgqT31JhRIvI
MSNCHhuHjX+fjKX3GEEgUodqButhPjBhUvhwy3dnEM1HITGAPI5o7qOJ3Q+PWo54C2s89/JLUOMi
Sq3OJJeYC8mD29Ny1sg8eOwb20Eapxyumzywbt3G+NeuoGg5FCPF64S06OC6+YxiVqTPm3FdFAMj
DuGDncxyPAonHO7gD9KcJ9SC6xsuLSaTTbE37YwoniROl8MhhRCpL8eQmzui8OI8brmqvufUveW5
pr52UCxKlDOQzr7jlOfwR4+uPVQ18QVfIX/g1KlOGtVzXBNF+VJXhfMF5M2cIO0k58FOulMkovre
qm08FLqw/GT33XNbwwQrSNxOkZvXnwdkbvBE89CJ8OxcXWkXK7I0VwbJjApw9CoXLjdd2CDclZkz
kl3vQ01acjUvTvWtKb3oS5MX6FY7HpLeVG4PgZDDpQdk/AL47tJTlmxGpF5ty9sQowfiVjbHfRL6
3/xmT4bXHnWQNDDu+DrMMR4ubVhRCAVMHsLLHtOOIRtVZSZqTdsAWBgttZN5LftIGlpVHdy2YnRf
y7JETttt+Q5p3UZlnDV8bgb8xZwoVxFcdqF2I5QwIHLudh8NohVimP4QZG1l1gjPs79w8C5q12lZ
5gtrakKEwWrropKB+7zzBk7ONjca/zxLfAgCU79qzHc4Hsg8T4POYUMNeeDdULpT1ziCO22KD7mr
bsyoxWuD3V+FuL4isK3m1nybppW1wqIkT9MCFPP7TNUKe5d6no99PXtXgNQFlKnKbATz0EZ/oN80
56cuKhGLW8nfaGkL8unQ5tIKjpbs4Pza2xy8TGPbfkan1WTN6I2H1rakfacXOuOprsUJrCBiuDSc
lrI9LwRVV+x+6PEZics2oVxC6AmLwxruvHJxLBRmdybe2tmBOCqB3sbOSGESZX7ZlbXfzKdiDiml
dA2aGwRp6rinsXOWr7Jyiam9Pt8+9aPumw/u4Czjgawib9jSaMjbRKYcXbTr2bLduvc/hNrL47Rx
ZOV9baGNIlc/I5yDDAUFs8bYt005hEOSkW0bX6R6K1EwyyIO3GA9lNSvYtTkYHP7u2P2inDv9Rrn
rmdnoyYBE/ftDDrkpQaad6JPSqPt/akoGsRtDwtLhTIK3Thej66IkUOIdzGxWk/Huba6P0c5GuQo
S/hPXX8MJLW2R5xlqL2cBUSpqT+o1bfs+r7WouE5+BZ0KV3DZKYGMENz5/Z/dFYS2YzjWPfrAX8z
E3wKqDKVj29grSX2gsPUJjs06jq5EddJQqsOJVf2cfAL1uEWfS/83DbhGV71xnrDVzupPmuxlMig
IOqwbihYNTmqwBwRbMfTi8Y7Q8Y3EwGlubPrxF79XVVNy+a8Ud3iaXHk1UP96sW4sHYIME967a89
ze1hGTnAssCyOBg9lPK9KRBVeAwhqlbela21XAd4SNVEjEPuUMiTEHHNfmxNw6GBhXSLislK6C4S
dsw1QZ1miv1zNUXdugpQ2BkktcI4U+l28Y9Fb/yqPYoFxk0CdtAP8c1G6Bcfc/r1c6pgc46cYur4
MvGP0brhV0Hdr3sR+C4+W7BrJsREaD5Lfc3aOcI26b7bfUOUBfu9xGx2CMekPMwKnopJN1dSfNxC
vf5k2V8lVTHfA5bOF+DA1c1g517WuKG+rR18Ao7C6yBrzQmFYGG1j8j/LtElOhVblHq9QFzJ9EvT
n9GOg8VoUGLG18Kem+9is/OGrdXv8hTzJl8fJm9bH8bKWgwBgtUeiUDJEPNaBMFZhf7UHfIuNq/W
lptVpE6xSOchbipMrpeq778pWu1VivM4qUG/WTPZiKodDE8VBKkLXQbN/L2wzI64EFG7fbY1ZXGi
T2tGFqfTTgw5x5VJn+W2PwxHf7XHCwfziM/t3PrOiCqbWwwZgGIVkKFG63jXxSGGY1jA6ekT1Ado
E6kSsOwyOB1yJkByXHhFgFt3BZl3l/qSOPzWUHAz6eI10TFqwvbKKsYBKrsOaK6AWyeQLMjcVY84
pQcJJSlrKs/0LfBgIlNYqQe37kKKVtaZBjB73SAsMDfy5KO26ArWJWIHoSPM/crDPvhJToN1Dbfi
hwV5CfCwFsWNxTY8fiG5XMqPUd2pPery3OqCCCa8UihUVq9skd569ma/fhgWL7+FJll8L5TDyMdo
7kNXy5FtanAEMqmo7OU5NoG+RxOl5BZoY6M6HHUDu2nU0azQBMmDA3wYHZJ6WC4dQIvqsMCN+WPx
fPoIg2b0L3q/rqEnquBR5sVwmtze/hSq0UmTCB5iqdoNhv64rchrBOsd7n4umkB6nGnqwnFxxNd8
TubLIlSw08Z+gw5a5Ivh6yYI+C6KbDjDCGZ1T1SIqLPaHo2Fh2L2sFkh8slBYSYRQS/0ilESFPTr
eOshDHFTuM4cH+ygENEJIoR4Wkw0wTqe8DtPYQNEX3xVxkXaEYB/kNYe8Y5okfUpMfVapWGTJ9BR
GlmVBw70GuYVcMn91oEApFsoRHhsZgh2B8/uquMmDX9TBNDpoI10Agct8ecylv3RzUeTLVOwfo7Y
LeZrgxCxOLRyjh/GQE2aywUBWsRweq68zh1uvTZ3r+NdRR2aEG4RqXLy5NqySvd1bavmylhivIer
V2dwwNyvdMXonjoDOiBZFYw10lWLX60Hvaz1mLYqnvKjLqu4Zf9VXntdO+4anKZwCV6svBTmDuSq
8QAD0BBMW9E5n6sExkPaQcS4G2CY2MdoCVaSgsSlq0HmNoLanVOXT01g1JJxbhLVEZ8fSk/JeB+3
8MPiLcDQnjvkd3HbeZ8kLAuEhnX72Ru74ZOahiFFLwjsEUYlRCnsj/2kVZ9ROrN3UVuDbQiRxy0S
UV02grt86QttXaqaRX1QVRN9mPQ0XE2BpNdDRc0NuEB0YeV2/AJiXEVMgyJ8Fe7mHY1vjw+zWt3L
ZsSNPKvneNmjNbuDOtMD8UTjGF+MXtmHiGfToo1SI5qifeDO7QPdsuhnAm4dFFPdz6QX6CPhi3Pd
o2YLN3BxPpX5aj4lOf4WYsQ1qqAwc+ziNv9zhFt4QMp3eo4J98+OnzuvAwz0TzZ/EqSWYeCg/H+i
5ya+NRT5z2KeWHWx/gpBeboX2l7zNJ4G22EdbPcJpltENA4O0ZwHqifNQOMfgaFrUDTrZpGu+qMG
7DjEhkRFDlW/paZ0hhcLfbDHuvT8LvNB9S+F6LHqRGwfR1vv26pB/9WxEeBB6pUDqulmdBToZ4k+
kdEOnXhQ/jj4wYepLiW7/IjUAdwkJel/hiRgkDSS1BooOA4f/BUqzXpeXHo1kOgebDOVl7Yuu3q7
hMi9Ts95ZZbgW9D7Q3NRD3E3+VnuK3uyDvEc+Iti82pgs1DTgh9RJ06FtTrEO2cjbIzttcoUtr+2
udQoA0HAC10TnHxkmOMvYd9PbCpSNJgKsI8FpR0ciPPgKRysNSwKCC0+HCvoyITxsKrQ0KAaVEFj
9wOooKUYfqBbvEbosAHrR3D9xLI2JRXLqmhgC4ki30nkzEFJGaSoi82WH2cvnkhhKs+ESr0M8ZLP
9YFCbEzeR8tQZeq7uh5GPSByg+mSc7SFh3Tzq25QIVlTPkVUa7YMPiFZuomSneEip02yTjDMWvc7
8cPCTtpzWZg5kn9oq9jcIK3yuOF3cOGj0Fxb00jCfF2vY96GmbGTOJpP/1Cee98gQvGPBuqEXlmK
nND0ID68L871NjlHbUTyza7pIvlV9XbDJqD8pLyugO25YFfeZXbnKzdKI9VC0kxb6ihjNnm9iZ7r
n4Wuv/9e76vLfK2IOj3tqphNUjykVvT+a1UYFUdBUUXf8VHbCy3dG/Gja5KWiWgNlMv+oVD5via/
X5E2bkZj7x2m5Pu77TSgYTzZ9Ev86N6uOL+xarygV5Tmx6j0NSS42TYWLR8VwpHj26P4r5QYnoaO
//73O82F99oN/3NbfVPDOPw5/e27zj+GXQxh/P1N7z4ZHYhf327XUHj3j2M/VdP6Uf9Q68OPUbfT
z29R/Bj2d/7//vKXKsPTKlBl+DZAvdo/rSAef6/K8B9TY//4d2IO6Q+aXH/8/v5fIg5x9C+8N6Cu
JIh5JjZskn+LOFhx8i+anNFPoI6VAOTwm18iDog17N3p8C9cD/aCs3d7UkSeyv/zv5zgXzG8Fmx9
Epo7kBv8b2Qc3k9hmExkPvR945yEJxSuJL9NYe0CegAjjTRblZdxGR+qXl3Rj/kPK/j9vP11GfjT
KAQgW48G1/uVsm4w6N1tRRfRsq6HycYo9DX3kKkr71u/+QeT7d9a5H5dDRoGAvkxDe2/q83hwBHi
0rCN51jhPEgdBXHA5VNFt9fOV0gy5YujaWyYcMg0K2Dyera+OHn32EfVLf5fl0Y9+GGJk0ExvuJU
/gQU+PIf8+P+jVjwTpphH9j/5Bv8HHhiul0darfI+o3d4BAhu4be4XOemCpdnSDzhBdTHXZAOFuI
x458ko57ERTWg2hIWjdMi6m8m3u/Tm5s11w21v9l70yaG1fOLv1feg83xgSw6A1AECQ1DyWVaoMo
1YB5nvHr+0H5sy1RbDHu9bbDYYfjVtxKAkgkMt/3nOdErYPEEwBLTaCKNOVnHpp6pEn6MzmYYxjO
ZSgRZMK9f2poeUpoZnXrwzLonaCekdQ22yGhxNEn6oGa6Fd96hyrqkN3SaarMNI7R6sxX2g5OmDO
J7LUv1Bl+TYWxcMSFruyXCYH/NY5WO57s/c/n7gNN4xTPPoNgPzvf6lkmBoYBe4mNZXc50DUenEc
hI5GjGRa2uYOY2TrpE0xOMsobz5/lkdClX/eJuiLhG3pAr3K+uPeABTknhT5NKhaP2tivxAB75H0
8vkQx68paiwK5+t8hhSLAOdoCGAssR6BpvdzmZi7ud3FRuorpTgjXzpWoRl/xgGFsAL32dJYR7NS
IGeZk2JVwdjNr7Cwqqs2jWOvJM8G35RJ19pKSCOfs3CzbkzwhzT3n1+pYGF792KsPwGGmczyh5aC
/7y/m0aO4iBLpcZPdTu9TAE3eQ2J66+UZOZtl5eNdMCaND/Ti5ecgfDjlxAnB0rh3rqUjbSKXLyT
8S9ynohnsc3SoveiTftlFuNOMfirtgKD3LepCa6C2r6uaAxdGYVp+wp96CVZqk2kKw5+joQ0l0rx
lV7c9JXU+0B65c0YmjdDWm6nZAm+lCU77y4JL21Z1Xb8jEtJbgZvhpW4DZQpfNQ7eQ30SyJ31Dn7
0ri6sSrV9PQ4QRpMwiLiN/YprRxdoqLIvNEs9x02Vzo2RAcIM3QpyUrP0iilW9kOCw9b+aue015U
RLyxoNh5giKLOqqeNnT2pWFH3uePQ3u/9WLG8TjQu9qGvqIfmOvvH0eZ91Y24M7yszqIPJQEqYuD
OHJZGu7JWnKLMb7vIhtz5WRNxaaqot43EVHvcU7Iv1D9PvU9/U/E63iQmNmuToPO5ySG2iW0JJdM
e9hiBjaNkAWZS5aep4Y/rJoQf2+thN9CqnyQFfsdHxFjE2r14oSy9fvz6zz1ghnAurBHc8VsNN9f
5hzKk7G0WcMC0kpf8H90V+HSPtZ99uvzgY7X/T/3k0+3BnWGDdyfmO03i8VI0ajhO9/4lZzR3KoX
qXetKQN3xJGr9bJ+7LyhzV4S5sGZzeOpaxSqRmMMsanJ6/3+GmWtbJSKPGi/jcv0F2Xsq0hMykuw
FOcymo8/91ykjiFbQ0PMavVhJNxTBmqeoPKRzd0aPbWRimNguGqWFv02Dqqff/mmCoR7q3oWmTDB
ye+vjAZbQMlQpm/WxWyDNfOgTJRcaaVugkq50lMFK8Y50NuJ28mgqCIQYQIfON5lUJhOsinm1JiH
WrqxRXKpj+hjVvnfmQd3alle8xzXZdHASv4hKnRkJ1mnNcRPs/oVzul3zRwX3zZ6d7CbcGOM037s
u9/ocwu3zdMfn9/dkxf6B5W5QsOItXx/dym1DmZDR9xvALzmNDRF1G3bejpzlScmjQB+ZqHExHfD
eO+HsftMUCIsYP4s6rBVl+IpbjI6z+h6RKY8Vkphn1EHH8Xd/lncVnoE32zoR5imj+eNUuNfaqTa
VzvbeBYhQISq3Uexzeo7Z/fzPEUbSRPVXuBw8Sy1SV6stvLGTkChF+Oypy0mzsjuTz9s3ErwnshP
/LB7pXdRWUW44l0DeYtwBvupNX/n8NtMBcaVZZI8Xe5vjbUYOBLieWbXd/Ix2BQeVGMFMgr1/WMw
Ay0B/WTXvjEm9509YiyeL1VRXM9q+Jpk81+LxfznMyCg0GLHwZoES+T9eDPdRb5ARk2Ujn1Q6/K5
ToYzz/nUJWlrnDqWDVzixxu0UCR9FizUwcIm0rd6NyBukBrA08qMrjC8wI76+Rvz4QTCAijejHic
ARjaUTE1xcyIZRV4WIuHmwpl1yYvhu+tgS7Aa0y0R3ppGRtzbHcGW7lepC9Ad68zUe1QBU5+YLbf
h1y9CmtEuY2pTbvEjH99/ktPvdu6Ar8Fgfx6CDzaOM+tQt9y6Gs/lZInM5uuRq2+xpl4998NczSp
0h4MnuiR8Yi2ljc0ht0wm9JNII/nBOonto+gKP9zQUfTqcwa1GoTFxQvyw9cax6Ap5usF09dfi7j
9+Sb+uc7B8AVquKfP3/7LTflVUDTIjfQCOAq9Mu0R1RDROB1axlXspXtpTTbybFe+tSJ7j+/pcen
jnWKIY0nrOKPQeeYMzpOcTzKFVMsp+vhFQjEX9t8qr7+d6McLcplF09qxM4M9BqxPuSgz2F25tBx
Ykdk0TnB0sTCz+HtaG5MdlAHba1V/qoGHcrxBTLCvdImt4DpHuQ6zzaGHZ7boZx8diBxEQUwKp6a
o30tkaDqtFQmQYULGkapmEKPXmLBtnY/mSx+QYwaSrTKLqFQvw8U/fHzG3uExP/nusf3nOsGocnG
8+ick0xzMKlTzvOrlG9lnT1LUUoaN6E3Sph/mer0Ra/i3x36Ua9Lldwh0GLz+U/4Q/99W4NgCnFW
Br1LtAJH/GOmchkzvfCZVn5pNIG/NNkv4rPvB8qlTmNIpjNEMzFnZnZHi0075Hk6+t2gelGMJXvi
nLqhmIKcdQ4iX6mLQ4gQC4vEkG0n28K0KyYEmmm6JyHEbYhed5tygSE5hCTxSg9tE7UXtGSfZgl1
KomQF9Nkpz6gFlhcMIF9UwtiV9EGedON0j6ri+VrH8ec6cI4ALrXIiXmiQlpmTdCQrNCXzZ2zCqd
nFlLsTRkGZkm+m3VmEQyldEB2MO4McCHutGYXxVh1V3qcpo56hJ7SHgfpyGjhZ9qh6mZLkMr1vw0
AryghRYS/0WgJ5RSmirUFnSnWFoPUXW2HaT6QcR0CGcpFPtg0W6iScO3SgcEkcNYvCj0rjAABRd1
3ox+u8AbpolxOeAX3M6yJFxR9YGjKvSodETTh7RBokqh4ndumK9xS2BvMe9jKSHRvKUpiMDZuOgV
RdqT/vfXv/wr7t2iD4rbjv/7/kscJIVm5/Jc+fBSE3cZF2Q/YXQnt/FtaCf3/FvO5xPwxHcZBCb1
c8FmYz0rvB+Q+M5Joq9T+UVPB7HKrNDtQapguUBRP8S0Ls9l1X4oaTHlsbera0oqeyvjT/XhzZJN
2zWb0f2XbDLBstcgrjwKX8kDvYyOHJz4e1/zh4JCvlfZxl2e57+QOF3y04qrUK10FBhRtlfsBE59
PM03RlcUr7qkatteES3K7Sz+H/gxrGMq1adKhSeO4PhyWSZYpXCc/qG8vvnNgLdSoM5h5bcVoTtm
degnqTsseXRjaVXrNpYpOQHaawSo6m+UPg866M4za8WJfQIZNewQTI4gFGjWR/nmN+gYnM2uN0u+
NjngqI5mfWe40WKei1tZJ9nRmoQGYl0PSTSm4nB0SNXaqurhDZXk9OTfBOYIDhxndtjr0v5hCCrq
8OKwzGHvfH8tVCvqPmmG0k9H9akFjO1GBfLkMtpRl8FezO5HhNqd2RrtmQl/6lMHmok9A25x+jfH
Hx3Y+Db0xdJP2viQWsYvNOaPRpvfzlFxi40CyXoynMlVOLEhstjdWRh4MeFDiXl/tanVWIuMeN9P
U7Kl5mB5II/JM+PU3urBeGawU7eWRgL14LXb8aG60c9ZAMnJrvzMEOgm+9TV+9xNNXFRmeWFpJsP
GMnoB8tnQPenbizdC2GpSI/ZEB3NGoPs9lLSFRwJikOl16uQZtKgjDGD1IpHnw4hYZo+f758/TmR
Hk2k1QRJ8PWa7wD+8ujWDm2OkzRi1MVO97rUXioKxzW9NV41qJJOHM7Csab8NRbdjvLSpkjTC2VG
CYtjl9ti2pj/zCzfhsjN3LDRDMvpTA0hYsly3yQ/dL2iFii1HuKEFiWmZrhK2zyYqfFKUhf6RIKu
qkX5okHIBHBgX+PPl/xWIrTPKqPvlabm6EbbkFqjdUGdZnBosUebxE4jr4ExBQahUbf0K6UNbvWH
z2+Pur5HH24PpTQOkfgqscS9vz1GpovKngJiX9p8lZZLuqOuB7CqhTKxlMZBn3tzWwXyYV53B5Gk
1t/Qrm/Rty4PMklaHZI7zyxRS4AH9DDx6NyMWneTWH8RFvEESPTtbSlIbPv8p5/4MBFmjr8RRjSt
ff3owXYhAvy0qfhKCFwQE7/H6QkT3oztFF5aFU+1ry3rzLtz4tAITX/NHIQWDrr7GN2fZZOh4q0t
/YYYqW0/IVxXMyoQFd9lSiAVkUQLzBfbkIIt1F3FhTfIUpIUGPED7QuRN68wXp/6IRidUV7ukopo
EwyTNa4MWzqzWTixf103CSg9qZ+gOjl+5SqU4LXZ64UvIzlruuQRjWqHzJEgkFoOp/Uf8zMRlShZ
hSK0r/PdqI7Kme/SxwVHAapIB5ObRqvqeEWdknql246FL80pKnn5WpaRIrezB0xoU8z25YjCwbBw
iH0+Qz6eH9AirFmzKzF7RQSsK9KbD6LRTOQgg8D2s74iHgfBeBUt2B46y5XD1yaIHpiluN77q+yv
pcpwcjga+ugrggBEiXKZYD21m3dpMO3RA12O1TnVxYdP/vthjkvi1qBmwJ1IbSrt4YpIdYqrrQ+k
5cxE+vDBX4chP95kHWWdOLZ542FDr5xwI8dJb/agBcqLDJ2R93eeF9b7tWVOsrh6tNdUF6sXlpKQ
RjilW7XTHyKhX4s4eh1s+7YPkRzS1Lqom3qnwjn6O4OvcBXTVNh3akfrSZUhrkrHkMEr6VD02l0f
JD/ntOuxyXyvu3ofJjj7rOYRadf+zNgfdo/r/X0z9tGFJ5IUE3bF2CHuEcPOvEasnVoOfbNA3z08
1nrydbKkxwmfJsGgZ16UD0vpOjzBdPQtqbDS9Xj/noTog7Fj2oU/WK/RrDpNHl6M9Y1K+Ao6lzOD
rdfy7otzNNhR8WeRQokDtFn4OYnhg6U6YgDxY5CATDTl5/f13FDrtH7z/gcyzUOOhoXf4qIoidMM
Wf2U4V6lKP93RlpzO9j76x+IMxqhWLVQeEH6ztS9SgjUd4h7Ocou87UqjOHvXNlan+CNVG3zuCSI
tpe4hdWeONsEdWI/QPg3ZNU2aHJ4CJOWnZmhJ+/km/GOZog5pkOv4lv347C6NZXxqm3qfW0BRFC7
3d+4lawzOpkpvO3HfZRkpjqcJeQtKTFKgMrSr20I/02Wj2wPzzXTP+xJ18lIX4HiNUIt65go0Uoq
kDR7va4Z85kQuRc34rq3O6+tl32SoUeQtC+fX+DHrzKde+qB4k8LXf0QtIiaUZK7YH145OaWxLRt
2iB67ercU8JqL+n5JWhs1MLZjH7KfMiGc2md61J29Aq++wFH70WvVzpuLd73OkZ2k4mdTocis8b7
zy/0xFeDKcMJjpI1zYM/5/w3r19WCzywEze3VZTowN4cznXan5uaCK4+Xg5FQot9GTtB5Y8M6+1r
3nYLy3bKHlao0rc4BgikJ7mARStAnhYezrToDh/46M3a/GMmRtgbKPltUjXWKH7JD6lU/7bw4Dro
pQfftJJm3/XU17K6eljBEltzaXaz2l7UpXaVTOrdDIXaSWIx7QclGrZjjMSR6OHR6YdJxjVpSzBE
qi/Up9rLmbxXv6PcvQ2bQr8I8qJbJS89Eohuxc+RdkjYZojzxamIf/HbIbd+l4Mc7hDdG5flEEPJ
lG6HXssvUkbalGKxoYLKB6XXrM0yaBf4g7vt0Nr97QI+YBzsdDc0iuoXJlef5svPqkv16zrQv4bU
tzYTPd/aQKtt5t3gW7r0RUuy7JKH9A1G7fSAvVVzS5ITHFWrlt0UNghP58DcCdCTjmpk9X4cpH4j
4Xtx1Tq56DEOlBUWRjuXOK5kfX2HX8ry+8IMbnQ9V3xUcrgKBBoL3eDUJJRuE0ZGjEpVfqna/hG+
LBaIQr0xA0yiSoUdQcyqsQWBK9AbqOYLGNMM/TpZmLBsOgp+0nw1p/IIPGQJ7qLAGFzQZ82BZrnl
1rxhB+hQOJbX4uGIk+mXtGj1QahzdS03bD1XaDnkmsazkw5cYagml5aBEQRx6r6RI8PTRSfvxyK8
VCSN3k+e4QrXFSxrmvKA7+97kI9AAMYHeLHjAQtE7gwVFoXOSn8UelZdw0V+5Zi9cNn2RqN+7tj6
0vmaliUeMWe7EW2BpyMI4xuYwqFHD7ADU465L1F2Q2W5hJjYLhA+LK9JYmxoG2s7SRQ3VN55dsiI
I2TeneksfWl8nSvUuZhCk/4Ccc7UOOizt1lCArqbqOXo5U10GJu4/aIgcnGQ+mHAM3PVh0AhNuai
lwe9b6ddTi0xdBOy25Ow/FpabbYNtSR1R2sc7ywMSZwOtX4vtThVxSw/j1JoHEI1TG+boNIkGBQJ
phN7cqRZD1ZygQ7zRB+/IX1N/IIbTz4fKgBtS1CdXO+GSZGuhF6nDeXjxigcgADwrvG4mmG0HbSl
veuLXvVNDIksziJFW23gJpDwYhhLVV3ktCr2RPR4BrAJP4H2xr9ePplyt1MwVn43elGC/TfuOUen
T/Q2ZdUZUEDu60F03yOtgqevUsN2cIWMv4woUnUn08ehPthqPVrIwqXETZP+MZ6VnUnBwlHxAXXB
5FXS6Oaa3W0zaHOHSTVezGhSLmqwl05fZSb6cnO5QRTYuGMobfuGZ7LA9feUuu2bjdJzYnNAYq+s
CHvwM6UmhjqRxvFSDcPvnTwKL+j4vuaEYmgbnBULkGXkZX5ozcgLOfZc41kPWDOaHke1Mrehq+WL
upWXkrKnFTYLVrcWiVIY1qovmf2YuFUz4ckzk7K6kaRiuDLB7hxahXdmqyS4RHIhtQ/4PpU9keA6
wINcj39MZXCD0bR1l6EVXonFxx3I5ryTBtqrxFewks25IC02GffD2GKmDEdA9cVPCMLTCjqOQw/X
5NK4EqF7ZKFkgcAqZIStX6bNeG0UxNhq2Dg6TtA2VZiLNI3gvcKw22C7ceVUv0n75Bap4t2o6Nso
qJ4JFvnZzJWEt1KCDJJdW6G8M+PxoC9kOpixKMH/RJHbN8qzhD3DZe6Fm95KqCRn2WFGZuMvbXkB
kO8OExaVmLgpPLygIBqU5Ct6BDT+BbZIXNLPpsEXo2bjA49Du7Xa1fk09Io/Rd0tNbufucW8mNp5
3AxjCKZVH10+OU9qxj8GQfubgXoXMulVVw8XQRV/KXodl9Tz0C0oMZv+GcTNcwSUgZVA4pAsV/ej
3T2klnYl5UXqpF15acWmN0o6oqf6fuj0V91EDzSK0QuWmaY0Hi/ujDLbdxJ2Hjl4svsG9xPEWwwA
W8vqrwoRHkysZ45ijwpY4t7YzDWFVNEQD14YbtDlvxJwL7r9FGE7rSv7S1HEW2rd+1KPfoMu85O8
vQqz6CLC44IJ5ZecFV+GETjGqIyHJVXXYim7ePztcoJlXZEu+Pq7CodS+EI+xfNrLXxRpi7jNY+e
h0qQm2Wqa3YTfLm0uFW1ZWcL1oIpzIp7SeFNT5f8SRtmZ5wtH0vKDb1iVwydQStK+hENmCRTEQKC
yTd6rLxIenunA0Dcs844vWV94536lg6za5qp14F1ebUp+IVRfiE3jeWH9r0IxFZSJut7XqZXXS6u
mk7JsAAxHcdG2s2ZfugCQ9lp/INJC8rbJIyyTa0b08bEb54agxezIdkUdpds9Fl0rm4tvl6392kx
/YJuNRxqevfdISPBWEx+JIa4/TpH0xDfGaShNOVdUJpT5KGRBM4bp8uBCubvz7dhp8ogq7CdsFRC
xNj4HekHggm8vTRTKUtwaZsDRkbgx6X1oo43syrfoMZ9CvVxB5Xg3Jn6xMGSnjvlXqB7CH6Pjyl1
ARSVaVT6bQuINbJ2WSe5KRjKbLy2A3GLt3QfyHRU25p5Ln4psXGYG/OugyCytN/lTNp05xQBHze/
qHTxPa5FofV4cVQUwm0rhSHuXz8MBndUe3iDhSuhBv38rn/clBIuStMMQKMC3fBYKQV0K1jDlMDc
gI0jN9CRJFaJ5R6siSMPeAZhR3w+4scLk1HPAASFBM+RUqx//ma7rctQarq1ejIaYm8pAxDj/moh
EvzzYU4cBVfBqa3rdCDBBRzNpiiJ5YLWaemDXjqEtuHnkYQastnKtXrmik7N3PVgxuZHWdtA5lEV
jRwUsm1NxsJ0ygYADPL8XS2e9LZaXK0A2YJpbTNTWgZvd2bs9a/+cEb6z9DHQswybwLSQbmbczZf
hDH9A/ymfPqrPdDVlXrV0gc1DwM8p79zf/99zcfvTCtNEpD/qPS1wH7E47w1imrb18W1Ov21uPI/
Rcq1hABiDlQdUtD19X0zYyasiFNVUHaSCo6amnLHEcUtrf4vRZX/zzAKNF5UkTzH4xZMCA5ALLT3
fdJAHGE/qxm20F7bwfv0iPc5I1U5NWkgAmLLQZpuUf0+esFl0ZtqlXW8B3N7EPJwyMuB5DIrfV2a
ihIit5cINu1LWEcHYZ7TgZ54CxmUzjXRe1CYLfX9PU0x5g7YM3l8WIGBT8wAukyBLbFX9DNv4scl
RsZ7tNbrSC2l73z0dsxVO8RTUxPJMCzGRWXkyzbP1YHmwxjvUgMR19Iuk2ctnTjTNjpxsn8zsiIf
tfIqqWBtMLlIs7X2a/cwAHTwl1+DtQbEY7RZp7Fmvb+P4UI6+hLz/hlzd1GInaVdaxwnyDM5M9CJ
bxTiIpQ1CopWHbvg+4FymN9RMLLGWGnzVa3vAe39LCXLq9vwwmzFmbf71PSwOWEQzcgHmXze96Mt
MD6alN21T8sMvqTYNjDywunc3TvxgNbzoYqGXNdpuR59CxrQ+TM0itJHkvCtWaWJhn73+QM6OQQt
AYr1uLOoaL2/kikrFrmSGWKK5yuR57WjdtbjfzfG+i16s0CFKmDnyGaBSnLDpe3odOm5psOJB0L+
LwuggZiBb9rR+4rqZawoZxR+Z8tPVhn/HCrC2cgxO/M9OT3O6gfkoIpm+Oh2DRMhh7JgnMJcnoY8
eR20InKMUfI+v2Xnxjm6ZSbQxtqoqO0h1SH+IB02o2U9Qvk7Y+A7/fj/cz1H3w5pnDU0eFwPFr87
2dTupDw61yo4OQY5lX/8VLZxbBnoZ9EIG2gEx1cgBYG6q5tzW4zTQ9CZpIBostgcdSMqa7YmZAkU
gDvpkHTF5TDou8+fyIkNE6VGRB3YCA2u5WixlIcVI2BT7i2X7Lce9FdzHr3WbX5JhMdfX5dt6hVC
Z1urKR/6dEqDvZvHX/hgSVsnWrik4S9rVZDEoI7RhMrDx1K93tE376RilykJn6Lw0SFd2xKsqgHs
uQ7ZRk6sMyqgU09n3fxhqTOxcRynpImxI8KmlBmrk++W9j4Mzq0wp14XHYmlSWYv6tYP2zylKUVo
DDycOb9cT5VlAC3CjM9oX04NgwQFgpGpKjydozmQISCxwoCPjGYmjl5CSms49UC6+3yqqSd2rXwu
TXbndE/IQjt6Kxdq4VaQMQEoQt+ALYZOtFUVE/hovTErYyslKNBs+GCNsTco5yih6o/tSypipxCK
E9eFm/7Il3UPsTh6nTuLSrRrCb4xbw7FqD8U5eJJJgkyGmQi7XowjDMfyBOf43dXcPTdb6MWJYCt
FX7WaVSXXztd9UHvXql64+lq439+w06OBuVIkzUkxnSC3k/m0O7l2KyYzHETb+TlBrSLI0XEcpa/
Y/tck/DUJGCn8e/BjpbmfMK+R2guS2ZErdaC5NmDQRDPf+eSyJJfN4aoKI92GEWUdq01cQMnA3xE
YIF7iPwQ3TuJyqUw/8ZnDYH2v0c7+nwOAzXnqmS0pTS3JmwhQ3qK1DPL2ukbh45DXdVx2JzfP6UA
rkWWV8hYIF54UnEn2wC3mnPhzafWaXbs/x5lnStvFraMkDxCO1TackngyPbF0kEZotSr6P/l5RxN
cQjf8TBrDDRo5cbKf2Tqi1GrZ5aCkzMbpRLZnJyg2W++vxq+ddYA/mrdB7S+NP7WRO2Xkrmh3OVK
tX3m0HXy3v1ntGMvDdqFuG9HRgv11ptCe7PgB50tlSn+l8WnfH/s9WuKTIS+4vFkELVcEbw2MxlA
j2FF2K5hbZ+/Qifn25shjmZCS5qfPEgTM8FUN1SVYd1DL/pb8w3DLptPPm5o/N8/Ifo5cUB3o+Cc
egWLBudG6VUyp+JzJsiTD4cPHKEl/M8HwWeoz2YhTL6iHS23yRTerHQuHC5Hzx8/v3EfR6K2pnD6
XXV5a1bw+0sq1Mpe+c1scg2x1UgLaFs6JHV/k3Dw/nyoj186hsIuhlRc++PUfT/UoJKg2GN58wPJ
3Fr1/IT8wY+U6FpKIz8n4aG9KJLuzKAfJwaDUmMTsoxQF63M+0FTouNFXizsFtLFk81nuyS9rR3P
TL+Pry6jGHyPBIXK1W75fhQS4tBs5zwvYN0elhIagOQ+yc8g36kqiDPP7OQ1cWymIooj+INyvcZU
BhGX96mT0o2C0SST6BfCcfr8eZ0YZo3M4YWldogo8eii6EJmaQR+io0W2JtSuuTKnbovzixE61/z
vmxHvZ3eGZnOq3vg+MggLyh849TK/bCFaLkhd6B7tBKRnFOJn7oc/GRkKCG2Bzh79JUNiyGLOxuO
RV7qD7pRbZTRuMXc8pc3wKu8XsMLwTkefcrRGqEsaUY+lpajIE1JjDTQSMaSceZ7dGK+GZCK+C/4
Jp2N0Pv51lnJUE3dkvskCniGWl7msn05zLWnwmAp9OL185lwbrija+JoPQb0bXO/Hmfg9c2NparO
2gWwa2BqZfvyN4aDOAK/h2I1IpH3V1dEpawOYmC4qnEh7PiQ1f0IDHsWW0DI2zMv74l1CckLK6DA
GYEs5WhizPCax0bOc39ccmdSwu/GUnvI+1zTIExp3vUzILrw3Mb/xML7btSjbVgvqnSZyyL3USO4
VbygcgO4DIUszcU/X+T/T5c6Q5day6v/+y286h1dyu+/d7/y79n3t4Cp9V/5F2DK+gdfXwp+JkrL
tQDIwjX+arv/878kW10BU2ye1i8mr+H6R/8iTJn/oDhPH2mtnlPMXl/NfxGmtH9gxaZiAW+G4q9A
//6vH3f7zwURKNf/07+Enf79womVh70tCXz8NqpgVLDfvybpCBFeW4qU7uUUe0Wl1E5pdOkGvdKt
HFu51ykGdogk/G0lSvEom420WgTvaC7ukmRuNmpUtVu4CiGEVHXeB0Ya7tXUHE3Hak0v4Ks8FrVG
IkuIEBPKyKu6wCKZ9Qq68Tx+KxNo2CFS9KUwevrdOiYfyTRcXuq71Bq+QulLkNCP35UKPmOYDuFv
c7IGr57nyFXH+rehLBlfSkj8nSbcBZOhD18GXBStPZ02HZGHMAG9xoLLCueY7U+rdQFvCjkxO7DN
OB5H+TFUEsXRYlMjPsaynju7liFPh3pBrlFDv1wzlfTH3OFLnJVZ2/LH4kodpvkOviGKKQ3exC6I
oVFbaa4LdwxKbAlxfG1WyvXEvbyyxraAMl4dhtqMfY18oU0SEDgt1RG6sLFqL3pysE2nABjlg8w0
vtVBr20gIMqgeaGkJ8oXOUBlkqepgN0hhb8xGzQoJW37ulzlOz1ioBAiq/pipWSLKjAwCJdKK7Ka
C2k3pnXlENKKFiy+0ttm2eq5bnyZ8/kL8lZKbKMcXhVRn+/bAnwoNGo4QvXc6ZsY2uW3jDhqQLiL
irksHdqDMWUviFXmn4ZZt5exnok9gpL5a1lL7ata1t9lIi90J0W70jmmVpMyp5Is5LNc9RN30x4X
ZCajScZ8E+9HQ7Jv6LNpDnlc9cEskYWx4aofO1WK3Uq0hMKC8m0rNfu66EG+t1LyQYekbC5gaApI
tlbvFI1If8YNgYcOiotevYtEoUlX3Vgn3a6b1A5bXDrll8HYSYlnkBZ+WAaDaK1hCgbykhtMqRzj
A7efwrogX0hCcRJYWZqweKvFfRRmGdjnqSN9mYQItzTM7nIJQaIjVrpXyH7wjGHtshdQtpsFRrvc
WM9izK5tC9+rpM1uXmXPajeWm3yunlogqvCr5wdsM/oDH/z0wiyjAhZynebypse727tkKMzzc4UC
sv5KKHl5ZdSateuagSikom+fJ2kEMqnE5g8g4klFep9EOEObBoc85gGGoZif5QDU4DTm3UOCa/OS
UILgUS5zGxK/WeBRnAzrQm0gf/YJFT2TM+l9WjbZzdTG+Vfyr7XXrC/lS1NeEs0jizopb9R5JGSh
yDWymEdLei5zMd32hSpVzgxwmncfUUnEM5QSf1hBxpXR3jXN9FsOBtmdx1Jxzc42HQHTerMoigKy
SusPMQFDDvFQN1kQfE1lwl4HU95J401dmv2GmMJ0T2k4ph6c/+qncUInpxXbepBBriJYz3FCbLRC
Sh2amrarF/r0qGSzUwSJ2+Km8ohF2PYJ1DZiy67VpP0ZyFr3q4saOq2xrURgoPQUIMSFrkSR9AUz
qhXFl00oZVl7XekkBc7ArFvwvl7LVhSDkzAClapEO1b9E4fyiyUQ2g8NP9vPjprsV4PQ7tugjfRD
XYOjarrbhc48aPLOQiMkEMxZS7aDP5rvqqXBCbd6eu6S2Fj5+VhWJ1u4KrrNglA5D2714gTkyz21
UaBdF9I9/LdZuIEwqw0Gu/GqJ+UEenKSXNpWGr0kdhfcwGQaroI4D6/gtOM3UvECbaNGEtd533a1
10raFmf95TTGl11gXlh9UzrTVLyqs7bH1ENYaks0FOhk4p2meB8EzQNKHWXT2vKdsUxImwpzM1Yd
rXmjTt02maatlNbpoaxf6ilyYw0ZfEhnFjhubd02WYCnO6qGGzshqkfKteQpN+UeDBECAwftPkQi
JZEJA6JauZVTJXXgxYIyD0yTjY5SlrGHCnOzNMuPjPbWVLUidWRtHPZVXqmbIo6034OJUw+0BHFP
w3y3rplsxMTVopsDbj/lgudFmVHI5T4uYF4bdQ1Ej47Ao0jrLUIy5cYi3mtXTPL0UzXSbDu2rQC1
OyuHqYsfWh1TtNnM5SNR0YSOQIZyK8y5G1QsIw7HJtzBtgg95m8Fj5muqVN08kPWSOX90E4CzH39
VQbAe9HVCeTwMPzJOrWFyS/h0OKNKycYZ2Zv56qL03156BT7CZ2quS2KaMvuIEUBnD3DiCXVXDfC
jUbHmYrf3NzSPGM+TsTYZSoEc1KLDLyO39jnQyVDAeNoAYlDYhl97I3Fppw6P1DGzItye7yBMec2
avpFz4bQr0mvBPNVT1tLT61ty7fy8f+ydx5bciNJun6VfgHwQIvlhEIKZpJJWcUNDiUcWsunn8/z
sqYzkKjAzZrVzJllN1n0gAtzc7NfOBhjBQgCs8yNeygS530/zH/M/ZC87/FfAvaJ7TtozezK7Bux
L8ZOnDqwn5iKYDFqmaAVgYQCfS7uw7G7bzyMZrRKd2+9uISdCW37mgrFdCsoalwhuIUvs8k9psIj
g8kxGbvcw4clQlS74cW55yfi1VwpD66KuCqq0fneiIM3CQ6miUP6UXRNf0pMCnso39a3uh2M+2wk
MNV4tOASEXzoxvkUd+YfM6RPIwJiWr0TY4du/c5usAwwb4weBX+xM4Tlujt90kpxFE6gOp+UNEx8
BeKmftAT4bYYn5X5m8kr3uQaquSkGEmafyJ0W0j16hHSr62GE72CZkQtYgi++lWb9+ZnrdUtivHi
avS8O92pHoo8Rmiin+4MbHuBPAtuQPuO9ssJNYNDDqIxxh9RKNE1uI0aH0c337tafooR45ca7Nnw
te9DEK6YMnheYu8mtoU7Dvsal3VyLQpBanvfzEFJZBS3YI2vcxEdR1C0eCV978pQ3IU9RkTKIN6S
ir6LgLufhKPZV0pSqAe9SdD0M7jt7EMKJHLHnidyuUHyvSqE9h7Y+clJZZ4msJnUh8D6aA2lwI6v
mg4htn3vBz1jLgfvJ0bf+V2n8bztR/P7CPP2VIxO/aDUXc8lErQlWNr4NV11FUJWZ/aDLg4eOuzx
sUtJvI9lB/Kt3RWFiOa7ug51jAfcsUjuzQadgbukazLYxgZ2Js614rXDgL54MCnXGIzE/efEGyLv
O9rUE5jNx2fA/z2XNp5LvHv//rX0H3X37eylxN/+/VCyvVe0YZCFpUluQo6V9d3fDyVHfQWkWHUh
rlMPkfiefz+U9Feo5vF2wk0KKdRHQtRfDyX9FXoZlFelzCy8c8N7yUNJN87fSahRAGPkmUac4l8z
liVOxY3byVESB79zLXuw1IFzNeNcM9D8FdeZNmQIkUXZh85VwhttwmPZR5Qz35fKnHyImrK/USPk
csJaPVamTCS5AbQ3JTrQ3UEDNnBTF1SRbCV23umDm7/v3cYtUAqv/8nG/P+TgH7T/8RooP75r7uv
ZfOvU5f/+Noivfw/QRH64iZEmTrsvv7ra/7jX7uv9bfux9mW5IH815bUXtkOYow2r2YJrJRFxd9b
0tZeAcg1YFfL5gfyKGdvd0f2FF32CQVjTyKY/tqS9iuwuIYOFgRNFTTt7BdtSVnBelrzdNE3N2iM
yW3ueICsz5/unV4iAhvX0wERUOd9xK11007uVOydYla/GaWndzurT4LToGrdXT67ODmgzlrxLOuF
c43EcfWAV0NwPUWz+RlEXYNxYIsRxS5q1RlLpyBFgUnp8p0z5lst/kfT9LNfzw1O4x3ar2kxIxqh
4GnbTVHnQJ0KZH8A+E9fh9HQ3ye2Bf5m9GZcIHCl+KTh+bYryBfhbsNvtCHJUkTUsdOi6Hddj5kH
u5uYUCDhSgtk1ykJ8D6hQX5SnXuartPbrjWGPwyMTqxdNRvwqcZI+q4F89F20rrbxRiV/TGHh1x9
A/q8xs4vd6cHO46Bx+t5cu1NdYrYTWYiBA2mr0KfU+23wCjLojIFHlnu1YAHUYgFK3I+FRr3Wpba
Bf4umoXzZSucXTeqCt6Qqr1RplwWYeVQNE5AbxFh4SAuZj0qMlNrsW8+2M5UHzFaUW8aSFh73euh
cDWB44dd/vDyq/B/e8TRWNML9x42JFF6XiSU/8VfgUZ/RcfCoq/goVbnPlYC/wo0xitQ3TSdTJs+
HlJsHPK/ioSUFum/c4ZA94Nl4YL7r0DjvtL416S0B/FGxqeXBJrHo3h2VG3q467JLYTcMCd1sWnm
rKfUYIfmAZN3FN/U6HPoGekRasH3wmu/uZH7gEmWdiX0pLxpenS98Ql7sSoc6YHMAMiV6Yjgc78o
6PMk4f4fXPPQQe697dz+BtfGn00cfxiV5jaKsVJzYyfdYYb4mkRy8J+s2O/S6Zkq/LOjw/gOs0xO
gY4NpdfzU0okKDUcxcwDvixKdABSaOypCVRvygzDEDoZc4uii0LvZjfRdi0PkVspUCibZDgNac57
NoPHuQsrXCUpE8biYCNhTFmsqK/StCyLw/8du6X1g8bl+vfHTt7uX38UDQft0Y3i+gcODfwXv4+d
5b1C7QlZYomYlbkjZ+v3seOPaO5BsUf7kL42Atv/PnbGKxJOWTeHkO5wdZEp/nW/G69UiqWyNk9u
ABzcecmxe6bRw4/iVqdwSLxGyHiJ885jr6Gzbir72NJeowIetofYDDGVSqygO9oefipHbH8xsPO4
wXFfhNau7HEGqFvoWHp9I6gh/bJmaqF7PUmHn70CwmuuCzM8Cuq2FKQMDTfRwLV2knH7sbDy+K62
0/k31vpFj6H/7TeAdAH5+624Xzx85N/+vQ0d85XUROUFQ3/8d4j/vQ1d8xUxly4RWZJD1JGyRL+j
v87FQOfGhmf1iMXW2aF/bUOeUrxS2JmEGd5Uxkt2IYnsWZIJFAEDNshMNAGAfC99JoqqbZOmhTCO
HdZ0qg0NiwGhz/8vVv19H2plFC4rqBPAEThwixumVAqnHOy095Wyx72ywqlZ10R8iBTDOz6Z95U4
vky25Ac9HWqRNccxHHpHy3qfv/bdoq52wNXXROErUW8uj8TiLKdOhgFIU8h1yLz//MJw3SE1U13v
cDBWQvoxlvI6gylbweyUumQeUmxZozYnglDz5+DVxtfL468sHVgItMkx30Dpfbl0ml4HHqCOzrcB
zOxUxaOiGAA9uzzKynySfbCBeRXDJlpGqaYUjRYkVedrJf4xc1xFN2Gm4/3UUpq+PNTaB8E8YB8i
LyG1Ds8nlDe2q8xq3vn4lLpSg5T+ovCM3YtHAUPJZgR+Dvh8SZvMDQpgrhO0vq4G3pvURIqDPCx/
+bfYDuhmSRTEgsJbbI7OGaIoLc3WL93WvJ2KMXgAQ7BFeuRyW25B1oWkEq0EWILL7i7Gdu4gXZCx
TshrfFTxgCkr1b1O29SBxAeCrnOEd8giYBgvn0XZ2CY/xW8AnsX5Wqn0lrIW4zW/66ZurxRASobI
nl58mLGV0QmdjyRX6vXnozizWkRVptMgCXgFFiN+d1i123utmusNNtvzfe4Qam1oNegJYkOxGCrw
eJs25YiGhpY5N7PeOXhr2/V95Vj59eW5WxuKTBPrKQoLAJoWc0dVWJiU60u2uErBqalpnCt6fFJm
7vfLQz0/UkCZngy1SGoN/CnNNgNC57SNcQX537odw2zrg7ZGkan1E4htj2xIWdL78DOuKyzCTe0u
KsLk6vK3rE4b7FtJswExvLRDiTJgZlWIFqszh9OVJfQBs2srktXyaCPorX7Qv4daRqI+EG3QhHwQ
bojutRMCLbIj/ed/63uWl6LdGVVZzF7hl3Hm+iIANS4GhcZbgxvu5aHkMj994alMmcSUeIBrQQ0v
ydGqigIHLplS/NTCZ6XNrKtIbbMTAJDvRMN0Y6VWpw+LFeKC5Kws9dFFqMxx6zoI9DmRcsISF/oB
7IIXLxLkVgi1lsSLyhh0vuuqnvZ2Rg0Wrej2Uzf2ybH0zOF0eeaebTr5QuC+gGzHtuWqPh+kaGM9
Clo19Vu3R6RAE+0PQ7TVKShrewvQ+2zaHscC/QwGlbKZY5yPxW0VFGSKKYag9vg1gMi+g4saFRub
4VEw+Gw3MI6kljoknrAV5ePn6XEteBJlIm9TX6WLfK/YXvRaCqUch8SCvVTn3RtMp8c7xRiq11Wa
6G8S3jGfaS/PmM8qLv7HhpjvnA63bicYEQrC//h9bkzlBhft2a6Vv5NJR1oWdwpY6ee/M9CxMIra
KPW7sPO+1Eg23GvYdvtKaDoHNe5fnH+AGqCfwFZCyYtSiEz4noQxU4/6vAlx2tI15ROVSMBCqjO+
dNcyCJQ0SRUF+mnKR+nTQZI5B0KlVth5BWl9crKqP6Jy1G1M3TOxbTI2qQuhooUglQO8ReAHnG1g
AKckfsMyfS3B3kipdrSY8Epwyx3+7SWK60AaEarJxj8MQ3h+BZrtA5EceL/elO9dWESvqSc7rzOD
idhVCm3gXdY30pRcL05DWWjFTh378uHymXt+DnRkIiliUl8n9VxmNboxzQWXSOIn6eTuMix/r2pl
cjdO9rPciV6PwQOLgpOnypfZ+UIooYfSXtUlfoAN+J/oh2l7OtDhaert6Lbu6xok0fTTmUX7/vLn
PeZG5+ePkS1SadaGGt4yNzRKJ1dcu419tGziETAGuirWPFlfi7LG6XboHBBG8IzHhylWEyT5sZpI
9mWThPPr0vU4dkHbeF8SvMW/hMKeEFSxGjXcguI/P368LSSkEZoj7kNLi9XOous1Il7iz3ZqHIY0
/mJJfG3eZtMe2/puIyytrQdFFSSOwPNi5yd3xZPTl8IH9mowSH7S4Vmf5RYQKPn0QFAtCnzMEswv
ncTGIQGcf7y8Imsbjo1AKkauDmF8EWgE5kJTI7rYHwO7QL62BZUDUsi/PMrj0V6sO88OKDpk61Q4
l0LuCKbQQqzT2Me6Dx/nVNWmHQjm8V3TjOaNE2H0ME2a+DgLEeyLOTSvhwptrkOft+O1hKG+9JoG
gK7LNx1FLSL48m6LCpBZRWkjTpepCZsf7as66ra20crkGuiJQFei5AYMfRHw6nka5y61Ir8TyngM
9aw8okoVb+yerVEWS6jR9UcMmFGGyYFVwX2+o7+zqbz8PB2QJ9elVkIPkAAu//zJJg0Ks3K7yRT+
1Gdv3Fw13qODhfCEJawq3aHZ2zX7sppMe1cqdvQhLdQO820d03DYCup15NlSuCn29B86h+pXOTqR
e7i8zdZmAuwwdSUCKIThxXy3RaRo8AOFH+MFf5XN7vzWTI34eHmUtYmgZS6JwrzVmY7ziUiqWQtj
qpJ+lGTDjeVVGKR6nTiSuW+Josp0ZHlskDzQ0KOgOM9OOh9KDGmjJ24L/acffgH0eNNEJgrzrfOx
LINT7OrfLn/as36ISnWAkgr0I+jQJriExYCI7MwYfglfaavEz7poQk8+oDxb8YR/o2lgq5QaQbMR
AututsL8BFVSvGUprc+Xf8rzWebkcHB0ABJS72Fxi2t6oU5eEgkywnT+gO66dhAutq9GZGcbweB5
tD8fapkUzkYLZIahdNLqk+NlyZWldRMyEF742qYv8t8cT14HT06SZja9WgWMp055crKL0vgRJcm4
p6857tB0MDau+2fVOoKQLnM7VDOgRVE1PRsPP+669dRC+IYItKsqUc10FzkR6Ktg6rU7Ja/RQ3TK
/BAg0PcnSrXar8trubatmGIJ9yfJxPVuuY8NBEkbjX2Mcl/1UA8diob0NZAKDYzbgVU+4oea+ulk
JjdeWCGN4AoPEcD+peUHZgK4DZo9j/WpJflIjIXjhWkt/HHQqONx7PZd34Ecs9Mte961/Uv9CzUi
WSil4HY+6cGIYGkIet2vayvZzxOd/mSaXKCL6Pldnt61/WsgKkFqJX2+l7PbFjHidakDrFEV4sYQ
6MJmtYUB3ATWbxJpvLGfnodZSq48opC+JzRxI5x/WtLXCsQmIwTyLorbvO61X6qT5xtVqeexj1HI
GaQBDJ8mu1tPT0k1xmXboOnvY2PUfy5TRd91oaGddKn3NvIuO6CZuFXyXf00dijJAQ7ZVDHPBw2p
NZJq5qGfGmr5fgb9+iAgIG0EgJV0CLQzfW2HohvZ7LLtrKCZg/kqCoRzamYPyZxM30PCws0UG8E9
1A/nppkccTRpklEfi/N9j6D5W9gz2c4p8nlj/zz6oJ9fM/wc0jopUE8pdZl/gsIlgMQZU22A8UzI
4D7lSG1wgzbV3osT452K0GK9syaj+lnEmnFUs8nEBCCO70rUPa+NPBFbd9/aUtCd56kOgETWW8+X
IlO1QYmUKvTr0jN+qvgF7jNbas1dPjzPxLW48qC2wexFMEUWBxbjTIMxNXYrQr9jP3wr9BI4el2X
t14mJaik3CqK5OLaCxvlCAq7fJhHDDr/0a8AMkQTHlkQ6i3nX8te8LrAUZSTMcXzH/lQ4zdS5EA+
Rdrsqw5/hwKfskM7x/H9HKHxlUVe8cflqViZcUoOiKxIHUHeA4uZ6MERayUIgBMYo+RBwTvzCBy7
3tj88l9ZbDYaeIRWUEp87KP29ZPbTx476CuDcgrn9pPSjs1dJLJTXmE9WanexoNzbTCOF0hKKYfx
TD3EiEoDwaBWwTk76U48SZ0j+YT11kpz95aon7x7+RQS9cGtOSY6dMbiqhVe7Fpd2vFxhjcfBg1f
PahPyYZny9pCERtZIzmHz5TEunwgceqgqzkdDpClHZMLBuNWuWYlAKO5wvMXgQrOxxKVQpNDzHXF
KH1txW/DCcac18izr4YoBRbVcAu1Ndr4NBnVl7vj6aCLc4BCfN21M68XlJ7Nu7Yc2tuqnTykGQvz
m2MMwRU+dr0flIFzevHSAW6AMi51kzDCXZTAkhzV5T5C2dgLhemrPVF/7svZvzzKSlrAZsRkTMrZ
cNzlnz/Z/VFiQ6uuR++kZXYKM2sO8TTHq6+ItHh/eaiVXcI9RgUXlSFskJavoT6otXQQtXcSonc/
ukM139ZlO2ykVM/8g4ifpJWIwEghIPbk4ov0tlBrTByB8NfGeBrtQsB7COJiB/tE/Q4MIz/NsRr9
sHGpm/cjRozfC7PT7vVZxW3RRs5r4s5923SGgsH87NTariQQ7pt+Lu9EbrmHqeuGDVL9o8/lYp+B
uoKDCjBRvuT083VQedQETgDNCQZMeW+mQ4MVpWbUbrRzsy7LrmKlw1abaub0Duk5E76BKqLviVIk
73RQKm8FShoAJzV1rncpS46+u4lqDAywsAvfXl7JlU0jU2dZjaLcTy/j/MdWidfhNdm5J6XPtaNX
Ag6FpZYenbpONi6ijaGWbUd18EK7bkf35DbR+IZrornW9XG4q8Y52FiDraEWR33qhyBwitY9icRt
PuRJjeA1vROsIrotM8PVobCCQeQCvAIso/MJ7IokjCG2uhB26hoiXRmLDn+42nsXuH/Ryf8W8bFy
7iAb05Omocpluqz6KFR8oM/W7qm1YI4pwp2PHqzKjYVaH8UhC5d3NoX180+CHmZOcc2eoHLf7bwc
Imkp8mwjhqxlR1J69L+GWWw9BLBndUwr92T0VfWpGiva3oFivtZK9VfchtpXI7A6agKRtVc7O0MN
FYrmyyMzmHOVbheBEySpvOSfxMzBSbXAVBu2f50pO8DrE2qng7XxqasTingN4hQgqnGhOR9lxkxP
i5KSna9Fms//EsxqFm5kP+ujUG+VejLU3xeb3p3iKeiz3D1RJP8lxio8aTki6v8gXvDQlh0QHmpL
bbaOIg7vTbZ7VHXmPXzP9NOguBZOnsFWyW31ZD0ZavE9RZ25dWhziKukzW4x/MYaxBxmyM/llnHw
2lDgFOTlydOJs3W+QLrdCwn6cU9YiRRXUxs3N+OURwdvaJ3j5QlcWyW6E+QBICN4pi0aJA1NN2qb
HOEClSMyuKI+knVsgeNXEiwEYXGy03i5gWdbRKUgb9ok72OWaeitm2qKohuIsNoVkjYGvsJufdvj
UPj58qetDkqGD6xJWiQuBX+Q+ccnIbGdEzRmtFDogB09qI23RdvObygbt7QajGgj1K+k4Wj/QCnh
WKGXs8z5y9pzendi15dxAjt3wC9Dd5XyaKWdc+cII315xEAvUJb3JSsFHsn5VukTvDTUlrPcwvY/
dFFbHKxi2JK7WplK6uBoYErBWMA6iw2JNBDKLxibnDQ16Y9DqLqHnDfFQSsRHayTtvpYeVhZXF6/
tdoB/Roqz0hIUoFZ7s24yMq6Z6ZhUGEKRGtSbx70ENrpye5y988uJUaapZG/DQG+nspIdtQGLL5u
8yTUrxXylo1ftHIuAZMhlwsqk9x5GTgNtTOnCenMkwfPC/4/dFUVrvPJ9Lx/sq4WKpBSChSFvmXW
ZgLSrBPdxb4zqaOHfrDEDnXYLb3yldNP3Y7cnHYHYtQSf/r0vrGVYlAbAtCpddijnYrlJ1pw4uX3
Ddp8lJlI6ChJLpuwYTc3cRAzSulQ8Y2d7utco9p5ebesfQrqgoikUdTH7npxqSVOr5ZppjmnqEF5
y5hSd1db4K7/wSiAzSXqRb6hFxPmerMOR2RwToZX44qgF+5ucEW38dJY22egUZD/g68h+9bny2Jo
SlrbonGga0/uFUY92k2giOwBnaT6cPmD1obiDQg4SHbvOOLnQ80h+rbDJJxTjc7cwQ7t6KjwCjnl
Qt3StV4bCl0/JABpOWtshPOhEqH1zjyGzgnEQnmY0xa9BLyXDnjvbiZzMiAtHj20kaSUGBGLtE4/
H0vTYnDWwDxOGmKpUYKahF5gcRSKPxwFDy8ldD7mntvBPVeJGY3+ZWirby+fWZ4yBhtFehcvkUvI
kgdJQi+Q6NXlp8JyqeolZn6sK2/YWESZmj77WrJjSheEaAg2519rjS7a2upknxBXUW7DwtIPZajD
3A807c6KkMsZ0e851q3oH1y00f/BHcT9ann0CLkeHjPrJ1lr6LWJwtGzsaFLzZ1j5u2+J1ZuBN/n
rRXobhSr5UWA0CekjfOvLBQvn6K+wvWl8DAqzlFgRBYodX4oiA/cIghhHsomsI91ERcfu8HsTxGU
p7dmPOvjxm95Fmz4KQRNoDKgl2jeyT9/8sVzpeljMnb2qXXV7Na0o/TG7tXPlzfQo97d2bJSXcOB
jzolz3dum8WyDuWoGD249pNpF910nKsOYaehzoBfqn2HokOuTT8CjOeim0pFG5RqwiDuJ28ukaY1
RFrvBqx1Rvy5imz0+1bFrKq3mvxXMWBBufNGh1sV86/+Vu1STFyGSUv692Otqx+dhrbdsdcGLKFz
S+vznQJKZSPMyWD59PtMuiqyAivl28EtLtPccPKG0q16adtXFXcNrwV0d1CPYrfO6lXZk1aosa78
vDytyzD0OCpFIgi84F1o1Z2vXWmFSaZrkCHsumqOcYLCjt2iQJHXOJxdHkr+U4sPJApxGVHV5xm0
bGrDuAgsl7sOLEjmnXpTF0jHmM5+DHXlrShN9ZSEpvsV3edkg7awnFqqouRM0KFAFxN7lug/TyjC
0vO5Bx9gTr+oy/5A8L88ZHVYXSW2G16NczN+vfy1y4l9HJPKMymiHHhp+ILIUV7rPctpprV+mMMR
yQ9RoKDkjNPGNSx3/tOJpQKHVw6gRoIrAV6yJp+eP8uNldDIUcVFqcc5pRqfhroR5x/EI9ZZubcx
ncsAK8ejlM9WNWVbVV1c+3qEwnjfd5U/5gbWZ6M+X/dhXI3IgyWIDAvsBGmh29cj9/YtLXZhbnzw
MuA8/gAegjrRhpCwrHBWXpy6gZ1W/tQ2TrKzuOB2mTpmWwTN5/tGklRpIJB9yA724nC4HXRvIm/p
e24UInyQ6/330e4l5aDII5yJkDPLwJH6L906DEvdXbKhuLaXLBtkVHg90pLxkz79krpuvK/L6sOs
OVscpZV5pFwE4YoSGdWx5UIapYvBvTZhfEFKfZ1VdoGmnTJdvfhzUMEAziq74TxdFo/qORxUu+xr
bElsdfg8GIFyTe6dH1RkrbbeJM+/SAoH0NhzecGjNihP5dOrSEtqL5ji3BdK1uxMp9F2FGPSw+Uv
en7gwOzplNfJrqmwL5t2ajGpEUUEhDjDDhV6rTX3NNf8wdTCPdzzLUnMtY/i5UPFj3cfufwifRvj
ukxyXnq+UvTeHtBQeEqTcQsKvPJRPFwhBHso/4EvXy6TlsRzJiy8jezks53Nxj5OzKumRaxwUPR+
YwpXvolFRsNAl9AyCF3nC9VGrWORmRV+Parzg9EW02nw1JfCauUDS9KrYfnBGJOk8bPtYAaK1WuV
Jp3QU/P1kGrjJ6NQq41w9DzUS0Y65TaNC8YiBp+PgpsLkgqtCdVgVoMTDCjK9Fpv+mNmbIn1rk0b
TUapL0H/z1mmWrGKHlmC+hyCkEg9qOD/6NN38+ny/l4bhd0NgAVnDNLoxQcpFLKtdMTapxwGba+X
uL0mAnHqy6OsbThJwac7++g2voiu3lgQBaS/C0KO7h9iarRjN3n2UZpy7GunCjYSrLWveuSlcWtQ
n19iUdNOy5JKR/K6i+lauY4i9hi+/YPDykYA28Gepoz4mMY+iUBjVw56DjneL8AWHfMmBbdvFy/W
dZc8KngtAOQ4RSRx51sOW46w1iK8P8XQZ1jb59kR89UEwGnrbezuZ60ADhEPR+RUqT9iL74EgCJz
FyF6yC1BhbZFBtEFpGx8plf7rRbpryztb0WXvy8m77aM6o228MqayasDxC6DS0Lm+XcO2MAMFBdw
f+rCaR9rfQniNN/6xJUDzD8POhl0J8RCexFgdcJiE5iYgHkFEuh1S4CNm/QhcuutsPc8daL4D/me
9xLiYhCQz7/HmytbgQxR+MDQxSmoOgtNWaPzg7SJ74051PcF+A6U9obwXZWazcZVvDad9PSlVD+F
YPod58ND6XXKqsO8xSlQ+6sVjKlphrYbO2blYNOB4AoGi4sqy/K+ItHIVKuHpSRaq3kbzwogb/R4
8CIZsMfd5Ynab4z4PFFD8JsSM3RJaF88o86/K9GyXOmJw37aTNUt70Nef2Fh3tVaPKPDC1t4B8Cg
qjcevqtHwyN4EfYRNAA3ez6uNYZNrgSCEDbONKe6SPmIgF1y49Y62m8Fyr/Yoxtv2yivb3QyxU9I
jW41BFe+3QIlx3VAskj/Ua7Gk4ATmdmgdaqHjmTr4ZI0xumdqVLzbiz0bYtY7+9ABLwUY0BMAKMn
bweVsh/s5fNBIby39VCSAdUgx66mBMMsRwnbl29XrLJIvQnYJAnPQBNEa9fK9MxXqyl8mEXZHhQq
C8fL95C8Z86fT+jT0EiVe1Wu4+L5JBwnR0Z0yPygaqM3xVzqb+Cr5oexacUhKOFcxpVQdkXVhYfL
I6/EHZRxeFuwgXgXL7GibdbpsVFXSO+XqBCrPJR2iTEVp1lXh4032zOsn1wxCs5IdDnwTUiGzleM
/xfw0FBmvmLb37Uyf20p7V0beYc4rd/qbX9lD7g8wg+6rqbqgJXCEYnrq7osPl/+5pUQRFmanJlC
JAXBZflbz6swb7m0/K6riYBZnmGFl8wbO2dlZuEA89qXLyngz4s4m1guut/hnOIXY9dXwUAkzYf+
s6Jk08YargQ7JpRXh8Q5UwRfzGs7Iaqa5ICYx1yTEp6dewDFspui8ZTlL26Js4qSSMdmJcEgj1kk
6UYwal1bOgkuT6V6SKu8/tNErnTDq2ElpMhHlFQGlCIZyywzc8IhMrQk8S0vGb+IUW+O09yjyznG
3k1a9RpmbKG2xQV9vH0WB1Hm6C7QCY4iCcf5FhWzF+cC3oYPJLUY0LlNUkwpZvzqU7vFNyLEJDyb
9IdZy7QDnARazkotdWyRJ1csN92HJTovaHI6G1nIs94b085tRs9Xvrxlq+P8l01KyqUtyK8Ko+gx
tw+cXSLQhwe689o14/sgiKKTrobYy2ev43y4zyocg2Jr/PHiwyN15WCGUsmRpcLz3xHXudlbFfw0
xW61m67xqtM0df1GQFw5ovKdKZ0w2QNcp+ejUGocOytH59qshgZEtF3fBK31/fKnrJxQCI1yqUFD
S7GY80GaPHVLfMZj9Pj68jAKMe+9Bo5U53UbI62cUFo6bGS6lByeJejaGIHfom8d+/Y4J3vsndzr
xglZPZL/+fMcJlvvwWe1ebYLdCkNCIZEFPKVy28bkrSPYL25cxTeWMaYF7ssVKL3QxtafumN6UEZ
o/rQpK63G5H9v0V3Od7PdpRt7Ny1pUQ1R/KJLdnTkn/+JDmQydKoBRn6xGpfH+ciU/YK4MoNyP7a
WlKZd0G/0ngHq3M+iusgJI85SQzztkCOPOurgweiBkuEXN0ITc8/6LGAS+UAj1tKkIsAqE7CHJwA
UxI4WGjeBuO3ZjDV6429KZ9P55GIUVDCkhczze3lB+VVYCDjKzK/zFH42A9TGVUPJrkcYulo6zT4
zhdtcEzE6Ia7oS+baseVqr+RiHowssEwf6P8m/b7Rup3UxOiIXYQ5lg/qE3SjASPovxmFU74IxFQ
isH6Z0F7O9v4Ohw80lV7nwG3/zG2RvRhyOrxeiqy6dirWMwk8VAbO0UzGvNEUwOjlMGZZgwXorQv
rhQi4Ce1bQaM6q2p3jOwd5gCzfhSGQBOUCQwsmNpV+rXKBjSn8pkqtPBadGq3Lu1p34TlTJpxzbt
gitTsfB70csim3d94oDe1M2w2Jl57UQbAWclj2a+eXoRCiQUd1londQqjlvdgCEel/PnvvbsP6vY
UtCAVuqHMhPanYZE3QmIon7j5Gpw0NzkpQ1ZMll+A3VD6QeKfsjiDcETNNWn2OLKsefwNOr9vBtL
q9m1CKzvL++vtU0sNxYNLQbUl6oH3ZB0KlrzsO4rWxyLKUgOvMFf/tjDo5PsEu0pSQJ71P99cva9
0rDyyqtTXySBcWVlQ3+fQq3bOPtr30I+Ca1WKjLRpD8/+2aYMKXzAImrLD6oPXyKIMiUjez1eYBB
OObJIIu1EfoUiWRikCSKaXPGbuKXkS329M63SE6rQ/GQpGNEdfcZ/zAP565w6j71+1BtIIhVwSkA
sIp86bRlWv/8YuKrQOs81nRpUizC5gxaZ1LtlAWqy/ymKVvcEkSRqfu0k/buaT5ukV6eJ3aMyJ1O
QUc+qZbpI/YskVfHjGhVjXHnUPXfW9PgHGq30PdSnOXUx8bLa1UMSv1V8p6AuyzTuiSJqWV6IvXt
HgfCvjAi+rFRySWM5v2LDxYEEzY87zk6xMvCPIrw/ZznXuJPUTbcpZluf00qR3l5FZYutGyC0TZ9
9As93/NOk4EPrA2GsfThXm9w+mrzMNu4hVYWixNFFsHbAurkEo7UZBn5P1QSPy7ScC/KSruuIhXT
S2jV2t3QR/ahrx13A7K3OqrFZc6jCWD/MveHFdnZUzUlfgg77VSZRrXX2jG+t4NEPRWhGX+yZ8/y
X75ufCMNIBSmKWsuypkoleuyMJX4ban1VxEmHzs8hV4qUEaE12hDUTQFFsKlvogiTKWpNUWbYGhW
ha/HMkgznKH6YiMiymO7SB7OhlnkXFMrbHNEfM+38KO7tslznd3YZt/RlUlOXtTYfhp7EB0wz3Zv
MG4yNw7Bygoa3KTo5JD4gfmR9Y4ncR+FzSkQVRBjqWS2+BpP6n40w2o/9p1+6BuzvlayLPx0eQVX
nkh0EamdUhFCTYyE/nzUqJmyuKwqtCysPqqOXDTefVTWzkkEjfFrcN36e1+rzi1pVb/T1Xi8Eoqi
+8jD53dqlgQbO2oljNMEBBxjuxhrsu7nPycjduqjUsa+cLVhD+cyPeaTph4qYYiNc7pyA6JJKJVN
pDw6gWExlBtMejryKCOraHexqJJjHndbOdLaBzmyPmWSkEoA4fkoZqTWagDz0sd/DEb3PJenHJvy
O8MatjqBqx8kG7bkvzxelk8zp8CVq7IYSlTel9B2c4T+xRbha22XAoyAUMwdCFZrsUDdKCC9uHrs
47IRARuvxmOZT+FrU0wovoa2fQ3kc+tltvZlVInJuCjD04leJCtxkOHVwbQhLhAMO83Vh3djX1Qf
L5+FlXuddiCX7GOR1Fs+upA2C0w948HpWNHwJgnD+m0eB+ibdLmHXW1gWBsRZ+2zPJisdNPgTYMm
PN8b8VSVbR/iQhNrhYtvtdmclEndUiZcy9J5SSJuxtSBxl1WH1JFzXoz6WPfS/vhRhXDeD1kWvTa
KLvkbRhC2SaRSa9BlEdfm2a2TqHI5mJ/eXJXzgFTi8YaClmUQZZCa5j0gHaeQ+KMO5ufPAUnu0pF
uKIO+i06xcq0ctgQr5fiCSZb9Xxau6Eb8DafIj8v1PyrF5nszsbLD5c/aG0UsjGaZziBoAa0uPti
fQDDPSWIxSjalyoDmGlUKBVcHmRt1oB6SFoSFwOlyvNPobJMnQNLHH9MQmVPWa/H+s6edplutBvf
szqUNE5GXF2qvy+un2wecrsuHeFrQvmz+k/2zmQ5biRL16+SlutCNubBrKsWACKCs0iJklLawCiK
Ahzz4HAMT38/qDLLxCBbcdXrXijNmGQQBODD8f/8Qzon5E6bt5qWJ/+LkQCkzTmdh7YhLc/vid2v
VYuHMU3juWnULIO+s2aRhUbyy7oQKgekO9+hN/rhL/xYbBxXMFYw8cCxO/C/HgqrraX+7ucv6ZXC
AfMp4FaPvvtGX31+Q3nvqMqE8negD4htBOqJROxJf3SHHe903k2YsC8RQU0BSYMlIg8O45pzQkP0
YvHi7LN5gG/7OJrY47PpRiGV6cD8wkSzeSNUPkQK8m5IpejFVVUnJ5D6F8N/ux5k+w1a3TRYR0ty
II0ey6uaUD2y0PaBPo2hb8v0xPh/5Sr0A7gUfTIg9C2Y9MeayHZx1eXALQ5GMD122qhi3fg7h+Z/
FAC+sDffDIjA/DgXgDPCPjoa+vrcAyGLThw0sATSuMQAJ0TD7q7MBuutL4Lixp3yJDbtXjt4uTGK
sOrN6tozsRlMh6GoosBQ434d0iEsO1xfe4v46hky4b50NC3uReZEGUk8WkQC5XKrLcI9Uci9mL7b
PQQbDEMVhwHy0ZOqcJbsTcmTIuZyGOKuq22qZN8tCVynoI1/PuS/JzI/K5YNpMpMKFriHk3jY1WL
LWyCWEnlOsymicdDunT5zk+ASC90sJPkYvA20m3Zz0gLkrn72q9LehM0EwEp3tJoBGoZ/gWi7fpr
5lraFsk9V+GQOs21ILTyJitwhh/HRFw3K/mtNTM3VJgHRrW12udS5v6BvLX+rJps67xLtAdY1af0
9C/HHreItQNySqRXrPLPx54w9NqAGYGZU1M6N0uxhZjarTgxj76rjo6fJL7YcEE8uLVoJp9fxs2t
1CjzMTskpgjCcTX3emu+zToJ8T34MIzmpe0ltzjxEQlZ2XtOxecBCRRhUvdRVi+3c63uE0VnY9In
Peynft+Vo0WknIgaaz4B6Lx8JhsitWlTKDAhHh7NFNTfgWbTbNzbtVpUWDd21YUoLbQT4+vlasZ1
tgMABBLUncclS1pgmYGBgb+vktV6J7y8/tIA+1f06svq7QqKe+KCr93YJuuguQkbjH/P30IxeHM/
sjXsk0Bp50HOucuas/JXCz54cxvbYdPWbd3joyHlBAJVIs0OJA79dG6PUsSb097/5l7gilCgb2jA
sSbctRq5thX3QlAY+Xl6N4VtVYgTx6eXCw5FFnzi7dhIxX0sTMx8s1HFhDJEdm0Xu2RlKr95qiGo
nLidV8bCVs1B0MPkDLjyaIJIK5VNNvjuvk7T5XLqSo7glsfZQznT+25xT83716/HXrPxD2GAH+1s
wnZk1VFl7SvUPZ+nEaNNt8IESmK8uSMv1jmxcr8y9DYhHoRU9m006Edzai1qaeDr5e59U5qXSebk
OzCjef/zFfvV10UpBE8U8RrW4c8HOOL9APuy7a4s2EMZnJSzwVrIG13cv/LZ/8f99LUHyF7Ewrkx
3aArPb+UtfhYD1orEhfQ34t17aw3at7i6K+cPm9PDMOXT2/bvbEBorPOInrMzJLCaRqLvOt9by5u
mPX9liymWSdKvJdPb2vD0VIFDGWz+74d/oDNNLmzzlzG3Ptd8GV1CyNywGn3PZKTEzjea/cDAcKm
OuZQCEv++cOTnSpZEUxz3wdaCVHeGeMqLZNfXoi4H8iv9KR5TWxvz6+yWKk+pall0obOCQAsRuO9
Nhjj/a+OOWhAtGdgrQGGogN9fpUAC8qsSSZz3y7YH+JFI/Z56+jvBpPc559f6pXHxt65iWzhH5BV
fzTmVhsz5MafTeru7nxQtnM5Vt4pI8BXL8LLgeRvUBMcj7W5S3QsirmIW9YLaL/nX4hJO9VlegnJ
bVUHI5rSY6NVHKOqtSrxeK0qY7/6dX/fZ7LEaEXHVvJOsynsbw1StIew0FvCT72E4LSwRVudnjfr
sGI0tWL7uVtdR51aGF/ePlXQd3oghM5Nf/D8deppJSeBtmJvp27xVEK6pP+vdyc6xS9XD2BzHSR7
k7/S9j8CRYJqqYbSqQkGLumv+f6CzXxaXqmsayOnKvsTM/vVyyHnpDO9eZkfO2kjzULpUqX6ngmz
ntetbe6FizdTqqosnPXqlC/ri4e4aXAoAKht2D/h6z9/iCoRdk8cuLO3lRuEUPrrnb7ap9wMX9wV
V4Emyq7M0Qy14dEq0uorBnSj7+yHRXy1lfSiflhs7APko6Y51Ymz52v3BEjBUcC1NtjlaPLNZIcO
Xa87+7m1S7K5k3aXEst2YqV/7Z7gnVF0Qp0GoNj+ih/W4A6lomg1294HmZse5oAugK3W6XxoSeRu
7eyUDecL8/nvwlvSXJmL300ljkaiGGnbjPil7vMuoZPYrkom5IcMZR+tnQ0dwLZbwoS7zMTffVhL
k2THPp0+EMbh5DHWc00bWco0x8jPJhKXy8bQLDaOrpEhMd2QssupJVv95yvhtnQ/O0/QOuDgApcd
QQjN+aNZOuZUUrnR2fs+LeePNaSL3VJrbmy1SNnwTfLJV5+tExd9uWZ9vyouwyAgm5j0aEMZZ3/V
vZTzSbpm5U2zqOAywOzj0i99dZZ1xEeEhdtMsZO2pONtIrw9QGBzYzd58kVZ7nj286fwypAE2ICP
hnB6M3M+mmYpPg/KzhHqB3Vm3yy4CIV6uQy/uo1y1xiGYnICrrpllzwfksBlkngZiTuGtJcre2pd
UCzP/PXpBcWC/cDYnLhBcY+uYpkC84/C3hNzuEaOwgF7tBlhP39ir40bXBQgKXK0Rxx19MTMWi88
a/KtPcEOTRJVfjnHRoBQKuzdpT/jSGSfg+j9cut3g74RmCGK8ZBJHQvM58JbjNKiftNoJIaQERDs
yqA/8QhfuTnfpIfNCs9qyML7/BFOtT3q3aibe3tz9g4MrrPDbM2Ik4n9PBQsiiHMBPnh5890W2aP
5uIWo4oT9HeV7hbA++OS5S6ljd/mQsFgzGk4LnN5n0+ztzPaxQfSIjuv8RP9LvGXbz+/8PayXl54
a5ag/thcOZ9fuDM8fMtZe6iKx2EnVTXeFHjTny+ja5yYaS/yqFkmaZlsvS2AQDa2o2db9KNox3Ex
9rXQ0Vn3WVtGOLAN3PXcakWcALk9ZnbuxDC2/R1NaiIDcy+3I3tt5A5Luf6CLcOLcgnoM+S2cdlb
XX9RphnZL57E7lejaxaMjbjsmCVhtphVNAqjHU4g068sGjReYemycNDBP5adBTh06bwfYx84vXum
zUUeJTROTky0V6+CjYjJFTYxydHzGipbB0WRxl5z+zc9Qbe3MsmNEyNv+yVHA4Atclv+uQJ7wdHI
awYAzVkfjb3QVlZdob4EbWViOabOl4Gz+s+H26u3RE3o0RUEDTgmh9fCysZkaI29JAgl1KXlnRcr
AVU/v8r3mLjjmwJiZ0dmLQTPP7qpmmygvpxbfa/XTu1EKKT7TwSLAQuChvhftKLKPjSZmYtotvBy
A0+cp2FfKoDKMM1HHWmkbwzfOmtO2rDH9vPJ8ob1YUp6VYSzXwh7hySiF5HW204Z9fCsxQEzPzav
0h7XFsPtwH1wqjYIYtta8DXjP4hvG8tQgiI8sQiszu36czUl/teAzt6TwRn4Xtn+9H6WmrCh7Vj2
J6IbijlE5e18tNMBCQEyGGmEOqo92K2mD4WttFN9jiqsbt/6hdL9iEgT2iPoO5t3pZiKT2nfzWlk
2ZWpIqU3ax8ZrT/Xm2imlCF/+OLs/uE3npf5Q23sVVLmbuimkIRDvfHrLydezYvhBneWBRbQic0W
dfXz9Sbwy3aF/KTvOZp5O3Mu23DWREtA1HzKxemlIoKTJFgprP3NbZj4jefX0p2xL4a1W/cZh6Eu
4ty3nnNsr9l7q0r053OfKw23wCwf43JM3Q+Ej7RfzGaqLkdRJ2O0lBMoqV3UzeMvP4XN5IkGDFZH
DNSj8TnPXZs3SJfga3ZmFCCKjGkgGqHZdqcA+JcLPHv1FgQCx4ZF/tgxi7UvDXonW/d9Ykw73HLt
vab7E5xBdeqBv9w7udR2gGcn2wjJR2XwqEtN+o2zYL2ZcO40uqS9M1Z7gVNqp9ot5l3E8KSLhY/V
zx/ny1UFZALnOJqF+E5A2Hr+oh3plFliz8t+mYL1omiSb4Ez6ScqA0bNy7HLprXVrJs0A8Xx88u0
ay372QiGfdJMRXDWBXLRdoSTr8XOSpb5s+108If1JrWa0JWB+0EJP9d5DpML+7YbkiTOmrk0YuVU
uRlifKvZ5NZbnQgNYzKy3Ry0jrlj859t0m7n7n7Llc+iKRFzDkcZX4YzogPBrLoqmLt9Wg7o0R18
iHd1mSzW2TplbRHNA3BryIKPIwqZAXkaiQTg66atKoJQlrX08qhyzPTPblG+FrW+yvw4qFv/Chpa
ap+5aQeb1OubIGyLybzXx7FLQzVVGlVIkqdqp9y+KnZJWok7FxZxRccl9WX03dg9TkY93W66n4po
s1/d+pxGUsaWsbhtaCZm9adYZPIOrn55p/zU/dolo/YOVppeYHrWGu+8zjA+jtboa+Hc++VInFPD
GbsbGseFGGxO13ZpmDCGnTl4U499k4RB4eVOtCyNN++HrCsxM/a0tbmqcAqir7o2iFmU0Ij5xvKS
A1nX+oG44fxV6ftVGfIW7HpA87Fm+vtO+aWIitZSBbYXa1WFq3CqJBQWVhuHzm2zChWXmeQx/UDj
rT31wtpNpTm0Z1XWjx8sJ7MeaIZKDDo21rfoXXXjalpWhn7KrHmfiJbw72w1111nB1O2CcMa6yCb
tiYPXC/cOPfnyg9tJ7W/BX3iOhjgOAvcMjtLLVLCFuONmlhiw0JM+geyWOx+Tw2SBjuGSn9XNppq
8NQ3iE8yVlOCi7hZIENvybWzoaMDGWLqqCWs8uvyqRiKjofma8zTbNQW0rTagfOYClrmsBC0k4LE
Gh/9xLG/aKMrMceoPHGx8ukvKu0W3kzvU7RNazFcgZCs1r4dlHWvVFCO1GB6Jpn16RRErjmbLkFb
Y/atthr7ynQmcUvvECcHrfTFbUk5+tZPu5K6MPBqFcvOB7XXc6N97NeJHKPRKyduTRuSJmKxm7AW
Hy110WSF86WAFkBzC/CPO6uC1d6lebp8a/vCeWdOyvWwVjcNulDSXaZ48qj0I0JTQR2JwMlYpBp/
XM/g2QxVlMhUv1Wuhk7dpWXP3jGRYt0gaT+vfH+G+ZKL9pvZOMln3H66T7WPwjAcOBXdDQDeVmSS
vd5D6Df668F946n0qhNtcj+1nfaNA9NQRJ0ahzrCeNV7mhAOfMrz0TQOfVDay95UVlVdlq7Nw55E
3j+iTnJqguoyP9ubY1aIsPdVflPDsM0jz178h7br1JMAYbnj4STIBRhDc6TjffrUBNnoRYjMtTqc
SM98wHt+vF+WSW8PDYbJ/F8vUDK2KsNqohEn5yRc2yK/Bz4UZaTT3zLCGmH9lyEA69gt5FQ68bgk
DJCidJI/+ZiA1zVOblikU55Fwum8HcQ/l5Lc0by3UltwjXPywg8tY5C3pdVi0EWypseoHLLNvF0E
vIKh9rI2tKCjXgaTmXTnCXbkas+MCt64qe2TEjYv9MZto+nTcHBNmooC8zsvBBqb7imF1j7kDU45
9ZNhXfqNu7y1qlyPptxCmDvpi33RrYHBmDUyf7oYzKlF2coRSEYYq6ZVyA1OhMV57nCpOa64S1w5
13FRlw6BKkq33yVZUt25WTe4vMLGIMvLlcaZA+h/2wQuyh+PRgnlFdY13W6wyRrQAllDgBvF1YoJ
6n1nm8a6d73W6S5q4uY6mDoaupB+YimNhCqyqy2+hbFhT+68b5htar/OsqkPaszbGjCr9uuzou0V
tBFRwfmcm+HPEhR/iDK6igc/SW0W3LbGz70aJufKH3sk2aXZGTc6LCc3mqp8vDa6AU+viuDDA1GW
rKI1iXrigkzkVBI0kk3GwXEVa2aHUuS+L/LyMTO1KT04wp/TvVR5LQ4l5lWcg6hrrYNwpoAatc1Y
mvJUtJ+5wAxsmVGeID8NjHckYBR0pHuNSqCnEqthrmpLEeHHbn5cK/JCD/2oPP2MgFczCx3eYsGL
EWhs5qCandAaE78J0TbKPytf6FgV5DrimNqz1z+JqCblbK2keecTHn9ujTT8QzF1zRxaFgr8Xe6l
YjhLWIz12ExHT8NRrfHepTiAu2HAnnXdM+m8C89rNR2PcLssQzOvy6dSjD1GXbgEfaLj3V82+Lcm
cK2MHhiz9ajDl7VdbpNg1RRxMHXFGt4nzhx6eY50OtfsuosGPKnPyzlxwobTwGHsPD1aU3mF7Gi4
Vbx99iJquTw0Cfwa9k7bKh4Bjg/kfqVbRiVN4fHWFnOah7C90k+Do1Vj5PQKAjwtqfxCH532awPE
xgHOGZ08zG2dCps6WGvjMq+pgpNl6Ywwbd1GxMviaVdjhb0noIqTfbJs6V6vSzeJAwulNcetZrKf
ZUauhV6QE5I4VnbHetnl860z5sOnqknKJrIaTyyspU6BWGoy2iRe4WkUYTNNjoqZMGWwSyslH1ba
DwcspRf/YspEcdb1bB1x7lGkPhRO4a47UUypcZ7VWvbZ05Xdxu2kjDGiMSXOGjcfd3IWzX4QLdor
2yo6I6qXtrriWeacw0QzNJFYtbSNTLzqbtYSuekXe5kBWMdCuvdt71hPWeCicHWHctJ3pfTxhK+5
2THMDbbrUPd7lgfZuMObou+7J9mx0R0wE4SxZQ3JwuGOZXd4SqfRZ1fSwWXrRF8+GtZcPanVMKkO
un6x7wulTY+y/5qVeyOv1q8EMfuf5nKtqeha0N85kbAzTGgEfqgpz+1i3ptD+5NgyLtu9OWjHEv1
scHTugw7NLsfxOypr5xPKO9a12incDEHyjsbl8Dy3Vae3GXjomUHVWZYQAakX6kQRj96jN6R4xRh
gjFn0TqvaGz0QKj7vje9j63vyD8LXwzjDRL/+hHlb+FG/mB4fVglWn/jzYP45sja/NO07LaPUjtJ
vrGwsTUPpg3sQopqlYb8nvrtaNfG+0KvvHeqW3SIMJWGIzud/7KLZ0EJFjMby+CcKsqdd0VjzOfu
ynCCRbuNngKZAG4jGYpRP5XeHelZRRnOWZuhnsQk605vSiuNJ03Wn9qkcJ4K9HgU0bkK3muOmVmo
+J3qaUgC7U3dL/V1PhnzTiijWHa10VdbeIEYH6qq6R6XTiLJqpKkXe8nFGkMCTFn75opoGj30sLw
CCxEKBiqBENB7qFYEATXTfGeB1aoC4Uzyoes0USJoKHR2pu16w0tVjoAZeyx3rchuBUbUl4Ixzu0
hgFuia9C6sRlKk3BQWWo8jf65C7N+0GwaERDb9lrXMw6VEdWAnmHkXjfRnXgLTKsGKo3dd/rd0jS
XZIl9InljcqrXsIWJLQKjYyM1NAf82AJiwDjv5AmnJOemQGxbsS9zb0Iaei2466QfvqBwNjga0OP
CdacN2drKOG+vSs6lxQc6era54oEkpVKuszeTia7aCgESNTc28kamhksmXBu0qYJtYTXyXSs0/rC
kcackROhrJsKg1zzMLij+DbLeuRkbRZJHORz5SHxmrezR24ZMiIloh2jHk9N7WIif0pgyuBn97lX
Kpv1b9HmDyT4Luos8Fe57CpOgcQh6m5HQ5qMUbaZwNQcEEx3bPdusor6rIPPf2X2Ui5xYeXAxWsZ
FPtEmM2AkZzlfNtSlilFp9p3zpuxmb9CtPTai8q20j4cNC8BmjHTKiqQGfxpWQ0zqZAeG0nTj/Pw
xiSztzpL+7EMon5yRBEb8zp/qC05PiRQENOoGFU2ROYk2wcRiD6NYCh6j3W+Ens61vXqhn7J+4sE
MdZOaGuy/yh1mmNQpSr/oWxG7PbQkoI3VZWTXmG73mk7XbpGvrOGNiPYjZ3ZCmdo4Wlcurmextqa
Kh7PKjZ/vrRYq4MyKxQLpqdyQS4JVh4H1yuxo5jcEdQ1zRtrusE3op5u1eC57zUP65jImCSrtq4L
70xJaxxCPfFBrfCOxbAOfcgCXxQcLHJS1eln3VBa5qeSsJDxRhuG1o+wKaqvsyXtmvOgWLKbijrB
DceituuQc6j8hO2OvO0NIsjDeW2cPAo0itGImY1cbXXMMYlqjhkNBQuN5NDvlpyqPS+LdzgulVY4
qjogFHMYhyl0MVqu6UEEw3SQvG7/IAKSLiI/zVR2adZWsFxSGZGk4LWGf152rQ4brcZTNSpzr39X
GsX4rS5YEeOpWLq3Ex2iu2osqPnzlOPhZZ4MJWsHqgIiutpGZldaq/Vz6C99q8iHrApcscXMjJuz
qelD3HfsB6TgQxYXrtPezjMZI2caZcChKOgg7hqlJ5+Xgicd95R2ReTLTr9rx46i0Zr0Jt+pUWn9
9mi88Q78uQliWYxyCP016Kwwry0enLTMtKWe1JuRGmZmIIHx0AaH/OYYl4Vg4bnIVC8bKpC0/ehp
uhTnBcKdT76Oy0C8rmm/xlVQE8hdTgs+h1RQ8iBH0E+MgxPCNeXizU8VXgUXg3I4vKqVzKwQbRjm
O3rbVQnLlV+pEGl7ej2g2bz1s9a9MzWfJdvo0krfLX6XmKFyqZ6BUfPCAygRWcC1xqKNgswPQATW
SX/0VY+9mtnO8muX03c6QyGW7Jt5DZLYrYf6cRysXo//YWWqaYkPm/bFdiBuCpPisdNm3Yn+0boc
2buKRjzwvEfJLifr3mtBnlIHU7UIJ1nitbBTCLIQEDq1eW9W+Y6/OTjlX/kSdMOwE04o1v+4aiGC
eY4UueRJK98sAaRSmrisHOwFbuMPkMScU95WL8EveotojYH2kCi9aPqNME0mI2+XvWgUe/NoB2+y
KSu//irEBt5FK92HXQ2YetwXM4RaGmup532v7Gv8NF3qiwHE+JeRPM+DUIffsYsqH4j0+YPLl1FT
raFPex1NKQxgpE+1vpyy2n/Z8yCwmGBFNHT0S5lCz6/CLjJkKWbwJEKN+XWVZ9VtXwXlhZE41r5r
fOuEScMrTe+N8Q8hdjNQwGTtCBldRWetjpNO+8km6c9hZap6xX5tzR80DFBCv+7sqMPIOXRWjiNV
fpe7nAv6X01BdBAPWZt+z9q6V1D8nt94LxU1SmpKDIjy6WxqyW2qcTr45ZfIVXDMgavMHRvH5gqF
ibAmtSa5R6iJrrr3BgoeEmR+PiJfzDEcM2lawcXXNxbDMXkVpK8UTarwGk8mdZ2XxMiALzsHDghl
9PNLvZhiJFvDKKU39N025fhScpZtuqqy2nfSG6I+q8XtMIvpxBTbQP/nTSsUNZClcMIDY8Yk4fnL
4Y+3q4H3wssp6esoilc3f5wTBYKofUJxBr/7FKn8xUPE20v3N7UcqiEg4aP5Vo7kPUrd4VXVeREZ
Va7FHny4CJ/+X5bmoTVgXFBcMQUo0Y7mgLkOzpo4ctnbpNWEgsPXYcWi+8SoePGqvl8FqQcCDRra
xxlNZV7V02h39CBabd1xIljD1Wh+2ddruwr/tnB11t5jHlNaeZNnyHqhlTK7oQMutxeSjMd10P7y
fv6vZyTZ4V//zdePTbv0pPPKoy//dS0eSdxrvsn/3j72nx97/qF/vVFPvRz7p9+uH9rht/1Yf32Q
oqmPP/PsV3Clv/6S+EE+PPtiR06vXO7Gp355+4QqSH6/XPrUbD/5//vN356+/5b7pX365++P6B/l
9ttS/qzf//rW+dd//r5pQ//rx1//1/duHio+FjeVqMXjw/Ennh4G+c/fNdf4A3B+Y8khFmTN2WgF
09Pf38JlCtO8zb1r8+9ivasbjur//N1w/qAtjDkHnBwocHhD/v7b0Ix/fWsjgKAlp2W4+VIGv//9
t93+e77++/3wKP76+rd6rG4bUcvhn79/7zX/OK0ReuEiDUBBSwyh4bErKZtZnklhdLEpt2ZD7qPW
Lm1TCxMNUXFUjRYNaK/FHjW0cTgMQrx2htgxEjfuisprw0nq/lNR5xe2WrQOZLy9NerZPIyD65Je
BzwNEK0RQIAlz9yGzuyBqZgBYCwzmUaDqy1dlMHKuer9abzKfbV8bMlvN3eZraoP7miY7+uuGg+k
qa0XQSfmy2Rumy7s254Wd0cyMQql9aY1ZDfuv7/J/xvdP45uFt3To7v+7e1TO34pxeOzcc5n/x7n
/h8Q7hmojHBWH+Qh/xnnnvkHEwC9Lp31zQh5mwJ/j/Pgj00NCucM0wx4JFvh9vc49/6A+GZuNBZ7
I7UiZfmFcc6sOdq/8HBgPmFJQJUD0f6YoNVqpZkvVjnt6Mf63mUO5rzsG4kp174oyvzepEc37bDB
AUFekyFX+wHOTheOQ1deDobemLGlFWlzMTjlwg8GujqMBrh3JMZMPKyjSfNrLRvrK201QsgKmBZV
2Lb2+L7O2Qoib4IeE5oy1XJgINHX5/SEGzcumRDvRW009DJwbeL8Ki25hKL27QJDv7wjiMFbwFAR
YvrFdV1WQxr2agqYUqOX5BFUjSU9DE3uaTAtCuumMKXzwXBz2UakN2JLb1QzbsP9OnjtLmk89RSM
jgcGq9Xzfc9JujorfH8DVG3XVjddVmE1maih7SItyHBlCoLk6+aNN4ao8kw7VgAH72Azl+51bQxt
EBUc9K6nQAXjBQGq5hIu7eCDCfVzVbEVrCZSoYmVBhsyjBoiA4Cp30vDF9UNq7Gc4gGD3XdVDsp8
ZujluCE+Clox7dNb5WDhHk9EED8YM16Hoefy6Qj28Tzs8HrEv8pyE82MJl3UU9zMcsw+Z7LW3wD8
6G0oVr+h0UBpq244StrTYRBT/3GoHEWrNUC1onaaQBBx1rVtcQ8aVdiREkF1ZYlMzSHt7eo68ZT+
MHl+/oawDu8Lfuj2ECYc8lguSeueQyOF8IWEbMnflHYgP7RdUPiR1fq6COsZ/WmcJZr1ZfXmdAmH
OV/fp7AAJnpbyUw/2oV9tu+QGdCa0FZNREszwIjpW9yvCfXtHO8u94DxQuJJlXNYtaazLmw7y0yA
gSlRUYPKlVQuxxjeYjbhdXt8FZPr1lHSjEFFvaeN2lLegNaab6UirP4qt5XpnrWjZRbxaq8+kdtz
UlSxX80lDu8JetjLBv+g6bzWQJojZS7mBIqTDDIe5NymUSlTLHRyA9/SyFBdYO8xSs20eKycsojb
wiqTg9b59rXtVrmMUjlA7+lJBLQOs0FfdV+IBSZo1gzj28HIPLCCxJsejWqaVehqWGuE9D4ydVVL
mpgw3HEGzUAT5iigmdKGntn7TqQVaj0f7WHAQsiddNyEXEsZsTRqjB1o8HRB7PdF8w5XtITGWq2l
QYTBo4FAtsRi/9PoaIlP2xfbfnanQvsoB4ylw8GZtQ+9UNMUi8pzPvjTpH8M4BkkIef62uONb9kv
gPL9zhC0di1/7h6DpsPZz851Nrw6Fwv9pl598epC3WrzPOPMrhaLvje6iG/gvfjpLwVEL4yetvaT
rJ6WBI7vYXbXZY5WUSRGqAIf/zxBoA6LaF9FZTk7RVRk6fAoYVTJaCpX/6pN4emETd4xbbxMzPfZ
WDg3NswPcPg66IwY1lu193D1AatOF4/uX9Om51XJ3caGlAiGR4wXq7hpC62LqbXbJjadPoDSakjw
kIqFmrAmuyfvB+UmHc6ALLFlB2DuXdPAM9pI8xz6jsFMByOqlZhnaFzVZF2aqYP1SaXrj5WZjA91
b9NLcSZyFRFbl7YdLu46GocZgeR7O89rkElybt45DMIWyXIm6NKlzvhRd8HTw1RirgOrbZmxqsI2
oY2FYuiGk53BW/HtCYxU8AoMWNpp+iVNMvtal4UzhfpoWhprZxFUUTq7ehf6jYZloK0ID9v7o1Xk
J7h+L3cdC7YzHhxEvON8dWyb4iL6W1dH4hy6tsYuMZMgBOc/FaTxXUzyYxWH7csmL+Xo4kEpc48t
P8xez8Zh7mFQ4YUl6WD2mhvpkskwjmt+neV6D70hTz5PReZcGiuEgNhGXfnveunZYeDHavL4vOZy
l0hr0Griug0+cnSIygarmzrX6nZuUxkXIP3qk9Pmw/tO1DaFxX/KkFcK142S/vyOcbuFcI20CGkW
7PXnx9G6TgJjKEWLGmEUVaTs2Rl2hTHxlgPZ+sZV35XQG7PKhCUKCqWP0ZA34i/z5v+rEH+oELEA
++HdbOerZweg64ceA3EiXZ9+LA2/f+jv2lD/A3cigsKQmhGdBQr4n9pwOx7BhOU8zKGGem+D1P6u
De0/fCj1lGw6Fg3W5gTwd2lo/wF4w7c4/mw+LAz3XygNv7s7/jiUNq8LwKZNNMVExSLh+VAqhxFY
u8nqOKs7ekuB5yVnOWAiocLLst5XKrNp1hfefp6sNc7S/8feeS23jaX7/lX6AQ5cyOHyEABJUVS2
5HCDkhNyznj6/Vuy3S1SbrF0savO7H2qpmd67JKQ1vrWF/6hHz+YS6t/z80oeKwka4urE3rdapU4
UHkmtWbYKm0KtKsBFU7Snd5BVlmSxnkfJ8iZWWOSbXp1dLwprYrPdd/K70sIad/byrgJQ6s2V7Mm
Dx6E+Po8GdToilQl2NE5j1yzbCxtpc6tfmkLYJmVA95gymIr3zBBNj6iitJcz4MWtatlau/CSm2Z
T3Y5hpVLrHV3iVRgv2ZU2Q8SNMAQ9ax0BqmmLj8oaq19WxLQHKvRMZIbUrd+FWpVB8Zg0vXSVRlU
MLA1aBFm3WCUa21oGVmUyuwHWrh8NM0AzLSdlRdlLQ+fg7y2Vk4zgopAfQ+fwdki80npbZ6VTqp+
y8oh3GAxvqalf10Fo3JPJ736psVL96Bhd56LWSDW3Cp2C9NSYWKVVTTIhympzzgRMxncx6LvgAeC
x5qnflxFAI9ORJnj8E2RDe+TVUuJLBxcxN8/42oxeVH0IkRzxzBbx2NOKp/Js/QLBPumIHJVfS/u
uub7947+yHFT5KCt8p/bSHmSbPo7yL8MJCUtiu9N89gdBpJnRab6jo4qwoC0iYkKT+ogv5sp6jtV
gyAotKlBsPGv/wQS8x2nEZ4kYA7pIQoOwe9AYr4jLYbhzB8ivE/O+ZZA8oJoh9Io3G3GAxrtezzt
jmhUgz225qSmk9ebWnufgBr6FKXTptczmSGgPiq7URq1G2F09Z15rHkNqWHaFVoi7UBc9J/MMFUZ
jqX9uQpu/myO1ewWE48s+dmFfNN6+5/etFMFde/f19rdI/2wv87jrmv/eiy+/XX5fYjb58vu6ed/
n1/qO4NVx/FAukFqoxMG/ll2iIFhDcMKguRL8vXPsqOBwSxFCEvAfaai4lz5ve6sd+Qs/CUMAJob
xJi3rDtVHFDPDzAGURxgsuAtYJRjHisAJlU8K7Edyh4cvuTCLPX0Vis0lJVB5ajXCRgVZAjLaGeU
sRL6mlEO7SppsQuh+pyLFn+tbkKSZFS+lrQy1vKkpA/xPKMaLvDyl0B0G0CY6lLnq9zIpXO4K5/t
cJi+QNkxK69ActCl3918p5HZe88+yx/yvBfDKR5OdEDZ72gwWDCBD0OwY5bEX/xNvBC84yOQDeXH
pJjSPqF3FK8cifybIl45k1BWuHPs3FGAFi3xx6UezvDuM365y7xp8/xvCNa0yZ59qRfB+ucG2vdf
44PO99NP/d42pH2WIG0/6UCT/Wn/bBvlHR1nIYmPiDpinaK//U/aB/sGaVnIJ+wZRmj/bBvtHV4X
HMPwHLAmZHe9Zdu8bH0jk8OKpFRhl2JeydZ9frg3s9EFFfgJL561NeV/7Pgtmp1rma3i1JPxFQRw
fUeV2u0zBRgNaVmLBPRcnpMIFIAuDR38QmfNN8VCl2Nl5PryCHIp2nfjWOwXU04yoIZ1DcYliPor
dWr2Wu7o16mkOo90J+LrcA6WWymOFTe0jai+aOeIJo7dmVh5wMhamHnN8jqXhrnwO6MeHpBSuAEJ
3KeunAX5dup+zY7etLz/x58NQhbp1Nmw/Z59Lx7/z1//t/36vWgZCT2dE++buO0ei7++Pf4FDio6
Wvv82l9rn9qFbAfIAzQyilRos3+vfUV/R5PNEiThnwOhf44MyXrHogcpgXYhk3/1qRz6dWagR/UO
UB1s8KcKCsGFN9Q8Rw0DKnQElXShMEKWQhXNAXSw9pcpn+KcdS5jK5LR6S5lXCqLJaiLbVMoQ35P
t6Eqv4Spjk4xThUaXSxN6dXST1QrAsj47AWfjvIcXwbDePSxBGWbEG6KzsKzRJuWxoyQO36xWYQK
QmHXfRO4Q1KBCnNNPInirxLVRhdh3Z0PyIIh7+m026ldNIn9Czq8kHyaZqpJ78OxTmjZHBlqEGvo
4FCk0nDkiKXNdXR3oZND+Bi0flV2iTotbpX3tboDcYeq+NzNg0SzL2poP7mB8OtcXChfdn0NNHty
1oalSdaNEoa2fOq+DmfyQuuYhjzDamaIsFWBcBy9Na3WkESId01hZCViKXKvT3sJpieSjfWYSba1
akx1gc7cy2lRP1DA6sNZqjixZdOxTQKTFvUozYu1ipxC9AjNuU3e50pmfVCGNJsGL22SGAPdZjCA
2lWBMsu/4Av/DRHnfZnzn1eLo38NXeJ2/h5N/78xV34STfn3MESoKeJvj99+xp3yy2NYHiSoRIDf
0caU37GZBcBKnKpkgSRJvxNU5WnCBpBCYERAUXCc/j5plXdCVxauO+krrQ9hAPA7QZXfgSSEAUve
Kpp6NF/eEG24xEF+isUESZz4RaTQQkzrcJnS/AmnOgRaFo1jvxmGFkLaNJ2SvrNJJ55fBoUYNK1o
OqpgHkQCcbQbmjFWJHNK0TYJkuB9rPXR5GftYDQre2yiT2mkPxljSbXpyXMyKf4ycJSulG6armaj
iOc1CJBYXpmAMJksLWDs13PcM7XSTCYcbSSr077S9P4Kh5k58xeoVl90QPmUdYwGN+GUdw80hmh2
gOyUDW+o1bly20xpPy1G1VwDuw/D89ZcUDlkdqTdwNuANd3jt9C5pEJzI8AaOUBrOUyMswD0f3+W
WPVwnZB5ZDSuq+lyYFJl+g6dE4kxwVw3bh3oxT4vMBICfVn02apk0AFhROfxXBnO6Q+QanXoqkBG
r1Ipih9iqOmJq4J9fqgpNfGc1Iu4AeZbzHsEWBMNcn2jn6kJE/d5jK0FxhqGJH61GPW4yusM3K+g
txhuyfkxuThKzmJm1oOmpGHyHu2mRfJKYv5lBCWmXdWjEd1UujSmkBizYK0V+LDBltID29W7zF5W
MWgCOBNSql5KQ6p+SUNbS93cnOxvrx81R4vRpIwwGFRT94OWwt36KJZDuOxUa24kV1taZ9tOkFEc
aP/r169ydMAaPy+DnwsdeThNoDgO1/xcBHbn9C0af20xnqEDedsOiuqVgPrPbQ3JhxgtnnMlKXuX
bZvspwAQ9Ov3ICqjZ2Xh0y0w7kbSxUafl/8+vIUwqQJYSRVarUbUXmRTo23jNlZXix5Vfh+bqvf6
9cSbO74eQYb3y1YkqBxdr9M1JqfoyHA8ThWiGEbnZR1UwqKwlBNjlaeBxtG1wLByHRXCvgGr+vDZ
6ioK4tZG03nuilja1GrcfpTmAd4BA0hoiWCqjcWTELxLV6bRXpf0Er+PQHnStZYl2h56b2S7GGMN
V/XAfWMD5nTOSteG2O1AmHcuPc06ht/jLLaLT5jtT/B0z2mopjcRjAfQb2XzUzLsv+Ek/M/tAZKl
PFtVL8rK90L04OnEcx/jr2X711mb0Z85bM2IX/Erz7aUd+iQkjSjmohEzdMZ9uvkA3ZCaYfSFqxF
xEjZhX+ffCqHIkkdOR0gPDozoln46+TjrygHMWxDHFEgopCJecPJd5igkc8KfS8OJQSsaBBR6R4u
01masWft8HNSx7R7mHMGqMpYlp6ZCWxHF/8YUJJ80JSSQuPvTOH650Z4bRD3dF2qaxmNNl2gNg+v
u8xWMcIRRPETIDimG1pzmyBh4cZy0b8Z08gzgiETQHLxso8F13mV/TAMqItmdghdII/DNdTXUyNO
ccfPNvzTm2TyguMaBzxpzNG8r211KzcVoWGK8b3ftfmIdbCSblsIRrD1pnwvlYGv6pumHd/shOPQ
JJYNtDBYSSDAj76iAV54sTOuPVHA+FYEVE1aLqCUYLrYxIrfVIxH3vwBaXJQJhoMHxSqyMMPqGF/
AWcFHMYY1LEbFLLG601QzaqN6IT41x/eLE1koNfUD3RBjk2EHSeq4PZKki+1VXytAkfBA66IzwLD
Ss+ldv5spPK5DcB4m3XmKXrAk3bm0XdlB4oRCwkq0hwiqXtW+JlSm3JtQ/KrobRxGbKWjTzX2oqp
m40sttJ4mkp5Yhdzv46TheFXN0ieYo8rbUk/0g7kh+T4lKPF0VEmVhsmPeihiS6UEOQ8vKtF4cRE
j1XydR2vdrNeMkwLQIyE8K9PnNJ/egOggfFHEwYJFONHx6ZSJ2Oc6XG0HkKnPC+HwPgSlXb2mfGf
cV8PTAIdc3QrOSnO+nQvAaNwyakSP4acjzpEt9ykSqCcsnV+0VTmFeClyMREDFmBRB8v+lyuwq7V
CV2TRqe4yawcHcnZLr24cpSSLlVmv8/CWbnUhkWDXznOGNoHwYw8ujbuRnWUPvTmxE8hjBZ5mKQu
blgUVb1Xe/RaC80KvC4PPVg6+j4OpS95igtgFOGvvsKdMtsm5mjcBVNHQ/f1vfViTvNUMFt8Yap6
5srHyUNqlRG1Cl+3iax0bcAcOoc/jMxDW8pgSoIykn9MQQkHDnLf5ME7FpCjeVBxYSsqauopmi+A
1JElVEPlfMjz1py9OgwjqIU0K/zX71d7uUM5vFD2ZH8SY2mBHq5G9FqNuZyMAAPNoPS6JulrtywK
uHfggc5R51Bu2yxSSoJv0V8siW5fJ2o/4hQxBzBtUbqBHKZrHdy0CfzhakzbztXHjD/oVAfQ7qSi
HQByJrxDmW+8jms5ummCkHmuVE4WYiCpcQ2JLLuNM8MNs2Idkvx3aKl0+qaOWnVnIFd3G5uBPblK
O80rhsLOalyK5T6F63GfkC9+7fSuXyv9273AgdMbMgc1WGqYOfrRXtUGYzBCTQ+YQsfDfVbN8ob+
kXEiuT0qG4gI4io08kDVWzbuboffoFqiJJAcOfCd0G69UZ2/lxXdk9e/9Mt0gYtYPAuSuZAQjuXi
AfXFS22MAcxPs/OMZLE+NiqW9WFY0OVCxmbVV2Pjzk2hnr35ykKWEVYYTXmFKerh4yVt5zBubB1/
MLQkRRYlpVhP0Q1o2mIVWvdgqqIHyS5OmfOJpsXRuS5iDMubDAIK17FgfROZsRQlmuNrpYwwEW65
wYM2NO0j3HF0gRGHkrxckSWwgmNOOTvLy7ac8spw+0RF4WOyrWofpfL8jYnWvh7z1lMDosYKTYzm
faAm0vkQWdp7wbrP4UcX0a2EX/ZXM5P0K61ykuupP+n+9XLD/gycgPppoLA4D9/mVGGOUVWy40eV
M6z10XbukNO4bdOOAI+g7Rq6wKWtYejioM53YhH9+ZWy4Uy6gsLT5+hbpouOcpPcOH6ZVv2moy/p
BhIuC4VUWZskrYerDFrXqprHwJOSkhNWMdL1ksnaNfC82a8L+yG1ghLKaLB4urqgEyFbxbYqdRoP
7Vi7eTOqXiVX30PQd+D4m0eQWMFlJ9B1r6/Lo9aryKBpTMHEIk5b8CSeVBuf5QfhNClDNFiWX4eq
dbsQTlaB7sTnUd4p3WoeG9XF58E5izGy8zKjds6mvCmvg6Y9aTEnTrzDVAWPJCIx8ydmWlCSjr5q
AQAmTkv2SAOrtpL75nHoUfcwtb49sxdFwn57AZaio9NSt41Q2rD2itZ0tyfeiYhoL25EtKFxHwJp
cLy8HL4mylURN1I3+6JXz4AYymeYL8V7MjR66EycXYQI9nMr6VuaDc6GRkPmVbFqnFhsf1jpNNv4
TGIELRD2h+8kQmgql0jsfOSvtPswSu0Lk50KYL6oPUAM1sYKlUcHKs+5ZLX1CdGzPwRlLF+ZodMA
p5l0XF6VNZpKSc3VJycILoLWsddarjc/1+D/L8ufYfyeBPr/rjBflOU/p70PccEsrHsqz7vo+1+b
hgnZt7j43h40poXW/+8RMOU5czBLzE6A5DzhX/9pTLMMYYQAvnkqwfm4vxvT2jvBIKGl7WioD9J8
/l2dKyAxbMZpDI0ZDqtU/W+pzo+7SNRW1Mdol2JqCKiD4+dw9SLD0djS0iKPMBQmOIi8YPBqOgMy
LZUD7wOURKre66mmPSQzCswrFd3p66HL2nu5q1cyshOAvUs1WOtGg/ekGhjJRyB0MpD/qdyDy+gi
ZLHU8L1torkDFLq/mzvhpd2DPN8mrXpiIvQkYvg8NPBEtMSouSlHoIgdt9pjR0IWKClSb4xxTwrx
nrnWKyi0SaJFiE61kBba1nrfOsi/yXOZXWhNq9/0dpVulqxCW0LrBpTylOuEtvAuS4Qvb4Rkihka
QJjbedsVzSmjaPGWj+4ZFX4sUTH+QvHv2BUYQRvZQGUp9dBezNfduEx+OOYPpI+DG+cQ1LugHU/E
reP+rPj0iE5C0gWxJYz8jg5JPpKjwW5IPGdI1Ps0mR8q4PcrRpyOW1o6EhqNuU6Yjri6acXrCu/E
E8HrSSD3+LlBnYrCF2ot3avD1WfVlEzWwC1UeJr7phbBDtCV4uOkaL2bGZF1Ibd240XMNTeKlEh+
OquiDukk3zTn6DyKFW2lVenXCi/6VaJJ8omX9MIdi5dkitBK74rWB24Jh3e4WAUKToXFS9Ie4uGi
H0roG9NqQOR1QLOibhDBSK7MNnYXedqpubnPtG9gUOGwoE0SGN6sbqQw35BvuEtve5pVeJrzabYT
eAQfqsninJTWsXPX9KdcaMX3O3q5aHw6T1wvoFHHt15HjELwX068VoJTs0wNxAbk21wnXcbVgBDz
iQT6RRkPfx5QIogixgsC7C9OymeJim0MutM7SkLCJM3r0c7OZYx2NiWMET/DYPZC7bUvfZcgBpeV
8MfSBQLLCBesVXp0cmBLbrpgeKvZwNNdCTQB7X/sS44rit6xm0zuuSunmQaXzr/qllXXbImxpTdL
fes95SZvOiv/V6CjXsfEr5q4Q0Plrwekc+Lij01s8Qt+n5L6OxV8HNUlc0uLuE0k+H1KAiRhLSGw
zaL6eeD9fUra72gJ0J4BbUrQpDXwzzEJGRMZWAbCgBLFOfqmY/J4K9nATkwiNKoX9F2BLB6u7Hlp
mmpqTYceDmpP+ji1btGaCK5s+uytgu/iWhgGAZ5BdI/a6SjiyC1SSEOLR2FXGD0ycmHim7Vc+U7U
PryeRb9wS3y61JOOPm0DQcY/fKxpKaA1xjwWurT48Tnng/1Q5NPoKbOernPIxQDrhzMzDSTk9auP
6M14SyBfR3FYfs61H0N4KzFG9VG5k70AUl9Az0PTUhUyipb7UfJza/0rueb4mBT3y5BfFMv02jHU
ObzfxEYhBvk6B2lLJNOWtqYPOJYiiNAfrdBp8iTOmBO9p6fuyfM4igszi5LsiMYE3WFNO7xqBsot
6+fc8aqEca9dlzdhPfzIVCe7MafmYgwirHqksbyIYmlyJ03x9dl0LgagcQUQAw8paS+O7ZtI7xgO
IF2utai/hvVFNTxMUjquY0WZXZjpwOsWKwZEhxShHTqfZ8NcZWlV3o2NeTMN7eR3uoQfYLTo8Pzs
yDcsRM0NOfKC3MIftApmt2mcFpupSlDbsg+tGPJOQ3wix/oDIpW0EQsLlqggrBynDlAawjFOO8hF
dj95jZUbrjan3yDmxitoenCu2vBj3iH2qNCSkANnl0H6hwocmpvX1/ALDXG+Du1pvgr5MA2w4znP
XKaWntOC9NDLK1ccNa03V/Tf8IDmxK0TasGMNkSsemmkQFZsu86d9cYdjfrDiE7yiZTmRaQ4vB3r
aGrh6MhVpgOKUI5UpZBH6tAbtMahX/3QjHiMvv70Ij86WppPYHsyRxlZ7Re57oRPiwY7EpPQABXg
sRt8hCOHEzuAWPnyMsL9C4kGUFZEwcMdkOvVnCEw5HhSFiTwT7rP2jRlrhX3F7kEUTVMFm+ebG1X
RbQ/AsXYzVY1e2AmLIwfWkTBYLha7cac8ttKE8pd2bBlJv4NdnMLu/Oiz5TgApmp0JW0fh0U6uBj
H7KRdAkjOEr4lTNcgmge3Dpy7htDuQJRoZ9XJpqF1C7Vqg6jZOXEWIFUSKvNZt5dKrNnK3F/hsxV
jsIlPZ5csmiLRrmvT22DYHDwKMnJt7QYP+GcXe9tXIgkJ1w8e5JBoTiElDS+H2Kh/mPWCvJQLe37
KIn8tLBbRNSKU13uP65lCjFoNqASAQsfhf5oylAiTzPktzIkzaC/lkm4QAE3ym1nSO8RTCvPFTky
1+S+CH6GHvnfRMvHdgd+7GfN/6/B9rgTKzYWAQ8oA9kvfo1HZ57lVH1nB4HtWQ2yvlqLXEUul/JK
/uqMq6odwcJF3al8+48XpZ2BtBTsFuP4ovIyYrYUctEipMjsnHVoYnOgN/XFEjfMwFKkAsPk0+u7
6I/hDOwlwClhb0dRdLi+CyjT+oCsmdca/VnLDNu3ZwARwP9W5SA5rtT2n61ykVZDaX2e5TQ+zwdj
a7coCpy4E7GTjjc0KH0yIXoFsHyOUuigM5ay6kPHC5tRd+ccUeBAhi0dWWPuynVUuQstBhdT72YX
NMnk1W1n+6olXVZkJTvbBPDR07bEOWH7+q29sOwQ64F1yThWFEKI+R++pDRGe96gV+E5+SfNqrOr
bMZKt1sZo7kGsq6weYRcNS6+muYuZjBfoCFHtDDi3k9ykDBpyBmlyMNqVptmVVbOpzbXDDdro9xN
tNtYbVBHbhMHQ7CF34YbqmsVpqvZ/SoYkovaHm2/yqVPUzx7WCYg2JY+mhiwrKSZ1TFl+3RMts6I
v5eGSqqLyUyy6qQafRYzegQOJa+iZV63pbLsrfCqtorJBWmGmnqIkrRc9x4C+omb8aLDcEo8gGWW
FyPj6yp1BuJcPzF0/tNJYQFNElGVNO/YaAOse1X0gWV7Y+IMntZLAOA7X+3i+1hVf3njvako+Vdg
6HNc6H+wSBFD6mdL+kUD7/7u1VqEn/2nFjEQzdCoRygraDI/q0WMd6LNamHKTkikEc7+/d2xs+E6
YcMJ+42MmtDF1v0NJQXTLjxhAX6KdAms1ltadi/OfBGnALPR7SVGQto73IdkuOoYFio6remwVuN5
M9vBiQP/RRQ6usRRnk2oVBwNeXdMIdESrKYNbn2+OTh3z97/9c+w9hyi82IHPF2GTiZzL2gwx06f
HSjHsJPlwAuycY3/9L4sUYM1nAdi2Nnrl3rRaRKlAzjfn17X4IGOAqtjlE0tL3Pg2cNwHindOc45
q1RBkyGYN3WBhrk2nJeIyOgY3cb5fNnN+nYOta14u844b2TJPPH4L846cUuCe0lFSfhxtMMPqaCW
guHNFAhJUNKibBuNIfz9/jwUHxZFnDCbTjhynrrkUQzXcTAD5sPQK5fDD8XMZUH1TgUGHn3iSkmI
+odzolb403J9/pRirT1rCnU2IqtNzVNWWeImcrSL9PTE0fRiQiY+LoW5kFtANhJJw8NrJNYMcibs
+LhBeb3IxWeEg7YS12JkfmHm+sVg9udth45tV17L+ikz2Zf5A9dnZi2AIpxK6OcdXr/RjV5N0wYl
1OFzpTdXS5d7c5tt08LZ20G8m8N4lxjO7ehk2zq376O2O3GYPA0BDxIHcQuCZ0PuCFDi2BTaCWY7
1IY88OYcgNiSfFKbfF8xLkdd8L6oFq+MQ8Q/Rl8LUc1RVMRqEbi2o8zrlcAv6t4N0fkFi3vGUthn
Tn+eOlDN5XQ7VCMaz+X16xtS7LeX98s3E+kl2/Lok9VNVZh4evDJZvOiazl3pdDXMdjURucOmeJz
miMXhdx+ef2yf4pslDBCoIN6EYOnwy+VBxYbbixYjcX4BUXu66oc/MaMbl+/zFMydPx4tI0pSNE9
4Vg4WhFaaGNw1tHESVE2SKvrQkeJNV80v+pKpFONXTLgcxGGazmV9iLEoL7gO7O0V2dnPxbZTVUs
G2aaKylevMkKb8x09HOECjoJiyBtJh7N08ZOwrVUZlunqq8QwPSQzEElKsf2RtvJaDpxcaxANq8/
20+b9hcPx0ALVTL6ygAmDl/iEtl2KnWW4xWK8z6y8mt1Gs4hN1yYbeBlyOKB9UpXqoYpRtydTWYV
rrr0kZaA7+TJLtF0MDXxp2kaGdMGfgWGaJyuapbfJOluNQMXCAx3wJFkFaBHZjXI/2OwkQHejkZz
uyzJ7dywLhu0jlPJt1J0TZR5o1rZdqJwnFCoCNtwU+TGyrApJHmTMiYsgUpkRTdMaccvVotOTG1s
G95oyJ9Hznhp1PVVkH+urQnEfnuGCPp+VqV1P0W384jUFRWhh858v0qHxE3DfA8fyg9aw3Xq5NNk
h764oJ6X1+zyPVbzroVERYjdSGdmn+q5O88t+9uoSeu2nTZ1bLpzlOyWSd1J+LsEy+KB9N4KjJ8h
N48Qe3dxUlwPMRLnUtRc0RK7sMN5M5jRxsD/DO9a5srBHYrTj1JFxl0106U6sm11+yFX4lsr7a7i
OjO8aknfD/iNrpoiu04cfevgzSiFkd+H3ZVtS0Dq4m825jgcRpsSE52sGvzYUj/ECV/UtB8ScS4Y
AFFmx8d+2Oxp+G0M7SJtbLgOgS8CSWn+iHi3Iu6Kd41LOAQHX68/E7grNy74I834NoU6Tg5AsTj2
tpZZ3WK7sG+wnsoR1ZXG8TyLpXVTSHvxu0q6q+HSXjlptLOiwG+7bI+Y+i4fhWa2MW96SX+PWKc/
hNGurcdVithVLi33gWZcmAYLT1rOwENddGHvSnq2r5xpU6A6j9j5tpacGxF1pFjehIp2YWfRRjVD
v06MLcYdK71HUb+gTQc+pkBAfvoyI1uNMqP4Z4XxLcdmCzMlc+4ABtyDPfOnDtHxQWaBjEq+T2p5
U/XGCiFSP1fas7ZGjSjQGRZFO6kb10Wa7Ewj9EdrONfKgT7Z7FVBd5YNCHGPC/JivFjLPIvD/jaA
qWLXzRXoNL/UZw8/HS+sc68Y+RncvlAM6xCEVb62RY6nhzyuqKXO+lbfiU8dZfx/wHmpLT3gPHg2
6qOv1OlWDjGcqYVqHnrc4bQGI2SvWod1PPRn3Rjekhzv0nkBChs8rQEouTvoOz/mdNnUauBn0eJZ
anhngvnTMTYXB6upvrdxA8E6b2fgZhfyWhvxaUQV1cSfWpCNeg5/hnUyYOuBiOZ9rk4nItSfgjzg
dtoWyHsz+TkKvkuD24YNrM/T7ObKQh4sLJCgMNQTaceLSfNTO5rZPOAahvvM0A/jYBLoWVXDLvVG
J/0RsYsbM1yFWXmdGbPXKvounvNtLwbqc9n7tVRcI5r3UZypshF8iAZWUktHzLS7D2gl7wM00pNp
9l4P1y+bSmQGYGphoKOyCsDsKM3stCQq8sCmeafgY4B2d7aaneXraOjbRNV2E/8rOcoO068vi6Ze
6Ma0sRifr8LyVLfyj3kSNs5ijsOpAaz48IWpRjZmWsa8YR6j27iz3+vF8qVP501Hj860qH617rwY
68fY6tzaIljokv/66/jj2nh2C0dvYxpyKcdJwfEMbbq0aox6orJ6TAAEvH6dPy0O1DB0sJLAK1gj
R4twyOpYUjtNzFayT5WsX5iW5FPWbbvFedojxRD4ljXTKk/cWos+zs0VBmBrjSjkBM2ZJA/rxnH2
ZRPv8p5tG/UnWtV/Sps5v5mlMNVw+Jejd2GGM5DmRoxTSlTt5sGPcBxogcEn+NeY2bBWmsDvJYxb
QlpQuFysXn9Hf6j/aHIqaLYZzFZgLh4uBymxtKieZAd04+epjXw7UL/G5EFZcar8+0PdwxQQpAPy
rKRlx41VqdKtMs2QQVSTM/R8MS1WvYQuY6XOG63SicifX380+Bjc/FGSJJQamFtS91swnA8fLjNR
j+piLlnpJGIcHL3B8KiBI0Ki2yh4Z1n4hYi/FFUnfaZ1r9kVEiTpVqyImaJMr2mka6M/68M6X9St
MWdb08z2ODzs0JE8a7vwI42vdVXKmz4f4DsPfmLm3sTP5NPgW2RBTRhegLzZ57H0QPPsbkojP6nb
K2VO3MF29nHK4RcZu64BaRIau7SNd20O6r9JbhAjXVk0OmszoetZfJ4n60HO6n3DTYuf76ZhPdMP
7yptC05+h1QKEpC9jwrhTpqijyIb67le0fbnOG/6VdadDUV4MSUJqqzdlT4H/kAWOCNipcjLxqbM
Frukd/j7trmSiZhOpm9FsjSOvdun4cdQl2hxUrF0yQ6s3Y/BTrcatbLeT7e1s1z3BVqiKdK1ZkWK
GLdnCnmwyLQsDttuGDjdsm0QSX4kS/jxYpWmhBtOux0eVF91tTtfwulSxO+50XeB+jmug9ulygAr
SOetg6RnUE3QlojWg73HuhO7sAszKj4rfbgJEC2ty+BBbknBTXtPG8KdB+DifIdg6dy2YhU48U1I
9lmT9VolJtmds58tfZU10W7E4068w6Grr+Q8vHWYACiqsxE/Fy8khpyo8mRsh0m7kBz+GaW7sca7
h/dXJv15br9vhplKz3ABYqw7OcasrjtTU0YxQXqTgn8Eb3a7WI7fdORPWeaN8rwRiYyeOA82DsQr
M9AuWmnyHBDPAfVI4HRXVjFfDvFwrqcc+AnflLUWIgwvp/neMKdLI79arOQ2aUi628/wClxAyNei
Z2QHpFXGuFEqbTfmw1k1RzuNU6jDRAm7rptljt2wHM8LitPSSG8KCtbEQR1banht/HA0JCTJVXQn
eiFijZjTvBHGKMNIeGINiiM2d9qz2UrBei4bXc5Zr6Pv6N2ZSXTtAtYnyiRqg0VYZLji2zT4pAJG
c61IurNKXpBE2QndAunTrdKQyY3v2dL3r0eEl4efQA+IMSXYeWZ1LyaDipz0PDuTwVC6E/WAqvfn
C1mlWAZFom/jNLyzIP/E+rxpA9JAzTlRlr4IuNwCTUtQ0UJlAlbLYUwq5VpuZG1izpGF/lB0+Pfo
0LCz7Zz/0gj61+kRle5xABTNGMgC+CQAaCAMHl5MKXCzRGnW9nQj2UkL/jvR3CFL2ka3lrx42kIa
3+rpDaJ+fk0cTmrloY6mz0gA31YzNll0YHdBJe2HaFxTyECJGb+YeuxibQgkraTkJDYooPpQlCVT
l4QiUhrvhgWR5s4WaY54uRRpTJQ2fYys8kxRwJAYg1phsOSKZtdikoWhRLYxq3kzjjrStnm6DYL+
HN7MrrS0izLVdoZG/8iKb6k/blu2DujvSwdMWgOAfBVhgYR2MMn/rF/g0Ft4MdzzNrcWgIPhh8Re
opVpLpeFMl+OnahAM2KUpnbTaiqIgku+1xvzYuyij4WGO2haXndNXqzsKfAbg6KiIl6iFE+MZa0y
EZnV4BbH3juMaFfFKOG4h88RT98hdJsV0p3EYeuqeXSLIDdsYDnb6nr3RWqi7/NkaqvU1rZmUV3b
Zn82sH0lWhFtKN2mCca20hDclabhKhpfIKylfZ6GHzqNipDKsRgK1LPrwScS7MIYm6o42QV2cd0Z
FHUQ83YRxZpaUAOXwxqUxOS2YXhbd/KaiKylnHWdvUf657/YO8/lyK1lS7/KfQEo4IH6OTBlaZts
ssk/iLbw3uPp5wPVOmKBJVZQETdi7sycc3RkKFbWdrlzZ65c6y7GJimzW8lr1uKUXJSisqdX9dLk
PZ0IK3c+FzXtSUqmbgdKuWyz/chjH1mbLXxG21br1k0R7AvUOOLK/zS7WaMwPqMXBh9Ra3cVJSa1
EJyXD19FW+pDsZW0oW3Q/aOVybaRuRSnaovKYAzDOSJFZnMnF9p8BSNOqqx+GDrUQi3yY1JABboJ
SmULEsFE/yumVPMLloDCqumKsVQv2CdCvI3r4UoxR0drNPgLsq9xbN6FVXulJDNSJN4aTX4xP7wj
nPLEQ6oQm29BlSAumCInFQvTuKfQfts0xgO6GJ9q2fxU4pzdVZvisMCx+rX3eX5iB0ht2YMxq9vT
T4RHkxGQF/TYLTzf1dFjbnOaQ3ogdgVv61xwadnaibyT4St+1iF5muPtBA4U6D3rCWlW75BLyp6U
/z4x9Ht4pGGJnoar2IC6EuF5CvalknC3R0+rrAvWSpQ6LSWSw3zTV5l/JnY+4TlmPQjKLMSEQMEW
ufqG9FY61jD3mque6IjJ5OKlxeBQw/IQk5143zO/NQfGkxT13AgHfn+JIBFDPRiUJpvRDe1hjk8C
Xs1mln2dd3ox9GfMnbgIYNIDlzZ3OoJPe0FbvMqIj2DdAJv1hpPj9BMe2FVo0CkxiRtyNsjNxc/i
GNz1ZnwRBil8BS3KqtHty5j/G+qB0M3wv/97GGfmzPg/o/ytPPsaVj+PwPzzb/xVGjT/kMAbkvY0
KIHxZOFHf8EUqf/NJT4JCR2Z7TRTyfxVGpT/4N9kK//dUP+f0iDCEJTV553+0m8LN80Heu3f8LnR
R6Dw2J8h8Dzo3mwtNF0j+lNTCV3zRnoMdKRfhwa4iwX3LuCjeDBLd6VN9qpKygd6LcW7SlW9XR3q
5kFbUSpXxemL16uIPZax2doi8C0oCkT0VtsAbAYq6lJq9ZoSrGvEU+E7mVp3ysSG0DnWP7etXyRW
Xw2rpzjJzEvQSfpPIfSjxPJKs9wNg4yC1hCb3Hajrq9HlE4QDEiDNbMKDUyf996TUUvT3as1PFFo
XD7/5mkhG0Q7L2J4UFEuHEqV+JOkeTIy613pkdtUcifJusLVYOt2Bj/Ld/UEh32KvPPmv+uc/Q/m
s5jftv98pGyawL5/PSZumn/j7yNFFzI9ehAkUQudi+P/OVKrP+BT4B/PMeRveO+rIzXvTwrxNHqA
zieU/avaDrMFVUDYE2F9IOcIJdgHjtRL9/3rdzyoWGr68OKCSYI4Z8m6MIaiKgQTTDGwjwk/oNQM
ruKqb4pDV1TiNu6QtUB4IlsXhYoU3iQ+TbRUHABrGoD+UKedEDYoHZrGJUCIdafchjA02ZNUVL2l
9jVaw2pRV3e+1FVofHlIH3ZRbmylYEUBMUPY41fXieGOThBPc3Mz59WShm4X0cR6ieTxIa6MGB7o
cHoy1bIqKVP0teGKNU81MyBiySXAmXSycH/3XZukTkTaJ+BdSipiaLx2/2ptTxy15RNjPmq8cZgM
A84G5uw46m/nJmERJWJHaJM9NfbeBmT5IIbFwFu0L/7U7ftvuMb+Jx8v7dUSvIG13IW0o7ktlIxN
2NbHFxe/+Ncpk/+gYEoOmK4fZNFo9vr7lCloE9GlC0IF7o4Ze//3xWX8AZJlDlZ0tBXg/eMD/zpl
UPtC3gihNP8GJPWQI3zglL2hWpgjHmAz5NAhGIYHEf/wGiVAdmqMo0zi4io9wx4Nz1aHr/7gN9ts
1XZ2rQGhJhdWhY/gs+Yngn4na74jqwDPI0p1ZBzUL1JvRmtvMr75qBluqqS+kXrRatpccEwjv5M9
RdwoUX+b99ATRtG/EYL7f6HxA6yaTgz9zx7/ZUtefv1aNT+PVOR+/+JfW5J9Bx2eZsAzgRM/iqWU
P6QZyg09GXHUjDD/e0uaf1DUmTlFiW9efu3vLcmPaPrDS7/w/4HN+sCOlNjax/lbHTr0FYAteuPA
VCzpAJo8D+COUBVQgT68c9Ks5KaVD1pIt2PxgIRVbHl5dt9mY09jgK/acYKsZcFTjZdY9Mhh7emb
C86Vc06kVUjhwKgGPA2Q7JuuvT4hY55pnYK4ENpJTd1lW60SD/ShfANRiAJ14j1D/yVZQTLdFEVF
zclAtCrJH8ZJHHcGZeMEQoGqMD9LUiVaPfAO0kGXIJ8TcJGICkCtollZat5MCB05Rm8krhZ3Ja0F
SrR24ENNbHS+6bqI4fypBzJ89WjpJnIFQjGN8MWIB17FifOyhf6/q3/VgqxTxedhSDswiBj6DXGs
752zq7z6lSfx796q167/5Af9ee7YO3+saKKRASrOGgF/3wQvP5k9MIeSN+jLHfE73BJkk1+asxtz
DfFPNsy/bgLSNZxWGogpdsCYI8He84Fzdxw/wJOtv3wS/L/wEqpkEI8vAgi0TBXCp+Cx3cMFiQbV
l+lMhLLoe31rYvEaaCSlqaQJEw4Qu6/dl+S6M7DUQ/5rvVqOE8HQsQ95Y2kZOyYGVaeViaXcrbY3
50RvTw/khcCH5gxKW4tL08/aLFaRkn6EvTK02qvp0VuL98XVORbFFzagv2Pg3+N4ZWiRN1alwYwK
eQgeM9VWAgTsLWNdQTL/LVjvOov06L7ZFwfvpnUiq92NTnWlUHOxdMdcxzvi43W6WkuG+/7kLjz0
2281z/6rPEoSkQeekjF4rMwt1ZV4u85/rlzqHm7vVF+Hh+55UC1dss+YPX5MvjU77+BXZoPKk9XS
wKy4l5zqfthNFxHNvI/15+4g7T2rvqk7O8KD7vfnisonhwxN2Xwxzi3Jb+qYpRDpatQEj9L3rLNM
UPTPud0+0Z+h3qNGpl7H61B2EYCKv70/6uMc2Z+Dfm14cSxXciVXojRvtdGdQYWVNT18z7fvG1lk
xt5aWZzMWgGDQj9T8KhXFo1wxRPyZOQbYuQbyebm5CCsULC7c9TbyvwoWe7vWfwI9jXUUaiIHy8p
PT6RCZYteFRTt8rqZu374+T25qqwCqJj3mkKnYaGfptq0ay0s0OcCDhfpTcHQxISuw2N0vK7trLF
YMgvE0m9WjV088eDgd5Q9SzMdDKpGbmph3ZeKM04JOFXPhrB1sgN9NA6IVwPCi1qWf04jVPtSlNx
ThJ50Z791+z+PcqFu8iQF0QvTg4e6Ui/bm6ow35CtPDKt7qH8Zv0pFj5OYDB/InvzevCb2Q8NbtO
noJH5U6FbZsajaW6qetb5jWtM+YXUz7jcBe4y7djXPgEb0yqriql4LF006/l1nNH027dYZ1c0ExS
2zQCdjdIdzupi17laCuJM6MS6Z+Kt2Fg9RCDbYNNsqu3yYa/j68FRz6cQ9efciAvmSiaqhDJeVmn
Vw5kMjsxQHITv3UxHVZXvMjPgA9e2i+X8z73D6NApkEWucTZwK9RKmoVho8wz9n6Bh6ey/hT/qn6
0RTWZCFp6n6nTa78bD5Nh8AZr5tHCQCIGz43h7G9bMy1vhtv5DueVlZhj48oobpDZHm+ZeyEtXQ3
3JRbERKinwCqnwAH/6hUJ5bcW8D0N+2P+MazIqs/jFZhUVD2b7721jkk0QtF8XsjXOzlJCglsQmE
4FGzWjfYdU52LVjTGlK4xAJJ6fafYHyP98GduVMtxMYn27NkJ12r33SrsoNn0fL4c3kHCtIC/3Lu
jpgd1Xtfb7HxR0TTMlXygkfKmhfjXgzs+gFcx6bbNrlDvsZsNsNe2osXlMNvVhdQeb3vSbXZwHtf
YHEOSG72Yoe8xmNsFRfqPnhChmMLdcWhv4nte2MbOcPBdGL7sdrXzsqeN0W5L+1mX18G6+ow3Gbf
br5+H24TN1wndmR/oaTmKE8In9HzO1jRZf4of6oPPK+Ly/7QnjnGi8b0P48x1BU6cejcA78UHQvk
mFZqOQgfG6dxsh3KZ/pm9V1bS062jtaGi08uXP1uctvr8EdjN59959f7M7iAzf3+CoS1tNgQKfNV
ju8EOfCF0dSj8DF8kB/kn8In9YceWM0+S11gECrlTgW2nDMDX0Cy3lpdBBdT7ceakqXhY7QurrWt
YN3UF80GaMjh3BE6a2q+8l+5oaowCmi0MBVfITqRXuIRvHW4y1zvCsd5rrdVPrkjX83nIoIolRWd
2nkWPqobbz84seNdeXbjDBf0MNrC1fBNcMcncUf3tlNZ/a6+ix3a7x7PrOrJg/nqWywiDGNMkwkB
2PCRQ7npN8V22iTfguvg2+rK32su+PzLLmJ7e1civnPzvvVFk8bv1SXhAV8Obzuo1I6nPEuyAbFc
5oCiiZM46CQ74SFxAkewQ7v41T+VTut4VrGXD75TNc6laYv+mS1mzKnxt75hRoLM+XMIhxbAjLFd
+fDYMQdfdt9SK7S+3F1+e1iHV6WVOey42qYRyvq2u/xmWIfaIjpxUtuVLXe/KazAutmpdmpfy7Zo
p/vU+qJvnpHSWqebe3xIsP7kxvb2InDWUHPyebsbV2V8nfXtwV/fpdY1xSZ+c32wQVU7taVYl4jo
WrX1fHtprA/55vk2tq4nflez1oalOepGtG7pcb4Y1pfXndO7te05dmLZm9G5+bm+efr03R2vYdOR
3WkdWpfXoq1ZMLxYh87R99eXqvt8H9iK9StmpJcPz05p3T+U/PX3yhnt68vJUneptc2t+8TCviWt
FevL2tsJbvoyAdJatwOHT6351Mn6ef1s8OVucye17q5G68fl88QQnIPguJ+urcq6oC3e0nbO+nb/
kFu9dcl4foB6WX/e/vDXJl+OJJG1/dzanv3ji+c+PHu70MrtG43rK7HvwG/buX3NXM67Yzh8Yz3A
1VuIHvMTwdpp1u3lndM5l7vGut8M1vO4eT7YP+Bo5R89DwxKtCe8Jnc5ahNOvbl+5qVGzLWy16m9
mRhhfNlYn+DisscbnU9JbdXh3K35/MZyVQviyPkvvrua625Myx72im3fufsr3Yo3u5v1YD1tP/NV
FXvT2bvauiElxr69eLy6OyT2lXVzMbGdL7Z7Gqft0nH3F3v304Vp7VfOl9I6bFvrrnJ3mnuBEZtI
y7JhrbZ+fTWd2iYiRVvG2jyplsqOuwGztzct3Ptla11llrvViCVylqK1r+5ka+sG1o9prTGhyv57
4Gz6tbBX9pa8/mpdfQbzfu9bz3DybnQmzv3Enwpr789rF1kPqEQ7mZXZ8FJYFz8N290XG+/g7iV7
/mY/c3vtwITrdLZ+fXWBIb6nXdiX16Hj/nKd/ebnHOi4Vz8uW3sPSMP6jEMjn3bjZu7m52RH29K9
bPe3o33ZOd26c6R142xja3sJg7Mt7x843SPb6vL6vnPWoz26lfP54fJas75sDU5E55gbceNuG8ew
Hi4Pt3zz2CEicws7s0br0LrXD7Fj5c4vxbr78oOdPB8jw/qVOu7284Pt3uxHNuDV5onpS61fD9sv
vcXsjk509fUCRRDr6sm3n8b14O7d5ha6BGty0YHf5E5gRQfP4m7nv5vMIohbb5nsYh9YvsOnzp/X
2mCoHWH+Qp/dz3y7xt179t3tl2+9dRicmglBUsdW1rVV7e4fRFZM35hM4a3hJJ9FK9kWV9U+s/fn
uNQWFbvfXvaVf1u0J8mCqYdqiX9DkNz6Ihy+TM63y5pd88BKcWB3gX2p2jJTn9vf7jeNm+6+kzYo
d4+mdTHHriBp14p99++iQrrneUhDaG6oixu3iGDGEARqGOI+24muD6v5ptj54JLuonVDAqq/1rcm
rDGuYmdsuPdvnxc49ZuY8JX5xQ28ClaBrqLzRUwo3z7nV8POwA9uQle58rb6tb4u9vF1eeZNf+qx
A6MvGhWk0aH3XoxZRJC2M5U+hIoGpepA825WiLBYglR+zcBPW9lU5AiRV8a5LN98ly5Hi+gBhSXe
8zQZysd3bZqaeS8JGO7daSf+Mn+pT/0X+QsvkuLSuBHufxMXfyg//b8ow81Er6ijWW3182v7X/mv
/7qbK3MIGXyvlyCa+bP/DxNkmlMj/1zYsaqvU5i8TjTP//7veg4pYhoCKeMhgcDpe1Fc+EuHQvmD
fQfQ5SU/PJPH/qeeo/0hsy/g/jOhlZ4bM9kgv0uMgoLYIVxbEqX/Fx0Huig/kFmeA/a/NwT61rN0
KflpWvAV4CRLNveZEyKS/Wq0gF4nMFQETVNt2jZT870/aVGzfjUzN39+8Ovm9rfmyK+biNLTBEoL
6FL9BlFsr43B3lhSXI+0viWxNCUWkoeCeuerq2r6/r6946huHt6sVkUhlnoavLjzPL4O58Uwi6uR
4hBYADH71IDOuwc3H20+YoXCGxMHXSNYDbpGQEHN3+LVo6GbppUvtgimmvClO2NTdDbV5sZ938r8
yvl7qX5bobhnqBJRMoLpx1Zyry48U4GN3suileu1AmDobEie/WEqnRDZpzNt8cdzN9ujuE0tm85g
0EHsxGN7iTRRNx9Ip7bVSl2HZj+sg6Q7R7p/ygq94cisU02cRXuOrUitGUaV6FVWBAfhoxiW6a4p
UHX96NzNkooQzrLb2QdLEsaqTMSA3twKmBUyXHawGnJaVisNLrl8NeY1XPh9cP++zeO9/jJ/EJTC
+ChC/Uj7+cLXrjKlLNKOek1eZvJeFKCe7+o4uhRbCGk+bGpGcMEQBFYBaZvFJMoFHERpG2Mq6Qqo
o7JpXYQtEmNRmpy5Qt7uQmhAePujtT1D/pa4UK3QM1PI0sqijSTatWGkb3X8xIWaK6vrvgKk8/7Q
TuyP1/aWgHmyduitddhDfnIqtqkE+B2ssB6esXNitWh/l8gOIuqIm15MoZeatF3kWmmtkjKgVBFN
EX0SYTs9K3537v4/NYlAu4jKXshKlmX0VVnpZh2NpMdHOXbarpKvAl33bMqJo6MPpmq/P4knB0eI
pQNzeSmRHB+yTm1RHQvBEkpJix7tKpLdsJENZEugKf+4KZKrhHOEGOiZLuJMSdC0WBgoUYyVSJe3
nOhXdTRrqaV+deaAzc772CFS7XllanHAuskoqlpiVNBDXaMP4m/MeCwf5sbDi16Ny4fKbL+8P7pT
u/G1yYVP7FQycH0sMZGByAux8rQ1Uc65osRJK+RDZlVXSNSXe7FeFfQc0t9uFeGqvYnzgpZsM1PO
sGOctMJm5zBD7PMGw+dpngpxHDWavIagUBlyfR12+TkqwlNbHUqeWZ4J0AqsNsdbD9HVsApLvbSE
aqXotrlK4n2ip96vtKiD+xX+qvkXJ5mpwx3CBg4/6cJiJARJFepKST+VoW+Srn0iAv8mz3TwH98M
Mz0rzxZcLpJMx0MDCBb4vYbLCDzBsOFYpKsnkZozB2qRkpzvERj0V7AugYCYL5JFdi4QzLBNtKyy
SqVC4DZTelsDUEgDDx08WZ8rVqFrG8+L442iNTA+lzMHM+Ku53jY3m4YeD5Bj6JPKr2EI8fjXYUQ
r3Udt4yUNYl+m6FoWe8CpU3PPVYXaeY/hzxzSYnoKsACtAw9hto3A2nIKytAYmYvJnK3LstCuc+7
6tLXhWFf1bAaVjEMzgr27WGMA5s1QPphtWtHoTwTCr31NIBdkRMg4JbnptzFse9H4iOhG0qrEM2e
DDfCv7ol0yAJEEr05cIKq07/VLdNOpxZ/bdzjmUw6wBf4Lx/Ex6NsjKkrcRNMcBKbld5FNuT0mZn
7oeT43tlZbHFRphCJ7/EafeB1Dmtn8h2X3rCZtalG1dPedSXzkfPDuNigZk4OsEBbR3vJdPoM4WI
srSU0axsYTUgE6o22ZnZe+t8sAJ58sygPDN0zj9/FZhnMPDHtdGUUC2s9E+5OZauEtfRRmyT6FsT
VtP6/VGdmke2LGxR2IJcfOERvDjnpahxI+lRrxZOV5rCQfYg8DTNtL6Uu3FFbt8nCjwzznN2F+PU
W3R0y1wtrSTNqkOEkuCuCNrpMmqF6kCzlmqLcSSdcX+nJneONoHJEsCjBXY8uUNhIvhaZUxuKGlf
oOAZWkpQXbTpMzgPrSATmsf3p3f+xOMLn04SiIOQhiKyXi1jwVbx+0yr/dLqvDpz9LJEoiaNaPPL
ho+HnYTSRDBwt6NRgdrM8eBidZriXlcLlGTaxBVjGo0HxLs/HEyT/aErhkc+HN5kB46tZCNicipa
wJZgFP1GiVVgHZFxK5YxGfFKPLM7T/iSI2vzLnp1Gnpf1utBx1uJYeKBoQ+NWIcAqAKe+P46zbHy
Yp1gSJ2pWmeVSajcjg1xjsMkCABDJp1Y7wNTSDd5lor7PNUgqzT07n5AWJBaCIwX/cePwsxWKpM+
gcHhDRjIoJtnihtu/0loVndJqcnXtDG0diFr5S6vIAGDoZWmgfdHfGJnArHloUyErbNvFhcEbxK9
UaSeUFTyWqtQVolVSAhEh2InfNxXo+f9El3P9G5L5n6zqEfU9woCqoBuX70t212qNNo+pOdj23gG
jNJJWZ8rPp9Y0plKDrjbjEiXXwqZr/ZOFZTy1DRYVVpd9q0E6m6kRPJ6r+VKezWoeQTN0aq2y7AL
z6zom207X7rQv856GFwZS+IaDWayooTrHYpbqCBkMVPW5GK6P5sm/rE1+80KYoXrlTYxcWbaXfqW
yhsUGIbYs7BzgcmpW9ibeeImyCQZ2YfY/whvZluEprwAwVCjxnJ8PmI1VEOtAHYCm9wAT3MrTM+d
ICfnRNROjgk8K0tGZgAM67GdcIoKsxfbgl0J20FdjOpBTNp0Vw5tfca3nDI1M7uQ0J4v2iVFb9N7
WZ6nKaZKHxBYNwpQbI1PQS6OZ8L7U9uBWIgjAJBnhYbu8aBgCgzCQS4Kq1LF0K0EYl3QnqX7/oE+
YWW+ZrgamTyYAxfP2No3glUZhrgwDZkzUa/p/c3Tc7p+J2aNgHrO52FjViU5Hsso+YWMPB0lUa0j
uMRRuTmo0luv9Ken9wd00hTuAmUInBQx7LEpQ07LQPBhBVfL1ls3cVPbsQJnGymRMwC3U1NHPvQ/
luafv3IVWT7S3zVGhbXSuwfTyBQXXtbizH6bb8ajKwbe9bn3Bv+H3yWXfGxEaoYyzSWB0rSeixdl
NJR3KaoHu5WvqZOV98M5+qwFDPPl0KKVjky1ghzr3P5zbHEqkyjpSyyq/ooJBE7nDGht2t6qkxOL
Gk6wzWBCcMdQW20ysZR/IfK8r7WsWAdKH396fzlPTTILCRIHolTpDQ85uo9pCw85nG+rDj3zQohc
UgQ/P24EpnNacRHXYt8s9oxe9lNYFxrNqWElh/bYR6hP1uKq0M/caadWc5ZwxsmjSULp43huPTVG
yHhkc2YR/NNRoOhoaAGq0yDEb4TfLUn/6OpPzR0VMDYP3KAGx/zYWotmyZB2s0IGDA2HuBvLXYEX
dT4+eSYJD0ScuLdgFzm2YkAipYw+HjGq0+oib6HYHzQlPBNBnhgL0zargvLsIJmzmLk4y4V4FQZz
nGoEV0kPuY4UnpWCPm2FXCW3Fo8pZV6/V0cakWcBznD2fhwq6WU6Dqg8epnpvj9jbzMd6JLPUo6A
gUgsq0sMaKpPuSamBqpkrRdegDRT1rCM7/NeW1m62F2ZvfYJ9XLPLQPDO5Dv3uurojhzv7x5S/El
5rYBygRkW94wtEyl2K4aPyEQ0DtZgkYkqLMbddDE7kKDPUKxB6gsw13V0W/+8WMwi8KbTAEgvzeh
nZAHmtimqxyOlkhBaFWEoLAvwgtFpZOqrT3+//0ZP7WucymOJZ3lFZa3disbQzqJeBE1QGSsr5Vq
bcDHeuYkzHvw2FdLLCkZMnJY9JsvnwPknOdSNsuqI5FjJ3Qd7sZsMnYqfb1nttBbR4IpKM0U3t4G
PW+LjYqv1MVKYwbzWAsFByG70oTJA6W6VQ3VZtCn0Dy/P4ez31+OjpM3ZxpxX7ToHJ+NIC61wS8V
dFOzVHDUVak9lG0/fStbI3EkKZO/kQYZDoiA5Nu0kuvn982/3a40BRIY8NIhksSrHZtHFQfKyh51
AzGpfCfRjR9JZTxrGQmqcpWBSFHPRZVvN81skUcr1TSyrC9o81fOoIbeJpQl5PcyAcogpWzbLUcl
O7OSs3tcTCsAU4Ubjv3J3bNwn3LU0AmVw4ZU0Ssw2WYWhl/KaUxVpyo89aaMuymEtCcgZ4QuSH3u
jjixZwGJE84SA5I9Whaqq6kwaBGcCZQSr1xrfjw29sqTgvu8puHvzDE84fgolfBUhnKQPApvguNF
VGQhVvtG5ODr9Q1+Mb6XPNhdOrVKJEetA+0uVlKeyrA004eBjrFnWNBBl5+DSs2KM++tEzNPPRYw
gEl4PaMTjr+MnADnmEq0IeMy4Lh2bfOt14nnM3FYWcnoxZe1+SAhLvPhq4xJoIxO5gxgAFXGY7ti
ukKmt2AnayONmXbje8q0WXVSWJ+Z7lNry8MLsAMttnAfzj9/tYHTLIs8IA6oTdWt97kbI8VwR2nl
HZpQbY3N++fzlDFaAHmwk+Thj8VsNqosB0ITw8pMZn1fSHl71WeG4HR63t+/b+qE85u5XQEWzQxj
5CGOxyV5qjYaGeMyIsP7ETXS+NlsjG6D4nWypaAZPL5v78TQyNEDb0HFnaZbcfGMTVQhTNsxx6/n
CHYIAQXMqvKpqPM7H1+yuUWHK5GhkS1e7I1QTwsfqvocumV1buka2taj7JcpO0nOyAW+P7ATPhV9
CwaGlxPnhOPxREZDpid+K2S0WaVQZOfor1hCSeHP9sxa/tGMVSduSu6aMy+nU3Zf2AMAyMxgksVe
aZteSqCUw24PO6Q1tKF6JY8UGqssDD73uZpfmF0gnKkDnlhGAAqEAAbBF3+xOA6d0alpI/i4uoYs
gZdxyou4hFLDQMzv/Yk9sUOhZwY4gLQLfe/mYmInpW8NxMhyxGanyU7aSd6Memdu28qLnD7zhTOJ
llND41k9l0/IF/NYPF7Isjf8cjCh7M9rVYfRcKLbxdfyT5NJV/r7Q5t34OK+ojf5RXAR3BYX5LEp
VS/lxh+hOxb9MLmCKHRyIlUL1v/CCvcu0MGXfuiFFTEt4lTX8CZllJRu6YnmgX6f/sO5MImi40yN
TBJXo//veCw17XqVPpOjQzA4GDbItmTcqhF1NWeExLg84yJP7QoyVPM7hqACjcdjc6I46VUb4rfo
0L/rmuk2zUuodomnLKOMyjMLdcoaOb4ZQkWamHfdsbUiqyNdgavcqsbS32dhBRg39mGCG4biMPVT
e2Z0JzYGHplMNDwj2Fw2FsSGXPQD6DOr74qCumwgyp3j55J3Loo4sdkxMSfGyNGqL2Khr6+1oVCl
oEGD0hq6zkidFOwAXVW5ifhg6FV372/EE7PIJFKapNJO4+2yF8kbJFgafdRi9FWgZQ5fp/yeIfnh
WZ5AIpfMvxp83DtyY5MtJSYBErm8tqfcTIdgkDMr6kLPjgUfRV0vJFOrQczrwQg5DFJ/5iY4NacE
1XDEoKdInmmehlehQtBEAvzAKjFmnexlqolI9iq+FaPJccY1nrM03w2vLOkFsDBQQZmFwFzY7XDV
TeJmY9whFBAXLOX763fiqoElirf8HJtwpywGljYV5P61lFnNMDWbadSEG9TJVk6p1aUrDKtxb5Sh
9/gvjMLS8QJB4rW0MFqlq14KTSWz6p5JDIGCfE5H/XOgZ9Va1Etl3deBesbmiecZjp+oWhZ51ZNz
P57X2pzyOlIqekWyUrL8INuviiF5HL0g+p6nSvqspWLlaIJY7eQeypz3R/w2lp6rQrhQImoAvsvD
L6q5MShJmFmtMUi3rZyNVhJU/lfBK9vLyRQQcPDK+lIo6jM331uvM29XTgpxNAmF5XWUNeoqbMhP
Wp4McIiShu9GSiTfvj+8t16AV6dBHhJYGXm05f3aGVkbhnJAwsZrg2d/QovRafI6zxArGfLnptX8
r+9bfDuh8zuXlJoBWo+y7DzuV8ckaFIhECsiCGjEkUwow0y7WbUT4hQVZZU1bYKaZWQ+enpe4UXn
UAunrL9E8VD0IC6qzT9/Zb0TcjGUVMJQsSjgcjEEDia5+zzo7VWfhJIVZt4E880gwrNNslj6+f7o
3zoJlBvYyNySL3yKiwOkU5EgTMZJyEOs7Pjja4zC4UZGe2b9YUtzkwAZv9kgCfbjkfJ2kFdTwi0J
+Rri7NkEDbm1iqnpr/VOG4Mz7ujtKVXYR1BdzXA3HMNiYutIiKOhqblO5KT8wQXiIFsYO1LskYFr
snzjp2P5VPRGsYlGRX14f7BvDwvWSaUDeEYdm4TYYrCtrsdtjXWQY9FBKnTR0qJM/vCRnK2YFPqp
9swsfMdWOCEmKG2oeEltr/bRqF515iDs/sVQZv0oANs8IJa4mhqsnwAqjYnsp+IGUDoC1KEoduew
YCdOPsltmVQlsn8E14soivqplvZQrVj+LOa8ggx/s5JSfwfeD8FNsxE+HJKCg4MOizoZLQtvEGG1
L495OS+RIESKm3RmcqWR93JTf1Bv3p/CU3sR5CVMWnPC8kU+/fUhT6NQ5L01cucbfb0To1K1SSZA
Jzz2yQ5WQnFfUm+/1aqoeAqMoDhzFE74GMI4ppSs04v86vE20ZK4A/pB8O0NviBbJRnFG9VMkKER
B6O6h29R6yxNDct7NYS08Mzg38YFRFj0SlDsmSnnloipXJgKWSP9YklTLj6xGCFs2jKHcWbtTmqg
jnH8yRcG7V84HAyDL5g5zyDeWzqcMKxLH/Vga5TK2hb4hrsOjvAvktHGZ2LXxXHn5NG4DqqQBwA+
nMjueIa9DumXlTqGjtjXmiOZSb2R8i4640GXSb3fZtBxI4vIoX/5+avLIuOCEkNFCZ2IGkWzSlqn
8yfBzcWIBlC9Fq+oJ2b7WBFuvMEb1iXVzluvbT64nd98jYVzUwuxbwhuQyesqtQaNKPaEBj2m9xI
FSdeTW6uK+jVpiT8NMCM7vuHaXFjvVgH4AdiBSpFMLILx17lIYKzRhs6pu+3e63UR1f0226dh5C1
vW/q1LK+NjWf61fzrU+KMWppFzrtahW6jZKYMIDX+ZllXTi+lwFBFMaSEs3x8Jl//sqK0AWxFoQR
6vJIL/d7ERSsZ9djEVc7ZYxW4p1RNN4Ho7nZKEh6TuPM8DerpxwbVUZITLV85Tu9F/iXGvAmZ85c
nQlWTwwN4lguD+Az/GcZKrc0i3gCCSZnNUCXfGilRIm3jZIa8pa+sJoeIKPA47+/aguH8zI0Spcz
UgvbPEaOh5Z7hheEoxo66SBGHgXgog0n25jqHnYjqIKGld2YQddv/HYWJH3f+JstQz2fvQ9aAbC9
TOri2HjVNYaK0Jxqa2Xjb8XKgxgG4OsZKwuPDo06oGGZMIoyrUIteGGlTUIaWHJZsv1wRF5sVJL8
OiqHlQvnreDWI7d1mhXZWpEn/4w7f3P8MA0d4oyHkymnqAtXt4py0YujVLElMQ+kG1kruvIhbBpZ
UC0wLvU5hZ9T9jgX3Pkzbam+LCgGk5rInlDI9hirnZX0E5rlkZzYWjtVZ477CVPk7qGnhy8IqP+y
XFDQ0VXFQGpsj1cH+gsZkpDcy7i0sjqzgIuIYF5AUBCU2PkDBj5xsUdRgCiloe0ZVS3mBzTNio3g
TaktC4b/qemo8Xs9UrFROigXvaL1ZxbxzbmczVMa+d+cXUlz3SjX/kVUaR62ku69HuMhjodsqMRx
NIBAQoCAX/899111J12d6m+XRWxZEoJzzjOhqANzByv176s0IXWNGnhIWizS6kSCTpqsUBhMRyRF
fSCjP3R1v38VKSosPFYsHtSLZ8/2v25xS+8YRYwbbRPOsgt4lkP6PQ76Dw/197v621X+FxX2l42U
1WlNVpbCPYBEJaIjCtlyB+YdPJ4frE3/W6wWnhzAHkxnz+RsCClwf3+/qVxgdjpWRd9hE4sEjGQy
5cehHXJkr5mmEplPxMFrPmbH/7rH4Lo50BHMVIGS/C8S6y/3OWDUCA5/QhDZLos3KL9fV7n9RzoQ
7g6yWpCizwbfoCr9L+j5Lxfh0vOhQLRN63E7b3UkRQcUY/nDBO73hQEBBJwuz7IMxLP/egxN1tIe
uexTlyRAffJqlAcyjvHlf31guMp5RgRIFIOpX0dTm0z3YanI1C1ZgsoMktfjGG1/Wg+/bx8I1waB
6myUDsT1VycjjOqpT9dqQraLl80wRDje9ni6cBRg/b/f0G9H3JnRhJoqRfMCsdCvR5ySZ5XtOLJu
hVTsPTAzP+V5vx4RqwlLiEqSqx5D1D+cq/90f2BCpMBvQQuA9PXv610FPGAk1UzdNA4rIGNQ2bdE
lI0j8f6HL/mfLoUvCucL+hXMRX79tPhgR0i/gOCEVN8tg5xbaav4LQPB8D9/TGf1HjhImKifx3rn
TeUv6zwK6+gXUyFxbA/yBDP4nyot/kQ9+P19YT0AjgDv/3xs/rrfbmkMiTqUrViApf9iJFJoA8mG
G+het9toWPitCET9CRv7/eP6+1V/2XVp4SUkW3Ts0tgG5EuP+iQ3+6d4zt9rEYCamKDh2IQEHfjm
3x9g7vzIVoKmhFRmvJ+ZCY0vnWjnbEmuY9jUw/top3DIHzT99u+fwT/dIA4xdLYItccM5JcbdGFb
CHEO/VBRuK5AOPgN09GfJkn/eBUMtYHuY9qLXf+XG5wM6LY0HxHCapGutEgGDln8p7nu70sePQ02
wvRs0QAs7pemSpbRLGI9TF1kAjUnuS9bckScCEPO2pxo/Yct8fezEpeDIAVODeii0E3+/aZsL7J1
DdnU0bBmp56t4UHkI7yy1HlWBS/4+uLf39U/fAKY+sFv+Tw3R3n8y7sadJYRW+4TLOJRbcA4G5hV
SWR1gUZFHy145Te23Lb58O+X/YfHiv0YpBtcFW7N0S8vT5Nz8bXaqetx+BxzMYVLOhqMdCWa+T+J
5v/hoaL4LwDJ4cNDV/XLQ61F5Mu6X6du07qXkJ+h9GvBPqiKdizqbbiAk/f4Jy+7f7hDtHEYY+GA
gx9F9Ustl5X7vm3GIKYYYCgCpDL6VOw6vQiIO37/94f5D18CgCt85gjeAZz7K4NKmxIowGDnDjz6
srUxwsB4qH/8fy4Czi7mHJCC/doOR/HSg8+HdHUQoPfDIKIIAcx1+MMJ+ttTw/gExxhwP8xszkTX
v69/h+YN4OIkO2jL1weOsXsXbWo/DT4uXv79hn7bILHe8zMghioRcp5fB99CCXUmV6/dJPP0iYKZ
BSuygDierZNUIZYVJ/deIZ9kX1b2ddpN/SfjXUCov7069E+gSqJAPjNBIKb/+/2inWMQfbL14POI
QQdOQsoTfm/52QqxLeZsg9t0Mc6B1w30kxuihKJqRr58GwO6o4gzGqN4jj+HOfXDN6SZYh59ufNq
Ic9DKTCheKHnZInpoiR2Iz/EPBFanWO/KZmakVnkcB+ivY9o2g5e2DXqNIIR++mk60mlT9YtNZEt
Iq738/8fwpq+rUhg0T9jHS37S0hCkX5SM0Lqf6wsQ/JcYvwYHyYk3K8wEoz1NF+ZZRqvonIq4I6N
/Ez/6uD/CoBcmF5N5RFZ7wh79TGzO8z2wD9StxE/uyUg2pBXzxjvJNl1AS1l9KPeoH36wtAQplMj
IYuKRYsnM5ed5WQyAn+8dPRqURMCHYHciv1z7EkBuaTUE6XdDJCctZPXtfrislRNd0rmJL3gdY0k
+w73IvO3lXuTIqBx3V2ZX6g19CE9aDs5gsDIiCMy4UIhEW9HajOoVs2Gmt8Nh9iPFcS0c73WcE70
C406OdDUP0oTYvGDL6JIxpOGJc3LuqGdtR1XcoHxoyol/aRHpIwfVhNvIxoVu+FPLcAseUWsagRR
axqECJ+XYgGnte5hHXFwW7Tq1pQ5nx62sw/N3JGUmPolp77cvi5G8QEJj1EmzOdNTnocGysmpKyi
laV1fDGc8xcfi9Fphi6iD2YFXjlFJJsanigTXgpX8v7LmFd2JUc4COyWX3JjzfBQDmaxtoFspsoe
9r2UCFjXvN+RRnpGZVFjj75w8kWVUOyj7xJLrZ8Dgnypa0abB/JQbWnP3zOc2EmPyHpS9RtiotWU
VED8o9wggXGI8o8kICWQYSi9rUPUDr0tp6EdK6virfVmlXCI7Gu597g8PuT6aaJ+BmfdLEUVTr7P
hXirchZNrAFfYvA4W7gp96/YK21yzkVBiuP9airQIE9kq/0GX7pJqLxvWa9TA9PCKiT0Y1MiybGU
abFBtkC8j6PXKoNJNTTrmQvIDe4nsvq3ZahDfLUnSxa+ZEKZ/nNaUy2eoG51vMvhNbq3kEWEsqki
TUVn5eij27nqKQT/GMaHZ07AHtGdNAUurva1vPEefufPeqpMOFZUYgdqQbvbhqiDlCjuycXqOZDX
RqyZ928im/GhHufIw6YB8RRRAEVETESo6DpVybzU7RkCr6Nu0GTY7CEaKowBm5AwYAHXhkDJWbex
nU34kQ8EKFZHhw0soCaWPpLZERQhAX+2LUZUY9xMURD7GxiWBIZmUJVTcZMkPQFLFT4/oCUj9b3q
2bd8VW5B7mQfheixGBaYJ0C142k9NUGDIoNwjn3Jzfs8IUt5aEjS18q0Zz7Etl2VMV8z/YnJKOfq
Umk+LOakHKTBsOlEU1AW3ZIWNL8R6VTMBt5F4yCGS43degJHOq710sBPFmm6SUbIwlrEklRLchnS
GdvXF4qkY2MeBUtXVh82UZd7/EVRid4H1R1SZKczJknKW6eDg2MwSENbclj6kO3NXnsTH7bNwxao
q8k+qft5Wv16scLPY5zAKNSSTQhNSfb6RzUnwDyOevLFT72Me3kdR2yLvpZjssmnuYQiH6w/kJVA
PISQVP5IUuzJTWJRLbS7G629joqlpE8eDbJ5jrRU/MR5XyTXWwU/qhbbV/S91DMMjkbjl0tFAz/t
OY1hErGvfdwU/d7fFjQZ7mooD44Jr9kdcLUFeM9c1lv+VI35zA4YNykHjzj0dsNdsdgd4t0lXTPy
mqSYfb/jnsb0VRfThrGAIaRGcGwJyCEemPEteAg8PZ09ufn15gXNu2JHmd6yqU7W19QkFYmQ9jmv
yw3JWc0fYXSMQO0YJzC9X7PR+Rvsd8tryGI/PPeiXul7GcZqfpgYqcoHvUahfgUXaJXHTZKx7IZ4
sf6EWtXrxjoB0uhhJTP9kPUWq3vQVsf56PrR1d+xZCXWHI1Bd3lQRSLEj5pmUwFhocJzOMhgVfox
ZhbT6YZIdbbpwxqJ3EOezoCniPC6+Cx8WMPVQKYM0v7MUc6eaV/pSFxk+1Zs5THKVe/iC4dGgSLn
DJFM6qet/B59WJatYkdcbpwZ0m6aZMn3RDlnUijohStCB4WG3WCwr2Xfu6auhxFxO7sczqxUNaQI
Q20LL1bxUZo5QsCvrNYNatmhT3T9bc2maHkuRzjbomKQWOjIrMexUiQtkz7NwUyJzazh99lXTp2q
ynJo0IF7rLcjyfe0AVEGlkGVdNjPQT3YzNsMXqhqoKEaDbbGmMUtAw8EHMtYEgBJTo6gFUVszKpn
1wM4faY7mX/0YpkqTCu5ZZgGL/FzTDAxa1OsxbQt117N75sJ1SMIXjix6xmZAQ+F2N1Fj++L3rAh
HUSL3Wd9rWIAvzhgLXvbQOp55F5OP4ox1/PFIl36sOx78QDhaY/YUBwLb30VKwed41ZciX0dzGdU
ChVG0kNez6c1wNziBEMTqg9RSTPXprJW+UXYItBaQPedn2Vc4mX5QC6V8lHcYTY6RM2wwPGgBREP
dgRIzuXTcSpyeoPuxs/NAkPlbyPB+X256GTNDsuw7aBga40ohTVmx6LycXbMIoGYdd3DNWTxbIlA
akPIC2IqhYxaC9J4p4BeGAQKV/YtBReTtyvFGdMieQgvZfQczkAWrFbderUbhshKW/omsxW4Y3CL
q3s4CLnddqMnm7vqYXvhm2kS5QWblXawrNmruIsIjiFkSeBSiMhNGDgfsaFZq2JZkC51iYtBsuuH
R2x3ycuWSoRsJL7evmRT2X/Je0d/DkB2HmIF+xM8EUKi4zBK4EhRqSJ8D3Kq96auNhSrMI5ZipuF
zo49SBnEdkqybVounYRG52hSnbgvDErztUOaCBmbKd92wEASS7PY6jk7UF9Fsp3wM3fn94BJuGfS
tprSJEFwN/zHuiygFgEv0c84RKZytk0hTPKt3vP5uk9lcB2YzSPuIXI6PY0krFCVh3H6KvFqEA6/
c3JMofxGWAmMDI4YHy4CtL+ZJS2anfk4ZRz/xBgWNXjPKjE06RT3z4pNE73IeronTYlKBRSMqapl
W8d8uWO8qIZjiaBP1dSbKfQxRYAoIP06sLqRYZO+HSyYvQ3J4yHDpz9H+SGYeXncy23OPyNweorb
vSATrIlduWwNG1bnbvOyR57z0qd134p+L+NO4n0un9YQJReyn+b8UqbcUfwQyVBdliYOTQplkG10
qbGZbWHM+FHMltwloFbJ77FkviEV9sxmLZzpu6Ff8WtTVtbsYGuLiq8oxxzxB0KU1zWfyuyEGrci
puG1YB8spG7/KGC88jrzBefJNIxj2omtrtVRhz7CvcSbaFEtZbB+3EH3uKJO5c9J7rfqSlDoANoh
RaZ4KHsBu10w76+dpSgu7b6jyLNhqWF9L7PetTCeqmG7OLjx3q9J8nXL6uFm5HKGYXOU9hqbYT2N
raAWG+Me4uyLSiL/lUhG6wYR32P8mBgNy4IcFIf5lanVYjbGNm3EJ3yWPsBs0eHkK+gYkfsBde1T
MATWLpFMxmsZ56ZuJSwmUfAzyfqu7wfkiONVIYk7mGHfsFRF/WghN5kO1I2aNj0w6uFi3MlaHBmo
OqyxkDGVR6opxsGB0HloBuni12wnZ0IU1JzTEUNIeAenFmxQ6gZ6ComN4EOU94j0I6inl5dhSvdm
qUo2Il3cYO8CslEifWyHRHK+UNC73mP2lvAO+JGNL9dSx1CIIf4cFSsrRmJPcNJ004XIKrVco1ZB
18bwWibY+9X4PdFk8q3bXAY5PAQswwtg/fkjiUP/Y1jk/gP2L8O3vWf8RuTg5h1TdOn3YTLsSVDC
XRdhQb2aVETbKWKpeFKMRNgz5zikx9IVHEVBRGvS5Sgo0lMRu5hdpnzenoCz531o0e+jewtapI8K
Gjt/gAJp6QY6FTgLCE6tFjRe+GNRnlUjikGBBtXytLgHKg9zigAxU30ERz9SR1Kq0n2ZRF2xS50x
lMPaRuUhcItzqNlGkerDAr86BIETMrxNPZTzDUhr0fw0Gb9vnZ1Xmp6wFctbkCgoJL5pKCC7MXXR
ZGGCVwCIFPXPSCXuZ6RJ/XPLcnS2dqKrb01kcoCW1YbzDAQ7Dp/weE4ONEd7Dt7L2TASfvjrt33f
oXTph3RmzVaH9B1gCXogXccMJTJRXypayu+z8AQZ5VCnn+KoqMYW42wFz/oKU+AjlCtsQeoSBfdk
QDjIs5XU4nORof+KrPv9UxEy+q3WnjyYNDEPNal3dlpQ8YA+qXOoissZoNNhnKb1uGfzNh7q2FW0
Gczob/eVu+iIEFX3vYQlKWty4vX7lMInAU4vIi066pLyxCNlIwxu+vBtizILqfxSCXdh2ZZ+3xGq
XELT4+W3BZtHOJSmmm6TKYl+JmbeP1mCOfgxXbfim+359DTkcMmApJFvV6boUSLlAFNs48HxsRcc
JFzfrfs4/3RrRL6LzU0J9jfvP48Sma7NJgMf7qZxzQCbzlZ8xHxTvt19zdjBk4xzMDeRdk5mtyg0
CH792RcZ/erTpX8wOMLvCz7ot0HnSPyweGrv5arVtZsRu9LVAu+8gQeLi1vOCOpAzoezbDfbQFuI
Ms9hejsM5lOt0IY3k2MaXZUfzm1ClY/3cTI75OVGY46JfAxHo6PdvDXNtI55eQJyGb8VmuUF/Ek2
cpepHJ97AtlliUEVevjOQdaOOKjSlehKwSSogDYRXx/21EHCwZyTVwGYb3bcEzT2h2TVgD11pvWp
nPCsm1rPumilSUzfmK3EIqM2y+6QUD08g3nBn/bEYA6Exs8goGCpV4TFwIGhaOaico+M9/mHlTW/
3bdx66/cQNIMEUIoYo7KzRWCyMwZUYlo3F/Ga8n10bm6fsKZLsfO5qO4nqDw1pdK8uKrtCm5dRMJ
yDaphuGlR8Fqrspe1Y9DTb2D9pFBY4AZS05bP6zroYpdyS7WOBNT22dL9qNaUwcSkKD8OgsqPGe7
WXSr8q0QsDzyZG883sxpBhS5H60dEPDdO+9usFvk87FOWHKYs0rv7QrKBMrZpUdzR3HzeDq+9q9o
utOnnKX9Z6Yg9G1GveZwhCeoAbqE+egnH6f5GnK/8xaO6VVxVHZcyhYqGn1fam9h3gtvBzyAsBdt
gCzrDr5uqWuHJRSisRUpVnihZ4h1JTyLLnO74zZriCDgBTnvJVzkcbfvQPjol2jJtpcMdPqvgAn8
dc/N5Fo98Pql2q38gUkgv1dmmb9PeUgvJW5TtUDJ0f4iXauEWwY4/+DB7TW9TMXGK1zXeKwoQvV+
oFFqkybO6Ioniz0Dc5Ak3x45zD3Q7CdgRWD3LNd7iy51b2DkO8XXiyf5V+u3/LYsprM1OMte0hIQ
WrNlXH9nG5ynGscx/2y3WRYztr2JJ40yW/UNCDOKZDPU/U3IV6caj4d4C9foaIS0ypmbxfQoUqLY
xJ2nJZeQda2kaDz6jjcCatZbNRYZ/u5kgSQExA15yuAxzxpkOzu0QJCVovkPo1xPdCb7La3ODtQF
oFjdrENS9u02yMocUDV50WZbmF5B06f3iSl228zoj0I79+eqbc2svBAFPAkbuxQlDNtTCPavKuXV
t8T67KkIdYa9mwTxIIWuXvI+jf1lzXr2tOhJvmtQrG9hHyH9cSzG2jUSLhivkcMgtUlwAkP8P67x
I7cCRwAdYJ2JLbYoH5yIyheTLmjlwCLOngdrcXTsSE6bu0Ixx690NKXXfEOTjNo3laZLRUxex0rC
mg49A0VDWmUwc9pQtdzMQeitWTK+2gafePGdkJ33h2HdYX40oSNuec/YnUjRT2AOBEz5xFc63agA
o4QTJXV8WW2s/OjnTFyBv44qhluUGLGu3BMmyyXyWwSle+sqUg1dlS8g0HMMxGCXCd387Qiw6X3n
ui6OWsvkmBcWFb3QUxjbRKkNeXd7fV+A3AeuvYAlScPymau2hv/jNaBMifQLxcbP/cz00i6I2eYw
ZbWovSoYR6WNTvv5s6lJubfzvqRIOUZ0401W9b7GUajHxwpOvMgvWfRYHtPKxEe84wVRFRukznOy
kTeQiyB3h+g92bqc59sNhzpuv2BAiZ5KsqvhCs6ROBwHlNVDg72IXNRD5Owp6pey7FReQaWe99hk
MgzLrmjMw92m+VofghvYtRde5WjAcp82NfHb3bgXONVE2QPG5EaJi7EEUHQIYB6+5nQJ39baRWuH
d8hujNNJ3NX7hsXNGZ1fNGHL93rmWd8WqFDeATL426ncNWJPUis+aecJv49gxaD7x3rBELhzMtWw
gKdmVG9x6meUHaPJzKeMJj3iKkW1+u8skGhrBNP4Ckil8RYilOroDLeUpaczAQAS51HV70U+KnFY
1Rb2t52a+HMF4PDCI94NH06w5lXOe/0+G8mHYxUL8Qzz9OwFcdSTaveUzG/RiFO3idBxfwlkqmG8
VNTyGKsCq7QuzM4PZDN1dXCGLuOFwqwbKTQIFgs3Pa9RswS0xZ+LbMN4MXYJnAFSDLCRKbSwyjWw
K5XuUFWTZBhzpPNn5mCcAPv0IEjj1ODedDahDEUEsygPM8cf00m74tKuWsuti4J3tyieV/Synvu1
nTHRQ1jEPMwzZmrL+o14W1T9Ow/nkYKP1vWhmkhVHRLY9aDY2Fe/t2HMkS5lS6OjlngXEOLoF7W0
Epj2z8SXEax/8R7G5ALB9cvXlRo4ndLSrGmLGTPaGl+mBpMeUsjlassSwmHTmaaYDsFcD1NitQxz
K0LI7820sxsbkV10Tu9ohfoA2l47OAUj+UHpZT8mCWoMMGB60IDnZVYMAI0Tj5MySYT/buWnOJ1Q
t/kpRPMxYOqbtYUYkfvIwRponDcLJm5sLj/Bli4tG70U5gcE8c40GIZES1fgNS/drMiAgdVS9/fW
wxinwaCERScL1u7e5Q4OnZhD15XC0kmyW07p9ghQZUZv76WIz9s3/za6zGCbhr8afnxENd0QGtun
JGT13TI77U6g60/3m+jjpMvhEfGgaxg4wtNbw/VdFHsCuCoeDCqBaEticjQ1RkbP8zD14HhMvY1b
iTSucMsyhlYtxzE4I5bO5O6wBALzTsLDzq9HVcUXalm0bRbg/08DVpUGs4YjcpRBpd1jMx7xQY3g
yvSNA90LjWiR9yfTp1XoYE68AMqkk0bmI4zHaVsY6r5lguvoNKBLvcRMNb2T5V78HBADZ7Bv9Rqp
OFhAiFHiPERHFnoEriF11T7tOZlJE8ej3+CNkfESIMxYzu0yLyB8e3hjuQqkizTsGPOCD8s+7fBQ
y1vgtPuKan+vbgESqS8UFLkIgD9GIfCz3QOmfrEGEDDuayCtpxv4o/GIswlJnvw7GcaAoWRWsycK
hH45zCWpfUvQH9zXbkLlBHWRGpoo2gLmzJ6zS5om0PVqB1imyeHMILoSlatqDTA+xGTTINEAuCxX
bT4t2edaxeirY4guHwH5xBhhrLFBIWQMazSrgEn5Ui/3ZkTJi6TFlV3ObECNYXti187ug/2eUB9x
1Hv7cjOxmceXiabkSYUsfQD3NyBPS9MaE9ZIKHWYgfbdBpljADb0uf7yP5ChqW29fCRGuTsiqH4m
VK78UKt1+shThuN0sS583z1Rd6kXw8cqYeGB5iCld4sXBbYgKpNnyzN49lpMny7KRCbv1GDLw61i
jQEXDaYzTqivpSAYzIdg4bhlqoFDkgwrF/i1TfkB51x2BwRte0SrGpY27XP/CpI0+SqATOAgqwe3
NdzEZLqFYynwpF6v9vPiq8GD7x8QfbAkpfpQETxbUK0XHwRGjlGLZrT6lCT7hEmvctsX4mZU1oM2
0S2fzjuNGwb6IHB86nbXsb0GOAL1LYjMJWnouMXFrctDVgCamfmDiz3qXVxS3CWOFLA2tDjvqtJi
s1JlET2ulZjW642WiQPANNu860uOMSVstKvkwqwZrLJyOKzknY6F/4kndN6sUGqydsE49RlhuxiW
MoNuq8kzjD16WJPkFzgEY8y1ZwogPAmzfGBnp4FjLRJ/g20vFWg/UN43RUXkT8T7ZVkr3LCiFbap
fJxcve0t8PJxO9aZgOlL4sb4QaEEidoCLJ/7DeW/wnZQDQCfIB8xUMa7SKHI7h0c4Om82IZhr4M8
yY6lv8ygCPyo8mnKmjk22dxikfhXayby1MeTGgEFK/VNMIpprUVqCWuMs8t9AXvSd4WT5w6T5vge
nr0yuV/BhacY2c0M8RtnhNhNIlYvFJO/6DSl3tzPUbzN17TQAYmV+LyKI8SIwP8mcjY9PvsNH+Zt
Qy2fVmM9gs2zkbEFxXb4LhhmsxBRKjS0RDEGmGhhw30CNaw5KG3VoacbIH4HKh+er09QVCgeFQ8s
ZmzFo+5RK0iwQb9HDMD0QWzYils/OazYSkblT51G/jHzxm7XS1XgyPHQ3MRtaXP3DXPwMms3kJBP
Baxvh8sxAz3+fMzBE3NZZIryT/aY28GGJqEtxrrhdXI2fvOMV3FjE0auIXqXH0W5Y/AMo2cYrk6A
gF8MLy3Cy6MZGH7el+vlvBH85lnZFSVtVvK8XVmV/wTukQPtAIvgDBbP0FyJbEObBeP46B2zE4zF
BTY12zLAh8mNV3P0hZNsTQ4E4Thju4+8Os+RKcD4csD8t4OXnHxke+q/OzC53nBDSGlBs8HFoYQ6
pGiz1W76tMM//QoDn2hvJJbQZ1RLgnd9SknUyiqQ9ORjnb5FuRifwVIdvhrMZt9g5xkPJ+DU8/M6
jfmHChKpoyh6Isz8gc19X+Sa3Tpkq+/qkNs6fgdxfAlNQieYACCNImOXEeP7iwi9yq+SQVDVabBB
sJAh7PyJ79GtmB6uwIlHyz1KPDBv1kPByLAcEFWVXW9wmwDc5ET2QdMZk4BYVrQb1F7sx3IMYBOO
Jo8IOgZJtv62z6cZ9wxkgLQO69UfpTEpb2e8uysRywhYMgSZH2zZ9cMiAopaQjeatx7j6vSQi9xN
7RLxNLoOlCuk04Y1fyOJAyIk+irRxwkN7GPJSLy0NWLE/OWohuQJdFg4A0TxgNqglPBwkTrGdKY/
1wFNT+lyx0W6cGzuu/hMFOAxnNJI/GhCvJQP0VbY/rgTPX8tF1RH7SgwrG446XOcZwlfnvTq8h/Q
XGA+I5iRZaO0gPjiNYOTYXybep+EG6YQFtGkjGLaZPu8vANXd2FdhXM4AGqvVmxKJDeQ11m4Qxx7
BLjwE+VrOV0n2D4weR5WHR8QijQ+Taz3GPfkOxkPErwkpEcOCcbKiy5Cm3gD9nDMAnuGrquYmxl+
Fj1+XIWuEEnQDY5IYBwGJ83HBhPdrAPiE18V+0wZPCzr4qpgFXEY6O/u84BH+byEAJGxm+oR6YoM
e19rh2SA5bCQ63LESKi/34azPwffi/iZRIN5gd4Dn58wFAQUPy9u64as2rK2JwuoGBmtksttwvf3
DTwBbJBZKQB0JSk2W4YyCx+nSNTSxCNGDDA3gfMKfBM3NLFjsWpkA81xeuIavm84DUp6yByaiCZj
vj4Kq8l0k/udFk3lIjc2vYUzUcsFBqoXlS/yjyVfhxeBLWXAQyjNpYxREnUVOFDZY2Dc3PgskuMN
qrPiZl+iUpxyK+zY5vkMUg0qB0xr4tjGqpttQjCACT0Wz5Dn8s16gxtZ07F/mNF0vTj0BJD4EAmD
g1At9Aur+sVDTRnKssXgHzAAoF51vSwoU44zZuqs5YtXBvLZVH2KzS7fCSf5eO2SIr+A+tq8F5bn
B0SUm/UTRvfAvDREkR6b0lr8rO38f5yd11LkWrZFv0gR8uZVJh0kiSsKeFFQTt57ff0d4jzcQmSQ
Ud2nu08ZYOd2ay8z51zRr4na6u+U7OuTWupAJ/wSRR9HSQK8t7bCNXejvlRPLXAPEGLUYNFR6qeR
kkOvJs4kI0OO6OZQvxlxgRHsQrLlvCStUTtxEjVsxWBw9FuzzFU7Dxv1yQJ69Bam0vgkVobZ0dI6
H99yRKIlNw574Q5/YgahUvHhDTP7pqpd/ZSMhUj7wyGTYjhQ4E5Ajqk1TssUlBGSR3o+E7vNTWtH
CMCQakBBnjRXadSmLXWj+qZJrfpNEY3uThUIUO3G7Jufshjk+CMEQaXrU9bcZ0wQl87vlKsIl1R3
0qhvCjAr6FYj9qkgTNuXgCy4+lm55S0MfxjqoLXIS0+zgs5TFemuKmhG5PosoOQAyzW4qz7nwIlk
JQK2jGYY9fMSwJa92GRIK2ywate0lbrOTdKdVOSS8gmBqfRXMvZ1AQp/Tk95iufpTX1QUtaivJu5
Vtyr42aMKWtXo55VzmQkKjPzYYl6s88DQ23cHF/LREzeCAjgcUeZMD/K0iTCWhGq4VENpvhennoa
j8jSQBWO56MoHfAaVKZTsy1OfetXN5kqK9/qnEj/jrSTojoVyKvXCWbdS1BM2UOjJ7jYIMBjMGGR
rzyF2lTAwJ8i5UagzB3uijyo3sK+WBCIxCCJPSDj1m47MU8Eu+8s3gth6mLKSRQTH3UdUEscInNp
D1Xe/u4hXLzqhKAB/obC/VRwEvAmqHFZXqEPUetUzRx8k1oJMFFJRWfpqhFSrtCKgXWOMuSn7a6T
pbtRGca7jOZkJalLNX4DUUcQMrX9rxFkcWaHzXKKm0aNit1cJvlzQUGYA22lY+QIJAZEm9pBaNkk
nUhFzXoSHsO2zA2nVuWad3jgmzZVqHYh7T1CkuOpKEzpTs18gENNMLZ3QeMDsYgXoL2tqkM4gUfr
hGdi8/SkaKS6WflYOJV1G9xCp0E815dydS9LLTngeoEoceE0DYHIpOhM1yCp9kRSsXwRg0HWPENM
ycv2dSTdgJnMdQdeCYkr4jWdqnQsGZODnQW8geuV300dLWJcoVLY8LCllOxyBWB5BCD2noVQKWmD
G07ibhAov2PDg/HNLDX/UcOLYZ10ofshKTNVfgjxEW1mJG0iUBeG8EnyI80/IMk6nPIKxZgNVwHD
BjSPt7LQaLpHBbavAjx3pSbflJU6T8VU1NeCim2xjTZoE7dN1Wq2BX3yT/At+vteNtsfvdqq9U5C
M+QqTynF47kVPmVJVXsjjzdg/ow62BUKDHtysVGxFYcKZM+oCuUVU22ANhhyGDoTlKvfEeeHEdBw
3zRipv8p1TDVPaHu87fFPBClUfNAyxtPYm/4Y4asIfXSl8ocJPgOoRLkvFCCSXqGHMVNWkMuAB6j
+zezkdLRbyYRBxYhnIvetfwiKHGJ1OgwazkZ7NIHp04CA/THphKm5CaxCh7PrMoGmeNTK4dEo+aE
5o1YpMRQenIvtmP8cyhm4zUEDw4gM1TE781cERRpKao76hiCtglkEY5h0Ik+brneK985hfE1UPyf
o9+klaPkJd6eEeGfG7MpowiZp+IulkvwTONMkRODHVehF5u47HYvEInaMeU6wEbWIO8B5YSmh9Id
vZn0XFDecsBwWCuFZzjOe3EXNhVXgsS/ddvIpXJbkoHOXX9QhpdK5tXk8KnDDzmn3ZAdJ7F+1Tdg
v+zcKqKnYaJcRk5q0I5wsAdOOODK0OsA9tVoQ5Uq0byRUMXQa0k8sHE1WI1kFB4TawwAsi0AxEKj
49C2r/oIg+vnLzUk0udBaYqbXIxGZRenpbjJhbFVtxjXKnGMtmhDFdQEKUHaAZFPSPtDklP/lJZK
Ipg60zZglPa70dIy6g1ZpDdYIJlkL41SIDqglU95u1cS7hOb4NfgmFpNp/DRm8dkiOho1iikx4+Q
ysge5GOiG/SWqcHnkpYgW8G7EbZeXxqpsqFTECntuFPq5yKWh99DzhuEIhcVZzdup+rBsCQhvQbo
G13FWIvMMYYlqqLGzIcALhMFtoHv9YwOqXAFa5EytjEP8ZsaqsNvanyMWidNYrnkrVLzVKsZCWE6
HM7EA+jfUnXNTa3+Dg+u1K5CrYi+ATpoaWSt9WUHZCYSwIyMUFkSpy5BYO0CUmrNNXTa5tgDNO8c
k3TXvKNDYhmFJ2qto/wIwmL+gePVg4cfDdVvntoggQri1UhwGXuBUv4bKt/D8xgoY7elJm8WrkVU
DMaiE1CHJL4muR0Ys/BiIYmGbJepWzdhl1j0RabKgXNdFA8NZXyAVWIk/hCAR+TuHCWa7wEOsYBG
EZpmrtqAEaLSvVwAtZsQK5Rzs68ckzdFx8M2QJpR6bMe26Iy7+ZOGUSKlTPThKFcbUHaDse5b2bS
bzOWwaUw0t0HgKY76kNSUpHTNJOnCHkExe2Kokb1BxQgTmaSTeSKGw2TU0sJQb8JMEQCMta2LbgU
IaRTOAdBd6jfIuOYlLPh7ypyyxEiRTi4TiHKlAwpweX6BtmxEm0mpNTMDZn7hLdJkSnNqcDI0Yyr
Z8LlvO5lilY0a33AeRx6L0RB9YCYjESGRcwFgeC44fgOo4iqQhVnk28nE+adOiIJnz2q4ATTAE4M
sF1zLL1piZzAH86R0URttU9GN1N69Vc459hAIaIbjS0oGTlaKwYDbHcY6/s6rdJvABOV0iOqH5/6
IMzCvYDjTW0jKpU7I5BR2BqlkhPZ6nkrUTWUpOOAc/NWxb35gFywBfiIbkW+l1ozlM5Zkdub2ozk
17CQDc2N41Hcz1pQlKfaKuq7Yco1EeyGCYK9WFz7zFeS2lHFDlQYHrkA8zrXm+95mBLnxsiCYuQB
cfoumXH1DnNADQmOGZBcJU8FAfCb0N1ipubeUeIEjGMZo2g0VO/vgNpavV2IRXvENFInBkfkP8PE
SHcTyqqjC+CB8iAwn+plgh/XuBWAt+pA3xTxTzDmprIVBXJ8DmkCiadE1OkgiXERTE8aFMJPhMfb
X1kgNwMOdRI8obHb301h3fPClHrwVrXT9CcwgNltktpKflg80rWnc7GoRFSxWSFBExvgQidcTocT
T7FbDQXuDSwGHD9C7+QnOfr8rSiNaLAlpOGfqOKSoxmadjoWxWC9of0CmoeKsVZRBZhjIMuKYP5K
42z+ERFbMSspBdPWZUavOnEUa+1SztN6R4yM9DVC25XGPdIM3V4lU0fVM1o4HU1vARbNizkDfCKK
bH5A2e7QDJPc2qIhDxr3QBVCUEZxUHtmaQG75m2hpZIZqHPgUJCtbug8Jk6uIeritRbkNBuIpCEt
tviPyfeqwCrjxAE96uQS0w/gMfsJ3DS+hdfagjOM5EzwQIT7ty32KXRw8yXCtKjoHmSw4t9KajeP
mk4dQeV1vM6KVLmPU0XN76p46JDasaJ+2slmPz40YdMggzrXCjJAZdr626lQ4vuuVBoyT8MEaWUS
Z7KN+C6Ips6ymZgeUZKge5FaEC6OTaXXrtxya7ygjUbsozXU+T5XR7mDjjuopkVuVcM+aErLX4fQ
eX6W0VwKDlprBYoGsTTFP8wC4MQWiYzeP/bEOAC6DL+/H8HN/VYJDdhqaRFzyQNy7b4aAiebQMAA
b2jF9MdQj/6jj6f/C1GoJc06jYOKIcAH9KDiKC/wQUB6ZNCDXqpo5CGvW8naVumQUGWFIZTtRvCd
98QqJY2NY7kBPq9BDhqkuZKcJoWJaCeynKYgTEiSuL4PTQY/0jBuyU3jbWqwAq7iGvidG9Fi0qR4
0PE8Aa5RnuSpin6MJsheJ00NvFzYf3XlVKLp3+axCs4Izx8nl7JrmGwKJdMfhEwGyNMhGnLbCFI7
O5Xpd4MN/Q00U2mIxWNiRNOr2enSg05BS/QkfxYFN7QsihP0hqK9fFJnuKapoOR3ktma93RvLF5E
odEALBVFIDvYQ9KHdIfLr6GkCTm85lp5Q08ewCdw3GxfQ7zqPQnd99bh84iPPpznwzwPBRgREqi/
miQKXmSyaSBqqzGLqMRyxGxZyYQJpGC/4C4BuAEOAAL/3c+nUHVBJM2U4Q2z3IKw5zsVsHUF7x7V
N5xjIPl2p6CT5gV1a9y0sSaMmOpU0sj9xfFzXSbRo+Un1i1lQzIug+/PwpLgGgvb1AWoLWOk4u5P
WLY3nAZCDRmUpd0WkB1siFX+Dz0kVbFprCpW3QkshAXOq50O6qxnaF2IywsTi1UaeWofkpZNQXQo
npSZxmmJOzWMSjfvm6IJasfvenJ76DfJ100/q9+CBCtmI3AZ0YGIsGRj1iXuDOLN9Z8Bwt91VGWt
7Pa1SL08MmEVsNIcSEdrqyC1+3kSniEgssfjhCS6Gc3SozIaSLVU4C5lUmO4aPaQFDLEmyS37trE
nzWbYD3EafAliQshysK3IVLmb37UdxKA8CXPjBhc96bGjVI580AexpnpQOEvuoITBTdyRrfZVAYC
8FnCantSDOkIXay+Ma0AwLEhZXj2gWq0NIuyymHE0lOel5uJUu88JoO/ASiqBrtUaqw7IQ9R0bAs
KvZXSj9QzaAc3rg+Zr+BYsFbv5dj1RLspqWXcpvXArFoS9ndI1jNY2iIcVHcyZMELADMWAOJxhep
d8GR67xqDKfSrcVRUh1zhgLtjGLXvfXKIAze0NVSvLFCK+FOhZaOpwUAdQY+FwSxK5ESjH6NAYkZ
r5sFqXeyAgI8jtmUALmwKjk6oD9mZcehj8xbLUrSylX6OYWmVYCxO0H5oajdwVNgMSol+yUludRs
pnD2R3caSVltghDH2JVYxdqdMeL4FjFVKhY2LQWJrJDs30eVgS9R0fpCAOjZ44RM3NXfaT7SUD2C
93FftBMKL0sbgCMNEdpnMLMqRcii0Y+VRt3ZUeapBFpsljFajKovgbzFctkChZQbyZeAvIxkUkHi
DcCy3RT+0K/CL6dvRSrFJxVUurgABskdk401CESL8o/p9wR/5HXJFZI9xOOKNQo2rZGKr3h8Q+sQ
ouS4oH1tnqRSqaStr5rzayAM4hGKaS9eQSZTfg2apCzJmRR4Jr2Egj2J4XCmPirmJ8gFigSGX+lC
yuw0OHAAAXGjjDEW70KaHiROoYpsWC+K2mPX1JSVq06nvJuIjbWfhKAdtgP7/TDzgo87lWzGPiZ7
ctcqPTkkNM66awARvJIF6JMbvAOei1Rsit6eG5IYWzOqahJYMmyCB3KSKS5I0cvgpfLEvNOzAjAs
z01wqlKQxHbPKn8Hod6flkAPKI6YwgcThKK5hSfp/0xKMshOr4xEGOpopsBEaKnyYoUTlzkow8kA
n5WSrshihHU91PDUnynJNpRh5TJ8DNW8JfIVreoFnSE9JcmWpz8DqapBQfgJKSXY3GkJJj0vH6UC
BABGFvyFqqF5bEcNTcldbvH0ak363OPHK2BBBlK1Gigc3EZw0mp6r0ZwGRyqUPoPzayNO96gRtkU
fkCdm6Nbe2Ib1Lj4damUzmKdp40ck9zx4rElja2ZM8DI0MxOCwZ1csOxGo94Lnmj7wIq2pMXqpJZ
IS1XCcem59XcJUWh7E1yIrJtIjBPCF+MpXRqIAP+qn1xPumwRVt7AFjR7dqZ/Nst3DMfbVPBKFib
UNUKjy5erXE9t3paPhEXCE+CRWKUMlApgs/XY7zcdiillzSfVREfkPDopxXEvWATfoFR9CVIU9uy
AjX+3aBrqEXJxco1jIRCagycbUASHgBQNH0DXdrTb8OCurRRSrg8dtFN9KL9mnG9aAn8pZxOjzVc
e3qXSCIiZ2QhV+TuVJo0qwL4Q0FYlV+FrvDtLqm6rZEM460gpIi9Cn7A1rWdmyadtP16+DXhexme
Xq3Q8U1kbKmCfeRaw2GtW2ArmQ31inAoBcrc7URQggrszvJEjcKyZ00NruoxBRb89eDrrmLvk6fO
LlJ1VPRFP+Xj6PQJ0zVKd7md+Dy5Xi35XKSMtoBeQlQRAWsiixbAzKZ+HhFRwRH1khy0CU4MCe9K
b58vfKI19/x9Pf76RCuJFQDPflVnbEdQqNhhSphuHFiyg6v0VOEKY3iohdew0by0HTT0vcxpm+dk
AOQhABo+kXIAT2JdWKm1BMD7x6KJIWIGiHp8UharRix0pxIS51lAuhXuXACwIyUbmTSFXrhfr8Ja
G2IZbVH4MBZ1UzAxK5mUclBz2ryDBAEObP5QI0MBHgddCrdw1MYfNPqVL4jonDuGSO5JuracQUlb
SV8AkGyKpKEODx1QvtWBmeDmSmBxW3Hcg56ztmUOd7tQ9H9r/8AJVHWQxvpyAhlfWp1As4CBCP6F
ch9CeFCuSP9G5bdM5S3YkwmitP310n6e6MfxVudr0gWIKWUJ8TAXByLaYTpOjHsFHkMBK161bmVW
1b2lpcHm65E/n2xGRnxGQ9TYoB/V8sn+Eg9qJq2QIpWTTYck8RCAbeXhLYt/1Gp5X0+aBHJsYGSQ
xPk4CkNHilVxo5VBag/aAn0zM+lAUX54MMBbXzg3n+8F6tuYD6rHFATZzY/DmarlW5nASa1bXrOW
1LBDxvE75Bpp9/Xyfb4TKjobBt3IKfeg77ss71/LB5WrrseIt8Gv5GqPBwMXC/pw5ADwhJVck869
0Hb97IgKQkww4KEmrNULJSLsKuu482UoDD/9iUSX1cZLJrEOk1vUGs0LOiPnTgitE0yIECbyT2t1
8YGOECqVW6xx3RGvWHPZlG5pNH3+PxxFWhChCS+pKru2WssIMDkeBWs5V0YF1rm1wByN1YVRzq0f
cuUS4Cm6oICJ/7hjgwFONwkZpQUhoEMttOZdHMq1N5JjpYJPLuzrI3LuMFqiBXoAtwxrtrphelFr
wWQuR0TqrbshRxjEGYPAELwuxam5YEnWIkXLTbMUQ2QVVVQj1m1KCqtL8YFhHtdSkL1FFPTAhyZA
V+by2mzypSWx0PZPX0/xjPniYUCETMJW0ulZ/rims2/OigZI1EZTAEanZPjbZiLfqmTxpkp9kyyE
om5VBcDjheme2U1EYKk2o8mEcVFXjkovR0VoVtz0xu/MFxnidcxbLPU7mpV1mwB+tPf1VM/chsUh
ozWLIvEkrU1LM1gtGLuUWhbwUFdD2XLTCcqlruRndtGQUXTTJVSKkH5eTQu5miDOlzvny4k0gnpP
mnirNI0kbqRcBI0cxeJ0ksD/hhcM2tmReQigsNEsEL30j1vpg/sfW7qB2bHZEUdDhvFdv+FukCRp
pB/YdsCuA1RO/8LAZ64J44l4F4hdg29bPthflrSG8m7AMGVhk3I8NLnYeyjBCncWGZQLFu3MHJH/
U2hgwlVZ2oV/HKpKRXketAx2Ptw/V6iBlo1aDfE2ooB0VwJTfk4k65Je8ZkJWos2PP2DNDIo4mpP
IUyjwdxzSSIJAR2xBo4EtcXfBiIshX8+pBaYD4suG7S9QQTz4wRjSOfkk5igjyCQa7XgmIZKu6T3
9vkqLB0XRJqsaii+6WtJQLE36eJR0QdGQEDglAwJeL4w7i+4YmdGWbTx+AfriYT+ynx28FWyXLMo
RhtgREsp10DrhPo/X2u8aK6cjIaiLKJ+9nHFRjHsR9x3QBaARrJTjbhO4Ra10F66X2emg2GWULMX
eeQ4CR8HoqKkBjn5U3seUCaNMrl2ACxe6H/52Sq+txRFL4sW8bg/q9nIOCzDmJPkZLrJAeMZTV7U
gP8oR1j/Hgzrcnr51yOHGC/NGoGoa0trlZXdiIB1kz/AY1aUkpAtNMtNOY2j+/UoZyZmmNhFVeRx
04nzPq7egH5rUCcVobhVUTJMQ+OaZjLNxjS60CnH4FJznvPjEQLQyBT/bq2K38tiZxjkdYAgCA31
P9qJUl31A5g2sRgXd91YKz+/nuKZA8IU6QjLK4Pm/6fQG318WCss5BTmEczdgupC0c7/ft7R5CEx
pimL1bVW8ttWo8Nxh3Rgd6no35ojhKcmTqYL3Ss/+wWkojSeEoO3Ekr86u76eojc1CKfqdDaDqQ2
qiywZoYHIPvW1hpMOLhJMFLCa9ps+/Uyntk53C30AjV6FUrkUj6elD4So6qiYYld6GrwDAVIe4aa
pzabtEC2w9YTIEWbr4f8/KzQnoKlXCo5vJ7rRzsc5Nwa6KJt+0o+bzVQWa+pQEXyWpAJz299GLyS
XVQh+dyvBz5zZExkPU0uoMn9W2vN0vcSBxa9QbtHreom1tTMbspy+Gc/lulZ6F7KEK6Q/F69X0U5
wuU3AX5ZqZlv4TX6iLwJucFVSNNMu3BAzx0dnmaygcuKApr7uH+dQksscKrEpeYYbdH2AluXRgKq
9L4RH9EjnI4aSbutgnP9+O/LabCMdBsxOT7acrT+8kSMiNx1oGug/wEz3UpoPnkFmooXYtRzB9SQ
iYnxITVC1ZXPjOZTqaA4DzJZTwy7AbDwqoyoeoK/rXbwRJrd/zArQmmEbgl7MNUfZzUjp1JAEeR0
qkUZubDcSx2YFyJZF07j2YkR5S/OB/9vrmJ9lKmAhaLQgIKLD4eAzsAUTJrCGtNdkmlicz/D/LmU
CTsz6NIkhbiHxeQJXz0MswxMuZzh2Ux0bKNGBYVrAgdfoGsTZJn79VJ+9uQ4HESoGnEqr4Kysi3Z
kMCyRVYHSlQLuciJ5rFKn+F+GdUIQ3wa5EtR3XtflI/54KVlCpGVybriPax2b8ysMNApTdgW1y7z
or4Vj8OIgpgVtfnONykdSVHVbEOQkfQAFChP2cFkUBDM0Mi7cHTP2BsL4RNMuqJj29fuZTiAzKQ7
VAG2pg48GukC4QtQiv96lc/P+a9hlm346x7Gepv2ok/3G3+eR92uu0Vci1aRquZkitWetCwU9uJA
fc1MUawtU0rRCJebdOWJxQt9qs6dL3b8v8YKWIbVbS0Qk/MNlSkHYMcdFbTqb6WuEiBhYnDoG2K0
ryd/bolJfvOW8HIuTd0+zl3VZ3pTIMtoG5pSobsGg8iYsuHCrM4dZING4hLi+Ap7ucz6rxUGGaym
Y0ecgIRe9eLHAXXESg7eaLx9yRU4OyFirkWhHGyvuFpA1JEBCEg4HDVNxF2/BhFIoSa84HCcHQVS
CYaH3Af2++OE4DX5pUzbVNoEB5G5QaZI7VwiLRjQX+/PuZWjfQ9PK4l3kg8rN77GuTchtTKQ0Iob
AWS6axS9cVfCGH74X4ZC+NlaHGt6gH+cU9aMTWsJbFI5tuXJ9NuQCqcJjBc00RB/+x8Go9sVKThc
bGkdhSNnE6IOjcPbU4DZdF1L40sQ4m7fptnm66HO7RUuGg8gcsy88Kt5gWFS9SYjdUOniOwOKQvz
Rjd784KtWn7K2nAikmws6SFeiLUWc572+hTNnLu8ATdpd2BF9xjH4SkkQ7UpO9g+X0/r3Mkg2QdE
EbQSNazV86e0kMYzndIZelq5E8/Q4+qYJmH49eGFzfo8N7IlKoeCh49MxnpugypZaQOmemFT19vQ
r+4Ksz4AldN3Yh31FyZ2ZjQT3WXaJ9DzZYGbfTyHQ6cIdBunvK4Ngn4IMkt4pLUT1B2pm2+R6PMv
+JufzweZdYnGOfgRMkzX1V2ORB3AvlBAaqfG/lJK80TOTR7uv96us6PQ5ZBrTCqDmufHWQlCr48z
6kwg2lBgVfugvgHCeamn0pm1W3whCi0EBySdl7//y9CSrocdZYKrz/upv5Ukf4FMwPo9qNmgf5cr
P/3zz9PiCJJkklGrp8Kzmpaip3UUhIQEKIzhrGfyryg3/rFHNYkF4gEVs4RB5/FYu5SygNhEPveE
d4WCim6DdgzZZTV3gGJAUBPZswu3+fNuYdc12m8SU+JirguCVV/CwOkt8Hxp1V0bc+wfxW5Qhn+2
7lAqRIMeNQbWXTZX1t3MwPsAAElQxmgLL0uy3/MCNav1+FIbrE8T0hWJCNwQCZFlupevLhVKv7XQ
iRARpWqKXrJCKL2kDf85P88ohKa4E0uzBCb08fgBBAXtbSA3XEPDrewkN5HCGaYhUY59VwLbixsL
EB08eS4/SpfVxTrZuXkuZoOIHAtCxfHjJ0iJdBbCL+ilOgUrE9VKeK1GWvav7z/PydJji4eZlxnT
+HEYEXn4Tl3SeNDCTNdSht85IOPd13dr8bU/PClkPJd2IUst3Fr++3GQOsqbum301w6OcFkId3q0
y0RjU0iyTccbHBxIX/RruHAmP2UXllEhG5HWVRfBoNUegiVErXfUX8fuYIXmddZ7cuE7qR678/z8
9QTXQ5E7Fqk+0CSHjCsM6JXxiNCVmIGGwgrWx+AGtRPf6YasvxLQW/dEHZ4amb3Q+3rQ9Ql5H5Qa
PzVNGRdjndqLUR3ShmIMbfQ7kjv4Aak3m5Ppfj3K+nX+bxQTn1dRlsZ6q/tGETpADpiphdCcBkAl
wpKKRUXJgVd+CTBxZrClWQg8NCretMhYWf26KGhTpi1oxNBnrKE073nQeDHH1v/Hg8+8Pgy1Ovia
7vvGXDEU3MQBEkPmbxFX+VeXbRmFzA+9McirYUlWdrHrpBDkPeqMGBltO1A1ptg2G5uv9+jzSaA6
CwsCO0W2ifzIx/sF42CONR1yoh+VJVFsE6KwmP6r5aXy82GU1S0mIEETYCR4RBDUt9HNehET6eXr
mXw+AKQjkGalOcdSbTJWuzKmQisHM1JqNC3Sf0kjeg4pBN1FV8K41Crp/ej+bZZwMBiMFAHVEupL
6w51AxoJ6tRTxaKKjooMPqMAWdtormshq24A3xabVu+6HeKvsjNGsbxHJTe9YBs/7R0xMj1PJLBS
5sLhXM04q1BYz0Lj2YpgAFTILDqjnlzyps4OAsKDNaVio4vrQZB9QUY4eEmmKrM8pVK0Q06vOmv7
T7u3IGJUAiFKKAxE/5OVrejSdLRCfRxsmuGFIJdL8xu6KVBI1Ti8EOOtZvTfUHi5tGqlhk07w49H
XvGNKMlxbm09g/zdMEG3SwXpkpEQP45DQZfiFsumKmwQr+S6uMAfSYIUSndX+9PmtHM3G9veXB03
G9fdHB1+f3T5f9d17B2/co9Xm72952uOR357cF3+buce+DvvwC/56s1+f3J3/O2Rb97zpY6z56dt
tjY/kh+/fMmm4Pv3j5vTfs9Ps/lxtrf89Wa/cV75Ej6C7Sx/wq/5jWfbzs7ZMS5fy0+83Z748Veu
y4965U/2nu15/MRn92jv94/23nP4Hs/zHM9xnOXLPL6fn7f8MOeaXxyZCZ/ofhl+u3MOT95h+VLv
sLc958Zx+TWz3m0LJu/w6Tbe7tpxNvvjZvmgfLYt33nvvPFTd3zp4eZht3tYlomFWr7bPR4zexn2
weGPvz6D74nL/7/Vn3ZsXajJ4rpRgS3dHTen1/3mkUl5zpuzOzgPF0Z6T/Z8NdLKuLdNncotZ2Pj
3j3/OAX2yfZebhzRvjCOslybr8ZZeRdN1ZTwlxmHLXre39+zzw7rzZbsro7uleNcqPav8oifl3AV
kftSW8Uoqd8d3ddHTgv79PUegXC5MKXl2v0V3oHPhn+EOtLx7mpztRzozfH9H/59et1wN06c1ePr
cfN6PFU2F+f4+spe2tdbDtb+frvfbrfedntt33DCDs7VjuP8cn39fhyvbedmx35z87gWrnN35djc
T+9w51xdcfoOuwsm/OJBWF61v2ajirS0jFkv99l95N6wYpdO9bu7/9UZWNk7pHYgMTLE1eb1FHhc
S677abnwLNs9/9nbW3613OrAZoaHPzu0PO0/7m63+zPYdw+Xjsh7RfyrD7R+UlpTibPlUJ72j6eN
82e3j+zNdrMs+nGDjXMfjouZZGPYCM/GBjrLb93T5tF93N8f3ecC27a1n69+bPgBTOW0tbePtz3L
52JF7vdbzp134JyXtnfzFtuHB7badWXbveNAvFr2N+8GS7Jx7Z3r3WGHDsfFwHx9VN8D5K/mufKt
kkIYFYmTisE+2s/Y3N7mc79sN/b9f5aZ6WFErxz3asOH8LC7X38C5d0P+eojrByvGWnDaViW+hnz
fmQVjotdOz64J9e52u+x1rtXbgvGGovPK7H1vArzutmw5jw9u+UVcJ/ZnM2ruz+dMNicm9N9YNvf
OUUb9oRXwjtwC5+x2gf73Zbtt/vT/v73PrB/3y8/9Mfj6TWyH2f7R2DvMXbYodM9v/39m9OIzd85
Nw/YWP59t3vwHnZ/HEz+7sF+5BUZbTuwt1zV79c3N99vDjvv2/6w+/Vwx0vh3PEcOJ734Npv1zxE
u7sr94EranuHwzU2+7Bj6V1W9X2ZmfkflpvHlRF5W3ZH3uXjlbPzbrjq71/49MAfL0bhwb26e37m
IDq/LuzI19YLz+3jfaetUiEYPDG8klf8j7O7Pbo8eVx923EP/z1yzoVzQKu6L40mzew+Dpv0htEX
DMuYLMfxxP3nqi2jLq93ZXOL7B/LW4+55F7sbb4Q67C5X15lNpqN51f3fMPevsEh2PCr5Xv3++0N
/949sGjuwbl7d2xY1s3yanKjbri5+3d3YXc4cCGXo75ZzuBps5jT0N5xhFh+rPXGxR5fLdvo7p6P
eDru7uTyPV9vwPI6/P+F0N+dPxA57z4mncnXANG5KFD3zEMI0KGMMC5CNdeKOF/CUa1ZFf8NA+hj
6YlMFUFbbTNyhj2wJgF2Y6/Vu3ispmvEfbsbrQu0bUgdA8L9qKGPAa1+SOhth35NF+w15PQcPO1L
8dcqNnr/ODoIjSUyIk/5qUxs5jLKxih4FdOY2o2apFcjKlObCMmB49cL/A7XX68w7AUZfx5MJSnL
j0dNVTM6cky412FcP3ZwrlE0Vbazn+zoJLHTivq1i4bXTqKroeo/5Fr3PAIMnEjGVW2yp13QpfLR
YmZXH4j8ikmexZJhN6xB3DBfEUsx6VwkSrWl/M6Q5U8OeQP47BZJ8zzZJNGcyfdI9UY/54gmIRdA
5GcWX9d1RQRBDo4VTeSPC+LXs9yhyt7bIPZpraAXhQutq3SrME4vXPQzp/vDUCtvopImOZyWYxe2
urBPOBDX5Ai7Cz7Y+VEsQicIBkuK4uOEatRG/DzlDnVzEG5kaxQ2pYwE6NcH6ewoZLslkFlgQ/TV
ObJofpWiiMs5KuL4FbGa5kboBf3+61HOHQ4QuFwJylZA6lbOETjYoOwzxG6SSIq3fYa7DFFXCrxA
DdprsURsS+7K8qD0cf/t34c2ZQ4EOG7580VB8SaXhgzFB4Wa6XGUtOGNdlXCHgUe7TZD7BdFW12/
JSS/RNn4vLTwGUmDgyInx4lJ+LiBwgDiRqhjZNVMtTrGSV7sQqu5BIL5vLQmwCy2TjRF8u5rGEUo
Vr0ultlko5ZwL+raW6+aj/6sH3qE9ZDSb3eGWl9wLhfX8eNdp1AsI+JE9VuGObVyLaGFD1RD8glB
EDSknq2Sfi27UlIi3UH5vwyR0m4CsDEop8dPX2/nx5d9eVlMiXQCMFNQMSCdV0ODaYbjnzC0qcOT
U0Y/9ooyrDxaUMJBbetLBaFzU1XBqUCYAkxLOuPjJk7S7KuBjExhM6BCJY9Z/D0NAn8D/S1Gc8Io
d7SIuNSW+bMtW1BaIMdh+3By1iCGkBbQ6NUge43OpOAkYvF/nJ1Zb9xYkoX/SqPe2cN9GUz3A5dM
KbVYsiV5eSFkW+a+7/z181FV061kCslxo1AFGCoreLe4cSNOnCO4idpYuxLaU/f8fL5rilIK3BxQ
THNjH48P/twZGW24/yB0HmQuEDERPd+K8mwnxbOkX5w3d3ImkEIG46qrbNkFQrm6sYURShtTozFW
G6FUE2poR8sEPdvzVk42ydJAiIkFmaGhVL+cmTfPPcvnBT1DDQp/cWY2HrF5nLupHmo/adk3oagt
Y3V33uTJPK5MrucxhZfBRGjKgYGjdCU1eYkNqXWzKu03Bncyha/dkSBPia6AE+qreyGcp1CEqTJy
gqnqLqGQyxxatvONfXFqhXIT4EjwZ1ypSOocTyFk731sVJDHWEmjeVXYzxBp6vP+/KytTxexC6eK
c8Uul00I4o+t0DAvIcUJALnzffHjaPVoWQbd5aQYvY0u5PixL6aNjOGJSWaMfPLSTbc0061T8alk
KKPS0N8aNbXkjsjKaI5VtMKdBOHlB8tsFxrhqfXOD3RZ/rcek1ol6UmabF7PNDnJ44Gm49D1YoI+
Z7uL7M4ZvGKv3MjuVsVplRjScRrHdlZ3DtFip1cpdkr321PuIolm/zzcPZ8fzGua+NxolOPRjHoT
QsiAFXkPztNGYs2TbmHfc5GlczQPRJR9VdsHVI3s6fN52+uawMkIl4379mzXSarWi9KpcKE6g0Nv
ov3DuDEOv3uvrmdyOfBv7IxpDk1Xjh313t9XsB090Wd28Df2xfr2XltZXS+wJMWpsIxm3iHZ5sDn
7OROuXGWT95JayvLmXgzFiWqJTVe1uum8r4nzsOLtn9++rQlaC4ty35uW6zcLv1l6SRFmKk8uoEc
aKHsJzjQP8yO8Qit+uXGTlj28jlzK5drISSO+8Dc4HyHi9/+kduHX86npw0z7ziMt0d3XTPJmrwx
YGhfRgUxqUMNz0HK0TFd3X3ef23cRygctxZsw12s+9JJ3ZVWuNjsXR52HLDI+zzbPx5vQ/uucZ95
E9ihHW9cLFvrt+55VOBOk9Nl/Sbn+7wT9wiVes0uvI0ufTvdd/bGxB5nzU98lbzyIokKtQWsD8sg
QyfjH9WGiJ30/Nb+X9/Nq+2/RlKrAgqRIYAye2k0tHufDtWi7g59YmyNaWuvrJyGacSNmS8HzdS+
dP5FhIRFKaNBmycwxG3hAFdpx9MJXDmP2BRkDR7YPycw/YB8lmvskOZ1HiM3cskqTzhi0f61NcpV
Ov3U8MqfDEGGxFOFYeWTfGieitvqoHz376gCo4ZSPk8P+SH6oNxpDxs7Zmt6Vw4maMdIL5Ydo7Bn
IMRif/YXRHmObxtO6eVe4JqO6egbTvok2bLeQCtPM8l5kjbLwQAXtosuJPchc0is+nbJ9BY72d68
x99zAOC06K1cSAxorzv22E1iZrm4bNnKQwKT86G4FpGD6lhXmYOy8n1zh9DIvt6r19blxiy/51ff
2l7NMjR/UwpuhVjFHTz9Kd2Fu2E3ucmuuZQvtnJm7y0pMA+wJPQ6gFVcPQhi9EPiqS4bu0aUR5Qg
RYE1VJ1eurx24/n+/NDWjmApnNHHJAOMpPcSLOnxrOptJPthqs6OoLTKDtpKxC6kOkL6dpo3XLi6
upwwRcMN+Etaw00DutJjU6kp66PcI2jqQx50VVh5TpuWkm740PXsLVZUgEW8BhYSk3VeRZUm9Jga
WChbyFI+wAVuHOo+bRxxkrMPcZllj3SYS3e/PYtkcHhWEbSDTdOX/fMmmijgr6qbEgltdMBLD7p8
fKraZveoCKVbe3FxYW/veAbIG47EDf2RGl3xq3OASGI9W4YwOUbe55YDJVnzCCcv1Ja1VijJQyr1
LTz8mVEONoCDRrChrM7u0njyn7Q2bwt4nfq+v6wyXb4H5Fsh/VhHpWmXInKW5+flJPgGCgdkCQwC
KHNLAVJ0PDEq2mZ5axhoi0t9jxSckAYT3hApgdAdG92ngUXX+jHeITzfP9cAwn4EjRWYrgRoa97F
paJvEQ+t48vlkxT2B6gjGPiRlzz+JAHuzEiUytFB+SpB/0GRbTTCsq/gMTSIZMvePEylzLUb9eOG
1zw9bAqLRtcA+WAy9K8V5jfbBIJ9YZho2nXq1vxWgal9bOGE/AAR+lbzzjuWlgZnHXQkWQUg1seD
DJpFidiSZ1iOYx2EKy3objHFkLgDH3o5v8in55oUJjkvgwQDzABrpGRgiGNWwDDqGDAUem09ortZ
BRtv1JNHDssG2YVCpwy4Pq6AZcRv5i6gOKHEc9c7vhD69ojQux1ngWKzobJD1M2FZ6R+6slirN4A
skxftGySNjzY6dHjG4BDL03koP/XmbZp7oegqDhdJhIbuhcUvvBJTURaNawWisJLVCVg2Pvt2V38
GH3XILAlMvXH4860MFOK1If/qCkgJpzUZJdlhnLx+1boOVuKBUBBITA5thIMPbWpKe5h30NmHYJK
xB+KSfzt+VNFhYFIZNYWeNLq6CWTkhgteF0nGsr8JlUbyY0ESAEHSN3drBv93e+OaoHS0uhCBYSd
o672jDyJTTrLLbI9cxQc4kKYL32k8jYeCacOxZQ1qDQYFCW3k14QyFgo6U1m4xhClLuiCC1hinbO
hWhqgmdm2gBh/9j0l77Q/IWU/68f438HL8Xdn26/+ef/8OcfBRycC5p/9cd/3kQ/atb+V/s/y1/7
1/92/Jf++aF/qduufvnbzXPZ/G3X5T+f26jI13/n6Fdg6a8vcZ/b56M/eHkbtdN991JPH1+aLm1f
zfHNy//5//3h315ef8vDVL78448fRZe3y28L+Kw//vrR5c9//LEAav/r7a//62e3zxl/zfvRPf8s
6vVfeHlu2n/8IRja3yWamRcM6LLtXi/m4eX1R5b896UOQbuGQu6LU83Byou6Df/xh/R30m4KvLik
ZeG+WI45Z2v5iaD9nYrCcnWA3uPu+OP/vutoqf69dH/Lu+yuiFCR5bce7xuyNpCg8FUAvWWTsHbt
0YSx6MJEngXUTYtdZyQPCtKBdfYr19QLQImXRb7v0mdkQlPj2jRg3eUqbMfishK6Pfy6+xA6I3Gc
NuKLYx+3fBUNVASDYHJhX6AV9dgTpMXomxVy6CgWIK3bj7Q3QaFteU2odF6kw9H6Zrn+mpa30/Da
rffveAaD8E0Bdf8zebvAWo8N+mT2+yUQ9pAyIFipdJTJblF30n0Q1UmpwAqvEk8NSOJwkEUOmw3P
rfCpIRkvupIPRRXUplV6280TGh5Z4IuajbhfE9uD2Aj38Ii0n6tkhFA8T2IzgYad69+uRlX+UkID
jjgWItif8XsaFIzGGOx9ZNlLtzfNIf6UI1MteZmszbUdQxzt75aR6F6Tdg1M34KqhXsdrYvULpGr
Mg9KtaxmGudJb2v4no9+A52SU0zwipaj1GsoNpjBHkmQWHMhDkjVXYq+0S7MAgj2C+KdQ0ULxbCP
yDRDpt3l8edAy+i8kdVQ0uEczGPkbvuh+1qpOjz3cVOFu9KPe+ToJDlFfKo0IAVEeJomLlTEkMTQ
Lb+FfTdY2nVCKZtFJ4ahpt2hpqBDt+9P8w/Th0XXRgaysg5JUGolpCXAv9FTh5vPzYNh+tAgEIz8
B06VZyZaQuHC6FroEO0bWQs1szUQM4WoQKAogQSADQJfe+zmCp152K916NirnPRkOkjtRSCW8a0k
yP0WJ87yhlhtpoWviZgHFDtyrqvbUujiKB2zSfHUSGkudTG1bvW0EpHLESQ4Hf10LC8RzaJBPk2p
Djpij5vb2tEn3wAye6nILR6CIuvqlmtkmsBSIMdeURvVhAhT26TO3JtyfJgNns1I/AyZZvujWCEB
QQtKs3HtrbJWwL1l+m+kBZ4vyksFa/UFczMJMANRtRqiQQEKUTV3cdgM7tQhMtn1XX5ppUG+86XI
cmY/Mq+FAQC04We5M6dh4IZ9+3uVXz6JSx+MPFETN+XC8nN8yqGHL6MJiKsbSn56Y6l194GiTv14
3pkch6J/WaFCQ+s8WBtK28dWgjGQ4xi1N1eGZeFqivLUS/1Z8c5bWcWiixnaCthmcHaBQwBrfWym
ipFpKWCpd0uY+e+s3tQ+dnWrvkhq4FI8VG+tyfqCa1bdUg0ap62ScMNLr+6Oky9YDdREQHCOx0Ry
h1H6ZagwLRYNcSlaW1ChVAad+j5F9go10vNDX52vE7uriMqf4kKNokxy+7AbDnOpC4e4Ur9VYdUF
dlsikVfGwYQsmx6RwBSL6e68/dXt9GofWjYaVJaWOg768cwLuRAjSCqILps62PnoUjlhqHV30AOl
B2NS9O/n7a0esH8uNb1KFu35dDBzOx4bjAoh8+VZF12Z5hEPFXfDbcRSfkRlSXRkWKpBTSTWfV8K
/e0ML/4LbCbGJxg8x3bDrZzu7eXdQ5QJkIiQZv14LBBDqib64lyflzwSILL8Ua2mZCMfdJw+eR0v
J5TXDT2RMOqswS+DWUhA03rE7ACkP6AhPV/myWg8aOFs2VPBDreDMPU3sFunY6MRfXlVQTPBE2T9
hOyQGk0oF0uuhiQnCLku8eY+2ioTL5vzzeXA5iFjwgzBugSWAM6047VE4UCbWE7RVY0m3I0omOyL
Ho8I+3v69fy+Od2n8HhYEL8sxDYyN/yxqRlph6U1TXRnZOZuYAwqngRYuVACEVTQGUH8WxwPy7LR
MkgzOi3UJnQS69yaMI7QSPSm6Baoiey1XqCvLhli1JWzcMPUKtWt4ZZxerTZq3RSE1irq9slNPQa
wu1A99oKhQMvkHIdKY9SK74rk48EZKHLCRo1ZoW6yxCrwwUCCkXuTkFVTtekpcTWa4NqvEPZ2++8
pGxFxLwikHt2MCAas/E6Wy06X0tkrQM3MunAXZjLjleiC1oo5VCh8qIUSn4FSXU3aeNxhwRRsHFC
XzOzbzbYn7ZM8ksgNngirAvpyFnPXZ5Msgcbi/htmEcghQNQEtQHO6t2YAMyZTR9QhhdIuSEAicJ
TPUgGfEwOTzLqcQ0bYIkkR7N1nMWc7ns1MQ3WycbFfWhaVIUl/Sige1vNjR/4RpFEmLjZnlnvgib
VMBdC46Jt8DxfCXIkEmI7yJvMSnmNTTT5mGW6+kKTanu4/lDsvI1y3ThzYjtARKRolp3eOVV2CTo
PhOs0ZGynyV1vtdmvyGwpB/GozKFUF8Vdxse7rVmt1oluqPocRap/S8kGMcjRHVQZCtmipflUfMx
riofjcu6FnYSeuIzCSwJBR0oGcbLNhkRE2wzWaoQGgpb9LeVJtchqK8lw1YWSFmkx3OxR/Yw2mt1
lnVO34AUOkiDnGpXY4C4y57EDsQ1ZtubqQ1zqTm456dx5Txfp1FfCHXxAAa8y6sdnpvt0AwirxS5
Dtobqyst1xjncMPK6ub/0wrEBjokZDyb17kbv8wGtG1NCerzPL3W+07/WeixHnhRa4YHxc+qXaIN
83XeqdZDx8W0cUW8Yx/EJ0oRr0CpE7ZnMDGo2MF65hVBfl3XylUpq4fQqG4rPXrJOkQ7ctN4UpXy
x/nZXXnyZdx0SMP/RLrGMOEDON4tVS7IUT6ImpeVSu8lc91cimU6OHpfRV4rINpy3t7pOGF3A99K
joEsv2WtdmemVroVCAX8jWNXX1sUSD6pWZhfJjyjoUhHstGzBFnYqxbCI8g36+GGF1uHPIyYpz9n
A3IEQi2yWscj9qMIPSmATl4WDv4nw8jM2qGbo9V54rZ0vRcSkP7LSkegCrE9XYkdJIQ7y9aVPn9E
QlYbnPNTcrrBl5QhW44sAJOzptyrQ6JwoVZUj58iu1nlv5TZTDeMvA7r325hYajBAMxbixwDSMo1
64ShCS2qN5boIT7vIx0OVPVH2YTSCMorN1QUi+fuLsolKOPSlh5+twHcLaM9koe/9LFMv8IkUKS2
0Y0zHJKZZvGcF43mKrTmqNkpcZTLpHAKiaJ+OKefmySZM+QyTFRng4Iksh0ZkiDszk/da0P9alQL
aSAUv9AXQZGz2k4WbR9lHqmy16fZrglkAtlYRyCty/Qf8ziPaMxJqfAtmkajhlcL8Ym2iEcL2eZo
9Jq5lB01yrV71RSSx/OfdnzRMN/UcqkJQVfBx6knpBiWwGKjcmO4phFVbg/AY7RlUjj3ZiBpT79p
C1AbNMsL7pGkG+XB4y3ddUPVALkzXIOb2a0hUnO7dq4cJCC38vUnw1oeC1RtlzokXA5rxIgVqu00
Tyjbkk9SrpNxMDwyN/1eM1Jj4zG0euczhYstMpjAD6A6AJN9PCwkIEwRBmzTFfPyduarcEhUSLpM
Mn5YCgkvUyGHVPRztxM7Sz6EepzYVoXUj9LFqJmjb77xPjwdPeE7lzo36/JqWlNzyW2dK1JjMHpB
RVBLajUSeoN+adYInf/umh6bWhzpm4KQodainCPO5EZhUSMt3eUOijo4yhZNvfOmjgOVZZ5JUEIw
Cn8LfTWUSI5NyWacWTCP6+4MYfVdL9bTU4E0ycd5nMx7cN2Sm6S5snHhnR7dxSo3LjuXwg/Xz7FV
mien0AJySuQ8GJ8SMUbUbFTjS/Qj5YsAwnWnNBbgRzgVnh414TU+vbhDTa/+SQVa1uze0vqP6MPK
v7/IPGuoLS5pYpptVqdpznuQ+0lruIM5gsCukABDxXbY1ZEveudn/p39RCqeiVcW0Afyf8dzAC9u
oQ4QbbnZXIgXSoDcFRj85FYsjPTxvKnjW+Z1kTG15PuXe4bk0bGpGYmsYuFKcbNGNxwtxSOLwbTl
Ho4TN39ZIXm0BLzUi9ZWkACpSxUmAESTjDRGVknSviLpnF8Bo9dQuZKt7oNe5POV2aNncX6Eq5v9
T+P0fTCZYBRoG1gNEWHbWQ2DznBnXekOZNIhz08q9YOe+aWbZqG1D6AxfSKtke4yo0ovifyj58Cg
W2nj8B5HOX99iUyhgVcZ2bR17UPMURmyxhzFu2RKb0D2Jz8akAi32Wg2F0ouTjujkMtHYxC7h7Lp
8t/r1lhWGSU9zhQ+//XKP15r+q7EuE0E3bXQErzKBFF5gkPQR7K4fSDy73Yo/oZfzs/+u0PWwG1Q
iIS7Y30T67k+CeaYIeRdpLOTIE3sFjx+LxGXFr5zvU5XsyplT0Mzjfs408eH8+bfO0mkjoDH89xa
tt/xkDs0fWJrrAzXN6VqF5pKdzdmiX/TynL387ypNbj2z+l9Y2vlmsWyGJBMnw2317La5gmuHQqE
BveB0FVXkx7WF0ZiKGTj5/5eQ+brVgzG5GuuFPpNl0xbyLH3R76cbZixDOoCxyOf0HGi8Y+9Jk7V
4EITIHCwi18EQ7+J7/hr3P+2tHaMQpDnCWTJbp6iuemTaPNy+rAp14iVuzHHy+86CuyWLUznz/+N
avXqS0XJ79O0MVyp1IcPCFUG3jhl8odQhT9fr2LPrAvLSSvDT50mUvqbehh2KR0fGx/y7uwuLwZy
k+T11zJeHYlKlevAQBZxQuBQ82dHHoCSjVJk/gemFrI2ArklBWystlXoN5OUNrgvJRzVfVq32k6u
RgXm9Fi+OD+9x6++P/0TMwv90QJeom5xvGestDQFfSQ4HQBZ2SrKod8sse6u6IvKdnNktBvwFvWd
1WT74BBV2FNBYhzbCyYETqOuYDUryXA6qlJOIctbSIX3XBBYHZwAuTuNgPjYipGpmVxJWJlnqTlU
wyzcKiG5OkGsYTTLkwCRoUi5yVQlv1WGYYsz+p0waul2/Jf51ZYdlcYwYDTF6Wvk7dMmNHdpomf7
cNDAVRMvOySK4v35lXx3ZjWysLRXkXNdJ7S1PqBXjGPASqqxm6p5ejkRvWxYee8ULJAWwl4CfzK+
xzOLGm1WqgZDi1PR3Jv5qO3FoINBy9c2bs53nStnigTBQjl10gSLLmijJ7xz3MRK2SGQQKsHPWrH
CxQC3dxHBGKU+2I3qxdt0pVfKs2Ynymmi5NXks/dCCnePScG7JAMeumYXeblTRBeqrXR1g2zG/e8
McWhrm5UaJtvmlip3G5ou8v/YDXf2Fu9eMRwgu03wF4SWkhTtoFqy9jbmOP39gypQfBs8CnS5br8
/M2o/KwXCkXEtzZ0onyU6jhwhSEU/4OxvLWymrs2HzIJ1WvOvD6H+y4ojF1TzpF3fsbeO/ME6spS
jAbfexLzjWQvc4EzH6VVfZiMIBLsBEnmr/1E+cwulAikus+b2TbqSpL2qYyk7vlPWAayuqootqgA
BFk5XPcq9EitWPH7LDfdcQi6qy5EBBkm2cTJqaI/nTf1jouB7w88D/hO8u/r2rsu+ugACwWm5CD/
2qf1aCNa5TRNUX6rucJAHPtbMk7v7BZsQgBIW+ryOFy+6c1uaUbU2dIJm0FUzW4Yx9IB4O5W8epd
K4B+aeMnXD65kYxen2doNU23a/LcNeXiF5RovwmeXgIYCp3QvXIVLbWrlRtLG6WbdImVipTM8LkX
zMSDN834Ohud/IH8cnI/xNJWl9S7QyP1ZjJ5yoLuP55AInFFD3usVuQmbsi3qldJuFnJXW6X9S7U
NJHHNFEKL+uV62jkOeqgfMV1DGOyTzqj/kzzRLEzw2y+LoW2fYhnZd5XNMQ4gkjjb1LK02Ujp4mG
9lG1lZJ6d6eCJQV9Ji4+ZjXVvZSKhWbwiCa5a032EOXjThnkap+WU4vrzgbEIRUAPucPyDvuwKIe
9i+zyyy92axhFBoCQZPhatOAbmnZ+y+zUBrw0VpAMAMaHWxDqS17MDUg9KMZbdh/J2fFFiM9tHDT
WQvy7vgDomYM2rQA4V3nY/LEBddljlRrLUheszGezV4bfs6NDg900IrSQyHn6rOQUka122zOCq+c
tUAkxWVQjTk/NevmoT93P5kNUjywPlBLPf60Vm9DZYR01iV+BTjS6WJiy20q3PJaNm8jqPq+jJ26
j5s2dWLZn71K6+gn6vTpYR5U9aWp/a8GKGRHiCP1skJ6eAffefwh0qMhgovU7zdSRO8dHEp01CVw
XQtE4fiDJ/SKzEzVTBe0i+LogRFeir6/pWHy3k5FDwZhaXaOSePPsRUEPSsqnjErlvaKXSKfPtqW
4Q87SQnGvZVPcuAEYGu1jdji9NpY9C+XBDFpW2K3ZfRvtmqeB3FsWLwiTKkMnBBwj1cbYboDxb7V
XbjcQMe+AVM0bqCrA8EA+ctjU0NcCoimUMsR6QS4a4ZOSux46FG2CsGgZF6iiPF114pG9s1I+nEL
MaYsh31tHzDR0pBg0oezfm4MZTdlGRRNbtL5HT1cUZW8JEJHDAXaUL2NU9kK7KgT9WvEjsbZ09vh
kyBC4283CuLmtpqHs+5ZYpeZrlrP8WDLQmaMdqMDKnZ8rY2DPawY6jMiJijKj7PvtztuSPnWnIIk
tmUjqgcPJH/9kdBcvl8Sk89NgCS6I81pUezgrkEkvciq8UPexk3hnT96pxtZFYFoU+8iM0XfzuqJ
blFllvOY51aiRYPXFEb8sSbL+dt5S6wsuAzOCpfWOg4pO7g5Aish94bKiGvms7XT5v4lkbNxAyPx
3n6CUBz/RvWQDbzaTyYwQ6vpsARmtbw0EBx8FLtZQUq8JsknjF31S6ahfhA0Zasm8O5UQgCFjNPS
ivSaVX5zauQ2UbNMI2vMo05axFvKxuNejfaKOBlffFhK9oZewrhrGs2uj7gKa2rVVzg1yYvhTImF
xL/XSn+4P7/E77xbluctr4QFubV0tx2fsbbRuOPSngTU1GgKZadG/qQDB32gDqTejlqJus2cSOmP
KVAgEqJFBvDkbHIInXEUgsrJ9G767Twg30TzCk9hkil/Uj6+mawI7TKovyfDZVcWt2ncIsDe9fNP
SYUraawWUt8KVa+N3fGeY4Mt6RUSicrbGmJdyyGHENlAF/oniGZlLd/xjvopjdJmP+zim48cCwT3
dPgtMtcLw4O68t21LzWWRabTrUQzPZjgle1SGYOPuJvuOjKjuLMFJM2+pW2T7bpY6/ZFbqrkgqv4
ozxn5Q+zUsOf5SiLd7owVoWdNmrknt8ZJyHJ8o1sDOBQnBVpnZ/zg0AISwB0bqWl412n1cIPv/b9
5ybR5xbNrCgU96Uejr86Pu3LJM/N/vwHnByZ1QesQrF6yM1QU3PB7boUuHloPc59uJWFPHEJixEe
YATW6EiD1zje/nFraHHLPePSo3xNKe+QpErujIJyXWv9VatqH7Wm3ogP3l19ULC8ucgrUWU9tjlU
ahlC5C64pk6UadOkTDdwrte8Zqt9lAfCl/MTuQLGkjZbBmmaS5TNK0xdc9loAghGQzBouhY73w3g
nHMRHYD5bYrV+tfYZ9X3vLA0wH20tE6IBt/o2dbj/eR0Ld9AwLDgNZAiWL9hRvZZGGjwA0WgZO0Q
h0cFVNRuu7IrP50f77sb542pVfxFjTMAMMPGyfNRPcRG+HHOpC2y7fcWET4rnX9fAX4rI5Oh9mMg
xIIry2noe/lczqZtVqa497NG/DyCdP91flgnAR+vWWZpUf8CLkk7w/G2ERZV5yasLLJJfnMlmel0
YzRGep+OQRTZcxenu3zWtvTWtqyuXFXit0GfTrXl9pZV7DQARr/kKgh2VWP1rqFr5bUwNb8pP7Nc
kCRG6A2jQUgDI7Ga3CqZZ30MUT9W48i4UsVcv5akYKtn9/TsYwVsCiGORXC57kkecC/mLPe+m1rS
ZFthD+4+VKnYRsOs24Bss2CfJdNCkxin0cX51Tx9cS1jhLdoEepDUGXNPJnQgjumhQbVoSXHt83y
zHL6vK0edKW5lqtMcvK0Ki9h4Dc+GVViPfNEE3c6tfwDXW3KpVqZqXf+m96bEEI9mqwWCeoThvIy
0qI6ryvfjWtEVqW8SC5GpD6e/FpqfUeVC+2myvUhc3N53pLYABjxzqVIlwgCM6g1KCeQ0EHKJlo0
+sALlda8ChZUmxOMxdx5sVGKIq9/op/CKLUPcSCN9OFr7UirSDSkIgdP1mOCJ6Gu7USrdG2fd2Wk
0Cgjpp+Bu4SfKcDeFb5idXZJ8Uf1wiasNTtMlDx3LB9lUJuE9BR5flSoX8Kus8L9qBQGwAz0ne4q
0VdU9HWk4V7VevFDp9RJZMciUs9OQvoC5pNGSBO3QmFAtymbgZfuMgVQUgm5mGhnda/8pNti/JWD
vr+25qSxvMSo489jq+W1nVPlJc8+zuonpZyKpxoIDOMpp+pJSwzxxu+NMber1MotG8p9/psjEzI5
U24gAJgDeP8xt6Mc2preCq1NH5Ae0ehSqOPBgFK6tVu/nkJHKoZyJBketRdWlsInZcxmxhtYL7vg
WtBkWnN9sa6+W7oZBK5ezeIlUJXu8whIOvbaUokUVy/NIrwXBrlxMjNOzIdEmeqk96qhquFEgQCw
7x3NFC7EKrDAYORdLc1uOWe1IT9K1Ip4GBmML6tcE7hANThaVvqPUaBQ4ohMsXiQwgAWwX1noHtG
YXBA7DFXwkX6z8+G1JPCxFIcJAET3dX0TqrtIA2plAiVaDy3Y5h8q3uKX04sWlXqKKmKxLfhmxpR
d5cMrZ1pI+/+WaIJ35GMaHzpYUe4LylIv4QDnbC2qGdiirxqEDSuSQfD/NSYWTDs9LyCtbTR1aq3
51mka3scKQy5pSTokVN3JmFbNTX9J6nJSeVIKckst2yQSrXlpDJkO1VqxIQNetTmA7EzvdIkudPQ
Ls1Jll0rVALBiwIJNFA7j8KvqWIPjFovkV5Rg/qOTEtN0jQxfJiECB2EXZz6LVtd6fVbU5vRKUw7
sZadsNBSuy6p4RSp3tDZFArTT8oBRuxCWBZ8pGU7H20p9I27Hjgj/BnFmFe8ABRwV4KWJV+mPCA8
6Gs5/UB4ad63U1V+ApSAjDWCXSXpTjmX7qayigFHy2M9LLty6K8rv2j03WAIiDJKgAl6uxGLJrFZ
OR0lEW0Uv8octkcyPf3gaTIZHWcO9PoyqkWxt2OtUGuX+Gj8TsG5f1ashl9ENZAeQyFLZoVWvH7+
pPmB+InCp/xNIy8Iv1CfFJM9dXP9kKeNNnokUXsVVLCv6y6ShGJgd+U0c8RjM3ppFX86xD2pbrtJ
I7SBVXlsD4qUZYdEKJEvbbj1TbvQwrF2xVAYwA0OVUyZPAAEXlElDK7NRh0/Il5vfJv7RLvTGgOx
cj1G6pDoKdHczDdl+vt5pdyoQjyPdpobxo+hs2iNp/W4Fy8FQZdnG2xgnLnmRLOSk1HPnMmLh2ph
d6LSdO6UK+oLLLhzetdDDQSRXhgLw4UuTpJpp7zpEP6SxyK6DOsk/1ohHfhV8gPlqRHCKbDFqu4T
lME065sJb2phT7Jfkroog3R0smyAgbZF+aJ1yDRCq1q0GjEZ2lD7IVaGB31M5ItGC5HogQBxtsv5
0CVp9H2cAJPZUpLGX0JNjCY7LJMaB6xp9fesD8qHAKi85LSm3n6R2lSXLnTNmIzFMXS6k3RJ+CgG
uv4ox13S7FQzHht3GqJs/ErWTBndflS1xJuiUL4fI78f9xwKn6+OFLH7EdVVKjvZBKLazuKoMa6i
YBLaSx8tEWWX1mSmbKkZKXZbjQ+lhjz5CLGUAgAlbwrSJNrRIFWkjtiO4kEnSk1tnfS5QN45Eb+V
ajJ3F5NaZJLdIx8TkeLilWPDgSFOrtGoU+qOXVlIth7JdFHkCLzrtlm2xrd+bIInVQsAfs1QzvlO
2Xe0mE2jKDRuEuupeFmEahA4JbLjGlq8xrA3Y4RUHNpBku5CSnXlSRb6zt+XhV5nl43Rd3D2AHey
bIBDPv8dgsDYdaKfRVeyPgr7MGzEX3K9NBSqo5h016mWDbVtxkTUTteog/+YtEKT3ymwghb7Np3b
nv0S6PyUHtPYLnsKd25qJsOXDj1P9Hu1KLEcSaka6SIvaY97VGiCzX62STwMbokYdI5iclNeSZ01
7AM90h/Fypq/qESgiocHVWc7Uvzos67UdPTGEAiIt0lL65KXqHkef/cFbh1bkmmnBpFgURgVOxhL
a0WaRDuZy85yDCMUnnuhsTLyMKQm3DSJ69Gd5TD6Bt5vvJ2zeEg+srWHAjqcUrqIpUj4UUNr3F0q
nV88i9RKEodO4zm3W90P8B0WskYKdBQpl0CRC630v9xdSXPcOJr9KxNzHnZwA5crmcxkarVsWZZ9
QXglQRAbF3D59fPSU92WWU5ldB/nUhWlKBsiCAL4vredQpSmcD+B4EMKkDDBJoDWYOAFWaLlAxOD
9+QElOq8Yhz7hIN7yOeEpRVy03jnZxJhyshGDIfwsYqo82z60KJkD2bUA05vAwubm6YZ8qbj9YdA
xl6VK97L9wI0In9nlPV+OMYO36dgXT5CLz3hw4PT9XVMO4RXarnENkvXMMbX5bj6eu3QSd5Lqpbq
0MasPRLSR0s2I3jnDRop7Sc/rv27jkh/3i2LUsP7oGvY7SDXoNulajV3Pf4vmgGc1VHh+jX/Ugce
XGJZIwXJl8XiOhcljf3uexMO68ql0U2jXf1phP2Yk82ux4fCLgMEyImayfUg0344Mraa4RBq7iS5
10ofPJMRfOU8tDX2z3RdSbeH8CZ8CGs5v6OIFO8OsWaJvrNrOMGWbkIbFNe4MY2BKmBdZ5CAKIOT
FLT2DFWQrHcLJGM0jxAt/JkPEhl2iIpw+txiXm6dWIESHStoxiE1b5XNTTNfUb+b8ikQ3wNbzyzX
JnRu26Bu+G4FbEOmCOpmhiWE0wY9JHuoB8Wv20SbZO+mU/NR4Xsccjs6LdvJTo9r3g6h85z0Hj5C
MtT9525ZZpJbVPCkiBydXEkVqCHrHKSM4g4n489yTg5uAOvOyuL3zRAB6R8a1bn9FzHHlVsw0fos
DxNBgVvMiIncaRQIiFY2PWU4/OP1Kmgm5cJYypmukVJY34E7Bm82d4jDty3jMBUmq8rhbo6nFrzB
9Tg0Po6SydctFIFW4fhWdFUDOLBwt4GsWUtTBKqar5MmcemhcUAcKOKp8sYMO//Mdx4icAsj4KSS
RzUz30Ixjz8S1+BGJKtI3KaQ2pCs6ixo+O3SRC5kUYkjcpRNXZB3/trBAGaGADujiDlXmWdINeaQ
anKd4+aL7SwFeA99OyESVrcNpuZUZPmXutY/YYHfu2sQwgCAwT9PTcQtO1V0YHMiZs7ZQZNSQyKE
OkZntFP6ekEXKaPREsC/mzZASgJ+n8TD9IasidnNLaPv4NvmHJ0+Xst0rOK3Yk0JGtOMXsvOkoxY
GxwUjDcOTRP6+SRdhkvECPL6OiVZw/tVZdq8f70s+0P/BvpSiJoTtG5gTrGVz8OSaJ3o4NLdibd/
8KIxPIbe6uVah+Q2gtFJ3nq0ucMFuw7zGdKtu36M6gtcqL83cCCeR0GP+uw0udtGcTynU2fnNt2F
fjvkk9uMb7HX4DouF3OBgvGHOvS3oU6tyRf9X8cZjFENOh29dOqy5l7/zqlaD+0N0R3aBUKJVZvH
ENfjD6/P9N87R3jGBFoqxAOkEBedStQXA0ci7Cbg3inqis4vWs6RwAyrjQtl9h9nEnRmVNjgCSKI
4PdRVlfypG2adAeFmPggYM0DG0Yo2A7oul1U6fx5MJTT6AAiOHgLEyILDqp+hv5N2Mxq1ymApLh5
vk0X1E2vT97f63dMHpoZ/xxpM3lKdDXY53hrAMTmso6pKpNlXkE+jMHcrfSEbHheP74+6N/bcGiK
ndgD0JDiY/8Jb7x4Y2ScaK3bMd0tEP/tFh/55sy9q/WNR+klCdbfO+IYCxIkwDheBBHx5gE7Wamh
j0W6o8YPv09pT6ZdQIbwnZoHd9daJh9rGbTP/rh6h1kR/+n1Z/3D6kTrFFEaIfrVAEQ362aKKK7d
PvrGCKuLn0wLWWMcsL+ySv6yDHrzfxvlxq1o85//782LTkjuefOi/eeWw8Hn238d+9O/+pcuRqc/
+ZeLEYn/gWPm5AeJVv7PmML//q+/XIwi7x9YjSc8E900IPQnTsNfLkYO8WBWBMIXuLkQCcVQNbzw
MfL/AZcMpM2D9ACVWgiZ0r9jZfT7x+GA0Y7KGEOc9tcXH0WHiy6YXRy5BjO5n+sVhtcDh/soYSAA
D13wye258z4O2vmZcc1zxdZpL7QX5Qudlxy0qfQABRMrrEu9J97ZizTp3z+lX7/Z5hOqnca1fRLy
Ejcyce2Hi4YWq8MZDdXlLcxLae52ACIMMO/Ms0v7bgjW99apvb0PdTAAC0psHq5tBUOv1t/DqNDs
AtV7h1glc9Gi1fv2xZv/62N46YO0OXt//aabvrercIIOKeflSIH/Bd3YZa2jwcyLef3VbcP6Ogpn
Vdi1hnUMoYDfoLtXFyDJs6OfdvUXbzBIeppaVPVoovlkH8E0cuewihSJIX7eIVu8BHWuzetp0mg/
TfY6MggReP3Rfz+Ffz35aRt6MbaSAVvBcuXlCqqHzHRk2UOFyvbokJ7kZErdtyxgS5rBQfISD+r3
0+rXmMHvY9pUub7jwZ1N81HsJzFCpQl/4lvQAr+9/lQbf69fQ2wwhQS2TMJdJ15ar6qvcYGoCxzt
6lGABlQ2K62LJuQWfkyLm8dayFKsdtgn1XrH2+mnImWXhnK+RczAF2micK+YP+aI9KQXXvpPVvKv
++uv33ADeIKuqGQfTU3p82bOZc+aIkpUv29xWSkDXBuuJriaXFVpKvIYGPkjmLINjB5MWqjRrfDx
VnDE7tr4EPC5vnInz7/TKMmuA1g8HGGAh161ieENjB7Ov5Vp9OtX3hxJop/Y0CZEliudRd6kBLfo
ubEHqeMLoN5POfHfZwVBGb8vDdwZqjZEMVRCrtFCWh6YrJZoL5NWz9eALiFP7Zg6oGOgIARcuuPY
GXFlhWczdx69h6QD97ruanKvuEH6b235h0FWYVnpeizjZkGxBy5uTldwMAJwt4p5VhCG1h6KuX70
Ct4uuUGPsBCU+ns7rPIa1b45znpudprgkTt0Ka/DKjRZz5XejRWOCZh13PrVmOynqgv+LcbMP2cb
mqHfp6JZyNqAgq5KNP/dXGkGEWIEBzRXL5dyoM/sPH+LrTEIR/bTZcZ0wyIcgWDG3Vns1fkgxztw
QT5MtPsIYwi5m4LYZIkIlgsvesNI+fV0mx1XO3SEejRUJWfROMOAtgmjfMJV6MlFnf5d2CSW6G61
cQRt8sLDfNReeuhTuJZAzToTt1wHD02/C/vFaV/407rbbMGAn7RaFcFkw5TiZlq5bQHyMFEuC4nR
RQqvZFK1IBsGMIEb1VQ4HsKW297MpQ3FJZuhjUjw16xsdmMrYXgqXE+VAFNYKX0Y43FIevKuou9N
MAU7JgWst93BAahukmIFdHdIkvWSde2f7xJgqP6+5nD5Dh3bIKs6mWyce64DQrVqzbUEcwV8ZzhN
vD7ffz4BwEH9fRy6JPiy4MVR2mYWh36JIhz2IL+6nnl8fYTf65RfM7nZXrs2TVfIG3nJh7HZUYDP
u4bDUdEQbzwCEgHRCgDYh9cHO/cdbSnvowT3T5i1KmfZB/sF0UEPLY8dHDzYdbgX9Ts/CeqjE+of
4wjQI5obeeFL+slY+sPS3Ypr4nhJlsUMzoGxWl712gFchoTyjws0n7fa82RBENsAc/GadAeq/WrG
NEMKkAVw5PyC5jjMXwdMfLULJpbeyYXSYNeRZSwZmcTeCWVVBoJ5Oke7R3/hbiKeYYGhD+no1kPu
+AgTyow0wE9YuMxVFqDTd2+GKB0Or08v+FJnPs/tyTM3o0TlLEtoRZZvoPjANwgI13KFxpiT7oEC
yT7jfdQisqdr2+u2cpNmN4x0BgIcpmhhJEM0FzzSXYR+D7+F/wIWHxtA1G1twm/ntoNFs9cs7lfg
VPSzEdQbgQcFDbLP+/Fj7doKLPEBpAhQkrscRwwH/kpwVmXTEEuTLbJO+SGiLH7jJmPX5CqlsKyB
8YJ1s2X2b/vRLncBbf2xWFHDHtulT3C9Y56zFq2gcZKhVQDANsIN+BABdIcxbwCFKOyYDKw3IWy6
r0gCdmCA3Khrlo6th/aPkCSTve98WMKO/0jRopuLIY2VuFnMXH0kuLZds7GZkzubSq8g0RwGeUNE
lYKE1vlpNjZTE+UpXFyiotay2gezqoaDX6voEQ4FCkkpUq0/HNo4X6eGpYVPnYSUsLULHkyyVmiB
pU540zVR+rj0EGkUXkiZxqCLBP3ICj/MWjV2zySlE9TzNR4vg8Xl2hUiCTpys8AqIHAG/NBXdTkG
7VXrwtUykzPzBHr6Jra5hxDFz40bzI8BE/ye91YfjURjjlQ+EPChI3jzYEbDQd0i6G3JIE6ZWNkv
PQpoCds4mLoy+H6uXHrPETDyACbjPOH55EX8PgLF2blCv7P/riLS/gAVOb3uTKxHtJ56xDeADFMg
HwwxUA7rBpMbOVCYYJNRcPDm5+RRJCvessen9q0UUgpYcfmJAnIkomdnZYpnHXI3T7hpiu5kbD3x
PAkmabasLPQKdNXR7K79yhEl8mOC52aJbBkkvHsPq9Hms8ej6KsAtthDyKsWOLwMbvQVzgKrs4fU
bx4g/fLn6iFigTS5px1VQ8uX4D7vc1+9BRlVPFW+khWsJX3ultyMRueBN7h72nIJnrzt/SN3oA3e
s6lbCwF9G9AfoI03PVkQiQY2KDSKTDMQaKIEXOkMkWnjQzjgu8/k6ALYTxjIpGPo+NWODX4I+5JF
trtJk2gn0howWpem16RT464JVlp4HgU8n3TwMUwaFKcZrZr1Y7oQY3LYtUQy9+ET/c5omKplJFwc
EPlHjV5kEtaHEMFVBh4u6fBQeVjX+UgTLPZ2qH6QWuohC8mErj3QdVJ0ilcEljCrKZ3UE/u5N7q5
nwYveof4lfG5cx09FE6ksA6xdKodmQNchiI3aB76umaITBVR+kXhWzNZ3HbxOzpq+cMJ+uhrUlmk
qSF1k3w3MD5kuWdGQPLWjPZ94/Q+gBZgT18G2w91TvpAfldV2LxHZkcLwoe7BCPUkGijZ2gdLl5m
vFF+NhAt3o2w0/6wzOO492Ej+hghHKDPesC9xyFRVBeUONTLKYCgpE+KagY3M9NwwPoxV0SDQ5yQ
DIQnfVW1y/w4eKJC9mgjzOcYywlQtQDvo/SVaPZ8qoMW6t0k+Gj7ca4L9L2uJuHWRwMWCaDdxjO6
TEBeOjkxNHM5hG3sIz7CW7/wtNNDufTNshZ+1Tg3tF8hWMWmIN5S087YNQf9EZ17uMO7mrq3bAzW
oxnrAcZd8M14CvsGL35Ml+TGg2fvUPDOACV2AGyOFWV3nsHnixdpSmKmOcomApOjPOUAsLw2XneL
YC02ChgilXZB1kPWzWn6nSiX0QKxnu5XUYFVhbhCRvhRpvP4xaAikPtEY/PMNJA6kUeh094uiFoD
zhF16DbzQTcQ4sY1DssTa2NydPjRTQfx2bYTdtu29wOYzQvDdBZx5AbsesS4U+zh2DNzZtIO1IO6
JjcwCsF3+PoReObCtOWPmSkYyag73E+Hpd8TGVTHFtBGplaECrw+xOmO+Yd7RLzp1syj6AUAIVVG
HNDdNCxBWTXLUr7+t2/wmn9dyLb8O7YiJHaNfVkiqOCEI3D3gOtEmI2kWvIQGXTvWtJO+9UHIQJt
B0AbFD7MY4erYapYvece2HMJGb2sCRW4XDgF9+HasCdtY+/g+IMApNOzsiExkCbd4JSd+HplwqS/
c7smvFQpnC6Qf5qmTaUwQ5JC2bC2ZTNOzY27kj4jjcN2jR/aPVsXr+grdfra0v5ocA09tLB1vvG0
9S/cnf/cVYOc8/e7c4xrnOCJYSUyTt17aH7p7Tzp5tkxzpotk+h3YFdVpTPK+tCs1bK/8ALP3Ki3
hrtLvLTgU4SspE1jvoE1Auk/A5vNq+NJ34yBiICYVSM1mTViej+QsP88oFxBP3JcrHuINA9ApUp7
WFrH6ywK+PoxlrshIEVQtqx5QuXf6Qwpzhb66b6tHp1WVCjs61alBdSJ0UdnmO11OwEFRpEeUGwg
obzkaXRuXjc1iQx1o7C5AoIaEQadLfWpUaTboRjnqYcLuKEEdaoP69sMrojyW9036pIG6tznvalW
1g5W4FGA+iGVkfgYVfNSwD4a5D3d6H+Lj/6v7y/ZdFY6uHt2Jukb3Nz8HNQFcRDSw0XWYd/mYIkv
fB5nHmQr76nilUEmonnJbBDeVP1sd504IYiwKbywFZ4rkrdaXynXyGmDuS0Dstb7bgIM2rIAfW9Y
48JdDMdPPpNmeSNl2mHtqfQ4JWsDLwCffn/9W9jQen9N5qZ7EUOqmlp0qPCVDeqo6bIc/FTWb8Cc
YA+mGoZsREP3vfRgNwtdCLltjCAPq+EmX8DsLjXC3i4UR2c+yy1RXHYVw8IceOng2pwlrctz4RIw
vFrl5MghbIo4XS5F3J97vZu9B90wZA4OlSrHBAkiUVQlOdgQThHAtfPt63N7bohNC2JY4I0xd8Gp
ydj4e4OYAVx2uIViGMza14c4c9Jt41z0koLHhyY3uoqznwWsV/ARHLwLEPqZHkqy+ZYTOqEXEEey
NIZ0OYwtH1Un0uu+BTFjgo3Yhc/gzHa1lXlIOyUSXgGyhJBpLdzBne7ayrkFi3i9EfD+z5Fy1OXR
SHDFsdS/MHUb/va/Vv5WJSnh2IxEWmSGw8PZPPGE4YEip0Fl4iDB7JmBs1BnnttUKHqnikFD1lIF
5iIHnTWnxuE3Q9sh15lSxn/IRKknFaIQhkrSdg5oM5Yj0/RnQe0s2ItX2WLHD4hRhwXup2+0mO1z
DK4gz6ZOukffB1axo3GIPCI4KAz64PIetVnsmBQVBEhIDx7XusoA9sPbZB56+8DoyJ8kwrlcaDaN
+isP5rc4mJcg0pkPcWvulA4T0Czw10qq0ARpQXDb635YbwKQ/WEKz5tnU7eXIpn+DNtAx/b7JQC+
n4FWiWYlwku+B8HwcHKTQfnS3LWO9Q59MrWfwgqE9te/mHN77tbl0I0auM4ngKjkWN94yTg+uEq4
GDBBxqHP9H7s63TfpvwzXWPnOSXwNxxxWr95ffwzm0J0+vkLlIojr0DDyZmXIaJAcreNxM4bV3b0
RcsuADLnhthsbR0gl2S2si4BxY1HynwXpsNMXWOsSyF851bIZmtbEzAJ9ehU5RAIaNwmAx69IfxG
d54+zgakQoOAjK//2ZT5v0+ZPEWkLGlSlagd+zyZ3OiIRPg0n2Y3Ll4f4sxOt7UyqmPIoFeUQKVA
w+mNt2onS2QAPjtIzAfkcF1afT/N4f9w5/6bNHkwZHY6XI88GsnrRi9B3keK7jwVhnvpBM7tmPT8
qnfHew8f/ps4EqKIPaWfRul7n9UkWtwive8SJUYmFQQcyeA+VlMjS5tFDtVlW5s+qyv+YWUs2q9D
W52KZMTuOBDaL2PF9043HGol0JHSghQW3C30PSy/B2fxa4MWLCpcCC0ayO9Kq0D8duPaZKPCBWiO
avEg8XoLyjscx6AjXvOxhxd578POMqKf4oGZfYwadPf6izn3uZLNZW9otQKTwUcVkGiU+yDFIfJ6
6KI8QlrMDsqS5FB3vlt2zkT31rTOx6o3Yx6I1r1Q751Z62SDXikLetMaeFXZi7gCZXWV71YfCg1/
dD2wKSEuyCBYsd9ff+CNgfC/jiWy2Q9jA7egYeFVCVtg9zaOoI4PqFxL3XfdcYJW5jBEPQJRg95H
8gASYRlkDLnwIRygLILcaVbv09pJ817wDnTizt2H0xwWvQjXTxGglhNE2OyI3/o7lOEis2DeXviM
zk3V5jKZWqiJYjZWZTzPfRH40kW0nlzAfSYfwNlnD2uLBsfrE3V2ZZy2vxc76XKyGhDaVKUvUIuH
wdIf3HZYvsR2sdcMeQ9XNuIwTG7r+t3EhcrXuul3hrFLT3vm8kU2+2zDU8Ycd8DTDvB+RFqUkwsG
N5ELz3dCBP6wVWwdpE3fpRamClVZefD+Wn2PlWqdugLaJzDD5zm+1s7sF75AVGBHDBQEMCu4UGKd
5vBPY2+2XBd+zdBQ4xrjkhaUhnFGEh1vGFzP/O7C853ZcsnmcommUxOuC3iS8bL4zwH151u3p1/7
BIawOXonl/pNPyXRf3qWDeKSLEgcgUleXfIY5A+TzstDMK3ieuqGYecr6h8S2LPupxaiL6TgsAfp
j9AzRQxXvkg3gDHQ28/62VkKW8XB1UJ8uevj6FJqyZm5Djc7XFBVwbAkOK7bTjYP1Ec72Fv9FpAJ
8Z5eX0vnhthsYWxJ1AhlBysHaNAOP12dawie78MxvGQod/qr/jDLf8tThpoRmkuGIfqmv4onDzwc
h6d7n4gUXHvmI53CGwtgRvrCTe7cQ202G0cgHE0nAyvx+kD9nn1+hSXb52GkxYWb1BnyTbSNfAxm
qIjDNkWHKnbqR7RgxcGmnf+m7TqdL5UT7BaoIt5hXHMEyF6X/gzmNqmSdd/FctzNoQdtRjyH+Qrd
+i5EtkmOJsKw67r5Uvl05kMKN9vQmBrwcZnDUD5B3JFOhOdLEy97FQHliaF1OLy+iM6Ns7nz0cg4
flxh/+68hQBMF7CYVam3r9FOy2sBkdHr45x7r5u9J4U5jNKGMHRvx/XYIs43c2jqFN3Uigt7z5md
e2ueq4AGDiCiq9LaiRbrkIa3g5FL8Z89wGbDgURwRuhgKssOSqMMbgqkoD5OiGQBav8fDbHNMOBG
DQFUQbJsZAVMCRrQO5j93UO2PV04Xs+8ha1JeZXCdL5bWjxEnSb3mkOvkapufWOtuPQWziyoLS/Z
qZFLg7hNxBYYOjxR6upCI4TsGLm9zkAFHY6vT9aZW8k26gq/ejePPGhK8CzfQQZ2VzV9lHnw8dxZ
TSGbDS8ZpZybtNPPX1xJ4IM9rdOCMgIRarCSlMhPa2LjoYtQpxeW7jkCwdbHaqh8OSTaNmXTgMcH
9yx65c7MQQijRHzE1A+5OUE2PtoLBeMe9D0wkL7qBEQysLe/eC8/9/I2u0FSE7QFJMroWhk9Z1Oa
IBgXoifvE4XQVkPC2HRH61NI4+CP9Fn0yvtExl4rSJTC4OuwONNVygnccDlqDlDjWpQRyGpAA+X1
t/5zpf7hRNqaMSiHEZT34OwGo8k41GrvlnAEdo+0Jr/jXQHJdZiDeghSb6SSvA8WaAgHd9yn1Thl
YUsIQjvjBU5teI0TrF6B9sbmw1h5yWEg0KxbQecC3MsVstmpKpqqgQCW19fd1N8YK/pM9VDQjsg4
c4EW3tilij5EdWIPCJrm+7HqrvEGzcEODlQOrPLvZrffed2lPeLMiXzia79cjC1Ezr72sFCA//vH
xptRp6QNeLduh2Jx9X846ykOtYPG4vUZR9jany8BW6Y/mJo1T5D5XE5r6oLwPKrkmhkE90FHzCGp
mN2xOpCkjdJcQ1N56zFlRzTu0d8rAsLYDuUjKCmQn+CayXDSQvA4a5yoUwNRZEeCFOlR2Il84uxt
B507RFKY2xwqm+mTaCESz6xy6GHgSX/0GeqCTKAH+622FFLvGqf2G2Icew9aU/CuDTz4A8Fz4Vtt
ZO0hiM+2SFfsWXQ7AYZmSOHuxzqH2xa9R3w8UTvrpNNbqL4ju6t0pMa9U30FSioVpL3Uv5MDZLeA
2DkwCLgdXcEqQje7dB0M9Hswt9vFiwuGOgN8OBeQ8Vd1tiRxW47rDFTQiZ213UHfwuOC9giryBLY
8X2P0MjZzYiTgb/THPQfO+uyz8mQgEjpmC49KZoIVL7wVqOfXW+cn5Qr3g5RPV2RBfhq76X3urKQ
164w1svCrobI1i6Ies1nZJjcKEjBXGiy69BmFOJjXeD52Lexbb0b2lSU5HArpOMOJJluHxlVf/bj
rgeuSZGenhMIAusikKH3TAbjX7Uw9yvqOunNwRUSrQqY00Etx6ep8/JEU1MGDh6HTfCmzhMcXfUb
ZC0FsAyhYwMtXiDn78rVg30L5qR528SNBVSepNCAguSSfjW0b4N8JWmLzNcwUDvpRXQ8+U0IaCSD
qpvuhtRpv0kYoz23C6rQzIngOwC/iLB5QjYOZG8TZKQfJlaTOJ+ROEERsTkl7wc1zE1u10p/acYF
n8rKWwgVu2qxR29ugjFzgabn4CQYfw+KzoglvfrQvUPuL9sMC3J6XjxPVVfMs8l77VP2wwH1iR1k
LwTfxaKn5TzIBkYInQQsHy6gYWThFCCAWCeEQtFdDSN8yPkCEXvQSXCYRmaaPSoSAjGSFOF84BPs
2IPABn6BYMwwzEkds9sJAW8eKrXJfZiqeo0RmTckGfPT+n2FjHF2m3gS8ghXz25wtOvqehmHqlwW
SqRgb5nekV/YEEYIsBmH9NMUp3uaoO+d61kubxLEF/OMt2l8sNCGBZAWh1PeRAjryxgM1G8mWIzy
Pbpa5uNiWfW5d1e2d2zbnLpYdZP7Ue+mVxZwmsoNIm4KPQEGvZqYB1fbAJ2OhzGGgUqJ6x2QrwTm
BG0xdhC/Z9i9wy8pciXeO7QXM9wJ3fiq8T14uHEpXYSVwG0E+RZkfKajsdeAHKHl9JOONDnQpPRd
xXoHkmoNPBTQdto1b9FpVgfZOOSrjZDKjLXgiGykYkWvjxv2fpQ0/qZGwnFoN4h0zOe070+pZFKB
JW2AFOyHVK8Vdm2qb6tpZnwfOG3/UBHETOQJ+h4kX3mKOL0u6UZoVCF1qDJVrwRcinHij46ZQQZD
90a8ByUaDmozr5MvMJdCpcnh0bFCqnDi5/QkJPdrciLxK26jdtfEAz2ALNfVhZNSsu4Nmol3rZgh
CZ6xg7CMp6uHrUZbB+oSpF8Du2sXp1gCR3u7NoBqoFBrAiWrS/UjJDOge1s3vuHBhGjAOhXDN2uR
9gCPkXjdLyx1AfN4E0CQMIQbxwoBZZL5DVZDOlj0yREwfmvDHqau+PuS3J9pVXa0b/yrcVx1WODR
QRvUddd+S1NETO/E5I0wpRbkI7R9LrYuPiyYIWNtcgxC8KMyAdeRKsPytdfzijjDDOQccu8i9KnK
0m6YjgJadeitU0Ye8NUbUAjr1DSwhUjHBck2yZSrFc4thwpd/C+E2NtEmCdkYbNuh+jw9Hr2neq7
wJ/HSgCZJ4M9MbsPRRx8pXXlwMah0RqRoZFPjhXo9fE+qLFPFQjdAgIL44T4Qc89/BiUe+p6zm0c
ZpHBgQo7idEiPRZa/M+0R2ojrDabCti78DyToTvjPtMFzojlIOi9YUF8LwLrPTIFtBFOCLXKYIMR
YSk2bQqeAJo/FNwrGd60QNuw0PVE38yIwA6zcNDex1iloypID6oRuFTmvqf+gNTL5T0IiyfaRNrI
R4evTgNeZd1/a+dILTkCXwN4S4xcfGqR2IzoNcSleIgiDLsrdBgF3DmxZHeLVs6UzSxxYRI28PEt
GGnT2xpxH58Qn9Mvh2QIHL+IOOkGJEIwpE02FgkVGY50F/CUqtxSYgoQGNTKLzPr7OOqpLjTEJaH
oIpVq86knAzbzQ51bB5h4ZRwW1ngksLVVOVuPNcQYLORBQcNQdrXGt/uR1wM4GAgwDfWoNn1FIxD
W3Xria+LUHk3pekAwkVMj+Eo0ewDojveANcmGYhcwQHdcycDYe2G2U7DGoT4/dv/SS0WBm4NycHK
RnwAXwe/GpxD9IfXL0RnbmA/W7wvyoGGYpeEqDQ9QLneZ4ju+BpObX+fYu86Ilg+BLiFkwZJmOmF
fsWZ+mObFoatc5b1aUCcR/qBgwj8A3VudIxb9vX1RzrHD/8pAnrxTJMLozEo4dNDbNEVk0GAkFhR
833EvP7LEMUAoAfb7rTou5KBbriDPfP85cLgZ+6X/qaydsESjRx08Q7Wmx4r4rn5YmuIWfgU5H7l
2p1vCStggMQyH7vyES5N7vVkpgRGRFzuAhjw77lrP7/+65x5vT8NoF9Mxbz6Wmg7RQd3Ujh2Khvt
u1X2dykixJC5g0xB6jJkIuGScmHEM0XXNhEWx+bAEYcLoYTT8CcfOqFdIGbcObBhHcHav2Q8e2Yd
bd0lYbeFbEOIdQ9QCcuibv32FndLu9M+4w+vT965IU6P+GLy1pbCf0fHyQE+9Oi+pNF9Oy+guCIF
9UKlfG6E089fjNA3wgscgEeHKHHeD00QvGlaD4m3ZLkUvXDudZyW6YsRjJAtMLMQAAAzfjElvbhW
s/L2UIWqgzcmlyzFzzQwfnJ3XoxDEVbZ6xrWORWvn1HEHuHnBq6xqL8ZppYjj4b4glLrZ7v2D0Xz
z67Di6Giru1ckPLrko5QbBrVVm/itLP3QJqibB36qAyiEezUvpG30KAFueoqRMXWNcKQcXg8pW36
A24+uLOwgd9YOntPjZgCaHyC6X/ZO7PduLF0S7/KQd0zQW7OQFcDTQYjFBpDo23dELIlc55nPv35
KDszFWGlol1AA31xqiovsmSZEeTmHv5/rW+tBCcjzwpQL2gw6wB6tpmHJtrwRBoZOxUs3joiGNgx
qEujWMvN7SDFtdtOWuZJdCHXlUI4HZzk9CqAg7ZRzTK58OEwuk03Dee9VI5eaMrZNiNE3R3SiFU1
12YvH2Kg20jVV2aHVIKTKByMuZmODLR/6kS9/v9vbloVpDESulTaVEbebBX2mR4ckxB4XNesNJ+g
GBgyGG2TRDptola+CRWFDZkVHnP6H4T8/dU0fJ2t33yCRASVqP3M3/RDY6vwn+b0ii6hCqYGN8XG
VIxKrKwWYCRqw6Z56kWfrYzR6DYWZDJOEFOikK6t65d2TH36SAnmH6Zr+bCzEQYNCJohPKnTStnk
EWsSWk6x+o9mkMOQ8i5RJHv0eft0XAJukYJI0dWpXXMIPiZzeF0433kdDtnKHQbfUA3n5KSGxbni
oU7rMqDADmQhACuMPreI5wFvbTV7Re4HX6D316BxAOAJMU+nqeBg51t1sJmHFidmY/sXPvlha4oV
eDIDe1doaXqdtMW3Wrej9cd35p9aXmKZSN4Mh7Dwg7xL6ffM/gwXHNmemwGeWv+wYc+tuatV49to
Vep5Omn6iR3RmhGRDM+HvfFOVeBVIZHl1fM1+1YLdd0Rja0cwWX/w7QpDqZ+KwAXOYOSPPGt0ry2
DUhN8NojV9gz/rba1I6UsP9h2nzVb7+5C0kgZ+TKC3MT2tOOgIZik4BRd2DF+A4PcTMHuBo+vuP/
9JUOVoLM6uE5FsLfyPXYn0/owlzOisNaWDK+Q8weP27d/8Au/uslb6N22j7/+1+vSaD/TLvYdNNT
zr7p4Bf+hFwYf2hEE8IfItubRqnOk3oDuSCDDcqSSj4DHF2mpZ+QC+sPDtVEUwDOlAn+BNb+F+NC
+YNfEKTygNuGpUIY7e8gLvRX+fDfM4puLOnQCgmkBlx/c0n62n9FdQ2qd5ITDR/CsVaciBklh5FZ
aKVbjwbILiAG82NPjP091ksFsY9lx5Grz1WIkWNs+9shGkeUwkqiPpJ9Fu1kVoDGIV9DuptATj4P
c2kTKx3kp1Bgyxv62wugUxqH3ikoQpyppYI+I1D74KaAJWm6Uj4n113X6uf43kzYhWOtP4xJRE2l
nPNiQJJbDrBXtUlLUQVCC3WbGaLlEMg2BX/KhZ+p+LSXlCLgrTaDr7Rr5BF8I9NPms+KTMoHLVAV
369AuvVUa11wXZV+3zthpyYvQRPCuqyRHFFvH5MagO4AuUuqWbBqORxTd6oXFb1ugOLYSHlunlXC
13Ez4pwLVmWaGXQ7NC7mKaKwFEBtSvClbYLuom+hKDIRgyxz+iCbrkPO/dqGMmlzmsmWRG2ClK6r
Gg9bugb2hVtZUNjtncSkAuFkHQ61FYyc0V+eS6Zvy1kmNTeAcHFJzQ1+YKCP5hdFb/3A1ShnSSu/
SWx8svhsONWbfaxz7wfMnihJI4qAVd2g5IGyfAJCLdG36qDf0qnyb6RYC7oNZ9bOctDsKzdSFgYp
/E7LvND4fMEKl6beuYFqzvdBjWDUQahqbWViV6Wl3WTFnGHRcTuSFgpwskPLgTfNJPurUY9q6JaG
3n5VRpTWjprg5jgRcqbf6m1EGLslpf3dkKRmT9GnWRa7roKOFgJ8FJ1+GuXJ7A1D5GPX6ezyos8G
uiRpOzCOR8lUvlso2DLHp/KaO12lNA13G7AoEEhbih0se1qFD6s2wFL2eBzdYpIwfnTa9Kw2RfHS
z4b8HXSyfGXUE41rPxdqiaUXKoxbDijbvIRCJOQETWp5ZNUUfQ2NoR0cKG4Trier6UFa+uWjmRch
YAkcOWhwJ22mxQMky5n14WIm0Svy5CZHrjNYMbYoCHD1YzwAvXaMoXFFIfporWhJq3nUK41TvWXj
RPHeN8GcBiExnLiLKPkYoijrr5Pkp5dAIVNsOqHZbLsoMLmRfZppHlIRXd+Yok9n2oydmFei0c+U
WM18LyjL8k6TM9VyySTANBoLowLhH/U5x9oAlfGmqOP+uobnHW9NggAm18hpWriWNFtfy3yGe1Nr
VFEdG9SucTlKgnpjxH7kipoTYD/cd+lzq1hNfVbbZnheGngNHE0exwXGVgKNhlIja2458ywW9l75
nap9SIJJ6n9GSj4/SQWP3qV3bXzJQfTy7GSt/JKGEvrIIoh7iYSbSSYAFRtu7FSzHWXQPMLxzuIg
HlPfE/1lX+I8dNivd486hfSnIcEBSa5ZGMNCHfLkKp9n6cnsdF1dEVlhP5tNIJnOXPjNHYkWZrtV
mf5CwNdtdZvDF79mjKnN4l8pKbVCQYzpl8DFdcHRSpToMS8+WJy8c1SvDFwIlcgH150ZkmmaEwPc
EY9Q2sppJ5fDeNlr0WhSpTWtyPXHvmtPjcLmdmgVzFY30xfcZCew74AXmmvjDuJ2ooZIJytD1oGT
xUxyGUxYircRzMNBlovkUi+byPRqQKcRUfToji7iISQdHfei/FWKgf85PvR9a5OmsyHcOZIXRZ7R
juNVRXQIzha1lJPzAo9pDiqj1HddKk3tdTFTXHc1Qix8qMeGZt5oihTS3SW0Wz6VqohmcN1luuE7
c2QonXC0vpqM0TEzdt9UUJWo8Zqpk+/NeSC4gWh5SXJzjWBkEpEkxncYqgAzhBVM9YOpy236kqRA
WRxbwyu7JoW6B6VZWda0SdjWMEtMqfaJzDNr1zAWG8cW/P4qG4XydUlN+ErjLMaD6POs4BpHg0wZ
NmvvBu7NjGG0yu11XDXmiDk/MsZVM4XhpS4nw2kDK+RzFGd+5xqzHV/M0KeUjW/1feHQMJboCQ5F
+S1og/mb3iT1VVEl8WNJFtlZGBrKJ58X+ptCq2F2h9YeCSQ1JrDWGOnMZ3MYunsV6i3yxKjPWldd
+k8YXfwQuiyw5Ro0ig/dTiSa9UntR7s4Myiu0R2cM7bxVVsTdmZVc8YqwZTTDXOowmcsmG1A1Kvz
Ch9pgTjUlseZ9dKg7Igs8hYUpjadDE2pPxQDWTVuPHbTPeRLxl6fpEFAhyGgEacOQx46UUsNZp1k
NaptyhjcwArhcHWqRFAvHYOQ63Ct9HQ5nYT0byh1ftU9gLDDFS+ZmuY7utJFMW0qS0FOQaPpPjKH
xnIn08bJ1hJc3rJcxFw1tv3kfLYJRHOYjw1P0oOZYRYV4lF0aLecggmlZ/lP0n4NzFZ/NAI9+24G
tDk4eBllvSZdKv6SF8X4QOaqDqrAl42v6BTaO1WoAKPpXqWZk3KKYBXHu/DNLCR727d282xFU7Kz
q65gwtB6tHW1vlB0y1BPr6c8iotxw2pr5/JZDnD9oYt9knyaoK0QRdI6/56gRPrey4H9XdFKmdkp
0y4xURmFgwC2udJzrOj4mooLWkjt59yqOJljGC/uokavEmfGe4i8WVMEYFilNE8sqee8lHNqO09b
6NVOHeVq65kyusAVB+v2xPdNtfMQ6WWqG6LqgdcbqvKzMYzztKJfDQsG1opfr9SY8Ad57O0E/qsQ
d8Rka3comAN0cbgQYgccpU8jNyjZc42xddc2fm64kZ3UGE1KgjZdFQfzZ4Ik+s+2nLfq0p6F4A+b
Q42wWuvzJQ0b+A5N1zVbNIuWhrU9jS87LUj7ywzmsLLSAcbes6LIyTa2E+XBNCsxuOrY+OuwWTjr
IypWbTWFlgg81ewmdS3GHKBQntfGfUt+erMB2q99rslLo85DyO/dHMvlDvREFLi9LFHdHoMkPWdS
D59QU/XPWZcEz+xmp68p5IVHa06QQtDA4tGB6QKkQKFH5C7vvInvsiSUnYq93+4i0w/v6atYvht0
bMecgaa57PpSktwNcecn9FUU48vUxfNZHkR6tdbVwbZPSxMXvFODG1W2TeTDe6eBqTxUWV/s0DIV
2QncsfFZEVh+Viprx5nid0O4qrVc6WnzdnRgQr8ytzBWeuG0CrGbwzzHKUXj2DgFKUZ7hIYEvs8m
bEy6522TsGgKeqI4vEt/Y6k9c+Ms2B7M0BiDNUkQbe4Exah8Zo+QhUjo2SSurMpuPoUtaGC38ZHd
O2VQJyZMWpsOJwJKKT6xfRharqT5guzverZvpnwGjK5Z5nCnxVX4qVAhIkOWz/0aoo8IP+XSNLxY
ZgxgLk/YOjm5oqO8SRDBnJHgFV53dHkrjBqDeZeVMbYB1vjgMqJHuXicyil2baJwBdankd+2ytC+
nE0FOnbMa5arnfRZzSVTPYklFYBr0Q35qTQkZBv0+qRvE7hi9zG9MyZYKMMzEPrGv6JNzWcYcp/W
WT8pgXAoAqoUT7qQPtHrwft/DsR759s3xYjVU/v082eXT9nLv//1f7KXOvr2lP/X7VNWHJyL/2I/
Et3yh6KplB1+nG+XY+nPYzHH2z9ki6RnTRiE11hL6fdP9qPCjzTTWgK1wBLL8mLab4quDf/9L0nR
ODRDnrVVQYo0VCfjdw7G+wUU3YSGqgpZ5bzOVVgaDipXNbmhPUkl5i3QGLEKJl5qHao2MDN6Zn7c
Nkc0geqiU3tzDifz2iDFjxwdMo01DvzLz98UiYSk2lU2F/0d3lIABFHfpsz4Smid4u/uVtagiXOW
iWAtY9M+KWwtAPIk9flK0YLwNPb71hm7SI+dJbphS9DI9JKX3RewFWQTmIqi3dTw9x+RCiebwFek
K7Z/PTbTJou2sKTjp1GjUEXCSS6vQoIYXV3T8lO9YG33H0x6CCbd4BnRxFhlX96Mj92PL/nW3rff
GOER89XhYOka0UxEmh+WrRVBwXjK+vYuEabmRpYIV8z9n+cawtTHV9qvwC1Xothi6XCtdSoo2mu3
4c1Ntls5rdXWyO5yM6I+gNJ+a1ZIrnyzpYSqBWVx1g2BWH981YMe5Y/L6gtKm+hCchoOHZ5qGJIP
Eo7ZXV2pkDijzuSsatcrvCIL8UgkkLaHxCWo9Zwomm+T0Yx3H3+Eg8Lxj48A8laR2R8bKjWl/eEl
QxohKDrL7tSKeMygqqPNaLU2WrbssjD5ykgBB6+UrGAdyvO1HDbd1h4YiHKSJF7S6MIjb2/YGGmd
fEk0cAyTZkbbmFrpqWF/YQ8o1k04zOdpPYkjddPD8bEkwjM2yFEmYBfu80GJKpg7VUX7Lt3G8ieD
VNZCOhVkhHx8hw5f+OUilOe4gM7Ffnnhe9xaEEIT6RZr2cYg5SQrN8wCmzF+eL3Q/4sVonzJb9v6
5aW9eCr/13KBbwVE/ygI2/+9/6/wh39ef5mO9/7Fe61jXncv9XTz0kBW/xOIu/zJ/9sf/pzg76aS
Cf5b0eXt8rcFUZG/rXsubfB/rpM6L3XWPe8tCMsv/KyTGtofHBNV5j0S1Q0dXctfCwI/AulFFdWw
mCAgmPGjnwuCKv5Qwf2yTsjI14kmZVj/XA/4kVjwvegy6L+zmPwWCvjV/ftmeqYQSy6NaRCoqRrg
Ml7frzczR0XGtsE+ql6PSrJFc4wgpHMGgkrIqHXEsBr1GwFYsU+my8DCvtm3Gz4UUQTI1UPlIjaT
zaKxqqaHfoZw1VRuPqJIpj2Ytc2J3xAHLEmnRMvAqH/W2kfbZDtcdSdWGHyiQX3fdTnp8saaBJsT
pZbdfHDNuFhjVF+1QJIQsDhBjJ2yDT8FWoNBkjAJlGIh6Qk+vCXJUOkGqefsvGGh1saQkYAwuHbE
dg5yGTKFPL5TZf0z2NybOSTDJpK8xG7PSAJT2V+2SAc7/h5lqH/vvfvlxh6se5Zs4Gv0m3rdVsUp
Aj6SmXYaYVl9pR+ZhrX9FfaXKy0/f/MISxgaGPt5hLaAAPelP9ZG0g6mEC6AcovMVar9msGAPLhA
ZUpg4+KhBnp7EcmIwazbOYGyQ/4GYUq4Y0Xh2iXl6yq5LMMztcjWCXbVOL5qcdLVNKFVrKV1Gp42
kg607lOnNoAFH0YGDq00tub0i/j9uC2IVy3ctiIJTV9kagHp5tfShEGcw2vMbp9jpod+ysMDxZGS
hGk1d7BBnRDl4KhIogr9tAJm8eZ9fmcdP+j6UhhbboBCS2J5j01SgvfvMKFUpl8Ofb2uDcy+BUvM
N6gF7LM/dUUPtHGphDkaAc4QDJycm0Jbck3n1Pv4c7z7HN58jIO9WyYbqgEVol5TT3AA4jqTCjqN
UjJL7ZExdbA0/fKN2Y++HVNFqfXEco5MCxRbBDgNnx0YNYAj32iZGN/uDn9ex2B1Akyw7En3r2OH
NSX4hDvbiLuw1Lex7DvpgCGJVUoKP9X2uaHMbqud1nJ3M0uXRdF7zfxJ2JE7U4HJS5k0E8/3v/p9
8+PE849wBlpRH360g9VZa7qxb+KuXsumThOJsOsQcGQnO3kVeKyqm96QPInmzn/ykP++IwcbGlsa
J+LReMgVklSduJSCHkNT9uvUb46M618njmVY/32pgykqxxBA/4FLTXQTUE07Qfb48Zc5doWDmSPs
ahnyG1cYpsfavGu63+pw//ligifQ+RaqvTQh3w5Tg01pGZtMsp1y1U7faAOB1NId2//28fd493VY
UP50LsFoHcoUIpMKZ9ZwHWpbdAM2JYXA+fbja4D5f2/E4VYjaXpJADlUhTV6QKJFxojL6oQZblgj
wHXCyNqKWUbcIqNy8fEZzCRIDuvIOGt0mX4Jcl1TfRiDjDnU/C706Ar5PzJvNPCdNN73bUctP6oX
feSi7I0GN/F7EED6eTbexyAetTRfhyRj5WF4hdJ6RWnJS0t9I5fPQTusSeKCuzdftuY3uXqW0KYn
ZnkqlfKpEl4C5nUAYTk6ByualsPsSepzo90ruMHrLZhMEGykX86UIjl/5SZvd8Vbg3u+iPJ1MPsw
3WFPzuXWR3QeysSNR5g354dKUsjiwVImdyftsClL2YOEeCnyFxkHQPE1qs3vutY/QHW9tfzxpjU3
rbikZXvdpeb3mOAPAvrcHt+LH8u3+FMgRIdnLTeO3FR8lRxSUAdFne1omeyhk6CZuathOUjDY53Q
FNXUjT7om6Ik4g52ZxJc0rD0GCK7rE0uk0acJ9UzrjdnPjGv2+rbwrFgbVy+Ai3JtU9Xc5JuuuIp
N74F82OnfaoTm8XpCU/HzieFyZi6lTba0IpwH1DYKQaSNG3bm0aCEhsK8qN1Bl5sM4T3Q1Wtq6Tg
QLIRGfBXHMzyHF/EEwKItjhfhgtsriqCWCnHGwg3NzweUjRjt2OlyF7dpNBTQ/FsdSPURP92IBfL
jWSg74GSnFMHvyg0zSDPbLhU++G2rIaTzmw2Y3Xrh+Ctp7NMNKuyiryOyqaQjbMMwbgmLXlTJ3Q3
wS2yPNCeiMea4C3dRRmA6r/GkCQxNr5KGQmTIfO4BPXweeQPRVCF63xaWV8xlHhGMHiRrQCS1LZm
cIbWyNHNcAvPVMXeogzymntO2BTNngtN/rEjSA03lgC1B7FbkyQlIqTRpeplBdmgvX2X9VdLDgv7
EHtqVvh3vbb7KkKvjmt6CJeYiwZ5J2shuZV4+5rwpsj6tapq1JezlaT2n/F/sPppTjHyliXZqugC
pw7ytYhx8nQQbHxxAaIWRAaGlSIlZUl7SuT4MdLmq9woLmEJ3DSDdZ6xlZW1bwQwnprofEw2oW33
rYN6muX1AypaTun3PYXyIiRWrvjaTi8D5ny5xN81Yi4Dbm60hG/UDTUbxKI0qFLO2OGui8jYjJ8V
X3PUlvVQUbyIj2/i1W6DjTYgDe5LGpHspO2I7iWMr4S6JF1OquixInlpOJ+XKdor0Z5lVeGGorwY
g/yx5G/rhPCs4qoQEp/AiZXYQVcIKb/hPgyehd/DMIAYSiSxxQ8pzEwyLU86KWNA6uukfPSncud3
qhcugQjDtKqD0m3b+MKybgeSvXxZd1Ecbmgmky4ovEaqUSU6CeGxRpBe1ygA6CG50aRuk2D0iB9e
p4bk6rL/oGo1iZqL2xcEJKr4PPQyWq1aNZ7bk3mVSuTZ0XjS0Q4jq2BYZs3WpvMmTdnJXNDSTWd3
+YaJ1WJWHTe9eOwXd2F+C/El4eGUw2VT5LuIAlKYZ48YZq6jtj6lnH8uFjl/MGxG6ZywJGLlsKPN
jzGFDpWnoDNdt1Pt9YQ18Y61ZbFWuJBSlmstG7aan65h+56ofrcdiZSW536tdbbXN6DbwRZa8o6N
5grXPWcFvD+ScOlMnwTSag6Gc9WqPKJjNn5CA64OPtlMUFLSnmfiu0zaXSPvQrs7Q65NjBOqleBc
j4JrOuOXavWoi+Cm7sZt31+UFuX5yfYk0kkmka9BYAOT3uaiBAOXbFSmuyEeL2kqPtQ0n2IFu6XR
XylmdjEvoSeIVn0k4DRst1FzWwf9kZrIAQmAJZ1DLdk0JqUza8maPljSpWluwoh4wbUeFXiROAXg
+dMFUgaLrEuRrrOcI6GIVyNSE6lLVkRAeZoVniW9fDGyV6qtfieFD8lgHvlovyzPB5/sYPttJgSP
sCHDppdZKzB2VzIyDRHPjt48pDxLu8nWKBlWH28Lftl6HFz1YCe+OOnrqVk6gCOVfe2B/skGo9Cx
ze6y19urAyyXUTRKaJjZDcKG9ndSCCsUKEAJX86EVdsZJ7rEbrtrdwQHewXmSCIVPWUYrpYNAGpc
b6LHZM/dWV9ZnwMeRaoS9FlhfUxcszsTePl0HFnLGT0cdEdjXCE6vtcqlUMjKiJ9Wqn8rZX8rIco
dyZjOxgP7U0b3bWK6ox24CaN4qiKB9yaI2GP8civseMhdSmQH2mfS99TNXYnQeN1eMFLuudTqG/I
v7ykFLrTcFhZ6gsm0F0oNbvlnTOU/kEPss9A3Vf6HOxSorZTOyNDO8eSPDzQ1fYse7huSvE4ZJNr
hrdGQMt2rMd1Ns23jUQFue9OwN4/TIPxGYT0zczRBF0YUFnhppzGSjP+PgK57zpkiRl6jiJZNbSm
IhYSOpTuFKrux+PjVZz+wZN7PWK9Of4zBRLhTf2XYXkpMyeG9a0mrZcyjjVb5z33eH7oTrumIP3h
1reP7IwPKs9L2Yr61lKMMnSqz8YyfN9cvamsUa81rl4UmwYzRrkNL6NMPycW5McQ/a364l2R8b/9
GuFr3e/vAuJF9K0umuJ7++Gf2rwUS1enOfxDe8XI/z+qj4vJ+5+rj7fAObMify+SbPnFH1VIxZT/
QLVPncKQ6fz8XYNUdP0PXRGqpgFb/Kni/LMnpdOtIqoMQSbFY0U1efJ/taQoT1Js4EfMF4aNE/h3
WlIHI9iyKBhanHmwpi6SUmEfnLRrwI0o2rJo8SoLYinkbG3AQKGAZIBYh9F4qtDJXdGcAp1tzroH
OnVcJzGwyMzoug3lTfvIwfJA2f3jM1mLY5G6Oe2VQ6e9mQVjq9l9vMOVbH4mt1TRHALi0zu1SP2X
YUqbAS9jdqFrIyEFum4G1wbRuQhe9GHu4VIqeOtwB9/FMD5gy2oRJvVpjOF+52k+HHkLX51uf08C
Pz4uLA9eRkOo2PQPpm81qTojEVO0S+XWxjHWD+Vd3RdV40apKe2sKSTvoJpKe5tHWX+DE6ggSiEw
vsJLFZfyqIj7nhznO4D2s+6wctQvKaW5jYRU9noSdvJd+H30TdfC+X5qkvI2EeONTEDDw5vBu/vx
id+2zPYLBn9+DypBQie40bQPphMlbGv25HW0M8QQby0MhS6bZuW3qluvV2HQkpwqC93kfwdlCVzW
VlS1IwOulpJVrykDVuyqOiMc+ZhjZNmuHDwYm5auZihsyIRtHmxn+iSySwvH/06Kuu8p7jmn5dzQ
SAproK3ff3z39vcKP76XohiQpdhBWeis9yfjoUL13IVatAtLUz0H1tYiMYmtCyVrjjnX3nlQxBdS
D6anROSldlC4o+MbZfNcx7s4D6P1oKmDN0/VcGTz8+5VmBnofBsKT2vZtbxZXaaMJPnRkONdGhBA
wJ+ovREJ7JHNz69XoXO6TEBIxi0bw8L+VYRiDP44K/HO1tFNVF3V4c+Pj9loDrqly9PR+YdKJ3+N
TBnpoLLXjloU5WHCUECFS9RIFp5IzGnwBWXHDDJuYCWEQ0bP6M1jgfMaY+cR3NyyWdwfjbolENiT
IknXhkLW/jeN9Tw2jT6Jd0MovndlXG9UQUcnDAOE4zOBCX1f46MqzGNv3Du3GCOAyXrDLbZYcPYv
bKUET6bCind13gWrLkw7jjyAHT8e/7++bDpNMcWkncpmBK3DwVVaS/CfKN6RPq+6eq8/iSn/JKX5
qgrGI8l2791K+qrUvmncqXTf96/Vx1Y4NYDgd22dKl7dt7o351Q7KrQ9K3W0q/NZQ2qIZr5Yffwt
31mbkJzRj2E2YbfOkzy4dNhZ+QCpY2eNj0nTX2iT6iEUo8Ilb+nn3cUpPOPAd0dSdYga9bL5Npzi
pxoswjghVUyoZXfPH3+oXx8wEgQyktlMcI6gz7z/mYy+CoVezOHOTqXoAVGqfRPrfr35+Cqvkon9
AbykoCBjwUey9D8PxpGvtoTlAL1YVjQSfcnIQaZqtCeDrUQuESwmZEwp/mLUuPc1AutOYjwb61Ir
RvfjT/Lr4yd4nYowChPmWjSA+993ULTa8vs43oWUTk/KEgFj0spEjZKHgi051zi/zhG90zo8cuVf
B/kS+c5kgsPFRk90cKczVaE5MjLwRmxXXjFR8yGbvPdsdKNXyDnlI/d8+SYHt5wDIauXsdx26/B6
QmmGTA/4pkh3orsZhRnR5iNBOKjLVV1yNBTJsZtMVbaV0mgd4tI7xsl+77GzF4WyJljsNVaD/buN
lF5dQlvinVkq9pnacnIz2LM4ZdcQodMn+ZZiY3sbjzgDitAwXKuPJldXw/LIvvBVk7F/N1BpLQov
FaSlJg6pmkQLTm0/ZQgp8ZkuzUCEkXgURdF5Xa+I2iMuIQUbZhfBmSTVnjH1FjGENVpqt9CyCd9a
JvU7akG57xV+ljSwgWOZMiNOOtJzmtHonalRCbpIWt86r9tcfCkozaPVCmzLyca8/Wz22niDKN7q
3EbU0wsq6Oh7ZdlIOLtmMijVlfV3ojQ647cnWPbEMisH/+Vllw+eQ0SmImLHpNkVUi/cJmWr2RCo
7Yb6TDcS7Mbtx2/Zrxsaln5EcwR4WwYbtoOTgWr2lhFXI+f3mmghPVTRaE8oCOJC/r0u+rI6cykm
LkumEoLW7uC1Urqymsi2a3YRS/GplCARMmPZWH/8hX6dJpe9jLwsUiC0EePtD+Rq6iL4XUtBQlYZ
K2P5SdKS/j+5CBU0enucOdhL718krPrQ6NWC2s0kinWKDdMhxyBa/fZXWRR9qo6Ghfzzw+3MJFWl
0OOWUksgSOnp/a9JiJno9y/CjkVhj65SfD9kQ1tTG7ZNGXU7uKYNRLn+pZ9IXP74Ist6efBOq+z7
OIWycV660Pv3q2V1t1tz6nYQjNJtoE818V9yuuX4GXjzrGYuZo5jC8g7IwEHAAVOzeIZ2cuZ/O3W
1jAJCDUnlYvKyB4SHeY3RItjftl3XiD2/HQUeYN0/JgHo3rJbdGxGda7JOonF5KPtCLwYTml6vmR
8fDOMZ4+7CJj5bCjqgy//W+kZo3Vq/NY72JcZzSXUtMjTVBZl52JKVu09jnQ4dGVYr2i+ycqbwgq
KHEVuSNGb473YmjVI8Ea79xkg40S52IkdqAuDzZpxAMlYxbm7Q4PFESVwHwhkVD1Ph4+yjs3mfMD
1WokkBwqlYNZsS3xAsi13u4SnAcP0lSTf9cEGlKmpB4gwecjO4I5HzytlxdY0TBMGWDEWBdOQOsh
RhLTtM0aRvGnqJPonFV2keVHPuV7H1JnD06phQdkHcbtRFlFTQDl7A4UyLiiORWitbEll9Cr6T8Y
CewU/r7WwUgwzZK0hbDodkodWmt9UoMrLZSoEeJ+wq6hhesCDtZ5qdvSlSn7NO4oT7hp4gPdVIIR
mlx4LHjgQCj6Or/btNyFxdvwOtnvj07C0EIfmAi5IIVUnsdZUzlqXZrdavD74ZuhYHVwQugy+AIq
yTLWZHrXOypApew2fdu2tKkCyE+TFZaBG5oh7Z8Q7Smae7trTbcFl09krNE161CXxODoeUpPnQpJ
uTMK+WgI+4Gu+sf3YQ8IO5WT3LJu7X8fK59HcmnsbhdVauMlYR2v+2kh/Q2GhR1Nx51jxC+xSfHJ
b5r+1G9Ph4TO4yCcmPQ6j8TFYD3T5F3VQJ4ddRKUjdJUUH8V/fOQ0+PAHIfypeGbRrr+PWw7bWdp
fUDAeSzOc3/Mt0M82BsrsqzVEDYEwQtb9kawJSvQksORVe3XAcx0qXHIEFRtOKQfTGWlbHYcn+Vh
J0uN5IbojD8ZRl0gQCN98eM3+tdpw5YV7inGcY5YbAj27201dr1mzOawk+pJ3YRN+lJBNzn5Dy5i
Uht6/cc8fCEltWprpqZxR40NnIsUmi61vWPpO8vcs7+2UemiAMrUhAqMSu7+V5napJjZJ4y7Pm5e
otY6jU2aJm0lO31LL+bjr/TeI1qk/hzObEujPrx/MX/QdHIA/HEnSJvHrtpP6yyRqX5KVXpkOnud
VA+/GKsNFc/laiyl+9dC4Rn7k55MuzrQS9cOrGhbRYlYkxwhVn0uVaf2lDRPSmQIiL0A/s4saJSw
nJuiofU+ZKA9o7iGOqIRQik2rZkM32PVAo/68U15ZzApcOtUFLYqv354dhkaBLgyi/BOnYbSlTs7
dI2aNMmPr/LOEYmaAGdjSAdLZeewplnh0TczhfuBqaqEY9Ak+EKVREPWNRh1i+fClOuTOAAI62hN
ozwFOMiCNUzB5tbvMIIcWQTeGXjU4yxlKTWx+B4WCPUgUGs1KufdMEfK0ywRtcZLHe9y8KardCQG
+cgNWB74wYDYu+DBSEeYKlVZxQVxRfpXE4bxDc6AyE1TIzidUCo4Q1f6n6FIyrdtmqrrfoQY//GH
eOcFWKAXOHVwItgUovYHZRiYBliscd5Vpqg2hHFkTj5ILWSD4Fiq5LuXYkBRr9QYPofvWjeTihVl
w7zzDYTXg11Zrtr1A1kkzTEl5CuU6pdbyysGS4PzP3WA/a+VRhZtoEGfKThZ6qYnoHylBVpwliS1
dUJMqkbxIZ+Qqk149G1kP71aR0RHS+WdXyvxkaH+a0HC/m/OzmvJUSRKw09EBJCQwK2QK9tS+5ob
oi3ee55+P2ovtoUURdRezUT0TKeAzJPH/IZ226wvQmVAESouf41SVHY2Il1/GokOm1rrzC952kYQ
bLL6PkaZGKmMZtyRo/6qqk5ZSSlvvXeDQbnpyFlcd5nsaW1sNhEgnJM+Jd8bH8AGLqVfaxGtAchf
c/PlW/93pcVbh78KpaVXtFMqx+QJcBleAJpez5LHWtN8mAwJmzrxkrbc9KLWTqg1YhjeFqk8TI0N
JkTQgPvsN4lhb0bV1DuQi1WzpXHv5HsFo5FfdtgBr7MQj1IfOaE6ou2qHT3idCYctywCv1w5H9dR
+5WphDKLCS2KHsoiagPqGmBOKuJU2XG5x/xbOThBnZ4Cw9cUyGAY7m0dFa7IRgx6fnYYBn4b41zt
NkVpezF4GXM6WKFj/cUgSVG5yXrlU4yP2de3D/IyaIOBQHlC6DDy0FqEIHC5x8LQluMU5fUJRpkJ
CkZMhx7/iZWYdb2KRSvAdhihQPBjQ1+uggxtLJqmak+GxGajEmOGAsDYvbz9LMtITNuMCtOAgMJx
EcZyvJo5RVf0ddWfBpx6H33q2Q02AM4XJUQAbgSy9unt9V6nCP9uXJCrJE0MTkm1GXQsbQ2LRGsE
SZN68kph/WoQOPA2pWb5CsDVrvPdBBEV4Eak2Z3L36E3Gz8RAAhDkv/ftYiRzKhqlFc2XReE36yy
rTWEIDIHp0qtRqlnMmfKxlzXpa7VBBLZhzAhyyhl+F/N/51DqFUaDLWztv5ZVZr/VLcFqKleQSMl
D0wVp01M2LmQMo/GWqhVdegWeYX4a4R8HPNPPa4nygOzYyRdYK4a9AYa+iZt0tBtAKzk28AUxVOo
4HO3iWjj/Hr7Fb5arF6+QtswmePBDNIYii9jXNtqKgrMdXtCOQx1D8rl6ej0tvpslL+UQChfcAcY
XxDdlnd2Fpaz+EmSbxlXRGilG5FzryK1+htT0Vm1eAKXt02jUCSbCsbytxEb5BrPRUu9D2Zs0aNm
YbYdevP4GkBL8xOF8aI8WKCej3xevkzaO8FJrWT1OUhspgt+Yku3nSqs+6K2KcQT6uJY3npN2tyn
LYz2DUwFlUbkiLrRBoSnX+5a0RlfW0zpq41fR8ohjbFx2RRo2JY7Gen9UzCVAhBiPtZfwe0B+88r
miTuDBaL3TprMbbp7dY8MwAsnJ0ptQCroMYoCffetJv6JgM054xT4xqNVU0PSh8l+j2+Xc0XPc7A
u3Zt3dquXwHbe7Ah5zwp/tSd89yerE3iq/+xw5BeVINWQ4o48aDFj7AoATBZQW+7scDA+2DqPfUq
rlg5mLkOjYMYVWuEzgcbM1WniNGg8zNT2wxGgWtuOgbHNmQGANbVq77qBiUMXJZgRIl5Et89qQ3A
hFWzsg9vb6BlZCHbBMvl0PyjXAIBt4hfNXbnGAHp7UltZYOFNs3GgqHk/t2r0DBjLmvNDFSIs5fx
C0EoU88zNMwrw4Z/I2IwpbG5VvhdDU55GJaRPNCMCoSIc7mMlzdp6yntCGKrLo6qbKZdTPcR54Cp
PyCF9MPMNcTLRwFGvKXSrp24XinW5mp6cR5nOOI8uWTmQsvz8ieAjPUw1PBaBqcoS6Ku/KvqaiSF
VJm5CVodxzKy9jCc/7z9gq9GffOjEwmoHUiiySwX6+ZNZwnFLhkY1K3fQENR6m8pr2H2mnecv1lT
dH8dkpDYjaxJPhdSg3tFr+skFcVwMTP8qmV9hnU6ueFu1Maq2divXqtNoycrs5H5t1y9IwZSxC1q
QPAVl++ozjpA6a3RnYauY6Kd6So02ijZGc2gHocC+WiztoqVZPDGRidIMlTmvmYcuMQtqmY22G0i
u1Pba4mL3AdVHc3blVWWKSefgS4ifEwJf18nEb58tEzLG6tUlf7U2/hAIZMMQNsOpw5MEOnUC97l
gY0OVhn8bVDVLnGv9cZw5TfceL2cMQaOgJEMYp64/A1R1yYVavNU8nhUH7XBCQ/+qIdnM+vunKTy
PqeNpX9e2X/zX7r4ppJElxY/swqE+RadPFUm0ut8bTyFqgNRpNmQvz1TOH7WmeCPpYrCTvGjS4wt
aOpTQVRPtBkIGW1XfseNz8zveAUHU1NyFi4fvikrBKF8n2pnaIY7O9CNB0d1jPu0SqxNLtDJxbgR
jehCK3aUBZWbmZiElKOCCH7r1bsUc08XmM5q73dO0RYviBqXjTfHJurdxQtKKhM2SswPQ6ESAZY8
QKKNbksZhfmx1omKpdkAlu38+EcSSXuP7JbpNhmp69tv6Mbu4BSA7pg/FJF88YKcHFcgZS63/R5V
KnXI2g9DF6hb1cRjwRf5sC2Usbh7e9GF9Q+1IMnrHBFhNnPqOSKXn0WaSVQIbKRPqCTBf8E9ei+L
uD70k+LdAQ/LNqg4fCo1tNsMxVA3VZTwMpgTwL5p7DP1lYVyfKYxuo/LRyMyEdUL/eYBYJGyr9rJ
uusQX/41OmGPShnW1AOEI0TINeO+U42v4yTQLSMT3Tp8+Q33sQLy2IP3M/UQSrIspc1ZoTWGj21q
N/GOUWKy1bJRPBnIwK2Iwi/z7NeXMU+F4dnb5lVtUyOMiE6/Np3qEfkqBOpwuCmqdBukzuBG+rgm
u7qsROf1DJXhhtS4I7jqL19+2TCWj1uPrae3/SmWqG8lcdDsoqDKD29/6BvHj0SUbjNqFmz019HP
PzgsxTe4f7FROMXAzzAfCgxs+jDBeP8q9LMZK+sAy67MAENAk1FuduqpNklm9ayzjpjx5CtX+VU3
Y35vyJK+gmEZs7520v55mGwSZOx1oJ085N47UDJzvifIp8+dzOIXfxi6b6YTBM29x5N+zH38RNwy
Ma1yr8SGWrpJXkFXef+z0wqekdQgC+wlx7rw9BD4qKOeMGMGQILGkBsSa1dWuZFPzDNHUhj6cihO
LBtUuWlHIuRqPsXmhIh25/jIhKtpaG5wrIi/ijwKvtG8hZrm+X55ijrRUp3FIaSAfqrD/xgeGpg1
tmn2U9pB/Sxw6Kg3FkKgjmsYim+vhLXrjcfvdRhazUWswezqco9HHXLZgFVpbqgj16pn2ltt7JqV
q/X65NLvB5EHgN1Ej2OZLVPi25Nsc/2E6Sg6b+iaUGeJ5nGqk+AY9ROqAm9/7ZsL0hOeb3IwJMvz
xFXnT2M96Sfp2cHWDtGVBcCk7VCSRmAxRA3z7fVe06DLa4on/GfB+T3/s+fpDmhZ2Qr9lIlxg35m
tLXFdB8a1iPNYsQ4+9w+dkrj7SIHm+e0RruVVg3aCG1efqQTkm39rB/v87r8McR2tCuZVNxlclL2
g7nyMa7DGj8V+itYPdoVaAJf/tTMMCOQLfzUWmnDLddrsykAS7qh18QrS938DP8sNWc//7wVJKtt
rMGkjnh12mwZFdBbSgxtI/sRv7A0Wksjb+1mTjdCGyANVBrjl+v5xhhRl6X6SSAze+eHKk815ms+
pdepwOvJ5gtYoFnkkpLhFThfoQzK5jJLiQ9caZ0yGUeuQU6yHyj+dyDInG9v77DrAslBdI0+NDJP
s7rVouDMVK1zUjsWp2YS0u2b5K9amPZnZtzysVYLanKnm354oWKtRIhb39BCXUo6M+wQOOPlOxVS
HzlhkTgNZoFFa9CMW0bP07ORosXgjHr7/1jPJiBxduc29LIz2Bam2er+IE5Kk9B4NZXwCQOHwk0D
Y4QkleYrVdWN48B2oeZAxwdk9xICRbc7HIc2nU4UOSRx0Yidciv+RIUfr6x0Y3eCZQSdDECJ9ZZ9
Qi/shj40q+kUiVI9ZIH1BPZ1DUB343EAANt8KRZhULX4XJkYDGz3SJLaNimP5GTBdtKZzXj4XKw8
z42dwRQGnDVlA1NJsThtjpNqFUK6E1/K1j80Qy6e4lim+6QdtQNdwOT90QQkPAxwSyeBsa4eLfDy
kW6ueoqiydhjrdd+K5P2P0VY8fOExuvKIOJGW8QhiWELohLEvl/eWmNea4UZSvUkC3U61L1TnUWQ
qgjje+qe0xrsfbvU0Li2u73ZVNl93cfKSgVw43PyGyDuiDlvgUp0efoyrWnHlCv8ZNPL34ddjniQ
jMRB0GBdeb03tieZm0qxIaxZjmZxhSFV0UgJ2vbUhbr3MA7wvvHWVFfi2NWEAu+FeXxHLeiAAyQd
u3yivMzttJszjtGyi19CaWfFY+y4zMyDm6QmwQOS6/29juOhKwzovehjK3tRSP2Qyzy9S0T4RymE
duzHIttnMRqYb0faW3c5/Y6ZfzVjE67SZLuK7LFWU/U0Oi30YKsPHs0+6o5hHb4MULgOAMHC+yTB
cMvPskdrRMuhGGgBY4toflNG0OJNZQOh6MCGl9hZ75SsqrZNFtNV2rz9Y2/tD74akoeCDhZDs8u3
aeMdBr3bVE9WY8OSLNr0Y2cZc3nurVGHbtxAeITMrOGZ+nJFgdLRg5GJ6WsnaC/Mvxk7PA1Vkj03
MqqBAjvazNdSuSH05vf7H5IbAfUd05px0os0og/1OohwEoDYgZIRrsv/1WZvHpNI63Zvr3Q15Z93
J9fsPBrAYUFTF+fN9pop5uvrp8kunnOGAAfNT5ufXA0ZfquJ3NAjquG+J9p/2pDrX8w6GY/CCldi
z40UgzhHqavq6JQAAr38rAMGBPlUdfrJ1yt0mybjOettuW3plGynyAZy5Guf3n701/C5SGGZqnNl
IJpmchXOv+mfZK1A1TEePFOcCi2sZp5FkDwaA9SqDYNLzAeIbvdpKOG52fg56iidVKaF9kCShUxu
kEDOSvMvk8Uq2OrMU3bOqDrfpKPInwqJpoLNuo+IlB0WAKFaK87+RlGPh3xq10XsIi+UImGFQmu0
sy3FRsK1dPTvWpuOz6M59IdpbBT5ZJh1cG+VsyoK27xEYyBNH7y4lwxjp6hsmE+YBfaB+EEgQqD0
3QOUpI5JFWZJcNDUIEm3CLlOxcbUFKR8h0CTH4TH1OxJs0YNCAOFEvrcOXqGrjTbenATfCaVY8NW
OZiWzB5UfBt+IYspJcaFofKh1iUgNbXElnOiZ4hFaGPn34TSq/oWCXAb1d2g6L4VEzrXqF9Fvz1E
0Qtken1z7vZVOE+kfjGLMDk52iKe56+Bym9tasBCyIvNnRPopIuQOzGDcvSoFieQOR+sqdAeUXef
vkzZ0P41RrW/byAubi3GfS+Z6ikDIPiiftamPDm+vcduXDEUQiDMuL5RKl6ert6IFUX3ekGLNfPv
GCHCPrRs//DuVeYjrKP5Ry2OXvHlRs6sGisPxRMnvB3tvafLeAex+sc7F5lFOTXAQCqCsZLe7eUi
A94Jg9o08hQ2fbkrDelspzBcu5OvwjurWMIBlWeZOmyUxQC71QJjUD3NOg2RTDZonSPBSZFzLC1j
LfRdhXfmWJz8mZNM2k0GeflAPbYGqJzEyim3IhShk+JjrI4NNimZct8kerNVHTzSbCNfQ1bdWJgU
y6HAIPRCS11krGY0Tfj1CeUkmUafraroMeVM2x3eCb9tFfGCKJ6a2XJ5bTf+bxvgIuSBfKcIplZU
9RmKsAh5JcDTSRFYAtpYSZ/mrk6wxzYieWprJUQEX0zKrB1fdU+MAaOjWZvFrggncMcpJFPDV2lc
SIxJPhgIC/1K88j6Gk5t+aFD/NRwUcHO8880VkIkjuIx8/aa38t6T/qT70r8Sj2Kx6CsEdnTEXWo
6yG/L6WulyinA7jZEl6tD7FmNe3GaWVeYuBQWyliPEF3rKbCL5DpmIYTFiw+Lg1xEp6l4nTnJOUA
umPeZSetTJ1nNHWSH1Gu4X1r1w5aKEkK3j/GV/pbFIxahypZ3/+R1dROCOHU+h/N8ga0Vvoy3TS9
8xCgXFQ/EUUj7VBr5fitMXtfuA44B39f1yiFb8gAht9Da4rfaeWrf3Nov1SlUY3oyQwmdZCADeE6
B2ag341miAYrLNP6T5wmdwqRifDve7B4RMNmOKKU3j+OkWN8asxJ4SHDRB7LfpLYjcvRmnatE/s7
KwWfgJS5OaKB3oj2dxcMJp7rfYd4XKeLbo8yWlbv6JmHR01JdB9dy5Zmil0ysrcyOulejj6L6iv/
tSKJv6Wzyi3fJneU16eK7unuGScahdE3wy5rdF88fFzdtgvq741Rl+UOt472ZLdTtDecwr8rnTh+
SapWgP0sWvEcmDBeNgFlLA40cVb7Kwn7VZIw7166EEyN+Mb0BRYntqZlSmoQntU68JH0UBVM2et8
2xpFs6sLVKkKuWrheN3dZQJiwT8kwmLZgvrt5aqqUhqZbO34rEQM4sy+LL7CGBzdUlGKoz720cEu
s+QQ58zgg2jSj4Jh7jTF2oNVy/C9JSg8aEoWGjFMcGGAz/Hzn5wlknxeJ/bSM78j2OmGJ7bR0Bub
uoMF64+es3K1XNeE5NImc0qGEKwJ9+FyQWzlHSOK6/ysRXG7EVjeH6IYnjkeDvWHqbPHBzWWKm8/
1Q54y48ftTHWX9579dCvMCjt+Q5c6VeSzLYS2HYW6WfL9/IHe0y6B6mn40plMcf7y9goZ0ULsoWZ
uM104vJJ9dauQoSljdOE8LdiDPnGC3RMH3OIoIEePNtTOaCC53S7fgzXML3X9x6Lc93RUoXzoi/J
vwQ03QKrZpxMo/KfLMPTNkmGUJOHpsDbL/P69pG0IUkWgFG9ftTLxzRxL5vUKuYxa3giAdOQMRuj
Q4Ymx67vcotObCuI09J5J1V8FvYg7aAjNFPGqTguF87GAHRpWBunSncqF1fg+oc/lMbe6Z3xPpZ9
v0UHJ99ZmAutbeI5N1l+2lnHgiYUAUS3Fqem1kcTV/HUPHnp+HWMG/nZamUEqNQM7rVZoSsvxzti
TrCVRu48D1p058jk0CjBz/e/fJobFHaEL+tqoicLKROnNc0TGiTtB3Oint4UXaUf1UR54eVDQIVU
kpIBxNOXt5e+tb1pa850RNo7QGwuXz93ZlSkoTCBBmIVY7dhisXN4N+lY9J/yCv7IcJuY4cvKoZn
VClvL34jjNBOhSnDLI6pO+DBy9VFkFlONJA9dnjUPKtZWBw7f6w/ZL1l/2flMbq9Rm0gMAmt6Axg
J9kNeCmteORe9e/Ygf/+iMU2cDyr7aYskAxJOtUdcAbY+z0FttkgNgHNPty9/dSvV8PlvkM8X0I0
hGFOMrbEkgwwCfoWUZRTpaYKkLMoib8LGaU/TC6Kj2YBZNVtVDvx3aZoxHfyCa3eMpXApj3Ux6Bx
2Q3Yq/voJSf7tq+ROJTgVb+TUACXwwgd+7wSBGuxicI6PpK+moAoqIjgSjSh8r2OKkzUa4a6x0TT
cEqLQbf+Gipynref9MYlSRbN1Bi2I0sD1Lz8vmU+kIpVtjyNA+PxvFaUO6eunOfZDmoPXhhW04gp
FYAFc8OF8eBY/NKiCdDp1XR1bSp5/aH5NWT2c59WhUy/2G21nvddn5fyBFCuOmeZ84cD3h8xFLMf
en1YG75dVXk6y7Gz6eBzNVO/XD58CEawDM1BnjT8Vx7NPO3p2XTB3co7vo7cMNaBVSO3wVQX0vrl
MuaMzyZ4WSejVMyfgOGp7MfgrIW680HH93njKw2uL6NSf+6ScXgSQ/TQRI7yG7oYKbWe+ubO1z07
3qp66p0cz/G3aiLi0MVRZ1zBLsxnabn1dRAcMwWWoLPMmqxEDYvWHuWpt3x8/nwfSUbAihuQdGvS
0jfeC4FlLklfQUXLUxbLopdhIaxT3OfTwcdu6NBjOf/gD57YaF4Mbz/vnW3V2erKAb9OSC2TdHTO
yeBGXzXM8fZrpsgK/LM2TsNx7BT/rk38+q7F4MH1VTysGXxnK7H0OpDTQyb9Y7RMLAcjc7kN/ClT
JFIWwRlRiOQh7UoMxhy72OJobmyGqZ82XYV/D0h/B/cobc1Z+fpszcuj6ccVTrcOpa6LDDQ3GlNX
c5bvSk8eGSa1jFpku20VMM8gpdZopjfXI/kGmkJsYRpyuV6sppY/4rx9jnBEOlh9Uh2Ri9LcOFHQ
scWAYeX1Xh/mGW0Ds0pyPZtgzhfrSU9ooDTCc8eYhRYHqIbMQwJ05TBfbx2KcOoZGAHMdmAgXi7T
gmZmHK2FZx2d4k+jCTUAJ9g0MZ78UQla18uS4jOcSeC8sd5gX+V3eaJvAnCAUIB8H5tEQ+/6fiOw
Qzw3kxR/0gBf160c6/RDJNBAW/nJN24zfjLJC4BBAhFDk8ufbGsj8y9RROdgtJQtFphcn3Gqf5+w
lzyomeJvi8bWjoVW8Wttr7iLRWkBvBfKJ8poe+fFkThKO7aPodZau7FF50TzivZsYY9434hx3MHa
PiHAGDtA90V9b9V2fZSaX9zrqaVtowwBSCzV3if6DeiMihLqDbKDDHbJExeBVToIkOZ2HJ1TmgNN
ReOpC0ODstsINxLtxrc//XVkZDUB9BcRZLLgV0TNPyVcZQaT2dh+dDYTxGaBWkVb3awR/6envJL4
3tjLLAXaF9G5uV5ebLKElnqqTXZ4xgQh/parQer6cV2v1KQ3V+HFOTOfi8M/x+d/HqiLS8Wvhjo6
i6n0DxA4lG1joIP89mu7EQfIG/9vlTks/rOKoqXVZEasEojKcls1AR7oOB9ttdT2MGn+H2GOMnDW
jGUwxnRw8epUTJctu1OjszWaxqeyLSa3G0cLDU/FuceHbq03dysewKq1hI3tEoO4RVgNKtU2kg7i
sQ7Ybw+PtNnmhcReRCcNNJHw345hKbfvf6fzXBkgPA9JR+HynVpj6rdwHaLzTJQ5IqQeuOhmyB3+
r79yEa1VATduLko/8OdA7g3BRrhcLvBNJTCaPj5HGg6MlsgemkH5lJbGX70TZ2eIHo3UfB7K7L2i
HxxwxjuU9PrsZQXmcLEw3RETR9rw7LXA2bH7RVo2HbuVt7lQGn6NI3ia0CWjsCYr0BdbtMm82gtU
+lPImMDhgETVfMvgzqibPiZs4aasmHcqydiWyTNdzxYmp7/xOkSFQtzO0KPrDfVPO8Bem6Y+x4R7
qs2d3UfTHgHyCffMrI+H958reB2cWijws2bnIqoPsWdOnkJL2OpxNcc8ozyEMg4P8RRJd4SkubLe
jfBHUjiT7plsYhG0iBYwBJPR9iLaaVX3EtIHv4vq7g9UmDWNpxthCZQ5VPQZP8SSc0D5J2CUg+ek
RWelZ98PoUnnkeE2ujWsfPQb59aeB8Sz5gptG3ORLsh01Iy8NdIzKj+M11RFbnvoam4unXiXIdq0
rRAp3b19bq8xBTPkBZwEhcesSrd8ielQkWy2fnbutcp2AVOmeyc1ywcbUMGhCvL+nA4G+PocZbYo
ccwfBUrvWyp/EwYVPd0O5+M9RuHZc9Xa5bMxrTYOb3xm7LfpNNFt4e5Zwk/71k4xWx+zc5S08YOt
TvTV1X6AKGg3K5/gxofmK9MYZEBFg3KJ42gaBJwsmPhnHWUnt8oUJJ0TpLPffudX7FmCCLRKUAdc
CK/pwuV+Uq1eQ2kpzs/wlwxA4sK89zCF+z6V3euBZnzCnPVxivzuQOaT74tYL59QH6XVYWJ7WkwN
jB6l+FMVebgHMJXtKi8Z9thchXeyS16w4YXYrRfTL/xFczdRoJy9/Qy33hS4BCaiSM2RgyxKB6Wf
FSA7OyeXVjUCcC2RvQjWeCWvCLLL2o9k3bGpVWfaDgiwyzflw/gD2OcU56wxYrZj1IUHxPORdlPa
VCTbVhTYwMcwg7el3oivWKUW1qbHAfkH4wjt3A368MXT/eJTNkn508vGut47VhWdc1P3fsGgw4hW
kj1X4P8brdjEtpeuHLFbr2rufM8t51dZxMtnmJxSlGEeF2dh5Ak+B42HsUOdOi9vf5ErjaN5VzEN
nPWSIUVSelyu4zuyGAbsFM7C8xBT6PGZZoQS90zAarr69c5oNSxdEd+ezNpth/6u7tWnfHqfFv3r
3UX7mWEokxV6pOr8Pv6JlgJlAT5oFp0lVk0u4nLDXWSKzhWRUx+cqf87Zta+9Zrqi8BpeAX9ceMt
kJ5SxNvgESWSw4vMQItLNYKBl50r0eEk32jDVxFgtQCPSB4iJMMx3RWYoZhqHjz1qI7uCtnZBziq
kSuDytxlhshX9DhvXOeEr5kmCEcKGJCzuBmhx/nIC9GPtMTg/6jqGJtcAXLrZZSdkm6UUs+xThlt
H6U6I3yIykocDQF5DnthTfV2If/Vz8TSqIuGMIJS0pTDX3xS4KtGmacy3MOdZ22K8ZqzXR4+AOd0
QhhqM1FAqeXyQ0ZeOiSQSakJa6P6KMpAfqElQefQZ/qAVhTCkvmWqsPx8MWzyju+SHFAfTpU3D5E
9N4tTa+N92XWGj9zT9WeGh5ur2dDxTkblA5QjsRxeTd6Cr5oNbFwbuu1OnD9UY9PnWLAyLEKpX7R
wpQ/gxZo92izdt4uxn7kgz2Go70tRNkXOw0adLxtnGh8MlvSwy3N2QE+j29DF6idLHM7r1DkXpRA
cne9XWNe3VYiKbaTWlp02UAo3SlYQav3yhTUhziwdDzL0b06S60ywAhXU4VFjY9WIigCZUvt5zaR
9YyI0XQqeoAZkznJXzmiMOXGM5Tqc9vobezqatD/UCvLiF0QnzjGFHWc/fK8Ln9pkkniV6LZ2bGx
EV/BVsDDw2JgRJy4htJ5wIcG/Lnvwz6WLc3XvKhcjfiOOK9ngTUp08w8N7FZ6jR2/fF3DOeodEen
ZmoaoZokN3GC4uSmrWv772gUDGLfjjnOVWybj9qMaaNRK2lbLTa2UAwTk3ZzOssyBjZEPEAcsswL
FdvC0E4gHE8WuV87OdlBcZJe/RIBbt1j/43mH+gQLX5gDjgUmzqvxB99GLzPZtcgqE794rsVniic
DrQPsVtBo/e/opu8xoU51z9As1fht/IJPoaYhZu71jf0l9BuAozspwpiuCEqjP5GbXjQhwYH8jqo
SpZOdKy7Aev9CDN9+pqrCQen7MpCbL1ETU4aglpMkpoxTnYQdhPPzbGDKnbxUKQ/sSfq9G2u242+
7TnxmEc4Yw8tI7Gp6qyuEC9qE493Rjn4syFbaXcHR8tFv6kMg0bFkDR6hWEE8lZWPYLdykXnmHu7
LTpto8CSaOCpz45nVpCpuywf0y00VSdxRallm9I3g99e4echIEk/SNw00WRwD59PIfePRPBXnRr/
G0qe0SctaPFoKiuJXmAxsxMMMXsVMpRxdn06gUnrk3iE0ibS6SGGI53tuCCNF/RrPYJl6/s/vNKH
c9/rEGar3gpmzygg5a6ilN5TEKdx/uw3sd7jg2yq3cEewZrtpyrPP729x656skz7ZpAJ0WNG9KiL
TCMIvSgJ26Y+95GduGZRWPeGXp1r1cdZ3ESR1Ez6n/UgnJW28xzdLqIfHAUIZcyqmbbMwtCX0W+M
yMGiaazORZwIN2+RTs59HdFFzygPTbfKMLvxnDNTncYRlzjFzOI56yjTBtvwWC/xHtqE/lTrCRuA
b/rQVtmBvYW1pC7eXdCSNvCMZJr04oBjLZbVpa/Zk97V52BmQc+C8LtEIsD/9ke8yuEZaFgz/BSM
Eh2QZR5XTynHU027s1Za56ENfiSq4Tz2RqWv7JYbC5H6zOoowKTZN/Of/5N8eA0iOL7etuccAewt
RQu8TIYZ+7is1tL4G0sBbkdmmQCIxd9yLtFrIBXIH4dzhsCwS0yYdtAp7Qd4a/HKU10PPelW/7vW
otSNRA5GqR2Gcx+jY9SUjAD9CfEwEevIXHARHvCusL6aJjdyEUTVhp5/vnv7G17Helw40JFkk9IB
QeDo8tVacQpmxLaGs46+3lbW0rnPxmlNm+saccmjUsfOqTJbhYbC5TKyiuLSrJThPOhaflBS2T1U
+GPtKqMfHwA+2G7p99FHOwE2lMziw+DQ2q1SmvZ72wv8kFcNbVpMVB/LHzKMETq4ZdNTjxvVZuhL
cweoI9/GmAtv3361VzKdDAm4RxFb4yzOj794twi+ANRJquFcm+IQJ/5/vW2HL2VZbmzPO4g22MbC
P4xDeQey4QEM9eeG3bcpLKE8WdWoQhyWx7d/043tzQcA18jkk7bHspwIWxHaU+sMZzQ5kwMykf2H
qAfQWOm0kt4fHmbFKsphnOhp6y0e3ymTbjToepwrswGIFkf2p6i3kIkUqES9/VjXswdaRZKhJ74X
cNDAriz2F5AnJfAN7dwD2KXsU61M3RukXNmmcxxofWEfFYqLqSaZbjrrF35RFU15DOsBMdyIV6Zv
JsvMTyX3Zb8ZW8948Emjo1k2FSZD46ViB+BP/pzghH5IQu5ctxr6v8OUx7+4bFocC3tluoPqy41s
DcDQniYPY8b3719EIeg4I+w3i4suQiGwo074oxzPpsgFzBBsrgIaWR+ZJJQrVdetvcIg+X9RVfQt
F2dW6dpOGWNlPDtjN26zuEvcIMViyh+DVQHXucN6eS/ThYM7NU9K6ZZZi++H4FuuT5K1zCa03Lwp
C/j7ElnzDNVyoQRPkGGUbQyJ/sj3eOx1J195sfMKi1+AazoRii2E7svyjkkcxRzIucdznYDwR+BL
JTXzUTVVJv4VQfiXRM0zxqZTunaPXiclAEBwSjJR8Js1uhf5NsO6yQzaZDqblDPYg6bIUcm+pCjC
ZmwctPefS+bDkJvhogPzXQrKYfNbdZY1qmcHIo8V6uUXkYrmbuhhnb99LG+EfVhaM62JpIuqUyzy
kBYL26lIEvM8gf344jmAECIHX1S3LGFxbTrkeu9yBeAEJtYJeqTO5Az61i9iEEhlbX19++dc33Uz
AJ6mL9+XduCS2ZghWVvl2owIHpwX4HMGyrl2uRJhrz8mhCBwZHS45obNcidnuhOWpV6a58oI4n3f
VTyybkR3WoOfYtw12kob4sZD2bREzDkLQyRwiW6gAY/Yhl8ZZxXlnk2f0fqqcqfZv/3qbjwVtyXA
NIdbfJ61X8bXtqgrOuS1PGeVmd3H0F6OrS+CA9XDALBBVd8LxSIczI1r4O/zh1rqaHt1mUyjMcoz
oxTNTclmd63a05j2E+fYlHj+vf1816cfmg9YLKYzKFzyz8vnSzMf9QctsM6aAwzJg38O86VR7vyS
Nps2VbU7ZbZ1mJTg99sLv36fy7jDbfyKPURX1iAGXq4sgwbBkIo3iw9W/9cwSKV9Jal2Zqt84RXX
Hwvm/duwtsHXqwn0mwIrUka6xg45hPFZC8zEdSLxsyY5xNYwyM42osV7r7GMTWiZ2cr2fsVGLX8v
KGcULYhYDMUXF1AdY+Q1tMI6l4mS7STEINdq6+jFy9FmU3sUIh2vD7cUWeNjXmcFNbEf7rSm+B/2
vms5ciPb9lcm9HTvA3QKvurGmfOQmXDlq+j7BUEL7z2+/qyslmbYYAdxx2hGimmVSDZZBok02669
tsAqXcuJj3p7GnVAFX0+kR/PAeAfgGPweAVSOlMciNtiOlSv986uBNj74NUSDUFKOaclPioqFJtD
IIFuBddAR5dvlwt4MnQeRvb6LCAeeVoVhQD/u29WIJ7J6+4x613lpBcIGtAR2ZSlGXogEKJBIIoZ
+P3KDl13Iz07xNB2qLlCr+0nNJxqpPUSLZHsNPRWlh+GwL4tXZRhkz4P0Kh48KpiZIO6qk9DoaJ3
mJbCvSYLNSzRA1ZVk1twiY8bTUvLBOR7/gp1D4CcA5+8UEZD98PIDlerNnkA6mkEqUVToPlvrGux
gVBNdrdqULXfln50hnZOXnQvUGob3FPpTVEqK8Bb8kA6u6Oum3BmksdFkfklyDncPmEabuYV2ILF
SCCFxgdJjtCcq6oHsErIXYketnlTukYnFqID8Er4EuRiuIBiiyOPLhOlLMBTp+WbqinDtwImKWjM
JW+8KzJJO4RFk0Qgjo/kfSKBXdDSdXS4AfF333qkAbcekjlu7sdW3KUtjf1Yw74qEF4FzquvDQkt
xbeCB5A20OcKevtWoRaJM/uB20DfngZOw8/JdwDyQthM/nY71APIUPW4Ds5hDc75ldZJTE70+r5S
BJC3yG29LnVBNrICSa4RpHEzJtpHsYXLX6J1yGshkzmxHIIR/WcUF21/0ki+T3ofZSp+pFG9CzSE
XvXmiHQJ+uu24DD9/LTxD/7mvkGmChsJQHG4MGBbnty3FqAjTQPUwBnJnHLXZ3rLSl8T1yGCYabq
ht4ONr8wc8Q/mhMqLHNobxw9YBLgrX4720KMc4nzJJ3rJsm2ropYapcIPUuQc3cK2G0bNYtcM0fD
MSQJ0Lt6GUXpFuW5xYx6uhguk/sHLgKMvsB1giRhGvqoS0nsMBblPPoaEHV9s1QFI5TU7tAvB3Ev
hj6ivW62yGWiKV4D0FKrPsgVeh+gWLRowZqPnqKbFt5RZ7ZpquzLVQf6pjQZFx3LYSiBWTJHGw3a
rtzU7EKvAhAY/DwE7HqNZwBMqoRMyZSVE8GzgVk6gmKfiWKag5MMMXE0Ukazc0SbggL8hJ5eQ4N9
vgM+WARYBIhCfENPMBDlTLwDrQ7LroSdc14hTgv02SqhKJIczbzsUgN9PwL2+fU+bHUeQbvE0ZBe
BV6Dj+ddDMgD1zY6QobyudLKaIdmRjLKjt1lfFMssuuoXEgPRdapD+h6WM0UJnzQLPzKYBjkeWpo
6GnyqZSFqpKEQT53Zc/bDgsxBehmTn99Z3Mju4UQCTdNeeR9MqHJKuk7KS/kczB42TpYxWiOqaId
dxLFOlTZ6IHvTwr3Ihb3izpE98taCRwwU88Ru31w+3C7wCmgngMYHBkJ2m8nOs6VJgy8Rj6jXmK4
XnRpZq9yJPn8WvBuP1/T783s+0tNrC7YdomiQHKekyWCk30uJBQWUmd8fpUPMhqgIkBuUJqKNg6I
VPJRvNs5gS4uwLDUaGd/kEUzWgSJA8S7jF6cQ2o3eS6uPUlGT61FM+6GSBRnROXHMB8ATYh1A38A
rD/mc2IyBEoHta+5yjlX+qURLhMr8MOYKHWxARr3oU0X+2psnUwpD60ezF2dz+G3kgrIHZjucKpV
DWn1yRy3nS4s6tRXz+PYj7smEuUTWHT9XRvVIysD4ERRZlu+RvIi+YLe7DdpFnDi2jKcMxy5SpgM
BHYuLxLDMiDoP1EZ1arRR71MhPOihCNBRL1DJhukLPWhxHNHLUE7WFKkfS7TJajt3jqvsWsIWZSR
dtVAxzoPRLSWXoVPn2+PDwdP4ZFJVHZBrUjAnU3Xp4o8gMcBDTtJzeBZ/ULdLr1BtnUlkzP0y0mG
Nah7q6MaATtThImAeESUPlaeHMwdh+nR4+2sebQMakWBlTkFiIl6Gfgaos2nNJcKn1WDkEeG5MOI
X0VFlFIUySBXoYL/ZNyucgEg8jwpQNzmKav6fon3uqwHHfsA9FojymyUlzFPgHVKYJQjGJnIQqk0
iE0ELkEnmo7p1tXjTidlFgl2GSvqc4Eigi0yC12JQtCgelhClzYE9S95R8BR3j4pzajcrRZ5sC2y
BXILMhynFc1SlPvRpOSxs9CL+tulPNTAKIfJBp0CVZBqhalEYL3lEivhygigLsnHntZjnIaIsyDd
S8Q+Cea6UX0AQnGHCiYDSjSBbv3I/rPw6lTs8iK68pSolJx+BOaG1L4HZsegXVYSgbyPXttIiq9d
QaoQuRuj+kqqG9mG/R0/BWKoAGGNYDHChuHK8ykIeBHFENFt521mH3I58P6AYKxoLAIkAQrcgVea
uhbxqGZVEmKsqMoFkWW0jGvatoVoJfKisRTJzxxfzBJLCsvoauCElQBftEzsoogi/jnHpCJODyx6
tyDrAugJryiB/ptYW2DWDYayEKQrAc1DQJJuIzhtiNoXf4mQRqWZnMMl0x4TMdyrI2Yua22lj/5G
AxuDQAkFequCHQe1IheSjnfCG/QqaqO60uIqzhqNaui4SRfjoFktLO91Ui0Kkud+96UDJzSYO2ds
jg9IJRi4iH+ueF0ctDIk6Leqo25q1dW1RL8apWMQ7yrxkCEru5QbBn5KxvuoKaDkDcOzVq/QuO1+
QKGarOTUU3cJLNJyaSipSFbSXZiG1iIpZzTbB9VyGR/Akr+Mb9oBrV92vRCJsX4FaKyVGEunNZak
N3xy+nxvTlUovw7YKZDIwO5EPG8yD0qX9+gXhHmIiERBhUJb0jEcoZn5/iCKp9eZGHmB7OZtp+F+
FlQkFfUZWCCZERJgQ77uq/967v+f95odv56r6n/+G78/ZzlYVjz07fv21//ZBc+wsrO3+r/52/7y
ssmrDvlrelWXr6/17jGfvvKbN+Lzf7k+e6wfv/nFSOugHk7NazmcXysotctFMFL+yv/fJ//0evmU
6yF//fNPzxlqV/ineUGW/vTLU87Ln39Cb593i8s//5cn948J3me/PpYvf3Kq+DF9+RP/2j2zLH2M
f/1b9eGzXh+r+s8/6fLPCFKD6hegJxkobV7i171enpF+hoWDOnCw1CElAY/opz+lWVn7f/5JUKWf
QZOHbDQSYEg0QsP+9CcwQn19Tv6ZR0l5yx7sLDBfKT/9OivfrN9f1/N9I/eJf4BLg/MJwXP06gUg
C7ivb48qvCz0VUsSwRHUhqNdQw3BKfehSFH2v0LS3WzU4abLmpt3k/fLMN5f9lL2/U5q815QiBri
fGBq0IZimpBZ1SBGylZuuG6jqjzmiwqZCTRLzu5giyaPyGUK50zMM5SuuHXt1Ar4ECnP2Ee0BQ+L
n2YtGgfn4iZsNNWj4H0WN4GPVm5miXzDPTpfeD5DzDJ/lZsGkqXJ+3CHpp7tGxzPxfUw+sWbEEI9
xGOPqiDkoYxQjJqdloveM+JBN6Ui5g1NRpDgkTGQhPtBSINjDDLvNG1SEmty0pBW6tBwDimksCe+
4C4OehyEX2fqx4n7iVO2/devW/fDgaPZc1b96f9sXl/jIPX+7y9H75tjxj/g6ylbaT8DlYcQ9ApY
ZX5uYK5/PWV4ZglkLsJ5yECiJgyH/NdDJoo/A0aD9wBVhqPEt+ivZ0yUfsbZwhtAY4e0N2Lqf8sZ
u+iTd5sd9ScSzhlv8gC8PKDl/BC+08Zo/xEidyJLltYmRG03oWcH5QZkh0ni1CXT0PUDtGAp8mWK
BxJsu69tTd6Amo8MqYz6tXU6siIGsyoBSx2ahrWjveiorK3LJTrtGBqC2gqtclZUV21oyYIluHYJ
nLxO1WKbSBzwyXwNVIfrMnXkbutqTucbbkPVmGm1lfSbHH1FMtMFOd1wnZTA1+38jX5bXScv6Nrw
1j8CsabsB8Dxw4dBcRJ3DkHNxcxnMzTx4kGWhT4yvgLOTMGovgyv+l32pfgiaVS9W7y2PtGfxJzp
T9mX7Evzmvokisj41APSe4XaK9dshtchABYNNgbJGqZmdhdumvBZi1AeUljhuKtkOoTmkDl1BCo2
MCM/xMIb3Fa0TPFJHx67YUYpX2grP7ml5SQgoMd5JbseFr3T7/PytIztxXKjCje5BK4Ash/fhNPy
vtkm1+Nt9CAbQkyiB4RHipaiP8qqoCCdRcF5fu5cMoCtrkTJH5HxxneH6juCeHaYE0f33zRMZWaD
TAE3f4ANMicVpmVi/3lS4TtrDjovuA8ceoNAA4+mvxObiQj+Li3RZCtIiyUBZX+MVjLIgrkai4Z6
rvpn7moTIf0PXm3qI3GdAAZfBIkQEJZBJD6ReKUyZp7Sgr+7oZo1UDQdpiELGQ49XRkQ8XTEQ6UB
Qzkw85g6I57gGX8Uue8HMHURkzgacxdsyJZidQYIRtGvqwGym1QxWNuIej/Qegvocq3Q9nr52L+4
aOB0gzAA2mfgu1ADo0uidX6FOrwClcmjVSIm9hSsk56iJzvHgdwkr96pRh5aox5aZ98Ie1kn9Sa4
WaC+WkfWkyCGYMeLX35RctLrBF3PuhA4RdKERDeijCARFlVGWJPapdq1t63f/IQJN8IuPHcBsNJE
XntH72F8zHtQVtF037H27CnUjenWJc22vNVimsdkq5dEuxdvqxcUEh2Gu27jseRcENQlB2cwhiAP
vFDJtWyCosgr6BjTDB2eQ9r55vgAIILPQH8cvPl49i1/Tp/z5zIkncf/l3Oi7V8Wexlql7fvwYCp
nN8gswbgdhxZQPSX4CpDex90n/kibQJWLYE5IDzTcFVbLlgGABLaoHZhjut4fpkn8v3HMv8Rl3lO
mujwF9+Lyn+2NJnkNb8KM+7JgvFVQr6Hy9Z3krpoe3HpD7Fi5ZL32kkK+GqKgNR6hW54YCWkgqzM
RbjmLjlRDv+MS07jLF9vE7XISAgAUg1Az7e3GalSVKzkVLFQTEN7VtHrO+Cc97T5GmX5Jsjy3jue
vdBEOfzdF5K+p/TQKwtOCYLoaI80mcVAynxpWRVoE+O6LpWXWUdSHb0JAb2ypaDvzSrvPVtfoaRR
BgutKSAWTUotUklZDkuDs9+iAcyQOIPs52sfvYOogjoREOX6hakNkLzlvsgB69CWEMmhG6XMja57
SYnBq1j/rVwalwV6fzuTBUqrSAuQnFGslUwT6ndosERHeE0jKcCNhtb1LfVSFgcMyqwFpyRZ3Pfo
ClgcoTjcliBarfc7RH0SogMvT+eU7neP6fvxTdbVS+IFGqVgfAMsewekoLnjxqCko+FVeVjea/bS
lu5z+AbLQ/fU7nqr3AUzOfi5JZ8Sxv3Bl1yd6Ld/9ZLzHTfxAmHb/eWATdHcmZ+kC0mAmVc8FqCS
QsHlY9UQAHPp537c3Naa5gl/i601d6/Kt+Lx777XKZjucsx5FxEJSFz+30RqVa0fhyOIhq37+wU9
HDxSk4eHm6urmajEZXGmi/f+OhNx4i1T0ILy6wxr71w7wN+Sxdq1PLt2nnKndFDRa2gUBrJTkZ5Y
giVTl+QEtt0236fk8XHNDMEy1hr+COzKPid3CtFISvZod0dWs0a9xNX8ZwOeypeyXwYFKBmsDNm3
M+Sfi8rO08r0j6JvRLTI6MIpR5qCm+yUr4tDuUDolOoo0rzRnZkNOTOWSxLmnU3g/YZjmdswF337
bix/74b5rt5+t2EufH7vrqP6HkKRCTZMa4IAUVtXXxwomcxSVqAAMfo55pe59b7kIt9drwuLagFc
gGLVrH9OerY6xNegSFEBp/OZHzDoO0Cpap2EthzQlXwdtQge0oKhKDaGuzSHbpo7MZeFeDegf/uJ
mV0xxIffW67/6IpddsAnJ3RaRVBpzaqNAuyQNKGZtYBbTF1bUZj4JlM/QrdhJvzDu2QiLn/zXTI7
CRO5+s+YhO8FEAHFB4UmL51FRm4iGuUwEscOiFaLsS8Z+ZKbnbX7AmZydm+GjLx6BqlYxZaHB3qq
DJnYV1d7IGrIwOzNQO9tZt+ExP5cRKKs4Xvy+q+DUiYx4ripl+CJx6AWFuAkDIqGaieV9KZ/rVnN
QFrmt/itWmebao2DfK/tgDA5ITf7jFfmVLAHHP3alMmtYL4UtvygsoaubJcWNlqaGssbF87JyTVO
t2DbOGoGWsMR2XZQuUyXTHMQSKO9vWSBVROd4suoiXUETsHsN775CnIuY6QVy43XcqOgP+f1EaEp
wYDt/JrtXKYca/IqUMuJLN1oMYEaocZDTSJ8fESXL0v2GkPbGbQkazCwmv4TVPWTZ1Ummj/jxeC2
ps9HdUeS7XHJdEM1nBU0lE5zjENjMTEqsyYLp6U6/qzgFSAsoYHlbtO7AJfUmHrW9zxcJloL5y58
q9eNeYdWkWvcz3NEnzW2fejY3X5J7hDeonfHc0ItNAPepiRzwIwMZWzd4Sk0siDqeg0UAF4ur2Me
e1uYaB1O1vur0wnwcAJ8LtGMTWXwxz2o+8nmpT+g14jZ0JJVRs02DX25lSD6EwKmfRbSFxXvA7O/
UbJ0m5DWvN80ZBc7KDhgUBCso/e7TeiUrDAQHTr420265R+Ws9L0nW7d3hdohELyjHR0WIfb0GmA
IKfI/JBmHVL09DtKCB+G22EtH/hl+Qhd6uLrFm2+8YjIy/5BtdzDkjzabw25vV2cUGTQkwUhxRZ0
tpjj3KjY4t54iJza0EhrZM5DxRrWsXHdmfoO0yzQnjgesQYyEDuldof7mzkJ3DT8IBbfHYSJFZ83
AASjhlixVFIZMe4UN7AzncwKyGHXs9FMt53BjroFLoX1Q+UY4hpDNAfToGzG6puTFNP603+JpJib
Hw46eqdXy7ooalCF8Pnhm8rd6YfO2IGEGKCSLyIb2YokdP04bKkhWzgDKVmY3nG7Xl+dZqZnXmhN
zPwfQuuH0PrPFFoT2/G3PJRz8mESgP0t5SfoVr8jzJHWQhc5Tmj8obxGUGp39MF3Bd1UspItLK4f
K6M1W7MxGmM0R/xMbnuzN5F7ovy5YV1AS9aX1/GMFH8O4GUze0wd0RTN5XpkEhWZakqGTxMjMgIj
ZILR2vq5tVtboBqDQcNW+BnAolbBHEKkhuqlmd42rKca2TbMaA113RqPHluxpcE1KWiwnM4QrgZo
UWBCzQ5/RY9QhjwNfHZYDDGsGkjTfUh8cvMo08ccf+cuPowG6zWhy2MG7XiOrONZYTUMo5acM7qV
GhJtV/viWbZGuoWmTcn2uL170BAU8Ikdw3y4zciKjBetDTX9srlVYSsgnqETWIAg1yanhrzwuXnj
A7p6g/rG8x2e50bFy8sLsqFrGhqR6ZmxlcB4VchgNmZu8GkBDPqmYIOpmQnLLW4UoOCQxdbnehvr
ObPWE1M+AHdf6pUZIv9YvQaz19AlvvjKy1DlfCU3LeMZTr6Myrozcid1llbu9GwwZHOB1KOEIEoO
Kzww0IzP9AzfDPFbivh6YoDsAQsuM930sfz8b4WFnr8IZoRmYFQ0xvN4tZnRwBjtxIrwbG9HO/i8
6EW2OCQZTJqFOcIEBfvWdrhHR3D8rxxEqzQ6s3JGY2Cw9F1DIpLZG6jJgTWdwwbDzeAhYlSB4eI2
NHwNBqw3psPiLgygwzaFIR80SzQXCATFTmvmDL2YYIGr2PZLrExm1lSyc0pT4GkM3ybF9cIZ9/Ip
2xaOtK0t6hseA0KdovIKwxHXqR0QAvPcKKzUTAyzc+p9vV+YC5au8Um7E0ORI/XX6BJJ0bQFW5ib
nuiqRWMYkjAMaXDb4vfYyFiPTwRqDrZ0QNHLhtVGjanYIO4EAxRtMI2loeFLxw3BaOeHB4EBW9+u
toFprwBW1a6HQ2OSwPEcCjoyy5/bPrOiYuKV/RAVf1hRgfLOz0XF1Nl1G0WIQFjBg2MVBEVlAI4O
gd+b7qn/RTG4OEsSZAR/Rr0H2Qvkg8gWxoAT6FoLOgAlkbLQTCyBPrdwWLFpDScAJdV9BXegYaOR
sAD7WcchjGlsrVm6q3edo9332M8KcRGHHdfDAbADhlPhGamJgg/uX+D0DhTJf3ykcliQvXTvn2sa
r1dObdUWDp8pW0BfOf4+c5DUp8vLyYG0Mz4XqaCTmZmniS9UtiFK0btSsWSEBPiJbig8+V1HuXps
DPV5NFuWQy2OpnofOyOkElrcMplxOckfGlDgGm2smKHwABJTMWJWWaHpY948/Bu8XbZnuAxlL/jp
GZnlrQMjNiursMQnLnsjSNYU8jVkmeVf8fclQKfw1wanAMoXkDpW7PA+yF7xiX+CaIdmgff7DGtj
JNRlAia83SQWf9XXV1av/BUZHr7Jv3vr2AzWol1Y+IkrBkZBKyvBuAOsS2wWNMb3CCOLjMTITYwJ
95hCC6BtC0bApb7LfNxHYuFrl1j8fnjkwluHbLQzPh6T/8Q4cScZXsWvfPk6cD3B3wdhu2/tBCKX
i10dBoSOgEJAj5GTwGbYovEm7IeYrE7qunLic3hW7jMH4hu6td5X1+K6Y70J1kyruRg5PTx7bsyg
fIeJrLFSrIJCfRpByzUGNAbkN3jFrOwiozNW70cD0p1y7SJhvTyb78cea7DAKXGNnNa0pAsGGsOz
SkUkFCLmG8IxMCPTN3yDgbsdxonABKh3rroKKITSdI3Bji0PKm0wB5bgudpEJIEbFArG2ppcVfsW
j1OARQpKABXr54GJdLs08zcVhoVL/R3YLNlA1CNyu2uPXWVA/VjoXktTa3kOrYBBzbvQay6FUTLg
bBlgLKIqZhIpmRWiQBkFJ5Ol0pVVONW22urW1a6AqiyhxnYddKiEgZc0YveiqeKmK0xQZeTY9vx8
gewT4KfIlKkHINTG3qycjtzyO1xiYjBkDJ/ZjY18LlRugwOC0bLSaFiG0FZu6CfUWOHaK4NA9bWE
6IgajPTGdqHnYZfZCIU7lSOvq61oSffKs/ZcseHZw86sWLRdblvbgV+d0ZE72qjhgPmVkA1COWw3
mvdmawg7LC0sT88CSu0orHsrNugbuBjp21tMTy9Ip9Orm/1jSG5uOvICq8/FgtHGDm+0Pdtwa08k
IznzEEtFrvlVCvwjw7VWMA9B34sLvrzcruySIQzC+DYrjM5eHT2s8BIzVcCeHrC1+JKqbImXlybi
TVZnZ5sMC8NlIZ8tF0tTYB8MKD9BXghWzxbAK4T3OlNe+/YaK8nNcfDqYdfxzYRsObaQS0MKYxnb
YcB+TSBgC9iZVLcyR7dETJy81u4FhIZSC7dF9xJT6YCJ2VLf5uE9YqwsQzaSg3d4y1COElou9n6K
B3BtuAUuqGX8dYUl1Bk48vExwkzIQr3AX6bhpXceyTSko+RoF9z2FfIkl2hdYUgXn4QfWG6h8kOB
DMrFP+nvue/BD3S2h/IxPRs9xU3UfF6rpsgUKm5FCNhm7210/F47C0MOiGcrlJ9dje64mapuc/NJ
JM0NpBhLDxdLFVKNyzFYrGZqRuvGKiDvYL2ehpvGKq9A37yrLJFA2uF1kISWuEEnYJtL5hASOIOu
4rIOli9imxFHCeIBN2MFDtYDeOiupKtg2zyIe3UXbT1H3bd3mdUTAe9aGTxEisjqcQXfgMtCLofR
Co9dpCw0Q2RFOLcaZOHXzxbwm7dVSAmPSYENi21je+YSh4yvEg8wwrbeiEZP/dvOxKsQzm3xnu7Y
Us3pN5DMVnzlGXyMtY2ALUPgrjZgwaY3HothYyMufdfdlVbDCtidAeRbhM/HLjDQ+BHiJcQhHqC0
R+ymx5JSmNUltifWCSvoW9VTDKcmZ9IJfhzOP3eBQkt0EA3FLkS4lFu3+NmafKVLhFq56uSimUfX
+b8QZoTKLwDkKRGMhXeKjQibwQoOA2KcAj4xtcBFgE+5PAwwIkM28bAqZBcmw8euFhEfb2BWLyBh
V1YHdyt/2wMLaepbHqTVL2LMg+2Op1D3leE73A2TW+Lo7AOtwgOttdEbI3yFFXwOmfAjzI/rCgJ7
BTfVw4zEmHPQnh6TO4g5x6UJ3BmsFXZCAtHGHV44nkCM8gRGjc/n7k7jLAiFBMdx0i+q6DIztoCP
1B+6jeD4OMyXhxmvW6umKyfdLwCWTG/btbrDcvGgO/EfhRMUueFeaUgOYCvtXbZ08HXZikvAVb8q
VDDQ36E0B8NaUXW/ZDK+uHKNblxHOEMxb5Kb1u43XDHDeDD5J4BXDp/IjQoYJWbKAps7gyMO0RM8
78qpUP4QEOghPPhqhBDakrmVTN145hs5gFHQWT5cQBgdmIJki0LtQ27ZgZlSGr82CFQvsboNEiEF
1m/FAmzl2kKzm4LQF+xjTBCfbeXsW3xXcw+5uOOzDa0IZwd7/ZqrIeGav5b/dUkrm/9bdUJLOnPN
yb1B34IbBW8Qr6bYdjMG4ayPPWUN+eFj//Cxm+QI5uW6Qh3jnDsxCdejuhvl4h2icSGMX644Khh5
j1xMSrs5UOa888JH8z5R8cN5+eG8wI7/4bz8cF5+OC+/Fty/x4LzCOhnrssksyMKSeKtuPgG1AAx
acfSYRPPFAHOXWMCEPq7rjHvhE1SBT+csB9O2A8nDHbXDyfs3++EzVrRk0TVP2RF6zPyeFqisVgU
UbLqkSnpqHLJe+QOT5ynW/nAE6scOYb8I0GwAtld9ZJDzOGb6ogbj0wxJOQxVMSaRsRheHz7a9QI
OL0le37lcdmIvmYrsni5G9cIb6Ne0lCtDmEDtJqhPUCPGQOlBsLLPFB9CQ0jFLHh/vEc7mv2Tie5
jj/unc6mvy6Z9Hee0X9o+gsst98zeEBWyrnjQJU6hZB3ZQtirbbmmx/ROsTreMzt9vbldqBPCKqi
EQK5xR9yhmj6BjDBDt9lHlrn8T7EoZyRPZ1Hcijw0ooiqH4tkAOgBOv0kB4qa3ms76SjvJd3/Um5
zo0cAe0CyBEd6aoKoSVyPB6fQTNIjohqxuSIUNS4HtcLB5jU9WgVTEWovzEzREd9U6SZMwDMWoBx
CQxScK59k+DdLRnXDzHRT29vVz65QhoAYxXYS8BOb8gByLiHCIk9dGeitxy2KZib2w0C31t0/aYv
LyEF9gOZP0T/b0t2i9QG4oIqv2FAOIEKafhP/gy/+9Mt5uIyR/hkNHe5vIKDCk4vn2cmvx9Ff7cy
E98+DqJVtIwaBVhl/tgg5UO/dEbPMnKvE/MahTh3LfHIuSfXl1p2C+BlYmwJ8C9bIGhuUCNjoDsT
Qy8vwtN2LZIrZorkVWgESEzgXkLEXG9fALUZLrP2BuxLaLzNdXObsg9dCogATPrLHpsY1b08oG2B
hHyA9iW/d18Bs7a6tX4VPGon8Bme+iN6raWk95kEiKVGFyuCdgLCSPTd8grFgQoa6YS8mqZ/yp41
JPmYACx2SCsXFV4UhYPSSTPajrQPn6+AzGGeH5yBd+OeGOpoXgiKbBdnAwzmAfK0rzwFmtBnsH4R
5pFgh05uN4mZmLGBtg9X0ZW/Q3NzZO4CZIR4TJvjgz8f06XA7rMxTcx6dN9S5CjnuRVkqBSKTBRS
IbJZb5fAcfF8HgAxpLIvWBMKuqRaNDIggcS7zlwDu4SKKWQ2kQWsLkkZcPHTEEMFJgY5og4pzHiH
nBGsptRSH1CiOoM8BhfQzJzy59/J5RC073ogYPw8W7DEeHmSFnmDHYf8DEjZ8uwAzw+lAC51hnfm
8KUWmTj3Frkf4NHqA0ejVTcxfvL0Nk8yu0g/83Q6hzPx9DcH2fP9HtAE2XerzA1PYfLJuy5Xm0Jh
BTo5IPA82CHg1xUymBULtj2idI/aYTRsDvlZ0hzqHolfrOISidMKeb/WvKTTEITmI46d/gJLWrEI
+DXlwPEKrSGvFzARUiSK33Kr27y8uMbb2832NbHOxzQiaUpw/iCjAoZvPs7g1duKVUCo8eg4j3lz
vc+/d4h8I2+NREFj8995FojHypFeRHC9vOSTkbL9B7eXNCmRaJQ0cAcZWz4hiwsGAfW6Np/e7ka2
C8KzZwHxaQBRAsG7XkNiXOV0IDm9WZCbhN3cXGUsMS93CJl4enlJUXvHpejn5+D7FuJfz+alQPPd
Plr0adDKDQZanOODghawDEgzq7UyjgKzSizSuJXuZi46py0vFWLvrvpDW/6rtOXsfphA9v8p+2FO
GEuTYP+/77TMid0LMvDdxv0hdn9fYndiIf3OtPqcoST9GwylOaNTmhhKvxejc87sn9Jr/37Nfp1H
Ez6YqmAl5oxiKuz/iXRUs8ID6QhMveXpSwvkziHrbeeQXlU70QbIm70CSWHE5DXaebDkgD1gzQ1g
9DRYw7ywkzWwPQRgH7h3zz1VrQpYMnBWWZo57jJEYkICoF67iy64ipTyKgP/ZgXLO4iof8ot9EEL
T2VBTjE8PRRrzpiys7c38c/+YLd3aZH0YfXQU0IUQfYOylheivBOYyyTKglALY1i2YGm1w0gMsqd
zu65ac6xsD2DMU7La7gfcEAiO9poF6xoQZsdx4GGJi8TacFeg35PBA2IY2BQOIAVruoBICsz2a3g
8nPIUYMMOQdcAspDZawpmixY6MBMMpF0mqWK5qoxPjfkZm9uYi38oW5O/i7y+93KTc7dsIi8VALl
t4UwgUo2p1vENW7v4UcDe7dAFMSyjgoiLi29RCeP1vGUo1xGpPBHZtwJrrY+20OTI1K4YDKKVYzk
YDrrq8/XcPY2JzrzN7xNlc/oZ/c50X/ochloTYlQTWFwLGm0HxGkMQNIrycefHly9hJ5fNhaHupH
g7WzR8gG7DR45vAEsCNellHE0HhYYTC+yFblKGZylLaarW2WdnLloe+H/fns8RF9NuKJdhzdlZ4t
e4wY3LbmBgG9zz/+0qL1s8+fuPk1ukJmkg7pUaIpO4qBBhrdPvFiMnGr0AV+pkBgqjZHaHIkesxE
2wS9NGDj3IP3TZ+dK/D5v5WoykfEotvKVIRwcIlM4/NolATgNNJ2hnv+fOAz87Ka+r+9thD8EfOS
nB5QOnaac7C/rzX+ejinnU7yovdrucAFNjWqiEegQsGWRTPE9hBCFcg13xkjfO8nxFVNh1ioZEvx
B9V8QgMn8or/X4/gurkpyQPa1JGSYJQoaOMRQh9e+LokZ+hCFDhdIY73hmZ3gOW9zayuzGfhk9Wd
tgMU8lEIFz5uAlJlwODvV+S+QACYR4u/7PhfWoamaZDvvAhq+8AXT7BKwj5frLlzt5qI8d//uZu2
+flbz93c9p0I3Oafvn0nQvePuX0n4vq32r4z2nHaPvRv0o5zAvgSyXpnvv1uBLD0/VlBIkpHcy/e
kgqy593A00gQK1XrFOvJR3lSZWUg7kGw8Q6yjl7BRLmBvGOopeBJqpnKBXHBBcZHwfbXi08SpPFY
S5kg96ivTWixD1FRNKIWdjB2F2avQ2LIdgqwPYfzr1BM1YNsCjjPKxWFUE+b8sorybIg6C5awZkp
UNPFJTw4NWS7Ze4DIOnmfr/AfUjsLcRdtNb/svdlu3Uj2Za/UrjvTMTICD7cCzR5Js2SZZ9j+4WQ
0zbn4Dx+fS/KXVU6lEpsNxKovuiGM522pDxBRuzYe+1x6SuC9G/sZujKyTfceyT443gx7OdWoxgB
+2hHDmBEcgN0kSBJMwda4y07JPB/sl28zVBijW+i+4MBQLMN2bDN04yjS3zjfWWLuZsrm7PwCMYy
whRKHyezUeikHtFMM2v8qxymZwSsnP9KoPpvvpLnbpq5twbdxviKcj//PYs1d2EP6C3nu9lG5O7c
G/DVwf9Z4sszapo7ceZ+xPnTvpYuvvfrV3g//wzmB8Mp/IgWMBTxz2X+BZIZSBluGZKD2kW3oTeg
vWvOsmPk1vx3lPujIwlt4QodA91zgwW4C/GdrXGd/a/qfXpJYaAGzKN5f8v+hX36pzgt7FMW0KzN
E4gTgZdUut8C96L0PnwEM9MMDWvXbHbzF2YZybbm4uvX07g5cQ+T6wqAnqen75hgAxseu98ffl5G
kPrCCyEM2WbtbFcFf0a4L27d/0uC/+bYKK3/eYoLo1pWvumKDKf4DOfnSMX8az60Gb7Fu48XH9FD
hF4iNJA/g/4I5/vx2zdwo7sPP49HjB748UNj9lMCf9i/mBEe+mmvL3/+/IlewseD99NCOnY+3Evm
zvfZe0SLXoQWnQJ9eGaPBrc5XxtfPobb0V3Reatvt7Do/73ebl1pLWz9/1daq0pr4Rr+25TWKlJY
+Jh/KVJ4E2g7lFAQ2lDGn4MTL/Sl79tROg6whbBS4F7Hlc6h4DHqbnIvn+wd6LYvV3T0myNn9Ysl
F68LVqTGjhmWDBX9PhCNqRS6AgFL802EaD/taLfPYlptkiTLdmbCjFRBMWpUJC5I6z73PQbtl5mp
PYsU91nHvhUhGNLMWO2lSmrX6Tuy9sRvAoZ/PrFYQLksThLp11CcmETSoQ8XJTmhV1xwd7xBfLBB
Y++hwBiQT09zUcLlbYD5/CsW+DnK/wrQvXiEBaDLKiVGW+AR4FjPKvpDsJ0b5eZxdqk7j4WZ+wYD
1Ak9AF09/kxRC/E+BmAzKnrvCRaoKRvaOglLPMHN7B1/f7iZByLe7TDTr5mn2ny6jN2HlSXX9n0J
O/76fX+eZP7eWy/wRF20TW9ZeGu6K4HkUBdWeoh9IdRRoqyg3E+4L/NgBEzymVn6btHHN0PDzH0w
qCaINiiQGA84khn9SoT9EeVAkdLP4/s79baueyEeC9M+6M6ymMFjHmGtv80IE6gMsBMhjRnSft7s
Ow/ziAr3fh6y+KfAYKF5bOP+tpr9kLmx+3D4OCOB+dH7OR7joRH9ePz5+PP9J10V5PnMXyicv16Q
V490YUn/TUe6piZn1rKXG/XvV5Nrt3Wh17Mg4X1SQAYz9+b+eiXOu/Lhy9rm3/vwZ6KJd275c33E
C6GMBy6J38Mk4bbUuMAUY0owmMRLbuJT417PXfCRl97mKKlqMXIM8zUw7qtwbzGcYa54+j5nHL5s
378pa3d6Wfn777vTdAVELIfI/xUgYsUaPW/eixP7C6zRqpAsdGw2RbYqqllIiIdRYgEKeYGWYAFq
bx59O9sEy/06bODz7yWK6EYEQJKdf4taxD1qGR/Rm++tIJPVZ1pq0/8bnmmhX//Ky/RbdJj/o62b
6imNnszf3Lb68dT+Lf/5t8fmqYnqJvqz/m9ANjurgH9NfXk7s8D+qMzfbp4qvOTTW9yX8yf84r6k
wv6D2AKYQWttq2ce2V/cl1SIP/AlENaAGhOM3BJC9b/ILxn5Q0quQJ9AQXFpgzHzH+SXVPxBKWNg
JuOgALeF/i1+2YVGwefbkoEsh1IwuYEFc2FLKDjf88GXw31iVXxDLPpVJSWYYAxRYK03kxdWSKu9
2K37X+r+ZcvkDOVeGAGsqZgNPnjNZupcutS3Ra2V4SAwv5+6tttFBOyZYQmqzfdXWbJIz8twoWFQ
NHjnHfx7btdpEad9xmh3X9HQXIdxdpjCeNikk2Cb2Bo6N6xZcJP0ycVg9KOdFsF+5QlebS6Tms7M
55RTDh65hTuT664dp2ms7nXegEW8SJxdX0i5I06H0Za1TC6zjCAOGwaoOy47dmElIFTjuZMeElph
lLBdjVdtyJMb2tDgKuiK4Bu3u3Blp5ZQkRA2c7QzrtRMggoqv/OdIlMoYpsKcx9zE+5sEwNCm8Da
9yaTh4lNHby9qRYgKChvIwtl92QqvtAwjL1MTN8bkFT/aVjDb2NSlZeZnw43oR87h5Spdtf0nO+L
QMc7kLEXB0Ha+94e+8+Ug2NNS2fEMdDOSxpivtrx8LhyBIvEI15N05mpWWh0qzDHXhyByUZr7LhI
76WTiMvS0MFTk4yuSR/UngMyYq8VVX8rQDQP1uKR7IwD4oX3H2IGkGfyjiGrM8c0tRljDhhtz7c3
r+0eTNNxct+bhl2lqTzFATNb3tvtblR3zhQgU21Xa9MbX18AqR1oD4eAc1cwtax4bohTd7bJgvte
jaE3aXpKwxYjgWJpbfy4dg5REz4qXyKbECT1xqo6y33/zZe+LBqEHOi+mZALeu6ZC/sMWxvq5Ca2
jXMH0qp6rwILtfTlpD4EJuq32lfpno6PIojvajYiXwFm1Tqq/B1tGUL7oEq5SngZ7nSXjg9JpQ9h
lO2ZsTBgrqGfm5R5DWYgqclZ6bd+paBAfg2FTJiwcWaSLAxr0ogCDPTMuasiRz2Osu+2zVj6K7iT
ztfqTC7w6Zpjf7SQFOzzCwXFhjwPcqWnuyjOLoagtfYDhZCi1shtExnvaFMNT7wQ36IWA4Yme3Sz
VqsVZbx0fwixKZYGszjOh8+0aefSaSVVaLp8YneG++RWFt01mYb0S9c4aMXyCzBOljyh1wy0WLYb
k+6blKUdbtpCaQhOmeRfpLwJa6fPvSYhqLzSsmIXRla166tYYNRtU862RFRfp7biP96XsCUknh9f
K6FmgnYYMrIkSA9yYcsqcchdmMnryoqCLzWHbMVKCIyOomOHcsDWiW9AxZLfqEgo3x2Gzr9QnSR8
J8KEuWIM6VfZ2/UNyjB8zGriY3BjfDKt2YOFb4VnZWCLVwSc8VwJMM6fbzVzhiSrTdfc8TgrPzAp
m31f+gqwNqE7ywow+LYz6sqMxfApywtsYEZzBDc6DVVbxl3tJcIUsVtkcXNnKV7uQmOc7tel/S0I
dxP9WeU1eCqWYA0ceX/mxVhBpzf/dVf8MI9N9eNHc/NULH9yXu8fP1r/1/O3wXk/E4mf/WVrmqgZ
H9of1fjhR92mzUvK8f/db/7tx/OnfByLH//5H3/mrWnmTwui3ACGPX/r4vt//sdM7P2vYd0uiqPl
T/+CcBZV+g/GiZjJbv/OXE6V+MOGXVcwMFzDzOA0/0Fdzv6A6oDqFTCtijgOJOHv3OWM/qG4bYOM
kUgmHML473CXL7hapNKCQJoE5AmgcLYu5zJV6jRqJFrljiMvQYNl9fXnLhTWN1NX8i7kZrpL7Gzc
+Eq3txY6YC6SIRy8vmTp/dj0YbSi8RdK7fl5JNAdJYBcoC1ckgJbcRAGpLfUUbCYXzQCIynrNM6v
xKQct3M0JlRaudlNMdPbNEqDyLUK5vlNkq0Q6Z0r8ecH0UCYCofDiaOW8M+fGPeN09Kjb6p0GwYh
RkaOU314ISJvYNnnSvV/KvF5GYpzBLrEUcLGL+MlY2pbfsM6/2j5aQCSWo7mrowgwxwq2038Ru8H
u7kSzJk8Vk/9j6Go0FrpS3Vhx0ns8aRKdxkt2/2QgfrQNlNwoXvfP5jOYfumjtKNn3XDlZ1awy4p
SrGjJKw/ZU2RGbfOYmcrTFVuwWO+hl4Xs59/vZkGOids9gxQ1nsuWXJsWNYJoY6WMVdFa21kVN3m
NLouDegllTkAMbr2KDdFjlRGGHl87Daihb4aykMYtFtB/B3jmMtpFIBuvotjdRjy7rGR0i0sf28x
kORYN+8fyOtjh6NF4TJp+FMcfzx/auYHOe+bRh9DZpcHSyeOOxZlvaLK31wFSA7GRSlAy2WIYvBz
W0dGH0fZSk/FbHLHWg27999l0aP0fAQziR4IqOHyaVsslgl4Cf7PlIUnAKDooaWpHaA3ceiAl4O0
fqhqUZId13F0HKuizTcO66ubUJMKY3JhKjBptmI9RoKmZdC6xWRn+TZzxileec43doMJ4sCiSeBM
kCme73mSVmnNVeYf46Kwto6FLlI21nJFtbx11SCHAhtOwIYqlze6LyoCq2T5Rw2P79DlUXFVMlJ4
xMjGi6mkXlHHoKKOi3o/mUF7Y1OyR6dMzBfJonFjGYlB8FUY7cbcfI+AWQ79YKb7uLET1w67xhtb
m187RW3t2qmbNnFh093YZgZkow15yMZpuGQxy69XjvnN/QNfLaMOtAlb7p/JIsbaCftH/LS/rEa8
CTy/b7BAyV7bxnhtnoKbYSgwibVMqhuj8tLN81R8sGJqX7YksDwZJWu6fDYdZ6pN4fZLOC1aUujQ
5xKQF6E/OQRCt3ETnAImgqshopjlaBF+pX0A87HiuQe1Vt3UWd1u3t+Rc6AEuZ9Xth10EQjEJUDD
fi5QDZ9aOwrj4JRpcEFRx35UVoyIjG9dNLG9xop37qb/Ws1GotSGBYUtf679f/mefZ5w3uGWOWlS
eU6upk3bc3Q+51m9KcoChOpRyVcMx+z0LTZ3Rq6zzz1jh+eA44tFZ9yqndzRRx/e020YFcozXBgw
+5r8swodtR2FOfF2mvay67uVGzsrjuXq0CcM/ygOGpCFhxPTKUGsroD+CjoJ5zP9GpIcY5HHZI3d
bpEFet5dG1SgGEUI6mkEwxZLlYiMyVRGztHqqhZzBcra3geI/nzryjY8lLy/Vr1WB9qX37QzjQ9+
Sw9TNciNE6ifHckw/IHb+T2P2Nd28KeDVYovwFVqN1msdUeWdJsxNdYuFcnPRDjRLRdO6VGTYEY2
Yl9wI/3qSrb8NJGRbAsnbtxxZGJLW0tdRXUebUddFVcTJeCYmOytUO19mTrVRZ5ZmHmQR9nTmEvM
ySWyucirHiO76wJzWqu49qiYQH1BR7Ki6t6QSCVhvAQHiGSIX5zLf63kwLtiUEe4Uc6OdWm5zTIf
8xzKDMMubI1SuCxbGw75hkQqB0FKXPSZuHXZvxPLgBS8sJ0j57l9PXQ231BlrEMGXXqRjyOoN6ay
2MAPU3d+2bcrF+INkQT1nwaE0rj+fNlw2kiCNvI0gZyEnLhtxpr7ggcPNMvzFWS4CIw8i6RmM0Dg
muB3Oiu+F3evipLYdsbQOdrRZO51S9oNjzjZ1HaNesJQ9rtEVaCf0SP3ki6vXbvpx8v3VdxroIxQ
MEeAElBZ2fD+F0BlyOq+t2RuHdM8E5uqUfl1VtByn1TZAM+ZV5dsSvk1GyPMdh4aZ9eGeXioSRmu
RDveULY4dERoYMARK1vW5kdJJwaZF+o41DTdC0BT14nz/DYe5YdmInT7/ou/IduojUMBDJAlRxB4
ARbisRedMVwfq2gA8S5oy3exzsm1xUd7n8Yju+0d+/v7a74ysHgtAS8MxoxAES1xVJ/21SRor481
CUGyGJmnakj0itF6vpXnSpURmBEQLuFMIVaLW9uozsmSpo9OuVV0bj6VCBslfLzoe9v+4KuqPlDu
DJdBVsKeVXW0DymzLovIaW4zNHhsO6sv1kT9PMY0izpMqISFFLOfCifxXNRTYhBzzGtAi9aYrY14
yHXc9dOGJn56aORI9iHnoO+IymhTRrq/rHva78smHFeO/Q15R7gfRkALB3hCLCFzntM0C/I8OiH4
H0Jlh83ByYvuDm6r/1VJ1m2jQZl9LoVzkGGWXJquo4gbhc3+fWF4DWsYxkAoxJYRkMS/i3As0maE
DX4ZnaQVl5j53ST0Y0kDuMJ1GqLmaQZ8jVtlQXhqdJvztYDbaz0r4JAKAcAnsA3w/8+0jxjQ5to5
XXfyk3Ly8oLxbY9IoKdFXXpAp/2ht/zuVEYpBo0nk9mj7r981NToU+yL4boduvqrtJ3iLhEseGxH
0rm6SavLeoIt7Eyd3Ue1rjfGDi23tX3lduNQHcqUTV6SSbqPnda4BrG6TZxW3QZBR3vFfr1WKUIg
fIUYqiLzlVi8Is3TcMwpyU5l7g+bokrZXsfM3uSl0+3rgQ0re/r6fsOxBlDFTCo1B9oXUi6rdKoL
FeJIsy5yK9Sy7bkVihUL9dodUwBlTDq437Nn+dyq9cJu2GVq0snh+Wm0R+0GpbxkmcOAEaZhy+OR
b8ppaLcEEeq7TPbBvozq733EyJ9xkkYXuskwRl3X0ZFJ7q8822vrCQ8d/LlQ4vB+XqGsPEutJmMm
ObEo4BsT5Mkmr3L+QAqMPvrd+yMUB04GTsBqiLyey2/F22JgOTOnaTTmvq/y4ls7xqWrswLj3msd
PVDWtLvImdSahn2tzYTCzRUcF2c2mwss2Wup64nV6QkVAuwxkFAQXA3WljT2iJlPff4t9in3gBzz
7w2qJTZKW2gPrin9bQGfnTWG14cucQiZBfKFJJS9DNEvK83JQgbVo50PGlk73yjjFG5NCrOy5a9j
MVCA0kaoj4k51kgWRlOyLI0Ny0Cry6fh1Mgp3tcZaa4aXiNXp1X3UNIeFz2r0CrJYsRWhqx0SVyy
azWkaNn0JTybEN6xCTPrMioGIJu4B59BGgU3tQYVXwTCwL3M9LiJM5+4ztgOV9wuqoei7KOV93mN
AaDFsXVo1nGU1ktPPshT4tOsDk/10Kcf6xg0gEQEetOVlbPvWF1tJhnrNcQ1b9K5fUbUALyHHPuI
35etmlmudRT6aXyCsUzu/ZSqy9zvyD6WX7X9rSKm2mZWPF7FU9bdxkaVK0LzWkshE4wgoYYBnGO/
C+mtG0Z6J87SE+xjsxEjAvx9WHQre/taE2AViWuJaAzyFUvfecyImuxSJSdB6hRxuaG7SuJC7ZHs
qlZs+ptLAbkShyO9aJOlJghtNfRtmp7SPM/cWvnlhsf8UyxttbLSG9jKhm8ukCiD/gVq5+cXzoks
25Jjkp36IACxC2IDO6stwfbQc7BIJBbYner2s6UKvRubsblvkwF8R20fbitbRFvHOP2KC/36NJHN
QcDA0ZQDXNkLJyJKBqsScYYn8mtnnyGG502Oteaov74pNgTF1piLJvH6zwnWF4pGUZ+OBe2zU6eL
6LpTHagY9WB2dR5mB0e0coOa2X5FUF+dK0pLkLdwbMTOBQKcy3OFUKVTqMcTckw/WlmFu65O2HYI
6ubD+7bktSuGpVCiAdCMSg0kWxe7SEigG5Lk06nN0mg72E63RTQV4e+gNJcBMuOuNTUYkcqH9tq0
U4DIjFirFHl1kvrZkOFSIgfKXj0Dm3Gp9gU79YqB11J1g5sga71yL1+dJDI1mIyJoDFBqgbpkXMJ
RhioNMTixaljVXRh1VRek2EEnTm1p10Qa//QlEW8cm/OgRgQJhJN2Fei1Bw/Rnb3fNGEir5qtVN/
CqR9Tdv4oe7j3s1CeoxM9vP9s2Tn+/hrMRSPoMNB4UDx3OeLjWJsMloE7adsAiJzVSML17KrZG87
HOz1uTPuU93YmxJlUlunouIuQDp0myhLXsDIdFeTXQcbEvu2iwQfGEnDrt4nWVN5mY6SbdWO3Qeq
UseD7wQWIjPqfSlr6ZV1PazYiudOg3/aCryL5kBSsOyIiAj8vtA3Ea6cNflTexwLK7vMrAR1iJCR
Gz8tM7RsRmzrjH3ncavMtnmAKAlnvD50EVIiQqbq2CgWbYkQxdbouNtqGzY0yUxyJCo1+7bsq1uI
tL5MB6m3Td0njxYA7FaXJaYEC79yYww9vEIO4+cQO8O+ND4/sViVHmLj8Z/aQcWO2wwYcUmNSi4F
KH2vdFBhEkAo6TZKSbEbyh4DASniiu8f86tTxs6gy3YWrRkFL5PYadPTsdSqPfZ1jJZTuwGnXY+l
3l9lgbXnAwDKg9DCnyZI5Cxrp5gfZk4jfHIcO83w/iPY1gYjNm2Xd5+nMcFs0imSu7Ky5MGPdAoX
aIwAe9LIZfA/ruusynZVazebkati5ele74FAmBg4AoIr4PQvrpX2rWrM7B4P52BGo6CYPoqEl7Ny
eZf9s897gJSzQq0czB7yTOcXysQojYpaSY66D0C3BTS6EV1buW0q0jukqvGu1A/1lvOm8LAv5VfC
LO1O1gimLEnQWyRb2/MLTVO3lckt0gz9yk6cO7PzMSF8NocYUMqHMLa9uCcijDoSaYsek1jKDTwz
7VlRj5oKKjtPtgazIEsZ7lsr+K5rXJP3peTcUP1aHWAKiTEkvufc0/kGFX4eWrkdsGOqh/iyVQOo
dAPEKLNwalYO45UmRbwKmNUmUKgEveYL9e03xVQVqeFHOBPZTrQU1Fh5ajxeoIgwAyxf2dhFYv/5
3eBCA8Shp91BAGexIEfWd4Cl5wjR++LLmAl+QSpe3Dm0xkhiRBE28ZhNc2KfX1jWBIK7KvN3U5sk
90lSDSuQ4K3XR0xBoZIMoBKG8nynQ5JYETaHH6O+GDcIgIOnDQ6Qy1EstTEtpvH+9slC4hH+Vsgp
wlmYb+AL3MNQ4BEkpeJHKHj/CrgQMpQP9BZVW9naTs+39VzXgwZ9tslQOBxobnHNpN/qrGshw22d
q7sJgeFN11sPdh/Y20n06jYkBTkRFasdT1PwoToV8+CljgjUVB9ZjlOIv2EID+o9t5ak4Fwb6JpB
evMZccdQp4tyD5SdnO+HnWZhMfmCHvuOiQ+Cm+Gmr3MwQBYt5s0i17vL4lxt8m6K798/iXmnX+2O
gyIxNC5K5HEWJ2HBYwqEcSh0HWO7PmEgFNRTdfHbqyCAQQAGqcZ/9HzTX5y3VJNIpsgSR92E1I01
Aqh1mCYrR/3Gu0B852IN5JFtJNjOV1FDGDthkMpjjVjlVuTmYyW6tTjwG0pJAK+j2psj+oUo2Pki
1KpyqvtRHqkd2hcBscA+2ebmykZR9cPv75oWKLJBJSEC28uBeWOCkiA+YanGhGCiNUhVGp61Kxb/
DdlDzBbnAulDsnKZqYDrFWJY1SCOEYDOfgqU2md5LB/6sU+uxrwYrnOCTDWvHLJyXvRZryykz0aB
JFA5Aoqo7FjIfZzbTdxxWxxpOzjhlvjWCArKrAme0hRSj+JhY3HPQrH3VRR18aeqsfQHRK7KSzuL
9J+AxOVNkdrOiYZBZbypo/6TZWrrIeCyuGuKVNeuZdSuEQQ59bhUke+ZNJ6+ZSPqZD0iSfI0NaOh
W3uMMu2xxEZcANna4tqZGLjoyy6GEehpgsESha6eqOQIQVqR1Fem03KrlWNcaHu4o2PrF+GmmYqh
cp2qkX/6ka++OWWHptx64pgCEshm5NdhGGHehUEoc5PKtsi3VNV2eVWlCKF7ka7Ik+Cd+g5y9kJu
h2kAwWacWY2X0LwEe3SY1I+jaKJHLtpCIIeX+/c+r2/CPMlTr+GjIRdVI9SfKIJFAiYq6n4LwNhH
+3gKEDKOaZ1gYr2fx1eOTHrH9Z2oA6Oloc11UvqFcUsEyytvIEZ9GXuIJbpAmEYtYkRR/DNyYGU/
7eppW6cDrzdlztPbEkhsPzf1gMKxFlODAX+yOjWJRgyqRAY83PVlD3MqB988TRmqgxqkx4IL0zPs
n89H/r0bGgS7AOugfGtj35ZI4UW7tGhN5bVZPyRu7sQxRyArr2Ahp5BEB0Za/7HD9qeunZjuGHSW
/dNpU+sQ8Ti/m12UC2hVml10gam+cz/TgcuzAjPiB6tjBNPl/fYTS+MBtOa+3XwqyqkHwytt2s96
0PIQs0FSV/JKfU/CdLrmQ10iy1yoBtgsjzsMG2lMAtgejeFtSVGJ47aWLFOvEP50IbqpQDpamPG+
ypq9GgfBDmMMZ9sVrc8zNxuq8XNXWkx5BH32l2nA88EdctmgKCEO0MSQMr/8wiCP8JFpg/ExGZWl
p6yqwogQVML87PMB8TQapaxxCZn4SRdV8sEPp8lxqzgS101ACEbLjLFKNsIe9B1rCt9Dd0X4mWYZ
b1w0yNm7oDFx6yF8XcuLfJryn+9rsnPv+BntwNKjFADZMzInDs6VpjV1VocwJsroYFs+DfmI8jan
HCxU60L43QR1XdvWiGj3/rJvQGyJTDti+ciQzbmyhUVIVV0MoS/9o617eVNGfnlyjMUSt5PVz7KS
mLKet/E2QCJvU/RtuelS4R+CjIkHLSOzZbpAEUIJ3w9XUl8mOY9WLONyZ5BLhBZXyFwKG9Z36Wu0
lc94bpLmmMguuk2COt3qLlaemOrAQ1MD/QA4shZwfmtRCYOM8AHiiIjunR8HAS7TpM06oF0VezFT
mNMTMBChY6CIs1Od+f7+OSzh5fySiAoiRzkfAiqvz9frCtaOg1V2R38q95WGZz/EY4C6J1odUAq0
YtDYeSQYPVcz0oApQ/4PYU8EFs+XK4WxR97J7thPXb8T9tRsUlSz3oV51B1iWAavljVmNzkR2Hyy
2D+E8PE8v+LMi4u43DRIXXsqTJ0tHrzcGqQaPSvP4m0YxfWN4ysQCbfjuGIN3zgUFC3M6OU5qbYs
WxBpXTuhjPpjwkZ712VC39OQUVx2Qw+sbMH03vO12r43TobPSAZRV6SRUQN9vlWIvPRpU5r+6JRV
eRi1ZR06VPi5qDrtN3HTZSvA/4315hpCPXdgcNTKL9BTl6RNzcN6OAaB/SGKWYkcaCC9pHAuAzFW
K6vNT/8SXkAQ9DxqGAHsuT1v2YqWNVPYI0I1HOvKardhGAae7VRrHsYb74T3QTAJ6B3Bv+VYi46j
LDsZyuFomhIsFnLMLpve/gBz0FzBRV+7vG8up3BWaD2jKGtbSDfgGlFBxIbjFFeZhzqTYStRBH0x
WsV3BJ7yldv0xh4iSIZ6GqA0BP6W1Yv50PW9P5nx2GsR7lCiDEYFFdBPv60hYB2UA0WNKjK827kc
GtvSPtrRxiNp5JNM23uHdT+Ccfihhs6s+PrP+aeFWKC0l0MdIavsvCrvDUKthgI1I8dMje2GJTEm
jyhr2nYxhlOPqggPPRCXa+kuuui6CNNIDB82KjSBV6cR9woiw40BRnh/D5aeBQJuDrQVQokYrwxL
ucgCOlFqVWak7dEKum5X6JhvGovoA8lh8t9f6lX4YV5LQUuiFgt9K2J5D5GSk1Hk6/bYAoK7KNW2
Ppbo6rvuC7vY8jpHqQIfUAHqdOAic+h4OYi62PtTkV40QOL7/5PHgV5ApB5pIORAz48/pTkKFEXY
IR5glRcTg+lFgUZ/m4VicMcJsae6yzlK71Gpx/xBbLJ2KjctNfUhak2/UjL1KtT9vDvo0J0lfgYP
Cy1VdHkWqMZCeBj11VekQ4eFHABlHZQhbGw2Ra4IM4NJ2KlGt07U3Q6R7+xLHQPLjj3xqqLaqqkB
PzwyuJ62EnZXT6neykJat21t0sspZaAJQteTh8K/YdOGYeI2ad6vFAgtfbv5RaDYEVJwlESqZ2F4
WyfrOgtFoEeWTrGX5w6/TQRcrDBsiKtDBxwySCFciVgc3z9R/pYwoy1j1lOwLYgHnp8o6XgFC513
R6iOYgO/bvqIolTA40GRR97FYLmphNz1shz3NRuS/Zg5X6LYZw/tVBSnXMZqawESeiIg0R6xYMt1
Eiq3VY9Ut+aWhV4EB5IrRb1pq1Ds7LLzvdyWmTs5Yf5Jp612M1w2ZJ2iyqVh1V5RVBy6XIXTtrAF
+M2qMb23GANTUD2OK7jutdoUKMhiSOgj/8X5spgkCRuUy/bReJR6jHcTz3s4npFcOd/XuyygMBAg
nRsVgLEWlTFjlZM+i+zpGMi89dDiqVwUH5mLEtN2VlTGGy/E5qw2QxpvhvAL7YSh8PCYG0KOLeo4
9/XUlbtUZ/7mfbl564Uk0PBcrA31PPfMvwwUBUjKwhNP6BEFL9qV6Hpyp8K51xldnfmOTzo3AqiP
RvUtuuyBQ4BNz1dKuKqQ/ygRfe/ogSS09GyaPRSjvLQR/FvZvNf3EKltioIwlGEiwPdKtSOySyu/
5sfETpRrBSPmro92dUMo4nt+E5PDmJP8lJJpLcbyGi1gZRg7tCijXgDB9PPXnKyqhQ8f8qPTB+pj
HYgnGhLy3Yqc/8nceS1HjiRZ9Ff2BzAGLV72AYkUTIpMskiWeIFVl4DWIgB8/R6wZ2wrkVzC+m3N
xqytxVQggQgP9+v3Xu88x7LESiR/5/uRlEA0ptMKcP/mLvgH0Nfoud2Wwai9ypmseHIdWfvIxmJA
lczu5eOtwo64/oSkXWjsdHYFKNniEyrmENRj7FuvoR3cNlWZ29uoboO7tgCsQg+iW89D3DbJRk8k
+1PRwhrxhNIn9mYSZn50VB9OeTGShHatTtJLDWRo4AM2unEGgOYhdb0cfwWuDV5qC4HGodGVWvE0
nfp1EztlCTaeZbFb1XZfum0+hNoG1aIwQSlyEW91ibSCS1TXRtfGD/5oicR6gv7I3aWWjtvQaXxt
2wia4hgUoL2kqlDSpUPZWMWT5WdthzghNJCqVP1TKdLC3ASCF++q4FKNZ06h+sUsFG24sYZR+RLq
1ZMwhgQ7dLWNGYSYSenXWE/ibm8jNWjdgKs09YpmhENfRjxbMDTSjYrGvHbDtI08q7Qohzu5fTRi
qPhgLmOvHnSusOeORP0n7WjpLIZs6ja2Vfov45g4DvW73IebCsLWUa4K0qkw7H1SYTlj4kBdw8mv
IfcznhFMS+HKSVvdrQqnpMsQGR1QSgLkuklMMTyOlQwwZ0xROWM4QXKLpFSBzlgkX5VulP4iOgDA
IQMriaepeVCSibivlqZoXKNIwsF11Dj7Bj8ILGbGPY1NMU7S1xwK6HNd6QmiNjNSczfl5oQRVE/N
C/CtgPkOdeqTLA/BbSsF6b4eg/ZTI9vTN8WSRL1vwlzBYT3Va0A3XUzm3obqGW9S+CjD1myQZb7k
U1T5J0M4E0P1giF8kOLejFeKmndiCdoZ+BT0abnfl/0MBey5REEzveZRs2ktszzkSWLv2lCTdiPn
zKVxpXiWHK8c7esLgIGNdAlApMkZqeQvI0kVGUU6hJLzWg3wTRm3YJIjrmojruPVLHcFeJ07olDb
Fme61Cdf6otWeiU9a4+6YzZ7VRTSxjaqcJsZ+lomfB2wWI/8F5nnXMDpi/goCj+0ImzfXksb3rJf
RIPbN9pDg8hwtxavrsIVS9HuQvDkzFfBYinFRxw61Jb0GjVWeBs6yrRVQDQ92Wpp7VQaswVjJ3iK
EVSfWr3NfwdlkHmOITQvNktpTZZ2ybacUZL5cSxnNpCgv7rs/NDp60gTVOm1xnvAa8MqOje1Px7R
BCDo1/xqx9EP3UkPjGNtloCc7O5NO0VrmMB7GwviJ7cwVSZ9m0USo+RSEgVqEHzGITDxOn0CqPQ7
f+XYvPOhuQkpemAAoYRYysBAqetIWK35qoYh+h4tDbfNqKp7s2yHw8df+p0fxIxTffYuQHlxJfjz
DXOUCr9zXuO002/UIE+8MoR0/vEqC3LV2wc0ZxgFZweZ7uasXf8zV8ockdh9gqJHV0PflbuouR2y
rNkRgset6tC4MPNQ3U6BYJJIMRmeGY7SSvtwwft/e4iZMYLJBdkufbH5jv7jwo+rOkm0oA4/+2EP
l7+xcv+OKmdkDGqkFwHkhfmaVP0M9wOnK18mhLTlkVNgv6iOhETk45cyB6HLrG4WuiA7QaDPjKJl
2l0llRz4YYGo0aondYO+Kqh26lQahRdKfqRty7Rr5WNTBU7wj5emScddbgMlUvkspfGBag9DTtx8
lRSz8yJ6Vhuo6s6mSbKvSaP9YqK4tP34186oyOWvxWjAme0BIBBzFSzKu1jqZHOa1enVMGq/UqjA
s7KhqV5DPZVgMPhVr9FCcNpiYxqRynDcHJbYSm57vduRL8NdhPkKgRHC5OUOMIvOiaJWRR4s66Gn
t3Fz1CXUBx//1HdAm8tlFgjRZEI8iTOWqZySThUecq5F6Li1KlU5W1LG/NfBrl+yFB4sA6wnj4rF
ctMkCh/K2kT4143Vaaxie6UEW3BX5xNAJOVqpOmscl8tP0LX+MrURbL0KqlmseM/S+91me5LFobl
XWpOzjZBkuRFUVZv8qBjaKs0Dd8ktRrQIsfMFAhEsFJ8vveygL3nOAfLU6YnfvlN6srxp6AfZomL
JvYJkpStP+e5UjoyJ3nsabnk+AO3tvgFg9g5lbowPfJEYv6gaxvdblK3dWzxjwMj9dtbF4g71yF4
XT5W4QeqSYeJNlCvCRe4NPNKpHgrp2JpGjN/ESrHOVmhMIBksrhQwgx14xCV6AikLH6Wqkn6rUZq
OW6jSkllOPJKjPFZy33baRNT4fy822ty3AVuGWqx46p645wd2r2PEmwRy2vKyHCVeJCjbesP1gra
9N7jYjTAi0HfAlptLOK4EvqWmSd2/FkbE/thmmjPSWMSPBDdcVKYIMholtQ8NaEfHY2RhCEc++yo
y1biJqbe7IpKLveyiYbZ6Op440xR37kDRIWVg/7ergJzxvWDbpp8bSQ2WkBdoTrYr+U4MV03zUzw
ULV60JHU/xUMfv8zHGr9axGkrdcoLbm70QwQQFE7zl4ZiHWNAhwHvOifUdXnM0jAhUhF2wq4y7oS
XU1xJ+nx4Ly2CVJKIxe5F+gS7qKFE67s4YVY4++1SOLekFpT58tdbuJIwrPK6Sb/tZTt7CZR64Bu
byM26CjMbdW12SYuMt+tw3HaN4GR7bvUD07wBhitzZHYa1YuNoNSS67coxJs8hDnbtCIp6pTRzcl
g3npK7vdG46QYUTI/Mn4q20dq5M2QZClrx8H1uvwTatMwyBKhuhOd3YRV8s+LGTsU5LPCeSJg7BC
+6gUxfePF5nfyeVFNRO9yDUteOdQSxfvTNd9ZZCEnHwOB9VxwyAzPHDPzqsVe1xLs68vRcg/tEXY
BgQBSLiX30eNo3yUAj/5XCqh6VYdFnxSnNd3dVa0W5mzcZDIqe6Ksq49ZrvIR8sfeiDFTnFDwtc2
mDLzhNRS2dqZ2XhWEAfbRnP8vUF77FMgT6sa+jnxX7wd8H7oaQ7EW0j5i3gFdJsGZT7Fn0kbTQjP
fpR+yYahUmcXdpHMdJPqBLei/Gx0XMWu7CTpTV83AwQZfewQ9+jlrhyK8E74o/9sCMsP3dyIsyfi
yAACakzJax/6zqPIyuReGohDLsaFENpytQyf0FXISPeTSoJd22n+Xez4VbZRihbPm6Bpou/gm1kI
+TJim7SA7grv2PScLMJvjz/iaCd51lJu99mnWrcrJq20o1JvzHboUlBzFd0Uh1eRYDzgj5UrafdV
roIcqk3a9msKtvdeJykY8R/S6JyIX26AxjCklGsx/mzkSrhzjKz2SlCpv0RShFvW/qcs/Jk8Byke
NyiQl5lWfrme5Kv0w3QpRvhjmp5WlZFn44y00fXa2arjMKwU4u8k/rQ05wYgygoi0JK9XgySNZVK
3OLc0agAN6PtfA47a3zuRR9WW4uG/z2CfoS/WZpKUH7kCO+ePk/9NQdA5fqwOYDbmJrQ1qfD4CwO
Nn+i4bSV1H8GWKlvcl3WnwtbOLtSlEcT8dCR/MM4IxtgrpEd/KhCuNuRA39d7ur6ZlKMYCuPHDVn
UAQ5My6CwKLxNhbTN6qebMU96CoMQXDkeoCNQG2mYAN4+aVsiOVDGrd4IGRkjxHwVjK5Ivt3RvyP
LNY+NE/70zvtv/9PM7b/hxZrc2PuA4u1+lf+I/yvM7Et/0VU+NNubf5//sduTdP/Rb2I5AkNgEEX
knj3t2WuBET+L5rMbG34MEzTmDGS/7iuWf9CWcdu56jhZjgzZf9wXbP+NfffIbFy7vkrrMz/+MzN
TxMUORZ1vHUc6v7993862C6tiAAFVUjJsPJNuIToxRcnuo0HpY1iMd6LqPN3VZk0t62Iu5Pd27mb
1KK/74ZWbBWFHgXZzXTs8gKykJyknqiZ+BUbJfNw04aqXA/lnYRGze2mNDtWpsxgqzDqnqPMlLw4
n17roXupxui7iIfumTuR4VBGVWCjBvz8x8d452ct4gYEfswRgEBmN8i5WFwieIKiFyMIuMVpOdk3
iLXlb2VfuXTCpf3bg8qWIN5H4Vk3o/FYVsWakvsNnPzfq45H4Akg55LizXnAlXzRjEwnphci309h
v/tiV2N+zqshLg49tMLcroedMvhySPamBl8UPw5RPth++1melOIxFnlRuoU5IolDbzQdsgTOukuT
O//S0TH8gdgiO8Va0h2F1ljAxrIR3wwaggWGeMY3ptHod3VdFYWbFtxKbtvFQ+NWONi5ipo6JPmt
BPcqsacVbGCROr/9bmRPGi5yc7FODXQZeeoq7Ealqod7OtjaUxq01UT56kidW+hN9VuJQtV0+zQV
O3TweojY2dePcA9PoVo5riKmpuHGzuKv4Lravy0h/8/9vihh56fjPHEcYYCDx5AJXj5dnESxkwpF
vY8Nzfmep2GKvqtJSHmqUf+qJcIYt0mtBac4KIdjCkOowhxKGlwTfl2xkWw7ZVaGSPyVeH2Zm87P
NYsi2SUyuSOZ9qLn2ESNYyZ1I+7rKP7W0mlgMwzJyrFYiMHeVgG5ofRCwTeDzkSqPyGs3jeC2qBK
vJdzedjUtWjfigcXlsenpKraI6yt6RdcLGkbTrKJNAmixi4r2+w5SwvMnU0SJZN3MdNB5dHvPbQs
Ce6emrTX2ql/brW8ovHsWPGD2cQRmsCx3UInsR8zqrR8w031fTQKEKkhHGWmBSqR/kkf7OybldXf
IqOfGIEbYT7i+s2MsOS1J+glJ25E61D1GkuwcGJWP9l4zELUVZi2K6Hj+kvMiQ00J/S5GD4sBRv1
JNQiDgf5XuuK9ouajPrcncW/iIfVJNhxUbPzzX6nN7iq4cHcWZ9MXL+TTUPR6HjiGRZ1Hac/Vx5r
3piX4QTdLLuDRq5J13gpI2uapk1E6Yz3eYl9qoQr5H0ympkHqbK7yQRGjZIkxM1U9OIVVivwRmxY
hzFNsi8rT8Lls3wSrg0a1yDqc0d5kQgpwORxXkoy2XUBg9BPjcDDPoqPBKmIVmujmbs4KOKItFoe
v4HH18x/bHiByWzPs01MzpILTdL0Pn6yy2wYVy62Nq4K0GqcWW20pIC0WtpSj/v9o5Xk30uV12Qb
YQL13cQjYFBvPl5tuU9YDeU/yAthhAJsmQ9KgwECIEz5sRm06qs+pCHKlTpfqcGvbjIVkRKewPLs
hkHvflnjMaTHSLoqUB5HudFo2KTStqmy8HbyZdsb4XG5cqZ9Ky1MtRrHib7FmcjXsvDLZHJ+sbxS
G4YpllgaqcwCzJoc8o4m7/C+HZBwwlkvd0KXm62lsgtDy37oHevebsz4YPmqSv3T+/eWnTyg4Cfx
ZOB25coazHtf98u162YOWX+eC+iOlv7WPuNz0LJbPlvcGJ2a+umjgxUbZZhO0MmihlJBYUphXMkY
SFbFtgxb4ylqoBEGSmdsk9S33T4e25UteFkkzG+Kp2E/2KRtNC3fEJU/egR6kA9DJmvpo5JhQYUR
WepCpFc823toA938ZGT6sME0RV77RMvwsFx4ke/rat5paiynj4PIalcrG3k7yBr9+iyvXjA5Q8+Q
l4o7WpD6uxLRQ6TlO5sm3Np+vTqEICzsU3pCJKfqFf4xoNQe8kEKHy38YZnBZlheOeTtwe+04jGP
8wJdBzyFXPLzTd59RQDwtcmN3VCjSRDNZJ3jLtLuzWmYdiJM65Xvc32ceDyGKMCVxVoGAG1x/3eS
o7W4eUePWtCF3oCZ1aPQpoMxmMGtEguCfC13DzGV063Zd8ZOoTO58gzzjrzYsTwC1h0aLHGyeDJv
/v0fewS31TiEJBU9yrr/UI2G/KQHY7Gl7eXfNK2iuEXnhw92ZZUrHaz3Ps3MBZ0baJDh397NHwur
/OMgm3wWRm2+0zq2B/ZUjCqSLIYlpEG6shfesMirX4oekfseE0y415e/dEzRN+l1HD8aTtpsej8W
N5XpGxgOZeZN1FbM9G1qdZt1aeAKc2g39WRHe8EcDbQllXQcZPGtimOGC9RVvsU9Mt/oSlChrC90
T5T++K0JMxPCYvtq1qWyC0wtWIGs331npIu0uuaOz1XGFEXKVEdd9Kh2XbSVEuSxURp/ienHuEqm
r7Gn5jdy9cZQSnOPoUZGCXf5xuxB9jtpSuPHKrSe/SbpGcdshzsGW/xVxM4drMY1PexCn07IwvFW
xsl97qohUn3DPf7YFUYSTWkoO9FjbCC2TX31i1w3/o2IQhDFJnGnyGp3dVI8OfaDYxQPkYjau6Lt
9jUQxFZ1G4k3//HVev3SAZioCRh0McPvS/AiD6weOTQxRGkwv9UL61VV+8cJQaU3+cUadX4hnfn7
DTDeBLMc0r0ZMbl86VNfJm03ttFjLk1GuqlFTGNIMgJUU/Uw1T/1nLabbePTGZHjpGqdu1Eo2c1G
bsJp30eSjE2wceiD0XixfSP9zus2xpW8dCH1eHtKTMHo8TDYBPBtCfyTeGdVJKb4kQ6zduoHZXpp
exHehE7aMXAbokzm6mmRImKD1RVTV2E1AX+dzpNixtonYfTdg+Kk6Q87qPBNgx7GWMjG7HRPbXLt
Pm+N6i4wpfExTw31y8df9M1M4XJjE/BopIAazuLzJSPEsv2CXD8PHtN8nFy/sqttClP3kCM+3ESd
onmk8uom6yLVC5JkD7lYux0hq34xfcU5jELVXQZKH+pqwIe7ixndorSM1JQHev2W5ap2Io6qJCrk
bu2maZRpExFPncH3Pb02mbPdG/qG0vdXkAvpaNRP+BEnn3zDKT1dh5dcpdKnIWnVhzCvB9zMocCJ
KrN3VW6m+C876g3iuRZyGRXIyru5OvO0mcDCMSbHVkVeTs8AuJYDa5ik84jliKtmDVw7WGErRiCL
mbFv+0ejoKGrBQ+GDHlx8zmYhxUK3uyPjVWNnm6U1o2aF6mXcBd5dafQEkyqdttIyvQpBivaQNnr
TkUpnkM/n+4hsRbH1EknV9HL76qVvXQJDUPu2WdzHL76IgvhX2RbuamwXVRbf++rgDt6zyepamiA
//ilEbbmWhno28IZ5vLMoumCEdwo0llrEsmdaqYAOExF+vHxKu+kC8QhplbRq5xNqJbB0ZdKUCbZ
xIgw4mD5vUVSG+DTxjyCk960pxhO1U74eTl75d8btZGt3D+Llun82eb+Dk1eRmRxLTgLgE5uMa0Y
RiM7V731HJV7y3iQ/NG1/or1cFu11raxklv4VY4Yd/U43GmVsxdDd1+GvwM12gyxs4JULIDwfz8R
tBNIEGRSeA1dvvqpAgoP5CE7T0GrHTQf9EkZI5VJCHq6EbRHbu0ikp/7qsoIOk2+z1tz2sh+X3gy
3iZbbcDdEavB+KfUNP5xzKTMDQKj25ZKwKyYYNXPVL86YPNlQvGClQ+eF8vICfVXr+BdZueeqSbb
UdDBjByYox/vlasiiQ8FlPs2CAOJ+dKhKJVDuaUTkZ3tN7efTgSbVEE17I/Q8z9e6vp+pCkyp9dI
iOBELfdE2EemXODAdoahFnjq2MKE9LPMjbB92iSavPbF3/lp/7seVgCLC1LV47juzSg5x6l9A4WQ
GKC1t03izHLCbamF97ldHlOt3EiZ6ULqrfp8L2YmcF8dg7VhAlc1FiLNmVQxw+mYHi/N2oKsZZzQ
WKfnMqH5VxqgSnoc7kXRhwcVcfRGjxjOQZqPb7Y0rA47em95rHIgpM5oHdXw5fY3arpLlTHE50jX
p71p1fUnf6yse0sTx1CiAYXGSLsXutTN5jGdc9BG1D25FNzlmI9NtDjz8TgmtXII5MZxc18dDlLJ
oB6njaO7VvGfP94s1+UGnH8kbZjb6TBpl8BRUZq+pgGinZtpxHYfJcPG7GPDy3VT3gRpPu0aSzoV
Nkrxjxd+J3gCXcD1wFtoxg6Wpg74Qwn2hx+eAfDGHeqNp97Wp5e+V3/KdjB9bhWapVotaxDMZ+lZ
aqwN6LveuDzBvFNm0gTu8ItQBfEILlc/hWenaZ7yslbPdaOWrsjzfOUtXwHLKJu5WEly+LWUmEuX
mzGORcXkCpYaikNslQKsONHuO6lobq2seShzx3wI+84raT13JZS12knxW1AfurFYs7Z655ujB53n
nRD4kObMoMkfOb0qLHPqtDE6azj5ucykaR5sMzEeVXv6EmHfXJt59knGivPbx5/8OtKSxAB9zIke
moiluQ5Epaqy1CY+K75h7CW4SxvUjWsEuevwx9ec4QVQMdxyl4KrosFxIGHA3zmuh/7GiQOxAecr
t5Opf2qUcYU9/M4eIrLDYWb8IaF2aeiiV2Yi2ryIz1LlPKd5newYvoMfnKOJm4/f3nXxR5lsY6SO
gZ+CecAizNZqJYYmSeNzL5SfBQYaW8VX69fATn+kYyv/hKmzZkf53o9j0b9Z7vSrFmlUUUWZKmIp
OiuxJt2ZWvMaOKZ0SE3518e/7Z1vBqJOQxPeLAXM0lIvRFw7NdzNJ3QgKD7T1jyY0fCrU0V5O8pY
z3683DvV0gxOszdIUXijS5crpUx9sCZVOU1hbt1DKa13dhhND3SXADwMPMJxszuEiTXd0SWzjxW9
oi+wdr06qqybOvTVQx0YE72M2gp+dG077Lty+K2FQ/IUV2WzyaYkWuFXvvP9CVXzJiNHQVW0+Bhq
WNm+qRfaqa4t3Sv7Mn6UCmwtLJLNvJYab3CKtZEh774ofNloUgNXAp8uQuToRyX63ko9GUm+H+Xg
2DbPSfdbk9RfJFSHNsSZY/RdPcs2co8MMWbQlVUcdR86V+Zi5fBiTxLWKq25gfp0iEW3ElOu3wrB
BEQEbSfHEOL1ZSzLfHioMdfnWS3kc9c5T42QtYdKte90uc6eRF6FK+nVdRSb69SZ40FxAZi7SLnL
spmkqvKDM0BajC4IsRVuWd3+4y264JPPefTFMkvYISfjF4VpBWcT3nbdeomTHnvDiTf08b6Y6fRl
ghqXBdJdrQ9/QUlfa5esPsDizRojDttR7wRndsdOEprpMt1EdikKd12p7noHAlXqfMn8o28GzFtC
CfXxK7gOCqQl7HZsoIldKFMuP63wq0TvtYLow/QUV8SsNXa/lUAvvKz5/PFab2DjJQLBGwfiAcmj
Z3PVQEtbLY6wMA/OWhU/yQpJWFoaAaM6M7Xf4Eyy08e4/k3lwoQgwOivilzZt61u5ge9IRQnjIlF
cKU7d80YyL/jtjRTN08lRE+lXf0qGx+MHan2K/gCAi2kyHvJSvCs1/Uhu5UcZM+en2LgaAE/b1GB
mJtsSMf7GG3yTsUR+EG103Ln95n5F2ac+BuVo/8Fbpl/Z/ORVkLNe9+eE2XPwZi3Ajp7+ep9reqc
pIyic6c6DhZT0y+bxvDRV6Wd1qvd0bB6APgpAtmy0OvROFZeGKqyghBf5yl0MymrKbGduXU3X09/
5CmtrAP4MtX4bLANNyJOfjtTFe37WiR3VDmVhz3Rzyxt5d8fb4Z31iWBgHuDaBsy4pIeohrDFORN
H5yDkmGkjNjUHovODp5gjp9lkribAT7kIY9b6/bjhd9BW2nj6bOUYZYy00O9/MWF1HVVRU/hLKu0
7hgy8bv1s9jLNDUtYb9GEXej8I9OKb3KzEp5HNVR3SsEo1PchuHWaCJ4OKV+im3rceXR5sJlcUB4
otkeDYwO5twiaYykvJ4xIucUO+r3EixkU35WacN/MUHqaaAmn8w2ucP+ynSFmmFSmfxqEBPfQ+Be
07a8E4FnxAWoE24/E4fn7/fHvijqJqhNI3ZOEZYm351iSlzMwJOVXXCd/NA35GohlQT7Vpa9oCKN
AH0n3z5lRXfqGZlx18ROvRd9ba5NIHvnEpsp21DyMECCuD2/+z9+kJpPWmSqwj9lwG3bxOnjXQAr
1K0ss/cqreg3aamuefu/gx1xwHl7cFbJlJGsXK6aV2oExTB0TnKWQCdCz2lsmoIZcYUefU3G2nKz
3gz3aTcSfrHl9z0x+Y/aZIc4clcVPg21haqnLaUjzszoYEtb/t10aw4K7wUjKHJgM5xENAxLYvYk
MEya5Mw+ofjNDoVamRsmXMabtla7zwSQ77milXdDO8pHnsq+sSu53sRd+GPlBFyX9jiycDqh/phg
sssk1UkkSWkxhjt3U15+No00vaGAjEnFauGN9HY9k2LtoJr+i6SPYtuTx+M3NmxKCVu1DNmFOsTG
nZBGPI2nNNoNZVi4OYZQDMsO12wKrm7PWTtKZU3WxvQlLMcuv64CQ1orCCZnuRq6jTzUIP9t/OLg
h7YZJucfb2GWw/udOE0yRmI9P84fWzihVPCFrwWU0F0MXXDKdoNkV55d5+nODNFoc+mmK/HyKhDM
i84iM1yUcAVeZgg1WxjRD4sKkJgN2HTq1m02rlxDC6EDqRjDqzmVM1CAzN5azrCjbjULWS6dU9LE
e2ASYO0cxmzsdt2NE1mezSiSLNiL7lfa3xbSzZDIp75/UYuCPkt5Kw2JF7jVjyESe4TSO6N88R3s
lKOev64Ob3nnnXCmyXoJXnC+lzZFdW7JU5UV0okp1cHWyvona6rj/VwHPcNXSw5pxIzTsXaeLGZX
HvssmRMVn96VjNMhUL9sHSLHNleq1+tog4kEn4uvRb3MPL5F+UpFnogBdf+5o5u+C2o/OgQUSTd1
X7tMq0oOekk3mJIheLDlON47CqdKF2G3b+ErBW5r2x12krw0DLB/BXQjH6Fdrc2uvjo16Ov5ziCI
tBcBbOa3+8c21oOybpVQUZ9GWvO7LP8raB+bWRuVRmLNLusaFKKmItHggNL80gGIFoslGMGMAXVc
KdnmqS70kxUNwmUCNmljUFrH0GzU2znf1Qs7vjVDBa+aTP5L65AeS/Qbdx9HuOtqDxdXLjqVuhga
O6H28oHsqXNIQVTn3CH82g9dMzHBSg4AKeEOPXWTiO7r3vnK7CB1L2zESwzoVBmYa2h8w2rI9pWB
r6hvVM0zLtjdjxJC/OTKfsvoXq0LfHd07N+wg5U1CfDVZ+PBgRBnYw/68Fdlqp6U08RgQ/2Mz9l2
GiJrI6nFIw06rgsaQB+/pvcWgyIJlkUSMi94+ZagYwV6Whv6OUuS8c40GFzq53QbW8bfHbCuU1fW
uzrR/DjAFx3fIk4pe+VyPWQmNG9Fx49jSJhbqk7qWb28FuXeXYVdiEMKOxF+3OUqWYay3WaIyBk7
wWHTlxUEHEdbdRmYt9BFGkkEAAHkGsW0bfbculwGXnKMFGOwzpmi9ney1HYvRRIIr2uE8WRruQzq
mVFhxNYkuU3DnM4WbqO1FRLMmG2ndIrjQpXqzwXJyTwHYPR/W+1ofbHHxv8kuhoXjSCXZy8vEtZN
GgLfUMXJInf7oba3qlUED1aSJS8Qq+H4REPT1O5ASX8YgwHDDditkObGAud9spLsJq7twQ0k/n4D
ZbL87oT9oZSBcTeOX6v1ZgrUsHQrs1ekTdynqkeDxOcChOuYlCYnRJHaLX4mys7XU0jmZRANgdtb
qe8hBDOClTN8tTm5qVQi2ExS5UZc5sZULVPYlY581qM8Qq6FtKgtG52nwmVao9Gwsjm1q6wIAjtW
SAwen3EYhhxdftA2M5K+TYfppPTy0ba+Kr32re3suyhM4QPXbhAfK/tbEY5PIk1cBUJ1FacHbcC7
xNkAmG5VrT2oAtMm61fT/U71XzSF6RWr9IUjt6zSXUtXOfIlL1Uf8cd1kzi8LWkk5YB2mfRi92O7
oR3z2DFCtFDyrZxKXitW+uNXxcD8K+n/MVwEpREc6ctf2ZG8C1mU04nhHFT6at3cDUGV/oym/vnj
6PLuSmgS/m6M0Nq9XEkEWtjboT6dMD8dP9PkvmVn5zdT26bbj1e6rjb5UQDKFLmoPGC+LwIZjEDF
N51qOhXGAPtR/9Gk6aNtQgQsevzkMJpzmXXyO6r9fWg0bhqnZ8GlnITCK20AfHltctQ112Z+Ii5F
8kic/yiJLn88Pt8R02vD6RQ2FkbPnarfFGofular+4ELXa7c1upg7rNUsRnwmNGrMY8Nw/5O2iDl
nqWAlvRmaT9YWonKVqT1SsP9KkpiZKHgpEtqzTMSly8fsJAp/qzCUk7S5MQ3hl2RASbNeeXDXAEQ
rEJeO38Z+iTYgl+u0gunRe2gyqeEum+nqALt4+ikxo0gF3Xb0Le/doVz1gpHPZgp2kN/kuHIoQTZ
z/OkQ458Z90jdPwpwpkRFUUhnzJRsPuV9GxlG70xUC5COtkm34rLl3hOvr04G0msl4oeSt3JMrkF
eyeO9pbOzJJMmVDay0OTHh2MMO4jZrm7KITlPRV8eB7yOnz1A60+pygKmSxVm0QpuHTKkCeBW9cO
bnV1N27CsnFQyHXZpqfB7haRFez7zpIsV8NRxO0LHdhMThmmqxc4DWrTzsmz5keiNjp7Bmfsm8rw
A3wqx3afOymTaxSB7ma0oh0wgnrDPhfbsI1rbxjV6Ejz8Vc2Rt2+L7X2UzQKeydF4aM9Kg4bsVSi
b2KQHTzVi2JHQ3/Y+r3xwK191yCZ33dStjamauHCSP2BgS+KZJrZc/FJhna5HcqkjuREa4eTWahc
b47RBo84Nbsi8CcY9pXsDc2IhXHsP9B9t06Rro+30Aejcz1V9kkrqTq7zIr2TEljZLzmFLdtF6Kd
aILhoYRfcjv6ifVLVzLNA/CX3UoqmwOey/3Kxr6+K2gkkPzzP5g/wB2XPwQzgsQYw1CcakMouPhS
iLB9+32dK/IvdtePqo0YMdiOfbtLhlpZYyrM52axU2ffPqwnZqMKavjL9bOKHkcjZ/1JjWPrVZEa
eM/WYB8HQUZKAjLulTiqXjojaL41ElVKN9Reo/j/w9l59TiKpWH4FyGRw62zXQFXde4b1GmAQ87h
1+9DXbWhZNQr7eys1DN7zIlfeEO38Rs73N0/5W+t9dmvgQEF5Aqa/gS8nV12g6+pbZPXlgtdTpzR
LQDnao+G9Wj2w+uIXXPLr0OKLBKtRqldVD+SJmt+KU08vNJwqD5qLRZSCcHhkyhl5wXNF/zqtdR6
lqokcQPdiQ5QsfBxyjEToTctDvWISRNqcaQ2zpDwvFYBXfVEL42zGtbmdwDgwYc0z5Fku/+xi7Bk
QmuCQic6p5a2aP1mmk/Js7QbV1Py8iCSSrhgbsQRBLCyLQukN++Pt+CZIdVGj5kyJGhqcDdzMZIO
bH2uqKntKp5UHSxY5d9JIPyn0Mkrt4lKeSdKpTmw+9uj3o/IvMZ6+7sJrOwHKLxyz42qbtUBdtr9
H7Z4QCgg0ACnLw3caJmpDK0m9BR5KzcvaHK2UWaec7Vbk+CZnqGbrUXXZEq26RWTpiBrcLvRNSUV
shqOjuuo9VOboW1Vq90F0qDy8/7nvD8QmSIFRJAU80aqSAIjbgPTcXGWSZ9MC6cuOPfVMa/UNdm1
ZXbKRwHmm7rtb0XyaWr/ys3RS9YGW41tV2qH5HeaCu2FHFT+ZqL04zpiDB7jIfyqSXGxwzFsChAT
B5mCwdg4Y1J9lyRJgMzNzdOQDAlPiySQDJTaU0cS3m40SoqbBBb3n/sztHjL35i4tLZViPh0DGe/
emhiW2RtbbtyiqVELyvYrIcaemI9kgaPkT04T5KRDp/GIgpWXuZFWZmhJ8j2RGGaFHBmu6DNjIBE
L3JcNA/FXu5eLTRnd52NJkdtBpto8NaqT+99LJqX1DSouy5F/EvDD7UIjUmX0xntMDswd22e+s8s
K6Iy0OCCR5veUr0xg36twvQGgJhteupSHHraszRv5qllX2J6E2WV7dbhoHzA5rTbaEFT78bSzp6i
tlEOYeU5h8Eu63zj2/a4M9Bb3qZa5R/CviBs8Iv2sTNKWnXFIH8fxUSTQVS2QHm5SUgjUYbelCPU
wyaq5cfRQMrLEEG7U2JercAbpHJnBAZuSjAmT3UdWG+MBH/PJqjxQB1iDCbLwZXqfutTzKm2lZBq
LNTzMt0jUanjUuI4EPGjNDyVchhecK/I0YCEpqvb3tlLi/ws/LZ+Ek6Exm/R6dqGAkeIcWA/bM1G
1j7e37xvWvu3cwr5fEIKEYPARzFmVQFRBjhqNJHmZpJmbLqwhTRYJNVTmIz4oRg1Ulo1U/tATP+p
qGNlK2oz3OUGyBtixQ/IYWEWoKQthNEGnICXdNWT5eFUirPiGlhheRfxW8EogH2ksKbos9+qtGYj
VWFM9yuulB+ene41rGu++mP4en9Wlo8ZTQhU+uSpPcT/nD3cPZqc4H5qzVXGK8EqINXOsk61mn8c
TGUlZFq+FwwwAUd5MwGrzS9YK0PNRIsNzQUt1z4rVW1scUyTdv/8RTzOLBKldCA4c6CP2auouemS
5haDSvzVNvIeJ66fgY6aq+WBPLg/3DsfBZad1j5XOQicubV2oSRNYev0KUepo89pNR4tNa9rVtZp
CTGkSMt3IQxn8zihEH37YgxZ2TUm+YEr+/53o8G7cDN4EP8quRYb2cwfwqFHk7qPy72oEv1FDaIP
97/0Lc6YHSBaIsBEiODBNcmzTRn39dgpxai59RhFey2Ju9OYhva1NrwX4BTDNxh5PAlGmcWfldxE
fJmqfe9AsW7EoD2VavAlNIbuCQZD81AMXX+QahntJDvKDk7uVVdfyfxNMOrt2Ys7Cndt9TDE+qb2
SwjRlZpv7TZ5EBHUnBjAdra3wNFsSqjCu9IPg4tIlWwt9ppqeLNvxpqdpgnvNNnyPElG8Al/a6fR
3TBpzM1oWf1jnBFiaVGsur5lF19KyblSkeLGo1MArEGx2m/3J36RahANwN8j1CKJhpw6m3cj8ClK
41bs2pCTzo1hNNSlE/0hS+xml6T1j9qo0wNoZdcsBu14f/B3biLNwOmX5x4YAT3z232XKWgvdVau
uXFgPKptrcYbBAefGr0Eknx/qHeOEpk3EnIISSATMC9GK1Y4DJLIbDfrhvCn76TfizaQV3bxeweJ
ZSSO5IGlMGFNN+JfoZdk5rIkaYyiDSYEm7jDFMLh9aMjOrWQKvFoIVaLl11q4a3u/SkieDv3P3QZ
WmBEDyiFw6wSahqz3C0SkmY3WuK4yHc/qvrwrA5J8mJOeqxDkSWPjuBJTPJ2JYZ6Z34hMUz1HuLp
SYnl9svHukJTKiHAzZJIOeSOr+z9XFqL198dBV9o7no2Kxjh21ESJWnR5fccV4J4eo1D+VFT+vjl
/gy+kxNBD+N8Tzz4qV8ym0Kj8Z2q6U3bzWPtSpfQ3ygQeC5akOePGAEUr1qmD0+61X5Gs1l+QZ7b
OHiVVR1iPe3OkeXXl8aoVx645UFVKanCBEZzAu3+OVy3UAZ6RuCy3FYfvkttVT+IAvqg52Qtjkxy
HW01s4MdLriCLpKn2ytv0XJf8bo6DI9TEus7ZxOWtuwrkUJWoXv1cOnSLttVdRHi+PlSVLtSStMd
Rcs1aNO0oLdXJBwBAqup34IawfxlioNQtodCsVxrzL7GUQvcDOGIrBOvtG5/aFL7j84iFJGo0pML
03hF8mvyF7ndYlEbKT7uP6NLbNYch9IIjzkKiRN8s3xSTP9g2aWCAQYa7HAVkr3dGMquA8ewpXHf
rFVi3vl+6CnkCdxbUM7mWZEs5R0JKtdzk6fGXhY8Uhs7RK88orPyUGGV4daprfyWHV9CvqDZDogh
O0jBDVsI5NpnXUbLRvXGZF/ocnDNNUSjwSdDtbx/ZpYHE2ME+L1037CXQMP4dtYEWqVyoRJTKnpo
Xk0nfYqbJlg5AkuEC7LTbPGJ7414I0/W7SiAjhuh0C1zfUxWY0Tjq2Arwro/JEP9EOCnvTPqcdin
SPgdHK35UI24seGs5/x3/2uXTXqHLFWTgdvROyIcnGWMuJM0hLGS4naDEp19MWbnXDdIgCghiXbj
SLn+3UN1c2emTXSMK2u4hlpxbqAPfqv83H5ycuQmyflK0pohLZKzrybJxWnWsurlrUFoIcMxm1xF
KOXNLkyThm8lCcV0R1Ua//gVQkVZq+xST98MmnUKevEpVqrxe4bG1MqWeCue3J5dxqZ+yJGaGs5z
ZI3UjJronN50HUdsqIk81oWWbyIH6SrpMo6/yuR30fa/MmFvAKidU7O52BQkNulInAedxbHPvXiy
6mrT2g/CRFSgDjaV0f6RHON8f0GXgQh7F7EFILSIXVE3ud1YQZCBDfQD/Tmw9f/SNsyfExQWd47e
BisjLXOiKXuAAT+FO/AuZwdF9kUlJXmnPefKoB8KLdEOXWxl+wrAxZ46hb0SDiybV4yFhBTYG6JM
9DRnD7Mh1zRE6lh7LjvEOpDI049SHMLpDWPzl5o62JcUabDppnjfiGz+ywv2lET0j7EZSN9RErUO
ZVuE20yYa0HDQt2LUzRJ61Gyn0Dc8hy5KnG7Z4NWm67vPQMKyMt8nw3Br0D/KiXKLkTgCL3yhzZN
HzMj7rcI32Ad8bM2xhfTrx4q6WTaaAt9lJDZlDC7deTnUn0K7RezBXEbxCTi2q506I0jt9SDwu2r
U50dW8la2+zvRH58CVG0pSHqjFjDdEH+FfmR3I+pyX8osAWfg9KIdtJYlptaNPmL79nRDmNa72tj
KhXOiRBQq1V9/uVTQSaBHhUNg7dccbazUNtSHV+Yqmt2ofKYx9JLojn7ptOfFORhzxj3fbp/aN5y
g/kBZ1cBfKbfgr7ALNr1ldosg94nGzaQFzbKPa7ZuwDl9Kiq9lHzaoP21yUg6XJ4GId02wRAI83s
nBTZZ182t8X42tv5VjYugfeY6VhgSLk79Ps6wkilVk+xtoVLvlXS+vX+L3/nIWGu4E1xjSD5ToJ9
u1qFnFlpEGmqS1rdPwdJFr2ifi1cK6+ULW8ZD7zV+nsDXfJjVenG3gvVcFeNANHv/5I3Q9HZHFLg
4RhwQMl9509aj3OZ3QaJjm7bCO5AfxC2tM0T9RqF3d6JXhXxkjRiZ0vBqRjqM4cIpMCAr3ixp2Z0
dYKDGkjXNv/cSxeQk0b5WUjHEsOX1v4Vys8G+nX5VYuyj6Zf4FSeItirfg7TsylL/CO+a4lqL+Tn
pqQ6l9JY8QOAEHX0y1ONY6GOL3DqP8RpQQGvpg8yStbntHGeJuUAUpc1Dv8k5DgL9/B4pOiPpgsV
FsjGt+syOdMYSt7Kbok2ky5x7WOMYkZfpL7bNoQ+oXUdxEcKfhXNxlTeaKHbKo9B/x8+tr2mbP3W
pZrWd/gO+rDmYVJnuBs3tvYdLTxzY6XxC3oO7pge6vpThqyQbJzuL+g7yQPiEjAjSDG52pA6vf0E
dGNQbyub0dUDY3wMJBXJA7LFa5J7ySEc1fgoqqx7ajJPHGWp9ACjRwlm0F3V7CRDjh+sNm7Ogd+u
6s4vYzQADESS3LQI15lzQ66ujTQMg4bR7evwIiociUOzM06KjSndqFkSxd2k/k4gOhwI4tpfNe40
B2MU8sZxso+Zl/Rf0RBeuUTeuzhp+sKtBcVA42LuuNv1qqeLGEobsZByqXQVU7ckOAu69C9tEoRH
0yylvVaqYNSoNF+sQFuTM1y+/pQ+kA6cmMhMjTl7/VvJEUamge/wteikIBMARgDG1sMYBGuBxpL2
P5VZKOqR09iQA+aMEcNDtq+tvcGt7KG9oLb1OOpFfDGgrT35EUp0RQdNpkzl4JsPmLYGBZSwYdtg
fOAVTnapiHkVcy1snpxWVX44km+dkBQ3X+RhtJ600JNXmJvLtjqlBLY02CWueYR7Z9PTKFFoF4XT
u42cXKBV9G5Y0/jeBLJKPTA0NjE39MbsLf2lkofgQQ5pnGMS3l/qNvIvCBGiEm0Hw3NVJr2rJMJ+
7gwL/Syrfiwj9IfJoI6+X6FfkBbRtanRhjcRZlm5at+LvDDuQbQJfABIjNlrhQGkDoit0Z5xQd0h
kuDtgPG47ag1WyfXVwZbnjWiLvJk+lhAnnDbuL0FgO7ZgVEU2nMvNcq2kLTJ57z8c/+uWe5bWD+0
i7lTyHp40G4HicQgcqCosevpQeoWdvU6hI7xNEb5P+f+00C0SCdzSB7NWZ0O5rvX6moVu5YvpScc
6n+XsXMRXSi2ON0/psT+mzJK/lnGCbj65JMxGWoS2MwvrDbzIkfISeaGluN/1kbjmzoEH/U8Aszi
2M0pCjLvcH9Kl+s2DQkPQIM1Qz4we4A8WNlWMtaZK/m2+Yjsj/pYG2vgqGWkNiEAyV/JNuCLWurt
usmd1iaofBDrAP3Yi3qwqblmYm+ZibrpVbXHKqGNVo7xMhM0qbKikANdjWRwDni07NT3wtHK3XQw
uiNPsPRa5XrzXAr7h1Pqj7THFWrQ2vCYeZQ4Vs7DkhvAWv49/PTz/oqPQ0tIo4iq3B3lEpu5Fy9+
kkBlda2z17pmR1Hxo5e0Jx24e9b8zOyWYhraQWX6oRA1jbJPBbF7VB/H4hHr3Q1l9e92Xl4d3PO2
jfIaOGtyje/tBPIt1Nxo2kOgmv78rx/syGma20NYUDBGqrn2HHVvO1m0Mi/vbQU6LuQ/PIFcrrOT
JctQpI1AzpHBifxzHAZMTpR+Hmz87gfRlFdr1NdIi++MiXQR7HGuc5uPmy2FWgxmNeJ76k7tfRP0
q25Ur4aU7EIE4EXhbUtElJv2J+ISzyL/kDj2a9ZKWx7vi9olV10Ljmm3diaWtzO4hAltxNYEyDev
7PZjNjR5pKSuyLovtWllVERk8zzqCaoaRb6aFi8nAQQetzPhED0YLrbb5c3VEn86KWncuNXTL1Ec
+4eysMfP4aACuVJDuOmxLrrnqFK9c607rykH+lMaFkRDFjqDpQfGbOOYvvaa1Gl4Frk1/kgcI/h4
/0J6J1WZAPRcvMRHiCfN/bKy0AAIVuZoiRO8nCpL9R7rTjOrrW5GX3unvnppdSgzSnwbRTLTT8WI
+XNGvrHyBiwXiMR28nKZUO86tcjbCRM2tkNxBXpRLhEn1aROOjSVUxyz3KBbqGRrSm3LejPjEXRM
VyU96nljCsRhITIoWW7Y+hF6XkW+N2pbPCWlfqjtXnnMOnQFmrAXu5UZn+KZ25QMDAoNUTB4UwdF
n51J1Ro1nLytxo1C2diHaaUe28GQLl4FwyPBKPcl8HsoQ3mNRBqU3m8hfwpGArPe0curXZc4a3I5
7+xW8kOAUICi2ARvedNfl1Gklb2c0LRxk1o1T0Sy3sUwinRHly77BtjW2bdx/+3+PCwvQN4KMDFT
4dlAMmuWyNSD3xW4G7YUwklJbSWytqOC5tn9UZYxDEilN5IIcqf0H2eBkigMSZRxWbiIZVTgB5Pq
aCu5/DIGTrjSb33vgyb+EOxcAAKs8e0Ozuu4GGzby90+JG7wwLRQEyrHlXf2rSVxu30m6i/wCi5X
5m2uYAUflHQmlb1nUdGFNoc4PRNAPWJWb27VKiz2eWb8zAe9f2jRkfvj1FDaNYsMOy4jmBt0EfY4
JVUYsI0/eiKjQ6d64QYKvYaWQIwcdG4m+0Fq9V//uhLsK9ISCMNgP6kZ3k5PadbWAIDCe26DhjpN
BG8vM9Pq2JWUb+8P9U7SRxAyBZQya8+VP1uKKkHNFzhM4UL1+FGT5b2GZevtu8j3sQG0nU3MzX3S
ZInmvT1OWox1tbLxpiH+Xia8s6bQy6Rqh8OyMv9cjGasMjXq+pl6p3To7NDfh85gf27tODzh/BKe
WqOq3DbQHrM29tfExxYtBEyAJ08LauMI4kw0n9vpDofQCnO7s54bJJ8fOlstzmHhH3pvknqTxT4V
nOpA00dy8+hb2JjeWWqh/9XkG6+51KrbKC6CwxCoX3sv7U5ZuOp4Pb91EDMFDUfbbapm8ChPB+qv
W8fxfTgjgx5eW6f4HXSdQc3FLs+yEWWuVgKY1cK0+bqyNabg92ZdGJRCKjEqASd/mw3qp4iewykX
10TT/Q+d78AvMgQKMjEtT7uHe42canCSNLXe4kWcPqJVnmAFjGXjJjDytYRg/uxNc0Alh5rJFJ2Q
bd3OQQOUAEieHV47yfkp1PprohnH2OZEpkXWruzJ6dsW3/7XYLMjSM4cUq63wqvehPaDF9UeSAG0
cu9P8fKTIC5OrVyCW4LyxcuqtD4mQ214VWsn+WjHHjkIq7wt+x57ZDLKldM+v+IpcygAFwljOGko
88yueJV6TuilfFXnGz9HQ4/ORlTnW7xF157Jd0ea+jekqLxc8xsev0zyt6YPr7h02MYmRbtrE/et
Nm5IHtdsLBcX/dt3EfWC6p2eFHn2XV0Ek5MrHvaAUm9zTRw0e+pehUgIdn0/bkevec0jUEeUw2Hi
WHvDH05yMh7yJHoaxgF+BUXxmASGwGaDrMrB1/xH1GQuoR+tBP3zaGr6rRPhXJ8Aebzns9+KjJ7l
CdMJr0E+qBBAUvt1rNV0n7foUGRy2O2ywfD2et6v5Z3vrQmNLgMpR7JZ+oC3BwifwrJMO0YOMWPe
4CaqPYSx5218WU//kXQ0fSSd4ek7QaLwxN8OJWFLbJQhMlxBaCXbDmuEreR0q+5ri0M6XQlA8thm
RInztqYXRFItWl9cc3iNNAsiwjCYhId/P6Q8DaRnbC0ETKZD/NfdayJyCEWxC6+e4z3Hvte6JTXZ
SyF1/XOIjtr5/xlu4umidIGDyuxBBriDu0jOGYXmgRCp+R8hZrF3JPunGqv9/v5gy3eFGaQ+Tp8M
w24isdtvQ25VzQXmmFe9x7CyF8GfQi6Q6mpEd4wT+yrU6h9jG4ImpBaYyLcKM6jX2xHbEde6Ru9o
g+smuOK4Lw9IfzabViu6ldt1UemYxoK4Q7GDC3aCWd+OFbUGhKpUNYBsaAe18g49VdBdj0Pqzurq
i9ThI2oH9k8j+6D66qkPn2L9mvWfguRalUAO9YsChlkNKIfG4yGUenVbWuknZeKFK119sGMNJals
5Wcv8kx+NvU9apWTTB8An+lt+mvDdXlo9g7ppRvhSLMRidbt0Ckndg2EvYsKI/8iUAzcmHVtPity
215aBZUXYTlrtufLC4MfQiMMJ2xmkEj09ocYZV2aIkKcG1tz5WFqzZ96KYTTCnh75aOnb7p9b63J
QQCYApcTacis2oeMv1E4idS7aeCj2IRq4KGXy/TL/e2+fG9vR5l9UObnuVl6/kAZ0wabrqkYONjK
MdJoanl+frw/2lvHcP5Rk98Z1HQLsYS32PuvhVQkhHfsshpcP1UOUuV9zG3V20YVpMIAT4BL0X2T
hP/YKI+puJrdRRSvofg8CNfwHtX+l2+7hriqUbpJhm1TtNvcvAKTc+P8RxX9rMpL0v32a387ygjw
HFT1tz3+HBuk7PEYcPaUXDaN961DXnxwLo6NnkuN+PfXOr/6PUZ+PztHw6SghHF9EhLes8oHzXiR
xo+yvCezlbqX2kEvTByN4j+nPXfKZ2TzW8qRmG9srOA/ydlmRoLnyMmcdIZ+pj4m8NEmFb/op0cB
FJbqhxX+SdP/EhjytqcTZlyG6qKoX3Ln2W5AQKm7FClhCfy2FZ+xPdncn/9FbkOwDGpsUjGmLk/5
YHb+EUMI+4BcCvRgQ4uycZTPyPAbv2qn9x8KNfCRh0+UM3QJ/TED1rdBdxdv6vu/4i1Mnu0C0ooJ
LUjkjsL37MFPot6GzOV1bl3mmA/IF5GfBqP+gYUEhaIg/kMTMN6NsfFLscVWVn6IgUpfumkA4hR4
1mmXNhwf4+qr3f8elT+Ocopt+BzSc6P/kEBWZGP+FGUPfX0QmfVFz9QXI/lh9XSPUcbYUrZbeQ+X
AQwQYXJTmh08uQuqryEHgdWZseaqIfxrLfgoUTndhpB0DnpqpA9o9m80pzBWhl20c7W3Nh140MmF
DZDDLCRXihSJM6Mf3EZnkYRVFcd+RPwyNrz6qAsQeWgPt8rXUPOOdZLGH6JGM57CLM6vUdbqT3XT
eFsTaOw/P9iUZfDlsyecKhCf2dWVRZERxMKX3QpB2gzx6oPepvaWmtmmmIBo97fT8qKcXJInOVXo
9hMC9PZOxrfYl4cwYzQkbw9D3qQQYPs1MMSiOcpk80pz9U8Smggez46OBT1XVXIVWnsinT1u5PoM
lHkTxx/aJGEPtgGtNAPvIcnfCh905qj8xIz7l5nl2iYtqw9ojR7LKN62PZx7bbTWbKOXV/nErONV
p25B4jTPBkPBH9cD8gZ5bnRIfGnSR8ORwq2Hl9EHWizaf/fnffkW8n/I1CNlChIZWPftvCO8UZiU
xmVXlWBm105QHVo/6/eauRY7v3O+YOnzUBk0Eid6y+1IY6KPgeQDW7CQO9v5IbBGaL/NxgvGRz84
UlTzfnVG8+n+9y2rIKw4MQcoIsDWAMCmCf/rsdKSDGxREI9uBzv8cwJI8YHWV4bgvjJg+yuZbpAW
HaY35Pi6JP3KagntqnDIt7XmA6Ugzzu2MFLPJgz4jRyXLXZRXfT9/s9cBqwYhk9EBWohE65/dthC
3D3EUJlod2heBrGrUl7SojKfc30Mt11oiL3WNmvdz3fWniIICGRw12Qzc6RAipRb6XUKK0LGPPaK
TbUbPwigAO3KLltgBDl3MM1BQEK9IX2aCzkO0gBMy3bArKjC3CmtbF7jcvwU59EI4tKp9T9DhUaX
k8cvdAA2Jr6U33LH6I86uorfyj76qPlteWhrTfvnCA1eikkux8+jWjGnkKlxUgZVn5curQ0fbSTc
4PM+T1aut/e24dTpe3tbpnWebcO4yAHOGEXphtUIqigOhgcbAb+NAnXwqdYk/SD6Yi+rdXggEDF3
odUhBZ6WLloR2h5QVnrIGvkbtLNxG08OLPgG92s/cnkJTwpYtAHgWHBC51hwq1aR5jbK3A2ggX3S
jS5/Hm2B8XfofDXKIHoSpvVDcZIaf+5Wf66ssAHgWbUviFN/EWFJj6KQ47WnYaHOpU3KeZQUaGKy
QJQLb4+wXTdAw80mc+vma4gO2UX1yvKix0b3NU1B8qS+AzfTG4zHEY+ga40pzF5O8uBrI3eXLllz
nnxvltgucPPA96ETOfs5TY35TVPRUY39IP8YVllwaNNo3N+/Ed4bhdyVug9UDLjD6u1HN2C46wKY
vWvZSfDYjCGqv+Zg7+6PMm272yAOZNjEzaJRO8m8zO6dOAblIBdZARGffAgyZbEvbGPcmVIAyL4X
/9ggmVaSsahFEzji0j37qM6w87HP1czFXax+kBuZALCzVvqIy2uNe4YmL3HLZMUyP2pqLftk3maO
SIfvQyyvXrJeiX85KDDen7z3NiZlp6mFxXmZZM9u10hVxsCKJadyecgQ8WgU76Ra4miKajhmaEL8
zkv1FNb18L3th3ALzLXZNqoWoRStfRTY1K8c4AVelvmd7lhIwswzPIZZeJPXYDAEBq5uFXSnRjc2
tsiR6cLU15tcxSN5myWd9iHgxOwyR97LdefsRrlpvuC7ODE/dSejWZ91GydAt8ZBffeRf9feREnd
YoGOIC5vo9F+txPRbJCWxOC9duRzleFUKMd1OW4CLQQ+Fyfaz/uTPYUHNzuVbg7hyQTnpmfK4t7O
dd70I2qfg+zKFfAVPRhDpAAz59Io6IQkiR2eW9CYHzMlD8+hLI3b+8Mv15p7Ebk0GuW42+uLopwd
B6Uzilhx4z6JPnq2c8rF2J+8WDuAtATt3lbeEbmv72kuoq2RtebOws5BHbHLG8YuXWkCLjY5P2di
LNFmx4pg4WLjK2ZNcylRXJr38SVW/eBxgP73o0i8tXxzcRNNQ9FvhHTH/kL+5nbmvSaoB8PJFKoL
2XiVDKva9io98vsTvAgPGcXGpZWaDEwJmCS3o0AtiAPk7WV3IgdvY7VOTlqmdOiNDb3L0So/FIbR
7gsE11dOzYIjwJNHUZcMdqrhMfTsAwGLF63t1JWLdTK2cklUfZVwCdn1Sac+FLUynKzA+JLKABFF
5oOdxOrPHZrA/jBYWMrSTG6xDvG9DzFi46e8xVc3K4vvYNavZOnyRomc+jI4feJKQcU7TlnmPz2e
+CYIJKqnHNmsg9bjytrl0iEHIbGLU0P6RttEPQxYtq5s5UWsyedShYWsyl80S2aBeJyFTou7NJ3H
okQWlfrVzhrx+xSDglGA5jToWlnRWtFoutpvzy+jTi0aoIS4Ai3cNK3RjpJWr1xU/o6gOqzqs0EF
UMpbINL7hti60KOtmh2T8iO6OJuuu9SQMaT0qy/AhicvflXtpms213VqnS9eh2CEmk/6ZydJ4GXl
/Mg79RDVYhdnz3Ug4YBwQL45aOh+KMkp9zSsLBHaCeutrUd7X2X6A3QPn+Cc+5GxlepsF7TdQVji
ABPvZMXdHh7uDjW8BHhCUCL5mQanXk/3lYh3U6AYI4oY8695GNX2p1r3AXwCVwFfbO81ozykNsbT
/N3vZOyW7YMehztPOoPePsaWso38nzK/ptePjaoeK284JtRIEJAq20DwMEKNv3/GlukvBQ76YxZ5
5VQ3nrekU7OS6VWVsus14yaXxnYTYTKIdpvzKGmD7w7M1rEHzbRTzbiE+1KNCFBGxWUwrf8krcjO
sZFaO48WxRZjaH8vwTjYVaWtPZG+rYkKLzQvQJMj+0Wpiz3D1T832nAi21OkWKXEZNTZKc3D4hGV
VoWiYSc96KOvPAdyHG4CIN1KZ+t7uay9fRVrygMe09+AOLipRYt8EpMptmMkuoOnOelVS8a1l3d5
R4IxoMVPmZeuA33I29vLHPVaqwawUjnVgt2Q9P5hUK3i5f76vTfKRFqgWUPgSev6dhQnl40WYmAD
1c/GSixDCNeUUWi7P8o7Tx3RDIg1pJGmktg8KCybNPBkrWqu2CBZFzph31S8EDZlov7pZfh8mp7g
+9geqctto7JCwMYSo7NJ/Ch8YH6VlRh12TggOQUhQEuZ9Alu9iyqyZLSKH0pyq+lk2pbLYs6105R
7U5D3ziERfADj+J23wHw26YZoRcG9tY2jOoP9+dlOfsTjIP5QOQa+vl8WozQ7wW+L+l1dKwfji5w
VPPlbOUZXAyiA4XH/QIZJ3rMiyZJ6lQ+Zh9CckdENx/hI1L9q/ps5TZeBFPTKMgasvkhKJEA3G4k
EbJNNWWQXEnPxn0dt/m+MbP25OTgIGw7EIcm7MyzNNjWEXygtBKhv2kh3DwGeJYBDJ3kySnPUPe8
HV9Tx1QTRmc8G12IGDv2rBulx62myAJ/R4qnw9CiTrhxQir49oB6Wpj8HpxW24RRfNUqpMoqNRq2
COJ8EW0LkMiXWuwVS0u99o6wTjZt54eoarvNgOH7/v5GWDygZH9wuhD2wnNm0gG+/fVZnyR1XRuR
GyWFsqP6lMKnEhSMuvpYKuHZDBt57Uwunk8EZ3irJy1ZloyVux2z1PuSaaTFk+CitK2xM7l2AukQ
q8/0X1aohec+ozatjKPxhB8GPpeemZ+rMbSPA/KO2/szsIg+qU1yCCbNUtTGqO3c/hoHjX0vD8cc
roWN24oRal8KBIX/kwZJXzn9ywNB4wzKPExo3pJFhhr0hu5FEnCFQkqjA2UH4ErIKK6Msog+mTVQ
urBQplWlrXL7QQ38hoHahXA9q0kPIsAHNUK+7IDMuf+5SLrwS5R5waGk7bUy8vJ2QxAM41Bct+A5
Tlnk7dBR33l6Y9a523S1sesDuXnCgUHgPygOmd5HBx9e56aMg+xs4XHQIta4Fane/ry/pMsrYRI3
4sEFQEMRfo4W86xOp1dTJa5hgBNBUqQ+1oa1VcTQveRiGJBBp8GT6R0Sy16lrszC8kiRVCGRD3jy
TeRjFpN2Ki4Ro9wlLtSaYJNCmDrqjdHuOIGvoo3sfaqINU+1ZU0O8AP3jy2T1VBjmVekkUMdEfmy
1WceLn1PgJrvifTyZFdHuv/Nl+TkFMgjBP8MydMNZZ9gk/UNcuy+GT2leaRus3rMaT5q8ncjbzj0
UR5pD1osO/963iZmNZIYsKtpuAIrv90jYkxbO+97+VmX1E90yVsqTjraPV678vws1gF8BkkQ8BbK
tHC6p9P4V7VcSsBL5BkDjZJrJck3C9vJ9H/UnVdz3Faa97/KlO/hRQ5bO3MBoAObuZuiZN2gFGjk
nPHp9wfK3mGjVcSruXunSuOSZfEAByc84R9ypCeqKn72Um+tlzz/vLOLYB6PzsNcgHqtPZ6PN1Vq
VtHqF++gnjZ2YAyho/tJsvJWF8fVPAqS0eQ6lJ+pvp6PksWJh1hcL94JQooONt5wVzIntk2ZfVqp
cF0GT4ylQmV55bJxkCyOxmIIpTSdavEu0OWTMgNrMXeJHRVE1IvaDt2uq8Vbr5BPoV7bMjj70o4r
39r5Kd3SbDC/v7+tX1WqlzOsgnMgpKC5QOh4/u5Ka1bhYJXinekXo5vpgbdBCiQ6SLnS2onoWbtI
DOL95InRn4WOM6YNJzn4bMmTgnJ7k1obDLXqXeUbjY31eLb1aFXsdDMp9yhNfh/0JNgDnxR2Yqy9
eHFcuGUljxxTgnKt9XF6F0558KXUvfFThXb7Psll7boNVf2+zBrJ4TzHflXtyhsuMutJytpVd535
7D6fAZqYgHOIN2Cw4R9/PgOGkUdRKxewC6VWd/Ue6njfSY9xJDtW3muwkvnXdV+h26eYvlNWQrkS
MFz2yikr4NVE1AUyaC63nj+CpxuR7GdwQeRMOCiacNMqfr0pK2O4TtHqO9RB8qWfuug6E9EQxGCy
gHcQKXhtxGl4kyRMqOJP0g5n2u5PvUlU16srDJoT6PdR4e8rgpxdxJW9KYl+Nr00iDe1mRaHMlQa
RxSQ3nemEUblNCr6beaFqm3mqXAjKVKJ32LGWW+g2RRmD++vvp8csQiDUCef9XwQbV+eJ+UgFFFb
xjBsRkXYqijRe7pSI7QRSiXHZdi0N6lgVW4VT/ukn05NmbiJgvWt2NXaVRrRgyUIbLwT/U/Lpahx
35q9snK6Xh56PCQcENIqYgwugvOvY/rgqCqzFsCKq+WhHgMkExOYS5EJRiWsosGuO0VcufEuTz4q
tTSdKHlZXHxL5b0IK6Ji5mPcl74/ndAMq27FIFpr8c1r+2ztz+QjBUzmrAeCANriXkW/ueQlEFAQ
Wf/yqPabfOjjTdNHJYDSVQ+Cy9OPogLNI8Io6vtAGua3fnN/mDonrZaM0n0UF+h7F7VOTaQd6k95
rwqb0qtwJlDCu7GW5KtICTQnztGNl4WhduUoGU7A3tZCu4uvOz8SYl7EFhxsNFTOHymr0QAxRpR0
kJ/7xK/USdIi/ZbmwFR8VQw/jN6aEPvFt30dEkQ74j3kOa/6uW9mAYPoQR9zT7ofQ813GmRP3WjI
+18tAaOCRM9yFnmlSURR/PzFRBHZ6piG6L1aSf7WnBLzU4t0+z4VcuX0/j6+CA6JzBiGThQTCFNs
sUOioo+QHUZGT6zi9i6Mr1urwgjQsoTEQVxIER1a7BsZtfcDJOGVwS8RMph8vYpHUg2i3bLEREwx
fmah3qT3PfJ3O6QXvX2sGRUFCUmCuIm9lbjpS/FJNINi09WJhEtB3m1SiuJ20Wue4/v6uHKkX4bt
80MBO2ZeZkrhkrNuxp3AxR6k96Gi1lcUtUU3z3NrF/uVZsc0ja46UT4G2uDEYoRqUxjvPTlZK6te
YsF4DKojs7wNaQSJxPkiUIBUYvDTJ/dZKd2OYujforWpbIiyATJJZe4mcDpcqxVjd8gw907ibCW4
utxfRBWkDiQPVBMubDLSyY+5Wjo44q16UlXBv2oiVLOEoGhctLw2iVKubemfvDU4LQDScHRETHLU
OeB7s8ES5DqbOs2T+7HIKmRYC+tzFQi40TUxpcveFIF3UDmIqJixSOtyUw8WRYL3N8XlLj9/iEVc
kVIjiquqTe6FOBS2pS5EmySP/A+/PArkfno8NGgh4S/hYWljSUKcRsG93Adg7ERJcPsMEtP7o7yy
Uc8vCsowtAyhbSMCSM31fEbDUVTLZsyCe9/qXS5zO42fEyV04SptB+2TJT9E2qFRntU+c4xItQHR
2lbSuqOA1XB7Z3gjeswhPoWi3YRf5Cm+U7KDpr60voph/EkOPngDrhIx0Mu2d8waqEmZ7InMt2bW
f4AIdWP63XNRfc7xSNtUxVfUjn/9e0EA5A4ERMBFsGQlQ/pp/TaU/Xs8Va7NVJDxiqhXI545XV9O
pAmIECnBmSSwjLfRmB2IUMrgPka4fl9oo+F4MPT2o5VvA8HwN1h0VE5vRpZjgKXbZ4ks2QAc6pUv
+pPVObO+wDeDnSWZW9wONaIeVou+yH3fRQrNDcwGxblC+v66udz8cMtYN/MJgFzt8hQsWqvzQyPz
77OpeurFyTqVtdE8CRxUuKCEBikOC/j4y4MSTgMHIa4HvLUM6IMaEFVgIi00iXVyNWEUcQ2wHP8V
b9gmsdC5RKJrTqeXL0pKzESSqmKnDbn9fH/U6hDQFW4yVFXAB2p6pD2L5tS4ZjZILsvIvw7LNNm9
/6KvNhzni4lRAScBNAGPg0rF+ahWSh+tHKvsvrHup9xzpAB/Qy1BcSy1cxgGU79t4WhnTwMYXLF/
SgSyOXXj9VeFty+oVenxXdNeIdxiG+ZjF35WS8vRx3Efj3tJwZ0G+hfcrDTfKn1gR8pJSm+V4M6w
KAP7Wv2oT9J2FMGs1wkaj7Udcq1aYbr1mnRXI5XZSY3bIJdp1PGXFODzZkzAzJoVgMWgwS2or/r9
+1MyZ0pvZ4SSBBU63GaNGXkDQPJ8RoyJvS32YX/MuBz2pYgvWokZ5F7IRYXeHBoKjdEZm7RV147I
16jtbGi0bmfdqFmkBpXUJVLMtNJg4lJKjghlynaDAO2pTbSHSm78K/xbaKH5zLVnpt5Gidjeetur
+6gBSZ7qI3JZXSrjyquHB/R/VIdDaNyWHJkG5q2nKcV2a/Ce35+si34f0hJk/uYsO8gqurB6HAY/
DtRKFx5JvfeIqBSH3BDC+yJI6o1QaNVeaGs30cTCFXoCmHEQzY2nCtJDZIbWfmhwOG4pqeujjN14
Jymn0ewqt8n9+CGVI3lluV8EejNiB0I+5iScoDQ/FpssF6yyNbpKefQkn0RBVustRIL8Ewjzz4LX
okKGiIEjyl5+60+mZpe61Tpx2LWuWRvxFkulzsE9PPrFKxjYHp29OY2dGRxUis/XXJxPQm7lg/zo
5X6wiXShdls/8FYqR8sD+3UUKDLYm8HBp0t7PspQJEHWT7OVxhgWW+z32HZl2Vy9vyReVVjermIA
fgCvgHaD8COkX94LXSolUpMI2mMkWeVWr9TRKVB6hQ8tfkEZ4NDHSryJzeRJnzU6xrrdZF1UbMYB
0V/LbKpNng7x3sos6YDYyscKFx+7DU5BEAZIJZsfIk0c3E7J8gN1dp3TgQwIZZXSkX0p2GSqUd5Y
Xqrtg6DIHGkS4i3FWc1RxdRAubNB9Q2faicrVfXJjPXEUWOjRD/OTFZurovtzEQwC3QUOFyJQ18X
45sYMiz6yWqwCXwk1tloW/TendHprsINZf7rwclvAxeK333xuXkJT97KFTYvmcVXmNH1AHfmciRZ
4vnHRmi5kYOqkR8BfO5hcaqV4erqTiJdeP97X5DFXl8T1AWCVBDRQXqfj4T1opmy++XH4sbc6bv4
btgWV9IWprXtbyRb3KaOsiueu43xqO2Mg+hmO98NbGH7/nMs78/lY8jnjzHobRt2Yik/ohJsa0jB
JdpnpdhVsg58c2WNL3cSsTK4ljn2IjJBSmTxyqoyV1MC1NYGKdNuDdN/rjPLWsm+fz4I2GnKelzM
S91bAqqy8pIU8HSIm2IeRuEGA7lw5VXmC/5snaBLAgSCXv8sXcf1cz5tWh8g5ToV2b3e+rg3w7VG
Djr3Z2a+5yKW8ZnWQPpQgplzhHhaWzyX7zhjCX9UcyhrLxl7FIdHeKiMXoqxDntyzOcMa824cjEK
YK8ZZYD/7txep4SnnL9jmlD5SRGeuKeCm7b2BOx4n5BQP76/ApfgyB/jUANHA4RaGHv+fBw0Rjx2
g5reD2I0XAXZ0NOpzZ08jw2uc6nBXLQpKqfytMo1YzRdAcNPT7Umejupw5OuSbvcZiXkG0mpuusx
GAN7iqF+l1Wr7/xiuGqDfdyFX3u8/pxGqq7NIj5BC492uVx8G3UvXumjL4KhH29EX4ge1oyAXson
jLDGvSZT0vvS8h9HlXJvxXfSIILaqPiEtuqjUVlIovlrm/l1XJUOESc4ERXt2fOZHAFCGmiYU5Cp
Je1DkibhoWhJ6Ro19e2kND7WxZod9E8WCYgUEMoU1HjdJWIhVrlI+jJM7htDDfbeOJlOokCNel0j
//Vt+G//JX/4sbPqf/0Pv/+WFyPN26BZ/PZf98VLdmqql5fm9kvxP/Nf/b//9F/nv+Vv/vWT3S/N
l7PfbDK4o+Nj+1KNx5caU6HXMXmG+b/8f/3Df7y8/pSnsXj552/f8jZr5p+G3lj2219/dPX9n7/x
Gd5shPnn//WHd19S/t51WIVfvzThxV95+VI3//wNWwjxd6p6r3VKOFGAl377R/8y/xEW67/TrZiP
H/6fSheHU5ZXTfDP39TfweHzNzmS6MnPPs+//aPO2/mPSO1+xyJn/tdkhtw3yCD+/fJnH+DfH+Qf
WZs+5GHW1Aw6r6U3JyBAcRYaPU/0M1+h44u1poUxvT2/6R4oXssbP9djG5H+7x024N/LMjaupJK2
OToytBNEtXYjqebabnX1Wi5bafNm6v56urdPs1Rk4GnoAc3pGBkgE7+MnqQhxI3Hm+KHPikmuxKU
A2dW8jxgVowFR1btUwmbgpYe4BZNf+yGcW1yQ8naC1P2GbFy3W7oy7hlatZPg5JUu65Syyu9V8Tb
ZvCGm6yzPg0h7lXvP/eyD/P63ByvswsduBto/+c7FuBSQ2QtRA9iUV8lmbjLsiZyEGYXXQRL48e8
6vwrczKbQyN31gOC//7Wk+Nk10NDu2ZvV9/atKufi8S704YDhdeX959wGafMTzirRsz9WZIWKqvn
T9jliQrYgSckQBWPKlJUf6LpAbu20rUNNsvaNfk2RFOxjB0sFwW3nAj5dSmwAc0kblDXaP2kav+Y
+Xl9R9863yEEDxVYwNOvEtNsO4Rdss9NGI1l0/o31iCOG703OTAHay2Yf+X7v122MPRfQR3EXPiF
AhM6fx1sBIwqFqAVxYreQycWKwVB/FZTtyYJIvS3AG62FkzHWhM86bprxK+lgEx5WEtF44TdWKDI
BP/MSIrI9YUaFaGGu9f28rZC1roQvqWRYNKz0y2WO3m/MGgg04ygfclGLP/soM2Mp0I7KZ1lj3lt
3pRliLghvFlcRZtZUMRD9scRigSO7ajAZjQLJfmIcaAJD0vo7pRokj9O0YBMO0y0DMU3IbLsugiy
zx5icK4kNy98r1Kyk4brliTAtO5m3afMtZqw+KQ2Q7/x/M5rcdSQ1pRJF/cB9PNZxRlKH4VnMpnl
FUSzuaz9OsxPkzRKCPpLOppthbqi97E8fS6GWcQmqpI2mpkH+anBamwnYG24S6YK+9k6RywBddbb
Qgo+swID1Ov99DnzxOwJY4indBQ+vb9DXgUK3yypuco2Q6DwruKqp/i9DGuNfohw/SmOUzpJyHjp
w12OSamrm7kJ2V5KHQ7xatcPgeBoXS/9SclRuIG8lVzH1TTZGYWCAwUg3dGMec6ivnPD0Wjukwhn
e0cole8DLeSdrPb7FCm+fV7p9bWE285eVxvV8RUzR/KmolM7NfHHQOyGW3/AH6TCpx7qPMVMrajF
ByvppSO/Ulsuo/KZ+8zcvz8Vy+YLdT/4ShBC6J4CTwUSer67hlFXvCYYvCM1Jzsfp9uIeQCVjWaA
BWVbP+hF5/hNtA37/FSm+kpStSxUMD7fAT0LOqqUAy5y9WK2aG3UWD16aCsfNA8H5MzoD3qip6Cj
xmTfi154CoUZlhrqJo7PAyVzBWw6/57qrxQnN3E89isaPBebYn4sSNSkDBRR8Ek6n5aw0eRWqQfl
mEvjR72RpTstDNSr9yd/virOluE8CPVXQPyoaBIwnA8yBrHnhRCTj35oKjtd7u1Bz6urtmpWNt8i
R2aSocISr4uzkAutrcVAMsz3WkVY/jhFqe8IeR7UhNpxgNHBODzD610T65h/4PmbcVC/yhmY8EDR
ADh/M1LGrk0kpTn6ar0Ru/EeDTmnSfXvXRi7VZi6kK7StZt53rWLQensvIZKlNAp2Z8PGhX0RCyt
K46DhZvEVJ0CxHqnqt2hYPfViCQXtPGmLRVXjII/ZTndvf81L98ZmNfcIlDByNBDXhxwoZ6qdaD2
w7EXgN52mT4+xmFLj6dr+vu6kb/ySPJBNdtu//7Ayz0E6m7Wrp+lFmChAM1aBHZq1tYFfpbVPS2l
6U4s8M4UpPyAe4AW2RLGsnZSh9Om8HD3nuLU+6giWb/VxhiXgdZssWaK8ofIK1erkPPV/OaLcLQA
4mftEYWAf4cTdP5FyODY2UTE93ozEeKbnXZIy1520rT2TlOPa+yQeJTOY2WbFNa1USNFAorzOy1h
nFUNHEOx9Na3Qa7lnEdG76Yi66jUdK6HophWcrGLXijbY1Z852nx4qV9t9gmgpzA+IvB62V559RK
ZgtdeyNpt5YyunKWb/1G3vaCQBduWvmEi7Uzt9JmhANVW2J0XEEWIZvn4/xb9c14P6LObjajvpdr
Tn086Qa7SCRtm5dThJj3WllicQK9jjuD1gHtAFK8oGxLSUT9OAime6UP8cyoc4rZdCAcpCzXpILm
V3i7FiBlz+gRSgbAvEm0F9ujHXupMcDvPYyJKNwZvXCTTQJmAUjYOjlMuwCVzT9WNsb561GpRwmQ
SJhCM9cLZZ/F+kPETA0hIE1HXD3QlUtz01XiGvVdQakkaElYbfmdn14pFMuvEA345omVv8VvRDqI
UyVhZyx0Ww8R/B0I1nCt6/16vv97Sl4fjwgdDUEsBiiML2En2hDgVBnjfI5344dcgvjst1W4M/FP
vmk7RaPQiyge3N7gUxSO/Y3nh/Vd2LaVG4dJf20gR7eZBjUC51/oGxP5UkevJQR4gqwO/lC7GnDm
lDlmFNI5DXWMkuRouq1iFduQQf3UmvSkYqUdDkrdrSrznt+gP14OUgIVKSr+LLTFoRTWlBVFv5uO
SZTojoUJwrXSA5gqJuindhmoFC5xCT1E5tc2TaChFgMAgzZ9ZBF9kEevVpwgndpv7y+J843GU835
L0iHuXKFpudSulrRyi5uvREodBMr3zWzzfaIVhgO/r/ZJkDA6w8zpR0oeVjevD/yxXwwMv7RhFno
uqsAu87PQtEY1FzLcumIM2CyBWPhO8NoSSs3/cWK5wxBFQIVAwmC74U0t9f4ei+VZnXkiOt2laJ9
LOvScOnIrNUaz/fzPJO0WZhMUO5Eu4Cmzt9Hod/BsZJXR62J/E8awO6NllnXshTCOBxocAZWm9nv
z+HippsHfa31Uy0BXj9j/c4HNcti6LgN2mNELrGFWk9HrcxojedCc4o4fDbBOPbPrTwzsusOfmIw
q2Loauoq6uDvw6yP3BhloLWT5vym+/vB5j2MQBl08cVsTD0GfnVB+4GGNwFIKEufQ1ltrz1Pma7y
sfBQCEX1iDuN9q9YZAeulojSQYzCFcWKgCwMEX3N3+HhIh+QT/2a++aLmgl4UWfjGjb9Vdfq7ORh
HumWgNYH7MQ/FvfNbCUmCUpRHSsZpdip7Ae64Lj07oyy25pVUR7YpOlONSAno2swHLvOBPXTy1Pw
WQ8EE/9Eq76SYO3feFiN35FlNV+1kl62ZoXedeoX+YuMuubBrzrFiUs/vAZANG46tUELt9Csm0DG
yxrp1OKuysXPYhyXzxwMlWrPgIc7VD247iaU64Pes45dU5jbIMJrrpW0+lCUaukGSqY7YYtoxcoa
+8mn5HgAmTCfzSyxxUb1B0FJYyMoj4YYPVmAD6mRluqhz02avHnR3PtJIOy7vn3Q8mn66KWm9Qcc
vk+IZ6ZbDt5mE+u40sgaMOjRisc7mDzBAcC3dYR5sCYedh7avy48HYNDnpS6NXfJfCC86b1FLVho
1ICKYzKqzd4ak8JRQrmAXpFobjNpa2Ial9ueiJ7qMROEWBl168V4TaLpvuYVx9lT6VMLJzu3KH5U
oUUpZmz0K0ur1iihl4caqRhn9axkTyH0ArhlmBRsKr88oj6h25Ucym7Q0G1lS69hiX8yncD7wRCD
cGURXFT3MCnV1ZqhTNTabQHU9F0ewU0Ogzg7JK0Xu++vtsvxLGCHmJrRTwSRu8QuG6mOVloy5Uez
toSnvugtx8eM0h5FXH8lISpWTEov7j9i8pn3Cq4HeT+y2/PPV9dNU4V4Jh7ZW/p+kgC7mGHQwQqs
dbvQ0XqNijS/qsSuXbn/FtoArNS50oBapT4vHPpUizOHvqVeRDqvGlpC/8dQhsPXAgXj5ybT7uRS
U3aUbsUtOv7ynYDfwzbWCu0KrYgenBdCRkIm567ZIWIdy1lGplwrNkpIGAnOtlNT7g7DZ0Hi4vHM
utpnqiI4pdpWH9uk8z+2xmgnmYWG4ZiHW6XEBcKmMtiDlG/a63zKV1qaFyt2fleDgv8cbczyLOfT
XFTemPYdy8gHH2KbpRduU45QgtxkXEkdLjbkYqj5i785ALx2zCa43QWHizg4AiqABV5gpA7WxyYo
P6E2t8Yifi1+nN0eJvxJQgz4F6ScfNnzIdVOinIEdJIjS1U8DKqJiiD6NzkKMbA4+zaEWmwE2abq
5YeymjoEUpT8TkzzwKkwi9u0qcldKJiTeKUm+OOlRbIThKbaWhEuZgVMnmNeh9V1qQw4q2gY+U1C
8zKnFhu9A55kD9VU5PaEx9g1PiBuOZj5AUG/tRddJITzkqXnwg3AaUcd/bKMIYxFnpttfITfv2k4
DW+kcQDaMIkoEqBFinuvego6pcntNkF5Xx2ef/F4mB8AOTHgUlgrkzmdz3TSd9Tn4yo+DgLarjbA
XPUl7dV+S8DefBjRodm9P+CiHvjjlYEM0ZmRaBaRDp+PKGY0gSKEUI5KWOoHs/O2CtmulnMzZ71U
7X0hV++yrvJdBNV0OyxhkWrBsFYau4z0eHP69NJMjgUNaS0OqrayDMolfnKsojHctZYV7GIV/pFt
egjwtPWLjHTCXvYHYFboxbghBdW66PhMHiKLnVeZX4Jo7XNcbms6eaSxNKyosiB7eD45bY1EF6DF
7CiFmvkR/BGqnL0ebrRYkB7f/xCL/tjrh6AiT3JIzjwL7y32NZ1j6lnkDMcCfradmwHqBCifYCmp
1SindGHqH1pFzbaSyQ4rc0He4ijVHsY+MA+ZVEQO7DOIZ2YWxTuJHjNSabnHzMlU4pAXujLmgM9p
Y03be56VByux+kW+Q5dRmSGtiE6gHKUtnl+VBK9QA2qOqombYzZk4ZZa55rq1oIm8zpNyO6R28sA
LEjsFkU/TgPEWfouP3aC/xJ2xr4PzY95qYyOBl5qj7ZIY+dB6D0qQljaQN+kHYoQ44eYQo+DlWG1
8to/20BoDwIBn3mLIGYWmYA30RYLrSw/ChlpdxpDLItHOTqEhf4ES2m6zfATxFj42iinJznt2323
lozM7/zmfJ7J9GA3KefMFy1J4CL19gWpldFg6R8lagebtplaV43FP1PNiDapgWiMjxzuVsm6dpNS
zkrTbqV6vgiheQCQWGgvIupCf1dZcpeUyI+haYvVsWg63SmmPtnkdfScReIXHzNdp44C1Y30kvKs
InUrgcZi4f0YHH4meTCrgnra+SZFO0uLdL2oj/4QfpeRS7yhIJ4+vb89tYs5nmPfeY55yZkMu1h3
ulZ1U9Hr7ZHyqrlT1N7fTnSmbT5HXtkjuFsiKT2/lmQ/3zZhENhq2PcbIQi8J72Y4mOcm9MXPcrj
u8yMhp0ixd6nEavxP/xaDHcISM1usUO7xRih3ZqIJKC/I6MxnkK2mos2+6YnIUkBjHteT+20BYo/
zGpDhhR86vQk3Sk40mwweazu9HisyTN7YTNGo3U9TQOYvKEE2+Ib0VM3GIot1nKyDeTaQr25U7Fr
zz+X5TYfr7sxrHedoZY3qzDgRejCvlVFljwgMxYMdYR5Gb0JXdJOimtlUKZjaYXflNHsHdkSxEOS
WuhD4Rovz3m9mWG3IPc7RLmLz35Q/xG31IyrJA6/Fnna3OLLXjyaAXI1PuzarVAEOZLTpn5dIB3t
amneI+w1Wo7VaVjOI7/S220+yreIysno7fjJfioncfv+8rhYg+ARqeVSDJDBfEAEOX8zJRWMtDcD
8Uju0Nh1NAiPWRh4D++PssBhsbcZhjOP5h39W5KWxQTqoYhnu1dJxzYZ3HwIN/5oYDecO3pQbU2p
OQUmOt2oIoUce3Gf2bhzP0jpLvOffRR9Msw+lfHW7KFNWNnGb/ZJ1TxhZmybfeiMRmuz2exC6Z81
bvyVg/InDz9T0GYuNTReFDkWMXI/9j4Q9MY8tkaeukYOVrUyc0J7VR7gIigoTFXJCBZKwuE8sGVa
hXblR/mtWtaqratUd7rRDJwi6ien7PrDFJjf0PgqdlqrWYeSlvZjJ9JkMAUx+R5bVbDlFursUO58
V0N9+DaSZbx4IitZubsXakvzd5njNXJIsHUYyC4V9qRI7ZMgkITjgI0vSkl5Q3vYf0imbniYENa8
rYTAeq71sXGVvoXfYYzaXV92k5OPdIdDNdyWojiWdjnJvmJzpER0kGD94PmeuO8vokVMw7PiZshF
PXdqKOm9At/fbEIjzo26t1r5mAuCRLE5t66qAqncWJCFlVTlp0NRM5x1IgihluxDf+ynxMfk6Sin
kUf+VSbIl9X6JmZ5Hd9/q2X8+OO1eC/UTvgfl9D5Dhy0RuqnplCOgC9wH1V9yU1Hv6NsJF6T/9pB
lYdXiRn7u1GynhtrlPeW6JWgrP3JlSV2hxjlvxbNvz4TxGjUQQGCUh9ZPJOaz/jsqVKOYdD/SSxd
ZLjV6d5jovTGyledU7CzEICvyjrk55Fvz22t89eP0f4wNHAIx0FKPwiQ/Ow4C6HsC6JvG7nfrcAn
f7LiOYEAMoIlAOFPN/98PF/NWfFTZh2tVsm/6oJlOZJvxm4Wql1imyAfPg091Cw3DDIUEkzhu6l1
5mSH2TDFtk7K8VCM/kYFzvVREA3vagpDwNUUQGm95dG4skMvbx5qH3SWqILOjepl/bPHzY2a4hSd
JiXIXGGS+2+KVCh7cEIKDTe5vaoyLAJX1uQceZx/FG45EGPUXInqL2wSu6Kb0EVPy1PdAtaOctpP
aaYX2zEVxvsKJ/ePWTsoXziWCzfOrep+SoNgo4J++/G5fgmceRt+q/I6/7M5R2KeIzr//4Nwzvj/
//obJXkB4bx76f/hfElevudZ+OUMxzn/vR84TlzCfp/7sbMzDCkFpsb/B+PUzN9JZQBQwqGmzD8D
PP+CcQqS+TvlKS4zarEzwHIujP6N45Tl32e1RnIhzjxZndsWfz/hw4/18QM5+3Mc5/IURV2bxJDY
Ew14ikzLxktuGo2v+oV3TIuvdDN08WOwVr5abo/XIXhPnpiqw4XOhwAVdwxUQEFKKG6i4lNjYTxr
fZH8p4bY8M0H+Ov13gJBlwkTxGO2AkEgih50wMH4nR8dXmj16NlwWfajHTjjnVVuhnKHs5EBjkHd
Zzt5zbvgZ6+HAK4y6xiQJSxzRjFqpELFgOzY/pl/zj9QwqFcvzbI8gSeX8sCCgLUHrIx/r3nr6UR
lphKpgGsAlvdGT6ifpWjatF28sOVKfzJ+4AfmqmUNBfnwtz5UB5UZJ9GnXdsxMwR1A9F8kkvCpsW
ja2HayIwy9CW9yLkBCpA0w+x16VHmFENeZGXTUhs2W30CnPBfCWBWy5wiqZzZgUJfs4iAemdv07f
xDAKgtE/FZ54g6aU6Guu0Pab99fdXH94exgvR5kn9U3co5ay2Y3+5J+8buMJtq589O71bUf33Pg1
mXPUwHkh4P0oLrJz51re+VBS7SP8bPnBiQJV5cTxttTkeGXSXmdl+T50RGcoNc6s8BXOBxl6Rcmo
3QenCvgM/ENnLLZVdjV8za/kr1i9BLkTDLb8EXYqumD9r3mg/fWO1IVhgSko8yyl3GUkULJGzoNT
l3wY1fIU9PkeSMO3Hi/g9z/csir7YzrfDLU4MOomhDPRl8EJu0m6u8YR5tV9uZVvhtv0l5iEl2+1
+HJ11WlGii7mSdK7qyqYQEKuNbeWm5fFAeRaI0rTZwjQUp1e1NFSspKKtyE0M0ftGqDhJkK3p5Ek
sAlrx9Ll5pq/z4yF4QAEiLBIGetaUwqqE/5pCGRMoThcG9dac4L42SDsW7qEMyiNXvL5WkSADnRe
xRmRB/GfgryHufOB6sfKkl+eRDDT5usWqCD1aqD4i1EiM6NDEcjBCdpC9KRKKOkGhif8YiGT5cYw
qDwTEdAUvLgMxWGsFKSRg5NJujxOFK0kI/81INa80BgEYtjMgmOUpSJqbSWIb+o+p2pfbdrkLkjC
B6SLd+9vnZ/MGIJqVArAt6GrtlQmTMtJnzSEQk9S4khdLDmVKqzpGLzKT58fRACq3wyy+CxNmRYo
qTCIe3v/pOxl1bY+dveKS2K7/3p8mJzRReDFLQ7qdTXYGOtdj/bjf/CeRFpE2Zj2Enudr7+40vMg
EOrwpPjCrPyV3/lZs3IM/XQu34yxOG+DOqHlLZZ8MTXZm+NAt2slqVobYZHDUaoTmqApwlPfmNUm
0Fq3qao1nNbPByFto6tPh3Zp6tPXXd6b2HCcsrjaR6EzkZ/9Jx/j3yMsLtpmiOA5jx0jcMDVtByC
bGWiFoyX190D//ffQyx6DYbRWlEfDuGp2so7fLx3kxvaT6ljuuGLV3BDhB8evhm73r2js/61F23v
aDprDIefziSaxuTdM657iU3Sgr5rKnEKT23cXvlTDNckXwn0VoZ4vRnfxCx+SJsnwI36ZN2bZrir
szVu8RKSOJ9DM2wLqQzayjMx7XznqGVhRF6vsHm/Isy+Q+x9W+/y2/hWu/OejM23Pw57w+U76sfk
Nt7K+3xb7YLNaH//D9bMm8dY3LtBGtV+GEvhydRPoJsJY9eEj5b9tYs3XSzLBPBSn8VGeBodb+cd
xpc6xhLBmRrI3Iaj2yg8bpJNsUOZZ/ZXNO383t+u+RL/9IPCRaYE9xq5Ld5zaiIhHHotPPl6uevb
Mv0iyKX38v5kzj/k4kBG0hjnLuBplCTPv2lTtAFxvA6LIr/zFLhqwvXYKk6ONcD7A/30bd4MtFg8
UoaDb94xpeguOIpZ2Ii3rwzx0wUKixINSH6Bb1wcikOQJZPCzXi6/Zoekq10LX30B7vbG5vSnRzF
SV1smh1z87/sncdy21q6tm/lVM+xCzlMATCLiqRteYKSLAs5Z1z9/0B2/y1SPmL5jHvQXb1327WI
Fb/whnbnu4nT2q1916+Drbhb/x/eGAJ6en1U3/k1Zx/bZiExwZRGDyokOSVKrwcpX3w+n29oo9OV
o30nzSpxBG0SUc7pyul5G8IPjvHKyzrjZz0J3YMUDU1l5+gtQXqDbfDYYSH4Wgx98m2c8IysYyU5
FmoX7XVlkO9xpw63FYYEMPdGAUh7HnXeD3MoS27HKU9R9I+act96kfg6+NL4o9NTMbR1JDT2vaiB
y8a3T5mozHMvUDTtBFDpeObCZJPzGLc/IbvTM03cy7rHP2vVpFhOnaKgbcdJYcZ2KYLrBthbg8yx
Qim79lDYRAJYmdT7qUyDPWqRumRPgzkoiwEp8Nw2kwqFVJq6XopmpNyHdC8DmlVWO2iwBVQPADfY
vfzbaIrIbUAaNERMcIURcAAec6+fL8KH+oQ2c6VJaEDuynA7zusto6GHpdf11qGtLcx+Gnp29b62
UO2266TtDu0Yj6FbBnUR2VNL7oqpQm2qKxBWcYtildd++fwXfcgY6JlQnAITx4GmwXl2aaSZWmRh
GHUPsuZdj8V9rmqvVjLafXDN63QBUPzhTEtguGe1JhoERAfnZFLKsHHQD77IYKJtSAjZXuQfzpHS
yS6HATIrFgMnApeG+t3pLhcLVfbTXA2xt1fYMWOTFI86yl8v+eg1tWOqmXgPYF/obG0At2/riWZs
qyiIXtMw9m9bqyTIk5uYXj7l4qQ6tn5XR044qMYXr/HIfaH95y+eKae3wjAUr02riy9yPbXfR+zW
6Hh6nQJHVBvqwUlbs8A9bmqzAl6fFt/rpaWVNhq/uL/WErawviand6gaDEecoZUADbcSAyUNPGqy
QBdBzuwqLrK9X2VNgnuTFGurISQxt1tCxr9Usyf04S6kp8AmBbAz1xhPJ88QShCnZRceBLMY9yLE
TVuUILYicpHndtgnzXfdqIWt6eWi03g+ZLPM/+H3Zb8ILP2SG8Jbx/F0Lcku0IsiVZp1kj/8nCK3
2rLM40Msxuh5pxJu2p5nrgUAjYu8kfwdqhXQjmH8PlRFYdjtqORHRZzJr4Pa1ou6NLvrSvOGrVcj
OTjlifBAVzwAhhxnFAZ748HzkqXQj/le8eR2KQ6ltExGbdxyR+aoD7fTvksMyw16tbPVqFEu3cpz
Oe30GxG64S4AiErWSdp+OuU9rmiV1UjiwTKS+VrK1ea1Mzs/totckndhLqiPkK6njSJVQm/nSaPe
9Qr6H+tKRPbMJ/0+ZOZYPbX6NN5OcRZ84aWTDvVYYKA6YkgFcDjvi9smTXmnR4IUBWvnLpcOI2ZK
dxD5iSyNtI33ulhJoT2Vnic6rQViHODS8C2oZnNyCjLhzw4biMLRzaAVnUAoSyQW9bgrHXy9BpDo
9eT/hBZmfRXiyLoN6hZNADHq5MbuUiP+Jndh+WMEe9bbUlGIX0Bpig+9EDV7OW5b1e50S3C9JDbU
SyXNj0WeGWPMXQAplNuO7X06yUC6EmTaI+sQ0yVd1mWJyHMr0p0RSkvYt5Wh3hApCbsUWPgeFAHq
HHVqff38pv1w+YE+gxqBdAMFPMTcz2LEKVaB9KtdfKjbyAInkAKpzgzj9vNRPvQqNTzmRPkN60Up
40MOJvpSKGhhmh08r5DsEsmFKy9CfA9TlHXMRztIh9O81FcebFme7QYbr9TLnLAekSYJeu225twt
P/9Vf/h28EMotOmQCud8/nQB8sYPNIzls0PWm+ayanJtMUGX/ut4jq4JIhfcXpRWeGrOUnUcwqRA
l4r8gHtovQt00bs2BV9fm3PSXozxQ5OX6ZXkG+oCbj4vrBAqi9TXUqdF5GAxtojNlAospyGRsV/y
cBqQREFxpzQGUw17v4XbsNZxSVy3NaZTndAVu0YrS2hRce1MtCYWRBqhU3vKJWGseY+eXBTzt/FK
S29gqA9dRt/0tdKoy/zQo0zt1roB8kkVKTDjB736fLXma/58KCaPkp48q+iei44C8VI7tZzyg0kv
dWd5kb4wCrRH4blT1E5w8Um7JD5Ykmc5BXIum8+H/7BZ+NIZrgmjFN4ETZXTzaLrQAtHvSkOBKaC
M+iDdy0GYXsBVS1/iBQYhvbGHI1ALaM7dzpMUYRiXVhNeSimNnD6JrBCO56aaRGXerCS0xBnbRK/
ez/1dF51aV8pEcL4kiqs5SQZt2kLF7YYYmmbNIOM5FBovIYCsPB4Kgc7I4oOeLHT0DFFX14ORXaJ
F/0hdCOzZqNT40N2EQGHswsF04QMWGBXHqyhnRxJq1CPF5F/1mrtoSlmlIvQXJi0D32OtyFhfc/D
4hd8tjSB4gW81VN5iAUNKEmIs6bZTMoCdVXmSAB9QiRLuhsnkvP5pvjTxyJnim4YVD/KcGer1chW
J/slaqZWnErgdhsTjcxpShZqldHgFtX2ITfl4sKof9iKzC1FP5pvfO35wyFWqQpJWKkOUZ3jFzmE
nqOOgXbh3vp4tEmnST9BEIB2AERwuhMlxHgBl0TSASeryDWG4Llp5si/jz33b2cRPh9rCI6I8wU3
+HSk1q+7Qg805eBnHC3LirwF7/u0GgXEGND2kF1NUPwLm+YcVstXsUUpBNH9BqIFxPF0VNnHzFbv
c+EQhQM+poK2qTtsPiwPIdQGP0HL3ElBe6jkctl4ZmljdnLfeGphe/Elj6iPC0p2PYsgzUeHyHK+
FN4VvSqlVkMUOoRD0NDYwrzmdQjb/MIsz3vx9P6cobLsGQ0FJurvZ7OcKGKKQxiS05VRWgtdzrGq
kf3QVXIzXXSR568+X9UzORTiduKbN0gA0Q382HOIrDnCmhC1xjjUof4dvPLK96rYjtTgbvAecPuw
a6pOWY81bBZLdqDhxxiXF47Kx4/GzYQDCkoITBJKU6czS1mKNFPRjYMCHxALyHHajoQndAXycbak
Ey+8En9MpUEmz1keIIgPZldpxvPFa2keglAcJRcRWPkxA0txW8tT1NkVLZ17dZzwzUyUQZscQc77
YOmFifrS8O7/dTkVLAf8cLD8v4BSZ5s8LZOhM7TCOujYctuiLwjOlEivn6/0mX7RvNI0s2eFBjDw
+PO8yYi+279jJVZJ6KnpMfSKjiy9S9lXZtSsi2qSJkdLumYDSldSV43aqj1sSWOMbfjIOb3UMILw
lprds1gAo3Tg6g++a6q9lThFKNPrIl29EZMcEUqlir9NKR4tttYW1LgDSfNRptQ985aELMOXuIIt
RW+kstxexiZi1IYYedqxuoElXoluk4wtSa8Qdhu5jZAISWJP+ELaLGdOFNbWYwihAD9jyUBvNNd0
7J2EuBRQ3JzkY25NKNZhKygKdh14Gb/MK1rfBUan1cs6CpXRLmLLuhmRshkcziAi80GR3ydiKb58
PuV/2GezPzybCS8wAJjn3INA6fS6K5vi6FtauywtsXCsSRESeyYWO2qE0JPmJfnaiKKt1kGv9aMi
PpZec6mtN5+g02sFVR1QQXOfEg2CGWT0/u7KyyI1ILlFR8SO/d2o+2hLq3p16TL5kJHSNiTbxvIL
sA7rcfbSilotSlXsRccePPe6DEVz5xsI6BjSbKCM69vaM8N6EbZCcC+1vWGz0S65r328TJDvAeoM
XYlKBH52Z5/qJbo65Xp4FDG02NPMHo79UInXaW4dlHGoLuGH/zAeNXOoqGCgeRjOQ84CPCtywkN4
BFsouEiudOtJnl8iTRyWmh9c6sZ9BFjwDs+EJAJdusGkRqcfSFqPtwp2j8cB2Pl6rJvOaWvVX3D+
dafOypJSac/hs3IddqKVLHPPxPPW63BlQvjKGYwwe+iHpt4Evh+4EUnDhT7Yx1Bv/oXc42RS5G3n
U4IicNBSDYuOpsQSaIhrOSPDI5I0qOtmFjUdurY8ZuHFsvwf9jldVlCNc7I82xSdzo1YamUEuSc6
UqYKoOBI3pJq4qWG/x8eTUiVMzuNDIC467w7pQfioHamDpjAoHSliw2a6hjqLTWKsiscCZRl0RmK
Hcd6dTVqbbzV/Mhws0BU3B7khvv5NTMv+Nnhpi4MeIPyP5gb46w6X0pDWQlQ+I9hat0M8fiKfNhB
9/xHLF6v67x7/ny4jyEncSC2ILBNKGl/aN4j4TwaIRKrx37Sip0u+No9FMpvlC2lCx/2MZkE/kjq
OmtYkpWf65I0vqeh0CNnR22yvse+2NxavZFcRz2c60qq+4XkKf0mbSTgvGaoL/76O8kYqAVAuLSw
/DzbS2Zr5mFMp/NoTIa4TSvKfoWolwsDOZcLUTzS4x/WEI4QCrbASOZevnEWXOoF4OLJ8qpjwREt
1mIXIg9llqoN5L5OF4WKWa6TZ0r/fdKQ9lt5wuxkVbZR/pTlSdTuDC+BatOHnZy6xVSkMUSFXHuQ
zNK/HSVh8he6MslLRc+hvMphj7eDLOSLTmwDZSGoWXINi0M1XbnSUQ3vevU1SqhVdFJRqVvdb4On
IfaawsZ5iZwWvviIeRzOmh5nmYjA9SszfLTydmxXaOqox56s+NmUcZazTbzhbod2VJ8zHwFHB6VX
+F+6UlVOkxj9lVJkVj8HGuO9B9NotDtS/Hsri5QDZFZaP1bilcfaBzyecRwRhgTHtkW8Akod8hGo
MZSq1rW2ohWN7nR9YjzUuVbuDfgXs1xDHXT20MoejtYlbFmcx1GNHAuWwZ7bClSuqOBtjLaVtz7V
zUNeCt4rCfBMtx9aERHzUui+TVJLz2nS4mTR5q04gZ8zhtQJs5x/IwKZ6e1CnKEFIjoI4iqWir5w
/LwJWkccewKaqRkDAsy8N1aWQLOJVaAlEEnxON1Ufiw8lmYjNk6mSnDeA6PELJdG02i6fR7JdFe0
2XWHfhu6pESMaPtTgooXOratXyfN03Fq6EgwsclJPP0Wfzh6JEUNtcTOLLHtbKwC4sytlUD33DjQ
k8H2uir7yk2N3XkL1cWwzU4SmkVOLcq0m74cd17mW88hRdxnr1PT/Tj6AZbpVpXrC03wsxKDinRS
gfQjTey2qhZuQqsVgJmmanjkjZCRyUxMyLKW0SnXFsFlZhtJTm7Kxsgek6mNlvg6TRtxGOoFV4CG
UIcQHoCnN46vhYMrT4iROAMCreDv++GawycWN3odV4oNAUDNINwaceVMaRXeW7T0HmQ81xpcESd/
CxEg3QN1Gp8iSqi6I09Daq4jrZ1EuxYMHFn9dpSWtZSlP00t9SJ7oKZ+qCzPYhlNP7hrOHiPbewZ
j0VrlrdCMyY/2zZJripVD4EJwzfYDWIpW66g1/5z2dT+V1qWgu6aRSbeToCac7uuw6Paq7BfkzLH
6UMByueQd6VfjBxpllIfgxWKMkFrqzgCmdQmxDB1yroYv+Qj2TxTFE+6UwVqHdu+jLvaaI30cQbi
mq9RXaBHEcvi97KuLBh/U1jdl1Vl1HZVE6Tbk9dpe+Q7q8aJzClYFqouZIuoURfV2MTHUVa760IK
ewFlAx/P2lCapAg993xgBL0Pv2eCqd/4U+Y/w9xoOfuCriRbeG/zQls3XWbq3zy64RUhjyBRhBCm
4TtdVHL2yURnpNd9JXKrJNEtSllSXrqeEHeYnQ/5+FKaVrPrhkhem3XPNIxl4MR17Lt9F4pXcS/q
L0FlQsYK8lb5KipTf8NysPN8im7aYhC6GgtXP1e+QOrta9cSc8t0wkRvD9NAmH+I+0nqnbqxppdB
iiXMBq3kxZfR0bQTvSgeLD8xDqJXT8+GNqh02ZDIQuqmS1ajj7WPryoZJdqymF47TbfrVLjuImtj
iSmOK6pXv+j0Klw1hRQtgwb46quxXjpsbDm3FZj6e8EnswE/7pXbFMlrkfQOeWe7MaUxtwcfzr4j
m6P4Kneld0u01j/4njB+SaVy3FoZ0bot9B6OogP1OcpIQTn+jEwLxrtftqrHlHPrFwgnCo6BDi9L
5iVYQfp5iRkj8Uvku+rE3uOOwyfJ5p6M7jIzDq/EPsoll7XLTDs0G/VrJWneeKF88zEQhPFEqGBR
dntjJJyGY03UCFIZj+XR02s0eGoNf13TRNrXooEeJYLltn03rltfuxSVn6t8kO3OBHlydrqSOhaQ
ZxlPNehK7I9Je4xJriPH49ldB2rmL+JW1npXzA0zpTTboPQ/jCNPGoZ4mOKiuVM4SVbXN7UnxntZ
jWQ0HDVKTWJsTE+8dfVmNGqjW6JCgBEWtdUqXyWp1txYXNOGy4S0wAr6KjwmPpJJjiwTf9YSngI2
RW9MPQNz0HH8wtUuduSBKjLCg5J/1yI1eomC/BGQxqxTniYjAtBLAnqWK6gqlqhWK1VHWS7g3Eej
ftc36lNqKdW1hoXsIq/yzFHKLFxFSt+4VZoOTp8aOP/lEedANxpQBI1ypfYdz2eCDmpRG5YNj0C+
xvGkWxUA51doSMkL3KbNTTP4xT11G3+rUl++EA9+jDznWg0gWJYWfctzBeaIVw6pMq06dhOzGY85
yrABmh9tqmsXSlIfE4n3Q30Ici0Z8yFfMKrj2Ab+QgkxlbWmyboQ9/3hg6DOwpiQqffRTph/xbuS
zCDiUZ6JWnb0hOKp76z2xjfN0lEEQXv9PJj9w/dwIGAx0OMDqHxONCuAxbd+qOfHqhkMe6C8a2ux
esnd6g+jEMHOCRHB7KznfPo9oReZpY69xDEYeOKaBMWUWJf+lsYAM1OH1wqtf+YwcsJPRxlFwaND
3ZVfYl4KJ2/V0CkaQBefz9hbEvc+rWIEJgsS4axiN6vlnQ4z5Y3WjLLXfcnt725p47Rr547hFPYr
pjfORQDF+V44H+5s7lAKCPHTYzjR0WzZIVRzwoWw4C5nrGixFe1w+fkXzgnM+QdS0AcogQI+9/RZ
74BAACyN6vdf9MK6aRQic6WInpO4/SnU+YWS6/nOmL/u/Vhn+Y0HubmWVaH70qVXqvYjjA6ff8sb
+umzj5kTrHdHSZZ6qogD07ez7NK27MZtF527eVYdaJ+25NwHzoqrzZWXgR27on2BoHFeEiB7Q26P
NHHWPoOXdI5PggqCYYGsDMe4zETJ8eJ8pMw34nvhYCtfbyWM5MEGZFEjLuIcZTTAZKOB1P0gJuqC
nEG7ScR6yi4kseeE2Lffxf1CLEyjEnHVsyxWrKD7C3k5Hr00HL61UtPasUYqawjBtGlL1XOyXPHu
jRyxJNhWzabJZc9Gnr5HA7bQl9jCVjdl2d31Up1cNWPVuGMp+i6KuvH952t4tkfefipecHOHSZo1
nc4PHPklUZ0+HK3JENx2LEGUDKSWn49ytus5yhKFSS7DNzFgtElON0qtdoqQdq2BalFg3oWpICIE
WGM6Rtlt7en9b2G8/3Jc/yXN7JBPOK5h+/OU2sof/7dFCUYkFJBMlPuw6KaWxm33y6JEAIP3Dy/8
rGsEAoUxqAq9I7fieo2WK1ENcg08BP8ht0rWPxTjgK1QXKFpSEXsb8itZ7BsQlbyQspOsxKyweHR
5trUu/tk0hLDTyyhOIrCXEzpArEKFoOibJOJbMD2JqO8brCzIBmXR0oxbadHKOnL0opewNTbYzhg
yB3ipXvVY6zckR6k/cuIdpRuBxEvpFj2OBOZRb1HYT94BtMS/9LY++/O+xe+MZ/tvNuw+fEUVtn/
bOrkKXupT3bh/Ff/vQtllV34psxAvIL2NG/yv3ehIv4D3gh93N9MaS6rf+9CWfkHHfG5ICmxSYne
eGv+P8Va+wewoUSXmNeT0qH8N5vw9KoC0w3zWwO0gEM6DZUPsC9u47LoWqTUtSEXMMBsbWShfTSs
EK+nSXiJBHD2hs3jkSspMDeJEAnez2HelYqzhGQF6B5mxNcihKKFHNIxqDv9eurl76KU5HQTmmgl
eLdp+k3wS8WuSnlcvVut21+v9nsq9ltX/z+P+Qxmn1ENM9yNYr4BrPT08CFIQHO/zvPrAkdTtEcm
28tQzZLSIdiV9VOdZt5KQbzCztXAWFeV9urX/QNuGLC7hla7zoz6DgGRbAVw7GCg4WcPqSrdy6q3
biIRAfU8Ld2yUqoFLi2K2/hduJkeZfSQ7Ax/iQuxwa9+wMn3oBU96xSbyBSCRDlPRgutDFJtKOV9
Gjh+4LQVcFNb+YHnrI3VqipvW3GtJls13vgNELd1Ut+hXlzdWsUmaqlzrTXB0X/mVBDsqlrVxVNt
LiZ5UZHuxw7fW8b06fc5RuFXUYj9spMg9iNQn7V91dUW/kYvXcVwfPU+tdCuscvI1rOl/KLhvCQs
dUzPrvuI4GQdfJW+J6A+jVVIyDLuVZo25SbHEv7Gyr7oFECV/Aeq5Lq+RqncGJBadr113jpGQQPZ
tToKMCuEfVqkqKplGrhtC7TNRTF/QFcYdA9+0hgAkbeFbnHf3qJyjpdGclccjUflEROWEVkQqvzI
QDl+tEzrr7FpW5GbewAubOEKgdDVs7+gPIc/h/Q1vxO+WqaNcruoLwdMbBGWqn8MzaKT3TzYT4rT
/Agr/DucTnXTXeF630txrVlwAtBztON0NVaUkG15H+2NjeYaD7Aqldb2ftbGEgg4Jij5zn9m1bSH
mq+K1uMs0W2DVLBBQa7UVbCKoDTvw6+T73oj0EzkNGzrpv+y9PaIp+8Axhu2dsh3zTK5Gr5Zkq3u
s8xpMGbwXf+Zh8J0xm211DbefaICk7NjSrjFHrmhATGu206wJVrdLk3U+MZ6RJ/yanpMn7O9qa3S
wqWDjauTI6/6V2gRKLhc9Y51ZW2ChejWHalD8X3cmMvhC5pGjudQtnWNTcyZAl+2QEg5QG45dYrX
6NUa7Og1G+1I3HSmo20rGwH6XU9Za7Kn22iv5i4T+pitNCfclI2Lrl+7lJz4Jd5AgIhW1r15Na2s
PfYoG+tnd51cW3fwVKF1JtfTE8e2WviKXYKdr+zwVlpkd9mdGjtW6+KjEsYOBuRK7+iiU/xO5f/7
DP6LfOPdxfpBZOT2KXlqT96++c//FhdRePpA7INsRhsQwCZvz2+POEX6hxwGxREurFminsv398tn
/gOmnl43yCQwStqsAvr73ZP/QY1hFiqWcDSaRSL/SlnktGyIWy7XJJjEt/SbQt5bTvMu9upox6R5
boxXGFM3M9KqtgPVHO1BCtFUK+g8Fcq4AI2VLt7Nzx8eHqbjXUY8D0wNBoYNLxACVDyHp++OWPgI
ZUt9dYVcOzGfHunUYuRsLQ2o5H8+1Gmy83sodJZmAVtwj+dA2S4pg7Hts+oqpyiIB2fHBaYh4Xlh
lFNExtswKOwTxKKFAL75nNMS+vTKxKRsr0w8jgkfzGBZi1pyNEa92zboti1paElYbFcImDZyVFIO
1dUgcfjR/VM4BKCS1VrX3UkuqxUCRV7j6BLKG9wLhnxTDFU+PzJ6+FJY8TX7jSAla8bxKHUjl3dX
9ljtBMKjISiJDfrT0mwC4+66w8DWty3kNe6jVJaPatuXj40vGTs/GJ61OhLvqiwjXe+GFr1RCM6Z
7Snp8N2apL+ks75NEiKKJMcADQEtnCvAobKVUj8QG/oNRruEO5i6Xktv7/O1OI3mfo3C6WF78R+Q
G/OOeLer9YhaS92b9ZU2BV86HuT2Oij7YoVgyiUMzBtM8D8Bx++xgIMCcZtlOMx5o78bq27RnNQK
r77yRiTcRhEHDywKPWUZcR+3P3haC1mzLYDnRUwvSquWbdesalTUzQbr7epWbp9iMdrQ/v7pC+oi
6M0V4AKlHtDev9ZqC7va0Ql6BWHDL7TOXCijWB11To80cXXbhVs6mUV974m8MeJ3Nfwadds6p7Lu
0Iqmuyku/FheREoF/L1dCl1kR9NKCgp239fau4lyTIvixrG8qwifsyG6G/WfXvNlRGm5D+/xrVwm
0tbreLuk69QYnV5fKqa/kLue//lkKMmNWcjrrEW295LzonIKS/g9uRouz7Py0ozUPJ3cNsyyLq+l
+go9V2nFPxLDZOIyirOfIWUfiDJSeCUHUbJMLT9fBU0XHKQ4vg6zQlxqXiC4GE7qu7xK6Xp7ok1N
5hs1i2Wn/uwkqXKSSJ3ctMuquwgJzlsvytHSj6bdIITJogkUxZHqAWx4L70khdZsYkPrdhaE172u
1iXAOcSvqzLJHpRYLzbxEPasUjau5Ky4ZFJwhoT/PRezwBBUcypg56hu2gtiEbV6c6XVBN+GF4ZL
7qJxOxWT5qiZ0r1aswkH2vKdHXWp8s2vM3mTKbN+cI9vXTf3tkIJUyytaj1HoFpuS2JnOZkWQVrk
olkPWLC4RhunC9oZlxbzjN/z6wNm7pqIQiZupNZ8at+dFKENtKCBT3iVjr3qRI1fOrWPZV5TjOqi
NvtslZhjvOvNAQckqf1qRBfTnT+8OuCbuaZ5cKh+zVWV9z+hz9ROjCEyXQkmOuOeJUQ7RIG1lUm/
48Id9MehqGqDbZiFms6fg0wNyhK+YXtllZVsD+ooLVI5Fh+Dtgsu1NnO6ue/ZtYAnkaDi34Aec/p
Z4lSY9YgQOurpBCb6xQjAxd6snLXd02/m6HIhLp4/hrQU68CCVpeKVf1UhPycY3rhXYztrm+lJuo
vq6SVL7QmTxD0c2/jgSXVxHVG/4bXOzpr/ONnHaxKaEmW3nyog703qbnECQ2DXXTEXqldQ2aMY7V
KN+8EjSO0kfeWsv6fplJk77Sk35aC0LS26hpite+NsoX1upjFDTTFShB6AqCWmBvTn+h6vmBLo9K
cZUPTY41U5UvgnhItvpUZSsD075NVE/6laQ0f9dgYW5UAiB24xwvgCg793ErfZib6OZnuzEm0QQF
XLh+C2ni8/fwQwQE24paOSBsKnmz8+Pp9xWdVXTlEKm7VKyGJb5WzL1xUUniw6tLCYcSwix+hkUA
gMTTUXRf1Kdk7KZdOlKaK6pqDfoDFohklK6A58zbN/031yDXYH3+92Lv/gk0yVOS/LHkNv/Vf2sa
Sv/M+mMEQPTufiUXv9MOXaTsC5yQ7YD7pjirHf5OOyS8qecWPlUpQKWY4nESfucd6j8zHxyWDcYz
sONpC/7f620cMeiFwDoJ/lHkRH39bK/0UpqkPdib+2oQK0cqkQMQzYeu1xU7GErzQpXr9Hz/Gg3d
iFkgXZuZHmcvjx75/ZBQXL43wjpepnfy5N/0YJJypdnnShBS9zHC9btF+UOC84cxufl1ato00MHJ
zv//u9cOudtAbtMhRi3cuIFswOvaDKuiDhdil1P0keNdaF3iX50ewbcPnR1952QS288P09rpNLZz
KUnuZWyA1l0zowQwBRHMXRLql/y8eVr4hv/EvgxHTRbMAwPO88ozd/qNxPkImSeifm/daJhIgZmD
5hC/iIMNax4N7JdQx/M2+9b6iFjcRO212dwo2ZpaWOU5dLbkxpmkJ3z6Is9tgxfTfzHz41CClLsV
u03TvSrqBgBj27hNsEyig1rf6MEuMZ1SW4SdY2Aukq7M+nFqKNUCtB8qRz601aYOXPUqusuRqVFe
xvygdg9Bdp0EN5PxqAurqViZ5srT7hXDLeQ7Ub0HvQPTn2odGL6+uGtEYYVVamusw9UgrwWw24Jp
OMq96W2UlbFVCv+tnmPcWF9QdA9cQCmwUbfho/o1fobfFgu3k/YjEdJ9qBfQNuwyv+3r0FFBv4mP
o/mgmU8lZaQRLGVW3MnlcxnFbg18r5B/dt73BtBOZoGZW9bKpstnPfTEVspv3nTn0a4OlmCK4HwA
tqw0Rxi/GRGQF+WrEO6qgYrhxEtZwNrYicW2oF55m4UOrUZdcHLfd3xryV7wC7eKd6pHxfCxpeap
rnwBhN/mohTiWdz3a5fwslHimDMyAsDTXVJGfuWnRKD3fZiWdD491VahMbsjmAw2goerdx0qV1lP
F3IUykPeqJfQOR/OBYeBEIxOAnwyCQrf6U/Ap7nBMVhX7xvzqQHo51Dznhwd7yUkM9VLKPE/jQYq
nmuNlJBDqJyOpgly0+ZThWBSax29oECwUG8LJ+uiq6EKmgvR34eLZu6d0d5jRM49MuSno3k91vSt
MiSHgbjXVobSVRvjaBTepunTnW6Fx7HKLhlZvnWIT44+o9LeRVWODqAO4fN01BH/UlGNjfhQjdpj
Y6yDtDOPVkOOFZpxuZAImOyKDvOijvs1doLs5SI4hGl3p/fg4OrWVICTx/kCY3lXH6L7z29fY57j
k99H+QxaBN14+ppz1ef094WyJqSx7FsPWbE32hWrbVCiNteajPahg4KCKq7HeC0th42I3ZTndoYd
FAvhJyDlEWZYCzTaVh+adSQ4VMf31U7alhtta6ym0caOMygda6+3fKPDH4Tqwt+Tepeqq+ToABIT
W9jqS+AkKno4tvAiXNXb2eLb1q/rZ/8h2Mq76nuy9ZfByluUC9lwMsGWqbRHrnevPX4+G+cQPZHI
j9kAmUZoBovi/AH0C9HUxjK2Hsxjj4naD1KvCO9vjgDOoarjvRq7/EgnQ75NdkwE1oCe6BYVPCqc
E+zqS+khwuCUD8W+30U/82e+wyjwXLgQp77J1n5ctf/8zjNcQuWLPaWNwHqINsWVCnPOdIJNRXU8
XwtrDLzKV0C+yrf4elp6d9036Sa7GrftAkKzdx3LKy9wvH2wsdY+hfp7ZaPkDkWZMF9b7QI4sFC6
SeAWgTvFV5HqmMOxCdxMsXswn+Db0Z3RXBy7YmowtrE2dt6mv5X+H3vnseS4lmXZf+k50qBFD6Go
nXTSZUxg4RHh0Frj63sxKrM6nJ4d3jmvtLR8VU8RBIF7zz1n77Xvp/Ms2J1hV7RdaoYrdhy5db9i
xKIsR3XaLZrfMoEoT3PwXSxfu+6MjFVpbPUluwvs0lfX1Sq5rw7lEQJseWkOzPT8v/++v0vr2/tG
kxjZDz3OqwDl49OeSrKVB9FgXuIncSsdpc1yTPbtXX5n2dpaeFafWju/72ueVpwyyIFtrbOX1hks
X5A4iTvjt3zy6BiZpdNOm2Y8MfvKBKcAF9miSrSzhjmTZ8Q+Z+Wo9vByk9wR9y7TCFNz4O0Rel2r
nsQAc5/sNCDw39h3DJPwk21d8dL52bf6Imz7jfmcfNOfpcNwl/vCiY1HQZh/z3AF3NrI4nHpRVtT
4bxuIs3lfajLtaK6QukLyWpcGHt5WeqJnY0oO/kiKO+3AffzXaRqQZNHPMItVHlOqHFyap5LcAgO
8VO/VTbRY+BUbrZHKy1OnkD0YelHraMXjpXb+UHf9H62K3bxqnat+3IzebKv+mIBdJfWeXYo13//
oWG33KxrdC84NHJgZGaAKeiWQQbEeqqXoJ7vM3MV56tS2iaWbTa+zvsYZjLr/y5Ff9qCDwk3Ybit
iDww7vXhPik2orXVx11bvarWo9lt29YzwoM2O8xl5+BKgqx/ELqJgKIjW+19PkaBKzS2ck9AdYPE
mYHazxTB1/fwVL3LOt6Mx3B+MZujBAmTnYd2GkMtDGijY5IMazgjU2PJb0o3li+k9bW1O4/bMrlj
mNBkbhCvssiPw3VnkKHDDZZ47SzlmJXbQXw0csmZk7slPVT1KkquiyzVH9oveynuOnSIPbwf/Eo6
ZgfMrbU79L+4+Lpb0fBM4IDY/Vsr2Yp+SftdIvtlej8IK31+m6kV9WJdLK3b6/h6DAWdMnUIo8pM
5StyMSpxPiZNmxExM8HRrJEEM/OIFtEVlbOsOzO0NRcXAvwtyW6MfT6djeg09IfWjOFJP8XGg1xM
cNa4W1854m6LCw1WLAU+rzo+SI5QN696kMutvmB7ORcqVLhxSjaBPiteHcigTWrji53j06fRsGPa
hF0KXhcDrJviQswTVceb1Zxp0PxsG0o3JWWYKdbo6aLqy1bRx0YF/ElUHlc+OxIMukaIQj6uY0xJ
9BZxY3hJ9Ly2e6mG6lkUPxglXOv8bZSoohMbm2IYlH1Y1246XkX3YbO2KvhgqOu+aAzdcnq4ICQa
zFK4KExxcPk+XpAwJmosRpN4lszguRkjzadwpMeq70Olz3ClBKtOYVMV8nsrFe7i2rjX9DLnNCLe
G/OXqt/bWo/LYSMnTISqCxrcbcYHa9MU5qK8nINmXKkL5iV17Gyd2KbrsAYCDnFv3OL/EH3BXWDO
aLAt49W/ZpfenPOmWOkMEyfWmfDe1hPTVnQG4uWYnvPk/X2F+/wNoeeDoUCLcz0033ZohTBTIzQj
/bmrO8EuAw8Rdcs4K4o4WX5TlIREHEn9Yv+kVL5dVnF0WnAKGLiy7n9iM0yNXCnAyeRzmm5L08mT
TaT+tDKCjMu7JcM/vu6tOyMkqGOwlcFihMKiIN6Z4kGzrhCwV61+ULtzUD3hRZqmXTFd5uppbvEp
8ZRMlwi5QPcW6zu121Mtp8UuXUAIr4v6MC/rCumByogm4hBHjLaaOy+54Xb54CQbo16nOFzUlhOe
eVwaL17WDfap6t6IeetPRX/Q9HUuvgImZg8W7uplrc6HVHgvOXMssua0pCgFgm+w9aovenjuLTSo
T7XBSWhtcCHmUQh9WfmRlU/a7JXTXYsnSF+zxw3GfSZuLG3X5K5UvFtGQj2w10HRGnxpWADZSowH
jGdbVv5F8CzhGUOwvNzJ0ZkTtqG7Ad8JuWsqbGX1V9CvtOG7VN4Vyn1cP2Qcb/Vum0iraKzcYd4k
3CuBjbbB2LSPmY5Vuek1ZuAqGnobv/8RlYJjFt8liXuqfWuj2EGeUukrODawC8r2vpg57KybGFbB
pjI9Wd1wfoZ2MfQPEX9rnOLtUi7t7EzmU2/5kuLJypoeBQHWgKlZq9vKU5h7aV/YtD/t2pRlV7IW
loorNEm7OS1BC8SmrwXqOYrDjAO7zjStMrF1lkqFPEZonFiqvuK+f6qmEbRB5EMmwELKx97WCtES
jv1UiMp50X+SgpU3hE0tnlgDnS93af3eCndiSoIpm2l4r3TbUNkGxUoKiNt66nKfBaWdXgXTz4xD
Ph3k/C6WRSTN9/gmau1+lr4FoaOqdkU/gaKx2ZL5BxGvwTSXnFo1YQbBnZ23dekPljtsZWMPVVd5
pKpbTgESGeveIo/wGk3AcDP0B8WXA1eEmGVul6HA47ktyJptf4WFr2peR6Lgz0Bfidw7cWvdD+nh
bkEUNx6j5KVEY6Rl6I/i3Jb6/aLeV1AxjObJULbh4MTNMVN8A+BT/IXiDE/Hp6XjqjaD+HEdK9Hx
uzmzmG2NlqFQAK8qWya8VAvDPttop8DLnPF9GOzysAA6eVENV7rCQW10hbiD7CG4F5ftFZvK8FKB
FXCoon2mvl3/nzAhrDh/YiiVD25W2EvlygoB38CAfOEy35XLNjEOUXE4lvTaUkfswVGq6gYTkq3M
v6aBRHLlBVs1yU/8gbnGJpcqXxkw+H6z4u9zcrDo+ViM/VawpaPYk6e18FadpPaAIBxmI7lZhf4U
zI9DPzhmWNvy/D1U75UKWVF7UJeVoB8rxSb0F/hk7uTga6rmOM/fTSZe5PV2xlmIUVH2e7KAayfo
zqJAz650hH5bmLJdT26o2cPiNvoqUkhKeWi10gv6N/yRbiJcubIPojVfb9nMebBP1yLbQAN0trQT
zvAAa0OnTidbN9z5Sdr38gGijjzauninxufm++iG0mmEmbKQaSccQFXg4zuCTw2S0Y2Hldb8VFjb
ooNMsGIM2SEYtX3RnFrtSQqDdQpIRa6Oded919CJaf1bOWn7vos3Eao1c6qBir0xS82NXyKqPgj4
mEkjXypXRYN/pfaN7ocUO0YesK77ilFej0JBs5oRE+oNa2Y624L6kFfbYN5MqVv19PX6/hQCTcn1
tyr7qSkPst0MrjCttJTZNzXzOpnd0GQvoMz3S9N+5MdcFd+e5Deh8qNllQe+KLrJWXjsRVf6ifbA
5PBS+8roWaVjpV4zHVKoabE93Hd308IR2B94y102mmwVbebED4xVCQ24zL063c6ZWz126Y62qp9l
9uIhIMNmqoQb0d2T4AyPOHRgoIbtIe69yPD1teW2HutD9IpNs/wW7iy/vEu/CydkcBDBhvPk9ZsR
G6LdHnt6qfrGoO9yjr6F5HsLtriuL3HC1ZGJV6vI36pd8gzeNHDm+0Z11efiizPfzXDyWnGCc2A6
qUAuBWNxi+opqeXz1CrkcwKKiIjdiqjpenA4IEY200K81pLlJWIh84LS1wphg1ultct0GjvEJd9F
qvSIwXnfiukXe8anWpj+IXQ9sKqIpJjt3pSejI3zmPDa6ZxEWY9Fmyz0tBji1X9Yb/HVMcahxAEl
oxNJ/7HAJXIxqM1kJrYypqqotP5JjMSTKg4c8pfvnbicxsT6Ys3EZnK7ZtKrpGmJHut655kh3Hwq
XEQ5SWbpnGd2vDii4eYinlEnXlgJ/JrUTvy2Cjb1dSHfJcIq4jldnjLWWLrw1Qboaey+sfxUsDFL
p892hnQmJ9KZkD/BeZyGu1hjzdjN0a9ePy3jLyl/MdqdmL0N/alOTiXJtMP7YvqMxrGsogQxFrsW
bCYNaeL2mkPNKdGFt43a5xlIyJGEgzE71uSVVFJE+zabwnAnVFPkoMcOb8x4Dda0mTxE2dakrewj
yliDhr30awqR+9bjMOnQL3RpXa2AmDi1N/itF96Z98G38j14TN+rlxLVaLljjsLfx9TIrz3dG17T
5/xNeq130kb+Nt8L/FE7jQFAV0iCjFHssQRc4BbhepH8dCEWeT0XG8XYT+N9sTKVdZW/DemPOT9M
8k4ckAAdxOTYjRuhLWyJ6VdcrQftktR7sXwBpl7vecEBWMQ1VqqdRRMn3GTxulB8K12hzWDDLjDt
Dw7/O5zFh/o1hfv+OtPmxrVHv1NiZWMJtAEfGK/x298fWA66nx8e1C8M7K8dkM+nkblDyGhm/XKO
JFep15O+TpK9qvrS5AeWR1HJn1d1V443jOBsQFA82Oo3q3Yb1Ruqh8J460us5XtzOZDiTpdRxVYb
21XkRYuvxXbI8Q1eQeW05+xVeKlyp7zDIejQDGUR1C/kzo6Sm+SefAwu84uOpnD2IS9r9+rL8CS9
R+fi6Rqzeh/uqzUXtK0PkZ/yL7C+ZaizQbnvg2PvGx7XuCmequ/a07AqfZwtguakF5b7d5S7KK3o
Kku6G0tuDwyEC1xHR2OdwZP6XrSusdY3VWM30oNOiFW1jb4ViL5UxMbtpnunE8jGKdntq3bADKcd
lIPmWQ7WhlW60t3WD/fXvAMMj37jcYIRvic0aHihEkf5Rq9FvAT74EFEHc69+wk6exOuEno8CSIy
uz6U2/FOWQ9r/WfLau2VvvwmPyc7NOfafUHr86FGb/XCO1VUXrK4aeqN81ajhyp5S7EWmVkNPyvj
fh42s3KJqmWlTXsr8pPW4a9hqr9uCvArzuJr8Qzy+LUnwZef5JA/1iSk1jSfPf7bBK4urPXSnyQH
BEcLXSx16tIZ+bhxbbW7QdiZw6EcRbp1L+28Helhsr6/kR2wusYtLXTtPVgIaE6GezRw0uP4U/s1
HIAhx6ZNytlo2jkzytSjgyQAc9adLHSCwa/SVaut5O4uzQBw+4bq8jeXKUQRO/oVqTbUBD2BD+Ka
JN/0fqBtA8ttkp0i+ZpEOuxGknyz3Ebj/TWRJ1zr/bsaU09dFEbEwzquV616KANHaY8jR5PE64iT
rVc94JBqVZZuN7LUQUhx0sChsc0QERuUxfiOSaT99/ftcwsEo8p10oPDBib1J6StqgGjM4J8Oee9
gUNi5A0PYkjS6cC8I0qNbZeepWavy/2pKD0UirIr8B8nFzVavMo/rVY/pv/977MQP3WkuBy2DQLP
ZZn52u0oDyfJVI59JJ2lF6uwZk/UKiasJWONyfxin2LU92mpQThzZZoT64tJ7bYbIWaBQmZStZwn
N1/X2/5u2o9PiCl9yxtPvBo4ZRbJyaNtPz1UqdPInkSL+FE+qXC7bfNElzwZThDZEjrmAucRTsI+
4MG2cOR4ZUa2+WN5RArqaN/z3FE0W+8c6DAZWUmm3/Jsn2TDy7tj1jrjAA7pukH1iTeVbsOxrLPF
U/J+fdGP82s/rJXkIVTv5sFTWJ5P86naya/NOtzk+85btuEqxjqQrgSv280n1U1X9Faf+fuOLO9P
xfdxX93J/si6pNwhDayTO4NHMnDbxNNwBTXbOV516WHpTlN6yFWuw1VPU+LQ8VXr63IYKIy/PMG4
l9hyABca/DbOeBIer2vjQTxx+eG3kjL8UTwxXxNflHeBNTLb0Sc2Qjt4XRaXOQwHItYY/aScdVd3
S0eyNX/ZU9/6qs1+i614eW/wTFm28Fi8QfKtWofrBZLFe2fa9S9u9HWpWS9b/SU6tyDxH4Aklwzk
qvsMC8mvAU85iuif1mkUHFVCgmbz59u3gUWLURJMTtkmJ9IrDvUxfqFtsjXv+q211s/Jr5D9edw2
++xB+zFv5UP6Zik0jrHS0BTmj8K0BYkGdddyVVwbTI6knaZcX1UEZNlw3wY7s70bodj4abnNhvU8
7afhvu9OsXoIVT9GH6y70KwryY9NFh2WBzcTVla7IrNN6NdLvIojfzQcuhgqnPdvNKz1loXbzVtH
S3ha7PTZIvebRYGMQ2/uTlV/AMlBprw8Y8w6pK0Tga/jexd7oT9k3VHoAicFXRM/VSEQftv4QgL4
b95ZJhWIkBQUihAebhQAZg9VN5i65Yz1sjoKSlzshly6YpEm1SPKbf6iqv/8eQixr342eh+o6m6H
00mpQ80fhfQc0FB2uthkxWzqbSmmP2cTCOUXK+SnDgDNHWoOFHa4qVknblryVgIioY/M9Jy0QeUu
c/6myUV/Uq60pLn7gQYuiGdOSVFXehbCByOa8I0VBVuqznbV5TK9p5ZR/SysOjT8TmWhurbC9sff
L/T2tnDn6QZdu+sgAlRZvumu1xC2ki7J43O1WCWjnZ7HVNc7l8OOg+mw3/z9424N8WAj0NheERVX
6AHpJTdVflpZ+VKRgHE242XcZfW8n5LA9NM2giIXLz9qnRPVnCixN5sLg5bINHxaw5BG1azZDQ1n
Rr5PYwsJbkJyB3raepWxr+L0iz3ut/T4z8kfmjf0E6go2FW4N9rNnYE1VAdwrpaL/K3n8yQbDXX2
IBzVlXYJVuY298p75qXRJdyWv5RnlnqGovE3sDL49KhXGrTYyUktfdJ1aNdkCCD6u5yGS+wLMRhf
l5JEA8VF60eK2f8vvXqnDmvrnCe7UNqBdtPqHVVenTkJkSY4FjXSL5xh8TRzsKNsI3V+31BE+Iw+
8ewJqlvnh0KmeXsvBOeRcj/x4tqjJ0AhMu/4PxXBjt9Kb77HLlAbeHmuqwSdjAE/HUMUyiVqOfaj
547VD42V4cSJE0GPogjUnGr84hb/Fr3c3mJ8H4x1+A/d9ps1ADiJQfs1Ey9L1eyLPk+xSU6ak0Vs
lJUwyTZv7fehYP+sUqqrXDyqUvCeWGm5YShy+vujefvGgpInXQkRPY+2Tjb9Tc+Oo3Ck88oWF1mO
QS2H2VFVx2EVxD8kuadqfZyHcp2Mk/XFUnHbB/79ufDoWZxUMsh/H23+EAUWSpVbegsUdLAEv5MQ
dVVTQiS6HuBtj2WaWXr7xUDl00vPV0X1S+VGJwEn9U0bQVClrpWUOr8k5EB5jbGbccFwyKOaT/LU
//t9/Tcfdn2RVN4gfAp824/n+imctLjSNO5rUr+Q+06BrZi/Sql/nLP4q8r0tjjjX/8bAgJs5xql
equwVGoFCKASjpdgSWm5FS21tszI5u9f6fdm8fHBhX9EH53RkIgs9tZRnKjK1Eqwdi7mgaYbrVd7
eogSWGs2ZEIhp+gjr4jG89rMTlrrhqKnUe8gaC0e+3hTFrskOgsW/q1dpXlJsCoBb2uZn2nelR/Z
ef3kjvWd0jxUrZuFrtSuJsG11HWbul2MiWXXSZ7BQdHahaqHU6JZ1lbgWRojald65zjJ1HqiVMIt
BivkIX+QnowJly4oJae6o/bir2dP6WCLJWZUT6qdkOoTkm3nlIwMs7tS8bp4PeV3ieGThsAhHt+Q
KTgD0pvarxUvNFbJrsvXYrBKx9VwKFb9Fzf5durHT3nVyymIj9GCfTJLqKKQR3Em9hcxXRxLH47M
+OzFkidn6JqXXiuPEe38v/+wn3SJ5I+QU3t1+9Nfu/aiPj6shRGNRYYT4YJpIeEYOLlzbkQeWbpo
u4ZWdeFf0BIapjX4y9Cry+qr8fLnr03IG9BqlZEumvnf29Ify4FIFjVRLlNxyQT1KYsBOTVqFDhJ
XdReB0/STcr33iizL77557eUJRg9pnwlb+jab0LqHx/bEl/WxEPVXGa9abeduRLQ4mmR5pDdJHzR
X/w3dxnKvoIfQIfTAKv4ZkkQOrEPxqbkw0bzUovSui0yXOb1ezSeSoHILUHqM2exGCFlVflFIfhv
Ph3lKVRwyg9KM+PW+1my30dFPDcXoRAtZhaLOxThQem12tXi+DDvxzpJGAKGT0zmXv7+gH2+zeTB
43ME3Qu4gqX34/Mlq3EVDmbR4GdvYSnInGtEMORNDyzaar9cp26Oqtel/doWU1HUIzm/bWRbo9gg
8dPaC9KKbk0ja+w2Ew5Au5f1J3CFkYMpbWbAjM3/79/zkxYUCTjfkp+YRi6qFEX++EUjvo0hVEzA
8nxG5NaIDxF66KK/9J2wKxqFt1hmJD11hoARUjEdFKImpuKNboVIMKtM9LtF9I1R1S8tc/YvLu/T
Zk97HzMbuz2DfYXX7ePlJVUmIMYNxfNcd6YTTvN7NNStr5dVa8sp032KAQPpOqNMC9cP52oO0XX0
3MUywy41V/3O7Esv1yn3KuUsa1nvNTmKtyr54lI/PTHIVa+5nBKbNRkNt1c6FMuoT4UOKrNCv720
TEysqgZxJac/wFF2X/xwnzbQqyabHFIeUIkIBln5eGOstofHij3rMhuTgqQc3UoW9NkX76B2rew+
bKAy3ndKa3gnsN34KT5+zKg1StnKWXypEatBpbDkV0Wazi1UrKiOy72uolYL54UhsFqDuda4DkvI
lMPU68dADK0Txu3UDxbkPeD0toOejneVFiu7VKKnoC8vAF4Z7TaJfrRIPLP7pZf8Rf5hIuQVouDN
CiNhw2XQLaUpLGfTnVVrdLsLC2RZM6M2EClUOlXYCmlQnq28ANUOgHlZFnVVGSKEE7qjhNkM94vh
ZYFsnZEVzFpXnoy6m4ETfVGefj45ccuQIeKPYXtic7r5ZdoYUDfZgcll6fLECYmlcwaxLl0jk0pH
JCHPjZMu2PZ9emIxf4AsMNqdaP0SO/GQyoGnTOrwDD/QWRr6AI1sNT5+afWLXVu+7cRjLEKGBKDn
WoeB57l58Wu5CHvLLGLSS4R4pQCuPEod/Jxw6GR77nic+qBETVCRa6LISE+7ft3WEQ+02pVOQyPg
FBYE52X5drHifW6Qi5Gq/SrO2navCuEOXKe8/vty8GnP5RHECQBWATmGxrv28WlU+qIRIm0croou
C3RKY++ZrdmhiHTdxJBuZ+bUu//5Z7JAXusNCIcskh8/c5Q1FLrm0JzlpPuxZO2vPMqesyDd5GbA
JsjcSxAj/++fSSLCp/eOep8Pu2rprOuK8vFTU0VpZJ3Uq3NBqE2BY/liELMiTU8wfsOmt0PpRcuJ
9dt1AHN1NDtoM2NCmyzOqCEwmtqL49AO8fPMuSPiyYjN1lU4qbXwdI1gscMFKYb8ZnTIf9908vhK
ZdfQ8MP7Iw/HQSYsVl0nhT3nZ3m6G1D3VMRSzKcuc43ZK1LOmhyEntqsdobqMZfexpowyBrMzka1
fCt6R/abRXQGAcDQUc/VR71cm8+F7o7Fi6LsoH4TlINKqj1pxP/OTMIQ/DAm1T29d6yEJLjpXajO
Kd1xKETFhH/7oOpHWKMB/Tv9WYUHaKbHkAtuzjM9s9KvwLdMdGJJWXVn0xZeWXUZeMVQYwwfIyOv
U157aYG5gu0cIeRK+ifG7v+7w01+PQdQE6PMlZ8HWvfj75bBMJ97XWaFVBSUExPNzSC+C5HVluOQ
fvFo/hfi4+PyfE1MoWpgN4Ascmt+jbWc+N9aHc+96o/yPVEWwXJs4V8T00JKmadlNAq0F8P8blUH
KL6I8i5R9xL121Z5VdRfkvprGmlxVaew+pUJhyiAI+Wp6fPSr9C89eUuEJnBPErm4zwD3obcTEBF
11tES+l+zJgMvFYXMNFAVDGgGRnTTdCfx+hQyqvQfOktJFLVT7kFPU726sAv1PaxI0F06sDDSdOz
RZZ3BF0IN88InnYmicakkzK13WaIBI9EQwdsAQI6dexpnYw05Wgsp+AVB+QRzNKsEj8DNKFupicp
quiDeXTIthGUX5L2MxaIyJFO1svEYaqB4yMg5C/oFoQvdZmvBi59pp/d8FdlLEwEEtJffUIVY4uA
y8WW3SRlwD28at+wDoz04hs7eRoQK2UAqe+b6pykP1WGx6ls0Q/YmFijrfDBCu/j5rXUzyKKmeil
RLuj72qLky6GIoRueQLDP7dVENnlqq9ekU8hY57cTEE9wRPbrwTNNdGl04muNybZd08le54TRLZl
OfRZmKP1j/K7dJkilwm4pCLuSvcyTgXVMbjgyOure+GeqeDwpuyAdNCfj1dAjNXGG1kROltFxkG/
BvUaECiUfGySopuab6P8JFheGeJ451/jDqPbpzCJnDpydUILknVWrCzOxsE2RsY4frNaWpIb2djU
s580/nh144GLmgSQFNc/Pc3HrkGEjj+unZ7FaGYe99qXrxNzXFS4Y+QaT+NP6FeM8+BhYS5kQNvI
pNBtg4yUq23YvYTmJlu+GcP3hSfTxLxiUm5cZ9V95KWsYzwnTEWtVdl7iuma0w49PEsh/y2GfSNc
UpRR6YYz2SRv0wzhwD7vvaS60xGKFO1bep0nk7XUbgrpXuXihernIN0P2SWYLgnDxlbzMIuYzUZn
RyfSo4gORXCnSCs5XEX5Vg1XQbJP+22Sbev+erxXljXqyGI5SsVOhx+u+rl2nsdnjHzK8NiDvNj0
5XE2V5PqV/FDk2INPEv9qWfwHzzLvB7LtNEszzL3CNlzbQ1dBwxEhAxqqzOQ/Cq6XL3u9jcLCQZ6
wo9QwUmUezd19lCUXRl383BeGADGaEuzpLMNEDX+LImXJMnGzVLr41HtahW8e7gvJjl2AysA1C3S
Ral7mb5wOsEMk1HM1dcIQWOA2k6uETqGPGCEYvfW8GAmxUMXXOe3cullhoj64SoEKxBrdXk0reop
pAMzgAAhUxYvpCUSiRQ9wxeQ7MrIa9SyA74T09Pr7gqwR++5lKt0QJr1xR78qfSlJsJxeD0HkpSj
/VYf/XHSFirwOlIkEJUQiONJjwa3VgoXON5gL4PEZjxgZjHDt6lvQQaJYf/V6fvTb8IFXP2BV+/j
9fR9vcA/LkDrpcFYNC27cHhT92F1ohsw+1Wnvsct0sGuAyKUNTSHm3kanSJdfmIaZ+ZU8aD//V5c
f/0PT8f1SmDkyIx/LAPRz8crGZcssjK4JJclE19DbWHvnjlxlZS6Kx3QDYnP/3F5ev1IXREZGIsa
x7+bA3iRK1m7yCqtzxbgulkWo9Olxg+lssxTroYYJ3p5ozdFjh62DbxAbY7NJD8obIbb2pxR9On5
Yyg3/GNEplECFYPTEdlnyb+MiU0L9/P0xV26TdPmWnEZXKFfFP1o0m5L6ngJYrLl6xQZHM/HIBXR
aphE2IBBP7jSGHdelQ2LLYccl3TUugSbhacOiUXIuLEvssFXQ0tazaLYr0j+sLUaFlDah5IfBq3u
a0VprUzj6oHJE8QYbdeuWqnS13OJ6iqK4h8zRMf9DFhwJBjwi2+nfnoGVAlLJj+JpmLjuIWWk3Y9
BaW6pBcZU4UNoOlhFpMv6vvf6MyPD9rHD7n51YNQS2U5DRDStCKDjsXI/VhqKnQ0/I9q4viDqA86
J6MVm4EB01vrpe6PxZRVfmKIjZ9x4pZG+TiR2EB2H5Ivpk4OCcOpuyTk9F05TsGEdyknJQrtvrmu
1BBbQiUYvuXy6ypflfKf3+JrM12miwXEF8nizVtcxSZxoNEinPUOYVNpRItXiwPNATMcN1HFoUWn
LujDvTZd27th2GCrNXUEWqP5xU94w5oxrw8okwsdseR1hMEp9eN73FlqMHNMEs59na20ThlWdcdd
FBZ1U2okOEhyNfsLqjw11RxZmpWjFXcUCfgkvFCjCNNyJi2J8ZWQ8d9emHRFPAB6EBUgFR8vrKjG
IsmaRjjX1ryAfRzPCoxI6oPMZW3D/Ft0r0MfEE7Pb5hHwk6kj+AYMyqpgZg38HPRpcynl78ve5/P
yNwvjsa8yfxuHOZvzn5NP8TJHFbhJQvM4o6YmrWu9KsgM8fdUgQbPbAat0pNknfUSXRU/i5Hbyt9
p2mSlwi7qdwrTElVsRDWYdvl1Ar6e2FFs1+TZ+BM+CJ+X/D/cFX+FyOwP367TwzHhzL9dUNx/P1P
/ItgbABrxHB3XZyxUtDt/BfGUcAW9Q/4OhqTRDS0dHt59P5FMDb/QT9U4dBPcxQDCNCV/yaqCNY/
6P7TEGBvpvNL8MF/QlT53Ub7v+seMma6sOyttLtFi/nbbbysjIJ4XvRKvMjSvVIfCyipflLcz/Ku
lKGLbhTxXIV7nAp2gNtWv6tyr038ZavCqX22UmfBfWBt+2JVVtuQMWQw2eE7gjJUJQ/U5KXLsjgk
J2O6w/nVZ26oHqG1TtKu06/WR2tchbM3KfvaIqtF3egL6B9itpG59/A9HqPmVYwdIl/qFT6GbjAf
BL1yO0xLEomcxSmOvwnSq14cJ/FgLbSJjpl8LLD1iKhLTf0gpU+hyuETWsisrmd0Q+FlmGxsiHZ9
bOst+YH2Hz//6b9u3Z9sZOnjsvvPO0r/hJ+c7qh+OzodRbkrzSgXL22svWgDGa5TqBo7ZTG+GRNw
/85ijiH447MwddrBUObBTUam+F9cxsdd83oZ1wER/X1ECnTyrujsP2u4omjNikTk5ZJG8pPUS+ZZ
C8V4R7NFi5OX0Sy/65X6mIsEE8lms5LFSnY0JZsvZcJ8b5Ae/349HxtoXA61G48XrVygEwCzr03s
P0rKsjTlcFbM8dLIjej3VWz57aK+dMq8yhN9KyuSsEEj80/azP+sS6xL3ML/N+/poR++Z/2fcNnf
/8B/L0sw/FmOqG8V9Jl/4P0hmv8DCQ7NfXrusNeuC9a/ViXtH6AxsDL9xoJZLEo8c//iqkvg2K+Y
MEr1/8Peuew2kmRn+FWI3swMYGp4JwV4GpCoS6l0aXVRqoZnI6TIbDLFZCaVF4rUwIA3fgivvZqF
d156V2/iJ/F3MpmqjCSLlBQxU5yGtRhMVakjI05EnDiX//yH/4weM2/RSsmrq2glkqSY/Sg3ytCk
w7h6WsJ2Yxo1p80IhxVXfEJg63xexyVuTuLGBycOO2deOJ+ctoaBf12b1acfG9O76Ym7aD1fh/X5
7Dwej11AIt4pDVRHgP0fxxf7kLXfVKtz76LtVUDIwzX0oUF/9HP6qVWoWGmGd9TrUzUJi06wxaeQ
u/Z1Oeh3YnNSnIqqB3DQKaZOK42gCX9NvdFrYlMfDSde5/ih0+lDx1M+y23yGu2jXrPllyApBFlG
o0qouFTBxZNw/+FpGjd7tQlQAZpAd86e55R/eM3phDDQqHU5jYWfd9+tPm/ROGsWyReBQdHNivYP
RYjtqDP1551JhabkDnwLVMoPz927Bu5js7U43rzKlU9xyDrintEkBGkW5fnAuZntzyaPN+WnVnQy
WrSsCS1fu+U5reE2fynJQipbB3MC1GYcQ9AGuMIFvdX26RxJL83Hm3G7cjIZhmf08T7pPEcXHs25
HqE0h/XssFk/o3MmHOa/PFbKP1f9WvcBhNadRZlXo9EhZRF+GD1FHxeTa5pUHM1mjbNJY3IycXvN
eHQ7b4LhnQhEPzwHZncezHDN6AZHCrZ6vXk1Mll1Mbz1da4nTj0fLvr1nfnioTWquWPYTp8oSKng
5M2TDhkLEis07fZONn9v5TSSwZfSfOrgeY84GeppnD5R/fSwCBo3hBhap893c0Ao5TnQ3cmddzad
P+3/PC63sfeDrSdEff24B3wZrFaDm4fvgf2lfpl+3XPSxE7jJm63nmCt8kAk1+4mW25b0XvgMwTc
Ka6npRbJoUqRQrNKt8QHuj3XbuK7KtCv8mj8oTEuP5+OJ23qKGikRw4nPLyjuzi5E/yd8G5Em/ZG
CJEO/TCvKN+jtyvEr/Gj9UbJUyK1D7MnVMaUg+0XqV2m80c39h/uhvSSH/rdOzeKf2pXSRnRWZ7y
ENIxx7MqAKM2uOvNH07goMoZw5jlbcD0gBGTDH/B66xGz7B0tugBRwNLiDDDo+ZoBDzoyfv5MVz8
EtRnNw/uYtFtD/crhwu3fh/B6PZUp3CJFoyUz8TXkBaHh/hXlh9NT8dxzR5W69Eh6P57HyBGo/N8
Op8+Hs8pSdo88yLqowMGgsIATiyYE1DHRb6CMgGexvB5trh9bNYu76AQfXKnR35n/yrch7/Ia3Sb
kXfolBu/VJeY1/+3Un5AbeZ2YcV7+gVGSics0QOmdBJHsccpt72IcO/Z4E/pf/tisLT2yErWsGcL
vJT4UR1xsXBjFBeqWt8TuwbvGXdJIOSogBdjpbEnoBNoKdHqgjusvsVaKWgBnLo6PHXggOmhBrMh
ZouqbIaQkjtOtRLdPsQP5ICC+sS9mntOm0Zx83l8KiCbw4f5cDg+fl7UZvePcQB1TKcSEiGst8a3
d4/R45U7r08+VReV59OwTduTnFDXWAWiZ7/eyWSCOJHEBlu8lyDG5D3NGd9PxKQqQacV3T4+gOsH
rPqR4pIO4b/JY2OLSlQV7/JTIGSFnlbcn4LlFs3aT8TSnqPbRXlBjeVTQItWGv5uqXJdMRDl9cdl
hUmywXVdYVh5IiVQDgjbf55R1nNabZEbmAANmz/6lS4wgEdwKTFo5Ci647FzF52r58fy5Thwz4PR
HfUy1aF3Vo3Hz8dw4jR7kw4SL1f3x0f0iB+ftO8+jdtASsazh+mHh+G0Tq3I6O50FNPeeX9G/5TN
m1MAQonIiDxhWaMtK4LrK4hsgWUYLCbh6HObnm8DWnbXr59GlKdgZMFc7kz3ycpVP84bkHvEjcX0
dOY+d4eLceVoEsGTGVAH54aTAOTUTbMxeziejYdOuqn/QPppOVVRIMeJgvg5toPFJzuM3Sj88Z/T
LLn867XveNENVTaiRd76S5sHWqqmm8XU/tMPfT/2IpnB0PG9vNaSCIviliUzSmayaQDXYsLxgJEb
rT15gCSz/kPJ9b3h8u9rew05HXQupJVH8pN8KCeZb61987JSIW7+nU0zzyts3bWXad1VgxgWPBvA
xOUiczKotveIi1EvI76p/BB8Qdi7JANB52vtf7W1h71M/om15Zdeq+7BRQxdbvqi7tCaBUOkteQy
zW4EREJHl0q66+rRL7f4d5IH1ANJHRg/POa7te9SAKslg0Z7j7AuxNoNde2Qa4OhoIygDhet/KTC
3qXtTy9hQQe/QeOVa016HUEUR9Oitbee44FVVW3jZe2oCMTB1Np+Kmr2ZIMxBiTXzU/h+pMtwNhp
QEW8czqvKpVvWqvnzYN0HrAhOObkhwHzuq9S3yMciLkuTQh26+JL22mtteOoNFgbXLuAPeSHC55f
e4NGYC0UH7nT7J93SwLLPXn//RftD44cI3h59LlMOQnU62jAJuj2TPnvngZsEfnSOgR4F3vSyRQg
VLrLhVMgIiKaBQQm/dIOqX+cSa2lNyrYNRChge9JlT8rzO0+7yKclSgHcqW7ef4pvdAUAW+8xBHJ
AatKv9xp7RHGQy/gIiY/qbLZod2nSbfm4sl1U3NPSHpp3xQevnKnskfORHLTS5s/PXC7JIOW7utf
b+51IMYnVLu8/aoG5HxIQ7oqGeVE2Lu0dglnaN1/GjmDWJcEy9L2V+8/mo9cFsj29ALsoOkvkUUt
CeD0St0WAAy63ic/igbcr+whHCrlgJAkPzv3BIAS1RcBORTocgSnkNP+ZcCM2MUJye7O+b3aZi9J
eJS7EGukGytYkfziO/h+UmwMYVF6+ndO9cl2aZ39xv4eRx9IIEGd5Keg+Zp7FF9KcePS8d8926+t
e/abtT0augnOC2yF/KgKENQF2XRMv+UZ2L3YR1vXBMAFAofSppxf9X3Knc5eB2QmGJWdu/xJkwW9
o0/eCqTGvrDkJz9q4KfV2hNWA8Hu7ujlxyfVvf174IzQ+bCqpD9Fv5+rATSS9NSO+r7UP2iKoN7a
S1AEQLVTERQUYK1N3Cepxdi9Z18aG2hdAVz7/RooBR5A5eUTexhriMYOXwOCfGiX7N6lRnp/1KNc
299r4diROla1Xq3Dm9es4O5mZkEi5R1aPE1PNTe+TJtJQKBAc1R7D2cAcGgDS3BX33sw+Zprr3ZA
JhDIAa6Q3nh1+8sofiJhJLUJeSU/O2fzSEdtrXvf2BNfj8p2VdmVCXID+pSqsuWjt3vPvn60k4oA
sh0ovbXeXpkUJ9tPLiQ1Coh679r111b7LXw66m141pc3oBD22icFDn4E2p+vuZDdUv9CuqR1A8jy
1uipI+yGeY+vRRYIc0capKZ3P1U2O6T7ccQ0l16uEdCANQCf56uSzwmhSSaU/sIwBy+VwM7pP6Ce
mjLg7Zf7TXWNegBaODxQ7+Hy7qrux2HRXHuVYCYwPqxa5ezXOxjCILlwhFPNt3N6r6pt9tQA8YDJ
BRf3dXtzJx9+R1COEgeVXj87pvF0Tb5mlUcfBh04F1/2N7920kB4u1Sc7Oqtl5phLZ2/T70fTdiI
86S6XfJGOQng60Jz1YBZa/ny757DJ3WIWiIgmwdWl9ZHGYpNjXmQBYVcCTh9lgtMv7dDzx90zZoi
KOPfAXaiuFfiZvn9b5LogvovIZTfrcsPAklz1U0QHiC0pSRgebrVtQNyoEgEnMPOPfbaQa4aSVxS
+w3RfJk/l9/2fcn+8Chkcb7dM/mEdkPr2vPugZFHCp2vZm1OBG2sISnBx+hLJbR7T78+xrECyIVy
S6lYW/4Ugp3y+FM2LLXY6RVJhL5Duk8/5FWvgmWqQuxay0DMihYoUy1PsVa7Tdn76xf/Cgm9QMS7
EAIPEnC4Y0PAuIoh/9YvZPjo1X9fYqOTihWclq+lJMmvClo8/XqKk5Y//6iAx5OoZu4fBcye+6Py
u+HKLy8Xn/9W/q+Upa5dQ/aXHxw7sII+LFgJdH65qitrAiS9a3nWwMqj3CUE8HWSK3D4F2WxadTT
wLY9l9qfbCgRoUSEdAe+tOdO38/GkVGTBLXusD2L0oLSNXIK7KRk6dJ5jG3UWP5LNALI/ri2UOBV
krn1nMgelHqRFdlhNlxywBroDN11dBkgsNzSwcQOnL6yrULDxfPzzS8wmVctoGsFzv29bSmiIb9B
zEeKTreMv+4AvwT/Vy+gWsDw9n9fTkfkK83s9C9wfv7L+5//q2O5YJn6ya6fMu3sLzfdnkNrFHAg
M2Emp5xn85uife3OLaZBrJw5CXjqjnpqPVsc58CZZmMl85VQuu7QZ0HhlAldmvagYWDZbjZOMlfB
OWkPG1iP2SjJoML7ozvoRz8YFEQgJSK6w57HT5YTZeMks5VHWXfYC/ve8lSVmVTv6Y7706Qgg5YB
TfkzBWVBtuZEBBKM151qz4oHTukgsO4dVflWCPpoD74ICqMKplR31OWDJHMuHU+cYOVdkjJw3Y/8
YodR6dDyxtlQInFYA7I/vv89/Rd7YiuaMqlL1Z3vlV/i0P0uLBVtGPwc/TlDI2d5pV58P3BCFGdf
uYpEkEyo5RsYlktnocxfUfmCt6I62oByOriPS5dxqJzz5egGZPSXT8e940+fj4/+tSSHxw4QWPH8
C3Qc2kCI8Ii6UsEPiH7b5qx7rP8+9gdAuHblpRY9b9QXnQJsCI8DvOIPqL/n97HBtvzOLjgYB78W
LVGCpMVtWi75lYbMgYfu7kcFA5eU88r2v3HcsKBfk4SIqkveNuJxHPhTO1tt8szAdLly+d426JUf
RKO1Jn7ioxaU9dvGPojRSJZbkAOug6Zoe368fs5JWigTUPYMvG3OP8lNUGdMfzm4yKCXpbQAxgLI
EVYe97d94xpzYegXv5L0taK4A6ICorvtSnPlK/HXSvLXOlicGatwEEmoQTQFy2BDuhMJg+2ml/O1
Hzq0XO7QGleUYB2XiYK9OvwZNYK6Gx/q137u0g79qR9ZE3WrhDwIPjKpEaDVE4UyQkum3rl3CPHS
Go4C+z4bSW4eWFM6aHAcILGBHoS+fiY+9OIOl67saGQHKw8uREJC9ylEx5wQQG/Nejar7LivrO/7
vVKimzMXddMblZvyP8Ib5A6JhyiWigGj9sAbYshlmylHbEVJ5sT0yrft0I/CJ2Jy+WGlUZSNvooW
a07Ma8e1PTWiIClP7UGhs/EGTjaQiECKGHWH7Y6sQTaKjLn6YL5drp/saXzvou78X0vc01IX9g0l
jtjYdC1fKeQje+L38aD4zPbvGTiBXUK4dJFQ/J/tNnCKa90UgOr6Ez/wUezpTsoeCMW09r4yQBKd
TExC70VG2cjJdza9bK/chq41tUuf7WCgWF4bH+dXjnz0QIvUOFJOvBTt60qGblZTxQuUzKT2oI+x
FfnoPbd0GuNSKDpFUNnaHwicKFCHFYYj7WGjkeNPVXUtrOK6495w7U+tSSE0I7SPuiOfWvfqJewY
2L7TUeEZWLXB46/W5SsP8OpBIHSvL4Dul/+O7NLgd2cz3wmUWwfZj/7w57a3UE7vGsfs7bK4cO6L
VgEIDf3ZXmDoRiPlcaH7iYFxnfuCFKQ1k+7ZvST9N7TCfiEaauIZubQWfhSpx2Gj9fvKQ3xpudaT
ooMpLzMhCbcwqIFbfMlD2i9kLE3E9y6tGO0LH3K2bnk8EwCv/oGQkYsedcJNoz20/yz6l9SqOmsD
x/jKwcRXRjXxZCSjqi8RCLfsM++3xlM1TMP1MLTibLhkBwV9rivmT1/+GnsF7jrQmQYGxjNRwQJJ
uZDufHv2oj+yXddWDjPd7vRnvIw7rcQgE6yf/rw9e2gpuURKPwxMWnAIVunC9j3lolA3ZGBwf7IS
3zORV+3FhVQloQ792d74qpcGi47+oL0v/+mXbvzJl78mWI/r4Mt/eX1HjdNCVaj/IZIwTiGUB6W0
gXEt77mooEGW6Q98O1y54AIP1b0oh3EwdjyrdGKFillEbbz+4OCYnIJNXxP6Bt1JHxOHIROjmAQ1
qZDRHfjPKz4INQMGhnUm99b9k6oxTKTKUx26er+FHUFXFodOULrBmFOUKPF6/ZEP7he2sndQpkvp
Dc2T27RsQFFv96e+XxwWGlSiXr/FSCwYEdWgMrHX3sDnxcwOjRhSBmyHJBemzlWoQLWPvO0OnXiS
DSSTNYEVOvRDBJs8aB/s4Nke+jNUrvIVA8r2kI5YBRCZFI1pyyR2h+AKlenWDUz3yPYmVqCgTqQi
X3e6ZwFiUMGtQhOoO+xxGBVTjEAGtIftPtv9kSpbEz7MibOC8G0bcJhPrMC31yFXNuYFXxk5OAFR
2FdeSOH01t23U+eesHYBTyZ1pNoDg2L3QnuRjSS6QqpKtce1A+BN6rAm5ADqW5WuCaezG/jYYYpq
4O3WF8KH2EPnKEKAolp/3LP+inKAAMvAuJHlqrOtGpDCRzsoHLCqkN7pnrCPANwI/6nQvKQFp+7I
F1Y0K5wGEy7KhRON4qJpQncofVH0XH9mjYtTNiDjCwe9Htke6Dg1tQulrv60L+K5PSHZFQyzsZL4
lFCY627hpe8OkEk2UDJu04Bau/Q9qxhqNXBFCDdH6mRNuGvfgIvQpC+Ty/vDiyDEnixVV5h4mmlH
U7B6ku61usfhGjxbXIijVU0UC30i1FVwNqhR1Bev3GjgFMqZqEmzUF1J9BKtGTieGiUx4XX0poWK
EtBIBiZMJ8p7KxhkIyXOTM2EiJ/sgfp4wJqUfeX9F6NHP/TnFKSVDZZO2YA6vh1L0Y5iXILXyz7z
/jnfphVj5443HPiq22giW/lZ4Cqcuy7womyyiUyMZOp8jwfKplenMrQJr6ZnB8WonwnwAZB5WzBC
l4WaE6hazShmYLCXVt8eFD09aFNM2HPnfujPFGlDxtVobY91bUcFffl3Uf/rXDNoXunDCLspfcGo
kIDia6sd/f1Ca2khpG5oLT9/udsUAuf/6ljgevqFgLbrPBc0SnaR3q9Qun4YWaVPBfi8kZC5W+pZ
7swiGpdNU1SJkGHoPo2nYJlsMlfKo7sK+I/fjIj54HsDQVxnU5QJU8aS/fH9Yr5CwIE1jJUZww+k
P/I1wKCJOuz2qMC607nhzBqsvMU02v8thrJ/HYLQooJLfSkMWBIHmCj3lvOgDmzApzsIKJZT7VYD
RiB1fUPXGtjhKDvaif1gQBCXC0vit8qwJiY8ioubZiD6dQgWWs041Q3MFYjvvT9Q98xEvKMXOKUL
CjIVNWLCnqRqQE07mAhGoKSHpXP5n97Bp/xxSHjbdN+WM9JHnl1I1MPXkn3o/W8AI6tbBwmM/qgf
ramqGqomCoHPF8Fw8VxUZ2RM9SecVqyd+wWwMDS4+mOn2ek1Yxu40udwG4xHqyIxcK8vLBVfj+Ws
LwscC8tfuSJC6at7RQitUexSOMsmTEaCawNnpiK/qi0Dbx0DW4vinTYBq7+ypyrmiy7V+gK+xlYk
cbDOu4I+zMT44xVTJeE61T0Z19AuOdMpkQ/FhN5cXffKdF2PmIc1RW1k608MC+EV1531zchyisHM
mnTl1R7YenBWJQ30xMTQDvjLbJzUxjIxY8BZYhYW1VzNhEa6fb6314jDRBbhs2NH+EGKPEyoup+o
gPZnpbOI4rZp6Y+lY2po/Che3sz856pwWBvYgOUHz2PPCkfgof5Yyv6vs+6jtHs3YEP0ptSpuYt1
+obiXxO2z6UzGBBLO7bCKC+0lIfp2/cMLfIqHqql1HojZ0xRsYfUXv5vSnuR/yjUANQWbw1KbY+B
Ja+KxQYFjvu///Yf4dhaWKXTYEERBTP4QB3QxMp2TdGHlNC36iaqQG4cavPK1JiohRXCLEubzWzR
7zdZezZOwTg77uEfjxzLX+AvOaWfqfW01NBiuwndn4GPHvnjgY8Ab6wxbqSjBjf221Jnb2Dzzq3Y
CRwFDUSXnkqrvW/AVry2yq5T7gO0KYdhnO1DGk1KvmEgpER+aLhmZAM66MKaRqOCWZOKZuvD9f0C
S+tYHnTjuirJSt+PvwYUvxND45LLD/4ba+Ir7roJVMkhUCCQ+/lTZSR/57vUEHtrnxcDDmXX7/th
6ffnNgFyb/iHdZ8xURuX+K1CPXQp4EQA7GsIlUwAF7q+P1479tbLt/3FOnEenPzumnBWTkjOClFY
xmOZJMycfrAaRdlICfnKl/4ksL3+qAT6YLESpTERTl+OnwQSZLMlyfVCMSRBMpVBq2PA/SCboRiu
q/Q0Ob3zSjF9sEnEL09RsobL/hGAGDf7O8UcAV+eHYr3mwrnvKb3pI+zkZLHzkTdTHcU4I5MrHC5
HPUDBmZ+ZT+Vupa7JgtrIjV95RQKHE0kpj9bHikw1bBoG7BbrigkVUc1cWdFwH+2CcGoKGmyxNle
vv/YXTtR33K4qGu0MeRIBj5gTWMLPp+nNbwJVTO2olss+zRwqHmkQmy49TEkE6nSlCX5g+3anvVP
pYOwD/aQMtNE2dzIjcUNww/qxt5INShMuJM3/hhcrXJSayZi0zdENtXZmohK38QgowqTNXAyf2F7
nTAR+EkcETDIDnsSDTJRBL9iZNZMeF5dCRHaQfRiEebn3YQXq92GJKsJVIU+Ek0TWMUlaqqX8GyX
LoHUBaWfYiIe2IvrFAcf5csV+CTp1k7fVijjsjl+S1N9P8cnoTr8DXo6a3kd6RqzwzuREZ/r7kb+
MMmB+5vgiQ6C+F5RGdVtkt3uX2ApO4BcEp10aAX3RWfSxBeGseOqyB8TOQCZLVAl1S424HEJzxAU
7kB0lKFN5Gi71gJI8zr9ZSKi3i2cDhPvyZE/oYZabUVgIn6djbueRcxEApEeFsXWGCZok3H9BnSW
iFW6ARO0Hx8gdVd9MRPx4I+c48L+VU1QgmOtSnV9kQvGBM8cyeooFAoNJfFQ3chi+kon+5qKvMgX
8KQSCE86B+umDlPz+tyJotTCu7JnjqpBTGSb0q9cxH01mV8zAT7GCfCcgTVIPQL/HsrcTP0nBmrN
gJdzQ7oylU+Xc0kUcI0XWDNRk5wK6rNDwSi9YSQoJLyRqVZYyXabiDYeCqFTOCp9doKhs1bJw3ee
yfNbRun2B/u2t/ELBvCph4SdCjRwNRMY4C44XQAumQiSI2Ui+9SzVKuoZiKuAnYhKh1Dp02ALFav
sYnq6/R0YsJEoy9/de3JIi+VponMQLKAS4svqIU4UGiYgNGkC0hfgdLv08LsP+QXUcct3GHLX8oI
fpOw5nUM8CaK20im/Oq7WZ4jv9O0hqzRPWq/1aJUpUMcYDt9Zt5dOl7WWvx90OwpYb2uu7eDacZg
KAaMGlIyEbg7BDdYqNg2UUp1GFjPKm2QCWqwLmg2O382TUA2upIMLRSrmUAqHffxJdRSm9ZWjbnd
QFjmw+AoLBDQmihNPrHcsWQF1plt7a0ht+2TP42pGVBjHBt5/l9p9/cA/AA2U44G3Y6zk/J+a0xw
n4RPlOe7aiLFeG0X0zoGYCK3QVycbM3EDflMkegzDReVjaNnwjb5fr9noLWm94fuo5BfzfYYYP63
sycw1/ZUmcyb/n2JzRPzel3jEWXg5TQ3PGcr7SHy896+yvTGi1p+6e2aTWATg/2p7eNEKcfJBIr6
UxwWIOU1EzGWmy//A0HiQtEutJXZ3dO/rkNMti3JXv3Nz0X+FL3pdG8rbMyd/nWtaX6Dq1zTF+e3
t8p1bXh2bJVbjvQyI9R3wfn8+H8AAAD//w==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625078</xdr:colOff>
      <xdr:row>16</xdr:row>
      <xdr:rowOff>229791</xdr:rowOff>
    </xdr:from>
    <xdr:to>
      <xdr:col>7</xdr:col>
      <xdr:colOff>636984</xdr:colOff>
      <xdr:row>21</xdr:row>
      <xdr:rowOff>166687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762BFAA-8446-42A9-BE9D-BF2D523675AA}"/>
            </a:ext>
          </a:extLst>
        </xdr:cNvPr>
        <xdr:cNvSpPr/>
      </xdr:nvSpPr>
      <xdr:spPr>
        <a:xfrm>
          <a:off x="4446984" y="4254103"/>
          <a:ext cx="3131344" cy="1067991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2000" b="1" baseline="0"/>
            <a:t>Top Job Platform</a:t>
          </a:r>
        </a:p>
        <a:p>
          <a:pPr algn="ctr"/>
          <a:endParaRPr lang="pt-BR" sz="2000" b="1"/>
        </a:p>
      </xdr:txBody>
    </xdr:sp>
    <xdr:clientData/>
  </xdr:twoCellAnchor>
  <xdr:twoCellAnchor editAs="absolute">
    <xdr:from>
      <xdr:col>8</xdr:col>
      <xdr:colOff>650080</xdr:colOff>
      <xdr:row>16</xdr:row>
      <xdr:rowOff>232171</xdr:rowOff>
    </xdr:from>
    <xdr:to>
      <xdr:col>12</xdr:col>
      <xdr:colOff>339725</xdr:colOff>
      <xdr:row>21</xdr:row>
      <xdr:rowOff>173036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7005918-DAF4-46DC-AE6D-9EF25B2F555C}"/>
            </a:ext>
          </a:extLst>
        </xdr:cNvPr>
        <xdr:cNvSpPr/>
      </xdr:nvSpPr>
      <xdr:spPr>
        <a:xfrm>
          <a:off x="8636793" y="4216002"/>
          <a:ext cx="3142457" cy="1067197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2000" b="1"/>
            <a:t>Job Count</a:t>
          </a:r>
        </a:p>
        <a:p>
          <a:pPr algn="ctr"/>
          <a:endParaRPr lang="pt-BR" sz="2000" b="1" baseline="0"/>
        </a:p>
        <a:p>
          <a:pPr algn="ctr"/>
          <a:endParaRPr lang="pt-BR" sz="2000" b="1"/>
        </a:p>
      </xdr:txBody>
    </xdr:sp>
    <xdr:clientData/>
  </xdr:twoCellAnchor>
  <xdr:twoCellAnchor editAs="absolute">
    <xdr:from>
      <xdr:col>1</xdr:col>
      <xdr:colOff>5953</xdr:colOff>
      <xdr:row>16</xdr:row>
      <xdr:rowOff>235744</xdr:rowOff>
    </xdr:from>
    <xdr:to>
      <xdr:col>3</xdr:col>
      <xdr:colOff>619126</xdr:colOff>
      <xdr:row>21</xdr:row>
      <xdr:rowOff>160734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E03A582-4710-245E-91A9-808CABEBFB4D}"/>
            </a:ext>
          </a:extLst>
        </xdr:cNvPr>
        <xdr:cNvSpPr/>
      </xdr:nvSpPr>
      <xdr:spPr>
        <a:xfrm>
          <a:off x="255984" y="4260056"/>
          <a:ext cx="3137298" cy="105608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2000" b="1"/>
            <a:t>Media</a:t>
          </a:r>
          <a:r>
            <a:rPr lang="pt-BR" sz="2000" b="1" baseline="0"/>
            <a:t>n Salary</a:t>
          </a:r>
        </a:p>
        <a:p>
          <a:pPr algn="ctr"/>
          <a:endParaRPr lang="pt-BR" sz="2000" b="1"/>
        </a:p>
      </xdr:txBody>
    </xdr:sp>
    <xdr:clientData/>
  </xdr:twoCellAnchor>
  <xdr:twoCellAnchor editAs="absolute">
    <xdr:from>
      <xdr:col>3</xdr:col>
      <xdr:colOff>619126</xdr:colOff>
      <xdr:row>4</xdr:row>
      <xdr:rowOff>18253</xdr:rowOff>
    </xdr:from>
    <xdr:to>
      <xdr:col>8</xdr:col>
      <xdr:colOff>633412</xdr:colOff>
      <xdr:row>16</xdr:row>
      <xdr:rowOff>18252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6DB1D1-605B-4371-9699-A3700C127E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0901" y="1142203"/>
              <a:ext cx="5233986" cy="2971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244475</xdr:colOff>
      <xdr:row>4</xdr:row>
      <xdr:rowOff>26507</xdr:rowOff>
    </xdr:from>
    <xdr:to>
      <xdr:col>3</xdr:col>
      <xdr:colOff>619125</xdr:colOff>
      <xdr:row>16</xdr:row>
      <xdr:rowOff>26507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61C754-4DD6-4AF7-B3E1-4C67309E7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642938</xdr:colOff>
      <xdr:row>4</xdr:row>
      <xdr:rowOff>23809</xdr:rowOff>
    </xdr:from>
    <xdr:to>
      <xdr:col>12</xdr:col>
      <xdr:colOff>352426</xdr:colOff>
      <xdr:row>16</xdr:row>
      <xdr:rowOff>23809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F48D68-83CF-4F68-8FBE-EBF278B94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22489</xdr:colOff>
      <xdr:row>18</xdr:row>
      <xdr:rowOff>214312</xdr:rowOff>
    </xdr:from>
    <xdr:to>
      <xdr:col>3</xdr:col>
      <xdr:colOff>606426</xdr:colOff>
      <xdr:row>20</xdr:row>
      <xdr:rowOff>88106</xdr:rowOff>
    </xdr:to>
    <xdr:sp macro="" textlink="median_salary">
      <xdr:nvSpPr>
        <xdr:cNvPr id="5" name="TextBox 4">
          <a:extLst>
            <a:ext uri="{FF2B5EF4-FFF2-40B4-BE49-F238E27FC236}">
              <a16:creationId xmlns:a16="http://schemas.microsoft.com/office/drawing/2014/main" id="{2B15649F-2537-0243-2376-E6399C4FA7D0}"/>
            </a:ext>
          </a:extLst>
        </xdr:cNvPr>
        <xdr:cNvSpPr txBox="1"/>
      </xdr:nvSpPr>
      <xdr:spPr>
        <a:xfrm>
          <a:off x="270139" y="4695824"/>
          <a:ext cx="3108062" cy="31432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86C22494-FF3C-4551-98EF-347D1CFD0849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$93,580</a:t>
          </a:fld>
          <a:endParaRPr lang="pt-BR" sz="2800" b="1"/>
        </a:p>
      </xdr:txBody>
    </xdr:sp>
    <xdr:clientData/>
  </xdr:twoCellAnchor>
  <xdr:twoCellAnchor editAs="absolute">
    <xdr:from>
      <xdr:col>4</xdr:col>
      <xdr:colOff>640291</xdr:colOff>
      <xdr:row>18</xdr:row>
      <xdr:rowOff>116681</xdr:rowOff>
    </xdr:from>
    <xdr:to>
      <xdr:col>7</xdr:col>
      <xdr:colOff>632353</xdr:colOff>
      <xdr:row>20</xdr:row>
      <xdr:rowOff>154781</xdr:rowOff>
    </xdr:to>
    <xdr:sp macro="" textlink="Platform">
      <xdr:nvSpPr>
        <xdr:cNvPr id="12" name="TextBox 11">
          <a:extLst>
            <a:ext uri="{FF2B5EF4-FFF2-40B4-BE49-F238E27FC236}">
              <a16:creationId xmlns:a16="http://schemas.microsoft.com/office/drawing/2014/main" id="{7B8F32CB-7D33-47E3-9189-19B09DC16480}"/>
            </a:ext>
          </a:extLst>
        </xdr:cNvPr>
        <xdr:cNvSpPr txBox="1"/>
      </xdr:nvSpPr>
      <xdr:spPr>
        <a:xfrm>
          <a:off x="4455583" y="4521993"/>
          <a:ext cx="3111500" cy="47863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096AF54F-CD4E-41CE-858F-FD698F8574B8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LinkedIn</a:t>
          </a:fld>
          <a:endParaRPr lang="pt-BR" sz="6000" b="1"/>
        </a:p>
      </xdr:txBody>
    </xdr:sp>
    <xdr:clientData/>
  </xdr:twoCellAnchor>
  <xdr:twoCellAnchor editAs="absolute">
    <xdr:from>
      <xdr:col>8</xdr:col>
      <xdr:colOff>683153</xdr:colOff>
      <xdr:row>18</xdr:row>
      <xdr:rowOff>239711</xdr:rowOff>
    </xdr:from>
    <xdr:to>
      <xdr:col>12</xdr:col>
      <xdr:colOff>333375</xdr:colOff>
      <xdr:row>20</xdr:row>
      <xdr:rowOff>113505</xdr:rowOff>
    </xdr:to>
    <xdr:sp macro="" textlink="Count">
      <xdr:nvSpPr>
        <xdr:cNvPr id="13" name="TextBox 12">
          <a:extLst>
            <a:ext uri="{FF2B5EF4-FFF2-40B4-BE49-F238E27FC236}">
              <a16:creationId xmlns:a16="http://schemas.microsoft.com/office/drawing/2014/main" id="{6A3798B9-8B4B-4DD1-A350-AB9DDEB7946A}"/>
            </a:ext>
          </a:extLst>
        </xdr:cNvPr>
        <xdr:cNvSpPr txBox="1"/>
      </xdr:nvSpPr>
      <xdr:spPr>
        <a:xfrm>
          <a:off x="8669866" y="4718842"/>
          <a:ext cx="3103034" cy="31432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04FF6521-E7A3-4CF6-92D5-F2D673E4E678}" type="TxLink">
            <a:rPr lang="en-US" sz="2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3,053 </a:t>
          </a:fld>
          <a:endParaRPr lang="pt-BR" sz="60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528CB-7247-4080-923F-48EA87294D0B}" name="jobs" displayName="jobs" ref="A1:P32673" totalsRowShown="0" headerRowDxfId="5" headerRowBorderDxfId="4" tableBorderDxfId="3">
  <autoFilter ref="A1:P32673" xr:uid="{875528CB-7247-4080-923F-48EA87294D0B}"/>
  <tableColumns count="16">
    <tableColumn id="1" xr3:uid="{C66FB0AE-1CD3-4667-9D39-FE61C4BEB361}" name="job_title_short"/>
    <tableColumn id="2" xr3:uid="{F0E39C39-2165-41D7-A5C8-A5195234BD6A}" name="job_title"/>
    <tableColumn id="3" xr3:uid="{8111919F-3AFC-4C08-904E-2C5B5B75D05D}" name="job_location"/>
    <tableColumn id="4" xr3:uid="{EC84B1FE-B120-4062-A008-4287FBA076B9}" name="job_via"/>
    <tableColumn id="5" xr3:uid="{8CDB2DE1-7AE2-4D17-8A2A-6D6FBB8BFB0C}" name="job_schedule_type"/>
    <tableColumn id="6" xr3:uid="{E82EEA14-B028-4D58-9A81-5F8F4F8A23E7}" name="job_work_from_home"/>
    <tableColumn id="7" xr3:uid="{D54A660F-35E6-4ED0-97DF-157EA9837D93}" name="search_location"/>
    <tableColumn id="8" xr3:uid="{FD726F79-E0BF-49B2-8AFE-AAA702E06C53}" name="job_posted_date" dataDxfId="2"/>
    <tableColumn id="9" xr3:uid="{DE3C3ED8-F725-421F-946E-0582CBB34969}" name="job_no_degree_mention"/>
    <tableColumn id="10" xr3:uid="{3A9D2AEF-0922-4B52-88C4-A0F9526E457B}" name="job_health_insurance"/>
    <tableColumn id="11" xr3:uid="{E2EAFCCC-451A-4423-A28A-12CB369F4663}" name="job_country"/>
    <tableColumn id="12" xr3:uid="{630DC5F1-9062-4787-AF9B-3CA8EB21D730}" name="salary_rate"/>
    <tableColumn id="13" xr3:uid="{174D30BE-34A3-425B-98F0-C65D8415AFB1}" name="salary_year_avg" dataDxfId="1" dataCellStyle="Currency"/>
    <tableColumn id="14" xr3:uid="{80388659-9B12-490D-B32E-7296EE9E06F7}" name="salary_hour_avg" dataDxfId="0" dataCellStyle="Currency"/>
    <tableColumn id="15" xr3:uid="{1CE5C641-0B36-49F0-9D73-DD80836DD667}" name="company_name"/>
    <tableColumn id="16" xr3:uid="{0916A955-9E04-46DD-8F64-42213F08271C}" name="job_skil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11AF-B992-4989-831E-E91A3C669EF4}">
  <dimension ref="A1:P13701"/>
  <sheetViews>
    <sheetView topLeftCell="A13670" workbookViewId="0">
      <selection activeCell="E13705" sqref="E13705"/>
    </sheetView>
  </sheetViews>
  <sheetFormatPr defaultRowHeight="15" x14ac:dyDescent="0.25"/>
  <cols>
    <col min="1" max="1" width="25.28515625" bestFit="1" customWidth="1"/>
    <col min="2" max="2" width="32.140625" customWidth="1"/>
    <col min="3" max="3" width="21.85546875" customWidth="1"/>
    <col min="4" max="4" width="16.7109375" customWidth="1"/>
    <col min="5" max="5" width="22.5703125" customWidth="1"/>
    <col min="6" max="6" width="26" customWidth="1"/>
    <col min="7" max="7" width="19.5703125" customWidth="1"/>
    <col min="8" max="8" width="20.7109375" bestFit="1" customWidth="1"/>
    <col min="9" max="9" width="30.42578125" customWidth="1"/>
    <col min="11" max="11" width="22.42578125" customWidth="1"/>
    <col min="13" max="13" width="21.140625" bestFit="1" customWidth="1"/>
  </cols>
  <sheetData>
    <row r="1" spans="1:1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15</v>
      </c>
      <c r="N1" s="3" t="s">
        <v>16</v>
      </c>
      <c r="O1" s="1" t="s">
        <v>17</v>
      </c>
      <c r="P1" s="1" t="s">
        <v>18</v>
      </c>
    </row>
    <row r="2" spans="1:16" x14ac:dyDescent="0.25">
      <c r="A2" t="s">
        <v>0</v>
      </c>
      <c r="B2" t="s">
        <v>1963</v>
      </c>
      <c r="C2" t="s">
        <v>431</v>
      </c>
      <c r="D2" t="s">
        <v>3957</v>
      </c>
      <c r="E2" t="s">
        <v>34</v>
      </c>
      <c r="F2" t="b">
        <v>0</v>
      </c>
      <c r="G2" t="s">
        <v>27</v>
      </c>
      <c r="H2" s="4">
        <v>45658.000023148154</v>
      </c>
      <c r="I2" t="b">
        <v>0</v>
      </c>
      <c r="J2" t="b">
        <v>1</v>
      </c>
      <c r="K2" t="s">
        <v>24</v>
      </c>
      <c r="L2" t="s">
        <v>36</v>
      </c>
      <c r="N2">
        <v>27.979999542236332</v>
      </c>
      <c r="O2" t="s">
        <v>3958</v>
      </c>
      <c r="P2" t="s">
        <v>2715</v>
      </c>
    </row>
    <row r="3" spans="1:16" x14ac:dyDescent="0.25">
      <c r="A3" t="s">
        <v>0</v>
      </c>
      <c r="B3" t="s">
        <v>3959</v>
      </c>
      <c r="C3" t="s">
        <v>2074</v>
      </c>
      <c r="D3" t="s">
        <v>3957</v>
      </c>
      <c r="E3" t="s">
        <v>20</v>
      </c>
      <c r="F3" t="b">
        <v>0</v>
      </c>
      <c r="G3" t="s">
        <v>27</v>
      </c>
      <c r="H3" s="4">
        <v>45658.000081018523</v>
      </c>
      <c r="I3" t="b">
        <v>1</v>
      </c>
      <c r="J3" t="b">
        <v>0</v>
      </c>
      <c r="K3" t="s">
        <v>24</v>
      </c>
      <c r="L3" t="s">
        <v>36</v>
      </c>
      <c r="N3">
        <v>24.969999313354489</v>
      </c>
      <c r="O3" t="s">
        <v>3960</v>
      </c>
    </row>
    <row r="4" spans="1:16" x14ac:dyDescent="0.25">
      <c r="A4" t="s">
        <v>2</v>
      </c>
      <c r="B4" t="s">
        <v>3961</v>
      </c>
      <c r="C4" t="s">
        <v>372</v>
      </c>
      <c r="D4" t="s">
        <v>3957</v>
      </c>
      <c r="E4" t="s">
        <v>34</v>
      </c>
      <c r="F4" t="b">
        <v>0</v>
      </c>
      <c r="G4" t="s">
        <v>41</v>
      </c>
      <c r="H4" s="4">
        <v>45658.001145833332</v>
      </c>
      <c r="I4" t="b">
        <v>1</v>
      </c>
      <c r="J4" t="b">
        <v>0</v>
      </c>
      <c r="K4" t="s">
        <v>24</v>
      </c>
      <c r="L4" t="s">
        <v>36</v>
      </c>
      <c r="N4">
        <v>54.420001983642578</v>
      </c>
      <c r="O4" t="s">
        <v>3962</v>
      </c>
      <c r="P4" t="s">
        <v>409</v>
      </c>
    </row>
    <row r="5" spans="1:16" x14ac:dyDescent="0.25">
      <c r="A5" t="s">
        <v>25</v>
      </c>
      <c r="B5" t="s">
        <v>3963</v>
      </c>
      <c r="C5" t="s">
        <v>3964</v>
      </c>
      <c r="D5" t="s">
        <v>3957</v>
      </c>
      <c r="E5" t="s">
        <v>34</v>
      </c>
      <c r="F5" t="b">
        <v>0</v>
      </c>
      <c r="G5" t="s">
        <v>30</v>
      </c>
      <c r="H5" s="4">
        <v>45658.083749999998</v>
      </c>
      <c r="I5" t="b">
        <v>0</v>
      </c>
      <c r="J5" t="b">
        <v>1</v>
      </c>
      <c r="K5" t="s">
        <v>24</v>
      </c>
      <c r="L5" t="s">
        <v>36</v>
      </c>
      <c r="N5">
        <v>44.799999237060547</v>
      </c>
      <c r="O5" t="s">
        <v>800</v>
      </c>
      <c r="P5" t="s">
        <v>3965</v>
      </c>
    </row>
    <row r="6" spans="1:16" x14ac:dyDescent="0.25">
      <c r="A6" t="s">
        <v>19</v>
      </c>
      <c r="B6" t="s">
        <v>1406</v>
      </c>
      <c r="C6" t="s">
        <v>1985</v>
      </c>
      <c r="D6" t="s">
        <v>3957</v>
      </c>
      <c r="E6" t="s">
        <v>34</v>
      </c>
      <c r="F6" t="b">
        <v>0</v>
      </c>
      <c r="G6" t="s">
        <v>27</v>
      </c>
      <c r="H6" s="4">
        <v>45658.125601851847</v>
      </c>
      <c r="I6" t="b">
        <v>0</v>
      </c>
      <c r="J6" t="b">
        <v>0</v>
      </c>
      <c r="K6" t="s">
        <v>24</v>
      </c>
      <c r="L6" t="s">
        <v>36</v>
      </c>
      <c r="N6">
        <v>33.709999084472663</v>
      </c>
      <c r="O6" t="s">
        <v>3100</v>
      </c>
      <c r="P6" t="s">
        <v>3966</v>
      </c>
    </row>
    <row r="7" spans="1:16" x14ac:dyDescent="0.25">
      <c r="A7" t="s">
        <v>19</v>
      </c>
      <c r="B7" t="s">
        <v>1406</v>
      </c>
      <c r="C7" t="s">
        <v>1985</v>
      </c>
      <c r="D7" t="s">
        <v>3957</v>
      </c>
      <c r="E7" t="s">
        <v>34</v>
      </c>
      <c r="F7" t="b">
        <v>0</v>
      </c>
      <c r="G7" t="s">
        <v>27</v>
      </c>
      <c r="H7" s="4">
        <v>45658.125601851847</v>
      </c>
      <c r="I7" t="b">
        <v>0</v>
      </c>
      <c r="J7" t="b">
        <v>0</v>
      </c>
      <c r="K7" t="s">
        <v>24</v>
      </c>
      <c r="L7" t="s">
        <v>36</v>
      </c>
      <c r="N7">
        <v>33.709999084472663</v>
      </c>
      <c r="O7" t="s">
        <v>3100</v>
      </c>
      <c r="P7" t="s">
        <v>3966</v>
      </c>
    </row>
    <row r="8" spans="1:16" x14ac:dyDescent="0.25">
      <c r="A8" t="s">
        <v>25</v>
      </c>
      <c r="B8" t="s">
        <v>3967</v>
      </c>
      <c r="C8" t="s">
        <v>82</v>
      </c>
      <c r="D8" t="s">
        <v>3968</v>
      </c>
      <c r="E8" t="s">
        <v>20</v>
      </c>
      <c r="F8" t="b">
        <v>0</v>
      </c>
      <c r="G8" t="s">
        <v>27</v>
      </c>
      <c r="H8" s="4">
        <v>45658.249976851846</v>
      </c>
      <c r="I8" t="b">
        <v>1</v>
      </c>
      <c r="J8" t="b">
        <v>0</v>
      </c>
      <c r="K8" t="s">
        <v>24</v>
      </c>
      <c r="L8" t="s">
        <v>22</v>
      </c>
      <c r="M8">
        <v>90000</v>
      </c>
      <c r="O8" t="s">
        <v>3969</v>
      </c>
      <c r="P8" t="s">
        <v>1711</v>
      </c>
    </row>
    <row r="9" spans="1:16" x14ac:dyDescent="0.25">
      <c r="A9" t="s">
        <v>1</v>
      </c>
      <c r="B9" t="s">
        <v>1</v>
      </c>
      <c r="C9" t="s">
        <v>2643</v>
      </c>
      <c r="D9" t="s">
        <v>3970</v>
      </c>
      <c r="E9" t="s">
        <v>20</v>
      </c>
      <c r="F9" t="b">
        <v>0</v>
      </c>
      <c r="G9" t="s">
        <v>35</v>
      </c>
      <c r="H9" s="4">
        <v>45658.25068287037</v>
      </c>
      <c r="I9" t="b">
        <v>0</v>
      </c>
      <c r="J9" t="b">
        <v>1</v>
      </c>
      <c r="K9" t="s">
        <v>24</v>
      </c>
      <c r="L9" t="s">
        <v>22</v>
      </c>
      <c r="M9">
        <v>97574</v>
      </c>
      <c r="O9" t="s">
        <v>3971</v>
      </c>
      <c r="P9" t="s">
        <v>3972</v>
      </c>
    </row>
    <row r="10" spans="1:16" x14ac:dyDescent="0.25">
      <c r="A10" t="s">
        <v>1</v>
      </c>
      <c r="B10" t="s">
        <v>1384</v>
      </c>
      <c r="C10" t="s">
        <v>82</v>
      </c>
      <c r="D10" t="s">
        <v>3973</v>
      </c>
      <c r="E10" t="s">
        <v>20</v>
      </c>
      <c r="F10" t="b">
        <v>0</v>
      </c>
      <c r="G10" t="s">
        <v>27</v>
      </c>
      <c r="H10" s="4">
        <v>45658.250775462962</v>
      </c>
      <c r="I10" t="b">
        <v>0</v>
      </c>
      <c r="J10" t="b">
        <v>1</v>
      </c>
      <c r="K10" t="s">
        <v>24</v>
      </c>
      <c r="L10" t="s">
        <v>22</v>
      </c>
      <c r="M10">
        <v>157500</v>
      </c>
      <c r="O10" t="s">
        <v>3974</v>
      </c>
      <c r="P10" t="s">
        <v>3975</v>
      </c>
    </row>
    <row r="11" spans="1:16" x14ac:dyDescent="0.25">
      <c r="A11" t="s">
        <v>2</v>
      </c>
      <c r="B11" t="s">
        <v>3976</v>
      </c>
      <c r="C11" t="s">
        <v>1099</v>
      </c>
      <c r="D11" t="s">
        <v>2208</v>
      </c>
      <c r="E11" t="s">
        <v>20</v>
      </c>
      <c r="F11" t="b">
        <v>0</v>
      </c>
      <c r="G11" t="s">
        <v>27</v>
      </c>
      <c r="H11" s="4">
        <v>45658.250775462962</v>
      </c>
      <c r="I11" t="b">
        <v>0</v>
      </c>
      <c r="J11" t="b">
        <v>1</v>
      </c>
      <c r="K11" t="s">
        <v>24</v>
      </c>
      <c r="L11" t="s">
        <v>22</v>
      </c>
      <c r="M11">
        <v>120000</v>
      </c>
      <c r="O11" t="s">
        <v>3977</v>
      </c>
      <c r="P11" t="s">
        <v>3978</v>
      </c>
    </row>
    <row r="12" spans="1:16" x14ac:dyDescent="0.25">
      <c r="A12" t="s">
        <v>2</v>
      </c>
      <c r="B12" t="s">
        <v>3976</v>
      </c>
      <c r="C12" t="s">
        <v>1099</v>
      </c>
      <c r="D12" t="s">
        <v>2208</v>
      </c>
      <c r="E12" t="s">
        <v>20</v>
      </c>
      <c r="F12" t="b">
        <v>0</v>
      </c>
      <c r="G12" t="s">
        <v>27</v>
      </c>
      <c r="H12" s="4">
        <v>45658.250775462962</v>
      </c>
      <c r="I12" t="b">
        <v>0</v>
      </c>
      <c r="J12" t="b">
        <v>1</v>
      </c>
      <c r="K12" t="s">
        <v>24</v>
      </c>
      <c r="L12" t="s">
        <v>22</v>
      </c>
      <c r="M12">
        <v>120000</v>
      </c>
      <c r="O12" t="s">
        <v>3977</v>
      </c>
      <c r="P12" t="s">
        <v>3978</v>
      </c>
    </row>
    <row r="13" spans="1:16" x14ac:dyDescent="0.25">
      <c r="A13" t="s">
        <v>40</v>
      </c>
      <c r="B13" t="s">
        <v>40</v>
      </c>
      <c r="C13" t="s">
        <v>2006</v>
      </c>
      <c r="D13" t="s">
        <v>3979</v>
      </c>
      <c r="E13" t="s">
        <v>20</v>
      </c>
      <c r="F13" t="b">
        <v>0</v>
      </c>
      <c r="G13" t="s">
        <v>30</v>
      </c>
      <c r="H13" s="4">
        <v>45658.266226851847</v>
      </c>
      <c r="I13" t="b">
        <v>0</v>
      </c>
      <c r="J13" t="b">
        <v>0</v>
      </c>
      <c r="K13" t="s">
        <v>24</v>
      </c>
      <c r="L13" t="s">
        <v>22</v>
      </c>
      <c r="M13">
        <v>128000</v>
      </c>
      <c r="O13" t="s">
        <v>1140</v>
      </c>
      <c r="P13" t="s">
        <v>3980</v>
      </c>
    </row>
    <row r="14" spans="1:16" x14ac:dyDescent="0.25">
      <c r="A14" t="s">
        <v>40</v>
      </c>
      <c r="B14" t="s">
        <v>40</v>
      </c>
      <c r="C14" t="s">
        <v>82</v>
      </c>
      <c r="D14" t="s">
        <v>3957</v>
      </c>
      <c r="E14" t="s">
        <v>34</v>
      </c>
      <c r="F14" t="b">
        <v>0</v>
      </c>
      <c r="G14" t="s">
        <v>30</v>
      </c>
      <c r="H14" s="4">
        <v>45658.266400462962</v>
      </c>
      <c r="I14" t="b">
        <v>0</v>
      </c>
      <c r="J14" t="b">
        <v>1</v>
      </c>
      <c r="K14" t="s">
        <v>24</v>
      </c>
      <c r="L14" t="s">
        <v>36</v>
      </c>
      <c r="N14">
        <v>54.420001983642578</v>
      </c>
      <c r="O14" t="s">
        <v>59</v>
      </c>
      <c r="P14" t="s">
        <v>137</v>
      </c>
    </row>
    <row r="15" spans="1:16" x14ac:dyDescent="0.25">
      <c r="A15" t="s">
        <v>40</v>
      </c>
      <c r="B15" t="s">
        <v>40</v>
      </c>
      <c r="C15" t="s">
        <v>82</v>
      </c>
      <c r="D15" t="s">
        <v>3957</v>
      </c>
      <c r="E15" t="s">
        <v>34</v>
      </c>
      <c r="F15" t="b">
        <v>0</v>
      </c>
      <c r="G15" t="s">
        <v>30</v>
      </c>
      <c r="H15" s="4">
        <v>45658.266400462962</v>
      </c>
      <c r="I15" t="b">
        <v>0</v>
      </c>
      <c r="J15" t="b">
        <v>1</v>
      </c>
      <c r="K15" t="s">
        <v>24</v>
      </c>
      <c r="L15" t="s">
        <v>36</v>
      </c>
      <c r="N15">
        <v>54.420001983642578</v>
      </c>
      <c r="O15" t="s">
        <v>59</v>
      </c>
      <c r="P15" t="s">
        <v>137</v>
      </c>
    </row>
    <row r="16" spans="1:16" x14ac:dyDescent="0.25">
      <c r="A16" t="s">
        <v>2</v>
      </c>
      <c r="B16" t="s">
        <v>3981</v>
      </c>
      <c r="C16" t="s">
        <v>495</v>
      </c>
      <c r="D16" t="s">
        <v>3970</v>
      </c>
      <c r="E16" t="s">
        <v>20</v>
      </c>
      <c r="F16" t="b">
        <v>0</v>
      </c>
      <c r="G16" t="s">
        <v>52</v>
      </c>
      <c r="H16" s="4">
        <v>45658.266550925917</v>
      </c>
      <c r="I16" t="b">
        <v>0</v>
      </c>
      <c r="J16" t="b">
        <v>1</v>
      </c>
      <c r="K16" t="s">
        <v>24</v>
      </c>
      <c r="L16" t="s">
        <v>22</v>
      </c>
      <c r="M16">
        <v>141420</v>
      </c>
      <c r="O16" t="s">
        <v>3982</v>
      </c>
      <c r="P16" t="s">
        <v>3983</v>
      </c>
    </row>
    <row r="17" spans="1:16" x14ac:dyDescent="0.25">
      <c r="A17" t="s">
        <v>2</v>
      </c>
      <c r="B17" t="s">
        <v>307</v>
      </c>
      <c r="C17" t="s">
        <v>82</v>
      </c>
      <c r="D17" t="s">
        <v>3957</v>
      </c>
      <c r="E17" t="s">
        <v>34</v>
      </c>
      <c r="F17" t="b">
        <v>0</v>
      </c>
      <c r="G17" t="s">
        <v>52</v>
      </c>
      <c r="H17" s="4">
        <v>45658.266759259262</v>
      </c>
      <c r="I17" t="b">
        <v>0</v>
      </c>
      <c r="J17" t="b">
        <v>1</v>
      </c>
      <c r="K17" t="s">
        <v>24</v>
      </c>
      <c r="L17" t="s">
        <v>36</v>
      </c>
      <c r="N17">
        <v>54.420001983642578</v>
      </c>
      <c r="O17" t="s">
        <v>59</v>
      </c>
      <c r="P17" t="s">
        <v>137</v>
      </c>
    </row>
    <row r="18" spans="1:16" x14ac:dyDescent="0.25">
      <c r="A18" t="s">
        <v>2</v>
      </c>
      <c r="B18" t="s">
        <v>307</v>
      </c>
      <c r="C18" t="s">
        <v>82</v>
      </c>
      <c r="D18" t="s">
        <v>3957</v>
      </c>
      <c r="E18" t="s">
        <v>34</v>
      </c>
      <c r="F18" t="b">
        <v>0</v>
      </c>
      <c r="G18" t="s">
        <v>52</v>
      </c>
      <c r="H18" s="4">
        <v>45658.266759259262</v>
      </c>
      <c r="I18" t="b">
        <v>0</v>
      </c>
      <c r="J18" t="b">
        <v>1</v>
      </c>
      <c r="K18" t="s">
        <v>24</v>
      </c>
      <c r="L18" t="s">
        <v>36</v>
      </c>
      <c r="N18">
        <v>54.420001983642578</v>
      </c>
      <c r="O18" t="s">
        <v>59</v>
      </c>
      <c r="P18" t="s">
        <v>137</v>
      </c>
    </row>
    <row r="19" spans="1:16" x14ac:dyDescent="0.25">
      <c r="A19" t="s">
        <v>0</v>
      </c>
      <c r="B19" t="s">
        <v>3984</v>
      </c>
      <c r="C19" t="s">
        <v>39</v>
      </c>
      <c r="D19" t="s">
        <v>3985</v>
      </c>
      <c r="E19" t="s">
        <v>20</v>
      </c>
      <c r="F19" t="b">
        <v>1</v>
      </c>
      <c r="G19" t="s">
        <v>876</v>
      </c>
      <c r="H19" s="4">
        <v>45658.267939814818</v>
      </c>
      <c r="I19" t="b">
        <v>0</v>
      </c>
      <c r="J19" t="b">
        <v>0</v>
      </c>
      <c r="K19" t="s">
        <v>876</v>
      </c>
      <c r="L19" t="s">
        <v>22</v>
      </c>
      <c r="M19">
        <v>39480</v>
      </c>
      <c r="O19" t="s">
        <v>3986</v>
      </c>
      <c r="P19" t="s">
        <v>3987</v>
      </c>
    </row>
    <row r="20" spans="1:16" x14ac:dyDescent="0.25">
      <c r="A20" t="s">
        <v>0</v>
      </c>
      <c r="B20" t="s">
        <v>3984</v>
      </c>
      <c r="C20" t="s">
        <v>39</v>
      </c>
      <c r="D20" t="s">
        <v>3985</v>
      </c>
      <c r="E20" t="s">
        <v>20</v>
      </c>
      <c r="F20" t="b">
        <v>1</v>
      </c>
      <c r="G20" t="s">
        <v>876</v>
      </c>
      <c r="H20" s="4">
        <v>45658.267939814818</v>
      </c>
      <c r="I20" t="b">
        <v>0</v>
      </c>
      <c r="J20" t="b">
        <v>0</v>
      </c>
      <c r="K20" t="s">
        <v>876</v>
      </c>
      <c r="L20" t="s">
        <v>22</v>
      </c>
      <c r="M20">
        <v>39480</v>
      </c>
      <c r="O20" t="s">
        <v>3986</v>
      </c>
      <c r="P20" t="s">
        <v>3987</v>
      </c>
    </row>
    <row r="21" spans="1:16" x14ac:dyDescent="0.25">
      <c r="A21" t="s">
        <v>1</v>
      </c>
      <c r="B21" t="s">
        <v>3988</v>
      </c>
      <c r="C21" t="s">
        <v>39</v>
      </c>
      <c r="D21" t="s">
        <v>3973</v>
      </c>
      <c r="E21" t="s">
        <v>51</v>
      </c>
      <c r="F21" t="b">
        <v>1</v>
      </c>
      <c r="G21" t="s">
        <v>3495</v>
      </c>
      <c r="H21" s="4">
        <v>45658.268518518518</v>
      </c>
      <c r="I21" t="b">
        <v>0</v>
      </c>
      <c r="J21" t="b">
        <v>0</v>
      </c>
      <c r="K21" t="s">
        <v>3495</v>
      </c>
      <c r="L21" t="s">
        <v>36</v>
      </c>
      <c r="N21">
        <v>19.5</v>
      </c>
      <c r="O21" t="s">
        <v>3989</v>
      </c>
      <c r="P21" t="s">
        <v>3990</v>
      </c>
    </row>
    <row r="22" spans="1:16" x14ac:dyDescent="0.25">
      <c r="A22" t="s">
        <v>40</v>
      </c>
      <c r="B22" t="s">
        <v>40</v>
      </c>
      <c r="C22" t="s">
        <v>39</v>
      </c>
      <c r="D22" t="s">
        <v>3985</v>
      </c>
      <c r="E22" t="s">
        <v>20</v>
      </c>
      <c r="F22" t="b">
        <v>1</v>
      </c>
      <c r="G22" t="s">
        <v>3991</v>
      </c>
      <c r="H22" s="4">
        <v>45658.268784722219</v>
      </c>
      <c r="I22" t="b">
        <v>1</v>
      </c>
      <c r="J22" t="b">
        <v>0</v>
      </c>
      <c r="K22" t="s">
        <v>3991</v>
      </c>
      <c r="L22" t="s">
        <v>22</v>
      </c>
      <c r="M22">
        <v>90000</v>
      </c>
      <c r="O22" t="s">
        <v>1788</v>
      </c>
      <c r="P22" t="s">
        <v>3992</v>
      </c>
    </row>
    <row r="23" spans="1:16" x14ac:dyDescent="0.25">
      <c r="A23" t="s">
        <v>40</v>
      </c>
      <c r="B23" t="s">
        <v>40</v>
      </c>
      <c r="C23" t="s">
        <v>39</v>
      </c>
      <c r="D23" t="s">
        <v>3985</v>
      </c>
      <c r="E23" t="s">
        <v>20</v>
      </c>
      <c r="F23" t="b">
        <v>1</v>
      </c>
      <c r="G23" t="s">
        <v>3991</v>
      </c>
      <c r="H23" s="4">
        <v>45658.268784722219</v>
      </c>
      <c r="I23" t="b">
        <v>1</v>
      </c>
      <c r="J23" t="b">
        <v>1</v>
      </c>
      <c r="K23" t="s">
        <v>3991</v>
      </c>
      <c r="L23" t="s">
        <v>22</v>
      </c>
      <c r="M23">
        <v>192000</v>
      </c>
      <c r="O23" t="s">
        <v>3993</v>
      </c>
      <c r="P23" t="s">
        <v>3994</v>
      </c>
    </row>
    <row r="24" spans="1:16" x14ac:dyDescent="0.25">
      <c r="A24" t="s">
        <v>1</v>
      </c>
      <c r="B24" t="s">
        <v>3995</v>
      </c>
      <c r="C24" t="s">
        <v>39</v>
      </c>
      <c r="D24" t="s">
        <v>3973</v>
      </c>
      <c r="E24" t="s">
        <v>51</v>
      </c>
      <c r="F24" t="b">
        <v>1</v>
      </c>
      <c r="G24" t="s">
        <v>1896</v>
      </c>
      <c r="H24" s="4">
        <v>45658.269375000003</v>
      </c>
      <c r="I24" t="b">
        <v>0</v>
      </c>
      <c r="J24" t="b">
        <v>0</v>
      </c>
      <c r="K24" t="s">
        <v>1896</v>
      </c>
      <c r="L24" t="s">
        <v>36</v>
      </c>
      <c r="N24">
        <v>19.5</v>
      </c>
      <c r="O24" t="s">
        <v>3989</v>
      </c>
      <c r="P24" t="s">
        <v>3990</v>
      </c>
    </row>
    <row r="25" spans="1:16" x14ac:dyDescent="0.25">
      <c r="A25" t="s">
        <v>40</v>
      </c>
      <c r="B25" t="s">
        <v>3996</v>
      </c>
      <c r="C25" t="s">
        <v>39</v>
      </c>
      <c r="D25" t="s">
        <v>3997</v>
      </c>
      <c r="E25" t="s">
        <v>20</v>
      </c>
      <c r="F25" t="b">
        <v>1</v>
      </c>
      <c r="G25" t="s">
        <v>2798</v>
      </c>
      <c r="H25" s="4">
        <v>45658.270289351851</v>
      </c>
      <c r="I25" t="b">
        <v>0</v>
      </c>
      <c r="J25" t="b">
        <v>0</v>
      </c>
      <c r="K25" t="s">
        <v>2798</v>
      </c>
      <c r="L25" t="s">
        <v>22</v>
      </c>
      <c r="M25">
        <v>90000</v>
      </c>
      <c r="O25" t="s">
        <v>3998</v>
      </c>
      <c r="P25" t="s">
        <v>3999</v>
      </c>
    </row>
    <row r="26" spans="1:16" x14ac:dyDescent="0.25">
      <c r="A26" t="s">
        <v>2</v>
      </c>
      <c r="B26" t="s">
        <v>4000</v>
      </c>
      <c r="C26" t="s">
        <v>39</v>
      </c>
      <c r="D26" t="s">
        <v>3997</v>
      </c>
      <c r="E26" t="s">
        <v>20</v>
      </c>
      <c r="F26" t="b">
        <v>1</v>
      </c>
      <c r="G26" t="s">
        <v>2798</v>
      </c>
      <c r="H26" s="4">
        <v>45658.270289351851</v>
      </c>
      <c r="I26" t="b">
        <v>0</v>
      </c>
      <c r="J26" t="b">
        <v>0</v>
      </c>
      <c r="K26" t="s">
        <v>2798</v>
      </c>
      <c r="L26" t="s">
        <v>22</v>
      </c>
      <c r="M26">
        <v>75000</v>
      </c>
      <c r="O26" t="s">
        <v>3998</v>
      </c>
      <c r="P26" t="s">
        <v>4001</v>
      </c>
    </row>
    <row r="27" spans="1:16" x14ac:dyDescent="0.25">
      <c r="A27" t="s">
        <v>1</v>
      </c>
      <c r="B27" t="s">
        <v>3988</v>
      </c>
      <c r="C27" t="s">
        <v>39</v>
      </c>
      <c r="D27" t="s">
        <v>3973</v>
      </c>
      <c r="E27" t="s">
        <v>51</v>
      </c>
      <c r="F27" t="b">
        <v>1</v>
      </c>
      <c r="G27" t="s">
        <v>619</v>
      </c>
      <c r="H27" s="4">
        <v>45658.270358796297</v>
      </c>
      <c r="I27" t="b">
        <v>0</v>
      </c>
      <c r="J27" t="b">
        <v>0</v>
      </c>
      <c r="K27" t="s">
        <v>619</v>
      </c>
      <c r="L27" t="s">
        <v>36</v>
      </c>
      <c r="N27">
        <v>19.5</v>
      </c>
      <c r="O27" t="s">
        <v>3989</v>
      </c>
      <c r="P27" t="s">
        <v>3990</v>
      </c>
    </row>
    <row r="28" spans="1:16" x14ac:dyDescent="0.25">
      <c r="A28" t="s">
        <v>1</v>
      </c>
      <c r="B28" t="s">
        <v>3995</v>
      </c>
      <c r="C28" t="s">
        <v>39</v>
      </c>
      <c r="D28" t="s">
        <v>3973</v>
      </c>
      <c r="E28" t="s">
        <v>51</v>
      </c>
      <c r="F28" t="b">
        <v>1</v>
      </c>
      <c r="G28" t="s">
        <v>1189</v>
      </c>
      <c r="H28" s="4">
        <v>45658.271134259259</v>
      </c>
      <c r="I28" t="b">
        <v>0</v>
      </c>
      <c r="J28" t="b">
        <v>0</v>
      </c>
      <c r="K28" t="s">
        <v>1189</v>
      </c>
      <c r="L28" t="s">
        <v>36</v>
      </c>
      <c r="N28">
        <v>19.5</v>
      </c>
      <c r="O28" t="s">
        <v>3989</v>
      </c>
      <c r="P28" t="s">
        <v>3990</v>
      </c>
    </row>
    <row r="29" spans="1:16" x14ac:dyDescent="0.25">
      <c r="A29" t="s">
        <v>2</v>
      </c>
      <c r="B29" t="s">
        <v>4002</v>
      </c>
      <c r="C29" t="s">
        <v>2847</v>
      </c>
      <c r="D29" t="s">
        <v>4003</v>
      </c>
      <c r="E29" t="s">
        <v>20</v>
      </c>
      <c r="F29" t="b">
        <v>0</v>
      </c>
      <c r="G29" t="s">
        <v>1189</v>
      </c>
      <c r="H29" s="4">
        <v>45658.271180555559</v>
      </c>
      <c r="I29" t="b">
        <v>1</v>
      </c>
      <c r="J29" t="b">
        <v>0</v>
      </c>
      <c r="K29" t="s">
        <v>1189</v>
      </c>
      <c r="L29" t="s">
        <v>22</v>
      </c>
      <c r="M29">
        <v>60000</v>
      </c>
      <c r="O29" t="s">
        <v>4004</v>
      </c>
      <c r="P29" t="s">
        <v>193</v>
      </c>
    </row>
    <row r="30" spans="1:16" x14ac:dyDescent="0.25">
      <c r="A30" t="s">
        <v>2</v>
      </c>
      <c r="B30" t="s">
        <v>4002</v>
      </c>
      <c r="C30" t="s">
        <v>2847</v>
      </c>
      <c r="D30" t="s">
        <v>4003</v>
      </c>
      <c r="E30" t="s">
        <v>20</v>
      </c>
      <c r="F30" t="b">
        <v>0</v>
      </c>
      <c r="G30" t="s">
        <v>1189</v>
      </c>
      <c r="H30" s="4">
        <v>45658.271180555559</v>
      </c>
      <c r="I30" t="b">
        <v>1</v>
      </c>
      <c r="J30" t="b">
        <v>0</v>
      </c>
      <c r="K30" t="s">
        <v>1189</v>
      </c>
      <c r="L30" t="s">
        <v>22</v>
      </c>
      <c r="M30">
        <v>60000</v>
      </c>
      <c r="O30" t="s">
        <v>4004</v>
      </c>
      <c r="P30" t="s">
        <v>193</v>
      </c>
    </row>
    <row r="31" spans="1:16" x14ac:dyDescent="0.25">
      <c r="A31" t="s">
        <v>1</v>
      </c>
      <c r="B31" t="s">
        <v>3995</v>
      </c>
      <c r="C31" t="s">
        <v>39</v>
      </c>
      <c r="D31" t="s">
        <v>4005</v>
      </c>
      <c r="E31" t="s">
        <v>51</v>
      </c>
      <c r="F31" t="b">
        <v>1</v>
      </c>
      <c r="G31" t="s">
        <v>4006</v>
      </c>
      <c r="H31" s="4">
        <v>45658.271550925929</v>
      </c>
      <c r="I31" t="b">
        <v>0</v>
      </c>
      <c r="J31" t="b">
        <v>0</v>
      </c>
      <c r="K31" t="s">
        <v>4006</v>
      </c>
      <c r="L31" t="s">
        <v>36</v>
      </c>
      <c r="N31">
        <v>19.5</v>
      </c>
      <c r="O31" t="s">
        <v>3989</v>
      </c>
      <c r="P31" t="s">
        <v>3990</v>
      </c>
    </row>
    <row r="32" spans="1:16" x14ac:dyDescent="0.25">
      <c r="A32" t="s">
        <v>2</v>
      </c>
      <c r="B32" t="s">
        <v>4007</v>
      </c>
      <c r="C32" t="s">
        <v>4008</v>
      </c>
      <c r="D32" t="s">
        <v>3970</v>
      </c>
      <c r="E32" t="s">
        <v>20</v>
      </c>
      <c r="F32" t="b">
        <v>0</v>
      </c>
      <c r="G32" t="s">
        <v>1247</v>
      </c>
      <c r="H32" s="4">
        <v>45658.272523148153</v>
      </c>
      <c r="I32" t="b">
        <v>0</v>
      </c>
      <c r="J32" t="b">
        <v>0</v>
      </c>
      <c r="K32" t="s">
        <v>1247</v>
      </c>
      <c r="L32" t="s">
        <v>22</v>
      </c>
      <c r="M32">
        <v>80811</v>
      </c>
      <c r="O32" t="s">
        <v>4009</v>
      </c>
      <c r="P32" t="s">
        <v>4010</v>
      </c>
    </row>
    <row r="33" spans="1:16" x14ac:dyDescent="0.25">
      <c r="A33" t="s">
        <v>19</v>
      </c>
      <c r="B33" t="s">
        <v>4011</v>
      </c>
      <c r="C33" t="s">
        <v>39</v>
      </c>
      <c r="D33" t="s">
        <v>3985</v>
      </c>
      <c r="E33" t="s">
        <v>20</v>
      </c>
      <c r="F33" t="b">
        <v>1</v>
      </c>
      <c r="G33" t="s">
        <v>359</v>
      </c>
      <c r="H33" s="4">
        <v>45658.272743055553</v>
      </c>
      <c r="I33" t="b">
        <v>0</v>
      </c>
      <c r="J33" t="b">
        <v>0</v>
      </c>
      <c r="K33" t="s">
        <v>359</v>
      </c>
      <c r="L33" t="s">
        <v>22</v>
      </c>
      <c r="M33">
        <v>189000</v>
      </c>
      <c r="O33" t="s">
        <v>602</v>
      </c>
      <c r="P33" t="s">
        <v>4012</v>
      </c>
    </row>
    <row r="34" spans="1:16" x14ac:dyDescent="0.25">
      <c r="A34" t="s">
        <v>2</v>
      </c>
      <c r="B34" t="s">
        <v>2</v>
      </c>
      <c r="C34" t="s">
        <v>4013</v>
      </c>
      <c r="D34" t="s">
        <v>4014</v>
      </c>
      <c r="E34" t="s">
        <v>20</v>
      </c>
      <c r="F34" t="b">
        <v>0</v>
      </c>
      <c r="G34" t="s">
        <v>90</v>
      </c>
      <c r="H34" s="4">
        <v>45658.272847222222</v>
      </c>
      <c r="I34" t="b">
        <v>0</v>
      </c>
      <c r="J34" t="b">
        <v>1</v>
      </c>
      <c r="K34" t="s">
        <v>90</v>
      </c>
      <c r="L34" t="s">
        <v>22</v>
      </c>
      <c r="M34">
        <v>143250</v>
      </c>
      <c r="O34" t="s">
        <v>2075</v>
      </c>
      <c r="P34" t="s">
        <v>4015</v>
      </c>
    </row>
    <row r="35" spans="1:16" x14ac:dyDescent="0.25">
      <c r="A35" t="s">
        <v>1</v>
      </c>
      <c r="B35" t="s">
        <v>3995</v>
      </c>
      <c r="C35" t="s">
        <v>39</v>
      </c>
      <c r="D35" t="s">
        <v>4016</v>
      </c>
      <c r="E35" t="s">
        <v>51</v>
      </c>
      <c r="F35" t="b">
        <v>1</v>
      </c>
      <c r="G35" t="s">
        <v>2706</v>
      </c>
      <c r="H35" s="4">
        <v>45658.273287037038</v>
      </c>
      <c r="I35" t="b">
        <v>0</v>
      </c>
      <c r="J35" t="b">
        <v>0</v>
      </c>
      <c r="K35" t="s">
        <v>2706</v>
      </c>
      <c r="L35" t="s">
        <v>36</v>
      </c>
      <c r="N35">
        <v>19.5</v>
      </c>
      <c r="O35" t="s">
        <v>3989</v>
      </c>
      <c r="P35" t="s">
        <v>3990</v>
      </c>
    </row>
    <row r="36" spans="1:16" x14ac:dyDescent="0.25">
      <c r="A36" t="s">
        <v>1</v>
      </c>
      <c r="B36" t="s">
        <v>3988</v>
      </c>
      <c r="C36" t="s">
        <v>39</v>
      </c>
      <c r="D36" t="s">
        <v>4017</v>
      </c>
      <c r="E36" t="s">
        <v>51</v>
      </c>
      <c r="F36" t="b">
        <v>1</v>
      </c>
      <c r="G36" t="s">
        <v>1217</v>
      </c>
      <c r="H36" s="4">
        <v>45658.273784722223</v>
      </c>
      <c r="I36" t="b">
        <v>0</v>
      </c>
      <c r="J36" t="b">
        <v>0</v>
      </c>
      <c r="K36" t="s">
        <v>1217</v>
      </c>
      <c r="L36" t="s">
        <v>36</v>
      </c>
      <c r="N36">
        <v>19.5</v>
      </c>
      <c r="O36" t="s">
        <v>3989</v>
      </c>
      <c r="P36" t="s">
        <v>3990</v>
      </c>
    </row>
    <row r="37" spans="1:16" x14ac:dyDescent="0.25">
      <c r="A37" t="s">
        <v>1</v>
      </c>
      <c r="B37" t="s">
        <v>3988</v>
      </c>
      <c r="C37" t="s">
        <v>39</v>
      </c>
      <c r="D37" t="s">
        <v>4018</v>
      </c>
      <c r="E37" t="s">
        <v>51</v>
      </c>
      <c r="F37" t="b">
        <v>1</v>
      </c>
      <c r="G37" t="s">
        <v>962</v>
      </c>
      <c r="H37" s="4">
        <v>45658.274027777778</v>
      </c>
      <c r="I37" t="b">
        <v>0</v>
      </c>
      <c r="J37" t="b">
        <v>0</v>
      </c>
      <c r="K37" t="s">
        <v>962</v>
      </c>
      <c r="L37" t="s">
        <v>36</v>
      </c>
      <c r="N37">
        <v>19.5</v>
      </c>
      <c r="O37" t="s">
        <v>3989</v>
      </c>
      <c r="P37" t="s">
        <v>3990</v>
      </c>
    </row>
    <row r="38" spans="1:16" x14ac:dyDescent="0.25">
      <c r="A38" t="s">
        <v>1</v>
      </c>
      <c r="B38" t="s">
        <v>3995</v>
      </c>
      <c r="C38" t="s">
        <v>39</v>
      </c>
      <c r="D38" t="s">
        <v>4019</v>
      </c>
      <c r="E38" t="s">
        <v>51</v>
      </c>
      <c r="F38" t="b">
        <v>1</v>
      </c>
      <c r="G38" t="s">
        <v>1128</v>
      </c>
      <c r="H38" s="4">
        <v>45658.274525462963</v>
      </c>
      <c r="I38" t="b">
        <v>0</v>
      </c>
      <c r="J38" t="b">
        <v>0</v>
      </c>
      <c r="K38" t="s">
        <v>1128</v>
      </c>
      <c r="L38" t="s">
        <v>36</v>
      </c>
      <c r="N38">
        <v>19.5</v>
      </c>
      <c r="O38" t="s">
        <v>3989</v>
      </c>
      <c r="P38" t="s">
        <v>3990</v>
      </c>
    </row>
    <row r="39" spans="1:16" x14ac:dyDescent="0.25">
      <c r="A39" t="s">
        <v>1</v>
      </c>
      <c r="B39" t="s">
        <v>3995</v>
      </c>
      <c r="C39" t="s">
        <v>39</v>
      </c>
      <c r="D39" t="s">
        <v>3973</v>
      </c>
      <c r="E39" t="s">
        <v>51</v>
      </c>
      <c r="F39" t="b">
        <v>1</v>
      </c>
      <c r="G39" t="s">
        <v>3053</v>
      </c>
      <c r="H39" s="4">
        <v>45658.275347222218</v>
      </c>
      <c r="I39" t="b">
        <v>0</v>
      </c>
      <c r="J39" t="b">
        <v>0</v>
      </c>
      <c r="K39" t="s">
        <v>3053</v>
      </c>
      <c r="L39" t="s">
        <v>36</v>
      </c>
      <c r="N39">
        <v>19.5</v>
      </c>
      <c r="O39" t="s">
        <v>3989</v>
      </c>
      <c r="P39" t="s">
        <v>3990</v>
      </c>
    </row>
    <row r="40" spans="1:16" x14ac:dyDescent="0.25">
      <c r="A40" t="s">
        <v>0</v>
      </c>
      <c r="B40" t="s">
        <v>4020</v>
      </c>
      <c r="C40" t="s">
        <v>39</v>
      </c>
      <c r="D40" t="s">
        <v>4014</v>
      </c>
      <c r="E40" t="s">
        <v>20</v>
      </c>
      <c r="F40" t="b">
        <v>1</v>
      </c>
      <c r="G40" t="s">
        <v>1189</v>
      </c>
      <c r="H40" s="4">
        <v>45658.275821759264</v>
      </c>
      <c r="I40" t="b">
        <v>0</v>
      </c>
      <c r="J40" t="b">
        <v>0</v>
      </c>
      <c r="K40" t="s">
        <v>1189</v>
      </c>
      <c r="L40" t="s">
        <v>22</v>
      </c>
      <c r="M40">
        <v>37499.5</v>
      </c>
      <c r="O40" t="s">
        <v>3986</v>
      </c>
      <c r="P40" t="s">
        <v>4021</v>
      </c>
    </row>
    <row r="41" spans="1:16" x14ac:dyDescent="0.25">
      <c r="A41" t="s">
        <v>2</v>
      </c>
      <c r="B41" t="s">
        <v>4022</v>
      </c>
      <c r="C41" t="s">
        <v>39</v>
      </c>
      <c r="D41" t="s">
        <v>3985</v>
      </c>
      <c r="E41" t="s">
        <v>20</v>
      </c>
      <c r="F41" t="b">
        <v>1</v>
      </c>
      <c r="G41" t="s">
        <v>3446</v>
      </c>
      <c r="H41" s="4">
        <v>45658.276296296302</v>
      </c>
      <c r="I41" t="b">
        <v>1</v>
      </c>
      <c r="J41" t="b">
        <v>0</v>
      </c>
      <c r="K41" t="s">
        <v>3446</v>
      </c>
      <c r="L41" t="s">
        <v>22</v>
      </c>
      <c r="M41">
        <v>264000</v>
      </c>
      <c r="O41" t="s">
        <v>4023</v>
      </c>
      <c r="P41" t="s">
        <v>4024</v>
      </c>
    </row>
    <row r="42" spans="1:16" x14ac:dyDescent="0.25">
      <c r="A42" t="s">
        <v>2</v>
      </c>
      <c r="B42" t="s">
        <v>4025</v>
      </c>
      <c r="C42" t="s">
        <v>39</v>
      </c>
      <c r="D42" t="s">
        <v>3985</v>
      </c>
      <c r="E42" t="s">
        <v>20</v>
      </c>
      <c r="F42" t="b">
        <v>1</v>
      </c>
      <c r="G42" t="s">
        <v>3446</v>
      </c>
      <c r="H42" s="4">
        <v>45658.276296296302</v>
      </c>
      <c r="I42" t="b">
        <v>1</v>
      </c>
      <c r="J42" t="b">
        <v>0</v>
      </c>
      <c r="K42" t="s">
        <v>3446</v>
      </c>
      <c r="L42" t="s">
        <v>22</v>
      </c>
      <c r="M42">
        <v>264000</v>
      </c>
      <c r="O42" t="s">
        <v>4023</v>
      </c>
      <c r="P42" t="s">
        <v>4024</v>
      </c>
    </row>
    <row r="43" spans="1:16" x14ac:dyDescent="0.25">
      <c r="A43" t="s">
        <v>89</v>
      </c>
      <c r="B43" t="s">
        <v>4026</v>
      </c>
      <c r="C43" t="s">
        <v>39</v>
      </c>
      <c r="D43" t="s">
        <v>3985</v>
      </c>
      <c r="E43" t="s">
        <v>20</v>
      </c>
      <c r="F43" t="b">
        <v>1</v>
      </c>
      <c r="G43" t="s">
        <v>1073</v>
      </c>
      <c r="H43" s="4">
        <v>45658.276365740741</v>
      </c>
      <c r="I43" t="b">
        <v>0</v>
      </c>
      <c r="J43" t="b">
        <v>0</v>
      </c>
      <c r="K43" t="s">
        <v>1073</v>
      </c>
      <c r="L43" t="s">
        <v>22</v>
      </c>
      <c r="M43">
        <v>38400</v>
      </c>
      <c r="O43" t="s">
        <v>4027</v>
      </c>
      <c r="P43" t="s">
        <v>4028</v>
      </c>
    </row>
    <row r="44" spans="1:16" x14ac:dyDescent="0.25">
      <c r="A44" t="s">
        <v>1</v>
      </c>
      <c r="B44" t="s">
        <v>3988</v>
      </c>
      <c r="C44" t="s">
        <v>39</v>
      </c>
      <c r="D44" t="s">
        <v>3973</v>
      </c>
      <c r="E44" t="s">
        <v>51</v>
      </c>
      <c r="F44" t="b">
        <v>1</v>
      </c>
      <c r="G44" t="s">
        <v>4029</v>
      </c>
      <c r="H44" s="4">
        <v>45658.276458333326</v>
      </c>
      <c r="I44" t="b">
        <v>0</v>
      </c>
      <c r="J44" t="b">
        <v>0</v>
      </c>
      <c r="K44" t="s">
        <v>4029</v>
      </c>
      <c r="L44" t="s">
        <v>36</v>
      </c>
      <c r="N44">
        <v>19.5</v>
      </c>
      <c r="O44" t="s">
        <v>3989</v>
      </c>
      <c r="P44" t="s">
        <v>3990</v>
      </c>
    </row>
    <row r="45" spans="1:16" x14ac:dyDescent="0.25">
      <c r="A45" t="s">
        <v>1</v>
      </c>
      <c r="B45" t="s">
        <v>3995</v>
      </c>
      <c r="C45" t="s">
        <v>39</v>
      </c>
      <c r="D45" t="s">
        <v>4030</v>
      </c>
      <c r="E45" t="s">
        <v>51</v>
      </c>
      <c r="F45" t="b">
        <v>1</v>
      </c>
      <c r="G45" t="s">
        <v>4031</v>
      </c>
      <c r="H45" s="4">
        <v>45658.276782407411</v>
      </c>
      <c r="I45" t="b">
        <v>0</v>
      </c>
      <c r="J45" t="b">
        <v>0</v>
      </c>
      <c r="K45" t="s">
        <v>4031</v>
      </c>
      <c r="L45" t="s">
        <v>36</v>
      </c>
      <c r="N45">
        <v>19.5</v>
      </c>
      <c r="O45" t="s">
        <v>3989</v>
      </c>
      <c r="P45" t="s">
        <v>3990</v>
      </c>
    </row>
    <row r="46" spans="1:16" x14ac:dyDescent="0.25">
      <c r="A46" t="s">
        <v>19</v>
      </c>
      <c r="B46" t="s">
        <v>19</v>
      </c>
      <c r="C46" t="s">
        <v>39</v>
      </c>
      <c r="D46" t="s">
        <v>3985</v>
      </c>
      <c r="E46" t="s">
        <v>20</v>
      </c>
      <c r="F46" t="b">
        <v>1</v>
      </c>
      <c r="G46" t="s">
        <v>21</v>
      </c>
      <c r="H46" s="4">
        <v>45658.27815972222</v>
      </c>
      <c r="I46" t="b">
        <v>0</v>
      </c>
      <c r="J46" t="b">
        <v>0</v>
      </c>
      <c r="K46" t="s">
        <v>21</v>
      </c>
      <c r="L46" t="s">
        <v>22</v>
      </c>
      <c r="M46">
        <v>135000</v>
      </c>
      <c r="O46" t="s">
        <v>4032</v>
      </c>
      <c r="P46" t="s">
        <v>4033</v>
      </c>
    </row>
    <row r="47" spans="1:16" x14ac:dyDescent="0.25">
      <c r="A47" t="s">
        <v>0</v>
      </c>
      <c r="B47" t="s">
        <v>4034</v>
      </c>
      <c r="C47" t="s">
        <v>1128</v>
      </c>
      <c r="D47" t="s">
        <v>4035</v>
      </c>
      <c r="E47" t="s">
        <v>20</v>
      </c>
      <c r="F47" t="b">
        <v>0</v>
      </c>
      <c r="G47" t="s">
        <v>1128</v>
      </c>
      <c r="H47" s="4">
        <v>45658.279189814813</v>
      </c>
      <c r="I47" t="b">
        <v>0</v>
      </c>
      <c r="J47" t="b">
        <v>0</v>
      </c>
      <c r="K47" t="s">
        <v>1128</v>
      </c>
      <c r="L47" t="s">
        <v>22</v>
      </c>
      <c r="M47">
        <v>80000</v>
      </c>
      <c r="O47" t="s">
        <v>4036</v>
      </c>
      <c r="P47" t="s">
        <v>424</v>
      </c>
    </row>
    <row r="48" spans="1:16" x14ac:dyDescent="0.25">
      <c r="A48" t="s">
        <v>1</v>
      </c>
      <c r="B48" t="s">
        <v>4037</v>
      </c>
      <c r="C48" t="s">
        <v>1128</v>
      </c>
      <c r="D48" t="s">
        <v>4035</v>
      </c>
      <c r="E48" t="s">
        <v>20</v>
      </c>
      <c r="F48" t="b">
        <v>0</v>
      </c>
      <c r="G48" t="s">
        <v>1128</v>
      </c>
      <c r="H48" s="4">
        <v>45658.279189814813</v>
      </c>
      <c r="I48" t="b">
        <v>0</v>
      </c>
      <c r="J48" t="b">
        <v>0</v>
      </c>
      <c r="K48" t="s">
        <v>1128</v>
      </c>
      <c r="L48" t="s">
        <v>22</v>
      </c>
      <c r="M48">
        <v>65000</v>
      </c>
      <c r="O48" t="s">
        <v>1438</v>
      </c>
      <c r="P48" t="s">
        <v>4038</v>
      </c>
    </row>
    <row r="49" spans="1:16" x14ac:dyDescent="0.25">
      <c r="A49" t="s">
        <v>89</v>
      </c>
      <c r="B49" t="s">
        <v>4039</v>
      </c>
      <c r="C49" t="s">
        <v>39</v>
      </c>
      <c r="D49" t="s">
        <v>3985</v>
      </c>
      <c r="E49" t="s">
        <v>20</v>
      </c>
      <c r="F49" t="b">
        <v>1</v>
      </c>
      <c r="G49" t="s">
        <v>3053</v>
      </c>
      <c r="H49" s="4">
        <v>45658.279942129629</v>
      </c>
      <c r="I49" t="b">
        <v>0</v>
      </c>
      <c r="J49" t="b">
        <v>0</v>
      </c>
      <c r="K49" t="s">
        <v>3053</v>
      </c>
      <c r="L49" t="s">
        <v>22</v>
      </c>
      <c r="M49">
        <v>48000</v>
      </c>
      <c r="O49" t="s">
        <v>2958</v>
      </c>
      <c r="P49" t="s">
        <v>4040</v>
      </c>
    </row>
    <row r="50" spans="1:16" x14ac:dyDescent="0.25">
      <c r="A50" t="s">
        <v>89</v>
      </c>
      <c r="B50" t="s">
        <v>4041</v>
      </c>
      <c r="C50" t="s">
        <v>39</v>
      </c>
      <c r="D50" t="s">
        <v>2532</v>
      </c>
      <c r="E50" t="s">
        <v>20</v>
      </c>
      <c r="F50" t="b">
        <v>1</v>
      </c>
      <c r="G50" t="s">
        <v>3053</v>
      </c>
      <c r="H50" s="4">
        <v>45658.279942129629</v>
      </c>
      <c r="I50" t="b">
        <v>1</v>
      </c>
      <c r="J50" t="b">
        <v>0</v>
      </c>
      <c r="K50" t="s">
        <v>3053</v>
      </c>
      <c r="L50" t="s">
        <v>22</v>
      </c>
      <c r="M50">
        <v>188000</v>
      </c>
      <c r="O50" t="s">
        <v>3526</v>
      </c>
      <c r="P50" t="s">
        <v>4042</v>
      </c>
    </row>
    <row r="51" spans="1:16" x14ac:dyDescent="0.25">
      <c r="A51" t="s">
        <v>1</v>
      </c>
      <c r="B51" t="s">
        <v>4043</v>
      </c>
      <c r="C51" t="s">
        <v>4044</v>
      </c>
      <c r="D51" t="s">
        <v>4045</v>
      </c>
      <c r="E51" t="s">
        <v>20</v>
      </c>
      <c r="F51" t="b">
        <v>0</v>
      </c>
      <c r="G51" t="s">
        <v>23</v>
      </c>
      <c r="H51" s="4">
        <v>45658.280763888892</v>
      </c>
      <c r="I51" t="b">
        <v>0</v>
      </c>
      <c r="J51" t="b">
        <v>1</v>
      </c>
      <c r="K51" t="s">
        <v>24</v>
      </c>
      <c r="L51" t="s">
        <v>36</v>
      </c>
      <c r="N51">
        <v>94.524993896484375</v>
      </c>
      <c r="O51" t="s">
        <v>800</v>
      </c>
      <c r="P51" t="s">
        <v>4046</v>
      </c>
    </row>
    <row r="52" spans="1:16" x14ac:dyDescent="0.25">
      <c r="A52" t="s">
        <v>1</v>
      </c>
      <c r="B52" t="s">
        <v>4047</v>
      </c>
      <c r="C52" t="s">
        <v>4048</v>
      </c>
      <c r="D52" t="s">
        <v>4045</v>
      </c>
      <c r="E52" t="s">
        <v>20</v>
      </c>
      <c r="F52" t="b">
        <v>0</v>
      </c>
      <c r="G52" t="s">
        <v>23</v>
      </c>
      <c r="H52" s="4">
        <v>45658.280763888892</v>
      </c>
      <c r="I52" t="b">
        <v>0</v>
      </c>
      <c r="J52" t="b">
        <v>1</v>
      </c>
      <c r="K52" t="s">
        <v>24</v>
      </c>
      <c r="L52" t="s">
        <v>36</v>
      </c>
      <c r="N52">
        <v>78.1199951171875</v>
      </c>
      <c r="O52" t="s">
        <v>800</v>
      </c>
      <c r="P52" t="s">
        <v>4046</v>
      </c>
    </row>
    <row r="53" spans="1:16" x14ac:dyDescent="0.25">
      <c r="A53" t="s">
        <v>2</v>
      </c>
      <c r="B53" t="s">
        <v>2</v>
      </c>
      <c r="C53" t="s">
        <v>192</v>
      </c>
      <c r="D53" t="s">
        <v>3600</v>
      </c>
      <c r="E53" t="s">
        <v>20</v>
      </c>
      <c r="F53" t="b">
        <v>0</v>
      </c>
      <c r="G53" t="s">
        <v>23</v>
      </c>
      <c r="H53" s="4">
        <v>45658.280798611107</v>
      </c>
      <c r="I53" t="b">
        <v>0</v>
      </c>
      <c r="J53" t="b">
        <v>0</v>
      </c>
      <c r="K53" t="s">
        <v>24</v>
      </c>
      <c r="L53" t="s">
        <v>22</v>
      </c>
      <c r="M53">
        <v>150000</v>
      </c>
      <c r="O53" t="s">
        <v>2211</v>
      </c>
      <c r="P53" t="s">
        <v>4049</v>
      </c>
    </row>
    <row r="54" spans="1:16" x14ac:dyDescent="0.25">
      <c r="A54" t="s">
        <v>2</v>
      </c>
      <c r="B54" t="s">
        <v>1167</v>
      </c>
      <c r="C54" t="s">
        <v>639</v>
      </c>
      <c r="D54" t="s">
        <v>3968</v>
      </c>
      <c r="E54" t="s">
        <v>20</v>
      </c>
      <c r="F54" t="b">
        <v>0</v>
      </c>
      <c r="G54" t="s">
        <v>23</v>
      </c>
      <c r="H54" s="4">
        <v>45658.280798611107</v>
      </c>
      <c r="I54" t="b">
        <v>1</v>
      </c>
      <c r="J54" t="b">
        <v>1</v>
      </c>
      <c r="K54" t="s">
        <v>24</v>
      </c>
      <c r="L54" t="s">
        <v>22</v>
      </c>
      <c r="M54">
        <v>70000</v>
      </c>
      <c r="O54" t="s">
        <v>954</v>
      </c>
      <c r="P54" t="s">
        <v>1510</v>
      </c>
    </row>
    <row r="55" spans="1:16" x14ac:dyDescent="0.25">
      <c r="A55" t="s">
        <v>28</v>
      </c>
      <c r="B55" t="s">
        <v>849</v>
      </c>
      <c r="C55" t="s">
        <v>39</v>
      </c>
      <c r="D55" t="s">
        <v>3985</v>
      </c>
      <c r="E55" t="s">
        <v>20</v>
      </c>
      <c r="F55" t="b">
        <v>1</v>
      </c>
      <c r="G55" t="s">
        <v>2012</v>
      </c>
      <c r="H55" s="4">
        <v>45658.292754629627</v>
      </c>
      <c r="I55" t="b">
        <v>0</v>
      </c>
      <c r="J55" t="b">
        <v>0</v>
      </c>
      <c r="K55" t="s">
        <v>2012</v>
      </c>
      <c r="L55" t="s">
        <v>22</v>
      </c>
      <c r="M55">
        <v>225000</v>
      </c>
      <c r="O55" t="s">
        <v>4050</v>
      </c>
      <c r="P55" t="s">
        <v>4051</v>
      </c>
    </row>
    <row r="56" spans="1:16" x14ac:dyDescent="0.25">
      <c r="A56" t="s">
        <v>89</v>
      </c>
      <c r="B56" t="s">
        <v>3463</v>
      </c>
      <c r="C56" t="s">
        <v>39</v>
      </c>
      <c r="D56" t="s">
        <v>3985</v>
      </c>
      <c r="E56" t="s">
        <v>20</v>
      </c>
      <c r="F56" t="b">
        <v>1</v>
      </c>
      <c r="G56" t="s">
        <v>2012</v>
      </c>
      <c r="H56" s="4">
        <v>45658.292754629627</v>
      </c>
      <c r="I56" t="b">
        <v>0</v>
      </c>
      <c r="J56" t="b">
        <v>0</v>
      </c>
      <c r="K56" t="s">
        <v>2012</v>
      </c>
      <c r="L56" t="s">
        <v>22</v>
      </c>
      <c r="M56">
        <v>230000</v>
      </c>
      <c r="O56" t="s">
        <v>4052</v>
      </c>
    </row>
    <row r="57" spans="1:16" x14ac:dyDescent="0.25">
      <c r="A57" t="s">
        <v>1</v>
      </c>
      <c r="B57" t="s">
        <v>1</v>
      </c>
      <c r="C57" t="s">
        <v>39</v>
      </c>
      <c r="D57" t="s">
        <v>3985</v>
      </c>
      <c r="E57" t="s">
        <v>20</v>
      </c>
      <c r="F57" t="b">
        <v>1</v>
      </c>
      <c r="G57" t="s">
        <v>2012</v>
      </c>
      <c r="H57" s="4">
        <v>45658.292754629627</v>
      </c>
      <c r="I57" t="b">
        <v>0</v>
      </c>
      <c r="J57" t="b">
        <v>0</v>
      </c>
      <c r="K57" t="s">
        <v>2012</v>
      </c>
      <c r="L57" t="s">
        <v>22</v>
      </c>
      <c r="M57">
        <v>225000</v>
      </c>
      <c r="O57" t="s">
        <v>4053</v>
      </c>
      <c r="P57" t="s">
        <v>4054</v>
      </c>
    </row>
    <row r="58" spans="1:16" x14ac:dyDescent="0.25">
      <c r="A58" t="s">
        <v>191</v>
      </c>
      <c r="B58" t="s">
        <v>4055</v>
      </c>
      <c r="C58" t="s">
        <v>39</v>
      </c>
      <c r="D58" t="s">
        <v>3985</v>
      </c>
      <c r="E58" t="s">
        <v>20</v>
      </c>
      <c r="F58" t="b">
        <v>1</v>
      </c>
      <c r="G58" t="s">
        <v>2012</v>
      </c>
      <c r="H58" s="4">
        <v>45658.292754629627</v>
      </c>
      <c r="I58" t="b">
        <v>0</v>
      </c>
      <c r="J58" t="b">
        <v>0</v>
      </c>
      <c r="K58" t="s">
        <v>2012</v>
      </c>
      <c r="L58" t="s">
        <v>22</v>
      </c>
      <c r="M58">
        <v>230000</v>
      </c>
      <c r="O58" t="s">
        <v>2836</v>
      </c>
    </row>
    <row r="59" spans="1:16" x14ac:dyDescent="0.25">
      <c r="A59" t="s">
        <v>1</v>
      </c>
      <c r="B59" t="s">
        <v>4056</v>
      </c>
      <c r="C59" t="s">
        <v>39</v>
      </c>
      <c r="D59" t="s">
        <v>3985</v>
      </c>
      <c r="E59" t="s">
        <v>20</v>
      </c>
      <c r="F59" t="b">
        <v>1</v>
      </c>
      <c r="G59" t="s">
        <v>4057</v>
      </c>
      <c r="H59" s="4">
        <v>45658.293252314812</v>
      </c>
      <c r="I59" t="b">
        <v>0</v>
      </c>
      <c r="J59" t="b">
        <v>0</v>
      </c>
      <c r="K59" t="s">
        <v>4057</v>
      </c>
      <c r="L59" t="s">
        <v>22</v>
      </c>
      <c r="M59">
        <v>132000</v>
      </c>
      <c r="O59" t="s">
        <v>4058</v>
      </c>
      <c r="P59" t="s">
        <v>4059</v>
      </c>
    </row>
    <row r="60" spans="1:16" x14ac:dyDescent="0.25">
      <c r="A60" t="s">
        <v>1</v>
      </c>
      <c r="B60" t="s">
        <v>3988</v>
      </c>
      <c r="C60" t="s">
        <v>39</v>
      </c>
      <c r="D60" t="s">
        <v>4060</v>
      </c>
      <c r="E60" t="s">
        <v>51</v>
      </c>
      <c r="F60" t="b">
        <v>1</v>
      </c>
      <c r="G60" t="s">
        <v>1833</v>
      </c>
      <c r="H60" s="4">
        <v>45658.293958333343</v>
      </c>
      <c r="I60" t="b">
        <v>0</v>
      </c>
      <c r="J60" t="b">
        <v>0</v>
      </c>
      <c r="K60" t="s">
        <v>1833</v>
      </c>
      <c r="L60" t="s">
        <v>36</v>
      </c>
      <c r="N60">
        <v>19.5</v>
      </c>
      <c r="O60" t="s">
        <v>3989</v>
      </c>
      <c r="P60" t="s">
        <v>3990</v>
      </c>
    </row>
    <row r="61" spans="1:16" x14ac:dyDescent="0.25">
      <c r="A61" t="s">
        <v>1</v>
      </c>
      <c r="B61" t="s">
        <v>3988</v>
      </c>
      <c r="C61" t="s">
        <v>39</v>
      </c>
      <c r="D61" t="s">
        <v>4060</v>
      </c>
      <c r="E61" t="s">
        <v>51</v>
      </c>
      <c r="F61" t="b">
        <v>1</v>
      </c>
      <c r="G61" t="s">
        <v>1833</v>
      </c>
      <c r="H61" s="4">
        <v>45658.293958333343</v>
      </c>
      <c r="I61" t="b">
        <v>0</v>
      </c>
      <c r="J61" t="b">
        <v>0</v>
      </c>
      <c r="K61" t="s">
        <v>1833</v>
      </c>
      <c r="L61" t="s">
        <v>36</v>
      </c>
      <c r="N61">
        <v>19.5</v>
      </c>
      <c r="O61" t="s">
        <v>3989</v>
      </c>
      <c r="P61" t="s">
        <v>3990</v>
      </c>
    </row>
    <row r="62" spans="1:16" x14ac:dyDescent="0.25">
      <c r="A62" t="s">
        <v>1</v>
      </c>
      <c r="B62" t="s">
        <v>3995</v>
      </c>
      <c r="C62" t="s">
        <v>39</v>
      </c>
      <c r="D62" t="s">
        <v>4061</v>
      </c>
      <c r="E62" t="s">
        <v>51</v>
      </c>
      <c r="F62" t="b">
        <v>1</v>
      </c>
      <c r="G62" t="s">
        <v>4062</v>
      </c>
      <c r="H62" s="4">
        <v>45658.294641203713</v>
      </c>
      <c r="I62" t="b">
        <v>0</v>
      </c>
      <c r="J62" t="b">
        <v>0</v>
      </c>
      <c r="K62" t="s">
        <v>4062</v>
      </c>
      <c r="L62" t="s">
        <v>36</v>
      </c>
      <c r="N62">
        <v>19.5</v>
      </c>
      <c r="O62" t="s">
        <v>3989</v>
      </c>
      <c r="P62" t="s">
        <v>3990</v>
      </c>
    </row>
    <row r="63" spans="1:16" x14ac:dyDescent="0.25">
      <c r="A63" t="s">
        <v>139</v>
      </c>
      <c r="B63" t="s">
        <v>4063</v>
      </c>
      <c r="C63" t="s">
        <v>39</v>
      </c>
      <c r="D63" t="s">
        <v>3985</v>
      </c>
      <c r="E63" t="s">
        <v>20</v>
      </c>
      <c r="F63" t="b">
        <v>1</v>
      </c>
      <c r="G63" t="s">
        <v>4062</v>
      </c>
      <c r="H63" s="4">
        <v>45658.294687499998</v>
      </c>
      <c r="I63" t="b">
        <v>1</v>
      </c>
      <c r="J63" t="b">
        <v>0</v>
      </c>
      <c r="K63" t="s">
        <v>4062</v>
      </c>
      <c r="L63" t="s">
        <v>22</v>
      </c>
      <c r="M63">
        <v>264000</v>
      </c>
      <c r="O63" t="s">
        <v>4023</v>
      </c>
      <c r="P63" t="s">
        <v>4064</v>
      </c>
    </row>
    <row r="64" spans="1:16" x14ac:dyDescent="0.25">
      <c r="A64" t="s">
        <v>89</v>
      </c>
      <c r="B64" t="s">
        <v>4065</v>
      </c>
      <c r="C64" t="s">
        <v>39</v>
      </c>
      <c r="D64" t="s">
        <v>4061</v>
      </c>
      <c r="E64" t="s">
        <v>20</v>
      </c>
      <c r="F64" t="b">
        <v>1</v>
      </c>
      <c r="G64" t="s">
        <v>4062</v>
      </c>
      <c r="H64" s="4">
        <v>45658.294687499998</v>
      </c>
      <c r="I64" t="b">
        <v>1</v>
      </c>
      <c r="J64" t="b">
        <v>0</v>
      </c>
      <c r="K64" t="s">
        <v>4062</v>
      </c>
      <c r="L64" t="s">
        <v>22</v>
      </c>
      <c r="M64">
        <v>55000</v>
      </c>
      <c r="O64" t="s">
        <v>4066</v>
      </c>
      <c r="P64" t="s">
        <v>4067</v>
      </c>
    </row>
    <row r="65" spans="1:16" x14ac:dyDescent="0.25">
      <c r="A65" t="s">
        <v>89</v>
      </c>
      <c r="B65" t="s">
        <v>3854</v>
      </c>
      <c r="C65" t="s">
        <v>39</v>
      </c>
      <c r="D65" t="s">
        <v>3985</v>
      </c>
      <c r="E65" t="s">
        <v>20</v>
      </c>
      <c r="F65" t="b">
        <v>1</v>
      </c>
      <c r="G65" t="s">
        <v>4068</v>
      </c>
      <c r="H65" s="4">
        <v>45658.294942129629</v>
      </c>
      <c r="I65" t="b">
        <v>0</v>
      </c>
      <c r="J65" t="b">
        <v>0</v>
      </c>
      <c r="L65" t="s">
        <v>22</v>
      </c>
      <c r="M65">
        <v>250000</v>
      </c>
      <c r="O65" t="s">
        <v>4053</v>
      </c>
      <c r="P65" t="s">
        <v>1223</v>
      </c>
    </row>
    <row r="66" spans="1:16" x14ac:dyDescent="0.25">
      <c r="A66" t="s">
        <v>89</v>
      </c>
      <c r="B66" t="s">
        <v>3854</v>
      </c>
      <c r="C66" t="s">
        <v>39</v>
      </c>
      <c r="D66" t="s">
        <v>3985</v>
      </c>
      <c r="E66" t="s">
        <v>20</v>
      </c>
      <c r="F66" t="b">
        <v>1</v>
      </c>
      <c r="G66" t="s">
        <v>4068</v>
      </c>
      <c r="H66" s="4">
        <v>45658.294942129629</v>
      </c>
      <c r="I66" t="b">
        <v>0</v>
      </c>
      <c r="J66" t="b">
        <v>0</v>
      </c>
      <c r="L66" t="s">
        <v>22</v>
      </c>
      <c r="M66">
        <v>250000</v>
      </c>
      <c r="O66" t="s">
        <v>4053</v>
      </c>
      <c r="P66" t="s">
        <v>1223</v>
      </c>
    </row>
    <row r="67" spans="1:16" x14ac:dyDescent="0.25">
      <c r="A67" t="s">
        <v>0</v>
      </c>
      <c r="B67" t="s">
        <v>4069</v>
      </c>
      <c r="C67" t="s">
        <v>1420</v>
      </c>
      <c r="D67" t="s">
        <v>2208</v>
      </c>
      <c r="E67" t="s">
        <v>20</v>
      </c>
      <c r="F67" t="b">
        <v>0</v>
      </c>
      <c r="G67" t="s">
        <v>1420</v>
      </c>
      <c r="H67" s="4">
        <v>45658.295868055553</v>
      </c>
      <c r="I67" t="b">
        <v>0</v>
      </c>
      <c r="J67" t="b">
        <v>0</v>
      </c>
      <c r="K67" t="s">
        <v>1420</v>
      </c>
      <c r="L67" t="s">
        <v>22</v>
      </c>
      <c r="M67">
        <v>40000</v>
      </c>
      <c r="O67" t="s">
        <v>4070</v>
      </c>
      <c r="P67" t="s">
        <v>914</v>
      </c>
    </row>
    <row r="68" spans="1:16" x14ac:dyDescent="0.25">
      <c r="A68" t="s">
        <v>0</v>
      </c>
      <c r="B68" t="s">
        <v>4071</v>
      </c>
      <c r="D68" t="s">
        <v>4072</v>
      </c>
      <c r="E68" t="s">
        <v>105</v>
      </c>
      <c r="F68" t="b">
        <v>0</v>
      </c>
      <c r="G68" t="s">
        <v>1420</v>
      </c>
      <c r="H68" s="4">
        <v>45658.295868055553</v>
      </c>
      <c r="I68" t="b">
        <v>0</v>
      </c>
      <c r="J68" t="b">
        <v>0</v>
      </c>
      <c r="K68" t="s">
        <v>1420</v>
      </c>
      <c r="L68" t="s">
        <v>22</v>
      </c>
      <c r="M68">
        <v>40000</v>
      </c>
      <c r="O68" t="s">
        <v>4070</v>
      </c>
      <c r="P68" t="s">
        <v>914</v>
      </c>
    </row>
    <row r="69" spans="1:16" x14ac:dyDescent="0.25">
      <c r="A69" t="s">
        <v>0</v>
      </c>
      <c r="B69" t="s">
        <v>0</v>
      </c>
      <c r="D69" t="s">
        <v>2298</v>
      </c>
      <c r="E69" t="s">
        <v>20</v>
      </c>
      <c r="F69" t="b">
        <v>0</v>
      </c>
      <c r="G69" t="s">
        <v>1420</v>
      </c>
      <c r="H69" s="4">
        <v>45658.295868055553</v>
      </c>
      <c r="I69" t="b">
        <v>1</v>
      </c>
      <c r="J69" t="b">
        <v>0</v>
      </c>
      <c r="K69" t="s">
        <v>1420</v>
      </c>
      <c r="L69" t="s">
        <v>22</v>
      </c>
      <c r="M69">
        <v>40750</v>
      </c>
      <c r="O69" t="s">
        <v>4073</v>
      </c>
      <c r="P69" t="s">
        <v>430</v>
      </c>
    </row>
    <row r="70" spans="1:16" x14ac:dyDescent="0.25">
      <c r="A70" t="s">
        <v>0</v>
      </c>
      <c r="B70" t="s">
        <v>4069</v>
      </c>
      <c r="C70" t="s">
        <v>1420</v>
      </c>
      <c r="D70" t="s">
        <v>2208</v>
      </c>
      <c r="E70" t="s">
        <v>20</v>
      </c>
      <c r="F70" t="b">
        <v>0</v>
      </c>
      <c r="G70" t="s">
        <v>1420</v>
      </c>
      <c r="H70" s="4">
        <v>45658.295868055553</v>
      </c>
      <c r="I70" t="b">
        <v>0</v>
      </c>
      <c r="J70" t="b">
        <v>0</v>
      </c>
      <c r="K70" t="s">
        <v>1420</v>
      </c>
      <c r="L70" t="s">
        <v>22</v>
      </c>
      <c r="M70">
        <v>40000</v>
      </c>
      <c r="O70" t="s">
        <v>4070</v>
      </c>
      <c r="P70" t="s">
        <v>914</v>
      </c>
    </row>
    <row r="71" spans="1:16" x14ac:dyDescent="0.25">
      <c r="A71" t="s">
        <v>1</v>
      </c>
      <c r="B71" t="s">
        <v>4074</v>
      </c>
      <c r="C71" t="s">
        <v>4075</v>
      </c>
      <c r="D71" t="s">
        <v>3970</v>
      </c>
      <c r="E71" t="s">
        <v>20</v>
      </c>
      <c r="F71" t="b">
        <v>0</v>
      </c>
      <c r="G71" t="s">
        <v>4076</v>
      </c>
      <c r="H71" s="4">
        <v>45658.296064814807</v>
      </c>
      <c r="I71" t="b">
        <v>0</v>
      </c>
      <c r="J71" t="b">
        <v>0</v>
      </c>
      <c r="K71" t="s">
        <v>4076</v>
      </c>
      <c r="L71" t="s">
        <v>22</v>
      </c>
      <c r="M71">
        <v>202029</v>
      </c>
      <c r="O71" t="s">
        <v>2976</v>
      </c>
      <c r="P71" t="s">
        <v>4077</v>
      </c>
    </row>
    <row r="72" spans="1:16" x14ac:dyDescent="0.25">
      <c r="A72" t="s">
        <v>0</v>
      </c>
      <c r="B72" t="s">
        <v>4078</v>
      </c>
      <c r="C72" t="s">
        <v>143</v>
      </c>
      <c r="D72" t="s">
        <v>3973</v>
      </c>
      <c r="E72" t="s">
        <v>20</v>
      </c>
      <c r="F72" t="b">
        <v>0</v>
      </c>
      <c r="G72" t="s">
        <v>35</v>
      </c>
      <c r="H72" s="4">
        <v>45658.375763888893</v>
      </c>
      <c r="I72" t="b">
        <v>0</v>
      </c>
      <c r="J72" t="b">
        <v>1</v>
      </c>
      <c r="K72" t="s">
        <v>24</v>
      </c>
      <c r="L72" t="s">
        <v>22</v>
      </c>
      <c r="M72">
        <v>93800</v>
      </c>
      <c r="O72" t="s">
        <v>1126</v>
      </c>
      <c r="P72" t="s">
        <v>4079</v>
      </c>
    </row>
    <row r="73" spans="1:16" x14ac:dyDescent="0.25">
      <c r="A73" t="s">
        <v>0</v>
      </c>
      <c r="B73" t="s">
        <v>4080</v>
      </c>
      <c r="C73" t="s">
        <v>841</v>
      </c>
      <c r="D73" t="s">
        <v>3957</v>
      </c>
      <c r="E73" t="s">
        <v>20</v>
      </c>
      <c r="F73" t="b">
        <v>0</v>
      </c>
      <c r="G73" t="s">
        <v>30</v>
      </c>
      <c r="H73" s="4">
        <v>45658.376122685193</v>
      </c>
      <c r="I73" t="b">
        <v>0</v>
      </c>
      <c r="J73" t="b">
        <v>1</v>
      </c>
      <c r="K73" t="s">
        <v>24</v>
      </c>
      <c r="L73" t="s">
        <v>36</v>
      </c>
      <c r="N73">
        <v>25.2400016784668</v>
      </c>
      <c r="O73" t="s">
        <v>4081</v>
      </c>
    </row>
    <row r="74" spans="1:16" x14ac:dyDescent="0.25">
      <c r="A74" t="s">
        <v>2</v>
      </c>
      <c r="B74" t="s">
        <v>4082</v>
      </c>
      <c r="C74" t="s">
        <v>54</v>
      </c>
      <c r="D74" t="s">
        <v>2208</v>
      </c>
      <c r="E74" t="s">
        <v>34</v>
      </c>
      <c r="F74" t="b">
        <v>0</v>
      </c>
      <c r="G74" t="s">
        <v>27</v>
      </c>
      <c r="H74" s="4">
        <v>45658.418680555558</v>
      </c>
      <c r="I74" t="b">
        <v>0</v>
      </c>
      <c r="J74" t="b">
        <v>1</v>
      </c>
      <c r="K74" t="s">
        <v>24</v>
      </c>
      <c r="L74" t="s">
        <v>22</v>
      </c>
      <c r="M74">
        <v>214500</v>
      </c>
      <c r="O74" t="s">
        <v>428</v>
      </c>
      <c r="P74" t="s">
        <v>4083</v>
      </c>
    </row>
    <row r="75" spans="1:16" x14ac:dyDescent="0.25">
      <c r="A75" t="s">
        <v>2</v>
      </c>
      <c r="B75" t="s">
        <v>1544</v>
      </c>
      <c r="C75" t="s">
        <v>203</v>
      </c>
      <c r="D75" t="s">
        <v>4084</v>
      </c>
      <c r="E75" t="s">
        <v>20</v>
      </c>
      <c r="F75" t="b">
        <v>0</v>
      </c>
      <c r="G75" t="s">
        <v>27</v>
      </c>
      <c r="H75" s="4">
        <v>45658.418888888889</v>
      </c>
      <c r="I75" t="b">
        <v>1</v>
      </c>
      <c r="J75" t="b">
        <v>1</v>
      </c>
      <c r="K75" t="s">
        <v>24</v>
      </c>
      <c r="L75" t="s">
        <v>22</v>
      </c>
      <c r="M75">
        <v>168800</v>
      </c>
      <c r="O75" t="s">
        <v>563</v>
      </c>
      <c r="P75" t="s">
        <v>4085</v>
      </c>
    </row>
    <row r="76" spans="1:16" x14ac:dyDescent="0.25">
      <c r="A76" t="s">
        <v>0</v>
      </c>
      <c r="B76" t="s">
        <v>2166</v>
      </c>
      <c r="C76" t="s">
        <v>192</v>
      </c>
      <c r="D76" t="s">
        <v>4084</v>
      </c>
      <c r="E76" t="s">
        <v>20</v>
      </c>
      <c r="F76" t="b">
        <v>0</v>
      </c>
      <c r="G76" t="s">
        <v>23</v>
      </c>
      <c r="H76" s="4">
        <v>45658.447164351863</v>
      </c>
      <c r="I76" t="b">
        <v>0</v>
      </c>
      <c r="J76" t="b">
        <v>0</v>
      </c>
      <c r="K76" t="s">
        <v>24</v>
      </c>
      <c r="L76" t="s">
        <v>22</v>
      </c>
      <c r="M76">
        <v>106500</v>
      </c>
      <c r="O76" t="s">
        <v>374</v>
      </c>
      <c r="P76" t="s">
        <v>4086</v>
      </c>
    </row>
    <row r="77" spans="1:16" x14ac:dyDescent="0.25">
      <c r="A77" t="s">
        <v>0</v>
      </c>
      <c r="B77" t="s">
        <v>4087</v>
      </c>
      <c r="C77" t="s">
        <v>4088</v>
      </c>
      <c r="D77" t="s">
        <v>3957</v>
      </c>
      <c r="E77" t="s">
        <v>105</v>
      </c>
      <c r="F77" t="b">
        <v>0</v>
      </c>
      <c r="G77" t="s">
        <v>27</v>
      </c>
      <c r="H77" s="4">
        <v>45658.458391203712</v>
      </c>
      <c r="I77" t="b">
        <v>1</v>
      </c>
      <c r="J77" t="b">
        <v>0</v>
      </c>
      <c r="K77" t="s">
        <v>24</v>
      </c>
      <c r="L77" t="s">
        <v>36</v>
      </c>
      <c r="N77">
        <v>24.014999389648441</v>
      </c>
      <c r="O77" t="s">
        <v>4089</v>
      </c>
      <c r="P77" t="s">
        <v>1597</v>
      </c>
    </row>
    <row r="78" spans="1:16" x14ac:dyDescent="0.25">
      <c r="A78" t="s">
        <v>0</v>
      </c>
      <c r="B78" t="s">
        <v>565</v>
      </c>
      <c r="C78" t="s">
        <v>54</v>
      </c>
      <c r="D78" t="s">
        <v>4084</v>
      </c>
      <c r="E78" t="s">
        <v>20</v>
      </c>
      <c r="F78" t="b">
        <v>0</v>
      </c>
      <c r="G78" t="s">
        <v>41</v>
      </c>
      <c r="H78" s="4">
        <v>45658.583923611113</v>
      </c>
      <c r="I78" t="b">
        <v>0</v>
      </c>
      <c r="J78" t="b">
        <v>0</v>
      </c>
      <c r="K78" t="s">
        <v>24</v>
      </c>
      <c r="L78" t="s">
        <v>22</v>
      </c>
      <c r="M78">
        <v>150000</v>
      </c>
      <c r="O78" t="s">
        <v>3284</v>
      </c>
      <c r="P78" t="s">
        <v>1295</v>
      </c>
    </row>
    <row r="79" spans="1:16" x14ac:dyDescent="0.25">
      <c r="A79" t="s">
        <v>0</v>
      </c>
      <c r="B79" t="s">
        <v>0</v>
      </c>
      <c r="C79" t="s">
        <v>711</v>
      </c>
      <c r="D79" t="s">
        <v>4090</v>
      </c>
      <c r="E79" t="s">
        <v>20</v>
      </c>
      <c r="F79" t="b">
        <v>0</v>
      </c>
      <c r="G79" t="s">
        <v>23</v>
      </c>
      <c r="H79" s="4">
        <v>45658.697118055563</v>
      </c>
      <c r="I79" t="b">
        <v>0</v>
      </c>
      <c r="J79" t="b">
        <v>0</v>
      </c>
      <c r="K79" t="s">
        <v>24</v>
      </c>
      <c r="L79" t="s">
        <v>36</v>
      </c>
      <c r="N79">
        <v>32.5</v>
      </c>
      <c r="O79" t="s">
        <v>712</v>
      </c>
      <c r="P79" t="s">
        <v>447</v>
      </c>
    </row>
    <row r="80" spans="1:16" x14ac:dyDescent="0.25">
      <c r="A80" t="s">
        <v>0</v>
      </c>
      <c r="B80" t="s">
        <v>3210</v>
      </c>
      <c r="C80" t="s">
        <v>180</v>
      </c>
      <c r="D80" t="s">
        <v>4084</v>
      </c>
      <c r="E80" t="s">
        <v>20</v>
      </c>
      <c r="F80" t="b">
        <v>0</v>
      </c>
      <c r="G80" t="s">
        <v>41</v>
      </c>
      <c r="H80" s="4">
        <v>45658.708738425928</v>
      </c>
      <c r="I80" t="b">
        <v>0</v>
      </c>
      <c r="J80" t="b">
        <v>0</v>
      </c>
      <c r="K80" t="s">
        <v>24</v>
      </c>
      <c r="L80" t="s">
        <v>36</v>
      </c>
      <c r="N80">
        <v>21.5</v>
      </c>
      <c r="O80" t="s">
        <v>4091</v>
      </c>
      <c r="P80" t="s">
        <v>2972</v>
      </c>
    </row>
    <row r="81" spans="1:16" x14ac:dyDescent="0.25">
      <c r="A81" t="s">
        <v>0</v>
      </c>
      <c r="B81" t="s">
        <v>0</v>
      </c>
      <c r="C81" t="s">
        <v>76</v>
      </c>
      <c r="D81" t="s">
        <v>4090</v>
      </c>
      <c r="E81" t="s">
        <v>20</v>
      </c>
      <c r="F81" t="b">
        <v>0</v>
      </c>
      <c r="G81" t="s">
        <v>41</v>
      </c>
      <c r="H81" s="4">
        <v>45658.708738425928</v>
      </c>
      <c r="I81" t="b">
        <v>0</v>
      </c>
      <c r="J81" t="b">
        <v>0</v>
      </c>
      <c r="K81" t="s">
        <v>24</v>
      </c>
      <c r="L81" t="s">
        <v>36</v>
      </c>
      <c r="N81">
        <v>37.5</v>
      </c>
      <c r="O81" t="s">
        <v>712</v>
      </c>
      <c r="P81" t="s">
        <v>1904</v>
      </c>
    </row>
    <row r="82" spans="1:16" x14ac:dyDescent="0.25">
      <c r="A82" t="s">
        <v>2</v>
      </c>
      <c r="B82" t="s">
        <v>4092</v>
      </c>
      <c r="C82" t="s">
        <v>39</v>
      </c>
      <c r="D82" t="s">
        <v>4093</v>
      </c>
      <c r="E82" t="s">
        <v>20</v>
      </c>
      <c r="F82" t="b">
        <v>1</v>
      </c>
      <c r="G82" t="s">
        <v>27</v>
      </c>
      <c r="H82" s="4">
        <v>45658.710347222222</v>
      </c>
      <c r="I82" t="b">
        <v>0</v>
      </c>
      <c r="J82" t="b">
        <v>1</v>
      </c>
      <c r="K82" t="s">
        <v>24</v>
      </c>
      <c r="L82" t="s">
        <v>22</v>
      </c>
      <c r="M82">
        <v>135500</v>
      </c>
      <c r="O82" t="s">
        <v>4094</v>
      </c>
      <c r="P82" t="s">
        <v>4095</v>
      </c>
    </row>
    <row r="83" spans="1:16" x14ac:dyDescent="0.25">
      <c r="A83" t="s">
        <v>19</v>
      </c>
      <c r="B83" t="s">
        <v>1406</v>
      </c>
      <c r="C83" t="s">
        <v>1985</v>
      </c>
      <c r="D83" t="s">
        <v>3957</v>
      </c>
      <c r="E83" t="s">
        <v>34</v>
      </c>
      <c r="F83" t="b">
        <v>0</v>
      </c>
      <c r="G83" t="s">
        <v>27</v>
      </c>
      <c r="H83" s="4">
        <v>45658.793194444443</v>
      </c>
      <c r="I83" t="b">
        <v>0</v>
      </c>
      <c r="J83" t="b">
        <v>0</v>
      </c>
      <c r="K83" t="s">
        <v>24</v>
      </c>
      <c r="L83" t="s">
        <v>36</v>
      </c>
      <c r="N83">
        <v>33.709999084472663</v>
      </c>
      <c r="O83" t="s">
        <v>3100</v>
      </c>
      <c r="P83" t="s">
        <v>3966</v>
      </c>
    </row>
    <row r="84" spans="1:16" x14ac:dyDescent="0.25">
      <c r="A84" t="s">
        <v>28</v>
      </c>
      <c r="B84" t="s">
        <v>4096</v>
      </c>
      <c r="C84" t="s">
        <v>151</v>
      </c>
      <c r="D84" t="s">
        <v>3957</v>
      </c>
      <c r="E84" t="s">
        <v>34</v>
      </c>
      <c r="F84" t="b">
        <v>0</v>
      </c>
      <c r="G84" t="s">
        <v>30</v>
      </c>
      <c r="H84" s="4">
        <v>45658.835046296299</v>
      </c>
      <c r="I84" t="b">
        <v>0</v>
      </c>
      <c r="J84" t="b">
        <v>1</v>
      </c>
      <c r="K84" t="s">
        <v>24</v>
      </c>
      <c r="L84" t="s">
        <v>36</v>
      </c>
      <c r="N84">
        <v>24.219999313354489</v>
      </c>
      <c r="O84" t="s">
        <v>3544</v>
      </c>
      <c r="P84" t="s">
        <v>4097</v>
      </c>
    </row>
    <row r="85" spans="1:16" x14ac:dyDescent="0.25">
      <c r="A85" t="s">
        <v>2</v>
      </c>
      <c r="B85" t="s">
        <v>2076</v>
      </c>
      <c r="C85" t="s">
        <v>236</v>
      </c>
      <c r="D85" t="s">
        <v>3957</v>
      </c>
      <c r="E85" t="s">
        <v>34</v>
      </c>
      <c r="F85" t="b">
        <v>0</v>
      </c>
      <c r="G85" t="s">
        <v>41</v>
      </c>
      <c r="H85" s="4">
        <v>45658.835763888892</v>
      </c>
      <c r="I85" t="b">
        <v>1</v>
      </c>
      <c r="J85" t="b">
        <v>1</v>
      </c>
      <c r="K85" t="s">
        <v>24</v>
      </c>
      <c r="L85" t="s">
        <v>36</v>
      </c>
      <c r="N85">
        <v>56.475002288818359</v>
      </c>
      <c r="O85" t="s">
        <v>186</v>
      </c>
      <c r="P85" t="s">
        <v>4098</v>
      </c>
    </row>
    <row r="86" spans="1:16" x14ac:dyDescent="0.25">
      <c r="A86" t="s">
        <v>19</v>
      </c>
      <c r="B86" t="s">
        <v>4099</v>
      </c>
      <c r="C86" t="s">
        <v>151</v>
      </c>
      <c r="D86" t="s">
        <v>4100</v>
      </c>
      <c r="E86" t="s">
        <v>20</v>
      </c>
      <c r="F86" t="b">
        <v>0</v>
      </c>
      <c r="G86" t="s">
        <v>30</v>
      </c>
      <c r="H86" s="4">
        <v>45659.001689814817</v>
      </c>
      <c r="I86" t="b">
        <v>0</v>
      </c>
      <c r="J86" t="b">
        <v>1</v>
      </c>
      <c r="K86" t="s">
        <v>24</v>
      </c>
      <c r="L86" t="s">
        <v>22</v>
      </c>
      <c r="M86">
        <v>243500</v>
      </c>
      <c r="O86" t="s">
        <v>59</v>
      </c>
      <c r="P86" t="s">
        <v>2993</v>
      </c>
    </row>
    <row r="87" spans="1:16" x14ac:dyDescent="0.25">
      <c r="A87" t="s">
        <v>0</v>
      </c>
      <c r="B87" t="s">
        <v>1300</v>
      </c>
      <c r="C87" t="s">
        <v>82</v>
      </c>
      <c r="D87" t="s">
        <v>3828</v>
      </c>
      <c r="E87" t="s">
        <v>20</v>
      </c>
      <c r="F87" t="b">
        <v>0</v>
      </c>
      <c r="G87" t="s">
        <v>27</v>
      </c>
      <c r="H87" s="4">
        <v>45659.249976851846</v>
      </c>
      <c r="I87" t="b">
        <v>0</v>
      </c>
      <c r="J87" t="b">
        <v>1</v>
      </c>
      <c r="K87" t="s">
        <v>24</v>
      </c>
      <c r="L87" t="s">
        <v>22</v>
      </c>
      <c r="M87">
        <v>75500</v>
      </c>
      <c r="O87" t="s">
        <v>4101</v>
      </c>
      <c r="P87" t="s">
        <v>4102</v>
      </c>
    </row>
    <row r="88" spans="1:16" x14ac:dyDescent="0.25">
      <c r="A88" t="s">
        <v>1</v>
      </c>
      <c r="B88" t="s">
        <v>3351</v>
      </c>
      <c r="C88" t="s">
        <v>372</v>
      </c>
      <c r="D88" t="s">
        <v>4103</v>
      </c>
      <c r="E88" t="s">
        <v>20</v>
      </c>
      <c r="F88" t="b">
        <v>0</v>
      </c>
      <c r="G88" t="s">
        <v>27</v>
      </c>
      <c r="H88" s="4">
        <v>45659.251238425917</v>
      </c>
      <c r="I88" t="b">
        <v>0</v>
      </c>
      <c r="J88" t="b">
        <v>1</v>
      </c>
      <c r="K88" t="s">
        <v>24</v>
      </c>
      <c r="L88" t="s">
        <v>22</v>
      </c>
      <c r="M88">
        <v>60000</v>
      </c>
      <c r="O88" t="s">
        <v>4104</v>
      </c>
      <c r="P88" t="s">
        <v>4105</v>
      </c>
    </row>
    <row r="89" spans="1:16" x14ac:dyDescent="0.25">
      <c r="A89" t="s">
        <v>2</v>
      </c>
      <c r="B89" t="s">
        <v>2516</v>
      </c>
      <c r="C89" t="s">
        <v>4106</v>
      </c>
      <c r="D89" t="s">
        <v>3970</v>
      </c>
      <c r="E89" t="s">
        <v>20</v>
      </c>
      <c r="F89" t="b">
        <v>0</v>
      </c>
      <c r="G89" t="s">
        <v>30</v>
      </c>
      <c r="H89" s="4">
        <v>45659.253171296303</v>
      </c>
      <c r="I89" t="b">
        <v>1</v>
      </c>
      <c r="J89" t="b">
        <v>0</v>
      </c>
      <c r="K89" t="s">
        <v>24</v>
      </c>
      <c r="L89" t="s">
        <v>22</v>
      </c>
      <c r="M89">
        <v>101014</v>
      </c>
      <c r="O89" t="s">
        <v>4107</v>
      </c>
      <c r="P89" t="s">
        <v>4108</v>
      </c>
    </row>
    <row r="90" spans="1:16" x14ac:dyDescent="0.25">
      <c r="A90" t="s">
        <v>1</v>
      </c>
      <c r="B90" t="s">
        <v>3988</v>
      </c>
      <c r="C90" t="s">
        <v>39</v>
      </c>
      <c r="D90" t="s">
        <v>3973</v>
      </c>
      <c r="E90" t="s">
        <v>51</v>
      </c>
      <c r="F90" t="b">
        <v>1</v>
      </c>
      <c r="G90" t="s">
        <v>912</v>
      </c>
      <c r="H90" s="4">
        <v>45659.271724537037</v>
      </c>
      <c r="I90" t="b">
        <v>0</v>
      </c>
      <c r="J90" t="b">
        <v>0</v>
      </c>
      <c r="K90" t="s">
        <v>912</v>
      </c>
      <c r="L90" t="s">
        <v>36</v>
      </c>
      <c r="N90">
        <v>19.5</v>
      </c>
      <c r="O90" t="s">
        <v>3989</v>
      </c>
      <c r="P90" t="s">
        <v>3990</v>
      </c>
    </row>
    <row r="91" spans="1:16" x14ac:dyDescent="0.25">
      <c r="A91" t="s">
        <v>1</v>
      </c>
      <c r="B91" t="s">
        <v>3988</v>
      </c>
      <c r="C91" t="s">
        <v>255</v>
      </c>
      <c r="D91" t="s">
        <v>3973</v>
      </c>
      <c r="E91" t="s">
        <v>51</v>
      </c>
      <c r="F91" t="b">
        <v>0</v>
      </c>
      <c r="G91" t="s">
        <v>255</v>
      </c>
      <c r="H91" s="4">
        <v>45659.271909722222</v>
      </c>
      <c r="I91" t="b">
        <v>0</v>
      </c>
      <c r="J91" t="b">
        <v>0</v>
      </c>
      <c r="K91" t="s">
        <v>255</v>
      </c>
      <c r="L91" t="s">
        <v>36</v>
      </c>
      <c r="N91">
        <v>19.5</v>
      </c>
      <c r="O91" t="s">
        <v>3989</v>
      </c>
      <c r="P91" t="s">
        <v>3990</v>
      </c>
    </row>
    <row r="92" spans="1:16" x14ac:dyDescent="0.25">
      <c r="A92" t="s">
        <v>1</v>
      </c>
      <c r="B92" t="s">
        <v>3988</v>
      </c>
      <c r="C92" t="s">
        <v>39</v>
      </c>
      <c r="D92" t="s">
        <v>3973</v>
      </c>
      <c r="E92" t="s">
        <v>51</v>
      </c>
      <c r="F92" t="b">
        <v>1</v>
      </c>
      <c r="G92" t="s">
        <v>552</v>
      </c>
      <c r="H92" s="4">
        <v>45659.27244212963</v>
      </c>
      <c r="I92" t="b">
        <v>0</v>
      </c>
      <c r="J92" t="b">
        <v>0</v>
      </c>
      <c r="K92" t="s">
        <v>552</v>
      </c>
      <c r="L92" t="s">
        <v>36</v>
      </c>
      <c r="N92">
        <v>19.5</v>
      </c>
      <c r="O92" t="s">
        <v>3989</v>
      </c>
      <c r="P92" t="s">
        <v>3990</v>
      </c>
    </row>
    <row r="93" spans="1:16" x14ac:dyDescent="0.25">
      <c r="A93" t="s">
        <v>1</v>
      </c>
      <c r="B93" t="s">
        <v>3988</v>
      </c>
      <c r="C93" t="s">
        <v>39</v>
      </c>
      <c r="D93" t="s">
        <v>3973</v>
      </c>
      <c r="E93" t="s">
        <v>51</v>
      </c>
      <c r="F93" t="b">
        <v>1</v>
      </c>
      <c r="G93" t="s">
        <v>1311</v>
      </c>
      <c r="H93" s="4">
        <v>45659.273935185192</v>
      </c>
      <c r="I93" t="b">
        <v>0</v>
      </c>
      <c r="J93" t="b">
        <v>0</v>
      </c>
      <c r="K93" t="s">
        <v>1311</v>
      </c>
      <c r="L93" t="s">
        <v>36</v>
      </c>
      <c r="N93">
        <v>19.5</v>
      </c>
      <c r="O93" t="s">
        <v>3989</v>
      </c>
      <c r="P93" t="s">
        <v>3990</v>
      </c>
    </row>
    <row r="94" spans="1:16" x14ac:dyDescent="0.25">
      <c r="A94" t="s">
        <v>1</v>
      </c>
      <c r="B94" t="s">
        <v>3995</v>
      </c>
      <c r="C94" t="s">
        <v>39</v>
      </c>
      <c r="D94" t="s">
        <v>3973</v>
      </c>
      <c r="E94" t="s">
        <v>51</v>
      </c>
      <c r="F94" t="b">
        <v>1</v>
      </c>
      <c r="G94" t="s">
        <v>1268</v>
      </c>
      <c r="H94" s="4">
        <v>45659.274502314824</v>
      </c>
      <c r="I94" t="b">
        <v>0</v>
      </c>
      <c r="J94" t="b">
        <v>0</v>
      </c>
      <c r="K94" t="s">
        <v>1268</v>
      </c>
      <c r="L94" t="s">
        <v>36</v>
      </c>
      <c r="N94">
        <v>19.5</v>
      </c>
      <c r="O94" t="s">
        <v>3989</v>
      </c>
      <c r="P94" t="s">
        <v>3990</v>
      </c>
    </row>
    <row r="95" spans="1:16" x14ac:dyDescent="0.25">
      <c r="A95" t="s">
        <v>2</v>
      </c>
      <c r="B95" t="s">
        <v>2</v>
      </c>
      <c r="C95" t="s">
        <v>39</v>
      </c>
      <c r="D95" t="s">
        <v>4109</v>
      </c>
      <c r="E95" t="s">
        <v>20</v>
      </c>
      <c r="F95" t="b">
        <v>1</v>
      </c>
      <c r="G95" t="s">
        <v>645</v>
      </c>
      <c r="H95" s="4">
        <v>45659.276041666657</v>
      </c>
      <c r="I95" t="b">
        <v>0</v>
      </c>
      <c r="J95" t="b">
        <v>0</v>
      </c>
      <c r="K95" t="s">
        <v>645</v>
      </c>
      <c r="L95" t="s">
        <v>22</v>
      </c>
      <c r="M95">
        <v>51000</v>
      </c>
      <c r="O95" t="s">
        <v>4110</v>
      </c>
      <c r="P95" t="s">
        <v>4111</v>
      </c>
    </row>
    <row r="96" spans="1:16" x14ac:dyDescent="0.25">
      <c r="A96" t="s">
        <v>0</v>
      </c>
      <c r="B96" t="s">
        <v>0</v>
      </c>
      <c r="C96" t="s">
        <v>4112</v>
      </c>
      <c r="D96" t="s">
        <v>3828</v>
      </c>
      <c r="E96" t="s">
        <v>20</v>
      </c>
      <c r="F96" t="b">
        <v>0</v>
      </c>
      <c r="G96" t="s">
        <v>1247</v>
      </c>
      <c r="H96" s="4">
        <v>45659.277129629627</v>
      </c>
      <c r="I96" t="b">
        <v>0</v>
      </c>
      <c r="J96" t="b">
        <v>0</v>
      </c>
      <c r="K96" t="s">
        <v>1247</v>
      </c>
      <c r="L96" t="s">
        <v>22</v>
      </c>
      <c r="M96">
        <v>36500</v>
      </c>
      <c r="O96" t="s">
        <v>4113</v>
      </c>
      <c r="P96" t="s">
        <v>2146</v>
      </c>
    </row>
    <row r="97" spans="1:16" x14ac:dyDescent="0.25">
      <c r="A97" t="s">
        <v>0</v>
      </c>
      <c r="B97" t="s">
        <v>4114</v>
      </c>
      <c r="C97" t="s">
        <v>1291</v>
      </c>
      <c r="D97" t="s">
        <v>3508</v>
      </c>
      <c r="E97" t="s">
        <v>20</v>
      </c>
      <c r="F97" t="b">
        <v>0</v>
      </c>
      <c r="G97" t="s">
        <v>1247</v>
      </c>
      <c r="H97" s="4">
        <v>45659.277129629627</v>
      </c>
      <c r="I97" t="b">
        <v>1</v>
      </c>
      <c r="J97" t="b">
        <v>0</v>
      </c>
      <c r="K97" t="s">
        <v>1247</v>
      </c>
      <c r="L97" t="s">
        <v>36</v>
      </c>
      <c r="N97">
        <v>55</v>
      </c>
      <c r="O97" t="s">
        <v>3508</v>
      </c>
    </row>
    <row r="98" spans="1:16" x14ac:dyDescent="0.25">
      <c r="A98" t="s">
        <v>1</v>
      </c>
      <c r="B98" t="s">
        <v>1</v>
      </c>
      <c r="C98" t="s">
        <v>3174</v>
      </c>
      <c r="D98" t="s">
        <v>3828</v>
      </c>
      <c r="E98" t="s">
        <v>20</v>
      </c>
      <c r="F98" t="b">
        <v>0</v>
      </c>
      <c r="G98" t="s">
        <v>23</v>
      </c>
      <c r="H98" s="4">
        <v>45659.280763888892</v>
      </c>
      <c r="I98" t="b">
        <v>0</v>
      </c>
      <c r="J98" t="b">
        <v>1</v>
      </c>
      <c r="K98" t="s">
        <v>24</v>
      </c>
      <c r="L98" t="s">
        <v>22</v>
      </c>
      <c r="M98">
        <v>127500</v>
      </c>
      <c r="O98" t="s">
        <v>4115</v>
      </c>
      <c r="P98" t="s">
        <v>4116</v>
      </c>
    </row>
    <row r="99" spans="1:16" x14ac:dyDescent="0.25">
      <c r="A99" t="s">
        <v>89</v>
      </c>
      <c r="B99" t="s">
        <v>4117</v>
      </c>
      <c r="C99" t="s">
        <v>39</v>
      </c>
      <c r="D99" t="s">
        <v>3985</v>
      </c>
      <c r="E99" t="s">
        <v>20</v>
      </c>
      <c r="F99" t="b">
        <v>1</v>
      </c>
      <c r="G99" t="s">
        <v>2012</v>
      </c>
      <c r="H99" s="4">
        <v>45659.283043981479</v>
      </c>
      <c r="I99" t="b">
        <v>0</v>
      </c>
      <c r="J99" t="b">
        <v>0</v>
      </c>
      <c r="K99" t="s">
        <v>2012</v>
      </c>
      <c r="L99" t="s">
        <v>22</v>
      </c>
      <c r="M99">
        <v>250000</v>
      </c>
      <c r="O99" t="s">
        <v>4053</v>
      </c>
      <c r="P99" t="s">
        <v>1223</v>
      </c>
    </row>
    <row r="100" spans="1:16" x14ac:dyDescent="0.25">
      <c r="A100" t="s">
        <v>139</v>
      </c>
      <c r="B100" t="s">
        <v>4118</v>
      </c>
      <c r="C100" t="s">
        <v>39</v>
      </c>
      <c r="D100" t="s">
        <v>3985</v>
      </c>
      <c r="E100" t="s">
        <v>20</v>
      </c>
      <c r="F100" t="b">
        <v>1</v>
      </c>
      <c r="G100" t="s">
        <v>3654</v>
      </c>
      <c r="H100" s="4">
        <v>45659.283159722218</v>
      </c>
      <c r="I100" t="b">
        <v>0</v>
      </c>
      <c r="J100" t="b">
        <v>0</v>
      </c>
      <c r="K100" t="s">
        <v>3654</v>
      </c>
      <c r="L100" t="s">
        <v>22</v>
      </c>
      <c r="M100">
        <v>91400</v>
      </c>
      <c r="O100" t="s">
        <v>4119</v>
      </c>
    </row>
    <row r="101" spans="1:16" x14ac:dyDescent="0.25">
      <c r="A101" t="s">
        <v>40</v>
      </c>
      <c r="B101" t="s">
        <v>2410</v>
      </c>
      <c r="C101" t="s">
        <v>3501</v>
      </c>
      <c r="D101" t="s">
        <v>3108</v>
      </c>
      <c r="E101" t="s">
        <v>20</v>
      </c>
      <c r="F101" t="b">
        <v>0</v>
      </c>
      <c r="G101" t="s">
        <v>2732</v>
      </c>
      <c r="H101" s="4">
        <v>45659.285000000003</v>
      </c>
      <c r="I101" t="b">
        <v>1</v>
      </c>
      <c r="J101" t="b">
        <v>0</v>
      </c>
      <c r="K101" t="s">
        <v>2732</v>
      </c>
      <c r="L101" t="s">
        <v>22</v>
      </c>
      <c r="M101">
        <v>42420</v>
      </c>
      <c r="O101" t="s">
        <v>2018</v>
      </c>
      <c r="P101" t="s">
        <v>4120</v>
      </c>
    </row>
    <row r="102" spans="1:16" x14ac:dyDescent="0.25">
      <c r="A102" t="s">
        <v>2</v>
      </c>
      <c r="B102" t="s">
        <v>4121</v>
      </c>
      <c r="C102" t="s">
        <v>2640</v>
      </c>
      <c r="D102" t="s">
        <v>4122</v>
      </c>
      <c r="E102" t="s">
        <v>631</v>
      </c>
      <c r="F102" t="b">
        <v>0</v>
      </c>
      <c r="G102" t="s">
        <v>2641</v>
      </c>
      <c r="H102" s="4">
        <v>45659.285324074073</v>
      </c>
      <c r="I102" t="b">
        <v>0</v>
      </c>
      <c r="J102" t="b">
        <v>0</v>
      </c>
      <c r="K102" t="s">
        <v>2641</v>
      </c>
      <c r="L102" t="s">
        <v>36</v>
      </c>
      <c r="N102">
        <v>35.994998931884773</v>
      </c>
      <c r="O102" t="s">
        <v>1773</v>
      </c>
      <c r="P102" t="s">
        <v>2185</v>
      </c>
    </row>
    <row r="103" spans="1:16" x14ac:dyDescent="0.25">
      <c r="A103" t="s">
        <v>0</v>
      </c>
      <c r="B103" t="s">
        <v>4123</v>
      </c>
      <c r="C103" t="s">
        <v>4124</v>
      </c>
      <c r="D103" t="s">
        <v>4035</v>
      </c>
      <c r="E103" t="s">
        <v>20</v>
      </c>
      <c r="F103" t="b">
        <v>0</v>
      </c>
      <c r="G103" t="s">
        <v>4125</v>
      </c>
      <c r="H103" s="4">
        <v>45659.286574074067</v>
      </c>
      <c r="I103" t="b">
        <v>0</v>
      </c>
      <c r="J103" t="b">
        <v>0</v>
      </c>
      <c r="K103" t="s">
        <v>4125</v>
      </c>
      <c r="L103" t="s">
        <v>22</v>
      </c>
      <c r="M103">
        <v>32000</v>
      </c>
      <c r="O103" t="s">
        <v>821</v>
      </c>
      <c r="P103" t="s">
        <v>4126</v>
      </c>
    </row>
    <row r="104" spans="1:16" x14ac:dyDescent="0.25">
      <c r="A104" t="s">
        <v>0</v>
      </c>
      <c r="B104" t="s">
        <v>4127</v>
      </c>
      <c r="C104" t="s">
        <v>160</v>
      </c>
      <c r="D104" t="s">
        <v>4084</v>
      </c>
      <c r="E104" t="s">
        <v>20</v>
      </c>
      <c r="F104" t="b">
        <v>0</v>
      </c>
      <c r="G104" t="s">
        <v>52</v>
      </c>
      <c r="H104" s="4">
        <v>45659.334502314807</v>
      </c>
      <c r="I104" t="b">
        <v>0</v>
      </c>
      <c r="J104" t="b">
        <v>0</v>
      </c>
      <c r="K104" t="s">
        <v>24</v>
      </c>
      <c r="L104" t="s">
        <v>36</v>
      </c>
      <c r="N104">
        <v>42.5</v>
      </c>
      <c r="O104" t="s">
        <v>3651</v>
      </c>
      <c r="P104" t="s">
        <v>726</v>
      </c>
    </row>
    <row r="105" spans="1:16" x14ac:dyDescent="0.25">
      <c r="A105" t="s">
        <v>1</v>
      </c>
      <c r="B105" t="s">
        <v>4128</v>
      </c>
      <c r="C105" t="s">
        <v>158</v>
      </c>
      <c r="D105" t="s">
        <v>4035</v>
      </c>
      <c r="E105" t="s">
        <v>20</v>
      </c>
      <c r="F105" t="b">
        <v>0</v>
      </c>
      <c r="G105" t="s">
        <v>158</v>
      </c>
      <c r="H105" s="4">
        <v>45659.393136574072</v>
      </c>
      <c r="I105" t="b">
        <v>0</v>
      </c>
      <c r="J105" t="b">
        <v>0</v>
      </c>
      <c r="K105" t="s">
        <v>158</v>
      </c>
      <c r="L105" t="s">
        <v>22</v>
      </c>
      <c r="M105">
        <v>91199.5</v>
      </c>
      <c r="O105" t="s">
        <v>1906</v>
      </c>
      <c r="P105" t="s">
        <v>4129</v>
      </c>
    </row>
    <row r="106" spans="1:16" x14ac:dyDescent="0.25">
      <c r="A106" t="s">
        <v>89</v>
      </c>
      <c r="B106" t="s">
        <v>4130</v>
      </c>
      <c r="C106" t="s">
        <v>179</v>
      </c>
      <c r="D106" t="s">
        <v>3973</v>
      </c>
      <c r="E106" t="s">
        <v>20</v>
      </c>
      <c r="F106" t="b">
        <v>0</v>
      </c>
      <c r="G106" t="s">
        <v>27</v>
      </c>
      <c r="H106" s="4">
        <v>45659.416747685187</v>
      </c>
      <c r="I106" t="b">
        <v>0</v>
      </c>
      <c r="J106" t="b">
        <v>1</v>
      </c>
      <c r="K106" t="s">
        <v>24</v>
      </c>
      <c r="L106" t="s">
        <v>22</v>
      </c>
      <c r="M106">
        <v>115025</v>
      </c>
      <c r="O106" t="s">
        <v>1856</v>
      </c>
    </row>
    <row r="107" spans="1:16" x14ac:dyDescent="0.25">
      <c r="A107" t="s">
        <v>2</v>
      </c>
      <c r="B107" t="s">
        <v>4131</v>
      </c>
      <c r="C107" t="s">
        <v>4132</v>
      </c>
      <c r="D107" t="s">
        <v>3973</v>
      </c>
      <c r="E107" t="s">
        <v>631</v>
      </c>
      <c r="F107" t="b">
        <v>0</v>
      </c>
      <c r="G107" t="s">
        <v>30</v>
      </c>
      <c r="H107" s="4">
        <v>45659.417650462958</v>
      </c>
      <c r="I107" t="b">
        <v>0</v>
      </c>
      <c r="J107" t="b">
        <v>0</v>
      </c>
      <c r="K107" t="s">
        <v>24</v>
      </c>
      <c r="L107" t="s">
        <v>36</v>
      </c>
      <c r="N107">
        <v>30.5</v>
      </c>
      <c r="O107" t="s">
        <v>4133</v>
      </c>
      <c r="P107" t="s">
        <v>4134</v>
      </c>
    </row>
    <row r="108" spans="1:16" x14ac:dyDescent="0.25">
      <c r="A108" t="s">
        <v>40</v>
      </c>
      <c r="B108" t="s">
        <v>2286</v>
      </c>
      <c r="C108" t="s">
        <v>120</v>
      </c>
      <c r="D108" t="s">
        <v>3973</v>
      </c>
      <c r="E108" t="s">
        <v>20</v>
      </c>
      <c r="F108" t="b">
        <v>0</v>
      </c>
      <c r="G108" t="s">
        <v>27</v>
      </c>
      <c r="H108" s="4">
        <v>45659.418449074074</v>
      </c>
      <c r="I108" t="b">
        <v>0</v>
      </c>
      <c r="J108" t="b">
        <v>1</v>
      </c>
      <c r="K108" t="s">
        <v>24</v>
      </c>
      <c r="L108" t="s">
        <v>22</v>
      </c>
      <c r="M108">
        <v>131500</v>
      </c>
      <c r="O108" t="s">
        <v>4135</v>
      </c>
      <c r="P108" t="s">
        <v>4136</v>
      </c>
    </row>
    <row r="109" spans="1:16" x14ac:dyDescent="0.25">
      <c r="A109" t="s">
        <v>2</v>
      </c>
      <c r="B109" t="s">
        <v>1059</v>
      </c>
      <c r="C109" t="s">
        <v>293</v>
      </c>
      <c r="D109" t="s">
        <v>2208</v>
      </c>
      <c r="E109" t="s">
        <v>34</v>
      </c>
      <c r="F109" t="b">
        <v>0</v>
      </c>
      <c r="G109" t="s">
        <v>41</v>
      </c>
      <c r="H109" s="4">
        <v>45659.418622685182</v>
      </c>
      <c r="I109" t="b">
        <v>0</v>
      </c>
      <c r="J109" t="b">
        <v>1</v>
      </c>
      <c r="K109" t="s">
        <v>24</v>
      </c>
      <c r="L109" t="s">
        <v>22</v>
      </c>
      <c r="M109">
        <v>175500</v>
      </c>
      <c r="O109" t="s">
        <v>428</v>
      </c>
      <c r="P109" t="s">
        <v>4137</v>
      </c>
    </row>
    <row r="110" spans="1:16" x14ac:dyDescent="0.25">
      <c r="A110" t="s">
        <v>89</v>
      </c>
      <c r="B110" t="s">
        <v>4138</v>
      </c>
      <c r="C110" t="s">
        <v>1333</v>
      </c>
      <c r="D110" t="s">
        <v>3973</v>
      </c>
      <c r="E110" t="s">
        <v>20</v>
      </c>
      <c r="F110" t="b">
        <v>0</v>
      </c>
      <c r="G110" t="s">
        <v>27</v>
      </c>
      <c r="H110" s="4">
        <v>45659.458414351851</v>
      </c>
      <c r="I110" t="b">
        <v>1</v>
      </c>
      <c r="J110" t="b">
        <v>1</v>
      </c>
      <c r="K110" t="s">
        <v>24</v>
      </c>
      <c r="L110" t="s">
        <v>22</v>
      </c>
      <c r="M110">
        <v>120000</v>
      </c>
      <c r="O110" t="s">
        <v>4139</v>
      </c>
    </row>
    <row r="111" spans="1:16" x14ac:dyDescent="0.25">
      <c r="A111" t="s">
        <v>25</v>
      </c>
      <c r="B111" t="s">
        <v>4140</v>
      </c>
      <c r="C111" t="s">
        <v>44</v>
      </c>
      <c r="D111" t="s">
        <v>3973</v>
      </c>
      <c r="E111" t="s">
        <v>20</v>
      </c>
      <c r="F111" t="b">
        <v>0</v>
      </c>
      <c r="G111" t="s">
        <v>41</v>
      </c>
      <c r="H111" s="4">
        <v>45659.458773148152</v>
      </c>
      <c r="I111" t="b">
        <v>0</v>
      </c>
      <c r="J111" t="b">
        <v>0</v>
      </c>
      <c r="K111" t="s">
        <v>24</v>
      </c>
      <c r="L111" t="s">
        <v>22</v>
      </c>
      <c r="M111">
        <v>140000</v>
      </c>
      <c r="O111" t="s">
        <v>4141</v>
      </c>
      <c r="P111" t="s">
        <v>2471</v>
      </c>
    </row>
    <row r="112" spans="1:16" x14ac:dyDescent="0.25">
      <c r="A112" t="s">
        <v>19</v>
      </c>
      <c r="B112" t="s">
        <v>19</v>
      </c>
      <c r="C112" t="s">
        <v>431</v>
      </c>
      <c r="D112" t="s">
        <v>3957</v>
      </c>
      <c r="E112" t="s">
        <v>34</v>
      </c>
      <c r="F112" t="b">
        <v>0</v>
      </c>
      <c r="G112" t="s">
        <v>27</v>
      </c>
      <c r="H112" s="4">
        <v>45659.501238425917</v>
      </c>
      <c r="I112" t="b">
        <v>0</v>
      </c>
      <c r="J112" t="b">
        <v>1</v>
      </c>
      <c r="K112" t="s">
        <v>24</v>
      </c>
      <c r="L112" t="s">
        <v>36</v>
      </c>
      <c r="N112">
        <v>49.895000457763672</v>
      </c>
      <c r="O112" t="s">
        <v>1176</v>
      </c>
      <c r="P112" t="s">
        <v>3402</v>
      </c>
    </row>
    <row r="113" spans="1:16" x14ac:dyDescent="0.25">
      <c r="A113" t="s">
        <v>19</v>
      </c>
      <c r="B113" t="s">
        <v>2550</v>
      </c>
      <c r="C113" t="s">
        <v>431</v>
      </c>
      <c r="D113" t="s">
        <v>3957</v>
      </c>
      <c r="E113" t="s">
        <v>34</v>
      </c>
      <c r="F113" t="b">
        <v>0</v>
      </c>
      <c r="G113" t="s">
        <v>27</v>
      </c>
      <c r="H113" s="4">
        <v>45659.501250000001</v>
      </c>
      <c r="I113" t="b">
        <v>0</v>
      </c>
      <c r="J113" t="b">
        <v>0</v>
      </c>
      <c r="K113" t="s">
        <v>24</v>
      </c>
      <c r="L113" t="s">
        <v>36</v>
      </c>
      <c r="N113">
        <v>49.895000457763672</v>
      </c>
      <c r="O113" t="s">
        <v>1176</v>
      </c>
      <c r="P113" t="s">
        <v>3870</v>
      </c>
    </row>
    <row r="114" spans="1:16" x14ac:dyDescent="0.25">
      <c r="A114" t="s">
        <v>2</v>
      </c>
      <c r="B114" t="s">
        <v>4142</v>
      </c>
      <c r="C114" t="s">
        <v>82</v>
      </c>
      <c r="D114" t="s">
        <v>3957</v>
      </c>
      <c r="E114" t="s">
        <v>34</v>
      </c>
      <c r="F114" t="b">
        <v>0</v>
      </c>
      <c r="G114" t="s">
        <v>27</v>
      </c>
      <c r="H114" s="4">
        <v>45659.501527777778</v>
      </c>
      <c r="I114" t="b">
        <v>0</v>
      </c>
      <c r="J114" t="b">
        <v>1</v>
      </c>
      <c r="K114" t="s">
        <v>24</v>
      </c>
      <c r="L114" t="s">
        <v>36</v>
      </c>
      <c r="N114">
        <v>54.420001983642578</v>
      </c>
      <c r="O114" t="s">
        <v>2632</v>
      </c>
      <c r="P114" t="s">
        <v>409</v>
      </c>
    </row>
    <row r="115" spans="1:16" x14ac:dyDescent="0.25">
      <c r="A115" t="s">
        <v>2</v>
      </c>
      <c r="B115" t="s">
        <v>4143</v>
      </c>
      <c r="C115" t="s">
        <v>322</v>
      </c>
      <c r="D115" t="s">
        <v>3957</v>
      </c>
      <c r="E115" t="s">
        <v>34</v>
      </c>
      <c r="F115" t="b">
        <v>0</v>
      </c>
      <c r="G115" t="s">
        <v>27</v>
      </c>
      <c r="H115" s="4">
        <v>45659.501655092587</v>
      </c>
      <c r="I115" t="b">
        <v>1</v>
      </c>
      <c r="J115" t="b">
        <v>0</v>
      </c>
      <c r="K115" t="s">
        <v>24</v>
      </c>
      <c r="L115" t="s">
        <v>36</v>
      </c>
      <c r="N115">
        <v>68.2449951171875</v>
      </c>
      <c r="O115" t="s">
        <v>4144</v>
      </c>
      <c r="P115" t="s">
        <v>1502</v>
      </c>
    </row>
    <row r="116" spans="1:16" x14ac:dyDescent="0.25">
      <c r="A116" t="s">
        <v>2</v>
      </c>
      <c r="B116" t="s">
        <v>4145</v>
      </c>
      <c r="C116" t="s">
        <v>33</v>
      </c>
      <c r="D116" t="s">
        <v>3957</v>
      </c>
      <c r="E116" t="s">
        <v>34</v>
      </c>
      <c r="F116" t="b">
        <v>0</v>
      </c>
      <c r="G116" t="s">
        <v>27</v>
      </c>
      <c r="H116" s="4">
        <v>45659.501666666663</v>
      </c>
      <c r="I116" t="b">
        <v>0</v>
      </c>
      <c r="J116" t="b">
        <v>0</v>
      </c>
      <c r="K116" t="s">
        <v>24</v>
      </c>
      <c r="L116" t="s">
        <v>36</v>
      </c>
      <c r="N116">
        <v>57.060001373291023</v>
      </c>
      <c r="O116" t="s">
        <v>4146</v>
      </c>
      <c r="P116" t="s">
        <v>4147</v>
      </c>
    </row>
    <row r="117" spans="1:16" x14ac:dyDescent="0.25">
      <c r="A117" t="s">
        <v>40</v>
      </c>
      <c r="B117" t="s">
        <v>4148</v>
      </c>
      <c r="C117" t="s">
        <v>4149</v>
      </c>
      <c r="D117" t="s">
        <v>3957</v>
      </c>
      <c r="E117" t="s">
        <v>34</v>
      </c>
      <c r="F117" t="b">
        <v>0</v>
      </c>
      <c r="G117" t="s">
        <v>27</v>
      </c>
      <c r="H117" s="4">
        <v>45659.50167824074</v>
      </c>
      <c r="I117" t="b">
        <v>0</v>
      </c>
      <c r="J117" t="b">
        <v>0</v>
      </c>
      <c r="K117" t="s">
        <v>24</v>
      </c>
      <c r="L117" t="s">
        <v>36</v>
      </c>
      <c r="N117">
        <v>62.560001373291023</v>
      </c>
      <c r="O117" t="s">
        <v>239</v>
      </c>
      <c r="P117" t="s">
        <v>4150</v>
      </c>
    </row>
    <row r="118" spans="1:16" x14ac:dyDescent="0.25">
      <c r="A118" t="s">
        <v>139</v>
      </c>
      <c r="B118" t="s">
        <v>4151</v>
      </c>
      <c r="C118" t="s">
        <v>39</v>
      </c>
      <c r="D118" t="s">
        <v>2208</v>
      </c>
      <c r="E118" t="s">
        <v>20</v>
      </c>
      <c r="F118" t="b">
        <v>1</v>
      </c>
      <c r="G118" t="s">
        <v>52</v>
      </c>
      <c r="H118" s="4">
        <v>45659.584444444437</v>
      </c>
      <c r="I118" t="b">
        <v>0</v>
      </c>
      <c r="J118" t="b">
        <v>0</v>
      </c>
      <c r="K118" t="s">
        <v>24</v>
      </c>
      <c r="L118" t="s">
        <v>36</v>
      </c>
      <c r="N118">
        <v>42.5</v>
      </c>
      <c r="O118" t="s">
        <v>74</v>
      </c>
      <c r="P118" t="s">
        <v>726</v>
      </c>
    </row>
    <row r="119" spans="1:16" x14ac:dyDescent="0.25">
      <c r="A119" t="s">
        <v>2</v>
      </c>
      <c r="B119" t="s">
        <v>129</v>
      </c>
      <c r="C119" t="s">
        <v>240</v>
      </c>
      <c r="D119" t="s">
        <v>131</v>
      </c>
      <c r="E119" t="s">
        <v>20</v>
      </c>
      <c r="F119" t="b">
        <v>0</v>
      </c>
      <c r="G119" t="s">
        <v>27</v>
      </c>
      <c r="H119" s="4">
        <v>45659.584988425922</v>
      </c>
      <c r="I119" t="b">
        <v>1</v>
      </c>
      <c r="J119" t="b">
        <v>0</v>
      </c>
      <c r="K119" t="s">
        <v>24</v>
      </c>
      <c r="L119" t="s">
        <v>22</v>
      </c>
      <c r="M119">
        <v>110000</v>
      </c>
      <c r="O119" t="s">
        <v>131</v>
      </c>
      <c r="P119" t="s">
        <v>3125</v>
      </c>
    </row>
    <row r="120" spans="1:16" x14ac:dyDescent="0.25">
      <c r="A120" t="s">
        <v>2</v>
      </c>
      <c r="B120" t="s">
        <v>2</v>
      </c>
      <c r="C120" t="s">
        <v>2903</v>
      </c>
      <c r="D120" t="s">
        <v>131</v>
      </c>
      <c r="E120" t="s">
        <v>20</v>
      </c>
      <c r="F120" t="b">
        <v>0</v>
      </c>
      <c r="G120" t="s">
        <v>27</v>
      </c>
      <c r="H120" s="4">
        <v>45659.584999999999</v>
      </c>
      <c r="I120" t="b">
        <v>1</v>
      </c>
      <c r="J120" t="b">
        <v>0</v>
      </c>
      <c r="K120" t="s">
        <v>24</v>
      </c>
      <c r="L120" t="s">
        <v>22</v>
      </c>
      <c r="M120">
        <v>90000</v>
      </c>
      <c r="O120" t="s">
        <v>131</v>
      </c>
      <c r="P120" t="s">
        <v>302</v>
      </c>
    </row>
    <row r="121" spans="1:16" x14ac:dyDescent="0.25">
      <c r="A121" t="s">
        <v>0</v>
      </c>
      <c r="B121" t="s">
        <v>4152</v>
      </c>
      <c r="C121" t="s">
        <v>1970</v>
      </c>
      <c r="D121" t="s">
        <v>2208</v>
      </c>
      <c r="E121" t="s">
        <v>20</v>
      </c>
      <c r="F121" t="b">
        <v>0</v>
      </c>
      <c r="G121" t="s">
        <v>41</v>
      </c>
      <c r="H121" s="4">
        <v>45659.66710648148</v>
      </c>
      <c r="I121" t="b">
        <v>0</v>
      </c>
      <c r="J121" t="b">
        <v>1</v>
      </c>
      <c r="K121" t="s">
        <v>24</v>
      </c>
      <c r="L121" t="s">
        <v>22</v>
      </c>
      <c r="M121">
        <v>105200</v>
      </c>
      <c r="O121" t="s">
        <v>4153</v>
      </c>
    </row>
    <row r="122" spans="1:16" x14ac:dyDescent="0.25">
      <c r="A122" t="s">
        <v>0</v>
      </c>
      <c r="B122" t="s">
        <v>4154</v>
      </c>
      <c r="C122" t="s">
        <v>122</v>
      </c>
      <c r="D122" t="s">
        <v>3973</v>
      </c>
      <c r="E122" t="s">
        <v>20</v>
      </c>
      <c r="F122" t="b">
        <v>0</v>
      </c>
      <c r="G122" t="s">
        <v>52</v>
      </c>
      <c r="H122" s="4">
        <v>45659.66777777778</v>
      </c>
      <c r="I122" t="b">
        <v>0</v>
      </c>
      <c r="J122" t="b">
        <v>1</v>
      </c>
      <c r="K122" t="s">
        <v>24</v>
      </c>
      <c r="L122" t="s">
        <v>22</v>
      </c>
      <c r="M122">
        <v>75000</v>
      </c>
      <c r="O122" t="s">
        <v>4155</v>
      </c>
      <c r="P122" t="s">
        <v>1597</v>
      </c>
    </row>
    <row r="123" spans="1:16" x14ac:dyDescent="0.25">
      <c r="A123" t="s">
        <v>2</v>
      </c>
      <c r="B123" t="s">
        <v>4156</v>
      </c>
      <c r="C123" t="s">
        <v>449</v>
      </c>
      <c r="D123" t="s">
        <v>2208</v>
      </c>
      <c r="E123" t="s">
        <v>20</v>
      </c>
      <c r="F123" t="b">
        <v>0</v>
      </c>
      <c r="G123" t="s">
        <v>27</v>
      </c>
      <c r="H123" s="4">
        <v>45659.668298611112</v>
      </c>
      <c r="I123" t="b">
        <v>0</v>
      </c>
      <c r="J123" t="b">
        <v>1</v>
      </c>
      <c r="K123" t="s">
        <v>24</v>
      </c>
      <c r="L123" t="s">
        <v>36</v>
      </c>
      <c r="N123">
        <v>68.5</v>
      </c>
      <c r="O123" t="s">
        <v>1381</v>
      </c>
      <c r="P123" t="s">
        <v>4157</v>
      </c>
    </row>
    <row r="124" spans="1:16" x14ac:dyDescent="0.25">
      <c r="A124" t="s">
        <v>40</v>
      </c>
      <c r="B124" t="s">
        <v>474</v>
      </c>
      <c r="C124" t="s">
        <v>143</v>
      </c>
      <c r="D124" t="s">
        <v>81</v>
      </c>
      <c r="E124" t="s">
        <v>20</v>
      </c>
      <c r="F124" t="b">
        <v>0</v>
      </c>
      <c r="G124" t="s">
        <v>27</v>
      </c>
      <c r="H124" s="4">
        <v>45659.70994212963</v>
      </c>
      <c r="I124" t="b">
        <v>1</v>
      </c>
      <c r="J124" t="b">
        <v>0</v>
      </c>
      <c r="K124" t="s">
        <v>24</v>
      </c>
      <c r="L124" t="s">
        <v>22</v>
      </c>
      <c r="M124">
        <v>135000</v>
      </c>
      <c r="O124" t="s">
        <v>81</v>
      </c>
      <c r="P124" t="s">
        <v>4158</v>
      </c>
    </row>
    <row r="125" spans="1:16" x14ac:dyDescent="0.25">
      <c r="A125" t="s">
        <v>2</v>
      </c>
      <c r="B125" t="s">
        <v>4159</v>
      </c>
      <c r="C125" t="s">
        <v>143</v>
      </c>
      <c r="D125" t="s">
        <v>3600</v>
      </c>
      <c r="E125" t="s">
        <v>51</v>
      </c>
      <c r="F125" t="b">
        <v>0</v>
      </c>
      <c r="G125" t="s">
        <v>27</v>
      </c>
      <c r="H125" s="4">
        <v>45659.709965277783</v>
      </c>
      <c r="I125" t="b">
        <v>1</v>
      </c>
      <c r="J125" t="b">
        <v>0</v>
      </c>
      <c r="K125" t="s">
        <v>24</v>
      </c>
      <c r="L125" t="s">
        <v>36</v>
      </c>
      <c r="N125">
        <v>55</v>
      </c>
      <c r="O125" t="s">
        <v>4160</v>
      </c>
      <c r="P125" t="s">
        <v>4161</v>
      </c>
    </row>
    <row r="126" spans="1:16" x14ac:dyDescent="0.25">
      <c r="A126" t="s">
        <v>2</v>
      </c>
      <c r="B126" t="s">
        <v>2200</v>
      </c>
      <c r="C126" t="s">
        <v>94</v>
      </c>
      <c r="D126" t="s">
        <v>2208</v>
      </c>
      <c r="E126" t="s">
        <v>20</v>
      </c>
      <c r="F126" t="b">
        <v>0</v>
      </c>
      <c r="G126" t="s">
        <v>27</v>
      </c>
      <c r="H126" s="4">
        <v>45659.709988425922</v>
      </c>
      <c r="I126" t="b">
        <v>0</v>
      </c>
      <c r="J126" t="b">
        <v>1</v>
      </c>
      <c r="K126" t="s">
        <v>24</v>
      </c>
      <c r="L126" t="s">
        <v>22</v>
      </c>
      <c r="M126">
        <v>110000</v>
      </c>
      <c r="O126" t="s">
        <v>1554</v>
      </c>
      <c r="P126" t="s">
        <v>4162</v>
      </c>
    </row>
    <row r="127" spans="1:16" x14ac:dyDescent="0.25">
      <c r="A127" t="s">
        <v>2</v>
      </c>
      <c r="B127" t="s">
        <v>4163</v>
      </c>
      <c r="C127" t="s">
        <v>2465</v>
      </c>
      <c r="D127" t="s">
        <v>3973</v>
      </c>
      <c r="E127" t="s">
        <v>51</v>
      </c>
      <c r="F127" t="b">
        <v>0</v>
      </c>
      <c r="G127" t="s">
        <v>41</v>
      </c>
      <c r="H127" s="4">
        <v>45659.710277777784</v>
      </c>
      <c r="I127" t="b">
        <v>0</v>
      </c>
      <c r="J127" t="b">
        <v>0</v>
      </c>
      <c r="K127" t="s">
        <v>24</v>
      </c>
      <c r="L127" t="s">
        <v>36</v>
      </c>
      <c r="N127">
        <v>65</v>
      </c>
      <c r="O127" t="s">
        <v>1760</v>
      </c>
      <c r="P127" t="s">
        <v>4164</v>
      </c>
    </row>
    <row r="128" spans="1:16" x14ac:dyDescent="0.25">
      <c r="A128" t="s">
        <v>2</v>
      </c>
      <c r="B128" t="s">
        <v>4165</v>
      </c>
      <c r="C128" t="s">
        <v>39</v>
      </c>
      <c r="D128" t="s">
        <v>112</v>
      </c>
      <c r="E128" t="s">
        <v>51</v>
      </c>
      <c r="F128" t="b">
        <v>1</v>
      </c>
      <c r="G128" t="s">
        <v>41</v>
      </c>
      <c r="H128" s="4">
        <v>45659.710324074083</v>
      </c>
      <c r="I128" t="b">
        <v>0</v>
      </c>
      <c r="J128" t="b">
        <v>0</v>
      </c>
      <c r="K128" t="s">
        <v>24</v>
      </c>
      <c r="L128" t="s">
        <v>36</v>
      </c>
      <c r="N128">
        <v>55</v>
      </c>
      <c r="O128" t="s">
        <v>112</v>
      </c>
      <c r="P128" t="s">
        <v>4166</v>
      </c>
    </row>
    <row r="129" spans="1:16" x14ac:dyDescent="0.25">
      <c r="A129" t="s">
        <v>0</v>
      </c>
      <c r="B129" t="s">
        <v>3183</v>
      </c>
      <c r="C129" t="s">
        <v>713</v>
      </c>
      <c r="D129" t="s">
        <v>3828</v>
      </c>
      <c r="E129" t="s">
        <v>219</v>
      </c>
      <c r="F129" t="b">
        <v>0</v>
      </c>
      <c r="G129" t="s">
        <v>23</v>
      </c>
      <c r="H129" s="4">
        <v>45659.736550925933</v>
      </c>
      <c r="I129" t="b">
        <v>0</v>
      </c>
      <c r="J129" t="b">
        <v>1</v>
      </c>
      <c r="K129" t="s">
        <v>24</v>
      </c>
      <c r="L129" t="s">
        <v>36</v>
      </c>
      <c r="N129">
        <v>71</v>
      </c>
      <c r="O129" t="s">
        <v>4167</v>
      </c>
      <c r="P129" t="s">
        <v>4168</v>
      </c>
    </row>
    <row r="130" spans="1:16" x14ac:dyDescent="0.25">
      <c r="A130" t="s">
        <v>0</v>
      </c>
      <c r="B130" t="s">
        <v>218</v>
      </c>
      <c r="C130" t="s">
        <v>975</v>
      </c>
      <c r="D130" t="s">
        <v>3828</v>
      </c>
      <c r="E130" t="s">
        <v>20</v>
      </c>
      <c r="F130" t="b">
        <v>0</v>
      </c>
      <c r="G130" t="s">
        <v>27</v>
      </c>
      <c r="H130" s="4">
        <v>45659.750023148154</v>
      </c>
      <c r="I130" t="b">
        <v>0</v>
      </c>
      <c r="J130" t="b">
        <v>1</v>
      </c>
      <c r="K130" t="s">
        <v>24</v>
      </c>
      <c r="L130" t="s">
        <v>36</v>
      </c>
      <c r="N130">
        <v>27.5</v>
      </c>
      <c r="O130" t="s">
        <v>1382</v>
      </c>
      <c r="P130" t="s">
        <v>4169</v>
      </c>
    </row>
    <row r="131" spans="1:16" x14ac:dyDescent="0.25">
      <c r="A131" t="s">
        <v>2</v>
      </c>
      <c r="B131" t="s">
        <v>4170</v>
      </c>
      <c r="C131" t="s">
        <v>39</v>
      </c>
      <c r="D131" t="s">
        <v>3828</v>
      </c>
      <c r="E131" t="s">
        <v>51</v>
      </c>
      <c r="F131" t="b">
        <v>1</v>
      </c>
      <c r="G131" t="s">
        <v>27</v>
      </c>
      <c r="H131" s="4">
        <v>45659.751527777778</v>
      </c>
      <c r="I131" t="b">
        <v>0</v>
      </c>
      <c r="J131" t="b">
        <v>1</v>
      </c>
      <c r="K131" t="s">
        <v>24</v>
      </c>
      <c r="L131" t="s">
        <v>36</v>
      </c>
      <c r="N131">
        <v>55</v>
      </c>
      <c r="O131" t="s">
        <v>147</v>
      </c>
      <c r="P131" t="s">
        <v>4171</v>
      </c>
    </row>
    <row r="132" spans="1:16" x14ac:dyDescent="0.25">
      <c r="A132" t="s">
        <v>2</v>
      </c>
      <c r="B132" t="s">
        <v>4172</v>
      </c>
      <c r="C132" t="s">
        <v>2465</v>
      </c>
      <c r="D132" t="s">
        <v>3828</v>
      </c>
      <c r="E132" t="s">
        <v>51</v>
      </c>
      <c r="F132" t="b">
        <v>0</v>
      </c>
      <c r="G132" t="s">
        <v>27</v>
      </c>
      <c r="H132" s="4">
        <v>45659.751666666663</v>
      </c>
      <c r="I132" t="b">
        <v>0</v>
      </c>
      <c r="J132" t="b">
        <v>0</v>
      </c>
      <c r="K132" t="s">
        <v>24</v>
      </c>
      <c r="L132" t="s">
        <v>36</v>
      </c>
      <c r="N132">
        <v>70</v>
      </c>
      <c r="O132" t="s">
        <v>1396</v>
      </c>
      <c r="P132" t="s">
        <v>4164</v>
      </c>
    </row>
    <row r="133" spans="1:16" x14ac:dyDescent="0.25">
      <c r="A133" t="s">
        <v>2</v>
      </c>
      <c r="B133" t="s">
        <v>4173</v>
      </c>
      <c r="C133" t="s">
        <v>1044</v>
      </c>
      <c r="D133" t="s">
        <v>3973</v>
      </c>
      <c r="E133" t="s">
        <v>20</v>
      </c>
      <c r="F133" t="b">
        <v>0</v>
      </c>
      <c r="G133" t="s">
        <v>41</v>
      </c>
      <c r="H133" s="4">
        <v>45659.75209490741</v>
      </c>
      <c r="I133" t="b">
        <v>1</v>
      </c>
      <c r="J133" t="b">
        <v>0</v>
      </c>
      <c r="K133" t="s">
        <v>24</v>
      </c>
      <c r="L133" t="s">
        <v>22</v>
      </c>
      <c r="M133">
        <v>110000</v>
      </c>
      <c r="O133" t="s">
        <v>1962</v>
      </c>
      <c r="P133" t="s">
        <v>1256</v>
      </c>
    </row>
    <row r="134" spans="1:16" x14ac:dyDescent="0.25">
      <c r="A134" t="s">
        <v>0</v>
      </c>
      <c r="B134" t="s">
        <v>4174</v>
      </c>
      <c r="C134" t="s">
        <v>644</v>
      </c>
      <c r="D134" t="s">
        <v>2208</v>
      </c>
      <c r="E134" t="s">
        <v>20</v>
      </c>
      <c r="F134" t="b">
        <v>0</v>
      </c>
      <c r="G134" t="s">
        <v>41</v>
      </c>
      <c r="H134" s="4">
        <v>45659.792118055557</v>
      </c>
      <c r="I134" t="b">
        <v>0</v>
      </c>
      <c r="J134" t="b">
        <v>0</v>
      </c>
      <c r="K134" t="s">
        <v>24</v>
      </c>
      <c r="L134" t="s">
        <v>22</v>
      </c>
      <c r="M134">
        <v>160025</v>
      </c>
      <c r="O134" t="s">
        <v>4175</v>
      </c>
      <c r="P134" t="s">
        <v>1329</v>
      </c>
    </row>
    <row r="135" spans="1:16" x14ac:dyDescent="0.25">
      <c r="A135" t="s">
        <v>25</v>
      </c>
      <c r="B135" t="s">
        <v>4176</v>
      </c>
      <c r="C135" t="s">
        <v>2164</v>
      </c>
      <c r="D135" t="s">
        <v>3973</v>
      </c>
      <c r="E135" t="s">
        <v>20</v>
      </c>
      <c r="F135" t="b">
        <v>0</v>
      </c>
      <c r="G135" t="s">
        <v>30</v>
      </c>
      <c r="H135" s="4">
        <v>45659.792592592603</v>
      </c>
      <c r="I135" t="b">
        <v>0</v>
      </c>
      <c r="J135" t="b">
        <v>1</v>
      </c>
      <c r="K135" t="s">
        <v>24</v>
      </c>
      <c r="L135" t="s">
        <v>22</v>
      </c>
      <c r="M135">
        <v>129000</v>
      </c>
      <c r="O135" t="s">
        <v>402</v>
      </c>
      <c r="P135" t="s">
        <v>4177</v>
      </c>
    </row>
    <row r="136" spans="1:16" x14ac:dyDescent="0.25">
      <c r="A136" t="s">
        <v>1</v>
      </c>
      <c r="B136" t="s">
        <v>135</v>
      </c>
      <c r="C136" t="s">
        <v>966</v>
      </c>
      <c r="D136" t="s">
        <v>4178</v>
      </c>
      <c r="E136" t="s">
        <v>20</v>
      </c>
      <c r="F136" t="b">
        <v>0</v>
      </c>
      <c r="G136" t="s">
        <v>30</v>
      </c>
      <c r="H136" s="4">
        <v>45659.793067129627</v>
      </c>
      <c r="I136" t="b">
        <v>0</v>
      </c>
      <c r="J136" t="b">
        <v>0</v>
      </c>
      <c r="K136" t="s">
        <v>24</v>
      </c>
      <c r="L136" t="s">
        <v>22</v>
      </c>
      <c r="M136">
        <v>164125</v>
      </c>
      <c r="O136" t="s">
        <v>831</v>
      </c>
      <c r="P136" t="s">
        <v>4179</v>
      </c>
    </row>
    <row r="137" spans="1:16" x14ac:dyDescent="0.25">
      <c r="A137" t="s">
        <v>0</v>
      </c>
      <c r="B137" t="s">
        <v>4180</v>
      </c>
      <c r="C137" t="s">
        <v>325</v>
      </c>
      <c r="D137" t="s">
        <v>3828</v>
      </c>
      <c r="E137" t="s">
        <v>20</v>
      </c>
      <c r="F137" t="b">
        <v>0</v>
      </c>
      <c r="G137" t="s">
        <v>27</v>
      </c>
      <c r="H137" s="4">
        <v>45659.833333333343</v>
      </c>
      <c r="I137" t="b">
        <v>0</v>
      </c>
      <c r="J137" t="b">
        <v>0</v>
      </c>
      <c r="K137" t="s">
        <v>24</v>
      </c>
      <c r="L137" t="s">
        <v>22</v>
      </c>
      <c r="M137">
        <v>112000</v>
      </c>
      <c r="O137" t="s">
        <v>1186</v>
      </c>
      <c r="P137" t="s">
        <v>4181</v>
      </c>
    </row>
    <row r="138" spans="1:16" x14ac:dyDescent="0.25">
      <c r="A138" t="s">
        <v>1</v>
      </c>
      <c r="B138" t="s">
        <v>4182</v>
      </c>
      <c r="C138" t="s">
        <v>957</v>
      </c>
      <c r="D138" t="s">
        <v>4178</v>
      </c>
      <c r="E138" t="s">
        <v>20</v>
      </c>
      <c r="F138" t="b">
        <v>0</v>
      </c>
      <c r="G138" t="s">
        <v>27</v>
      </c>
      <c r="H138" s="4">
        <v>45659.83457175926</v>
      </c>
      <c r="I138" t="b">
        <v>0</v>
      </c>
      <c r="J138" t="b">
        <v>1</v>
      </c>
      <c r="K138" t="s">
        <v>24</v>
      </c>
      <c r="L138" t="s">
        <v>22</v>
      </c>
      <c r="M138">
        <v>108000</v>
      </c>
      <c r="O138" t="s">
        <v>428</v>
      </c>
      <c r="P138" t="s">
        <v>4183</v>
      </c>
    </row>
    <row r="139" spans="1:16" x14ac:dyDescent="0.25">
      <c r="A139" t="s">
        <v>1</v>
      </c>
      <c r="B139" t="s">
        <v>4184</v>
      </c>
      <c r="C139" t="s">
        <v>431</v>
      </c>
      <c r="D139" t="s">
        <v>3957</v>
      </c>
      <c r="E139" t="s">
        <v>34</v>
      </c>
      <c r="F139" t="b">
        <v>0</v>
      </c>
      <c r="G139" t="s">
        <v>27</v>
      </c>
      <c r="H139" s="4">
        <v>45659.834583333337</v>
      </c>
      <c r="I139" t="b">
        <v>0</v>
      </c>
      <c r="J139" t="b">
        <v>1</v>
      </c>
      <c r="K139" t="s">
        <v>24</v>
      </c>
      <c r="L139" t="s">
        <v>36</v>
      </c>
      <c r="N139">
        <v>49.895000457763672</v>
      </c>
      <c r="O139" t="s">
        <v>548</v>
      </c>
      <c r="P139" t="s">
        <v>549</v>
      </c>
    </row>
    <row r="140" spans="1:16" x14ac:dyDescent="0.25">
      <c r="A140" t="s">
        <v>0</v>
      </c>
      <c r="B140" t="s">
        <v>4185</v>
      </c>
      <c r="C140" t="s">
        <v>180</v>
      </c>
      <c r="D140" t="s">
        <v>3973</v>
      </c>
      <c r="E140" t="s">
        <v>20</v>
      </c>
      <c r="F140" t="b">
        <v>0</v>
      </c>
      <c r="G140" t="s">
        <v>41</v>
      </c>
      <c r="H140" s="4">
        <v>45659.875416666669</v>
      </c>
      <c r="I140" t="b">
        <v>0</v>
      </c>
      <c r="J140" t="b">
        <v>1</v>
      </c>
      <c r="K140" t="s">
        <v>24</v>
      </c>
      <c r="L140" t="s">
        <v>22</v>
      </c>
      <c r="M140">
        <v>78450</v>
      </c>
      <c r="O140" t="s">
        <v>1805</v>
      </c>
      <c r="P140" t="s">
        <v>4186</v>
      </c>
    </row>
    <row r="141" spans="1:16" x14ac:dyDescent="0.25">
      <c r="A141" t="s">
        <v>0</v>
      </c>
      <c r="B141" t="s">
        <v>4187</v>
      </c>
      <c r="C141" t="s">
        <v>1573</v>
      </c>
      <c r="D141" t="s">
        <v>3957</v>
      </c>
      <c r="E141" t="s">
        <v>34</v>
      </c>
      <c r="F141" t="b">
        <v>0</v>
      </c>
      <c r="G141" t="s">
        <v>52</v>
      </c>
      <c r="H141" s="4">
        <v>45659.876111111109</v>
      </c>
      <c r="I141" t="b">
        <v>0</v>
      </c>
      <c r="J141" t="b">
        <v>0</v>
      </c>
      <c r="K141" t="s">
        <v>24</v>
      </c>
      <c r="L141" t="s">
        <v>36</v>
      </c>
      <c r="N141">
        <v>21.430000305175781</v>
      </c>
      <c r="O141" t="s">
        <v>4188</v>
      </c>
      <c r="P141" t="s">
        <v>126</v>
      </c>
    </row>
    <row r="142" spans="1:16" x14ac:dyDescent="0.25">
      <c r="A142" t="s">
        <v>2</v>
      </c>
      <c r="B142" t="s">
        <v>1892</v>
      </c>
      <c r="C142" t="s">
        <v>4189</v>
      </c>
      <c r="D142" t="s">
        <v>3828</v>
      </c>
      <c r="E142" t="s">
        <v>20</v>
      </c>
      <c r="F142" t="b">
        <v>0</v>
      </c>
      <c r="G142" t="s">
        <v>41</v>
      </c>
      <c r="H142" s="4">
        <v>45659.87709490741</v>
      </c>
      <c r="I142" t="b">
        <v>0</v>
      </c>
      <c r="J142" t="b">
        <v>0</v>
      </c>
      <c r="K142" t="s">
        <v>24</v>
      </c>
      <c r="L142" t="s">
        <v>36</v>
      </c>
      <c r="N142">
        <v>45.105003356933587</v>
      </c>
      <c r="O142" t="s">
        <v>4190</v>
      </c>
    </row>
    <row r="143" spans="1:16" x14ac:dyDescent="0.25">
      <c r="A143" t="s">
        <v>89</v>
      </c>
      <c r="B143" t="s">
        <v>4191</v>
      </c>
      <c r="C143" t="s">
        <v>158</v>
      </c>
      <c r="D143" t="s">
        <v>4035</v>
      </c>
      <c r="E143" t="s">
        <v>20</v>
      </c>
      <c r="F143" t="b">
        <v>0</v>
      </c>
      <c r="G143" t="s">
        <v>158</v>
      </c>
      <c r="H143" s="4">
        <v>45659.893206018518</v>
      </c>
      <c r="I143" t="b">
        <v>0</v>
      </c>
      <c r="J143" t="b">
        <v>0</v>
      </c>
      <c r="K143" t="s">
        <v>158</v>
      </c>
      <c r="L143" t="s">
        <v>22</v>
      </c>
      <c r="M143">
        <v>60000</v>
      </c>
      <c r="O143" t="s">
        <v>2768</v>
      </c>
      <c r="P143" t="s">
        <v>4192</v>
      </c>
    </row>
    <row r="144" spans="1:16" x14ac:dyDescent="0.25">
      <c r="A144" t="s">
        <v>19</v>
      </c>
      <c r="B144" t="s">
        <v>4193</v>
      </c>
      <c r="C144" t="s">
        <v>82</v>
      </c>
      <c r="D144" t="s">
        <v>3973</v>
      </c>
      <c r="E144" t="s">
        <v>20</v>
      </c>
      <c r="F144" t="b">
        <v>0</v>
      </c>
      <c r="G144" t="s">
        <v>27</v>
      </c>
      <c r="H144" s="4">
        <v>45660.08457175926</v>
      </c>
      <c r="I144" t="b">
        <v>0</v>
      </c>
      <c r="J144" t="b">
        <v>1</v>
      </c>
      <c r="K144" t="s">
        <v>24</v>
      </c>
      <c r="L144" t="s">
        <v>22</v>
      </c>
      <c r="M144">
        <v>160992</v>
      </c>
      <c r="O144" t="s">
        <v>4194</v>
      </c>
      <c r="P144" t="s">
        <v>149</v>
      </c>
    </row>
    <row r="145" spans="1:16" x14ac:dyDescent="0.25">
      <c r="A145" t="s">
        <v>2</v>
      </c>
      <c r="B145" t="s">
        <v>4195</v>
      </c>
      <c r="C145" t="s">
        <v>56</v>
      </c>
      <c r="D145" t="s">
        <v>3828</v>
      </c>
      <c r="E145" t="s">
        <v>20</v>
      </c>
      <c r="F145" t="b">
        <v>0</v>
      </c>
      <c r="G145" t="s">
        <v>23</v>
      </c>
      <c r="H145" s="4">
        <v>45660.195081018523</v>
      </c>
      <c r="I145" t="b">
        <v>0</v>
      </c>
      <c r="J145" t="b">
        <v>1</v>
      </c>
      <c r="K145" t="s">
        <v>24</v>
      </c>
      <c r="L145" t="s">
        <v>22</v>
      </c>
      <c r="M145">
        <v>72500</v>
      </c>
      <c r="O145" t="s">
        <v>4196</v>
      </c>
    </row>
    <row r="146" spans="1:16" x14ac:dyDescent="0.25">
      <c r="A146" t="s">
        <v>0</v>
      </c>
      <c r="B146" t="s">
        <v>0</v>
      </c>
      <c r="C146" t="s">
        <v>42</v>
      </c>
      <c r="D146" t="s">
        <v>3828</v>
      </c>
      <c r="E146" t="s">
        <v>20</v>
      </c>
      <c r="F146" t="b">
        <v>0</v>
      </c>
      <c r="G146" t="s">
        <v>41</v>
      </c>
      <c r="H146" s="4">
        <v>45660.250347222223</v>
      </c>
      <c r="I146" t="b">
        <v>1</v>
      </c>
      <c r="J146" t="b">
        <v>1</v>
      </c>
      <c r="K146" t="s">
        <v>24</v>
      </c>
      <c r="L146" t="s">
        <v>22</v>
      </c>
      <c r="M146">
        <v>155000</v>
      </c>
      <c r="O146" t="s">
        <v>4197</v>
      </c>
      <c r="P146" t="s">
        <v>302</v>
      </c>
    </row>
    <row r="147" spans="1:16" x14ac:dyDescent="0.25">
      <c r="A147" t="s">
        <v>0</v>
      </c>
      <c r="B147" t="s">
        <v>0</v>
      </c>
      <c r="C147" t="s">
        <v>2419</v>
      </c>
      <c r="D147" t="s">
        <v>2208</v>
      </c>
      <c r="E147" t="s">
        <v>20</v>
      </c>
      <c r="F147" t="b">
        <v>0</v>
      </c>
      <c r="G147" t="s">
        <v>52</v>
      </c>
      <c r="H147" s="4">
        <v>45660.264965277784</v>
      </c>
      <c r="I147" t="b">
        <v>0</v>
      </c>
      <c r="J147" t="b">
        <v>1</v>
      </c>
      <c r="K147" t="s">
        <v>24</v>
      </c>
      <c r="L147" t="s">
        <v>22</v>
      </c>
      <c r="M147">
        <v>52520.3125</v>
      </c>
      <c r="O147" t="s">
        <v>4198</v>
      </c>
      <c r="P147" t="s">
        <v>280</v>
      </c>
    </row>
    <row r="148" spans="1:16" x14ac:dyDescent="0.25">
      <c r="A148" t="s">
        <v>25</v>
      </c>
      <c r="B148" t="s">
        <v>4199</v>
      </c>
      <c r="C148" t="s">
        <v>160</v>
      </c>
      <c r="D148" t="s">
        <v>3828</v>
      </c>
      <c r="E148" t="s">
        <v>20</v>
      </c>
      <c r="F148" t="b">
        <v>0</v>
      </c>
      <c r="G148" t="s">
        <v>52</v>
      </c>
      <c r="H148" s="4">
        <v>45660.264965277784</v>
      </c>
      <c r="I148" t="b">
        <v>0</v>
      </c>
      <c r="J148" t="b">
        <v>0</v>
      </c>
      <c r="K148" t="s">
        <v>24</v>
      </c>
      <c r="L148" t="s">
        <v>22</v>
      </c>
      <c r="M148">
        <v>70000</v>
      </c>
      <c r="O148" t="s">
        <v>4200</v>
      </c>
      <c r="P148" t="s">
        <v>4201</v>
      </c>
    </row>
    <row r="149" spans="1:16" x14ac:dyDescent="0.25">
      <c r="A149" t="s">
        <v>0</v>
      </c>
      <c r="B149" t="s">
        <v>4202</v>
      </c>
      <c r="C149" t="s">
        <v>2003</v>
      </c>
      <c r="D149" t="s">
        <v>4072</v>
      </c>
      <c r="E149" t="s">
        <v>20</v>
      </c>
      <c r="F149" t="b">
        <v>0</v>
      </c>
      <c r="G149" t="s">
        <v>52</v>
      </c>
      <c r="H149" s="4">
        <v>45660.264965277784</v>
      </c>
      <c r="I149" t="b">
        <v>0</v>
      </c>
      <c r="J149" t="b">
        <v>1</v>
      </c>
      <c r="K149" t="s">
        <v>24</v>
      </c>
      <c r="L149" t="s">
        <v>22</v>
      </c>
      <c r="M149">
        <v>68255.203125</v>
      </c>
      <c r="O149" t="s">
        <v>4203</v>
      </c>
      <c r="P149" t="s">
        <v>4204</v>
      </c>
    </row>
    <row r="150" spans="1:16" x14ac:dyDescent="0.25">
      <c r="A150" t="s">
        <v>2</v>
      </c>
      <c r="B150" t="s">
        <v>925</v>
      </c>
      <c r="C150" t="s">
        <v>44</v>
      </c>
      <c r="D150" t="s">
        <v>4003</v>
      </c>
      <c r="E150" t="s">
        <v>20</v>
      </c>
      <c r="F150" t="b">
        <v>0</v>
      </c>
      <c r="G150" t="s">
        <v>41</v>
      </c>
      <c r="H150" s="4">
        <v>45660.265659722223</v>
      </c>
      <c r="I150" t="b">
        <v>0</v>
      </c>
      <c r="J150" t="b">
        <v>0</v>
      </c>
      <c r="K150" t="s">
        <v>24</v>
      </c>
      <c r="L150" t="s">
        <v>22</v>
      </c>
      <c r="M150">
        <v>244000</v>
      </c>
      <c r="O150" t="s">
        <v>405</v>
      </c>
    </row>
    <row r="151" spans="1:16" x14ac:dyDescent="0.25">
      <c r="A151" t="s">
        <v>1</v>
      </c>
      <c r="B151" t="s">
        <v>3995</v>
      </c>
      <c r="C151" t="s">
        <v>39</v>
      </c>
      <c r="D151" t="s">
        <v>3973</v>
      </c>
      <c r="F151" t="b">
        <v>1</v>
      </c>
      <c r="G151" t="s">
        <v>1063</v>
      </c>
      <c r="H151" s="4">
        <v>45660.271886574083</v>
      </c>
      <c r="I151" t="b">
        <v>0</v>
      </c>
      <c r="J151" t="b">
        <v>0</v>
      </c>
      <c r="K151" t="s">
        <v>1063</v>
      </c>
      <c r="L151" t="s">
        <v>36</v>
      </c>
      <c r="N151">
        <v>19.5</v>
      </c>
      <c r="O151" t="s">
        <v>3989</v>
      </c>
      <c r="P151" t="s">
        <v>3990</v>
      </c>
    </row>
    <row r="152" spans="1:16" x14ac:dyDescent="0.25">
      <c r="A152" t="s">
        <v>1</v>
      </c>
      <c r="B152" t="s">
        <v>3988</v>
      </c>
      <c r="C152" t="s">
        <v>39</v>
      </c>
      <c r="D152" t="s">
        <v>3973</v>
      </c>
      <c r="E152" t="s">
        <v>51</v>
      </c>
      <c r="F152" t="b">
        <v>1</v>
      </c>
      <c r="G152" t="s">
        <v>1792</v>
      </c>
      <c r="H152" s="4">
        <v>45660.273726851847</v>
      </c>
      <c r="I152" t="b">
        <v>0</v>
      </c>
      <c r="J152" t="b">
        <v>0</v>
      </c>
      <c r="K152" t="s">
        <v>1792</v>
      </c>
      <c r="L152" t="s">
        <v>36</v>
      </c>
      <c r="N152">
        <v>19.5</v>
      </c>
      <c r="O152" t="s">
        <v>3989</v>
      </c>
      <c r="P152" t="s">
        <v>3990</v>
      </c>
    </row>
    <row r="153" spans="1:16" x14ac:dyDescent="0.25">
      <c r="A153" t="s">
        <v>1</v>
      </c>
      <c r="B153" t="s">
        <v>974</v>
      </c>
      <c r="C153" t="s">
        <v>1247</v>
      </c>
      <c r="D153" t="s">
        <v>4205</v>
      </c>
      <c r="E153" t="s">
        <v>20</v>
      </c>
      <c r="F153" t="b">
        <v>0</v>
      </c>
      <c r="G153" t="s">
        <v>1247</v>
      </c>
      <c r="H153" s="4">
        <v>45660.274675925917</v>
      </c>
      <c r="I153" t="b">
        <v>0</v>
      </c>
      <c r="J153" t="b">
        <v>0</v>
      </c>
      <c r="K153" t="s">
        <v>1247</v>
      </c>
      <c r="L153" t="s">
        <v>36</v>
      </c>
      <c r="N153">
        <v>59</v>
      </c>
      <c r="O153" t="s">
        <v>4206</v>
      </c>
      <c r="P153" t="s">
        <v>4207</v>
      </c>
    </row>
    <row r="154" spans="1:16" x14ac:dyDescent="0.25">
      <c r="A154" t="s">
        <v>1</v>
      </c>
      <c r="B154" t="s">
        <v>467</v>
      </c>
      <c r="C154" t="s">
        <v>4208</v>
      </c>
      <c r="D154" t="s">
        <v>3970</v>
      </c>
      <c r="E154" t="s">
        <v>20</v>
      </c>
      <c r="F154" t="b">
        <v>0</v>
      </c>
      <c r="G154" t="s">
        <v>1247</v>
      </c>
      <c r="H154" s="4">
        <v>45660.274675925917</v>
      </c>
      <c r="I154" t="b">
        <v>0</v>
      </c>
      <c r="J154" t="b">
        <v>0</v>
      </c>
      <c r="K154" t="s">
        <v>1247</v>
      </c>
      <c r="L154" t="s">
        <v>22</v>
      </c>
      <c r="M154">
        <v>110000</v>
      </c>
      <c r="O154" t="s">
        <v>4209</v>
      </c>
      <c r="P154" t="s">
        <v>4210</v>
      </c>
    </row>
    <row r="155" spans="1:16" x14ac:dyDescent="0.25">
      <c r="A155" t="s">
        <v>1</v>
      </c>
      <c r="B155" t="s">
        <v>4211</v>
      </c>
      <c r="C155" t="s">
        <v>1291</v>
      </c>
      <c r="D155" t="s">
        <v>2886</v>
      </c>
      <c r="E155" t="s">
        <v>20</v>
      </c>
      <c r="F155" t="b">
        <v>0</v>
      </c>
      <c r="G155" t="s">
        <v>1247</v>
      </c>
      <c r="H155" s="4">
        <v>45660.274675925917</v>
      </c>
      <c r="I155" t="b">
        <v>0</v>
      </c>
      <c r="J155" t="b">
        <v>0</v>
      </c>
      <c r="K155" t="s">
        <v>1247</v>
      </c>
      <c r="L155" t="s">
        <v>22</v>
      </c>
      <c r="M155">
        <v>101014</v>
      </c>
      <c r="O155" t="s">
        <v>4212</v>
      </c>
      <c r="P155" t="s">
        <v>4213</v>
      </c>
    </row>
    <row r="156" spans="1:16" x14ac:dyDescent="0.25">
      <c r="A156" t="s">
        <v>1</v>
      </c>
      <c r="B156" t="s">
        <v>3995</v>
      </c>
      <c r="C156" t="s">
        <v>39</v>
      </c>
      <c r="D156" t="s">
        <v>4214</v>
      </c>
      <c r="E156" t="s">
        <v>51</v>
      </c>
      <c r="F156" t="b">
        <v>1</v>
      </c>
      <c r="G156" t="s">
        <v>2134</v>
      </c>
      <c r="H156" s="4">
        <v>45660.27480324074</v>
      </c>
      <c r="I156" t="b">
        <v>0</v>
      </c>
      <c r="J156" t="b">
        <v>0</v>
      </c>
      <c r="K156" t="s">
        <v>2134</v>
      </c>
      <c r="L156" t="s">
        <v>36</v>
      </c>
      <c r="N156">
        <v>19.5</v>
      </c>
      <c r="O156" t="s">
        <v>3989</v>
      </c>
      <c r="P156" t="s">
        <v>3990</v>
      </c>
    </row>
    <row r="157" spans="1:16" x14ac:dyDescent="0.25">
      <c r="A157" t="s">
        <v>0</v>
      </c>
      <c r="B157" t="s">
        <v>965</v>
      </c>
      <c r="C157" t="s">
        <v>39</v>
      </c>
      <c r="D157" t="s">
        <v>4109</v>
      </c>
      <c r="E157" t="s">
        <v>20</v>
      </c>
      <c r="F157" t="b">
        <v>1</v>
      </c>
      <c r="G157" t="s">
        <v>23</v>
      </c>
      <c r="H157" s="4">
        <v>45660.289560185192</v>
      </c>
      <c r="I157" t="b">
        <v>1</v>
      </c>
      <c r="J157" t="b">
        <v>0</v>
      </c>
      <c r="K157" t="s">
        <v>24</v>
      </c>
      <c r="L157" t="s">
        <v>22</v>
      </c>
      <c r="M157">
        <v>65000</v>
      </c>
      <c r="O157" t="s">
        <v>4215</v>
      </c>
      <c r="P157" t="s">
        <v>726</v>
      </c>
    </row>
    <row r="158" spans="1:16" x14ac:dyDescent="0.25">
      <c r="A158" t="s">
        <v>2</v>
      </c>
      <c r="B158" t="s">
        <v>2</v>
      </c>
      <c r="C158" t="s">
        <v>39</v>
      </c>
      <c r="D158" t="s">
        <v>3985</v>
      </c>
      <c r="E158" t="s">
        <v>20</v>
      </c>
      <c r="F158" t="b">
        <v>1</v>
      </c>
      <c r="G158" t="s">
        <v>1334</v>
      </c>
      <c r="H158" s="4">
        <v>45660.294479166667</v>
      </c>
      <c r="I158" t="b">
        <v>1</v>
      </c>
      <c r="J158" t="b">
        <v>0</v>
      </c>
      <c r="K158" t="s">
        <v>1334</v>
      </c>
      <c r="L158" t="s">
        <v>22</v>
      </c>
      <c r="M158">
        <v>192000</v>
      </c>
      <c r="O158" t="s">
        <v>4216</v>
      </c>
      <c r="P158" t="s">
        <v>4217</v>
      </c>
    </row>
    <row r="159" spans="1:16" x14ac:dyDescent="0.25">
      <c r="A159" t="s">
        <v>139</v>
      </c>
      <c r="B159" t="s">
        <v>277</v>
      </c>
      <c r="C159" t="s">
        <v>39</v>
      </c>
      <c r="D159" t="s">
        <v>3973</v>
      </c>
      <c r="E159" t="s">
        <v>20</v>
      </c>
      <c r="F159" t="b">
        <v>1</v>
      </c>
      <c r="G159" t="s">
        <v>1420</v>
      </c>
      <c r="H159" s="4">
        <v>45660.294942129629</v>
      </c>
      <c r="I159" t="b">
        <v>0</v>
      </c>
      <c r="J159" t="b">
        <v>0</v>
      </c>
      <c r="K159" t="s">
        <v>1420</v>
      </c>
      <c r="L159" t="s">
        <v>22</v>
      </c>
      <c r="M159">
        <v>108000</v>
      </c>
      <c r="O159" t="s">
        <v>4218</v>
      </c>
      <c r="P159" t="s">
        <v>4219</v>
      </c>
    </row>
    <row r="160" spans="1:16" x14ac:dyDescent="0.25">
      <c r="A160" t="s">
        <v>28</v>
      </c>
      <c r="B160" t="s">
        <v>2229</v>
      </c>
      <c r="C160" t="s">
        <v>2640</v>
      </c>
      <c r="D160" t="s">
        <v>4220</v>
      </c>
      <c r="E160" t="s">
        <v>20</v>
      </c>
      <c r="F160" t="b">
        <v>0</v>
      </c>
      <c r="G160" t="s">
        <v>2641</v>
      </c>
      <c r="H160" s="4">
        <v>45660.296886574077</v>
      </c>
      <c r="I160" t="b">
        <v>0</v>
      </c>
      <c r="J160" t="b">
        <v>0</v>
      </c>
      <c r="K160" t="s">
        <v>2641</v>
      </c>
      <c r="L160" t="s">
        <v>22</v>
      </c>
      <c r="M160">
        <v>200000</v>
      </c>
      <c r="O160" t="s">
        <v>2944</v>
      </c>
      <c r="P160" t="s">
        <v>4221</v>
      </c>
    </row>
    <row r="161" spans="1:16" x14ac:dyDescent="0.25">
      <c r="A161" t="s">
        <v>0</v>
      </c>
      <c r="B161" t="s">
        <v>4222</v>
      </c>
      <c r="D161" t="s">
        <v>4220</v>
      </c>
      <c r="E161" t="s">
        <v>20</v>
      </c>
      <c r="F161" t="b">
        <v>0</v>
      </c>
      <c r="G161" t="s">
        <v>1420</v>
      </c>
      <c r="H161" s="4">
        <v>45660.298101851848</v>
      </c>
      <c r="I161" t="b">
        <v>0</v>
      </c>
      <c r="J161" t="b">
        <v>0</v>
      </c>
      <c r="K161" t="s">
        <v>1420</v>
      </c>
      <c r="L161" t="s">
        <v>22</v>
      </c>
      <c r="M161">
        <v>65000</v>
      </c>
      <c r="O161" t="s">
        <v>2946</v>
      </c>
      <c r="P161" t="s">
        <v>1374</v>
      </c>
    </row>
    <row r="162" spans="1:16" x14ac:dyDescent="0.25">
      <c r="A162" t="s">
        <v>139</v>
      </c>
      <c r="B162" t="s">
        <v>4223</v>
      </c>
      <c r="C162" t="s">
        <v>1789</v>
      </c>
      <c r="D162" t="s">
        <v>4090</v>
      </c>
      <c r="E162" t="s">
        <v>20</v>
      </c>
      <c r="F162" t="b">
        <v>0</v>
      </c>
      <c r="G162" t="s">
        <v>35</v>
      </c>
      <c r="H162" s="4">
        <v>45660.348113425927</v>
      </c>
      <c r="I162" t="b">
        <v>1</v>
      </c>
      <c r="J162" t="b">
        <v>0</v>
      </c>
      <c r="K162" t="s">
        <v>24</v>
      </c>
      <c r="L162" t="s">
        <v>22</v>
      </c>
      <c r="M162">
        <v>115000</v>
      </c>
      <c r="O162" t="s">
        <v>4224</v>
      </c>
    </row>
    <row r="163" spans="1:16" x14ac:dyDescent="0.25">
      <c r="A163" t="s">
        <v>2</v>
      </c>
      <c r="B163" t="s">
        <v>4225</v>
      </c>
      <c r="C163" t="s">
        <v>755</v>
      </c>
      <c r="D163" t="s">
        <v>3957</v>
      </c>
      <c r="E163" t="s">
        <v>34</v>
      </c>
      <c r="F163" t="b">
        <v>0</v>
      </c>
      <c r="G163" t="s">
        <v>41</v>
      </c>
      <c r="H163" s="4">
        <v>45660.349062499998</v>
      </c>
      <c r="I163" t="b">
        <v>0</v>
      </c>
      <c r="J163" t="b">
        <v>1</v>
      </c>
      <c r="K163" t="s">
        <v>24</v>
      </c>
      <c r="L163" t="s">
        <v>36</v>
      </c>
      <c r="N163">
        <v>45.979999542236328</v>
      </c>
      <c r="O163" t="s">
        <v>590</v>
      </c>
      <c r="P163" t="s">
        <v>4226</v>
      </c>
    </row>
    <row r="164" spans="1:16" x14ac:dyDescent="0.25">
      <c r="A164" t="s">
        <v>40</v>
      </c>
      <c r="B164" t="s">
        <v>3275</v>
      </c>
      <c r="C164" t="s">
        <v>1482</v>
      </c>
      <c r="D164" t="s">
        <v>3828</v>
      </c>
      <c r="E164" t="s">
        <v>20</v>
      </c>
      <c r="F164" t="b">
        <v>0</v>
      </c>
      <c r="G164" t="s">
        <v>27</v>
      </c>
      <c r="H164" s="4">
        <v>45660.390486111108</v>
      </c>
      <c r="I164" t="b">
        <v>1</v>
      </c>
      <c r="J164" t="b">
        <v>1</v>
      </c>
      <c r="K164" t="s">
        <v>24</v>
      </c>
      <c r="L164" t="s">
        <v>22</v>
      </c>
      <c r="M164">
        <v>116875</v>
      </c>
      <c r="O164" t="s">
        <v>113</v>
      </c>
      <c r="P164" t="s">
        <v>4227</v>
      </c>
    </row>
    <row r="165" spans="1:16" x14ac:dyDescent="0.25">
      <c r="A165" t="s">
        <v>2</v>
      </c>
      <c r="B165" t="s">
        <v>4228</v>
      </c>
      <c r="C165" t="s">
        <v>4229</v>
      </c>
      <c r="D165" t="s">
        <v>2208</v>
      </c>
      <c r="E165" t="s">
        <v>34</v>
      </c>
      <c r="F165" t="b">
        <v>0</v>
      </c>
      <c r="G165" t="s">
        <v>35</v>
      </c>
      <c r="H165" s="4">
        <v>45660.40221064815</v>
      </c>
      <c r="I165" t="b">
        <v>0</v>
      </c>
      <c r="J165" t="b">
        <v>1</v>
      </c>
      <c r="K165" t="s">
        <v>24</v>
      </c>
      <c r="L165" t="s">
        <v>22</v>
      </c>
      <c r="M165">
        <v>135000</v>
      </c>
      <c r="O165" t="s">
        <v>428</v>
      </c>
      <c r="P165" t="s">
        <v>4230</v>
      </c>
    </row>
    <row r="166" spans="1:16" x14ac:dyDescent="0.25">
      <c r="A166" t="s">
        <v>2</v>
      </c>
      <c r="B166" t="s">
        <v>4231</v>
      </c>
      <c r="C166" t="s">
        <v>3329</v>
      </c>
      <c r="D166" t="s">
        <v>3973</v>
      </c>
      <c r="E166" t="s">
        <v>20</v>
      </c>
      <c r="F166" t="b">
        <v>0</v>
      </c>
      <c r="G166" t="s">
        <v>23</v>
      </c>
      <c r="H166" s="4">
        <v>45660.414629629631</v>
      </c>
      <c r="I166" t="b">
        <v>0</v>
      </c>
      <c r="J166" t="b">
        <v>1</v>
      </c>
      <c r="K166" t="s">
        <v>24</v>
      </c>
      <c r="L166" t="s">
        <v>22</v>
      </c>
      <c r="M166">
        <v>105497.796875</v>
      </c>
      <c r="O166" t="s">
        <v>2513</v>
      </c>
      <c r="P166" t="s">
        <v>2082</v>
      </c>
    </row>
    <row r="167" spans="1:16" x14ac:dyDescent="0.25">
      <c r="A167" t="s">
        <v>28</v>
      </c>
      <c r="B167" t="s">
        <v>948</v>
      </c>
      <c r="C167" t="s">
        <v>2329</v>
      </c>
      <c r="D167" t="s">
        <v>3973</v>
      </c>
      <c r="E167" t="s">
        <v>20</v>
      </c>
      <c r="F167" t="b">
        <v>0</v>
      </c>
      <c r="G167" t="s">
        <v>23</v>
      </c>
      <c r="H167" s="4">
        <v>45660.414699074077</v>
      </c>
      <c r="I167" t="b">
        <v>0</v>
      </c>
      <c r="J167" t="b">
        <v>1</v>
      </c>
      <c r="K167" t="s">
        <v>24</v>
      </c>
      <c r="L167" t="s">
        <v>22</v>
      </c>
      <c r="M167">
        <v>150000</v>
      </c>
      <c r="O167" t="s">
        <v>444</v>
      </c>
      <c r="P167" t="s">
        <v>4232</v>
      </c>
    </row>
    <row r="168" spans="1:16" x14ac:dyDescent="0.25">
      <c r="A168" t="s">
        <v>0</v>
      </c>
      <c r="B168" t="s">
        <v>4233</v>
      </c>
      <c r="C168" t="s">
        <v>180</v>
      </c>
      <c r="D168" t="s">
        <v>3973</v>
      </c>
      <c r="E168" t="s">
        <v>20</v>
      </c>
      <c r="F168" t="b">
        <v>0</v>
      </c>
      <c r="G168" t="s">
        <v>41</v>
      </c>
      <c r="H168" s="4">
        <v>45660.431319444448</v>
      </c>
      <c r="I168" t="b">
        <v>0</v>
      </c>
      <c r="J168" t="b">
        <v>1</v>
      </c>
      <c r="K168" t="s">
        <v>24</v>
      </c>
      <c r="L168" t="s">
        <v>22</v>
      </c>
      <c r="M168">
        <v>110000</v>
      </c>
      <c r="O168" t="s">
        <v>2694</v>
      </c>
      <c r="P168" t="s">
        <v>4234</v>
      </c>
    </row>
    <row r="169" spans="1:16" x14ac:dyDescent="0.25">
      <c r="A169" t="s">
        <v>1</v>
      </c>
      <c r="B169" t="s">
        <v>4235</v>
      </c>
      <c r="C169" t="s">
        <v>49</v>
      </c>
      <c r="D169" t="s">
        <v>3973</v>
      </c>
      <c r="E169" t="s">
        <v>20</v>
      </c>
      <c r="F169" t="b">
        <v>0</v>
      </c>
      <c r="G169" t="s">
        <v>41</v>
      </c>
      <c r="H169" s="4">
        <v>45660.431331018517</v>
      </c>
      <c r="I169" t="b">
        <v>0</v>
      </c>
      <c r="J169" t="b">
        <v>0</v>
      </c>
      <c r="K169" t="s">
        <v>24</v>
      </c>
      <c r="L169" t="s">
        <v>22</v>
      </c>
      <c r="M169">
        <v>95000</v>
      </c>
      <c r="O169" t="s">
        <v>4236</v>
      </c>
      <c r="P169" t="s">
        <v>2591</v>
      </c>
    </row>
    <row r="170" spans="1:16" x14ac:dyDescent="0.25">
      <c r="A170" t="s">
        <v>139</v>
      </c>
      <c r="B170" t="s">
        <v>4237</v>
      </c>
      <c r="C170" t="s">
        <v>3081</v>
      </c>
      <c r="D170" t="s">
        <v>3973</v>
      </c>
      <c r="E170" t="s">
        <v>20</v>
      </c>
      <c r="F170" t="b">
        <v>0</v>
      </c>
      <c r="G170" t="s">
        <v>41</v>
      </c>
      <c r="H170" s="4">
        <v>45660.431342592587</v>
      </c>
      <c r="I170" t="b">
        <v>1</v>
      </c>
      <c r="J170" t="b">
        <v>0</v>
      </c>
      <c r="K170" t="s">
        <v>24</v>
      </c>
      <c r="L170" t="s">
        <v>22</v>
      </c>
      <c r="M170">
        <v>97500</v>
      </c>
      <c r="O170" t="s">
        <v>202</v>
      </c>
      <c r="P170" t="s">
        <v>2778</v>
      </c>
    </row>
    <row r="171" spans="1:16" x14ac:dyDescent="0.25">
      <c r="A171" t="s">
        <v>2</v>
      </c>
      <c r="B171" t="s">
        <v>4228</v>
      </c>
      <c r="C171" t="s">
        <v>690</v>
      </c>
      <c r="D171" t="s">
        <v>2208</v>
      </c>
      <c r="E171" t="s">
        <v>34</v>
      </c>
      <c r="F171" t="b">
        <v>0</v>
      </c>
      <c r="G171" t="s">
        <v>27</v>
      </c>
      <c r="H171" s="4">
        <v>45660.432141203702</v>
      </c>
      <c r="I171" t="b">
        <v>0</v>
      </c>
      <c r="J171" t="b">
        <v>1</v>
      </c>
      <c r="K171" t="s">
        <v>24</v>
      </c>
      <c r="L171" t="s">
        <v>22</v>
      </c>
      <c r="M171">
        <v>175500</v>
      </c>
      <c r="O171" t="s">
        <v>428</v>
      </c>
      <c r="P171" t="s">
        <v>4238</v>
      </c>
    </row>
    <row r="172" spans="1:16" x14ac:dyDescent="0.25">
      <c r="A172" t="s">
        <v>2</v>
      </c>
      <c r="B172" t="s">
        <v>506</v>
      </c>
      <c r="C172" t="s">
        <v>4239</v>
      </c>
      <c r="D172" t="s">
        <v>2208</v>
      </c>
      <c r="E172" t="s">
        <v>34</v>
      </c>
      <c r="F172" t="b">
        <v>0</v>
      </c>
      <c r="G172" t="s">
        <v>27</v>
      </c>
      <c r="H172" s="4">
        <v>45660.432175925933</v>
      </c>
      <c r="I172" t="b">
        <v>0</v>
      </c>
      <c r="J172" t="b">
        <v>1</v>
      </c>
      <c r="K172" t="s">
        <v>24</v>
      </c>
      <c r="L172" t="s">
        <v>22</v>
      </c>
      <c r="M172">
        <v>135000</v>
      </c>
      <c r="O172" t="s">
        <v>428</v>
      </c>
      <c r="P172" t="s">
        <v>4240</v>
      </c>
    </row>
    <row r="173" spans="1:16" x14ac:dyDescent="0.25">
      <c r="A173" t="s">
        <v>89</v>
      </c>
      <c r="B173" t="s">
        <v>4241</v>
      </c>
      <c r="C173" t="s">
        <v>172</v>
      </c>
      <c r="D173" t="s">
        <v>3973</v>
      </c>
      <c r="E173" t="s">
        <v>20</v>
      </c>
      <c r="F173" t="b">
        <v>0</v>
      </c>
      <c r="G173" t="s">
        <v>27</v>
      </c>
      <c r="H173" s="4">
        <v>45660.432291666657</v>
      </c>
      <c r="I173" t="b">
        <v>0</v>
      </c>
      <c r="J173" t="b">
        <v>1</v>
      </c>
      <c r="K173" t="s">
        <v>24</v>
      </c>
      <c r="L173" t="s">
        <v>22</v>
      </c>
      <c r="M173">
        <v>206500</v>
      </c>
      <c r="O173" t="s">
        <v>1172</v>
      </c>
    </row>
    <row r="174" spans="1:16" x14ac:dyDescent="0.25">
      <c r="A174" t="s">
        <v>139</v>
      </c>
      <c r="B174" t="s">
        <v>4242</v>
      </c>
      <c r="C174" t="s">
        <v>140</v>
      </c>
      <c r="D174" t="s">
        <v>3973</v>
      </c>
      <c r="E174" t="s">
        <v>20</v>
      </c>
      <c r="F174" t="b">
        <v>0</v>
      </c>
      <c r="G174" t="s">
        <v>27</v>
      </c>
      <c r="H174" s="4">
        <v>45660.432314814818</v>
      </c>
      <c r="I174" t="b">
        <v>0</v>
      </c>
      <c r="J174" t="b">
        <v>1</v>
      </c>
      <c r="K174" t="s">
        <v>24</v>
      </c>
      <c r="L174" t="s">
        <v>22</v>
      </c>
      <c r="M174">
        <v>160000</v>
      </c>
      <c r="O174" t="s">
        <v>1172</v>
      </c>
      <c r="P174" t="s">
        <v>3247</v>
      </c>
    </row>
    <row r="175" spans="1:16" x14ac:dyDescent="0.25">
      <c r="A175" t="s">
        <v>2</v>
      </c>
      <c r="B175" t="s">
        <v>4243</v>
      </c>
      <c r="C175" t="s">
        <v>82</v>
      </c>
      <c r="D175" t="s">
        <v>3973</v>
      </c>
      <c r="E175" t="s">
        <v>20</v>
      </c>
      <c r="F175" t="b">
        <v>0</v>
      </c>
      <c r="G175" t="s">
        <v>41</v>
      </c>
      <c r="H175" s="4">
        <v>45660.432581018518</v>
      </c>
      <c r="I175" t="b">
        <v>0</v>
      </c>
      <c r="J175" t="b">
        <v>1</v>
      </c>
      <c r="K175" t="s">
        <v>24</v>
      </c>
      <c r="L175" t="s">
        <v>22</v>
      </c>
      <c r="M175">
        <v>160000</v>
      </c>
      <c r="O175" t="s">
        <v>202</v>
      </c>
      <c r="P175" t="s">
        <v>4244</v>
      </c>
    </row>
    <row r="176" spans="1:16" x14ac:dyDescent="0.25">
      <c r="A176" t="s">
        <v>0</v>
      </c>
      <c r="B176" t="s">
        <v>4245</v>
      </c>
      <c r="C176" t="s">
        <v>1337</v>
      </c>
      <c r="D176" t="s">
        <v>3973</v>
      </c>
      <c r="E176" t="s">
        <v>20</v>
      </c>
      <c r="F176" t="b">
        <v>0</v>
      </c>
      <c r="G176" t="s">
        <v>23</v>
      </c>
      <c r="H176" s="4">
        <v>45660.456284722219</v>
      </c>
      <c r="I176" t="b">
        <v>1</v>
      </c>
      <c r="J176" t="b">
        <v>0</v>
      </c>
      <c r="K176" t="s">
        <v>24</v>
      </c>
      <c r="L176" t="s">
        <v>36</v>
      </c>
      <c r="N176">
        <v>29</v>
      </c>
      <c r="O176" t="s">
        <v>4246</v>
      </c>
    </row>
    <row r="177" spans="1:16" x14ac:dyDescent="0.25">
      <c r="A177" t="s">
        <v>191</v>
      </c>
      <c r="B177" t="s">
        <v>4247</v>
      </c>
      <c r="C177" t="s">
        <v>332</v>
      </c>
      <c r="D177" t="s">
        <v>3973</v>
      </c>
      <c r="E177" t="s">
        <v>20</v>
      </c>
      <c r="F177" t="b">
        <v>0</v>
      </c>
      <c r="G177" t="s">
        <v>41</v>
      </c>
      <c r="H177" s="4">
        <v>45660.473043981481</v>
      </c>
      <c r="I177" t="b">
        <v>0</v>
      </c>
      <c r="J177" t="b">
        <v>1</v>
      </c>
      <c r="K177" t="s">
        <v>24</v>
      </c>
      <c r="L177" t="s">
        <v>22</v>
      </c>
      <c r="M177">
        <v>160000</v>
      </c>
      <c r="O177" t="s">
        <v>1172</v>
      </c>
      <c r="P177" t="s">
        <v>2930</v>
      </c>
    </row>
    <row r="178" spans="1:16" x14ac:dyDescent="0.25">
      <c r="A178" t="s">
        <v>0</v>
      </c>
      <c r="B178" t="s">
        <v>545</v>
      </c>
      <c r="C178" t="s">
        <v>39</v>
      </c>
      <c r="D178" t="s">
        <v>3973</v>
      </c>
      <c r="E178" t="s">
        <v>51</v>
      </c>
      <c r="F178" t="b">
        <v>1</v>
      </c>
      <c r="G178" t="s">
        <v>30</v>
      </c>
      <c r="H178" s="4">
        <v>45660.47320601852</v>
      </c>
      <c r="I178" t="b">
        <v>0</v>
      </c>
      <c r="J178" t="b">
        <v>0</v>
      </c>
      <c r="K178" t="s">
        <v>24</v>
      </c>
      <c r="L178" t="s">
        <v>22</v>
      </c>
      <c r="M178">
        <v>105000</v>
      </c>
      <c r="O178" t="s">
        <v>4248</v>
      </c>
      <c r="P178" t="s">
        <v>887</v>
      </c>
    </row>
    <row r="179" spans="1:16" x14ac:dyDescent="0.25">
      <c r="A179" t="s">
        <v>1</v>
      </c>
      <c r="B179" t="s">
        <v>1</v>
      </c>
      <c r="C179" t="s">
        <v>4249</v>
      </c>
      <c r="D179" t="s">
        <v>3973</v>
      </c>
      <c r="E179" t="s">
        <v>20</v>
      </c>
      <c r="F179" t="b">
        <v>0</v>
      </c>
      <c r="G179" t="s">
        <v>27</v>
      </c>
      <c r="H179" s="4">
        <v>45660.473425925928</v>
      </c>
      <c r="I179" t="b">
        <v>0</v>
      </c>
      <c r="J179" t="b">
        <v>0</v>
      </c>
      <c r="K179" t="s">
        <v>24</v>
      </c>
      <c r="L179" t="s">
        <v>36</v>
      </c>
      <c r="N179">
        <v>49.895000457763672</v>
      </c>
      <c r="O179" t="s">
        <v>374</v>
      </c>
      <c r="P179" t="s">
        <v>4250</v>
      </c>
    </row>
    <row r="180" spans="1:16" x14ac:dyDescent="0.25">
      <c r="A180" t="s">
        <v>0</v>
      </c>
      <c r="B180" t="s">
        <v>4251</v>
      </c>
      <c r="C180" t="s">
        <v>1078</v>
      </c>
      <c r="D180" t="s">
        <v>3828</v>
      </c>
      <c r="F180" t="b">
        <v>0</v>
      </c>
      <c r="G180" t="s">
        <v>30</v>
      </c>
      <c r="H180" s="4">
        <v>45660.556516203702</v>
      </c>
      <c r="I180" t="b">
        <v>1</v>
      </c>
      <c r="J180" t="b">
        <v>0</v>
      </c>
      <c r="K180" t="s">
        <v>24</v>
      </c>
      <c r="L180" t="s">
        <v>36</v>
      </c>
      <c r="N180">
        <v>50</v>
      </c>
      <c r="O180" t="s">
        <v>4252</v>
      </c>
      <c r="P180" t="s">
        <v>204</v>
      </c>
    </row>
    <row r="181" spans="1:16" x14ac:dyDescent="0.25">
      <c r="A181" t="s">
        <v>40</v>
      </c>
      <c r="B181" t="s">
        <v>4253</v>
      </c>
      <c r="C181" t="s">
        <v>158</v>
      </c>
      <c r="D181" t="s">
        <v>4035</v>
      </c>
      <c r="E181" t="s">
        <v>20</v>
      </c>
      <c r="F181" t="b">
        <v>0</v>
      </c>
      <c r="G181" t="s">
        <v>158</v>
      </c>
      <c r="H181" s="4">
        <v>45660.611701388887</v>
      </c>
      <c r="I181" t="b">
        <v>0</v>
      </c>
      <c r="J181" t="b">
        <v>0</v>
      </c>
      <c r="K181" t="s">
        <v>158</v>
      </c>
      <c r="L181" t="s">
        <v>22</v>
      </c>
      <c r="M181">
        <v>48000</v>
      </c>
      <c r="O181" t="s">
        <v>4254</v>
      </c>
      <c r="P181" t="s">
        <v>4255</v>
      </c>
    </row>
    <row r="182" spans="1:16" x14ac:dyDescent="0.25">
      <c r="A182" t="s">
        <v>2</v>
      </c>
      <c r="B182" t="s">
        <v>4256</v>
      </c>
      <c r="C182" t="s">
        <v>158</v>
      </c>
      <c r="D182" t="s">
        <v>4035</v>
      </c>
      <c r="E182" t="s">
        <v>20</v>
      </c>
      <c r="F182" t="b">
        <v>0</v>
      </c>
      <c r="G182" t="s">
        <v>158</v>
      </c>
      <c r="H182" s="4">
        <v>45660.611724537041</v>
      </c>
      <c r="I182" t="b">
        <v>1</v>
      </c>
      <c r="J182" t="b">
        <v>0</v>
      </c>
      <c r="K182" t="s">
        <v>158</v>
      </c>
      <c r="L182" t="s">
        <v>22</v>
      </c>
      <c r="M182">
        <v>48000</v>
      </c>
      <c r="O182" t="s">
        <v>1906</v>
      </c>
      <c r="P182" t="s">
        <v>4257</v>
      </c>
    </row>
    <row r="183" spans="1:16" x14ac:dyDescent="0.25">
      <c r="A183" t="s">
        <v>40</v>
      </c>
      <c r="B183" t="s">
        <v>4258</v>
      </c>
      <c r="C183" t="s">
        <v>1311</v>
      </c>
      <c r="D183" t="s">
        <v>4035</v>
      </c>
      <c r="E183" t="s">
        <v>20</v>
      </c>
      <c r="F183" t="b">
        <v>0</v>
      </c>
      <c r="G183" t="s">
        <v>1311</v>
      </c>
      <c r="H183" s="4">
        <v>45660.614328703698</v>
      </c>
      <c r="I183" t="b">
        <v>0</v>
      </c>
      <c r="J183" t="b">
        <v>0</v>
      </c>
      <c r="K183" t="s">
        <v>1311</v>
      </c>
      <c r="L183" t="s">
        <v>22</v>
      </c>
      <c r="M183">
        <v>83999.5</v>
      </c>
      <c r="O183" t="s">
        <v>1906</v>
      </c>
      <c r="P183" t="s">
        <v>4259</v>
      </c>
    </row>
    <row r="184" spans="1:16" x14ac:dyDescent="0.25">
      <c r="A184" t="s">
        <v>2</v>
      </c>
      <c r="B184" t="s">
        <v>895</v>
      </c>
      <c r="C184" t="s">
        <v>1311</v>
      </c>
      <c r="D184" t="s">
        <v>4035</v>
      </c>
      <c r="E184" t="s">
        <v>20</v>
      </c>
      <c r="F184" t="b">
        <v>0</v>
      </c>
      <c r="G184" t="s">
        <v>1311</v>
      </c>
      <c r="H184" s="4">
        <v>45660.614328703698</v>
      </c>
      <c r="I184" t="b">
        <v>1</v>
      </c>
      <c r="J184" t="b">
        <v>0</v>
      </c>
      <c r="K184" t="s">
        <v>1311</v>
      </c>
      <c r="L184" t="s">
        <v>22</v>
      </c>
      <c r="M184">
        <v>70000</v>
      </c>
      <c r="O184" t="s">
        <v>1906</v>
      </c>
      <c r="P184" t="s">
        <v>4260</v>
      </c>
    </row>
    <row r="185" spans="1:16" x14ac:dyDescent="0.25">
      <c r="A185" t="s">
        <v>0</v>
      </c>
      <c r="B185" t="s">
        <v>4261</v>
      </c>
      <c r="C185" t="s">
        <v>225</v>
      </c>
      <c r="D185" t="s">
        <v>3973</v>
      </c>
      <c r="E185" t="s">
        <v>20</v>
      </c>
      <c r="F185" t="b">
        <v>0</v>
      </c>
      <c r="G185" t="s">
        <v>52</v>
      </c>
      <c r="H185" s="4">
        <v>45660.639965277784</v>
      </c>
      <c r="I185" t="b">
        <v>0</v>
      </c>
      <c r="J185" t="b">
        <v>0</v>
      </c>
      <c r="K185" t="s">
        <v>24</v>
      </c>
      <c r="L185" t="s">
        <v>22</v>
      </c>
      <c r="M185">
        <v>77500</v>
      </c>
      <c r="O185" t="s">
        <v>287</v>
      </c>
      <c r="P185" t="s">
        <v>671</v>
      </c>
    </row>
    <row r="186" spans="1:16" x14ac:dyDescent="0.25">
      <c r="A186" t="s">
        <v>1</v>
      </c>
      <c r="B186" t="s">
        <v>1</v>
      </c>
      <c r="C186" t="s">
        <v>4262</v>
      </c>
      <c r="D186" t="s">
        <v>3973</v>
      </c>
      <c r="E186" t="s">
        <v>20</v>
      </c>
      <c r="F186" t="b">
        <v>0</v>
      </c>
      <c r="G186" t="s">
        <v>27</v>
      </c>
      <c r="H186" s="4">
        <v>45660.640092592592</v>
      </c>
      <c r="I186" t="b">
        <v>0</v>
      </c>
      <c r="J186" t="b">
        <v>1</v>
      </c>
      <c r="K186" t="s">
        <v>24</v>
      </c>
      <c r="L186" t="s">
        <v>22</v>
      </c>
      <c r="M186">
        <v>140000</v>
      </c>
      <c r="O186" t="s">
        <v>299</v>
      </c>
      <c r="P186" t="s">
        <v>4263</v>
      </c>
    </row>
    <row r="187" spans="1:16" x14ac:dyDescent="0.25">
      <c r="A187" t="s">
        <v>2</v>
      </c>
      <c r="B187" t="s">
        <v>307</v>
      </c>
      <c r="C187" t="s">
        <v>570</v>
      </c>
      <c r="D187" t="s">
        <v>2208</v>
      </c>
      <c r="E187" t="s">
        <v>51</v>
      </c>
      <c r="F187" t="b">
        <v>0</v>
      </c>
      <c r="G187" t="s">
        <v>27</v>
      </c>
      <c r="H187" s="4">
        <v>45660.682071759264</v>
      </c>
      <c r="I187" t="b">
        <v>0</v>
      </c>
      <c r="J187" t="b">
        <v>0</v>
      </c>
      <c r="K187" t="s">
        <v>24</v>
      </c>
      <c r="L187" t="s">
        <v>36</v>
      </c>
      <c r="N187">
        <v>72.5</v>
      </c>
      <c r="O187" t="s">
        <v>3416</v>
      </c>
      <c r="P187" t="s">
        <v>4264</v>
      </c>
    </row>
    <row r="188" spans="1:16" x14ac:dyDescent="0.25">
      <c r="A188" t="s">
        <v>0</v>
      </c>
      <c r="B188" t="s">
        <v>4265</v>
      </c>
      <c r="C188" t="s">
        <v>3751</v>
      </c>
      <c r="D188" t="s">
        <v>3828</v>
      </c>
      <c r="E188" t="s">
        <v>20</v>
      </c>
      <c r="F188" t="b">
        <v>0</v>
      </c>
      <c r="G188" t="s">
        <v>30</v>
      </c>
      <c r="H188" s="4">
        <v>45660.723182870373</v>
      </c>
      <c r="I188" t="b">
        <v>0</v>
      </c>
      <c r="J188" t="b">
        <v>1</v>
      </c>
      <c r="K188" t="s">
        <v>24</v>
      </c>
      <c r="L188" t="s">
        <v>22</v>
      </c>
      <c r="M188">
        <v>78387.5</v>
      </c>
      <c r="O188" t="s">
        <v>3752</v>
      </c>
      <c r="P188" t="s">
        <v>4266</v>
      </c>
    </row>
    <row r="189" spans="1:16" x14ac:dyDescent="0.25">
      <c r="A189" t="s">
        <v>2</v>
      </c>
      <c r="B189" t="s">
        <v>4267</v>
      </c>
      <c r="C189" t="s">
        <v>39</v>
      </c>
      <c r="D189" t="s">
        <v>3973</v>
      </c>
      <c r="E189" t="s">
        <v>51</v>
      </c>
      <c r="F189" t="b">
        <v>1</v>
      </c>
      <c r="G189" t="s">
        <v>27</v>
      </c>
      <c r="H189" s="4">
        <v>45660.723738425928</v>
      </c>
      <c r="I189" t="b">
        <v>1</v>
      </c>
      <c r="J189" t="b">
        <v>0</v>
      </c>
      <c r="K189" t="s">
        <v>24</v>
      </c>
      <c r="L189" t="s">
        <v>36</v>
      </c>
      <c r="N189">
        <v>77.5</v>
      </c>
      <c r="O189" t="s">
        <v>1204</v>
      </c>
      <c r="P189" t="s">
        <v>4268</v>
      </c>
    </row>
    <row r="190" spans="1:16" x14ac:dyDescent="0.25">
      <c r="A190" t="s">
        <v>1</v>
      </c>
      <c r="B190" t="s">
        <v>4269</v>
      </c>
      <c r="C190" t="s">
        <v>203</v>
      </c>
      <c r="D190" t="s">
        <v>3973</v>
      </c>
      <c r="E190" t="s">
        <v>20</v>
      </c>
      <c r="F190" t="b">
        <v>0</v>
      </c>
      <c r="G190" t="s">
        <v>23</v>
      </c>
      <c r="H190" s="4">
        <v>45660.831284722219</v>
      </c>
      <c r="I190" t="b">
        <v>0</v>
      </c>
      <c r="J190" t="b">
        <v>1</v>
      </c>
      <c r="K190" t="s">
        <v>24</v>
      </c>
      <c r="L190" t="s">
        <v>22</v>
      </c>
      <c r="M190">
        <v>115000</v>
      </c>
      <c r="O190" t="s">
        <v>554</v>
      </c>
      <c r="P190" t="s">
        <v>4270</v>
      </c>
    </row>
    <row r="191" spans="1:16" x14ac:dyDescent="0.25">
      <c r="A191" t="s">
        <v>0</v>
      </c>
      <c r="B191" t="s">
        <v>4271</v>
      </c>
      <c r="C191" t="s">
        <v>84</v>
      </c>
      <c r="D191" t="s">
        <v>3828</v>
      </c>
      <c r="E191" t="s">
        <v>20</v>
      </c>
      <c r="F191" t="b">
        <v>0</v>
      </c>
      <c r="G191" t="s">
        <v>41</v>
      </c>
      <c r="H191" s="4">
        <v>45660.847939814812</v>
      </c>
      <c r="I191" t="b">
        <v>0</v>
      </c>
      <c r="J191" t="b">
        <v>1</v>
      </c>
      <c r="K191" t="s">
        <v>24</v>
      </c>
      <c r="L191" t="s">
        <v>22</v>
      </c>
      <c r="M191">
        <v>60500</v>
      </c>
      <c r="O191" t="s">
        <v>4272</v>
      </c>
      <c r="P191" t="s">
        <v>4273</v>
      </c>
    </row>
    <row r="192" spans="1:16" x14ac:dyDescent="0.25">
      <c r="A192" t="s">
        <v>2</v>
      </c>
      <c r="B192" t="s">
        <v>195</v>
      </c>
      <c r="C192" t="s">
        <v>1553</v>
      </c>
      <c r="D192" t="s">
        <v>3828</v>
      </c>
      <c r="E192" t="s">
        <v>20</v>
      </c>
      <c r="F192" t="b">
        <v>0</v>
      </c>
      <c r="G192" t="s">
        <v>27</v>
      </c>
      <c r="H192" s="4">
        <v>45660.848738425928</v>
      </c>
      <c r="I192" t="b">
        <v>0</v>
      </c>
      <c r="J192" t="b">
        <v>1</v>
      </c>
      <c r="K192" t="s">
        <v>24</v>
      </c>
      <c r="L192" t="s">
        <v>22</v>
      </c>
      <c r="M192">
        <v>157500</v>
      </c>
      <c r="O192" t="s">
        <v>4274</v>
      </c>
      <c r="P192" t="s">
        <v>4275</v>
      </c>
    </row>
    <row r="193" spans="1:16" x14ac:dyDescent="0.25">
      <c r="A193" t="s">
        <v>2</v>
      </c>
      <c r="B193" t="s">
        <v>2</v>
      </c>
      <c r="C193" t="s">
        <v>485</v>
      </c>
      <c r="D193" t="s">
        <v>131</v>
      </c>
      <c r="E193" t="s">
        <v>20</v>
      </c>
      <c r="F193" t="b">
        <v>0</v>
      </c>
      <c r="G193" t="s">
        <v>27</v>
      </c>
      <c r="H193" s="4">
        <v>45660.848761574067</v>
      </c>
      <c r="I193" t="b">
        <v>1</v>
      </c>
      <c r="J193" t="b">
        <v>0</v>
      </c>
      <c r="K193" t="s">
        <v>24</v>
      </c>
      <c r="L193" t="s">
        <v>22</v>
      </c>
      <c r="M193">
        <v>110000</v>
      </c>
      <c r="O193" t="s">
        <v>131</v>
      </c>
      <c r="P193" t="s">
        <v>4276</v>
      </c>
    </row>
    <row r="194" spans="1:16" x14ac:dyDescent="0.25">
      <c r="A194" t="s">
        <v>40</v>
      </c>
      <c r="B194" t="s">
        <v>4277</v>
      </c>
      <c r="C194" t="s">
        <v>774</v>
      </c>
      <c r="D194" t="s">
        <v>3957</v>
      </c>
      <c r="E194" t="s">
        <v>34</v>
      </c>
      <c r="F194" t="b">
        <v>0</v>
      </c>
      <c r="G194" t="s">
        <v>27</v>
      </c>
      <c r="H194" s="4">
        <v>45660.848807870367</v>
      </c>
      <c r="I194" t="b">
        <v>0</v>
      </c>
      <c r="J194" t="b">
        <v>1</v>
      </c>
      <c r="K194" t="s">
        <v>24</v>
      </c>
      <c r="L194" t="s">
        <v>36</v>
      </c>
      <c r="N194">
        <v>52.779998779296882</v>
      </c>
      <c r="O194" t="s">
        <v>4278</v>
      </c>
      <c r="P194" t="s">
        <v>4279</v>
      </c>
    </row>
    <row r="195" spans="1:16" x14ac:dyDescent="0.25">
      <c r="A195" t="s">
        <v>40</v>
      </c>
      <c r="B195" t="s">
        <v>4280</v>
      </c>
      <c r="C195" t="s">
        <v>24</v>
      </c>
      <c r="D195" t="s">
        <v>3973</v>
      </c>
      <c r="E195" t="s">
        <v>20</v>
      </c>
      <c r="F195" t="b">
        <v>0</v>
      </c>
      <c r="G195" t="s">
        <v>41</v>
      </c>
      <c r="H195" s="4">
        <v>45660.849027777767</v>
      </c>
      <c r="I195" t="b">
        <v>0</v>
      </c>
      <c r="J195" t="b">
        <v>1</v>
      </c>
      <c r="K195" t="s">
        <v>24</v>
      </c>
      <c r="L195" t="s">
        <v>22</v>
      </c>
      <c r="M195">
        <v>160000</v>
      </c>
      <c r="O195" t="s">
        <v>4281</v>
      </c>
      <c r="P195" t="s">
        <v>4282</v>
      </c>
    </row>
    <row r="196" spans="1:16" x14ac:dyDescent="0.25">
      <c r="A196" t="s">
        <v>2</v>
      </c>
      <c r="B196" t="s">
        <v>1781</v>
      </c>
      <c r="C196" t="s">
        <v>140</v>
      </c>
      <c r="D196" t="s">
        <v>3828</v>
      </c>
      <c r="E196" t="s">
        <v>20</v>
      </c>
      <c r="F196" t="b">
        <v>0</v>
      </c>
      <c r="G196" t="s">
        <v>27</v>
      </c>
      <c r="H196" s="4">
        <v>45660.890474537038</v>
      </c>
      <c r="I196" t="b">
        <v>0</v>
      </c>
      <c r="J196" t="b">
        <v>1</v>
      </c>
      <c r="K196" t="s">
        <v>24</v>
      </c>
      <c r="L196" t="s">
        <v>22</v>
      </c>
      <c r="M196">
        <v>180000</v>
      </c>
      <c r="O196" t="s">
        <v>4283</v>
      </c>
      <c r="P196" t="s">
        <v>4284</v>
      </c>
    </row>
    <row r="197" spans="1:16" x14ac:dyDescent="0.25">
      <c r="A197" t="s">
        <v>2</v>
      </c>
      <c r="B197" t="s">
        <v>4285</v>
      </c>
      <c r="C197" t="s">
        <v>165</v>
      </c>
      <c r="D197" t="s">
        <v>3828</v>
      </c>
      <c r="E197" t="s">
        <v>20</v>
      </c>
      <c r="F197" t="b">
        <v>0</v>
      </c>
      <c r="G197" t="s">
        <v>41</v>
      </c>
      <c r="H197" s="4">
        <v>45660.890694444453</v>
      </c>
      <c r="I197" t="b">
        <v>0</v>
      </c>
      <c r="J197" t="b">
        <v>1</v>
      </c>
      <c r="K197" t="s">
        <v>24</v>
      </c>
      <c r="L197" t="s">
        <v>22</v>
      </c>
      <c r="M197">
        <v>125000</v>
      </c>
      <c r="O197" t="s">
        <v>3746</v>
      </c>
      <c r="P197" t="s">
        <v>4286</v>
      </c>
    </row>
    <row r="198" spans="1:16" x14ac:dyDescent="0.25">
      <c r="A198" t="s">
        <v>2</v>
      </c>
      <c r="B198" t="s">
        <v>4287</v>
      </c>
      <c r="C198" t="s">
        <v>172</v>
      </c>
      <c r="D198" t="s">
        <v>2208</v>
      </c>
      <c r="E198" t="s">
        <v>20</v>
      </c>
      <c r="F198" t="b">
        <v>0</v>
      </c>
      <c r="G198" t="s">
        <v>23</v>
      </c>
      <c r="H198" s="4">
        <v>45660.914756944447</v>
      </c>
      <c r="I198" t="b">
        <v>1</v>
      </c>
      <c r="J198" t="b">
        <v>1</v>
      </c>
      <c r="K198" t="s">
        <v>24</v>
      </c>
      <c r="L198" t="s">
        <v>22</v>
      </c>
      <c r="M198">
        <v>180000</v>
      </c>
      <c r="O198" t="s">
        <v>4288</v>
      </c>
      <c r="P198" t="s">
        <v>4289</v>
      </c>
    </row>
    <row r="199" spans="1:16" x14ac:dyDescent="0.25">
      <c r="A199" t="s">
        <v>89</v>
      </c>
      <c r="B199" t="s">
        <v>4290</v>
      </c>
      <c r="C199" t="s">
        <v>966</v>
      </c>
      <c r="D199" t="s">
        <v>3973</v>
      </c>
      <c r="E199" t="s">
        <v>51</v>
      </c>
      <c r="F199" t="b">
        <v>0</v>
      </c>
      <c r="G199" t="s">
        <v>30</v>
      </c>
      <c r="H199" s="4">
        <v>45660.931585648148</v>
      </c>
      <c r="I199" t="b">
        <v>1</v>
      </c>
      <c r="J199" t="b">
        <v>1</v>
      </c>
      <c r="K199" t="s">
        <v>24</v>
      </c>
      <c r="L199" t="s">
        <v>36</v>
      </c>
      <c r="N199">
        <v>62.5</v>
      </c>
      <c r="O199" t="s">
        <v>144</v>
      </c>
      <c r="P199" t="s">
        <v>4291</v>
      </c>
    </row>
    <row r="200" spans="1:16" x14ac:dyDescent="0.25">
      <c r="A200" t="s">
        <v>0</v>
      </c>
      <c r="B200" t="s">
        <v>4292</v>
      </c>
      <c r="C200" t="s">
        <v>71</v>
      </c>
      <c r="D200" t="s">
        <v>3973</v>
      </c>
      <c r="E200" t="s">
        <v>51</v>
      </c>
      <c r="F200" t="b">
        <v>0</v>
      </c>
      <c r="G200" t="s">
        <v>41</v>
      </c>
      <c r="H200" s="4">
        <v>45660.974143518521</v>
      </c>
      <c r="I200" t="b">
        <v>0</v>
      </c>
      <c r="J200" t="b">
        <v>0</v>
      </c>
      <c r="K200" t="s">
        <v>24</v>
      </c>
      <c r="L200" t="s">
        <v>36</v>
      </c>
      <c r="N200">
        <v>75</v>
      </c>
      <c r="O200" t="s">
        <v>4293</v>
      </c>
      <c r="P200" t="s">
        <v>4294</v>
      </c>
    </row>
    <row r="201" spans="1:16" x14ac:dyDescent="0.25">
      <c r="A201" t="s">
        <v>2</v>
      </c>
      <c r="B201" t="s">
        <v>4295</v>
      </c>
      <c r="C201" t="s">
        <v>39</v>
      </c>
      <c r="D201" t="s">
        <v>3600</v>
      </c>
      <c r="E201" t="s">
        <v>20</v>
      </c>
      <c r="F201" t="b">
        <v>1</v>
      </c>
      <c r="G201" t="s">
        <v>41</v>
      </c>
      <c r="H201" s="4">
        <v>45661.057337962957</v>
      </c>
      <c r="I201" t="b">
        <v>0</v>
      </c>
      <c r="J201" t="b">
        <v>0</v>
      </c>
      <c r="K201" t="s">
        <v>24</v>
      </c>
      <c r="L201" t="s">
        <v>22</v>
      </c>
      <c r="M201">
        <v>172000</v>
      </c>
      <c r="O201" t="s">
        <v>3086</v>
      </c>
      <c r="P201" t="s">
        <v>4296</v>
      </c>
    </row>
    <row r="202" spans="1:16" x14ac:dyDescent="0.25">
      <c r="A202" t="s">
        <v>40</v>
      </c>
      <c r="B202" t="s">
        <v>4297</v>
      </c>
      <c r="C202" t="s">
        <v>856</v>
      </c>
      <c r="D202" t="s">
        <v>4003</v>
      </c>
      <c r="E202" t="s">
        <v>20</v>
      </c>
      <c r="F202" t="b">
        <v>0</v>
      </c>
      <c r="G202" t="s">
        <v>807</v>
      </c>
      <c r="H202" s="4">
        <v>45661.262013888889</v>
      </c>
      <c r="I202" t="b">
        <v>1</v>
      </c>
      <c r="J202" t="b">
        <v>0</v>
      </c>
      <c r="K202" t="s">
        <v>807</v>
      </c>
      <c r="L202" t="s">
        <v>22</v>
      </c>
      <c r="M202">
        <v>200000</v>
      </c>
      <c r="O202" t="s">
        <v>4298</v>
      </c>
      <c r="P202" t="s">
        <v>4299</v>
      </c>
    </row>
    <row r="203" spans="1:16" x14ac:dyDescent="0.25">
      <c r="A203" t="s">
        <v>1</v>
      </c>
      <c r="B203" t="s">
        <v>4300</v>
      </c>
      <c r="C203" t="s">
        <v>4301</v>
      </c>
      <c r="D203" t="s">
        <v>4302</v>
      </c>
      <c r="E203" t="s">
        <v>20</v>
      </c>
      <c r="F203" t="b">
        <v>0</v>
      </c>
      <c r="G203" t="s">
        <v>30</v>
      </c>
      <c r="H203" s="4">
        <v>45661.2653125</v>
      </c>
      <c r="I203" t="b">
        <v>0</v>
      </c>
      <c r="J203" t="b">
        <v>0</v>
      </c>
      <c r="K203" t="s">
        <v>24</v>
      </c>
      <c r="L203" t="s">
        <v>22</v>
      </c>
      <c r="M203">
        <v>72553</v>
      </c>
      <c r="O203" t="s">
        <v>1425</v>
      </c>
    </row>
    <row r="204" spans="1:16" x14ac:dyDescent="0.25">
      <c r="A204" t="s">
        <v>2</v>
      </c>
      <c r="B204" t="s">
        <v>2</v>
      </c>
      <c r="C204" t="s">
        <v>4303</v>
      </c>
      <c r="D204" t="s">
        <v>3828</v>
      </c>
      <c r="E204" t="s">
        <v>20</v>
      </c>
      <c r="F204" t="b">
        <v>0</v>
      </c>
      <c r="G204" t="s">
        <v>27</v>
      </c>
      <c r="H204" s="4">
        <v>45661.265393518523</v>
      </c>
      <c r="I204" t="b">
        <v>0</v>
      </c>
      <c r="J204" t="b">
        <v>1</v>
      </c>
      <c r="K204" t="s">
        <v>24</v>
      </c>
      <c r="L204" t="s">
        <v>36</v>
      </c>
      <c r="N204">
        <v>52.880001068115227</v>
      </c>
      <c r="O204" t="s">
        <v>4304</v>
      </c>
      <c r="P204" t="s">
        <v>2343</v>
      </c>
    </row>
    <row r="205" spans="1:16" x14ac:dyDescent="0.25">
      <c r="A205" t="s">
        <v>2</v>
      </c>
      <c r="B205" t="s">
        <v>2</v>
      </c>
      <c r="C205" t="s">
        <v>4305</v>
      </c>
      <c r="D205" t="s">
        <v>123</v>
      </c>
      <c r="E205" t="s">
        <v>20</v>
      </c>
      <c r="F205" t="b">
        <v>0</v>
      </c>
      <c r="G205" t="s">
        <v>41</v>
      </c>
      <c r="H205" s="4">
        <v>45661.265659722223</v>
      </c>
      <c r="I205" t="b">
        <v>1</v>
      </c>
      <c r="J205" t="b">
        <v>0</v>
      </c>
      <c r="K205" t="s">
        <v>24</v>
      </c>
      <c r="L205" t="s">
        <v>22</v>
      </c>
      <c r="M205">
        <v>150000</v>
      </c>
      <c r="O205" t="s">
        <v>123</v>
      </c>
    </row>
    <row r="206" spans="1:16" x14ac:dyDescent="0.25">
      <c r="A206" t="s">
        <v>2</v>
      </c>
      <c r="B206" t="s">
        <v>4306</v>
      </c>
      <c r="C206" t="s">
        <v>49</v>
      </c>
      <c r="D206" t="s">
        <v>3828</v>
      </c>
      <c r="E206" t="s">
        <v>20</v>
      </c>
      <c r="F206" t="b">
        <v>0</v>
      </c>
      <c r="G206" t="s">
        <v>41</v>
      </c>
      <c r="H206" s="4">
        <v>45661.265659722223</v>
      </c>
      <c r="I206" t="b">
        <v>0</v>
      </c>
      <c r="J206" t="b">
        <v>1</v>
      </c>
      <c r="K206" t="s">
        <v>24</v>
      </c>
      <c r="L206" t="s">
        <v>22</v>
      </c>
      <c r="M206">
        <v>134000</v>
      </c>
      <c r="O206" t="s">
        <v>4307</v>
      </c>
      <c r="P206" t="s">
        <v>4308</v>
      </c>
    </row>
    <row r="207" spans="1:16" x14ac:dyDescent="0.25">
      <c r="A207" t="s">
        <v>40</v>
      </c>
      <c r="B207" t="s">
        <v>40</v>
      </c>
      <c r="C207" t="s">
        <v>1574</v>
      </c>
      <c r="D207" t="s">
        <v>3973</v>
      </c>
      <c r="E207" t="s">
        <v>20</v>
      </c>
      <c r="F207" t="b">
        <v>0</v>
      </c>
      <c r="G207" t="s">
        <v>41</v>
      </c>
      <c r="H207" s="4">
        <v>45661.265659722223</v>
      </c>
      <c r="I207" t="b">
        <v>0</v>
      </c>
      <c r="J207" t="b">
        <v>0</v>
      </c>
      <c r="K207" t="s">
        <v>24</v>
      </c>
      <c r="L207" t="s">
        <v>22</v>
      </c>
      <c r="M207">
        <v>202500</v>
      </c>
      <c r="O207" t="s">
        <v>4309</v>
      </c>
      <c r="P207" t="s">
        <v>4310</v>
      </c>
    </row>
    <row r="208" spans="1:16" x14ac:dyDescent="0.25">
      <c r="A208" t="s">
        <v>1</v>
      </c>
      <c r="B208" t="s">
        <v>3988</v>
      </c>
      <c r="C208" t="s">
        <v>39</v>
      </c>
      <c r="D208" t="s">
        <v>3973</v>
      </c>
      <c r="E208" t="s">
        <v>51</v>
      </c>
      <c r="F208" t="b">
        <v>1</v>
      </c>
      <c r="G208" t="s">
        <v>820</v>
      </c>
      <c r="H208" s="4">
        <v>45661.279791666668</v>
      </c>
      <c r="I208" t="b">
        <v>0</v>
      </c>
      <c r="J208" t="b">
        <v>0</v>
      </c>
      <c r="K208" t="s">
        <v>820</v>
      </c>
      <c r="L208" t="s">
        <v>36</v>
      </c>
      <c r="N208">
        <v>19.5</v>
      </c>
      <c r="O208" t="s">
        <v>3989</v>
      </c>
      <c r="P208" t="s">
        <v>3990</v>
      </c>
    </row>
    <row r="209" spans="1:16" x14ac:dyDescent="0.25">
      <c r="A209" t="s">
        <v>0</v>
      </c>
      <c r="B209" t="s">
        <v>4311</v>
      </c>
      <c r="C209" t="s">
        <v>1582</v>
      </c>
      <c r="D209" t="s">
        <v>4312</v>
      </c>
      <c r="E209" t="s">
        <v>51</v>
      </c>
      <c r="F209" t="b">
        <v>0</v>
      </c>
      <c r="G209" t="s">
        <v>552</v>
      </c>
      <c r="H209" s="4">
        <v>45661.27988425926</v>
      </c>
      <c r="I209" t="b">
        <v>0</v>
      </c>
      <c r="J209" t="b">
        <v>0</v>
      </c>
      <c r="K209" t="s">
        <v>552</v>
      </c>
      <c r="L209" t="s">
        <v>36</v>
      </c>
      <c r="N209">
        <v>22.5</v>
      </c>
      <c r="O209" t="s">
        <v>4313</v>
      </c>
      <c r="P209" t="s">
        <v>204</v>
      </c>
    </row>
    <row r="210" spans="1:16" x14ac:dyDescent="0.25">
      <c r="A210" t="s">
        <v>2</v>
      </c>
      <c r="B210" t="s">
        <v>4314</v>
      </c>
      <c r="C210" t="s">
        <v>3088</v>
      </c>
      <c r="D210" t="s">
        <v>4003</v>
      </c>
      <c r="E210" t="s">
        <v>20</v>
      </c>
      <c r="F210" t="b">
        <v>0</v>
      </c>
      <c r="G210" t="s">
        <v>2134</v>
      </c>
      <c r="H210" s="4">
        <v>45661.285879629628</v>
      </c>
      <c r="I210" t="b">
        <v>1</v>
      </c>
      <c r="J210" t="b">
        <v>0</v>
      </c>
      <c r="K210" t="s">
        <v>2134</v>
      </c>
      <c r="L210" t="s">
        <v>22</v>
      </c>
      <c r="M210">
        <v>410000</v>
      </c>
      <c r="O210" t="s">
        <v>822</v>
      </c>
    </row>
    <row r="211" spans="1:16" x14ac:dyDescent="0.25">
      <c r="A211" t="s">
        <v>1</v>
      </c>
      <c r="B211" t="s">
        <v>3988</v>
      </c>
      <c r="C211" t="s">
        <v>2255</v>
      </c>
      <c r="D211" t="s">
        <v>3973</v>
      </c>
      <c r="E211" t="s">
        <v>51</v>
      </c>
      <c r="F211" t="b">
        <v>0</v>
      </c>
      <c r="G211" t="s">
        <v>1197</v>
      </c>
      <c r="H211" s="4">
        <v>45661.286678240736</v>
      </c>
      <c r="I211" t="b">
        <v>0</v>
      </c>
      <c r="J211" t="b">
        <v>0</v>
      </c>
      <c r="K211" t="s">
        <v>1197</v>
      </c>
      <c r="L211" t="s">
        <v>36</v>
      </c>
      <c r="N211">
        <v>19.5</v>
      </c>
      <c r="O211" t="s">
        <v>3989</v>
      </c>
      <c r="P211" t="s">
        <v>3990</v>
      </c>
    </row>
    <row r="212" spans="1:16" x14ac:dyDescent="0.25">
      <c r="A212" t="s">
        <v>0</v>
      </c>
      <c r="B212" t="s">
        <v>4315</v>
      </c>
      <c r="C212" t="s">
        <v>39</v>
      </c>
      <c r="D212" t="s">
        <v>3985</v>
      </c>
      <c r="E212" t="s">
        <v>20</v>
      </c>
      <c r="F212" t="b">
        <v>1</v>
      </c>
      <c r="G212" t="s">
        <v>1740</v>
      </c>
      <c r="H212" s="4">
        <v>45661.289409722223</v>
      </c>
      <c r="I212" t="b">
        <v>1</v>
      </c>
      <c r="J212" t="b">
        <v>0</v>
      </c>
      <c r="K212" t="s">
        <v>1740</v>
      </c>
      <c r="L212" t="s">
        <v>22</v>
      </c>
      <c r="M212">
        <v>91200</v>
      </c>
      <c r="O212" t="s">
        <v>4316</v>
      </c>
      <c r="P212" t="s">
        <v>149</v>
      </c>
    </row>
    <row r="213" spans="1:16" x14ac:dyDescent="0.25">
      <c r="A213" t="s">
        <v>40</v>
      </c>
      <c r="B213" t="s">
        <v>2410</v>
      </c>
      <c r="C213" t="s">
        <v>4317</v>
      </c>
      <c r="D213" t="s">
        <v>3108</v>
      </c>
      <c r="E213" t="s">
        <v>20</v>
      </c>
      <c r="F213" t="b">
        <v>0</v>
      </c>
      <c r="G213" t="s">
        <v>4318</v>
      </c>
      <c r="H213" s="4">
        <v>45661.292534722219</v>
      </c>
      <c r="I213" t="b">
        <v>1</v>
      </c>
      <c r="J213" t="b">
        <v>0</v>
      </c>
      <c r="K213" t="s">
        <v>4318</v>
      </c>
      <c r="L213" t="s">
        <v>22</v>
      </c>
      <c r="M213">
        <v>24000</v>
      </c>
      <c r="O213" t="s">
        <v>2018</v>
      </c>
      <c r="P213" t="s">
        <v>4319</v>
      </c>
    </row>
    <row r="214" spans="1:16" x14ac:dyDescent="0.25">
      <c r="A214" t="s">
        <v>191</v>
      </c>
      <c r="B214" t="s">
        <v>4320</v>
      </c>
      <c r="C214" t="s">
        <v>39</v>
      </c>
      <c r="D214" t="s">
        <v>3985</v>
      </c>
      <c r="E214" t="s">
        <v>20</v>
      </c>
      <c r="F214" t="b">
        <v>1</v>
      </c>
      <c r="G214" t="s">
        <v>4062</v>
      </c>
      <c r="H214" s="4">
        <v>45661.293657407397</v>
      </c>
      <c r="I214" t="b">
        <v>0</v>
      </c>
      <c r="J214" t="b">
        <v>0</v>
      </c>
      <c r="K214" t="s">
        <v>4062</v>
      </c>
      <c r="L214" t="s">
        <v>22</v>
      </c>
      <c r="M214">
        <v>96000</v>
      </c>
      <c r="O214" t="s">
        <v>4321</v>
      </c>
      <c r="P214" t="s">
        <v>4322</v>
      </c>
    </row>
    <row r="215" spans="1:16" x14ac:dyDescent="0.25">
      <c r="A215" t="s">
        <v>0</v>
      </c>
      <c r="B215" t="s">
        <v>2848</v>
      </c>
      <c r="C215" t="s">
        <v>4323</v>
      </c>
      <c r="D215" t="s">
        <v>4324</v>
      </c>
      <c r="E215" t="s">
        <v>631</v>
      </c>
      <c r="F215" t="b">
        <v>0</v>
      </c>
      <c r="G215" t="s">
        <v>217</v>
      </c>
      <c r="H215" s="4">
        <v>45661.297569444447</v>
      </c>
      <c r="I215" t="b">
        <v>0</v>
      </c>
      <c r="J215" t="b">
        <v>0</v>
      </c>
      <c r="K215" t="s">
        <v>217</v>
      </c>
      <c r="L215" t="s">
        <v>22</v>
      </c>
      <c r="M215">
        <v>67000</v>
      </c>
      <c r="O215" t="s">
        <v>169</v>
      </c>
      <c r="P215" t="s">
        <v>2849</v>
      </c>
    </row>
    <row r="216" spans="1:16" x14ac:dyDescent="0.25">
      <c r="A216" t="s">
        <v>1</v>
      </c>
      <c r="B216" t="s">
        <v>1104</v>
      </c>
      <c r="C216" t="s">
        <v>2231</v>
      </c>
      <c r="D216" t="s">
        <v>3973</v>
      </c>
      <c r="E216" t="s">
        <v>20</v>
      </c>
      <c r="F216" t="b">
        <v>0</v>
      </c>
      <c r="G216" t="s">
        <v>27</v>
      </c>
      <c r="H216" s="4">
        <v>45661.374965277777</v>
      </c>
      <c r="I216" t="b">
        <v>0</v>
      </c>
      <c r="J216" t="b">
        <v>0</v>
      </c>
      <c r="K216" t="s">
        <v>24</v>
      </c>
      <c r="L216" t="s">
        <v>22</v>
      </c>
      <c r="M216">
        <v>64000</v>
      </c>
      <c r="O216" t="s">
        <v>4325</v>
      </c>
    </row>
    <row r="217" spans="1:16" x14ac:dyDescent="0.25">
      <c r="A217" t="s">
        <v>0</v>
      </c>
      <c r="B217" t="s">
        <v>3735</v>
      </c>
      <c r="C217" t="s">
        <v>49</v>
      </c>
      <c r="D217" t="s">
        <v>3973</v>
      </c>
      <c r="E217" t="s">
        <v>20</v>
      </c>
      <c r="F217" t="b">
        <v>0</v>
      </c>
      <c r="G217" t="s">
        <v>41</v>
      </c>
      <c r="H217" s="4">
        <v>45661.375127314823</v>
      </c>
      <c r="I217" t="b">
        <v>0</v>
      </c>
      <c r="J217" t="b">
        <v>1</v>
      </c>
      <c r="K217" t="s">
        <v>24</v>
      </c>
      <c r="L217" t="s">
        <v>22</v>
      </c>
      <c r="M217">
        <v>85000</v>
      </c>
      <c r="O217" t="s">
        <v>4326</v>
      </c>
      <c r="P217" t="s">
        <v>3152</v>
      </c>
    </row>
    <row r="218" spans="1:16" x14ac:dyDescent="0.25">
      <c r="A218" t="s">
        <v>89</v>
      </c>
      <c r="B218" t="s">
        <v>4327</v>
      </c>
      <c r="C218" t="s">
        <v>327</v>
      </c>
      <c r="D218" t="s">
        <v>4328</v>
      </c>
      <c r="E218" t="s">
        <v>20</v>
      </c>
      <c r="F218" t="b">
        <v>0</v>
      </c>
      <c r="G218" t="s">
        <v>27</v>
      </c>
      <c r="H218" s="4">
        <v>45661.376099537039</v>
      </c>
      <c r="I218" t="b">
        <v>0</v>
      </c>
      <c r="J218" t="b">
        <v>1</v>
      </c>
      <c r="K218" t="s">
        <v>24</v>
      </c>
      <c r="L218" t="s">
        <v>22</v>
      </c>
      <c r="M218">
        <v>194688</v>
      </c>
      <c r="O218" t="s">
        <v>4329</v>
      </c>
      <c r="P218" t="s">
        <v>4330</v>
      </c>
    </row>
    <row r="219" spans="1:16" x14ac:dyDescent="0.25">
      <c r="A219" t="s">
        <v>40</v>
      </c>
      <c r="B219" t="s">
        <v>40</v>
      </c>
      <c r="C219" t="s">
        <v>768</v>
      </c>
      <c r="D219" t="s">
        <v>3973</v>
      </c>
      <c r="E219" t="s">
        <v>20</v>
      </c>
      <c r="F219" t="b">
        <v>0</v>
      </c>
      <c r="G219" t="s">
        <v>23</v>
      </c>
      <c r="H219" s="4">
        <v>45661.389618055553</v>
      </c>
      <c r="I219" t="b">
        <v>0</v>
      </c>
      <c r="J219" t="b">
        <v>1</v>
      </c>
      <c r="K219" t="s">
        <v>24</v>
      </c>
      <c r="L219" t="s">
        <v>22</v>
      </c>
      <c r="M219">
        <v>105000</v>
      </c>
      <c r="O219" t="s">
        <v>4325</v>
      </c>
      <c r="P219" t="s">
        <v>4331</v>
      </c>
    </row>
    <row r="220" spans="1:16" x14ac:dyDescent="0.25">
      <c r="A220" t="s">
        <v>1</v>
      </c>
      <c r="B220" t="s">
        <v>4332</v>
      </c>
      <c r="C220" t="s">
        <v>64</v>
      </c>
      <c r="D220" t="s">
        <v>3973</v>
      </c>
      <c r="E220" t="s">
        <v>20</v>
      </c>
      <c r="F220" t="b">
        <v>0</v>
      </c>
      <c r="G220" t="s">
        <v>52</v>
      </c>
      <c r="H220" s="4">
        <v>45661.417199074072</v>
      </c>
      <c r="I220" t="b">
        <v>0</v>
      </c>
      <c r="J220" t="b">
        <v>1</v>
      </c>
      <c r="K220" t="s">
        <v>24</v>
      </c>
      <c r="L220" t="s">
        <v>22</v>
      </c>
      <c r="M220">
        <v>235000</v>
      </c>
      <c r="O220" t="s">
        <v>65</v>
      </c>
      <c r="P220" t="s">
        <v>3451</v>
      </c>
    </row>
    <row r="221" spans="1:16" x14ac:dyDescent="0.25">
      <c r="A221" t="s">
        <v>40</v>
      </c>
      <c r="B221" t="s">
        <v>2541</v>
      </c>
      <c r="C221" t="s">
        <v>3347</v>
      </c>
      <c r="D221" t="s">
        <v>3973</v>
      </c>
      <c r="E221" t="s">
        <v>20</v>
      </c>
      <c r="F221" t="b">
        <v>0</v>
      </c>
      <c r="G221" t="s">
        <v>27</v>
      </c>
      <c r="H221" s="4">
        <v>45661.417743055557</v>
      </c>
      <c r="I221" t="b">
        <v>1</v>
      </c>
      <c r="J221" t="b">
        <v>0</v>
      </c>
      <c r="K221" t="s">
        <v>24</v>
      </c>
      <c r="L221" t="s">
        <v>22</v>
      </c>
      <c r="M221">
        <v>110500</v>
      </c>
      <c r="O221" t="s">
        <v>2227</v>
      </c>
      <c r="P221" t="s">
        <v>4333</v>
      </c>
    </row>
    <row r="222" spans="1:16" x14ac:dyDescent="0.25">
      <c r="A222" t="s">
        <v>0</v>
      </c>
      <c r="B222" t="s">
        <v>4334</v>
      </c>
      <c r="C222" t="s">
        <v>39</v>
      </c>
      <c r="D222" t="s">
        <v>3973</v>
      </c>
      <c r="E222" t="s">
        <v>20</v>
      </c>
      <c r="F222" t="b">
        <v>1</v>
      </c>
      <c r="G222" t="s">
        <v>41</v>
      </c>
      <c r="H222" s="4">
        <v>45661.417986111112</v>
      </c>
      <c r="I222" t="b">
        <v>1</v>
      </c>
      <c r="J222" t="b">
        <v>1</v>
      </c>
      <c r="K222" t="s">
        <v>24</v>
      </c>
      <c r="L222" t="s">
        <v>22</v>
      </c>
      <c r="M222">
        <v>445000</v>
      </c>
      <c r="O222" t="s">
        <v>822</v>
      </c>
      <c r="P222" t="s">
        <v>48</v>
      </c>
    </row>
    <row r="223" spans="1:16" x14ac:dyDescent="0.25">
      <c r="A223" t="s">
        <v>2</v>
      </c>
      <c r="B223" t="s">
        <v>543</v>
      </c>
      <c r="C223" t="s">
        <v>292</v>
      </c>
      <c r="D223" t="s">
        <v>3973</v>
      </c>
      <c r="E223" t="s">
        <v>20</v>
      </c>
      <c r="F223" t="b">
        <v>0</v>
      </c>
      <c r="G223" t="s">
        <v>41</v>
      </c>
      <c r="H223" s="4">
        <v>45661.418136574073</v>
      </c>
      <c r="I223" t="b">
        <v>1</v>
      </c>
      <c r="J223" t="b">
        <v>1</v>
      </c>
      <c r="K223" t="s">
        <v>24</v>
      </c>
      <c r="L223" t="s">
        <v>22</v>
      </c>
      <c r="M223">
        <v>116000</v>
      </c>
      <c r="O223" t="s">
        <v>469</v>
      </c>
      <c r="P223" t="s">
        <v>4335</v>
      </c>
    </row>
    <row r="224" spans="1:16" x14ac:dyDescent="0.25">
      <c r="A224" t="s">
        <v>139</v>
      </c>
      <c r="B224" t="s">
        <v>1072</v>
      </c>
      <c r="C224" t="s">
        <v>71</v>
      </c>
      <c r="D224" t="s">
        <v>3973</v>
      </c>
      <c r="E224" t="s">
        <v>20</v>
      </c>
      <c r="F224" t="b">
        <v>0</v>
      </c>
      <c r="G224" t="s">
        <v>41</v>
      </c>
      <c r="H224" s="4">
        <v>45661.418136574073</v>
      </c>
      <c r="I224" t="b">
        <v>0</v>
      </c>
      <c r="J224" t="b">
        <v>1</v>
      </c>
      <c r="K224" t="s">
        <v>24</v>
      </c>
      <c r="L224" t="s">
        <v>22</v>
      </c>
      <c r="M224">
        <v>140000</v>
      </c>
      <c r="O224" t="s">
        <v>602</v>
      </c>
      <c r="P224" t="s">
        <v>4336</v>
      </c>
    </row>
    <row r="225" spans="1:16" x14ac:dyDescent="0.25">
      <c r="A225" t="s">
        <v>0</v>
      </c>
      <c r="B225" t="s">
        <v>4337</v>
      </c>
      <c r="C225" t="s">
        <v>179</v>
      </c>
      <c r="D225" t="s">
        <v>3973</v>
      </c>
      <c r="E225" t="s">
        <v>20</v>
      </c>
      <c r="F225" t="b">
        <v>0</v>
      </c>
      <c r="G225" t="s">
        <v>27</v>
      </c>
      <c r="H225" s="4">
        <v>45661.458310185182</v>
      </c>
      <c r="I225" t="b">
        <v>1</v>
      </c>
      <c r="J225" t="b">
        <v>0</v>
      </c>
      <c r="K225" t="s">
        <v>24</v>
      </c>
      <c r="L225" t="s">
        <v>22</v>
      </c>
      <c r="M225">
        <v>172500</v>
      </c>
      <c r="O225" t="s">
        <v>482</v>
      </c>
    </row>
    <row r="226" spans="1:16" x14ac:dyDescent="0.25">
      <c r="A226" t="s">
        <v>0</v>
      </c>
      <c r="B226" t="s">
        <v>4338</v>
      </c>
      <c r="C226" t="s">
        <v>335</v>
      </c>
      <c r="D226" t="s">
        <v>3973</v>
      </c>
      <c r="E226" t="s">
        <v>20</v>
      </c>
      <c r="F226" t="b">
        <v>0</v>
      </c>
      <c r="G226" t="s">
        <v>27</v>
      </c>
      <c r="H226" s="4">
        <v>45661.458368055559</v>
      </c>
      <c r="I226" t="b">
        <v>0</v>
      </c>
      <c r="J226" t="b">
        <v>1</v>
      </c>
      <c r="K226" t="s">
        <v>24</v>
      </c>
      <c r="L226" t="s">
        <v>22</v>
      </c>
      <c r="M226">
        <v>97300</v>
      </c>
      <c r="O226" t="s">
        <v>4339</v>
      </c>
      <c r="P226" t="s">
        <v>4340</v>
      </c>
    </row>
    <row r="227" spans="1:16" x14ac:dyDescent="0.25">
      <c r="A227" t="s">
        <v>0</v>
      </c>
      <c r="B227" t="s">
        <v>0</v>
      </c>
      <c r="C227" t="s">
        <v>1719</v>
      </c>
      <c r="D227" t="s">
        <v>3973</v>
      </c>
      <c r="E227" t="s">
        <v>20</v>
      </c>
      <c r="F227" t="b">
        <v>0</v>
      </c>
      <c r="G227" t="s">
        <v>41</v>
      </c>
      <c r="H227" s="4">
        <v>45661.458460648151</v>
      </c>
      <c r="I227" t="b">
        <v>0</v>
      </c>
      <c r="J227" t="b">
        <v>1</v>
      </c>
      <c r="K227" t="s">
        <v>24</v>
      </c>
      <c r="L227" t="s">
        <v>22</v>
      </c>
      <c r="M227">
        <v>115000</v>
      </c>
      <c r="O227" t="s">
        <v>202</v>
      </c>
      <c r="P227" t="s">
        <v>4341</v>
      </c>
    </row>
    <row r="228" spans="1:16" x14ac:dyDescent="0.25">
      <c r="A228" t="s">
        <v>0</v>
      </c>
      <c r="B228" t="s">
        <v>4342</v>
      </c>
      <c r="C228" t="s">
        <v>122</v>
      </c>
      <c r="D228" t="s">
        <v>3973</v>
      </c>
      <c r="E228" t="s">
        <v>20</v>
      </c>
      <c r="F228" t="b">
        <v>0</v>
      </c>
      <c r="G228" t="s">
        <v>52</v>
      </c>
      <c r="H228" s="4">
        <v>45661.458854166667</v>
      </c>
      <c r="I228" t="b">
        <v>1</v>
      </c>
      <c r="J228" t="b">
        <v>0</v>
      </c>
      <c r="K228" t="s">
        <v>24</v>
      </c>
      <c r="L228" t="s">
        <v>36</v>
      </c>
      <c r="N228">
        <v>29</v>
      </c>
      <c r="O228" t="s">
        <v>4246</v>
      </c>
    </row>
    <row r="229" spans="1:16" x14ac:dyDescent="0.25">
      <c r="A229" t="s">
        <v>2</v>
      </c>
      <c r="B229" t="s">
        <v>2</v>
      </c>
      <c r="C229" t="s">
        <v>4343</v>
      </c>
      <c r="D229" t="s">
        <v>3973</v>
      </c>
      <c r="E229" t="s">
        <v>105</v>
      </c>
      <c r="F229" t="b">
        <v>0</v>
      </c>
      <c r="G229" t="s">
        <v>27</v>
      </c>
      <c r="H229" s="4">
        <v>45661.459386574083</v>
      </c>
      <c r="I229" t="b">
        <v>0</v>
      </c>
      <c r="J229" t="b">
        <v>1</v>
      </c>
      <c r="K229" t="s">
        <v>24</v>
      </c>
      <c r="L229" t="s">
        <v>22</v>
      </c>
      <c r="M229">
        <v>123800</v>
      </c>
      <c r="O229" t="s">
        <v>4344</v>
      </c>
      <c r="P229" t="s">
        <v>3359</v>
      </c>
    </row>
    <row r="230" spans="1:16" x14ac:dyDescent="0.25">
      <c r="A230" t="s">
        <v>2</v>
      </c>
      <c r="B230" t="s">
        <v>132</v>
      </c>
      <c r="C230" t="s">
        <v>4345</v>
      </c>
      <c r="D230" t="s">
        <v>3828</v>
      </c>
      <c r="E230" t="s">
        <v>34</v>
      </c>
      <c r="F230" t="b">
        <v>0</v>
      </c>
      <c r="G230" t="s">
        <v>27</v>
      </c>
      <c r="H230" s="4">
        <v>45661.459409722222</v>
      </c>
      <c r="I230" t="b">
        <v>1</v>
      </c>
      <c r="J230" t="b">
        <v>1</v>
      </c>
      <c r="K230" t="s">
        <v>24</v>
      </c>
      <c r="L230" t="s">
        <v>22</v>
      </c>
      <c r="M230">
        <v>110000</v>
      </c>
      <c r="O230" t="s">
        <v>4346</v>
      </c>
      <c r="P230" t="s">
        <v>1256</v>
      </c>
    </row>
    <row r="231" spans="1:16" x14ac:dyDescent="0.25">
      <c r="A231" t="s">
        <v>2</v>
      </c>
      <c r="B231" t="s">
        <v>4347</v>
      </c>
      <c r="C231" t="s">
        <v>333</v>
      </c>
      <c r="D231" t="s">
        <v>3973</v>
      </c>
      <c r="E231" t="s">
        <v>20</v>
      </c>
      <c r="F231" t="b">
        <v>0</v>
      </c>
      <c r="G231" t="s">
        <v>27</v>
      </c>
      <c r="H231" s="4">
        <v>45661.459467592591</v>
      </c>
      <c r="I231" t="b">
        <v>0</v>
      </c>
      <c r="J231" t="b">
        <v>1</v>
      </c>
      <c r="K231" t="s">
        <v>24</v>
      </c>
      <c r="L231" t="s">
        <v>22</v>
      </c>
      <c r="M231">
        <v>126500</v>
      </c>
      <c r="O231" t="s">
        <v>4348</v>
      </c>
      <c r="P231" t="s">
        <v>4349</v>
      </c>
    </row>
    <row r="232" spans="1:16" x14ac:dyDescent="0.25">
      <c r="A232" t="s">
        <v>28</v>
      </c>
      <c r="B232" t="s">
        <v>4350</v>
      </c>
      <c r="C232" t="s">
        <v>92</v>
      </c>
      <c r="D232" t="s">
        <v>3973</v>
      </c>
      <c r="E232" t="s">
        <v>20</v>
      </c>
      <c r="F232" t="b">
        <v>0</v>
      </c>
      <c r="G232" t="s">
        <v>27</v>
      </c>
      <c r="H232" s="4">
        <v>45661.459502314807</v>
      </c>
      <c r="I232" t="b">
        <v>0</v>
      </c>
      <c r="J232" t="b">
        <v>1</v>
      </c>
      <c r="K232" t="s">
        <v>24</v>
      </c>
      <c r="L232" t="s">
        <v>22</v>
      </c>
      <c r="M232">
        <v>149500</v>
      </c>
      <c r="O232" t="s">
        <v>4351</v>
      </c>
      <c r="P232" t="s">
        <v>557</v>
      </c>
    </row>
    <row r="233" spans="1:16" x14ac:dyDescent="0.25">
      <c r="A233" t="s">
        <v>89</v>
      </c>
      <c r="B233" t="s">
        <v>4352</v>
      </c>
      <c r="C233" t="s">
        <v>39</v>
      </c>
      <c r="D233" t="s">
        <v>3973</v>
      </c>
      <c r="E233" t="s">
        <v>20</v>
      </c>
      <c r="F233" t="b">
        <v>1</v>
      </c>
      <c r="G233" t="s">
        <v>27</v>
      </c>
      <c r="H233" s="4">
        <v>45661.459502314807</v>
      </c>
      <c r="I233" t="b">
        <v>1</v>
      </c>
      <c r="J233" t="b">
        <v>1</v>
      </c>
      <c r="K233" t="s">
        <v>24</v>
      </c>
      <c r="L233" t="s">
        <v>22</v>
      </c>
      <c r="M233">
        <v>175000</v>
      </c>
      <c r="O233" t="s">
        <v>123</v>
      </c>
      <c r="P233" t="s">
        <v>764</v>
      </c>
    </row>
    <row r="234" spans="1:16" x14ac:dyDescent="0.25">
      <c r="A234" t="s">
        <v>0</v>
      </c>
      <c r="B234" t="s">
        <v>1469</v>
      </c>
      <c r="C234" t="s">
        <v>151</v>
      </c>
      <c r="D234" t="s">
        <v>2208</v>
      </c>
      <c r="E234" t="s">
        <v>20</v>
      </c>
      <c r="F234" t="b">
        <v>0</v>
      </c>
      <c r="G234" t="s">
        <v>30</v>
      </c>
      <c r="H234" s="4">
        <v>45661.583715277768</v>
      </c>
      <c r="I234" t="b">
        <v>0</v>
      </c>
      <c r="J234" t="b">
        <v>1</v>
      </c>
      <c r="K234" t="s">
        <v>24</v>
      </c>
      <c r="L234" t="s">
        <v>22</v>
      </c>
      <c r="M234">
        <v>111750</v>
      </c>
      <c r="O234" t="s">
        <v>4353</v>
      </c>
      <c r="P234" t="s">
        <v>4354</v>
      </c>
    </row>
    <row r="235" spans="1:16" x14ac:dyDescent="0.25">
      <c r="A235" t="s">
        <v>40</v>
      </c>
      <c r="B235" t="s">
        <v>40</v>
      </c>
      <c r="C235" t="s">
        <v>989</v>
      </c>
      <c r="D235" t="s">
        <v>3957</v>
      </c>
      <c r="E235" t="s">
        <v>34</v>
      </c>
      <c r="F235" t="b">
        <v>0</v>
      </c>
      <c r="G235" t="s">
        <v>41</v>
      </c>
      <c r="H235" s="4">
        <v>45661.834652777783</v>
      </c>
      <c r="I235" t="b">
        <v>0</v>
      </c>
      <c r="J235" t="b">
        <v>0</v>
      </c>
      <c r="K235" t="s">
        <v>24</v>
      </c>
      <c r="L235" t="s">
        <v>36</v>
      </c>
      <c r="N235">
        <v>53.474998474121087</v>
      </c>
      <c r="O235" t="s">
        <v>4355</v>
      </c>
      <c r="P235" t="s">
        <v>4356</v>
      </c>
    </row>
    <row r="236" spans="1:16" x14ac:dyDescent="0.25">
      <c r="A236" t="s">
        <v>25</v>
      </c>
      <c r="B236" t="s">
        <v>1577</v>
      </c>
      <c r="C236" t="s">
        <v>39</v>
      </c>
      <c r="D236" t="s">
        <v>3957</v>
      </c>
      <c r="E236" t="s">
        <v>34</v>
      </c>
      <c r="F236" t="b">
        <v>1</v>
      </c>
      <c r="G236" t="s">
        <v>27</v>
      </c>
      <c r="H236" s="4">
        <v>45661.999942129631</v>
      </c>
      <c r="I236" t="b">
        <v>1</v>
      </c>
      <c r="J236" t="b">
        <v>0</v>
      </c>
      <c r="K236" t="s">
        <v>24</v>
      </c>
      <c r="L236" t="s">
        <v>36</v>
      </c>
      <c r="N236">
        <v>27.979999542236332</v>
      </c>
      <c r="O236" t="s">
        <v>1448</v>
      </c>
      <c r="P236" t="s">
        <v>3728</v>
      </c>
    </row>
    <row r="237" spans="1:16" x14ac:dyDescent="0.25">
      <c r="A237" t="s">
        <v>0</v>
      </c>
      <c r="B237" t="s">
        <v>0</v>
      </c>
      <c r="C237" t="s">
        <v>1703</v>
      </c>
      <c r="D237" t="s">
        <v>4357</v>
      </c>
      <c r="E237" t="s">
        <v>20</v>
      </c>
      <c r="F237" t="b">
        <v>0</v>
      </c>
      <c r="G237" t="s">
        <v>41</v>
      </c>
      <c r="H237" s="4">
        <v>45662.250277777777</v>
      </c>
      <c r="I237" t="b">
        <v>0</v>
      </c>
      <c r="J237" t="b">
        <v>0</v>
      </c>
      <c r="K237" t="s">
        <v>24</v>
      </c>
      <c r="L237" t="s">
        <v>22</v>
      </c>
      <c r="M237">
        <v>96951.5</v>
      </c>
      <c r="O237" t="s">
        <v>4358</v>
      </c>
      <c r="P237" t="s">
        <v>3707</v>
      </c>
    </row>
    <row r="238" spans="1:16" x14ac:dyDescent="0.25">
      <c r="A238" t="s">
        <v>0</v>
      </c>
      <c r="B238" t="s">
        <v>0</v>
      </c>
      <c r="C238" t="s">
        <v>64</v>
      </c>
      <c r="D238" t="s">
        <v>4014</v>
      </c>
      <c r="E238" t="s">
        <v>20</v>
      </c>
      <c r="F238" t="b">
        <v>0</v>
      </c>
      <c r="G238" t="s">
        <v>52</v>
      </c>
      <c r="H238" s="4">
        <v>45662.25072916667</v>
      </c>
      <c r="I238" t="b">
        <v>0</v>
      </c>
      <c r="J238" t="b">
        <v>1</v>
      </c>
      <c r="K238" t="s">
        <v>24</v>
      </c>
      <c r="L238" t="s">
        <v>22</v>
      </c>
      <c r="M238">
        <v>82500</v>
      </c>
      <c r="O238" t="s">
        <v>4359</v>
      </c>
      <c r="P238" t="s">
        <v>4360</v>
      </c>
    </row>
    <row r="239" spans="1:16" x14ac:dyDescent="0.25">
      <c r="A239" t="s">
        <v>0</v>
      </c>
      <c r="B239" t="s">
        <v>4361</v>
      </c>
      <c r="C239" t="s">
        <v>1521</v>
      </c>
      <c r="D239" t="s">
        <v>3828</v>
      </c>
      <c r="E239" t="s">
        <v>20</v>
      </c>
      <c r="F239" t="b">
        <v>0</v>
      </c>
      <c r="G239" t="s">
        <v>52</v>
      </c>
      <c r="H239" s="4">
        <v>45662.25072916667</v>
      </c>
      <c r="I239" t="b">
        <v>1</v>
      </c>
      <c r="J239" t="b">
        <v>1</v>
      </c>
      <c r="K239" t="s">
        <v>24</v>
      </c>
      <c r="L239" t="s">
        <v>22</v>
      </c>
      <c r="M239">
        <v>40000</v>
      </c>
      <c r="O239" t="s">
        <v>4362</v>
      </c>
      <c r="P239" t="s">
        <v>204</v>
      </c>
    </row>
    <row r="240" spans="1:16" x14ac:dyDescent="0.25">
      <c r="A240" t="s">
        <v>28</v>
      </c>
      <c r="B240" t="s">
        <v>4363</v>
      </c>
      <c r="C240" t="s">
        <v>2263</v>
      </c>
      <c r="D240" t="s">
        <v>4003</v>
      </c>
      <c r="E240" t="s">
        <v>20</v>
      </c>
      <c r="F240" t="b">
        <v>0</v>
      </c>
      <c r="G240" t="s">
        <v>52</v>
      </c>
      <c r="H240" s="4">
        <v>45662.251006944447</v>
      </c>
      <c r="I240" t="b">
        <v>0</v>
      </c>
      <c r="J240" t="b">
        <v>0</v>
      </c>
      <c r="K240" t="s">
        <v>24</v>
      </c>
      <c r="L240" t="s">
        <v>22</v>
      </c>
      <c r="M240">
        <v>135000</v>
      </c>
      <c r="O240" t="s">
        <v>4032</v>
      </c>
    </row>
    <row r="241" spans="1:16" x14ac:dyDescent="0.25">
      <c r="A241" t="s">
        <v>2</v>
      </c>
      <c r="B241" t="s">
        <v>2044</v>
      </c>
      <c r="C241" t="s">
        <v>1553</v>
      </c>
      <c r="D241" t="s">
        <v>4014</v>
      </c>
      <c r="E241" t="s">
        <v>20</v>
      </c>
      <c r="F241" t="b">
        <v>0</v>
      </c>
      <c r="G241" t="s">
        <v>41</v>
      </c>
      <c r="H241" s="4">
        <v>45662.251435185193</v>
      </c>
      <c r="I241" t="b">
        <v>0</v>
      </c>
      <c r="J241" t="b">
        <v>1</v>
      </c>
      <c r="K241" t="s">
        <v>24</v>
      </c>
      <c r="L241" t="s">
        <v>22</v>
      </c>
      <c r="M241">
        <v>157500</v>
      </c>
      <c r="O241" t="s">
        <v>4364</v>
      </c>
      <c r="P241" t="s">
        <v>4365</v>
      </c>
    </row>
    <row r="242" spans="1:16" x14ac:dyDescent="0.25">
      <c r="A242" t="s">
        <v>1</v>
      </c>
      <c r="B242" t="s">
        <v>3995</v>
      </c>
      <c r="C242" t="s">
        <v>39</v>
      </c>
      <c r="D242" t="s">
        <v>3973</v>
      </c>
      <c r="E242" t="s">
        <v>51</v>
      </c>
      <c r="F242" t="b">
        <v>1</v>
      </c>
      <c r="G242" t="s">
        <v>205</v>
      </c>
      <c r="H242" s="4">
        <v>45662.263819444437</v>
      </c>
      <c r="I242" t="b">
        <v>0</v>
      </c>
      <c r="J242" t="b">
        <v>0</v>
      </c>
      <c r="K242" t="s">
        <v>205</v>
      </c>
      <c r="L242" t="s">
        <v>36</v>
      </c>
      <c r="N242">
        <v>19.5</v>
      </c>
      <c r="O242" t="s">
        <v>3989</v>
      </c>
      <c r="P242" t="s">
        <v>3990</v>
      </c>
    </row>
    <row r="243" spans="1:16" x14ac:dyDescent="0.25">
      <c r="A243" t="s">
        <v>2</v>
      </c>
      <c r="B243" t="s">
        <v>389</v>
      </c>
      <c r="C243" t="s">
        <v>497</v>
      </c>
      <c r="D243" t="s">
        <v>3600</v>
      </c>
      <c r="E243" t="s">
        <v>20</v>
      </c>
      <c r="F243" t="b">
        <v>0</v>
      </c>
      <c r="G243" t="s">
        <v>106</v>
      </c>
      <c r="H243" s="4">
        <v>45662.271527777782</v>
      </c>
      <c r="I243" t="b">
        <v>1</v>
      </c>
      <c r="J243" t="b">
        <v>0</v>
      </c>
      <c r="K243" t="s">
        <v>106</v>
      </c>
      <c r="L243" t="s">
        <v>22</v>
      </c>
      <c r="M243">
        <v>110000</v>
      </c>
      <c r="O243" t="s">
        <v>4366</v>
      </c>
      <c r="P243" t="s">
        <v>4367</v>
      </c>
    </row>
    <row r="244" spans="1:16" x14ac:dyDescent="0.25">
      <c r="A244" t="s">
        <v>0</v>
      </c>
      <c r="B244" t="s">
        <v>1507</v>
      </c>
      <c r="C244" t="s">
        <v>4368</v>
      </c>
      <c r="D244" t="s">
        <v>3973</v>
      </c>
      <c r="E244" t="s">
        <v>20</v>
      </c>
      <c r="F244" t="b">
        <v>0</v>
      </c>
      <c r="G244" t="s">
        <v>23</v>
      </c>
      <c r="H244" s="4">
        <v>45662.278877314813</v>
      </c>
      <c r="I244" t="b">
        <v>0</v>
      </c>
      <c r="J244" t="b">
        <v>0</v>
      </c>
      <c r="K244" t="s">
        <v>24</v>
      </c>
      <c r="L244" t="s">
        <v>22</v>
      </c>
      <c r="M244">
        <v>63465</v>
      </c>
      <c r="O244" t="s">
        <v>4369</v>
      </c>
      <c r="P244" t="s">
        <v>126</v>
      </c>
    </row>
    <row r="245" spans="1:16" x14ac:dyDescent="0.25">
      <c r="A245" t="s">
        <v>0</v>
      </c>
      <c r="B245" t="s">
        <v>1821</v>
      </c>
      <c r="C245" t="s">
        <v>114</v>
      </c>
      <c r="D245" t="s">
        <v>3973</v>
      </c>
      <c r="E245" t="s">
        <v>20</v>
      </c>
      <c r="F245" t="b">
        <v>0</v>
      </c>
      <c r="G245" t="s">
        <v>27</v>
      </c>
      <c r="H245" s="4">
        <v>45662.291608796288</v>
      </c>
      <c r="I245" t="b">
        <v>0</v>
      </c>
      <c r="J245" t="b">
        <v>0</v>
      </c>
      <c r="K245" t="s">
        <v>24</v>
      </c>
      <c r="L245" t="s">
        <v>22</v>
      </c>
      <c r="M245">
        <v>76273.6015625</v>
      </c>
      <c r="O245" t="s">
        <v>4370</v>
      </c>
      <c r="P245" t="s">
        <v>4371</v>
      </c>
    </row>
    <row r="246" spans="1:16" x14ac:dyDescent="0.25">
      <c r="A246" t="s">
        <v>0</v>
      </c>
      <c r="B246" t="s">
        <v>4372</v>
      </c>
      <c r="C246" t="s">
        <v>3162</v>
      </c>
      <c r="D246" t="s">
        <v>3957</v>
      </c>
      <c r="E246" t="s">
        <v>20</v>
      </c>
      <c r="F246" t="b">
        <v>0</v>
      </c>
      <c r="G246" t="s">
        <v>27</v>
      </c>
      <c r="H246" s="4">
        <v>45662.291643518518</v>
      </c>
      <c r="I246" t="b">
        <v>0</v>
      </c>
      <c r="J246" t="b">
        <v>1</v>
      </c>
      <c r="K246" t="s">
        <v>24</v>
      </c>
      <c r="L246" t="s">
        <v>36</v>
      </c>
      <c r="N246">
        <v>27.435001373291019</v>
      </c>
      <c r="O246" t="s">
        <v>251</v>
      </c>
      <c r="P246" t="s">
        <v>4373</v>
      </c>
    </row>
    <row r="247" spans="1:16" x14ac:dyDescent="0.25">
      <c r="A247" t="s">
        <v>2</v>
      </c>
      <c r="B247" t="s">
        <v>4374</v>
      </c>
      <c r="C247" t="s">
        <v>4375</v>
      </c>
      <c r="D247" t="s">
        <v>4090</v>
      </c>
      <c r="E247" t="s">
        <v>20</v>
      </c>
      <c r="F247" t="b">
        <v>0</v>
      </c>
      <c r="G247" t="s">
        <v>27</v>
      </c>
      <c r="H247" s="4">
        <v>45662.292870370373</v>
      </c>
      <c r="I247" t="b">
        <v>0</v>
      </c>
      <c r="J247" t="b">
        <v>0</v>
      </c>
      <c r="K247" t="s">
        <v>24</v>
      </c>
      <c r="L247" t="s">
        <v>36</v>
      </c>
      <c r="N247">
        <v>57.729999542236328</v>
      </c>
      <c r="O247" t="s">
        <v>4376</v>
      </c>
      <c r="P247" t="s">
        <v>4377</v>
      </c>
    </row>
    <row r="248" spans="1:16" x14ac:dyDescent="0.25">
      <c r="A248" t="s">
        <v>0</v>
      </c>
      <c r="B248" t="s">
        <v>4378</v>
      </c>
      <c r="C248" t="s">
        <v>141</v>
      </c>
      <c r="D248" t="s">
        <v>4084</v>
      </c>
      <c r="E248" t="s">
        <v>51</v>
      </c>
      <c r="F248" t="b">
        <v>0</v>
      </c>
      <c r="G248" t="s">
        <v>27</v>
      </c>
      <c r="H248" s="4">
        <v>45662.333541666667</v>
      </c>
      <c r="I248" t="b">
        <v>1</v>
      </c>
      <c r="J248" t="b">
        <v>1</v>
      </c>
      <c r="K248" t="s">
        <v>24</v>
      </c>
      <c r="L248" t="s">
        <v>36</v>
      </c>
      <c r="N248">
        <v>57.5</v>
      </c>
      <c r="O248" t="s">
        <v>483</v>
      </c>
      <c r="P248" t="s">
        <v>4379</v>
      </c>
    </row>
    <row r="249" spans="1:16" x14ac:dyDescent="0.25">
      <c r="A249" t="s">
        <v>2</v>
      </c>
      <c r="B249" t="s">
        <v>4380</v>
      </c>
      <c r="C249" t="s">
        <v>142</v>
      </c>
      <c r="D249" t="s">
        <v>3828</v>
      </c>
      <c r="E249" t="s">
        <v>20</v>
      </c>
      <c r="F249" t="b">
        <v>0</v>
      </c>
      <c r="G249" t="s">
        <v>27</v>
      </c>
      <c r="H249" s="4">
        <v>45662.376192129632</v>
      </c>
      <c r="I249" t="b">
        <v>0</v>
      </c>
      <c r="J249" t="b">
        <v>0</v>
      </c>
      <c r="K249" t="s">
        <v>24</v>
      </c>
      <c r="L249" t="s">
        <v>22</v>
      </c>
      <c r="M249">
        <v>105000</v>
      </c>
      <c r="O249" t="s">
        <v>4381</v>
      </c>
      <c r="P249" t="s">
        <v>4382</v>
      </c>
    </row>
    <row r="250" spans="1:16" x14ac:dyDescent="0.25">
      <c r="A250" t="s">
        <v>0</v>
      </c>
      <c r="B250" t="s">
        <v>103</v>
      </c>
      <c r="C250" t="s">
        <v>945</v>
      </c>
      <c r="D250" t="s">
        <v>2208</v>
      </c>
      <c r="E250" t="s">
        <v>20</v>
      </c>
      <c r="F250" t="b">
        <v>0</v>
      </c>
      <c r="G250" t="s">
        <v>30</v>
      </c>
      <c r="H250" s="4">
        <v>45662.417268518519</v>
      </c>
      <c r="I250" t="b">
        <v>0</v>
      </c>
      <c r="J250" t="b">
        <v>0</v>
      </c>
      <c r="K250" t="s">
        <v>24</v>
      </c>
      <c r="L250" t="s">
        <v>36</v>
      </c>
      <c r="N250">
        <v>28</v>
      </c>
      <c r="O250" t="s">
        <v>4383</v>
      </c>
      <c r="P250" t="s">
        <v>4384</v>
      </c>
    </row>
    <row r="251" spans="1:16" x14ac:dyDescent="0.25">
      <c r="A251" t="s">
        <v>2</v>
      </c>
      <c r="B251" t="s">
        <v>4385</v>
      </c>
      <c r="C251" t="s">
        <v>4386</v>
      </c>
      <c r="D251" t="s">
        <v>2208</v>
      </c>
      <c r="E251" t="s">
        <v>34</v>
      </c>
      <c r="F251" t="b">
        <v>0</v>
      </c>
      <c r="G251" t="s">
        <v>35</v>
      </c>
      <c r="H251" s="4">
        <v>45662.418506944443</v>
      </c>
      <c r="I251" t="b">
        <v>0</v>
      </c>
      <c r="J251" t="b">
        <v>1</v>
      </c>
      <c r="K251" t="s">
        <v>24</v>
      </c>
      <c r="L251" t="s">
        <v>22</v>
      </c>
      <c r="M251">
        <v>165000</v>
      </c>
      <c r="O251" t="s">
        <v>428</v>
      </c>
      <c r="P251" t="s">
        <v>4230</v>
      </c>
    </row>
    <row r="252" spans="1:16" x14ac:dyDescent="0.25">
      <c r="A252" t="s">
        <v>2</v>
      </c>
      <c r="B252" t="s">
        <v>4387</v>
      </c>
      <c r="C252" t="s">
        <v>39</v>
      </c>
      <c r="D252" t="s">
        <v>112</v>
      </c>
      <c r="E252" t="s">
        <v>51</v>
      </c>
      <c r="F252" t="b">
        <v>1</v>
      </c>
      <c r="G252" t="s">
        <v>52</v>
      </c>
      <c r="H252" s="4">
        <v>45662.419236111113</v>
      </c>
      <c r="I252" t="b">
        <v>1</v>
      </c>
      <c r="J252" t="b">
        <v>0</v>
      </c>
      <c r="K252" t="s">
        <v>24</v>
      </c>
      <c r="L252" t="s">
        <v>36</v>
      </c>
      <c r="N252">
        <v>29</v>
      </c>
      <c r="O252" t="s">
        <v>112</v>
      </c>
    </row>
    <row r="253" spans="1:16" x14ac:dyDescent="0.25">
      <c r="A253" t="s">
        <v>0</v>
      </c>
      <c r="B253" t="s">
        <v>4388</v>
      </c>
      <c r="C253" t="s">
        <v>4389</v>
      </c>
      <c r="D253" t="s">
        <v>3957</v>
      </c>
      <c r="E253" t="s">
        <v>20</v>
      </c>
      <c r="F253" t="b">
        <v>0</v>
      </c>
      <c r="G253" t="s">
        <v>27</v>
      </c>
      <c r="H253" s="4">
        <v>45662.499895833331</v>
      </c>
      <c r="I253" t="b">
        <v>0</v>
      </c>
      <c r="J253" t="b">
        <v>1</v>
      </c>
      <c r="K253" t="s">
        <v>24</v>
      </c>
      <c r="L253" t="s">
        <v>36</v>
      </c>
      <c r="N253">
        <v>27.979999542236332</v>
      </c>
      <c r="O253" t="s">
        <v>259</v>
      </c>
      <c r="P253" t="s">
        <v>2948</v>
      </c>
    </row>
    <row r="254" spans="1:16" x14ac:dyDescent="0.25">
      <c r="A254" t="s">
        <v>0</v>
      </c>
      <c r="B254" t="s">
        <v>1563</v>
      </c>
      <c r="C254" t="s">
        <v>151</v>
      </c>
      <c r="D254" t="s">
        <v>3957</v>
      </c>
      <c r="E254" t="s">
        <v>20</v>
      </c>
      <c r="F254" t="b">
        <v>0</v>
      </c>
      <c r="G254" t="s">
        <v>30</v>
      </c>
      <c r="H254" s="4">
        <v>45662.500601851847</v>
      </c>
      <c r="I254" t="b">
        <v>0</v>
      </c>
      <c r="J254" t="b">
        <v>1</v>
      </c>
      <c r="K254" t="s">
        <v>24</v>
      </c>
      <c r="L254" t="s">
        <v>36</v>
      </c>
      <c r="N254">
        <v>25.2400016784668</v>
      </c>
      <c r="O254" t="s">
        <v>75</v>
      </c>
      <c r="P254" t="s">
        <v>4390</v>
      </c>
    </row>
    <row r="255" spans="1:16" x14ac:dyDescent="0.25">
      <c r="A255" t="s">
        <v>1</v>
      </c>
      <c r="B255" t="s">
        <v>4391</v>
      </c>
      <c r="C255" t="s">
        <v>82</v>
      </c>
      <c r="D255" t="s">
        <v>3957</v>
      </c>
      <c r="E255" t="s">
        <v>34</v>
      </c>
      <c r="F255" t="b">
        <v>0</v>
      </c>
      <c r="G255" t="s">
        <v>27</v>
      </c>
      <c r="H255" s="4">
        <v>45662.500879629632</v>
      </c>
      <c r="I255" t="b">
        <v>0</v>
      </c>
      <c r="J255" t="b">
        <v>1</v>
      </c>
      <c r="K255" t="s">
        <v>24</v>
      </c>
      <c r="L255" t="s">
        <v>36</v>
      </c>
      <c r="N255">
        <v>49.895000457763672</v>
      </c>
      <c r="O255" t="s">
        <v>4392</v>
      </c>
      <c r="P255" t="s">
        <v>4393</v>
      </c>
    </row>
    <row r="256" spans="1:16" x14ac:dyDescent="0.25">
      <c r="A256" t="s">
        <v>0</v>
      </c>
      <c r="B256" t="s">
        <v>4394</v>
      </c>
      <c r="C256" t="s">
        <v>39</v>
      </c>
      <c r="D256" t="s">
        <v>4093</v>
      </c>
      <c r="E256" t="s">
        <v>51</v>
      </c>
      <c r="F256" t="b">
        <v>1</v>
      </c>
      <c r="G256" t="s">
        <v>760</v>
      </c>
      <c r="H256" s="4">
        <v>45662.566701388889</v>
      </c>
      <c r="I256" t="b">
        <v>1</v>
      </c>
      <c r="J256" t="b">
        <v>0</v>
      </c>
      <c r="K256" t="s">
        <v>760</v>
      </c>
      <c r="L256" t="s">
        <v>36</v>
      </c>
      <c r="N256">
        <v>8</v>
      </c>
      <c r="O256" t="s">
        <v>761</v>
      </c>
    </row>
    <row r="257" spans="1:16" x14ac:dyDescent="0.25">
      <c r="A257" t="s">
        <v>25</v>
      </c>
      <c r="B257" t="s">
        <v>4395</v>
      </c>
      <c r="C257" t="s">
        <v>3685</v>
      </c>
      <c r="D257" t="s">
        <v>4093</v>
      </c>
      <c r="E257" t="s">
        <v>20</v>
      </c>
      <c r="F257" t="b">
        <v>0</v>
      </c>
      <c r="G257" t="s">
        <v>27</v>
      </c>
      <c r="H257" s="4">
        <v>45662.583298611113</v>
      </c>
      <c r="I257" t="b">
        <v>0</v>
      </c>
      <c r="J257" t="b">
        <v>1</v>
      </c>
      <c r="K257" t="s">
        <v>24</v>
      </c>
      <c r="L257" t="s">
        <v>22</v>
      </c>
      <c r="M257">
        <v>100000</v>
      </c>
      <c r="O257" t="s">
        <v>2083</v>
      </c>
      <c r="P257" t="s">
        <v>4396</v>
      </c>
    </row>
    <row r="258" spans="1:16" x14ac:dyDescent="0.25">
      <c r="A258" t="s">
        <v>2</v>
      </c>
      <c r="B258" t="s">
        <v>4397</v>
      </c>
      <c r="C258" t="s">
        <v>437</v>
      </c>
      <c r="D258" t="s">
        <v>2208</v>
      </c>
      <c r="E258" t="s">
        <v>20</v>
      </c>
      <c r="F258" t="b">
        <v>0</v>
      </c>
      <c r="G258" t="s">
        <v>27</v>
      </c>
      <c r="H258" s="4">
        <v>45662.584537037037</v>
      </c>
      <c r="I258" t="b">
        <v>0</v>
      </c>
      <c r="J258" t="b">
        <v>1</v>
      </c>
      <c r="K258" t="s">
        <v>24</v>
      </c>
      <c r="L258" t="s">
        <v>22</v>
      </c>
      <c r="M258">
        <v>174500</v>
      </c>
      <c r="O258" t="s">
        <v>4398</v>
      </c>
      <c r="P258" t="s">
        <v>4399</v>
      </c>
    </row>
    <row r="259" spans="1:16" x14ac:dyDescent="0.25">
      <c r="A259" t="s">
        <v>25</v>
      </c>
      <c r="B259" t="s">
        <v>4400</v>
      </c>
      <c r="C259" t="s">
        <v>1614</v>
      </c>
      <c r="D259" t="s">
        <v>4093</v>
      </c>
      <c r="E259" t="s">
        <v>20</v>
      </c>
      <c r="F259" t="b">
        <v>0</v>
      </c>
      <c r="G259" t="s">
        <v>27</v>
      </c>
      <c r="H259" s="4">
        <v>45662.708298611113</v>
      </c>
      <c r="I259" t="b">
        <v>0</v>
      </c>
      <c r="J259" t="b">
        <v>1</v>
      </c>
      <c r="K259" t="s">
        <v>24</v>
      </c>
      <c r="L259" t="s">
        <v>36</v>
      </c>
      <c r="N259">
        <v>47</v>
      </c>
      <c r="O259" t="s">
        <v>1511</v>
      </c>
      <c r="P259" t="s">
        <v>4401</v>
      </c>
    </row>
    <row r="260" spans="1:16" x14ac:dyDescent="0.25">
      <c r="A260" t="s">
        <v>2</v>
      </c>
      <c r="B260" t="s">
        <v>4402</v>
      </c>
      <c r="C260" t="s">
        <v>33</v>
      </c>
      <c r="D260" t="s">
        <v>3828</v>
      </c>
      <c r="E260" t="s">
        <v>219</v>
      </c>
      <c r="F260" t="b">
        <v>0</v>
      </c>
      <c r="G260" t="s">
        <v>27</v>
      </c>
      <c r="H260" s="4">
        <v>45662.79283564815</v>
      </c>
      <c r="I260" t="b">
        <v>0</v>
      </c>
      <c r="J260" t="b">
        <v>0</v>
      </c>
      <c r="K260" t="s">
        <v>24</v>
      </c>
      <c r="L260" t="s">
        <v>36</v>
      </c>
      <c r="N260">
        <v>47.5</v>
      </c>
      <c r="O260" t="s">
        <v>4403</v>
      </c>
      <c r="P260" t="s">
        <v>4404</v>
      </c>
    </row>
    <row r="261" spans="1:16" x14ac:dyDescent="0.25">
      <c r="A261" t="s">
        <v>0</v>
      </c>
      <c r="B261" t="s">
        <v>731</v>
      </c>
      <c r="C261" t="s">
        <v>4405</v>
      </c>
      <c r="D261" t="s">
        <v>3957</v>
      </c>
      <c r="E261" t="s">
        <v>20</v>
      </c>
      <c r="F261" t="b">
        <v>0</v>
      </c>
      <c r="G261" t="s">
        <v>30</v>
      </c>
      <c r="H261" s="4">
        <v>45662.875648148147</v>
      </c>
      <c r="I261" t="b">
        <v>0</v>
      </c>
      <c r="J261" t="b">
        <v>1</v>
      </c>
      <c r="K261" t="s">
        <v>24</v>
      </c>
      <c r="L261" t="s">
        <v>36</v>
      </c>
      <c r="N261">
        <v>19.57500076293945</v>
      </c>
      <c r="O261" t="s">
        <v>4406</v>
      </c>
      <c r="P261" t="s">
        <v>1647</v>
      </c>
    </row>
    <row r="262" spans="1:16" x14ac:dyDescent="0.25">
      <c r="A262" t="s">
        <v>2</v>
      </c>
      <c r="B262" t="s">
        <v>506</v>
      </c>
      <c r="C262" t="s">
        <v>47</v>
      </c>
      <c r="D262" t="s">
        <v>4407</v>
      </c>
      <c r="E262" t="s">
        <v>20</v>
      </c>
      <c r="F262" t="b">
        <v>0</v>
      </c>
      <c r="G262" t="s">
        <v>23</v>
      </c>
      <c r="H262" s="4">
        <v>45662.987372685187</v>
      </c>
      <c r="I262" t="b">
        <v>0</v>
      </c>
      <c r="J262" t="b">
        <v>1</v>
      </c>
      <c r="K262" t="s">
        <v>24</v>
      </c>
      <c r="L262" t="s">
        <v>22</v>
      </c>
      <c r="M262">
        <v>150000</v>
      </c>
      <c r="O262" t="s">
        <v>1956</v>
      </c>
      <c r="P262" t="s">
        <v>4408</v>
      </c>
    </row>
    <row r="263" spans="1:16" x14ac:dyDescent="0.25">
      <c r="A263" t="s">
        <v>28</v>
      </c>
      <c r="B263" t="s">
        <v>28</v>
      </c>
      <c r="C263" t="s">
        <v>2789</v>
      </c>
      <c r="D263" t="s">
        <v>4100</v>
      </c>
      <c r="E263" t="s">
        <v>20</v>
      </c>
      <c r="F263" t="b">
        <v>0</v>
      </c>
      <c r="G263" t="s">
        <v>30</v>
      </c>
      <c r="H263" s="4">
        <v>45663.001099537039</v>
      </c>
      <c r="I263" t="b">
        <v>0</v>
      </c>
      <c r="J263" t="b">
        <v>1</v>
      </c>
      <c r="K263" t="s">
        <v>24</v>
      </c>
      <c r="L263" t="s">
        <v>22</v>
      </c>
      <c r="M263">
        <v>139500</v>
      </c>
      <c r="O263" t="s">
        <v>4409</v>
      </c>
      <c r="P263" t="s">
        <v>4410</v>
      </c>
    </row>
    <row r="264" spans="1:16" x14ac:dyDescent="0.25">
      <c r="A264" t="s">
        <v>2</v>
      </c>
      <c r="B264" t="s">
        <v>307</v>
      </c>
      <c r="C264" t="s">
        <v>4411</v>
      </c>
      <c r="D264" t="s">
        <v>4412</v>
      </c>
      <c r="E264" t="s">
        <v>34</v>
      </c>
      <c r="F264" t="b">
        <v>0</v>
      </c>
      <c r="G264" t="s">
        <v>41</v>
      </c>
      <c r="H264" s="4">
        <v>45663.084999999999</v>
      </c>
      <c r="I264" t="b">
        <v>0</v>
      </c>
      <c r="J264" t="b">
        <v>1</v>
      </c>
      <c r="K264" t="s">
        <v>24</v>
      </c>
      <c r="L264" t="s">
        <v>36</v>
      </c>
      <c r="N264">
        <v>54.420001983642578</v>
      </c>
      <c r="O264" t="s">
        <v>59</v>
      </c>
      <c r="P264" t="s">
        <v>137</v>
      </c>
    </row>
    <row r="265" spans="1:16" x14ac:dyDescent="0.25">
      <c r="A265" t="s">
        <v>2</v>
      </c>
      <c r="B265" t="s">
        <v>4413</v>
      </c>
      <c r="C265" t="s">
        <v>4414</v>
      </c>
      <c r="D265" t="s">
        <v>3957</v>
      </c>
      <c r="E265" t="s">
        <v>34</v>
      </c>
      <c r="F265" t="b">
        <v>0</v>
      </c>
      <c r="G265" t="s">
        <v>27</v>
      </c>
      <c r="H265" s="4">
        <v>45663.167858796303</v>
      </c>
      <c r="I265" t="b">
        <v>0</v>
      </c>
      <c r="J265" t="b">
        <v>1</v>
      </c>
      <c r="K265" t="s">
        <v>24</v>
      </c>
      <c r="L265" t="s">
        <v>36</v>
      </c>
      <c r="N265">
        <v>52.919998168945313</v>
      </c>
      <c r="O265" t="s">
        <v>837</v>
      </c>
      <c r="P265" t="s">
        <v>4415</v>
      </c>
    </row>
    <row r="266" spans="1:16" x14ac:dyDescent="0.25">
      <c r="A266" t="s">
        <v>0</v>
      </c>
      <c r="B266" t="s">
        <v>0</v>
      </c>
      <c r="C266" t="s">
        <v>585</v>
      </c>
      <c r="D266" t="s">
        <v>3828</v>
      </c>
      <c r="E266" t="s">
        <v>20</v>
      </c>
      <c r="F266" t="b">
        <v>0</v>
      </c>
      <c r="G266" t="s">
        <v>41</v>
      </c>
      <c r="H266" s="4">
        <v>45663.250277777777</v>
      </c>
      <c r="I266" t="b">
        <v>0</v>
      </c>
      <c r="J266" t="b">
        <v>0</v>
      </c>
      <c r="K266" t="s">
        <v>24</v>
      </c>
      <c r="L266" t="s">
        <v>36</v>
      </c>
      <c r="N266">
        <v>38.650001525878913</v>
      </c>
      <c r="O266" t="s">
        <v>4416</v>
      </c>
    </row>
    <row r="267" spans="1:16" x14ac:dyDescent="0.25">
      <c r="A267" t="s">
        <v>1</v>
      </c>
      <c r="B267" t="s">
        <v>661</v>
      </c>
      <c r="C267" t="s">
        <v>82</v>
      </c>
      <c r="D267" t="s">
        <v>4014</v>
      </c>
      <c r="E267" t="s">
        <v>20</v>
      </c>
      <c r="F267" t="b">
        <v>0</v>
      </c>
      <c r="G267" t="s">
        <v>27</v>
      </c>
      <c r="H267" s="4">
        <v>45663.250844907408</v>
      </c>
      <c r="I267" t="b">
        <v>0</v>
      </c>
      <c r="J267" t="b">
        <v>1</v>
      </c>
      <c r="K267" t="s">
        <v>24</v>
      </c>
      <c r="L267" t="s">
        <v>22</v>
      </c>
      <c r="M267">
        <v>176000</v>
      </c>
      <c r="O267" t="s">
        <v>1228</v>
      </c>
      <c r="P267" t="s">
        <v>4417</v>
      </c>
    </row>
    <row r="268" spans="1:16" x14ac:dyDescent="0.25">
      <c r="A268" t="s">
        <v>1</v>
      </c>
      <c r="B268" t="s">
        <v>1</v>
      </c>
      <c r="C268" t="s">
        <v>1573</v>
      </c>
      <c r="D268" t="s">
        <v>4418</v>
      </c>
      <c r="E268" t="s">
        <v>20</v>
      </c>
      <c r="F268" t="b">
        <v>0</v>
      </c>
      <c r="G268" t="s">
        <v>52</v>
      </c>
      <c r="H268" s="4">
        <v>45663.251076388893</v>
      </c>
      <c r="I268" t="b">
        <v>0</v>
      </c>
      <c r="J268" t="b">
        <v>0</v>
      </c>
      <c r="K268" t="s">
        <v>24</v>
      </c>
      <c r="L268" t="s">
        <v>36</v>
      </c>
      <c r="N268">
        <v>60.769996643066413</v>
      </c>
      <c r="O268" t="s">
        <v>4419</v>
      </c>
      <c r="P268" t="s">
        <v>4420</v>
      </c>
    </row>
    <row r="269" spans="1:16" x14ac:dyDescent="0.25">
      <c r="A269" t="s">
        <v>2</v>
      </c>
      <c r="B269" t="s">
        <v>2</v>
      </c>
      <c r="C269" t="s">
        <v>4421</v>
      </c>
      <c r="D269" t="s">
        <v>3828</v>
      </c>
      <c r="E269" t="s">
        <v>20</v>
      </c>
      <c r="F269" t="b">
        <v>0</v>
      </c>
      <c r="G269" t="s">
        <v>41</v>
      </c>
      <c r="H269" s="4">
        <v>45663.251435185193</v>
      </c>
      <c r="I269" t="b">
        <v>1</v>
      </c>
      <c r="J269" t="b">
        <v>0</v>
      </c>
      <c r="K269" t="s">
        <v>24</v>
      </c>
      <c r="L269" t="s">
        <v>22</v>
      </c>
      <c r="M269">
        <v>105000</v>
      </c>
      <c r="O269" t="s">
        <v>4422</v>
      </c>
      <c r="P269" t="s">
        <v>4423</v>
      </c>
    </row>
    <row r="270" spans="1:16" x14ac:dyDescent="0.25">
      <c r="A270" t="s">
        <v>2</v>
      </c>
      <c r="B270" t="s">
        <v>4424</v>
      </c>
      <c r="C270" t="s">
        <v>322</v>
      </c>
      <c r="D270" t="s">
        <v>4003</v>
      </c>
      <c r="E270" t="s">
        <v>20</v>
      </c>
      <c r="F270" t="b">
        <v>0</v>
      </c>
      <c r="G270" t="s">
        <v>41</v>
      </c>
      <c r="H270" s="4">
        <v>45663.251435185193</v>
      </c>
      <c r="I270" t="b">
        <v>1</v>
      </c>
      <c r="J270" t="b">
        <v>0</v>
      </c>
      <c r="K270" t="s">
        <v>24</v>
      </c>
      <c r="L270" t="s">
        <v>22</v>
      </c>
      <c r="M270">
        <v>162500</v>
      </c>
      <c r="O270" t="s">
        <v>1172</v>
      </c>
    </row>
    <row r="271" spans="1:16" x14ac:dyDescent="0.25">
      <c r="A271" t="s">
        <v>19</v>
      </c>
      <c r="B271" t="s">
        <v>4425</v>
      </c>
      <c r="C271" t="s">
        <v>39</v>
      </c>
      <c r="D271" t="s">
        <v>3985</v>
      </c>
      <c r="E271" t="s">
        <v>20</v>
      </c>
      <c r="F271" t="b">
        <v>1</v>
      </c>
      <c r="G271" t="s">
        <v>907</v>
      </c>
      <c r="H271" s="4">
        <v>45663.274965277778</v>
      </c>
      <c r="I271" t="b">
        <v>0</v>
      </c>
      <c r="J271" t="b">
        <v>0</v>
      </c>
      <c r="K271" t="s">
        <v>907</v>
      </c>
      <c r="L271" t="s">
        <v>22</v>
      </c>
      <c r="M271">
        <v>135000</v>
      </c>
      <c r="O271" t="s">
        <v>4032</v>
      </c>
      <c r="P271" t="s">
        <v>4033</v>
      </c>
    </row>
    <row r="272" spans="1:16" x14ac:dyDescent="0.25">
      <c r="A272" t="s">
        <v>0</v>
      </c>
      <c r="B272" t="s">
        <v>4426</v>
      </c>
      <c r="C272" t="s">
        <v>39</v>
      </c>
      <c r="D272" t="s">
        <v>3985</v>
      </c>
      <c r="E272" t="s">
        <v>20</v>
      </c>
      <c r="F272" t="b">
        <v>1</v>
      </c>
      <c r="G272" t="s">
        <v>3747</v>
      </c>
      <c r="H272" s="4">
        <v>45663.275740740741</v>
      </c>
      <c r="I272" t="b">
        <v>0</v>
      </c>
      <c r="J272" t="b">
        <v>0</v>
      </c>
      <c r="K272" t="s">
        <v>3747</v>
      </c>
      <c r="L272" t="s">
        <v>22</v>
      </c>
      <c r="M272">
        <v>51600</v>
      </c>
      <c r="O272" t="s">
        <v>3986</v>
      </c>
      <c r="P272" t="s">
        <v>4427</v>
      </c>
    </row>
    <row r="273" spans="1:16" x14ac:dyDescent="0.25">
      <c r="A273" t="s">
        <v>19</v>
      </c>
      <c r="B273" t="s">
        <v>4425</v>
      </c>
      <c r="C273" t="s">
        <v>39</v>
      </c>
      <c r="D273" t="s">
        <v>3985</v>
      </c>
      <c r="E273" t="s">
        <v>20</v>
      </c>
      <c r="F273" t="b">
        <v>1</v>
      </c>
      <c r="G273" t="s">
        <v>21</v>
      </c>
      <c r="H273" s="4">
        <v>45663.276655092603</v>
      </c>
      <c r="I273" t="b">
        <v>0</v>
      </c>
      <c r="J273" t="b">
        <v>0</v>
      </c>
      <c r="K273" t="s">
        <v>21</v>
      </c>
      <c r="L273" t="s">
        <v>22</v>
      </c>
      <c r="M273">
        <v>135000</v>
      </c>
      <c r="O273" t="s">
        <v>4032</v>
      </c>
      <c r="P273" t="s">
        <v>4033</v>
      </c>
    </row>
    <row r="274" spans="1:16" x14ac:dyDescent="0.25">
      <c r="A274" t="s">
        <v>28</v>
      </c>
      <c r="B274" t="s">
        <v>3242</v>
      </c>
      <c r="C274" t="s">
        <v>192</v>
      </c>
      <c r="D274" t="s">
        <v>3970</v>
      </c>
      <c r="E274" t="s">
        <v>20</v>
      </c>
      <c r="F274" t="b">
        <v>0</v>
      </c>
      <c r="G274" t="s">
        <v>23</v>
      </c>
      <c r="H274" s="4">
        <v>45663.279016203713</v>
      </c>
      <c r="I274" t="b">
        <v>0</v>
      </c>
      <c r="J274" t="b">
        <v>1</v>
      </c>
      <c r="K274" t="s">
        <v>24</v>
      </c>
      <c r="L274" t="s">
        <v>22</v>
      </c>
      <c r="M274">
        <v>111116</v>
      </c>
      <c r="O274" t="s">
        <v>4428</v>
      </c>
      <c r="P274" t="s">
        <v>4429</v>
      </c>
    </row>
    <row r="275" spans="1:16" x14ac:dyDescent="0.25">
      <c r="A275" t="s">
        <v>0</v>
      </c>
      <c r="B275" t="s">
        <v>4430</v>
      </c>
      <c r="C275" t="s">
        <v>2584</v>
      </c>
      <c r="D275" t="s">
        <v>3957</v>
      </c>
      <c r="E275" t="s">
        <v>34</v>
      </c>
      <c r="F275" t="b">
        <v>0</v>
      </c>
      <c r="G275" t="s">
        <v>23</v>
      </c>
      <c r="H275" s="4">
        <v>45663.320694444446</v>
      </c>
      <c r="I275" t="b">
        <v>0</v>
      </c>
      <c r="J275" t="b">
        <v>1</v>
      </c>
      <c r="K275" t="s">
        <v>24</v>
      </c>
      <c r="L275" t="s">
        <v>36</v>
      </c>
      <c r="N275">
        <v>14.57500076293945</v>
      </c>
      <c r="O275" t="s">
        <v>2585</v>
      </c>
      <c r="P275" t="s">
        <v>2888</v>
      </c>
    </row>
    <row r="276" spans="1:16" x14ac:dyDescent="0.25">
      <c r="A276" t="s">
        <v>1</v>
      </c>
      <c r="B276" t="s">
        <v>4431</v>
      </c>
      <c r="C276" t="s">
        <v>949</v>
      </c>
      <c r="D276" t="s">
        <v>4432</v>
      </c>
      <c r="E276" t="s">
        <v>20</v>
      </c>
      <c r="F276" t="b">
        <v>0</v>
      </c>
      <c r="G276" t="s">
        <v>30</v>
      </c>
      <c r="H276" s="4">
        <v>45663.376006944447</v>
      </c>
      <c r="I276" t="b">
        <v>0</v>
      </c>
      <c r="J276" t="b">
        <v>1</v>
      </c>
      <c r="K276" t="s">
        <v>24</v>
      </c>
      <c r="L276" t="s">
        <v>22</v>
      </c>
      <c r="M276">
        <v>99000</v>
      </c>
      <c r="O276" t="s">
        <v>1763</v>
      </c>
      <c r="P276" t="s">
        <v>4433</v>
      </c>
    </row>
    <row r="277" spans="1:16" x14ac:dyDescent="0.25">
      <c r="A277" t="s">
        <v>2</v>
      </c>
      <c r="B277" t="s">
        <v>4228</v>
      </c>
      <c r="C277" t="s">
        <v>4434</v>
      </c>
      <c r="D277" t="s">
        <v>2208</v>
      </c>
      <c r="E277" t="s">
        <v>34</v>
      </c>
      <c r="F277" t="b">
        <v>0</v>
      </c>
      <c r="G277" t="s">
        <v>27</v>
      </c>
      <c r="H277" s="4">
        <v>45663.418055555558</v>
      </c>
      <c r="I277" t="b">
        <v>0</v>
      </c>
      <c r="J277" t="b">
        <v>1</v>
      </c>
      <c r="K277" t="s">
        <v>24</v>
      </c>
      <c r="L277" t="s">
        <v>22</v>
      </c>
      <c r="M277">
        <v>135000</v>
      </c>
      <c r="O277" t="s">
        <v>3272</v>
      </c>
      <c r="P277" t="s">
        <v>4435</v>
      </c>
    </row>
    <row r="278" spans="1:16" x14ac:dyDescent="0.25">
      <c r="A278" t="s">
        <v>2</v>
      </c>
      <c r="B278" t="s">
        <v>4228</v>
      </c>
      <c r="C278" t="s">
        <v>4436</v>
      </c>
      <c r="D278" t="s">
        <v>2208</v>
      </c>
      <c r="E278" t="s">
        <v>34</v>
      </c>
      <c r="F278" t="b">
        <v>0</v>
      </c>
      <c r="G278" t="s">
        <v>27</v>
      </c>
      <c r="H278" s="4">
        <v>45663.418055555558</v>
      </c>
      <c r="I278" t="b">
        <v>0</v>
      </c>
      <c r="J278" t="b">
        <v>1</v>
      </c>
      <c r="K278" t="s">
        <v>24</v>
      </c>
      <c r="L278" t="s">
        <v>22</v>
      </c>
      <c r="M278">
        <v>135000</v>
      </c>
      <c r="O278" t="s">
        <v>428</v>
      </c>
      <c r="P278" t="s">
        <v>4437</v>
      </c>
    </row>
    <row r="279" spans="1:16" x14ac:dyDescent="0.25">
      <c r="A279" t="s">
        <v>28</v>
      </c>
      <c r="B279" t="s">
        <v>4438</v>
      </c>
      <c r="C279" t="s">
        <v>4439</v>
      </c>
      <c r="D279" t="s">
        <v>2208</v>
      </c>
      <c r="E279" t="s">
        <v>34</v>
      </c>
      <c r="F279" t="b">
        <v>0</v>
      </c>
      <c r="G279" t="s">
        <v>27</v>
      </c>
      <c r="H279" s="4">
        <v>45663.418078703697</v>
      </c>
      <c r="I279" t="b">
        <v>0</v>
      </c>
      <c r="J279" t="b">
        <v>1</v>
      </c>
      <c r="K279" t="s">
        <v>24</v>
      </c>
      <c r="L279" t="s">
        <v>22</v>
      </c>
      <c r="M279">
        <v>127000</v>
      </c>
      <c r="O279" t="s">
        <v>428</v>
      </c>
      <c r="P279" t="s">
        <v>4440</v>
      </c>
    </row>
    <row r="280" spans="1:16" x14ac:dyDescent="0.25">
      <c r="A280" t="s">
        <v>89</v>
      </c>
      <c r="B280" t="s">
        <v>4441</v>
      </c>
      <c r="C280" t="s">
        <v>39</v>
      </c>
      <c r="D280" t="s">
        <v>3973</v>
      </c>
      <c r="E280" t="s">
        <v>20</v>
      </c>
      <c r="F280" t="b">
        <v>1</v>
      </c>
      <c r="G280" t="s">
        <v>27</v>
      </c>
      <c r="H280" s="4">
        <v>45663.583333333343</v>
      </c>
      <c r="I280" t="b">
        <v>1</v>
      </c>
      <c r="J280" t="b">
        <v>0</v>
      </c>
      <c r="K280" t="s">
        <v>24</v>
      </c>
      <c r="L280" t="s">
        <v>22</v>
      </c>
      <c r="M280">
        <v>115000</v>
      </c>
      <c r="O280" t="s">
        <v>1437</v>
      </c>
    </row>
    <row r="281" spans="1:16" x14ac:dyDescent="0.25">
      <c r="A281" t="s">
        <v>2</v>
      </c>
      <c r="B281" t="s">
        <v>4413</v>
      </c>
      <c r="C281" t="s">
        <v>4442</v>
      </c>
      <c r="D281" t="s">
        <v>3957</v>
      </c>
      <c r="E281" t="s">
        <v>34</v>
      </c>
      <c r="F281" t="b">
        <v>0</v>
      </c>
      <c r="G281" t="s">
        <v>27</v>
      </c>
      <c r="H281" s="4">
        <v>45663.584745370368</v>
      </c>
      <c r="I281" t="b">
        <v>0</v>
      </c>
      <c r="J281" t="b">
        <v>1</v>
      </c>
      <c r="K281" t="s">
        <v>24</v>
      </c>
      <c r="L281" t="s">
        <v>36</v>
      </c>
      <c r="N281">
        <v>52.919998168945313</v>
      </c>
      <c r="O281" t="s">
        <v>837</v>
      </c>
      <c r="P281" t="s">
        <v>4415</v>
      </c>
    </row>
    <row r="282" spans="1:16" x14ac:dyDescent="0.25">
      <c r="A282" t="s">
        <v>0</v>
      </c>
      <c r="B282" t="s">
        <v>4443</v>
      </c>
      <c r="C282" t="s">
        <v>192</v>
      </c>
      <c r="D282" t="s">
        <v>81</v>
      </c>
      <c r="E282" t="s">
        <v>20</v>
      </c>
      <c r="F282" t="b">
        <v>0</v>
      </c>
      <c r="G282" t="s">
        <v>23</v>
      </c>
      <c r="H282" s="4">
        <v>45663.612314814818</v>
      </c>
      <c r="I282" t="b">
        <v>0</v>
      </c>
      <c r="J282" t="b">
        <v>0</v>
      </c>
      <c r="K282" t="s">
        <v>24</v>
      </c>
      <c r="L282" t="s">
        <v>22</v>
      </c>
      <c r="M282">
        <v>87500</v>
      </c>
      <c r="O282" t="s">
        <v>81</v>
      </c>
      <c r="P282" t="s">
        <v>48</v>
      </c>
    </row>
    <row r="283" spans="1:16" x14ac:dyDescent="0.25">
      <c r="A283" t="s">
        <v>1</v>
      </c>
      <c r="B283" t="s">
        <v>4444</v>
      </c>
      <c r="C283" t="s">
        <v>122</v>
      </c>
      <c r="D283" t="s">
        <v>3973</v>
      </c>
      <c r="E283" t="s">
        <v>20</v>
      </c>
      <c r="F283" t="b">
        <v>0</v>
      </c>
      <c r="G283" t="s">
        <v>52</v>
      </c>
      <c r="H283" s="4">
        <v>45663.625740740739</v>
      </c>
      <c r="I283" t="b">
        <v>0</v>
      </c>
      <c r="J283" t="b">
        <v>1</v>
      </c>
      <c r="K283" t="s">
        <v>24</v>
      </c>
      <c r="L283" t="s">
        <v>22</v>
      </c>
      <c r="M283">
        <v>222545</v>
      </c>
      <c r="O283" t="s">
        <v>759</v>
      </c>
      <c r="P283" t="s">
        <v>2237</v>
      </c>
    </row>
    <row r="284" spans="1:16" x14ac:dyDescent="0.25">
      <c r="A284" t="s">
        <v>1</v>
      </c>
      <c r="B284" t="s">
        <v>2620</v>
      </c>
      <c r="C284" t="s">
        <v>116</v>
      </c>
      <c r="D284" t="s">
        <v>3973</v>
      </c>
      <c r="E284" t="s">
        <v>20</v>
      </c>
      <c r="F284" t="b">
        <v>0</v>
      </c>
      <c r="G284" t="s">
        <v>27</v>
      </c>
      <c r="H284" s="4">
        <v>45663.626458333332</v>
      </c>
      <c r="I284" t="b">
        <v>0</v>
      </c>
      <c r="J284" t="b">
        <v>0</v>
      </c>
      <c r="K284" t="s">
        <v>24</v>
      </c>
      <c r="L284" t="s">
        <v>22</v>
      </c>
      <c r="M284">
        <v>110000</v>
      </c>
      <c r="O284" t="s">
        <v>406</v>
      </c>
      <c r="P284" t="s">
        <v>4445</v>
      </c>
    </row>
    <row r="285" spans="1:16" x14ac:dyDescent="0.25">
      <c r="A285" t="s">
        <v>2</v>
      </c>
      <c r="B285" t="s">
        <v>4446</v>
      </c>
      <c r="C285" t="s">
        <v>82</v>
      </c>
      <c r="D285" t="s">
        <v>3973</v>
      </c>
      <c r="E285" t="s">
        <v>20</v>
      </c>
      <c r="F285" t="b">
        <v>0</v>
      </c>
      <c r="G285" t="s">
        <v>41</v>
      </c>
      <c r="H285" s="4">
        <v>45663.626655092587</v>
      </c>
      <c r="I285" t="b">
        <v>0</v>
      </c>
      <c r="J285" t="b">
        <v>1</v>
      </c>
      <c r="K285" t="s">
        <v>24</v>
      </c>
      <c r="L285" t="s">
        <v>22</v>
      </c>
      <c r="M285">
        <v>114516</v>
      </c>
      <c r="O285" t="s">
        <v>554</v>
      </c>
      <c r="P285" t="s">
        <v>2151</v>
      </c>
    </row>
    <row r="286" spans="1:16" x14ac:dyDescent="0.25">
      <c r="A286" t="s">
        <v>2</v>
      </c>
      <c r="B286" t="s">
        <v>637</v>
      </c>
      <c r="C286" t="s">
        <v>1572</v>
      </c>
      <c r="D286" t="s">
        <v>2208</v>
      </c>
      <c r="E286" t="s">
        <v>51</v>
      </c>
      <c r="F286" t="b">
        <v>0</v>
      </c>
      <c r="G286" t="s">
        <v>27</v>
      </c>
      <c r="H286" s="4">
        <v>45663.667893518519</v>
      </c>
      <c r="I286" t="b">
        <v>0</v>
      </c>
      <c r="J286" t="b">
        <v>1</v>
      </c>
      <c r="K286" t="s">
        <v>24</v>
      </c>
      <c r="L286" t="s">
        <v>36</v>
      </c>
      <c r="N286">
        <v>82.5</v>
      </c>
      <c r="O286" t="s">
        <v>289</v>
      </c>
      <c r="P286" t="s">
        <v>4447</v>
      </c>
    </row>
    <row r="287" spans="1:16" x14ac:dyDescent="0.25">
      <c r="A287" t="s">
        <v>0</v>
      </c>
      <c r="B287" t="s">
        <v>875</v>
      </c>
      <c r="C287" t="s">
        <v>423</v>
      </c>
      <c r="D287" t="s">
        <v>3828</v>
      </c>
      <c r="E287" t="s">
        <v>20</v>
      </c>
      <c r="F287" t="b">
        <v>0</v>
      </c>
      <c r="G287" t="s">
        <v>27</v>
      </c>
      <c r="H287" s="4">
        <v>45663.708252314813</v>
      </c>
      <c r="I287" t="b">
        <v>0</v>
      </c>
      <c r="J287" t="b">
        <v>0</v>
      </c>
      <c r="K287" t="s">
        <v>24</v>
      </c>
      <c r="L287" t="s">
        <v>36</v>
      </c>
      <c r="N287">
        <v>23</v>
      </c>
      <c r="O287" t="s">
        <v>4448</v>
      </c>
      <c r="P287" t="s">
        <v>4449</v>
      </c>
    </row>
    <row r="288" spans="1:16" x14ac:dyDescent="0.25">
      <c r="A288" t="s">
        <v>0</v>
      </c>
      <c r="B288" t="s">
        <v>1639</v>
      </c>
      <c r="C288" t="s">
        <v>608</v>
      </c>
      <c r="D288" t="s">
        <v>3828</v>
      </c>
      <c r="E288" t="s">
        <v>20</v>
      </c>
      <c r="F288" t="b">
        <v>0</v>
      </c>
      <c r="G288" t="s">
        <v>27</v>
      </c>
      <c r="H288" s="4">
        <v>45663.70826388889</v>
      </c>
      <c r="I288" t="b">
        <v>1</v>
      </c>
      <c r="J288" t="b">
        <v>1</v>
      </c>
      <c r="K288" t="s">
        <v>24</v>
      </c>
      <c r="L288" t="s">
        <v>22</v>
      </c>
      <c r="M288">
        <v>83752</v>
      </c>
      <c r="O288" t="s">
        <v>4450</v>
      </c>
      <c r="P288" t="s">
        <v>1304</v>
      </c>
    </row>
    <row r="289" spans="1:16" x14ac:dyDescent="0.25">
      <c r="A289" t="s">
        <v>139</v>
      </c>
      <c r="B289" t="s">
        <v>3431</v>
      </c>
      <c r="C289" t="s">
        <v>225</v>
      </c>
      <c r="D289" t="s">
        <v>131</v>
      </c>
      <c r="E289" t="s">
        <v>20</v>
      </c>
      <c r="F289" t="b">
        <v>0</v>
      </c>
      <c r="G289" t="s">
        <v>52</v>
      </c>
      <c r="H289" s="4">
        <v>45663.709062499998</v>
      </c>
      <c r="I289" t="b">
        <v>1</v>
      </c>
      <c r="J289" t="b">
        <v>0</v>
      </c>
      <c r="K289" t="s">
        <v>24</v>
      </c>
      <c r="L289" t="s">
        <v>22</v>
      </c>
      <c r="M289">
        <v>70000</v>
      </c>
      <c r="O289" t="s">
        <v>131</v>
      </c>
      <c r="P289" t="s">
        <v>2755</v>
      </c>
    </row>
    <row r="290" spans="1:16" x14ac:dyDescent="0.25">
      <c r="A290" t="s">
        <v>2</v>
      </c>
      <c r="B290" t="s">
        <v>1685</v>
      </c>
      <c r="C290" t="s">
        <v>39</v>
      </c>
      <c r="D290" t="s">
        <v>3973</v>
      </c>
      <c r="E290" t="s">
        <v>51</v>
      </c>
      <c r="F290" t="b">
        <v>1</v>
      </c>
      <c r="G290" t="s">
        <v>27</v>
      </c>
      <c r="H290" s="4">
        <v>45663.709560185183</v>
      </c>
      <c r="I290" t="b">
        <v>0</v>
      </c>
      <c r="J290" t="b">
        <v>0</v>
      </c>
      <c r="K290" t="s">
        <v>24</v>
      </c>
      <c r="L290" t="s">
        <v>36</v>
      </c>
      <c r="N290">
        <v>68.75</v>
      </c>
      <c r="O290" t="s">
        <v>1168</v>
      </c>
      <c r="P290" t="s">
        <v>4451</v>
      </c>
    </row>
    <row r="291" spans="1:16" x14ac:dyDescent="0.25">
      <c r="A291" t="s">
        <v>2</v>
      </c>
      <c r="B291" t="s">
        <v>4452</v>
      </c>
      <c r="C291" t="s">
        <v>39</v>
      </c>
      <c r="D291" t="s">
        <v>112</v>
      </c>
      <c r="E291" t="s">
        <v>51</v>
      </c>
      <c r="F291" t="b">
        <v>1</v>
      </c>
      <c r="G291" t="s">
        <v>41</v>
      </c>
      <c r="H291" s="4">
        <v>45663.709907407407</v>
      </c>
      <c r="I291" t="b">
        <v>1</v>
      </c>
      <c r="J291" t="b">
        <v>0</v>
      </c>
      <c r="K291" t="s">
        <v>24</v>
      </c>
      <c r="L291" t="s">
        <v>36</v>
      </c>
      <c r="N291">
        <v>25</v>
      </c>
      <c r="O291" t="s">
        <v>112</v>
      </c>
      <c r="P291" t="s">
        <v>946</v>
      </c>
    </row>
    <row r="292" spans="1:16" x14ac:dyDescent="0.25">
      <c r="A292" t="s">
        <v>2</v>
      </c>
      <c r="B292" t="s">
        <v>4453</v>
      </c>
      <c r="C292" t="s">
        <v>497</v>
      </c>
      <c r="D292" t="s">
        <v>4328</v>
      </c>
      <c r="E292" t="s">
        <v>20</v>
      </c>
      <c r="F292" t="b">
        <v>0</v>
      </c>
      <c r="G292" t="s">
        <v>106</v>
      </c>
      <c r="H292" s="4">
        <v>45663.715289351851</v>
      </c>
      <c r="I292" t="b">
        <v>1</v>
      </c>
      <c r="J292" t="b">
        <v>0</v>
      </c>
      <c r="K292" t="s">
        <v>106</v>
      </c>
      <c r="L292" t="s">
        <v>22</v>
      </c>
      <c r="M292">
        <v>110000</v>
      </c>
      <c r="O292" t="s">
        <v>4366</v>
      </c>
      <c r="P292" t="s">
        <v>4367</v>
      </c>
    </row>
    <row r="293" spans="1:16" x14ac:dyDescent="0.25">
      <c r="A293" t="s">
        <v>0</v>
      </c>
      <c r="B293" t="s">
        <v>2848</v>
      </c>
      <c r="C293" t="s">
        <v>4323</v>
      </c>
      <c r="D293" t="s">
        <v>4324</v>
      </c>
      <c r="E293" t="s">
        <v>631</v>
      </c>
      <c r="F293" t="b">
        <v>0</v>
      </c>
      <c r="G293" t="s">
        <v>217</v>
      </c>
      <c r="H293" s="4">
        <v>45663.715543981481</v>
      </c>
      <c r="I293" t="b">
        <v>0</v>
      </c>
      <c r="J293" t="b">
        <v>0</v>
      </c>
      <c r="K293" t="s">
        <v>217</v>
      </c>
      <c r="L293" t="s">
        <v>22</v>
      </c>
      <c r="M293">
        <v>67000</v>
      </c>
      <c r="O293" t="s">
        <v>169</v>
      </c>
      <c r="P293" t="s">
        <v>2849</v>
      </c>
    </row>
    <row r="294" spans="1:16" x14ac:dyDescent="0.25">
      <c r="A294" t="s">
        <v>0</v>
      </c>
      <c r="B294" t="s">
        <v>3558</v>
      </c>
      <c r="C294" t="s">
        <v>2015</v>
      </c>
      <c r="D294" t="s">
        <v>3828</v>
      </c>
      <c r="E294" t="s">
        <v>20</v>
      </c>
      <c r="F294" t="b">
        <v>0</v>
      </c>
      <c r="G294" t="s">
        <v>27</v>
      </c>
      <c r="H294" s="4">
        <v>45663.749884259261</v>
      </c>
      <c r="I294" t="b">
        <v>0</v>
      </c>
      <c r="J294" t="b">
        <v>0</v>
      </c>
      <c r="K294" t="s">
        <v>24</v>
      </c>
      <c r="L294" t="s">
        <v>36</v>
      </c>
      <c r="N294">
        <v>61.5</v>
      </c>
      <c r="O294" t="s">
        <v>881</v>
      </c>
      <c r="P294" t="s">
        <v>351</v>
      </c>
    </row>
    <row r="295" spans="1:16" x14ac:dyDescent="0.25">
      <c r="A295" t="s">
        <v>25</v>
      </c>
      <c r="B295" t="s">
        <v>4454</v>
      </c>
      <c r="C295" t="s">
        <v>2015</v>
      </c>
      <c r="D295" t="s">
        <v>3973</v>
      </c>
      <c r="E295" t="s">
        <v>51</v>
      </c>
      <c r="F295" t="b">
        <v>0</v>
      </c>
      <c r="G295" t="s">
        <v>27</v>
      </c>
      <c r="H295" s="4">
        <v>45663.749884259261</v>
      </c>
      <c r="I295" t="b">
        <v>0</v>
      </c>
      <c r="J295" t="b">
        <v>0</v>
      </c>
      <c r="K295" t="s">
        <v>24</v>
      </c>
      <c r="L295" t="s">
        <v>36</v>
      </c>
      <c r="N295">
        <v>60.5</v>
      </c>
      <c r="O295" t="s">
        <v>96</v>
      </c>
      <c r="P295" t="s">
        <v>393</v>
      </c>
    </row>
    <row r="296" spans="1:16" x14ac:dyDescent="0.25">
      <c r="A296" t="s">
        <v>0</v>
      </c>
      <c r="B296" t="s">
        <v>4455</v>
      </c>
      <c r="C296" t="s">
        <v>1291</v>
      </c>
      <c r="D296" t="s">
        <v>3828</v>
      </c>
      <c r="E296" t="s">
        <v>219</v>
      </c>
      <c r="F296" t="b">
        <v>0</v>
      </c>
      <c r="G296" t="s">
        <v>1247</v>
      </c>
      <c r="H296" s="4">
        <v>45663.775439814817</v>
      </c>
      <c r="I296" t="b">
        <v>0</v>
      </c>
      <c r="J296" t="b">
        <v>0</v>
      </c>
      <c r="K296" t="s">
        <v>1247</v>
      </c>
      <c r="L296" t="s">
        <v>22</v>
      </c>
      <c r="M296">
        <v>41000</v>
      </c>
      <c r="O296" t="s">
        <v>4456</v>
      </c>
      <c r="P296" t="s">
        <v>204</v>
      </c>
    </row>
    <row r="297" spans="1:16" x14ac:dyDescent="0.25">
      <c r="A297" t="s">
        <v>0</v>
      </c>
      <c r="B297" t="s">
        <v>4457</v>
      </c>
      <c r="C297" t="s">
        <v>192</v>
      </c>
      <c r="D297" t="s">
        <v>2208</v>
      </c>
      <c r="E297" t="s">
        <v>20</v>
      </c>
      <c r="F297" t="b">
        <v>0</v>
      </c>
      <c r="G297" t="s">
        <v>23</v>
      </c>
      <c r="H297" s="4">
        <v>45663.778993055559</v>
      </c>
      <c r="I297" t="b">
        <v>0</v>
      </c>
      <c r="J297" t="b">
        <v>0</v>
      </c>
      <c r="K297" t="s">
        <v>24</v>
      </c>
      <c r="L297" t="s">
        <v>22</v>
      </c>
      <c r="M297">
        <v>50000</v>
      </c>
      <c r="O297" t="s">
        <v>4458</v>
      </c>
      <c r="P297" t="s">
        <v>4459</v>
      </c>
    </row>
    <row r="298" spans="1:16" x14ac:dyDescent="0.25">
      <c r="A298" t="s">
        <v>89</v>
      </c>
      <c r="B298" t="s">
        <v>4460</v>
      </c>
      <c r="C298" t="s">
        <v>2500</v>
      </c>
      <c r="D298" t="s">
        <v>3973</v>
      </c>
      <c r="E298" t="s">
        <v>20</v>
      </c>
      <c r="F298" t="b">
        <v>0</v>
      </c>
      <c r="G298" t="s">
        <v>41</v>
      </c>
      <c r="H298" s="4">
        <v>45663.791921296302</v>
      </c>
      <c r="I298" t="b">
        <v>0</v>
      </c>
      <c r="J298" t="b">
        <v>0</v>
      </c>
      <c r="K298" t="s">
        <v>24</v>
      </c>
      <c r="L298" t="s">
        <v>36</v>
      </c>
      <c r="N298">
        <v>36</v>
      </c>
      <c r="O298" t="s">
        <v>3780</v>
      </c>
      <c r="P298" t="s">
        <v>280</v>
      </c>
    </row>
    <row r="299" spans="1:16" x14ac:dyDescent="0.25">
      <c r="A299" t="s">
        <v>89</v>
      </c>
      <c r="B299" t="s">
        <v>4461</v>
      </c>
      <c r="C299" t="s">
        <v>167</v>
      </c>
      <c r="D299" t="s">
        <v>2208</v>
      </c>
      <c r="E299" t="s">
        <v>20</v>
      </c>
      <c r="F299" t="b">
        <v>0</v>
      </c>
      <c r="G299" t="s">
        <v>35</v>
      </c>
      <c r="H299" s="4">
        <v>45663.792141203703</v>
      </c>
      <c r="I299" t="b">
        <v>0</v>
      </c>
      <c r="J299" t="b">
        <v>0</v>
      </c>
      <c r="K299" t="s">
        <v>24</v>
      </c>
      <c r="L299" t="s">
        <v>22</v>
      </c>
      <c r="M299">
        <v>118750</v>
      </c>
      <c r="O299" t="s">
        <v>4462</v>
      </c>
      <c r="P299" t="s">
        <v>4463</v>
      </c>
    </row>
    <row r="300" spans="1:16" x14ac:dyDescent="0.25">
      <c r="A300" t="s">
        <v>1</v>
      </c>
      <c r="B300" t="s">
        <v>4464</v>
      </c>
      <c r="C300" t="s">
        <v>82</v>
      </c>
      <c r="D300" t="s">
        <v>3973</v>
      </c>
      <c r="E300" t="s">
        <v>20</v>
      </c>
      <c r="F300" t="b">
        <v>0</v>
      </c>
      <c r="G300" t="s">
        <v>27</v>
      </c>
      <c r="H300" s="4">
        <v>45663.792511574073</v>
      </c>
      <c r="I300" t="b">
        <v>0</v>
      </c>
      <c r="J300" t="b">
        <v>1</v>
      </c>
      <c r="K300" t="s">
        <v>24</v>
      </c>
      <c r="L300" t="s">
        <v>22</v>
      </c>
      <c r="M300">
        <v>129780</v>
      </c>
      <c r="O300" t="s">
        <v>254</v>
      </c>
      <c r="P300" t="s">
        <v>2611</v>
      </c>
    </row>
    <row r="301" spans="1:16" x14ac:dyDescent="0.25">
      <c r="A301" t="s">
        <v>89</v>
      </c>
      <c r="B301" t="s">
        <v>4465</v>
      </c>
      <c r="C301" t="s">
        <v>449</v>
      </c>
      <c r="D301" t="s">
        <v>3600</v>
      </c>
      <c r="E301" t="s">
        <v>51</v>
      </c>
      <c r="F301" t="b">
        <v>0</v>
      </c>
      <c r="G301" t="s">
        <v>27</v>
      </c>
      <c r="H301" s="4">
        <v>45663.792928240742</v>
      </c>
      <c r="I301" t="b">
        <v>0</v>
      </c>
      <c r="J301" t="b">
        <v>0</v>
      </c>
      <c r="K301" t="s">
        <v>24</v>
      </c>
      <c r="L301" t="s">
        <v>36</v>
      </c>
      <c r="N301">
        <v>75</v>
      </c>
      <c r="O301" t="s">
        <v>741</v>
      </c>
      <c r="P301" t="s">
        <v>3032</v>
      </c>
    </row>
    <row r="302" spans="1:16" x14ac:dyDescent="0.25">
      <c r="A302" t="s">
        <v>40</v>
      </c>
      <c r="B302" t="s">
        <v>4466</v>
      </c>
      <c r="C302" t="s">
        <v>3321</v>
      </c>
      <c r="D302" t="s">
        <v>3973</v>
      </c>
      <c r="E302" t="s">
        <v>20</v>
      </c>
      <c r="F302" t="b">
        <v>0</v>
      </c>
      <c r="G302" t="s">
        <v>27</v>
      </c>
      <c r="H302" s="4">
        <v>45663.792928240742</v>
      </c>
      <c r="I302" t="b">
        <v>0</v>
      </c>
      <c r="J302" t="b">
        <v>1</v>
      </c>
      <c r="K302" t="s">
        <v>24</v>
      </c>
      <c r="L302" t="s">
        <v>22</v>
      </c>
      <c r="M302">
        <v>150000</v>
      </c>
      <c r="O302" t="s">
        <v>3322</v>
      </c>
      <c r="P302" t="s">
        <v>4467</v>
      </c>
    </row>
    <row r="303" spans="1:16" x14ac:dyDescent="0.25">
      <c r="A303" t="s">
        <v>2</v>
      </c>
      <c r="B303" t="s">
        <v>426</v>
      </c>
      <c r="C303" t="s">
        <v>213</v>
      </c>
      <c r="D303" t="s">
        <v>3828</v>
      </c>
      <c r="E303" t="s">
        <v>20</v>
      </c>
      <c r="F303" t="b">
        <v>0</v>
      </c>
      <c r="G303" t="s">
        <v>41</v>
      </c>
      <c r="H303" s="4">
        <v>45663.793217592603</v>
      </c>
      <c r="I303" t="b">
        <v>0</v>
      </c>
      <c r="J303" t="b">
        <v>0</v>
      </c>
      <c r="K303" t="s">
        <v>24</v>
      </c>
      <c r="L303" t="s">
        <v>22</v>
      </c>
      <c r="M303">
        <v>140000</v>
      </c>
      <c r="O303" t="s">
        <v>4468</v>
      </c>
      <c r="P303" t="s">
        <v>4469</v>
      </c>
    </row>
    <row r="304" spans="1:16" x14ac:dyDescent="0.25">
      <c r="A304" t="s">
        <v>2</v>
      </c>
      <c r="B304" t="s">
        <v>3303</v>
      </c>
      <c r="C304" t="s">
        <v>357</v>
      </c>
      <c r="D304" t="s">
        <v>4328</v>
      </c>
      <c r="E304" t="s">
        <v>51</v>
      </c>
      <c r="F304" t="b">
        <v>0</v>
      </c>
      <c r="G304" t="s">
        <v>41</v>
      </c>
      <c r="H304" s="4">
        <v>45663.793240740742</v>
      </c>
      <c r="I304" t="b">
        <v>1</v>
      </c>
      <c r="J304" t="b">
        <v>0</v>
      </c>
      <c r="K304" t="s">
        <v>24</v>
      </c>
      <c r="L304" t="s">
        <v>36</v>
      </c>
      <c r="N304">
        <v>55</v>
      </c>
      <c r="O304" t="s">
        <v>4470</v>
      </c>
      <c r="P304" t="s">
        <v>4471</v>
      </c>
    </row>
    <row r="305" spans="1:16" x14ac:dyDescent="0.25">
      <c r="A305" t="s">
        <v>0</v>
      </c>
      <c r="B305" t="s">
        <v>0</v>
      </c>
      <c r="C305" t="s">
        <v>2015</v>
      </c>
      <c r="D305" t="s">
        <v>3828</v>
      </c>
      <c r="E305" t="s">
        <v>20</v>
      </c>
      <c r="F305" t="b">
        <v>0</v>
      </c>
      <c r="G305" t="s">
        <v>27</v>
      </c>
      <c r="H305" s="4">
        <v>45663.83321759259</v>
      </c>
      <c r="I305" t="b">
        <v>0</v>
      </c>
      <c r="J305" t="b">
        <v>1</v>
      </c>
      <c r="K305" t="s">
        <v>24</v>
      </c>
      <c r="L305" t="s">
        <v>36</v>
      </c>
      <c r="N305">
        <v>67</v>
      </c>
      <c r="O305" t="s">
        <v>1649</v>
      </c>
      <c r="P305" t="s">
        <v>3565</v>
      </c>
    </row>
    <row r="306" spans="1:16" x14ac:dyDescent="0.25">
      <c r="A306" t="s">
        <v>25</v>
      </c>
      <c r="B306" t="s">
        <v>4472</v>
      </c>
      <c r="C306" t="s">
        <v>4473</v>
      </c>
      <c r="D306" t="s">
        <v>3957</v>
      </c>
      <c r="E306" t="s">
        <v>34</v>
      </c>
      <c r="F306" t="b">
        <v>0</v>
      </c>
      <c r="G306" t="s">
        <v>27</v>
      </c>
      <c r="H306" s="4">
        <v>45663.83326388889</v>
      </c>
      <c r="I306" t="b">
        <v>0</v>
      </c>
      <c r="J306" t="b">
        <v>1</v>
      </c>
      <c r="K306" t="s">
        <v>24</v>
      </c>
      <c r="L306" t="s">
        <v>36</v>
      </c>
      <c r="N306">
        <v>20.670000076293949</v>
      </c>
      <c r="O306" t="s">
        <v>575</v>
      </c>
      <c r="P306" t="s">
        <v>1888</v>
      </c>
    </row>
    <row r="307" spans="1:16" x14ac:dyDescent="0.25">
      <c r="A307" t="s">
        <v>191</v>
      </c>
      <c r="B307" t="s">
        <v>4474</v>
      </c>
      <c r="C307" t="s">
        <v>140</v>
      </c>
      <c r="D307" t="s">
        <v>3973</v>
      </c>
      <c r="E307" t="s">
        <v>20</v>
      </c>
      <c r="F307" t="b">
        <v>0</v>
      </c>
      <c r="G307" t="s">
        <v>35</v>
      </c>
      <c r="H307" s="4">
        <v>45663.833807870367</v>
      </c>
      <c r="I307" t="b">
        <v>0</v>
      </c>
      <c r="J307" t="b">
        <v>0</v>
      </c>
      <c r="K307" t="s">
        <v>24</v>
      </c>
      <c r="L307" t="s">
        <v>36</v>
      </c>
      <c r="N307">
        <v>42.5</v>
      </c>
      <c r="O307" t="s">
        <v>1042</v>
      </c>
    </row>
    <row r="308" spans="1:16" x14ac:dyDescent="0.25">
      <c r="A308" t="s">
        <v>0</v>
      </c>
      <c r="B308" t="s">
        <v>4475</v>
      </c>
      <c r="C308" t="s">
        <v>151</v>
      </c>
      <c r="D308" t="s">
        <v>3828</v>
      </c>
      <c r="E308" t="s">
        <v>51</v>
      </c>
      <c r="F308" t="b">
        <v>0</v>
      </c>
      <c r="G308" t="s">
        <v>30</v>
      </c>
      <c r="H308" s="4">
        <v>45663.83394675926</v>
      </c>
      <c r="I308" t="b">
        <v>1</v>
      </c>
      <c r="J308" t="b">
        <v>1</v>
      </c>
      <c r="K308" t="s">
        <v>24</v>
      </c>
      <c r="L308" t="s">
        <v>36</v>
      </c>
      <c r="N308">
        <v>57.5</v>
      </c>
      <c r="O308" t="s">
        <v>491</v>
      </c>
    </row>
    <row r="309" spans="1:16" x14ac:dyDescent="0.25">
      <c r="A309" t="s">
        <v>139</v>
      </c>
      <c r="B309" t="s">
        <v>4476</v>
      </c>
      <c r="C309" t="s">
        <v>225</v>
      </c>
      <c r="D309" t="s">
        <v>3973</v>
      </c>
      <c r="E309" t="s">
        <v>20</v>
      </c>
      <c r="F309" t="b">
        <v>0</v>
      </c>
      <c r="G309" t="s">
        <v>52</v>
      </c>
      <c r="H309" s="4">
        <v>45663.875763888893</v>
      </c>
      <c r="I309" t="b">
        <v>0</v>
      </c>
      <c r="J309" t="b">
        <v>0</v>
      </c>
      <c r="K309" t="s">
        <v>24</v>
      </c>
      <c r="L309" t="s">
        <v>22</v>
      </c>
      <c r="M309">
        <v>69500</v>
      </c>
      <c r="O309" t="s">
        <v>131</v>
      </c>
      <c r="P309" t="s">
        <v>1671</v>
      </c>
    </row>
    <row r="310" spans="1:16" x14ac:dyDescent="0.25">
      <c r="A310" t="s">
        <v>28</v>
      </c>
      <c r="B310" t="s">
        <v>4477</v>
      </c>
      <c r="C310" t="s">
        <v>151</v>
      </c>
      <c r="D310" t="s">
        <v>3973</v>
      </c>
      <c r="E310" t="s">
        <v>20</v>
      </c>
      <c r="F310" t="b">
        <v>0</v>
      </c>
      <c r="G310" t="s">
        <v>27</v>
      </c>
      <c r="H310" s="4">
        <v>45663.876458333332</v>
      </c>
      <c r="I310" t="b">
        <v>0</v>
      </c>
      <c r="J310" t="b">
        <v>0</v>
      </c>
      <c r="K310" t="s">
        <v>24</v>
      </c>
      <c r="L310" t="s">
        <v>22</v>
      </c>
      <c r="M310">
        <v>180000</v>
      </c>
      <c r="O310" t="s">
        <v>4478</v>
      </c>
      <c r="P310" t="s">
        <v>4479</v>
      </c>
    </row>
    <row r="311" spans="1:16" x14ac:dyDescent="0.25">
      <c r="A311" t="s">
        <v>25</v>
      </c>
      <c r="B311" t="s">
        <v>4480</v>
      </c>
      <c r="C311" t="s">
        <v>390</v>
      </c>
      <c r="D311" t="s">
        <v>3828</v>
      </c>
      <c r="E311" t="s">
        <v>20</v>
      </c>
      <c r="F311" t="b">
        <v>0</v>
      </c>
      <c r="G311" t="s">
        <v>27</v>
      </c>
      <c r="H311" s="4">
        <v>45663.916585648149</v>
      </c>
      <c r="I311" t="b">
        <v>0</v>
      </c>
      <c r="J311" t="b">
        <v>0</v>
      </c>
      <c r="K311" t="s">
        <v>24</v>
      </c>
      <c r="L311" t="s">
        <v>22</v>
      </c>
      <c r="M311">
        <v>96750</v>
      </c>
      <c r="O311" t="s">
        <v>377</v>
      </c>
      <c r="P311" t="s">
        <v>252</v>
      </c>
    </row>
    <row r="312" spans="1:16" x14ac:dyDescent="0.25">
      <c r="A312" t="s">
        <v>2</v>
      </c>
      <c r="B312" t="s">
        <v>4481</v>
      </c>
      <c r="C312" t="s">
        <v>2555</v>
      </c>
      <c r="D312" t="s">
        <v>3973</v>
      </c>
      <c r="E312" t="s">
        <v>20</v>
      </c>
      <c r="F312" t="b">
        <v>0</v>
      </c>
      <c r="G312" t="s">
        <v>27</v>
      </c>
      <c r="H312" s="4">
        <v>45663.918055555558</v>
      </c>
      <c r="I312" t="b">
        <v>1</v>
      </c>
      <c r="J312" t="b">
        <v>1</v>
      </c>
      <c r="K312" t="s">
        <v>24</v>
      </c>
      <c r="L312" t="s">
        <v>36</v>
      </c>
      <c r="N312">
        <v>60</v>
      </c>
      <c r="O312" t="s">
        <v>1227</v>
      </c>
      <c r="P312" t="s">
        <v>887</v>
      </c>
    </row>
    <row r="313" spans="1:16" x14ac:dyDescent="0.25">
      <c r="A313" t="s">
        <v>89</v>
      </c>
      <c r="B313" t="s">
        <v>4482</v>
      </c>
      <c r="C313" t="s">
        <v>613</v>
      </c>
      <c r="D313" t="s">
        <v>3973</v>
      </c>
      <c r="E313" t="s">
        <v>51</v>
      </c>
      <c r="F313" t="b">
        <v>0</v>
      </c>
      <c r="G313" t="s">
        <v>27</v>
      </c>
      <c r="H313" s="4">
        <v>45663.918090277781</v>
      </c>
      <c r="I313" t="b">
        <v>0</v>
      </c>
      <c r="J313" t="b">
        <v>1</v>
      </c>
      <c r="K313" t="s">
        <v>24</v>
      </c>
      <c r="L313" t="s">
        <v>36</v>
      </c>
      <c r="N313">
        <v>46</v>
      </c>
      <c r="O313" t="s">
        <v>96</v>
      </c>
      <c r="P313" t="s">
        <v>4483</v>
      </c>
    </row>
    <row r="314" spans="1:16" x14ac:dyDescent="0.25">
      <c r="A314" t="s">
        <v>2</v>
      </c>
      <c r="B314" t="s">
        <v>1499</v>
      </c>
      <c r="C314" t="s">
        <v>2157</v>
      </c>
      <c r="D314" t="s">
        <v>3828</v>
      </c>
      <c r="E314" t="s">
        <v>20</v>
      </c>
      <c r="F314" t="b">
        <v>0</v>
      </c>
      <c r="G314" t="s">
        <v>41</v>
      </c>
      <c r="H314" s="4">
        <v>45663.918298611112</v>
      </c>
      <c r="I314" t="b">
        <v>0</v>
      </c>
      <c r="J314" t="b">
        <v>1</v>
      </c>
      <c r="K314" t="s">
        <v>24</v>
      </c>
      <c r="L314" t="s">
        <v>22</v>
      </c>
      <c r="M314">
        <v>132000</v>
      </c>
      <c r="O314" t="s">
        <v>1275</v>
      </c>
      <c r="P314" t="s">
        <v>4484</v>
      </c>
    </row>
    <row r="315" spans="1:16" x14ac:dyDescent="0.25">
      <c r="A315" t="s">
        <v>40</v>
      </c>
      <c r="B315" t="s">
        <v>4485</v>
      </c>
      <c r="C315" t="s">
        <v>4486</v>
      </c>
      <c r="D315" t="s">
        <v>3828</v>
      </c>
      <c r="E315" t="s">
        <v>20</v>
      </c>
      <c r="F315" t="b">
        <v>0</v>
      </c>
      <c r="G315" t="s">
        <v>35</v>
      </c>
      <c r="H315" s="4">
        <v>45663.918587962973</v>
      </c>
      <c r="I315" t="b">
        <v>1</v>
      </c>
      <c r="J315" t="b">
        <v>1</v>
      </c>
      <c r="K315" t="s">
        <v>24</v>
      </c>
      <c r="L315" t="s">
        <v>22</v>
      </c>
      <c r="M315">
        <v>145000</v>
      </c>
      <c r="O315" t="s">
        <v>4487</v>
      </c>
      <c r="P315" t="s">
        <v>4488</v>
      </c>
    </row>
    <row r="316" spans="1:16" x14ac:dyDescent="0.25">
      <c r="A316" t="s">
        <v>0</v>
      </c>
      <c r="B316" t="s">
        <v>4489</v>
      </c>
      <c r="C316" t="s">
        <v>49</v>
      </c>
      <c r="D316" t="s">
        <v>3828</v>
      </c>
      <c r="E316" t="s">
        <v>20</v>
      </c>
      <c r="F316" t="b">
        <v>0</v>
      </c>
      <c r="G316" t="s">
        <v>41</v>
      </c>
      <c r="H316" s="4">
        <v>45663.958541666667</v>
      </c>
      <c r="I316" t="b">
        <v>0</v>
      </c>
      <c r="J316" t="b">
        <v>0</v>
      </c>
      <c r="K316" t="s">
        <v>24</v>
      </c>
      <c r="L316" t="s">
        <v>36</v>
      </c>
      <c r="N316">
        <v>40</v>
      </c>
      <c r="O316" t="s">
        <v>3699</v>
      </c>
      <c r="P316" t="s">
        <v>4490</v>
      </c>
    </row>
    <row r="317" spans="1:16" x14ac:dyDescent="0.25">
      <c r="A317" t="s">
        <v>0</v>
      </c>
      <c r="B317" t="s">
        <v>103</v>
      </c>
      <c r="C317" t="s">
        <v>945</v>
      </c>
      <c r="D317" t="s">
        <v>3973</v>
      </c>
      <c r="E317" t="s">
        <v>20</v>
      </c>
      <c r="F317" t="b">
        <v>0</v>
      </c>
      <c r="G317" t="s">
        <v>30</v>
      </c>
      <c r="H317" s="4">
        <v>45663.95894675926</v>
      </c>
      <c r="I317" t="b">
        <v>0</v>
      </c>
      <c r="J317" t="b">
        <v>0</v>
      </c>
      <c r="K317" t="s">
        <v>24</v>
      </c>
      <c r="L317" t="s">
        <v>36</v>
      </c>
      <c r="N317">
        <v>28</v>
      </c>
      <c r="O317" t="s">
        <v>4383</v>
      </c>
      <c r="P317" t="s">
        <v>4384</v>
      </c>
    </row>
    <row r="318" spans="1:16" x14ac:dyDescent="0.25">
      <c r="A318" t="s">
        <v>25</v>
      </c>
      <c r="B318" t="s">
        <v>4491</v>
      </c>
      <c r="C318" t="s">
        <v>151</v>
      </c>
      <c r="D318" t="s">
        <v>3828</v>
      </c>
      <c r="E318" t="s">
        <v>20</v>
      </c>
      <c r="F318" t="b">
        <v>0</v>
      </c>
      <c r="G318" t="s">
        <v>30</v>
      </c>
      <c r="H318" s="4">
        <v>45664.000613425917</v>
      </c>
      <c r="I318" t="b">
        <v>0</v>
      </c>
      <c r="J318" t="b">
        <v>1</v>
      </c>
      <c r="K318" t="s">
        <v>24</v>
      </c>
      <c r="L318" t="s">
        <v>22</v>
      </c>
      <c r="M318">
        <v>103000</v>
      </c>
      <c r="O318" t="s">
        <v>1662</v>
      </c>
    </row>
    <row r="319" spans="1:16" x14ac:dyDescent="0.25">
      <c r="A319" t="s">
        <v>2</v>
      </c>
      <c r="B319" t="s">
        <v>4492</v>
      </c>
      <c r="C319" t="s">
        <v>122</v>
      </c>
      <c r="D319" t="s">
        <v>3600</v>
      </c>
      <c r="E319" t="s">
        <v>51</v>
      </c>
      <c r="F319" t="b">
        <v>0</v>
      </c>
      <c r="G319" t="s">
        <v>27</v>
      </c>
      <c r="H319" s="4">
        <v>45664.001261574071</v>
      </c>
      <c r="I319" t="b">
        <v>1</v>
      </c>
      <c r="J319" t="b">
        <v>0</v>
      </c>
      <c r="K319" t="s">
        <v>24</v>
      </c>
      <c r="L319" t="s">
        <v>36</v>
      </c>
      <c r="N319">
        <v>55</v>
      </c>
      <c r="O319" t="s">
        <v>629</v>
      </c>
      <c r="P319" t="s">
        <v>4493</v>
      </c>
    </row>
    <row r="320" spans="1:16" x14ac:dyDescent="0.25">
      <c r="A320" t="s">
        <v>2</v>
      </c>
      <c r="B320" t="s">
        <v>4494</v>
      </c>
      <c r="C320" t="s">
        <v>42</v>
      </c>
      <c r="D320" t="s">
        <v>3973</v>
      </c>
      <c r="E320" t="s">
        <v>51</v>
      </c>
      <c r="F320" t="b">
        <v>0</v>
      </c>
      <c r="G320" t="s">
        <v>27</v>
      </c>
      <c r="H320" s="4">
        <v>45664.00141203704</v>
      </c>
      <c r="I320" t="b">
        <v>1</v>
      </c>
      <c r="J320" t="b">
        <v>0</v>
      </c>
      <c r="K320" t="s">
        <v>24</v>
      </c>
      <c r="L320" t="s">
        <v>36</v>
      </c>
      <c r="N320">
        <v>77.5</v>
      </c>
      <c r="O320" t="s">
        <v>806</v>
      </c>
      <c r="P320" t="s">
        <v>764</v>
      </c>
    </row>
    <row r="321" spans="1:16" x14ac:dyDescent="0.25">
      <c r="A321" t="s">
        <v>0</v>
      </c>
      <c r="B321" t="s">
        <v>4495</v>
      </c>
      <c r="C321" t="s">
        <v>140</v>
      </c>
      <c r="D321" t="s">
        <v>3828</v>
      </c>
      <c r="E321" t="s">
        <v>20</v>
      </c>
      <c r="F321" t="b">
        <v>0</v>
      </c>
      <c r="G321" t="s">
        <v>35</v>
      </c>
      <c r="H321" s="4">
        <v>45664.04210648148</v>
      </c>
      <c r="I321" t="b">
        <v>0</v>
      </c>
      <c r="J321" t="b">
        <v>0</v>
      </c>
      <c r="K321" t="s">
        <v>24</v>
      </c>
      <c r="L321" t="s">
        <v>22</v>
      </c>
      <c r="M321">
        <v>70000</v>
      </c>
      <c r="O321" t="s">
        <v>4496</v>
      </c>
      <c r="P321" t="s">
        <v>204</v>
      </c>
    </row>
    <row r="322" spans="1:16" x14ac:dyDescent="0.25">
      <c r="A322" t="s">
        <v>0</v>
      </c>
      <c r="B322" t="s">
        <v>2900</v>
      </c>
      <c r="C322" t="s">
        <v>749</v>
      </c>
      <c r="D322" t="s">
        <v>3828</v>
      </c>
      <c r="E322" t="s">
        <v>20</v>
      </c>
      <c r="F322" t="b">
        <v>0</v>
      </c>
      <c r="G322" t="s">
        <v>30</v>
      </c>
      <c r="H322" s="4">
        <v>45664.042280092603</v>
      </c>
      <c r="I322" t="b">
        <v>0</v>
      </c>
      <c r="J322" t="b">
        <v>1</v>
      </c>
      <c r="K322" t="s">
        <v>24</v>
      </c>
      <c r="L322" t="s">
        <v>22</v>
      </c>
      <c r="M322">
        <v>82500</v>
      </c>
      <c r="O322" t="s">
        <v>4497</v>
      </c>
      <c r="P322" t="s">
        <v>3459</v>
      </c>
    </row>
    <row r="323" spans="1:16" x14ac:dyDescent="0.25">
      <c r="A323" t="s">
        <v>2</v>
      </c>
      <c r="B323" t="s">
        <v>2</v>
      </c>
      <c r="C323" t="s">
        <v>523</v>
      </c>
      <c r="D323" t="s">
        <v>3973</v>
      </c>
      <c r="E323" t="s">
        <v>51</v>
      </c>
      <c r="F323" t="b">
        <v>0</v>
      </c>
      <c r="G323" t="s">
        <v>41</v>
      </c>
      <c r="H323" s="4">
        <v>45664.08357638889</v>
      </c>
      <c r="I323" t="b">
        <v>0</v>
      </c>
      <c r="J323" t="b">
        <v>1</v>
      </c>
      <c r="K323" t="s">
        <v>24</v>
      </c>
      <c r="L323" t="s">
        <v>36</v>
      </c>
      <c r="N323">
        <v>60</v>
      </c>
      <c r="O323" t="s">
        <v>4498</v>
      </c>
      <c r="P323" t="s">
        <v>4499</v>
      </c>
    </row>
    <row r="324" spans="1:16" x14ac:dyDescent="0.25">
      <c r="A324" t="s">
        <v>2</v>
      </c>
      <c r="B324" t="s">
        <v>195</v>
      </c>
      <c r="C324" t="s">
        <v>199</v>
      </c>
      <c r="D324" t="s">
        <v>3828</v>
      </c>
      <c r="E324" t="s">
        <v>51</v>
      </c>
      <c r="F324" t="b">
        <v>0</v>
      </c>
      <c r="G324" t="s">
        <v>27</v>
      </c>
      <c r="H324" s="4">
        <v>45664.167986111112</v>
      </c>
      <c r="I324" t="b">
        <v>0</v>
      </c>
      <c r="J324" t="b">
        <v>0</v>
      </c>
      <c r="K324" t="s">
        <v>24</v>
      </c>
      <c r="L324" t="s">
        <v>36</v>
      </c>
      <c r="N324">
        <v>75</v>
      </c>
      <c r="O324" t="s">
        <v>4500</v>
      </c>
      <c r="P324" t="s">
        <v>4501</v>
      </c>
    </row>
    <row r="325" spans="1:16" x14ac:dyDescent="0.25">
      <c r="A325" t="s">
        <v>2</v>
      </c>
      <c r="B325" t="s">
        <v>269</v>
      </c>
      <c r="C325" t="s">
        <v>1264</v>
      </c>
      <c r="D325" t="s">
        <v>3970</v>
      </c>
      <c r="E325" t="s">
        <v>20</v>
      </c>
      <c r="F325" t="b">
        <v>0</v>
      </c>
      <c r="G325" t="s">
        <v>27</v>
      </c>
      <c r="H325" s="4">
        <v>45664.251180555562</v>
      </c>
      <c r="I325" t="b">
        <v>0</v>
      </c>
      <c r="J325" t="b">
        <v>1</v>
      </c>
      <c r="K325" t="s">
        <v>24</v>
      </c>
      <c r="L325" t="s">
        <v>22</v>
      </c>
      <c r="M325">
        <v>103000</v>
      </c>
      <c r="O325" t="s">
        <v>1265</v>
      </c>
      <c r="P325" t="s">
        <v>4502</v>
      </c>
    </row>
    <row r="326" spans="1:16" x14ac:dyDescent="0.25">
      <c r="A326" t="s">
        <v>0</v>
      </c>
      <c r="B326" t="s">
        <v>4503</v>
      </c>
      <c r="C326" t="s">
        <v>966</v>
      </c>
      <c r="D326" t="s">
        <v>3973</v>
      </c>
      <c r="E326" t="s">
        <v>20</v>
      </c>
      <c r="F326" t="b">
        <v>0</v>
      </c>
      <c r="G326" t="s">
        <v>30</v>
      </c>
      <c r="H326" s="4">
        <v>45664.251215277778</v>
      </c>
      <c r="I326" t="b">
        <v>0</v>
      </c>
      <c r="J326" t="b">
        <v>0</v>
      </c>
      <c r="K326" t="s">
        <v>24</v>
      </c>
      <c r="L326" t="s">
        <v>22</v>
      </c>
      <c r="M326">
        <v>101000</v>
      </c>
      <c r="O326" t="s">
        <v>374</v>
      </c>
      <c r="P326" t="s">
        <v>4250</v>
      </c>
    </row>
    <row r="327" spans="1:16" x14ac:dyDescent="0.25">
      <c r="A327" t="s">
        <v>2</v>
      </c>
      <c r="B327" t="s">
        <v>2</v>
      </c>
      <c r="C327" t="s">
        <v>2634</v>
      </c>
      <c r="D327" t="s">
        <v>131</v>
      </c>
      <c r="E327" t="s">
        <v>20</v>
      </c>
      <c r="F327" t="b">
        <v>0</v>
      </c>
      <c r="G327" t="s">
        <v>35</v>
      </c>
      <c r="H327" s="4">
        <v>45664.252013888887</v>
      </c>
      <c r="I327" t="b">
        <v>1</v>
      </c>
      <c r="J327" t="b">
        <v>0</v>
      </c>
      <c r="K327" t="s">
        <v>24</v>
      </c>
      <c r="L327" t="s">
        <v>22</v>
      </c>
      <c r="M327">
        <v>107500</v>
      </c>
      <c r="O327" t="s">
        <v>131</v>
      </c>
      <c r="P327" t="s">
        <v>128</v>
      </c>
    </row>
    <row r="328" spans="1:16" x14ac:dyDescent="0.25">
      <c r="A328" t="s">
        <v>0</v>
      </c>
      <c r="B328" t="s">
        <v>4504</v>
      </c>
      <c r="C328" t="s">
        <v>39</v>
      </c>
      <c r="D328" t="s">
        <v>4109</v>
      </c>
      <c r="E328" t="s">
        <v>20</v>
      </c>
      <c r="F328" t="b">
        <v>1</v>
      </c>
      <c r="G328" t="s">
        <v>255</v>
      </c>
      <c r="H328" s="4">
        <v>45664.255787037036</v>
      </c>
      <c r="I328" t="b">
        <v>0</v>
      </c>
      <c r="J328" t="b">
        <v>0</v>
      </c>
      <c r="K328" t="s">
        <v>255</v>
      </c>
      <c r="L328" t="s">
        <v>22</v>
      </c>
      <c r="M328">
        <v>22500</v>
      </c>
      <c r="O328" t="s">
        <v>4505</v>
      </c>
      <c r="P328" t="s">
        <v>4506</v>
      </c>
    </row>
    <row r="329" spans="1:16" x14ac:dyDescent="0.25">
      <c r="A329" t="s">
        <v>1</v>
      </c>
      <c r="B329" t="s">
        <v>3988</v>
      </c>
      <c r="C329" t="s">
        <v>39</v>
      </c>
      <c r="D329" t="s">
        <v>3973</v>
      </c>
      <c r="E329" t="s">
        <v>51</v>
      </c>
      <c r="F329" t="b">
        <v>1</v>
      </c>
      <c r="G329" t="s">
        <v>876</v>
      </c>
      <c r="H329" s="4">
        <v>45664.256053240737</v>
      </c>
      <c r="I329" t="b">
        <v>0</v>
      </c>
      <c r="J329" t="b">
        <v>0</v>
      </c>
      <c r="K329" t="s">
        <v>876</v>
      </c>
      <c r="L329" t="s">
        <v>36</v>
      </c>
      <c r="N329">
        <v>19.5</v>
      </c>
      <c r="O329" t="s">
        <v>3989</v>
      </c>
      <c r="P329" t="s">
        <v>3990</v>
      </c>
    </row>
    <row r="330" spans="1:16" x14ac:dyDescent="0.25">
      <c r="A330" t="s">
        <v>0</v>
      </c>
      <c r="B330" t="s">
        <v>4507</v>
      </c>
      <c r="C330" t="s">
        <v>4508</v>
      </c>
      <c r="D330" t="s">
        <v>4509</v>
      </c>
      <c r="E330" t="s">
        <v>20</v>
      </c>
      <c r="F330" t="b">
        <v>0</v>
      </c>
      <c r="G330" t="s">
        <v>106</v>
      </c>
      <c r="H330" s="4">
        <v>45664.256886574083</v>
      </c>
      <c r="I330" t="b">
        <v>0</v>
      </c>
      <c r="J330" t="b">
        <v>1</v>
      </c>
      <c r="K330" t="s">
        <v>106</v>
      </c>
      <c r="L330" t="s">
        <v>22</v>
      </c>
      <c r="M330">
        <v>69750</v>
      </c>
      <c r="O330" t="s">
        <v>4510</v>
      </c>
      <c r="P330" t="s">
        <v>4511</v>
      </c>
    </row>
    <row r="331" spans="1:16" x14ac:dyDescent="0.25">
      <c r="A331" t="s">
        <v>1</v>
      </c>
      <c r="B331" t="s">
        <v>3988</v>
      </c>
      <c r="C331" t="s">
        <v>39</v>
      </c>
      <c r="D331" t="s">
        <v>4005</v>
      </c>
      <c r="E331" t="s">
        <v>51</v>
      </c>
      <c r="F331" t="b">
        <v>1</v>
      </c>
      <c r="G331" t="s">
        <v>4006</v>
      </c>
      <c r="H331" s="4">
        <v>45664.274502314824</v>
      </c>
      <c r="I331" t="b">
        <v>0</v>
      </c>
      <c r="J331" t="b">
        <v>0</v>
      </c>
      <c r="K331" t="s">
        <v>4006</v>
      </c>
      <c r="L331" t="s">
        <v>36</v>
      </c>
      <c r="N331">
        <v>19.5</v>
      </c>
      <c r="O331" t="s">
        <v>3989</v>
      </c>
      <c r="P331" t="s">
        <v>3990</v>
      </c>
    </row>
    <row r="332" spans="1:16" x14ac:dyDescent="0.25">
      <c r="A332" t="s">
        <v>1</v>
      </c>
      <c r="B332" t="s">
        <v>4512</v>
      </c>
      <c r="C332" t="s">
        <v>2365</v>
      </c>
      <c r="D332" t="s">
        <v>4513</v>
      </c>
      <c r="E332" t="s">
        <v>20</v>
      </c>
      <c r="F332" t="b">
        <v>0</v>
      </c>
      <c r="G332" t="s">
        <v>2365</v>
      </c>
      <c r="H332" s="4">
        <v>45664.280034722222</v>
      </c>
      <c r="I332" t="b">
        <v>0</v>
      </c>
      <c r="J332" t="b">
        <v>0</v>
      </c>
      <c r="K332" t="s">
        <v>2365</v>
      </c>
      <c r="L332" t="s">
        <v>22</v>
      </c>
      <c r="M332">
        <v>120000</v>
      </c>
      <c r="O332" t="s">
        <v>2366</v>
      </c>
      <c r="P332" t="s">
        <v>4514</v>
      </c>
    </row>
    <row r="333" spans="1:16" x14ac:dyDescent="0.25">
      <c r="A333" t="s">
        <v>0</v>
      </c>
      <c r="B333" t="s">
        <v>3911</v>
      </c>
      <c r="C333" t="s">
        <v>2640</v>
      </c>
      <c r="D333" t="s">
        <v>4515</v>
      </c>
      <c r="E333" t="s">
        <v>20</v>
      </c>
      <c r="F333" t="b">
        <v>0</v>
      </c>
      <c r="G333" t="s">
        <v>2641</v>
      </c>
      <c r="H333" s="4">
        <v>45664.28025462963</v>
      </c>
      <c r="I333" t="b">
        <v>0</v>
      </c>
      <c r="J333" t="b">
        <v>0</v>
      </c>
      <c r="K333" t="s">
        <v>2641</v>
      </c>
      <c r="L333" t="s">
        <v>22</v>
      </c>
      <c r="M333">
        <v>70000</v>
      </c>
      <c r="O333" t="s">
        <v>1010</v>
      </c>
      <c r="P333" t="s">
        <v>3912</v>
      </c>
    </row>
    <row r="334" spans="1:16" x14ac:dyDescent="0.25">
      <c r="A334" t="s">
        <v>89</v>
      </c>
      <c r="B334" t="s">
        <v>4516</v>
      </c>
      <c r="C334" t="s">
        <v>71</v>
      </c>
      <c r="D334" t="s">
        <v>3973</v>
      </c>
      <c r="E334" t="s">
        <v>20</v>
      </c>
      <c r="F334" t="b">
        <v>0</v>
      </c>
      <c r="G334" t="s">
        <v>27</v>
      </c>
      <c r="H334" s="4">
        <v>45664.334814814807</v>
      </c>
      <c r="I334" t="b">
        <v>0</v>
      </c>
      <c r="J334" t="b">
        <v>1</v>
      </c>
      <c r="K334" t="s">
        <v>24</v>
      </c>
      <c r="L334" t="s">
        <v>22</v>
      </c>
      <c r="M334">
        <v>187625</v>
      </c>
      <c r="O334" t="s">
        <v>1101</v>
      </c>
      <c r="P334" t="s">
        <v>4517</v>
      </c>
    </row>
    <row r="335" spans="1:16" x14ac:dyDescent="0.25">
      <c r="A335" t="s">
        <v>2</v>
      </c>
      <c r="B335" t="s">
        <v>4518</v>
      </c>
      <c r="C335" t="s">
        <v>184</v>
      </c>
      <c r="D335" t="s">
        <v>3957</v>
      </c>
      <c r="E335" t="s">
        <v>34</v>
      </c>
      <c r="F335" t="b">
        <v>0</v>
      </c>
      <c r="G335" t="s">
        <v>41</v>
      </c>
      <c r="H335" s="4">
        <v>45664.335069444453</v>
      </c>
      <c r="I335" t="b">
        <v>0</v>
      </c>
      <c r="J335" t="b">
        <v>1</v>
      </c>
      <c r="K335" t="s">
        <v>24</v>
      </c>
      <c r="L335" t="s">
        <v>36</v>
      </c>
      <c r="N335">
        <v>45.889999389648438</v>
      </c>
      <c r="O335" t="s">
        <v>793</v>
      </c>
      <c r="P335" t="s">
        <v>119</v>
      </c>
    </row>
    <row r="336" spans="1:16" x14ac:dyDescent="0.25">
      <c r="A336" t="s">
        <v>2</v>
      </c>
      <c r="B336" t="s">
        <v>4519</v>
      </c>
      <c r="C336" t="s">
        <v>82</v>
      </c>
      <c r="D336" t="s">
        <v>3828</v>
      </c>
      <c r="E336" t="s">
        <v>20</v>
      </c>
      <c r="F336" t="b">
        <v>0</v>
      </c>
      <c r="G336" t="s">
        <v>41</v>
      </c>
      <c r="H336" s="4">
        <v>45664.335115740738</v>
      </c>
      <c r="I336" t="b">
        <v>1</v>
      </c>
      <c r="J336" t="b">
        <v>1</v>
      </c>
      <c r="K336" t="s">
        <v>24</v>
      </c>
      <c r="L336" t="s">
        <v>22</v>
      </c>
      <c r="M336">
        <v>162500</v>
      </c>
      <c r="O336" t="s">
        <v>1156</v>
      </c>
      <c r="P336" t="s">
        <v>1377</v>
      </c>
    </row>
    <row r="337" spans="1:16" x14ac:dyDescent="0.25">
      <c r="A337" t="s">
        <v>19</v>
      </c>
      <c r="B337" t="s">
        <v>4520</v>
      </c>
      <c r="C337" t="s">
        <v>118</v>
      </c>
      <c r="D337" t="s">
        <v>3600</v>
      </c>
      <c r="E337" t="s">
        <v>20</v>
      </c>
      <c r="F337" t="b">
        <v>0</v>
      </c>
      <c r="G337" t="s">
        <v>27</v>
      </c>
      <c r="H337" s="4">
        <v>45664.37605324074</v>
      </c>
      <c r="I337" t="b">
        <v>0</v>
      </c>
      <c r="J337" t="b">
        <v>1</v>
      </c>
      <c r="K337" t="s">
        <v>24</v>
      </c>
      <c r="L337" t="s">
        <v>22</v>
      </c>
      <c r="M337">
        <v>203940</v>
      </c>
      <c r="O337" t="s">
        <v>254</v>
      </c>
      <c r="P337" t="s">
        <v>4521</v>
      </c>
    </row>
    <row r="338" spans="1:16" x14ac:dyDescent="0.25">
      <c r="A338" t="s">
        <v>2</v>
      </c>
      <c r="B338" t="s">
        <v>1231</v>
      </c>
      <c r="C338" t="s">
        <v>4522</v>
      </c>
      <c r="D338" t="s">
        <v>3600</v>
      </c>
      <c r="E338" t="s">
        <v>20</v>
      </c>
      <c r="F338" t="b">
        <v>0</v>
      </c>
      <c r="G338" t="s">
        <v>41</v>
      </c>
      <c r="H338" s="4">
        <v>45664.376689814817</v>
      </c>
      <c r="I338" t="b">
        <v>0</v>
      </c>
      <c r="J338" t="b">
        <v>1</v>
      </c>
      <c r="K338" t="s">
        <v>24</v>
      </c>
      <c r="L338" t="s">
        <v>22</v>
      </c>
      <c r="M338">
        <v>172000</v>
      </c>
      <c r="O338" t="s">
        <v>173</v>
      </c>
      <c r="P338" t="s">
        <v>4523</v>
      </c>
    </row>
    <row r="339" spans="1:16" x14ac:dyDescent="0.25">
      <c r="A339" t="s">
        <v>19</v>
      </c>
      <c r="B339" t="s">
        <v>1672</v>
      </c>
      <c r="C339" t="s">
        <v>49</v>
      </c>
      <c r="D339" t="s">
        <v>3973</v>
      </c>
      <c r="E339" t="s">
        <v>20</v>
      </c>
      <c r="F339" t="b">
        <v>0</v>
      </c>
      <c r="G339" t="s">
        <v>41</v>
      </c>
      <c r="H339" s="4">
        <v>45664.417060185187</v>
      </c>
      <c r="I339" t="b">
        <v>0</v>
      </c>
      <c r="J339" t="b">
        <v>1</v>
      </c>
      <c r="K339" t="s">
        <v>24</v>
      </c>
      <c r="L339" t="s">
        <v>22</v>
      </c>
      <c r="M339">
        <v>210500</v>
      </c>
      <c r="O339" t="s">
        <v>835</v>
      </c>
      <c r="P339" t="s">
        <v>1673</v>
      </c>
    </row>
    <row r="340" spans="1:16" x14ac:dyDescent="0.25">
      <c r="A340" t="s">
        <v>139</v>
      </c>
      <c r="B340" t="s">
        <v>4237</v>
      </c>
      <c r="C340" t="s">
        <v>797</v>
      </c>
      <c r="D340" t="s">
        <v>3973</v>
      </c>
      <c r="E340" t="s">
        <v>20</v>
      </c>
      <c r="F340" t="b">
        <v>0</v>
      </c>
      <c r="G340" t="s">
        <v>41</v>
      </c>
      <c r="H340" s="4">
        <v>45664.417071759257</v>
      </c>
      <c r="I340" t="b">
        <v>1</v>
      </c>
      <c r="J340" t="b">
        <v>0</v>
      </c>
      <c r="K340" t="s">
        <v>24</v>
      </c>
      <c r="L340" t="s">
        <v>22</v>
      </c>
      <c r="M340">
        <v>97500</v>
      </c>
      <c r="O340" t="s">
        <v>202</v>
      </c>
      <c r="P340" t="s">
        <v>2778</v>
      </c>
    </row>
    <row r="341" spans="1:16" x14ac:dyDescent="0.25">
      <c r="A341" t="s">
        <v>139</v>
      </c>
      <c r="B341" t="s">
        <v>2853</v>
      </c>
      <c r="C341" t="s">
        <v>344</v>
      </c>
      <c r="D341" t="s">
        <v>3973</v>
      </c>
      <c r="E341" t="s">
        <v>20</v>
      </c>
      <c r="F341" t="b">
        <v>0</v>
      </c>
      <c r="G341" t="s">
        <v>30</v>
      </c>
      <c r="H341" s="4">
        <v>45664.417511574073</v>
      </c>
      <c r="I341" t="b">
        <v>0</v>
      </c>
      <c r="J341" t="b">
        <v>0</v>
      </c>
      <c r="K341" t="s">
        <v>24</v>
      </c>
      <c r="L341" t="s">
        <v>22</v>
      </c>
      <c r="M341">
        <v>99990</v>
      </c>
      <c r="O341" t="s">
        <v>956</v>
      </c>
      <c r="P341" t="s">
        <v>1273</v>
      </c>
    </row>
    <row r="342" spans="1:16" x14ac:dyDescent="0.25">
      <c r="A342" t="s">
        <v>139</v>
      </c>
      <c r="B342" t="s">
        <v>4524</v>
      </c>
      <c r="C342" t="s">
        <v>160</v>
      </c>
      <c r="D342" t="s">
        <v>3973</v>
      </c>
      <c r="E342" t="s">
        <v>20</v>
      </c>
      <c r="F342" t="b">
        <v>0</v>
      </c>
      <c r="G342" t="s">
        <v>52</v>
      </c>
      <c r="H342" s="4">
        <v>45664.417615740742</v>
      </c>
      <c r="I342" t="b">
        <v>0</v>
      </c>
      <c r="J342" t="b">
        <v>0</v>
      </c>
      <c r="K342" t="s">
        <v>24</v>
      </c>
      <c r="L342" t="s">
        <v>22</v>
      </c>
      <c r="M342">
        <v>145000</v>
      </c>
      <c r="O342" t="s">
        <v>469</v>
      </c>
      <c r="P342" t="s">
        <v>4525</v>
      </c>
    </row>
    <row r="343" spans="1:16" x14ac:dyDescent="0.25">
      <c r="A343" t="s">
        <v>2</v>
      </c>
      <c r="B343" t="s">
        <v>4526</v>
      </c>
      <c r="C343" t="s">
        <v>114</v>
      </c>
      <c r="D343" t="s">
        <v>3973</v>
      </c>
      <c r="E343" t="s">
        <v>20</v>
      </c>
      <c r="F343" t="b">
        <v>0</v>
      </c>
      <c r="G343" t="s">
        <v>27</v>
      </c>
      <c r="H343" s="4">
        <v>45664.418171296304</v>
      </c>
      <c r="I343" t="b">
        <v>0</v>
      </c>
      <c r="J343" t="b">
        <v>1</v>
      </c>
      <c r="K343" t="s">
        <v>24</v>
      </c>
      <c r="L343" t="s">
        <v>22</v>
      </c>
      <c r="M343">
        <v>200000</v>
      </c>
      <c r="O343" t="s">
        <v>202</v>
      </c>
      <c r="P343" t="s">
        <v>4527</v>
      </c>
    </row>
    <row r="344" spans="1:16" x14ac:dyDescent="0.25">
      <c r="A344" t="s">
        <v>89</v>
      </c>
      <c r="B344" t="s">
        <v>4528</v>
      </c>
      <c r="C344" t="s">
        <v>839</v>
      </c>
      <c r="D344" t="s">
        <v>3973</v>
      </c>
      <c r="E344" t="s">
        <v>20</v>
      </c>
      <c r="F344" t="b">
        <v>0</v>
      </c>
      <c r="G344" t="s">
        <v>27</v>
      </c>
      <c r="H344" s="4">
        <v>45664.418206018519</v>
      </c>
      <c r="I344" t="b">
        <v>0</v>
      </c>
      <c r="J344" t="b">
        <v>1</v>
      </c>
      <c r="K344" t="s">
        <v>24</v>
      </c>
      <c r="L344" t="s">
        <v>22</v>
      </c>
      <c r="M344">
        <v>345875</v>
      </c>
      <c r="O344" t="s">
        <v>2761</v>
      </c>
      <c r="P344" t="s">
        <v>4529</v>
      </c>
    </row>
    <row r="345" spans="1:16" x14ac:dyDescent="0.25">
      <c r="A345" t="s">
        <v>2</v>
      </c>
      <c r="B345" t="s">
        <v>4530</v>
      </c>
      <c r="C345" t="s">
        <v>33</v>
      </c>
      <c r="D345" t="s">
        <v>3973</v>
      </c>
      <c r="E345" t="s">
        <v>20</v>
      </c>
      <c r="F345" t="b">
        <v>0</v>
      </c>
      <c r="G345" t="s">
        <v>27</v>
      </c>
      <c r="H345" s="4">
        <v>45664.418229166673</v>
      </c>
      <c r="I345" t="b">
        <v>0</v>
      </c>
      <c r="J345" t="b">
        <v>1</v>
      </c>
      <c r="K345" t="s">
        <v>24</v>
      </c>
      <c r="L345" t="s">
        <v>22</v>
      </c>
      <c r="M345">
        <v>142500</v>
      </c>
      <c r="O345" t="s">
        <v>4531</v>
      </c>
      <c r="P345" t="s">
        <v>4532</v>
      </c>
    </row>
    <row r="346" spans="1:16" x14ac:dyDescent="0.25">
      <c r="A346" t="s">
        <v>40</v>
      </c>
      <c r="B346" t="s">
        <v>2829</v>
      </c>
      <c r="C346" t="s">
        <v>180</v>
      </c>
      <c r="D346" t="s">
        <v>3973</v>
      </c>
      <c r="E346" t="s">
        <v>20</v>
      </c>
      <c r="F346" t="b">
        <v>0</v>
      </c>
      <c r="G346" t="s">
        <v>23</v>
      </c>
      <c r="H346" s="4">
        <v>45664.44290509259</v>
      </c>
      <c r="I346" t="b">
        <v>1</v>
      </c>
      <c r="J346" t="b">
        <v>1</v>
      </c>
      <c r="K346" t="s">
        <v>24</v>
      </c>
      <c r="L346" t="s">
        <v>22</v>
      </c>
      <c r="M346">
        <v>145500</v>
      </c>
      <c r="O346" t="s">
        <v>4351</v>
      </c>
      <c r="P346" t="s">
        <v>4533</v>
      </c>
    </row>
    <row r="347" spans="1:16" x14ac:dyDescent="0.25">
      <c r="A347" t="s">
        <v>40</v>
      </c>
      <c r="B347" t="s">
        <v>4534</v>
      </c>
      <c r="C347" t="s">
        <v>283</v>
      </c>
      <c r="D347" t="s">
        <v>3973</v>
      </c>
      <c r="E347" t="s">
        <v>20</v>
      </c>
      <c r="F347" t="b">
        <v>0</v>
      </c>
      <c r="G347" t="s">
        <v>41</v>
      </c>
      <c r="H347" s="4">
        <v>45664.458738425928</v>
      </c>
      <c r="I347" t="b">
        <v>0</v>
      </c>
      <c r="J347" t="b">
        <v>1</v>
      </c>
      <c r="K347" t="s">
        <v>24</v>
      </c>
      <c r="L347" t="s">
        <v>22</v>
      </c>
      <c r="M347">
        <v>189500</v>
      </c>
      <c r="O347" t="s">
        <v>4535</v>
      </c>
      <c r="P347" t="s">
        <v>3371</v>
      </c>
    </row>
    <row r="348" spans="1:16" x14ac:dyDescent="0.25">
      <c r="A348" t="s">
        <v>2</v>
      </c>
      <c r="B348" t="s">
        <v>4536</v>
      </c>
      <c r="C348" t="s">
        <v>39</v>
      </c>
      <c r="D348" t="s">
        <v>112</v>
      </c>
      <c r="E348" t="s">
        <v>51</v>
      </c>
      <c r="F348" t="b">
        <v>1</v>
      </c>
      <c r="G348" t="s">
        <v>27</v>
      </c>
      <c r="H348" s="4">
        <v>45664.459687499999</v>
      </c>
      <c r="I348" t="b">
        <v>1</v>
      </c>
      <c r="J348" t="b">
        <v>0</v>
      </c>
      <c r="K348" t="s">
        <v>24</v>
      </c>
      <c r="L348" t="s">
        <v>36</v>
      </c>
      <c r="N348">
        <v>29.5</v>
      </c>
      <c r="O348" t="s">
        <v>112</v>
      </c>
    </row>
    <row r="349" spans="1:16" x14ac:dyDescent="0.25">
      <c r="A349" t="s">
        <v>28</v>
      </c>
      <c r="B349" t="s">
        <v>4537</v>
      </c>
      <c r="C349" t="s">
        <v>921</v>
      </c>
      <c r="D349" t="s">
        <v>3973</v>
      </c>
      <c r="E349" t="s">
        <v>20</v>
      </c>
      <c r="F349" t="b">
        <v>0</v>
      </c>
      <c r="G349" t="s">
        <v>41</v>
      </c>
      <c r="H349" s="4">
        <v>45664.460266203707</v>
      </c>
      <c r="I349" t="b">
        <v>0</v>
      </c>
      <c r="J349" t="b">
        <v>1</v>
      </c>
      <c r="K349" t="s">
        <v>24</v>
      </c>
      <c r="L349" t="s">
        <v>22</v>
      </c>
      <c r="M349">
        <v>160000</v>
      </c>
      <c r="O349" t="s">
        <v>1172</v>
      </c>
      <c r="P349" t="s">
        <v>55</v>
      </c>
    </row>
    <row r="350" spans="1:16" x14ac:dyDescent="0.25">
      <c r="A350" t="s">
        <v>2</v>
      </c>
      <c r="B350" t="s">
        <v>1231</v>
      </c>
      <c r="C350" t="s">
        <v>82</v>
      </c>
      <c r="D350" t="s">
        <v>3973</v>
      </c>
      <c r="E350" t="s">
        <v>20</v>
      </c>
      <c r="F350" t="b">
        <v>0</v>
      </c>
      <c r="G350" t="s">
        <v>27</v>
      </c>
      <c r="H350" s="4">
        <v>45664.500034722223</v>
      </c>
      <c r="I350" t="b">
        <v>0</v>
      </c>
      <c r="J350" t="b">
        <v>0</v>
      </c>
      <c r="K350" t="s">
        <v>24</v>
      </c>
      <c r="L350" t="s">
        <v>22</v>
      </c>
      <c r="M350">
        <v>230000</v>
      </c>
      <c r="O350" t="s">
        <v>3765</v>
      </c>
      <c r="P350" t="s">
        <v>4538</v>
      </c>
    </row>
    <row r="351" spans="1:16" x14ac:dyDescent="0.25">
      <c r="A351" t="s">
        <v>139</v>
      </c>
      <c r="B351" t="s">
        <v>4539</v>
      </c>
      <c r="C351" t="s">
        <v>2832</v>
      </c>
      <c r="D351" t="s">
        <v>3973</v>
      </c>
      <c r="E351" t="s">
        <v>20</v>
      </c>
      <c r="F351" t="b">
        <v>0</v>
      </c>
      <c r="G351" t="s">
        <v>27</v>
      </c>
      <c r="H351" s="4">
        <v>45664.541898148149</v>
      </c>
      <c r="I351" t="b">
        <v>1</v>
      </c>
      <c r="J351" t="b">
        <v>0</v>
      </c>
      <c r="K351" t="s">
        <v>24</v>
      </c>
      <c r="L351" t="s">
        <v>22</v>
      </c>
      <c r="M351">
        <v>100000</v>
      </c>
      <c r="O351" t="s">
        <v>482</v>
      </c>
      <c r="P351" t="s">
        <v>1314</v>
      </c>
    </row>
    <row r="352" spans="1:16" x14ac:dyDescent="0.25">
      <c r="A352" t="s">
        <v>0</v>
      </c>
      <c r="B352" t="s">
        <v>4540</v>
      </c>
      <c r="C352" t="s">
        <v>114</v>
      </c>
      <c r="D352" t="s">
        <v>4084</v>
      </c>
      <c r="E352" t="s">
        <v>20</v>
      </c>
      <c r="F352" t="b">
        <v>0</v>
      </c>
      <c r="G352" t="s">
        <v>27</v>
      </c>
      <c r="H352" s="4">
        <v>45664.583634259259</v>
      </c>
      <c r="I352" t="b">
        <v>0</v>
      </c>
      <c r="J352" t="b">
        <v>0</v>
      </c>
      <c r="K352" t="s">
        <v>24</v>
      </c>
      <c r="L352" t="s">
        <v>22</v>
      </c>
      <c r="M352">
        <v>77500</v>
      </c>
      <c r="O352" t="s">
        <v>4541</v>
      </c>
      <c r="P352" t="s">
        <v>4542</v>
      </c>
    </row>
    <row r="353" spans="1:16" x14ac:dyDescent="0.25">
      <c r="A353" t="s">
        <v>28</v>
      </c>
      <c r="B353" t="s">
        <v>4543</v>
      </c>
      <c r="C353" t="s">
        <v>1421</v>
      </c>
      <c r="D353" t="s">
        <v>3973</v>
      </c>
      <c r="E353" t="s">
        <v>20</v>
      </c>
      <c r="F353" t="b">
        <v>0</v>
      </c>
      <c r="G353" t="s">
        <v>52</v>
      </c>
      <c r="H353" s="4">
        <v>45664.584629629629</v>
      </c>
      <c r="I353" t="b">
        <v>0</v>
      </c>
      <c r="J353" t="b">
        <v>1</v>
      </c>
      <c r="K353" t="s">
        <v>24</v>
      </c>
      <c r="L353" t="s">
        <v>22</v>
      </c>
      <c r="M353">
        <v>115000</v>
      </c>
      <c r="O353" t="s">
        <v>1784</v>
      </c>
      <c r="P353" t="s">
        <v>4544</v>
      </c>
    </row>
    <row r="354" spans="1:16" x14ac:dyDescent="0.25">
      <c r="A354" t="s">
        <v>40</v>
      </c>
      <c r="B354" t="s">
        <v>4545</v>
      </c>
      <c r="C354" t="s">
        <v>82</v>
      </c>
      <c r="D354" t="s">
        <v>3973</v>
      </c>
      <c r="E354" t="s">
        <v>20</v>
      </c>
      <c r="F354" t="b">
        <v>0</v>
      </c>
      <c r="G354" t="s">
        <v>41</v>
      </c>
      <c r="H354" s="4">
        <v>45664.585277777784</v>
      </c>
      <c r="I354" t="b">
        <v>0</v>
      </c>
      <c r="J354" t="b">
        <v>1</v>
      </c>
      <c r="K354" t="s">
        <v>24</v>
      </c>
      <c r="L354" t="s">
        <v>22</v>
      </c>
      <c r="M354">
        <v>132500</v>
      </c>
      <c r="O354" t="s">
        <v>1784</v>
      </c>
      <c r="P354" t="s">
        <v>4546</v>
      </c>
    </row>
    <row r="355" spans="1:16" x14ac:dyDescent="0.25">
      <c r="A355" t="s">
        <v>19</v>
      </c>
      <c r="B355" t="s">
        <v>1759</v>
      </c>
      <c r="C355" t="s">
        <v>82</v>
      </c>
      <c r="D355" t="s">
        <v>3973</v>
      </c>
      <c r="E355" t="s">
        <v>51</v>
      </c>
      <c r="F355" t="b">
        <v>0</v>
      </c>
      <c r="G355" t="s">
        <v>27</v>
      </c>
      <c r="H355" s="4">
        <v>45664.625173611108</v>
      </c>
      <c r="I355" t="b">
        <v>1</v>
      </c>
      <c r="J355" t="b">
        <v>0</v>
      </c>
      <c r="K355" t="s">
        <v>24</v>
      </c>
      <c r="L355" t="s">
        <v>36</v>
      </c>
      <c r="N355">
        <v>90</v>
      </c>
      <c r="O355" t="s">
        <v>4547</v>
      </c>
      <c r="P355" t="s">
        <v>4548</v>
      </c>
    </row>
    <row r="356" spans="1:16" x14ac:dyDescent="0.25">
      <c r="A356" t="s">
        <v>0</v>
      </c>
      <c r="B356" t="s">
        <v>4549</v>
      </c>
      <c r="C356" t="s">
        <v>151</v>
      </c>
      <c r="D356" t="s">
        <v>3828</v>
      </c>
      <c r="E356" t="s">
        <v>20</v>
      </c>
      <c r="F356" t="b">
        <v>0</v>
      </c>
      <c r="G356" t="s">
        <v>30</v>
      </c>
      <c r="H356" s="4">
        <v>45664.625763888893</v>
      </c>
      <c r="I356" t="b">
        <v>0</v>
      </c>
      <c r="J356" t="b">
        <v>1</v>
      </c>
      <c r="K356" t="s">
        <v>24</v>
      </c>
      <c r="L356" t="s">
        <v>22</v>
      </c>
      <c r="M356">
        <v>100550</v>
      </c>
      <c r="O356" t="s">
        <v>4550</v>
      </c>
      <c r="P356" t="s">
        <v>1039</v>
      </c>
    </row>
    <row r="357" spans="1:16" x14ac:dyDescent="0.25">
      <c r="A357" t="s">
        <v>0</v>
      </c>
      <c r="B357" t="s">
        <v>0</v>
      </c>
      <c r="C357" t="s">
        <v>4551</v>
      </c>
      <c r="D357" t="s">
        <v>4090</v>
      </c>
      <c r="E357" t="s">
        <v>20</v>
      </c>
      <c r="F357" t="b">
        <v>0</v>
      </c>
      <c r="G357" t="s">
        <v>30</v>
      </c>
      <c r="H357" s="4">
        <v>45664.625763888893</v>
      </c>
      <c r="I357" t="b">
        <v>1</v>
      </c>
      <c r="J357" t="b">
        <v>1</v>
      </c>
      <c r="K357" t="s">
        <v>24</v>
      </c>
      <c r="L357" t="s">
        <v>36</v>
      </c>
      <c r="N357">
        <v>51</v>
      </c>
      <c r="O357" t="s">
        <v>1193</v>
      </c>
      <c r="P357" t="s">
        <v>4552</v>
      </c>
    </row>
    <row r="358" spans="1:16" x14ac:dyDescent="0.25">
      <c r="A358" t="s">
        <v>2</v>
      </c>
      <c r="B358" t="s">
        <v>4553</v>
      </c>
      <c r="C358" t="s">
        <v>73</v>
      </c>
      <c r="D358" t="s">
        <v>3828</v>
      </c>
      <c r="E358" t="s">
        <v>20</v>
      </c>
      <c r="F358" t="b">
        <v>0</v>
      </c>
      <c r="G358" t="s">
        <v>27</v>
      </c>
      <c r="H358" s="4">
        <v>45664.626388888893</v>
      </c>
      <c r="I358" t="b">
        <v>0</v>
      </c>
      <c r="J358" t="b">
        <v>1</v>
      </c>
      <c r="K358" t="s">
        <v>24</v>
      </c>
      <c r="L358" t="s">
        <v>22</v>
      </c>
      <c r="M358">
        <v>118000</v>
      </c>
      <c r="O358" t="s">
        <v>4554</v>
      </c>
      <c r="P358" t="s">
        <v>3135</v>
      </c>
    </row>
    <row r="359" spans="1:16" x14ac:dyDescent="0.25">
      <c r="A359" t="s">
        <v>0</v>
      </c>
      <c r="B359" t="s">
        <v>4555</v>
      </c>
      <c r="C359" t="s">
        <v>372</v>
      </c>
      <c r="D359" t="s">
        <v>4328</v>
      </c>
      <c r="E359" t="s">
        <v>51</v>
      </c>
      <c r="F359" t="b">
        <v>0</v>
      </c>
      <c r="G359" t="s">
        <v>27</v>
      </c>
      <c r="H359" s="4">
        <v>45664.666701388887</v>
      </c>
      <c r="I359" t="b">
        <v>1</v>
      </c>
      <c r="J359" t="b">
        <v>0</v>
      </c>
      <c r="K359" t="s">
        <v>24</v>
      </c>
      <c r="L359" t="s">
        <v>36</v>
      </c>
      <c r="N359">
        <v>60</v>
      </c>
      <c r="O359" t="s">
        <v>4556</v>
      </c>
      <c r="P359" t="s">
        <v>665</v>
      </c>
    </row>
    <row r="360" spans="1:16" x14ac:dyDescent="0.25">
      <c r="A360" t="s">
        <v>1</v>
      </c>
      <c r="B360" t="s">
        <v>4557</v>
      </c>
      <c r="C360" t="s">
        <v>2154</v>
      </c>
      <c r="D360" t="s">
        <v>3973</v>
      </c>
      <c r="E360" t="s">
        <v>20</v>
      </c>
      <c r="F360" t="b">
        <v>0</v>
      </c>
      <c r="G360" t="s">
        <v>27</v>
      </c>
      <c r="H360" s="4">
        <v>45664.709363425929</v>
      </c>
      <c r="I360" t="b">
        <v>0</v>
      </c>
      <c r="J360" t="b">
        <v>1</v>
      </c>
      <c r="K360" t="s">
        <v>24</v>
      </c>
      <c r="L360" t="s">
        <v>36</v>
      </c>
      <c r="N360">
        <v>87.5</v>
      </c>
      <c r="O360" t="s">
        <v>4344</v>
      </c>
      <c r="P360" t="s">
        <v>4558</v>
      </c>
    </row>
    <row r="361" spans="1:16" x14ac:dyDescent="0.25">
      <c r="A361" t="s">
        <v>1</v>
      </c>
      <c r="B361" t="s">
        <v>4559</v>
      </c>
      <c r="C361" t="s">
        <v>82</v>
      </c>
      <c r="D361" t="s">
        <v>4560</v>
      </c>
      <c r="E361" t="s">
        <v>34</v>
      </c>
      <c r="F361" t="b">
        <v>0</v>
      </c>
      <c r="G361" t="s">
        <v>27</v>
      </c>
      <c r="H361" s="4">
        <v>45664.709444444437</v>
      </c>
      <c r="I361" t="b">
        <v>0</v>
      </c>
      <c r="J361" t="b">
        <v>1</v>
      </c>
      <c r="K361" t="s">
        <v>24</v>
      </c>
      <c r="L361" t="s">
        <v>22</v>
      </c>
      <c r="M361">
        <v>251500</v>
      </c>
      <c r="O361" t="s">
        <v>59</v>
      </c>
      <c r="P361" t="s">
        <v>2993</v>
      </c>
    </row>
    <row r="362" spans="1:16" x14ac:dyDescent="0.25">
      <c r="A362" t="s">
        <v>2</v>
      </c>
      <c r="B362" t="s">
        <v>2</v>
      </c>
      <c r="C362" t="s">
        <v>4561</v>
      </c>
      <c r="D362" t="s">
        <v>3973</v>
      </c>
      <c r="E362" t="s">
        <v>51</v>
      </c>
      <c r="F362" t="b">
        <v>0</v>
      </c>
      <c r="G362" t="s">
        <v>27</v>
      </c>
      <c r="H362" s="4">
        <v>45664.709687499999</v>
      </c>
      <c r="I362" t="b">
        <v>0</v>
      </c>
      <c r="J362" t="b">
        <v>0</v>
      </c>
      <c r="K362" t="s">
        <v>24</v>
      </c>
      <c r="L362" t="s">
        <v>36</v>
      </c>
      <c r="N362">
        <v>45.5</v>
      </c>
      <c r="O362" t="s">
        <v>741</v>
      </c>
      <c r="P362" t="s">
        <v>3263</v>
      </c>
    </row>
    <row r="363" spans="1:16" x14ac:dyDescent="0.25">
      <c r="A363" t="s">
        <v>2</v>
      </c>
      <c r="B363" t="s">
        <v>4562</v>
      </c>
      <c r="C363" t="s">
        <v>39</v>
      </c>
      <c r="D363" t="s">
        <v>112</v>
      </c>
      <c r="E363" t="s">
        <v>51</v>
      </c>
      <c r="F363" t="b">
        <v>1</v>
      </c>
      <c r="G363" t="s">
        <v>52</v>
      </c>
      <c r="H363" s="4">
        <v>45664.711076388892</v>
      </c>
      <c r="I363" t="b">
        <v>1</v>
      </c>
      <c r="J363" t="b">
        <v>0</v>
      </c>
      <c r="K363" t="s">
        <v>24</v>
      </c>
      <c r="L363" t="s">
        <v>36</v>
      </c>
      <c r="N363">
        <v>10</v>
      </c>
      <c r="O363" t="s">
        <v>112</v>
      </c>
    </row>
    <row r="364" spans="1:16" x14ac:dyDescent="0.25">
      <c r="A364" t="s">
        <v>2</v>
      </c>
      <c r="B364" t="s">
        <v>4563</v>
      </c>
      <c r="C364" t="s">
        <v>39</v>
      </c>
      <c r="D364" t="s">
        <v>3973</v>
      </c>
      <c r="E364" t="s">
        <v>51</v>
      </c>
      <c r="F364" t="b">
        <v>1</v>
      </c>
      <c r="G364" t="s">
        <v>23</v>
      </c>
      <c r="H364" s="4">
        <v>45664.734282407408</v>
      </c>
      <c r="I364" t="b">
        <v>1</v>
      </c>
      <c r="J364" t="b">
        <v>1</v>
      </c>
      <c r="K364" t="s">
        <v>24</v>
      </c>
      <c r="L364" t="s">
        <v>36</v>
      </c>
      <c r="N364">
        <v>75</v>
      </c>
      <c r="O364" t="s">
        <v>144</v>
      </c>
      <c r="P364" t="s">
        <v>4564</v>
      </c>
    </row>
    <row r="365" spans="1:16" x14ac:dyDescent="0.25">
      <c r="A365" t="s">
        <v>0</v>
      </c>
      <c r="B365" t="s">
        <v>4565</v>
      </c>
      <c r="C365" t="s">
        <v>411</v>
      </c>
      <c r="D365" t="s">
        <v>3973</v>
      </c>
      <c r="E365" t="s">
        <v>20</v>
      </c>
      <c r="F365" t="b">
        <v>0</v>
      </c>
      <c r="G365" t="s">
        <v>30</v>
      </c>
      <c r="H365" s="4">
        <v>45664.750763888893</v>
      </c>
      <c r="I365" t="b">
        <v>1</v>
      </c>
      <c r="J365" t="b">
        <v>1</v>
      </c>
      <c r="K365" t="s">
        <v>24</v>
      </c>
      <c r="L365" t="s">
        <v>22</v>
      </c>
      <c r="M365">
        <v>70000</v>
      </c>
      <c r="O365" t="s">
        <v>4566</v>
      </c>
      <c r="P365" t="s">
        <v>280</v>
      </c>
    </row>
    <row r="366" spans="1:16" x14ac:dyDescent="0.25">
      <c r="A366" t="s">
        <v>40</v>
      </c>
      <c r="B366" t="s">
        <v>4567</v>
      </c>
      <c r="C366" t="s">
        <v>217</v>
      </c>
      <c r="D366" t="s">
        <v>4035</v>
      </c>
      <c r="E366" t="s">
        <v>20</v>
      </c>
      <c r="F366" t="b">
        <v>0</v>
      </c>
      <c r="G366" t="s">
        <v>217</v>
      </c>
      <c r="H366" s="4">
        <v>45664.756863425922</v>
      </c>
      <c r="I366" t="b">
        <v>1</v>
      </c>
      <c r="J366" t="b">
        <v>0</v>
      </c>
      <c r="K366" t="s">
        <v>217</v>
      </c>
      <c r="L366" t="s">
        <v>22</v>
      </c>
      <c r="M366">
        <v>87179.5</v>
      </c>
      <c r="O366" t="s">
        <v>4568</v>
      </c>
      <c r="P366" t="s">
        <v>4569</v>
      </c>
    </row>
    <row r="367" spans="1:16" x14ac:dyDescent="0.25">
      <c r="A367" t="s">
        <v>1</v>
      </c>
      <c r="B367" t="s">
        <v>4570</v>
      </c>
      <c r="C367" t="s">
        <v>1693</v>
      </c>
      <c r="D367" t="s">
        <v>2208</v>
      </c>
      <c r="E367" t="s">
        <v>20</v>
      </c>
      <c r="F367" t="b">
        <v>0</v>
      </c>
      <c r="G367" t="s">
        <v>52</v>
      </c>
      <c r="H367" s="4">
        <v>45664.792962962973</v>
      </c>
      <c r="I367" t="b">
        <v>0</v>
      </c>
      <c r="J367" t="b">
        <v>1</v>
      </c>
      <c r="K367" t="s">
        <v>24</v>
      </c>
      <c r="L367" t="s">
        <v>22</v>
      </c>
      <c r="M367">
        <v>125500</v>
      </c>
      <c r="O367" t="s">
        <v>1417</v>
      </c>
    </row>
    <row r="368" spans="1:16" x14ac:dyDescent="0.25">
      <c r="A368" t="s">
        <v>2</v>
      </c>
      <c r="B368" t="s">
        <v>4571</v>
      </c>
      <c r="C368" t="s">
        <v>913</v>
      </c>
      <c r="D368" t="s">
        <v>3828</v>
      </c>
      <c r="E368" t="s">
        <v>828</v>
      </c>
      <c r="F368" t="b">
        <v>0</v>
      </c>
      <c r="G368" t="s">
        <v>52</v>
      </c>
      <c r="H368" s="4">
        <v>45664.794479166667</v>
      </c>
      <c r="I368" t="b">
        <v>0</v>
      </c>
      <c r="J368" t="b">
        <v>0</v>
      </c>
      <c r="K368" t="s">
        <v>24</v>
      </c>
      <c r="L368" t="s">
        <v>36</v>
      </c>
      <c r="N368">
        <v>35</v>
      </c>
      <c r="O368" t="s">
        <v>4572</v>
      </c>
      <c r="P368" t="s">
        <v>4573</v>
      </c>
    </row>
    <row r="369" spans="1:16" x14ac:dyDescent="0.25">
      <c r="A369" t="s">
        <v>0</v>
      </c>
      <c r="B369" t="s">
        <v>4574</v>
      </c>
      <c r="C369" t="s">
        <v>192</v>
      </c>
      <c r="D369" t="s">
        <v>3973</v>
      </c>
      <c r="E369" t="s">
        <v>20</v>
      </c>
      <c r="F369" t="b">
        <v>0</v>
      </c>
      <c r="G369" t="s">
        <v>23</v>
      </c>
      <c r="H369" s="4">
        <v>45664.817511574067</v>
      </c>
      <c r="I369" t="b">
        <v>0</v>
      </c>
      <c r="J369" t="b">
        <v>1</v>
      </c>
      <c r="K369" t="s">
        <v>24</v>
      </c>
      <c r="L369" t="s">
        <v>22</v>
      </c>
      <c r="M369">
        <v>70000</v>
      </c>
      <c r="O369" t="s">
        <v>4575</v>
      </c>
      <c r="P369" t="s">
        <v>4576</v>
      </c>
    </row>
    <row r="370" spans="1:16" x14ac:dyDescent="0.25">
      <c r="A370" t="s">
        <v>25</v>
      </c>
      <c r="B370" t="s">
        <v>25</v>
      </c>
      <c r="C370" t="s">
        <v>1754</v>
      </c>
      <c r="D370" t="s">
        <v>3828</v>
      </c>
      <c r="E370" t="s">
        <v>20</v>
      </c>
      <c r="F370" t="b">
        <v>0</v>
      </c>
      <c r="G370" t="s">
        <v>27</v>
      </c>
      <c r="H370" s="4">
        <v>45664.833472222221</v>
      </c>
      <c r="I370" t="b">
        <v>0</v>
      </c>
      <c r="J370" t="b">
        <v>1</v>
      </c>
      <c r="K370" t="s">
        <v>24</v>
      </c>
      <c r="L370" t="s">
        <v>22</v>
      </c>
      <c r="M370">
        <v>72360</v>
      </c>
      <c r="O370" t="s">
        <v>4577</v>
      </c>
      <c r="P370" t="s">
        <v>4578</v>
      </c>
    </row>
    <row r="371" spans="1:16" x14ac:dyDescent="0.25">
      <c r="A371" t="s">
        <v>0</v>
      </c>
      <c r="B371" t="s">
        <v>4579</v>
      </c>
      <c r="C371" t="s">
        <v>143</v>
      </c>
      <c r="D371" t="s">
        <v>3973</v>
      </c>
      <c r="E371" t="s">
        <v>20</v>
      </c>
      <c r="F371" t="b">
        <v>0</v>
      </c>
      <c r="G371" t="s">
        <v>35</v>
      </c>
      <c r="H371" s="4">
        <v>45664.875625000001</v>
      </c>
      <c r="I371" t="b">
        <v>0</v>
      </c>
      <c r="J371" t="b">
        <v>1</v>
      </c>
      <c r="K371" t="s">
        <v>24</v>
      </c>
      <c r="L371" t="s">
        <v>22</v>
      </c>
      <c r="M371">
        <v>96750</v>
      </c>
      <c r="O371" t="s">
        <v>3185</v>
      </c>
      <c r="P371" t="s">
        <v>4580</v>
      </c>
    </row>
    <row r="372" spans="1:16" x14ac:dyDescent="0.25">
      <c r="A372" t="s">
        <v>0</v>
      </c>
      <c r="B372" t="s">
        <v>1665</v>
      </c>
      <c r="C372" t="s">
        <v>1226</v>
      </c>
      <c r="D372" t="s">
        <v>3973</v>
      </c>
      <c r="E372" t="s">
        <v>51</v>
      </c>
      <c r="F372" t="b">
        <v>0</v>
      </c>
      <c r="G372" t="s">
        <v>52</v>
      </c>
      <c r="H372" s="4">
        <v>45664.875891203701</v>
      </c>
      <c r="I372" t="b">
        <v>0</v>
      </c>
      <c r="J372" t="b">
        <v>0</v>
      </c>
      <c r="K372" t="s">
        <v>24</v>
      </c>
      <c r="L372" t="s">
        <v>22</v>
      </c>
      <c r="M372">
        <v>82500</v>
      </c>
      <c r="O372" t="s">
        <v>74</v>
      </c>
      <c r="P372" t="s">
        <v>4581</v>
      </c>
    </row>
    <row r="373" spans="1:16" x14ac:dyDescent="0.25">
      <c r="A373" t="s">
        <v>2</v>
      </c>
      <c r="B373" t="s">
        <v>195</v>
      </c>
      <c r="C373" t="s">
        <v>2312</v>
      </c>
      <c r="D373" t="s">
        <v>3828</v>
      </c>
      <c r="E373" t="s">
        <v>20</v>
      </c>
      <c r="F373" t="b">
        <v>0</v>
      </c>
      <c r="G373" t="s">
        <v>27</v>
      </c>
      <c r="H373" s="4">
        <v>45664.876388888893</v>
      </c>
      <c r="I373" t="b">
        <v>0</v>
      </c>
      <c r="J373" t="b">
        <v>0</v>
      </c>
      <c r="K373" t="s">
        <v>24</v>
      </c>
      <c r="L373" t="s">
        <v>22</v>
      </c>
      <c r="M373">
        <v>125000</v>
      </c>
      <c r="O373" t="s">
        <v>3893</v>
      </c>
      <c r="P373" t="s">
        <v>4582</v>
      </c>
    </row>
    <row r="374" spans="1:16" x14ac:dyDescent="0.25">
      <c r="A374" t="s">
        <v>2</v>
      </c>
      <c r="B374" t="s">
        <v>4583</v>
      </c>
      <c r="C374" t="s">
        <v>4561</v>
      </c>
      <c r="D374" t="s">
        <v>3600</v>
      </c>
      <c r="E374" t="s">
        <v>51</v>
      </c>
      <c r="F374" t="b">
        <v>0</v>
      </c>
      <c r="G374" t="s">
        <v>41</v>
      </c>
      <c r="H374" s="4">
        <v>45664.876782407409</v>
      </c>
      <c r="I374" t="b">
        <v>0</v>
      </c>
      <c r="J374" t="b">
        <v>0</v>
      </c>
      <c r="K374" t="s">
        <v>24</v>
      </c>
      <c r="L374" t="s">
        <v>36</v>
      </c>
      <c r="N374">
        <v>70</v>
      </c>
      <c r="O374" t="s">
        <v>4584</v>
      </c>
      <c r="P374" t="s">
        <v>3263</v>
      </c>
    </row>
    <row r="375" spans="1:16" x14ac:dyDescent="0.25">
      <c r="A375" t="s">
        <v>2</v>
      </c>
      <c r="B375" t="s">
        <v>4585</v>
      </c>
      <c r="C375" t="s">
        <v>192</v>
      </c>
      <c r="D375" t="s">
        <v>3973</v>
      </c>
      <c r="E375" t="s">
        <v>20</v>
      </c>
      <c r="F375" t="b">
        <v>0</v>
      </c>
      <c r="G375" t="s">
        <v>35</v>
      </c>
      <c r="H375" s="4">
        <v>45664.877141203702</v>
      </c>
      <c r="I375" t="b">
        <v>1</v>
      </c>
      <c r="J375" t="b">
        <v>0</v>
      </c>
      <c r="K375" t="s">
        <v>24</v>
      </c>
      <c r="L375" t="s">
        <v>22</v>
      </c>
      <c r="M375">
        <v>130000</v>
      </c>
      <c r="O375" t="s">
        <v>482</v>
      </c>
      <c r="P375" t="s">
        <v>4586</v>
      </c>
    </row>
    <row r="376" spans="1:16" x14ac:dyDescent="0.25">
      <c r="A376" t="s">
        <v>2</v>
      </c>
      <c r="B376" t="s">
        <v>692</v>
      </c>
      <c r="C376" t="s">
        <v>158</v>
      </c>
      <c r="D376" t="s">
        <v>4035</v>
      </c>
      <c r="E376" t="s">
        <v>20</v>
      </c>
      <c r="F376" t="b">
        <v>0</v>
      </c>
      <c r="G376" t="s">
        <v>158</v>
      </c>
      <c r="H376" s="4">
        <v>45664.878495370373</v>
      </c>
      <c r="I376" t="b">
        <v>0</v>
      </c>
      <c r="J376" t="b">
        <v>0</v>
      </c>
      <c r="K376" t="s">
        <v>158</v>
      </c>
      <c r="L376" t="s">
        <v>22</v>
      </c>
      <c r="M376">
        <v>40000</v>
      </c>
      <c r="O376" t="s">
        <v>3191</v>
      </c>
      <c r="P376" t="s">
        <v>4587</v>
      </c>
    </row>
    <row r="377" spans="1:16" x14ac:dyDescent="0.25">
      <c r="A377" t="s">
        <v>25</v>
      </c>
      <c r="B377" t="s">
        <v>4588</v>
      </c>
      <c r="C377" t="s">
        <v>37</v>
      </c>
      <c r="D377" t="s">
        <v>3973</v>
      </c>
      <c r="E377" t="s">
        <v>20</v>
      </c>
      <c r="F377" t="b">
        <v>0</v>
      </c>
      <c r="G377" t="s">
        <v>27</v>
      </c>
      <c r="H377" s="4">
        <v>45664.916817129633</v>
      </c>
      <c r="I377" t="b">
        <v>0</v>
      </c>
      <c r="J377" t="b">
        <v>0</v>
      </c>
      <c r="K377" t="s">
        <v>24</v>
      </c>
      <c r="L377" t="s">
        <v>22</v>
      </c>
      <c r="M377">
        <v>170000</v>
      </c>
      <c r="O377" t="s">
        <v>4589</v>
      </c>
      <c r="P377" t="s">
        <v>1303</v>
      </c>
    </row>
    <row r="378" spans="1:16" x14ac:dyDescent="0.25">
      <c r="A378" t="s">
        <v>191</v>
      </c>
      <c r="B378" t="s">
        <v>4590</v>
      </c>
      <c r="C378" t="s">
        <v>805</v>
      </c>
      <c r="D378" t="s">
        <v>3973</v>
      </c>
      <c r="E378" t="s">
        <v>20</v>
      </c>
      <c r="F378" t="b">
        <v>0</v>
      </c>
      <c r="G378" t="s">
        <v>27</v>
      </c>
      <c r="H378" s="4">
        <v>45664.916909722233</v>
      </c>
      <c r="I378" t="b">
        <v>1</v>
      </c>
      <c r="J378" t="b">
        <v>0</v>
      </c>
      <c r="K378" t="s">
        <v>24</v>
      </c>
      <c r="L378" t="s">
        <v>36</v>
      </c>
      <c r="N378">
        <v>36.5</v>
      </c>
      <c r="O378" t="s">
        <v>4591</v>
      </c>
      <c r="P378" t="s">
        <v>2014</v>
      </c>
    </row>
    <row r="379" spans="1:16" x14ac:dyDescent="0.25">
      <c r="A379" t="s">
        <v>2</v>
      </c>
      <c r="B379" t="s">
        <v>925</v>
      </c>
      <c r="C379" t="s">
        <v>2465</v>
      </c>
      <c r="D379" t="s">
        <v>3973</v>
      </c>
      <c r="E379" t="s">
        <v>51</v>
      </c>
      <c r="F379" t="b">
        <v>0</v>
      </c>
      <c r="G379" t="s">
        <v>41</v>
      </c>
      <c r="H379" s="4">
        <v>45664.917037037027</v>
      </c>
      <c r="I379" t="b">
        <v>0</v>
      </c>
      <c r="J379" t="b">
        <v>0</v>
      </c>
      <c r="K379" t="s">
        <v>24</v>
      </c>
      <c r="L379" t="s">
        <v>36</v>
      </c>
      <c r="N379">
        <v>73</v>
      </c>
      <c r="O379" t="s">
        <v>539</v>
      </c>
      <c r="P379" t="s">
        <v>4592</v>
      </c>
    </row>
    <row r="380" spans="1:16" x14ac:dyDescent="0.25">
      <c r="A380" t="s">
        <v>0</v>
      </c>
      <c r="B380" t="s">
        <v>4593</v>
      </c>
      <c r="C380" t="s">
        <v>750</v>
      </c>
      <c r="D380" t="s">
        <v>3957</v>
      </c>
      <c r="E380" t="s">
        <v>34</v>
      </c>
      <c r="F380" t="b">
        <v>0</v>
      </c>
      <c r="G380" t="s">
        <v>35</v>
      </c>
      <c r="H380" s="4">
        <v>45665.000520833331</v>
      </c>
      <c r="I380" t="b">
        <v>1</v>
      </c>
      <c r="J380" t="b">
        <v>0</v>
      </c>
      <c r="K380" t="s">
        <v>24</v>
      </c>
      <c r="L380" t="s">
        <v>36</v>
      </c>
      <c r="N380">
        <v>16.510000228881839</v>
      </c>
      <c r="O380" t="s">
        <v>4594</v>
      </c>
    </row>
    <row r="381" spans="1:16" x14ac:dyDescent="0.25">
      <c r="A381" t="s">
        <v>2</v>
      </c>
      <c r="B381" t="s">
        <v>4595</v>
      </c>
      <c r="C381" t="s">
        <v>210</v>
      </c>
      <c r="D381" t="s">
        <v>2208</v>
      </c>
      <c r="E381" t="s">
        <v>20</v>
      </c>
      <c r="F381" t="b">
        <v>0</v>
      </c>
      <c r="G381" t="s">
        <v>35</v>
      </c>
      <c r="H381" s="4">
        <v>45665.002199074072</v>
      </c>
      <c r="I381" t="b">
        <v>0</v>
      </c>
      <c r="J381" t="b">
        <v>1</v>
      </c>
      <c r="K381" t="s">
        <v>24</v>
      </c>
      <c r="L381" t="s">
        <v>22</v>
      </c>
      <c r="M381">
        <v>145500</v>
      </c>
      <c r="O381" t="s">
        <v>212</v>
      </c>
      <c r="P381" t="s">
        <v>2660</v>
      </c>
    </row>
    <row r="382" spans="1:16" x14ac:dyDescent="0.25">
      <c r="A382" t="s">
        <v>40</v>
      </c>
      <c r="B382" t="s">
        <v>4596</v>
      </c>
      <c r="C382" t="s">
        <v>82</v>
      </c>
      <c r="D382" t="s">
        <v>4597</v>
      </c>
      <c r="E382" t="s">
        <v>20</v>
      </c>
      <c r="F382" t="b">
        <v>0</v>
      </c>
      <c r="G382" t="s">
        <v>52</v>
      </c>
      <c r="H382" s="4">
        <v>45665.002743055556</v>
      </c>
      <c r="I382" t="b">
        <v>1</v>
      </c>
      <c r="J382" t="b">
        <v>1</v>
      </c>
      <c r="K382" t="s">
        <v>24</v>
      </c>
      <c r="L382" t="s">
        <v>22</v>
      </c>
      <c r="M382">
        <v>160000</v>
      </c>
      <c r="O382" t="s">
        <v>387</v>
      </c>
      <c r="P382" t="s">
        <v>4598</v>
      </c>
    </row>
    <row r="383" spans="1:16" x14ac:dyDescent="0.25">
      <c r="A383" t="s">
        <v>0</v>
      </c>
      <c r="B383" t="s">
        <v>2248</v>
      </c>
      <c r="C383" t="s">
        <v>39</v>
      </c>
      <c r="D383" t="s">
        <v>586</v>
      </c>
      <c r="E383" t="s">
        <v>34</v>
      </c>
      <c r="F383" t="b">
        <v>1</v>
      </c>
      <c r="G383" t="s">
        <v>414</v>
      </c>
      <c r="H383" s="4">
        <v>45665.00372685185</v>
      </c>
      <c r="I383" t="b">
        <v>1</v>
      </c>
      <c r="J383" t="b">
        <v>0</v>
      </c>
      <c r="K383" t="s">
        <v>414</v>
      </c>
      <c r="L383" t="s">
        <v>36</v>
      </c>
      <c r="N383">
        <v>25</v>
      </c>
      <c r="O383" t="s">
        <v>4599</v>
      </c>
    </row>
    <row r="384" spans="1:16" x14ac:dyDescent="0.25">
      <c r="A384" t="s">
        <v>0</v>
      </c>
      <c r="B384" t="s">
        <v>0</v>
      </c>
      <c r="C384" t="s">
        <v>82</v>
      </c>
      <c r="D384" t="s">
        <v>2208</v>
      </c>
      <c r="E384" t="s">
        <v>51</v>
      </c>
      <c r="F384" t="b">
        <v>0</v>
      </c>
      <c r="G384" t="s">
        <v>27</v>
      </c>
      <c r="H384" s="4">
        <v>45665.041701388887</v>
      </c>
      <c r="I384" t="b">
        <v>1</v>
      </c>
      <c r="J384" t="b">
        <v>0</v>
      </c>
      <c r="K384" t="s">
        <v>24</v>
      </c>
      <c r="L384" t="s">
        <v>36</v>
      </c>
      <c r="N384">
        <v>32.5</v>
      </c>
      <c r="O384" t="s">
        <v>2052</v>
      </c>
      <c r="P384" t="s">
        <v>1750</v>
      </c>
    </row>
    <row r="385" spans="1:16" x14ac:dyDescent="0.25">
      <c r="A385" t="s">
        <v>1</v>
      </c>
      <c r="B385" t="s">
        <v>4600</v>
      </c>
      <c r="C385" t="s">
        <v>877</v>
      </c>
      <c r="D385" t="s">
        <v>3828</v>
      </c>
      <c r="E385" t="s">
        <v>51</v>
      </c>
      <c r="F385" t="b">
        <v>0</v>
      </c>
      <c r="G385" t="s">
        <v>27</v>
      </c>
      <c r="H385" s="4">
        <v>45665.042696759258</v>
      </c>
      <c r="I385" t="b">
        <v>0</v>
      </c>
      <c r="J385" t="b">
        <v>0</v>
      </c>
      <c r="K385" t="s">
        <v>24</v>
      </c>
      <c r="L385" t="s">
        <v>36</v>
      </c>
      <c r="N385">
        <v>97.5</v>
      </c>
      <c r="O385" t="s">
        <v>115</v>
      </c>
      <c r="P385" t="s">
        <v>4601</v>
      </c>
    </row>
    <row r="386" spans="1:16" x14ac:dyDescent="0.25">
      <c r="A386" t="s">
        <v>2</v>
      </c>
      <c r="B386" t="s">
        <v>1601</v>
      </c>
      <c r="C386" t="s">
        <v>42</v>
      </c>
      <c r="D386" t="s">
        <v>3828</v>
      </c>
      <c r="E386" t="s">
        <v>20</v>
      </c>
      <c r="F386" t="b">
        <v>0</v>
      </c>
      <c r="G386" t="s">
        <v>27</v>
      </c>
      <c r="H386" s="4">
        <v>45665.126377314817</v>
      </c>
      <c r="I386" t="b">
        <v>0</v>
      </c>
      <c r="J386" t="b">
        <v>1</v>
      </c>
      <c r="K386" t="s">
        <v>24</v>
      </c>
      <c r="L386" t="s">
        <v>22</v>
      </c>
      <c r="M386">
        <v>183000</v>
      </c>
      <c r="O386" t="s">
        <v>43</v>
      </c>
      <c r="P386" t="s">
        <v>4602</v>
      </c>
    </row>
    <row r="387" spans="1:16" x14ac:dyDescent="0.25">
      <c r="A387" t="s">
        <v>25</v>
      </c>
      <c r="B387" t="s">
        <v>4603</v>
      </c>
      <c r="C387" t="s">
        <v>160</v>
      </c>
      <c r="D387" t="s">
        <v>3828</v>
      </c>
      <c r="E387" t="s">
        <v>20</v>
      </c>
      <c r="F387" t="b">
        <v>0</v>
      </c>
      <c r="G387" t="s">
        <v>52</v>
      </c>
      <c r="H387" s="4">
        <v>45665.167557870373</v>
      </c>
      <c r="I387" t="b">
        <v>0</v>
      </c>
      <c r="J387" t="b">
        <v>1</v>
      </c>
      <c r="K387" t="s">
        <v>24</v>
      </c>
      <c r="L387" t="s">
        <v>22</v>
      </c>
      <c r="M387">
        <v>95950</v>
      </c>
      <c r="O387" t="s">
        <v>2624</v>
      </c>
      <c r="P387" t="s">
        <v>2233</v>
      </c>
    </row>
    <row r="388" spans="1:16" x14ac:dyDescent="0.25">
      <c r="A388" t="s">
        <v>0</v>
      </c>
      <c r="B388" t="s">
        <v>4604</v>
      </c>
      <c r="C388" t="s">
        <v>82</v>
      </c>
      <c r="D388" t="s">
        <v>3383</v>
      </c>
      <c r="E388" t="s">
        <v>20</v>
      </c>
      <c r="F388" t="b">
        <v>0</v>
      </c>
      <c r="G388" t="s">
        <v>27</v>
      </c>
      <c r="H388" s="4">
        <v>45665.250069444453</v>
      </c>
      <c r="I388" t="b">
        <v>0</v>
      </c>
      <c r="J388" t="b">
        <v>1</v>
      </c>
      <c r="K388" t="s">
        <v>24</v>
      </c>
      <c r="L388" t="s">
        <v>22</v>
      </c>
      <c r="M388">
        <v>79716</v>
      </c>
      <c r="O388" t="s">
        <v>4605</v>
      </c>
      <c r="P388" t="s">
        <v>1711</v>
      </c>
    </row>
    <row r="389" spans="1:16" x14ac:dyDescent="0.25">
      <c r="A389" t="s">
        <v>0</v>
      </c>
      <c r="B389" t="s">
        <v>4606</v>
      </c>
      <c r="C389" t="s">
        <v>386</v>
      </c>
      <c r="D389" t="s">
        <v>4607</v>
      </c>
      <c r="E389" t="s">
        <v>51</v>
      </c>
      <c r="F389" t="b">
        <v>0</v>
      </c>
      <c r="G389" t="s">
        <v>41</v>
      </c>
      <c r="H389" s="4">
        <v>45665.250300925924</v>
      </c>
      <c r="I389" t="b">
        <v>1</v>
      </c>
      <c r="J389" t="b">
        <v>0</v>
      </c>
      <c r="K389" t="s">
        <v>24</v>
      </c>
      <c r="L389" t="s">
        <v>22</v>
      </c>
      <c r="M389">
        <v>169241</v>
      </c>
      <c r="O389" t="s">
        <v>4608</v>
      </c>
      <c r="P389" t="s">
        <v>4609</v>
      </c>
    </row>
    <row r="390" spans="1:16" x14ac:dyDescent="0.25">
      <c r="A390" t="s">
        <v>0</v>
      </c>
      <c r="B390" t="s">
        <v>4610</v>
      </c>
      <c r="C390" t="s">
        <v>49</v>
      </c>
      <c r="D390" t="s">
        <v>3828</v>
      </c>
      <c r="E390" t="s">
        <v>20</v>
      </c>
      <c r="F390" t="b">
        <v>0</v>
      </c>
      <c r="G390" t="s">
        <v>41</v>
      </c>
      <c r="H390" s="4">
        <v>45665.250300925924</v>
      </c>
      <c r="I390" t="b">
        <v>0</v>
      </c>
      <c r="J390" t="b">
        <v>0</v>
      </c>
      <c r="K390" t="s">
        <v>24</v>
      </c>
      <c r="L390" t="s">
        <v>36</v>
      </c>
      <c r="N390">
        <v>30</v>
      </c>
      <c r="O390" t="s">
        <v>4611</v>
      </c>
      <c r="P390" t="s">
        <v>4612</v>
      </c>
    </row>
    <row r="391" spans="1:16" x14ac:dyDescent="0.25">
      <c r="A391" t="s">
        <v>0</v>
      </c>
      <c r="B391" t="s">
        <v>288</v>
      </c>
      <c r="C391" t="s">
        <v>140</v>
      </c>
      <c r="D391" t="s">
        <v>3828</v>
      </c>
      <c r="E391" t="s">
        <v>20</v>
      </c>
      <c r="F391" t="b">
        <v>0</v>
      </c>
      <c r="G391" t="s">
        <v>35</v>
      </c>
      <c r="H391" s="4">
        <v>45665.250613425917</v>
      </c>
      <c r="I391" t="b">
        <v>0</v>
      </c>
      <c r="J391" t="b">
        <v>1</v>
      </c>
      <c r="K391" t="s">
        <v>24</v>
      </c>
      <c r="L391" t="s">
        <v>22</v>
      </c>
      <c r="M391">
        <v>79380</v>
      </c>
      <c r="O391" t="s">
        <v>3731</v>
      </c>
      <c r="P391" t="s">
        <v>1594</v>
      </c>
    </row>
    <row r="392" spans="1:16" x14ac:dyDescent="0.25">
      <c r="A392" t="s">
        <v>0</v>
      </c>
      <c r="B392" t="s">
        <v>0</v>
      </c>
      <c r="C392" t="s">
        <v>696</v>
      </c>
      <c r="D392" t="s">
        <v>4357</v>
      </c>
      <c r="E392" t="s">
        <v>20</v>
      </c>
      <c r="F392" t="b">
        <v>0</v>
      </c>
      <c r="G392" t="s">
        <v>30</v>
      </c>
      <c r="H392" s="4">
        <v>45665.250787037039</v>
      </c>
      <c r="I392" t="b">
        <v>0</v>
      </c>
      <c r="J392" t="b">
        <v>1</v>
      </c>
      <c r="K392" t="s">
        <v>24</v>
      </c>
      <c r="L392" t="s">
        <v>22</v>
      </c>
      <c r="M392">
        <v>93850</v>
      </c>
      <c r="O392" t="s">
        <v>2075</v>
      </c>
      <c r="P392" t="s">
        <v>4613</v>
      </c>
    </row>
    <row r="393" spans="1:16" x14ac:dyDescent="0.25">
      <c r="A393" t="s">
        <v>1</v>
      </c>
      <c r="B393" t="s">
        <v>4614</v>
      </c>
      <c r="C393" t="s">
        <v>39</v>
      </c>
      <c r="D393" t="s">
        <v>3828</v>
      </c>
      <c r="E393" t="s">
        <v>20</v>
      </c>
      <c r="F393" t="b">
        <v>1</v>
      </c>
      <c r="G393" t="s">
        <v>41</v>
      </c>
      <c r="H393" s="4">
        <v>45665.251168981478</v>
      </c>
      <c r="I393" t="b">
        <v>0</v>
      </c>
      <c r="J393" t="b">
        <v>1</v>
      </c>
      <c r="K393" t="s">
        <v>24</v>
      </c>
      <c r="L393" t="s">
        <v>22</v>
      </c>
      <c r="M393">
        <v>130000</v>
      </c>
      <c r="O393" t="s">
        <v>2709</v>
      </c>
      <c r="P393" t="s">
        <v>4615</v>
      </c>
    </row>
    <row r="394" spans="1:16" x14ac:dyDescent="0.25">
      <c r="A394" t="s">
        <v>2</v>
      </c>
      <c r="B394" t="s">
        <v>2</v>
      </c>
      <c r="C394" t="s">
        <v>4303</v>
      </c>
      <c r="D394" t="s">
        <v>3973</v>
      </c>
      <c r="E394" t="s">
        <v>20</v>
      </c>
      <c r="F394" t="b">
        <v>0</v>
      </c>
      <c r="G394" t="s">
        <v>27</v>
      </c>
      <c r="H394" s="4">
        <v>45665.251331018517</v>
      </c>
      <c r="I394" t="b">
        <v>0</v>
      </c>
      <c r="J394" t="b">
        <v>1</v>
      </c>
      <c r="K394" t="s">
        <v>24</v>
      </c>
      <c r="L394" t="s">
        <v>36</v>
      </c>
      <c r="N394">
        <v>53</v>
      </c>
      <c r="O394" t="s">
        <v>4616</v>
      </c>
      <c r="P394" t="s">
        <v>2343</v>
      </c>
    </row>
    <row r="395" spans="1:16" x14ac:dyDescent="0.25">
      <c r="A395" t="s">
        <v>2</v>
      </c>
      <c r="B395" t="s">
        <v>775</v>
      </c>
      <c r="C395" t="s">
        <v>39</v>
      </c>
      <c r="D395" t="s">
        <v>3985</v>
      </c>
      <c r="E395" t="s">
        <v>51</v>
      </c>
      <c r="F395" t="b">
        <v>1</v>
      </c>
      <c r="G395" t="s">
        <v>27</v>
      </c>
      <c r="H395" s="4">
        <v>45665.251331018517</v>
      </c>
      <c r="I395" t="b">
        <v>0</v>
      </c>
      <c r="J395" t="b">
        <v>1</v>
      </c>
      <c r="K395" t="s">
        <v>24</v>
      </c>
      <c r="L395" t="s">
        <v>22</v>
      </c>
      <c r="M395">
        <v>130000</v>
      </c>
      <c r="O395" t="s">
        <v>4617</v>
      </c>
      <c r="P395" t="s">
        <v>4618</v>
      </c>
    </row>
    <row r="396" spans="1:16" x14ac:dyDescent="0.25">
      <c r="A396" t="s">
        <v>89</v>
      </c>
      <c r="B396" t="s">
        <v>4619</v>
      </c>
      <c r="C396" t="s">
        <v>836</v>
      </c>
      <c r="D396" t="s">
        <v>3973</v>
      </c>
      <c r="E396" t="s">
        <v>20</v>
      </c>
      <c r="F396" t="b">
        <v>0</v>
      </c>
      <c r="G396" t="s">
        <v>41</v>
      </c>
      <c r="H396" s="4">
        <v>45665.251875000002</v>
      </c>
      <c r="I396" t="b">
        <v>0</v>
      </c>
      <c r="J396" t="b">
        <v>1</v>
      </c>
      <c r="K396" t="s">
        <v>24</v>
      </c>
      <c r="L396" t="s">
        <v>22</v>
      </c>
      <c r="M396">
        <v>150500</v>
      </c>
      <c r="O396" t="s">
        <v>229</v>
      </c>
      <c r="P396" t="s">
        <v>4620</v>
      </c>
    </row>
    <row r="397" spans="1:16" x14ac:dyDescent="0.25">
      <c r="A397" t="s">
        <v>2</v>
      </c>
      <c r="B397" t="s">
        <v>4621</v>
      </c>
      <c r="C397" t="s">
        <v>140</v>
      </c>
      <c r="D397" t="s">
        <v>3970</v>
      </c>
      <c r="E397" t="s">
        <v>20</v>
      </c>
      <c r="F397" t="b">
        <v>0</v>
      </c>
      <c r="G397" t="s">
        <v>35</v>
      </c>
      <c r="H397" s="4">
        <v>45665.252013888887</v>
      </c>
      <c r="I397" t="b">
        <v>1</v>
      </c>
      <c r="J397" t="b">
        <v>0</v>
      </c>
      <c r="K397" t="s">
        <v>24</v>
      </c>
      <c r="L397" t="s">
        <v>22</v>
      </c>
      <c r="M397">
        <v>141420</v>
      </c>
      <c r="O397" t="s">
        <v>4622</v>
      </c>
      <c r="P397" t="s">
        <v>4623</v>
      </c>
    </row>
    <row r="398" spans="1:16" x14ac:dyDescent="0.25">
      <c r="A398" t="s">
        <v>40</v>
      </c>
      <c r="B398" t="s">
        <v>4624</v>
      </c>
      <c r="C398" t="s">
        <v>151</v>
      </c>
      <c r="D398" t="s">
        <v>3979</v>
      </c>
      <c r="E398" t="s">
        <v>20</v>
      </c>
      <c r="F398" t="b">
        <v>0</v>
      </c>
      <c r="G398" t="s">
        <v>30</v>
      </c>
      <c r="H398" s="4">
        <v>45665.25236111111</v>
      </c>
      <c r="I398" t="b">
        <v>1</v>
      </c>
      <c r="J398" t="b">
        <v>0</v>
      </c>
      <c r="K398" t="s">
        <v>24</v>
      </c>
      <c r="L398" t="s">
        <v>22</v>
      </c>
      <c r="M398">
        <v>150000</v>
      </c>
      <c r="O398" t="s">
        <v>1275</v>
      </c>
      <c r="P398" t="s">
        <v>871</v>
      </c>
    </row>
    <row r="399" spans="1:16" x14ac:dyDescent="0.25">
      <c r="A399" t="s">
        <v>0</v>
      </c>
      <c r="B399" t="s">
        <v>4625</v>
      </c>
      <c r="C399" t="s">
        <v>4626</v>
      </c>
      <c r="D399" t="s">
        <v>4627</v>
      </c>
      <c r="E399" t="s">
        <v>20</v>
      </c>
      <c r="F399" t="b">
        <v>0</v>
      </c>
      <c r="G399" t="s">
        <v>912</v>
      </c>
      <c r="H399" s="4">
        <v>45665.254930555559</v>
      </c>
      <c r="I399" t="b">
        <v>0</v>
      </c>
      <c r="J399" t="b">
        <v>0</v>
      </c>
      <c r="K399" t="s">
        <v>912</v>
      </c>
      <c r="L399" t="s">
        <v>22</v>
      </c>
      <c r="M399">
        <v>44419</v>
      </c>
      <c r="O399" t="s">
        <v>4628</v>
      </c>
      <c r="P399" t="s">
        <v>204</v>
      </c>
    </row>
    <row r="400" spans="1:16" x14ac:dyDescent="0.25">
      <c r="A400" t="s">
        <v>0</v>
      </c>
      <c r="B400" t="s">
        <v>4629</v>
      </c>
      <c r="C400" t="s">
        <v>39</v>
      </c>
      <c r="D400" t="s">
        <v>4014</v>
      </c>
      <c r="E400" t="s">
        <v>20</v>
      </c>
      <c r="F400" t="b">
        <v>1</v>
      </c>
      <c r="G400" t="s">
        <v>106</v>
      </c>
      <c r="H400" s="4">
        <v>45665.255532407413</v>
      </c>
      <c r="I400" t="b">
        <v>0</v>
      </c>
      <c r="J400" t="b">
        <v>1</v>
      </c>
      <c r="K400" t="s">
        <v>106</v>
      </c>
      <c r="L400" t="s">
        <v>22</v>
      </c>
      <c r="M400">
        <v>69750</v>
      </c>
      <c r="O400" t="s">
        <v>4510</v>
      </c>
      <c r="P400" t="s">
        <v>4511</v>
      </c>
    </row>
    <row r="401" spans="1:16" x14ac:dyDescent="0.25">
      <c r="A401" t="s">
        <v>1</v>
      </c>
      <c r="B401" t="s">
        <v>1</v>
      </c>
      <c r="C401" t="s">
        <v>4630</v>
      </c>
      <c r="D401" t="s">
        <v>4631</v>
      </c>
      <c r="E401" t="s">
        <v>20</v>
      </c>
      <c r="F401" t="b">
        <v>0</v>
      </c>
      <c r="G401" t="s">
        <v>3495</v>
      </c>
      <c r="H401" s="4">
        <v>45665.25608796296</v>
      </c>
      <c r="I401" t="b">
        <v>0</v>
      </c>
      <c r="J401" t="b">
        <v>0</v>
      </c>
      <c r="K401" t="s">
        <v>3495</v>
      </c>
      <c r="L401" t="s">
        <v>22</v>
      </c>
      <c r="M401">
        <v>186000</v>
      </c>
      <c r="O401" t="s">
        <v>4632</v>
      </c>
      <c r="P401" t="s">
        <v>302</v>
      </c>
    </row>
    <row r="402" spans="1:16" x14ac:dyDescent="0.25">
      <c r="A402" t="s">
        <v>28</v>
      </c>
      <c r="B402" t="s">
        <v>4633</v>
      </c>
      <c r="C402" t="s">
        <v>39</v>
      </c>
      <c r="D402" t="s">
        <v>3985</v>
      </c>
      <c r="E402" t="s">
        <v>20</v>
      </c>
      <c r="F402" t="b">
        <v>1</v>
      </c>
      <c r="G402" t="s">
        <v>3495</v>
      </c>
      <c r="H402" s="4">
        <v>45665.25608796296</v>
      </c>
      <c r="I402" t="b">
        <v>0</v>
      </c>
      <c r="J402" t="b">
        <v>0</v>
      </c>
      <c r="K402" t="s">
        <v>3495</v>
      </c>
      <c r="L402" t="s">
        <v>22</v>
      </c>
      <c r="M402">
        <v>84000</v>
      </c>
      <c r="O402" t="s">
        <v>4634</v>
      </c>
      <c r="P402" t="s">
        <v>4635</v>
      </c>
    </row>
    <row r="403" spans="1:16" x14ac:dyDescent="0.25">
      <c r="A403" t="s">
        <v>2</v>
      </c>
      <c r="B403" t="s">
        <v>4636</v>
      </c>
      <c r="C403" t="s">
        <v>3088</v>
      </c>
      <c r="D403" t="s">
        <v>4003</v>
      </c>
      <c r="E403" t="s">
        <v>20</v>
      </c>
      <c r="F403" t="b">
        <v>0</v>
      </c>
      <c r="G403" t="s">
        <v>2134</v>
      </c>
      <c r="H403" s="4">
        <v>45665.272037037037</v>
      </c>
      <c r="I403" t="b">
        <v>1</v>
      </c>
      <c r="J403" t="b">
        <v>0</v>
      </c>
      <c r="K403" t="s">
        <v>2134</v>
      </c>
      <c r="L403" t="s">
        <v>22</v>
      </c>
      <c r="M403">
        <v>445000</v>
      </c>
      <c r="O403" t="s">
        <v>822</v>
      </c>
    </row>
    <row r="404" spans="1:16" x14ac:dyDescent="0.25">
      <c r="A404" t="s">
        <v>139</v>
      </c>
      <c r="B404" t="s">
        <v>4637</v>
      </c>
      <c r="C404" t="s">
        <v>39</v>
      </c>
      <c r="D404" t="s">
        <v>3985</v>
      </c>
      <c r="E404" t="s">
        <v>20</v>
      </c>
      <c r="F404" t="b">
        <v>1</v>
      </c>
      <c r="G404" t="s">
        <v>4638</v>
      </c>
      <c r="H404" s="4">
        <v>45665.275555555563</v>
      </c>
      <c r="I404" t="b">
        <v>1</v>
      </c>
      <c r="J404" t="b">
        <v>0</v>
      </c>
      <c r="K404" t="s">
        <v>4638</v>
      </c>
      <c r="L404" t="s">
        <v>22</v>
      </c>
      <c r="M404">
        <v>107520</v>
      </c>
      <c r="O404" t="s">
        <v>498</v>
      </c>
      <c r="P404" t="s">
        <v>4639</v>
      </c>
    </row>
    <row r="405" spans="1:16" x14ac:dyDescent="0.25">
      <c r="A405" t="s">
        <v>0</v>
      </c>
      <c r="B405" t="s">
        <v>0</v>
      </c>
      <c r="C405" t="s">
        <v>2983</v>
      </c>
      <c r="D405" t="s">
        <v>3383</v>
      </c>
      <c r="E405" t="s">
        <v>20</v>
      </c>
      <c r="F405" t="b">
        <v>0</v>
      </c>
      <c r="G405" t="s">
        <v>23</v>
      </c>
      <c r="H405" s="4">
        <v>45665.278368055559</v>
      </c>
      <c r="I405" t="b">
        <v>1</v>
      </c>
      <c r="J405" t="b">
        <v>1</v>
      </c>
      <c r="K405" t="s">
        <v>24</v>
      </c>
      <c r="L405" t="s">
        <v>22</v>
      </c>
      <c r="M405">
        <v>50000</v>
      </c>
      <c r="O405" t="s">
        <v>4640</v>
      </c>
      <c r="P405" t="s">
        <v>204</v>
      </c>
    </row>
    <row r="406" spans="1:16" x14ac:dyDescent="0.25">
      <c r="A406" t="s">
        <v>40</v>
      </c>
      <c r="B406" t="s">
        <v>4641</v>
      </c>
      <c r="C406" t="s">
        <v>39</v>
      </c>
      <c r="D406" t="s">
        <v>3828</v>
      </c>
      <c r="E406" t="s">
        <v>20</v>
      </c>
      <c r="F406" t="b">
        <v>1</v>
      </c>
      <c r="G406" t="s">
        <v>23</v>
      </c>
      <c r="H406" s="4">
        <v>45665.27851851852</v>
      </c>
      <c r="I406" t="b">
        <v>0</v>
      </c>
      <c r="J406" t="b">
        <v>1</v>
      </c>
      <c r="K406" t="s">
        <v>24</v>
      </c>
      <c r="L406" t="s">
        <v>22</v>
      </c>
      <c r="M406">
        <v>112297.5</v>
      </c>
      <c r="O406" t="s">
        <v>4642</v>
      </c>
      <c r="P406" t="s">
        <v>4643</v>
      </c>
    </row>
    <row r="407" spans="1:16" x14ac:dyDescent="0.25">
      <c r="A407" t="s">
        <v>89</v>
      </c>
      <c r="B407" t="s">
        <v>2726</v>
      </c>
      <c r="C407" t="s">
        <v>39</v>
      </c>
      <c r="D407" t="s">
        <v>3985</v>
      </c>
      <c r="E407" t="s">
        <v>20</v>
      </c>
      <c r="F407" t="b">
        <v>1</v>
      </c>
      <c r="G407" t="s">
        <v>1833</v>
      </c>
      <c r="H407" s="4">
        <v>45665.279351851852</v>
      </c>
      <c r="I407" t="b">
        <v>1</v>
      </c>
      <c r="J407" t="b">
        <v>0</v>
      </c>
      <c r="K407" t="s">
        <v>1833</v>
      </c>
      <c r="L407" t="s">
        <v>22</v>
      </c>
      <c r="M407">
        <v>192000</v>
      </c>
      <c r="O407" t="s">
        <v>4216</v>
      </c>
      <c r="P407" t="s">
        <v>4644</v>
      </c>
    </row>
    <row r="408" spans="1:16" x14ac:dyDescent="0.25">
      <c r="A408" t="s">
        <v>0</v>
      </c>
      <c r="B408" t="s">
        <v>0</v>
      </c>
      <c r="C408" t="s">
        <v>2669</v>
      </c>
      <c r="D408" t="s">
        <v>3828</v>
      </c>
      <c r="E408" t="s">
        <v>20</v>
      </c>
      <c r="F408" t="b">
        <v>0</v>
      </c>
      <c r="G408" t="s">
        <v>30</v>
      </c>
      <c r="H408" s="4">
        <v>45665.375787037039</v>
      </c>
      <c r="I408" t="b">
        <v>0</v>
      </c>
      <c r="J408" t="b">
        <v>1</v>
      </c>
      <c r="K408" t="s">
        <v>24</v>
      </c>
      <c r="L408" t="s">
        <v>36</v>
      </c>
      <c r="N408">
        <v>58.5</v>
      </c>
      <c r="O408" t="s">
        <v>4645</v>
      </c>
      <c r="P408" t="s">
        <v>204</v>
      </c>
    </row>
    <row r="409" spans="1:16" x14ac:dyDescent="0.25">
      <c r="A409" t="s">
        <v>0</v>
      </c>
      <c r="B409" t="s">
        <v>3237</v>
      </c>
      <c r="C409" t="s">
        <v>1446</v>
      </c>
      <c r="D409" t="s">
        <v>3828</v>
      </c>
      <c r="E409" t="s">
        <v>20</v>
      </c>
      <c r="F409" t="b">
        <v>0</v>
      </c>
      <c r="G409" t="s">
        <v>52</v>
      </c>
      <c r="H409" s="4">
        <v>45665.37599537037</v>
      </c>
      <c r="I409" t="b">
        <v>0</v>
      </c>
      <c r="J409" t="b">
        <v>0</v>
      </c>
      <c r="K409" t="s">
        <v>24</v>
      </c>
      <c r="L409" t="s">
        <v>22</v>
      </c>
      <c r="M409">
        <v>90000</v>
      </c>
      <c r="O409" t="s">
        <v>4646</v>
      </c>
      <c r="P409" t="s">
        <v>204</v>
      </c>
    </row>
    <row r="410" spans="1:16" x14ac:dyDescent="0.25">
      <c r="A410" t="s">
        <v>28</v>
      </c>
      <c r="B410" t="s">
        <v>4647</v>
      </c>
      <c r="C410" t="s">
        <v>140</v>
      </c>
      <c r="D410" t="s">
        <v>3973</v>
      </c>
      <c r="E410" t="s">
        <v>20</v>
      </c>
      <c r="F410" t="b">
        <v>0</v>
      </c>
      <c r="G410" t="s">
        <v>27</v>
      </c>
      <c r="H410" s="4">
        <v>45665.376655092587</v>
      </c>
      <c r="I410" t="b">
        <v>0</v>
      </c>
      <c r="J410" t="b">
        <v>1</v>
      </c>
      <c r="K410" t="s">
        <v>24</v>
      </c>
      <c r="L410" t="s">
        <v>22</v>
      </c>
      <c r="M410">
        <v>160000</v>
      </c>
      <c r="O410" t="s">
        <v>1172</v>
      </c>
      <c r="P410" t="s">
        <v>3247</v>
      </c>
    </row>
    <row r="411" spans="1:16" x14ac:dyDescent="0.25">
      <c r="A411" t="s">
        <v>1</v>
      </c>
      <c r="B411" t="s">
        <v>4648</v>
      </c>
      <c r="C411" t="s">
        <v>1679</v>
      </c>
      <c r="D411" t="s">
        <v>3973</v>
      </c>
      <c r="E411" t="s">
        <v>20</v>
      </c>
      <c r="F411" t="b">
        <v>0</v>
      </c>
      <c r="G411" t="s">
        <v>27</v>
      </c>
      <c r="H411" s="4">
        <v>45665.416863425933</v>
      </c>
      <c r="I411" t="b">
        <v>0</v>
      </c>
      <c r="J411" t="b">
        <v>1</v>
      </c>
      <c r="K411" t="s">
        <v>24</v>
      </c>
      <c r="L411" t="s">
        <v>22</v>
      </c>
      <c r="M411">
        <v>187000</v>
      </c>
      <c r="O411" t="s">
        <v>4649</v>
      </c>
      <c r="P411" t="s">
        <v>4650</v>
      </c>
    </row>
    <row r="412" spans="1:16" x14ac:dyDescent="0.25">
      <c r="A412" t="s">
        <v>25</v>
      </c>
      <c r="B412" t="s">
        <v>2646</v>
      </c>
      <c r="C412" t="s">
        <v>4651</v>
      </c>
      <c r="D412" t="s">
        <v>4090</v>
      </c>
      <c r="E412" t="s">
        <v>20</v>
      </c>
      <c r="F412" t="b">
        <v>0</v>
      </c>
      <c r="G412" t="s">
        <v>35</v>
      </c>
      <c r="H412" s="4">
        <v>45665.417349537027</v>
      </c>
      <c r="I412" t="b">
        <v>0</v>
      </c>
      <c r="J412" t="b">
        <v>0</v>
      </c>
      <c r="K412" t="s">
        <v>24</v>
      </c>
      <c r="L412" t="s">
        <v>22</v>
      </c>
      <c r="M412">
        <v>129015.28125</v>
      </c>
      <c r="O412" t="s">
        <v>4652</v>
      </c>
      <c r="P412" t="s">
        <v>706</v>
      </c>
    </row>
    <row r="413" spans="1:16" x14ac:dyDescent="0.25">
      <c r="A413" t="s">
        <v>19</v>
      </c>
      <c r="B413" t="s">
        <v>4653</v>
      </c>
      <c r="C413" t="s">
        <v>372</v>
      </c>
      <c r="D413" t="s">
        <v>2208</v>
      </c>
      <c r="E413" t="s">
        <v>34</v>
      </c>
      <c r="F413" t="b">
        <v>0</v>
      </c>
      <c r="G413" t="s">
        <v>27</v>
      </c>
      <c r="H413" s="4">
        <v>45665.417754629627</v>
      </c>
      <c r="I413" t="b">
        <v>0</v>
      </c>
      <c r="J413" t="b">
        <v>1</v>
      </c>
      <c r="K413" t="s">
        <v>24</v>
      </c>
      <c r="L413" t="s">
        <v>22</v>
      </c>
      <c r="M413">
        <v>162000</v>
      </c>
      <c r="O413" t="s">
        <v>428</v>
      </c>
      <c r="P413" t="s">
        <v>4654</v>
      </c>
    </row>
    <row r="414" spans="1:16" x14ac:dyDescent="0.25">
      <c r="A414" t="s">
        <v>2</v>
      </c>
      <c r="B414" t="s">
        <v>4655</v>
      </c>
      <c r="C414" t="s">
        <v>4656</v>
      </c>
      <c r="D414" t="s">
        <v>2208</v>
      </c>
      <c r="E414" t="s">
        <v>34</v>
      </c>
      <c r="F414" t="b">
        <v>0</v>
      </c>
      <c r="G414" t="s">
        <v>27</v>
      </c>
      <c r="H414" s="4">
        <v>45665.418263888889</v>
      </c>
      <c r="I414" t="b">
        <v>0</v>
      </c>
      <c r="J414" t="b">
        <v>1</v>
      </c>
      <c r="K414" t="s">
        <v>24</v>
      </c>
      <c r="L414" t="s">
        <v>22</v>
      </c>
      <c r="M414">
        <v>135000</v>
      </c>
      <c r="O414" t="s">
        <v>428</v>
      </c>
      <c r="P414" t="s">
        <v>4657</v>
      </c>
    </row>
    <row r="415" spans="1:16" x14ac:dyDescent="0.25">
      <c r="A415" t="s">
        <v>1</v>
      </c>
      <c r="B415" t="s">
        <v>4658</v>
      </c>
      <c r="C415" t="s">
        <v>3018</v>
      </c>
      <c r="D415" t="s">
        <v>3973</v>
      </c>
      <c r="E415" t="s">
        <v>20</v>
      </c>
      <c r="F415" t="b">
        <v>0</v>
      </c>
      <c r="G415" t="s">
        <v>27</v>
      </c>
      <c r="H415" s="4">
        <v>45665.418263888889</v>
      </c>
      <c r="I415" t="b">
        <v>0</v>
      </c>
      <c r="J415" t="b">
        <v>0</v>
      </c>
      <c r="K415" t="s">
        <v>24</v>
      </c>
      <c r="L415" t="s">
        <v>22</v>
      </c>
      <c r="M415">
        <v>100000</v>
      </c>
      <c r="O415" t="s">
        <v>374</v>
      </c>
      <c r="P415" t="s">
        <v>2881</v>
      </c>
    </row>
    <row r="416" spans="1:16" x14ac:dyDescent="0.25">
      <c r="A416" t="s">
        <v>0</v>
      </c>
      <c r="B416" t="s">
        <v>2322</v>
      </c>
      <c r="C416" t="s">
        <v>1532</v>
      </c>
      <c r="D416" t="s">
        <v>4659</v>
      </c>
      <c r="E416" t="s">
        <v>20</v>
      </c>
      <c r="F416" t="b">
        <v>0</v>
      </c>
      <c r="G416" t="s">
        <v>1532</v>
      </c>
      <c r="H416" s="4">
        <v>45665.439583333333</v>
      </c>
      <c r="I416" t="b">
        <v>1</v>
      </c>
      <c r="J416" t="b">
        <v>0</v>
      </c>
      <c r="K416" t="s">
        <v>1532</v>
      </c>
      <c r="L416" t="s">
        <v>22</v>
      </c>
      <c r="M416">
        <v>70000</v>
      </c>
      <c r="O416" t="s">
        <v>1533</v>
      </c>
    </row>
    <row r="417" spans="1:16" x14ac:dyDescent="0.25">
      <c r="A417" t="s">
        <v>0</v>
      </c>
      <c r="B417" t="s">
        <v>4660</v>
      </c>
      <c r="C417" t="s">
        <v>1532</v>
      </c>
      <c r="D417" t="s">
        <v>4659</v>
      </c>
      <c r="E417" t="s">
        <v>20</v>
      </c>
      <c r="F417" t="b">
        <v>0</v>
      </c>
      <c r="G417" t="s">
        <v>1532</v>
      </c>
      <c r="H417" s="4">
        <v>45665.439583333333</v>
      </c>
      <c r="I417" t="b">
        <v>1</v>
      </c>
      <c r="J417" t="b">
        <v>0</v>
      </c>
      <c r="K417" t="s">
        <v>1532</v>
      </c>
      <c r="L417" t="s">
        <v>22</v>
      </c>
      <c r="M417">
        <v>41999.5</v>
      </c>
      <c r="O417" t="s">
        <v>1533</v>
      </c>
      <c r="P417" t="s">
        <v>204</v>
      </c>
    </row>
    <row r="418" spans="1:16" x14ac:dyDescent="0.25">
      <c r="A418" t="s">
        <v>0</v>
      </c>
      <c r="B418" t="s">
        <v>4661</v>
      </c>
      <c r="C418" t="s">
        <v>2716</v>
      </c>
      <c r="D418" t="s">
        <v>3973</v>
      </c>
      <c r="E418" t="s">
        <v>20</v>
      </c>
      <c r="F418" t="b">
        <v>0</v>
      </c>
      <c r="G418" t="s">
        <v>23</v>
      </c>
      <c r="H418" s="4">
        <v>45665.445034722223</v>
      </c>
      <c r="I418" t="b">
        <v>0</v>
      </c>
      <c r="J418" t="b">
        <v>0</v>
      </c>
      <c r="K418" t="s">
        <v>24</v>
      </c>
      <c r="L418" t="s">
        <v>22</v>
      </c>
      <c r="M418">
        <v>107500</v>
      </c>
      <c r="O418" t="s">
        <v>374</v>
      </c>
      <c r="P418" t="s">
        <v>4662</v>
      </c>
    </row>
    <row r="419" spans="1:16" x14ac:dyDescent="0.25">
      <c r="A419" t="s">
        <v>89</v>
      </c>
      <c r="B419" t="s">
        <v>4663</v>
      </c>
      <c r="C419" t="s">
        <v>293</v>
      </c>
      <c r="D419" t="s">
        <v>3973</v>
      </c>
      <c r="E419" t="s">
        <v>20</v>
      </c>
      <c r="F419" t="b">
        <v>0</v>
      </c>
      <c r="G419" t="s">
        <v>41</v>
      </c>
      <c r="H419" s="4">
        <v>45665.458831018521</v>
      </c>
      <c r="I419" t="b">
        <v>0</v>
      </c>
      <c r="J419" t="b">
        <v>1</v>
      </c>
      <c r="K419" t="s">
        <v>24</v>
      </c>
      <c r="L419" t="s">
        <v>22</v>
      </c>
      <c r="M419">
        <v>117500</v>
      </c>
      <c r="O419" t="s">
        <v>4664</v>
      </c>
      <c r="P419" t="s">
        <v>4665</v>
      </c>
    </row>
    <row r="420" spans="1:16" x14ac:dyDescent="0.25">
      <c r="A420" t="s">
        <v>40</v>
      </c>
      <c r="B420" t="s">
        <v>4666</v>
      </c>
      <c r="C420" t="s">
        <v>172</v>
      </c>
      <c r="D420" t="s">
        <v>3973</v>
      </c>
      <c r="E420" t="s">
        <v>20</v>
      </c>
      <c r="F420" t="b">
        <v>0</v>
      </c>
      <c r="G420" t="s">
        <v>27</v>
      </c>
      <c r="H420" s="4">
        <v>45665.46</v>
      </c>
      <c r="I420" t="b">
        <v>0</v>
      </c>
      <c r="J420" t="b">
        <v>1</v>
      </c>
      <c r="K420" t="s">
        <v>24</v>
      </c>
      <c r="L420" t="s">
        <v>22</v>
      </c>
      <c r="M420">
        <v>189500</v>
      </c>
      <c r="O420" t="s">
        <v>4535</v>
      </c>
      <c r="P420" t="s">
        <v>3371</v>
      </c>
    </row>
    <row r="421" spans="1:16" x14ac:dyDescent="0.25">
      <c r="A421" t="s">
        <v>0</v>
      </c>
      <c r="B421" t="s">
        <v>4565</v>
      </c>
      <c r="C421" t="s">
        <v>4667</v>
      </c>
      <c r="D421" t="s">
        <v>4090</v>
      </c>
      <c r="E421" t="s">
        <v>20</v>
      </c>
      <c r="F421" t="b">
        <v>0</v>
      </c>
      <c r="G421" t="s">
        <v>30</v>
      </c>
      <c r="H421" s="4">
        <v>45665.500810185193</v>
      </c>
      <c r="I421" t="b">
        <v>1</v>
      </c>
      <c r="J421" t="b">
        <v>1</v>
      </c>
      <c r="K421" t="s">
        <v>24</v>
      </c>
      <c r="L421" t="s">
        <v>22</v>
      </c>
      <c r="M421">
        <v>70000</v>
      </c>
      <c r="O421" t="s">
        <v>4668</v>
      </c>
      <c r="P421" t="s">
        <v>280</v>
      </c>
    </row>
    <row r="422" spans="1:16" x14ac:dyDescent="0.25">
      <c r="A422" t="s">
        <v>2</v>
      </c>
      <c r="B422" t="s">
        <v>2</v>
      </c>
      <c r="C422" t="s">
        <v>3340</v>
      </c>
      <c r="D422" t="s">
        <v>3970</v>
      </c>
      <c r="E422" t="s">
        <v>20</v>
      </c>
      <c r="F422" t="b">
        <v>0</v>
      </c>
      <c r="G422" t="s">
        <v>30</v>
      </c>
      <c r="H422" s="4">
        <v>45665.500810185193</v>
      </c>
      <c r="I422" t="b">
        <v>0</v>
      </c>
      <c r="J422" t="b">
        <v>1</v>
      </c>
      <c r="K422" t="s">
        <v>24</v>
      </c>
      <c r="L422" t="s">
        <v>22</v>
      </c>
      <c r="M422">
        <v>137800</v>
      </c>
      <c r="O422" t="s">
        <v>843</v>
      </c>
      <c r="P422" t="s">
        <v>4669</v>
      </c>
    </row>
    <row r="423" spans="1:16" x14ac:dyDescent="0.25">
      <c r="A423" t="s">
        <v>2</v>
      </c>
      <c r="B423" t="s">
        <v>640</v>
      </c>
      <c r="C423" t="s">
        <v>622</v>
      </c>
      <c r="D423" t="s">
        <v>3957</v>
      </c>
      <c r="E423" t="s">
        <v>34</v>
      </c>
      <c r="F423" t="b">
        <v>0</v>
      </c>
      <c r="G423" t="s">
        <v>27</v>
      </c>
      <c r="H423" s="4">
        <v>45665.501562500001</v>
      </c>
      <c r="I423" t="b">
        <v>0</v>
      </c>
      <c r="J423" t="b">
        <v>1</v>
      </c>
      <c r="K423" t="s">
        <v>24</v>
      </c>
      <c r="L423" t="s">
        <v>36</v>
      </c>
      <c r="N423">
        <v>57.060001373291023</v>
      </c>
      <c r="O423" t="s">
        <v>867</v>
      </c>
      <c r="P423" t="s">
        <v>641</v>
      </c>
    </row>
    <row r="424" spans="1:16" x14ac:dyDescent="0.25">
      <c r="A424" t="s">
        <v>25</v>
      </c>
      <c r="B424" t="s">
        <v>4670</v>
      </c>
      <c r="C424" t="s">
        <v>39</v>
      </c>
      <c r="D424" t="s">
        <v>2208</v>
      </c>
      <c r="E424" t="s">
        <v>20</v>
      </c>
      <c r="F424" t="b">
        <v>1</v>
      </c>
      <c r="G424" t="s">
        <v>27</v>
      </c>
      <c r="H424" s="4">
        <v>45665.583460648151</v>
      </c>
      <c r="I424" t="b">
        <v>1</v>
      </c>
      <c r="J424" t="b">
        <v>0</v>
      </c>
      <c r="K424" t="s">
        <v>24</v>
      </c>
      <c r="L424" t="s">
        <v>36</v>
      </c>
      <c r="N424">
        <v>69.5</v>
      </c>
      <c r="O424" t="s">
        <v>4671</v>
      </c>
    </row>
    <row r="425" spans="1:16" x14ac:dyDescent="0.25">
      <c r="A425" t="s">
        <v>139</v>
      </c>
      <c r="B425" t="s">
        <v>4672</v>
      </c>
      <c r="C425" t="s">
        <v>4673</v>
      </c>
      <c r="D425" t="s">
        <v>131</v>
      </c>
      <c r="E425" t="s">
        <v>20</v>
      </c>
      <c r="F425" t="b">
        <v>0</v>
      </c>
      <c r="G425" t="s">
        <v>27</v>
      </c>
      <c r="H425" s="4">
        <v>45665.583472222221</v>
      </c>
      <c r="I425" t="b">
        <v>1</v>
      </c>
      <c r="J425" t="b">
        <v>0</v>
      </c>
      <c r="K425" t="s">
        <v>24</v>
      </c>
      <c r="L425" t="s">
        <v>22</v>
      </c>
      <c r="M425">
        <v>82500</v>
      </c>
      <c r="O425" t="s">
        <v>131</v>
      </c>
      <c r="P425" t="s">
        <v>2323</v>
      </c>
    </row>
    <row r="426" spans="1:16" x14ac:dyDescent="0.25">
      <c r="A426" t="s">
        <v>40</v>
      </c>
      <c r="B426" t="s">
        <v>40</v>
      </c>
      <c r="C426" t="s">
        <v>4674</v>
      </c>
      <c r="D426" t="s">
        <v>3973</v>
      </c>
      <c r="E426" t="s">
        <v>20</v>
      </c>
      <c r="F426" t="b">
        <v>0</v>
      </c>
      <c r="G426" t="s">
        <v>27</v>
      </c>
      <c r="H426" s="4">
        <v>45665.584722222222</v>
      </c>
      <c r="I426" t="b">
        <v>0</v>
      </c>
      <c r="J426" t="b">
        <v>1</v>
      </c>
      <c r="K426" t="s">
        <v>24</v>
      </c>
      <c r="L426" t="s">
        <v>36</v>
      </c>
      <c r="N426">
        <v>65</v>
      </c>
      <c r="O426" t="s">
        <v>4675</v>
      </c>
      <c r="P426" t="s">
        <v>4676</v>
      </c>
    </row>
    <row r="427" spans="1:16" x14ac:dyDescent="0.25">
      <c r="A427" t="s">
        <v>139</v>
      </c>
      <c r="B427" t="s">
        <v>1232</v>
      </c>
      <c r="C427" t="s">
        <v>1264</v>
      </c>
      <c r="D427" t="s">
        <v>3973</v>
      </c>
      <c r="E427" t="s">
        <v>20</v>
      </c>
      <c r="F427" t="b">
        <v>0</v>
      </c>
      <c r="G427" t="s">
        <v>27</v>
      </c>
      <c r="H427" s="4">
        <v>45665.625092592592</v>
      </c>
      <c r="I427" t="b">
        <v>0</v>
      </c>
      <c r="J427" t="b">
        <v>1</v>
      </c>
      <c r="K427" t="s">
        <v>24</v>
      </c>
      <c r="L427" t="s">
        <v>22</v>
      </c>
      <c r="M427">
        <v>95000</v>
      </c>
      <c r="O427" t="s">
        <v>4677</v>
      </c>
      <c r="P427" t="s">
        <v>4678</v>
      </c>
    </row>
    <row r="428" spans="1:16" x14ac:dyDescent="0.25">
      <c r="A428" t="s">
        <v>19</v>
      </c>
      <c r="B428" t="s">
        <v>4679</v>
      </c>
      <c r="C428" t="s">
        <v>42</v>
      </c>
      <c r="D428" t="s">
        <v>3973</v>
      </c>
      <c r="E428" t="s">
        <v>51</v>
      </c>
      <c r="F428" t="b">
        <v>0</v>
      </c>
      <c r="G428" t="s">
        <v>41</v>
      </c>
      <c r="H428" s="4">
        <v>45665.625335648147</v>
      </c>
      <c r="I428" t="b">
        <v>0</v>
      </c>
      <c r="J428" t="b">
        <v>0</v>
      </c>
      <c r="K428" t="s">
        <v>24</v>
      </c>
      <c r="L428" t="s">
        <v>36</v>
      </c>
      <c r="N428">
        <v>75.5</v>
      </c>
      <c r="O428" t="s">
        <v>96</v>
      </c>
      <c r="P428" t="s">
        <v>393</v>
      </c>
    </row>
    <row r="429" spans="1:16" x14ac:dyDescent="0.25">
      <c r="A429" t="s">
        <v>2</v>
      </c>
      <c r="B429" t="s">
        <v>4680</v>
      </c>
      <c r="C429" t="s">
        <v>842</v>
      </c>
      <c r="D429" t="s">
        <v>3973</v>
      </c>
      <c r="E429" t="s">
        <v>20</v>
      </c>
      <c r="F429" t="b">
        <v>0</v>
      </c>
      <c r="G429" t="s">
        <v>27</v>
      </c>
      <c r="H429" s="4">
        <v>45665.626597222217</v>
      </c>
      <c r="I429" t="b">
        <v>1</v>
      </c>
      <c r="J429" t="b">
        <v>0</v>
      </c>
      <c r="K429" t="s">
        <v>24</v>
      </c>
      <c r="L429" t="s">
        <v>22</v>
      </c>
      <c r="M429">
        <v>142500</v>
      </c>
      <c r="O429" t="s">
        <v>1961</v>
      </c>
      <c r="P429" t="s">
        <v>4681</v>
      </c>
    </row>
    <row r="430" spans="1:16" x14ac:dyDescent="0.25">
      <c r="A430" t="s">
        <v>2</v>
      </c>
      <c r="B430" t="s">
        <v>4682</v>
      </c>
      <c r="C430" t="s">
        <v>4683</v>
      </c>
      <c r="D430" t="s">
        <v>4093</v>
      </c>
      <c r="E430" t="s">
        <v>51</v>
      </c>
      <c r="F430" t="b">
        <v>0</v>
      </c>
      <c r="G430" t="s">
        <v>27</v>
      </c>
      <c r="H430" s="4">
        <v>45665.668217592603</v>
      </c>
      <c r="I430" t="b">
        <v>0</v>
      </c>
      <c r="J430" t="b">
        <v>1</v>
      </c>
      <c r="K430" t="s">
        <v>24</v>
      </c>
      <c r="L430" t="s">
        <v>36</v>
      </c>
      <c r="N430">
        <v>50</v>
      </c>
      <c r="O430" t="s">
        <v>4684</v>
      </c>
      <c r="P430" t="s">
        <v>2041</v>
      </c>
    </row>
    <row r="431" spans="1:16" x14ac:dyDescent="0.25">
      <c r="A431" t="s">
        <v>0</v>
      </c>
      <c r="B431" t="s">
        <v>4685</v>
      </c>
      <c r="C431" t="s">
        <v>203</v>
      </c>
      <c r="D431" t="s">
        <v>3600</v>
      </c>
      <c r="E431" t="s">
        <v>51</v>
      </c>
      <c r="F431" t="b">
        <v>0</v>
      </c>
      <c r="G431" t="s">
        <v>23</v>
      </c>
      <c r="H431" s="4">
        <v>45665.695069444453</v>
      </c>
      <c r="I431" t="b">
        <v>1</v>
      </c>
      <c r="J431" t="b">
        <v>0</v>
      </c>
      <c r="K431" t="s">
        <v>24</v>
      </c>
      <c r="L431" t="s">
        <v>36</v>
      </c>
      <c r="N431">
        <v>52.5</v>
      </c>
      <c r="O431" t="s">
        <v>4686</v>
      </c>
      <c r="P431" t="s">
        <v>119</v>
      </c>
    </row>
    <row r="432" spans="1:16" x14ac:dyDescent="0.25">
      <c r="A432" t="s">
        <v>139</v>
      </c>
      <c r="B432" t="s">
        <v>4687</v>
      </c>
      <c r="C432" t="s">
        <v>39</v>
      </c>
      <c r="D432" t="s">
        <v>3973</v>
      </c>
      <c r="E432" t="s">
        <v>51</v>
      </c>
      <c r="F432" t="b">
        <v>1</v>
      </c>
      <c r="G432" t="s">
        <v>27</v>
      </c>
      <c r="H432" s="4">
        <v>45665.708425925928</v>
      </c>
      <c r="I432" t="b">
        <v>1</v>
      </c>
      <c r="J432" t="b">
        <v>0</v>
      </c>
      <c r="K432" t="s">
        <v>24</v>
      </c>
      <c r="L432" t="s">
        <v>36</v>
      </c>
      <c r="N432">
        <v>44</v>
      </c>
      <c r="O432" t="s">
        <v>539</v>
      </c>
      <c r="P432" t="s">
        <v>1987</v>
      </c>
    </row>
    <row r="433" spans="1:16" x14ac:dyDescent="0.25">
      <c r="A433" t="s">
        <v>1</v>
      </c>
      <c r="B433" t="s">
        <v>4688</v>
      </c>
      <c r="C433" t="s">
        <v>2349</v>
      </c>
      <c r="D433" t="s">
        <v>3973</v>
      </c>
      <c r="E433" t="s">
        <v>20</v>
      </c>
      <c r="F433" t="b">
        <v>0</v>
      </c>
      <c r="G433" t="s">
        <v>30</v>
      </c>
      <c r="H433" s="4">
        <v>45665.709166666667</v>
      </c>
      <c r="I433" t="b">
        <v>0</v>
      </c>
      <c r="J433" t="b">
        <v>0</v>
      </c>
      <c r="K433" t="s">
        <v>24</v>
      </c>
      <c r="L433" t="s">
        <v>22</v>
      </c>
      <c r="M433">
        <v>70000</v>
      </c>
      <c r="O433" t="s">
        <v>4689</v>
      </c>
      <c r="P433" t="s">
        <v>4690</v>
      </c>
    </row>
    <row r="434" spans="1:16" x14ac:dyDescent="0.25">
      <c r="A434" t="s">
        <v>2</v>
      </c>
      <c r="B434" t="s">
        <v>4691</v>
      </c>
      <c r="C434" t="s">
        <v>39</v>
      </c>
      <c r="D434" t="s">
        <v>3973</v>
      </c>
      <c r="E434" t="s">
        <v>51</v>
      </c>
      <c r="F434" t="b">
        <v>1</v>
      </c>
      <c r="G434" t="s">
        <v>27</v>
      </c>
      <c r="H434" s="4">
        <v>45665.709988425922</v>
      </c>
      <c r="I434" t="b">
        <v>0</v>
      </c>
      <c r="J434" t="b">
        <v>0</v>
      </c>
      <c r="K434" t="s">
        <v>24</v>
      </c>
      <c r="L434" t="s">
        <v>36</v>
      </c>
      <c r="N434">
        <v>53.5</v>
      </c>
      <c r="O434" t="s">
        <v>2193</v>
      </c>
      <c r="P434" t="s">
        <v>193</v>
      </c>
    </row>
    <row r="435" spans="1:16" x14ac:dyDescent="0.25">
      <c r="A435" t="s">
        <v>28</v>
      </c>
      <c r="B435" t="s">
        <v>4692</v>
      </c>
      <c r="C435" t="s">
        <v>39</v>
      </c>
      <c r="D435" t="s">
        <v>3973</v>
      </c>
      <c r="E435" t="s">
        <v>20</v>
      </c>
      <c r="F435" t="b">
        <v>1</v>
      </c>
      <c r="G435" t="s">
        <v>106</v>
      </c>
      <c r="H435" s="4">
        <v>45665.714097222219</v>
      </c>
      <c r="I435" t="b">
        <v>1</v>
      </c>
      <c r="J435" t="b">
        <v>0</v>
      </c>
      <c r="K435" t="s">
        <v>106</v>
      </c>
      <c r="L435" t="s">
        <v>22</v>
      </c>
      <c r="M435">
        <v>171000</v>
      </c>
      <c r="O435" t="s">
        <v>4693</v>
      </c>
      <c r="P435" t="s">
        <v>4694</v>
      </c>
    </row>
    <row r="436" spans="1:16" x14ac:dyDescent="0.25">
      <c r="A436" t="s">
        <v>0</v>
      </c>
      <c r="B436" t="s">
        <v>4695</v>
      </c>
      <c r="C436" t="s">
        <v>39</v>
      </c>
      <c r="D436" t="s">
        <v>3600</v>
      </c>
      <c r="E436" t="s">
        <v>51</v>
      </c>
      <c r="F436" t="b">
        <v>1</v>
      </c>
      <c r="G436" t="s">
        <v>27</v>
      </c>
      <c r="H436" s="4">
        <v>45665.750104166669</v>
      </c>
      <c r="I436" t="b">
        <v>1</v>
      </c>
      <c r="J436" t="b">
        <v>1</v>
      </c>
      <c r="K436" t="s">
        <v>24</v>
      </c>
      <c r="L436" t="s">
        <v>36</v>
      </c>
      <c r="N436">
        <v>50</v>
      </c>
      <c r="O436" t="s">
        <v>783</v>
      </c>
      <c r="P436" t="s">
        <v>204</v>
      </c>
    </row>
    <row r="437" spans="1:16" x14ac:dyDescent="0.25">
      <c r="A437" t="s">
        <v>0</v>
      </c>
      <c r="B437" t="s">
        <v>4696</v>
      </c>
      <c r="C437" t="s">
        <v>143</v>
      </c>
      <c r="D437" t="s">
        <v>3973</v>
      </c>
      <c r="E437" t="s">
        <v>20</v>
      </c>
      <c r="F437" t="b">
        <v>0</v>
      </c>
      <c r="G437" t="s">
        <v>35</v>
      </c>
      <c r="H437" s="4">
        <v>45665.750613425917</v>
      </c>
      <c r="I437" t="b">
        <v>0</v>
      </c>
      <c r="J437" t="b">
        <v>1</v>
      </c>
      <c r="K437" t="s">
        <v>24</v>
      </c>
      <c r="L437" t="s">
        <v>22</v>
      </c>
      <c r="M437">
        <v>119030</v>
      </c>
      <c r="O437" t="s">
        <v>759</v>
      </c>
      <c r="P437" t="s">
        <v>4697</v>
      </c>
    </row>
    <row r="438" spans="1:16" x14ac:dyDescent="0.25">
      <c r="A438" t="s">
        <v>0</v>
      </c>
      <c r="B438" t="s">
        <v>4698</v>
      </c>
      <c r="C438" t="s">
        <v>1880</v>
      </c>
      <c r="D438" t="s">
        <v>3973</v>
      </c>
      <c r="E438" t="s">
        <v>20</v>
      </c>
      <c r="F438" t="b">
        <v>0</v>
      </c>
      <c r="G438" t="s">
        <v>30</v>
      </c>
      <c r="H438" s="4">
        <v>45665.750810185193</v>
      </c>
      <c r="I438" t="b">
        <v>0</v>
      </c>
      <c r="J438" t="b">
        <v>1</v>
      </c>
      <c r="K438" t="s">
        <v>24</v>
      </c>
      <c r="L438" t="s">
        <v>22</v>
      </c>
      <c r="M438">
        <v>99780</v>
      </c>
      <c r="O438" t="s">
        <v>4699</v>
      </c>
      <c r="P438" t="s">
        <v>2025</v>
      </c>
    </row>
    <row r="439" spans="1:16" x14ac:dyDescent="0.25">
      <c r="A439" t="s">
        <v>0</v>
      </c>
      <c r="B439" t="s">
        <v>0</v>
      </c>
      <c r="C439" t="s">
        <v>4700</v>
      </c>
      <c r="D439" t="s">
        <v>3973</v>
      </c>
      <c r="F439" t="b">
        <v>0</v>
      </c>
      <c r="G439" t="s">
        <v>41</v>
      </c>
      <c r="H439" s="4">
        <v>45665.751250000001</v>
      </c>
      <c r="I439" t="b">
        <v>0</v>
      </c>
      <c r="J439" t="b">
        <v>0</v>
      </c>
      <c r="K439" t="s">
        <v>24</v>
      </c>
      <c r="L439" t="s">
        <v>36</v>
      </c>
      <c r="N439">
        <v>33</v>
      </c>
      <c r="O439" t="s">
        <v>200</v>
      </c>
      <c r="P439" t="s">
        <v>3163</v>
      </c>
    </row>
    <row r="440" spans="1:16" x14ac:dyDescent="0.25">
      <c r="A440" t="s">
        <v>28</v>
      </c>
      <c r="B440" t="s">
        <v>3623</v>
      </c>
      <c r="C440" t="s">
        <v>842</v>
      </c>
      <c r="D440" t="s">
        <v>3973</v>
      </c>
      <c r="E440" t="s">
        <v>20</v>
      </c>
      <c r="F440" t="b">
        <v>0</v>
      </c>
      <c r="G440" t="s">
        <v>30</v>
      </c>
      <c r="H440" s="4">
        <v>45665.751307870371</v>
      </c>
      <c r="I440" t="b">
        <v>0</v>
      </c>
      <c r="J440" t="b">
        <v>0</v>
      </c>
      <c r="K440" t="s">
        <v>24</v>
      </c>
      <c r="L440" t="s">
        <v>22</v>
      </c>
      <c r="M440">
        <v>162500</v>
      </c>
      <c r="O440" t="s">
        <v>74</v>
      </c>
      <c r="P440" t="s">
        <v>4701</v>
      </c>
    </row>
    <row r="441" spans="1:16" x14ac:dyDescent="0.25">
      <c r="A441" t="s">
        <v>2</v>
      </c>
      <c r="B441" t="s">
        <v>911</v>
      </c>
      <c r="C441" t="s">
        <v>4702</v>
      </c>
      <c r="D441" t="s">
        <v>3600</v>
      </c>
      <c r="E441" t="s">
        <v>51</v>
      </c>
      <c r="F441" t="b">
        <v>0</v>
      </c>
      <c r="G441" t="s">
        <v>35</v>
      </c>
      <c r="H441" s="4">
        <v>45665.752222222232</v>
      </c>
      <c r="I441" t="b">
        <v>0</v>
      </c>
      <c r="J441" t="b">
        <v>0</v>
      </c>
      <c r="K441" t="s">
        <v>24</v>
      </c>
      <c r="L441" t="s">
        <v>36</v>
      </c>
      <c r="N441">
        <v>65</v>
      </c>
      <c r="O441" t="s">
        <v>741</v>
      </c>
      <c r="P441" t="s">
        <v>4703</v>
      </c>
    </row>
    <row r="442" spans="1:16" x14ac:dyDescent="0.25">
      <c r="A442" t="s">
        <v>2</v>
      </c>
      <c r="B442" t="s">
        <v>4704</v>
      </c>
      <c r="C442" t="s">
        <v>4705</v>
      </c>
      <c r="D442" t="s">
        <v>3973</v>
      </c>
      <c r="E442" t="s">
        <v>20</v>
      </c>
      <c r="F442" t="b">
        <v>0</v>
      </c>
      <c r="G442" t="s">
        <v>27</v>
      </c>
      <c r="H442" s="4">
        <v>45665.79179398148</v>
      </c>
      <c r="I442" t="b">
        <v>0</v>
      </c>
      <c r="J442" t="b">
        <v>0</v>
      </c>
      <c r="K442" t="s">
        <v>24</v>
      </c>
      <c r="L442" t="s">
        <v>22</v>
      </c>
      <c r="M442">
        <v>119850</v>
      </c>
      <c r="O442" t="s">
        <v>4706</v>
      </c>
      <c r="P442" t="s">
        <v>4707</v>
      </c>
    </row>
    <row r="443" spans="1:16" x14ac:dyDescent="0.25">
      <c r="A443" t="s">
        <v>2</v>
      </c>
      <c r="B443" t="s">
        <v>2</v>
      </c>
      <c r="C443" t="s">
        <v>615</v>
      </c>
      <c r="D443" t="s">
        <v>131</v>
      </c>
      <c r="E443" t="s">
        <v>20</v>
      </c>
      <c r="F443" t="b">
        <v>0</v>
      </c>
      <c r="G443" t="s">
        <v>27</v>
      </c>
      <c r="H443" s="4">
        <v>45665.793124999997</v>
      </c>
      <c r="I443" t="b">
        <v>1</v>
      </c>
      <c r="J443" t="b">
        <v>0</v>
      </c>
      <c r="K443" t="s">
        <v>24</v>
      </c>
      <c r="L443" t="s">
        <v>22</v>
      </c>
      <c r="M443">
        <v>110000</v>
      </c>
      <c r="O443" t="s">
        <v>131</v>
      </c>
      <c r="P443" t="s">
        <v>128</v>
      </c>
    </row>
    <row r="444" spans="1:16" x14ac:dyDescent="0.25">
      <c r="A444" t="s">
        <v>2</v>
      </c>
      <c r="B444" t="s">
        <v>4708</v>
      </c>
      <c r="C444" t="s">
        <v>630</v>
      </c>
      <c r="D444" t="s">
        <v>3828</v>
      </c>
      <c r="E444" t="s">
        <v>51</v>
      </c>
      <c r="F444" t="b">
        <v>0</v>
      </c>
      <c r="G444" t="s">
        <v>27</v>
      </c>
      <c r="H444" s="4">
        <v>45665.793194444443</v>
      </c>
      <c r="I444" t="b">
        <v>0</v>
      </c>
      <c r="J444" t="b">
        <v>1</v>
      </c>
      <c r="K444" t="s">
        <v>24</v>
      </c>
      <c r="L444" t="s">
        <v>22</v>
      </c>
      <c r="M444">
        <v>113000</v>
      </c>
      <c r="O444" t="s">
        <v>4709</v>
      </c>
      <c r="P444" t="s">
        <v>4710</v>
      </c>
    </row>
    <row r="445" spans="1:16" x14ac:dyDescent="0.25">
      <c r="A445" t="s">
        <v>89</v>
      </c>
      <c r="B445" t="s">
        <v>4711</v>
      </c>
      <c r="C445" t="s">
        <v>337</v>
      </c>
      <c r="D445" t="s">
        <v>3973</v>
      </c>
      <c r="E445" t="s">
        <v>20</v>
      </c>
      <c r="F445" t="b">
        <v>0</v>
      </c>
      <c r="G445" t="s">
        <v>27</v>
      </c>
      <c r="H445" s="4">
        <v>45665.793356481481</v>
      </c>
      <c r="I445" t="b">
        <v>0</v>
      </c>
      <c r="J445" t="b">
        <v>1</v>
      </c>
      <c r="K445" t="s">
        <v>24</v>
      </c>
      <c r="L445" t="s">
        <v>22</v>
      </c>
      <c r="M445">
        <v>155000</v>
      </c>
      <c r="O445" t="s">
        <v>4712</v>
      </c>
      <c r="P445" t="s">
        <v>4713</v>
      </c>
    </row>
    <row r="446" spans="1:16" x14ac:dyDescent="0.25">
      <c r="A446" t="s">
        <v>2</v>
      </c>
      <c r="B446" t="s">
        <v>924</v>
      </c>
      <c r="C446" t="s">
        <v>1270</v>
      </c>
      <c r="D446" t="s">
        <v>3973</v>
      </c>
      <c r="E446" t="s">
        <v>51</v>
      </c>
      <c r="F446" t="b">
        <v>0</v>
      </c>
      <c r="G446" t="s">
        <v>27</v>
      </c>
      <c r="H446" s="4">
        <v>45665.83488425926</v>
      </c>
      <c r="I446" t="b">
        <v>1</v>
      </c>
      <c r="J446" t="b">
        <v>1</v>
      </c>
      <c r="K446" t="s">
        <v>24</v>
      </c>
      <c r="L446" t="s">
        <v>36</v>
      </c>
      <c r="N446">
        <v>65</v>
      </c>
      <c r="O446" t="s">
        <v>80</v>
      </c>
      <c r="P446" t="s">
        <v>4714</v>
      </c>
    </row>
    <row r="447" spans="1:16" x14ac:dyDescent="0.25">
      <c r="A447" t="s">
        <v>2</v>
      </c>
      <c r="B447" t="s">
        <v>4715</v>
      </c>
      <c r="C447" t="s">
        <v>44</v>
      </c>
      <c r="D447" t="s">
        <v>3600</v>
      </c>
      <c r="E447" t="s">
        <v>51</v>
      </c>
      <c r="F447" t="b">
        <v>0</v>
      </c>
      <c r="G447" t="s">
        <v>27</v>
      </c>
      <c r="H447" s="4">
        <v>45665.83489583333</v>
      </c>
      <c r="I447" t="b">
        <v>1</v>
      </c>
      <c r="J447" t="b">
        <v>0</v>
      </c>
      <c r="K447" t="s">
        <v>24</v>
      </c>
      <c r="L447" t="s">
        <v>36</v>
      </c>
      <c r="N447">
        <v>80</v>
      </c>
      <c r="O447" t="s">
        <v>2796</v>
      </c>
      <c r="P447" t="s">
        <v>4716</v>
      </c>
    </row>
    <row r="448" spans="1:16" x14ac:dyDescent="0.25">
      <c r="A448" t="s">
        <v>89</v>
      </c>
      <c r="B448" t="s">
        <v>4717</v>
      </c>
      <c r="C448" t="s">
        <v>203</v>
      </c>
      <c r="D448" t="s">
        <v>3973</v>
      </c>
      <c r="E448" t="s">
        <v>20</v>
      </c>
      <c r="F448" t="b">
        <v>0</v>
      </c>
      <c r="G448" t="s">
        <v>27</v>
      </c>
      <c r="H448" s="4">
        <v>45665.835023148153</v>
      </c>
      <c r="I448" t="b">
        <v>1</v>
      </c>
      <c r="J448" t="b">
        <v>1</v>
      </c>
      <c r="K448" t="s">
        <v>24</v>
      </c>
      <c r="L448" t="s">
        <v>22</v>
      </c>
      <c r="M448">
        <v>105000</v>
      </c>
      <c r="O448" t="s">
        <v>1784</v>
      </c>
      <c r="P448" t="s">
        <v>4718</v>
      </c>
    </row>
    <row r="449" spans="1:16" x14ac:dyDescent="0.25">
      <c r="A449" t="s">
        <v>2</v>
      </c>
      <c r="B449" t="s">
        <v>4719</v>
      </c>
      <c r="C449" t="s">
        <v>44</v>
      </c>
      <c r="D449" t="s">
        <v>3600</v>
      </c>
      <c r="E449" t="s">
        <v>51</v>
      </c>
      <c r="F449" t="b">
        <v>0</v>
      </c>
      <c r="G449" t="s">
        <v>30</v>
      </c>
      <c r="H449" s="4">
        <v>45665.835949074077</v>
      </c>
      <c r="I449" t="b">
        <v>1</v>
      </c>
      <c r="J449" t="b">
        <v>0</v>
      </c>
      <c r="K449" t="s">
        <v>24</v>
      </c>
      <c r="L449" t="s">
        <v>36</v>
      </c>
      <c r="N449">
        <v>75</v>
      </c>
      <c r="O449" t="s">
        <v>2796</v>
      </c>
      <c r="P449" t="s">
        <v>4716</v>
      </c>
    </row>
    <row r="450" spans="1:16" x14ac:dyDescent="0.25">
      <c r="A450" t="s">
        <v>1</v>
      </c>
      <c r="B450" t="s">
        <v>3564</v>
      </c>
      <c r="C450" t="s">
        <v>1546</v>
      </c>
      <c r="D450" t="s">
        <v>3973</v>
      </c>
      <c r="E450" t="s">
        <v>20</v>
      </c>
      <c r="F450" t="b">
        <v>0</v>
      </c>
      <c r="G450" t="s">
        <v>27</v>
      </c>
      <c r="H450" s="4">
        <v>45665.875162037039</v>
      </c>
      <c r="I450" t="b">
        <v>1</v>
      </c>
      <c r="J450" t="b">
        <v>1</v>
      </c>
      <c r="K450" t="s">
        <v>24</v>
      </c>
      <c r="L450" t="s">
        <v>22</v>
      </c>
      <c r="M450">
        <v>62150</v>
      </c>
      <c r="O450" t="s">
        <v>1841</v>
      </c>
      <c r="P450" t="s">
        <v>204</v>
      </c>
    </row>
    <row r="451" spans="1:16" x14ac:dyDescent="0.25">
      <c r="A451" t="s">
        <v>0</v>
      </c>
      <c r="B451" t="s">
        <v>4372</v>
      </c>
      <c r="C451" t="s">
        <v>3162</v>
      </c>
      <c r="D451" t="s">
        <v>3957</v>
      </c>
      <c r="E451" t="s">
        <v>20</v>
      </c>
      <c r="F451" t="b">
        <v>0</v>
      </c>
      <c r="G451" t="s">
        <v>27</v>
      </c>
      <c r="H451" s="4">
        <v>45665.875162037039</v>
      </c>
      <c r="I451" t="b">
        <v>0</v>
      </c>
      <c r="J451" t="b">
        <v>1</v>
      </c>
      <c r="K451" t="s">
        <v>24</v>
      </c>
      <c r="L451" t="s">
        <v>36</v>
      </c>
      <c r="N451">
        <v>27.435001373291019</v>
      </c>
      <c r="O451" t="s">
        <v>251</v>
      </c>
      <c r="P451" t="s">
        <v>4373</v>
      </c>
    </row>
    <row r="452" spans="1:16" x14ac:dyDescent="0.25">
      <c r="A452" t="s">
        <v>1</v>
      </c>
      <c r="B452" t="s">
        <v>4720</v>
      </c>
      <c r="C452" t="s">
        <v>1331</v>
      </c>
      <c r="D452" t="s">
        <v>3973</v>
      </c>
      <c r="E452" t="s">
        <v>20</v>
      </c>
      <c r="F452" t="b">
        <v>0</v>
      </c>
      <c r="G452" t="s">
        <v>27</v>
      </c>
      <c r="H452" s="4">
        <v>45665.876122685193</v>
      </c>
      <c r="I452" t="b">
        <v>0</v>
      </c>
      <c r="J452" t="b">
        <v>0</v>
      </c>
      <c r="K452" t="s">
        <v>24</v>
      </c>
      <c r="L452" t="s">
        <v>22</v>
      </c>
      <c r="M452">
        <v>75000</v>
      </c>
      <c r="O452" t="s">
        <v>2428</v>
      </c>
      <c r="P452" t="s">
        <v>338</v>
      </c>
    </row>
    <row r="453" spans="1:16" x14ac:dyDescent="0.25">
      <c r="A453" t="s">
        <v>89</v>
      </c>
      <c r="B453" t="s">
        <v>4721</v>
      </c>
      <c r="C453" t="s">
        <v>82</v>
      </c>
      <c r="D453" t="s">
        <v>3973</v>
      </c>
      <c r="E453" t="s">
        <v>20</v>
      </c>
      <c r="F453" t="b">
        <v>0</v>
      </c>
      <c r="G453" t="s">
        <v>27</v>
      </c>
      <c r="H453" s="4">
        <v>45665.876157407409</v>
      </c>
      <c r="I453" t="b">
        <v>0</v>
      </c>
      <c r="J453" t="b">
        <v>0</v>
      </c>
      <c r="K453" t="s">
        <v>24</v>
      </c>
      <c r="L453" t="s">
        <v>22</v>
      </c>
      <c r="M453">
        <v>425000</v>
      </c>
      <c r="O453" t="s">
        <v>4722</v>
      </c>
      <c r="P453" t="s">
        <v>1211</v>
      </c>
    </row>
    <row r="454" spans="1:16" x14ac:dyDescent="0.25">
      <c r="A454" t="s">
        <v>2</v>
      </c>
      <c r="B454" t="s">
        <v>422</v>
      </c>
      <c r="C454" t="s">
        <v>774</v>
      </c>
      <c r="D454" t="s">
        <v>3973</v>
      </c>
      <c r="E454" t="s">
        <v>20</v>
      </c>
      <c r="F454" t="b">
        <v>0</v>
      </c>
      <c r="G454" t="s">
        <v>27</v>
      </c>
      <c r="H454" s="4">
        <v>45665.876597222217</v>
      </c>
      <c r="I454" t="b">
        <v>1</v>
      </c>
      <c r="J454" t="b">
        <v>1</v>
      </c>
      <c r="K454" t="s">
        <v>24</v>
      </c>
      <c r="L454" t="s">
        <v>22</v>
      </c>
      <c r="M454">
        <v>98050</v>
      </c>
      <c r="O454" t="s">
        <v>4723</v>
      </c>
      <c r="P454" t="s">
        <v>882</v>
      </c>
    </row>
    <row r="455" spans="1:16" x14ac:dyDescent="0.25">
      <c r="A455" t="s">
        <v>0</v>
      </c>
      <c r="B455" t="s">
        <v>0</v>
      </c>
      <c r="C455" t="s">
        <v>617</v>
      </c>
      <c r="D455" t="s">
        <v>3828</v>
      </c>
      <c r="E455" t="s">
        <v>20</v>
      </c>
      <c r="F455" t="b">
        <v>0</v>
      </c>
      <c r="G455" t="s">
        <v>27</v>
      </c>
      <c r="H455" s="4">
        <v>45665.916770833333</v>
      </c>
      <c r="I455" t="b">
        <v>0</v>
      </c>
      <c r="J455" t="b">
        <v>1</v>
      </c>
      <c r="K455" t="s">
        <v>24</v>
      </c>
      <c r="L455" t="s">
        <v>22</v>
      </c>
      <c r="M455">
        <v>75000</v>
      </c>
      <c r="O455" t="s">
        <v>4724</v>
      </c>
      <c r="P455" t="s">
        <v>4725</v>
      </c>
    </row>
    <row r="456" spans="1:16" x14ac:dyDescent="0.25">
      <c r="A456" t="s">
        <v>2</v>
      </c>
      <c r="B456" t="s">
        <v>2167</v>
      </c>
      <c r="C456" t="s">
        <v>293</v>
      </c>
      <c r="D456" t="s">
        <v>3600</v>
      </c>
      <c r="E456" t="s">
        <v>51</v>
      </c>
      <c r="F456" t="b">
        <v>0</v>
      </c>
      <c r="G456" t="s">
        <v>27</v>
      </c>
      <c r="H456" s="4">
        <v>45665.918136574073</v>
      </c>
      <c r="I456" t="b">
        <v>1</v>
      </c>
      <c r="J456" t="b">
        <v>0</v>
      </c>
      <c r="K456" t="s">
        <v>24</v>
      </c>
      <c r="L456" t="s">
        <v>36</v>
      </c>
      <c r="N456">
        <v>69.5</v>
      </c>
      <c r="O456" t="s">
        <v>4726</v>
      </c>
      <c r="P456" t="s">
        <v>4727</v>
      </c>
    </row>
    <row r="457" spans="1:16" x14ac:dyDescent="0.25">
      <c r="A457" t="s">
        <v>2</v>
      </c>
      <c r="B457" t="s">
        <v>2</v>
      </c>
      <c r="C457" t="s">
        <v>2164</v>
      </c>
      <c r="D457" t="s">
        <v>3828</v>
      </c>
      <c r="E457" t="s">
        <v>20</v>
      </c>
      <c r="F457" t="b">
        <v>0</v>
      </c>
      <c r="G457" t="s">
        <v>27</v>
      </c>
      <c r="H457" s="4">
        <v>45665.918182870373</v>
      </c>
      <c r="I457" t="b">
        <v>0</v>
      </c>
      <c r="J457" t="b">
        <v>1</v>
      </c>
      <c r="K457" t="s">
        <v>24</v>
      </c>
      <c r="L457" t="s">
        <v>22</v>
      </c>
      <c r="M457">
        <v>115000</v>
      </c>
      <c r="O457" t="s">
        <v>4728</v>
      </c>
      <c r="P457" t="s">
        <v>4729</v>
      </c>
    </row>
    <row r="458" spans="1:16" x14ac:dyDescent="0.25">
      <c r="A458" t="s">
        <v>1</v>
      </c>
      <c r="B458" t="s">
        <v>4730</v>
      </c>
      <c r="C458" t="s">
        <v>3018</v>
      </c>
      <c r="D458" t="s">
        <v>3828</v>
      </c>
      <c r="E458" t="s">
        <v>20</v>
      </c>
      <c r="F458" t="b">
        <v>0</v>
      </c>
      <c r="G458" t="s">
        <v>27</v>
      </c>
      <c r="H458" s="4">
        <v>45665.918229166673</v>
      </c>
      <c r="I458" t="b">
        <v>0</v>
      </c>
      <c r="J458" t="b">
        <v>1</v>
      </c>
      <c r="K458" t="s">
        <v>24</v>
      </c>
      <c r="L458" t="s">
        <v>22</v>
      </c>
      <c r="M458">
        <v>87267</v>
      </c>
      <c r="O458" t="s">
        <v>1677</v>
      </c>
      <c r="P458" t="s">
        <v>4731</v>
      </c>
    </row>
    <row r="459" spans="1:16" x14ac:dyDescent="0.25">
      <c r="A459" t="s">
        <v>2</v>
      </c>
      <c r="B459" t="s">
        <v>3617</v>
      </c>
      <c r="C459" t="s">
        <v>192</v>
      </c>
      <c r="D459" t="s">
        <v>3828</v>
      </c>
      <c r="E459" t="s">
        <v>20</v>
      </c>
      <c r="F459" t="b">
        <v>0</v>
      </c>
      <c r="G459" t="s">
        <v>30</v>
      </c>
      <c r="H459" s="4">
        <v>45665.919293981482</v>
      </c>
      <c r="I459" t="b">
        <v>0</v>
      </c>
      <c r="J459" t="b">
        <v>1</v>
      </c>
      <c r="K459" t="s">
        <v>24</v>
      </c>
      <c r="L459" t="s">
        <v>22</v>
      </c>
      <c r="M459">
        <v>110000</v>
      </c>
      <c r="O459" t="s">
        <v>554</v>
      </c>
      <c r="P459" t="s">
        <v>67</v>
      </c>
    </row>
    <row r="460" spans="1:16" x14ac:dyDescent="0.25">
      <c r="A460" t="s">
        <v>0</v>
      </c>
      <c r="B460" t="s">
        <v>0</v>
      </c>
      <c r="C460" t="s">
        <v>2168</v>
      </c>
      <c r="D460" t="s">
        <v>3973</v>
      </c>
      <c r="E460" t="s">
        <v>51</v>
      </c>
      <c r="F460" t="b">
        <v>0</v>
      </c>
      <c r="G460" t="s">
        <v>27</v>
      </c>
      <c r="H460" s="4">
        <v>45665.958472222221</v>
      </c>
      <c r="I460" t="b">
        <v>1</v>
      </c>
      <c r="J460" t="b">
        <v>0</v>
      </c>
      <c r="K460" t="s">
        <v>24</v>
      </c>
      <c r="L460" t="s">
        <v>36</v>
      </c>
      <c r="N460">
        <v>25</v>
      </c>
      <c r="O460" t="s">
        <v>2169</v>
      </c>
    </row>
    <row r="461" spans="1:16" x14ac:dyDescent="0.25">
      <c r="A461" t="s">
        <v>0</v>
      </c>
      <c r="B461" t="s">
        <v>4732</v>
      </c>
      <c r="C461" t="s">
        <v>94</v>
      </c>
      <c r="D461" t="s">
        <v>3973</v>
      </c>
      <c r="E461" t="s">
        <v>20</v>
      </c>
      <c r="F461" t="b">
        <v>0</v>
      </c>
      <c r="G461" t="s">
        <v>30</v>
      </c>
      <c r="H461" s="4">
        <v>45665.959236111114</v>
      </c>
      <c r="I461" t="b">
        <v>1</v>
      </c>
      <c r="J461" t="b">
        <v>0</v>
      </c>
      <c r="K461" t="s">
        <v>24</v>
      </c>
      <c r="L461" t="s">
        <v>36</v>
      </c>
      <c r="N461">
        <v>27.5</v>
      </c>
      <c r="O461" t="s">
        <v>4344</v>
      </c>
      <c r="P461" t="s">
        <v>4733</v>
      </c>
    </row>
    <row r="462" spans="1:16" x14ac:dyDescent="0.25">
      <c r="A462" t="s">
        <v>2</v>
      </c>
      <c r="B462" t="s">
        <v>4734</v>
      </c>
      <c r="C462" t="s">
        <v>155</v>
      </c>
      <c r="D462" t="s">
        <v>3828</v>
      </c>
      <c r="E462" t="s">
        <v>51</v>
      </c>
      <c r="F462" t="b">
        <v>0</v>
      </c>
      <c r="G462" t="s">
        <v>35</v>
      </c>
      <c r="H462" s="4">
        <v>45665.960590277777</v>
      </c>
      <c r="I462" t="b">
        <v>1</v>
      </c>
      <c r="J462" t="b">
        <v>0</v>
      </c>
      <c r="K462" t="s">
        <v>24</v>
      </c>
      <c r="L462" t="s">
        <v>36</v>
      </c>
      <c r="N462">
        <v>45.060001373291023</v>
      </c>
      <c r="O462" t="s">
        <v>4735</v>
      </c>
      <c r="P462" t="s">
        <v>461</v>
      </c>
    </row>
    <row r="463" spans="1:16" x14ac:dyDescent="0.25">
      <c r="A463" t="s">
        <v>1</v>
      </c>
      <c r="B463" t="s">
        <v>4047</v>
      </c>
      <c r="C463" t="s">
        <v>4736</v>
      </c>
      <c r="D463" t="s">
        <v>3957</v>
      </c>
      <c r="E463" t="s">
        <v>34</v>
      </c>
      <c r="F463" t="b">
        <v>0</v>
      </c>
      <c r="G463" t="s">
        <v>23</v>
      </c>
      <c r="H463" s="4">
        <v>45665.986817129633</v>
      </c>
      <c r="I463" t="b">
        <v>0</v>
      </c>
      <c r="J463" t="b">
        <v>1</v>
      </c>
      <c r="K463" t="s">
        <v>24</v>
      </c>
      <c r="L463" t="s">
        <v>36</v>
      </c>
      <c r="N463">
        <v>78.1199951171875</v>
      </c>
      <c r="O463" t="s">
        <v>800</v>
      </c>
      <c r="P463" t="s">
        <v>4046</v>
      </c>
    </row>
    <row r="464" spans="1:16" x14ac:dyDescent="0.25">
      <c r="A464" t="s">
        <v>19</v>
      </c>
      <c r="B464" t="s">
        <v>4737</v>
      </c>
      <c r="C464" t="s">
        <v>4738</v>
      </c>
      <c r="D464" t="s">
        <v>3957</v>
      </c>
      <c r="E464" t="s">
        <v>34</v>
      </c>
      <c r="F464" t="b">
        <v>0</v>
      </c>
      <c r="G464" t="s">
        <v>52</v>
      </c>
      <c r="H464" s="4">
        <v>45666.00136574074</v>
      </c>
      <c r="I464" t="b">
        <v>0</v>
      </c>
      <c r="J464" t="b">
        <v>1</v>
      </c>
      <c r="K464" t="s">
        <v>24</v>
      </c>
      <c r="L464" t="s">
        <v>36</v>
      </c>
      <c r="N464">
        <v>40.255001068115227</v>
      </c>
      <c r="O464" t="s">
        <v>800</v>
      </c>
      <c r="P464" t="s">
        <v>4046</v>
      </c>
    </row>
    <row r="465" spans="1:16" x14ac:dyDescent="0.25">
      <c r="A465" t="s">
        <v>1</v>
      </c>
      <c r="B465" t="s">
        <v>4739</v>
      </c>
      <c r="C465" t="s">
        <v>4740</v>
      </c>
      <c r="D465" t="s">
        <v>3957</v>
      </c>
      <c r="E465" t="s">
        <v>34</v>
      </c>
      <c r="F465" t="b">
        <v>0</v>
      </c>
      <c r="G465" t="s">
        <v>52</v>
      </c>
      <c r="H465" s="4">
        <v>45666.00136574074</v>
      </c>
      <c r="I465" t="b">
        <v>0</v>
      </c>
      <c r="J465" t="b">
        <v>1</v>
      </c>
      <c r="K465" t="s">
        <v>24</v>
      </c>
      <c r="L465" t="s">
        <v>36</v>
      </c>
      <c r="N465">
        <v>35.75</v>
      </c>
      <c r="O465" t="s">
        <v>800</v>
      </c>
      <c r="P465" t="s">
        <v>4046</v>
      </c>
    </row>
    <row r="466" spans="1:16" x14ac:dyDescent="0.25">
      <c r="A466" t="s">
        <v>2</v>
      </c>
      <c r="B466" t="s">
        <v>4741</v>
      </c>
      <c r="C466" t="s">
        <v>114</v>
      </c>
      <c r="D466" t="s">
        <v>3973</v>
      </c>
      <c r="E466" t="s">
        <v>20</v>
      </c>
      <c r="F466" t="b">
        <v>0</v>
      </c>
      <c r="G466" t="s">
        <v>27</v>
      </c>
      <c r="H466" s="4">
        <v>45666.001469907409</v>
      </c>
      <c r="I466" t="b">
        <v>0</v>
      </c>
      <c r="J466" t="b">
        <v>1</v>
      </c>
      <c r="K466" t="s">
        <v>24</v>
      </c>
      <c r="L466" t="s">
        <v>22</v>
      </c>
      <c r="M466">
        <v>121500</v>
      </c>
      <c r="O466" t="s">
        <v>4742</v>
      </c>
      <c r="P466" t="s">
        <v>4743</v>
      </c>
    </row>
    <row r="467" spans="1:16" x14ac:dyDescent="0.25">
      <c r="A467" t="s">
        <v>2</v>
      </c>
      <c r="B467" t="s">
        <v>1464</v>
      </c>
      <c r="C467" t="s">
        <v>167</v>
      </c>
      <c r="D467" t="s">
        <v>3973</v>
      </c>
      <c r="E467" t="s">
        <v>51</v>
      </c>
      <c r="F467" t="b">
        <v>0</v>
      </c>
      <c r="G467" t="s">
        <v>27</v>
      </c>
      <c r="H467" s="4">
        <v>45666.001597222217</v>
      </c>
      <c r="I467" t="b">
        <v>1</v>
      </c>
      <c r="J467" t="b">
        <v>0</v>
      </c>
      <c r="K467" t="s">
        <v>24</v>
      </c>
      <c r="L467" t="s">
        <v>36</v>
      </c>
      <c r="N467">
        <v>60</v>
      </c>
      <c r="O467" t="s">
        <v>396</v>
      </c>
      <c r="P467" t="s">
        <v>4744</v>
      </c>
    </row>
    <row r="468" spans="1:16" x14ac:dyDescent="0.25">
      <c r="A468" t="s">
        <v>2</v>
      </c>
      <c r="B468" t="s">
        <v>2307</v>
      </c>
      <c r="C468" t="s">
        <v>4745</v>
      </c>
      <c r="D468" t="s">
        <v>3828</v>
      </c>
      <c r="E468" t="s">
        <v>20</v>
      </c>
      <c r="F468" t="b">
        <v>0</v>
      </c>
      <c r="G468" t="s">
        <v>30</v>
      </c>
      <c r="H468" s="4">
        <v>45666.002581018518</v>
      </c>
      <c r="I468" t="b">
        <v>1</v>
      </c>
      <c r="J468" t="b">
        <v>0</v>
      </c>
      <c r="K468" t="s">
        <v>24</v>
      </c>
      <c r="L468" t="s">
        <v>22</v>
      </c>
      <c r="M468">
        <v>134028.96875</v>
      </c>
      <c r="O468" t="s">
        <v>4746</v>
      </c>
      <c r="P468" t="s">
        <v>4747</v>
      </c>
    </row>
    <row r="469" spans="1:16" x14ac:dyDescent="0.25">
      <c r="A469" t="s">
        <v>0</v>
      </c>
      <c r="B469" t="s">
        <v>2488</v>
      </c>
      <c r="C469" t="s">
        <v>39</v>
      </c>
      <c r="D469" t="s">
        <v>3828</v>
      </c>
      <c r="E469" t="s">
        <v>20</v>
      </c>
      <c r="F469" t="b">
        <v>1</v>
      </c>
      <c r="G469" t="s">
        <v>1247</v>
      </c>
      <c r="H469" s="4">
        <v>45666.021898148138</v>
      </c>
      <c r="I469" t="b">
        <v>0</v>
      </c>
      <c r="J469" t="b">
        <v>0</v>
      </c>
      <c r="K469" t="s">
        <v>1247</v>
      </c>
      <c r="L469" t="s">
        <v>22</v>
      </c>
      <c r="M469">
        <v>70000</v>
      </c>
      <c r="O469" t="s">
        <v>1893</v>
      </c>
      <c r="P469" t="s">
        <v>4748</v>
      </c>
    </row>
    <row r="470" spans="1:16" x14ac:dyDescent="0.25">
      <c r="A470" t="s">
        <v>0</v>
      </c>
      <c r="B470" t="s">
        <v>4749</v>
      </c>
      <c r="C470" t="s">
        <v>4750</v>
      </c>
      <c r="D470" t="s">
        <v>3828</v>
      </c>
      <c r="F470" t="b">
        <v>0</v>
      </c>
      <c r="G470" t="s">
        <v>41</v>
      </c>
      <c r="H470" s="4">
        <v>45666.042002314818</v>
      </c>
      <c r="I470" t="b">
        <v>1</v>
      </c>
      <c r="J470" t="b">
        <v>0</v>
      </c>
      <c r="K470" t="s">
        <v>24</v>
      </c>
      <c r="L470" t="s">
        <v>36</v>
      </c>
      <c r="N470">
        <v>26.5</v>
      </c>
      <c r="O470" t="s">
        <v>4751</v>
      </c>
      <c r="P470" t="s">
        <v>943</v>
      </c>
    </row>
    <row r="471" spans="1:16" x14ac:dyDescent="0.25">
      <c r="A471" t="s">
        <v>0</v>
      </c>
      <c r="B471" t="s">
        <v>1589</v>
      </c>
      <c r="C471" t="s">
        <v>82</v>
      </c>
      <c r="D471" t="s">
        <v>4357</v>
      </c>
      <c r="E471" t="s">
        <v>20</v>
      </c>
      <c r="F471" t="b">
        <v>0</v>
      </c>
      <c r="G471" t="s">
        <v>27</v>
      </c>
      <c r="H471" s="4">
        <v>45666.250034722223</v>
      </c>
      <c r="I471" t="b">
        <v>1</v>
      </c>
      <c r="J471" t="b">
        <v>0</v>
      </c>
      <c r="K471" t="s">
        <v>24</v>
      </c>
      <c r="L471" t="s">
        <v>22</v>
      </c>
      <c r="M471">
        <v>105000</v>
      </c>
      <c r="O471" t="s">
        <v>1037</v>
      </c>
      <c r="P471" t="s">
        <v>1590</v>
      </c>
    </row>
    <row r="472" spans="1:16" x14ac:dyDescent="0.25">
      <c r="A472" t="s">
        <v>25</v>
      </c>
      <c r="B472" t="s">
        <v>4752</v>
      </c>
      <c r="C472" t="s">
        <v>39</v>
      </c>
      <c r="D472" t="s">
        <v>4109</v>
      </c>
      <c r="E472" t="s">
        <v>20</v>
      </c>
      <c r="F472" t="b">
        <v>1</v>
      </c>
      <c r="G472" t="s">
        <v>27</v>
      </c>
      <c r="H472" s="4">
        <v>45666.250069444453</v>
      </c>
      <c r="I472" t="b">
        <v>1</v>
      </c>
      <c r="J472" t="b">
        <v>1</v>
      </c>
      <c r="K472" t="s">
        <v>24</v>
      </c>
      <c r="L472" t="s">
        <v>22</v>
      </c>
      <c r="M472">
        <v>170000</v>
      </c>
      <c r="O472" t="s">
        <v>902</v>
      </c>
      <c r="P472" t="s">
        <v>1123</v>
      </c>
    </row>
    <row r="473" spans="1:16" x14ac:dyDescent="0.25">
      <c r="A473" t="s">
        <v>0</v>
      </c>
      <c r="B473" t="s">
        <v>0</v>
      </c>
      <c r="C473" t="s">
        <v>54</v>
      </c>
      <c r="D473" t="s">
        <v>4753</v>
      </c>
      <c r="E473" t="s">
        <v>20</v>
      </c>
      <c r="F473" t="b">
        <v>0</v>
      </c>
      <c r="G473" t="s">
        <v>41</v>
      </c>
      <c r="H473" s="4">
        <v>45666.25037037037</v>
      </c>
      <c r="I473" t="b">
        <v>1</v>
      </c>
      <c r="J473" t="b">
        <v>1</v>
      </c>
      <c r="K473" t="s">
        <v>24</v>
      </c>
      <c r="L473" t="s">
        <v>36</v>
      </c>
      <c r="N473">
        <v>60</v>
      </c>
      <c r="O473" t="s">
        <v>289</v>
      </c>
      <c r="P473" t="s">
        <v>2400</v>
      </c>
    </row>
    <row r="474" spans="1:16" x14ac:dyDescent="0.25">
      <c r="A474" t="s">
        <v>0</v>
      </c>
      <c r="B474" t="s">
        <v>1254</v>
      </c>
      <c r="C474" t="s">
        <v>3004</v>
      </c>
      <c r="D474" t="s">
        <v>3828</v>
      </c>
      <c r="E474" t="s">
        <v>20</v>
      </c>
      <c r="F474" t="b">
        <v>0</v>
      </c>
      <c r="G474" t="s">
        <v>35</v>
      </c>
      <c r="H474" s="4">
        <v>45666.250671296293</v>
      </c>
      <c r="I474" t="b">
        <v>0</v>
      </c>
      <c r="J474" t="b">
        <v>0</v>
      </c>
      <c r="K474" t="s">
        <v>24</v>
      </c>
      <c r="L474" t="s">
        <v>22</v>
      </c>
      <c r="M474">
        <v>107500</v>
      </c>
      <c r="O474" t="s">
        <v>4754</v>
      </c>
      <c r="P474" t="s">
        <v>3428</v>
      </c>
    </row>
    <row r="475" spans="1:16" x14ac:dyDescent="0.25">
      <c r="A475" t="s">
        <v>0</v>
      </c>
      <c r="B475" t="s">
        <v>4755</v>
      </c>
      <c r="C475" t="s">
        <v>167</v>
      </c>
      <c r="D475" t="s">
        <v>3828</v>
      </c>
      <c r="E475" t="s">
        <v>20</v>
      </c>
      <c r="F475" t="b">
        <v>0</v>
      </c>
      <c r="G475" t="s">
        <v>35</v>
      </c>
      <c r="H475" s="4">
        <v>45666.250671296293</v>
      </c>
      <c r="I475" t="b">
        <v>0</v>
      </c>
      <c r="J475" t="b">
        <v>0</v>
      </c>
      <c r="K475" t="s">
        <v>24</v>
      </c>
      <c r="L475" t="s">
        <v>22</v>
      </c>
      <c r="M475">
        <v>72500</v>
      </c>
      <c r="O475" t="s">
        <v>4756</v>
      </c>
      <c r="P475" t="s">
        <v>4757</v>
      </c>
    </row>
    <row r="476" spans="1:16" x14ac:dyDescent="0.25">
      <c r="A476" t="s">
        <v>1</v>
      </c>
      <c r="B476" t="s">
        <v>4464</v>
      </c>
      <c r="C476" t="s">
        <v>82</v>
      </c>
      <c r="D476" t="s">
        <v>2208</v>
      </c>
      <c r="E476" t="s">
        <v>20</v>
      </c>
      <c r="F476" t="b">
        <v>0</v>
      </c>
      <c r="G476" t="s">
        <v>27</v>
      </c>
      <c r="H476" s="4">
        <v>45666.251226851848</v>
      </c>
      <c r="I476" t="b">
        <v>0</v>
      </c>
      <c r="J476" t="b">
        <v>1</v>
      </c>
      <c r="K476" t="s">
        <v>24</v>
      </c>
      <c r="L476" t="s">
        <v>22</v>
      </c>
      <c r="M476">
        <v>129780</v>
      </c>
      <c r="O476" t="s">
        <v>4758</v>
      </c>
      <c r="P476" t="s">
        <v>2611</v>
      </c>
    </row>
    <row r="477" spans="1:16" x14ac:dyDescent="0.25">
      <c r="A477" t="s">
        <v>1</v>
      </c>
      <c r="B477" t="s">
        <v>410</v>
      </c>
      <c r="C477" t="s">
        <v>3729</v>
      </c>
      <c r="D477" t="s">
        <v>2532</v>
      </c>
      <c r="E477" t="s">
        <v>20</v>
      </c>
      <c r="F477" t="b">
        <v>0</v>
      </c>
      <c r="G477" t="s">
        <v>52</v>
      </c>
      <c r="H477" s="4">
        <v>45666.25167824074</v>
      </c>
      <c r="I477" t="b">
        <v>0</v>
      </c>
      <c r="J477" t="b">
        <v>0</v>
      </c>
      <c r="K477" t="s">
        <v>24</v>
      </c>
      <c r="L477" t="s">
        <v>22</v>
      </c>
      <c r="M477">
        <v>71287.5</v>
      </c>
      <c r="O477" t="s">
        <v>4759</v>
      </c>
    </row>
    <row r="478" spans="1:16" x14ac:dyDescent="0.25">
      <c r="A478" t="s">
        <v>2</v>
      </c>
      <c r="B478" t="s">
        <v>4306</v>
      </c>
      <c r="C478" t="s">
        <v>49</v>
      </c>
      <c r="D478" t="s">
        <v>4597</v>
      </c>
      <c r="E478" t="s">
        <v>20</v>
      </c>
      <c r="F478" t="b">
        <v>0</v>
      </c>
      <c r="G478" t="s">
        <v>41</v>
      </c>
      <c r="H478" s="4">
        <v>45666.251828703702</v>
      </c>
      <c r="I478" t="b">
        <v>0</v>
      </c>
      <c r="J478" t="b">
        <v>1</v>
      </c>
      <c r="K478" t="s">
        <v>24</v>
      </c>
      <c r="L478" t="s">
        <v>22</v>
      </c>
      <c r="M478">
        <v>134000</v>
      </c>
      <c r="O478" t="s">
        <v>4760</v>
      </c>
      <c r="P478" t="s">
        <v>4308</v>
      </c>
    </row>
    <row r="479" spans="1:16" x14ac:dyDescent="0.25">
      <c r="A479" t="s">
        <v>19</v>
      </c>
      <c r="B479" t="s">
        <v>19</v>
      </c>
      <c r="C479" t="s">
        <v>39</v>
      </c>
      <c r="D479" t="s">
        <v>4014</v>
      </c>
      <c r="E479" t="s">
        <v>20</v>
      </c>
      <c r="F479" t="b">
        <v>1</v>
      </c>
      <c r="G479" t="s">
        <v>106</v>
      </c>
      <c r="H479" s="4">
        <v>45666.267638888887</v>
      </c>
      <c r="I479" t="b">
        <v>0</v>
      </c>
      <c r="J479" t="b">
        <v>1</v>
      </c>
      <c r="K479" t="s">
        <v>106</v>
      </c>
      <c r="L479" t="s">
        <v>22</v>
      </c>
      <c r="M479">
        <v>160000</v>
      </c>
      <c r="O479" t="s">
        <v>1950</v>
      </c>
      <c r="P479" t="s">
        <v>4761</v>
      </c>
    </row>
    <row r="480" spans="1:16" x14ac:dyDescent="0.25">
      <c r="A480" t="s">
        <v>40</v>
      </c>
      <c r="B480" t="s">
        <v>4567</v>
      </c>
      <c r="C480" t="s">
        <v>217</v>
      </c>
      <c r="D480" t="s">
        <v>4762</v>
      </c>
      <c r="E480" t="s">
        <v>20</v>
      </c>
      <c r="F480" t="b">
        <v>0</v>
      </c>
      <c r="G480" t="s">
        <v>217</v>
      </c>
      <c r="H480" s="4">
        <v>45666.267939814818</v>
      </c>
      <c r="I480" t="b">
        <v>1</v>
      </c>
      <c r="J480" t="b">
        <v>0</v>
      </c>
      <c r="K480" t="s">
        <v>217</v>
      </c>
      <c r="L480" t="s">
        <v>22</v>
      </c>
      <c r="M480">
        <v>87179.5</v>
      </c>
      <c r="O480" t="s">
        <v>4568</v>
      </c>
      <c r="P480" t="s">
        <v>4569</v>
      </c>
    </row>
    <row r="481" spans="1:16" x14ac:dyDescent="0.25">
      <c r="A481" t="s">
        <v>25</v>
      </c>
      <c r="B481" t="s">
        <v>4763</v>
      </c>
      <c r="C481" t="s">
        <v>588</v>
      </c>
      <c r="D481" t="s">
        <v>4432</v>
      </c>
      <c r="E481" t="s">
        <v>20</v>
      </c>
      <c r="F481" t="b">
        <v>0</v>
      </c>
      <c r="G481" t="s">
        <v>588</v>
      </c>
      <c r="H481" s="4">
        <v>45666.272175925929</v>
      </c>
      <c r="I481" t="b">
        <v>0</v>
      </c>
      <c r="J481" t="b">
        <v>0</v>
      </c>
      <c r="K481" t="s">
        <v>588</v>
      </c>
      <c r="L481" t="s">
        <v>22</v>
      </c>
      <c r="M481">
        <v>97744.5</v>
      </c>
      <c r="O481" t="s">
        <v>4764</v>
      </c>
      <c r="P481" t="s">
        <v>4765</v>
      </c>
    </row>
    <row r="482" spans="1:16" x14ac:dyDescent="0.25">
      <c r="A482" t="s">
        <v>0</v>
      </c>
      <c r="B482" t="s">
        <v>103</v>
      </c>
      <c r="C482" t="s">
        <v>39</v>
      </c>
      <c r="D482" t="s">
        <v>3997</v>
      </c>
      <c r="E482" t="s">
        <v>20</v>
      </c>
      <c r="F482" t="b">
        <v>1</v>
      </c>
      <c r="G482" t="s">
        <v>1094</v>
      </c>
      <c r="H482" s="4">
        <v>45666.27715277778</v>
      </c>
      <c r="I482" t="b">
        <v>0</v>
      </c>
      <c r="J482" t="b">
        <v>0</v>
      </c>
      <c r="K482" t="s">
        <v>1094</v>
      </c>
      <c r="L482" t="s">
        <v>22</v>
      </c>
      <c r="M482">
        <v>40000</v>
      </c>
      <c r="O482" t="s">
        <v>4766</v>
      </c>
      <c r="P482" t="s">
        <v>4767</v>
      </c>
    </row>
    <row r="483" spans="1:16" x14ac:dyDescent="0.25">
      <c r="A483" t="s">
        <v>1</v>
      </c>
      <c r="B483" t="s">
        <v>1743</v>
      </c>
      <c r="C483" t="s">
        <v>192</v>
      </c>
      <c r="D483" t="s">
        <v>3973</v>
      </c>
      <c r="E483" t="s">
        <v>51</v>
      </c>
      <c r="F483" t="b">
        <v>0</v>
      </c>
      <c r="G483" t="s">
        <v>23</v>
      </c>
      <c r="H483" s="4">
        <v>45666.279317129629</v>
      </c>
      <c r="I483" t="b">
        <v>0</v>
      </c>
      <c r="J483" t="b">
        <v>0</v>
      </c>
      <c r="K483" t="s">
        <v>24</v>
      </c>
      <c r="L483" t="s">
        <v>36</v>
      </c>
      <c r="N483">
        <v>76.5</v>
      </c>
      <c r="O483" t="s">
        <v>406</v>
      </c>
      <c r="P483" t="s">
        <v>4768</v>
      </c>
    </row>
    <row r="484" spans="1:16" x14ac:dyDescent="0.25">
      <c r="A484" t="s">
        <v>1</v>
      </c>
      <c r="B484" t="s">
        <v>3995</v>
      </c>
      <c r="C484" t="s">
        <v>39</v>
      </c>
      <c r="D484" t="s">
        <v>4769</v>
      </c>
      <c r="E484" t="s">
        <v>51</v>
      </c>
      <c r="F484" t="b">
        <v>1</v>
      </c>
      <c r="G484" t="s">
        <v>3654</v>
      </c>
      <c r="H484" s="4">
        <v>45666.281504629631</v>
      </c>
      <c r="I484" t="b">
        <v>0</v>
      </c>
      <c r="J484" t="b">
        <v>0</v>
      </c>
      <c r="K484" t="s">
        <v>3654</v>
      </c>
      <c r="L484" t="s">
        <v>36</v>
      </c>
      <c r="N484">
        <v>19.5</v>
      </c>
      <c r="O484" t="s">
        <v>3989</v>
      </c>
      <c r="P484" t="s">
        <v>3990</v>
      </c>
    </row>
    <row r="485" spans="1:16" x14ac:dyDescent="0.25">
      <c r="A485" t="s">
        <v>28</v>
      </c>
      <c r="B485" t="s">
        <v>4770</v>
      </c>
      <c r="C485" t="s">
        <v>39</v>
      </c>
      <c r="D485" t="s">
        <v>3985</v>
      </c>
      <c r="E485" t="s">
        <v>20</v>
      </c>
      <c r="F485" t="b">
        <v>1</v>
      </c>
      <c r="G485" t="s">
        <v>4771</v>
      </c>
      <c r="H485" s="4">
        <v>45666.281921296293</v>
      </c>
      <c r="I485" t="b">
        <v>0</v>
      </c>
      <c r="J485" t="b">
        <v>0</v>
      </c>
      <c r="K485" t="s">
        <v>4771</v>
      </c>
      <c r="L485" t="s">
        <v>22</v>
      </c>
      <c r="M485">
        <v>160000</v>
      </c>
      <c r="O485" t="s">
        <v>4772</v>
      </c>
      <c r="P485" t="s">
        <v>4773</v>
      </c>
    </row>
    <row r="486" spans="1:16" x14ac:dyDescent="0.25">
      <c r="A486" t="s">
        <v>28</v>
      </c>
      <c r="B486" t="s">
        <v>2229</v>
      </c>
      <c r="C486" t="s">
        <v>2640</v>
      </c>
      <c r="D486" t="s">
        <v>4774</v>
      </c>
      <c r="E486" t="s">
        <v>20</v>
      </c>
      <c r="F486" t="b">
        <v>0</v>
      </c>
      <c r="G486" t="s">
        <v>2641</v>
      </c>
      <c r="H486" s="4">
        <v>45666.283668981479</v>
      </c>
      <c r="I486" t="b">
        <v>0</v>
      </c>
      <c r="J486" t="b">
        <v>0</v>
      </c>
      <c r="K486" t="s">
        <v>2641</v>
      </c>
      <c r="L486" t="s">
        <v>22</v>
      </c>
      <c r="M486">
        <v>200000</v>
      </c>
      <c r="O486" t="s">
        <v>2944</v>
      </c>
      <c r="P486" t="s">
        <v>4221</v>
      </c>
    </row>
    <row r="487" spans="1:16" x14ac:dyDescent="0.25">
      <c r="A487" t="s">
        <v>0</v>
      </c>
      <c r="B487" t="s">
        <v>4069</v>
      </c>
      <c r="C487" t="s">
        <v>1420</v>
      </c>
      <c r="D487" t="s">
        <v>3828</v>
      </c>
      <c r="E487" t="s">
        <v>20</v>
      </c>
      <c r="F487" t="b">
        <v>0</v>
      </c>
      <c r="G487" t="s">
        <v>1420</v>
      </c>
      <c r="H487" s="4">
        <v>45666.284918981481</v>
      </c>
      <c r="I487" t="b">
        <v>1</v>
      </c>
      <c r="J487" t="b">
        <v>0</v>
      </c>
      <c r="K487" t="s">
        <v>1420</v>
      </c>
      <c r="L487" t="s">
        <v>22</v>
      </c>
      <c r="M487">
        <v>40000</v>
      </c>
      <c r="O487" t="s">
        <v>4070</v>
      </c>
      <c r="P487" t="s">
        <v>914</v>
      </c>
    </row>
    <row r="488" spans="1:16" x14ac:dyDescent="0.25">
      <c r="A488" t="s">
        <v>40</v>
      </c>
      <c r="B488" t="s">
        <v>4775</v>
      </c>
      <c r="C488" t="s">
        <v>897</v>
      </c>
      <c r="D488" t="s">
        <v>3828</v>
      </c>
      <c r="E488" t="s">
        <v>20</v>
      </c>
      <c r="F488" t="b">
        <v>0</v>
      </c>
      <c r="G488" t="s">
        <v>35</v>
      </c>
      <c r="H488" s="4">
        <v>45666.335798611108</v>
      </c>
      <c r="I488" t="b">
        <v>0</v>
      </c>
      <c r="J488" t="b">
        <v>1</v>
      </c>
      <c r="K488" t="s">
        <v>24</v>
      </c>
      <c r="L488" t="s">
        <v>22</v>
      </c>
      <c r="M488">
        <v>189500</v>
      </c>
      <c r="O488" t="s">
        <v>1156</v>
      </c>
      <c r="P488" t="s">
        <v>4776</v>
      </c>
    </row>
    <row r="489" spans="1:16" x14ac:dyDescent="0.25">
      <c r="A489" t="s">
        <v>0</v>
      </c>
      <c r="B489" t="s">
        <v>4777</v>
      </c>
      <c r="C489" t="s">
        <v>4778</v>
      </c>
      <c r="D489" t="s">
        <v>4090</v>
      </c>
      <c r="E489" t="s">
        <v>219</v>
      </c>
      <c r="F489" t="b">
        <v>0</v>
      </c>
      <c r="G489" t="s">
        <v>52</v>
      </c>
      <c r="H489" s="4">
        <v>45666.376122685193</v>
      </c>
      <c r="I489" t="b">
        <v>0</v>
      </c>
      <c r="J489" t="b">
        <v>1</v>
      </c>
      <c r="K489" t="s">
        <v>24</v>
      </c>
      <c r="L489" t="s">
        <v>36</v>
      </c>
      <c r="N489">
        <v>50</v>
      </c>
      <c r="O489" t="s">
        <v>4779</v>
      </c>
      <c r="P489" t="s">
        <v>1503</v>
      </c>
    </row>
    <row r="490" spans="1:16" x14ac:dyDescent="0.25">
      <c r="A490" t="s">
        <v>2</v>
      </c>
      <c r="B490" t="s">
        <v>4780</v>
      </c>
      <c r="C490" t="s">
        <v>1325</v>
      </c>
      <c r="D490" t="s">
        <v>3828</v>
      </c>
      <c r="E490" t="s">
        <v>20</v>
      </c>
      <c r="F490" t="b">
        <v>0</v>
      </c>
      <c r="G490" t="s">
        <v>27</v>
      </c>
      <c r="H490" s="4">
        <v>45666.376886574071</v>
      </c>
      <c r="I490" t="b">
        <v>0</v>
      </c>
      <c r="J490" t="b">
        <v>1</v>
      </c>
      <c r="K490" t="s">
        <v>24</v>
      </c>
      <c r="L490" t="s">
        <v>22</v>
      </c>
      <c r="M490">
        <v>112500</v>
      </c>
      <c r="O490" t="s">
        <v>4781</v>
      </c>
      <c r="P490" t="s">
        <v>4782</v>
      </c>
    </row>
    <row r="491" spans="1:16" x14ac:dyDescent="0.25">
      <c r="A491" t="s">
        <v>1</v>
      </c>
      <c r="B491" t="s">
        <v>4783</v>
      </c>
      <c r="C491" t="s">
        <v>3675</v>
      </c>
      <c r="D491" t="s">
        <v>3973</v>
      </c>
      <c r="E491" t="s">
        <v>20</v>
      </c>
      <c r="F491" t="b">
        <v>0</v>
      </c>
      <c r="G491" t="s">
        <v>27</v>
      </c>
      <c r="H491" s="4">
        <v>45666.417916666673</v>
      </c>
      <c r="I491" t="b">
        <v>0</v>
      </c>
      <c r="J491" t="b">
        <v>0</v>
      </c>
      <c r="K491" t="s">
        <v>24</v>
      </c>
      <c r="L491" t="s">
        <v>22</v>
      </c>
      <c r="M491">
        <v>105500</v>
      </c>
      <c r="O491" t="s">
        <v>374</v>
      </c>
      <c r="P491" t="s">
        <v>4784</v>
      </c>
    </row>
    <row r="492" spans="1:16" x14ac:dyDescent="0.25">
      <c r="A492" t="s">
        <v>2</v>
      </c>
      <c r="B492" t="s">
        <v>991</v>
      </c>
      <c r="C492" t="s">
        <v>4785</v>
      </c>
      <c r="D492" t="s">
        <v>2208</v>
      </c>
      <c r="E492" t="s">
        <v>34</v>
      </c>
      <c r="F492" t="b">
        <v>0</v>
      </c>
      <c r="G492" t="s">
        <v>27</v>
      </c>
      <c r="H492" s="4">
        <v>45666.418553240743</v>
      </c>
      <c r="I492" t="b">
        <v>0</v>
      </c>
      <c r="J492" t="b">
        <v>1</v>
      </c>
      <c r="K492" t="s">
        <v>24</v>
      </c>
      <c r="L492" t="s">
        <v>22</v>
      </c>
      <c r="M492">
        <v>135000</v>
      </c>
      <c r="O492" t="s">
        <v>428</v>
      </c>
      <c r="P492" t="s">
        <v>4786</v>
      </c>
    </row>
    <row r="493" spans="1:16" x14ac:dyDescent="0.25">
      <c r="A493" t="s">
        <v>2</v>
      </c>
      <c r="B493" t="s">
        <v>4787</v>
      </c>
      <c r="C493" t="s">
        <v>47</v>
      </c>
      <c r="D493" t="s">
        <v>3973</v>
      </c>
      <c r="E493" t="s">
        <v>20</v>
      </c>
      <c r="F493" t="b">
        <v>0</v>
      </c>
      <c r="G493" t="s">
        <v>27</v>
      </c>
      <c r="H493" s="4">
        <v>45666.418599537043</v>
      </c>
      <c r="I493" t="b">
        <v>0</v>
      </c>
      <c r="J493" t="b">
        <v>1</v>
      </c>
      <c r="K493" t="s">
        <v>24</v>
      </c>
      <c r="L493" t="s">
        <v>22</v>
      </c>
      <c r="M493">
        <v>162500</v>
      </c>
      <c r="O493" t="s">
        <v>1172</v>
      </c>
      <c r="P493" t="s">
        <v>1377</v>
      </c>
    </row>
    <row r="494" spans="1:16" x14ac:dyDescent="0.25">
      <c r="A494" t="s">
        <v>2</v>
      </c>
      <c r="B494" t="s">
        <v>4788</v>
      </c>
      <c r="C494" t="s">
        <v>3515</v>
      </c>
      <c r="D494" t="s">
        <v>2208</v>
      </c>
      <c r="E494" t="s">
        <v>20</v>
      </c>
      <c r="F494" t="b">
        <v>0</v>
      </c>
      <c r="G494" t="s">
        <v>27</v>
      </c>
      <c r="H494" s="4">
        <v>45666.418611111112</v>
      </c>
      <c r="I494" t="b">
        <v>0</v>
      </c>
      <c r="J494" t="b">
        <v>1</v>
      </c>
      <c r="K494" t="s">
        <v>24</v>
      </c>
      <c r="L494" t="s">
        <v>22</v>
      </c>
      <c r="M494">
        <v>135000</v>
      </c>
      <c r="O494" t="s">
        <v>428</v>
      </c>
      <c r="P494" t="s">
        <v>4789</v>
      </c>
    </row>
    <row r="495" spans="1:16" x14ac:dyDescent="0.25">
      <c r="A495" t="s">
        <v>1</v>
      </c>
      <c r="B495" t="s">
        <v>4790</v>
      </c>
      <c r="C495" t="s">
        <v>58</v>
      </c>
      <c r="D495" t="s">
        <v>3973</v>
      </c>
      <c r="E495" t="s">
        <v>20</v>
      </c>
      <c r="F495" t="b">
        <v>0</v>
      </c>
      <c r="G495" t="s">
        <v>27</v>
      </c>
      <c r="H495" s="4">
        <v>45666.458472222221</v>
      </c>
      <c r="I495" t="b">
        <v>0</v>
      </c>
      <c r="J495" t="b">
        <v>1</v>
      </c>
      <c r="K495" t="s">
        <v>24</v>
      </c>
      <c r="L495" t="s">
        <v>22</v>
      </c>
      <c r="M495">
        <v>112500</v>
      </c>
      <c r="O495" t="s">
        <v>1642</v>
      </c>
      <c r="P495" t="s">
        <v>4791</v>
      </c>
    </row>
    <row r="496" spans="1:16" x14ac:dyDescent="0.25">
      <c r="A496" t="s">
        <v>89</v>
      </c>
      <c r="B496" t="s">
        <v>4792</v>
      </c>
      <c r="C496" t="s">
        <v>436</v>
      </c>
      <c r="D496" t="s">
        <v>3973</v>
      </c>
      <c r="E496" t="s">
        <v>20</v>
      </c>
      <c r="F496" t="b">
        <v>0</v>
      </c>
      <c r="G496" t="s">
        <v>27</v>
      </c>
      <c r="H496" s="4">
        <v>45666.460219907407</v>
      </c>
      <c r="I496" t="b">
        <v>0</v>
      </c>
      <c r="J496" t="b">
        <v>0</v>
      </c>
      <c r="K496" t="s">
        <v>24</v>
      </c>
      <c r="L496" t="s">
        <v>22</v>
      </c>
      <c r="M496">
        <v>100000</v>
      </c>
      <c r="O496" t="s">
        <v>374</v>
      </c>
      <c r="P496" t="s">
        <v>4662</v>
      </c>
    </row>
    <row r="497" spans="1:16" x14ac:dyDescent="0.25">
      <c r="A497" t="s">
        <v>2</v>
      </c>
      <c r="B497" t="s">
        <v>2044</v>
      </c>
      <c r="C497" t="s">
        <v>889</v>
      </c>
      <c r="D497" t="s">
        <v>3973</v>
      </c>
      <c r="E497" t="s">
        <v>20</v>
      </c>
      <c r="F497" t="b">
        <v>0</v>
      </c>
      <c r="G497" t="s">
        <v>30</v>
      </c>
      <c r="H497" s="4">
        <v>45666.461192129631</v>
      </c>
      <c r="I497" t="b">
        <v>0</v>
      </c>
      <c r="J497" t="b">
        <v>0</v>
      </c>
      <c r="K497" t="s">
        <v>24</v>
      </c>
      <c r="L497" t="s">
        <v>22</v>
      </c>
      <c r="M497">
        <v>162500</v>
      </c>
      <c r="O497" t="s">
        <v>2731</v>
      </c>
      <c r="P497" t="s">
        <v>149</v>
      </c>
    </row>
    <row r="498" spans="1:16" x14ac:dyDescent="0.25">
      <c r="A498" t="s">
        <v>0</v>
      </c>
      <c r="B498" t="s">
        <v>4793</v>
      </c>
      <c r="C498" t="s">
        <v>490</v>
      </c>
      <c r="D498" t="s">
        <v>4093</v>
      </c>
      <c r="E498" t="s">
        <v>20</v>
      </c>
      <c r="F498" t="b">
        <v>0</v>
      </c>
      <c r="G498" t="s">
        <v>27</v>
      </c>
      <c r="H498" s="4">
        <v>45666.500092592592</v>
      </c>
      <c r="I498" t="b">
        <v>0</v>
      </c>
      <c r="J498" t="b">
        <v>1</v>
      </c>
      <c r="K498" t="s">
        <v>24</v>
      </c>
      <c r="L498" t="s">
        <v>36</v>
      </c>
      <c r="N498">
        <v>52</v>
      </c>
      <c r="O498" t="s">
        <v>1511</v>
      </c>
      <c r="P498" t="s">
        <v>2149</v>
      </c>
    </row>
    <row r="499" spans="1:16" x14ac:dyDescent="0.25">
      <c r="A499" t="s">
        <v>0</v>
      </c>
      <c r="B499" t="s">
        <v>4794</v>
      </c>
      <c r="C499" t="s">
        <v>889</v>
      </c>
      <c r="D499" t="s">
        <v>3828</v>
      </c>
      <c r="E499" t="s">
        <v>20</v>
      </c>
      <c r="F499" t="b">
        <v>0</v>
      </c>
      <c r="G499" t="s">
        <v>41</v>
      </c>
      <c r="H499" s="4">
        <v>45666.500405092593</v>
      </c>
      <c r="I499" t="b">
        <v>0</v>
      </c>
      <c r="J499" t="b">
        <v>0</v>
      </c>
      <c r="K499" t="s">
        <v>24</v>
      </c>
      <c r="L499" t="s">
        <v>22</v>
      </c>
      <c r="M499">
        <v>155000</v>
      </c>
      <c r="O499" t="s">
        <v>501</v>
      </c>
      <c r="P499" t="s">
        <v>4795</v>
      </c>
    </row>
    <row r="500" spans="1:16" x14ac:dyDescent="0.25">
      <c r="A500" t="s">
        <v>1</v>
      </c>
      <c r="B500" t="s">
        <v>4796</v>
      </c>
      <c r="C500" t="s">
        <v>116</v>
      </c>
      <c r="D500" t="s">
        <v>4328</v>
      </c>
      <c r="E500" t="s">
        <v>20</v>
      </c>
      <c r="F500" t="b">
        <v>0</v>
      </c>
      <c r="G500" t="s">
        <v>23</v>
      </c>
      <c r="H500" s="4">
        <v>45666.570821759262</v>
      </c>
      <c r="I500" t="b">
        <v>0</v>
      </c>
      <c r="J500" t="b">
        <v>1</v>
      </c>
      <c r="K500" t="s">
        <v>24</v>
      </c>
      <c r="L500" t="s">
        <v>22</v>
      </c>
      <c r="M500">
        <v>140000</v>
      </c>
      <c r="O500" t="s">
        <v>1642</v>
      </c>
      <c r="P500" t="s">
        <v>4797</v>
      </c>
    </row>
    <row r="501" spans="1:16" x14ac:dyDescent="0.25">
      <c r="A501" t="s">
        <v>0</v>
      </c>
      <c r="B501" t="s">
        <v>1098</v>
      </c>
      <c r="C501" t="s">
        <v>4798</v>
      </c>
      <c r="D501" t="s">
        <v>3973</v>
      </c>
      <c r="E501" t="s">
        <v>51</v>
      </c>
      <c r="F501" t="b">
        <v>0</v>
      </c>
      <c r="G501" t="s">
        <v>30</v>
      </c>
      <c r="H501" s="4">
        <v>45666.58425925926</v>
      </c>
      <c r="I501" t="b">
        <v>0</v>
      </c>
      <c r="J501" t="b">
        <v>0</v>
      </c>
      <c r="K501" t="s">
        <v>24</v>
      </c>
      <c r="L501" t="s">
        <v>36</v>
      </c>
      <c r="N501">
        <v>57.5</v>
      </c>
      <c r="O501" t="s">
        <v>458</v>
      </c>
      <c r="P501" t="s">
        <v>466</v>
      </c>
    </row>
    <row r="502" spans="1:16" x14ac:dyDescent="0.25">
      <c r="A502" t="s">
        <v>2</v>
      </c>
      <c r="B502" t="s">
        <v>4799</v>
      </c>
      <c r="C502" t="s">
        <v>39</v>
      </c>
      <c r="D502" t="s">
        <v>3973</v>
      </c>
      <c r="E502" t="s">
        <v>20</v>
      </c>
      <c r="F502" t="b">
        <v>1</v>
      </c>
      <c r="G502" t="s">
        <v>41</v>
      </c>
      <c r="H502" s="4">
        <v>45666.585462962961</v>
      </c>
      <c r="I502" t="b">
        <v>0</v>
      </c>
      <c r="J502" t="b">
        <v>0</v>
      </c>
      <c r="K502" t="s">
        <v>24</v>
      </c>
      <c r="L502" t="s">
        <v>22</v>
      </c>
      <c r="M502">
        <v>124700</v>
      </c>
      <c r="O502" t="s">
        <v>109</v>
      </c>
      <c r="P502" t="s">
        <v>3619</v>
      </c>
    </row>
    <row r="503" spans="1:16" x14ac:dyDescent="0.25">
      <c r="A503" t="s">
        <v>25</v>
      </c>
      <c r="B503" t="s">
        <v>3453</v>
      </c>
      <c r="C503" t="s">
        <v>848</v>
      </c>
      <c r="D503" t="s">
        <v>3973</v>
      </c>
      <c r="E503" t="s">
        <v>20</v>
      </c>
      <c r="F503" t="b">
        <v>0</v>
      </c>
      <c r="G503" t="s">
        <v>52</v>
      </c>
      <c r="H503" s="4">
        <v>45666.626122685193</v>
      </c>
      <c r="I503" t="b">
        <v>0</v>
      </c>
      <c r="J503" t="b">
        <v>1</v>
      </c>
      <c r="K503" t="s">
        <v>24</v>
      </c>
      <c r="L503" t="s">
        <v>22</v>
      </c>
      <c r="M503">
        <v>110451.5</v>
      </c>
      <c r="O503" t="s">
        <v>4800</v>
      </c>
      <c r="P503" t="s">
        <v>4801</v>
      </c>
    </row>
    <row r="504" spans="1:16" x14ac:dyDescent="0.25">
      <c r="A504" t="s">
        <v>139</v>
      </c>
      <c r="B504" t="s">
        <v>4802</v>
      </c>
      <c r="C504" t="s">
        <v>122</v>
      </c>
      <c r="D504" t="s">
        <v>3973</v>
      </c>
      <c r="E504" t="s">
        <v>20</v>
      </c>
      <c r="F504" t="b">
        <v>0</v>
      </c>
      <c r="G504" t="s">
        <v>52</v>
      </c>
      <c r="H504" s="4">
        <v>45666.626134259262</v>
      </c>
      <c r="I504" t="b">
        <v>0</v>
      </c>
      <c r="J504" t="b">
        <v>1</v>
      </c>
      <c r="K504" t="s">
        <v>24</v>
      </c>
      <c r="L504" t="s">
        <v>22</v>
      </c>
      <c r="M504">
        <v>150590</v>
      </c>
      <c r="O504" t="s">
        <v>759</v>
      </c>
      <c r="P504" t="s">
        <v>4803</v>
      </c>
    </row>
    <row r="505" spans="1:16" x14ac:dyDescent="0.25">
      <c r="A505" t="s">
        <v>2</v>
      </c>
      <c r="B505" t="s">
        <v>4804</v>
      </c>
      <c r="C505" t="s">
        <v>211</v>
      </c>
      <c r="D505" t="s">
        <v>3973</v>
      </c>
      <c r="E505" t="s">
        <v>20</v>
      </c>
      <c r="F505" t="b">
        <v>0</v>
      </c>
      <c r="G505" t="s">
        <v>27</v>
      </c>
      <c r="H505" s="4">
        <v>45666.626944444448</v>
      </c>
      <c r="I505" t="b">
        <v>0</v>
      </c>
      <c r="J505" t="b">
        <v>0</v>
      </c>
      <c r="K505" t="s">
        <v>24</v>
      </c>
      <c r="L505" t="s">
        <v>22</v>
      </c>
      <c r="M505">
        <v>140000</v>
      </c>
      <c r="O505" t="s">
        <v>4805</v>
      </c>
      <c r="P505" t="s">
        <v>4806</v>
      </c>
    </row>
    <row r="506" spans="1:16" x14ac:dyDescent="0.25">
      <c r="A506" t="s">
        <v>191</v>
      </c>
      <c r="B506" t="s">
        <v>4807</v>
      </c>
      <c r="C506" t="s">
        <v>39</v>
      </c>
      <c r="D506" t="s">
        <v>3600</v>
      </c>
      <c r="E506" t="s">
        <v>51</v>
      </c>
      <c r="F506" t="b">
        <v>1</v>
      </c>
      <c r="G506" t="s">
        <v>41</v>
      </c>
      <c r="H506" s="4">
        <v>45666.627152777779</v>
      </c>
      <c r="I506" t="b">
        <v>0</v>
      </c>
      <c r="J506" t="b">
        <v>0</v>
      </c>
      <c r="K506" t="s">
        <v>24</v>
      </c>
      <c r="L506" t="s">
        <v>36</v>
      </c>
      <c r="N506">
        <v>55</v>
      </c>
      <c r="O506" t="s">
        <v>4808</v>
      </c>
      <c r="P506" t="s">
        <v>4809</v>
      </c>
    </row>
    <row r="507" spans="1:16" x14ac:dyDescent="0.25">
      <c r="A507" t="s">
        <v>2</v>
      </c>
      <c r="B507" t="s">
        <v>4810</v>
      </c>
      <c r="C507" t="s">
        <v>158</v>
      </c>
      <c r="D507" t="s">
        <v>3828</v>
      </c>
      <c r="E507" t="s">
        <v>20</v>
      </c>
      <c r="F507" t="b">
        <v>0</v>
      </c>
      <c r="G507" t="s">
        <v>158</v>
      </c>
      <c r="H507" s="4">
        <v>45666.628460648149</v>
      </c>
      <c r="I507" t="b">
        <v>1</v>
      </c>
      <c r="J507" t="b">
        <v>0</v>
      </c>
      <c r="K507" t="s">
        <v>158</v>
      </c>
      <c r="L507" t="s">
        <v>22</v>
      </c>
      <c r="M507">
        <v>57640</v>
      </c>
      <c r="O507" t="s">
        <v>2282</v>
      </c>
      <c r="P507" t="s">
        <v>4811</v>
      </c>
    </row>
    <row r="508" spans="1:16" x14ac:dyDescent="0.25">
      <c r="A508" t="s">
        <v>0</v>
      </c>
      <c r="B508" t="s">
        <v>4812</v>
      </c>
      <c r="C508" t="s">
        <v>376</v>
      </c>
      <c r="D508" t="s">
        <v>3828</v>
      </c>
      <c r="E508" t="s">
        <v>51</v>
      </c>
      <c r="F508" t="b">
        <v>0</v>
      </c>
      <c r="G508" t="s">
        <v>23</v>
      </c>
      <c r="H508" s="4">
        <v>45666.654131944437</v>
      </c>
      <c r="I508" t="b">
        <v>1</v>
      </c>
      <c r="J508" t="b">
        <v>0</v>
      </c>
      <c r="K508" t="s">
        <v>24</v>
      </c>
      <c r="L508" t="s">
        <v>36</v>
      </c>
      <c r="N508">
        <v>16</v>
      </c>
      <c r="O508" t="s">
        <v>4813</v>
      </c>
      <c r="P508" t="s">
        <v>2149</v>
      </c>
    </row>
    <row r="509" spans="1:16" x14ac:dyDescent="0.25">
      <c r="A509" t="s">
        <v>89</v>
      </c>
      <c r="B509" t="s">
        <v>4814</v>
      </c>
      <c r="C509" t="s">
        <v>236</v>
      </c>
      <c r="D509" t="s">
        <v>81</v>
      </c>
      <c r="E509" t="s">
        <v>51</v>
      </c>
      <c r="F509" t="b">
        <v>0</v>
      </c>
      <c r="G509" t="s">
        <v>23</v>
      </c>
      <c r="H509" s="4">
        <v>45666.654386574082</v>
      </c>
      <c r="I509" t="b">
        <v>0</v>
      </c>
      <c r="J509" t="b">
        <v>0</v>
      </c>
      <c r="K509" t="s">
        <v>24</v>
      </c>
      <c r="L509" t="s">
        <v>36</v>
      </c>
      <c r="N509">
        <v>85</v>
      </c>
      <c r="O509" t="s">
        <v>81</v>
      </c>
      <c r="P509" t="s">
        <v>4815</v>
      </c>
    </row>
    <row r="510" spans="1:16" x14ac:dyDescent="0.25">
      <c r="A510" t="s">
        <v>0</v>
      </c>
      <c r="B510" t="s">
        <v>433</v>
      </c>
      <c r="C510" t="s">
        <v>4816</v>
      </c>
      <c r="D510" t="s">
        <v>3973</v>
      </c>
      <c r="E510" t="s">
        <v>20</v>
      </c>
      <c r="F510" t="b">
        <v>0</v>
      </c>
      <c r="G510" t="s">
        <v>52</v>
      </c>
      <c r="H510" s="4">
        <v>45666.66777777778</v>
      </c>
      <c r="I510" t="b">
        <v>1</v>
      </c>
      <c r="J510" t="b">
        <v>0</v>
      </c>
      <c r="K510" t="s">
        <v>24</v>
      </c>
      <c r="L510" t="s">
        <v>22</v>
      </c>
      <c r="M510">
        <v>72500</v>
      </c>
      <c r="O510" t="s">
        <v>4817</v>
      </c>
      <c r="P510" t="s">
        <v>221</v>
      </c>
    </row>
    <row r="511" spans="1:16" x14ac:dyDescent="0.25">
      <c r="A511" t="s">
        <v>0</v>
      </c>
      <c r="B511" t="s">
        <v>4818</v>
      </c>
      <c r="C511" t="s">
        <v>203</v>
      </c>
      <c r="D511" t="s">
        <v>3973</v>
      </c>
      <c r="E511" t="s">
        <v>51</v>
      </c>
      <c r="F511" t="b">
        <v>0</v>
      </c>
      <c r="G511" t="s">
        <v>23</v>
      </c>
      <c r="H511" s="4">
        <v>45666.695821759262</v>
      </c>
      <c r="I511" t="b">
        <v>0</v>
      </c>
      <c r="J511" t="b">
        <v>0</v>
      </c>
      <c r="K511" t="s">
        <v>24</v>
      </c>
      <c r="L511" t="s">
        <v>36</v>
      </c>
      <c r="N511">
        <v>34.5</v>
      </c>
      <c r="O511" t="s">
        <v>74</v>
      </c>
      <c r="P511" t="s">
        <v>883</v>
      </c>
    </row>
    <row r="512" spans="1:16" x14ac:dyDescent="0.25">
      <c r="A512" t="s">
        <v>40</v>
      </c>
      <c r="B512" t="s">
        <v>1207</v>
      </c>
      <c r="C512" t="s">
        <v>1358</v>
      </c>
      <c r="D512" t="s">
        <v>2208</v>
      </c>
      <c r="E512" t="s">
        <v>20</v>
      </c>
      <c r="F512" t="b">
        <v>0</v>
      </c>
      <c r="G512" t="s">
        <v>23</v>
      </c>
      <c r="H512" s="4">
        <v>45666.696111111109</v>
      </c>
      <c r="I512" t="b">
        <v>1</v>
      </c>
      <c r="J512" t="b">
        <v>1</v>
      </c>
      <c r="K512" t="s">
        <v>24</v>
      </c>
      <c r="L512" t="s">
        <v>22</v>
      </c>
      <c r="M512">
        <v>115700.5</v>
      </c>
      <c r="O512" t="s">
        <v>4819</v>
      </c>
      <c r="P512" t="s">
        <v>4820</v>
      </c>
    </row>
    <row r="513" spans="1:16" x14ac:dyDescent="0.25">
      <c r="A513" t="s">
        <v>0</v>
      </c>
      <c r="B513" t="s">
        <v>4821</v>
      </c>
      <c r="C513" t="s">
        <v>143</v>
      </c>
      <c r="D513" t="s">
        <v>3973</v>
      </c>
      <c r="E513" t="s">
        <v>51</v>
      </c>
      <c r="F513" t="b">
        <v>0</v>
      </c>
      <c r="G513" t="s">
        <v>35</v>
      </c>
      <c r="H513" s="4">
        <v>45666.709016203713</v>
      </c>
      <c r="I513" t="b">
        <v>1</v>
      </c>
      <c r="J513" t="b">
        <v>0</v>
      </c>
      <c r="K513" t="s">
        <v>24</v>
      </c>
      <c r="L513" t="s">
        <v>36</v>
      </c>
      <c r="N513">
        <v>47.5</v>
      </c>
      <c r="O513" t="s">
        <v>1613</v>
      </c>
      <c r="P513" t="s">
        <v>3868</v>
      </c>
    </row>
    <row r="514" spans="1:16" x14ac:dyDescent="0.25">
      <c r="A514" t="s">
        <v>40</v>
      </c>
      <c r="B514" t="s">
        <v>2703</v>
      </c>
      <c r="C514" t="s">
        <v>845</v>
      </c>
      <c r="D514" t="s">
        <v>3973</v>
      </c>
      <c r="E514" t="s">
        <v>51</v>
      </c>
      <c r="F514" t="b">
        <v>0</v>
      </c>
      <c r="G514" t="s">
        <v>27</v>
      </c>
      <c r="H514" s="4">
        <v>45666.710138888891</v>
      </c>
      <c r="I514" t="b">
        <v>0</v>
      </c>
      <c r="J514" t="b">
        <v>0</v>
      </c>
      <c r="K514" t="s">
        <v>24</v>
      </c>
      <c r="L514" t="s">
        <v>36</v>
      </c>
      <c r="N514">
        <v>77.5</v>
      </c>
      <c r="O514" t="s">
        <v>4822</v>
      </c>
      <c r="P514" t="s">
        <v>4823</v>
      </c>
    </row>
    <row r="515" spans="1:16" x14ac:dyDescent="0.25">
      <c r="A515" t="s">
        <v>40</v>
      </c>
      <c r="B515" t="s">
        <v>40</v>
      </c>
      <c r="C515" t="s">
        <v>4824</v>
      </c>
      <c r="D515" t="s">
        <v>3828</v>
      </c>
      <c r="E515" t="s">
        <v>219</v>
      </c>
      <c r="F515" t="b">
        <v>0</v>
      </c>
      <c r="G515" t="s">
        <v>27</v>
      </c>
      <c r="H515" s="4">
        <v>45666.710162037038</v>
      </c>
      <c r="I515" t="b">
        <v>1</v>
      </c>
      <c r="J515" t="b">
        <v>0</v>
      </c>
      <c r="K515" t="s">
        <v>24</v>
      </c>
      <c r="L515" t="s">
        <v>36</v>
      </c>
      <c r="N515">
        <v>57.5</v>
      </c>
      <c r="O515" t="s">
        <v>2574</v>
      </c>
      <c r="P515" t="s">
        <v>4825</v>
      </c>
    </row>
    <row r="516" spans="1:16" x14ac:dyDescent="0.25">
      <c r="A516" t="s">
        <v>1</v>
      </c>
      <c r="B516" t="s">
        <v>1348</v>
      </c>
      <c r="C516" t="s">
        <v>1521</v>
      </c>
      <c r="D516" t="s">
        <v>3973</v>
      </c>
      <c r="E516" t="s">
        <v>20</v>
      </c>
      <c r="F516" t="b">
        <v>0</v>
      </c>
      <c r="G516" t="s">
        <v>52</v>
      </c>
      <c r="H516" s="4">
        <v>45666.751122685193</v>
      </c>
      <c r="I516" t="b">
        <v>0</v>
      </c>
      <c r="J516" t="b">
        <v>1</v>
      </c>
      <c r="K516" t="s">
        <v>24</v>
      </c>
      <c r="L516" t="s">
        <v>22</v>
      </c>
      <c r="M516">
        <v>113000</v>
      </c>
      <c r="O516" t="s">
        <v>1549</v>
      </c>
      <c r="P516" t="s">
        <v>4826</v>
      </c>
    </row>
    <row r="517" spans="1:16" x14ac:dyDescent="0.25">
      <c r="A517" t="s">
        <v>40</v>
      </c>
      <c r="B517" t="s">
        <v>4775</v>
      </c>
      <c r="C517" t="s">
        <v>83</v>
      </c>
      <c r="D517" t="s">
        <v>3973</v>
      </c>
      <c r="E517" t="s">
        <v>20</v>
      </c>
      <c r="F517" t="b">
        <v>0</v>
      </c>
      <c r="G517" t="s">
        <v>27</v>
      </c>
      <c r="H517" s="4">
        <v>45666.751307870371</v>
      </c>
      <c r="I517" t="b">
        <v>0</v>
      </c>
      <c r="J517" t="b">
        <v>1</v>
      </c>
      <c r="K517" t="s">
        <v>24</v>
      </c>
      <c r="L517" t="s">
        <v>22</v>
      </c>
      <c r="M517">
        <v>189500</v>
      </c>
      <c r="O517" t="s">
        <v>4827</v>
      </c>
      <c r="P517" t="s">
        <v>4828</v>
      </c>
    </row>
    <row r="518" spans="1:16" x14ac:dyDescent="0.25">
      <c r="A518" t="s">
        <v>2</v>
      </c>
      <c r="B518" t="s">
        <v>4829</v>
      </c>
      <c r="C518" t="s">
        <v>1135</v>
      </c>
      <c r="D518" t="s">
        <v>3828</v>
      </c>
      <c r="E518" t="s">
        <v>20</v>
      </c>
      <c r="F518" t="b">
        <v>0</v>
      </c>
      <c r="G518" t="s">
        <v>41</v>
      </c>
      <c r="H518" s="4">
        <v>45666.752152777779</v>
      </c>
      <c r="I518" t="b">
        <v>0</v>
      </c>
      <c r="J518" t="b">
        <v>1</v>
      </c>
      <c r="K518" t="s">
        <v>24</v>
      </c>
      <c r="L518" t="s">
        <v>22</v>
      </c>
      <c r="M518">
        <v>108420</v>
      </c>
      <c r="O518" t="s">
        <v>811</v>
      </c>
      <c r="P518" t="s">
        <v>4830</v>
      </c>
    </row>
    <row r="519" spans="1:16" x14ac:dyDescent="0.25">
      <c r="A519" t="s">
        <v>0</v>
      </c>
      <c r="B519" t="s">
        <v>4831</v>
      </c>
      <c r="C519" t="s">
        <v>4832</v>
      </c>
      <c r="D519" t="s">
        <v>3828</v>
      </c>
      <c r="E519" t="s">
        <v>20</v>
      </c>
      <c r="F519" t="b">
        <v>0</v>
      </c>
      <c r="G519" t="s">
        <v>27</v>
      </c>
      <c r="H519" s="4">
        <v>45666.791759259257</v>
      </c>
      <c r="I519" t="b">
        <v>0</v>
      </c>
      <c r="J519" t="b">
        <v>1</v>
      </c>
      <c r="K519" t="s">
        <v>24</v>
      </c>
      <c r="L519" t="s">
        <v>22</v>
      </c>
      <c r="M519">
        <v>121827.5</v>
      </c>
      <c r="O519" t="s">
        <v>3924</v>
      </c>
      <c r="P519" t="s">
        <v>4833</v>
      </c>
    </row>
    <row r="520" spans="1:16" x14ac:dyDescent="0.25">
      <c r="A520" t="s">
        <v>40</v>
      </c>
      <c r="B520" t="s">
        <v>1207</v>
      </c>
      <c r="C520" t="s">
        <v>2033</v>
      </c>
      <c r="D520" t="s">
        <v>3973</v>
      </c>
      <c r="E520" t="s">
        <v>20</v>
      </c>
      <c r="F520" t="b">
        <v>0</v>
      </c>
      <c r="G520" t="s">
        <v>27</v>
      </c>
      <c r="H520" s="4">
        <v>45666.793576388889</v>
      </c>
      <c r="I520" t="b">
        <v>1</v>
      </c>
      <c r="J520" t="b">
        <v>1</v>
      </c>
      <c r="K520" t="s">
        <v>24</v>
      </c>
      <c r="L520" t="s">
        <v>22</v>
      </c>
      <c r="M520">
        <v>115700.5</v>
      </c>
      <c r="O520" t="s">
        <v>4834</v>
      </c>
      <c r="P520" t="s">
        <v>4820</v>
      </c>
    </row>
    <row r="521" spans="1:16" x14ac:dyDescent="0.25">
      <c r="A521" t="s">
        <v>2</v>
      </c>
      <c r="B521" t="s">
        <v>543</v>
      </c>
      <c r="C521" t="s">
        <v>71</v>
      </c>
      <c r="D521" t="s">
        <v>3973</v>
      </c>
      <c r="E521" t="s">
        <v>20</v>
      </c>
      <c r="F521" t="b">
        <v>0</v>
      </c>
      <c r="G521" t="s">
        <v>41</v>
      </c>
      <c r="H521" s="4">
        <v>45666.79378472222</v>
      </c>
      <c r="I521" t="b">
        <v>1</v>
      </c>
      <c r="J521" t="b">
        <v>1</v>
      </c>
      <c r="K521" t="s">
        <v>24</v>
      </c>
      <c r="L521" t="s">
        <v>22</v>
      </c>
      <c r="M521">
        <v>110000</v>
      </c>
      <c r="O521" t="s">
        <v>482</v>
      </c>
      <c r="P521" t="s">
        <v>1447</v>
      </c>
    </row>
    <row r="522" spans="1:16" x14ac:dyDescent="0.25">
      <c r="A522" t="s">
        <v>2</v>
      </c>
      <c r="B522" t="s">
        <v>4835</v>
      </c>
      <c r="C522" t="s">
        <v>82</v>
      </c>
      <c r="D522" t="s">
        <v>3973</v>
      </c>
      <c r="E522" t="s">
        <v>20</v>
      </c>
      <c r="F522" t="b">
        <v>0</v>
      </c>
      <c r="G522" t="s">
        <v>41</v>
      </c>
      <c r="H522" s="4">
        <v>45666.793865740743</v>
      </c>
      <c r="I522" t="b">
        <v>1</v>
      </c>
      <c r="J522" t="b">
        <v>0</v>
      </c>
      <c r="K522" t="s">
        <v>24</v>
      </c>
      <c r="L522" t="s">
        <v>22</v>
      </c>
      <c r="M522">
        <v>102500</v>
      </c>
      <c r="O522" t="s">
        <v>4836</v>
      </c>
      <c r="P522" t="s">
        <v>4837</v>
      </c>
    </row>
    <row r="523" spans="1:16" x14ac:dyDescent="0.25">
      <c r="A523" t="s">
        <v>0</v>
      </c>
      <c r="B523" t="s">
        <v>0</v>
      </c>
      <c r="C523" t="s">
        <v>810</v>
      </c>
      <c r="D523" t="s">
        <v>3957</v>
      </c>
      <c r="E523" t="s">
        <v>34</v>
      </c>
      <c r="F523" t="b">
        <v>0</v>
      </c>
      <c r="G523" t="s">
        <v>27</v>
      </c>
      <c r="H523" s="4">
        <v>45666.833449074067</v>
      </c>
      <c r="I523" t="b">
        <v>1</v>
      </c>
      <c r="J523" t="b">
        <v>0</v>
      </c>
      <c r="K523" t="s">
        <v>24</v>
      </c>
      <c r="L523" t="s">
        <v>36</v>
      </c>
      <c r="N523">
        <v>22.694999694824219</v>
      </c>
      <c r="O523" t="s">
        <v>4838</v>
      </c>
      <c r="P523" t="s">
        <v>1198</v>
      </c>
    </row>
    <row r="524" spans="1:16" x14ac:dyDescent="0.25">
      <c r="A524" t="s">
        <v>0</v>
      </c>
      <c r="B524" t="s">
        <v>1219</v>
      </c>
      <c r="C524" t="s">
        <v>713</v>
      </c>
      <c r="D524" t="s">
        <v>3828</v>
      </c>
      <c r="E524" t="s">
        <v>51</v>
      </c>
      <c r="F524" t="b">
        <v>0</v>
      </c>
      <c r="G524" t="s">
        <v>23</v>
      </c>
      <c r="H524" s="4">
        <v>45666.862442129634</v>
      </c>
      <c r="I524" t="b">
        <v>0</v>
      </c>
      <c r="J524" t="b">
        <v>0</v>
      </c>
      <c r="K524" t="s">
        <v>24</v>
      </c>
      <c r="L524" t="s">
        <v>36</v>
      </c>
      <c r="N524">
        <v>40.099998474121087</v>
      </c>
      <c r="O524" t="s">
        <v>4839</v>
      </c>
      <c r="P524" t="s">
        <v>4840</v>
      </c>
    </row>
    <row r="525" spans="1:16" x14ac:dyDescent="0.25">
      <c r="A525" t="s">
        <v>0</v>
      </c>
      <c r="B525" t="s">
        <v>1194</v>
      </c>
      <c r="C525" t="s">
        <v>480</v>
      </c>
      <c r="D525" t="s">
        <v>2208</v>
      </c>
      <c r="E525" t="s">
        <v>20</v>
      </c>
      <c r="F525" t="b">
        <v>0</v>
      </c>
      <c r="G525" t="s">
        <v>27</v>
      </c>
      <c r="H525" s="4">
        <v>45666.875104166669</v>
      </c>
      <c r="I525" t="b">
        <v>0</v>
      </c>
      <c r="J525" t="b">
        <v>0</v>
      </c>
      <c r="K525" t="s">
        <v>24</v>
      </c>
      <c r="L525" t="s">
        <v>22</v>
      </c>
      <c r="M525">
        <v>57000</v>
      </c>
      <c r="O525" t="s">
        <v>1195</v>
      </c>
    </row>
    <row r="526" spans="1:16" x14ac:dyDescent="0.25">
      <c r="A526" t="s">
        <v>2</v>
      </c>
      <c r="B526" t="s">
        <v>4170</v>
      </c>
      <c r="C526" t="s">
        <v>985</v>
      </c>
      <c r="D526" t="s">
        <v>3600</v>
      </c>
      <c r="E526" t="s">
        <v>20</v>
      </c>
      <c r="F526" t="b">
        <v>0</v>
      </c>
      <c r="G526" t="s">
        <v>41</v>
      </c>
      <c r="H526" s="4">
        <v>45666.91878472222</v>
      </c>
      <c r="I526" t="b">
        <v>1</v>
      </c>
      <c r="J526" t="b">
        <v>1</v>
      </c>
      <c r="K526" t="s">
        <v>24</v>
      </c>
      <c r="L526" t="s">
        <v>36</v>
      </c>
      <c r="N526">
        <v>60</v>
      </c>
      <c r="O526" t="s">
        <v>147</v>
      </c>
      <c r="P526" t="s">
        <v>4841</v>
      </c>
    </row>
    <row r="527" spans="1:16" x14ac:dyDescent="0.25">
      <c r="A527" t="s">
        <v>0</v>
      </c>
      <c r="B527" t="s">
        <v>4842</v>
      </c>
      <c r="C527" t="s">
        <v>376</v>
      </c>
      <c r="D527" t="s">
        <v>3828</v>
      </c>
      <c r="E527" t="s">
        <v>20</v>
      </c>
      <c r="F527" t="b">
        <v>0</v>
      </c>
      <c r="G527" t="s">
        <v>23</v>
      </c>
      <c r="H527" s="4">
        <v>45666.945798611108</v>
      </c>
      <c r="I527" t="b">
        <v>0</v>
      </c>
      <c r="J527" t="b">
        <v>0</v>
      </c>
      <c r="K527" t="s">
        <v>24</v>
      </c>
      <c r="L527" t="s">
        <v>22</v>
      </c>
      <c r="M527">
        <v>57500</v>
      </c>
      <c r="O527" t="s">
        <v>398</v>
      </c>
      <c r="P527" t="s">
        <v>4843</v>
      </c>
    </row>
    <row r="528" spans="1:16" x14ac:dyDescent="0.25">
      <c r="A528" t="s">
        <v>139</v>
      </c>
      <c r="B528" t="s">
        <v>4844</v>
      </c>
      <c r="C528" t="s">
        <v>4845</v>
      </c>
      <c r="D528" t="s">
        <v>3973</v>
      </c>
      <c r="E528" t="s">
        <v>20</v>
      </c>
      <c r="F528" t="b">
        <v>0</v>
      </c>
      <c r="G528" t="s">
        <v>27</v>
      </c>
      <c r="H528" s="4">
        <v>45666.958437499998</v>
      </c>
      <c r="I528" t="b">
        <v>0</v>
      </c>
      <c r="J528" t="b">
        <v>1</v>
      </c>
      <c r="K528" t="s">
        <v>24</v>
      </c>
      <c r="L528" t="s">
        <v>22</v>
      </c>
      <c r="M528">
        <v>107500</v>
      </c>
      <c r="O528" t="s">
        <v>3670</v>
      </c>
      <c r="P528" t="s">
        <v>4846</v>
      </c>
    </row>
    <row r="529" spans="1:16" x14ac:dyDescent="0.25">
      <c r="A529" t="s">
        <v>89</v>
      </c>
      <c r="B529" t="s">
        <v>4847</v>
      </c>
      <c r="C529" t="s">
        <v>559</v>
      </c>
      <c r="D529" t="s">
        <v>3973</v>
      </c>
      <c r="E529" t="s">
        <v>20</v>
      </c>
      <c r="F529" t="b">
        <v>0</v>
      </c>
      <c r="G529" t="s">
        <v>27</v>
      </c>
      <c r="H529" s="4">
        <v>45666.958495370367</v>
      </c>
      <c r="I529" t="b">
        <v>1</v>
      </c>
      <c r="J529" t="b">
        <v>0</v>
      </c>
      <c r="K529" t="s">
        <v>24</v>
      </c>
      <c r="L529" t="s">
        <v>36</v>
      </c>
      <c r="N529">
        <v>84.5</v>
      </c>
      <c r="O529" t="s">
        <v>4344</v>
      </c>
      <c r="P529" t="s">
        <v>4848</v>
      </c>
    </row>
    <row r="530" spans="1:16" x14ac:dyDescent="0.25">
      <c r="A530" t="s">
        <v>0</v>
      </c>
      <c r="B530" t="s">
        <v>1522</v>
      </c>
      <c r="C530" t="s">
        <v>3708</v>
      </c>
      <c r="D530" t="s">
        <v>3828</v>
      </c>
      <c r="E530" t="s">
        <v>20</v>
      </c>
      <c r="F530" t="b">
        <v>0</v>
      </c>
      <c r="G530" t="s">
        <v>41</v>
      </c>
      <c r="H530" s="4">
        <v>45667.042037037027</v>
      </c>
      <c r="I530" t="b">
        <v>0</v>
      </c>
      <c r="J530" t="b">
        <v>1</v>
      </c>
      <c r="K530" t="s">
        <v>24</v>
      </c>
      <c r="L530" t="s">
        <v>36</v>
      </c>
      <c r="N530">
        <v>21</v>
      </c>
      <c r="O530" t="s">
        <v>4849</v>
      </c>
      <c r="P530" t="s">
        <v>280</v>
      </c>
    </row>
    <row r="531" spans="1:16" x14ac:dyDescent="0.25">
      <c r="A531" t="s">
        <v>0</v>
      </c>
      <c r="B531" t="s">
        <v>731</v>
      </c>
      <c r="C531" t="s">
        <v>4850</v>
      </c>
      <c r="D531" t="s">
        <v>3957</v>
      </c>
      <c r="E531" t="s">
        <v>34</v>
      </c>
      <c r="F531" t="b">
        <v>0</v>
      </c>
      <c r="G531" t="s">
        <v>41</v>
      </c>
      <c r="H531" s="4">
        <v>45667.042071759257</v>
      </c>
      <c r="I531" t="b">
        <v>0</v>
      </c>
      <c r="J531" t="b">
        <v>1</v>
      </c>
      <c r="K531" t="s">
        <v>24</v>
      </c>
      <c r="L531" t="s">
        <v>36</v>
      </c>
      <c r="N531">
        <v>36</v>
      </c>
      <c r="O531" t="s">
        <v>4851</v>
      </c>
      <c r="P531" t="s">
        <v>1526</v>
      </c>
    </row>
    <row r="532" spans="1:16" x14ac:dyDescent="0.25">
      <c r="A532" t="s">
        <v>0</v>
      </c>
      <c r="B532" t="s">
        <v>2722</v>
      </c>
      <c r="C532" t="s">
        <v>655</v>
      </c>
      <c r="D532" t="s">
        <v>3957</v>
      </c>
      <c r="E532" t="s">
        <v>34</v>
      </c>
      <c r="F532" t="b">
        <v>0</v>
      </c>
      <c r="G532" t="s">
        <v>41</v>
      </c>
      <c r="H532" s="4">
        <v>45667.042071759257</v>
      </c>
      <c r="I532" t="b">
        <v>0</v>
      </c>
      <c r="J532" t="b">
        <v>0</v>
      </c>
      <c r="K532" t="s">
        <v>24</v>
      </c>
      <c r="L532" t="s">
        <v>36</v>
      </c>
      <c r="N532">
        <v>24.33499908447266</v>
      </c>
      <c r="O532" t="s">
        <v>4852</v>
      </c>
      <c r="P532" t="s">
        <v>204</v>
      </c>
    </row>
    <row r="533" spans="1:16" x14ac:dyDescent="0.25">
      <c r="A533" t="s">
        <v>0</v>
      </c>
      <c r="B533" t="s">
        <v>1528</v>
      </c>
      <c r="C533" t="s">
        <v>293</v>
      </c>
      <c r="D533" t="s">
        <v>4084</v>
      </c>
      <c r="F533" t="b">
        <v>0</v>
      </c>
      <c r="G533" t="s">
        <v>41</v>
      </c>
      <c r="H533" s="4">
        <v>45667.042291666658</v>
      </c>
      <c r="I533" t="b">
        <v>1</v>
      </c>
      <c r="J533" t="b">
        <v>0</v>
      </c>
      <c r="K533" t="s">
        <v>24</v>
      </c>
      <c r="L533" t="s">
        <v>22</v>
      </c>
      <c r="M533">
        <v>132000</v>
      </c>
      <c r="O533" t="s">
        <v>4853</v>
      </c>
      <c r="P533" t="s">
        <v>119</v>
      </c>
    </row>
    <row r="534" spans="1:16" x14ac:dyDescent="0.25">
      <c r="A534" t="s">
        <v>1</v>
      </c>
      <c r="B534" t="s">
        <v>3400</v>
      </c>
      <c r="C534" t="s">
        <v>42</v>
      </c>
      <c r="D534" t="s">
        <v>3973</v>
      </c>
      <c r="E534" t="s">
        <v>20</v>
      </c>
      <c r="F534" t="b">
        <v>0</v>
      </c>
      <c r="G534" t="s">
        <v>41</v>
      </c>
      <c r="H534" s="4">
        <v>45667.043113425927</v>
      </c>
      <c r="I534" t="b">
        <v>0</v>
      </c>
      <c r="J534" t="b">
        <v>1</v>
      </c>
      <c r="K534" t="s">
        <v>24</v>
      </c>
      <c r="L534" t="s">
        <v>22</v>
      </c>
      <c r="M534">
        <v>154393.5</v>
      </c>
      <c r="O534" t="s">
        <v>3401</v>
      </c>
      <c r="P534" t="s">
        <v>4854</v>
      </c>
    </row>
    <row r="535" spans="1:16" x14ac:dyDescent="0.25">
      <c r="A535" t="s">
        <v>40</v>
      </c>
      <c r="B535" t="s">
        <v>4855</v>
      </c>
      <c r="C535" t="s">
        <v>94</v>
      </c>
      <c r="D535" t="s">
        <v>3828</v>
      </c>
      <c r="E535" t="s">
        <v>20</v>
      </c>
      <c r="F535" t="b">
        <v>0</v>
      </c>
      <c r="G535" t="s">
        <v>41</v>
      </c>
      <c r="H535" s="4">
        <v>45667.043796296297</v>
      </c>
      <c r="I535" t="b">
        <v>1</v>
      </c>
      <c r="J535" t="b">
        <v>0</v>
      </c>
      <c r="K535" t="s">
        <v>24</v>
      </c>
      <c r="L535" t="s">
        <v>36</v>
      </c>
      <c r="N535">
        <v>80</v>
      </c>
      <c r="O535" t="s">
        <v>3922</v>
      </c>
      <c r="P535" t="s">
        <v>4809</v>
      </c>
    </row>
    <row r="536" spans="1:16" x14ac:dyDescent="0.25">
      <c r="A536" t="s">
        <v>139</v>
      </c>
      <c r="B536" t="s">
        <v>4856</v>
      </c>
      <c r="C536" t="s">
        <v>140</v>
      </c>
      <c r="D536" t="s">
        <v>3973</v>
      </c>
      <c r="E536" t="s">
        <v>20</v>
      </c>
      <c r="F536" t="b">
        <v>0</v>
      </c>
      <c r="G536" t="s">
        <v>35</v>
      </c>
      <c r="H536" s="4">
        <v>45667.125752314823</v>
      </c>
      <c r="I536" t="b">
        <v>0</v>
      </c>
      <c r="J536" t="b">
        <v>1</v>
      </c>
      <c r="K536" t="s">
        <v>24</v>
      </c>
      <c r="L536" t="s">
        <v>22</v>
      </c>
      <c r="M536">
        <v>137300</v>
      </c>
      <c r="O536" t="s">
        <v>1172</v>
      </c>
      <c r="P536" t="s">
        <v>4857</v>
      </c>
    </row>
    <row r="537" spans="1:16" x14ac:dyDescent="0.25">
      <c r="A537" t="s">
        <v>0</v>
      </c>
      <c r="B537" t="s">
        <v>0</v>
      </c>
      <c r="C537" t="s">
        <v>2749</v>
      </c>
      <c r="D537" t="s">
        <v>3828</v>
      </c>
      <c r="E537" t="s">
        <v>20</v>
      </c>
      <c r="F537" t="b">
        <v>0</v>
      </c>
      <c r="G537" t="s">
        <v>41</v>
      </c>
      <c r="H537" s="4">
        <v>45667.250335648147</v>
      </c>
      <c r="I537" t="b">
        <v>1</v>
      </c>
      <c r="J537" t="b">
        <v>0</v>
      </c>
      <c r="K537" t="s">
        <v>24</v>
      </c>
      <c r="L537" t="s">
        <v>22</v>
      </c>
      <c r="M537">
        <v>77500</v>
      </c>
      <c r="O537" t="s">
        <v>202</v>
      </c>
      <c r="P537" t="s">
        <v>4858</v>
      </c>
    </row>
    <row r="538" spans="1:16" x14ac:dyDescent="0.25">
      <c r="A538" t="s">
        <v>0</v>
      </c>
      <c r="B538" t="s">
        <v>0</v>
      </c>
      <c r="C538" t="s">
        <v>165</v>
      </c>
      <c r="D538" t="s">
        <v>4100</v>
      </c>
      <c r="E538" t="s">
        <v>20</v>
      </c>
      <c r="F538" t="b">
        <v>0</v>
      </c>
      <c r="G538" t="s">
        <v>30</v>
      </c>
      <c r="H538" s="4">
        <v>45667.250740740739</v>
      </c>
      <c r="I538" t="b">
        <v>0</v>
      </c>
      <c r="J538" t="b">
        <v>1</v>
      </c>
      <c r="K538" t="s">
        <v>24</v>
      </c>
      <c r="L538" t="s">
        <v>22</v>
      </c>
      <c r="M538">
        <v>119500</v>
      </c>
      <c r="O538" t="s">
        <v>2854</v>
      </c>
      <c r="P538" t="s">
        <v>2855</v>
      </c>
    </row>
    <row r="539" spans="1:16" x14ac:dyDescent="0.25">
      <c r="A539" t="s">
        <v>0</v>
      </c>
      <c r="B539" t="s">
        <v>0</v>
      </c>
      <c r="C539" t="s">
        <v>1604</v>
      </c>
      <c r="D539" t="s">
        <v>3600</v>
      </c>
      <c r="E539" t="s">
        <v>51</v>
      </c>
      <c r="F539" t="b">
        <v>0</v>
      </c>
      <c r="G539" t="s">
        <v>30</v>
      </c>
      <c r="H539" s="4">
        <v>45667.250740740739</v>
      </c>
      <c r="I539" t="b">
        <v>0</v>
      </c>
      <c r="J539" t="b">
        <v>0</v>
      </c>
      <c r="K539" t="s">
        <v>24</v>
      </c>
      <c r="L539" t="s">
        <v>22</v>
      </c>
      <c r="M539">
        <v>65000</v>
      </c>
      <c r="O539" t="s">
        <v>2302</v>
      </c>
      <c r="P539" t="s">
        <v>2303</v>
      </c>
    </row>
    <row r="540" spans="1:16" x14ac:dyDescent="0.25">
      <c r="A540" t="s">
        <v>2</v>
      </c>
      <c r="B540" t="s">
        <v>2</v>
      </c>
      <c r="C540" t="s">
        <v>2664</v>
      </c>
      <c r="D540" t="s">
        <v>3828</v>
      </c>
      <c r="E540" t="s">
        <v>20</v>
      </c>
      <c r="F540" t="b">
        <v>0</v>
      </c>
      <c r="G540" t="s">
        <v>35</v>
      </c>
      <c r="H540" s="4">
        <v>45667.252314814818</v>
      </c>
      <c r="I540" t="b">
        <v>0</v>
      </c>
      <c r="J540" t="b">
        <v>0</v>
      </c>
      <c r="K540" t="s">
        <v>24</v>
      </c>
      <c r="L540" t="s">
        <v>22</v>
      </c>
      <c r="M540">
        <v>70000</v>
      </c>
      <c r="O540" t="s">
        <v>4859</v>
      </c>
      <c r="P540" t="s">
        <v>4860</v>
      </c>
    </row>
    <row r="541" spans="1:16" x14ac:dyDescent="0.25">
      <c r="A541" t="s">
        <v>1</v>
      </c>
      <c r="B541" t="s">
        <v>3995</v>
      </c>
      <c r="C541" t="s">
        <v>4861</v>
      </c>
      <c r="D541" t="s">
        <v>3973</v>
      </c>
      <c r="E541" t="s">
        <v>51</v>
      </c>
      <c r="F541" t="b">
        <v>0</v>
      </c>
      <c r="G541" t="s">
        <v>876</v>
      </c>
      <c r="H541" s="4">
        <v>45667.255300925928</v>
      </c>
      <c r="I541" t="b">
        <v>0</v>
      </c>
      <c r="J541" t="b">
        <v>0</v>
      </c>
      <c r="K541" t="s">
        <v>876</v>
      </c>
      <c r="L541" t="s">
        <v>36</v>
      </c>
      <c r="N541">
        <v>19.5</v>
      </c>
      <c r="O541" t="s">
        <v>3989</v>
      </c>
      <c r="P541" t="s">
        <v>3990</v>
      </c>
    </row>
    <row r="542" spans="1:16" x14ac:dyDescent="0.25">
      <c r="A542" t="s">
        <v>0</v>
      </c>
      <c r="B542" t="s">
        <v>4127</v>
      </c>
      <c r="C542" t="s">
        <v>160</v>
      </c>
      <c r="D542" t="s">
        <v>4084</v>
      </c>
      <c r="E542" t="s">
        <v>20</v>
      </c>
      <c r="F542" t="b">
        <v>0</v>
      </c>
      <c r="G542" t="s">
        <v>52</v>
      </c>
      <c r="H542" s="4">
        <v>45667.265636574077</v>
      </c>
      <c r="I542" t="b">
        <v>0</v>
      </c>
      <c r="J542" t="b">
        <v>0</v>
      </c>
      <c r="K542" t="s">
        <v>24</v>
      </c>
      <c r="L542" t="s">
        <v>36</v>
      </c>
      <c r="N542">
        <v>42.5</v>
      </c>
      <c r="O542" t="s">
        <v>3651</v>
      </c>
      <c r="P542" t="s">
        <v>726</v>
      </c>
    </row>
    <row r="543" spans="1:16" x14ac:dyDescent="0.25">
      <c r="A543" t="s">
        <v>19</v>
      </c>
      <c r="B543" t="s">
        <v>4862</v>
      </c>
      <c r="C543" t="s">
        <v>808</v>
      </c>
      <c r="D543" t="s">
        <v>3973</v>
      </c>
      <c r="E543" t="s">
        <v>20</v>
      </c>
      <c r="F543" t="b">
        <v>0</v>
      </c>
      <c r="G543" t="s">
        <v>41</v>
      </c>
      <c r="H543" s="4">
        <v>45667.265983796293</v>
      </c>
      <c r="I543" t="b">
        <v>0</v>
      </c>
      <c r="J543" t="b">
        <v>1</v>
      </c>
      <c r="K543" t="s">
        <v>24</v>
      </c>
      <c r="L543" t="s">
        <v>22</v>
      </c>
      <c r="M543">
        <v>216000</v>
      </c>
      <c r="O543" t="s">
        <v>1088</v>
      </c>
      <c r="P543" t="s">
        <v>1089</v>
      </c>
    </row>
    <row r="544" spans="1:16" x14ac:dyDescent="0.25">
      <c r="A544" t="s">
        <v>1</v>
      </c>
      <c r="B544" t="s">
        <v>2176</v>
      </c>
      <c r="C544" t="s">
        <v>242</v>
      </c>
      <c r="D544" t="s">
        <v>4014</v>
      </c>
      <c r="E544" t="s">
        <v>20</v>
      </c>
      <c r="F544" t="b">
        <v>0</v>
      </c>
      <c r="G544" t="s">
        <v>35</v>
      </c>
      <c r="H544" s="4">
        <v>45667.266099537039</v>
      </c>
      <c r="I544" t="b">
        <v>0</v>
      </c>
      <c r="J544" t="b">
        <v>0</v>
      </c>
      <c r="K544" t="s">
        <v>24</v>
      </c>
      <c r="L544" t="s">
        <v>22</v>
      </c>
      <c r="M544">
        <v>125000</v>
      </c>
      <c r="O544" t="s">
        <v>2203</v>
      </c>
      <c r="P544" t="s">
        <v>4863</v>
      </c>
    </row>
    <row r="545" spans="1:16" x14ac:dyDescent="0.25">
      <c r="A545" t="s">
        <v>19</v>
      </c>
      <c r="B545" t="s">
        <v>19</v>
      </c>
      <c r="C545" t="s">
        <v>509</v>
      </c>
      <c r="D545" t="s">
        <v>2882</v>
      </c>
      <c r="E545" t="s">
        <v>20</v>
      </c>
      <c r="F545" t="b">
        <v>0</v>
      </c>
      <c r="G545" t="s">
        <v>35</v>
      </c>
      <c r="H545" s="4">
        <v>45667.266099537039</v>
      </c>
      <c r="I545" t="b">
        <v>0</v>
      </c>
      <c r="J545" t="b">
        <v>0</v>
      </c>
      <c r="K545" t="s">
        <v>24</v>
      </c>
      <c r="L545" t="s">
        <v>22</v>
      </c>
      <c r="M545">
        <v>155000</v>
      </c>
      <c r="O545" t="s">
        <v>69</v>
      </c>
      <c r="P545" t="s">
        <v>4864</v>
      </c>
    </row>
    <row r="546" spans="1:16" x14ac:dyDescent="0.25">
      <c r="A546" t="s">
        <v>2</v>
      </c>
      <c r="B546" t="s">
        <v>1145</v>
      </c>
      <c r="C546" t="s">
        <v>82</v>
      </c>
      <c r="D546" t="s">
        <v>3600</v>
      </c>
      <c r="E546" t="s">
        <v>20</v>
      </c>
      <c r="F546" t="b">
        <v>0</v>
      </c>
      <c r="G546" t="s">
        <v>27</v>
      </c>
      <c r="H546" s="4">
        <v>45667.266273148147</v>
      </c>
      <c r="I546" t="b">
        <v>1</v>
      </c>
      <c r="J546" t="b">
        <v>1</v>
      </c>
      <c r="K546" t="s">
        <v>24</v>
      </c>
      <c r="L546" t="s">
        <v>22</v>
      </c>
      <c r="M546">
        <v>114516</v>
      </c>
      <c r="O546" t="s">
        <v>554</v>
      </c>
      <c r="P546" t="s">
        <v>2151</v>
      </c>
    </row>
    <row r="547" spans="1:16" x14ac:dyDescent="0.25">
      <c r="A547" t="s">
        <v>2</v>
      </c>
      <c r="B547" t="s">
        <v>4865</v>
      </c>
      <c r="C547" t="s">
        <v>71</v>
      </c>
      <c r="D547" t="s">
        <v>3973</v>
      </c>
      <c r="E547" t="s">
        <v>20</v>
      </c>
      <c r="F547" t="b">
        <v>0</v>
      </c>
      <c r="G547" t="s">
        <v>52</v>
      </c>
      <c r="H547" s="4">
        <v>45667.267546296287</v>
      </c>
      <c r="I547" t="b">
        <v>0</v>
      </c>
      <c r="J547" t="b">
        <v>1</v>
      </c>
      <c r="K547" t="s">
        <v>24</v>
      </c>
      <c r="L547" t="s">
        <v>22</v>
      </c>
      <c r="M547">
        <v>162500</v>
      </c>
      <c r="O547" t="s">
        <v>1172</v>
      </c>
      <c r="P547" t="s">
        <v>1447</v>
      </c>
    </row>
    <row r="548" spans="1:16" x14ac:dyDescent="0.25">
      <c r="A548" t="s">
        <v>19</v>
      </c>
      <c r="B548" t="s">
        <v>2558</v>
      </c>
      <c r="C548" t="s">
        <v>4866</v>
      </c>
      <c r="D548" t="s">
        <v>3970</v>
      </c>
      <c r="E548" t="s">
        <v>20</v>
      </c>
      <c r="F548" t="b">
        <v>0</v>
      </c>
      <c r="G548" t="s">
        <v>106</v>
      </c>
      <c r="H548" s="4">
        <v>45667.267638888887</v>
      </c>
      <c r="I548" t="b">
        <v>0</v>
      </c>
      <c r="J548" t="b">
        <v>0</v>
      </c>
      <c r="K548" t="s">
        <v>106</v>
      </c>
      <c r="L548" t="s">
        <v>22</v>
      </c>
      <c r="M548">
        <v>100000</v>
      </c>
      <c r="O548" t="s">
        <v>4867</v>
      </c>
    </row>
    <row r="549" spans="1:16" x14ac:dyDescent="0.25">
      <c r="A549" t="s">
        <v>1</v>
      </c>
      <c r="B549" t="s">
        <v>93</v>
      </c>
      <c r="C549" t="s">
        <v>106</v>
      </c>
      <c r="D549" t="s">
        <v>4509</v>
      </c>
      <c r="E549" t="s">
        <v>20</v>
      </c>
      <c r="F549" t="b">
        <v>0</v>
      </c>
      <c r="G549" t="s">
        <v>106</v>
      </c>
      <c r="H549" s="4">
        <v>45667.267638888887</v>
      </c>
      <c r="I549" t="b">
        <v>0</v>
      </c>
      <c r="J549" t="b">
        <v>0</v>
      </c>
      <c r="K549" t="s">
        <v>106</v>
      </c>
      <c r="L549" t="s">
        <v>22</v>
      </c>
      <c r="M549">
        <v>85000</v>
      </c>
      <c r="O549" t="s">
        <v>4868</v>
      </c>
      <c r="P549" t="s">
        <v>2398</v>
      </c>
    </row>
    <row r="550" spans="1:16" x14ac:dyDescent="0.25">
      <c r="A550" t="s">
        <v>0</v>
      </c>
      <c r="B550" t="s">
        <v>4869</v>
      </c>
      <c r="C550" t="s">
        <v>192</v>
      </c>
      <c r="D550" t="s">
        <v>4870</v>
      </c>
      <c r="E550" t="s">
        <v>20</v>
      </c>
      <c r="F550" t="b">
        <v>0</v>
      </c>
      <c r="G550" t="s">
        <v>23</v>
      </c>
      <c r="H550" s="4">
        <v>45667.2809375</v>
      </c>
      <c r="I550" t="b">
        <v>0</v>
      </c>
      <c r="J550" t="b">
        <v>1</v>
      </c>
      <c r="K550" t="s">
        <v>24</v>
      </c>
      <c r="L550" t="s">
        <v>22</v>
      </c>
      <c r="M550">
        <v>72500</v>
      </c>
      <c r="O550" t="s">
        <v>4870</v>
      </c>
      <c r="P550" t="s">
        <v>4871</v>
      </c>
    </row>
    <row r="551" spans="1:16" x14ac:dyDescent="0.25">
      <c r="A551" t="s">
        <v>28</v>
      </c>
      <c r="B551" t="s">
        <v>3258</v>
      </c>
      <c r="C551" t="s">
        <v>39</v>
      </c>
      <c r="D551" t="s">
        <v>3985</v>
      </c>
      <c r="E551" t="s">
        <v>20</v>
      </c>
      <c r="F551" t="b">
        <v>1</v>
      </c>
      <c r="G551" t="s">
        <v>4771</v>
      </c>
      <c r="H551" s="4">
        <v>45667.28261574074</v>
      </c>
      <c r="I551" t="b">
        <v>0</v>
      </c>
      <c r="J551" t="b">
        <v>0</v>
      </c>
      <c r="K551" t="s">
        <v>4771</v>
      </c>
      <c r="L551" t="s">
        <v>22</v>
      </c>
      <c r="M551">
        <v>220000</v>
      </c>
      <c r="O551" t="s">
        <v>2570</v>
      </c>
      <c r="P551" t="s">
        <v>4872</v>
      </c>
    </row>
    <row r="552" spans="1:16" x14ac:dyDescent="0.25">
      <c r="A552" t="s">
        <v>0</v>
      </c>
      <c r="B552" t="s">
        <v>785</v>
      </c>
      <c r="C552" t="s">
        <v>1017</v>
      </c>
      <c r="D552" t="s">
        <v>4084</v>
      </c>
      <c r="E552" t="s">
        <v>20</v>
      </c>
      <c r="F552" t="b">
        <v>0</v>
      </c>
      <c r="G552" t="s">
        <v>35</v>
      </c>
      <c r="H552" s="4">
        <v>45667.292337962957</v>
      </c>
      <c r="I552" t="b">
        <v>0</v>
      </c>
      <c r="J552" t="b">
        <v>0</v>
      </c>
      <c r="K552" t="s">
        <v>24</v>
      </c>
      <c r="L552" t="s">
        <v>22</v>
      </c>
      <c r="M552">
        <v>100000</v>
      </c>
      <c r="O552" t="s">
        <v>4873</v>
      </c>
      <c r="P552" t="s">
        <v>221</v>
      </c>
    </row>
    <row r="553" spans="1:16" x14ac:dyDescent="0.25">
      <c r="A553" t="s">
        <v>0</v>
      </c>
      <c r="B553" t="s">
        <v>2166</v>
      </c>
      <c r="C553" t="s">
        <v>167</v>
      </c>
      <c r="D553" t="s">
        <v>4084</v>
      </c>
      <c r="E553" t="s">
        <v>20</v>
      </c>
      <c r="F553" t="b">
        <v>0</v>
      </c>
      <c r="G553" t="s">
        <v>35</v>
      </c>
      <c r="H553" s="4">
        <v>45667.292337962957</v>
      </c>
      <c r="I553" t="b">
        <v>0</v>
      </c>
      <c r="J553" t="b">
        <v>0</v>
      </c>
      <c r="K553" t="s">
        <v>24</v>
      </c>
      <c r="L553" t="s">
        <v>22</v>
      </c>
      <c r="M553">
        <v>100000</v>
      </c>
      <c r="O553" t="s">
        <v>374</v>
      </c>
      <c r="P553" t="s">
        <v>4874</v>
      </c>
    </row>
    <row r="554" spans="1:16" x14ac:dyDescent="0.25">
      <c r="A554" t="s">
        <v>1</v>
      </c>
      <c r="B554" t="s">
        <v>4875</v>
      </c>
      <c r="C554" t="s">
        <v>293</v>
      </c>
      <c r="D554" t="s">
        <v>4084</v>
      </c>
      <c r="E554" t="s">
        <v>20</v>
      </c>
      <c r="F554" t="b">
        <v>0</v>
      </c>
      <c r="G554" t="s">
        <v>41</v>
      </c>
      <c r="H554" s="4">
        <v>45667.30773148148</v>
      </c>
      <c r="I554" t="b">
        <v>0</v>
      </c>
      <c r="J554" t="b">
        <v>0</v>
      </c>
      <c r="K554" t="s">
        <v>24</v>
      </c>
      <c r="L554" t="s">
        <v>22</v>
      </c>
      <c r="M554">
        <v>225000</v>
      </c>
      <c r="O554" t="s">
        <v>477</v>
      </c>
      <c r="P554" t="s">
        <v>4876</v>
      </c>
    </row>
    <row r="555" spans="1:16" x14ac:dyDescent="0.25">
      <c r="A555" t="s">
        <v>2</v>
      </c>
      <c r="B555" t="s">
        <v>355</v>
      </c>
      <c r="C555" t="s">
        <v>4877</v>
      </c>
      <c r="D555" t="s">
        <v>3828</v>
      </c>
      <c r="E555" t="s">
        <v>20</v>
      </c>
      <c r="F555" t="b">
        <v>0</v>
      </c>
      <c r="G555" t="s">
        <v>27</v>
      </c>
      <c r="H555" s="4">
        <v>45667.308136574073</v>
      </c>
      <c r="I555" t="b">
        <v>0</v>
      </c>
      <c r="J555" t="b">
        <v>1</v>
      </c>
      <c r="K555" t="s">
        <v>24</v>
      </c>
      <c r="L555" t="s">
        <v>22</v>
      </c>
      <c r="M555">
        <v>100000</v>
      </c>
      <c r="O555" t="s">
        <v>1289</v>
      </c>
      <c r="P555" t="s">
        <v>4878</v>
      </c>
    </row>
    <row r="556" spans="1:16" x14ac:dyDescent="0.25">
      <c r="A556" t="s">
        <v>1</v>
      </c>
      <c r="B556" t="s">
        <v>852</v>
      </c>
      <c r="C556" t="s">
        <v>453</v>
      </c>
      <c r="D556" t="s">
        <v>4084</v>
      </c>
      <c r="E556" t="s">
        <v>20</v>
      </c>
      <c r="F556" t="b">
        <v>0</v>
      </c>
      <c r="G556" t="s">
        <v>27</v>
      </c>
      <c r="H556" s="4">
        <v>45667.349212962959</v>
      </c>
      <c r="I556" t="b">
        <v>0</v>
      </c>
      <c r="J556" t="b">
        <v>1</v>
      </c>
      <c r="K556" t="s">
        <v>24</v>
      </c>
      <c r="L556" t="s">
        <v>22</v>
      </c>
      <c r="M556">
        <v>200000</v>
      </c>
      <c r="O556" t="s">
        <v>4879</v>
      </c>
      <c r="P556" t="s">
        <v>193</v>
      </c>
    </row>
    <row r="557" spans="1:16" x14ac:dyDescent="0.25">
      <c r="A557" t="s">
        <v>1</v>
      </c>
      <c r="B557" t="s">
        <v>4464</v>
      </c>
      <c r="C557" t="s">
        <v>39</v>
      </c>
      <c r="D557" t="s">
        <v>3600</v>
      </c>
      <c r="E557" t="s">
        <v>20</v>
      </c>
      <c r="F557" t="b">
        <v>1</v>
      </c>
      <c r="G557" t="s">
        <v>27</v>
      </c>
      <c r="H557" s="4">
        <v>45667.390706018523</v>
      </c>
      <c r="I557" t="b">
        <v>0</v>
      </c>
      <c r="J557" t="b">
        <v>1</v>
      </c>
      <c r="K557" t="s">
        <v>24</v>
      </c>
      <c r="L557" t="s">
        <v>22</v>
      </c>
      <c r="M557">
        <v>173040</v>
      </c>
      <c r="O557" t="s">
        <v>254</v>
      </c>
      <c r="P557" t="s">
        <v>3219</v>
      </c>
    </row>
    <row r="558" spans="1:16" x14ac:dyDescent="0.25">
      <c r="A558" t="s">
        <v>2</v>
      </c>
      <c r="B558" t="s">
        <v>195</v>
      </c>
      <c r="C558" t="s">
        <v>4880</v>
      </c>
      <c r="D558" t="s">
        <v>4090</v>
      </c>
      <c r="E558" t="s">
        <v>20</v>
      </c>
      <c r="F558" t="b">
        <v>0</v>
      </c>
      <c r="G558" t="s">
        <v>35</v>
      </c>
      <c r="H558" s="4">
        <v>45667.392071759263</v>
      </c>
      <c r="I558" t="b">
        <v>0</v>
      </c>
      <c r="J558" t="b">
        <v>0</v>
      </c>
      <c r="K558" t="s">
        <v>24</v>
      </c>
      <c r="L558" t="s">
        <v>22</v>
      </c>
      <c r="M558">
        <v>125000</v>
      </c>
      <c r="O558" t="s">
        <v>3893</v>
      </c>
      <c r="P558" t="s">
        <v>4881</v>
      </c>
    </row>
    <row r="559" spans="1:16" x14ac:dyDescent="0.25">
      <c r="A559" t="s">
        <v>0</v>
      </c>
      <c r="B559" t="s">
        <v>4882</v>
      </c>
      <c r="C559" t="s">
        <v>2426</v>
      </c>
      <c r="D559" t="s">
        <v>4093</v>
      </c>
      <c r="E559" t="s">
        <v>20</v>
      </c>
      <c r="F559" t="b">
        <v>0</v>
      </c>
      <c r="G559" t="s">
        <v>27</v>
      </c>
      <c r="H559" s="4">
        <v>45667.416759259257</v>
      </c>
      <c r="I559" t="b">
        <v>0</v>
      </c>
      <c r="J559" t="b">
        <v>1</v>
      </c>
      <c r="K559" t="s">
        <v>24</v>
      </c>
      <c r="L559" t="s">
        <v>36</v>
      </c>
      <c r="N559">
        <v>26</v>
      </c>
      <c r="O559" t="s">
        <v>1511</v>
      </c>
      <c r="P559" t="s">
        <v>204</v>
      </c>
    </row>
    <row r="560" spans="1:16" x14ac:dyDescent="0.25">
      <c r="A560" t="s">
        <v>1</v>
      </c>
      <c r="B560" t="s">
        <v>4883</v>
      </c>
      <c r="C560" t="s">
        <v>39</v>
      </c>
      <c r="D560" t="s">
        <v>3973</v>
      </c>
      <c r="E560" t="s">
        <v>20</v>
      </c>
      <c r="F560" t="b">
        <v>1</v>
      </c>
      <c r="G560" t="s">
        <v>41</v>
      </c>
      <c r="H560" s="4">
        <v>45667.417094907411</v>
      </c>
      <c r="I560" t="b">
        <v>1</v>
      </c>
      <c r="J560" t="b">
        <v>1</v>
      </c>
      <c r="K560" t="s">
        <v>24</v>
      </c>
      <c r="L560" t="s">
        <v>22</v>
      </c>
      <c r="M560">
        <v>132775</v>
      </c>
      <c r="O560" t="s">
        <v>4884</v>
      </c>
      <c r="P560" t="s">
        <v>626</v>
      </c>
    </row>
    <row r="561" spans="1:16" x14ac:dyDescent="0.25">
      <c r="A561" t="s">
        <v>1</v>
      </c>
      <c r="B561" t="s">
        <v>4235</v>
      </c>
      <c r="C561" t="s">
        <v>1325</v>
      </c>
      <c r="D561" t="s">
        <v>3973</v>
      </c>
      <c r="E561" t="s">
        <v>20</v>
      </c>
      <c r="F561" t="b">
        <v>0</v>
      </c>
      <c r="G561" t="s">
        <v>41</v>
      </c>
      <c r="H561" s="4">
        <v>45667.417094907411</v>
      </c>
      <c r="I561" t="b">
        <v>0</v>
      </c>
      <c r="J561" t="b">
        <v>0</v>
      </c>
      <c r="K561" t="s">
        <v>24</v>
      </c>
      <c r="L561" t="s">
        <v>22</v>
      </c>
      <c r="M561">
        <v>95000</v>
      </c>
      <c r="O561" t="s">
        <v>4236</v>
      </c>
      <c r="P561" t="s">
        <v>2591</v>
      </c>
    </row>
    <row r="562" spans="1:16" x14ac:dyDescent="0.25">
      <c r="A562" t="s">
        <v>19</v>
      </c>
      <c r="B562" t="s">
        <v>4885</v>
      </c>
      <c r="C562" t="s">
        <v>225</v>
      </c>
      <c r="D562" t="s">
        <v>3973</v>
      </c>
      <c r="E562" t="s">
        <v>20</v>
      </c>
      <c r="F562" t="b">
        <v>0</v>
      </c>
      <c r="G562" t="s">
        <v>52</v>
      </c>
      <c r="H562" s="4">
        <v>45667.432303240741</v>
      </c>
      <c r="I562" t="b">
        <v>0</v>
      </c>
      <c r="J562" t="b">
        <v>1</v>
      </c>
      <c r="K562" t="s">
        <v>24</v>
      </c>
      <c r="L562" t="s">
        <v>22</v>
      </c>
      <c r="M562">
        <v>185000</v>
      </c>
      <c r="O562" t="s">
        <v>202</v>
      </c>
      <c r="P562" t="s">
        <v>4886</v>
      </c>
    </row>
    <row r="563" spans="1:16" x14ac:dyDescent="0.25">
      <c r="A563" t="s">
        <v>1</v>
      </c>
      <c r="B563" t="s">
        <v>4887</v>
      </c>
      <c r="C563" t="s">
        <v>386</v>
      </c>
      <c r="D563" t="s">
        <v>3973</v>
      </c>
      <c r="E563" t="s">
        <v>20</v>
      </c>
      <c r="F563" t="b">
        <v>0</v>
      </c>
      <c r="G563" t="s">
        <v>41</v>
      </c>
      <c r="H563" s="4">
        <v>45667.432673611111</v>
      </c>
      <c r="I563" t="b">
        <v>0</v>
      </c>
      <c r="J563" t="b">
        <v>1</v>
      </c>
      <c r="K563" t="s">
        <v>24</v>
      </c>
      <c r="L563" t="s">
        <v>22</v>
      </c>
      <c r="M563">
        <v>167500</v>
      </c>
      <c r="O563" t="s">
        <v>4351</v>
      </c>
      <c r="P563" t="s">
        <v>4888</v>
      </c>
    </row>
    <row r="564" spans="1:16" x14ac:dyDescent="0.25">
      <c r="A564" t="s">
        <v>1</v>
      </c>
      <c r="B564" t="s">
        <v>4889</v>
      </c>
      <c r="C564" t="s">
        <v>1706</v>
      </c>
      <c r="D564" t="s">
        <v>3973</v>
      </c>
      <c r="E564" t="s">
        <v>20</v>
      </c>
      <c r="F564" t="b">
        <v>0</v>
      </c>
      <c r="G564" t="s">
        <v>35</v>
      </c>
      <c r="H564" s="4">
        <v>45667.432766203703</v>
      </c>
      <c r="I564" t="b">
        <v>0</v>
      </c>
      <c r="J564" t="b">
        <v>0</v>
      </c>
      <c r="K564" t="s">
        <v>24</v>
      </c>
      <c r="L564" t="s">
        <v>22</v>
      </c>
      <c r="M564">
        <v>100000</v>
      </c>
      <c r="O564" t="s">
        <v>374</v>
      </c>
      <c r="P564" t="s">
        <v>4784</v>
      </c>
    </row>
    <row r="565" spans="1:16" x14ac:dyDescent="0.25">
      <c r="A565" t="s">
        <v>1</v>
      </c>
      <c r="B565" t="s">
        <v>4890</v>
      </c>
      <c r="C565" t="s">
        <v>49</v>
      </c>
      <c r="D565" t="s">
        <v>3973</v>
      </c>
      <c r="E565" t="s">
        <v>20</v>
      </c>
      <c r="F565" t="b">
        <v>0</v>
      </c>
      <c r="G565" t="s">
        <v>41</v>
      </c>
      <c r="H565" s="4">
        <v>45667.458738425928</v>
      </c>
      <c r="I565" t="b">
        <v>0</v>
      </c>
      <c r="J565" t="b">
        <v>1</v>
      </c>
      <c r="K565" t="s">
        <v>24</v>
      </c>
      <c r="L565" t="s">
        <v>22</v>
      </c>
      <c r="M565">
        <v>103500</v>
      </c>
      <c r="O565" t="s">
        <v>4891</v>
      </c>
      <c r="P565" t="s">
        <v>4892</v>
      </c>
    </row>
    <row r="566" spans="1:16" x14ac:dyDescent="0.25">
      <c r="A566" t="s">
        <v>1</v>
      </c>
      <c r="B566" t="s">
        <v>4893</v>
      </c>
      <c r="C566" t="s">
        <v>436</v>
      </c>
      <c r="D566" t="s">
        <v>3973</v>
      </c>
      <c r="E566" t="s">
        <v>20</v>
      </c>
      <c r="F566" t="b">
        <v>0</v>
      </c>
      <c r="G566" t="s">
        <v>30</v>
      </c>
      <c r="H566" s="4">
        <v>45667.500810185193</v>
      </c>
      <c r="I566" t="b">
        <v>0</v>
      </c>
      <c r="J566" t="b">
        <v>0</v>
      </c>
      <c r="K566" t="s">
        <v>24</v>
      </c>
      <c r="L566" t="s">
        <v>22</v>
      </c>
      <c r="M566">
        <v>106000</v>
      </c>
      <c r="O566" t="s">
        <v>374</v>
      </c>
      <c r="P566" t="s">
        <v>2881</v>
      </c>
    </row>
    <row r="567" spans="1:16" x14ac:dyDescent="0.25">
      <c r="A567" t="s">
        <v>2</v>
      </c>
      <c r="B567" t="s">
        <v>2338</v>
      </c>
      <c r="C567" t="s">
        <v>2514</v>
      </c>
      <c r="D567" t="s">
        <v>3973</v>
      </c>
      <c r="E567" t="s">
        <v>20</v>
      </c>
      <c r="F567" t="b">
        <v>0</v>
      </c>
      <c r="G567" t="s">
        <v>30</v>
      </c>
      <c r="H567" s="4">
        <v>45667.54241898148</v>
      </c>
      <c r="I567" t="b">
        <v>0</v>
      </c>
      <c r="J567" t="b">
        <v>0</v>
      </c>
      <c r="K567" t="s">
        <v>24</v>
      </c>
      <c r="L567" t="s">
        <v>22</v>
      </c>
      <c r="M567">
        <v>122500</v>
      </c>
      <c r="O567" t="s">
        <v>123</v>
      </c>
      <c r="P567" t="s">
        <v>4894</v>
      </c>
    </row>
    <row r="568" spans="1:16" x14ac:dyDescent="0.25">
      <c r="A568" t="s">
        <v>19</v>
      </c>
      <c r="B568" t="s">
        <v>19</v>
      </c>
      <c r="C568" t="s">
        <v>1706</v>
      </c>
      <c r="D568" t="s">
        <v>3828</v>
      </c>
      <c r="E568" t="s">
        <v>219</v>
      </c>
      <c r="F568" t="b">
        <v>0</v>
      </c>
      <c r="G568" t="s">
        <v>35</v>
      </c>
      <c r="H568" s="4">
        <v>45667.557766203703</v>
      </c>
      <c r="I568" t="b">
        <v>0</v>
      </c>
      <c r="J568" t="b">
        <v>0</v>
      </c>
      <c r="K568" t="s">
        <v>24</v>
      </c>
      <c r="L568" t="s">
        <v>36</v>
      </c>
      <c r="N568">
        <v>57.5</v>
      </c>
      <c r="O568" t="s">
        <v>2574</v>
      </c>
      <c r="P568" t="s">
        <v>4046</v>
      </c>
    </row>
    <row r="569" spans="1:16" x14ac:dyDescent="0.25">
      <c r="A569" t="s">
        <v>2</v>
      </c>
      <c r="B569" t="s">
        <v>4895</v>
      </c>
      <c r="C569" t="s">
        <v>167</v>
      </c>
      <c r="D569" t="s">
        <v>2208</v>
      </c>
      <c r="E569" t="s">
        <v>20</v>
      </c>
      <c r="F569" t="b">
        <v>0</v>
      </c>
      <c r="G569" t="s">
        <v>41</v>
      </c>
      <c r="H569" s="4">
        <v>45667.55840277778</v>
      </c>
      <c r="I569" t="b">
        <v>1</v>
      </c>
      <c r="J569" t="b">
        <v>0</v>
      </c>
      <c r="K569" t="s">
        <v>24</v>
      </c>
      <c r="L569" t="s">
        <v>36</v>
      </c>
      <c r="N569">
        <v>55</v>
      </c>
      <c r="O569" t="s">
        <v>4896</v>
      </c>
      <c r="P569" t="s">
        <v>2675</v>
      </c>
    </row>
    <row r="570" spans="1:16" x14ac:dyDescent="0.25">
      <c r="A570" t="s">
        <v>0</v>
      </c>
      <c r="B570" t="s">
        <v>4897</v>
      </c>
      <c r="C570" t="s">
        <v>306</v>
      </c>
      <c r="D570" t="s">
        <v>2208</v>
      </c>
      <c r="E570" t="s">
        <v>20</v>
      </c>
      <c r="F570" t="b">
        <v>0</v>
      </c>
      <c r="G570" t="s">
        <v>27</v>
      </c>
      <c r="H570" s="4">
        <v>45667.583425925928</v>
      </c>
      <c r="I570" t="b">
        <v>0</v>
      </c>
      <c r="J570" t="b">
        <v>0</v>
      </c>
      <c r="K570" t="s">
        <v>24</v>
      </c>
      <c r="L570" t="s">
        <v>22</v>
      </c>
      <c r="M570">
        <v>60000</v>
      </c>
      <c r="O570" t="s">
        <v>4898</v>
      </c>
      <c r="P570" t="s">
        <v>204</v>
      </c>
    </row>
    <row r="571" spans="1:16" x14ac:dyDescent="0.25">
      <c r="A571" t="s">
        <v>1</v>
      </c>
      <c r="B571" t="s">
        <v>4899</v>
      </c>
      <c r="C571" t="s">
        <v>897</v>
      </c>
      <c r="D571" t="s">
        <v>3973</v>
      </c>
      <c r="E571" t="s">
        <v>20</v>
      </c>
      <c r="F571" t="b">
        <v>0</v>
      </c>
      <c r="G571" t="s">
        <v>27</v>
      </c>
      <c r="H571" s="4">
        <v>45667.59983796296</v>
      </c>
      <c r="I571" t="b">
        <v>0</v>
      </c>
      <c r="J571" t="b">
        <v>1</v>
      </c>
      <c r="K571" t="s">
        <v>24</v>
      </c>
      <c r="L571" t="s">
        <v>22</v>
      </c>
      <c r="M571">
        <v>137300</v>
      </c>
      <c r="O571" t="s">
        <v>1172</v>
      </c>
      <c r="P571" t="s">
        <v>4857</v>
      </c>
    </row>
    <row r="572" spans="1:16" x14ac:dyDescent="0.25">
      <c r="A572" t="s">
        <v>2</v>
      </c>
      <c r="B572" t="s">
        <v>1781</v>
      </c>
      <c r="C572" t="s">
        <v>4900</v>
      </c>
      <c r="D572" t="s">
        <v>4090</v>
      </c>
      <c r="E572" t="s">
        <v>20</v>
      </c>
      <c r="F572" t="b">
        <v>0</v>
      </c>
      <c r="G572" t="s">
        <v>41</v>
      </c>
      <c r="H572" s="4">
        <v>45667.600046296298</v>
      </c>
      <c r="I572" t="b">
        <v>0</v>
      </c>
      <c r="J572" t="b">
        <v>1</v>
      </c>
      <c r="K572" t="s">
        <v>24</v>
      </c>
      <c r="L572" t="s">
        <v>22</v>
      </c>
      <c r="M572">
        <v>180000</v>
      </c>
      <c r="O572" t="s">
        <v>4901</v>
      </c>
      <c r="P572" t="s">
        <v>4284</v>
      </c>
    </row>
    <row r="573" spans="1:16" x14ac:dyDescent="0.25">
      <c r="A573" t="s">
        <v>191</v>
      </c>
      <c r="B573" t="s">
        <v>4902</v>
      </c>
      <c r="C573" t="s">
        <v>1041</v>
      </c>
      <c r="D573" t="s">
        <v>3973</v>
      </c>
      <c r="E573" t="s">
        <v>20</v>
      </c>
      <c r="F573" t="b">
        <v>0</v>
      </c>
      <c r="G573" t="s">
        <v>41</v>
      </c>
      <c r="H573" s="4">
        <v>45667.625439814823</v>
      </c>
      <c r="I573" t="b">
        <v>1</v>
      </c>
      <c r="J573" t="b">
        <v>0</v>
      </c>
      <c r="K573" t="s">
        <v>24</v>
      </c>
      <c r="L573" t="s">
        <v>22</v>
      </c>
      <c r="M573">
        <v>125000</v>
      </c>
      <c r="O573" t="s">
        <v>458</v>
      </c>
      <c r="P573" t="s">
        <v>4903</v>
      </c>
    </row>
    <row r="574" spans="1:16" x14ac:dyDescent="0.25">
      <c r="A574" t="s">
        <v>0</v>
      </c>
      <c r="B574" t="s">
        <v>4904</v>
      </c>
      <c r="C574" t="s">
        <v>292</v>
      </c>
      <c r="D574" t="s">
        <v>3828</v>
      </c>
      <c r="E574" t="s">
        <v>20</v>
      </c>
      <c r="F574" t="b">
        <v>0</v>
      </c>
      <c r="G574" t="s">
        <v>30</v>
      </c>
      <c r="H574" s="4">
        <v>45667.625787037039</v>
      </c>
      <c r="I574" t="b">
        <v>1</v>
      </c>
      <c r="J574" t="b">
        <v>1</v>
      </c>
      <c r="K574" t="s">
        <v>24</v>
      </c>
      <c r="L574" t="s">
        <v>22</v>
      </c>
      <c r="M574">
        <v>55000</v>
      </c>
      <c r="O574" t="s">
        <v>4905</v>
      </c>
      <c r="P574" t="s">
        <v>320</v>
      </c>
    </row>
    <row r="575" spans="1:16" x14ac:dyDescent="0.25">
      <c r="A575" t="s">
        <v>2</v>
      </c>
      <c r="B575" t="s">
        <v>4906</v>
      </c>
      <c r="C575" t="s">
        <v>559</v>
      </c>
      <c r="D575" t="s">
        <v>3828</v>
      </c>
      <c r="E575" t="s">
        <v>20</v>
      </c>
      <c r="F575" t="b">
        <v>0</v>
      </c>
      <c r="G575" t="s">
        <v>27</v>
      </c>
      <c r="H575" s="4">
        <v>45667.641365740739</v>
      </c>
      <c r="I575" t="b">
        <v>1</v>
      </c>
      <c r="J575" t="b">
        <v>0</v>
      </c>
      <c r="K575" t="s">
        <v>24</v>
      </c>
      <c r="L575" t="s">
        <v>36</v>
      </c>
      <c r="N575">
        <v>70</v>
      </c>
      <c r="O575" t="s">
        <v>4907</v>
      </c>
      <c r="P575" t="s">
        <v>1478</v>
      </c>
    </row>
    <row r="576" spans="1:16" x14ac:dyDescent="0.25">
      <c r="A576" t="s">
        <v>2</v>
      </c>
      <c r="B576" t="s">
        <v>2</v>
      </c>
      <c r="C576" t="s">
        <v>2757</v>
      </c>
      <c r="D576" t="s">
        <v>3973</v>
      </c>
      <c r="E576" t="s">
        <v>20</v>
      </c>
      <c r="F576" t="b">
        <v>0</v>
      </c>
      <c r="G576" t="s">
        <v>27</v>
      </c>
      <c r="H576" s="4">
        <v>45667.641458333332</v>
      </c>
      <c r="I576" t="b">
        <v>1</v>
      </c>
      <c r="J576" t="b">
        <v>0</v>
      </c>
      <c r="K576" t="s">
        <v>24</v>
      </c>
      <c r="L576" t="s">
        <v>36</v>
      </c>
      <c r="N576">
        <v>60</v>
      </c>
      <c r="O576" t="s">
        <v>406</v>
      </c>
      <c r="P576" t="s">
        <v>1876</v>
      </c>
    </row>
    <row r="577" spans="1:16" x14ac:dyDescent="0.25">
      <c r="A577" t="s">
        <v>2</v>
      </c>
      <c r="B577" t="s">
        <v>4908</v>
      </c>
      <c r="C577" t="s">
        <v>475</v>
      </c>
      <c r="D577" t="s">
        <v>3973</v>
      </c>
      <c r="E577" t="s">
        <v>20</v>
      </c>
      <c r="F577" t="b">
        <v>0</v>
      </c>
      <c r="G577" t="s">
        <v>27</v>
      </c>
      <c r="H577" s="4">
        <v>45667.641516203701</v>
      </c>
      <c r="I577" t="b">
        <v>0</v>
      </c>
      <c r="J577" t="b">
        <v>0</v>
      </c>
      <c r="K577" t="s">
        <v>24</v>
      </c>
      <c r="L577" t="s">
        <v>22</v>
      </c>
      <c r="M577">
        <v>130000</v>
      </c>
      <c r="O577" t="s">
        <v>2925</v>
      </c>
    </row>
    <row r="578" spans="1:16" x14ac:dyDescent="0.25">
      <c r="A578" t="s">
        <v>139</v>
      </c>
      <c r="B578" t="s">
        <v>4909</v>
      </c>
      <c r="C578" t="s">
        <v>158</v>
      </c>
      <c r="D578" t="s">
        <v>4910</v>
      </c>
      <c r="E578" t="s">
        <v>20</v>
      </c>
      <c r="F578" t="b">
        <v>0</v>
      </c>
      <c r="G578" t="s">
        <v>158</v>
      </c>
      <c r="H578" s="4">
        <v>45667.643182870372</v>
      </c>
      <c r="I578" t="b">
        <v>1</v>
      </c>
      <c r="J578" t="b">
        <v>0</v>
      </c>
      <c r="K578" t="s">
        <v>158</v>
      </c>
      <c r="L578" t="s">
        <v>22</v>
      </c>
      <c r="M578">
        <v>69500</v>
      </c>
      <c r="O578" t="s">
        <v>1958</v>
      </c>
      <c r="P578" t="s">
        <v>4911</v>
      </c>
    </row>
    <row r="579" spans="1:16" x14ac:dyDescent="0.25">
      <c r="A579" t="s">
        <v>0</v>
      </c>
      <c r="B579" t="s">
        <v>0</v>
      </c>
      <c r="C579" t="s">
        <v>2236</v>
      </c>
      <c r="D579" t="s">
        <v>2532</v>
      </c>
      <c r="E579" t="s">
        <v>20</v>
      </c>
      <c r="F579" t="b">
        <v>0</v>
      </c>
      <c r="G579" t="s">
        <v>27</v>
      </c>
      <c r="H579" s="4">
        <v>45667.666666666657</v>
      </c>
      <c r="I579" t="b">
        <v>0</v>
      </c>
      <c r="J579" t="b">
        <v>0</v>
      </c>
      <c r="K579" t="s">
        <v>24</v>
      </c>
      <c r="L579" t="s">
        <v>22</v>
      </c>
      <c r="M579">
        <v>112322.7890625</v>
      </c>
      <c r="O579" t="s">
        <v>4912</v>
      </c>
      <c r="P579" t="s">
        <v>4913</v>
      </c>
    </row>
    <row r="580" spans="1:16" x14ac:dyDescent="0.25">
      <c r="A580" t="s">
        <v>40</v>
      </c>
      <c r="B580" t="s">
        <v>4914</v>
      </c>
      <c r="C580" t="s">
        <v>82</v>
      </c>
      <c r="D580" t="s">
        <v>3600</v>
      </c>
      <c r="E580" t="s">
        <v>20</v>
      </c>
      <c r="F580" t="b">
        <v>0</v>
      </c>
      <c r="G580" t="s">
        <v>41</v>
      </c>
      <c r="H580" s="4">
        <v>45667.683356481481</v>
      </c>
      <c r="I580" t="b">
        <v>0</v>
      </c>
      <c r="J580" t="b">
        <v>0</v>
      </c>
      <c r="K580" t="s">
        <v>24</v>
      </c>
      <c r="L580" t="s">
        <v>22</v>
      </c>
      <c r="M580">
        <v>140000</v>
      </c>
      <c r="O580" t="s">
        <v>4915</v>
      </c>
      <c r="P580" t="s">
        <v>4916</v>
      </c>
    </row>
    <row r="581" spans="1:16" x14ac:dyDescent="0.25">
      <c r="A581" t="s">
        <v>0</v>
      </c>
      <c r="B581" t="s">
        <v>4917</v>
      </c>
      <c r="C581" t="s">
        <v>1346</v>
      </c>
      <c r="D581" t="s">
        <v>2208</v>
      </c>
      <c r="E581" t="s">
        <v>20</v>
      </c>
      <c r="F581" t="b">
        <v>0</v>
      </c>
      <c r="G581" t="s">
        <v>41</v>
      </c>
      <c r="H581" s="4">
        <v>45667.708680555559</v>
      </c>
      <c r="I581" t="b">
        <v>0</v>
      </c>
      <c r="J581" t="b">
        <v>1</v>
      </c>
      <c r="K581" t="s">
        <v>24</v>
      </c>
      <c r="L581" t="s">
        <v>36</v>
      </c>
      <c r="N581">
        <v>38.244998931884773</v>
      </c>
      <c r="O581" t="s">
        <v>4918</v>
      </c>
    </row>
    <row r="582" spans="1:16" x14ac:dyDescent="0.25">
      <c r="A582" t="s">
        <v>2</v>
      </c>
      <c r="B582" t="s">
        <v>2</v>
      </c>
      <c r="C582" t="s">
        <v>559</v>
      </c>
      <c r="D582" t="s">
        <v>3828</v>
      </c>
      <c r="E582" t="s">
        <v>20</v>
      </c>
      <c r="F582" t="b">
        <v>0</v>
      </c>
      <c r="G582" t="s">
        <v>27</v>
      </c>
      <c r="H582" s="4">
        <v>45667.724699074082</v>
      </c>
      <c r="I582" t="b">
        <v>0</v>
      </c>
      <c r="J582" t="b">
        <v>0</v>
      </c>
      <c r="K582" t="s">
        <v>24</v>
      </c>
      <c r="L582" t="s">
        <v>22</v>
      </c>
      <c r="M582">
        <v>108966.6015625</v>
      </c>
      <c r="O582" t="s">
        <v>1995</v>
      </c>
      <c r="P582" t="s">
        <v>4919</v>
      </c>
    </row>
    <row r="583" spans="1:16" x14ac:dyDescent="0.25">
      <c r="A583" t="s">
        <v>40</v>
      </c>
      <c r="B583" t="s">
        <v>2519</v>
      </c>
      <c r="C583" t="s">
        <v>765</v>
      </c>
      <c r="D583" t="s">
        <v>3973</v>
      </c>
      <c r="E583" t="s">
        <v>20</v>
      </c>
      <c r="F583" t="b">
        <v>0</v>
      </c>
      <c r="G583" t="s">
        <v>27</v>
      </c>
      <c r="H583" s="4">
        <v>45667.724768518521</v>
      </c>
      <c r="I583" t="b">
        <v>0</v>
      </c>
      <c r="J583" t="b">
        <v>1</v>
      </c>
      <c r="K583" t="s">
        <v>24</v>
      </c>
      <c r="L583" t="s">
        <v>22</v>
      </c>
      <c r="M583">
        <v>185000</v>
      </c>
      <c r="O583" t="s">
        <v>483</v>
      </c>
      <c r="P583" t="s">
        <v>4920</v>
      </c>
    </row>
    <row r="584" spans="1:16" x14ac:dyDescent="0.25">
      <c r="A584" t="s">
        <v>0</v>
      </c>
      <c r="B584" t="s">
        <v>4921</v>
      </c>
      <c r="C584" t="s">
        <v>116</v>
      </c>
      <c r="D584" t="s">
        <v>3828</v>
      </c>
      <c r="E584" t="s">
        <v>20</v>
      </c>
      <c r="F584" t="b">
        <v>0</v>
      </c>
      <c r="G584" t="s">
        <v>23</v>
      </c>
      <c r="H584" s="4">
        <v>45667.739293981482</v>
      </c>
      <c r="I584" t="b">
        <v>0</v>
      </c>
      <c r="J584" t="b">
        <v>0</v>
      </c>
      <c r="K584" t="s">
        <v>24</v>
      </c>
      <c r="L584" t="s">
        <v>36</v>
      </c>
      <c r="N584">
        <v>31.57500076293945</v>
      </c>
      <c r="O584" t="s">
        <v>4922</v>
      </c>
      <c r="P584" t="s">
        <v>119</v>
      </c>
    </row>
    <row r="585" spans="1:16" x14ac:dyDescent="0.25">
      <c r="A585" t="s">
        <v>40</v>
      </c>
      <c r="B585" t="s">
        <v>40</v>
      </c>
      <c r="C585" t="s">
        <v>160</v>
      </c>
      <c r="D585" t="s">
        <v>3973</v>
      </c>
      <c r="E585" t="s">
        <v>20</v>
      </c>
      <c r="F585" t="b">
        <v>0</v>
      </c>
      <c r="G585" t="s">
        <v>52</v>
      </c>
      <c r="H585" s="4">
        <v>45667.765590277777</v>
      </c>
      <c r="I585" t="b">
        <v>1</v>
      </c>
      <c r="J585" t="b">
        <v>0</v>
      </c>
      <c r="K585" t="s">
        <v>24</v>
      </c>
      <c r="L585" t="s">
        <v>22</v>
      </c>
      <c r="M585">
        <v>140000</v>
      </c>
      <c r="O585" t="s">
        <v>2456</v>
      </c>
      <c r="P585" t="s">
        <v>4923</v>
      </c>
    </row>
    <row r="586" spans="1:16" x14ac:dyDescent="0.25">
      <c r="A586" t="s">
        <v>2</v>
      </c>
      <c r="B586" t="s">
        <v>4924</v>
      </c>
      <c r="C586" t="s">
        <v>559</v>
      </c>
      <c r="D586" t="s">
        <v>3600</v>
      </c>
      <c r="E586" t="s">
        <v>51</v>
      </c>
      <c r="F586" t="b">
        <v>0</v>
      </c>
      <c r="G586" t="s">
        <v>27</v>
      </c>
      <c r="H586" s="4">
        <v>45667.766365740739</v>
      </c>
      <c r="I586" t="b">
        <v>1</v>
      </c>
      <c r="J586" t="b">
        <v>0</v>
      </c>
      <c r="K586" t="s">
        <v>24</v>
      </c>
      <c r="L586" t="s">
        <v>36</v>
      </c>
      <c r="N586">
        <v>72.5</v>
      </c>
      <c r="O586" t="s">
        <v>4925</v>
      </c>
    </row>
    <row r="587" spans="1:16" x14ac:dyDescent="0.25">
      <c r="A587" t="s">
        <v>2</v>
      </c>
      <c r="B587" t="s">
        <v>4926</v>
      </c>
      <c r="C587" t="s">
        <v>260</v>
      </c>
      <c r="D587" t="s">
        <v>3828</v>
      </c>
      <c r="E587" t="s">
        <v>51</v>
      </c>
      <c r="F587" t="b">
        <v>0</v>
      </c>
      <c r="G587" t="s">
        <v>27</v>
      </c>
      <c r="H587" s="4">
        <v>45667.766458333332</v>
      </c>
      <c r="I587" t="b">
        <v>0</v>
      </c>
      <c r="J587" t="b">
        <v>1</v>
      </c>
      <c r="K587" t="s">
        <v>24</v>
      </c>
      <c r="L587" t="s">
        <v>36</v>
      </c>
      <c r="N587">
        <v>78.044998168945313</v>
      </c>
      <c r="O587" t="s">
        <v>4927</v>
      </c>
      <c r="P587" t="s">
        <v>3374</v>
      </c>
    </row>
    <row r="588" spans="1:16" x14ac:dyDescent="0.25">
      <c r="A588" t="s">
        <v>2</v>
      </c>
      <c r="B588" t="s">
        <v>2378</v>
      </c>
      <c r="C588" t="s">
        <v>889</v>
      </c>
      <c r="D588" t="s">
        <v>3828</v>
      </c>
      <c r="E588" t="s">
        <v>20</v>
      </c>
      <c r="F588" t="b">
        <v>0</v>
      </c>
      <c r="G588" t="s">
        <v>27</v>
      </c>
      <c r="H588" s="4">
        <v>45667.766504629632</v>
      </c>
      <c r="I588" t="b">
        <v>0</v>
      </c>
      <c r="J588" t="b">
        <v>0</v>
      </c>
      <c r="K588" t="s">
        <v>24</v>
      </c>
      <c r="L588" t="s">
        <v>22</v>
      </c>
      <c r="M588">
        <v>220715</v>
      </c>
      <c r="O588" t="s">
        <v>652</v>
      </c>
    </row>
    <row r="589" spans="1:16" x14ac:dyDescent="0.25">
      <c r="A589" t="s">
        <v>0</v>
      </c>
      <c r="B589" t="s">
        <v>1714</v>
      </c>
      <c r="C589" t="s">
        <v>4928</v>
      </c>
      <c r="D589" t="s">
        <v>3957</v>
      </c>
      <c r="E589" t="s">
        <v>34</v>
      </c>
      <c r="F589" t="b">
        <v>0</v>
      </c>
      <c r="G589" t="s">
        <v>52</v>
      </c>
      <c r="H589" s="4">
        <v>45667.807245370372</v>
      </c>
      <c r="I589" t="b">
        <v>0</v>
      </c>
      <c r="J589" t="b">
        <v>1</v>
      </c>
      <c r="K589" t="s">
        <v>24</v>
      </c>
      <c r="L589" t="s">
        <v>36</v>
      </c>
      <c r="N589">
        <v>18.795000076293949</v>
      </c>
      <c r="O589" t="s">
        <v>4929</v>
      </c>
      <c r="P589" t="s">
        <v>4930</v>
      </c>
    </row>
    <row r="590" spans="1:16" x14ac:dyDescent="0.25">
      <c r="A590" t="s">
        <v>2</v>
      </c>
      <c r="B590" t="s">
        <v>4931</v>
      </c>
      <c r="C590" t="s">
        <v>3084</v>
      </c>
      <c r="D590" t="s">
        <v>4090</v>
      </c>
      <c r="E590" t="s">
        <v>20</v>
      </c>
      <c r="F590" t="b">
        <v>0</v>
      </c>
      <c r="G590" t="s">
        <v>27</v>
      </c>
      <c r="H590" s="4">
        <v>45667.80810185185</v>
      </c>
      <c r="I590" t="b">
        <v>0</v>
      </c>
      <c r="J590" t="b">
        <v>0</v>
      </c>
      <c r="K590" t="s">
        <v>24</v>
      </c>
      <c r="L590" t="s">
        <v>36</v>
      </c>
      <c r="N590">
        <v>73</v>
      </c>
      <c r="O590" t="s">
        <v>4932</v>
      </c>
      <c r="P590" t="s">
        <v>4933</v>
      </c>
    </row>
    <row r="591" spans="1:16" x14ac:dyDescent="0.25">
      <c r="A591" t="s">
        <v>2</v>
      </c>
      <c r="B591" t="s">
        <v>2</v>
      </c>
      <c r="C591" t="s">
        <v>4934</v>
      </c>
      <c r="D591" t="s">
        <v>3600</v>
      </c>
      <c r="E591" t="s">
        <v>20</v>
      </c>
      <c r="F591" t="b">
        <v>0</v>
      </c>
      <c r="G591" t="s">
        <v>27</v>
      </c>
      <c r="H591" s="4">
        <v>45667.808125000003</v>
      </c>
      <c r="I591" t="b">
        <v>1</v>
      </c>
      <c r="J591" t="b">
        <v>0</v>
      </c>
      <c r="K591" t="s">
        <v>24</v>
      </c>
      <c r="L591" t="s">
        <v>22</v>
      </c>
      <c r="M591">
        <v>80000</v>
      </c>
      <c r="O591" t="s">
        <v>95</v>
      </c>
      <c r="P591" t="s">
        <v>4935</v>
      </c>
    </row>
    <row r="592" spans="1:16" x14ac:dyDescent="0.25">
      <c r="A592" t="s">
        <v>0</v>
      </c>
      <c r="B592" t="s">
        <v>1225</v>
      </c>
      <c r="C592" t="s">
        <v>1907</v>
      </c>
      <c r="D592" t="s">
        <v>3973</v>
      </c>
      <c r="E592" t="s">
        <v>51</v>
      </c>
      <c r="F592" t="b">
        <v>0</v>
      </c>
      <c r="G592" t="s">
        <v>41</v>
      </c>
      <c r="H592" s="4">
        <v>45667.833668981482</v>
      </c>
      <c r="I592" t="b">
        <v>1</v>
      </c>
      <c r="J592" t="b">
        <v>1</v>
      </c>
      <c r="K592" t="s">
        <v>24</v>
      </c>
      <c r="L592" t="s">
        <v>36</v>
      </c>
      <c r="N592">
        <v>22.54999923706055</v>
      </c>
      <c r="O592" t="s">
        <v>131</v>
      </c>
      <c r="P592" t="s">
        <v>4936</v>
      </c>
    </row>
    <row r="593" spans="1:16" x14ac:dyDescent="0.25">
      <c r="A593" t="s">
        <v>19</v>
      </c>
      <c r="B593" t="s">
        <v>4937</v>
      </c>
      <c r="C593" t="s">
        <v>242</v>
      </c>
      <c r="D593" t="s">
        <v>3973</v>
      </c>
      <c r="E593" t="s">
        <v>20</v>
      </c>
      <c r="F593" t="b">
        <v>0</v>
      </c>
      <c r="G593" t="s">
        <v>35</v>
      </c>
      <c r="H593" s="4">
        <v>45667.833912037036</v>
      </c>
      <c r="I593" t="b">
        <v>0</v>
      </c>
      <c r="J593" t="b">
        <v>1</v>
      </c>
      <c r="K593" t="s">
        <v>24</v>
      </c>
      <c r="L593" t="s">
        <v>22</v>
      </c>
      <c r="M593">
        <v>160992</v>
      </c>
      <c r="O593" t="s">
        <v>4194</v>
      </c>
    </row>
    <row r="594" spans="1:16" x14ac:dyDescent="0.25">
      <c r="A594" t="s">
        <v>2</v>
      </c>
      <c r="B594" t="s">
        <v>506</v>
      </c>
      <c r="C594" t="s">
        <v>94</v>
      </c>
      <c r="D594" t="s">
        <v>3973</v>
      </c>
      <c r="E594" t="s">
        <v>20</v>
      </c>
      <c r="F594" t="b">
        <v>0</v>
      </c>
      <c r="G594" t="s">
        <v>30</v>
      </c>
      <c r="H594" s="4">
        <v>45667.834143518521</v>
      </c>
      <c r="I594" t="b">
        <v>0</v>
      </c>
      <c r="J594" t="b">
        <v>1</v>
      </c>
      <c r="K594" t="s">
        <v>24</v>
      </c>
      <c r="L594" t="s">
        <v>22</v>
      </c>
      <c r="M594">
        <v>110418</v>
      </c>
      <c r="O594" t="s">
        <v>391</v>
      </c>
      <c r="P594" t="s">
        <v>4938</v>
      </c>
    </row>
    <row r="595" spans="1:16" x14ac:dyDescent="0.25">
      <c r="A595" t="s">
        <v>19</v>
      </c>
      <c r="B595" t="s">
        <v>4939</v>
      </c>
      <c r="C595" t="s">
        <v>1769</v>
      </c>
      <c r="D595" t="s">
        <v>3973</v>
      </c>
      <c r="E595" t="s">
        <v>20</v>
      </c>
      <c r="F595" t="b">
        <v>0</v>
      </c>
      <c r="G595" t="s">
        <v>52</v>
      </c>
      <c r="H595" s="4">
        <v>45667.849537037036</v>
      </c>
      <c r="I595" t="b">
        <v>0</v>
      </c>
      <c r="J595" t="b">
        <v>1</v>
      </c>
      <c r="K595" t="s">
        <v>24</v>
      </c>
      <c r="L595" t="s">
        <v>22</v>
      </c>
      <c r="M595">
        <v>197297.46875</v>
      </c>
      <c r="O595" t="s">
        <v>3438</v>
      </c>
      <c r="P595" t="s">
        <v>4940</v>
      </c>
    </row>
    <row r="596" spans="1:16" x14ac:dyDescent="0.25">
      <c r="A596" t="s">
        <v>1</v>
      </c>
      <c r="B596" t="s">
        <v>4941</v>
      </c>
      <c r="C596" t="s">
        <v>2154</v>
      </c>
      <c r="D596" t="s">
        <v>3973</v>
      </c>
      <c r="E596" t="s">
        <v>20</v>
      </c>
      <c r="F596" t="b">
        <v>0</v>
      </c>
      <c r="G596" t="s">
        <v>27</v>
      </c>
      <c r="H596" s="4">
        <v>45667.849606481483</v>
      </c>
      <c r="I596" t="b">
        <v>0</v>
      </c>
      <c r="J596" t="b">
        <v>0</v>
      </c>
      <c r="K596" t="s">
        <v>24</v>
      </c>
      <c r="L596" t="s">
        <v>22</v>
      </c>
      <c r="M596">
        <v>177500</v>
      </c>
      <c r="O596" t="s">
        <v>381</v>
      </c>
      <c r="P596" t="s">
        <v>4942</v>
      </c>
    </row>
    <row r="597" spans="1:16" x14ac:dyDescent="0.25">
      <c r="A597" t="s">
        <v>2</v>
      </c>
      <c r="B597" t="s">
        <v>4943</v>
      </c>
      <c r="C597" t="s">
        <v>440</v>
      </c>
      <c r="D597" t="s">
        <v>2532</v>
      </c>
      <c r="E597" t="s">
        <v>20</v>
      </c>
      <c r="F597" t="b">
        <v>0</v>
      </c>
      <c r="G597" t="s">
        <v>27</v>
      </c>
      <c r="H597" s="4">
        <v>45667.849722222221</v>
      </c>
      <c r="I597" t="b">
        <v>0</v>
      </c>
      <c r="J597" t="b">
        <v>0</v>
      </c>
      <c r="K597" t="s">
        <v>24</v>
      </c>
      <c r="L597" t="s">
        <v>22</v>
      </c>
      <c r="M597">
        <v>155000</v>
      </c>
      <c r="O597" t="s">
        <v>1172</v>
      </c>
      <c r="P597" t="s">
        <v>4944</v>
      </c>
    </row>
    <row r="598" spans="1:16" x14ac:dyDescent="0.25">
      <c r="A598" t="s">
        <v>2</v>
      </c>
      <c r="B598" t="s">
        <v>1231</v>
      </c>
      <c r="C598" t="s">
        <v>1141</v>
      </c>
      <c r="D598" t="s">
        <v>3973</v>
      </c>
      <c r="E598" t="s">
        <v>20</v>
      </c>
      <c r="F598" t="b">
        <v>0</v>
      </c>
      <c r="G598" t="s">
        <v>27</v>
      </c>
      <c r="H598" s="4">
        <v>45667.849826388891</v>
      </c>
      <c r="I598" t="b">
        <v>0</v>
      </c>
      <c r="J598" t="b">
        <v>1</v>
      </c>
      <c r="K598" t="s">
        <v>24</v>
      </c>
      <c r="L598" t="s">
        <v>22</v>
      </c>
      <c r="M598">
        <v>123800</v>
      </c>
      <c r="O598" t="s">
        <v>173</v>
      </c>
      <c r="P598" t="s">
        <v>4523</v>
      </c>
    </row>
    <row r="599" spans="1:16" x14ac:dyDescent="0.25">
      <c r="A599" t="s">
        <v>2</v>
      </c>
      <c r="B599" t="s">
        <v>132</v>
      </c>
      <c r="C599" t="s">
        <v>985</v>
      </c>
      <c r="D599" t="s">
        <v>3828</v>
      </c>
      <c r="E599" t="s">
        <v>20</v>
      </c>
      <c r="F599" t="b">
        <v>0</v>
      </c>
      <c r="G599" t="s">
        <v>41</v>
      </c>
      <c r="H599" s="4">
        <v>45667.850046296298</v>
      </c>
      <c r="I599" t="b">
        <v>1</v>
      </c>
      <c r="J599" t="b">
        <v>0</v>
      </c>
      <c r="K599" t="s">
        <v>24</v>
      </c>
      <c r="L599" t="s">
        <v>22</v>
      </c>
      <c r="M599">
        <v>155000</v>
      </c>
      <c r="O599" t="s">
        <v>514</v>
      </c>
      <c r="P599" t="s">
        <v>4945</v>
      </c>
    </row>
    <row r="600" spans="1:16" x14ac:dyDescent="0.25">
      <c r="A600" t="s">
        <v>0</v>
      </c>
      <c r="B600" t="s">
        <v>1259</v>
      </c>
      <c r="C600" t="s">
        <v>172</v>
      </c>
      <c r="D600" t="s">
        <v>4946</v>
      </c>
      <c r="E600" t="s">
        <v>20</v>
      </c>
      <c r="F600" t="b">
        <v>0</v>
      </c>
      <c r="G600" t="s">
        <v>27</v>
      </c>
      <c r="H600" s="4">
        <v>45667.875023148154</v>
      </c>
      <c r="I600" t="b">
        <v>0</v>
      </c>
      <c r="J600" t="b">
        <v>0</v>
      </c>
      <c r="K600" t="s">
        <v>24</v>
      </c>
      <c r="L600" t="s">
        <v>22</v>
      </c>
      <c r="M600">
        <v>112500</v>
      </c>
      <c r="O600" t="s">
        <v>3167</v>
      </c>
      <c r="P600" t="s">
        <v>1314</v>
      </c>
    </row>
    <row r="601" spans="1:16" x14ac:dyDescent="0.25">
      <c r="A601" t="s">
        <v>139</v>
      </c>
      <c r="B601" t="s">
        <v>1634</v>
      </c>
      <c r="C601" t="s">
        <v>848</v>
      </c>
      <c r="D601" t="s">
        <v>3828</v>
      </c>
      <c r="E601" t="s">
        <v>20</v>
      </c>
      <c r="F601" t="b">
        <v>0</v>
      </c>
      <c r="G601" t="s">
        <v>52</v>
      </c>
      <c r="H601" s="4">
        <v>45667.8905787037</v>
      </c>
      <c r="I601" t="b">
        <v>0</v>
      </c>
      <c r="J601" t="b">
        <v>1</v>
      </c>
      <c r="K601" t="s">
        <v>24</v>
      </c>
      <c r="L601" t="s">
        <v>22</v>
      </c>
      <c r="M601">
        <v>75000</v>
      </c>
      <c r="O601" t="s">
        <v>4947</v>
      </c>
      <c r="P601" t="s">
        <v>2631</v>
      </c>
    </row>
    <row r="602" spans="1:16" x14ac:dyDescent="0.25">
      <c r="A602" t="s">
        <v>2</v>
      </c>
      <c r="B602" t="s">
        <v>543</v>
      </c>
      <c r="C602" t="s">
        <v>840</v>
      </c>
      <c r="D602" t="s">
        <v>3828</v>
      </c>
      <c r="E602" t="s">
        <v>20</v>
      </c>
      <c r="F602" t="b">
        <v>0</v>
      </c>
      <c r="G602" t="s">
        <v>41</v>
      </c>
      <c r="H602" s="4">
        <v>45667.891712962963</v>
      </c>
      <c r="I602" t="b">
        <v>0</v>
      </c>
      <c r="J602" t="b">
        <v>0</v>
      </c>
      <c r="K602" t="s">
        <v>24</v>
      </c>
      <c r="L602" t="s">
        <v>22</v>
      </c>
      <c r="M602">
        <v>175000</v>
      </c>
      <c r="O602" t="s">
        <v>272</v>
      </c>
      <c r="P602" t="s">
        <v>4948</v>
      </c>
    </row>
    <row r="603" spans="1:16" x14ac:dyDescent="0.25">
      <c r="A603" t="s">
        <v>0</v>
      </c>
      <c r="B603" t="s">
        <v>4949</v>
      </c>
      <c r="C603" t="s">
        <v>2330</v>
      </c>
      <c r="D603" t="s">
        <v>3828</v>
      </c>
      <c r="E603" t="s">
        <v>20</v>
      </c>
      <c r="F603" t="b">
        <v>0</v>
      </c>
      <c r="G603" t="s">
        <v>30</v>
      </c>
      <c r="H603" s="4">
        <v>45667.917407407411</v>
      </c>
      <c r="I603" t="b">
        <v>1</v>
      </c>
      <c r="J603" t="b">
        <v>1</v>
      </c>
      <c r="K603" t="s">
        <v>24</v>
      </c>
      <c r="L603" t="s">
        <v>36</v>
      </c>
      <c r="N603">
        <v>23.5</v>
      </c>
      <c r="O603" t="s">
        <v>4950</v>
      </c>
      <c r="P603" t="s">
        <v>3792</v>
      </c>
    </row>
    <row r="604" spans="1:16" x14ac:dyDescent="0.25">
      <c r="A604" t="s">
        <v>2</v>
      </c>
      <c r="B604" t="s">
        <v>2</v>
      </c>
      <c r="C604" t="s">
        <v>165</v>
      </c>
      <c r="D604" t="s">
        <v>131</v>
      </c>
      <c r="E604" t="s">
        <v>20</v>
      </c>
      <c r="F604" t="b">
        <v>0</v>
      </c>
      <c r="G604" t="s">
        <v>27</v>
      </c>
      <c r="H604" s="4">
        <v>45667.933055555557</v>
      </c>
      <c r="I604" t="b">
        <v>1</v>
      </c>
      <c r="J604" t="b">
        <v>0</v>
      </c>
      <c r="K604" t="s">
        <v>24</v>
      </c>
      <c r="L604" t="s">
        <v>22</v>
      </c>
      <c r="M604">
        <v>115000</v>
      </c>
      <c r="O604" t="s">
        <v>131</v>
      </c>
      <c r="P604" t="s">
        <v>1465</v>
      </c>
    </row>
    <row r="605" spans="1:16" x14ac:dyDescent="0.25">
      <c r="A605" t="s">
        <v>2</v>
      </c>
      <c r="B605" t="s">
        <v>1685</v>
      </c>
      <c r="C605" t="s">
        <v>1127</v>
      </c>
      <c r="D605" t="s">
        <v>3973</v>
      </c>
      <c r="E605" t="s">
        <v>51</v>
      </c>
      <c r="F605" t="b">
        <v>0</v>
      </c>
      <c r="G605" t="s">
        <v>27</v>
      </c>
      <c r="H605" s="4">
        <v>45667.933078703703</v>
      </c>
      <c r="I605" t="b">
        <v>1</v>
      </c>
      <c r="J605" t="b">
        <v>0</v>
      </c>
      <c r="K605" t="s">
        <v>24</v>
      </c>
      <c r="L605" t="s">
        <v>36</v>
      </c>
      <c r="N605">
        <v>72.5</v>
      </c>
      <c r="O605" t="s">
        <v>74</v>
      </c>
      <c r="P605" t="s">
        <v>2408</v>
      </c>
    </row>
    <row r="606" spans="1:16" x14ac:dyDescent="0.25">
      <c r="A606" t="s">
        <v>2</v>
      </c>
      <c r="B606" t="s">
        <v>4951</v>
      </c>
      <c r="C606" t="s">
        <v>283</v>
      </c>
      <c r="D606" t="s">
        <v>3828</v>
      </c>
      <c r="E606" t="s">
        <v>105</v>
      </c>
      <c r="F606" t="b">
        <v>0</v>
      </c>
      <c r="G606" t="s">
        <v>27</v>
      </c>
      <c r="H606" s="4">
        <v>45667.933136574073</v>
      </c>
      <c r="I606" t="b">
        <v>1</v>
      </c>
      <c r="J606" t="b">
        <v>0</v>
      </c>
      <c r="K606" t="s">
        <v>24</v>
      </c>
      <c r="L606" t="s">
        <v>36</v>
      </c>
      <c r="N606">
        <v>40</v>
      </c>
      <c r="O606" t="s">
        <v>4952</v>
      </c>
    </row>
    <row r="607" spans="1:16" x14ac:dyDescent="0.25">
      <c r="A607" t="s">
        <v>40</v>
      </c>
      <c r="B607" t="s">
        <v>40</v>
      </c>
      <c r="C607" t="s">
        <v>2182</v>
      </c>
      <c r="D607" t="s">
        <v>2208</v>
      </c>
      <c r="E607" t="s">
        <v>20</v>
      </c>
      <c r="F607" t="b">
        <v>0</v>
      </c>
      <c r="G607" t="s">
        <v>41</v>
      </c>
      <c r="H607" s="4">
        <v>45667.933449074073</v>
      </c>
      <c r="I607" t="b">
        <v>0</v>
      </c>
      <c r="J607" t="b">
        <v>0</v>
      </c>
      <c r="K607" t="s">
        <v>24</v>
      </c>
      <c r="L607" t="s">
        <v>22</v>
      </c>
      <c r="M607">
        <v>145000</v>
      </c>
      <c r="O607" t="s">
        <v>514</v>
      </c>
      <c r="P607" t="s">
        <v>4916</v>
      </c>
    </row>
    <row r="608" spans="1:16" x14ac:dyDescent="0.25">
      <c r="A608" t="s">
        <v>25</v>
      </c>
      <c r="B608" t="s">
        <v>3460</v>
      </c>
      <c r="C608" t="s">
        <v>376</v>
      </c>
      <c r="D608" t="s">
        <v>3828</v>
      </c>
      <c r="E608" t="s">
        <v>20</v>
      </c>
      <c r="F608" t="b">
        <v>0</v>
      </c>
      <c r="G608" t="s">
        <v>23</v>
      </c>
      <c r="H608" s="4">
        <v>45667.947627314818</v>
      </c>
      <c r="I608" t="b">
        <v>1</v>
      </c>
      <c r="J608" t="b">
        <v>1</v>
      </c>
      <c r="K608" t="s">
        <v>24</v>
      </c>
      <c r="L608" t="s">
        <v>22</v>
      </c>
      <c r="M608">
        <v>56650</v>
      </c>
      <c r="O608" t="s">
        <v>398</v>
      </c>
      <c r="P608" t="s">
        <v>4953</v>
      </c>
    </row>
    <row r="609" spans="1:16" x14ac:dyDescent="0.25">
      <c r="A609" t="s">
        <v>0</v>
      </c>
      <c r="B609" t="s">
        <v>257</v>
      </c>
      <c r="C609" t="s">
        <v>453</v>
      </c>
      <c r="D609" t="s">
        <v>3828</v>
      </c>
      <c r="E609" t="s">
        <v>20</v>
      </c>
      <c r="F609" t="b">
        <v>0</v>
      </c>
      <c r="G609" t="s">
        <v>27</v>
      </c>
      <c r="H609" s="4">
        <v>45667.958333333343</v>
      </c>
      <c r="I609" t="b">
        <v>0</v>
      </c>
      <c r="J609" t="b">
        <v>1</v>
      </c>
      <c r="K609" t="s">
        <v>24</v>
      </c>
      <c r="L609" t="s">
        <v>22</v>
      </c>
      <c r="M609">
        <v>136500</v>
      </c>
      <c r="O609" t="s">
        <v>4954</v>
      </c>
      <c r="P609" t="s">
        <v>4955</v>
      </c>
    </row>
    <row r="610" spans="1:16" x14ac:dyDescent="0.25">
      <c r="A610" t="s">
        <v>0</v>
      </c>
      <c r="B610" t="s">
        <v>420</v>
      </c>
      <c r="C610" t="s">
        <v>172</v>
      </c>
      <c r="D610" t="s">
        <v>3973</v>
      </c>
      <c r="E610" t="s">
        <v>20</v>
      </c>
      <c r="F610" t="b">
        <v>0</v>
      </c>
      <c r="G610" t="s">
        <v>27</v>
      </c>
      <c r="H610" s="4">
        <v>45667.958425925928</v>
      </c>
      <c r="I610" t="b">
        <v>0</v>
      </c>
      <c r="J610" t="b">
        <v>1</v>
      </c>
      <c r="K610" t="s">
        <v>24</v>
      </c>
      <c r="L610" t="s">
        <v>22</v>
      </c>
      <c r="M610">
        <v>46500</v>
      </c>
      <c r="O610" t="s">
        <v>4344</v>
      </c>
      <c r="P610" t="s">
        <v>4956</v>
      </c>
    </row>
    <row r="611" spans="1:16" x14ac:dyDescent="0.25">
      <c r="A611" t="s">
        <v>0</v>
      </c>
      <c r="B611" t="s">
        <v>4957</v>
      </c>
      <c r="C611" t="s">
        <v>376</v>
      </c>
      <c r="D611" t="s">
        <v>3973</v>
      </c>
      <c r="E611" t="s">
        <v>20</v>
      </c>
      <c r="F611" t="b">
        <v>0</v>
      </c>
      <c r="G611" t="s">
        <v>23</v>
      </c>
      <c r="H611" s="4">
        <v>45667.989340277767</v>
      </c>
      <c r="I611" t="b">
        <v>0</v>
      </c>
      <c r="J611" t="b">
        <v>1</v>
      </c>
      <c r="K611" t="s">
        <v>24</v>
      </c>
      <c r="L611" t="s">
        <v>22</v>
      </c>
      <c r="M611">
        <v>57500</v>
      </c>
      <c r="O611" t="s">
        <v>1491</v>
      </c>
    </row>
    <row r="612" spans="1:16" x14ac:dyDescent="0.25">
      <c r="A612" t="s">
        <v>0</v>
      </c>
      <c r="B612" t="s">
        <v>4958</v>
      </c>
      <c r="C612" t="s">
        <v>140</v>
      </c>
      <c r="D612" t="s">
        <v>3973</v>
      </c>
      <c r="E612" t="s">
        <v>20</v>
      </c>
      <c r="F612" t="b">
        <v>0</v>
      </c>
      <c r="G612" t="s">
        <v>35</v>
      </c>
      <c r="H612" s="4">
        <v>45668.000555555547</v>
      </c>
      <c r="I612" t="b">
        <v>1</v>
      </c>
      <c r="J612" t="b">
        <v>0</v>
      </c>
      <c r="K612" t="s">
        <v>24</v>
      </c>
      <c r="L612" t="s">
        <v>22</v>
      </c>
      <c r="M612">
        <v>128500</v>
      </c>
      <c r="O612" t="s">
        <v>4959</v>
      </c>
      <c r="P612" t="s">
        <v>2667</v>
      </c>
    </row>
    <row r="613" spans="1:16" x14ac:dyDescent="0.25">
      <c r="A613" t="s">
        <v>2</v>
      </c>
      <c r="B613" t="s">
        <v>4960</v>
      </c>
      <c r="C613" t="s">
        <v>140</v>
      </c>
      <c r="D613" t="s">
        <v>3828</v>
      </c>
      <c r="E613" t="s">
        <v>20</v>
      </c>
      <c r="F613" t="b">
        <v>0</v>
      </c>
      <c r="G613" t="s">
        <v>27</v>
      </c>
      <c r="H613" s="4">
        <v>45668.016504629632</v>
      </c>
      <c r="I613" t="b">
        <v>0</v>
      </c>
      <c r="J613" t="b">
        <v>0</v>
      </c>
      <c r="K613" t="s">
        <v>24</v>
      </c>
      <c r="L613" t="s">
        <v>22</v>
      </c>
      <c r="M613">
        <v>112165</v>
      </c>
      <c r="O613" t="s">
        <v>1202</v>
      </c>
      <c r="P613" t="s">
        <v>4961</v>
      </c>
    </row>
    <row r="614" spans="1:16" x14ac:dyDescent="0.25">
      <c r="A614" t="s">
        <v>2</v>
      </c>
      <c r="B614" t="s">
        <v>4962</v>
      </c>
      <c r="C614" t="s">
        <v>327</v>
      </c>
      <c r="D614" t="s">
        <v>4014</v>
      </c>
      <c r="E614" t="s">
        <v>20</v>
      </c>
      <c r="F614" t="b">
        <v>0</v>
      </c>
      <c r="G614" t="s">
        <v>41</v>
      </c>
      <c r="H614" s="4">
        <v>45668.016736111109</v>
      </c>
      <c r="I614" t="b">
        <v>0</v>
      </c>
      <c r="J614" t="b">
        <v>0</v>
      </c>
      <c r="K614" t="s">
        <v>24</v>
      </c>
      <c r="L614" t="s">
        <v>22</v>
      </c>
      <c r="M614">
        <v>102500</v>
      </c>
      <c r="O614" t="s">
        <v>4963</v>
      </c>
      <c r="P614" t="s">
        <v>119</v>
      </c>
    </row>
    <row r="615" spans="1:16" x14ac:dyDescent="0.25">
      <c r="A615" t="s">
        <v>2</v>
      </c>
      <c r="B615" t="s">
        <v>2</v>
      </c>
      <c r="C615" t="s">
        <v>2952</v>
      </c>
      <c r="D615" t="s">
        <v>3973</v>
      </c>
      <c r="E615" t="s">
        <v>20</v>
      </c>
      <c r="F615" t="b">
        <v>0</v>
      </c>
      <c r="G615" t="s">
        <v>35</v>
      </c>
      <c r="H615" s="4">
        <v>45668.100462962961</v>
      </c>
      <c r="I615" t="b">
        <v>0</v>
      </c>
      <c r="J615" t="b">
        <v>0</v>
      </c>
      <c r="K615" t="s">
        <v>24</v>
      </c>
      <c r="L615" t="s">
        <v>22</v>
      </c>
      <c r="M615">
        <v>104300</v>
      </c>
      <c r="O615" t="s">
        <v>1926</v>
      </c>
      <c r="P615" t="s">
        <v>4964</v>
      </c>
    </row>
    <row r="616" spans="1:16" x14ac:dyDescent="0.25">
      <c r="A616" t="s">
        <v>0</v>
      </c>
      <c r="B616" t="s">
        <v>1768</v>
      </c>
      <c r="C616" t="s">
        <v>192</v>
      </c>
      <c r="D616" t="s">
        <v>3973</v>
      </c>
      <c r="E616" t="s">
        <v>20</v>
      </c>
      <c r="F616" t="b">
        <v>0</v>
      </c>
      <c r="G616" t="s">
        <v>23</v>
      </c>
      <c r="H616" s="4">
        <v>45668.114270833343</v>
      </c>
      <c r="I616" t="b">
        <v>0</v>
      </c>
      <c r="J616" t="b">
        <v>1</v>
      </c>
      <c r="K616" t="s">
        <v>24</v>
      </c>
      <c r="L616" t="s">
        <v>22</v>
      </c>
      <c r="M616">
        <v>87652.375</v>
      </c>
      <c r="O616" t="s">
        <v>2513</v>
      </c>
      <c r="P616" t="s">
        <v>2906</v>
      </c>
    </row>
    <row r="617" spans="1:16" x14ac:dyDescent="0.25">
      <c r="A617" t="s">
        <v>0</v>
      </c>
      <c r="B617" t="s">
        <v>0</v>
      </c>
      <c r="C617" t="s">
        <v>49</v>
      </c>
      <c r="D617" t="s">
        <v>3828</v>
      </c>
      <c r="E617" t="s">
        <v>20</v>
      </c>
      <c r="F617" t="b">
        <v>0</v>
      </c>
      <c r="G617" t="s">
        <v>41</v>
      </c>
      <c r="H617" s="4">
        <v>45668.250335648147</v>
      </c>
      <c r="I617" t="b">
        <v>0</v>
      </c>
      <c r="J617" t="b">
        <v>1</v>
      </c>
      <c r="K617" t="s">
        <v>24</v>
      </c>
      <c r="L617" t="s">
        <v>22</v>
      </c>
      <c r="M617">
        <v>77500</v>
      </c>
      <c r="O617" t="s">
        <v>4965</v>
      </c>
      <c r="P617" t="s">
        <v>2642</v>
      </c>
    </row>
    <row r="618" spans="1:16" x14ac:dyDescent="0.25">
      <c r="A618" t="s">
        <v>0</v>
      </c>
      <c r="B618" t="s">
        <v>0</v>
      </c>
      <c r="C618" t="s">
        <v>4966</v>
      </c>
      <c r="D618" t="s">
        <v>4014</v>
      </c>
      <c r="E618" t="s">
        <v>20</v>
      </c>
      <c r="F618" t="b">
        <v>0</v>
      </c>
      <c r="G618" t="s">
        <v>41</v>
      </c>
      <c r="H618" s="4">
        <v>45668.250416666669</v>
      </c>
      <c r="I618" t="b">
        <v>0</v>
      </c>
      <c r="J618" t="b">
        <v>1</v>
      </c>
      <c r="K618" t="s">
        <v>24</v>
      </c>
      <c r="L618" t="s">
        <v>22</v>
      </c>
      <c r="M618">
        <v>115000</v>
      </c>
      <c r="O618" t="s">
        <v>4967</v>
      </c>
      <c r="P618" t="s">
        <v>4968</v>
      </c>
    </row>
    <row r="619" spans="1:16" x14ac:dyDescent="0.25">
      <c r="A619" t="s">
        <v>0</v>
      </c>
      <c r="B619" t="s">
        <v>4969</v>
      </c>
      <c r="C619" t="s">
        <v>1693</v>
      </c>
      <c r="D619" t="s">
        <v>3828</v>
      </c>
      <c r="E619" t="s">
        <v>20</v>
      </c>
      <c r="F619" t="b">
        <v>0</v>
      </c>
      <c r="G619" t="s">
        <v>52</v>
      </c>
      <c r="H619" s="4">
        <v>45668.250879629632</v>
      </c>
      <c r="I619" t="b">
        <v>0</v>
      </c>
      <c r="J619" t="b">
        <v>1</v>
      </c>
      <c r="K619" t="s">
        <v>24</v>
      </c>
      <c r="L619" t="s">
        <v>22</v>
      </c>
      <c r="M619">
        <v>55000</v>
      </c>
      <c r="O619" t="s">
        <v>3942</v>
      </c>
      <c r="P619" t="s">
        <v>1971</v>
      </c>
    </row>
    <row r="620" spans="1:16" x14ac:dyDescent="0.25">
      <c r="A620" t="s">
        <v>1</v>
      </c>
      <c r="B620" t="s">
        <v>410</v>
      </c>
      <c r="C620" t="s">
        <v>4970</v>
      </c>
      <c r="D620" t="s">
        <v>4302</v>
      </c>
      <c r="E620" t="s">
        <v>20</v>
      </c>
      <c r="F620" t="b">
        <v>0</v>
      </c>
      <c r="G620" t="s">
        <v>52</v>
      </c>
      <c r="H620" s="4">
        <v>45668.251354166663</v>
      </c>
      <c r="I620" t="b">
        <v>0</v>
      </c>
      <c r="J620" t="b">
        <v>0</v>
      </c>
      <c r="K620" t="s">
        <v>24</v>
      </c>
      <c r="L620" t="s">
        <v>22</v>
      </c>
      <c r="M620">
        <v>49960</v>
      </c>
      <c r="O620" t="s">
        <v>1408</v>
      </c>
    </row>
    <row r="621" spans="1:16" x14ac:dyDescent="0.25">
      <c r="A621" t="s">
        <v>1</v>
      </c>
      <c r="B621" t="s">
        <v>1999</v>
      </c>
      <c r="C621" t="s">
        <v>1521</v>
      </c>
      <c r="D621" t="s">
        <v>3828</v>
      </c>
      <c r="E621" t="s">
        <v>20</v>
      </c>
      <c r="F621" t="b">
        <v>0</v>
      </c>
      <c r="G621" t="s">
        <v>52</v>
      </c>
      <c r="H621" s="4">
        <v>45668.251354166663</v>
      </c>
      <c r="I621" t="b">
        <v>0</v>
      </c>
      <c r="J621" t="b">
        <v>0</v>
      </c>
      <c r="K621" t="s">
        <v>24</v>
      </c>
      <c r="L621" t="s">
        <v>22</v>
      </c>
      <c r="M621">
        <v>113000</v>
      </c>
      <c r="O621" t="s">
        <v>1549</v>
      </c>
      <c r="P621" t="s">
        <v>4971</v>
      </c>
    </row>
    <row r="622" spans="1:16" x14ac:dyDescent="0.25">
      <c r="A622" t="s">
        <v>0</v>
      </c>
      <c r="B622" t="s">
        <v>3984</v>
      </c>
      <c r="C622" t="s">
        <v>39</v>
      </c>
      <c r="D622" t="s">
        <v>4972</v>
      </c>
      <c r="E622" t="s">
        <v>20</v>
      </c>
      <c r="F622" t="b">
        <v>1</v>
      </c>
      <c r="G622" t="s">
        <v>876</v>
      </c>
      <c r="H622" s="4">
        <v>45668.269884259258</v>
      </c>
      <c r="I622" t="b">
        <v>0</v>
      </c>
      <c r="J622" t="b">
        <v>0</v>
      </c>
      <c r="K622" t="s">
        <v>876</v>
      </c>
      <c r="L622" t="s">
        <v>22</v>
      </c>
      <c r="M622">
        <v>39480</v>
      </c>
      <c r="O622" t="s">
        <v>3986</v>
      </c>
      <c r="P622" t="s">
        <v>3987</v>
      </c>
    </row>
    <row r="623" spans="1:16" x14ac:dyDescent="0.25">
      <c r="A623" t="s">
        <v>89</v>
      </c>
      <c r="B623" t="s">
        <v>4973</v>
      </c>
      <c r="C623" t="s">
        <v>39</v>
      </c>
      <c r="D623" t="s">
        <v>4974</v>
      </c>
      <c r="E623" t="s">
        <v>20</v>
      </c>
      <c r="F623" t="b">
        <v>1</v>
      </c>
      <c r="G623" t="s">
        <v>3255</v>
      </c>
      <c r="H623" s="4">
        <v>45668.279918981483</v>
      </c>
      <c r="I623" t="b">
        <v>0</v>
      </c>
      <c r="J623" t="b">
        <v>0</v>
      </c>
      <c r="K623" t="s">
        <v>3255</v>
      </c>
      <c r="L623" t="s">
        <v>22</v>
      </c>
      <c r="M623">
        <v>48500</v>
      </c>
      <c r="O623" t="s">
        <v>4975</v>
      </c>
      <c r="P623" t="s">
        <v>4976</v>
      </c>
    </row>
    <row r="624" spans="1:16" x14ac:dyDescent="0.25">
      <c r="A624" t="s">
        <v>0</v>
      </c>
      <c r="B624" t="s">
        <v>4977</v>
      </c>
      <c r="C624" t="s">
        <v>39</v>
      </c>
      <c r="D624" t="s">
        <v>4978</v>
      </c>
      <c r="E624" t="s">
        <v>20</v>
      </c>
      <c r="F624" t="b">
        <v>1</v>
      </c>
      <c r="G624" t="s">
        <v>4031</v>
      </c>
      <c r="H624" s="4">
        <v>45668.287569444437</v>
      </c>
      <c r="I624" t="b">
        <v>0</v>
      </c>
      <c r="J624" t="b">
        <v>0</v>
      </c>
      <c r="K624" t="s">
        <v>4031</v>
      </c>
      <c r="L624" t="s">
        <v>36</v>
      </c>
      <c r="N624">
        <v>12.5</v>
      </c>
      <c r="O624" t="s">
        <v>4979</v>
      </c>
      <c r="P624" t="s">
        <v>1329</v>
      </c>
    </row>
    <row r="625" spans="1:16" x14ac:dyDescent="0.25">
      <c r="A625" t="s">
        <v>0</v>
      </c>
      <c r="B625" t="s">
        <v>3911</v>
      </c>
      <c r="C625" t="s">
        <v>2640</v>
      </c>
      <c r="D625" t="s">
        <v>3968</v>
      </c>
      <c r="E625" t="s">
        <v>20</v>
      </c>
      <c r="F625" t="b">
        <v>0</v>
      </c>
      <c r="G625" t="s">
        <v>2641</v>
      </c>
      <c r="H625" s="4">
        <v>45668.292708333327</v>
      </c>
      <c r="I625" t="b">
        <v>0</v>
      </c>
      <c r="J625" t="b">
        <v>0</v>
      </c>
      <c r="K625" t="s">
        <v>2641</v>
      </c>
      <c r="L625" t="s">
        <v>22</v>
      </c>
      <c r="M625">
        <v>70000</v>
      </c>
      <c r="O625" t="s">
        <v>1010</v>
      </c>
      <c r="P625" t="s">
        <v>3912</v>
      </c>
    </row>
    <row r="626" spans="1:16" x14ac:dyDescent="0.25">
      <c r="A626" t="s">
        <v>2</v>
      </c>
      <c r="B626" t="s">
        <v>4980</v>
      </c>
      <c r="C626" t="s">
        <v>71</v>
      </c>
      <c r="D626" t="s">
        <v>3828</v>
      </c>
      <c r="E626" t="s">
        <v>20</v>
      </c>
      <c r="F626" t="b">
        <v>0</v>
      </c>
      <c r="G626" t="s">
        <v>27</v>
      </c>
      <c r="H626" s="4">
        <v>45668.334768518522</v>
      </c>
      <c r="I626" t="b">
        <v>0</v>
      </c>
      <c r="J626" t="b">
        <v>1</v>
      </c>
      <c r="K626" t="s">
        <v>24</v>
      </c>
      <c r="L626" t="s">
        <v>22</v>
      </c>
      <c r="M626">
        <v>138100</v>
      </c>
      <c r="O626" t="s">
        <v>1156</v>
      </c>
      <c r="P626" t="s">
        <v>4981</v>
      </c>
    </row>
    <row r="627" spans="1:16" x14ac:dyDescent="0.25">
      <c r="A627" t="s">
        <v>0</v>
      </c>
      <c r="B627" t="s">
        <v>0</v>
      </c>
      <c r="C627" t="s">
        <v>3429</v>
      </c>
      <c r="D627" t="s">
        <v>4084</v>
      </c>
      <c r="E627" t="s">
        <v>20</v>
      </c>
      <c r="F627" t="b">
        <v>0</v>
      </c>
      <c r="G627" t="s">
        <v>23</v>
      </c>
      <c r="H627" s="4">
        <v>45668.369826388887</v>
      </c>
      <c r="I627" t="b">
        <v>1</v>
      </c>
      <c r="J627" t="b">
        <v>1</v>
      </c>
      <c r="K627" t="s">
        <v>24</v>
      </c>
      <c r="L627" t="s">
        <v>22</v>
      </c>
      <c r="M627">
        <v>100000</v>
      </c>
      <c r="O627" t="s">
        <v>4982</v>
      </c>
      <c r="P627" t="s">
        <v>1057</v>
      </c>
    </row>
    <row r="628" spans="1:16" x14ac:dyDescent="0.25">
      <c r="A628" t="s">
        <v>1</v>
      </c>
      <c r="B628" t="s">
        <v>4983</v>
      </c>
      <c r="C628" t="s">
        <v>1403</v>
      </c>
      <c r="D628" t="s">
        <v>4035</v>
      </c>
      <c r="E628" t="s">
        <v>20</v>
      </c>
      <c r="F628" t="b">
        <v>0</v>
      </c>
      <c r="G628" t="s">
        <v>158</v>
      </c>
      <c r="H628" s="4">
        <v>45668.378703703696</v>
      </c>
      <c r="I628" t="b">
        <v>0</v>
      </c>
      <c r="J628" t="b">
        <v>0</v>
      </c>
      <c r="K628" t="s">
        <v>158</v>
      </c>
      <c r="L628" t="s">
        <v>22</v>
      </c>
      <c r="M628">
        <v>81941.5</v>
      </c>
      <c r="O628" t="s">
        <v>4984</v>
      </c>
      <c r="P628" t="s">
        <v>4985</v>
      </c>
    </row>
    <row r="629" spans="1:16" x14ac:dyDescent="0.25">
      <c r="A629" t="s">
        <v>25</v>
      </c>
      <c r="B629" t="s">
        <v>4986</v>
      </c>
      <c r="C629" t="s">
        <v>293</v>
      </c>
      <c r="D629" t="s">
        <v>2208</v>
      </c>
      <c r="E629" t="s">
        <v>34</v>
      </c>
      <c r="F629" t="b">
        <v>0</v>
      </c>
      <c r="G629" t="s">
        <v>41</v>
      </c>
      <c r="H629" s="4">
        <v>45668.417141203703</v>
      </c>
      <c r="I629" t="b">
        <v>0</v>
      </c>
      <c r="J629" t="b">
        <v>1</v>
      </c>
      <c r="K629" t="s">
        <v>24</v>
      </c>
      <c r="L629" t="s">
        <v>22</v>
      </c>
      <c r="M629">
        <v>175500</v>
      </c>
      <c r="O629" t="s">
        <v>428</v>
      </c>
      <c r="P629" t="s">
        <v>4987</v>
      </c>
    </row>
    <row r="630" spans="1:16" x14ac:dyDescent="0.25">
      <c r="A630" t="s">
        <v>0</v>
      </c>
      <c r="B630" t="s">
        <v>4732</v>
      </c>
      <c r="C630" t="s">
        <v>94</v>
      </c>
      <c r="D630" t="s">
        <v>2208</v>
      </c>
      <c r="E630" t="s">
        <v>20</v>
      </c>
      <c r="F630" t="b">
        <v>0</v>
      </c>
      <c r="G630" t="s">
        <v>30</v>
      </c>
      <c r="H630" s="4">
        <v>45668.417442129627</v>
      </c>
      <c r="I630" t="b">
        <v>1</v>
      </c>
      <c r="J630" t="b">
        <v>0</v>
      </c>
      <c r="K630" t="s">
        <v>24</v>
      </c>
      <c r="L630" t="s">
        <v>36</v>
      </c>
      <c r="N630">
        <v>30</v>
      </c>
      <c r="O630" t="s">
        <v>2724</v>
      </c>
      <c r="P630" t="s">
        <v>4733</v>
      </c>
    </row>
    <row r="631" spans="1:16" x14ac:dyDescent="0.25">
      <c r="A631" t="s">
        <v>1</v>
      </c>
      <c r="B631" t="s">
        <v>4988</v>
      </c>
      <c r="C631" t="s">
        <v>293</v>
      </c>
      <c r="D631" t="s">
        <v>2208</v>
      </c>
      <c r="E631" t="s">
        <v>34</v>
      </c>
      <c r="F631" t="b">
        <v>0</v>
      </c>
      <c r="G631" t="s">
        <v>41</v>
      </c>
      <c r="H631" s="4">
        <v>45668.41783564815</v>
      </c>
      <c r="I631" t="b">
        <v>0</v>
      </c>
      <c r="J631" t="b">
        <v>1</v>
      </c>
      <c r="K631" t="s">
        <v>24</v>
      </c>
      <c r="L631" t="s">
        <v>22</v>
      </c>
      <c r="M631">
        <v>214500</v>
      </c>
      <c r="O631" t="s">
        <v>428</v>
      </c>
      <c r="P631" t="s">
        <v>958</v>
      </c>
    </row>
    <row r="632" spans="1:16" x14ac:dyDescent="0.25">
      <c r="A632" t="s">
        <v>2</v>
      </c>
      <c r="B632" t="s">
        <v>506</v>
      </c>
      <c r="C632" t="s">
        <v>1346</v>
      </c>
      <c r="D632" t="s">
        <v>2208</v>
      </c>
      <c r="E632" t="s">
        <v>34</v>
      </c>
      <c r="F632" t="b">
        <v>0</v>
      </c>
      <c r="G632" t="s">
        <v>27</v>
      </c>
      <c r="H632" s="4">
        <v>45668.418171296304</v>
      </c>
      <c r="I632" t="b">
        <v>0</v>
      </c>
      <c r="J632" t="b">
        <v>1</v>
      </c>
      <c r="K632" t="s">
        <v>24</v>
      </c>
      <c r="L632" t="s">
        <v>22</v>
      </c>
      <c r="M632">
        <v>175500</v>
      </c>
      <c r="O632" t="s">
        <v>3272</v>
      </c>
      <c r="P632" t="s">
        <v>4435</v>
      </c>
    </row>
    <row r="633" spans="1:16" x14ac:dyDescent="0.25">
      <c r="A633" t="s">
        <v>40</v>
      </c>
      <c r="B633" t="s">
        <v>4545</v>
      </c>
      <c r="C633" t="s">
        <v>82</v>
      </c>
      <c r="D633" t="s">
        <v>2208</v>
      </c>
      <c r="E633" t="s">
        <v>20</v>
      </c>
      <c r="F633" t="b">
        <v>0</v>
      </c>
      <c r="G633" t="s">
        <v>41</v>
      </c>
      <c r="H633" s="4">
        <v>45668.418564814812</v>
      </c>
      <c r="I633" t="b">
        <v>0</v>
      </c>
      <c r="J633" t="b">
        <v>1</v>
      </c>
      <c r="K633" t="s">
        <v>24</v>
      </c>
      <c r="L633" t="s">
        <v>22</v>
      </c>
      <c r="M633">
        <v>132500</v>
      </c>
      <c r="O633" t="s">
        <v>1784</v>
      </c>
      <c r="P633" t="s">
        <v>4546</v>
      </c>
    </row>
    <row r="634" spans="1:16" x14ac:dyDescent="0.25">
      <c r="A634" t="s">
        <v>25</v>
      </c>
      <c r="B634" t="s">
        <v>4989</v>
      </c>
      <c r="C634" t="s">
        <v>82</v>
      </c>
      <c r="D634" t="s">
        <v>4093</v>
      </c>
      <c r="E634" t="s">
        <v>20</v>
      </c>
      <c r="F634" t="b">
        <v>0</v>
      </c>
      <c r="G634" t="s">
        <v>27</v>
      </c>
      <c r="H634" s="4">
        <v>45668.458310185182</v>
      </c>
      <c r="I634" t="b">
        <v>0</v>
      </c>
      <c r="J634" t="b">
        <v>1</v>
      </c>
      <c r="K634" t="s">
        <v>24</v>
      </c>
      <c r="L634" t="s">
        <v>36</v>
      </c>
      <c r="N634">
        <v>74</v>
      </c>
      <c r="O634" t="s">
        <v>1511</v>
      </c>
      <c r="P634" t="s">
        <v>4990</v>
      </c>
    </row>
    <row r="635" spans="1:16" x14ac:dyDescent="0.25">
      <c r="A635" t="s">
        <v>0</v>
      </c>
      <c r="B635" t="s">
        <v>4991</v>
      </c>
      <c r="C635" t="s">
        <v>118</v>
      </c>
      <c r="D635" t="s">
        <v>3973</v>
      </c>
      <c r="E635" t="s">
        <v>20</v>
      </c>
      <c r="F635" t="b">
        <v>0</v>
      </c>
      <c r="G635" t="s">
        <v>27</v>
      </c>
      <c r="H635" s="4">
        <v>45668.458321759259</v>
      </c>
      <c r="I635" t="b">
        <v>0</v>
      </c>
      <c r="J635" t="b">
        <v>0</v>
      </c>
      <c r="K635" t="s">
        <v>24</v>
      </c>
      <c r="L635" t="s">
        <v>22</v>
      </c>
      <c r="M635">
        <v>98500</v>
      </c>
      <c r="O635" t="s">
        <v>374</v>
      </c>
      <c r="P635" t="s">
        <v>2881</v>
      </c>
    </row>
    <row r="636" spans="1:16" x14ac:dyDescent="0.25">
      <c r="A636" t="s">
        <v>1</v>
      </c>
      <c r="B636" t="s">
        <v>4992</v>
      </c>
      <c r="C636" t="s">
        <v>4993</v>
      </c>
      <c r="D636" t="s">
        <v>3973</v>
      </c>
      <c r="E636" t="s">
        <v>20</v>
      </c>
      <c r="F636" t="b">
        <v>0</v>
      </c>
      <c r="G636" t="s">
        <v>27</v>
      </c>
      <c r="H636" s="4">
        <v>45668.458368055559</v>
      </c>
      <c r="I636" t="b">
        <v>0</v>
      </c>
      <c r="J636" t="b">
        <v>0</v>
      </c>
      <c r="K636" t="s">
        <v>24</v>
      </c>
      <c r="L636" t="s">
        <v>22</v>
      </c>
      <c r="M636">
        <v>97500</v>
      </c>
      <c r="O636" t="s">
        <v>374</v>
      </c>
      <c r="P636" t="s">
        <v>4994</v>
      </c>
    </row>
    <row r="637" spans="1:16" x14ac:dyDescent="0.25">
      <c r="A637" t="s">
        <v>40</v>
      </c>
      <c r="B637" t="s">
        <v>4995</v>
      </c>
      <c r="C637" t="s">
        <v>166</v>
      </c>
      <c r="D637" t="s">
        <v>4093</v>
      </c>
      <c r="E637" t="s">
        <v>51</v>
      </c>
      <c r="F637" t="b">
        <v>0</v>
      </c>
      <c r="G637" t="s">
        <v>41</v>
      </c>
      <c r="H637" s="4">
        <v>45668.460138888891</v>
      </c>
      <c r="I637" t="b">
        <v>0</v>
      </c>
      <c r="J637" t="b">
        <v>1</v>
      </c>
      <c r="K637" t="s">
        <v>24</v>
      </c>
      <c r="L637" t="s">
        <v>36</v>
      </c>
      <c r="N637">
        <v>85</v>
      </c>
      <c r="O637" t="s">
        <v>4684</v>
      </c>
      <c r="P637" t="s">
        <v>4996</v>
      </c>
    </row>
    <row r="638" spans="1:16" x14ac:dyDescent="0.25">
      <c r="A638" t="s">
        <v>2</v>
      </c>
      <c r="B638" t="s">
        <v>4997</v>
      </c>
      <c r="C638" t="s">
        <v>3170</v>
      </c>
      <c r="D638" t="s">
        <v>3600</v>
      </c>
      <c r="E638" t="s">
        <v>20</v>
      </c>
      <c r="F638" t="b">
        <v>0</v>
      </c>
      <c r="G638" t="s">
        <v>106</v>
      </c>
      <c r="H638" s="4">
        <v>45668.466481481482</v>
      </c>
      <c r="I638" t="b">
        <v>0</v>
      </c>
      <c r="J638" t="b">
        <v>0</v>
      </c>
      <c r="K638" t="s">
        <v>106</v>
      </c>
      <c r="L638" t="s">
        <v>22</v>
      </c>
      <c r="M638">
        <v>130000</v>
      </c>
      <c r="O638" t="s">
        <v>4998</v>
      </c>
      <c r="P638" t="s">
        <v>4999</v>
      </c>
    </row>
    <row r="639" spans="1:16" x14ac:dyDescent="0.25">
      <c r="A639" t="s">
        <v>0</v>
      </c>
      <c r="B639" t="s">
        <v>5000</v>
      </c>
      <c r="C639" t="s">
        <v>39</v>
      </c>
      <c r="D639" t="s">
        <v>2208</v>
      </c>
      <c r="E639" t="s">
        <v>20</v>
      </c>
      <c r="F639" t="b">
        <v>1</v>
      </c>
      <c r="G639" t="s">
        <v>27</v>
      </c>
      <c r="H639" s="4">
        <v>45668.5000462963</v>
      </c>
      <c r="I639" t="b">
        <v>0</v>
      </c>
      <c r="J639" t="b">
        <v>1</v>
      </c>
      <c r="K639" t="s">
        <v>24</v>
      </c>
      <c r="L639" t="s">
        <v>22</v>
      </c>
      <c r="M639">
        <v>74500</v>
      </c>
      <c r="O639" t="s">
        <v>2391</v>
      </c>
      <c r="P639" t="s">
        <v>48</v>
      </c>
    </row>
    <row r="640" spans="1:16" x14ac:dyDescent="0.25">
      <c r="A640" t="s">
        <v>1</v>
      </c>
      <c r="B640" t="s">
        <v>5001</v>
      </c>
      <c r="C640" t="s">
        <v>2736</v>
      </c>
      <c r="D640" t="s">
        <v>3970</v>
      </c>
      <c r="E640" t="s">
        <v>20</v>
      </c>
      <c r="F640" t="b">
        <v>0</v>
      </c>
      <c r="G640" t="s">
        <v>27</v>
      </c>
      <c r="H640" s="4">
        <v>45668.501030092593</v>
      </c>
      <c r="I640" t="b">
        <v>0</v>
      </c>
      <c r="J640" t="b">
        <v>0</v>
      </c>
      <c r="K640" t="s">
        <v>24</v>
      </c>
      <c r="L640" t="s">
        <v>22</v>
      </c>
      <c r="M640">
        <v>90000</v>
      </c>
      <c r="O640" t="s">
        <v>109</v>
      </c>
      <c r="P640" t="s">
        <v>302</v>
      </c>
    </row>
    <row r="641" spans="1:16" x14ac:dyDescent="0.25">
      <c r="A641" t="s">
        <v>2</v>
      </c>
      <c r="B641" t="s">
        <v>650</v>
      </c>
      <c r="C641" t="s">
        <v>5002</v>
      </c>
      <c r="D641" t="s">
        <v>2208</v>
      </c>
      <c r="E641" t="s">
        <v>20</v>
      </c>
      <c r="F641" t="b">
        <v>0</v>
      </c>
      <c r="G641" t="s">
        <v>27</v>
      </c>
      <c r="H641" s="4">
        <v>45668.543113425927</v>
      </c>
      <c r="I641" t="b">
        <v>0</v>
      </c>
      <c r="J641" t="b">
        <v>1</v>
      </c>
      <c r="K641" t="s">
        <v>24</v>
      </c>
      <c r="L641" t="s">
        <v>22</v>
      </c>
      <c r="M641">
        <v>110000</v>
      </c>
      <c r="O641" t="s">
        <v>5003</v>
      </c>
      <c r="P641" t="s">
        <v>5004</v>
      </c>
    </row>
    <row r="642" spans="1:16" x14ac:dyDescent="0.25">
      <c r="A642" t="s">
        <v>2</v>
      </c>
      <c r="B642" t="s">
        <v>2</v>
      </c>
      <c r="C642" t="s">
        <v>2952</v>
      </c>
      <c r="D642" t="s">
        <v>3828</v>
      </c>
      <c r="E642" t="s">
        <v>20</v>
      </c>
      <c r="F642" t="b">
        <v>0</v>
      </c>
      <c r="G642" t="s">
        <v>27</v>
      </c>
      <c r="H642" s="4">
        <v>45668.543113425927</v>
      </c>
      <c r="I642" t="b">
        <v>0</v>
      </c>
      <c r="J642" t="b">
        <v>0</v>
      </c>
      <c r="K642" t="s">
        <v>24</v>
      </c>
      <c r="L642" t="s">
        <v>22</v>
      </c>
      <c r="M642">
        <v>104300</v>
      </c>
      <c r="O642" t="s">
        <v>1926</v>
      </c>
      <c r="P642" t="s">
        <v>4964</v>
      </c>
    </row>
    <row r="643" spans="1:16" x14ac:dyDescent="0.25">
      <c r="A643" t="s">
        <v>2</v>
      </c>
      <c r="B643" t="s">
        <v>5005</v>
      </c>
      <c r="C643" t="s">
        <v>864</v>
      </c>
      <c r="D643" t="s">
        <v>3828</v>
      </c>
      <c r="E643" t="s">
        <v>20</v>
      </c>
      <c r="F643" t="b">
        <v>0</v>
      </c>
      <c r="G643" t="s">
        <v>27</v>
      </c>
      <c r="H643" s="4">
        <v>45668.584826388891</v>
      </c>
      <c r="I643" t="b">
        <v>0</v>
      </c>
      <c r="J643" t="b">
        <v>1</v>
      </c>
      <c r="K643" t="s">
        <v>24</v>
      </c>
      <c r="L643" t="s">
        <v>22</v>
      </c>
      <c r="M643">
        <v>166000</v>
      </c>
      <c r="O643" t="s">
        <v>5006</v>
      </c>
      <c r="P643" t="s">
        <v>5007</v>
      </c>
    </row>
    <row r="644" spans="1:16" x14ac:dyDescent="0.25">
      <c r="A644" t="s">
        <v>0</v>
      </c>
      <c r="B644" t="s">
        <v>5008</v>
      </c>
      <c r="C644" t="s">
        <v>151</v>
      </c>
      <c r="D644" t="s">
        <v>4093</v>
      </c>
      <c r="E644" t="s">
        <v>20</v>
      </c>
      <c r="F644" t="b">
        <v>0</v>
      </c>
      <c r="G644" t="s">
        <v>30</v>
      </c>
      <c r="H644" s="4">
        <v>45668.625752314823</v>
      </c>
      <c r="I644" t="b">
        <v>0</v>
      </c>
      <c r="J644" t="b">
        <v>1</v>
      </c>
      <c r="K644" t="s">
        <v>24</v>
      </c>
      <c r="L644" t="s">
        <v>36</v>
      </c>
      <c r="N644">
        <v>45</v>
      </c>
      <c r="O644" t="s">
        <v>1511</v>
      </c>
      <c r="P644" t="s">
        <v>3601</v>
      </c>
    </row>
    <row r="645" spans="1:16" x14ac:dyDescent="0.25">
      <c r="A645" t="s">
        <v>25</v>
      </c>
      <c r="B645" t="s">
        <v>5009</v>
      </c>
      <c r="C645" t="s">
        <v>622</v>
      </c>
      <c r="D645" t="s">
        <v>3973</v>
      </c>
      <c r="E645" t="s">
        <v>20</v>
      </c>
      <c r="F645" t="b">
        <v>0</v>
      </c>
      <c r="G645" t="s">
        <v>35</v>
      </c>
      <c r="H645" s="4">
        <v>45668.708993055552</v>
      </c>
      <c r="I645" t="b">
        <v>0</v>
      </c>
      <c r="J645" t="b">
        <v>0</v>
      </c>
      <c r="K645" t="s">
        <v>24</v>
      </c>
      <c r="L645" t="s">
        <v>22</v>
      </c>
      <c r="M645">
        <v>140500</v>
      </c>
      <c r="O645" t="s">
        <v>3503</v>
      </c>
      <c r="P645" t="s">
        <v>5010</v>
      </c>
    </row>
    <row r="646" spans="1:16" x14ac:dyDescent="0.25">
      <c r="A646" t="s">
        <v>0</v>
      </c>
      <c r="B646" t="s">
        <v>5011</v>
      </c>
      <c r="C646" t="s">
        <v>114</v>
      </c>
      <c r="D646" t="s">
        <v>3828</v>
      </c>
      <c r="E646" t="s">
        <v>20</v>
      </c>
      <c r="F646" t="b">
        <v>0</v>
      </c>
      <c r="G646" t="s">
        <v>27</v>
      </c>
      <c r="H646" s="4">
        <v>45668.791701388887</v>
      </c>
      <c r="I646" t="b">
        <v>0</v>
      </c>
      <c r="J646" t="b">
        <v>1</v>
      </c>
      <c r="K646" t="s">
        <v>24</v>
      </c>
      <c r="L646" t="s">
        <v>22</v>
      </c>
      <c r="M646">
        <v>103650</v>
      </c>
      <c r="O646" t="s">
        <v>635</v>
      </c>
      <c r="P646" t="s">
        <v>5012</v>
      </c>
    </row>
    <row r="647" spans="1:16" x14ac:dyDescent="0.25">
      <c r="A647" t="s">
        <v>1</v>
      </c>
      <c r="B647" t="s">
        <v>2587</v>
      </c>
      <c r="C647" t="s">
        <v>42</v>
      </c>
      <c r="D647" t="s">
        <v>3973</v>
      </c>
      <c r="E647" t="s">
        <v>20</v>
      </c>
      <c r="F647" t="b">
        <v>0</v>
      </c>
      <c r="G647" t="s">
        <v>41</v>
      </c>
      <c r="H647" s="4">
        <v>45668.792800925927</v>
      </c>
      <c r="I647" t="b">
        <v>0</v>
      </c>
      <c r="J647" t="b">
        <v>1</v>
      </c>
      <c r="K647" t="s">
        <v>24</v>
      </c>
      <c r="L647" t="s">
        <v>22</v>
      </c>
      <c r="M647">
        <v>150000</v>
      </c>
      <c r="O647" t="s">
        <v>5013</v>
      </c>
      <c r="P647" t="s">
        <v>5014</v>
      </c>
    </row>
    <row r="648" spans="1:16" x14ac:dyDescent="0.25">
      <c r="A648" t="s">
        <v>191</v>
      </c>
      <c r="B648" t="s">
        <v>5015</v>
      </c>
      <c r="C648" t="s">
        <v>203</v>
      </c>
      <c r="D648" t="s">
        <v>3973</v>
      </c>
      <c r="E648" t="s">
        <v>20</v>
      </c>
      <c r="F648" t="b">
        <v>0</v>
      </c>
      <c r="G648" t="s">
        <v>27</v>
      </c>
      <c r="H648" s="4">
        <v>45668.834780092591</v>
      </c>
      <c r="I648" t="b">
        <v>1</v>
      </c>
      <c r="J648" t="b">
        <v>0</v>
      </c>
      <c r="K648" t="s">
        <v>24</v>
      </c>
      <c r="L648" t="s">
        <v>22</v>
      </c>
      <c r="M648">
        <v>135000</v>
      </c>
      <c r="O648" t="s">
        <v>1306</v>
      </c>
      <c r="P648" t="s">
        <v>5016</v>
      </c>
    </row>
    <row r="649" spans="1:16" x14ac:dyDescent="0.25">
      <c r="A649" t="s">
        <v>2</v>
      </c>
      <c r="B649" t="s">
        <v>2</v>
      </c>
      <c r="C649" t="s">
        <v>2514</v>
      </c>
      <c r="D649" t="s">
        <v>4084</v>
      </c>
      <c r="E649" t="s">
        <v>20</v>
      </c>
      <c r="F649" t="b">
        <v>0</v>
      </c>
      <c r="G649" t="s">
        <v>27</v>
      </c>
      <c r="H649" s="4">
        <v>45668.960034722222</v>
      </c>
      <c r="I649" t="b">
        <v>1</v>
      </c>
      <c r="J649" t="b">
        <v>0</v>
      </c>
      <c r="K649" t="s">
        <v>24</v>
      </c>
      <c r="L649" t="s">
        <v>22</v>
      </c>
      <c r="M649">
        <v>122500</v>
      </c>
      <c r="O649" t="s">
        <v>123</v>
      </c>
    </row>
    <row r="650" spans="1:16" x14ac:dyDescent="0.25">
      <c r="A650" t="s">
        <v>0</v>
      </c>
      <c r="B650" t="s">
        <v>0</v>
      </c>
      <c r="C650" t="s">
        <v>5017</v>
      </c>
      <c r="D650" t="s">
        <v>2882</v>
      </c>
      <c r="E650" t="s">
        <v>20</v>
      </c>
      <c r="F650" t="b">
        <v>0</v>
      </c>
      <c r="G650" t="s">
        <v>41</v>
      </c>
      <c r="H650" s="4">
        <v>45669.000416666669</v>
      </c>
      <c r="I650" t="b">
        <v>1</v>
      </c>
      <c r="J650" t="b">
        <v>0</v>
      </c>
      <c r="K650" t="s">
        <v>24</v>
      </c>
      <c r="L650" t="s">
        <v>22</v>
      </c>
      <c r="M650">
        <v>57600</v>
      </c>
      <c r="O650" t="s">
        <v>1146</v>
      </c>
    </row>
    <row r="651" spans="1:16" x14ac:dyDescent="0.25">
      <c r="A651" t="s">
        <v>40</v>
      </c>
      <c r="B651" t="s">
        <v>305</v>
      </c>
      <c r="C651" t="s">
        <v>315</v>
      </c>
      <c r="D651" t="s">
        <v>4014</v>
      </c>
      <c r="E651" t="s">
        <v>20</v>
      </c>
      <c r="F651" t="b">
        <v>0</v>
      </c>
      <c r="G651" t="s">
        <v>27</v>
      </c>
      <c r="H651" s="4">
        <v>45669.001469907409</v>
      </c>
      <c r="I651" t="b">
        <v>0</v>
      </c>
      <c r="J651" t="b">
        <v>1</v>
      </c>
      <c r="K651" t="s">
        <v>24</v>
      </c>
      <c r="L651" t="s">
        <v>22</v>
      </c>
      <c r="M651">
        <v>251500</v>
      </c>
      <c r="O651" t="s">
        <v>59</v>
      </c>
      <c r="P651" t="s">
        <v>137</v>
      </c>
    </row>
    <row r="652" spans="1:16" x14ac:dyDescent="0.25">
      <c r="A652" t="s">
        <v>0</v>
      </c>
      <c r="B652" t="s">
        <v>0</v>
      </c>
      <c r="C652" t="s">
        <v>1347</v>
      </c>
      <c r="D652" t="s">
        <v>4357</v>
      </c>
      <c r="E652" t="s">
        <v>20</v>
      </c>
      <c r="F652" t="b">
        <v>0</v>
      </c>
      <c r="G652" t="s">
        <v>35</v>
      </c>
      <c r="H652" s="4">
        <v>45669.250509259262</v>
      </c>
      <c r="I652" t="b">
        <v>0</v>
      </c>
      <c r="J652" t="b">
        <v>0</v>
      </c>
      <c r="K652" t="s">
        <v>24</v>
      </c>
      <c r="L652" t="s">
        <v>22</v>
      </c>
      <c r="M652">
        <v>46111.5</v>
      </c>
      <c r="O652" t="s">
        <v>5018</v>
      </c>
      <c r="P652" t="s">
        <v>5019</v>
      </c>
    </row>
    <row r="653" spans="1:16" x14ac:dyDescent="0.25">
      <c r="A653" t="s">
        <v>139</v>
      </c>
      <c r="B653" t="s">
        <v>5020</v>
      </c>
      <c r="C653" t="s">
        <v>1068</v>
      </c>
      <c r="D653" t="s">
        <v>4084</v>
      </c>
      <c r="E653" t="s">
        <v>20</v>
      </c>
      <c r="F653" t="b">
        <v>0</v>
      </c>
      <c r="G653" t="s">
        <v>35</v>
      </c>
      <c r="H653" s="4">
        <v>45669.250613425917</v>
      </c>
      <c r="I653" t="b">
        <v>0</v>
      </c>
      <c r="J653" t="b">
        <v>0</v>
      </c>
      <c r="K653" t="s">
        <v>24</v>
      </c>
      <c r="L653" t="s">
        <v>36</v>
      </c>
      <c r="N653">
        <v>72.5</v>
      </c>
      <c r="O653" t="s">
        <v>147</v>
      </c>
      <c r="P653" t="s">
        <v>726</v>
      </c>
    </row>
    <row r="654" spans="1:16" x14ac:dyDescent="0.25">
      <c r="A654" t="s">
        <v>0</v>
      </c>
      <c r="B654" t="s">
        <v>0</v>
      </c>
      <c r="C654" t="s">
        <v>165</v>
      </c>
      <c r="D654" t="s">
        <v>3973</v>
      </c>
      <c r="E654" t="s">
        <v>20</v>
      </c>
      <c r="F654" t="b">
        <v>0</v>
      </c>
      <c r="G654" t="s">
        <v>30</v>
      </c>
      <c r="H654" s="4">
        <v>45669.25072916667</v>
      </c>
      <c r="I654" t="b">
        <v>0</v>
      </c>
      <c r="J654" t="b">
        <v>1</v>
      </c>
      <c r="K654" t="s">
        <v>24</v>
      </c>
      <c r="L654" t="s">
        <v>22</v>
      </c>
      <c r="M654">
        <v>119500</v>
      </c>
      <c r="O654" t="s">
        <v>2854</v>
      </c>
      <c r="P654" t="s">
        <v>2855</v>
      </c>
    </row>
    <row r="655" spans="1:16" x14ac:dyDescent="0.25">
      <c r="A655" t="s">
        <v>0</v>
      </c>
      <c r="B655" t="s">
        <v>5021</v>
      </c>
      <c r="C655" t="s">
        <v>39</v>
      </c>
      <c r="D655" t="s">
        <v>5022</v>
      </c>
      <c r="E655" t="s">
        <v>20</v>
      </c>
      <c r="F655" t="b">
        <v>1</v>
      </c>
      <c r="G655" t="s">
        <v>359</v>
      </c>
      <c r="H655" s="4">
        <v>45669.255706018521</v>
      </c>
      <c r="I655" t="b">
        <v>0</v>
      </c>
      <c r="J655" t="b">
        <v>1</v>
      </c>
      <c r="K655" t="s">
        <v>359</v>
      </c>
      <c r="L655" t="s">
        <v>22</v>
      </c>
      <c r="M655">
        <v>135000</v>
      </c>
      <c r="O655" t="s">
        <v>323</v>
      </c>
      <c r="P655" t="s">
        <v>5023</v>
      </c>
    </row>
    <row r="656" spans="1:16" x14ac:dyDescent="0.25">
      <c r="A656" t="s">
        <v>2</v>
      </c>
      <c r="B656" t="s">
        <v>111</v>
      </c>
      <c r="C656" t="s">
        <v>5024</v>
      </c>
      <c r="D656" t="s">
        <v>698</v>
      </c>
      <c r="E656" t="s">
        <v>20</v>
      </c>
      <c r="F656" t="b">
        <v>0</v>
      </c>
      <c r="G656" t="s">
        <v>62</v>
      </c>
      <c r="H656" s="4">
        <v>45669.256562499999</v>
      </c>
      <c r="I656" t="b">
        <v>0</v>
      </c>
      <c r="J656" t="b">
        <v>0</v>
      </c>
      <c r="K656" t="s">
        <v>62</v>
      </c>
      <c r="L656" t="s">
        <v>22</v>
      </c>
      <c r="M656">
        <v>105000</v>
      </c>
      <c r="O656" t="s">
        <v>5025</v>
      </c>
      <c r="P656" t="s">
        <v>338</v>
      </c>
    </row>
    <row r="657" spans="1:16" x14ac:dyDescent="0.25">
      <c r="A657" t="s">
        <v>0</v>
      </c>
      <c r="B657" t="s">
        <v>1611</v>
      </c>
      <c r="C657" t="s">
        <v>106</v>
      </c>
      <c r="D657" t="s">
        <v>4509</v>
      </c>
      <c r="E657" t="s">
        <v>20</v>
      </c>
      <c r="F657" t="b">
        <v>0</v>
      </c>
      <c r="G657" t="s">
        <v>106</v>
      </c>
      <c r="H657" s="4">
        <v>45669.258067129631</v>
      </c>
      <c r="I657" t="b">
        <v>0</v>
      </c>
      <c r="J657" t="b">
        <v>0</v>
      </c>
      <c r="K657" t="s">
        <v>106</v>
      </c>
      <c r="L657" t="s">
        <v>22</v>
      </c>
      <c r="M657">
        <v>85000</v>
      </c>
      <c r="O657" t="s">
        <v>5026</v>
      </c>
      <c r="P657" t="s">
        <v>587</v>
      </c>
    </row>
    <row r="658" spans="1:16" x14ac:dyDescent="0.25">
      <c r="A658" t="s">
        <v>1</v>
      </c>
      <c r="B658" t="s">
        <v>5027</v>
      </c>
      <c r="C658" t="s">
        <v>39</v>
      </c>
      <c r="D658" t="s">
        <v>3997</v>
      </c>
      <c r="E658" t="s">
        <v>20</v>
      </c>
      <c r="F658" t="b">
        <v>1</v>
      </c>
      <c r="G658" t="s">
        <v>310</v>
      </c>
      <c r="H658" s="4">
        <v>45669.273958333331</v>
      </c>
      <c r="I658" t="b">
        <v>0</v>
      </c>
      <c r="J658" t="b">
        <v>0</v>
      </c>
      <c r="K658" t="s">
        <v>310</v>
      </c>
      <c r="L658" t="s">
        <v>22</v>
      </c>
      <c r="M658">
        <v>100000</v>
      </c>
      <c r="O658" t="s">
        <v>460</v>
      </c>
      <c r="P658" t="s">
        <v>3424</v>
      </c>
    </row>
    <row r="659" spans="1:16" x14ac:dyDescent="0.25">
      <c r="A659" t="s">
        <v>0</v>
      </c>
      <c r="B659" t="s">
        <v>5028</v>
      </c>
      <c r="C659" t="s">
        <v>588</v>
      </c>
      <c r="D659" t="s">
        <v>4432</v>
      </c>
      <c r="E659" t="s">
        <v>20</v>
      </c>
      <c r="F659" t="b">
        <v>0</v>
      </c>
      <c r="G659" t="s">
        <v>588</v>
      </c>
      <c r="H659" s="4">
        <v>45669.27584490741</v>
      </c>
      <c r="I659" t="b">
        <v>0</v>
      </c>
      <c r="J659" t="b">
        <v>0</v>
      </c>
      <c r="K659" t="s">
        <v>588</v>
      </c>
      <c r="L659" t="s">
        <v>22</v>
      </c>
      <c r="M659">
        <v>86150</v>
      </c>
      <c r="O659" t="s">
        <v>4764</v>
      </c>
      <c r="P659" t="s">
        <v>66</v>
      </c>
    </row>
    <row r="660" spans="1:16" x14ac:dyDescent="0.25">
      <c r="A660" t="s">
        <v>1</v>
      </c>
      <c r="B660" t="s">
        <v>3988</v>
      </c>
      <c r="C660" t="s">
        <v>39</v>
      </c>
      <c r="D660" t="s">
        <v>3973</v>
      </c>
      <c r="E660" t="s">
        <v>51</v>
      </c>
      <c r="F660" t="b">
        <v>1</v>
      </c>
      <c r="G660" t="s">
        <v>1930</v>
      </c>
      <c r="H660" s="4">
        <v>45669.288437499999</v>
      </c>
      <c r="I660" t="b">
        <v>0</v>
      </c>
      <c r="J660" t="b">
        <v>0</v>
      </c>
      <c r="K660" t="s">
        <v>1930</v>
      </c>
      <c r="L660" t="s">
        <v>36</v>
      </c>
      <c r="N660">
        <v>19.5</v>
      </c>
      <c r="O660" t="s">
        <v>3989</v>
      </c>
      <c r="P660" t="s">
        <v>3990</v>
      </c>
    </row>
    <row r="661" spans="1:16" x14ac:dyDescent="0.25">
      <c r="A661" t="s">
        <v>28</v>
      </c>
      <c r="B661" t="s">
        <v>3258</v>
      </c>
      <c r="C661" t="s">
        <v>39</v>
      </c>
      <c r="D661" t="s">
        <v>3985</v>
      </c>
      <c r="E661" t="s">
        <v>20</v>
      </c>
      <c r="F661" t="b">
        <v>1</v>
      </c>
      <c r="G661" t="s">
        <v>4771</v>
      </c>
      <c r="H661" s="4">
        <v>45669.290937500002</v>
      </c>
      <c r="I661" t="b">
        <v>0</v>
      </c>
      <c r="J661" t="b">
        <v>0</v>
      </c>
      <c r="K661" t="s">
        <v>4771</v>
      </c>
      <c r="L661" t="s">
        <v>22</v>
      </c>
      <c r="M661">
        <v>220000</v>
      </c>
      <c r="O661" t="s">
        <v>2570</v>
      </c>
      <c r="P661" t="s">
        <v>4872</v>
      </c>
    </row>
    <row r="662" spans="1:16" x14ac:dyDescent="0.25">
      <c r="A662" t="s">
        <v>40</v>
      </c>
      <c r="B662" t="s">
        <v>5029</v>
      </c>
      <c r="C662" t="s">
        <v>623</v>
      </c>
      <c r="D662" t="s">
        <v>3957</v>
      </c>
      <c r="E662" t="s">
        <v>20</v>
      </c>
      <c r="F662" t="b">
        <v>0</v>
      </c>
      <c r="G662" t="s">
        <v>27</v>
      </c>
      <c r="H662" s="4">
        <v>45669.293368055558</v>
      </c>
      <c r="I662" t="b">
        <v>0</v>
      </c>
      <c r="J662" t="b">
        <v>1</v>
      </c>
      <c r="K662" t="s">
        <v>24</v>
      </c>
      <c r="L662" t="s">
        <v>36</v>
      </c>
      <c r="N662">
        <v>56.475002288818359</v>
      </c>
      <c r="O662" t="s">
        <v>5030</v>
      </c>
      <c r="P662" t="s">
        <v>5031</v>
      </c>
    </row>
    <row r="663" spans="1:16" x14ac:dyDescent="0.25">
      <c r="A663" t="s">
        <v>40</v>
      </c>
      <c r="B663" t="s">
        <v>5032</v>
      </c>
      <c r="C663" t="s">
        <v>5033</v>
      </c>
      <c r="D663" t="s">
        <v>3957</v>
      </c>
      <c r="E663" t="s">
        <v>20</v>
      </c>
      <c r="F663" t="b">
        <v>0</v>
      </c>
      <c r="G663" t="s">
        <v>27</v>
      </c>
      <c r="H663" s="4">
        <v>45669.293379629627</v>
      </c>
      <c r="I663" t="b">
        <v>0</v>
      </c>
      <c r="J663" t="b">
        <v>1</v>
      </c>
      <c r="K663" t="s">
        <v>24</v>
      </c>
      <c r="L663" t="s">
        <v>36</v>
      </c>
      <c r="N663">
        <v>56.475002288818359</v>
      </c>
      <c r="O663" t="s">
        <v>5030</v>
      </c>
      <c r="P663" t="s">
        <v>5031</v>
      </c>
    </row>
    <row r="664" spans="1:16" x14ac:dyDescent="0.25">
      <c r="A664" t="s">
        <v>0</v>
      </c>
      <c r="B664" t="s">
        <v>1449</v>
      </c>
      <c r="C664" t="s">
        <v>1398</v>
      </c>
      <c r="D664" t="s">
        <v>3600</v>
      </c>
      <c r="E664" t="s">
        <v>20</v>
      </c>
      <c r="F664" t="b">
        <v>0</v>
      </c>
      <c r="G664" t="s">
        <v>52</v>
      </c>
      <c r="H664" s="4">
        <v>45669.376006944447</v>
      </c>
      <c r="I664" t="b">
        <v>0</v>
      </c>
      <c r="J664" t="b">
        <v>1</v>
      </c>
      <c r="K664" t="s">
        <v>24</v>
      </c>
      <c r="L664" t="s">
        <v>36</v>
      </c>
      <c r="N664">
        <v>47.590000152587891</v>
      </c>
      <c r="O664" t="s">
        <v>2697</v>
      </c>
      <c r="P664" t="s">
        <v>280</v>
      </c>
    </row>
    <row r="665" spans="1:16" x14ac:dyDescent="0.25">
      <c r="A665" t="s">
        <v>1</v>
      </c>
      <c r="B665" t="s">
        <v>1104</v>
      </c>
      <c r="C665" t="s">
        <v>181</v>
      </c>
      <c r="D665" t="s">
        <v>3973</v>
      </c>
      <c r="E665" t="s">
        <v>20</v>
      </c>
      <c r="F665" t="b">
        <v>0</v>
      </c>
      <c r="G665" t="s">
        <v>41</v>
      </c>
      <c r="H665" s="4">
        <v>45669.416967592602</v>
      </c>
      <c r="I665" t="b">
        <v>0</v>
      </c>
      <c r="J665" t="b">
        <v>1</v>
      </c>
      <c r="K665" t="s">
        <v>24</v>
      </c>
      <c r="L665" t="s">
        <v>22</v>
      </c>
      <c r="M665">
        <v>87500</v>
      </c>
      <c r="O665" t="s">
        <v>5034</v>
      </c>
      <c r="P665" t="s">
        <v>126</v>
      </c>
    </row>
    <row r="666" spans="1:16" x14ac:dyDescent="0.25">
      <c r="A666" t="s">
        <v>1</v>
      </c>
      <c r="B666" t="s">
        <v>5035</v>
      </c>
      <c r="C666" t="s">
        <v>690</v>
      </c>
      <c r="D666" t="s">
        <v>2208</v>
      </c>
      <c r="E666" t="s">
        <v>34</v>
      </c>
      <c r="F666" t="b">
        <v>0</v>
      </c>
      <c r="G666" t="s">
        <v>41</v>
      </c>
      <c r="H666" s="4">
        <v>45669.418067129627</v>
      </c>
      <c r="I666" t="b">
        <v>0</v>
      </c>
      <c r="J666" t="b">
        <v>1</v>
      </c>
      <c r="K666" t="s">
        <v>24</v>
      </c>
      <c r="L666" t="s">
        <v>22</v>
      </c>
      <c r="M666">
        <v>253500</v>
      </c>
      <c r="O666" t="s">
        <v>428</v>
      </c>
      <c r="P666" t="s">
        <v>958</v>
      </c>
    </row>
    <row r="667" spans="1:16" x14ac:dyDescent="0.25">
      <c r="A667" t="s">
        <v>139</v>
      </c>
      <c r="B667" t="s">
        <v>5036</v>
      </c>
      <c r="C667" t="s">
        <v>1518</v>
      </c>
      <c r="D667" t="s">
        <v>3973</v>
      </c>
      <c r="E667" t="s">
        <v>20</v>
      </c>
      <c r="F667" t="b">
        <v>0</v>
      </c>
      <c r="G667" t="s">
        <v>27</v>
      </c>
      <c r="H667" s="4">
        <v>45669.458368055559</v>
      </c>
      <c r="I667" t="b">
        <v>0</v>
      </c>
      <c r="J667" t="b">
        <v>1</v>
      </c>
      <c r="K667" t="s">
        <v>24</v>
      </c>
      <c r="L667" t="s">
        <v>22</v>
      </c>
      <c r="M667">
        <v>100297.5</v>
      </c>
      <c r="O667" t="s">
        <v>1856</v>
      </c>
    </row>
    <row r="668" spans="1:16" x14ac:dyDescent="0.25">
      <c r="A668" t="s">
        <v>139</v>
      </c>
      <c r="B668" t="s">
        <v>1232</v>
      </c>
      <c r="C668" t="s">
        <v>5037</v>
      </c>
      <c r="D668" t="s">
        <v>4090</v>
      </c>
      <c r="E668" t="s">
        <v>20</v>
      </c>
      <c r="F668" t="b">
        <v>0</v>
      </c>
      <c r="G668" t="s">
        <v>52</v>
      </c>
      <c r="H668" s="4">
        <v>45669.501030092593</v>
      </c>
      <c r="I668" t="b">
        <v>0</v>
      </c>
      <c r="J668" t="b">
        <v>0</v>
      </c>
      <c r="K668" t="s">
        <v>24</v>
      </c>
      <c r="L668" t="s">
        <v>22</v>
      </c>
      <c r="M668">
        <v>118500</v>
      </c>
      <c r="O668" t="s">
        <v>5038</v>
      </c>
      <c r="P668" t="s">
        <v>5039</v>
      </c>
    </row>
    <row r="669" spans="1:16" x14ac:dyDescent="0.25">
      <c r="A669" t="s">
        <v>40</v>
      </c>
      <c r="B669" t="s">
        <v>5040</v>
      </c>
      <c r="C669" t="s">
        <v>5041</v>
      </c>
      <c r="D669" t="s">
        <v>4090</v>
      </c>
      <c r="E669" t="s">
        <v>20</v>
      </c>
      <c r="F669" t="b">
        <v>0</v>
      </c>
      <c r="G669" t="s">
        <v>27</v>
      </c>
      <c r="H669" s="4">
        <v>45669.626666666663</v>
      </c>
      <c r="I669" t="b">
        <v>0</v>
      </c>
      <c r="J669" t="b">
        <v>1</v>
      </c>
      <c r="K669" t="s">
        <v>24</v>
      </c>
      <c r="L669" t="s">
        <v>22</v>
      </c>
      <c r="M669">
        <v>144100</v>
      </c>
      <c r="O669" t="s">
        <v>5042</v>
      </c>
      <c r="P669" t="s">
        <v>5043</v>
      </c>
    </row>
    <row r="670" spans="1:16" x14ac:dyDescent="0.25">
      <c r="A670" t="s">
        <v>25</v>
      </c>
      <c r="B670" t="s">
        <v>5044</v>
      </c>
      <c r="C670" t="s">
        <v>1375</v>
      </c>
      <c r="D670" t="s">
        <v>2208</v>
      </c>
      <c r="E670" t="s">
        <v>20</v>
      </c>
      <c r="F670" t="b">
        <v>0</v>
      </c>
      <c r="G670" t="s">
        <v>23</v>
      </c>
      <c r="H670" s="4">
        <v>45669.698125000003</v>
      </c>
      <c r="I670" t="b">
        <v>0</v>
      </c>
      <c r="J670" t="b">
        <v>1</v>
      </c>
      <c r="K670" t="s">
        <v>24</v>
      </c>
      <c r="L670" t="s">
        <v>22</v>
      </c>
      <c r="M670">
        <v>110000</v>
      </c>
      <c r="O670" t="s">
        <v>1376</v>
      </c>
      <c r="P670" t="s">
        <v>3449</v>
      </c>
    </row>
    <row r="671" spans="1:16" x14ac:dyDescent="0.25">
      <c r="A671" t="s">
        <v>19</v>
      </c>
      <c r="B671" t="s">
        <v>5045</v>
      </c>
      <c r="C671" t="s">
        <v>1397</v>
      </c>
      <c r="D671" t="s">
        <v>4178</v>
      </c>
      <c r="E671" t="s">
        <v>20</v>
      </c>
      <c r="F671" t="b">
        <v>0</v>
      </c>
      <c r="G671" t="s">
        <v>27</v>
      </c>
      <c r="H671" s="4">
        <v>45669.70952546296</v>
      </c>
      <c r="I671" t="b">
        <v>0</v>
      </c>
      <c r="J671" t="b">
        <v>1</v>
      </c>
      <c r="K671" t="s">
        <v>24</v>
      </c>
      <c r="L671" t="s">
        <v>22</v>
      </c>
      <c r="M671">
        <v>172500</v>
      </c>
      <c r="O671" t="s">
        <v>5046</v>
      </c>
      <c r="P671" t="s">
        <v>5047</v>
      </c>
    </row>
    <row r="672" spans="1:16" x14ac:dyDescent="0.25">
      <c r="A672" t="s">
        <v>28</v>
      </c>
      <c r="B672" t="s">
        <v>5048</v>
      </c>
      <c r="C672" t="s">
        <v>151</v>
      </c>
      <c r="D672" t="s">
        <v>3973</v>
      </c>
      <c r="F672" t="b">
        <v>0</v>
      </c>
      <c r="G672" t="s">
        <v>41</v>
      </c>
      <c r="H672" s="4">
        <v>45669.876967592587</v>
      </c>
      <c r="I672" t="b">
        <v>0</v>
      </c>
      <c r="J672" t="b">
        <v>0</v>
      </c>
      <c r="K672" t="s">
        <v>24</v>
      </c>
      <c r="L672" t="s">
        <v>22</v>
      </c>
      <c r="M672">
        <v>145000</v>
      </c>
      <c r="O672" t="s">
        <v>5049</v>
      </c>
      <c r="P672" t="s">
        <v>5050</v>
      </c>
    </row>
    <row r="673" spans="1:16" x14ac:dyDescent="0.25">
      <c r="A673" t="s">
        <v>0</v>
      </c>
      <c r="B673" t="s">
        <v>731</v>
      </c>
      <c r="C673" t="s">
        <v>332</v>
      </c>
      <c r="D673" t="s">
        <v>3957</v>
      </c>
      <c r="E673" t="s">
        <v>34</v>
      </c>
      <c r="F673" t="b">
        <v>0</v>
      </c>
      <c r="G673" t="s">
        <v>41</v>
      </c>
      <c r="H673" s="4">
        <v>45670.000300925924</v>
      </c>
      <c r="I673" t="b">
        <v>0</v>
      </c>
      <c r="J673" t="b">
        <v>1</v>
      </c>
      <c r="K673" t="s">
        <v>24</v>
      </c>
      <c r="L673" t="s">
        <v>36</v>
      </c>
      <c r="N673">
        <v>24.33499908447266</v>
      </c>
      <c r="O673" t="s">
        <v>5051</v>
      </c>
      <c r="P673" t="s">
        <v>5052</v>
      </c>
    </row>
    <row r="674" spans="1:16" x14ac:dyDescent="0.25">
      <c r="A674" t="s">
        <v>2</v>
      </c>
      <c r="B674" t="s">
        <v>46</v>
      </c>
      <c r="C674" t="s">
        <v>5053</v>
      </c>
      <c r="D674" t="s">
        <v>3957</v>
      </c>
      <c r="E674" t="s">
        <v>34</v>
      </c>
      <c r="F674" t="b">
        <v>0</v>
      </c>
      <c r="G674" t="s">
        <v>27</v>
      </c>
      <c r="H674" s="4">
        <v>45670.085011574083</v>
      </c>
      <c r="I674" t="b">
        <v>0</v>
      </c>
      <c r="J674" t="b">
        <v>0</v>
      </c>
      <c r="K674" t="s">
        <v>24</v>
      </c>
      <c r="L674" t="s">
        <v>36</v>
      </c>
      <c r="N674">
        <v>61.159996032714837</v>
      </c>
      <c r="O674" t="s">
        <v>5054</v>
      </c>
      <c r="P674" t="s">
        <v>5055</v>
      </c>
    </row>
    <row r="675" spans="1:16" x14ac:dyDescent="0.25">
      <c r="A675" t="s">
        <v>2</v>
      </c>
      <c r="B675" t="s">
        <v>2</v>
      </c>
      <c r="C675" t="s">
        <v>3430</v>
      </c>
      <c r="D675" t="s">
        <v>3957</v>
      </c>
      <c r="E675" t="s">
        <v>34</v>
      </c>
      <c r="F675" t="b">
        <v>0</v>
      </c>
      <c r="G675" t="s">
        <v>41</v>
      </c>
      <c r="H675" s="4">
        <v>45670.085300925923</v>
      </c>
      <c r="I675" t="b">
        <v>0</v>
      </c>
      <c r="J675" t="b">
        <v>0</v>
      </c>
      <c r="K675" t="s">
        <v>24</v>
      </c>
      <c r="L675" t="s">
        <v>36</v>
      </c>
      <c r="N675">
        <v>61.159996032714837</v>
      </c>
      <c r="O675" t="s">
        <v>5054</v>
      </c>
      <c r="P675" t="s">
        <v>5055</v>
      </c>
    </row>
    <row r="676" spans="1:16" x14ac:dyDescent="0.25">
      <c r="A676" t="s">
        <v>0</v>
      </c>
      <c r="B676" t="s">
        <v>5056</v>
      </c>
      <c r="C676" t="s">
        <v>82</v>
      </c>
      <c r="D676" t="s">
        <v>4205</v>
      </c>
      <c r="E676" t="s">
        <v>20</v>
      </c>
      <c r="F676" t="b">
        <v>0</v>
      </c>
      <c r="G676" t="s">
        <v>27</v>
      </c>
      <c r="H676" s="4">
        <v>45670.249942129631</v>
      </c>
      <c r="I676" t="b">
        <v>1</v>
      </c>
      <c r="J676" t="b">
        <v>0</v>
      </c>
      <c r="K676" t="s">
        <v>24</v>
      </c>
      <c r="L676" t="s">
        <v>36</v>
      </c>
      <c r="N676">
        <v>42.5</v>
      </c>
      <c r="O676" t="s">
        <v>5057</v>
      </c>
      <c r="P676" t="s">
        <v>119</v>
      </c>
    </row>
    <row r="677" spans="1:16" x14ac:dyDescent="0.25">
      <c r="A677" t="s">
        <v>0</v>
      </c>
      <c r="B677" t="s">
        <v>0</v>
      </c>
      <c r="C677" t="s">
        <v>1593</v>
      </c>
      <c r="D677" t="s">
        <v>5058</v>
      </c>
      <c r="E677" t="s">
        <v>388</v>
      </c>
      <c r="F677" t="b">
        <v>0</v>
      </c>
      <c r="G677" t="s">
        <v>30</v>
      </c>
      <c r="H677" s="4">
        <v>45670.250856481478</v>
      </c>
      <c r="I677" t="b">
        <v>1</v>
      </c>
      <c r="J677" t="b">
        <v>0</v>
      </c>
      <c r="K677" t="s">
        <v>24</v>
      </c>
      <c r="L677" t="s">
        <v>22</v>
      </c>
      <c r="M677">
        <v>30000</v>
      </c>
      <c r="O677" t="s">
        <v>5059</v>
      </c>
      <c r="P677" t="s">
        <v>1224</v>
      </c>
    </row>
    <row r="678" spans="1:16" x14ac:dyDescent="0.25">
      <c r="A678" t="s">
        <v>89</v>
      </c>
      <c r="B678" t="s">
        <v>5060</v>
      </c>
      <c r="C678" t="s">
        <v>836</v>
      </c>
      <c r="D678" t="s">
        <v>3973</v>
      </c>
      <c r="E678" t="s">
        <v>20</v>
      </c>
      <c r="F678" t="b">
        <v>0</v>
      </c>
      <c r="G678" t="s">
        <v>27</v>
      </c>
      <c r="H678" s="4">
        <v>45670.251967592587</v>
      </c>
      <c r="I678" t="b">
        <v>0</v>
      </c>
      <c r="J678" t="b">
        <v>1</v>
      </c>
      <c r="K678" t="s">
        <v>24</v>
      </c>
      <c r="L678" t="s">
        <v>22</v>
      </c>
      <c r="M678">
        <v>100000</v>
      </c>
      <c r="O678" t="s">
        <v>229</v>
      </c>
      <c r="P678" t="s">
        <v>4620</v>
      </c>
    </row>
    <row r="679" spans="1:16" x14ac:dyDescent="0.25">
      <c r="A679" t="s">
        <v>40</v>
      </c>
      <c r="B679" t="s">
        <v>5061</v>
      </c>
      <c r="C679" t="s">
        <v>143</v>
      </c>
      <c r="D679" t="s">
        <v>4328</v>
      </c>
      <c r="E679" t="s">
        <v>20</v>
      </c>
      <c r="F679" t="b">
        <v>0</v>
      </c>
      <c r="G679" t="s">
        <v>52</v>
      </c>
      <c r="H679" s="4">
        <v>45670.267650462964</v>
      </c>
      <c r="I679" t="b">
        <v>0</v>
      </c>
      <c r="J679" t="b">
        <v>1</v>
      </c>
      <c r="K679" t="s">
        <v>24</v>
      </c>
      <c r="L679" t="s">
        <v>22</v>
      </c>
      <c r="M679">
        <v>268000</v>
      </c>
      <c r="O679" t="s">
        <v>59</v>
      </c>
      <c r="P679" t="s">
        <v>5062</v>
      </c>
    </row>
    <row r="680" spans="1:16" x14ac:dyDescent="0.25">
      <c r="A680" t="s">
        <v>2</v>
      </c>
      <c r="B680" t="s">
        <v>506</v>
      </c>
      <c r="C680" t="s">
        <v>39</v>
      </c>
      <c r="D680" t="s">
        <v>5063</v>
      </c>
      <c r="E680" t="s">
        <v>20</v>
      </c>
      <c r="F680" t="b">
        <v>1</v>
      </c>
      <c r="G680" t="s">
        <v>610</v>
      </c>
      <c r="H680" s="4">
        <v>45670.272488425922</v>
      </c>
      <c r="I680" t="b">
        <v>0</v>
      </c>
      <c r="J680" t="b">
        <v>1</v>
      </c>
      <c r="K680" t="s">
        <v>610</v>
      </c>
      <c r="L680" t="s">
        <v>22</v>
      </c>
      <c r="M680">
        <v>135000</v>
      </c>
      <c r="O680" t="s">
        <v>323</v>
      </c>
      <c r="P680" t="s">
        <v>4240</v>
      </c>
    </row>
    <row r="681" spans="1:16" x14ac:dyDescent="0.25">
      <c r="A681" t="s">
        <v>28</v>
      </c>
      <c r="B681" t="s">
        <v>28</v>
      </c>
      <c r="C681" t="s">
        <v>39</v>
      </c>
      <c r="D681" t="s">
        <v>5064</v>
      </c>
      <c r="E681" t="s">
        <v>20</v>
      </c>
      <c r="F681" t="b">
        <v>1</v>
      </c>
      <c r="G681" t="s">
        <v>2452</v>
      </c>
      <c r="H681" s="4">
        <v>45670.280011574083</v>
      </c>
      <c r="I681" t="b">
        <v>0</v>
      </c>
      <c r="J681" t="b">
        <v>0</v>
      </c>
      <c r="K681" t="s">
        <v>2452</v>
      </c>
      <c r="L681" t="s">
        <v>22</v>
      </c>
      <c r="M681">
        <v>69000</v>
      </c>
      <c r="O681" t="s">
        <v>5064</v>
      </c>
      <c r="P681" t="s">
        <v>5065</v>
      </c>
    </row>
    <row r="682" spans="1:16" x14ac:dyDescent="0.25">
      <c r="A682" t="s">
        <v>28</v>
      </c>
      <c r="B682" t="s">
        <v>1539</v>
      </c>
      <c r="C682" t="s">
        <v>39</v>
      </c>
      <c r="D682" t="s">
        <v>3985</v>
      </c>
      <c r="E682" t="s">
        <v>20</v>
      </c>
      <c r="F682" t="b">
        <v>1</v>
      </c>
      <c r="G682" t="s">
        <v>5066</v>
      </c>
      <c r="H682" s="4">
        <v>45670.287893518522</v>
      </c>
      <c r="I682" t="b">
        <v>0</v>
      </c>
      <c r="J682" t="b">
        <v>0</v>
      </c>
      <c r="K682" t="s">
        <v>5066</v>
      </c>
      <c r="L682" t="s">
        <v>22</v>
      </c>
      <c r="M682">
        <v>150000</v>
      </c>
      <c r="O682" t="s">
        <v>5067</v>
      </c>
      <c r="P682" t="s">
        <v>5068</v>
      </c>
    </row>
    <row r="683" spans="1:16" x14ac:dyDescent="0.25">
      <c r="A683" t="s">
        <v>1</v>
      </c>
      <c r="B683" t="s">
        <v>781</v>
      </c>
      <c r="C683" t="s">
        <v>1102</v>
      </c>
      <c r="D683" t="s">
        <v>3973</v>
      </c>
      <c r="E683" t="s">
        <v>20</v>
      </c>
      <c r="F683" t="b">
        <v>0</v>
      </c>
      <c r="G683" t="s">
        <v>52</v>
      </c>
      <c r="H683" s="4">
        <v>45670.292766203696</v>
      </c>
      <c r="I683" t="b">
        <v>0</v>
      </c>
      <c r="J683" t="b">
        <v>0</v>
      </c>
      <c r="K683" t="s">
        <v>24</v>
      </c>
      <c r="L683" t="s">
        <v>22</v>
      </c>
      <c r="M683">
        <v>97500</v>
      </c>
      <c r="O683" t="s">
        <v>482</v>
      </c>
      <c r="P683" t="s">
        <v>1447</v>
      </c>
    </row>
    <row r="684" spans="1:16" x14ac:dyDescent="0.25">
      <c r="A684" t="s">
        <v>40</v>
      </c>
      <c r="B684" t="s">
        <v>5069</v>
      </c>
      <c r="C684" t="s">
        <v>143</v>
      </c>
      <c r="D684" t="s">
        <v>4328</v>
      </c>
      <c r="E684" t="s">
        <v>20</v>
      </c>
      <c r="F684" t="b">
        <v>0</v>
      </c>
      <c r="G684" t="s">
        <v>27</v>
      </c>
      <c r="H684" s="4">
        <v>45670.293495370373</v>
      </c>
      <c r="I684" t="b">
        <v>0</v>
      </c>
      <c r="J684" t="b">
        <v>1</v>
      </c>
      <c r="K684" t="s">
        <v>24</v>
      </c>
      <c r="L684" t="s">
        <v>22</v>
      </c>
      <c r="M684">
        <v>188000</v>
      </c>
      <c r="O684" t="s">
        <v>59</v>
      </c>
      <c r="P684" t="s">
        <v>5070</v>
      </c>
    </row>
    <row r="685" spans="1:16" x14ac:dyDescent="0.25">
      <c r="A685" t="s">
        <v>28</v>
      </c>
      <c r="B685" t="s">
        <v>28</v>
      </c>
      <c r="C685" t="s">
        <v>3340</v>
      </c>
      <c r="D685" t="s">
        <v>2208</v>
      </c>
      <c r="E685" t="s">
        <v>20</v>
      </c>
      <c r="F685" t="b">
        <v>0</v>
      </c>
      <c r="G685" t="s">
        <v>30</v>
      </c>
      <c r="H685" s="4">
        <v>45670.376666666663</v>
      </c>
      <c r="I685" t="b">
        <v>0</v>
      </c>
      <c r="J685" t="b">
        <v>1</v>
      </c>
      <c r="K685" t="s">
        <v>24</v>
      </c>
      <c r="L685" t="s">
        <v>22</v>
      </c>
      <c r="M685">
        <v>130000</v>
      </c>
      <c r="O685" t="s">
        <v>123</v>
      </c>
      <c r="P685" t="s">
        <v>5071</v>
      </c>
    </row>
    <row r="686" spans="1:16" x14ac:dyDescent="0.25">
      <c r="A686" t="s">
        <v>2</v>
      </c>
      <c r="B686" t="s">
        <v>5072</v>
      </c>
      <c r="C686" t="s">
        <v>690</v>
      </c>
      <c r="D686" t="s">
        <v>2208</v>
      </c>
      <c r="E686" t="s">
        <v>34</v>
      </c>
      <c r="F686" t="b">
        <v>0</v>
      </c>
      <c r="G686" t="s">
        <v>41</v>
      </c>
      <c r="H686" s="4">
        <v>45670.418055555558</v>
      </c>
      <c r="I686" t="b">
        <v>0</v>
      </c>
      <c r="J686" t="b">
        <v>1</v>
      </c>
      <c r="K686" t="s">
        <v>24</v>
      </c>
      <c r="L686" t="s">
        <v>22</v>
      </c>
      <c r="M686">
        <v>175500</v>
      </c>
      <c r="O686" t="s">
        <v>428</v>
      </c>
      <c r="P686" t="s">
        <v>4657</v>
      </c>
    </row>
    <row r="687" spans="1:16" x14ac:dyDescent="0.25">
      <c r="A687" t="s">
        <v>0</v>
      </c>
      <c r="B687" t="s">
        <v>5073</v>
      </c>
      <c r="C687" t="s">
        <v>414</v>
      </c>
      <c r="D687" t="s">
        <v>5074</v>
      </c>
      <c r="E687" t="s">
        <v>20</v>
      </c>
      <c r="F687" t="b">
        <v>0</v>
      </c>
      <c r="G687" t="s">
        <v>414</v>
      </c>
      <c r="H687" s="4">
        <v>45670.435231481482</v>
      </c>
      <c r="I687" t="b">
        <v>1</v>
      </c>
      <c r="J687" t="b">
        <v>0</v>
      </c>
      <c r="K687" t="s">
        <v>414</v>
      </c>
      <c r="L687" t="s">
        <v>22</v>
      </c>
      <c r="M687">
        <v>42500</v>
      </c>
      <c r="O687" t="s">
        <v>5075</v>
      </c>
      <c r="P687" t="s">
        <v>204</v>
      </c>
    </row>
    <row r="688" spans="1:16" x14ac:dyDescent="0.25">
      <c r="A688" t="s">
        <v>1</v>
      </c>
      <c r="B688" t="s">
        <v>5076</v>
      </c>
      <c r="C688" t="s">
        <v>2235</v>
      </c>
      <c r="D688" t="s">
        <v>3973</v>
      </c>
      <c r="E688" t="s">
        <v>20</v>
      </c>
      <c r="F688" t="b">
        <v>0</v>
      </c>
      <c r="G688" t="s">
        <v>27</v>
      </c>
      <c r="H688" s="4">
        <v>45670.45952546296</v>
      </c>
      <c r="I688" t="b">
        <v>0</v>
      </c>
      <c r="J688" t="b">
        <v>0</v>
      </c>
      <c r="K688" t="s">
        <v>24</v>
      </c>
      <c r="L688" t="s">
        <v>22</v>
      </c>
      <c r="M688">
        <v>105000</v>
      </c>
      <c r="O688" t="s">
        <v>374</v>
      </c>
      <c r="P688" t="s">
        <v>4662</v>
      </c>
    </row>
    <row r="689" spans="1:16" x14ac:dyDescent="0.25">
      <c r="A689" t="s">
        <v>1</v>
      </c>
      <c r="B689" t="s">
        <v>4658</v>
      </c>
      <c r="C689" t="s">
        <v>3745</v>
      </c>
      <c r="D689" t="s">
        <v>3973</v>
      </c>
      <c r="E689" t="s">
        <v>20</v>
      </c>
      <c r="F689" t="b">
        <v>0</v>
      </c>
      <c r="G689" t="s">
        <v>27</v>
      </c>
      <c r="H689" s="4">
        <v>45670.460358796299</v>
      </c>
      <c r="I689" t="b">
        <v>0</v>
      </c>
      <c r="J689" t="b">
        <v>0</v>
      </c>
      <c r="K689" t="s">
        <v>24</v>
      </c>
      <c r="L689" t="s">
        <v>22</v>
      </c>
      <c r="M689">
        <v>102000</v>
      </c>
      <c r="O689" t="s">
        <v>374</v>
      </c>
      <c r="P689" t="s">
        <v>4662</v>
      </c>
    </row>
    <row r="690" spans="1:16" x14ac:dyDescent="0.25">
      <c r="A690" t="s">
        <v>139</v>
      </c>
      <c r="B690" t="s">
        <v>3172</v>
      </c>
      <c r="C690" t="s">
        <v>805</v>
      </c>
      <c r="D690" t="s">
        <v>3973</v>
      </c>
      <c r="E690" t="s">
        <v>20</v>
      </c>
      <c r="F690" t="b">
        <v>0</v>
      </c>
      <c r="G690" t="s">
        <v>27</v>
      </c>
      <c r="H690" s="4">
        <v>45670.541875000003</v>
      </c>
      <c r="I690" t="b">
        <v>0</v>
      </c>
      <c r="J690" t="b">
        <v>0</v>
      </c>
      <c r="K690" t="s">
        <v>24</v>
      </c>
      <c r="L690" t="s">
        <v>22</v>
      </c>
      <c r="M690">
        <v>145485.59375</v>
      </c>
      <c r="O690" t="s">
        <v>4370</v>
      </c>
      <c r="P690" t="s">
        <v>5077</v>
      </c>
    </row>
    <row r="691" spans="1:16" x14ac:dyDescent="0.25">
      <c r="A691" t="s">
        <v>0</v>
      </c>
      <c r="B691" t="s">
        <v>5078</v>
      </c>
      <c r="C691" t="s">
        <v>151</v>
      </c>
      <c r="D691" t="s">
        <v>3973</v>
      </c>
      <c r="E691" t="s">
        <v>20</v>
      </c>
      <c r="F691" t="b">
        <v>0</v>
      </c>
      <c r="G691" t="s">
        <v>30</v>
      </c>
      <c r="H691" s="4">
        <v>45670.542581018519</v>
      </c>
      <c r="I691" t="b">
        <v>1</v>
      </c>
      <c r="J691" t="b">
        <v>0</v>
      </c>
      <c r="K691" t="s">
        <v>24</v>
      </c>
      <c r="L691" t="s">
        <v>22</v>
      </c>
      <c r="M691">
        <v>116850</v>
      </c>
      <c r="O691" t="s">
        <v>482</v>
      </c>
      <c r="P691" t="s">
        <v>5079</v>
      </c>
    </row>
    <row r="692" spans="1:16" x14ac:dyDescent="0.25">
      <c r="A692" t="s">
        <v>40</v>
      </c>
      <c r="B692" t="s">
        <v>3087</v>
      </c>
      <c r="C692" t="s">
        <v>5080</v>
      </c>
      <c r="D692" t="s">
        <v>3957</v>
      </c>
      <c r="E692" t="s">
        <v>34</v>
      </c>
      <c r="F692" t="b">
        <v>0</v>
      </c>
      <c r="G692" t="s">
        <v>35</v>
      </c>
      <c r="H692" s="4">
        <v>45670.558622685188</v>
      </c>
      <c r="I692" t="b">
        <v>0</v>
      </c>
      <c r="J692" t="b">
        <v>1</v>
      </c>
      <c r="K692" t="s">
        <v>24</v>
      </c>
      <c r="L692" t="s">
        <v>36</v>
      </c>
      <c r="N692">
        <v>57.060001373291023</v>
      </c>
      <c r="O692" t="s">
        <v>487</v>
      </c>
      <c r="P692" t="s">
        <v>5081</v>
      </c>
    </row>
    <row r="693" spans="1:16" x14ac:dyDescent="0.25">
      <c r="A693" t="s">
        <v>25</v>
      </c>
      <c r="B693" t="s">
        <v>5082</v>
      </c>
      <c r="C693" t="s">
        <v>5083</v>
      </c>
      <c r="D693" t="s">
        <v>3957</v>
      </c>
      <c r="E693" t="s">
        <v>34</v>
      </c>
      <c r="F693" t="b">
        <v>0</v>
      </c>
      <c r="G693" t="s">
        <v>27</v>
      </c>
      <c r="H693" s="4">
        <v>45670.583425925928</v>
      </c>
      <c r="I693" t="b">
        <v>0</v>
      </c>
      <c r="J693" t="b">
        <v>1</v>
      </c>
      <c r="K693" t="s">
        <v>24</v>
      </c>
      <c r="L693" t="s">
        <v>36</v>
      </c>
      <c r="N693">
        <v>20.670000076293949</v>
      </c>
      <c r="O693" t="s">
        <v>575</v>
      </c>
      <c r="P693" t="s">
        <v>1888</v>
      </c>
    </row>
    <row r="694" spans="1:16" x14ac:dyDescent="0.25">
      <c r="A694" t="s">
        <v>2</v>
      </c>
      <c r="B694" t="s">
        <v>5084</v>
      </c>
      <c r="C694" t="s">
        <v>120</v>
      </c>
      <c r="D694" t="s">
        <v>3828</v>
      </c>
      <c r="E694" t="s">
        <v>20</v>
      </c>
      <c r="F694" t="b">
        <v>0</v>
      </c>
      <c r="G694" t="s">
        <v>27</v>
      </c>
      <c r="H694" s="4">
        <v>45670.58520833333</v>
      </c>
      <c r="I694" t="b">
        <v>0</v>
      </c>
      <c r="J694" t="b">
        <v>1</v>
      </c>
      <c r="K694" t="s">
        <v>24</v>
      </c>
      <c r="L694" t="s">
        <v>36</v>
      </c>
      <c r="N694">
        <v>117.5</v>
      </c>
      <c r="O694" t="s">
        <v>1357</v>
      </c>
      <c r="P694" t="s">
        <v>5085</v>
      </c>
    </row>
    <row r="695" spans="1:16" x14ac:dyDescent="0.25">
      <c r="A695" t="s">
        <v>40</v>
      </c>
      <c r="B695" t="s">
        <v>5086</v>
      </c>
      <c r="C695" t="s">
        <v>5087</v>
      </c>
      <c r="D695" t="s">
        <v>3957</v>
      </c>
      <c r="E695" t="s">
        <v>34</v>
      </c>
      <c r="F695" t="b">
        <v>0</v>
      </c>
      <c r="G695" t="s">
        <v>27</v>
      </c>
      <c r="H695" s="4">
        <v>45670.585231481477</v>
      </c>
      <c r="I695" t="b">
        <v>0</v>
      </c>
      <c r="J695" t="b">
        <v>1</v>
      </c>
      <c r="K695" t="s">
        <v>24</v>
      </c>
      <c r="L695" t="s">
        <v>36</v>
      </c>
      <c r="N695">
        <v>56</v>
      </c>
      <c r="O695" t="s">
        <v>487</v>
      </c>
      <c r="P695" t="s">
        <v>5081</v>
      </c>
    </row>
    <row r="696" spans="1:16" x14ac:dyDescent="0.25">
      <c r="A696" t="s">
        <v>2</v>
      </c>
      <c r="B696" t="s">
        <v>5088</v>
      </c>
      <c r="C696" t="s">
        <v>24</v>
      </c>
      <c r="D696" t="s">
        <v>3973</v>
      </c>
      <c r="E696" t="s">
        <v>20</v>
      </c>
      <c r="F696" t="b">
        <v>0</v>
      </c>
      <c r="G696" t="s">
        <v>27</v>
      </c>
      <c r="H696" s="4">
        <v>45670.585381944453</v>
      </c>
      <c r="I696" t="b">
        <v>1</v>
      </c>
      <c r="J696" t="b">
        <v>0</v>
      </c>
      <c r="K696" t="s">
        <v>24</v>
      </c>
      <c r="L696" t="s">
        <v>22</v>
      </c>
      <c r="M696">
        <v>114999.5</v>
      </c>
      <c r="O696" t="s">
        <v>1736</v>
      </c>
      <c r="P696" t="s">
        <v>128</v>
      </c>
    </row>
    <row r="697" spans="1:16" x14ac:dyDescent="0.25">
      <c r="A697" t="s">
        <v>1</v>
      </c>
      <c r="B697" t="s">
        <v>5089</v>
      </c>
      <c r="C697" t="s">
        <v>42</v>
      </c>
      <c r="D697" t="s">
        <v>3973</v>
      </c>
      <c r="E697" t="s">
        <v>20</v>
      </c>
      <c r="F697" t="b">
        <v>0</v>
      </c>
      <c r="G697" t="s">
        <v>41</v>
      </c>
      <c r="H697" s="4">
        <v>45670.62636574074</v>
      </c>
      <c r="I697" t="b">
        <v>0</v>
      </c>
      <c r="J697" t="b">
        <v>1</v>
      </c>
      <c r="K697" t="s">
        <v>24</v>
      </c>
      <c r="L697" t="s">
        <v>22</v>
      </c>
      <c r="M697">
        <v>157000</v>
      </c>
      <c r="O697" t="s">
        <v>1883</v>
      </c>
      <c r="P697" t="s">
        <v>1884</v>
      </c>
    </row>
    <row r="698" spans="1:16" x14ac:dyDescent="0.25">
      <c r="A698" t="s">
        <v>2</v>
      </c>
      <c r="B698" t="s">
        <v>5090</v>
      </c>
      <c r="C698" t="s">
        <v>5091</v>
      </c>
      <c r="D698" t="s">
        <v>3828</v>
      </c>
      <c r="E698" t="s">
        <v>51</v>
      </c>
      <c r="F698" t="b">
        <v>0</v>
      </c>
      <c r="G698" t="s">
        <v>27</v>
      </c>
      <c r="H698" s="4">
        <v>45670.626840277779</v>
      </c>
      <c r="I698" t="b">
        <v>0</v>
      </c>
      <c r="J698" t="b">
        <v>1</v>
      </c>
      <c r="K698" t="s">
        <v>24</v>
      </c>
      <c r="L698" t="s">
        <v>36</v>
      </c>
      <c r="N698">
        <v>37.5</v>
      </c>
      <c r="O698" t="s">
        <v>3874</v>
      </c>
      <c r="P698" t="s">
        <v>5092</v>
      </c>
    </row>
    <row r="699" spans="1:16" x14ac:dyDescent="0.25">
      <c r="A699" t="s">
        <v>40</v>
      </c>
      <c r="B699" t="s">
        <v>3094</v>
      </c>
      <c r="C699" t="s">
        <v>33</v>
      </c>
      <c r="D699" t="s">
        <v>3973</v>
      </c>
      <c r="E699" t="s">
        <v>20</v>
      </c>
      <c r="F699" t="b">
        <v>0</v>
      </c>
      <c r="G699" t="s">
        <v>35</v>
      </c>
      <c r="H699" s="4">
        <v>45670.641956018517</v>
      </c>
      <c r="I699" t="b">
        <v>0</v>
      </c>
      <c r="J699" t="b">
        <v>0</v>
      </c>
      <c r="K699" t="s">
        <v>24</v>
      </c>
      <c r="L699" t="s">
        <v>22</v>
      </c>
      <c r="M699">
        <v>120000</v>
      </c>
      <c r="O699" t="s">
        <v>1306</v>
      </c>
      <c r="P699" t="s">
        <v>5093</v>
      </c>
    </row>
    <row r="700" spans="1:16" x14ac:dyDescent="0.25">
      <c r="A700" t="s">
        <v>25</v>
      </c>
      <c r="B700" t="s">
        <v>5094</v>
      </c>
      <c r="C700" t="s">
        <v>336</v>
      </c>
      <c r="D700" t="s">
        <v>3973</v>
      </c>
      <c r="E700" t="s">
        <v>20</v>
      </c>
      <c r="F700" t="b">
        <v>0</v>
      </c>
      <c r="G700" t="s">
        <v>30</v>
      </c>
      <c r="H700" s="4">
        <v>45670.667581018519</v>
      </c>
      <c r="I700" t="b">
        <v>0</v>
      </c>
      <c r="J700" t="b">
        <v>1</v>
      </c>
      <c r="K700" t="s">
        <v>24</v>
      </c>
      <c r="L700" t="s">
        <v>22</v>
      </c>
      <c r="M700">
        <v>126000</v>
      </c>
      <c r="O700" t="s">
        <v>5095</v>
      </c>
      <c r="P700" t="s">
        <v>1380</v>
      </c>
    </row>
    <row r="701" spans="1:16" x14ac:dyDescent="0.25">
      <c r="A701" t="s">
        <v>0</v>
      </c>
      <c r="B701" t="s">
        <v>5096</v>
      </c>
      <c r="C701" t="s">
        <v>82</v>
      </c>
      <c r="D701" t="s">
        <v>3973</v>
      </c>
      <c r="E701" t="s">
        <v>20</v>
      </c>
      <c r="F701" t="b">
        <v>0</v>
      </c>
      <c r="G701" t="s">
        <v>27</v>
      </c>
      <c r="H701" s="4">
        <v>45670.708333333343</v>
      </c>
      <c r="I701" t="b">
        <v>0</v>
      </c>
      <c r="J701" t="b">
        <v>0</v>
      </c>
      <c r="K701" t="s">
        <v>24</v>
      </c>
      <c r="L701" t="s">
        <v>22</v>
      </c>
      <c r="M701">
        <v>80000</v>
      </c>
      <c r="O701" t="s">
        <v>2909</v>
      </c>
      <c r="P701" t="s">
        <v>5097</v>
      </c>
    </row>
    <row r="702" spans="1:16" x14ac:dyDescent="0.25">
      <c r="A702" t="s">
        <v>19</v>
      </c>
      <c r="B702" t="s">
        <v>2537</v>
      </c>
      <c r="C702" t="s">
        <v>82</v>
      </c>
      <c r="D702" t="s">
        <v>3973</v>
      </c>
      <c r="E702" t="s">
        <v>51</v>
      </c>
      <c r="F702" t="b">
        <v>0</v>
      </c>
      <c r="G702" t="s">
        <v>27</v>
      </c>
      <c r="H702" s="4">
        <v>45670.708344907413</v>
      </c>
      <c r="I702" t="b">
        <v>0</v>
      </c>
      <c r="J702" t="b">
        <v>0</v>
      </c>
      <c r="K702" t="s">
        <v>24</v>
      </c>
      <c r="L702" t="s">
        <v>36</v>
      </c>
      <c r="N702">
        <v>77.5</v>
      </c>
      <c r="O702" t="s">
        <v>5098</v>
      </c>
      <c r="P702" t="s">
        <v>5099</v>
      </c>
    </row>
    <row r="703" spans="1:16" x14ac:dyDescent="0.25">
      <c r="A703" t="s">
        <v>139</v>
      </c>
      <c r="B703" t="s">
        <v>5100</v>
      </c>
      <c r="C703" t="s">
        <v>2593</v>
      </c>
      <c r="D703" t="s">
        <v>5101</v>
      </c>
      <c r="E703" t="s">
        <v>20</v>
      </c>
      <c r="F703" t="b">
        <v>0</v>
      </c>
      <c r="G703" t="s">
        <v>41</v>
      </c>
      <c r="H703" s="4">
        <v>45670.708831018521</v>
      </c>
      <c r="I703" t="b">
        <v>0</v>
      </c>
      <c r="J703" t="b">
        <v>0</v>
      </c>
      <c r="K703" t="s">
        <v>24</v>
      </c>
      <c r="L703" t="s">
        <v>22</v>
      </c>
      <c r="M703">
        <v>90000</v>
      </c>
      <c r="O703" t="s">
        <v>5102</v>
      </c>
      <c r="P703" t="s">
        <v>1750</v>
      </c>
    </row>
    <row r="704" spans="1:16" x14ac:dyDescent="0.25">
      <c r="A704" t="s">
        <v>139</v>
      </c>
      <c r="B704" t="s">
        <v>5103</v>
      </c>
      <c r="C704" t="s">
        <v>622</v>
      </c>
      <c r="D704" t="s">
        <v>3973</v>
      </c>
      <c r="E704" t="s">
        <v>20</v>
      </c>
      <c r="F704" t="b">
        <v>0</v>
      </c>
      <c r="G704" t="s">
        <v>35</v>
      </c>
      <c r="H704" s="4">
        <v>45670.709027777782</v>
      </c>
      <c r="I704" t="b">
        <v>0</v>
      </c>
      <c r="J704" t="b">
        <v>1</v>
      </c>
      <c r="K704" t="s">
        <v>24</v>
      </c>
      <c r="L704" t="s">
        <v>22</v>
      </c>
      <c r="M704">
        <v>80000</v>
      </c>
      <c r="O704" t="s">
        <v>954</v>
      </c>
      <c r="P704" t="s">
        <v>5104</v>
      </c>
    </row>
    <row r="705" spans="1:16" x14ac:dyDescent="0.25">
      <c r="A705" t="s">
        <v>0</v>
      </c>
      <c r="B705" t="s">
        <v>3291</v>
      </c>
      <c r="C705" t="s">
        <v>151</v>
      </c>
      <c r="D705" t="s">
        <v>3973</v>
      </c>
      <c r="E705" t="s">
        <v>20</v>
      </c>
      <c r="F705" t="b">
        <v>0</v>
      </c>
      <c r="G705" t="s">
        <v>30</v>
      </c>
      <c r="H705" s="4">
        <v>45670.70921296296</v>
      </c>
      <c r="I705" t="b">
        <v>0</v>
      </c>
      <c r="J705" t="b">
        <v>0</v>
      </c>
      <c r="K705" t="s">
        <v>24</v>
      </c>
      <c r="L705" t="s">
        <v>22</v>
      </c>
      <c r="M705">
        <v>63320</v>
      </c>
      <c r="O705" t="s">
        <v>1783</v>
      </c>
      <c r="P705" t="s">
        <v>5105</v>
      </c>
    </row>
    <row r="706" spans="1:16" x14ac:dyDescent="0.25">
      <c r="A706" t="s">
        <v>89</v>
      </c>
      <c r="B706" t="s">
        <v>5106</v>
      </c>
      <c r="C706" t="s">
        <v>1845</v>
      </c>
      <c r="D706" t="s">
        <v>3973</v>
      </c>
      <c r="E706" t="s">
        <v>20</v>
      </c>
      <c r="F706" t="b">
        <v>0</v>
      </c>
      <c r="G706" t="s">
        <v>52</v>
      </c>
      <c r="H706" s="4">
        <v>45670.767777777779</v>
      </c>
      <c r="I706" t="b">
        <v>1</v>
      </c>
      <c r="J706" t="b">
        <v>0</v>
      </c>
      <c r="K706" t="s">
        <v>24</v>
      </c>
      <c r="L706" t="s">
        <v>22</v>
      </c>
      <c r="M706">
        <v>110000</v>
      </c>
      <c r="O706" t="s">
        <v>482</v>
      </c>
      <c r="P706" t="s">
        <v>5107</v>
      </c>
    </row>
    <row r="707" spans="1:16" x14ac:dyDescent="0.25">
      <c r="A707" t="s">
        <v>139</v>
      </c>
      <c r="B707" t="s">
        <v>5108</v>
      </c>
      <c r="C707" t="s">
        <v>39</v>
      </c>
      <c r="D707" t="s">
        <v>3973</v>
      </c>
      <c r="E707" t="s">
        <v>51</v>
      </c>
      <c r="F707" t="b">
        <v>1</v>
      </c>
      <c r="G707" t="s">
        <v>27</v>
      </c>
      <c r="H707" s="4">
        <v>45670.833495370367</v>
      </c>
      <c r="I707" t="b">
        <v>0</v>
      </c>
      <c r="J707" t="b">
        <v>0</v>
      </c>
      <c r="K707" t="s">
        <v>24</v>
      </c>
      <c r="L707" t="s">
        <v>36</v>
      </c>
      <c r="N707">
        <v>42.5</v>
      </c>
      <c r="O707" t="s">
        <v>3819</v>
      </c>
    </row>
    <row r="708" spans="1:16" x14ac:dyDescent="0.25">
      <c r="A708" t="s">
        <v>89</v>
      </c>
      <c r="B708" t="s">
        <v>5109</v>
      </c>
      <c r="C708" t="s">
        <v>151</v>
      </c>
      <c r="D708" t="s">
        <v>3973</v>
      </c>
      <c r="E708" t="s">
        <v>20</v>
      </c>
      <c r="F708" t="b">
        <v>0</v>
      </c>
      <c r="G708" t="s">
        <v>30</v>
      </c>
      <c r="H708" s="4">
        <v>45670.834305555552</v>
      </c>
      <c r="I708" t="b">
        <v>0</v>
      </c>
      <c r="J708" t="b">
        <v>1</v>
      </c>
      <c r="K708" t="s">
        <v>24</v>
      </c>
      <c r="L708" t="s">
        <v>22</v>
      </c>
      <c r="M708">
        <v>268755</v>
      </c>
      <c r="O708" t="s">
        <v>5110</v>
      </c>
    </row>
    <row r="709" spans="1:16" x14ac:dyDescent="0.25">
      <c r="A709" t="s">
        <v>139</v>
      </c>
      <c r="B709" t="s">
        <v>235</v>
      </c>
      <c r="C709" t="s">
        <v>1704</v>
      </c>
      <c r="D709" t="s">
        <v>3973</v>
      </c>
      <c r="E709" t="s">
        <v>20</v>
      </c>
      <c r="F709" t="b">
        <v>0</v>
      </c>
      <c r="G709" t="s">
        <v>52</v>
      </c>
      <c r="H709" s="4">
        <v>45670.834374999999</v>
      </c>
      <c r="I709" t="b">
        <v>0</v>
      </c>
      <c r="J709" t="b">
        <v>1</v>
      </c>
      <c r="K709" t="s">
        <v>24</v>
      </c>
      <c r="L709" t="s">
        <v>22</v>
      </c>
      <c r="M709">
        <v>80000</v>
      </c>
      <c r="O709" t="s">
        <v>5111</v>
      </c>
      <c r="P709" t="s">
        <v>280</v>
      </c>
    </row>
    <row r="710" spans="1:16" x14ac:dyDescent="0.25">
      <c r="A710" t="s">
        <v>0</v>
      </c>
      <c r="B710" t="s">
        <v>5112</v>
      </c>
      <c r="C710" t="s">
        <v>3916</v>
      </c>
      <c r="D710" t="s">
        <v>3973</v>
      </c>
      <c r="E710" t="s">
        <v>20</v>
      </c>
      <c r="F710" t="b">
        <v>0</v>
      </c>
      <c r="G710" t="s">
        <v>41</v>
      </c>
      <c r="H710" s="4">
        <v>45670.875486111108</v>
      </c>
      <c r="I710" t="b">
        <v>0</v>
      </c>
      <c r="J710" t="b">
        <v>1</v>
      </c>
      <c r="K710" t="s">
        <v>24</v>
      </c>
      <c r="L710" t="s">
        <v>22</v>
      </c>
      <c r="M710">
        <v>110450</v>
      </c>
      <c r="O710" t="s">
        <v>5113</v>
      </c>
      <c r="P710" t="s">
        <v>5114</v>
      </c>
    </row>
    <row r="711" spans="1:16" x14ac:dyDescent="0.25">
      <c r="A711" t="s">
        <v>1</v>
      </c>
      <c r="B711" t="s">
        <v>5115</v>
      </c>
      <c r="C711" t="s">
        <v>3751</v>
      </c>
      <c r="D711" t="s">
        <v>3973</v>
      </c>
      <c r="E711" t="s">
        <v>20</v>
      </c>
      <c r="F711" t="b">
        <v>0</v>
      </c>
      <c r="G711" t="s">
        <v>30</v>
      </c>
      <c r="H711" s="4">
        <v>45670.875879629632</v>
      </c>
      <c r="I711" t="b">
        <v>0</v>
      </c>
      <c r="J711" t="b">
        <v>1</v>
      </c>
      <c r="K711" t="s">
        <v>24</v>
      </c>
      <c r="L711" t="s">
        <v>22</v>
      </c>
      <c r="M711">
        <v>62500</v>
      </c>
      <c r="O711" t="s">
        <v>5116</v>
      </c>
    </row>
    <row r="712" spans="1:16" x14ac:dyDescent="0.25">
      <c r="A712" t="s">
        <v>2</v>
      </c>
      <c r="B712" t="s">
        <v>2</v>
      </c>
      <c r="C712" t="s">
        <v>955</v>
      </c>
      <c r="D712" t="s">
        <v>3973</v>
      </c>
      <c r="E712" t="s">
        <v>20</v>
      </c>
      <c r="F712" t="b">
        <v>0</v>
      </c>
      <c r="G712" t="s">
        <v>27</v>
      </c>
      <c r="H712" s="4">
        <v>45670.918495370373</v>
      </c>
      <c r="I712" t="b">
        <v>1</v>
      </c>
      <c r="J712" t="b">
        <v>1</v>
      </c>
      <c r="K712" t="s">
        <v>24</v>
      </c>
      <c r="L712" t="s">
        <v>22</v>
      </c>
      <c r="M712">
        <v>132704</v>
      </c>
      <c r="O712" t="s">
        <v>1681</v>
      </c>
      <c r="P712" t="s">
        <v>5117</v>
      </c>
    </row>
    <row r="713" spans="1:16" x14ac:dyDescent="0.25">
      <c r="A713" t="s">
        <v>25</v>
      </c>
      <c r="B713" t="s">
        <v>25</v>
      </c>
      <c r="C713" t="s">
        <v>481</v>
      </c>
      <c r="D713" t="s">
        <v>3957</v>
      </c>
      <c r="E713" t="s">
        <v>34</v>
      </c>
      <c r="F713" t="b">
        <v>0</v>
      </c>
      <c r="G713" t="s">
        <v>27</v>
      </c>
      <c r="H713" s="4">
        <v>45670.958333333343</v>
      </c>
      <c r="I713" t="b">
        <v>1</v>
      </c>
      <c r="J713" t="b">
        <v>0</v>
      </c>
      <c r="K713" t="s">
        <v>24</v>
      </c>
      <c r="L713" t="s">
        <v>36</v>
      </c>
      <c r="N713">
        <v>27.979999542236332</v>
      </c>
      <c r="O713" t="s">
        <v>2981</v>
      </c>
      <c r="P713" t="s">
        <v>1483</v>
      </c>
    </row>
    <row r="714" spans="1:16" x14ac:dyDescent="0.25">
      <c r="A714" t="s">
        <v>89</v>
      </c>
      <c r="B714" t="s">
        <v>5118</v>
      </c>
      <c r="C714" t="s">
        <v>367</v>
      </c>
      <c r="D714" t="s">
        <v>3973</v>
      </c>
      <c r="E714" t="s">
        <v>20</v>
      </c>
      <c r="F714" t="b">
        <v>0</v>
      </c>
      <c r="G714" t="s">
        <v>27</v>
      </c>
      <c r="H714" s="4">
        <v>45670.958541666667</v>
      </c>
      <c r="I714" t="b">
        <v>0</v>
      </c>
      <c r="J714" t="b">
        <v>1</v>
      </c>
      <c r="K714" t="s">
        <v>24</v>
      </c>
      <c r="L714" t="s">
        <v>22</v>
      </c>
      <c r="M714">
        <v>160000</v>
      </c>
      <c r="O714" t="s">
        <v>368</v>
      </c>
      <c r="P714" t="s">
        <v>5119</v>
      </c>
    </row>
    <row r="715" spans="1:16" x14ac:dyDescent="0.25">
      <c r="A715" t="s">
        <v>2</v>
      </c>
      <c r="B715" t="s">
        <v>471</v>
      </c>
      <c r="C715" t="s">
        <v>71</v>
      </c>
      <c r="D715" t="s">
        <v>3957</v>
      </c>
      <c r="E715" t="s">
        <v>34</v>
      </c>
      <c r="F715" t="b">
        <v>0</v>
      </c>
      <c r="G715" t="s">
        <v>27</v>
      </c>
      <c r="H715" s="4">
        <v>45670.960173611107</v>
      </c>
      <c r="I715" t="b">
        <v>0</v>
      </c>
      <c r="J715" t="b">
        <v>0</v>
      </c>
      <c r="K715" t="s">
        <v>24</v>
      </c>
      <c r="L715" t="s">
        <v>36</v>
      </c>
      <c r="N715">
        <v>64.44000244140625</v>
      </c>
      <c r="O715" t="s">
        <v>697</v>
      </c>
      <c r="P715" t="s">
        <v>5120</v>
      </c>
    </row>
    <row r="716" spans="1:16" x14ac:dyDescent="0.25">
      <c r="A716" t="s">
        <v>2</v>
      </c>
      <c r="B716" t="s">
        <v>1652</v>
      </c>
      <c r="C716" t="s">
        <v>276</v>
      </c>
      <c r="D716" t="s">
        <v>3957</v>
      </c>
      <c r="E716" t="s">
        <v>34</v>
      </c>
      <c r="F716" t="b">
        <v>0</v>
      </c>
      <c r="G716" t="s">
        <v>27</v>
      </c>
      <c r="H716" s="4">
        <v>45670.960231481477</v>
      </c>
      <c r="I716" t="b">
        <v>1</v>
      </c>
      <c r="J716" t="b">
        <v>0</v>
      </c>
      <c r="K716" t="s">
        <v>24</v>
      </c>
      <c r="L716" t="s">
        <v>36</v>
      </c>
      <c r="N716">
        <v>42.194999694824219</v>
      </c>
      <c r="O716" t="s">
        <v>4632</v>
      </c>
      <c r="P716" t="s">
        <v>1389</v>
      </c>
    </row>
    <row r="717" spans="1:16" x14ac:dyDescent="0.25">
      <c r="A717" t="s">
        <v>19</v>
      </c>
      <c r="B717" t="s">
        <v>5121</v>
      </c>
      <c r="C717" t="s">
        <v>118</v>
      </c>
      <c r="D717" t="s">
        <v>3973</v>
      </c>
      <c r="E717" t="s">
        <v>20</v>
      </c>
      <c r="F717" t="b">
        <v>0</v>
      </c>
      <c r="G717" t="s">
        <v>27</v>
      </c>
      <c r="H717" s="4">
        <v>45671.001238425917</v>
      </c>
      <c r="I717" t="b">
        <v>0</v>
      </c>
      <c r="J717" t="b">
        <v>1</v>
      </c>
      <c r="K717" t="s">
        <v>24</v>
      </c>
      <c r="L717" t="s">
        <v>22</v>
      </c>
      <c r="M717">
        <v>140500</v>
      </c>
      <c r="O717" t="s">
        <v>1656</v>
      </c>
      <c r="P717" t="s">
        <v>582</v>
      </c>
    </row>
    <row r="718" spans="1:16" x14ac:dyDescent="0.25">
      <c r="A718" t="s">
        <v>2</v>
      </c>
      <c r="B718" t="s">
        <v>2</v>
      </c>
      <c r="C718" t="s">
        <v>5122</v>
      </c>
      <c r="D718" t="s">
        <v>5123</v>
      </c>
      <c r="E718" t="s">
        <v>51</v>
      </c>
      <c r="F718" t="b">
        <v>0</v>
      </c>
      <c r="G718" t="s">
        <v>52</v>
      </c>
      <c r="H718" s="4">
        <v>45671.00172453704</v>
      </c>
      <c r="I718" t="b">
        <v>0</v>
      </c>
      <c r="J718" t="b">
        <v>0</v>
      </c>
      <c r="K718" t="s">
        <v>24</v>
      </c>
      <c r="L718" t="s">
        <v>22</v>
      </c>
      <c r="M718">
        <v>125150</v>
      </c>
      <c r="O718" t="s">
        <v>4089</v>
      </c>
      <c r="P718" t="s">
        <v>5124</v>
      </c>
    </row>
    <row r="719" spans="1:16" x14ac:dyDescent="0.25">
      <c r="A719" t="s">
        <v>89</v>
      </c>
      <c r="B719" t="s">
        <v>5125</v>
      </c>
      <c r="C719" t="s">
        <v>236</v>
      </c>
      <c r="D719" t="s">
        <v>3973</v>
      </c>
      <c r="E719" t="s">
        <v>20</v>
      </c>
      <c r="F719" t="b">
        <v>0</v>
      </c>
      <c r="G719" t="s">
        <v>27</v>
      </c>
      <c r="H719" s="4">
        <v>45671.041875000003</v>
      </c>
      <c r="I719" t="b">
        <v>0</v>
      </c>
      <c r="J719" t="b">
        <v>1</v>
      </c>
      <c r="K719" t="s">
        <v>24</v>
      </c>
      <c r="L719" t="s">
        <v>22</v>
      </c>
      <c r="M719">
        <v>92500</v>
      </c>
      <c r="O719" t="s">
        <v>123</v>
      </c>
      <c r="P719" t="s">
        <v>2383</v>
      </c>
    </row>
    <row r="720" spans="1:16" x14ac:dyDescent="0.25">
      <c r="A720" t="s">
        <v>0</v>
      </c>
      <c r="B720" t="s">
        <v>1449</v>
      </c>
      <c r="C720" t="s">
        <v>823</v>
      </c>
      <c r="D720" t="s">
        <v>3828</v>
      </c>
      <c r="E720" t="s">
        <v>20</v>
      </c>
      <c r="F720" t="b">
        <v>0</v>
      </c>
      <c r="G720" t="s">
        <v>41</v>
      </c>
      <c r="H720" s="4">
        <v>45671.250474537039</v>
      </c>
      <c r="I720" t="b">
        <v>0</v>
      </c>
      <c r="J720" t="b">
        <v>1</v>
      </c>
      <c r="K720" t="s">
        <v>24</v>
      </c>
      <c r="L720" t="s">
        <v>36</v>
      </c>
      <c r="N720">
        <v>27.625</v>
      </c>
      <c r="O720" t="s">
        <v>5126</v>
      </c>
      <c r="P720" t="s">
        <v>338</v>
      </c>
    </row>
    <row r="721" spans="1:16" x14ac:dyDescent="0.25">
      <c r="A721" t="s">
        <v>0</v>
      </c>
      <c r="B721" t="s">
        <v>1929</v>
      </c>
      <c r="C721" t="s">
        <v>5127</v>
      </c>
      <c r="D721" t="s">
        <v>3973</v>
      </c>
      <c r="E721" t="s">
        <v>20</v>
      </c>
      <c r="F721" t="b">
        <v>0</v>
      </c>
      <c r="G721" t="s">
        <v>52</v>
      </c>
      <c r="H721" s="4">
        <v>45671.251342592594</v>
      </c>
      <c r="I721" t="b">
        <v>0</v>
      </c>
      <c r="J721" t="b">
        <v>1</v>
      </c>
      <c r="K721" t="s">
        <v>24</v>
      </c>
      <c r="L721" t="s">
        <v>22</v>
      </c>
      <c r="M721">
        <v>65000</v>
      </c>
      <c r="O721" t="s">
        <v>5128</v>
      </c>
      <c r="P721" t="s">
        <v>5129</v>
      </c>
    </row>
    <row r="722" spans="1:16" x14ac:dyDescent="0.25">
      <c r="A722" t="s">
        <v>0</v>
      </c>
      <c r="B722" t="s">
        <v>0</v>
      </c>
      <c r="C722" t="s">
        <v>1573</v>
      </c>
      <c r="D722" t="s">
        <v>3828</v>
      </c>
      <c r="E722" t="s">
        <v>20</v>
      </c>
      <c r="F722" t="b">
        <v>0</v>
      </c>
      <c r="G722" t="s">
        <v>52</v>
      </c>
      <c r="H722" s="4">
        <v>45671.251342592594</v>
      </c>
      <c r="I722" t="b">
        <v>1</v>
      </c>
      <c r="J722" t="b">
        <v>1</v>
      </c>
      <c r="K722" t="s">
        <v>24</v>
      </c>
      <c r="L722" t="s">
        <v>36</v>
      </c>
      <c r="N722">
        <v>20</v>
      </c>
      <c r="O722" t="s">
        <v>2895</v>
      </c>
    </row>
    <row r="723" spans="1:16" x14ac:dyDescent="0.25">
      <c r="A723" t="s">
        <v>1</v>
      </c>
      <c r="B723" t="s">
        <v>2979</v>
      </c>
      <c r="C723" t="s">
        <v>82</v>
      </c>
      <c r="D723" t="s">
        <v>3973</v>
      </c>
      <c r="E723" t="s">
        <v>20</v>
      </c>
      <c r="F723" t="b">
        <v>0</v>
      </c>
      <c r="G723" t="s">
        <v>27</v>
      </c>
      <c r="H723" s="4">
        <v>45671.251550925917</v>
      </c>
      <c r="I723" t="b">
        <v>0</v>
      </c>
      <c r="J723" t="b">
        <v>1</v>
      </c>
      <c r="K723" t="s">
        <v>24</v>
      </c>
      <c r="L723" t="s">
        <v>22</v>
      </c>
      <c r="M723">
        <v>145000</v>
      </c>
      <c r="O723" t="s">
        <v>5130</v>
      </c>
      <c r="P723" t="s">
        <v>5131</v>
      </c>
    </row>
    <row r="724" spans="1:16" x14ac:dyDescent="0.25">
      <c r="A724" t="s">
        <v>1</v>
      </c>
      <c r="B724" t="s">
        <v>661</v>
      </c>
      <c r="C724" t="s">
        <v>749</v>
      </c>
      <c r="D724" t="s">
        <v>4014</v>
      </c>
      <c r="E724" t="s">
        <v>20</v>
      </c>
      <c r="F724" t="b">
        <v>0</v>
      </c>
      <c r="G724" t="s">
        <v>30</v>
      </c>
      <c r="H724" s="4">
        <v>45671.252013888887</v>
      </c>
      <c r="I724" t="b">
        <v>0</v>
      </c>
      <c r="J724" t="b">
        <v>1</v>
      </c>
      <c r="K724" t="s">
        <v>24</v>
      </c>
      <c r="L724" t="s">
        <v>22</v>
      </c>
      <c r="M724">
        <v>125520</v>
      </c>
      <c r="O724" t="s">
        <v>3243</v>
      </c>
      <c r="P724" t="s">
        <v>5132</v>
      </c>
    </row>
    <row r="725" spans="1:16" x14ac:dyDescent="0.25">
      <c r="A725" t="s">
        <v>1</v>
      </c>
      <c r="B725" t="s">
        <v>1999</v>
      </c>
      <c r="C725" t="s">
        <v>1521</v>
      </c>
      <c r="D725" t="s">
        <v>5133</v>
      </c>
      <c r="E725" t="s">
        <v>20</v>
      </c>
      <c r="F725" t="b">
        <v>0</v>
      </c>
      <c r="G725" t="s">
        <v>52</v>
      </c>
      <c r="H725" s="4">
        <v>45671.252141203702</v>
      </c>
      <c r="I725" t="b">
        <v>0</v>
      </c>
      <c r="J725" t="b">
        <v>0</v>
      </c>
      <c r="K725" t="s">
        <v>24</v>
      </c>
      <c r="L725" t="s">
        <v>22</v>
      </c>
      <c r="M725">
        <v>113000</v>
      </c>
      <c r="O725" t="s">
        <v>1549</v>
      </c>
      <c r="P725" t="s">
        <v>4971</v>
      </c>
    </row>
    <row r="726" spans="1:16" x14ac:dyDescent="0.25">
      <c r="A726" t="s">
        <v>40</v>
      </c>
      <c r="B726" t="s">
        <v>5134</v>
      </c>
      <c r="C726" t="s">
        <v>372</v>
      </c>
      <c r="D726" t="s">
        <v>3968</v>
      </c>
      <c r="E726" t="s">
        <v>20</v>
      </c>
      <c r="F726" t="b">
        <v>0</v>
      </c>
      <c r="G726" t="s">
        <v>27</v>
      </c>
      <c r="H726" s="4">
        <v>45671.252291666657</v>
      </c>
      <c r="I726" t="b">
        <v>0</v>
      </c>
      <c r="J726" t="b">
        <v>0</v>
      </c>
      <c r="K726" t="s">
        <v>24</v>
      </c>
      <c r="L726" t="s">
        <v>22</v>
      </c>
      <c r="M726">
        <v>70000</v>
      </c>
      <c r="O726" t="s">
        <v>5135</v>
      </c>
      <c r="P726" t="s">
        <v>5136</v>
      </c>
    </row>
    <row r="727" spans="1:16" x14ac:dyDescent="0.25">
      <c r="A727" t="s">
        <v>89</v>
      </c>
      <c r="B727" t="s">
        <v>5137</v>
      </c>
      <c r="C727" t="s">
        <v>39</v>
      </c>
      <c r="D727" t="s">
        <v>3985</v>
      </c>
      <c r="E727" t="s">
        <v>20</v>
      </c>
      <c r="F727" t="b">
        <v>1</v>
      </c>
      <c r="G727" t="s">
        <v>5138</v>
      </c>
      <c r="H727" s="4">
        <v>45671.275266203702</v>
      </c>
      <c r="I727" t="b">
        <v>1</v>
      </c>
      <c r="J727" t="b">
        <v>0</v>
      </c>
      <c r="K727" t="s">
        <v>5138</v>
      </c>
      <c r="L727" t="s">
        <v>22</v>
      </c>
      <c r="M727">
        <v>200000</v>
      </c>
      <c r="O727" t="s">
        <v>5139</v>
      </c>
      <c r="P727" t="s">
        <v>5140</v>
      </c>
    </row>
    <row r="728" spans="1:16" x14ac:dyDescent="0.25">
      <c r="A728" t="s">
        <v>0</v>
      </c>
      <c r="B728" t="s">
        <v>0</v>
      </c>
      <c r="C728" t="s">
        <v>39</v>
      </c>
      <c r="D728" t="s">
        <v>3985</v>
      </c>
      <c r="E728" t="s">
        <v>20</v>
      </c>
      <c r="F728" t="b">
        <v>1</v>
      </c>
      <c r="G728" t="s">
        <v>2606</v>
      </c>
      <c r="H728" s="4">
        <v>45671.278900462959</v>
      </c>
      <c r="I728" t="b">
        <v>0</v>
      </c>
      <c r="J728" t="b">
        <v>0</v>
      </c>
      <c r="K728" t="s">
        <v>2606</v>
      </c>
      <c r="L728" t="s">
        <v>22</v>
      </c>
      <c r="M728">
        <v>140000</v>
      </c>
      <c r="O728" t="s">
        <v>5141</v>
      </c>
      <c r="P728" t="s">
        <v>2477</v>
      </c>
    </row>
    <row r="729" spans="1:16" x14ac:dyDescent="0.25">
      <c r="A729" t="s">
        <v>191</v>
      </c>
      <c r="B729" t="s">
        <v>5142</v>
      </c>
      <c r="C729" t="s">
        <v>39</v>
      </c>
      <c r="D729" t="s">
        <v>3985</v>
      </c>
      <c r="E729" t="s">
        <v>20</v>
      </c>
      <c r="F729" t="b">
        <v>1</v>
      </c>
      <c r="G729" t="s">
        <v>2012</v>
      </c>
      <c r="H729" s="4">
        <v>45671.285034722219</v>
      </c>
      <c r="I729" t="b">
        <v>1</v>
      </c>
      <c r="J729" t="b">
        <v>0</v>
      </c>
      <c r="K729" t="s">
        <v>2012</v>
      </c>
      <c r="L729" t="s">
        <v>22</v>
      </c>
      <c r="M729">
        <v>167000</v>
      </c>
      <c r="O729" t="s">
        <v>4058</v>
      </c>
      <c r="P729" t="s">
        <v>5143</v>
      </c>
    </row>
    <row r="730" spans="1:16" x14ac:dyDescent="0.25">
      <c r="A730" t="s">
        <v>0</v>
      </c>
      <c r="B730" t="s">
        <v>5144</v>
      </c>
      <c r="C730" t="s">
        <v>26</v>
      </c>
      <c r="D730" t="s">
        <v>4084</v>
      </c>
      <c r="E730" t="s">
        <v>20</v>
      </c>
      <c r="F730" t="b">
        <v>0</v>
      </c>
      <c r="G730" t="s">
        <v>27</v>
      </c>
      <c r="H730" s="4">
        <v>45671.292060185187</v>
      </c>
      <c r="I730" t="b">
        <v>0</v>
      </c>
      <c r="J730" t="b">
        <v>0</v>
      </c>
      <c r="K730" t="s">
        <v>24</v>
      </c>
      <c r="L730" t="s">
        <v>22</v>
      </c>
      <c r="M730">
        <v>110000</v>
      </c>
      <c r="O730" t="s">
        <v>3838</v>
      </c>
      <c r="P730" t="s">
        <v>5145</v>
      </c>
    </row>
    <row r="731" spans="1:16" x14ac:dyDescent="0.25">
      <c r="A731" t="s">
        <v>1</v>
      </c>
      <c r="B731" t="s">
        <v>3217</v>
      </c>
      <c r="C731" t="s">
        <v>122</v>
      </c>
      <c r="D731" t="s">
        <v>4084</v>
      </c>
      <c r="E731" t="s">
        <v>20</v>
      </c>
      <c r="F731" t="b">
        <v>0</v>
      </c>
      <c r="G731" t="s">
        <v>52</v>
      </c>
      <c r="H731" s="4">
        <v>45671.29315972222</v>
      </c>
      <c r="I731" t="b">
        <v>0</v>
      </c>
      <c r="J731" t="b">
        <v>0</v>
      </c>
      <c r="K731" t="s">
        <v>24</v>
      </c>
      <c r="L731" t="s">
        <v>22</v>
      </c>
      <c r="M731">
        <v>110000</v>
      </c>
      <c r="O731" t="s">
        <v>374</v>
      </c>
      <c r="P731" t="s">
        <v>5146</v>
      </c>
    </row>
    <row r="732" spans="1:16" x14ac:dyDescent="0.25">
      <c r="A732" t="s">
        <v>2</v>
      </c>
      <c r="B732" t="s">
        <v>5147</v>
      </c>
      <c r="C732" t="s">
        <v>5148</v>
      </c>
      <c r="D732" t="s">
        <v>3957</v>
      </c>
      <c r="E732" t="s">
        <v>34</v>
      </c>
      <c r="F732" t="b">
        <v>0</v>
      </c>
      <c r="G732" t="s">
        <v>27</v>
      </c>
      <c r="H732" s="4">
        <v>45671.3356712963</v>
      </c>
      <c r="I732" t="b">
        <v>0</v>
      </c>
      <c r="J732" t="b">
        <v>0</v>
      </c>
      <c r="K732" t="s">
        <v>24</v>
      </c>
      <c r="L732" t="s">
        <v>36</v>
      </c>
      <c r="N732">
        <v>52.779998779296882</v>
      </c>
      <c r="O732" t="s">
        <v>5149</v>
      </c>
    </row>
    <row r="733" spans="1:16" x14ac:dyDescent="0.25">
      <c r="A733" t="s">
        <v>2</v>
      </c>
      <c r="B733" t="s">
        <v>5150</v>
      </c>
      <c r="C733" t="s">
        <v>82</v>
      </c>
      <c r="D733" t="s">
        <v>3828</v>
      </c>
      <c r="E733" t="s">
        <v>20</v>
      </c>
      <c r="F733" t="b">
        <v>0</v>
      </c>
      <c r="G733" t="s">
        <v>41</v>
      </c>
      <c r="H733" s="4">
        <v>45671.335995370369</v>
      </c>
      <c r="I733" t="b">
        <v>1</v>
      </c>
      <c r="J733" t="b">
        <v>1</v>
      </c>
      <c r="K733" t="s">
        <v>24</v>
      </c>
      <c r="L733" t="s">
        <v>22</v>
      </c>
      <c r="M733">
        <v>162500</v>
      </c>
      <c r="O733" t="s">
        <v>1156</v>
      </c>
      <c r="P733" t="s">
        <v>1377</v>
      </c>
    </row>
    <row r="734" spans="1:16" x14ac:dyDescent="0.25">
      <c r="A734" t="s">
        <v>2</v>
      </c>
      <c r="B734" t="s">
        <v>5072</v>
      </c>
      <c r="C734" t="s">
        <v>322</v>
      </c>
      <c r="D734" t="s">
        <v>3973</v>
      </c>
      <c r="E734" t="s">
        <v>20</v>
      </c>
      <c r="F734" t="b">
        <v>0</v>
      </c>
      <c r="G734" t="s">
        <v>35</v>
      </c>
      <c r="H734" s="4">
        <v>45671.378055555557</v>
      </c>
      <c r="I734" t="b">
        <v>0</v>
      </c>
      <c r="J734" t="b">
        <v>1</v>
      </c>
      <c r="K734" t="s">
        <v>24</v>
      </c>
      <c r="L734" t="s">
        <v>22</v>
      </c>
      <c r="M734">
        <v>175500</v>
      </c>
      <c r="O734" t="s">
        <v>5151</v>
      </c>
      <c r="P734" t="s">
        <v>4657</v>
      </c>
    </row>
    <row r="735" spans="1:16" x14ac:dyDescent="0.25">
      <c r="A735" t="s">
        <v>89</v>
      </c>
      <c r="B735" t="s">
        <v>5152</v>
      </c>
      <c r="C735" t="s">
        <v>4439</v>
      </c>
      <c r="D735" t="s">
        <v>2208</v>
      </c>
      <c r="E735" t="s">
        <v>34</v>
      </c>
      <c r="F735" t="b">
        <v>0</v>
      </c>
      <c r="G735" t="s">
        <v>27</v>
      </c>
      <c r="H735" s="4">
        <v>45671.419120370367</v>
      </c>
      <c r="I735" t="b">
        <v>0</v>
      </c>
      <c r="J735" t="b">
        <v>1</v>
      </c>
      <c r="K735" t="s">
        <v>24</v>
      </c>
      <c r="L735" t="s">
        <v>22</v>
      </c>
      <c r="M735">
        <v>135000</v>
      </c>
      <c r="O735" t="s">
        <v>428</v>
      </c>
      <c r="P735" t="s">
        <v>5153</v>
      </c>
    </row>
    <row r="736" spans="1:16" x14ac:dyDescent="0.25">
      <c r="A736" t="s">
        <v>139</v>
      </c>
      <c r="B736" t="s">
        <v>5154</v>
      </c>
      <c r="C736" t="s">
        <v>151</v>
      </c>
      <c r="D736" t="s">
        <v>3973</v>
      </c>
      <c r="E736" t="s">
        <v>20</v>
      </c>
      <c r="F736" t="b">
        <v>0</v>
      </c>
      <c r="G736" t="s">
        <v>30</v>
      </c>
      <c r="H736" s="4">
        <v>45671.54277777778</v>
      </c>
      <c r="I736" t="b">
        <v>0</v>
      </c>
      <c r="J736" t="b">
        <v>1</v>
      </c>
      <c r="K736" t="s">
        <v>24</v>
      </c>
      <c r="L736" t="s">
        <v>22</v>
      </c>
      <c r="M736">
        <v>100000</v>
      </c>
      <c r="O736" t="s">
        <v>983</v>
      </c>
      <c r="P736" t="s">
        <v>5155</v>
      </c>
    </row>
    <row r="737" spans="1:16" x14ac:dyDescent="0.25">
      <c r="A737" t="s">
        <v>2</v>
      </c>
      <c r="B737" t="s">
        <v>5156</v>
      </c>
      <c r="C737" t="s">
        <v>3347</v>
      </c>
      <c r="D737" t="s">
        <v>3973</v>
      </c>
      <c r="E737" t="s">
        <v>20</v>
      </c>
      <c r="F737" t="b">
        <v>0</v>
      </c>
      <c r="G737" t="s">
        <v>41</v>
      </c>
      <c r="H737" s="4">
        <v>45671.544398148151</v>
      </c>
      <c r="I737" t="b">
        <v>0</v>
      </c>
      <c r="J737" t="b">
        <v>1</v>
      </c>
      <c r="K737" t="s">
        <v>24</v>
      </c>
      <c r="L737" t="s">
        <v>22</v>
      </c>
      <c r="M737">
        <v>129500</v>
      </c>
      <c r="O737" t="s">
        <v>2424</v>
      </c>
      <c r="P737" t="s">
        <v>5157</v>
      </c>
    </row>
    <row r="738" spans="1:16" x14ac:dyDescent="0.25">
      <c r="A738" t="s">
        <v>19</v>
      </c>
      <c r="B738" t="s">
        <v>5158</v>
      </c>
      <c r="C738" t="s">
        <v>2026</v>
      </c>
      <c r="D738" t="s">
        <v>3973</v>
      </c>
      <c r="E738" t="s">
        <v>20</v>
      </c>
      <c r="F738" t="b">
        <v>0</v>
      </c>
      <c r="G738" t="s">
        <v>27</v>
      </c>
      <c r="H738" s="4">
        <v>45671.583564814813</v>
      </c>
      <c r="I738" t="b">
        <v>0</v>
      </c>
      <c r="J738" t="b">
        <v>0</v>
      </c>
      <c r="K738" t="s">
        <v>24</v>
      </c>
      <c r="L738" t="s">
        <v>22</v>
      </c>
      <c r="M738">
        <v>160000</v>
      </c>
      <c r="O738" t="s">
        <v>5159</v>
      </c>
    </row>
    <row r="739" spans="1:16" x14ac:dyDescent="0.25">
      <c r="A739" t="s">
        <v>139</v>
      </c>
      <c r="B739" t="s">
        <v>5160</v>
      </c>
      <c r="C739" t="s">
        <v>293</v>
      </c>
      <c r="D739" t="s">
        <v>3973</v>
      </c>
      <c r="E739" t="s">
        <v>51</v>
      </c>
      <c r="F739" t="b">
        <v>0</v>
      </c>
      <c r="G739" t="s">
        <v>30</v>
      </c>
      <c r="H739" s="4">
        <v>45671.586828703701</v>
      </c>
      <c r="I739" t="b">
        <v>1</v>
      </c>
      <c r="J739" t="b">
        <v>0</v>
      </c>
      <c r="K739" t="s">
        <v>24</v>
      </c>
      <c r="L739" t="s">
        <v>36</v>
      </c>
      <c r="N739">
        <v>79</v>
      </c>
      <c r="O739" t="s">
        <v>477</v>
      </c>
      <c r="P739" t="s">
        <v>5161</v>
      </c>
    </row>
    <row r="740" spans="1:16" x14ac:dyDescent="0.25">
      <c r="A740" t="s">
        <v>0</v>
      </c>
      <c r="B740" t="s">
        <v>0</v>
      </c>
      <c r="C740" t="s">
        <v>5162</v>
      </c>
      <c r="D740" t="s">
        <v>2532</v>
      </c>
      <c r="E740" t="s">
        <v>20</v>
      </c>
      <c r="F740" t="b">
        <v>0</v>
      </c>
      <c r="G740" t="s">
        <v>41</v>
      </c>
      <c r="H740" s="4">
        <v>45671.625497685192</v>
      </c>
      <c r="I740" t="b">
        <v>1</v>
      </c>
      <c r="J740" t="b">
        <v>0</v>
      </c>
      <c r="K740" t="s">
        <v>24</v>
      </c>
      <c r="L740" t="s">
        <v>36</v>
      </c>
      <c r="N740">
        <v>50.620002746582031</v>
      </c>
      <c r="O740" t="s">
        <v>5163</v>
      </c>
    </row>
    <row r="741" spans="1:16" x14ac:dyDescent="0.25">
      <c r="A741" t="s">
        <v>2</v>
      </c>
      <c r="B741" t="s">
        <v>5164</v>
      </c>
      <c r="C741" t="s">
        <v>335</v>
      </c>
      <c r="D741" t="s">
        <v>3973</v>
      </c>
      <c r="E741" t="s">
        <v>20</v>
      </c>
      <c r="F741" t="b">
        <v>0</v>
      </c>
      <c r="G741" t="s">
        <v>41</v>
      </c>
      <c r="H741" s="4">
        <v>45671.627685185187</v>
      </c>
      <c r="I741" t="b">
        <v>0</v>
      </c>
      <c r="J741" t="b">
        <v>0</v>
      </c>
      <c r="K741" t="s">
        <v>24</v>
      </c>
      <c r="L741" t="s">
        <v>22</v>
      </c>
      <c r="M741">
        <v>145000</v>
      </c>
      <c r="O741" t="s">
        <v>5165</v>
      </c>
      <c r="P741" t="s">
        <v>5166</v>
      </c>
    </row>
    <row r="742" spans="1:16" x14ac:dyDescent="0.25">
      <c r="A742" t="s">
        <v>2</v>
      </c>
      <c r="B742" t="s">
        <v>2561</v>
      </c>
      <c r="C742" t="s">
        <v>2943</v>
      </c>
      <c r="D742" t="s">
        <v>3973</v>
      </c>
      <c r="E742" t="s">
        <v>20</v>
      </c>
      <c r="F742" t="b">
        <v>0</v>
      </c>
      <c r="G742" t="s">
        <v>30</v>
      </c>
      <c r="H742" s="4">
        <v>45671.667847222219</v>
      </c>
      <c r="I742" t="b">
        <v>0</v>
      </c>
      <c r="J742" t="b">
        <v>0</v>
      </c>
      <c r="K742" t="s">
        <v>24</v>
      </c>
      <c r="L742" t="s">
        <v>22</v>
      </c>
      <c r="M742">
        <v>75000</v>
      </c>
      <c r="O742" t="s">
        <v>656</v>
      </c>
      <c r="P742" t="s">
        <v>5167</v>
      </c>
    </row>
    <row r="743" spans="1:16" x14ac:dyDescent="0.25">
      <c r="A743" t="s">
        <v>0</v>
      </c>
      <c r="B743" t="s">
        <v>3030</v>
      </c>
      <c r="C743" t="s">
        <v>465</v>
      </c>
      <c r="D743" t="s">
        <v>4084</v>
      </c>
      <c r="E743" t="s">
        <v>20</v>
      </c>
      <c r="F743" t="b">
        <v>0</v>
      </c>
      <c r="G743" t="s">
        <v>41</v>
      </c>
      <c r="H743" s="4">
        <v>45671.708923611113</v>
      </c>
      <c r="I743" t="b">
        <v>0</v>
      </c>
      <c r="J743" t="b">
        <v>1</v>
      </c>
      <c r="K743" t="s">
        <v>24</v>
      </c>
      <c r="L743" t="s">
        <v>36</v>
      </c>
      <c r="N743">
        <v>24.33499908447266</v>
      </c>
      <c r="O743" t="s">
        <v>5168</v>
      </c>
    </row>
    <row r="744" spans="1:16" x14ac:dyDescent="0.25">
      <c r="A744" t="s">
        <v>40</v>
      </c>
      <c r="B744" t="s">
        <v>5169</v>
      </c>
      <c r="C744" t="s">
        <v>825</v>
      </c>
      <c r="D744" t="s">
        <v>3957</v>
      </c>
      <c r="E744" t="s">
        <v>34</v>
      </c>
      <c r="F744" t="b">
        <v>0</v>
      </c>
      <c r="G744" t="s">
        <v>30</v>
      </c>
      <c r="H744" s="4">
        <v>45671.710393518522</v>
      </c>
      <c r="I744" t="b">
        <v>0</v>
      </c>
      <c r="J744" t="b">
        <v>0</v>
      </c>
      <c r="K744" t="s">
        <v>24</v>
      </c>
      <c r="L744" t="s">
        <v>36</v>
      </c>
      <c r="N744">
        <v>18.315000534057621</v>
      </c>
      <c r="O744" t="s">
        <v>1261</v>
      </c>
      <c r="P744" t="s">
        <v>5170</v>
      </c>
    </row>
    <row r="745" spans="1:16" x14ac:dyDescent="0.25">
      <c r="A745" t="s">
        <v>40</v>
      </c>
      <c r="B745" t="s">
        <v>40</v>
      </c>
      <c r="C745" t="s">
        <v>5171</v>
      </c>
      <c r="D745" t="s">
        <v>4412</v>
      </c>
      <c r="E745" t="s">
        <v>34</v>
      </c>
      <c r="F745" t="b">
        <v>0</v>
      </c>
      <c r="G745" t="s">
        <v>27</v>
      </c>
      <c r="H745" s="4">
        <v>45671.710752314822</v>
      </c>
      <c r="I745" t="b">
        <v>0</v>
      </c>
      <c r="J745" t="b">
        <v>1</v>
      </c>
      <c r="K745" t="s">
        <v>24</v>
      </c>
      <c r="L745" t="s">
        <v>36</v>
      </c>
      <c r="N745">
        <v>50.669998168945313</v>
      </c>
      <c r="O745" t="s">
        <v>59</v>
      </c>
      <c r="P745" t="s">
        <v>137</v>
      </c>
    </row>
    <row r="746" spans="1:16" x14ac:dyDescent="0.25">
      <c r="A746" t="s">
        <v>0</v>
      </c>
      <c r="B746" t="s">
        <v>1246</v>
      </c>
      <c r="C746" t="s">
        <v>481</v>
      </c>
      <c r="D746" t="s">
        <v>3973</v>
      </c>
      <c r="E746" t="s">
        <v>51</v>
      </c>
      <c r="F746" t="b">
        <v>0</v>
      </c>
      <c r="G746" t="s">
        <v>27</v>
      </c>
      <c r="H746" s="4">
        <v>45671.793252314812</v>
      </c>
      <c r="I746" t="b">
        <v>0</v>
      </c>
      <c r="J746" t="b">
        <v>0</v>
      </c>
      <c r="K746" t="s">
        <v>24</v>
      </c>
      <c r="L746" t="s">
        <v>36</v>
      </c>
      <c r="N746">
        <v>41</v>
      </c>
      <c r="O746" t="s">
        <v>3631</v>
      </c>
      <c r="P746" t="s">
        <v>448</v>
      </c>
    </row>
    <row r="747" spans="1:16" x14ac:dyDescent="0.25">
      <c r="A747" t="s">
        <v>2</v>
      </c>
      <c r="B747" t="s">
        <v>2</v>
      </c>
      <c r="C747" t="s">
        <v>592</v>
      </c>
      <c r="D747" t="s">
        <v>3973</v>
      </c>
      <c r="E747" t="s">
        <v>51</v>
      </c>
      <c r="F747" t="b">
        <v>0</v>
      </c>
      <c r="G747" t="s">
        <v>27</v>
      </c>
      <c r="H747" s="4">
        <v>45671.793969907398</v>
      </c>
      <c r="I747" t="b">
        <v>0</v>
      </c>
      <c r="J747" t="b">
        <v>0</v>
      </c>
      <c r="K747" t="s">
        <v>24</v>
      </c>
      <c r="L747" t="s">
        <v>36</v>
      </c>
      <c r="N747">
        <v>72.5</v>
      </c>
      <c r="O747" t="s">
        <v>96</v>
      </c>
      <c r="P747" t="s">
        <v>5172</v>
      </c>
    </row>
    <row r="748" spans="1:16" x14ac:dyDescent="0.25">
      <c r="A748" t="s">
        <v>25</v>
      </c>
      <c r="B748" t="s">
        <v>5173</v>
      </c>
      <c r="C748" t="s">
        <v>39</v>
      </c>
      <c r="D748" t="s">
        <v>3828</v>
      </c>
      <c r="E748" t="s">
        <v>20</v>
      </c>
      <c r="F748" t="b">
        <v>1</v>
      </c>
      <c r="G748" t="s">
        <v>27</v>
      </c>
      <c r="H748" s="4">
        <v>45671.833460648151</v>
      </c>
      <c r="I748" t="b">
        <v>0</v>
      </c>
      <c r="J748" t="b">
        <v>1</v>
      </c>
      <c r="K748" t="s">
        <v>24</v>
      </c>
      <c r="L748" t="s">
        <v>22</v>
      </c>
      <c r="M748">
        <v>84175</v>
      </c>
      <c r="O748" t="s">
        <v>1540</v>
      </c>
      <c r="P748" t="s">
        <v>280</v>
      </c>
    </row>
    <row r="749" spans="1:16" x14ac:dyDescent="0.25">
      <c r="A749" t="s">
        <v>2</v>
      </c>
      <c r="B749" t="s">
        <v>5174</v>
      </c>
      <c r="C749" t="s">
        <v>151</v>
      </c>
      <c r="D749" t="s">
        <v>3973</v>
      </c>
      <c r="E749" t="s">
        <v>20</v>
      </c>
      <c r="F749" t="b">
        <v>0</v>
      </c>
      <c r="G749" t="s">
        <v>30</v>
      </c>
      <c r="H749" s="4">
        <v>45671.834398148138</v>
      </c>
      <c r="I749" t="b">
        <v>0</v>
      </c>
      <c r="J749" t="b">
        <v>1</v>
      </c>
      <c r="K749" t="s">
        <v>24</v>
      </c>
      <c r="L749" t="s">
        <v>22</v>
      </c>
      <c r="M749">
        <v>155000</v>
      </c>
      <c r="O749" t="s">
        <v>5110</v>
      </c>
      <c r="P749" t="s">
        <v>409</v>
      </c>
    </row>
    <row r="750" spans="1:16" x14ac:dyDescent="0.25">
      <c r="A750" t="s">
        <v>19</v>
      </c>
      <c r="B750" t="s">
        <v>5175</v>
      </c>
      <c r="C750" t="s">
        <v>118</v>
      </c>
      <c r="D750" t="s">
        <v>2208</v>
      </c>
      <c r="E750" t="s">
        <v>20</v>
      </c>
      <c r="F750" t="b">
        <v>0</v>
      </c>
      <c r="G750" t="s">
        <v>27</v>
      </c>
      <c r="H750" s="4">
        <v>45671.834953703707</v>
      </c>
      <c r="I750" t="b">
        <v>0</v>
      </c>
      <c r="J750" t="b">
        <v>1</v>
      </c>
      <c r="K750" t="s">
        <v>24</v>
      </c>
      <c r="L750" t="s">
        <v>22</v>
      </c>
      <c r="M750">
        <v>140500</v>
      </c>
      <c r="O750" t="s">
        <v>5176</v>
      </c>
      <c r="P750" t="s">
        <v>582</v>
      </c>
    </row>
    <row r="751" spans="1:16" x14ac:dyDescent="0.25">
      <c r="A751" t="s">
        <v>1</v>
      </c>
      <c r="B751" t="s">
        <v>1104</v>
      </c>
      <c r="C751" t="s">
        <v>325</v>
      </c>
      <c r="D751" t="s">
        <v>3973</v>
      </c>
      <c r="E751" t="s">
        <v>20</v>
      </c>
      <c r="F751" t="b">
        <v>0</v>
      </c>
      <c r="G751" t="s">
        <v>27</v>
      </c>
      <c r="H751" s="4">
        <v>45671.875162037039</v>
      </c>
      <c r="I751" t="b">
        <v>1</v>
      </c>
      <c r="J751" t="b">
        <v>1</v>
      </c>
      <c r="K751" t="s">
        <v>24</v>
      </c>
      <c r="L751" t="s">
        <v>22</v>
      </c>
      <c r="M751">
        <v>72072</v>
      </c>
      <c r="O751" t="s">
        <v>1681</v>
      </c>
    </row>
    <row r="752" spans="1:16" x14ac:dyDescent="0.25">
      <c r="A752" t="s">
        <v>2</v>
      </c>
      <c r="B752" t="s">
        <v>506</v>
      </c>
      <c r="C752" t="s">
        <v>1200</v>
      </c>
      <c r="D752" t="s">
        <v>3828</v>
      </c>
      <c r="E752" t="s">
        <v>20</v>
      </c>
      <c r="F752" t="b">
        <v>0</v>
      </c>
      <c r="G752" t="s">
        <v>27</v>
      </c>
      <c r="H752" s="4">
        <v>45671.877395833333</v>
      </c>
      <c r="I752" t="b">
        <v>0</v>
      </c>
      <c r="J752" t="b">
        <v>0</v>
      </c>
      <c r="K752" t="s">
        <v>24</v>
      </c>
      <c r="L752" t="s">
        <v>22</v>
      </c>
      <c r="M752">
        <v>98250</v>
      </c>
      <c r="O752" t="s">
        <v>1201</v>
      </c>
      <c r="P752" t="s">
        <v>5177</v>
      </c>
    </row>
    <row r="753" spans="1:16" x14ac:dyDescent="0.25">
      <c r="A753" t="s">
        <v>0</v>
      </c>
      <c r="B753" t="s">
        <v>2656</v>
      </c>
      <c r="C753" t="s">
        <v>3846</v>
      </c>
      <c r="D753" t="s">
        <v>131</v>
      </c>
      <c r="F753" t="b">
        <v>0</v>
      </c>
      <c r="G753" t="s">
        <v>30</v>
      </c>
      <c r="H753" s="4">
        <v>45671.917731481481</v>
      </c>
      <c r="I753" t="b">
        <v>1</v>
      </c>
      <c r="J753" t="b">
        <v>0</v>
      </c>
      <c r="K753" t="s">
        <v>24</v>
      </c>
      <c r="L753" t="s">
        <v>36</v>
      </c>
      <c r="N753">
        <v>21.52500152587891</v>
      </c>
      <c r="O753" t="s">
        <v>131</v>
      </c>
      <c r="P753" t="s">
        <v>258</v>
      </c>
    </row>
    <row r="754" spans="1:16" x14ac:dyDescent="0.25">
      <c r="A754" t="s">
        <v>0</v>
      </c>
      <c r="B754" t="s">
        <v>2332</v>
      </c>
      <c r="C754" t="s">
        <v>879</v>
      </c>
      <c r="D754" t="s">
        <v>3828</v>
      </c>
      <c r="E754" t="s">
        <v>20</v>
      </c>
      <c r="F754" t="b">
        <v>0</v>
      </c>
      <c r="G754" t="s">
        <v>30</v>
      </c>
      <c r="H754" s="4">
        <v>45671.91778935185</v>
      </c>
      <c r="I754" t="b">
        <v>0</v>
      </c>
      <c r="J754" t="b">
        <v>1</v>
      </c>
      <c r="K754" t="s">
        <v>24</v>
      </c>
      <c r="L754" t="s">
        <v>22</v>
      </c>
      <c r="M754">
        <v>60000</v>
      </c>
      <c r="O754" t="s">
        <v>3097</v>
      </c>
      <c r="P754" t="s">
        <v>1622</v>
      </c>
    </row>
    <row r="755" spans="1:16" x14ac:dyDescent="0.25">
      <c r="A755" t="s">
        <v>19</v>
      </c>
      <c r="B755" t="s">
        <v>5178</v>
      </c>
      <c r="C755" t="s">
        <v>39</v>
      </c>
      <c r="D755" t="s">
        <v>3973</v>
      </c>
      <c r="E755" t="s">
        <v>51</v>
      </c>
      <c r="F755" t="b">
        <v>1</v>
      </c>
      <c r="G755" t="s">
        <v>27</v>
      </c>
      <c r="H755" s="4">
        <v>45671.919120370367</v>
      </c>
      <c r="I755" t="b">
        <v>0</v>
      </c>
      <c r="J755" t="b">
        <v>1</v>
      </c>
      <c r="K755" t="s">
        <v>24</v>
      </c>
      <c r="L755" t="s">
        <v>36</v>
      </c>
      <c r="N755">
        <v>55</v>
      </c>
      <c r="O755" t="s">
        <v>1177</v>
      </c>
      <c r="P755" t="s">
        <v>5179</v>
      </c>
    </row>
    <row r="756" spans="1:16" x14ac:dyDescent="0.25">
      <c r="A756" t="s">
        <v>0</v>
      </c>
      <c r="B756" t="s">
        <v>1246</v>
      </c>
      <c r="C756" t="s">
        <v>5180</v>
      </c>
      <c r="D756" t="s">
        <v>2208</v>
      </c>
      <c r="E756" t="s">
        <v>20</v>
      </c>
      <c r="F756" t="b">
        <v>0</v>
      </c>
      <c r="G756" t="s">
        <v>27</v>
      </c>
      <c r="H756" s="4">
        <v>45671.958460648151</v>
      </c>
      <c r="I756" t="b">
        <v>0</v>
      </c>
      <c r="J756" t="b">
        <v>0</v>
      </c>
      <c r="K756" t="s">
        <v>24</v>
      </c>
      <c r="L756" t="s">
        <v>22</v>
      </c>
      <c r="M756">
        <v>110000</v>
      </c>
      <c r="O756" t="s">
        <v>5181</v>
      </c>
      <c r="P756" t="s">
        <v>5182</v>
      </c>
    </row>
    <row r="757" spans="1:16" x14ac:dyDescent="0.25">
      <c r="A757" t="s">
        <v>25</v>
      </c>
      <c r="B757" t="s">
        <v>5183</v>
      </c>
      <c r="C757" t="s">
        <v>39</v>
      </c>
      <c r="D757" t="s">
        <v>3973</v>
      </c>
      <c r="E757" t="s">
        <v>20</v>
      </c>
      <c r="F757" t="b">
        <v>1</v>
      </c>
      <c r="G757" t="s">
        <v>30</v>
      </c>
      <c r="H757" s="4">
        <v>45672.001087962963</v>
      </c>
      <c r="I757" t="b">
        <v>0</v>
      </c>
      <c r="J757" t="b">
        <v>1</v>
      </c>
      <c r="K757" t="s">
        <v>24</v>
      </c>
      <c r="L757" t="s">
        <v>22</v>
      </c>
      <c r="M757">
        <v>102000</v>
      </c>
      <c r="O757" t="s">
        <v>5184</v>
      </c>
      <c r="P757" t="s">
        <v>5185</v>
      </c>
    </row>
    <row r="758" spans="1:16" x14ac:dyDescent="0.25">
      <c r="A758" t="s">
        <v>1</v>
      </c>
      <c r="B758" t="s">
        <v>5186</v>
      </c>
      <c r="C758" t="s">
        <v>3122</v>
      </c>
      <c r="D758" t="s">
        <v>3828</v>
      </c>
      <c r="E758" t="s">
        <v>20</v>
      </c>
      <c r="F758" t="b">
        <v>0</v>
      </c>
      <c r="G758" t="s">
        <v>27</v>
      </c>
      <c r="H758" s="4">
        <v>45672.001585648148</v>
      </c>
      <c r="I758" t="b">
        <v>0</v>
      </c>
      <c r="J758" t="b">
        <v>1</v>
      </c>
      <c r="K758" t="s">
        <v>24</v>
      </c>
      <c r="L758" t="s">
        <v>22</v>
      </c>
      <c r="M758">
        <v>231000</v>
      </c>
      <c r="O758" t="s">
        <v>1388</v>
      </c>
      <c r="P758" t="s">
        <v>447</v>
      </c>
    </row>
    <row r="759" spans="1:16" x14ac:dyDescent="0.25">
      <c r="A759" t="s">
        <v>1</v>
      </c>
      <c r="B759" t="s">
        <v>3037</v>
      </c>
      <c r="C759" t="s">
        <v>151</v>
      </c>
      <c r="D759" t="s">
        <v>3973</v>
      </c>
      <c r="E759" t="s">
        <v>20</v>
      </c>
      <c r="F759" t="b">
        <v>0</v>
      </c>
      <c r="G759" t="s">
        <v>30</v>
      </c>
      <c r="H759" s="4">
        <v>45672.042800925927</v>
      </c>
      <c r="I759" t="b">
        <v>1</v>
      </c>
      <c r="J759" t="b">
        <v>1</v>
      </c>
      <c r="K759" t="s">
        <v>24</v>
      </c>
      <c r="L759" t="s">
        <v>22</v>
      </c>
      <c r="M759">
        <v>90500</v>
      </c>
      <c r="O759" t="s">
        <v>444</v>
      </c>
      <c r="P759" t="s">
        <v>5187</v>
      </c>
    </row>
    <row r="760" spans="1:16" x14ac:dyDescent="0.25">
      <c r="A760" t="s">
        <v>0</v>
      </c>
      <c r="B760" t="s">
        <v>5188</v>
      </c>
      <c r="C760" t="s">
        <v>82</v>
      </c>
      <c r="D760" t="s">
        <v>2882</v>
      </c>
      <c r="E760" t="s">
        <v>20</v>
      </c>
      <c r="F760" t="b">
        <v>0</v>
      </c>
      <c r="G760" t="s">
        <v>27</v>
      </c>
      <c r="H760" s="4">
        <v>45672.250011574077</v>
      </c>
      <c r="I760" t="b">
        <v>0</v>
      </c>
      <c r="J760" t="b">
        <v>1</v>
      </c>
      <c r="K760" t="s">
        <v>24</v>
      </c>
      <c r="L760" t="s">
        <v>22</v>
      </c>
      <c r="M760">
        <v>175000</v>
      </c>
      <c r="O760" t="s">
        <v>1427</v>
      </c>
      <c r="P760" t="s">
        <v>5189</v>
      </c>
    </row>
    <row r="761" spans="1:16" x14ac:dyDescent="0.25">
      <c r="A761" t="s">
        <v>0</v>
      </c>
      <c r="B761" t="s">
        <v>5190</v>
      </c>
      <c r="C761" t="s">
        <v>5127</v>
      </c>
      <c r="D761" t="s">
        <v>3828</v>
      </c>
      <c r="E761" t="s">
        <v>20</v>
      </c>
      <c r="F761" t="b">
        <v>0</v>
      </c>
      <c r="G761" t="s">
        <v>52</v>
      </c>
      <c r="H761" s="4">
        <v>45672.251215277778</v>
      </c>
      <c r="I761" t="b">
        <v>0</v>
      </c>
      <c r="J761" t="b">
        <v>1</v>
      </c>
      <c r="K761" t="s">
        <v>24</v>
      </c>
      <c r="L761" t="s">
        <v>22</v>
      </c>
      <c r="M761">
        <v>65000</v>
      </c>
      <c r="O761" t="s">
        <v>5191</v>
      </c>
      <c r="P761" t="s">
        <v>5129</v>
      </c>
    </row>
    <row r="762" spans="1:16" x14ac:dyDescent="0.25">
      <c r="A762" t="s">
        <v>0</v>
      </c>
      <c r="B762" t="s">
        <v>5190</v>
      </c>
      <c r="C762" t="s">
        <v>5127</v>
      </c>
      <c r="D762" t="s">
        <v>3973</v>
      </c>
      <c r="E762" t="s">
        <v>20</v>
      </c>
      <c r="F762" t="b">
        <v>0</v>
      </c>
      <c r="G762" t="s">
        <v>52</v>
      </c>
      <c r="H762" s="4">
        <v>45672.251215277778</v>
      </c>
      <c r="I762" t="b">
        <v>0</v>
      </c>
      <c r="J762" t="b">
        <v>1</v>
      </c>
      <c r="K762" t="s">
        <v>24</v>
      </c>
      <c r="L762" t="s">
        <v>22</v>
      </c>
      <c r="M762">
        <v>65000</v>
      </c>
      <c r="O762" t="s">
        <v>5128</v>
      </c>
      <c r="P762" t="s">
        <v>5129</v>
      </c>
    </row>
    <row r="763" spans="1:16" x14ac:dyDescent="0.25">
      <c r="A763" t="s">
        <v>1</v>
      </c>
      <c r="B763" t="s">
        <v>5192</v>
      </c>
      <c r="C763" t="s">
        <v>5193</v>
      </c>
      <c r="D763" t="s">
        <v>4302</v>
      </c>
      <c r="E763" t="s">
        <v>20</v>
      </c>
      <c r="F763" t="b">
        <v>0</v>
      </c>
      <c r="G763" t="s">
        <v>30</v>
      </c>
      <c r="H763" s="4">
        <v>45672.251932870371</v>
      </c>
      <c r="I763" t="b">
        <v>0</v>
      </c>
      <c r="J763" t="b">
        <v>0</v>
      </c>
      <c r="K763" t="s">
        <v>24</v>
      </c>
      <c r="L763" t="s">
        <v>22</v>
      </c>
      <c r="M763">
        <v>124531</v>
      </c>
      <c r="O763" t="s">
        <v>548</v>
      </c>
    </row>
    <row r="764" spans="1:16" x14ac:dyDescent="0.25">
      <c r="A764" t="s">
        <v>1</v>
      </c>
      <c r="B764" t="s">
        <v>1</v>
      </c>
      <c r="C764" t="s">
        <v>5194</v>
      </c>
      <c r="D764" t="s">
        <v>2208</v>
      </c>
      <c r="E764" t="s">
        <v>20</v>
      </c>
      <c r="F764" t="b">
        <v>0</v>
      </c>
      <c r="G764" t="s">
        <v>30</v>
      </c>
      <c r="H764" s="4">
        <v>45672.251932870371</v>
      </c>
      <c r="I764" t="b">
        <v>0</v>
      </c>
      <c r="J764" t="b">
        <v>0</v>
      </c>
      <c r="K764" t="s">
        <v>24</v>
      </c>
      <c r="L764" t="s">
        <v>22</v>
      </c>
      <c r="M764">
        <v>170000</v>
      </c>
      <c r="O764" t="s">
        <v>964</v>
      </c>
    </row>
    <row r="765" spans="1:16" x14ac:dyDescent="0.25">
      <c r="A765" t="s">
        <v>1</v>
      </c>
      <c r="B765" t="s">
        <v>296</v>
      </c>
      <c r="C765" t="s">
        <v>92</v>
      </c>
      <c r="D765" t="s">
        <v>3828</v>
      </c>
      <c r="E765" t="s">
        <v>20</v>
      </c>
      <c r="F765" t="b">
        <v>0</v>
      </c>
      <c r="G765" t="s">
        <v>30</v>
      </c>
      <c r="H765" s="4">
        <v>45672.251932870371</v>
      </c>
      <c r="I765" t="b">
        <v>0</v>
      </c>
      <c r="J765" t="b">
        <v>1</v>
      </c>
      <c r="K765" t="s">
        <v>24</v>
      </c>
      <c r="L765" t="s">
        <v>22</v>
      </c>
      <c r="M765">
        <v>113550</v>
      </c>
      <c r="O765" t="s">
        <v>1250</v>
      </c>
      <c r="P765" t="s">
        <v>961</v>
      </c>
    </row>
    <row r="766" spans="1:16" x14ac:dyDescent="0.25">
      <c r="A766" t="s">
        <v>1</v>
      </c>
      <c r="B766" t="s">
        <v>5195</v>
      </c>
      <c r="C766" t="s">
        <v>1521</v>
      </c>
      <c r="D766" t="s">
        <v>3973</v>
      </c>
      <c r="E766" t="s">
        <v>20</v>
      </c>
      <c r="F766" t="b">
        <v>0</v>
      </c>
      <c r="G766" t="s">
        <v>52</v>
      </c>
      <c r="H766" s="4">
        <v>45672.252071759263</v>
      </c>
      <c r="I766" t="b">
        <v>0</v>
      </c>
      <c r="J766" t="b">
        <v>1</v>
      </c>
      <c r="K766" t="s">
        <v>24</v>
      </c>
      <c r="L766" t="s">
        <v>22</v>
      </c>
      <c r="M766">
        <v>72500</v>
      </c>
      <c r="O766" t="s">
        <v>1549</v>
      </c>
      <c r="P766" t="s">
        <v>5196</v>
      </c>
    </row>
    <row r="767" spans="1:16" x14ac:dyDescent="0.25">
      <c r="A767" t="s">
        <v>1</v>
      </c>
      <c r="B767" t="s">
        <v>5197</v>
      </c>
      <c r="C767" t="s">
        <v>158</v>
      </c>
      <c r="D767" t="s">
        <v>4035</v>
      </c>
      <c r="E767" t="s">
        <v>20</v>
      </c>
      <c r="F767" t="b">
        <v>0</v>
      </c>
      <c r="G767" t="s">
        <v>158</v>
      </c>
      <c r="H767" s="4">
        <v>45672.253993055558</v>
      </c>
      <c r="I767" t="b">
        <v>0</v>
      </c>
      <c r="J767" t="b">
        <v>0</v>
      </c>
      <c r="K767" t="s">
        <v>158</v>
      </c>
      <c r="L767" t="s">
        <v>22</v>
      </c>
      <c r="M767">
        <v>48000</v>
      </c>
      <c r="O767" t="s">
        <v>1906</v>
      </c>
      <c r="P767" t="s">
        <v>5198</v>
      </c>
    </row>
    <row r="768" spans="1:16" x14ac:dyDescent="0.25">
      <c r="A768" t="s">
        <v>2</v>
      </c>
      <c r="B768" t="s">
        <v>3644</v>
      </c>
      <c r="C768" t="s">
        <v>39</v>
      </c>
      <c r="D768" t="s">
        <v>3985</v>
      </c>
      <c r="E768" t="s">
        <v>20</v>
      </c>
      <c r="F768" t="b">
        <v>1</v>
      </c>
      <c r="G768" t="s">
        <v>2495</v>
      </c>
      <c r="H768" s="4">
        <v>45672.258692129632</v>
      </c>
      <c r="I768" t="b">
        <v>0</v>
      </c>
      <c r="J768" t="b">
        <v>0</v>
      </c>
      <c r="K768" t="s">
        <v>2495</v>
      </c>
      <c r="L768" t="s">
        <v>22</v>
      </c>
      <c r="M768">
        <v>48000</v>
      </c>
      <c r="O768" t="s">
        <v>2496</v>
      </c>
      <c r="P768" t="s">
        <v>5199</v>
      </c>
    </row>
    <row r="769" spans="1:16" x14ac:dyDescent="0.25">
      <c r="A769" t="s">
        <v>1</v>
      </c>
      <c r="B769" t="s">
        <v>5200</v>
      </c>
      <c r="C769" t="s">
        <v>39</v>
      </c>
      <c r="D769" t="s">
        <v>3985</v>
      </c>
      <c r="E769" t="s">
        <v>20</v>
      </c>
      <c r="F769" t="b">
        <v>1</v>
      </c>
      <c r="G769" t="s">
        <v>1792</v>
      </c>
      <c r="H769" s="4">
        <v>45672.262476851851</v>
      </c>
      <c r="I769" t="b">
        <v>0</v>
      </c>
      <c r="J769" t="b">
        <v>0</v>
      </c>
      <c r="K769" t="s">
        <v>1792</v>
      </c>
      <c r="L769" t="s">
        <v>22</v>
      </c>
      <c r="M769">
        <v>43800</v>
      </c>
      <c r="O769" t="s">
        <v>5201</v>
      </c>
      <c r="P769" t="s">
        <v>149</v>
      </c>
    </row>
    <row r="770" spans="1:16" x14ac:dyDescent="0.25">
      <c r="A770" t="s">
        <v>19</v>
      </c>
      <c r="B770" t="s">
        <v>4425</v>
      </c>
      <c r="C770" t="s">
        <v>39</v>
      </c>
      <c r="D770" t="s">
        <v>3985</v>
      </c>
      <c r="E770" t="s">
        <v>20</v>
      </c>
      <c r="F770" t="b">
        <v>1</v>
      </c>
      <c r="G770" t="s">
        <v>907</v>
      </c>
      <c r="H770" s="4">
        <v>45672.263136574067</v>
      </c>
      <c r="I770" t="b">
        <v>0</v>
      </c>
      <c r="J770" t="b">
        <v>0</v>
      </c>
      <c r="K770" t="s">
        <v>907</v>
      </c>
      <c r="L770" t="s">
        <v>22</v>
      </c>
      <c r="M770">
        <v>135000</v>
      </c>
      <c r="O770" t="s">
        <v>4032</v>
      </c>
      <c r="P770" t="s">
        <v>4033</v>
      </c>
    </row>
    <row r="771" spans="1:16" x14ac:dyDescent="0.25">
      <c r="A771" t="s">
        <v>89</v>
      </c>
      <c r="B771" t="s">
        <v>2726</v>
      </c>
      <c r="C771" t="s">
        <v>39</v>
      </c>
      <c r="D771" t="s">
        <v>3985</v>
      </c>
      <c r="E771" t="s">
        <v>20</v>
      </c>
      <c r="F771" t="b">
        <v>1</v>
      </c>
      <c r="G771" t="s">
        <v>256</v>
      </c>
      <c r="H771" s="4">
        <v>45672.264699074083</v>
      </c>
      <c r="I771" t="b">
        <v>1</v>
      </c>
      <c r="J771" t="b">
        <v>0</v>
      </c>
      <c r="K771" t="s">
        <v>256</v>
      </c>
      <c r="L771" t="s">
        <v>22</v>
      </c>
      <c r="M771">
        <v>225000</v>
      </c>
      <c r="O771" t="s">
        <v>4053</v>
      </c>
      <c r="P771" t="s">
        <v>4054</v>
      </c>
    </row>
    <row r="772" spans="1:16" x14ac:dyDescent="0.25">
      <c r="A772" t="s">
        <v>89</v>
      </c>
      <c r="B772" t="s">
        <v>5202</v>
      </c>
      <c r="C772" t="s">
        <v>39</v>
      </c>
      <c r="D772" t="s">
        <v>3985</v>
      </c>
      <c r="E772" t="s">
        <v>20</v>
      </c>
      <c r="F772" t="b">
        <v>1</v>
      </c>
      <c r="G772" t="s">
        <v>5203</v>
      </c>
      <c r="H772" s="4">
        <v>45672.266180555547</v>
      </c>
      <c r="I772" t="b">
        <v>1</v>
      </c>
      <c r="J772" t="b">
        <v>0</v>
      </c>
      <c r="L772" t="s">
        <v>22</v>
      </c>
      <c r="M772">
        <v>90000</v>
      </c>
      <c r="O772" t="s">
        <v>5204</v>
      </c>
      <c r="P772" t="s">
        <v>5205</v>
      </c>
    </row>
    <row r="773" spans="1:16" x14ac:dyDescent="0.25">
      <c r="A773" t="s">
        <v>0</v>
      </c>
      <c r="B773" t="s">
        <v>5206</v>
      </c>
      <c r="C773" t="s">
        <v>713</v>
      </c>
      <c r="D773" t="s">
        <v>4072</v>
      </c>
      <c r="E773" t="s">
        <v>20</v>
      </c>
      <c r="F773" t="b">
        <v>0</v>
      </c>
      <c r="G773" t="s">
        <v>23</v>
      </c>
      <c r="H773" s="4">
        <v>45672.27</v>
      </c>
      <c r="I773" t="b">
        <v>0</v>
      </c>
      <c r="J773" t="b">
        <v>1</v>
      </c>
      <c r="K773" t="s">
        <v>24</v>
      </c>
      <c r="L773" t="s">
        <v>22</v>
      </c>
      <c r="M773">
        <v>66488</v>
      </c>
      <c r="O773" t="s">
        <v>2723</v>
      </c>
      <c r="P773" t="s">
        <v>5207</v>
      </c>
    </row>
    <row r="774" spans="1:16" x14ac:dyDescent="0.25">
      <c r="A774" t="s">
        <v>40</v>
      </c>
      <c r="B774" t="s">
        <v>5208</v>
      </c>
      <c r="C774" t="s">
        <v>39</v>
      </c>
      <c r="D774" t="s">
        <v>3985</v>
      </c>
      <c r="E774" t="s">
        <v>20</v>
      </c>
      <c r="F774" t="b">
        <v>1</v>
      </c>
      <c r="G774" t="s">
        <v>4057</v>
      </c>
      <c r="H774" s="4">
        <v>45672.274062500001</v>
      </c>
      <c r="I774" t="b">
        <v>1</v>
      </c>
      <c r="J774" t="b">
        <v>0</v>
      </c>
      <c r="K774" t="s">
        <v>4057</v>
      </c>
      <c r="L774" t="s">
        <v>22</v>
      </c>
      <c r="M774">
        <v>185000</v>
      </c>
      <c r="O774" t="s">
        <v>5209</v>
      </c>
      <c r="P774" t="s">
        <v>5210</v>
      </c>
    </row>
    <row r="775" spans="1:16" x14ac:dyDescent="0.25">
      <c r="A775" t="s">
        <v>2</v>
      </c>
      <c r="B775" t="s">
        <v>5211</v>
      </c>
      <c r="C775" t="s">
        <v>39</v>
      </c>
      <c r="D775" t="s">
        <v>4109</v>
      </c>
      <c r="E775" t="s">
        <v>20</v>
      </c>
      <c r="F775" t="b">
        <v>1</v>
      </c>
      <c r="G775" t="s">
        <v>588</v>
      </c>
      <c r="H775" s="4">
        <v>45672.275787037041</v>
      </c>
      <c r="I775" t="b">
        <v>1</v>
      </c>
      <c r="J775" t="b">
        <v>0</v>
      </c>
      <c r="K775" t="s">
        <v>588</v>
      </c>
      <c r="L775" t="s">
        <v>22</v>
      </c>
      <c r="M775">
        <v>93000</v>
      </c>
      <c r="O775" t="s">
        <v>2621</v>
      </c>
      <c r="P775" t="s">
        <v>5212</v>
      </c>
    </row>
    <row r="776" spans="1:16" x14ac:dyDescent="0.25">
      <c r="A776" t="s">
        <v>139</v>
      </c>
      <c r="B776" t="s">
        <v>277</v>
      </c>
      <c r="C776" t="s">
        <v>2640</v>
      </c>
      <c r="D776" t="s">
        <v>5213</v>
      </c>
      <c r="E776" t="s">
        <v>20</v>
      </c>
      <c r="F776" t="b">
        <v>0</v>
      </c>
      <c r="G776" t="s">
        <v>2641</v>
      </c>
      <c r="H776" s="4">
        <v>45672.317928240736</v>
      </c>
      <c r="I776" t="b">
        <v>0</v>
      </c>
      <c r="J776" t="b">
        <v>0</v>
      </c>
      <c r="K776" t="s">
        <v>2641</v>
      </c>
      <c r="L776" t="s">
        <v>36</v>
      </c>
      <c r="N776">
        <v>52.880001068115227</v>
      </c>
      <c r="O776" t="s">
        <v>2805</v>
      </c>
      <c r="P776" t="s">
        <v>5214</v>
      </c>
    </row>
    <row r="777" spans="1:16" x14ac:dyDescent="0.25">
      <c r="A777" t="s">
        <v>2</v>
      </c>
      <c r="B777" t="s">
        <v>5215</v>
      </c>
      <c r="C777" t="s">
        <v>42</v>
      </c>
      <c r="D777" t="s">
        <v>3973</v>
      </c>
      <c r="E777" t="s">
        <v>631</v>
      </c>
      <c r="F777" t="b">
        <v>0</v>
      </c>
      <c r="G777" t="s">
        <v>41</v>
      </c>
      <c r="H777" s="4">
        <v>45672.334976851853</v>
      </c>
      <c r="I777" t="b">
        <v>0</v>
      </c>
      <c r="J777" t="b">
        <v>1</v>
      </c>
      <c r="K777" t="s">
        <v>24</v>
      </c>
      <c r="L777" t="s">
        <v>36</v>
      </c>
      <c r="N777">
        <v>54.5</v>
      </c>
      <c r="O777" t="s">
        <v>3973</v>
      </c>
      <c r="P777" t="s">
        <v>5216</v>
      </c>
    </row>
    <row r="778" spans="1:16" x14ac:dyDescent="0.25">
      <c r="A778" t="s">
        <v>19</v>
      </c>
      <c r="B778" t="s">
        <v>5217</v>
      </c>
      <c r="C778" t="s">
        <v>957</v>
      </c>
      <c r="D778" t="s">
        <v>2208</v>
      </c>
      <c r="E778" t="s">
        <v>34</v>
      </c>
      <c r="F778" t="b">
        <v>0</v>
      </c>
      <c r="G778" t="s">
        <v>27</v>
      </c>
      <c r="H778" s="4">
        <v>45672.418055555558</v>
      </c>
      <c r="I778" t="b">
        <v>0</v>
      </c>
      <c r="J778" t="b">
        <v>1</v>
      </c>
      <c r="K778" t="s">
        <v>24</v>
      </c>
      <c r="L778" t="s">
        <v>22</v>
      </c>
      <c r="M778">
        <v>162000</v>
      </c>
      <c r="O778" t="s">
        <v>428</v>
      </c>
      <c r="P778" t="s">
        <v>5218</v>
      </c>
    </row>
    <row r="779" spans="1:16" x14ac:dyDescent="0.25">
      <c r="A779" t="s">
        <v>28</v>
      </c>
      <c r="B779" t="s">
        <v>3528</v>
      </c>
      <c r="C779" t="s">
        <v>39</v>
      </c>
      <c r="D779" t="s">
        <v>3973</v>
      </c>
      <c r="E779" t="s">
        <v>20</v>
      </c>
      <c r="F779" t="b">
        <v>1</v>
      </c>
      <c r="G779" t="s">
        <v>27</v>
      </c>
      <c r="H779" s="4">
        <v>45672.419062499997</v>
      </c>
      <c r="I779" t="b">
        <v>0</v>
      </c>
      <c r="J779" t="b">
        <v>1</v>
      </c>
      <c r="K779" t="s">
        <v>24</v>
      </c>
      <c r="L779" t="s">
        <v>22</v>
      </c>
      <c r="M779">
        <v>270000</v>
      </c>
      <c r="O779" t="s">
        <v>2761</v>
      </c>
      <c r="P779" t="s">
        <v>207</v>
      </c>
    </row>
    <row r="780" spans="1:16" x14ac:dyDescent="0.25">
      <c r="A780" t="s">
        <v>28</v>
      </c>
      <c r="B780" t="s">
        <v>28</v>
      </c>
      <c r="C780" t="s">
        <v>5219</v>
      </c>
      <c r="D780" t="s">
        <v>3973</v>
      </c>
      <c r="E780" t="s">
        <v>20</v>
      </c>
      <c r="F780" t="b">
        <v>0</v>
      </c>
      <c r="G780" t="s">
        <v>27</v>
      </c>
      <c r="H780" s="4">
        <v>45672.459722222222</v>
      </c>
      <c r="I780" t="b">
        <v>0</v>
      </c>
      <c r="J780" t="b">
        <v>1</v>
      </c>
      <c r="K780" t="s">
        <v>24</v>
      </c>
      <c r="L780" t="s">
        <v>22</v>
      </c>
      <c r="M780">
        <v>157500</v>
      </c>
      <c r="O780" t="s">
        <v>5220</v>
      </c>
      <c r="P780" t="s">
        <v>5221</v>
      </c>
    </row>
    <row r="781" spans="1:16" x14ac:dyDescent="0.25">
      <c r="A781" t="s">
        <v>2</v>
      </c>
      <c r="B781" t="s">
        <v>5222</v>
      </c>
      <c r="C781" t="s">
        <v>992</v>
      </c>
      <c r="D781" t="s">
        <v>3973</v>
      </c>
      <c r="E781" t="s">
        <v>20</v>
      </c>
      <c r="F781" t="b">
        <v>0</v>
      </c>
      <c r="G781" t="s">
        <v>27</v>
      </c>
      <c r="H781" s="4">
        <v>45672.460694444453</v>
      </c>
      <c r="I781" t="b">
        <v>0</v>
      </c>
      <c r="J781" t="b">
        <v>1</v>
      </c>
      <c r="K781" t="s">
        <v>24</v>
      </c>
      <c r="L781" t="s">
        <v>22</v>
      </c>
      <c r="M781">
        <v>155000</v>
      </c>
      <c r="O781" t="s">
        <v>2614</v>
      </c>
      <c r="P781" t="s">
        <v>5223</v>
      </c>
    </row>
    <row r="782" spans="1:16" x14ac:dyDescent="0.25">
      <c r="A782" t="s">
        <v>0</v>
      </c>
      <c r="B782" t="s">
        <v>257</v>
      </c>
      <c r="C782" t="s">
        <v>1729</v>
      </c>
      <c r="D782" t="s">
        <v>3973</v>
      </c>
      <c r="E782" t="s">
        <v>20</v>
      </c>
      <c r="F782" t="b">
        <v>0</v>
      </c>
      <c r="G782" t="s">
        <v>30</v>
      </c>
      <c r="H782" s="4">
        <v>45672.501087962963</v>
      </c>
      <c r="I782" t="b">
        <v>0</v>
      </c>
      <c r="J782" t="b">
        <v>1</v>
      </c>
      <c r="K782" t="s">
        <v>24</v>
      </c>
      <c r="L782" t="s">
        <v>22</v>
      </c>
      <c r="M782">
        <v>107500</v>
      </c>
      <c r="O782" t="s">
        <v>2384</v>
      </c>
      <c r="P782" t="s">
        <v>5224</v>
      </c>
    </row>
    <row r="783" spans="1:16" x14ac:dyDescent="0.25">
      <c r="A783" t="s">
        <v>0</v>
      </c>
      <c r="B783" t="s">
        <v>3063</v>
      </c>
      <c r="C783" t="s">
        <v>1729</v>
      </c>
      <c r="D783" t="s">
        <v>3973</v>
      </c>
      <c r="E783" t="s">
        <v>20</v>
      </c>
      <c r="F783" t="b">
        <v>0</v>
      </c>
      <c r="G783" t="s">
        <v>30</v>
      </c>
      <c r="H783" s="4">
        <v>45672.501122685193</v>
      </c>
      <c r="I783" t="b">
        <v>0</v>
      </c>
      <c r="J783" t="b">
        <v>1</v>
      </c>
      <c r="K783" t="s">
        <v>24</v>
      </c>
      <c r="L783" t="s">
        <v>22</v>
      </c>
      <c r="M783">
        <v>107500</v>
      </c>
      <c r="O783" t="s">
        <v>2384</v>
      </c>
      <c r="P783" t="s">
        <v>2954</v>
      </c>
    </row>
    <row r="784" spans="1:16" x14ac:dyDescent="0.25">
      <c r="A784" t="s">
        <v>2</v>
      </c>
      <c r="B784" t="s">
        <v>132</v>
      </c>
      <c r="C784" t="s">
        <v>3155</v>
      </c>
      <c r="D784" t="s">
        <v>131</v>
      </c>
      <c r="E784" t="s">
        <v>20</v>
      </c>
      <c r="F784" t="b">
        <v>0</v>
      </c>
      <c r="G784" t="s">
        <v>27</v>
      </c>
      <c r="H784" s="4">
        <v>45672.543900462973</v>
      </c>
      <c r="I784" t="b">
        <v>1</v>
      </c>
      <c r="J784" t="b">
        <v>0</v>
      </c>
      <c r="K784" t="s">
        <v>24</v>
      </c>
      <c r="L784" t="s">
        <v>22</v>
      </c>
      <c r="M784">
        <v>95000</v>
      </c>
      <c r="O784" t="s">
        <v>131</v>
      </c>
      <c r="P784" t="s">
        <v>128</v>
      </c>
    </row>
    <row r="785" spans="1:16" x14ac:dyDescent="0.25">
      <c r="A785" t="s">
        <v>139</v>
      </c>
      <c r="B785" t="s">
        <v>5225</v>
      </c>
      <c r="C785" t="s">
        <v>82</v>
      </c>
      <c r="D785" t="s">
        <v>3973</v>
      </c>
      <c r="E785" t="s">
        <v>20</v>
      </c>
      <c r="F785" t="b">
        <v>0</v>
      </c>
      <c r="G785" t="s">
        <v>27</v>
      </c>
      <c r="H785" s="4">
        <v>45672.583506944437</v>
      </c>
      <c r="I785" t="b">
        <v>0</v>
      </c>
      <c r="J785" t="b">
        <v>1</v>
      </c>
      <c r="K785" t="s">
        <v>24</v>
      </c>
      <c r="L785" t="s">
        <v>22</v>
      </c>
      <c r="M785">
        <v>77000</v>
      </c>
      <c r="O785" t="s">
        <v>5226</v>
      </c>
      <c r="P785" t="s">
        <v>274</v>
      </c>
    </row>
    <row r="786" spans="1:16" x14ac:dyDescent="0.25">
      <c r="A786" t="s">
        <v>191</v>
      </c>
      <c r="B786" t="s">
        <v>5227</v>
      </c>
      <c r="C786" t="s">
        <v>167</v>
      </c>
      <c r="D786" t="s">
        <v>3973</v>
      </c>
      <c r="E786" t="s">
        <v>20</v>
      </c>
      <c r="F786" t="b">
        <v>0</v>
      </c>
      <c r="G786" t="s">
        <v>35</v>
      </c>
      <c r="H786" s="4">
        <v>45672.58421296296</v>
      </c>
      <c r="I786" t="b">
        <v>1</v>
      </c>
      <c r="J786" t="b">
        <v>1</v>
      </c>
      <c r="K786" t="s">
        <v>24</v>
      </c>
      <c r="L786" t="s">
        <v>22</v>
      </c>
      <c r="M786">
        <v>63000</v>
      </c>
      <c r="O786" t="s">
        <v>1298</v>
      </c>
      <c r="P786" t="s">
        <v>5228</v>
      </c>
    </row>
    <row r="787" spans="1:16" x14ac:dyDescent="0.25">
      <c r="A787" t="s">
        <v>139</v>
      </c>
      <c r="B787" t="s">
        <v>5229</v>
      </c>
      <c r="C787" t="s">
        <v>1693</v>
      </c>
      <c r="D787" t="s">
        <v>3973</v>
      </c>
      <c r="E787" t="s">
        <v>20</v>
      </c>
      <c r="F787" t="b">
        <v>0</v>
      </c>
      <c r="G787" t="s">
        <v>52</v>
      </c>
      <c r="H787" s="4">
        <v>45672.584618055553</v>
      </c>
      <c r="I787" t="b">
        <v>1</v>
      </c>
      <c r="J787" t="b">
        <v>0</v>
      </c>
      <c r="K787" t="s">
        <v>24</v>
      </c>
      <c r="L787" t="s">
        <v>22</v>
      </c>
      <c r="M787">
        <v>115000</v>
      </c>
      <c r="O787" t="s">
        <v>1736</v>
      </c>
      <c r="P787" t="s">
        <v>5230</v>
      </c>
    </row>
    <row r="788" spans="1:16" x14ac:dyDescent="0.25">
      <c r="A788" t="s">
        <v>2</v>
      </c>
      <c r="B788" t="s">
        <v>5231</v>
      </c>
      <c r="C788" t="s">
        <v>236</v>
      </c>
      <c r="D788" t="s">
        <v>3973</v>
      </c>
      <c r="E788" t="s">
        <v>20</v>
      </c>
      <c r="F788" t="b">
        <v>0</v>
      </c>
      <c r="G788" t="s">
        <v>27</v>
      </c>
      <c r="H788" s="4">
        <v>45672.625162037039</v>
      </c>
      <c r="I788" t="b">
        <v>0</v>
      </c>
      <c r="J788" t="b">
        <v>1</v>
      </c>
      <c r="K788" t="s">
        <v>24</v>
      </c>
      <c r="L788" t="s">
        <v>22</v>
      </c>
      <c r="M788">
        <v>120050</v>
      </c>
      <c r="O788" t="s">
        <v>1172</v>
      </c>
      <c r="P788" t="s">
        <v>5232</v>
      </c>
    </row>
    <row r="789" spans="1:16" x14ac:dyDescent="0.25">
      <c r="A789" t="s">
        <v>0</v>
      </c>
      <c r="B789" t="s">
        <v>5233</v>
      </c>
      <c r="C789" t="s">
        <v>122</v>
      </c>
      <c r="D789" t="s">
        <v>81</v>
      </c>
      <c r="E789" t="s">
        <v>51</v>
      </c>
      <c r="F789" t="b">
        <v>0</v>
      </c>
      <c r="G789" t="s">
        <v>52</v>
      </c>
      <c r="H789" s="4">
        <v>45672.626215277778</v>
      </c>
      <c r="I789" t="b">
        <v>1</v>
      </c>
      <c r="J789" t="b">
        <v>0</v>
      </c>
      <c r="K789" t="s">
        <v>24</v>
      </c>
      <c r="L789" t="s">
        <v>36</v>
      </c>
      <c r="N789">
        <v>33</v>
      </c>
      <c r="O789" t="s">
        <v>81</v>
      </c>
      <c r="P789" t="s">
        <v>221</v>
      </c>
    </row>
    <row r="790" spans="1:16" x14ac:dyDescent="0.25">
      <c r="A790" t="s">
        <v>1</v>
      </c>
      <c r="B790" t="s">
        <v>5234</v>
      </c>
      <c r="C790" t="s">
        <v>42</v>
      </c>
      <c r="D790" t="s">
        <v>3973</v>
      </c>
      <c r="E790" t="s">
        <v>20</v>
      </c>
      <c r="F790" t="b">
        <v>0</v>
      </c>
      <c r="G790" t="s">
        <v>41</v>
      </c>
      <c r="H790" s="4">
        <v>45672.626550925917</v>
      </c>
      <c r="I790" t="b">
        <v>0</v>
      </c>
      <c r="J790" t="b">
        <v>1</v>
      </c>
      <c r="K790" t="s">
        <v>24</v>
      </c>
      <c r="L790" t="s">
        <v>22</v>
      </c>
      <c r="M790">
        <v>221500</v>
      </c>
      <c r="O790" t="s">
        <v>1883</v>
      </c>
      <c r="P790" t="s">
        <v>1884</v>
      </c>
    </row>
    <row r="791" spans="1:16" x14ac:dyDescent="0.25">
      <c r="A791" t="s">
        <v>25</v>
      </c>
      <c r="B791" t="s">
        <v>1451</v>
      </c>
      <c r="C791" t="s">
        <v>151</v>
      </c>
      <c r="D791" t="s">
        <v>3973</v>
      </c>
      <c r="E791" t="s">
        <v>20</v>
      </c>
      <c r="F791" t="b">
        <v>0</v>
      </c>
      <c r="G791" t="s">
        <v>30</v>
      </c>
      <c r="H791" s="4">
        <v>45672.627002314817</v>
      </c>
      <c r="I791" t="b">
        <v>0</v>
      </c>
      <c r="J791" t="b">
        <v>0</v>
      </c>
      <c r="K791" t="s">
        <v>24</v>
      </c>
      <c r="L791" t="s">
        <v>22</v>
      </c>
      <c r="M791">
        <v>115000</v>
      </c>
      <c r="O791" t="s">
        <v>69</v>
      </c>
      <c r="P791" t="s">
        <v>626</v>
      </c>
    </row>
    <row r="792" spans="1:16" x14ac:dyDescent="0.25">
      <c r="A792" t="s">
        <v>2</v>
      </c>
      <c r="B792" t="s">
        <v>5235</v>
      </c>
      <c r="C792" t="s">
        <v>509</v>
      </c>
      <c r="D792" t="s">
        <v>3973</v>
      </c>
      <c r="E792" t="s">
        <v>51</v>
      </c>
      <c r="F792" t="b">
        <v>0</v>
      </c>
      <c r="G792" t="s">
        <v>27</v>
      </c>
      <c r="H792" s="4">
        <v>45672.627303240741</v>
      </c>
      <c r="I792" t="b">
        <v>0</v>
      </c>
      <c r="J792" t="b">
        <v>0</v>
      </c>
      <c r="K792" t="s">
        <v>24</v>
      </c>
      <c r="L792" t="s">
        <v>36</v>
      </c>
      <c r="N792">
        <v>72.5</v>
      </c>
      <c r="O792" t="s">
        <v>519</v>
      </c>
      <c r="P792" t="s">
        <v>5236</v>
      </c>
    </row>
    <row r="793" spans="1:16" x14ac:dyDescent="0.25">
      <c r="A793" t="s">
        <v>2</v>
      </c>
      <c r="B793" t="s">
        <v>5237</v>
      </c>
      <c r="C793" t="s">
        <v>64</v>
      </c>
      <c r="D793" t="s">
        <v>3973</v>
      </c>
      <c r="E793" t="s">
        <v>20</v>
      </c>
      <c r="F793" t="b">
        <v>0</v>
      </c>
      <c r="G793" t="s">
        <v>27</v>
      </c>
      <c r="H793" s="4">
        <v>45672.627326388887</v>
      </c>
      <c r="I793" t="b">
        <v>0</v>
      </c>
      <c r="J793" t="b">
        <v>1</v>
      </c>
      <c r="K793" t="s">
        <v>24</v>
      </c>
      <c r="L793" t="s">
        <v>22</v>
      </c>
      <c r="M793">
        <v>196000</v>
      </c>
      <c r="O793" t="s">
        <v>65</v>
      </c>
      <c r="P793" t="s">
        <v>5238</v>
      </c>
    </row>
    <row r="794" spans="1:16" x14ac:dyDescent="0.25">
      <c r="A794" t="s">
        <v>1</v>
      </c>
      <c r="B794" t="s">
        <v>3037</v>
      </c>
      <c r="C794" t="s">
        <v>617</v>
      </c>
      <c r="D794" t="s">
        <v>3973</v>
      </c>
      <c r="E794" t="s">
        <v>20</v>
      </c>
      <c r="F794" t="b">
        <v>0</v>
      </c>
      <c r="G794" t="s">
        <v>27</v>
      </c>
      <c r="H794" s="4">
        <v>45672.666851851849</v>
      </c>
      <c r="I794" t="b">
        <v>0</v>
      </c>
      <c r="J794" t="b">
        <v>1</v>
      </c>
      <c r="K794" t="s">
        <v>24</v>
      </c>
      <c r="L794" t="s">
        <v>22</v>
      </c>
      <c r="M794">
        <v>110000</v>
      </c>
      <c r="O794" t="s">
        <v>5239</v>
      </c>
      <c r="P794" t="s">
        <v>5240</v>
      </c>
    </row>
    <row r="795" spans="1:16" x14ac:dyDescent="0.25">
      <c r="A795" t="s">
        <v>19</v>
      </c>
      <c r="B795" t="s">
        <v>5241</v>
      </c>
      <c r="C795" t="s">
        <v>5242</v>
      </c>
      <c r="D795" t="s">
        <v>5243</v>
      </c>
      <c r="E795" t="s">
        <v>20</v>
      </c>
      <c r="F795" t="b">
        <v>0</v>
      </c>
      <c r="G795" t="s">
        <v>314</v>
      </c>
      <c r="H795" s="4">
        <v>45672.671481481477</v>
      </c>
      <c r="I795" t="b">
        <v>0</v>
      </c>
      <c r="J795" t="b">
        <v>0</v>
      </c>
      <c r="K795" t="s">
        <v>314</v>
      </c>
      <c r="L795" t="s">
        <v>22</v>
      </c>
      <c r="M795">
        <v>90000</v>
      </c>
      <c r="O795" t="s">
        <v>5244</v>
      </c>
    </row>
    <row r="796" spans="1:16" x14ac:dyDescent="0.25">
      <c r="A796" t="s">
        <v>25</v>
      </c>
      <c r="B796" t="s">
        <v>3245</v>
      </c>
      <c r="C796" t="s">
        <v>1729</v>
      </c>
      <c r="D796" t="s">
        <v>3828</v>
      </c>
      <c r="E796" t="s">
        <v>20</v>
      </c>
      <c r="F796" t="b">
        <v>0</v>
      </c>
      <c r="G796" t="s">
        <v>30</v>
      </c>
      <c r="H796" s="4">
        <v>45672.709421296298</v>
      </c>
      <c r="I796" t="b">
        <v>0</v>
      </c>
      <c r="J796" t="b">
        <v>1</v>
      </c>
      <c r="K796" t="s">
        <v>24</v>
      </c>
      <c r="L796" t="s">
        <v>22</v>
      </c>
      <c r="M796">
        <v>86953.5</v>
      </c>
      <c r="O796" t="s">
        <v>1730</v>
      </c>
      <c r="P796" t="s">
        <v>2258</v>
      </c>
    </row>
    <row r="797" spans="1:16" x14ac:dyDescent="0.25">
      <c r="A797" t="s">
        <v>2</v>
      </c>
      <c r="B797" t="s">
        <v>5245</v>
      </c>
      <c r="C797" t="s">
        <v>71</v>
      </c>
      <c r="D797" t="s">
        <v>3973</v>
      </c>
      <c r="E797" t="s">
        <v>20</v>
      </c>
      <c r="F797" t="b">
        <v>0</v>
      </c>
      <c r="G797" t="s">
        <v>27</v>
      </c>
      <c r="H797" s="4">
        <v>45672.710717592592</v>
      </c>
      <c r="I797" t="b">
        <v>0</v>
      </c>
      <c r="J797" t="b">
        <v>1</v>
      </c>
      <c r="K797" t="s">
        <v>24</v>
      </c>
      <c r="L797" t="s">
        <v>22</v>
      </c>
      <c r="M797">
        <v>90000</v>
      </c>
      <c r="O797" t="s">
        <v>5246</v>
      </c>
      <c r="P797" t="s">
        <v>5247</v>
      </c>
    </row>
    <row r="798" spans="1:16" x14ac:dyDescent="0.25">
      <c r="A798" t="s">
        <v>139</v>
      </c>
      <c r="B798" t="s">
        <v>5248</v>
      </c>
      <c r="C798" t="s">
        <v>617</v>
      </c>
      <c r="D798" t="s">
        <v>3973</v>
      </c>
      <c r="E798" t="s">
        <v>20</v>
      </c>
      <c r="F798" t="b">
        <v>0</v>
      </c>
      <c r="G798" t="s">
        <v>27</v>
      </c>
      <c r="H798" s="4">
        <v>45672.750127314823</v>
      </c>
      <c r="I798" t="b">
        <v>0</v>
      </c>
      <c r="J798" t="b">
        <v>1</v>
      </c>
      <c r="K798" t="s">
        <v>24</v>
      </c>
      <c r="L798" t="s">
        <v>22</v>
      </c>
      <c r="M798">
        <v>55000</v>
      </c>
      <c r="O798" t="s">
        <v>4724</v>
      </c>
      <c r="P798" t="s">
        <v>204</v>
      </c>
    </row>
    <row r="799" spans="1:16" x14ac:dyDescent="0.25">
      <c r="A799" t="s">
        <v>139</v>
      </c>
      <c r="B799" t="s">
        <v>3712</v>
      </c>
      <c r="C799" t="s">
        <v>122</v>
      </c>
      <c r="D799" t="s">
        <v>3973</v>
      </c>
      <c r="E799" t="s">
        <v>51</v>
      </c>
      <c r="F799" t="b">
        <v>0</v>
      </c>
      <c r="G799" t="s">
        <v>52</v>
      </c>
      <c r="H799" s="4">
        <v>45672.751226851848</v>
      </c>
      <c r="I799" t="b">
        <v>1</v>
      </c>
      <c r="J799" t="b">
        <v>0</v>
      </c>
      <c r="K799" t="s">
        <v>24</v>
      </c>
      <c r="L799" t="s">
        <v>36</v>
      </c>
      <c r="N799">
        <v>32.5</v>
      </c>
      <c r="O799" t="s">
        <v>1783</v>
      </c>
      <c r="P799" t="s">
        <v>1314</v>
      </c>
    </row>
    <row r="800" spans="1:16" x14ac:dyDescent="0.25">
      <c r="A800" t="s">
        <v>40</v>
      </c>
      <c r="B800" t="s">
        <v>5249</v>
      </c>
      <c r="C800" t="s">
        <v>436</v>
      </c>
      <c r="D800" t="s">
        <v>131</v>
      </c>
      <c r="E800" t="s">
        <v>20</v>
      </c>
      <c r="F800" t="b">
        <v>0</v>
      </c>
      <c r="G800" t="s">
        <v>27</v>
      </c>
      <c r="H800" s="4">
        <v>45672.752222222232</v>
      </c>
      <c r="I800" t="b">
        <v>1</v>
      </c>
      <c r="J800" t="b">
        <v>0</v>
      </c>
      <c r="K800" t="s">
        <v>24</v>
      </c>
      <c r="L800" t="s">
        <v>22</v>
      </c>
      <c r="M800">
        <v>142500</v>
      </c>
      <c r="O800" t="s">
        <v>131</v>
      </c>
      <c r="P800" t="s">
        <v>1016</v>
      </c>
    </row>
    <row r="801" spans="1:16" x14ac:dyDescent="0.25">
      <c r="A801" t="s">
        <v>2</v>
      </c>
      <c r="B801" t="s">
        <v>269</v>
      </c>
      <c r="C801" t="s">
        <v>49</v>
      </c>
      <c r="D801" t="s">
        <v>3973</v>
      </c>
      <c r="E801" t="s">
        <v>20</v>
      </c>
      <c r="F801" t="b">
        <v>0</v>
      </c>
      <c r="G801" t="s">
        <v>27</v>
      </c>
      <c r="H801" s="4">
        <v>45672.752256944441</v>
      </c>
      <c r="I801" t="b">
        <v>0</v>
      </c>
      <c r="J801" t="b">
        <v>1</v>
      </c>
      <c r="K801" t="s">
        <v>24</v>
      </c>
      <c r="L801" t="s">
        <v>22</v>
      </c>
      <c r="M801">
        <v>160000</v>
      </c>
      <c r="O801" t="s">
        <v>5250</v>
      </c>
      <c r="P801" t="s">
        <v>5251</v>
      </c>
    </row>
    <row r="802" spans="1:16" x14ac:dyDescent="0.25">
      <c r="A802" t="s">
        <v>2</v>
      </c>
      <c r="B802" t="s">
        <v>5252</v>
      </c>
      <c r="C802" t="s">
        <v>142</v>
      </c>
      <c r="D802" t="s">
        <v>3828</v>
      </c>
      <c r="E802" t="s">
        <v>51</v>
      </c>
      <c r="F802" t="b">
        <v>0</v>
      </c>
      <c r="G802" t="s">
        <v>27</v>
      </c>
      <c r="H802" s="4">
        <v>45672.752280092587</v>
      </c>
      <c r="I802" t="b">
        <v>1</v>
      </c>
      <c r="J802" t="b">
        <v>0</v>
      </c>
      <c r="K802" t="s">
        <v>24</v>
      </c>
      <c r="L802" t="s">
        <v>36</v>
      </c>
      <c r="N802">
        <v>50</v>
      </c>
      <c r="O802" t="s">
        <v>1237</v>
      </c>
      <c r="P802" t="s">
        <v>1108</v>
      </c>
    </row>
    <row r="803" spans="1:16" x14ac:dyDescent="0.25">
      <c r="A803" t="s">
        <v>19</v>
      </c>
      <c r="B803" t="s">
        <v>5253</v>
      </c>
      <c r="C803" t="s">
        <v>39</v>
      </c>
      <c r="D803" t="s">
        <v>3985</v>
      </c>
      <c r="E803" t="s">
        <v>20</v>
      </c>
      <c r="F803" t="b">
        <v>1</v>
      </c>
      <c r="G803" t="s">
        <v>5254</v>
      </c>
      <c r="H803" s="4">
        <v>45672.774421296293</v>
      </c>
      <c r="I803" t="b">
        <v>0</v>
      </c>
      <c r="J803" t="b">
        <v>0</v>
      </c>
      <c r="K803" t="s">
        <v>5254</v>
      </c>
      <c r="L803" t="s">
        <v>22</v>
      </c>
      <c r="M803">
        <v>50000</v>
      </c>
      <c r="O803" t="s">
        <v>2230</v>
      </c>
      <c r="P803" t="s">
        <v>5255</v>
      </c>
    </row>
    <row r="804" spans="1:16" x14ac:dyDescent="0.25">
      <c r="A804" t="s">
        <v>1</v>
      </c>
      <c r="B804" t="s">
        <v>5256</v>
      </c>
      <c r="C804" t="s">
        <v>82</v>
      </c>
      <c r="D804" t="s">
        <v>3957</v>
      </c>
      <c r="E804" t="s">
        <v>20</v>
      </c>
      <c r="F804" t="b">
        <v>0</v>
      </c>
      <c r="G804" t="s">
        <v>27</v>
      </c>
      <c r="H804" s="4">
        <v>45672.793067129627</v>
      </c>
      <c r="I804" t="b">
        <v>0</v>
      </c>
      <c r="J804" t="b">
        <v>0</v>
      </c>
      <c r="K804" t="s">
        <v>24</v>
      </c>
      <c r="L804" t="s">
        <v>36</v>
      </c>
      <c r="N804">
        <v>49.895000457763672</v>
      </c>
      <c r="O804" t="s">
        <v>2739</v>
      </c>
    </row>
    <row r="805" spans="1:16" x14ac:dyDescent="0.25">
      <c r="A805" t="s">
        <v>0</v>
      </c>
      <c r="B805" t="s">
        <v>5257</v>
      </c>
      <c r="C805" t="s">
        <v>810</v>
      </c>
      <c r="D805" t="s">
        <v>3973</v>
      </c>
      <c r="E805" t="s">
        <v>20</v>
      </c>
      <c r="F805" t="b">
        <v>0</v>
      </c>
      <c r="G805" t="s">
        <v>27</v>
      </c>
      <c r="H805" s="4">
        <v>45672.833518518521</v>
      </c>
      <c r="I805" t="b">
        <v>0</v>
      </c>
      <c r="J805" t="b">
        <v>1</v>
      </c>
      <c r="K805" t="s">
        <v>24</v>
      </c>
      <c r="L805" t="s">
        <v>22</v>
      </c>
      <c r="M805">
        <v>124400</v>
      </c>
      <c r="O805" t="s">
        <v>1126</v>
      </c>
      <c r="P805" t="s">
        <v>1955</v>
      </c>
    </row>
    <row r="806" spans="1:16" x14ac:dyDescent="0.25">
      <c r="A806" t="s">
        <v>25</v>
      </c>
      <c r="B806" t="s">
        <v>5258</v>
      </c>
      <c r="C806" t="s">
        <v>143</v>
      </c>
      <c r="D806" t="s">
        <v>3973</v>
      </c>
      <c r="E806" t="s">
        <v>20</v>
      </c>
      <c r="F806" t="b">
        <v>0</v>
      </c>
      <c r="G806" t="s">
        <v>35</v>
      </c>
      <c r="H806" s="4">
        <v>45672.834097222221</v>
      </c>
      <c r="I806" t="b">
        <v>0</v>
      </c>
      <c r="J806" t="b">
        <v>1</v>
      </c>
      <c r="K806" t="s">
        <v>24</v>
      </c>
      <c r="L806" t="s">
        <v>22</v>
      </c>
      <c r="M806">
        <v>111500</v>
      </c>
      <c r="O806" t="s">
        <v>1126</v>
      </c>
      <c r="P806" t="s">
        <v>5259</v>
      </c>
    </row>
    <row r="807" spans="1:16" x14ac:dyDescent="0.25">
      <c r="A807" t="s">
        <v>2</v>
      </c>
      <c r="B807" t="s">
        <v>5260</v>
      </c>
      <c r="C807" t="s">
        <v>39</v>
      </c>
      <c r="D807" t="s">
        <v>3973</v>
      </c>
      <c r="E807" t="s">
        <v>51</v>
      </c>
      <c r="F807" t="b">
        <v>1</v>
      </c>
      <c r="G807" t="s">
        <v>27</v>
      </c>
      <c r="H807" s="4">
        <v>45672.835729166669</v>
      </c>
      <c r="I807" t="b">
        <v>0</v>
      </c>
      <c r="J807" t="b">
        <v>1</v>
      </c>
      <c r="K807" t="s">
        <v>24</v>
      </c>
      <c r="L807" t="s">
        <v>36</v>
      </c>
      <c r="N807">
        <v>105</v>
      </c>
      <c r="O807" t="s">
        <v>4248</v>
      </c>
      <c r="P807" t="s">
        <v>193</v>
      </c>
    </row>
    <row r="808" spans="1:16" x14ac:dyDescent="0.25">
      <c r="A808" t="s">
        <v>1</v>
      </c>
      <c r="B808" t="s">
        <v>5261</v>
      </c>
      <c r="C808" t="s">
        <v>2943</v>
      </c>
      <c r="D808" t="s">
        <v>3973</v>
      </c>
      <c r="E808" t="s">
        <v>20</v>
      </c>
      <c r="F808" t="b">
        <v>0</v>
      </c>
      <c r="G808" t="s">
        <v>30</v>
      </c>
      <c r="H808" s="4">
        <v>45672.876018518517</v>
      </c>
      <c r="I808" t="b">
        <v>0</v>
      </c>
      <c r="J808" t="b">
        <v>1</v>
      </c>
      <c r="K808" t="s">
        <v>24</v>
      </c>
      <c r="L808" t="s">
        <v>36</v>
      </c>
      <c r="N808">
        <v>22.465000152587891</v>
      </c>
      <c r="O808" t="s">
        <v>5262</v>
      </c>
      <c r="P808" t="s">
        <v>5263</v>
      </c>
    </row>
    <row r="809" spans="1:16" x14ac:dyDescent="0.25">
      <c r="A809" t="s">
        <v>19</v>
      </c>
      <c r="B809" t="s">
        <v>5264</v>
      </c>
      <c r="C809" t="s">
        <v>42</v>
      </c>
      <c r="D809" t="s">
        <v>3973</v>
      </c>
      <c r="E809" t="s">
        <v>20</v>
      </c>
      <c r="F809" t="b">
        <v>0</v>
      </c>
      <c r="G809" t="s">
        <v>41</v>
      </c>
      <c r="H809" s="4">
        <v>45672.876550925917</v>
      </c>
      <c r="I809" t="b">
        <v>0</v>
      </c>
      <c r="J809" t="b">
        <v>1</v>
      </c>
      <c r="K809" t="s">
        <v>24</v>
      </c>
      <c r="L809" t="s">
        <v>22</v>
      </c>
      <c r="M809">
        <v>186500</v>
      </c>
      <c r="O809" t="s">
        <v>1883</v>
      </c>
      <c r="P809" t="s">
        <v>1884</v>
      </c>
    </row>
    <row r="810" spans="1:16" x14ac:dyDescent="0.25">
      <c r="A810" t="s">
        <v>0</v>
      </c>
      <c r="B810" t="s">
        <v>103</v>
      </c>
      <c r="C810" t="s">
        <v>116</v>
      </c>
      <c r="D810" t="s">
        <v>3828</v>
      </c>
      <c r="E810" t="s">
        <v>20</v>
      </c>
      <c r="F810" t="b">
        <v>0</v>
      </c>
      <c r="G810" t="s">
        <v>23</v>
      </c>
      <c r="H810" s="4">
        <v>45672.895011574074</v>
      </c>
      <c r="I810" t="b">
        <v>0</v>
      </c>
      <c r="J810" t="b">
        <v>1</v>
      </c>
      <c r="K810" t="s">
        <v>24</v>
      </c>
      <c r="L810" t="s">
        <v>22</v>
      </c>
      <c r="M810">
        <v>57500</v>
      </c>
      <c r="O810" t="s">
        <v>5265</v>
      </c>
      <c r="P810" t="s">
        <v>5266</v>
      </c>
    </row>
    <row r="811" spans="1:16" x14ac:dyDescent="0.25">
      <c r="A811" t="s">
        <v>139</v>
      </c>
      <c r="B811" t="s">
        <v>277</v>
      </c>
      <c r="C811" t="s">
        <v>3464</v>
      </c>
      <c r="D811" t="s">
        <v>3973</v>
      </c>
      <c r="E811" t="s">
        <v>20</v>
      </c>
      <c r="F811" t="b">
        <v>0</v>
      </c>
      <c r="G811" t="s">
        <v>52</v>
      </c>
      <c r="H811" s="4">
        <v>45672.917893518519</v>
      </c>
      <c r="I811" t="b">
        <v>0</v>
      </c>
      <c r="J811" t="b">
        <v>0</v>
      </c>
      <c r="K811" t="s">
        <v>24</v>
      </c>
      <c r="L811" t="s">
        <v>36</v>
      </c>
      <c r="N811">
        <v>56</v>
      </c>
      <c r="O811" t="s">
        <v>131</v>
      </c>
      <c r="P811" t="s">
        <v>138</v>
      </c>
    </row>
    <row r="812" spans="1:16" x14ac:dyDescent="0.25">
      <c r="A812" t="s">
        <v>2</v>
      </c>
      <c r="B812" t="s">
        <v>5267</v>
      </c>
      <c r="C812" t="s">
        <v>39</v>
      </c>
      <c r="D812" t="s">
        <v>3828</v>
      </c>
      <c r="E812" t="s">
        <v>219</v>
      </c>
      <c r="F812" t="b">
        <v>1</v>
      </c>
      <c r="G812" t="s">
        <v>27</v>
      </c>
      <c r="H812" s="4">
        <v>45672.918888888889</v>
      </c>
      <c r="I812" t="b">
        <v>1</v>
      </c>
      <c r="J812" t="b">
        <v>0</v>
      </c>
      <c r="K812" t="s">
        <v>24</v>
      </c>
      <c r="L812" t="s">
        <v>36</v>
      </c>
      <c r="N812">
        <v>77.5</v>
      </c>
      <c r="O812" t="s">
        <v>2692</v>
      </c>
    </row>
    <row r="813" spans="1:16" x14ac:dyDescent="0.25">
      <c r="A813" t="s">
        <v>1</v>
      </c>
      <c r="B813" t="s">
        <v>2830</v>
      </c>
      <c r="C813" t="s">
        <v>203</v>
      </c>
      <c r="D813" t="s">
        <v>3973</v>
      </c>
      <c r="E813" t="s">
        <v>51</v>
      </c>
      <c r="F813" t="b">
        <v>0</v>
      </c>
      <c r="G813" t="s">
        <v>23</v>
      </c>
      <c r="H813" s="4">
        <v>45672.93677083333</v>
      </c>
      <c r="I813" t="b">
        <v>0</v>
      </c>
      <c r="J813" t="b">
        <v>1</v>
      </c>
      <c r="K813" t="s">
        <v>24</v>
      </c>
      <c r="L813" t="s">
        <v>36</v>
      </c>
      <c r="N813">
        <v>84.044998168945313</v>
      </c>
      <c r="O813" t="s">
        <v>2056</v>
      </c>
      <c r="P813" t="s">
        <v>3405</v>
      </c>
    </row>
    <row r="814" spans="1:16" x14ac:dyDescent="0.25">
      <c r="A814" t="s">
        <v>25</v>
      </c>
      <c r="B814" t="s">
        <v>1727</v>
      </c>
      <c r="C814" t="s">
        <v>2839</v>
      </c>
      <c r="D814" t="s">
        <v>3973</v>
      </c>
      <c r="E814" t="s">
        <v>20</v>
      </c>
      <c r="F814" t="b">
        <v>0</v>
      </c>
      <c r="G814" t="s">
        <v>35</v>
      </c>
      <c r="H814" s="4">
        <v>45672.959097222221</v>
      </c>
      <c r="I814" t="b">
        <v>0</v>
      </c>
      <c r="J814" t="b">
        <v>0</v>
      </c>
      <c r="K814" t="s">
        <v>24</v>
      </c>
      <c r="L814" t="s">
        <v>22</v>
      </c>
      <c r="M814">
        <v>129015.28125</v>
      </c>
      <c r="O814" t="s">
        <v>4652</v>
      </c>
      <c r="P814" t="s">
        <v>5268</v>
      </c>
    </row>
    <row r="815" spans="1:16" x14ac:dyDescent="0.25">
      <c r="A815" t="s">
        <v>139</v>
      </c>
      <c r="B815" t="s">
        <v>5269</v>
      </c>
      <c r="C815" t="s">
        <v>203</v>
      </c>
      <c r="D815" t="s">
        <v>3973</v>
      </c>
      <c r="E815" t="s">
        <v>20</v>
      </c>
      <c r="F815" t="b">
        <v>0</v>
      </c>
      <c r="G815" t="s">
        <v>23</v>
      </c>
      <c r="H815" s="4">
        <v>45672.978368055563</v>
      </c>
      <c r="I815" t="b">
        <v>0</v>
      </c>
      <c r="J815" t="b">
        <v>1</v>
      </c>
      <c r="K815" t="s">
        <v>24</v>
      </c>
      <c r="L815" t="s">
        <v>22</v>
      </c>
      <c r="M815">
        <v>120500</v>
      </c>
      <c r="O815" t="s">
        <v>1162</v>
      </c>
      <c r="P815" t="s">
        <v>5270</v>
      </c>
    </row>
    <row r="816" spans="1:16" x14ac:dyDescent="0.25">
      <c r="A816" t="s">
        <v>0</v>
      </c>
      <c r="B816" t="s">
        <v>5271</v>
      </c>
      <c r="C816" t="s">
        <v>39</v>
      </c>
      <c r="D816" t="s">
        <v>3828</v>
      </c>
      <c r="E816" t="s">
        <v>828</v>
      </c>
      <c r="F816" t="b">
        <v>1</v>
      </c>
      <c r="G816" t="s">
        <v>1247</v>
      </c>
      <c r="H816" s="4">
        <v>45673.013877314806</v>
      </c>
      <c r="I816" t="b">
        <v>0</v>
      </c>
      <c r="J816" t="b">
        <v>0</v>
      </c>
      <c r="K816" t="s">
        <v>1247</v>
      </c>
      <c r="L816" t="s">
        <v>22</v>
      </c>
      <c r="M816">
        <v>90000</v>
      </c>
      <c r="O816" t="s">
        <v>1893</v>
      </c>
      <c r="P816" t="s">
        <v>5272</v>
      </c>
    </row>
    <row r="817" spans="1:16" x14ac:dyDescent="0.25">
      <c r="A817" t="s">
        <v>2</v>
      </c>
      <c r="B817" t="s">
        <v>5273</v>
      </c>
      <c r="C817" t="s">
        <v>690</v>
      </c>
      <c r="D817" t="s">
        <v>5274</v>
      </c>
      <c r="E817" t="s">
        <v>20</v>
      </c>
      <c r="F817" t="b">
        <v>0</v>
      </c>
      <c r="G817" t="s">
        <v>23</v>
      </c>
      <c r="H817" s="4">
        <v>45673.020324074067</v>
      </c>
      <c r="I817" t="b">
        <v>0</v>
      </c>
      <c r="J817" t="b">
        <v>1</v>
      </c>
      <c r="K817" t="s">
        <v>24</v>
      </c>
      <c r="L817" t="s">
        <v>22</v>
      </c>
      <c r="M817">
        <v>210000</v>
      </c>
      <c r="O817" t="s">
        <v>5275</v>
      </c>
      <c r="P817" t="s">
        <v>5276</v>
      </c>
    </row>
    <row r="818" spans="1:16" x14ac:dyDescent="0.25">
      <c r="A818" t="s">
        <v>0</v>
      </c>
      <c r="B818" t="s">
        <v>5277</v>
      </c>
      <c r="C818" t="s">
        <v>2828</v>
      </c>
      <c r="D818" t="s">
        <v>3828</v>
      </c>
      <c r="E818" t="s">
        <v>20</v>
      </c>
      <c r="F818" t="b">
        <v>0</v>
      </c>
      <c r="G818" t="s">
        <v>41</v>
      </c>
      <c r="H818" s="4">
        <v>45673.042141203703</v>
      </c>
      <c r="I818" t="b">
        <v>0</v>
      </c>
      <c r="J818" t="b">
        <v>1</v>
      </c>
      <c r="K818" t="s">
        <v>24</v>
      </c>
      <c r="L818" t="s">
        <v>36</v>
      </c>
      <c r="N818">
        <v>43.870002746582031</v>
      </c>
      <c r="O818" t="s">
        <v>5278</v>
      </c>
      <c r="P818" t="s">
        <v>5279</v>
      </c>
    </row>
    <row r="819" spans="1:16" x14ac:dyDescent="0.25">
      <c r="A819" t="s">
        <v>2</v>
      </c>
      <c r="B819" t="s">
        <v>674</v>
      </c>
      <c r="C819" t="s">
        <v>166</v>
      </c>
      <c r="D819" t="s">
        <v>2208</v>
      </c>
      <c r="E819" t="s">
        <v>20</v>
      </c>
      <c r="F819" t="b">
        <v>0</v>
      </c>
      <c r="G819" t="s">
        <v>27</v>
      </c>
      <c r="H819" s="4">
        <v>45673.043946759259</v>
      </c>
      <c r="I819" t="b">
        <v>0</v>
      </c>
      <c r="J819" t="b">
        <v>0</v>
      </c>
      <c r="K819" t="s">
        <v>24</v>
      </c>
      <c r="L819" t="s">
        <v>22</v>
      </c>
      <c r="M819">
        <v>147500</v>
      </c>
      <c r="O819" t="s">
        <v>5280</v>
      </c>
      <c r="P819" t="s">
        <v>5281</v>
      </c>
    </row>
    <row r="820" spans="1:16" x14ac:dyDescent="0.25">
      <c r="A820" t="s">
        <v>1</v>
      </c>
      <c r="B820" t="s">
        <v>1</v>
      </c>
      <c r="C820" t="s">
        <v>5242</v>
      </c>
      <c r="D820" t="s">
        <v>5243</v>
      </c>
      <c r="E820" t="s">
        <v>20</v>
      </c>
      <c r="F820" t="b">
        <v>0</v>
      </c>
      <c r="G820" t="s">
        <v>314</v>
      </c>
      <c r="H820" s="4">
        <v>45673.046446759261</v>
      </c>
      <c r="I820" t="b">
        <v>0</v>
      </c>
      <c r="J820" t="b">
        <v>0</v>
      </c>
      <c r="K820" t="s">
        <v>314</v>
      </c>
      <c r="L820" t="s">
        <v>22</v>
      </c>
      <c r="M820">
        <v>120500</v>
      </c>
      <c r="O820" t="s">
        <v>5282</v>
      </c>
      <c r="P820" t="s">
        <v>5283</v>
      </c>
    </row>
    <row r="821" spans="1:16" x14ac:dyDescent="0.25">
      <c r="A821" t="s">
        <v>25</v>
      </c>
      <c r="B821" t="s">
        <v>5284</v>
      </c>
      <c r="C821" t="s">
        <v>236</v>
      </c>
      <c r="D821" t="s">
        <v>3973</v>
      </c>
      <c r="E821" t="s">
        <v>20</v>
      </c>
      <c r="F821" t="b">
        <v>0</v>
      </c>
      <c r="G821" t="s">
        <v>27</v>
      </c>
      <c r="H821" s="4">
        <v>45673.083437499998</v>
      </c>
      <c r="I821" t="b">
        <v>0</v>
      </c>
      <c r="J821" t="b">
        <v>1</v>
      </c>
      <c r="K821" t="s">
        <v>24</v>
      </c>
      <c r="L821" t="s">
        <v>22</v>
      </c>
      <c r="M821">
        <v>131500</v>
      </c>
      <c r="O821" t="s">
        <v>1126</v>
      </c>
      <c r="P821" t="s">
        <v>5285</v>
      </c>
    </row>
    <row r="822" spans="1:16" x14ac:dyDescent="0.25">
      <c r="A822" t="s">
        <v>0</v>
      </c>
      <c r="B822" t="s">
        <v>5188</v>
      </c>
      <c r="C822" t="s">
        <v>82</v>
      </c>
      <c r="D822" t="s">
        <v>2882</v>
      </c>
      <c r="E822" t="s">
        <v>20</v>
      </c>
      <c r="F822" t="b">
        <v>0</v>
      </c>
      <c r="G822" t="s">
        <v>27</v>
      </c>
      <c r="H822" s="4">
        <v>45673.250011574077</v>
      </c>
      <c r="I822" t="b">
        <v>0</v>
      </c>
      <c r="J822" t="b">
        <v>1</v>
      </c>
      <c r="K822" t="s">
        <v>24</v>
      </c>
      <c r="L822" t="s">
        <v>22</v>
      </c>
      <c r="M822">
        <v>175000</v>
      </c>
      <c r="O822" t="s">
        <v>1427</v>
      </c>
      <c r="P822" t="s">
        <v>5189</v>
      </c>
    </row>
    <row r="823" spans="1:16" x14ac:dyDescent="0.25">
      <c r="A823" t="s">
        <v>0</v>
      </c>
      <c r="B823" t="s">
        <v>5286</v>
      </c>
      <c r="C823" t="s">
        <v>5287</v>
      </c>
      <c r="D823" t="s">
        <v>5243</v>
      </c>
      <c r="E823" t="s">
        <v>20</v>
      </c>
      <c r="F823" t="b">
        <v>0</v>
      </c>
      <c r="G823" t="s">
        <v>41</v>
      </c>
      <c r="H823" s="4">
        <v>45673.250381944446</v>
      </c>
      <c r="I823" t="b">
        <v>0</v>
      </c>
      <c r="J823" t="b">
        <v>1</v>
      </c>
      <c r="K823" t="s">
        <v>24</v>
      </c>
      <c r="L823" t="s">
        <v>22</v>
      </c>
      <c r="M823">
        <v>65000</v>
      </c>
      <c r="O823" t="s">
        <v>3213</v>
      </c>
      <c r="P823" t="s">
        <v>5288</v>
      </c>
    </row>
    <row r="824" spans="1:16" x14ac:dyDescent="0.25">
      <c r="A824" t="s">
        <v>0</v>
      </c>
      <c r="B824" t="s">
        <v>5289</v>
      </c>
      <c r="C824" t="s">
        <v>1077</v>
      </c>
      <c r="D824" t="s">
        <v>5290</v>
      </c>
      <c r="F824" t="b">
        <v>0</v>
      </c>
      <c r="G824" t="s">
        <v>41</v>
      </c>
      <c r="H824" s="4">
        <v>45673.250381944446</v>
      </c>
      <c r="I824" t="b">
        <v>0</v>
      </c>
      <c r="J824" t="b">
        <v>1</v>
      </c>
      <c r="K824" t="s">
        <v>24</v>
      </c>
      <c r="L824" t="s">
        <v>36</v>
      </c>
      <c r="N824">
        <v>22.5</v>
      </c>
      <c r="O824" t="s">
        <v>5291</v>
      </c>
      <c r="P824" t="s">
        <v>1321</v>
      </c>
    </row>
    <row r="825" spans="1:16" x14ac:dyDescent="0.25">
      <c r="A825" t="s">
        <v>0</v>
      </c>
      <c r="B825" t="s">
        <v>5292</v>
      </c>
      <c r="C825" t="s">
        <v>140</v>
      </c>
      <c r="D825" t="s">
        <v>3973</v>
      </c>
      <c r="E825" t="s">
        <v>20</v>
      </c>
      <c r="F825" t="b">
        <v>0</v>
      </c>
      <c r="G825" t="s">
        <v>35</v>
      </c>
      <c r="H825" s="4">
        <v>45673.250648148147</v>
      </c>
      <c r="I825" t="b">
        <v>1</v>
      </c>
      <c r="J825" t="b">
        <v>0</v>
      </c>
      <c r="K825" t="s">
        <v>24</v>
      </c>
      <c r="L825" t="s">
        <v>22</v>
      </c>
      <c r="M825">
        <v>128500</v>
      </c>
      <c r="O825" t="s">
        <v>4959</v>
      </c>
      <c r="P825" t="s">
        <v>5293</v>
      </c>
    </row>
    <row r="826" spans="1:16" x14ac:dyDescent="0.25">
      <c r="A826" t="s">
        <v>25</v>
      </c>
      <c r="B826" t="s">
        <v>5284</v>
      </c>
      <c r="C826" t="s">
        <v>143</v>
      </c>
      <c r="D826" t="s">
        <v>4014</v>
      </c>
      <c r="E826" t="s">
        <v>20</v>
      </c>
      <c r="F826" t="b">
        <v>0</v>
      </c>
      <c r="G826" t="s">
        <v>35</v>
      </c>
      <c r="H826" s="4">
        <v>45673.250648148147</v>
      </c>
      <c r="I826" t="b">
        <v>0</v>
      </c>
      <c r="J826" t="b">
        <v>1</v>
      </c>
      <c r="K826" t="s">
        <v>24</v>
      </c>
      <c r="L826" t="s">
        <v>22</v>
      </c>
      <c r="M826">
        <v>131500</v>
      </c>
      <c r="O826" t="s">
        <v>1126</v>
      </c>
      <c r="P826" t="s">
        <v>5285</v>
      </c>
    </row>
    <row r="827" spans="1:16" x14ac:dyDescent="0.25">
      <c r="A827" t="s">
        <v>0</v>
      </c>
      <c r="B827" t="s">
        <v>2628</v>
      </c>
      <c r="C827" t="s">
        <v>1090</v>
      </c>
      <c r="D827" t="s">
        <v>3828</v>
      </c>
      <c r="E827" t="s">
        <v>20</v>
      </c>
      <c r="F827" t="b">
        <v>0</v>
      </c>
      <c r="G827" t="s">
        <v>35</v>
      </c>
      <c r="H827" s="4">
        <v>45673.250648148147</v>
      </c>
      <c r="I827" t="b">
        <v>0</v>
      </c>
      <c r="J827" t="b">
        <v>1</v>
      </c>
      <c r="K827" t="s">
        <v>24</v>
      </c>
      <c r="L827" t="s">
        <v>22</v>
      </c>
      <c r="M827">
        <v>85000</v>
      </c>
      <c r="O827" t="s">
        <v>5294</v>
      </c>
      <c r="P827" t="s">
        <v>5295</v>
      </c>
    </row>
    <row r="828" spans="1:16" x14ac:dyDescent="0.25">
      <c r="A828" t="s">
        <v>1</v>
      </c>
      <c r="B828" t="s">
        <v>5296</v>
      </c>
      <c r="C828" t="s">
        <v>509</v>
      </c>
      <c r="D828" t="s">
        <v>3828</v>
      </c>
      <c r="E828" t="s">
        <v>20</v>
      </c>
      <c r="F828" t="b">
        <v>0</v>
      </c>
      <c r="G828" t="s">
        <v>35</v>
      </c>
      <c r="H828" s="4">
        <v>45673.251898148148</v>
      </c>
      <c r="I828" t="b">
        <v>0</v>
      </c>
      <c r="J828" t="b">
        <v>1</v>
      </c>
      <c r="K828" t="s">
        <v>24</v>
      </c>
      <c r="L828" t="s">
        <v>22</v>
      </c>
      <c r="M828">
        <v>96500</v>
      </c>
      <c r="O828" t="s">
        <v>5006</v>
      </c>
      <c r="P828" t="s">
        <v>5297</v>
      </c>
    </row>
    <row r="829" spans="1:16" x14ac:dyDescent="0.25">
      <c r="A829" t="s">
        <v>25</v>
      </c>
      <c r="B829" t="s">
        <v>5298</v>
      </c>
      <c r="C829" t="s">
        <v>624</v>
      </c>
      <c r="D829" t="s">
        <v>3973</v>
      </c>
      <c r="E829" t="s">
        <v>20</v>
      </c>
      <c r="F829" t="b">
        <v>0</v>
      </c>
      <c r="G829" t="s">
        <v>35</v>
      </c>
      <c r="H829" s="4">
        <v>45673.252175925933</v>
      </c>
      <c r="I829" t="b">
        <v>0</v>
      </c>
      <c r="J829" t="b">
        <v>1</v>
      </c>
      <c r="K829" t="s">
        <v>24</v>
      </c>
      <c r="L829" t="s">
        <v>22</v>
      </c>
      <c r="M829">
        <v>124200</v>
      </c>
      <c r="O829" t="s">
        <v>65</v>
      </c>
      <c r="P829" t="s">
        <v>5299</v>
      </c>
    </row>
    <row r="830" spans="1:16" x14ac:dyDescent="0.25">
      <c r="A830" t="s">
        <v>25</v>
      </c>
      <c r="B830" t="s">
        <v>5300</v>
      </c>
      <c r="C830" t="s">
        <v>151</v>
      </c>
      <c r="D830" t="s">
        <v>3973</v>
      </c>
      <c r="E830" t="s">
        <v>20</v>
      </c>
      <c r="F830" t="b">
        <v>0</v>
      </c>
      <c r="G830" t="s">
        <v>30</v>
      </c>
      <c r="H830" s="4">
        <v>45673.252418981479</v>
      </c>
      <c r="I830" t="b">
        <v>0</v>
      </c>
      <c r="J830" t="b">
        <v>1</v>
      </c>
      <c r="K830" t="s">
        <v>24</v>
      </c>
      <c r="L830" t="s">
        <v>22</v>
      </c>
      <c r="M830">
        <v>105000</v>
      </c>
      <c r="O830" t="s">
        <v>1330</v>
      </c>
      <c r="P830" t="s">
        <v>5301</v>
      </c>
    </row>
    <row r="831" spans="1:16" x14ac:dyDescent="0.25">
      <c r="A831" t="s">
        <v>1</v>
      </c>
      <c r="B831" t="s">
        <v>4893</v>
      </c>
      <c r="C831" t="s">
        <v>82</v>
      </c>
      <c r="D831" t="s">
        <v>3973</v>
      </c>
      <c r="E831" t="s">
        <v>20</v>
      </c>
      <c r="F831" t="b">
        <v>0</v>
      </c>
      <c r="G831" t="s">
        <v>27</v>
      </c>
      <c r="H831" s="4">
        <v>45673.252766203703</v>
      </c>
      <c r="I831" t="b">
        <v>0</v>
      </c>
      <c r="J831" t="b">
        <v>0</v>
      </c>
      <c r="K831" t="s">
        <v>24</v>
      </c>
      <c r="L831" t="s">
        <v>22</v>
      </c>
      <c r="M831">
        <v>106000</v>
      </c>
      <c r="O831" t="s">
        <v>374</v>
      </c>
      <c r="P831" t="s">
        <v>5302</v>
      </c>
    </row>
    <row r="832" spans="1:16" x14ac:dyDescent="0.25">
      <c r="A832" t="s">
        <v>1</v>
      </c>
      <c r="B832" t="s">
        <v>5303</v>
      </c>
      <c r="C832" t="s">
        <v>322</v>
      </c>
      <c r="D832" t="s">
        <v>3973</v>
      </c>
      <c r="E832" t="s">
        <v>20</v>
      </c>
      <c r="F832" t="b">
        <v>0</v>
      </c>
      <c r="G832" t="s">
        <v>41</v>
      </c>
      <c r="H832" s="4">
        <v>45673.253067129634</v>
      </c>
      <c r="I832" t="b">
        <v>0</v>
      </c>
      <c r="J832" t="b">
        <v>1</v>
      </c>
      <c r="K832" t="s">
        <v>24</v>
      </c>
      <c r="L832" t="s">
        <v>22</v>
      </c>
      <c r="M832">
        <v>214500</v>
      </c>
      <c r="O832" t="s">
        <v>428</v>
      </c>
      <c r="P832" t="s">
        <v>5304</v>
      </c>
    </row>
    <row r="833" spans="1:16" x14ac:dyDescent="0.25">
      <c r="A833" t="s">
        <v>1</v>
      </c>
      <c r="B833" t="s">
        <v>5305</v>
      </c>
      <c r="C833" t="s">
        <v>5306</v>
      </c>
      <c r="D833" t="s">
        <v>4302</v>
      </c>
      <c r="E833" t="s">
        <v>20</v>
      </c>
      <c r="F833" t="b">
        <v>0</v>
      </c>
      <c r="G833" t="s">
        <v>30</v>
      </c>
      <c r="H833" s="4">
        <v>45673.253368055557</v>
      </c>
      <c r="I833" t="b">
        <v>0</v>
      </c>
      <c r="J833" t="b">
        <v>0</v>
      </c>
      <c r="K833" t="s">
        <v>24</v>
      </c>
      <c r="L833" t="s">
        <v>22</v>
      </c>
      <c r="M833">
        <v>61111</v>
      </c>
      <c r="O833" t="s">
        <v>548</v>
      </c>
    </row>
    <row r="834" spans="1:16" x14ac:dyDescent="0.25">
      <c r="A834" t="s">
        <v>19</v>
      </c>
      <c r="B834" t="s">
        <v>5307</v>
      </c>
      <c r="C834" t="s">
        <v>92</v>
      </c>
      <c r="D834" t="s">
        <v>3973</v>
      </c>
      <c r="E834" t="s">
        <v>20</v>
      </c>
      <c r="F834" t="b">
        <v>0</v>
      </c>
      <c r="G834" t="s">
        <v>30</v>
      </c>
      <c r="H834" s="4">
        <v>45673.253368055557</v>
      </c>
      <c r="I834" t="b">
        <v>0</v>
      </c>
      <c r="J834" t="b">
        <v>1</v>
      </c>
      <c r="K834" t="s">
        <v>24</v>
      </c>
      <c r="L834" t="s">
        <v>22</v>
      </c>
      <c r="M834">
        <v>189500</v>
      </c>
      <c r="O834" t="s">
        <v>1250</v>
      </c>
      <c r="P834" t="s">
        <v>5308</v>
      </c>
    </row>
    <row r="835" spans="1:16" x14ac:dyDescent="0.25">
      <c r="A835" t="s">
        <v>19</v>
      </c>
      <c r="B835" t="s">
        <v>19</v>
      </c>
      <c r="C835" t="s">
        <v>5242</v>
      </c>
      <c r="D835" t="s">
        <v>5243</v>
      </c>
      <c r="E835" t="s">
        <v>20</v>
      </c>
      <c r="F835" t="b">
        <v>0</v>
      </c>
      <c r="G835" t="s">
        <v>314</v>
      </c>
      <c r="H835" s="4">
        <v>45673.2575462963</v>
      </c>
      <c r="I835" t="b">
        <v>0</v>
      </c>
      <c r="J835" t="b">
        <v>0</v>
      </c>
      <c r="K835" t="s">
        <v>314</v>
      </c>
      <c r="L835" t="s">
        <v>22</v>
      </c>
      <c r="M835">
        <v>90000</v>
      </c>
      <c r="O835" t="s">
        <v>5309</v>
      </c>
      <c r="P835" t="s">
        <v>5310</v>
      </c>
    </row>
    <row r="836" spans="1:16" x14ac:dyDescent="0.25">
      <c r="A836" t="s">
        <v>89</v>
      </c>
      <c r="B836" t="s">
        <v>1787</v>
      </c>
      <c r="C836" t="s">
        <v>39</v>
      </c>
      <c r="D836" t="s">
        <v>3985</v>
      </c>
      <c r="E836" t="s">
        <v>20</v>
      </c>
      <c r="F836" t="b">
        <v>1</v>
      </c>
      <c r="G836" t="s">
        <v>1896</v>
      </c>
      <c r="H836" s="4">
        <v>45673.258773148147</v>
      </c>
      <c r="I836" t="b">
        <v>1</v>
      </c>
      <c r="J836" t="b">
        <v>0</v>
      </c>
      <c r="K836" t="s">
        <v>1896</v>
      </c>
      <c r="L836" t="s">
        <v>22</v>
      </c>
      <c r="M836">
        <v>90000</v>
      </c>
      <c r="O836" t="s">
        <v>1788</v>
      </c>
      <c r="P836" t="s">
        <v>5311</v>
      </c>
    </row>
    <row r="837" spans="1:16" x14ac:dyDescent="0.25">
      <c r="A837" t="s">
        <v>25</v>
      </c>
      <c r="B837" t="s">
        <v>3629</v>
      </c>
      <c r="C837" t="s">
        <v>39</v>
      </c>
      <c r="D837" t="s">
        <v>5312</v>
      </c>
      <c r="E837" t="s">
        <v>20</v>
      </c>
      <c r="F837" t="b">
        <v>1</v>
      </c>
      <c r="G837" t="s">
        <v>217</v>
      </c>
      <c r="H837" s="4">
        <v>45673.260312500002</v>
      </c>
      <c r="I837" t="b">
        <v>1</v>
      </c>
      <c r="J837" t="b">
        <v>0</v>
      </c>
      <c r="K837" t="s">
        <v>217</v>
      </c>
      <c r="L837" t="s">
        <v>22</v>
      </c>
      <c r="M837">
        <v>130000</v>
      </c>
      <c r="O837" t="s">
        <v>5313</v>
      </c>
      <c r="P837" t="s">
        <v>2233</v>
      </c>
    </row>
    <row r="838" spans="1:16" x14ac:dyDescent="0.25">
      <c r="A838" t="s">
        <v>0</v>
      </c>
      <c r="B838" t="s">
        <v>4660</v>
      </c>
      <c r="C838" t="s">
        <v>1532</v>
      </c>
      <c r="D838" t="s">
        <v>5314</v>
      </c>
      <c r="E838" t="s">
        <v>20</v>
      </c>
      <c r="F838" t="b">
        <v>0</v>
      </c>
      <c r="G838" t="s">
        <v>1532</v>
      </c>
      <c r="H838" s="4">
        <v>45673.266655092593</v>
      </c>
      <c r="I838" t="b">
        <v>1</v>
      </c>
      <c r="J838" t="b">
        <v>0</v>
      </c>
      <c r="K838" t="s">
        <v>1532</v>
      </c>
      <c r="L838" t="s">
        <v>22</v>
      </c>
      <c r="M838">
        <v>50000</v>
      </c>
      <c r="O838" t="s">
        <v>1533</v>
      </c>
      <c r="P838" t="s">
        <v>204</v>
      </c>
    </row>
    <row r="839" spans="1:16" x14ac:dyDescent="0.25">
      <c r="A839" t="s">
        <v>2</v>
      </c>
      <c r="B839" t="s">
        <v>2338</v>
      </c>
      <c r="C839" t="s">
        <v>203</v>
      </c>
      <c r="D839" t="s">
        <v>2208</v>
      </c>
      <c r="E839" t="s">
        <v>20</v>
      </c>
      <c r="F839" t="b">
        <v>0</v>
      </c>
      <c r="G839" t="s">
        <v>23</v>
      </c>
      <c r="H839" s="4">
        <v>45673.27107638889</v>
      </c>
      <c r="I839" t="b">
        <v>0</v>
      </c>
      <c r="J839" t="b">
        <v>0</v>
      </c>
      <c r="K839" t="s">
        <v>24</v>
      </c>
      <c r="L839" t="s">
        <v>22</v>
      </c>
      <c r="M839">
        <v>126200</v>
      </c>
      <c r="O839" t="s">
        <v>5315</v>
      </c>
      <c r="P839" t="s">
        <v>5316</v>
      </c>
    </row>
    <row r="840" spans="1:16" x14ac:dyDescent="0.25">
      <c r="A840" t="s">
        <v>0</v>
      </c>
      <c r="B840" t="s">
        <v>5317</v>
      </c>
      <c r="C840" t="s">
        <v>329</v>
      </c>
      <c r="D840" t="s">
        <v>2208</v>
      </c>
      <c r="E840" t="s">
        <v>631</v>
      </c>
      <c r="F840" t="b">
        <v>0</v>
      </c>
      <c r="G840" t="s">
        <v>27</v>
      </c>
      <c r="H840" s="4">
        <v>45673.333483796298</v>
      </c>
      <c r="I840" t="b">
        <v>0</v>
      </c>
      <c r="J840" t="b">
        <v>0</v>
      </c>
      <c r="K840" t="s">
        <v>24</v>
      </c>
      <c r="L840" t="s">
        <v>36</v>
      </c>
      <c r="N840">
        <v>18</v>
      </c>
      <c r="O840" t="s">
        <v>5318</v>
      </c>
      <c r="P840" t="s">
        <v>5319</v>
      </c>
    </row>
    <row r="841" spans="1:16" x14ac:dyDescent="0.25">
      <c r="A841" t="s">
        <v>2</v>
      </c>
      <c r="B841" t="s">
        <v>638</v>
      </c>
      <c r="C841" t="s">
        <v>5320</v>
      </c>
      <c r="D841" t="s">
        <v>4090</v>
      </c>
      <c r="E841" t="s">
        <v>20</v>
      </c>
      <c r="F841" t="b">
        <v>0</v>
      </c>
      <c r="G841" t="s">
        <v>41</v>
      </c>
      <c r="H841" s="4">
        <v>45673.33734953704</v>
      </c>
      <c r="I841" t="b">
        <v>1</v>
      </c>
      <c r="J841" t="b">
        <v>0</v>
      </c>
      <c r="K841" t="s">
        <v>24</v>
      </c>
      <c r="L841" t="s">
        <v>22</v>
      </c>
      <c r="M841">
        <v>80000</v>
      </c>
      <c r="O841" t="s">
        <v>5321</v>
      </c>
      <c r="P841" t="s">
        <v>5322</v>
      </c>
    </row>
    <row r="842" spans="1:16" x14ac:dyDescent="0.25">
      <c r="A842" t="s">
        <v>2</v>
      </c>
      <c r="B842" t="s">
        <v>2476</v>
      </c>
      <c r="C842" t="s">
        <v>913</v>
      </c>
      <c r="D842" t="s">
        <v>3973</v>
      </c>
      <c r="E842" t="s">
        <v>20</v>
      </c>
      <c r="F842" t="b">
        <v>0</v>
      </c>
      <c r="G842" t="s">
        <v>41</v>
      </c>
      <c r="H842" s="4">
        <v>45673.380462962959</v>
      </c>
      <c r="I842" t="b">
        <v>0</v>
      </c>
      <c r="J842" t="b">
        <v>0</v>
      </c>
      <c r="K842" t="s">
        <v>24</v>
      </c>
      <c r="L842" t="s">
        <v>22</v>
      </c>
      <c r="M842">
        <v>180000.5</v>
      </c>
      <c r="O842" t="s">
        <v>947</v>
      </c>
      <c r="P842" t="s">
        <v>5323</v>
      </c>
    </row>
    <row r="843" spans="1:16" x14ac:dyDescent="0.25">
      <c r="A843" t="s">
        <v>139</v>
      </c>
      <c r="B843" t="s">
        <v>5324</v>
      </c>
      <c r="C843" t="s">
        <v>283</v>
      </c>
      <c r="D843" t="s">
        <v>3973</v>
      </c>
      <c r="E843" t="s">
        <v>20</v>
      </c>
      <c r="F843" t="b">
        <v>0</v>
      </c>
      <c r="G843" t="s">
        <v>41</v>
      </c>
      <c r="H843" s="4">
        <v>45673.417118055557</v>
      </c>
      <c r="I843" t="b">
        <v>0</v>
      </c>
      <c r="J843" t="b">
        <v>1</v>
      </c>
      <c r="K843" t="s">
        <v>24</v>
      </c>
      <c r="L843" t="s">
        <v>22</v>
      </c>
      <c r="M843">
        <v>177000</v>
      </c>
      <c r="O843" t="s">
        <v>2761</v>
      </c>
      <c r="P843" t="s">
        <v>5325</v>
      </c>
    </row>
    <row r="844" spans="1:16" x14ac:dyDescent="0.25">
      <c r="A844" t="s">
        <v>1</v>
      </c>
      <c r="B844" t="s">
        <v>5326</v>
      </c>
      <c r="C844" t="s">
        <v>180</v>
      </c>
      <c r="D844" t="s">
        <v>3973</v>
      </c>
      <c r="E844" t="s">
        <v>20</v>
      </c>
      <c r="F844" t="b">
        <v>0</v>
      </c>
      <c r="G844" t="s">
        <v>41</v>
      </c>
      <c r="H844" s="4">
        <v>45673.417141203703</v>
      </c>
      <c r="I844" t="b">
        <v>0</v>
      </c>
      <c r="J844" t="b">
        <v>1</v>
      </c>
      <c r="K844" t="s">
        <v>24</v>
      </c>
      <c r="L844" t="s">
        <v>22</v>
      </c>
      <c r="M844">
        <v>61650</v>
      </c>
      <c r="O844" t="s">
        <v>4535</v>
      </c>
      <c r="P844" t="s">
        <v>201</v>
      </c>
    </row>
    <row r="845" spans="1:16" x14ac:dyDescent="0.25">
      <c r="A845" t="s">
        <v>139</v>
      </c>
      <c r="B845" t="s">
        <v>2526</v>
      </c>
      <c r="C845" t="s">
        <v>134</v>
      </c>
      <c r="D845" t="s">
        <v>3973</v>
      </c>
      <c r="E845" t="s">
        <v>20</v>
      </c>
      <c r="F845" t="b">
        <v>0</v>
      </c>
      <c r="G845" t="s">
        <v>41</v>
      </c>
      <c r="H845" s="4">
        <v>45673.41715277778</v>
      </c>
      <c r="I845" t="b">
        <v>0</v>
      </c>
      <c r="J845" t="b">
        <v>1</v>
      </c>
      <c r="K845" t="s">
        <v>24</v>
      </c>
      <c r="L845" t="s">
        <v>22</v>
      </c>
      <c r="M845">
        <v>90000</v>
      </c>
      <c r="O845" t="s">
        <v>3129</v>
      </c>
      <c r="P845" t="s">
        <v>204</v>
      </c>
    </row>
    <row r="846" spans="1:16" x14ac:dyDescent="0.25">
      <c r="A846" t="s">
        <v>1</v>
      </c>
      <c r="B846" t="s">
        <v>5327</v>
      </c>
      <c r="C846" t="s">
        <v>504</v>
      </c>
      <c r="D846" t="s">
        <v>3973</v>
      </c>
      <c r="E846" t="s">
        <v>20</v>
      </c>
      <c r="F846" t="b">
        <v>0</v>
      </c>
      <c r="G846" t="s">
        <v>35</v>
      </c>
      <c r="H846" s="4">
        <v>45673.41741898148</v>
      </c>
      <c r="I846" t="b">
        <v>1</v>
      </c>
      <c r="J846" t="b">
        <v>1</v>
      </c>
      <c r="K846" t="s">
        <v>24</v>
      </c>
      <c r="L846" t="s">
        <v>22</v>
      </c>
      <c r="M846">
        <v>103500</v>
      </c>
      <c r="O846" t="s">
        <v>5328</v>
      </c>
      <c r="P846" t="s">
        <v>1478</v>
      </c>
    </row>
    <row r="847" spans="1:16" x14ac:dyDescent="0.25">
      <c r="A847" t="s">
        <v>1</v>
      </c>
      <c r="B847" t="s">
        <v>5329</v>
      </c>
      <c r="C847" t="s">
        <v>167</v>
      </c>
      <c r="D847" t="s">
        <v>3973</v>
      </c>
      <c r="E847" t="s">
        <v>20</v>
      </c>
      <c r="F847" t="b">
        <v>0</v>
      </c>
      <c r="G847" t="s">
        <v>35</v>
      </c>
      <c r="H847" s="4">
        <v>45673.418854166674</v>
      </c>
      <c r="I847" t="b">
        <v>1</v>
      </c>
      <c r="J847" t="b">
        <v>1</v>
      </c>
      <c r="K847" t="s">
        <v>24</v>
      </c>
      <c r="L847" t="s">
        <v>36</v>
      </c>
      <c r="N847">
        <v>32</v>
      </c>
      <c r="O847" t="s">
        <v>5330</v>
      </c>
    </row>
    <row r="848" spans="1:16" x14ac:dyDescent="0.25">
      <c r="A848" t="s">
        <v>1</v>
      </c>
      <c r="B848" t="s">
        <v>5331</v>
      </c>
      <c r="C848" t="s">
        <v>5332</v>
      </c>
      <c r="D848" t="s">
        <v>2208</v>
      </c>
      <c r="E848" t="s">
        <v>20</v>
      </c>
      <c r="F848" t="b">
        <v>0</v>
      </c>
      <c r="G848" t="s">
        <v>35</v>
      </c>
      <c r="H848" s="4">
        <v>45673.419965277782</v>
      </c>
      <c r="I848" t="b">
        <v>0</v>
      </c>
      <c r="J848" t="b">
        <v>1</v>
      </c>
      <c r="K848" t="s">
        <v>24</v>
      </c>
      <c r="L848" t="s">
        <v>22</v>
      </c>
      <c r="M848">
        <v>154823.5</v>
      </c>
      <c r="O848" t="s">
        <v>5333</v>
      </c>
      <c r="P848" t="s">
        <v>447</v>
      </c>
    </row>
    <row r="849" spans="1:16" x14ac:dyDescent="0.25">
      <c r="A849" t="s">
        <v>2</v>
      </c>
      <c r="B849" t="s">
        <v>5334</v>
      </c>
      <c r="C849" t="s">
        <v>39</v>
      </c>
      <c r="D849" t="s">
        <v>3973</v>
      </c>
      <c r="E849" t="s">
        <v>20</v>
      </c>
      <c r="F849" t="b">
        <v>1</v>
      </c>
      <c r="G849" t="s">
        <v>27</v>
      </c>
      <c r="H849" s="4">
        <v>45673.420474537037</v>
      </c>
      <c r="I849" t="b">
        <v>1</v>
      </c>
      <c r="J849" t="b">
        <v>1</v>
      </c>
      <c r="K849" t="s">
        <v>24</v>
      </c>
      <c r="L849" t="s">
        <v>22</v>
      </c>
      <c r="M849">
        <v>225000</v>
      </c>
      <c r="O849" t="s">
        <v>202</v>
      </c>
      <c r="P849" t="s">
        <v>5335</v>
      </c>
    </row>
    <row r="850" spans="1:16" x14ac:dyDescent="0.25">
      <c r="A850" t="s">
        <v>40</v>
      </c>
      <c r="B850" t="s">
        <v>5336</v>
      </c>
      <c r="C850" t="s">
        <v>71</v>
      </c>
      <c r="D850" t="s">
        <v>3973</v>
      </c>
      <c r="E850" t="s">
        <v>20</v>
      </c>
      <c r="F850" t="b">
        <v>0</v>
      </c>
      <c r="G850" t="s">
        <v>41</v>
      </c>
      <c r="H850" s="4">
        <v>45673.422268518523</v>
      </c>
      <c r="I850" t="b">
        <v>0</v>
      </c>
      <c r="J850" t="b">
        <v>1</v>
      </c>
      <c r="K850" t="s">
        <v>24</v>
      </c>
      <c r="L850" t="s">
        <v>22</v>
      </c>
      <c r="M850">
        <v>159100</v>
      </c>
      <c r="O850" t="s">
        <v>1773</v>
      </c>
      <c r="P850" t="s">
        <v>5337</v>
      </c>
    </row>
    <row r="851" spans="1:16" x14ac:dyDescent="0.25">
      <c r="A851" t="s">
        <v>19</v>
      </c>
      <c r="B851" t="s">
        <v>5338</v>
      </c>
      <c r="C851" t="s">
        <v>540</v>
      </c>
      <c r="D851" t="s">
        <v>3973</v>
      </c>
      <c r="E851" t="s">
        <v>20</v>
      </c>
      <c r="F851" t="b">
        <v>0</v>
      </c>
      <c r="G851" t="s">
        <v>27</v>
      </c>
      <c r="H851" s="4">
        <v>45673.458587962959</v>
      </c>
      <c r="I851" t="b">
        <v>0</v>
      </c>
      <c r="J851" t="b">
        <v>1</v>
      </c>
      <c r="K851" t="s">
        <v>24</v>
      </c>
      <c r="L851" t="s">
        <v>22</v>
      </c>
      <c r="M851">
        <v>224000</v>
      </c>
      <c r="O851" t="s">
        <v>4535</v>
      </c>
      <c r="P851" t="s">
        <v>201</v>
      </c>
    </row>
    <row r="852" spans="1:16" x14ac:dyDescent="0.25">
      <c r="A852" t="s">
        <v>0</v>
      </c>
      <c r="B852" t="s">
        <v>5339</v>
      </c>
      <c r="C852" t="s">
        <v>306</v>
      </c>
      <c r="D852" t="s">
        <v>3973</v>
      </c>
      <c r="E852" t="s">
        <v>20</v>
      </c>
      <c r="F852" t="b">
        <v>0</v>
      </c>
      <c r="G852" t="s">
        <v>27</v>
      </c>
      <c r="H852" s="4">
        <v>45673.458611111113</v>
      </c>
      <c r="I852" t="b">
        <v>1</v>
      </c>
      <c r="J852" t="b">
        <v>1</v>
      </c>
      <c r="K852" t="s">
        <v>24</v>
      </c>
      <c r="L852" t="s">
        <v>22</v>
      </c>
      <c r="M852">
        <v>67500</v>
      </c>
      <c r="O852" t="s">
        <v>202</v>
      </c>
      <c r="P852" t="s">
        <v>883</v>
      </c>
    </row>
    <row r="853" spans="1:16" x14ac:dyDescent="0.25">
      <c r="A853" t="s">
        <v>139</v>
      </c>
      <c r="B853" t="s">
        <v>2357</v>
      </c>
      <c r="C853" t="s">
        <v>44</v>
      </c>
      <c r="D853" t="s">
        <v>3973</v>
      </c>
      <c r="E853" t="s">
        <v>20</v>
      </c>
      <c r="F853" t="b">
        <v>0</v>
      </c>
      <c r="G853" t="s">
        <v>41</v>
      </c>
      <c r="H853" s="4">
        <v>45673.458807870367</v>
      </c>
      <c r="I853" t="b">
        <v>0</v>
      </c>
      <c r="J853" t="b">
        <v>1</v>
      </c>
      <c r="K853" t="s">
        <v>24</v>
      </c>
      <c r="L853" t="s">
        <v>22</v>
      </c>
      <c r="M853">
        <v>195000</v>
      </c>
      <c r="O853" t="s">
        <v>5340</v>
      </c>
      <c r="P853" t="s">
        <v>5341</v>
      </c>
    </row>
    <row r="854" spans="1:16" x14ac:dyDescent="0.25">
      <c r="A854" t="s">
        <v>19</v>
      </c>
      <c r="B854" t="s">
        <v>5342</v>
      </c>
      <c r="C854" t="s">
        <v>5343</v>
      </c>
      <c r="D854" t="s">
        <v>3973</v>
      </c>
      <c r="E854" t="s">
        <v>20</v>
      </c>
      <c r="F854" t="b">
        <v>0</v>
      </c>
      <c r="G854" t="s">
        <v>41</v>
      </c>
      <c r="H854" s="4">
        <v>45673.461435185192</v>
      </c>
      <c r="I854" t="b">
        <v>0</v>
      </c>
      <c r="J854" t="b">
        <v>1</v>
      </c>
      <c r="K854" t="s">
        <v>24</v>
      </c>
      <c r="L854" t="s">
        <v>22</v>
      </c>
      <c r="M854">
        <v>195500</v>
      </c>
      <c r="O854" t="s">
        <v>4535</v>
      </c>
      <c r="P854" t="s">
        <v>5344</v>
      </c>
    </row>
    <row r="855" spans="1:16" x14ac:dyDescent="0.25">
      <c r="A855" t="s">
        <v>2</v>
      </c>
      <c r="B855" t="s">
        <v>5345</v>
      </c>
      <c r="C855" t="s">
        <v>143</v>
      </c>
      <c r="D855" t="s">
        <v>3828</v>
      </c>
      <c r="E855" t="s">
        <v>20</v>
      </c>
      <c r="F855" t="b">
        <v>0</v>
      </c>
      <c r="G855" t="s">
        <v>41</v>
      </c>
      <c r="H855" s="4">
        <v>45673.504016203697</v>
      </c>
      <c r="I855" t="b">
        <v>0</v>
      </c>
      <c r="J855" t="b">
        <v>1</v>
      </c>
      <c r="K855" t="s">
        <v>24</v>
      </c>
      <c r="L855" t="s">
        <v>22</v>
      </c>
      <c r="M855">
        <v>163500</v>
      </c>
      <c r="O855" t="s">
        <v>524</v>
      </c>
      <c r="P855" t="s">
        <v>5346</v>
      </c>
    </row>
    <row r="856" spans="1:16" x14ac:dyDescent="0.25">
      <c r="A856" t="s">
        <v>89</v>
      </c>
      <c r="B856" t="s">
        <v>5347</v>
      </c>
      <c r="C856" t="s">
        <v>5348</v>
      </c>
      <c r="D856" t="s">
        <v>3970</v>
      </c>
      <c r="E856" t="s">
        <v>20</v>
      </c>
      <c r="F856" t="b">
        <v>0</v>
      </c>
      <c r="G856" t="s">
        <v>106</v>
      </c>
      <c r="H856" s="4">
        <v>45673.510046296287</v>
      </c>
      <c r="I856" t="b">
        <v>0</v>
      </c>
      <c r="J856" t="b">
        <v>0</v>
      </c>
      <c r="K856" t="s">
        <v>106</v>
      </c>
      <c r="L856" t="s">
        <v>22</v>
      </c>
      <c r="M856">
        <v>150000</v>
      </c>
      <c r="O856" t="s">
        <v>2040</v>
      </c>
      <c r="P856" t="s">
        <v>5349</v>
      </c>
    </row>
    <row r="857" spans="1:16" x14ac:dyDescent="0.25">
      <c r="A857" t="s">
        <v>139</v>
      </c>
      <c r="B857" t="s">
        <v>1634</v>
      </c>
      <c r="C857" t="s">
        <v>1353</v>
      </c>
      <c r="D857" t="s">
        <v>3973</v>
      </c>
      <c r="E857" t="s">
        <v>20</v>
      </c>
      <c r="F857" t="b">
        <v>0</v>
      </c>
      <c r="G857" t="s">
        <v>23</v>
      </c>
      <c r="H857" s="4">
        <v>45673.562581018523</v>
      </c>
      <c r="I857" t="b">
        <v>1</v>
      </c>
      <c r="J857" t="b">
        <v>0</v>
      </c>
      <c r="K857" t="s">
        <v>24</v>
      </c>
      <c r="L857" t="s">
        <v>22</v>
      </c>
      <c r="M857">
        <v>67500</v>
      </c>
      <c r="O857" t="s">
        <v>5350</v>
      </c>
      <c r="P857" t="s">
        <v>5351</v>
      </c>
    </row>
    <row r="858" spans="1:16" x14ac:dyDescent="0.25">
      <c r="A858" t="s">
        <v>0</v>
      </c>
      <c r="B858" t="s">
        <v>0</v>
      </c>
      <c r="C858" t="s">
        <v>5352</v>
      </c>
      <c r="D858" t="s">
        <v>4090</v>
      </c>
      <c r="E858" t="s">
        <v>20</v>
      </c>
      <c r="F858" t="b">
        <v>0</v>
      </c>
      <c r="G858" t="s">
        <v>23</v>
      </c>
      <c r="H858" s="4">
        <v>45673.562581018523</v>
      </c>
      <c r="I858" t="b">
        <v>0</v>
      </c>
      <c r="J858" t="b">
        <v>0</v>
      </c>
      <c r="K858" t="s">
        <v>24</v>
      </c>
      <c r="L858" t="s">
        <v>22</v>
      </c>
      <c r="M858">
        <v>78522.5</v>
      </c>
      <c r="O858" t="s">
        <v>5353</v>
      </c>
      <c r="P858" t="s">
        <v>48</v>
      </c>
    </row>
    <row r="859" spans="1:16" x14ac:dyDescent="0.25">
      <c r="A859" t="s">
        <v>0</v>
      </c>
      <c r="B859" t="s">
        <v>5354</v>
      </c>
      <c r="C859" t="s">
        <v>1579</v>
      </c>
      <c r="D859" t="s">
        <v>3973</v>
      </c>
      <c r="E859" t="s">
        <v>20</v>
      </c>
      <c r="F859" t="b">
        <v>0</v>
      </c>
      <c r="G859" t="s">
        <v>27</v>
      </c>
      <c r="H859" s="4">
        <v>45673.583564814813</v>
      </c>
      <c r="I859" t="b">
        <v>0</v>
      </c>
      <c r="J859" t="b">
        <v>1</v>
      </c>
      <c r="K859" t="s">
        <v>24</v>
      </c>
      <c r="L859" t="s">
        <v>22</v>
      </c>
      <c r="M859">
        <v>80000</v>
      </c>
      <c r="O859" t="s">
        <v>5355</v>
      </c>
      <c r="P859" t="s">
        <v>5356</v>
      </c>
    </row>
    <row r="860" spans="1:16" x14ac:dyDescent="0.25">
      <c r="A860" t="s">
        <v>0</v>
      </c>
      <c r="B860" t="s">
        <v>5357</v>
      </c>
      <c r="C860" t="s">
        <v>5358</v>
      </c>
      <c r="D860" t="s">
        <v>3828</v>
      </c>
      <c r="E860" t="s">
        <v>219</v>
      </c>
      <c r="F860" t="b">
        <v>0</v>
      </c>
      <c r="G860" t="s">
        <v>27</v>
      </c>
      <c r="H860" s="4">
        <v>45673.625069444453</v>
      </c>
      <c r="I860" t="b">
        <v>1</v>
      </c>
      <c r="J860" t="b">
        <v>1</v>
      </c>
      <c r="K860" t="s">
        <v>24</v>
      </c>
      <c r="L860" t="s">
        <v>36</v>
      </c>
      <c r="N860">
        <v>26.494998931884769</v>
      </c>
      <c r="O860" t="s">
        <v>3769</v>
      </c>
      <c r="P860" t="s">
        <v>1702</v>
      </c>
    </row>
    <row r="861" spans="1:16" x14ac:dyDescent="0.25">
      <c r="A861" t="s">
        <v>1</v>
      </c>
      <c r="B861" t="s">
        <v>5359</v>
      </c>
      <c r="C861" t="s">
        <v>167</v>
      </c>
      <c r="D861" t="s">
        <v>3973</v>
      </c>
      <c r="E861" t="s">
        <v>20</v>
      </c>
      <c r="F861" t="b">
        <v>0</v>
      </c>
      <c r="G861" t="s">
        <v>35</v>
      </c>
      <c r="H861" s="4">
        <v>45673.625648148147</v>
      </c>
      <c r="I861" t="b">
        <v>0</v>
      </c>
      <c r="J861" t="b">
        <v>1</v>
      </c>
      <c r="K861" t="s">
        <v>24</v>
      </c>
      <c r="L861" t="s">
        <v>22</v>
      </c>
      <c r="M861">
        <v>120200</v>
      </c>
      <c r="O861" t="s">
        <v>4535</v>
      </c>
      <c r="P861" t="s">
        <v>201</v>
      </c>
    </row>
    <row r="862" spans="1:16" x14ac:dyDescent="0.25">
      <c r="A862" t="s">
        <v>89</v>
      </c>
      <c r="B862" t="s">
        <v>5360</v>
      </c>
      <c r="C862" t="s">
        <v>1566</v>
      </c>
      <c r="D862" t="s">
        <v>3828</v>
      </c>
      <c r="E862" t="s">
        <v>51</v>
      </c>
      <c r="F862" t="b">
        <v>0</v>
      </c>
      <c r="G862" t="s">
        <v>27</v>
      </c>
      <c r="H862" s="4">
        <v>45673.628587962958</v>
      </c>
      <c r="I862" t="b">
        <v>0</v>
      </c>
      <c r="J862" t="b">
        <v>1</v>
      </c>
      <c r="K862" t="s">
        <v>24</v>
      </c>
      <c r="L862" t="s">
        <v>36</v>
      </c>
      <c r="N862">
        <v>46.5</v>
      </c>
      <c r="O862" t="s">
        <v>5361</v>
      </c>
      <c r="P862" t="s">
        <v>5362</v>
      </c>
    </row>
    <row r="863" spans="1:16" x14ac:dyDescent="0.25">
      <c r="A863" t="s">
        <v>2</v>
      </c>
      <c r="B863" t="s">
        <v>5363</v>
      </c>
      <c r="C863" t="s">
        <v>24</v>
      </c>
      <c r="D863" t="s">
        <v>3973</v>
      </c>
      <c r="E863" t="s">
        <v>51</v>
      </c>
      <c r="F863" t="b">
        <v>0</v>
      </c>
      <c r="G863" t="s">
        <v>27</v>
      </c>
      <c r="H863" s="4">
        <v>45673.628668981481</v>
      </c>
      <c r="I863" t="b">
        <v>1</v>
      </c>
      <c r="J863" t="b">
        <v>0</v>
      </c>
      <c r="K863" t="s">
        <v>24</v>
      </c>
      <c r="L863" t="s">
        <v>36</v>
      </c>
      <c r="N863">
        <v>65</v>
      </c>
      <c r="O863" t="s">
        <v>539</v>
      </c>
      <c r="P863" t="s">
        <v>5364</v>
      </c>
    </row>
    <row r="864" spans="1:16" x14ac:dyDescent="0.25">
      <c r="A864" t="s">
        <v>2</v>
      </c>
      <c r="B864" t="s">
        <v>2</v>
      </c>
      <c r="C864" t="s">
        <v>2312</v>
      </c>
      <c r="D864" t="s">
        <v>3973</v>
      </c>
      <c r="E864" t="s">
        <v>20</v>
      </c>
      <c r="F864" t="b">
        <v>0</v>
      </c>
      <c r="G864" t="s">
        <v>27</v>
      </c>
      <c r="H864" s="4">
        <v>45673.628692129627</v>
      </c>
      <c r="I864" t="b">
        <v>1</v>
      </c>
      <c r="J864" t="b">
        <v>0</v>
      </c>
      <c r="K864" t="s">
        <v>24</v>
      </c>
      <c r="L864" t="s">
        <v>22</v>
      </c>
      <c r="M864">
        <v>100000</v>
      </c>
      <c r="O864" t="s">
        <v>656</v>
      </c>
      <c r="P864" t="s">
        <v>5365</v>
      </c>
    </row>
    <row r="865" spans="1:16" x14ac:dyDescent="0.25">
      <c r="A865" t="s">
        <v>25</v>
      </c>
      <c r="B865" t="s">
        <v>5366</v>
      </c>
      <c r="C865" t="s">
        <v>255</v>
      </c>
      <c r="D865" t="s">
        <v>3973</v>
      </c>
      <c r="E865" t="s">
        <v>20</v>
      </c>
      <c r="F865" t="b">
        <v>0</v>
      </c>
      <c r="G865" t="s">
        <v>255</v>
      </c>
      <c r="H865" s="4">
        <v>45673.633206018523</v>
      </c>
      <c r="I865" t="b">
        <v>0</v>
      </c>
      <c r="J865" t="b">
        <v>0</v>
      </c>
      <c r="K865" t="s">
        <v>255</v>
      </c>
      <c r="L865" t="s">
        <v>22</v>
      </c>
      <c r="M865">
        <v>63960</v>
      </c>
      <c r="O865" t="s">
        <v>5367</v>
      </c>
      <c r="P865" t="s">
        <v>5368</v>
      </c>
    </row>
    <row r="866" spans="1:16" x14ac:dyDescent="0.25">
      <c r="A866" t="s">
        <v>2</v>
      </c>
      <c r="B866" t="s">
        <v>5369</v>
      </c>
      <c r="C866" t="s">
        <v>106</v>
      </c>
      <c r="D866" t="s">
        <v>3973</v>
      </c>
      <c r="E866" t="s">
        <v>20</v>
      </c>
      <c r="F866" t="b">
        <v>0</v>
      </c>
      <c r="G866" t="s">
        <v>106</v>
      </c>
      <c r="H866" s="4">
        <v>45673.634791666656</v>
      </c>
      <c r="I866" t="b">
        <v>0</v>
      </c>
      <c r="J866" t="b">
        <v>0</v>
      </c>
      <c r="K866" t="s">
        <v>106</v>
      </c>
      <c r="L866" t="s">
        <v>22</v>
      </c>
      <c r="M866">
        <v>115000</v>
      </c>
      <c r="O866" t="s">
        <v>5370</v>
      </c>
      <c r="P866" t="s">
        <v>5371</v>
      </c>
    </row>
    <row r="867" spans="1:16" x14ac:dyDescent="0.25">
      <c r="A867" t="s">
        <v>0</v>
      </c>
      <c r="B867" t="s">
        <v>250</v>
      </c>
      <c r="C867" t="s">
        <v>203</v>
      </c>
      <c r="D867" t="s">
        <v>483</v>
      </c>
      <c r="E867" t="s">
        <v>51</v>
      </c>
      <c r="F867" t="b">
        <v>0</v>
      </c>
      <c r="G867" t="s">
        <v>23</v>
      </c>
      <c r="H867" s="4">
        <v>45673.645891203712</v>
      </c>
      <c r="I867" t="b">
        <v>0</v>
      </c>
      <c r="J867" t="b">
        <v>1</v>
      </c>
      <c r="K867" t="s">
        <v>24</v>
      </c>
      <c r="L867" t="s">
        <v>36</v>
      </c>
      <c r="N867">
        <v>64</v>
      </c>
      <c r="O867" t="s">
        <v>5372</v>
      </c>
      <c r="P867" t="s">
        <v>1603</v>
      </c>
    </row>
    <row r="868" spans="1:16" x14ac:dyDescent="0.25">
      <c r="A868" t="s">
        <v>139</v>
      </c>
      <c r="B868" t="s">
        <v>5373</v>
      </c>
      <c r="C868" t="s">
        <v>5358</v>
      </c>
      <c r="D868" t="s">
        <v>2208</v>
      </c>
      <c r="E868" t="s">
        <v>20</v>
      </c>
      <c r="F868" t="b">
        <v>0</v>
      </c>
      <c r="G868" t="s">
        <v>27</v>
      </c>
      <c r="H868" s="4">
        <v>45673.666759259257</v>
      </c>
      <c r="I868" t="b">
        <v>1</v>
      </c>
      <c r="J868" t="b">
        <v>0</v>
      </c>
      <c r="K868" t="s">
        <v>24</v>
      </c>
      <c r="L868" t="s">
        <v>36</v>
      </c>
      <c r="N868">
        <v>26.494998931884769</v>
      </c>
      <c r="O868" t="s">
        <v>2877</v>
      </c>
      <c r="P868" t="s">
        <v>1702</v>
      </c>
    </row>
    <row r="869" spans="1:16" x14ac:dyDescent="0.25">
      <c r="A869" t="s">
        <v>0</v>
      </c>
      <c r="B869" t="s">
        <v>3156</v>
      </c>
      <c r="C869" t="s">
        <v>39</v>
      </c>
      <c r="D869" t="s">
        <v>2208</v>
      </c>
      <c r="E869" t="s">
        <v>20</v>
      </c>
      <c r="F869" t="b">
        <v>1</v>
      </c>
      <c r="G869" t="s">
        <v>27</v>
      </c>
      <c r="H869" s="4">
        <v>45673.66678240741</v>
      </c>
      <c r="I869" t="b">
        <v>1</v>
      </c>
      <c r="J869" t="b">
        <v>0</v>
      </c>
      <c r="K869" t="s">
        <v>24</v>
      </c>
      <c r="L869" t="s">
        <v>22</v>
      </c>
      <c r="M869">
        <v>110000</v>
      </c>
      <c r="O869" t="s">
        <v>3066</v>
      </c>
      <c r="P869" t="s">
        <v>119</v>
      </c>
    </row>
    <row r="870" spans="1:16" x14ac:dyDescent="0.25">
      <c r="A870" t="s">
        <v>2</v>
      </c>
      <c r="B870" t="s">
        <v>5374</v>
      </c>
      <c r="C870" t="s">
        <v>592</v>
      </c>
      <c r="D870" t="s">
        <v>3973</v>
      </c>
      <c r="E870" t="s">
        <v>51</v>
      </c>
      <c r="F870" t="b">
        <v>0</v>
      </c>
      <c r="G870" t="s">
        <v>27</v>
      </c>
      <c r="H870" s="4">
        <v>45673.670335648138</v>
      </c>
      <c r="I870" t="b">
        <v>0</v>
      </c>
      <c r="J870" t="b">
        <v>1</v>
      </c>
      <c r="K870" t="s">
        <v>24</v>
      </c>
      <c r="L870" t="s">
        <v>36</v>
      </c>
      <c r="N870">
        <v>71</v>
      </c>
      <c r="O870" t="s">
        <v>350</v>
      </c>
      <c r="P870" t="s">
        <v>5375</v>
      </c>
    </row>
    <row r="871" spans="1:16" x14ac:dyDescent="0.25">
      <c r="A871" t="s">
        <v>19</v>
      </c>
      <c r="B871" t="s">
        <v>813</v>
      </c>
      <c r="C871" t="s">
        <v>172</v>
      </c>
      <c r="D871" t="s">
        <v>3973</v>
      </c>
      <c r="E871" t="s">
        <v>20</v>
      </c>
      <c r="F871" t="b">
        <v>0</v>
      </c>
      <c r="G871" t="s">
        <v>27</v>
      </c>
      <c r="H871" s="4">
        <v>45673.708472222221</v>
      </c>
      <c r="I871" t="b">
        <v>0</v>
      </c>
      <c r="J871" t="b">
        <v>0</v>
      </c>
      <c r="K871" t="s">
        <v>24</v>
      </c>
      <c r="L871" t="s">
        <v>22</v>
      </c>
      <c r="M871">
        <v>160000</v>
      </c>
      <c r="O871" t="s">
        <v>5376</v>
      </c>
      <c r="P871" t="s">
        <v>5377</v>
      </c>
    </row>
    <row r="872" spans="1:16" x14ac:dyDescent="0.25">
      <c r="A872" t="s">
        <v>139</v>
      </c>
      <c r="B872" t="s">
        <v>5378</v>
      </c>
      <c r="C872" t="s">
        <v>114</v>
      </c>
      <c r="D872" t="s">
        <v>3973</v>
      </c>
      <c r="E872" t="s">
        <v>51</v>
      </c>
      <c r="F872" t="b">
        <v>0</v>
      </c>
      <c r="G872" t="s">
        <v>27</v>
      </c>
      <c r="H872" s="4">
        <v>45673.708587962959</v>
      </c>
      <c r="I872" t="b">
        <v>0</v>
      </c>
      <c r="J872" t="b">
        <v>1</v>
      </c>
      <c r="K872" t="s">
        <v>24</v>
      </c>
      <c r="L872" t="s">
        <v>22</v>
      </c>
      <c r="M872">
        <v>90000</v>
      </c>
      <c r="O872" t="s">
        <v>4344</v>
      </c>
      <c r="P872" t="s">
        <v>5379</v>
      </c>
    </row>
    <row r="873" spans="1:16" x14ac:dyDescent="0.25">
      <c r="A873" t="s">
        <v>1</v>
      </c>
      <c r="B873" t="s">
        <v>3692</v>
      </c>
      <c r="C873" t="s">
        <v>329</v>
      </c>
      <c r="D873" t="s">
        <v>3973</v>
      </c>
      <c r="E873" t="s">
        <v>105</v>
      </c>
      <c r="F873" t="b">
        <v>0</v>
      </c>
      <c r="G873" t="s">
        <v>27</v>
      </c>
      <c r="H873" s="4">
        <v>45673.708599537043</v>
      </c>
      <c r="I873" t="b">
        <v>0</v>
      </c>
      <c r="J873" t="b">
        <v>1</v>
      </c>
      <c r="K873" t="s">
        <v>24</v>
      </c>
      <c r="L873" t="s">
        <v>22</v>
      </c>
      <c r="M873">
        <v>98700</v>
      </c>
      <c r="O873" t="s">
        <v>4344</v>
      </c>
      <c r="P873" t="s">
        <v>5380</v>
      </c>
    </row>
    <row r="874" spans="1:16" x14ac:dyDescent="0.25">
      <c r="A874" t="s">
        <v>0</v>
      </c>
      <c r="B874" t="s">
        <v>5381</v>
      </c>
      <c r="C874" t="s">
        <v>1325</v>
      </c>
      <c r="D874" t="s">
        <v>3973</v>
      </c>
      <c r="E874" t="s">
        <v>20</v>
      </c>
      <c r="F874" t="b">
        <v>0</v>
      </c>
      <c r="G874" t="s">
        <v>41</v>
      </c>
      <c r="H874" s="4">
        <v>45673.708715277768</v>
      </c>
      <c r="I874" t="b">
        <v>0</v>
      </c>
      <c r="J874" t="b">
        <v>1</v>
      </c>
      <c r="K874" t="s">
        <v>24</v>
      </c>
      <c r="L874" t="s">
        <v>36</v>
      </c>
      <c r="N874">
        <v>57.5</v>
      </c>
      <c r="O874" t="s">
        <v>80</v>
      </c>
      <c r="P874" t="s">
        <v>280</v>
      </c>
    </row>
    <row r="875" spans="1:16" x14ac:dyDescent="0.25">
      <c r="A875" t="s">
        <v>0</v>
      </c>
      <c r="B875" t="s">
        <v>3030</v>
      </c>
      <c r="C875" t="s">
        <v>465</v>
      </c>
      <c r="D875" t="s">
        <v>4084</v>
      </c>
      <c r="E875" t="s">
        <v>20</v>
      </c>
      <c r="F875" t="b">
        <v>0</v>
      </c>
      <c r="G875" t="s">
        <v>41</v>
      </c>
      <c r="H875" s="4">
        <v>45673.708958333344</v>
      </c>
      <c r="I875" t="b">
        <v>0</v>
      </c>
      <c r="J875" t="b">
        <v>1</v>
      </c>
      <c r="K875" t="s">
        <v>24</v>
      </c>
      <c r="L875" t="s">
        <v>36</v>
      </c>
      <c r="N875">
        <v>24.33499908447266</v>
      </c>
      <c r="O875" t="s">
        <v>5168</v>
      </c>
    </row>
    <row r="876" spans="1:16" x14ac:dyDescent="0.25">
      <c r="A876" t="s">
        <v>40</v>
      </c>
      <c r="B876" t="s">
        <v>5382</v>
      </c>
      <c r="C876" t="s">
        <v>653</v>
      </c>
      <c r="D876" t="s">
        <v>2208</v>
      </c>
      <c r="E876" t="s">
        <v>51</v>
      </c>
      <c r="F876" t="b">
        <v>0</v>
      </c>
      <c r="G876" t="s">
        <v>27</v>
      </c>
      <c r="H876" s="4">
        <v>45673.712002314824</v>
      </c>
      <c r="I876" t="b">
        <v>0</v>
      </c>
      <c r="J876" t="b">
        <v>0</v>
      </c>
      <c r="K876" t="s">
        <v>24</v>
      </c>
      <c r="L876" t="s">
        <v>36</v>
      </c>
      <c r="N876">
        <v>65</v>
      </c>
      <c r="O876" t="s">
        <v>3177</v>
      </c>
      <c r="P876" t="s">
        <v>5383</v>
      </c>
    </row>
    <row r="877" spans="1:16" x14ac:dyDescent="0.25">
      <c r="A877" t="s">
        <v>0</v>
      </c>
      <c r="B877" t="s">
        <v>5384</v>
      </c>
      <c r="C877" t="s">
        <v>363</v>
      </c>
      <c r="D877" t="s">
        <v>3973</v>
      </c>
      <c r="E877" t="s">
        <v>51</v>
      </c>
      <c r="F877" t="b">
        <v>0</v>
      </c>
      <c r="G877" t="s">
        <v>41</v>
      </c>
      <c r="H877" s="4">
        <v>45673.750439814823</v>
      </c>
      <c r="I877" t="b">
        <v>0</v>
      </c>
      <c r="J877" t="b">
        <v>0</v>
      </c>
      <c r="K877" t="s">
        <v>24</v>
      </c>
      <c r="L877" t="s">
        <v>36</v>
      </c>
      <c r="N877">
        <v>36.5</v>
      </c>
      <c r="O877" t="s">
        <v>1091</v>
      </c>
      <c r="P877" t="s">
        <v>5385</v>
      </c>
    </row>
    <row r="878" spans="1:16" x14ac:dyDescent="0.25">
      <c r="A878" t="s">
        <v>1</v>
      </c>
      <c r="B878" t="s">
        <v>5386</v>
      </c>
      <c r="C878" t="s">
        <v>1815</v>
      </c>
      <c r="D878" t="s">
        <v>131</v>
      </c>
      <c r="E878" t="s">
        <v>20</v>
      </c>
      <c r="F878" t="b">
        <v>0</v>
      </c>
      <c r="G878" t="s">
        <v>41</v>
      </c>
      <c r="H878" s="4">
        <v>45673.750439814823</v>
      </c>
      <c r="I878" t="b">
        <v>1</v>
      </c>
      <c r="J878" t="b">
        <v>0</v>
      </c>
      <c r="K878" t="s">
        <v>24</v>
      </c>
      <c r="L878" t="s">
        <v>22</v>
      </c>
      <c r="M878">
        <v>172500</v>
      </c>
      <c r="O878" t="s">
        <v>131</v>
      </c>
      <c r="P878" t="s">
        <v>5387</v>
      </c>
    </row>
    <row r="879" spans="1:16" x14ac:dyDescent="0.25">
      <c r="A879" t="s">
        <v>0</v>
      </c>
      <c r="B879" t="s">
        <v>0</v>
      </c>
      <c r="C879" t="s">
        <v>5388</v>
      </c>
      <c r="D879" t="s">
        <v>2208</v>
      </c>
      <c r="E879" t="s">
        <v>20</v>
      </c>
      <c r="F879" t="b">
        <v>0</v>
      </c>
      <c r="G879" t="s">
        <v>27</v>
      </c>
      <c r="H879" s="4">
        <v>45673.791759259257</v>
      </c>
      <c r="I879" t="b">
        <v>0</v>
      </c>
      <c r="J879" t="b">
        <v>0</v>
      </c>
      <c r="K879" t="s">
        <v>24</v>
      </c>
      <c r="L879" t="s">
        <v>36</v>
      </c>
      <c r="N879">
        <v>27.5</v>
      </c>
      <c r="O879" t="s">
        <v>5389</v>
      </c>
      <c r="P879" t="s">
        <v>204</v>
      </c>
    </row>
    <row r="880" spans="1:16" x14ac:dyDescent="0.25">
      <c r="A880" t="s">
        <v>0</v>
      </c>
      <c r="B880" t="s">
        <v>5390</v>
      </c>
      <c r="C880" t="s">
        <v>39</v>
      </c>
      <c r="D880" t="s">
        <v>3828</v>
      </c>
      <c r="E880" t="s">
        <v>34</v>
      </c>
      <c r="F880" t="b">
        <v>1</v>
      </c>
      <c r="G880" t="s">
        <v>27</v>
      </c>
      <c r="H880" s="4">
        <v>45673.79178240741</v>
      </c>
      <c r="I880" t="b">
        <v>0</v>
      </c>
      <c r="J880" t="b">
        <v>1</v>
      </c>
      <c r="K880" t="s">
        <v>24</v>
      </c>
      <c r="L880" t="s">
        <v>22</v>
      </c>
      <c r="M880">
        <v>87500</v>
      </c>
      <c r="O880" t="s">
        <v>5391</v>
      </c>
      <c r="P880" t="s">
        <v>5392</v>
      </c>
    </row>
    <row r="881" spans="1:16" x14ac:dyDescent="0.25">
      <c r="A881" t="s">
        <v>0</v>
      </c>
      <c r="B881" t="s">
        <v>5393</v>
      </c>
      <c r="C881" t="s">
        <v>5394</v>
      </c>
      <c r="D881" t="s">
        <v>3828</v>
      </c>
      <c r="E881" t="s">
        <v>20</v>
      </c>
      <c r="F881" t="b">
        <v>0</v>
      </c>
      <c r="G881" t="s">
        <v>27</v>
      </c>
      <c r="H881" s="4">
        <v>45673.791817129633</v>
      </c>
      <c r="I881" t="b">
        <v>1</v>
      </c>
      <c r="J881" t="b">
        <v>0</v>
      </c>
      <c r="K881" t="s">
        <v>24</v>
      </c>
      <c r="L881" t="s">
        <v>36</v>
      </c>
      <c r="N881">
        <v>22</v>
      </c>
      <c r="O881" t="s">
        <v>5395</v>
      </c>
      <c r="P881" t="s">
        <v>1075</v>
      </c>
    </row>
    <row r="882" spans="1:16" x14ac:dyDescent="0.25">
      <c r="A882" t="s">
        <v>0</v>
      </c>
      <c r="B882" t="s">
        <v>3282</v>
      </c>
      <c r="C882" t="s">
        <v>606</v>
      </c>
      <c r="D882" t="s">
        <v>3973</v>
      </c>
      <c r="E882" t="s">
        <v>51</v>
      </c>
      <c r="F882" t="b">
        <v>0</v>
      </c>
      <c r="G882" t="s">
        <v>27</v>
      </c>
      <c r="H882" s="4">
        <v>45673.833425925928</v>
      </c>
      <c r="I882" t="b">
        <v>0</v>
      </c>
      <c r="J882" t="b">
        <v>0</v>
      </c>
      <c r="K882" t="s">
        <v>24</v>
      </c>
      <c r="L882" t="s">
        <v>36</v>
      </c>
      <c r="N882">
        <v>27.5</v>
      </c>
      <c r="O882" t="s">
        <v>1015</v>
      </c>
      <c r="P882" t="s">
        <v>5396</v>
      </c>
    </row>
    <row r="883" spans="1:16" x14ac:dyDescent="0.25">
      <c r="A883" t="s">
        <v>0</v>
      </c>
      <c r="B883" t="s">
        <v>0</v>
      </c>
      <c r="C883" t="s">
        <v>990</v>
      </c>
      <c r="D883" t="s">
        <v>3828</v>
      </c>
      <c r="E883" t="s">
        <v>20</v>
      </c>
      <c r="F883" t="b">
        <v>0</v>
      </c>
      <c r="G883" t="s">
        <v>27</v>
      </c>
      <c r="H883" s="4">
        <v>45673.875011574077</v>
      </c>
      <c r="I883" t="b">
        <v>0</v>
      </c>
      <c r="J883" t="b">
        <v>1</v>
      </c>
      <c r="K883" t="s">
        <v>24</v>
      </c>
      <c r="L883" t="s">
        <v>22</v>
      </c>
      <c r="M883">
        <v>85574</v>
      </c>
      <c r="O883" t="s">
        <v>824</v>
      </c>
      <c r="P883" t="s">
        <v>5397</v>
      </c>
    </row>
    <row r="884" spans="1:16" x14ac:dyDescent="0.25">
      <c r="A884" t="s">
        <v>0</v>
      </c>
      <c r="B884" t="s">
        <v>5398</v>
      </c>
      <c r="C884" t="s">
        <v>1135</v>
      </c>
      <c r="D884" t="s">
        <v>3973</v>
      </c>
      <c r="E884" t="s">
        <v>20</v>
      </c>
      <c r="F884" t="b">
        <v>0</v>
      </c>
      <c r="G884" t="s">
        <v>27</v>
      </c>
      <c r="H884" s="4">
        <v>45673.875115740739</v>
      </c>
      <c r="I884" t="b">
        <v>0</v>
      </c>
      <c r="J884" t="b">
        <v>1</v>
      </c>
      <c r="K884" t="s">
        <v>24</v>
      </c>
      <c r="L884" t="s">
        <v>22</v>
      </c>
      <c r="M884">
        <v>69087.5</v>
      </c>
      <c r="O884" t="s">
        <v>5399</v>
      </c>
      <c r="P884" t="s">
        <v>2834</v>
      </c>
    </row>
    <row r="885" spans="1:16" x14ac:dyDescent="0.25">
      <c r="A885" t="s">
        <v>0</v>
      </c>
      <c r="B885" t="s">
        <v>5400</v>
      </c>
      <c r="C885" t="s">
        <v>306</v>
      </c>
      <c r="D885" t="s">
        <v>3973</v>
      </c>
      <c r="E885" t="s">
        <v>20</v>
      </c>
      <c r="F885" t="b">
        <v>0</v>
      </c>
      <c r="G885" t="s">
        <v>27</v>
      </c>
      <c r="H885" s="4">
        <v>45673.875219907408</v>
      </c>
      <c r="I885" t="b">
        <v>0</v>
      </c>
      <c r="J885" t="b">
        <v>0</v>
      </c>
      <c r="K885" t="s">
        <v>24</v>
      </c>
      <c r="L885" t="s">
        <v>22</v>
      </c>
      <c r="M885">
        <v>66000</v>
      </c>
      <c r="O885" t="s">
        <v>5401</v>
      </c>
    </row>
    <row r="886" spans="1:16" x14ac:dyDescent="0.25">
      <c r="A886" t="s">
        <v>19</v>
      </c>
      <c r="B886" t="s">
        <v>3324</v>
      </c>
      <c r="C886" t="s">
        <v>2684</v>
      </c>
      <c r="D886" t="s">
        <v>3973</v>
      </c>
      <c r="E886" t="s">
        <v>20</v>
      </c>
      <c r="F886" t="b">
        <v>0</v>
      </c>
      <c r="G886" t="s">
        <v>35</v>
      </c>
      <c r="H886" s="4">
        <v>45673.875694444447</v>
      </c>
      <c r="I886" t="b">
        <v>1</v>
      </c>
      <c r="J886" t="b">
        <v>0</v>
      </c>
      <c r="K886" t="s">
        <v>24</v>
      </c>
      <c r="L886" t="s">
        <v>22</v>
      </c>
      <c r="M886">
        <v>122972.5</v>
      </c>
      <c r="O886" t="s">
        <v>5402</v>
      </c>
      <c r="P886" t="s">
        <v>1133</v>
      </c>
    </row>
    <row r="887" spans="1:16" x14ac:dyDescent="0.25">
      <c r="A887" t="s">
        <v>40</v>
      </c>
      <c r="B887" t="s">
        <v>5403</v>
      </c>
      <c r="C887" t="s">
        <v>5404</v>
      </c>
      <c r="D887" t="s">
        <v>3973</v>
      </c>
      <c r="E887" t="s">
        <v>20</v>
      </c>
      <c r="F887" t="b">
        <v>0</v>
      </c>
      <c r="G887" t="s">
        <v>27</v>
      </c>
      <c r="H887" s="4">
        <v>45673.878750000003</v>
      </c>
      <c r="I887" t="b">
        <v>0</v>
      </c>
      <c r="J887" t="b">
        <v>0</v>
      </c>
      <c r="K887" t="s">
        <v>24</v>
      </c>
      <c r="L887" t="s">
        <v>22</v>
      </c>
      <c r="M887">
        <v>135000</v>
      </c>
      <c r="O887" t="s">
        <v>1422</v>
      </c>
      <c r="P887" t="s">
        <v>5405</v>
      </c>
    </row>
    <row r="888" spans="1:16" x14ac:dyDescent="0.25">
      <c r="A888" t="s">
        <v>28</v>
      </c>
      <c r="B888" t="s">
        <v>5406</v>
      </c>
      <c r="C888" t="s">
        <v>82</v>
      </c>
      <c r="D888" t="s">
        <v>4109</v>
      </c>
      <c r="E888" t="s">
        <v>20</v>
      </c>
      <c r="F888" t="b">
        <v>0</v>
      </c>
      <c r="G888" t="s">
        <v>23</v>
      </c>
      <c r="H888" s="4">
        <v>45673.937835648147</v>
      </c>
      <c r="I888" t="b">
        <v>0</v>
      </c>
      <c r="J888" t="b">
        <v>1</v>
      </c>
      <c r="K888" t="s">
        <v>24</v>
      </c>
      <c r="L888" t="s">
        <v>22</v>
      </c>
      <c r="M888">
        <v>200000</v>
      </c>
      <c r="O888" t="s">
        <v>5407</v>
      </c>
      <c r="P888" t="s">
        <v>5408</v>
      </c>
    </row>
    <row r="889" spans="1:16" x14ac:dyDescent="0.25">
      <c r="A889" t="s">
        <v>1</v>
      </c>
      <c r="B889" t="s">
        <v>5409</v>
      </c>
      <c r="C889" t="s">
        <v>1704</v>
      </c>
      <c r="D889" t="s">
        <v>3973</v>
      </c>
      <c r="E889" t="s">
        <v>20</v>
      </c>
      <c r="F889" t="b">
        <v>0</v>
      </c>
      <c r="G889" t="s">
        <v>52</v>
      </c>
      <c r="H889" s="4">
        <v>45673.961817129632</v>
      </c>
      <c r="I889" t="b">
        <v>0</v>
      </c>
      <c r="J889" t="b">
        <v>1</v>
      </c>
      <c r="K889" t="s">
        <v>24</v>
      </c>
      <c r="L889" t="s">
        <v>22</v>
      </c>
      <c r="M889">
        <v>134500</v>
      </c>
      <c r="O889" t="s">
        <v>5410</v>
      </c>
      <c r="P889" t="s">
        <v>5411</v>
      </c>
    </row>
    <row r="890" spans="1:16" x14ac:dyDescent="0.25">
      <c r="A890" t="s">
        <v>25</v>
      </c>
      <c r="B890" t="s">
        <v>5412</v>
      </c>
      <c r="C890" t="s">
        <v>114</v>
      </c>
      <c r="D890" t="s">
        <v>5413</v>
      </c>
      <c r="E890" t="s">
        <v>219</v>
      </c>
      <c r="F890" t="b">
        <v>0</v>
      </c>
      <c r="G890" t="s">
        <v>27</v>
      </c>
      <c r="H890" s="4">
        <v>45674.000196759262</v>
      </c>
      <c r="I890" t="b">
        <v>0</v>
      </c>
      <c r="J890" t="b">
        <v>0</v>
      </c>
      <c r="K890" t="s">
        <v>24</v>
      </c>
      <c r="L890" t="s">
        <v>36</v>
      </c>
      <c r="N890">
        <v>100</v>
      </c>
      <c r="O890" t="s">
        <v>1122</v>
      </c>
    </row>
    <row r="891" spans="1:16" x14ac:dyDescent="0.25">
      <c r="A891" t="s">
        <v>0</v>
      </c>
      <c r="B891" t="s">
        <v>433</v>
      </c>
      <c r="C891" t="s">
        <v>1263</v>
      </c>
      <c r="D891" t="s">
        <v>5414</v>
      </c>
      <c r="E891" t="s">
        <v>34</v>
      </c>
      <c r="F891" t="b">
        <v>0</v>
      </c>
      <c r="G891" t="s">
        <v>52</v>
      </c>
      <c r="H891" s="4">
        <v>45674.002708333333</v>
      </c>
      <c r="I891" t="b">
        <v>1</v>
      </c>
      <c r="J891" t="b">
        <v>0</v>
      </c>
      <c r="K891" t="s">
        <v>24</v>
      </c>
      <c r="L891" t="s">
        <v>36</v>
      </c>
      <c r="N891">
        <v>21.5</v>
      </c>
      <c r="O891" t="s">
        <v>5415</v>
      </c>
      <c r="P891" t="s">
        <v>204</v>
      </c>
    </row>
    <row r="892" spans="1:16" x14ac:dyDescent="0.25">
      <c r="A892" t="s">
        <v>0</v>
      </c>
      <c r="B892" t="s">
        <v>5416</v>
      </c>
      <c r="C892" t="s">
        <v>82</v>
      </c>
      <c r="D892" t="s">
        <v>5417</v>
      </c>
      <c r="E892" t="s">
        <v>20</v>
      </c>
      <c r="F892" t="b">
        <v>0</v>
      </c>
      <c r="G892" t="s">
        <v>27</v>
      </c>
      <c r="H892" s="4">
        <v>45674.250011574077</v>
      </c>
      <c r="I892" t="b">
        <v>0</v>
      </c>
      <c r="J892" t="b">
        <v>1</v>
      </c>
      <c r="K892" t="s">
        <v>24</v>
      </c>
      <c r="L892" t="s">
        <v>22</v>
      </c>
      <c r="M892">
        <v>99000</v>
      </c>
      <c r="O892" t="s">
        <v>2485</v>
      </c>
      <c r="P892" t="s">
        <v>1303</v>
      </c>
    </row>
    <row r="893" spans="1:16" x14ac:dyDescent="0.25">
      <c r="A893" t="s">
        <v>0</v>
      </c>
      <c r="B893" t="s">
        <v>5418</v>
      </c>
      <c r="C893" t="s">
        <v>82</v>
      </c>
      <c r="D893" t="s">
        <v>5419</v>
      </c>
      <c r="E893" t="s">
        <v>20</v>
      </c>
      <c r="F893" t="b">
        <v>0</v>
      </c>
      <c r="G893" t="s">
        <v>27</v>
      </c>
      <c r="H893" s="4">
        <v>45674.250034722223</v>
      </c>
      <c r="I893" t="b">
        <v>0</v>
      </c>
      <c r="J893" t="b">
        <v>0</v>
      </c>
      <c r="K893" t="s">
        <v>24</v>
      </c>
      <c r="L893" t="s">
        <v>22</v>
      </c>
      <c r="M893">
        <v>69000</v>
      </c>
      <c r="O893" t="s">
        <v>1344</v>
      </c>
      <c r="P893" t="s">
        <v>767</v>
      </c>
    </row>
    <row r="894" spans="1:16" x14ac:dyDescent="0.25">
      <c r="A894" t="s">
        <v>0</v>
      </c>
      <c r="B894" t="s">
        <v>5420</v>
      </c>
      <c r="C894" t="s">
        <v>82</v>
      </c>
      <c r="D894" t="s">
        <v>3828</v>
      </c>
      <c r="E894" t="s">
        <v>20</v>
      </c>
      <c r="F894" t="b">
        <v>0</v>
      </c>
      <c r="G894" t="s">
        <v>27</v>
      </c>
      <c r="H894" s="4">
        <v>45674.250034722223</v>
      </c>
      <c r="I894" t="b">
        <v>1</v>
      </c>
      <c r="J894" t="b">
        <v>1</v>
      </c>
      <c r="K894" t="s">
        <v>24</v>
      </c>
      <c r="L894" t="s">
        <v>22</v>
      </c>
      <c r="M894">
        <v>185500</v>
      </c>
      <c r="O894" t="s">
        <v>5013</v>
      </c>
    </row>
    <row r="895" spans="1:16" x14ac:dyDescent="0.25">
      <c r="A895" t="s">
        <v>0</v>
      </c>
      <c r="B895" t="s">
        <v>5421</v>
      </c>
      <c r="C895" t="s">
        <v>372</v>
      </c>
      <c r="D895" t="s">
        <v>3600</v>
      </c>
      <c r="E895" t="s">
        <v>20</v>
      </c>
      <c r="F895" t="b">
        <v>0</v>
      </c>
      <c r="G895" t="s">
        <v>27</v>
      </c>
      <c r="H895" s="4">
        <v>45674.250034722223</v>
      </c>
      <c r="I895" t="b">
        <v>1</v>
      </c>
      <c r="J895" t="b">
        <v>0</v>
      </c>
      <c r="K895" t="s">
        <v>24</v>
      </c>
      <c r="L895" t="s">
        <v>36</v>
      </c>
      <c r="N895">
        <v>65</v>
      </c>
      <c r="O895" t="s">
        <v>5422</v>
      </c>
    </row>
    <row r="896" spans="1:16" x14ac:dyDescent="0.25">
      <c r="A896" t="s">
        <v>0</v>
      </c>
      <c r="B896" t="s">
        <v>5423</v>
      </c>
      <c r="C896" t="s">
        <v>82</v>
      </c>
      <c r="D896" t="s">
        <v>3383</v>
      </c>
      <c r="E896" t="s">
        <v>20</v>
      </c>
      <c r="F896" t="b">
        <v>0</v>
      </c>
      <c r="G896" t="s">
        <v>27</v>
      </c>
      <c r="H896" s="4">
        <v>45674.250034722223</v>
      </c>
      <c r="I896" t="b">
        <v>0</v>
      </c>
      <c r="J896" t="b">
        <v>1</v>
      </c>
      <c r="K896" t="s">
        <v>24</v>
      </c>
      <c r="L896" t="s">
        <v>22</v>
      </c>
      <c r="M896">
        <v>73700</v>
      </c>
      <c r="O896" t="s">
        <v>5424</v>
      </c>
      <c r="P896" t="s">
        <v>274</v>
      </c>
    </row>
    <row r="897" spans="1:16" x14ac:dyDescent="0.25">
      <c r="A897" t="s">
        <v>0</v>
      </c>
      <c r="B897" t="s">
        <v>1248</v>
      </c>
      <c r="C897" t="s">
        <v>1894</v>
      </c>
      <c r="D897" t="s">
        <v>3828</v>
      </c>
      <c r="E897" t="s">
        <v>20</v>
      </c>
      <c r="F897" t="b">
        <v>0</v>
      </c>
      <c r="G897" t="s">
        <v>41</v>
      </c>
      <c r="H897" s="4">
        <v>45674.250358796293</v>
      </c>
      <c r="I897" t="b">
        <v>0</v>
      </c>
      <c r="J897" t="b">
        <v>1</v>
      </c>
      <c r="K897" t="s">
        <v>24</v>
      </c>
      <c r="L897" t="s">
        <v>36</v>
      </c>
      <c r="N897">
        <v>26.32500076293945</v>
      </c>
      <c r="O897" t="s">
        <v>1895</v>
      </c>
    </row>
    <row r="898" spans="1:16" x14ac:dyDescent="0.25">
      <c r="A898" t="s">
        <v>0</v>
      </c>
      <c r="B898" t="s">
        <v>0</v>
      </c>
      <c r="C898" t="s">
        <v>3871</v>
      </c>
      <c r="D898" t="s">
        <v>4084</v>
      </c>
      <c r="E898" t="s">
        <v>20</v>
      </c>
      <c r="F898" t="b">
        <v>0</v>
      </c>
      <c r="G898" t="s">
        <v>52</v>
      </c>
      <c r="H898" s="4">
        <v>45674.250891203701</v>
      </c>
      <c r="I898" t="b">
        <v>1</v>
      </c>
      <c r="J898" t="b">
        <v>1</v>
      </c>
      <c r="K898" t="s">
        <v>24</v>
      </c>
      <c r="L898" t="s">
        <v>22</v>
      </c>
      <c r="M898">
        <v>105000</v>
      </c>
      <c r="O898" t="s">
        <v>5425</v>
      </c>
      <c r="P898" t="s">
        <v>280</v>
      </c>
    </row>
    <row r="899" spans="1:16" x14ac:dyDescent="0.25">
      <c r="A899" t="s">
        <v>19</v>
      </c>
      <c r="B899" t="s">
        <v>5426</v>
      </c>
      <c r="C899" t="s">
        <v>2942</v>
      </c>
      <c r="D899" t="s">
        <v>2208</v>
      </c>
      <c r="E899" t="s">
        <v>34</v>
      </c>
      <c r="F899" t="b">
        <v>0</v>
      </c>
      <c r="G899" t="s">
        <v>27</v>
      </c>
      <c r="H899" s="4">
        <v>45674.25099537037</v>
      </c>
      <c r="I899" t="b">
        <v>0</v>
      </c>
      <c r="J899" t="b">
        <v>1</v>
      </c>
      <c r="K899" t="s">
        <v>24</v>
      </c>
      <c r="L899" t="s">
        <v>22</v>
      </c>
      <c r="M899">
        <v>135000</v>
      </c>
      <c r="O899" t="s">
        <v>428</v>
      </c>
      <c r="P899" t="s">
        <v>2451</v>
      </c>
    </row>
    <row r="900" spans="1:16" x14ac:dyDescent="0.25">
      <c r="A900" t="s">
        <v>1</v>
      </c>
      <c r="B900" t="s">
        <v>3064</v>
      </c>
      <c r="C900" t="s">
        <v>5427</v>
      </c>
      <c r="D900" t="s">
        <v>5428</v>
      </c>
      <c r="E900" t="s">
        <v>20</v>
      </c>
      <c r="F900" t="b">
        <v>0</v>
      </c>
      <c r="G900" t="s">
        <v>27</v>
      </c>
      <c r="H900" s="4">
        <v>45674.25099537037</v>
      </c>
      <c r="I900" t="b">
        <v>0</v>
      </c>
      <c r="J900" t="b">
        <v>1</v>
      </c>
      <c r="K900" t="s">
        <v>24</v>
      </c>
      <c r="L900" t="s">
        <v>22</v>
      </c>
      <c r="M900">
        <v>95350</v>
      </c>
      <c r="O900" t="s">
        <v>3065</v>
      </c>
      <c r="P900" t="s">
        <v>5429</v>
      </c>
    </row>
    <row r="901" spans="1:16" x14ac:dyDescent="0.25">
      <c r="A901" t="s">
        <v>1</v>
      </c>
      <c r="B901" t="s">
        <v>5430</v>
      </c>
      <c r="C901" t="s">
        <v>5431</v>
      </c>
      <c r="D901" t="s">
        <v>4302</v>
      </c>
      <c r="E901" t="s">
        <v>20</v>
      </c>
      <c r="F901" t="b">
        <v>0</v>
      </c>
      <c r="G901" t="s">
        <v>27</v>
      </c>
      <c r="H901" s="4">
        <v>45674.25099537037</v>
      </c>
      <c r="I901" t="b">
        <v>0</v>
      </c>
      <c r="J901" t="b">
        <v>0</v>
      </c>
      <c r="K901" t="s">
        <v>24</v>
      </c>
      <c r="L901" t="s">
        <v>22</v>
      </c>
      <c r="M901">
        <v>103409</v>
      </c>
      <c r="O901" t="s">
        <v>905</v>
      </c>
    </row>
    <row r="902" spans="1:16" x14ac:dyDescent="0.25">
      <c r="A902" t="s">
        <v>1</v>
      </c>
      <c r="B902" t="s">
        <v>5432</v>
      </c>
      <c r="C902" t="s">
        <v>5433</v>
      </c>
      <c r="D902" t="s">
        <v>4302</v>
      </c>
      <c r="E902" t="s">
        <v>20</v>
      </c>
      <c r="F902" t="b">
        <v>0</v>
      </c>
      <c r="G902" t="s">
        <v>35</v>
      </c>
      <c r="H902" s="4">
        <v>45674.251527777778</v>
      </c>
      <c r="I902" t="b">
        <v>0</v>
      </c>
      <c r="J902" t="b">
        <v>0</v>
      </c>
      <c r="K902" t="s">
        <v>24</v>
      </c>
      <c r="L902" t="s">
        <v>22</v>
      </c>
      <c r="M902">
        <v>105383</v>
      </c>
      <c r="O902" t="s">
        <v>5434</v>
      </c>
    </row>
    <row r="903" spans="1:16" x14ac:dyDescent="0.25">
      <c r="A903" t="s">
        <v>1</v>
      </c>
      <c r="B903" t="s">
        <v>1</v>
      </c>
      <c r="C903" t="s">
        <v>151</v>
      </c>
      <c r="D903" t="s">
        <v>3973</v>
      </c>
      <c r="E903" t="s">
        <v>20</v>
      </c>
      <c r="F903" t="b">
        <v>0</v>
      </c>
      <c r="G903" t="s">
        <v>30</v>
      </c>
      <c r="H903" s="4">
        <v>45674.251562500001</v>
      </c>
      <c r="I903" t="b">
        <v>0</v>
      </c>
      <c r="J903" t="b">
        <v>0</v>
      </c>
      <c r="K903" t="s">
        <v>24</v>
      </c>
      <c r="L903" t="s">
        <v>22</v>
      </c>
      <c r="M903">
        <v>85000</v>
      </c>
      <c r="O903" t="s">
        <v>5435</v>
      </c>
      <c r="P903" t="s">
        <v>5436</v>
      </c>
    </row>
    <row r="904" spans="1:16" x14ac:dyDescent="0.25">
      <c r="A904" t="s">
        <v>2</v>
      </c>
      <c r="B904" t="s">
        <v>5072</v>
      </c>
      <c r="C904" t="s">
        <v>54</v>
      </c>
      <c r="D904" t="s">
        <v>4432</v>
      </c>
      <c r="E904" t="s">
        <v>34</v>
      </c>
      <c r="F904" t="b">
        <v>0</v>
      </c>
      <c r="G904" t="s">
        <v>41</v>
      </c>
      <c r="H904" s="4">
        <v>45674.251967592587</v>
      </c>
      <c r="I904" t="b">
        <v>0</v>
      </c>
      <c r="J904" t="b">
        <v>1</v>
      </c>
      <c r="K904" t="s">
        <v>24</v>
      </c>
      <c r="L904" t="s">
        <v>22</v>
      </c>
      <c r="M904">
        <v>175500</v>
      </c>
      <c r="O904" t="s">
        <v>428</v>
      </c>
      <c r="P904" t="s">
        <v>4657</v>
      </c>
    </row>
    <row r="905" spans="1:16" x14ac:dyDescent="0.25">
      <c r="A905" t="s">
        <v>40</v>
      </c>
      <c r="B905" t="s">
        <v>57</v>
      </c>
      <c r="C905" t="s">
        <v>44</v>
      </c>
      <c r="D905" t="s">
        <v>5437</v>
      </c>
      <c r="E905" t="s">
        <v>20</v>
      </c>
      <c r="F905" t="b">
        <v>0</v>
      </c>
      <c r="G905" t="s">
        <v>41</v>
      </c>
      <c r="H905" s="4">
        <v>45674.251967592587</v>
      </c>
      <c r="I905" t="b">
        <v>0</v>
      </c>
      <c r="J905" t="b">
        <v>0</v>
      </c>
      <c r="K905" t="s">
        <v>24</v>
      </c>
      <c r="L905" t="s">
        <v>22</v>
      </c>
      <c r="M905">
        <v>155000</v>
      </c>
      <c r="O905" t="s">
        <v>5438</v>
      </c>
      <c r="P905" t="s">
        <v>5439</v>
      </c>
    </row>
    <row r="906" spans="1:16" x14ac:dyDescent="0.25">
      <c r="A906" t="s">
        <v>2</v>
      </c>
      <c r="B906" t="s">
        <v>5440</v>
      </c>
      <c r="C906" t="s">
        <v>49</v>
      </c>
      <c r="D906" t="s">
        <v>3828</v>
      </c>
      <c r="E906" t="s">
        <v>20</v>
      </c>
      <c r="F906" t="b">
        <v>0</v>
      </c>
      <c r="G906" t="s">
        <v>41</v>
      </c>
      <c r="H906" s="4">
        <v>45674.251967592587</v>
      </c>
      <c r="I906" t="b">
        <v>0</v>
      </c>
      <c r="J906" t="b">
        <v>1</v>
      </c>
      <c r="K906" t="s">
        <v>24</v>
      </c>
      <c r="L906" t="s">
        <v>22</v>
      </c>
      <c r="M906">
        <v>70500</v>
      </c>
      <c r="O906" t="s">
        <v>5441</v>
      </c>
      <c r="P906" t="s">
        <v>3791</v>
      </c>
    </row>
    <row r="907" spans="1:16" x14ac:dyDescent="0.25">
      <c r="A907" t="s">
        <v>40</v>
      </c>
      <c r="B907" t="s">
        <v>40</v>
      </c>
      <c r="C907" t="s">
        <v>395</v>
      </c>
      <c r="D907" t="s">
        <v>123</v>
      </c>
      <c r="E907" t="s">
        <v>20</v>
      </c>
      <c r="F907" t="b">
        <v>0</v>
      </c>
      <c r="G907" t="s">
        <v>35</v>
      </c>
      <c r="H907" s="4">
        <v>45674.255706018521</v>
      </c>
      <c r="I907" t="b">
        <v>1</v>
      </c>
      <c r="J907" t="b">
        <v>0</v>
      </c>
      <c r="K907" t="s">
        <v>24</v>
      </c>
      <c r="L907" t="s">
        <v>22</v>
      </c>
      <c r="M907">
        <v>125000</v>
      </c>
      <c r="O907" t="s">
        <v>123</v>
      </c>
    </row>
    <row r="908" spans="1:16" x14ac:dyDescent="0.25">
      <c r="A908" t="s">
        <v>2</v>
      </c>
      <c r="B908" t="s">
        <v>5442</v>
      </c>
      <c r="C908" t="s">
        <v>1937</v>
      </c>
      <c r="D908" t="s">
        <v>3970</v>
      </c>
      <c r="E908" t="s">
        <v>20</v>
      </c>
      <c r="F908" t="b">
        <v>0</v>
      </c>
      <c r="G908" t="s">
        <v>30</v>
      </c>
      <c r="H908" s="4">
        <v>45674.256006944437</v>
      </c>
      <c r="I908" t="b">
        <v>1</v>
      </c>
      <c r="J908" t="b">
        <v>0</v>
      </c>
      <c r="K908" t="s">
        <v>24</v>
      </c>
      <c r="L908" t="s">
        <v>22</v>
      </c>
      <c r="M908">
        <v>121217</v>
      </c>
      <c r="O908" t="s">
        <v>5443</v>
      </c>
      <c r="P908" t="s">
        <v>5444</v>
      </c>
    </row>
    <row r="909" spans="1:16" x14ac:dyDescent="0.25">
      <c r="A909" t="s">
        <v>2</v>
      </c>
      <c r="B909" t="s">
        <v>2</v>
      </c>
      <c r="C909" t="s">
        <v>124</v>
      </c>
      <c r="D909" t="s">
        <v>3970</v>
      </c>
      <c r="E909" t="s">
        <v>20</v>
      </c>
      <c r="F909" t="b">
        <v>0</v>
      </c>
      <c r="G909" t="s">
        <v>30</v>
      </c>
      <c r="H909" s="4">
        <v>45674.256006944437</v>
      </c>
      <c r="I909" t="b">
        <v>0</v>
      </c>
      <c r="J909" t="b">
        <v>0</v>
      </c>
      <c r="K909" t="s">
        <v>24</v>
      </c>
      <c r="L909" t="s">
        <v>22</v>
      </c>
      <c r="M909">
        <v>100000</v>
      </c>
      <c r="O909" t="s">
        <v>5445</v>
      </c>
      <c r="P909" t="s">
        <v>5446</v>
      </c>
    </row>
    <row r="910" spans="1:16" x14ac:dyDescent="0.25">
      <c r="A910" t="s">
        <v>1</v>
      </c>
      <c r="B910" t="s">
        <v>1</v>
      </c>
      <c r="C910" t="s">
        <v>1023</v>
      </c>
      <c r="D910" t="s">
        <v>3973</v>
      </c>
      <c r="E910" t="s">
        <v>20</v>
      </c>
      <c r="F910" t="b">
        <v>0</v>
      </c>
      <c r="G910" t="s">
        <v>27</v>
      </c>
      <c r="H910" s="4">
        <v>45674.335231481477</v>
      </c>
      <c r="I910" t="b">
        <v>0</v>
      </c>
      <c r="J910" t="b">
        <v>0</v>
      </c>
      <c r="K910" t="s">
        <v>24</v>
      </c>
      <c r="L910" t="s">
        <v>22</v>
      </c>
      <c r="M910">
        <v>155000</v>
      </c>
      <c r="O910" t="s">
        <v>3046</v>
      </c>
      <c r="P910" t="s">
        <v>5447</v>
      </c>
    </row>
    <row r="911" spans="1:16" x14ac:dyDescent="0.25">
      <c r="A911" t="s">
        <v>19</v>
      </c>
      <c r="B911" t="s">
        <v>5448</v>
      </c>
      <c r="C911" t="s">
        <v>39</v>
      </c>
      <c r="D911" t="s">
        <v>3973</v>
      </c>
      <c r="E911" t="s">
        <v>20</v>
      </c>
      <c r="F911" t="b">
        <v>1</v>
      </c>
      <c r="G911" t="s">
        <v>27</v>
      </c>
      <c r="H911" s="4">
        <v>45674.375092592592</v>
      </c>
      <c r="I911" t="b">
        <v>0</v>
      </c>
      <c r="J911" t="b">
        <v>1</v>
      </c>
      <c r="K911" t="s">
        <v>24</v>
      </c>
      <c r="L911" t="s">
        <v>22</v>
      </c>
      <c r="M911">
        <v>117500</v>
      </c>
      <c r="O911" t="s">
        <v>1049</v>
      </c>
      <c r="P911" t="s">
        <v>5449</v>
      </c>
    </row>
    <row r="912" spans="1:16" x14ac:dyDescent="0.25">
      <c r="A912" t="s">
        <v>28</v>
      </c>
      <c r="B912" t="s">
        <v>5450</v>
      </c>
      <c r="C912" t="s">
        <v>298</v>
      </c>
      <c r="D912" t="s">
        <v>4035</v>
      </c>
      <c r="E912" t="s">
        <v>20</v>
      </c>
      <c r="F912" t="b">
        <v>0</v>
      </c>
      <c r="G912" t="s">
        <v>298</v>
      </c>
      <c r="H912" s="4">
        <v>45674.388564814813</v>
      </c>
      <c r="I912" t="b">
        <v>0</v>
      </c>
      <c r="J912" t="b">
        <v>0</v>
      </c>
      <c r="K912" t="s">
        <v>298</v>
      </c>
      <c r="L912" t="s">
        <v>22</v>
      </c>
      <c r="M912">
        <v>51777.5</v>
      </c>
      <c r="O912" t="s">
        <v>3461</v>
      </c>
    </row>
    <row r="913" spans="1:16" x14ac:dyDescent="0.25">
      <c r="A913" t="s">
        <v>0</v>
      </c>
      <c r="B913" t="s">
        <v>5451</v>
      </c>
      <c r="C913" t="s">
        <v>5452</v>
      </c>
      <c r="D913" t="s">
        <v>3970</v>
      </c>
      <c r="E913" t="s">
        <v>20</v>
      </c>
      <c r="F913" t="b">
        <v>0</v>
      </c>
      <c r="G913" t="s">
        <v>41</v>
      </c>
      <c r="H913" s="4">
        <v>45674.417048611111</v>
      </c>
      <c r="I913" t="b">
        <v>0</v>
      </c>
      <c r="J913" t="b">
        <v>0</v>
      </c>
      <c r="K913" t="s">
        <v>24</v>
      </c>
      <c r="L913" t="s">
        <v>22</v>
      </c>
      <c r="M913">
        <v>94362</v>
      </c>
      <c r="O913" t="s">
        <v>636</v>
      </c>
      <c r="P913" t="s">
        <v>869</v>
      </c>
    </row>
    <row r="914" spans="1:16" x14ac:dyDescent="0.25">
      <c r="A914" t="s">
        <v>139</v>
      </c>
      <c r="B914" t="s">
        <v>4237</v>
      </c>
      <c r="C914" t="s">
        <v>1164</v>
      </c>
      <c r="D914" t="s">
        <v>3973</v>
      </c>
      <c r="E914" t="s">
        <v>20</v>
      </c>
      <c r="F914" t="b">
        <v>0</v>
      </c>
      <c r="G914" t="s">
        <v>41</v>
      </c>
      <c r="H914" s="4">
        <v>45674.417071759257</v>
      </c>
      <c r="I914" t="b">
        <v>1</v>
      </c>
      <c r="J914" t="b">
        <v>0</v>
      </c>
      <c r="K914" t="s">
        <v>24</v>
      </c>
      <c r="L914" t="s">
        <v>22</v>
      </c>
      <c r="M914">
        <v>97500</v>
      </c>
      <c r="O914" t="s">
        <v>202</v>
      </c>
      <c r="P914" t="s">
        <v>2778</v>
      </c>
    </row>
    <row r="915" spans="1:16" x14ac:dyDescent="0.25">
      <c r="A915" t="s">
        <v>139</v>
      </c>
      <c r="B915" t="s">
        <v>5453</v>
      </c>
      <c r="C915" t="s">
        <v>283</v>
      </c>
      <c r="D915" t="s">
        <v>3973</v>
      </c>
      <c r="E915" t="s">
        <v>20</v>
      </c>
      <c r="F915" t="b">
        <v>0</v>
      </c>
      <c r="G915" t="s">
        <v>41</v>
      </c>
      <c r="H915" s="4">
        <v>45674.41710648148</v>
      </c>
      <c r="I915" t="b">
        <v>0</v>
      </c>
      <c r="J915" t="b">
        <v>0</v>
      </c>
      <c r="K915" t="s">
        <v>24</v>
      </c>
      <c r="L915" t="s">
        <v>22</v>
      </c>
      <c r="M915">
        <v>181500</v>
      </c>
      <c r="O915" t="s">
        <v>1797</v>
      </c>
      <c r="P915" t="s">
        <v>5454</v>
      </c>
    </row>
    <row r="916" spans="1:16" x14ac:dyDescent="0.25">
      <c r="A916" t="s">
        <v>89</v>
      </c>
      <c r="B916" t="s">
        <v>5455</v>
      </c>
      <c r="C916" t="s">
        <v>2785</v>
      </c>
      <c r="D916" t="s">
        <v>4090</v>
      </c>
      <c r="E916" t="s">
        <v>20</v>
      </c>
      <c r="F916" t="b">
        <v>0</v>
      </c>
      <c r="G916" t="s">
        <v>27</v>
      </c>
      <c r="H916" s="4">
        <v>45674.418391203697</v>
      </c>
      <c r="I916" t="b">
        <v>0</v>
      </c>
      <c r="J916" t="b">
        <v>1</v>
      </c>
      <c r="K916" t="s">
        <v>24</v>
      </c>
      <c r="L916" t="s">
        <v>22</v>
      </c>
      <c r="M916">
        <v>160000</v>
      </c>
      <c r="O916" t="s">
        <v>5456</v>
      </c>
      <c r="P916" t="s">
        <v>5457</v>
      </c>
    </row>
    <row r="917" spans="1:16" x14ac:dyDescent="0.25">
      <c r="A917" t="s">
        <v>2</v>
      </c>
      <c r="B917" t="s">
        <v>5458</v>
      </c>
      <c r="C917" t="s">
        <v>1346</v>
      </c>
      <c r="D917" t="s">
        <v>2208</v>
      </c>
      <c r="E917" t="s">
        <v>34</v>
      </c>
      <c r="F917" t="b">
        <v>0</v>
      </c>
      <c r="G917" t="s">
        <v>27</v>
      </c>
      <c r="H917" s="4">
        <v>45674.418495370373</v>
      </c>
      <c r="I917" t="b">
        <v>0</v>
      </c>
      <c r="J917" t="b">
        <v>1</v>
      </c>
      <c r="K917" t="s">
        <v>24</v>
      </c>
      <c r="L917" t="s">
        <v>22</v>
      </c>
      <c r="M917">
        <v>175500</v>
      </c>
      <c r="O917" t="s">
        <v>428</v>
      </c>
      <c r="P917" t="s">
        <v>4083</v>
      </c>
    </row>
    <row r="918" spans="1:16" x14ac:dyDescent="0.25">
      <c r="A918" t="s">
        <v>2</v>
      </c>
      <c r="B918" t="s">
        <v>1059</v>
      </c>
      <c r="C918" t="s">
        <v>5459</v>
      </c>
      <c r="D918" t="s">
        <v>2208</v>
      </c>
      <c r="E918" t="s">
        <v>34</v>
      </c>
      <c r="F918" t="b">
        <v>0</v>
      </c>
      <c r="G918" t="s">
        <v>27</v>
      </c>
      <c r="H918" s="4">
        <v>45674.418530092589</v>
      </c>
      <c r="I918" t="b">
        <v>0</v>
      </c>
      <c r="J918" t="b">
        <v>1</v>
      </c>
      <c r="K918" t="s">
        <v>24</v>
      </c>
      <c r="L918" t="s">
        <v>22</v>
      </c>
      <c r="M918">
        <v>135000</v>
      </c>
      <c r="O918" t="s">
        <v>428</v>
      </c>
      <c r="P918" t="s">
        <v>5460</v>
      </c>
    </row>
    <row r="919" spans="1:16" x14ac:dyDescent="0.25">
      <c r="A919" t="s">
        <v>139</v>
      </c>
      <c r="B919" t="s">
        <v>5461</v>
      </c>
      <c r="C919" t="s">
        <v>167</v>
      </c>
      <c r="D919" t="s">
        <v>3973</v>
      </c>
      <c r="E919" t="s">
        <v>20</v>
      </c>
      <c r="F919" t="b">
        <v>0</v>
      </c>
      <c r="G919" t="s">
        <v>27</v>
      </c>
      <c r="H919" s="4">
        <v>45674.418599537043</v>
      </c>
      <c r="I919" t="b">
        <v>0</v>
      </c>
      <c r="J919" t="b">
        <v>1</v>
      </c>
      <c r="K919" t="s">
        <v>24</v>
      </c>
      <c r="L919" t="s">
        <v>22</v>
      </c>
      <c r="M919">
        <v>137300</v>
      </c>
      <c r="O919" t="s">
        <v>1172</v>
      </c>
      <c r="P919" t="s">
        <v>5462</v>
      </c>
    </row>
    <row r="920" spans="1:16" x14ac:dyDescent="0.25">
      <c r="A920" t="s">
        <v>89</v>
      </c>
      <c r="B920" t="s">
        <v>5463</v>
      </c>
      <c r="C920" t="s">
        <v>293</v>
      </c>
      <c r="D920" t="s">
        <v>3973</v>
      </c>
      <c r="E920" t="s">
        <v>20</v>
      </c>
      <c r="F920" t="b">
        <v>0</v>
      </c>
      <c r="G920" t="s">
        <v>27</v>
      </c>
      <c r="H920" s="4">
        <v>45674.418599537043</v>
      </c>
      <c r="I920" t="b">
        <v>0</v>
      </c>
      <c r="J920" t="b">
        <v>1</v>
      </c>
      <c r="K920" t="s">
        <v>24</v>
      </c>
      <c r="L920" t="s">
        <v>22</v>
      </c>
      <c r="M920">
        <v>197500</v>
      </c>
      <c r="O920" t="s">
        <v>43</v>
      </c>
      <c r="P920" t="s">
        <v>1185</v>
      </c>
    </row>
    <row r="921" spans="1:16" x14ac:dyDescent="0.25">
      <c r="A921" t="s">
        <v>2</v>
      </c>
      <c r="B921" t="s">
        <v>5464</v>
      </c>
      <c r="C921" t="s">
        <v>774</v>
      </c>
      <c r="D921" t="s">
        <v>2208</v>
      </c>
      <c r="E921" t="s">
        <v>20</v>
      </c>
      <c r="F921" t="b">
        <v>0</v>
      </c>
      <c r="G921" t="s">
        <v>35</v>
      </c>
      <c r="H921" s="4">
        <v>45674.419120370367</v>
      </c>
      <c r="I921" t="b">
        <v>0</v>
      </c>
      <c r="J921" t="b">
        <v>1</v>
      </c>
      <c r="K921" t="s">
        <v>24</v>
      </c>
      <c r="L921" t="s">
        <v>22</v>
      </c>
      <c r="M921">
        <v>113750</v>
      </c>
      <c r="O921" t="s">
        <v>5465</v>
      </c>
      <c r="P921" t="s">
        <v>5466</v>
      </c>
    </row>
    <row r="922" spans="1:16" x14ac:dyDescent="0.25">
      <c r="A922" t="s">
        <v>0</v>
      </c>
      <c r="B922" t="s">
        <v>5467</v>
      </c>
      <c r="C922" t="s">
        <v>1353</v>
      </c>
      <c r="D922" t="s">
        <v>4093</v>
      </c>
      <c r="E922" t="s">
        <v>51</v>
      </c>
      <c r="F922" t="b">
        <v>0</v>
      </c>
      <c r="G922" t="s">
        <v>23</v>
      </c>
      <c r="H922" s="4">
        <v>45674.432800925933</v>
      </c>
      <c r="I922" t="b">
        <v>0</v>
      </c>
      <c r="J922" t="b">
        <v>1</v>
      </c>
      <c r="K922" t="s">
        <v>24</v>
      </c>
      <c r="L922" t="s">
        <v>36</v>
      </c>
      <c r="N922">
        <v>29.5</v>
      </c>
      <c r="O922" t="s">
        <v>2579</v>
      </c>
      <c r="P922" t="s">
        <v>5468</v>
      </c>
    </row>
    <row r="923" spans="1:16" x14ac:dyDescent="0.25">
      <c r="A923" t="s">
        <v>25</v>
      </c>
      <c r="B923" t="s">
        <v>5469</v>
      </c>
      <c r="C923" t="s">
        <v>192</v>
      </c>
      <c r="D923" t="s">
        <v>2208</v>
      </c>
      <c r="E923" t="s">
        <v>20</v>
      </c>
      <c r="F923" t="b">
        <v>0</v>
      </c>
      <c r="G923" t="s">
        <v>23</v>
      </c>
      <c r="H923" s="4">
        <v>45674.432824074072</v>
      </c>
      <c r="I923" t="b">
        <v>0</v>
      </c>
      <c r="J923" t="b">
        <v>0</v>
      </c>
      <c r="K923" t="s">
        <v>24</v>
      </c>
      <c r="L923" t="s">
        <v>22</v>
      </c>
      <c r="M923">
        <v>58542</v>
      </c>
      <c r="O923" t="s">
        <v>4458</v>
      </c>
      <c r="P923" t="s">
        <v>5470</v>
      </c>
    </row>
    <row r="924" spans="1:16" x14ac:dyDescent="0.25">
      <c r="A924" t="s">
        <v>139</v>
      </c>
      <c r="B924" t="s">
        <v>5471</v>
      </c>
      <c r="C924" t="s">
        <v>293</v>
      </c>
      <c r="D924" t="s">
        <v>3973</v>
      </c>
      <c r="E924" t="s">
        <v>631</v>
      </c>
      <c r="F924" t="b">
        <v>0</v>
      </c>
      <c r="G924" t="s">
        <v>41</v>
      </c>
      <c r="H924" s="4">
        <v>45674.458738425928</v>
      </c>
      <c r="I924" t="b">
        <v>0</v>
      </c>
      <c r="J924" t="b">
        <v>1</v>
      </c>
      <c r="K924" t="s">
        <v>24</v>
      </c>
      <c r="L924" t="s">
        <v>36</v>
      </c>
      <c r="N924">
        <v>22.5</v>
      </c>
      <c r="O924" t="s">
        <v>5472</v>
      </c>
      <c r="P924" t="s">
        <v>671</v>
      </c>
    </row>
    <row r="925" spans="1:16" x14ac:dyDescent="0.25">
      <c r="A925" t="s">
        <v>19</v>
      </c>
      <c r="B925" t="s">
        <v>2612</v>
      </c>
      <c r="C925" t="s">
        <v>49</v>
      </c>
      <c r="D925" t="s">
        <v>3973</v>
      </c>
      <c r="E925" t="s">
        <v>20</v>
      </c>
      <c r="F925" t="b">
        <v>0</v>
      </c>
      <c r="G925" t="s">
        <v>41</v>
      </c>
      <c r="H925" s="4">
        <v>45674.50037037037</v>
      </c>
      <c r="I925" t="b">
        <v>0</v>
      </c>
      <c r="J925" t="b">
        <v>1</v>
      </c>
      <c r="K925" t="s">
        <v>24</v>
      </c>
      <c r="L925" t="s">
        <v>22</v>
      </c>
      <c r="M925">
        <v>200000</v>
      </c>
      <c r="O925" t="s">
        <v>5473</v>
      </c>
      <c r="P925" t="s">
        <v>48</v>
      </c>
    </row>
    <row r="926" spans="1:16" x14ac:dyDescent="0.25">
      <c r="A926" t="s">
        <v>40</v>
      </c>
      <c r="B926" t="s">
        <v>5474</v>
      </c>
      <c r="C926" t="s">
        <v>39</v>
      </c>
      <c r="D926" t="s">
        <v>4093</v>
      </c>
      <c r="E926" t="s">
        <v>20</v>
      </c>
      <c r="F926" t="b">
        <v>1</v>
      </c>
      <c r="G926" t="s">
        <v>27</v>
      </c>
      <c r="H926" s="4">
        <v>45674.501712962963</v>
      </c>
      <c r="I926" t="b">
        <v>0</v>
      </c>
      <c r="J926" t="b">
        <v>1</v>
      </c>
      <c r="K926" t="s">
        <v>24</v>
      </c>
      <c r="L926" t="s">
        <v>36</v>
      </c>
      <c r="N926">
        <v>22.5</v>
      </c>
      <c r="O926" t="s">
        <v>5475</v>
      </c>
      <c r="P926" t="s">
        <v>5476</v>
      </c>
    </row>
    <row r="927" spans="1:16" x14ac:dyDescent="0.25">
      <c r="A927" t="s">
        <v>0</v>
      </c>
      <c r="B927" t="s">
        <v>4540</v>
      </c>
      <c r="C927" t="s">
        <v>114</v>
      </c>
      <c r="D927" t="s">
        <v>4084</v>
      </c>
      <c r="E927" t="s">
        <v>20</v>
      </c>
      <c r="F927" t="b">
        <v>0</v>
      </c>
      <c r="G927" t="s">
        <v>27</v>
      </c>
      <c r="H927" s="4">
        <v>45674.541921296302</v>
      </c>
      <c r="I927" t="b">
        <v>0</v>
      </c>
      <c r="J927" t="b">
        <v>0</v>
      </c>
      <c r="K927" t="s">
        <v>24</v>
      </c>
      <c r="L927" t="s">
        <v>22</v>
      </c>
      <c r="M927">
        <v>77500</v>
      </c>
      <c r="O927" t="s">
        <v>4541</v>
      </c>
      <c r="P927" t="s">
        <v>4542</v>
      </c>
    </row>
    <row r="928" spans="1:16" x14ac:dyDescent="0.25">
      <c r="A928" t="s">
        <v>1</v>
      </c>
      <c r="B928" t="s">
        <v>5477</v>
      </c>
      <c r="C928" t="s">
        <v>180</v>
      </c>
      <c r="D928" t="s">
        <v>3973</v>
      </c>
      <c r="E928" t="s">
        <v>51</v>
      </c>
      <c r="F928" t="b">
        <v>0</v>
      </c>
      <c r="G928" t="s">
        <v>41</v>
      </c>
      <c r="H928" s="4">
        <v>45674.542071759257</v>
      </c>
      <c r="I928" t="b">
        <v>0</v>
      </c>
      <c r="J928" t="b">
        <v>1</v>
      </c>
      <c r="K928" t="s">
        <v>24</v>
      </c>
      <c r="L928" t="s">
        <v>36</v>
      </c>
      <c r="N928">
        <v>27.5</v>
      </c>
      <c r="O928" t="s">
        <v>892</v>
      </c>
      <c r="P928" t="s">
        <v>863</v>
      </c>
    </row>
    <row r="929" spans="1:16" x14ac:dyDescent="0.25">
      <c r="A929" t="s">
        <v>89</v>
      </c>
      <c r="B929" t="s">
        <v>5478</v>
      </c>
      <c r="C929" t="s">
        <v>39</v>
      </c>
      <c r="D929" t="s">
        <v>3985</v>
      </c>
      <c r="E929" t="s">
        <v>20</v>
      </c>
      <c r="F929" t="b">
        <v>1</v>
      </c>
      <c r="G929" t="s">
        <v>106</v>
      </c>
      <c r="H929" s="4">
        <v>45674.54859953704</v>
      </c>
      <c r="I929" t="b">
        <v>0</v>
      </c>
      <c r="J929" t="b">
        <v>0</v>
      </c>
      <c r="K929" t="s">
        <v>106</v>
      </c>
      <c r="L929" t="s">
        <v>22</v>
      </c>
      <c r="M929">
        <v>220000</v>
      </c>
      <c r="O929" t="s">
        <v>4052</v>
      </c>
    </row>
    <row r="930" spans="1:16" x14ac:dyDescent="0.25">
      <c r="A930" t="s">
        <v>2</v>
      </c>
      <c r="B930" t="s">
        <v>5479</v>
      </c>
      <c r="C930" t="s">
        <v>53</v>
      </c>
      <c r="D930" t="s">
        <v>3828</v>
      </c>
      <c r="E930" t="s">
        <v>20</v>
      </c>
      <c r="F930" t="b">
        <v>0</v>
      </c>
      <c r="G930" t="s">
        <v>27</v>
      </c>
      <c r="H930" s="4">
        <v>45674.585127314807</v>
      </c>
      <c r="I930" t="b">
        <v>0</v>
      </c>
      <c r="J930" t="b">
        <v>1</v>
      </c>
      <c r="K930" t="s">
        <v>24</v>
      </c>
      <c r="L930" t="s">
        <v>22</v>
      </c>
      <c r="M930">
        <v>94650</v>
      </c>
      <c r="O930" t="s">
        <v>86</v>
      </c>
      <c r="P930" t="s">
        <v>1081</v>
      </c>
    </row>
    <row r="931" spans="1:16" x14ac:dyDescent="0.25">
      <c r="A931" t="s">
        <v>1</v>
      </c>
      <c r="B931" t="s">
        <v>5480</v>
      </c>
      <c r="C931" t="s">
        <v>322</v>
      </c>
      <c r="D931" t="s">
        <v>3973</v>
      </c>
      <c r="E931" t="s">
        <v>20</v>
      </c>
      <c r="F931" t="b">
        <v>0</v>
      </c>
      <c r="G931" t="s">
        <v>41</v>
      </c>
      <c r="H931" s="4">
        <v>45674.626238425917</v>
      </c>
      <c r="I931" t="b">
        <v>0</v>
      </c>
      <c r="J931" t="b">
        <v>1</v>
      </c>
      <c r="K931" t="s">
        <v>24</v>
      </c>
      <c r="L931" t="s">
        <v>22</v>
      </c>
      <c r="M931">
        <v>157000</v>
      </c>
      <c r="O931" t="s">
        <v>1883</v>
      </c>
      <c r="P931" t="s">
        <v>1884</v>
      </c>
    </row>
    <row r="932" spans="1:16" x14ac:dyDescent="0.25">
      <c r="A932" t="s">
        <v>139</v>
      </c>
      <c r="B932" t="s">
        <v>5481</v>
      </c>
      <c r="C932" t="s">
        <v>975</v>
      </c>
      <c r="D932" t="s">
        <v>3973</v>
      </c>
      <c r="E932" t="s">
        <v>20</v>
      </c>
      <c r="F932" t="b">
        <v>0</v>
      </c>
      <c r="G932" t="s">
        <v>27</v>
      </c>
      <c r="H932" s="4">
        <v>45674.666817129633</v>
      </c>
      <c r="I932" t="b">
        <v>0</v>
      </c>
      <c r="J932" t="b">
        <v>1</v>
      </c>
      <c r="K932" t="s">
        <v>24</v>
      </c>
      <c r="L932" t="s">
        <v>22</v>
      </c>
      <c r="M932">
        <v>173000</v>
      </c>
      <c r="O932" t="s">
        <v>5482</v>
      </c>
      <c r="P932" t="s">
        <v>671</v>
      </c>
    </row>
    <row r="933" spans="1:16" x14ac:dyDescent="0.25">
      <c r="A933" t="s">
        <v>89</v>
      </c>
      <c r="B933" t="s">
        <v>5483</v>
      </c>
      <c r="C933" t="s">
        <v>82</v>
      </c>
      <c r="D933" t="s">
        <v>3973</v>
      </c>
      <c r="E933" t="s">
        <v>51</v>
      </c>
      <c r="F933" t="b">
        <v>0</v>
      </c>
      <c r="G933" t="s">
        <v>27</v>
      </c>
      <c r="H933" s="4">
        <v>45674.666886574072</v>
      </c>
      <c r="I933" t="b">
        <v>1</v>
      </c>
      <c r="J933" t="b">
        <v>0</v>
      </c>
      <c r="K933" t="s">
        <v>24</v>
      </c>
      <c r="L933" t="s">
        <v>36</v>
      </c>
      <c r="N933">
        <v>80</v>
      </c>
      <c r="O933" t="s">
        <v>2007</v>
      </c>
      <c r="P933" t="s">
        <v>5484</v>
      </c>
    </row>
    <row r="934" spans="1:16" x14ac:dyDescent="0.25">
      <c r="A934" t="s">
        <v>139</v>
      </c>
      <c r="B934" t="s">
        <v>277</v>
      </c>
      <c r="C934" t="s">
        <v>5485</v>
      </c>
      <c r="D934" t="s">
        <v>4090</v>
      </c>
      <c r="E934" t="s">
        <v>20</v>
      </c>
      <c r="F934" t="b">
        <v>0</v>
      </c>
      <c r="G934" t="s">
        <v>35</v>
      </c>
      <c r="H934" s="4">
        <v>45674.667210648149</v>
      </c>
      <c r="I934" t="b">
        <v>0</v>
      </c>
      <c r="J934" t="b">
        <v>1</v>
      </c>
      <c r="K934" t="s">
        <v>24</v>
      </c>
      <c r="L934" t="s">
        <v>22</v>
      </c>
      <c r="M934">
        <v>91080.5</v>
      </c>
      <c r="O934" t="s">
        <v>5486</v>
      </c>
      <c r="P934" t="s">
        <v>5487</v>
      </c>
    </row>
    <row r="935" spans="1:16" x14ac:dyDescent="0.25">
      <c r="A935" t="s">
        <v>1</v>
      </c>
      <c r="B935" t="s">
        <v>5488</v>
      </c>
      <c r="C935" t="s">
        <v>2652</v>
      </c>
      <c r="D935" t="s">
        <v>3973</v>
      </c>
      <c r="E935" t="s">
        <v>631</v>
      </c>
      <c r="F935" t="b">
        <v>0</v>
      </c>
      <c r="G935" t="s">
        <v>30</v>
      </c>
      <c r="H935" s="4">
        <v>45674.667361111111</v>
      </c>
      <c r="I935" t="b">
        <v>0</v>
      </c>
      <c r="J935" t="b">
        <v>1</v>
      </c>
      <c r="K935" t="s">
        <v>24</v>
      </c>
      <c r="L935" t="s">
        <v>36</v>
      </c>
      <c r="N935">
        <v>34.450000762939453</v>
      </c>
      <c r="O935" t="s">
        <v>2535</v>
      </c>
      <c r="P935" t="s">
        <v>5489</v>
      </c>
    </row>
    <row r="936" spans="1:16" x14ac:dyDescent="0.25">
      <c r="A936" t="s">
        <v>2</v>
      </c>
      <c r="B936" t="s">
        <v>5490</v>
      </c>
      <c r="C936" t="s">
        <v>142</v>
      </c>
      <c r="D936" t="s">
        <v>2208</v>
      </c>
      <c r="E936" t="s">
        <v>20</v>
      </c>
      <c r="F936" t="b">
        <v>0</v>
      </c>
      <c r="G936" t="s">
        <v>27</v>
      </c>
      <c r="H936" s="4">
        <v>45674.668414351851</v>
      </c>
      <c r="I936" t="b">
        <v>0</v>
      </c>
      <c r="J936" t="b">
        <v>1</v>
      </c>
      <c r="K936" t="s">
        <v>24</v>
      </c>
      <c r="L936" t="s">
        <v>22</v>
      </c>
      <c r="M936">
        <v>90000</v>
      </c>
      <c r="O936" t="s">
        <v>5491</v>
      </c>
      <c r="P936" t="s">
        <v>4382</v>
      </c>
    </row>
    <row r="937" spans="1:16" x14ac:dyDescent="0.25">
      <c r="A937" t="s">
        <v>2</v>
      </c>
      <c r="B937" t="s">
        <v>5492</v>
      </c>
      <c r="C937" t="s">
        <v>5493</v>
      </c>
      <c r="D937" t="s">
        <v>2208</v>
      </c>
      <c r="E937" t="s">
        <v>20</v>
      </c>
      <c r="F937" t="b">
        <v>0</v>
      </c>
      <c r="G937" t="s">
        <v>27</v>
      </c>
      <c r="H937" s="4">
        <v>45674.66851851852</v>
      </c>
      <c r="I937" t="b">
        <v>1</v>
      </c>
      <c r="J937" t="b">
        <v>1</v>
      </c>
      <c r="K937" t="s">
        <v>24</v>
      </c>
      <c r="L937" t="s">
        <v>36</v>
      </c>
      <c r="N937">
        <v>50</v>
      </c>
      <c r="O937" t="s">
        <v>5494</v>
      </c>
      <c r="P937" t="s">
        <v>5495</v>
      </c>
    </row>
    <row r="938" spans="1:16" x14ac:dyDescent="0.25">
      <c r="A938" t="s">
        <v>40</v>
      </c>
      <c r="B938" t="s">
        <v>40</v>
      </c>
      <c r="C938" t="s">
        <v>2975</v>
      </c>
      <c r="D938" t="s">
        <v>3973</v>
      </c>
      <c r="E938" t="s">
        <v>20</v>
      </c>
      <c r="F938" t="b">
        <v>0</v>
      </c>
      <c r="G938" t="s">
        <v>41</v>
      </c>
      <c r="H938" s="4">
        <v>45674.668668981481</v>
      </c>
      <c r="I938" t="b">
        <v>0</v>
      </c>
      <c r="J938" t="b">
        <v>0</v>
      </c>
      <c r="K938" t="s">
        <v>24</v>
      </c>
      <c r="L938" t="s">
        <v>22</v>
      </c>
      <c r="M938">
        <v>137500</v>
      </c>
      <c r="O938" t="s">
        <v>5496</v>
      </c>
      <c r="P938" t="s">
        <v>5497</v>
      </c>
    </row>
    <row r="939" spans="1:16" x14ac:dyDescent="0.25">
      <c r="A939" t="s">
        <v>139</v>
      </c>
      <c r="B939" t="s">
        <v>5498</v>
      </c>
      <c r="C939" t="s">
        <v>2139</v>
      </c>
      <c r="D939" t="s">
        <v>3828</v>
      </c>
      <c r="E939" t="s">
        <v>20</v>
      </c>
      <c r="F939" t="b">
        <v>0</v>
      </c>
      <c r="G939" t="s">
        <v>27</v>
      </c>
      <c r="H939" s="4">
        <v>45674.708425925928</v>
      </c>
      <c r="I939" t="b">
        <v>1</v>
      </c>
      <c r="J939" t="b">
        <v>1</v>
      </c>
      <c r="K939" t="s">
        <v>24</v>
      </c>
      <c r="L939" t="s">
        <v>22</v>
      </c>
      <c r="M939">
        <v>65000</v>
      </c>
      <c r="O939" t="s">
        <v>5499</v>
      </c>
      <c r="P939" t="s">
        <v>351</v>
      </c>
    </row>
    <row r="940" spans="1:16" x14ac:dyDescent="0.25">
      <c r="A940" t="s">
        <v>2</v>
      </c>
      <c r="B940" t="s">
        <v>5500</v>
      </c>
      <c r="C940" t="s">
        <v>39</v>
      </c>
      <c r="D940" t="s">
        <v>3973</v>
      </c>
      <c r="E940" t="s">
        <v>20</v>
      </c>
      <c r="F940" t="b">
        <v>1</v>
      </c>
      <c r="G940" t="s">
        <v>27</v>
      </c>
      <c r="H940" s="4">
        <v>45674.710081018522</v>
      </c>
      <c r="I940" t="b">
        <v>0</v>
      </c>
      <c r="J940" t="b">
        <v>0</v>
      </c>
      <c r="K940" t="s">
        <v>24</v>
      </c>
      <c r="L940" t="s">
        <v>36</v>
      </c>
      <c r="N940">
        <v>65</v>
      </c>
      <c r="O940" t="s">
        <v>5501</v>
      </c>
      <c r="P940" t="s">
        <v>5502</v>
      </c>
    </row>
    <row r="941" spans="1:16" x14ac:dyDescent="0.25">
      <c r="A941" t="s">
        <v>0</v>
      </c>
      <c r="B941" t="s">
        <v>3554</v>
      </c>
      <c r="C941" t="s">
        <v>5503</v>
      </c>
      <c r="D941" t="s">
        <v>3828</v>
      </c>
      <c r="E941" t="s">
        <v>20</v>
      </c>
      <c r="F941" t="b">
        <v>0</v>
      </c>
      <c r="G941" t="s">
        <v>27</v>
      </c>
      <c r="H941" s="4">
        <v>45674.79173611111</v>
      </c>
      <c r="I941" t="b">
        <v>0</v>
      </c>
      <c r="J941" t="b">
        <v>1</v>
      </c>
      <c r="K941" t="s">
        <v>24</v>
      </c>
      <c r="L941" t="s">
        <v>22</v>
      </c>
      <c r="M941">
        <v>106576</v>
      </c>
      <c r="O941" t="s">
        <v>2885</v>
      </c>
      <c r="P941" t="s">
        <v>5504</v>
      </c>
    </row>
    <row r="942" spans="1:16" x14ac:dyDescent="0.25">
      <c r="A942" t="s">
        <v>139</v>
      </c>
      <c r="B942" t="s">
        <v>915</v>
      </c>
      <c r="C942" t="s">
        <v>1842</v>
      </c>
      <c r="D942" t="s">
        <v>131</v>
      </c>
      <c r="E942" t="s">
        <v>20</v>
      </c>
      <c r="F942" t="b">
        <v>0</v>
      </c>
      <c r="G942" t="s">
        <v>41</v>
      </c>
      <c r="H942" s="4">
        <v>45674.792083333326</v>
      </c>
      <c r="I942" t="b">
        <v>1</v>
      </c>
      <c r="J942" t="b">
        <v>0</v>
      </c>
      <c r="K942" t="s">
        <v>24</v>
      </c>
      <c r="L942" t="s">
        <v>22</v>
      </c>
      <c r="M942">
        <v>137500</v>
      </c>
      <c r="O942" t="s">
        <v>131</v>
      </c>
      <c r="P942" t="s">
        <v>5505</v>
      </c>
    </row>
    <row r="943" spans="1:16" x14ac:dyDescent="0.25">
      <c r="A943" t="s">
        <v>19</v>
      </c>
      <c r="B943" t="s">
        <v>3409</v>
      </c>
      <c r="C943" t="s">
        <v>2305</v>
      </c>
      <c r="D943" t="s">
        <v>3973</v>
      </c>
      <c r="E943" t="s">
        <v>20</v>
      </c>
      <c r="F943" t="b">
        <v>0</v>
      </c>
      <c r="G943" t="s">
        <v>27</v>
      </c>
      <c r="H943" s="4">
        <v>45674.792673611111</v>
      </c>
      <c r="I943" t="b">
        <v>0</v>
      </c>
      <c r="J943" t="b">
        <v>1</v>
      </c>
      <c r="K943" t="s">
        <v>24</v>
      </c>
      <c r="L943" t="s">
        <v>22</v>
      </c>
      <c r="M943">
        <v>265500</v>
      </c>
      <c r="O943" t="s">
        <v>1982</v>
      </c>
      <c r="P943" t="s">
        <v>274</v>
      </c>
    </row>
    <row r="944" spans="1:16" x14ac:dyDescent="0.25">
      <c r="A944" t="s">
        <v>40</v>
      </c>
      <c r="B944" t="s">
        <v>1443</v>
      </c>
      <c r="C944" t="s">
        <v>142</v>
      </c>
      <c r="D944" t="s">
        <v>3828</v>
      </c>
      <c r="E944" t="s">
        <v>20</v>
      </c>
      <c r="F944" t="b">
        <v>0</v>
      </c>
      <c r="G944" t="s">
        <v>27</v>
      </c>
      <c r="H944" s="4">
        <v>45674.793391203697</v>
      </c>
      <c r="I944" t="b">
        <v>0</v>
      </c>
      <c r="J944" t="b">
        <v>0</v>
      </c>
      <c r="K944" t="s">
        <v>24</v>
      </c>
      <c r="L944" t="s">
        <v>36</v>
      </c>
      <c r="N944">
        <v>67.5</v>
      </c>
      <c r="O944" t="s">
        <v>1444</v>
      </c>
      <c r="P944" t="s">
        <v>5506</v>
      </c>
    </row>
    <row r="945" spans="1:16" x14ac:dyDescent="0.25">
      <c r="A945" t="s">
        <v>40</v>
      </c>
      <c r="B945" t="s">
        <v>5507</v>
      </c>
      <c r="C945" t="s">
        <v>203</v>
      </c>
      <c r="D945" t="s">
        <v>3828</v>
      </c>
      <c r="E945" t="s">
        <v>20</v>
      </c>
      <c r="F945" t="b">
        <v>0</v>
      </c>
      <c r="G945" t="s">
        <v>23</v>
      </c>
      <c r="H945" s="4">
        <v>45674.807824074072</v>
      </c>
      <c r="I945" t="b">
        <v>1</v>
      </c>
      <c r="J945" t="b">
        <v>1</v>
      </c>
      <c r="K945" t="s">
        <v>24</v>
      </c>
      <c r="L945" t="s">
        <v>22</v>
      </c>
      <c r="M945">
        <v>120000</v>
      </c>
      <c r="O945" t="s">
        <v>5508</v>
      </c>
      <c r="P945" t="s">
        <v>5509</v>
      </c>
    </row>
    <row r="946" spans="1:16" x14ac:dyDescent="0.25">
      <c r="A946" t="s">
        <v>1</v>
      </c>
      <c r="B946" t="s">
        <v>5510</v>
      </c>
      <c r="C946" t="s">
        <v>172</v>
      </c>
      <c r="D946" t="s">
        <v>3973</v>
      </c>
      <c r="E946" t="s">
        <v>20</v>
      </c>
      <c r="F946" t="b">
        <v>0</v>
      </c>
      <c r="G946" t="s">
        <v>27</v>
      </c>
      <c r="H946" s="4">
        <v>45674.833541666667</v>
      </c>
      <c r="I946" t="b">
        <v>0</v>
      </c>
      <c r="J946" t="b">
        <v>0</v>
      </c>
      <c r="K946" t="s">
        <v>24</v>
      </c>
      <c r="L946" t="s">
        <v>22</v>
      </c>
      <c r="M946">
        <v>130500</v>
      </c>
      <c r="O946" t="s">
        <v>294</v>
      </c>
      <c r="P946" t="s">
        <v>5511</v>
      </c>
    </row>
    <row r="947" spans="1:16" x14ac:dyDescent="0.25">
      <c r="A947" t="s">
        <v>139</v>
      </c>
      <c r="B947" t="s">
        <v>5512</v>
      </c>
      <c r="C947" t="s">
        <v>151</v>
      </c>
      <c r="D947" t="s">
        <v>3828</v>
      </c>
      <c r="E947" t="s">
        <v>51</v>
      </c>
      <c r="F947" t="b">
        <v>0</v>
      </c>
      <c r="G947" t="s">
        <v>30</v>
      </c>
      <c r="H947" s="4">
        <v>45674.834016203713</v>
      </c>
      <c r="I947" t="b">
        <v>0</v>
      </c>
      <c r="J947" t="b">
        <v>1</v>
      </c>
      <c r="K947" t="s">
        <v>24</v>
      </c>
      <c r="L947" t="s">
        <v>36</v>
      </c>
      <c r="N947">
        <v>42.5</v>
      </c>
      <c r="O947" t="s">
        <v>5513</v>
      </c>
      <c r="P947" t="s">
        <v>5514</v>
      </c>
    </row>
    <row r="948" spans="1:16" x14ac:dyDescent="0.25">
      <c r="A948" t="s">
        <v>19</v>
      </c>
      <c r="B948" t="s">
        <v>5515</v>
      </c>
      <c r="C948" t="s">
        <v>225</v>
      </c>
      <c r="D948" t="s">
        <v>3973</v>
      </c>
      <c r="E948" t="s">
        <v>20</v>
      </c>
      <c r="F948" t="b">
        <v>0</v>
      </c>
      <c r="G948" t="s">
        <v>52</v>
      </c>
      <c r="H948" s="4">
        <v>45674.83494212963</v>
      </c>
      <c r="I948" t="b">
        <v>0</v>
      </c>
      <c r="J948" t="b">
        <v>1</v>
      </c>
      <c r="K948" t="s">
        <v>24</v>
      </c>
      <c r="L948" t="s">
        <v>22</v>
      </c>
      <c r="M948">
        <v>197000</v>
      </c>
      <c r="O948" t="s">
        <v>5516</v>
      </c>
      <c r="P948" t="s">
        <v>5517</v>
      </c>
    </row>
    <row r="949" spans="1:16" x14ac:dyDescent="0.25">
      <c r="A949" t="s">
        <v>2</v>
      </c>
      <c r="B949" t="s">
        <v>5518</v>
      </c>
      <c r="C949" t="s">
        <v>653</v>
      </c>
      <c r="D949" t="s">
        <v>3828</v>
      </c>
      <c r="E949" t="s">
        <v>20</v>
      </c>
      <c r="F949" t="b">
        <v>0</v>
      </c>
      <c r="G949" t="s">
        <v>27</v>
      </c>
      <c r="H949" s="4">
        <v>45674.835115740738</v>
      </c>
      <c r="I949" t="b">
        <v>0</v>
      </c>
      <c r="J949" t="b">
        <v>1</v>
      </c>
      <c r="K949" t="s">
        <v>24</v>
      </c>
      <c r="L949" t="s">
        <v>22</v>
      </c>
      <c r="M949">
        <v>110000</v>
      </c>
      <c r="O949" t="s">
        <v>5519</v>
      </c>
      <c r="P949" t="s">
        <v>5520</v>
      </c>
    </row>
    <row r="950" spans="1:16" x14ac:dyDescent="0.25">
      <c r="A950" t="s">
        <v>2</v>
      </c>
      <c r="B950" t="s">
        <v>1145</v>
      </c>
      <c r="C950" t="s">
        <v>172</v>
      </c>
      <c r="D950" t="s">
        <v>3828</v>
      </c>
      <c r="E950" t="s">
        <v>20</v>
      </c>
      <c r="F950" t="b">
        <v>0</v>
      </c>
      <c r="G950" t="s">
        <v>41</v>
      </c>
      <c r="H950" s="4">
        <v>45674.835393518522</v>
      </c>
      <c r="I950" t="b">
        <v>0</v>
      </c>
      <c r="J950" t="b">
        <v>0</v>
      </c>
      <c r="K950" t="s">
        <v>24</v>
      </c>
      <c r="L950" t="s">
        <v>36</v>
      </c>
      <c r="N950">
        <v>67.5</v>
      </c>
      <c r="O950" t="s">
        <v>5521</v>
      </c>
      <c r="P950" t="s">
        <v>5506</v>
      </c>
    </row>
    <row r="951" spans="1:16" x14ac:dyDescent="0.25">
      <c r="A951" t="s">
        <v>2</v>
      </c>
      <c r="B951" t="s">
        <v>1027</v>
      </c>
      <c r="C951" t="s">
        <v>1894</v>
      </c>
      <c r="D951" t="s">
        <v>3973</v>
      </c>
      <c r="E951" t="s">
        <v>20</v>
      </c>
      <c r="F951" t="b">
        <v>0</v>
      </c>
      <c r="G951" t="s">
        <v>52</v>
      </c>
      <c r="H951" s="4">
        <v>45674.836527777778</v>
      </c>
      <c r="I951" t="b">
        <v>0</v>
      </c>
      <c r="J951" t="b">
        <v>1</v>
      </c>
      <c r="K951" t="s">
        <v>24</v>
      </c>
      <c r="L951" t="s">
        <v>22</v>
      </c>
      <c r="M951">
        <v>142500</v>
      </c>
      <c r="O951" t="s">
        <v>5522</v>
      </c>
      <c r="P951" t="s">
        <v>1458</v>
      </c>
    </row>
    <row r="952" spans="1:16" x14ac:dyDescent="0.25">
      <c r="A952" t="s">
        <v>0</v>
      </c>
      <c r="B952" t="s">
        <v>257</v>
      </c>
      <c r="C952" t="s">
        <v>805</v>
      </c>
      <c r="D952" t="s">
        <v>3973</v>
      </c>
      <c r="E952" t="s">
        <v>20</v>
      </c>
      <c r="F952" t="b">
        <v>0</v>
      </c>
      <c r="G952" t="s">
        <v>27</v>
      </c>
      <c r="H952" s="4">
        <v>45674.875092592592</v>
      </c>
      <c r="I952" t="b">
        <v>0</v>
      </c>
      <c r="J952" t="b">
        <v>0</v>
      </c>
      <c r="K952" t="s">
        <v>24</v>
      </c>
      <c r="L952" t="s">
        <v>22</v>
      </c>
      <c r="M952">
        <v>60000</v>
      </c>
      <c r="O952" t="s">
        <v>5523</v>
      </c>
      <c r="P952" t="s">
        <v>204</v>
      </c>
    </row>
    <row r="953" spans="1:16" x14ac:dyDescent="0.25">
      <c r="A953" t="s">
        <v>0</v>
      </c>
      <c r="B953" t="s">
        <v>5524</v>
      </c>
      <c r="C953" t="s">
        <v>360</v>
      </c>
      <c r="D953" t="s">
        <v>3973</v>
      </c>
      <c r="E953" t="s">
        <v>20</v>
      </c>
      <c r="F953" t="b">
        <v>0</v>
      </c>
      <c r="G953" t="s">
        <v>27</v>
      </c>
      <c r="H953" s="4">
        <v>45674.875127314823</v>
      </c>
      <c r="I953" t="b">
        <v>0</v>
      </c>
      <c r="J953" t="b">
        <v>1</v>
      </c>
      <c r="K953" t="s">
        <v>24</v>
      </c>
      <c r="L953" t="s">
        <v>36</v>
      </c>
      <c r="N953">
        <v>70</v>
      </c>
      <c r="O953" t="s">
        <v>406</v>
      </c>
      <c r="P953" t="s">
        <v>1647</v>
      </c>
    </row>
    <row r="954" spans="1:16" x14ac:dyDescent="0.25">
      <c r="A954" t="s">
        <v>0</v>
      </c>
      <c r="B954" t="s">
        <v>5525</v>
      </c>
      <c r="C954" t="s">
        <v>3390</v>
      </c>
      <c r="D954" t="s">
        <v>3828</v>
      </c>
      <c r="E954" t="s">
        <v>20</v>
      </c>
      <c r="F954" t="b">
        <v>0</v>
      </c>
      <c r="G954" t="s">
        <v>27</v>
      </c>
      <c r="H954" s="4">
        <v>45674.875127314823</v>
      </c>
      <c r="I954" t="b">
        <v>0</v>
      </c>
      <c r="J954" t="b">
        <v>0</v>
      </c>
      <c r="K954" t="s">
        <v>24</v>
      </c>
      <c r="L954" t="s">
        <v>22</v>
      </c>
      <c r="M954">
        <v>62000</v>
      </c>
      <c r="O954" t="s">
        <v>5526</v>
      </c>
      <c r="P954" t="s">
        <v>5527</v>
      </c>
    </row>
    <row r="955" spans="1:16" x14ac:dyDescent="0.25">
      <c r="A955" t="s">
        <v>40</v>
      </c>
      <c r="B955" t="s">
        <v>5403</v>
      </c>
      <c r="C955" t="s">
        <v>1573</v>
      </c>
      <c r="D955" t="s">
        <v>3973</v>
      </c>
      <c r="E955" t="s">
        <v>20</v>
      </c>
      <c r="F955" t="b">
        <v>0</v>
      </c>
      <c r="G955" t="s">
        <v>52</v>
      </c>
      <c r="H955" s="4">
        <v>45674.876655092587</v>
      </c>
      <c r="I955" t="b">
        <v>0</v>
      </c>
      <c r="J955" t="b">
        <v>0</v>
      </c>
      <c r="K955" t="s">
        <v>24</v>
      </c>
      <c r="L955" t="s">
        <v>22</v>
      </c>
      <c r="M955">
        <v>135000</v>
      </c>
      <c r="O955" t="s">
        <v>1422</v>
      </c>
      <c r="P955" t="s">
        <v>5405</v>
      </c>
    </row>
    <row r="956" spans="1:16" x14ac:dyDescent="0.25">
      <c r="A956" t="s">
        <v>2</v>
      </c>
      <c r="B956" t="s">
        <v>307</v>
      </c>
      <c r="C956" t="s">
        <v>2081</v>
      </c>
      <c r="D956" t="s">
        <v>3973</v>
      </c>
      <c r="E956" t="s">
        <v>20</v>
      </c>
      <c r="F956" t="b">
        <v>0</v>
      </c>
      <c r="G956" t="s">
        <v>27</v>
      </c>
      <c r="H956" s="4">
        <v>45674.960196759261</v>
      </c>
      <c r="I956" t="b">
        <v>0</v>
      </c>
      <c r="J956" t="b">
        <v>1</v>
      </c>
      <c r="K956" t="s">
        <v>24</v>
      </c>
      <c r="L956" t="s">
        <v>22</v>
      </c>
      <c r="M956">
        <v>144300</v>
      </c>
      <c r="O956" t="s">
        <v>5528</v>
      </c>
      <c r="P956" t="s">
        <v>5529</v>
      </c>
    </row>
    <row r="957" spans="1:16" x14ac:dyDescent="0.25">
      <c r="A957" t="s">
        <v>0</v>
      </c>
      <c r="B957" t="s">
        <v>5530</v>
      </c>
      <c r="C957" t="s">
        <v>82</v>
      </c>
      <c r="D957" t="s">
        <v>3957</v>
      </c>
      <c r="E957" t="s">
        <v>34</v>
      </c>
      <c r="F957" t="b">
        <v>0</v>
      </c>
      <c r="G957" t="s">
        <v>27</v>
      </c>
      <c r="H957" s="4">
        <v>45675.000057870369</v>
      </c>
      <c r="I957" t="b">
        <v>1</v>
      </c>
      <c r="J957" t="b">
        <v>0</v>
      </c>
      <c r="K957" t="s">
        <v>24</v>
      </c>
      <c r="L957" t="s">
        <v>36</v>
      </c>
      <c r="N957">
        <v>75</v>
      </c>
      <c r="O957" t="s">
        <v>5531</v>
      </c>
    </row>
    <row r="958" spans="1:16" x14ac:dyDescent="0.25">
      <c r="A958" t="s">
        <v>89</v>
      </c>
      <c r="B958" t="s">
        <v>5532</v>
      </c>
      <c r="C958" t="s">
        <v>3196</v>
      </c>
      <c r="D958" t="s">
        <v>3973</v>
      </c>
      <c r="E958" t="s">
        <v>51</v>
      </c>
      <c r="F958" t="b">
        <v>0</v>
      </c>
      <c r="G958" t="s">
        <v>41</v>
      </c>
      <c r="H958" s="4">
        <v>45675.000462962962</v>
      </c>
      <c r="I958" t="b">
        <v>1</v>
      </c>
      <c r="J958" t="b">
        <v>0</v>
      </c>
      <c r="K958" t="s">
        <v>24</v>
      </c>
      <c r="L958" t="s">
        <v>36</v>
      </c>
      <c r="N958">
        <v>47.5</v>
      </c>
      <c r="O958" t="s">
        <v>806</v>
      </c>
      <c r="P958" t="s">
        <v>5533</v>
      </c>
    </row>
    <row r="959" spans="1:16" x14ac:dyDescent="0.25">
      <c r="A959" t="s">
        <v>0</v>
      </c>
      <c r="B959" t="s">
        <v>5534</v>
      </c>
      <c r="C959" t="s">
        <v>140</v>
      </c>
      <c r="D959" t="s">
        <v>5535</v>
      </c>
      <c r="E959" t="s">
        <v>20</v>
      </c>
      <c r="F959" t="b">
        <v>0</v>
      </c>
      <c r="G959" t="s">
        <v>35</v>
      </c>
      <c r="H959" s="4">
        <v>45675.000520833331</v>
      </c>
      <c r="I959" t="b">
        <v>0</v>
      </c>
      <c r="J959" t="b">
        <v>0</v>
      </c>
      <c r="K959" t="s">
        <v>24</v>
      </c>
      <c r="L959" t="s">
        <v>22</v>
      </c>
      <c r="M959">
        <v>88582</v>
      </c>
      <c r="O959" t="s">
        <v>2301</v>
      </c>
      <c r="P959" t="s">
        <v>5536</v>
      </c>
    </row>
    <row r="960" spans="1:16" x14ac:dyDescent="0.25">
      <c r="A960" t="s">
        <v>0</v>
      </c>
      <c r="B960" t="s">
        <v>5537</v>
      </c>
      <c r="C960" t="s">
        <v>2370</v>
      </c>
      <c r="D960" t="s">
        <v>3957</v>
      </c>
      <c r="E960" t="s">
        <v>34</v>
      </c>
      <c r="F960" t="b">
        <v>0</v>
      </c>
      <c r="G960" t="s">
        <v>30</v>
      </c>
      <c r="H960" s="4">
        <v>45675.000694444447</v>
      </c>
      <c r="I960" t="b">
        <v>0</v>
      </c>
      <c r="J960" t="b">
        <v>1</v>
      </c>
      <c r="K960" t="s">
        <v>24</v>
      </c>
      <c r="L960" t="s">
        <v>36</v>
      </c>
      <c r="N960">
        <v>25.2400016784668</v>
      </c>
      <c r="O960" t="s">
        <v>1014</v>
      </c>
      <c r="P960" t="s">
        <v>424</v>
      </c>
    </row>
    <row r="961" spans="1:16" x14ac:dyDescent="0.25">
      <c r="A961" t="s">
        <v>2</v>
      </c>
      <c r="B961" t="s">
        <v>2094</v>
      </c>
      <c r="C961" t="s">
        <v>140</v>
      </c>
      <c r="D961" t="s">
        <v>5535</v>
      </c>
      <c r="E961" t="s">
        <v>20</v>
      </c>
      <c r="F961" t="b">
        <v>0</v>
      </c>
      <c r="G961" t="s">
        <v>27</v>
      </c>
      <c r="H961" s="4">
        <v>45675.001782407409</v>
      </c>
      <c r="I961" t="b">
        <v>0</v>
      </c>
      <c r="J961" t="b">
        <v>0</v>
      </c>
      <c r="K961" t="s">
        <v>24</v>
      </c>
      <c r="L961" t="s">
        <v>22</v>
      </c>
      <c r="M961">
        <v>88582</v>
      </c>
      <c r="O961" t="s">
        <v>2301</v>
      </c>
    </row>
    <row r="962" spans="1:16" x14ac:dyDescent="0.25">
      <c r="A962" t="s">
        <v>2</v>
      </c>
      <c r="B962" t="s">
        <v>5538</v>
      </c>
      <c r="C962" t="s">
        <v>5539</v>
      </c>
      <c r="D962" t="s">
        <v>3957</v>
      </c>
      <c r="E962" t="s">
        <v>34</v>
      </c>
      <c r="F962" t="b">
        <v>0</v>
      </c>
      <c r="G962" t="s">
        <v>41</v>
      </c>
      <c r="H962" s="4">
        <v>45675.002106481479</v>
      </c>
      <c r="I962" t="b">
        <v>0</v>
      </c>
      <c r="J962" t="b">
        <v>0</v>
      </c>
      <c r="K962" t="s">
        <v>24</v>
      </c>
      <c r="L962" t="s">
        <v>36</v>
      </c>
      <c r="N962">
        <v>57.060001373291023</v>
      </c>
      <c r="O962" t="s">
        <v>5540</v>
      </c>
      <c r="P962" t="s">
        <v>5541</v>
      </c>
    </row>
    <row r="963" spans="1:16" x14ac:dyDescent="0.25">
      <c r="A963" t="s">
        <v>2</v>
      </c>
      <c r="B963" t="s">
        <v>2</v>
      </c>
      <c r="C963" t="s">
        <v>1379</v>
      </c>
      <c r="D963" t="s">
        <v>4328</v>
      </c>
      <c r="E963" t="s">
        <v>20</v>
      </c>
      <c r="F963" t="b">
        <v>0</v>
      </c>
      <c r="G963" t="s">
        <v>52</v>
      </c>
      <c r="H963" s="4">
        <v>45675.002986111111</v>
      </c>
      <c r="I963" t="b">
        <v>0</v>
      </c>
      <c r="J963" t="b">
        <v>0</v>
      </c>
      <c r="K963" t="s">
        <v>24</v>
      </c>
      <c r="L963" t="s">
        <v>22</v>
      </c>
      <c r="M963">
        <v>189500</v>
      </c>
      <c r="O963" t="s">
        <v>5542</v>
      </c>
      <c r="P963" t="s">
        <v>5543</v>
      </c>
    </row>
    <row r="964" spans="1:16" x14ac:dyDescent="0.25">
      <c r="A964" t="s">
        <v>139</v>
      </c>
      <c r="B964" t="s">
        <v>5544</v>
      </c>
      <c r="C964" t="s">
        <v>114</v>
      </c>
      <c r="D964" t="s">
        <v>3973</v>
      </c>
      <c r="E964" t="s">
        <v>20</v>
      </c>
      <c r="F964" t="b">
        <v>0</v>
      </c>
      <c r="G964" t="s">
        <v>27</v>
      </c>
      <c r="H964" s="4">
        <v>45675.041851851849</v>
      </c>
      <c r="I964" t="b">
        <v>0</v>
      </c>
      <c r="J964" t="b">
        <v>1</v>
      </c>
      <c r="K964" t="s">
        <v>24</v>
      </c>
      <c r="L964" t="s">
        <v>22</v>
      </c>
      <c r="M964">
        <v>80395</v>
      </c>
      <c r="O964" t="s">
        <v>5545</v>
      </c>
      <c r="P964" t="s">
        <v>204</v>
      </c>
    </row>
    <row r="965" spans="1:16" x14ac:dyDescent="0.25">
      <c r="A965" t="s">
        <v>25</v>
      </c>
      <c r="B965" t="s">
        <v>5082</v>
      </c>
      <c r="C965" t="s">
        <v>5546</v>
      </c>
      <c r="D965" t="s">
        <v>4084</v>
      </c>
      <c r="E965" t="s">
        <v>20</v>
      </c>
      <c r="F965" t="b">
        <v>0</v>
      </c>
      <c r="G965" t="s">
        <v>27</v>
      </c>
      <c r="H965" s="4">
        <v>45675.041909722233</v>
      </c>
      <c r="I965" t="b">
        <v>0</v>
      </c>
      <c r="J965" t="b">
        <v>1</v>
      </c>
      <c r="K965" t="s">
        <v>24</v>
      </c>
      <c r="L965" t="s">
        <v>36</v>
      </c>
      <c r="N965">
        <v>20.670000076293949</v>
      </c>
      <c r="O965" t="s">
        <v>575</v>
      </c>
      <c r="P965" t="s">
        <v>1888</v>
      </c>
    </row>
    <row r="966" spans="1:16" x14ac:dyDescent="0.25">
      <c r="A966" t="s">
        <v>2</v>
      </c>
      <c r="B966" t="s">
        <v>5547</v>
      </c>
      <c r="C966" t="s">
        <v>453</v>
      </c>
      <c r="D966" t="s">
        <v>3973</v>
      </c>
      <c r="E966" t="s">
        <v>20</v>
      </c>
      <c r="F966" t="b">
        <v>0</v>
      </c>
      <c r="G966" t="s">
        <v>27</v>
      </c>
      <c r="H966" s="4">
        <v>45675.085034722222</v>
      </c>
      <c r="I966" t="b">
        <v>0</v>
      </c>
      <c r="J966" t="b">
        <v>1</v>
      </c>
      <c r="K966" t="s">
        <v>24</v>
      </c>
      <c r="L966" t="s">
        <v>22</v>
      </c>
      <c r="M966">
        <v>151500</v>
      </c>
      <c r="O966" t="s">
        <v>1642</v>
      </c>
      <c r="P966" t="s">
        <v>5548</v>
      </c>
    </row>
    <row r="967" spans="1:16" x14ac:dyDescent="0.25">
      <c r="A967" t="s">
        <v>0</v>
      </c>
      <c r="B967" t="s">
        <v>5549</v>
      </c>
      <c r="C967" t="s">
        <v>559</v>
      </c>
      <c r="D967" t="s">
        <v>3973</v>
      </c>
      <c r="E967" t="s">
        <v>20</v>
      </c>
      <c r="F967" t="b">
        <v>0</v>
      </c>
      <c r="G967" t="s">
        <v>27</v>
      </c>
      <c r="H967" s="4">
        <v>45675.125069444453</v>
      </c>
      <c r="I967" t="b">
        <v>0</v>
      </c>
      <c r="J967" t="b">
        <v>1</v>
      </c>
      <c r="K967" t="s">
        <v>24</v>
      </c>
      <c r="L967" t="s">
        <v>22</v>
      </c>
      <c r="M967">
        <v>95305</v>
      </c>
      <c r="O967" t="s">
        <v>1355</v>
      </c>
    </row>
    <row r="968" spans="1:16" x14ac:dyDescent="0.25">
      <c r="A968" t="s">
        <v>0</v>
      </c>
      <c r="B968" t="s">
        <v>3282</v>
      </c>
      <c r="C968" t="s">
        <v>82</v>
      </c>
      <c r="D968" t="s">
        <v>3973</v>
      </c>
      <c r="E968" t="s">
        <v>20</v>
      </c>
      <c r="F968" t="b">
        <v>0</v>
      </c>
      <c r="G968" t="s">
        <v>27</v>
      </c>
      <c r="H968" s="4">
        <v>45675.25</v>
      </c>
      <c r="I968" t="b">
        <v>0</v>
      </c>
      <c r="J968" t="b">
        <v>0</v>
      </c>
      <c r="K968" t="s">
        <v>24</v>
      </c>
      <c r="L968" t="s">
        <v>22</v>
      </c>
      <c r="M968">
        <v>68500</v>
      </c>
      <c r="O968" t="s">
        <v>5550</v>
      </c>
      <c r="P968" t="s">
        <v>204</v>
      </c>
    </row>
    <row r="969" spans="1:16" x14ac:dyDescent="0.25">
      <c r="A969" t="s">
        <v>0</v>
      </c>
      <c r="B969" t="s">
        <v>5551</v>
      </c>
      <c r="C969" t="s">
        <v>82</v>
      </c>
      <c r="D969" t="s">
        <v>4357</v>
      </c>
      <c r="E969" t="s">
        <v>20</v>
      </c>
      <c r="F969" t="b">
        <v>0</v>
      </c>
      <c r="G969" t="s">
        <v>27</v>
      </c>
      <c r="H969" s="4">
        <v>45675.25</v>
      </c>
      <c r="I969" t="b">
        <v>0</v>
      </c>
      <c r="J969" t="b">
        <v>0</v>
      </c>
      <c r="K969" t="s">
        <v>24</v>
      </c>
      <c r="L969" t="s">
        <v>22</v>
      </c>
      <c r="M969">
        <v>95000</v>
      </c>
      <c r="O969" t="s">
        <v>5552</v>
      </c>
      <c r="P969" t="s">
        <v>280</v>
      </c>
    </row>
    <row r="970" spans="1:16" x14ac:dyDescent="0.25">
      <c r="A970" t="s">
        <v>0</v>
      </c>
      <c r="B970" t="s">
        <v>2166</v>
      </c>
      <c r="C970" t="s">
        <v>82</v>
      </c>
      <c r="D970" t="s">
        <v>3970</v>
      </c>
      <c r="E970" t="s">
        <v>20</v>
      </c>
      <c r="F970" t="b">
        <v>0</v>
      </c>
      <c r="G970" t="s">
        <v>27</v>
      </c>
      <c r="H970" s="4">
        <v>45675.250034722223</v>
      </c>
      <c r="I970" t="b">
        <v>0</v>
      </c>
      <c r="J970" t="b">
        <v>0</v>
      </c>
      <c r="K970" t="s">
        <v>24</v>
      </c>
      <c r="L970" t="s">
        <v>22</v>
      </c>
      <c r="M970">
        <v>108415.5</v>
      </c>
      <c r="O970" t="s">
        <v>5553</v>
      </c>
      <c r="P970" t="s">
        <v>5554</v>
      </c>
    </row>
    <row r="971" spans="1:16" x14ac:dyDescent="0.25">
      <c r="A971" t="s">
        <v>0</v>
      </c>
      <c r="B971" t="s">
        <v>5555</v>
      </c>
      <c r="C971" t="s">
        <v>3293</v>
      </c>
      <c r="D971" t="s">
        <v>3828</v>
      </c>
      <c r="E971" t="s">
        <v>20</v>
      </c>
      <c r="F971" t="b">
        <v>0</v>
      </c>
      <c r="G971" t="s">
        <v>41</v>
      </c>
      <c r="H971" s="4">
        <v>45675.2503125</v>
      </c>
      <c r="I971" t="b">
        <v>0</v>
      </c>
      <c r="J971" t="b">
        <v>1</v>
      </c>
      <c r="K971" t="s">
        <v>24</v>
      </c>
      <c r="L971" t="s">
        <v>22</v>
      </c>
      <c r="M971">
        <v>75000</v>
      </c>
      <c r="O971" t="s">
        <v>5556</v>
      </c>
      <c r="P971" t="s">
        <v>5557</v>
      </c>
    </row>
    <row r="972" spans="1:16" x14ac:dyDescent="0.25">
      <c r="A972" t="s">
        <v>0</v>
      </c>
      <c r="B972" t="s">
        <v>565</v>
      </c>
      <c r="C972" t="s">
        <v>293</v>
      </c>
      <c r="D972" t="s">
        <v>3973</v>
      </c>
      <c r="E972" t="s">
        <v>51</v>
      </c>
      <c r="F972" t="b">
        <v>0</v>
      </c>
      <c r="G972" t="s">
        <v>41</v>
      </c>
      <c r="H972" s="4">
        <v>45675.2503125</v>
      </c>
      <c r="I972" t="b">
        <v>0</v>
      </c>
      <c r="J972" t="b">
        <v>0</v>
      </c>
      <c r="K972" t="s">
        <v>24</v>
      </c>
      <c r="L972" t="s">
        <v>36</v>
      </c>
      <c r="N972">
        <v>65.489997863769531</v>
      </c>
      <c r="O972" t="s">
        <v>5558</v>
      </c>
      <c r="P972" t="s">
        <v>5559</v>
      </c>
    </row>
    <row r="973" spans="1:16" x14ac:dyDescent="0.25">
      <c r="A973" t="s">
        <v>0</v>
      </c>
      <c r="B973" t="s">
        <v>1445</v>
      </c>
      <c r="C973" t="s">
        <v>151</v>
      </c>
      <c r="D973" t="s">
        <v>3600</v>
      </c>
      <c r="E973" t="s">
        <v>51</v>
      </c>
      <c r="F973" t="b">
        <v>0</v>
      </c>
      <c r="G973" t="s">
        <v>30</v>
      </c>
      <c r="H973" s="4">
        <v>45675.250625000001</v>
      </c>
      <c r="I973" t="b">
        <v>1</v>
      </c>
      <c r="J973" t="b">
        <v>0</v>
      </c>
      <c r="K973" t="s">
        <v>24</v>
      </c>
      <c r="L973" t="s">
        <v>36</v>
      </c>
      <c r="N973">
        <v>55</v>
      </c>
      <c r="O973" t="s">
        <v>5560</v>
      </c>
      <c r="P973" t="s">
        <v>3379</v>
      </c>
    </row>
    <row r="974" spans="1:16" x14ac:dyDescent="0.25">
      <c r="A974" t="s">
        <v>0</v>
      </c>
      <c r="B974" t="s">
        <v>1449</v>
      </c>
      <c r="C974" t="s">
        <v>696</v>
      </c>
      <c r="D974" t="s">
        <v>3828</v>
      </c>
      <c r="E974" t="s">
        <v>20</v>
      </c>
      <c r="F974" t="b">
        <v>0</v>
      </c>
      <c r="G974" t="s">
        <v>30</v>
      </c>
      <c r="H974" s="4">
        <v>45675.25068287037</v>
      </c>
      <c r="I974" t="b">
        <v>0</v>
      </c>
      <c r="J974" t="b">
        <v>0</v>
      </c>
      <c r="K974" t="s">
        <v>24</v>
      </c>
      <c r="L974" t="s">
        <v>36</v>
      </c>
      <c r="N974">
        <v>24.5</v>
      </c>
      <c r="O974" t="s">
        <v>5561</v>
      </c>
      <c r="P974" t="s">
        <v>1675</v>
      </c>
    </row>
    <row r="975" spans="1:16" x14ac:dyDescent="0.25">
      <c r="A975" t="s">
        <v>1</v>
      </c>
      <c r="B975" t="s">
        <v>1661</v>
      </c>
      <c r="C975" t="s">
        <v>82</v>
      </c>
      <c r="D975" t="s">
        <v>5562</v>
      </c>
      <c r="E975" t="s">
        <v>20</v>
      </c>
      <c r="F975" t="b">
        <v>0</v>
      </c>
      <c r="G975" t="s">
        <v>27</v>
      </c>
      <c r="H975" s="4">
        <v>45675.25099537037</v>
      </c>
      <c r="I975" t="b">
        <v>0</v>
      </c>
      <c r="J975" t="b">
        <v>1</v>
      </c>
      <c r="K975" t="s">
        <v>24</v>
      </c>
      <c r="L975" t="s">
        <v>22</v>
      </c>
      <c r="M975">
        <v>160603</v>
      </c>
      <c r="O975" t="s">
        <v>5563</v>
      </c>
      <c r="P975" t="s">
        <v>5564</v>
      </c>
    </row>
    <row r="976" spans="1:16" x14ac:dyDescent="0.25">
      <c r="A976" t="s">
        <v>1</v>
      </c>
      <c r="B976" t="s">
        <v>5565</v>
      </c>
      <c r="C976" t="s">
        <v>39</v>
      </c>
      <c r="D976" t="s">
        <v>4014</v>
      </c>
      <c r="E976" t="s">
        <v>20</v>
      </c>
      <c r="F976" t="b">
        <v>1</v>
      </c>
      <c r="G976" t="s">
        <v>35</v>
      </c>
      <c r="H976" s="4">
        <v>45675.251250000001</v>
      </c>
      <c r="I976" t="b">
        <v>0</v>
      </c>
      <c r="J976" t="b">
        <v>1</v>
      </c>
      <c r="K976" t="s">
        <v>24</v>
      </c>
      <c r="L976" t="s">
        <v>22</v>
      </c>
      <c r="M976">
        <v>180000</v>
      </c>
      <c r="O976" t="s">
        <v>5566</v>
      </c>
      <c r="P976" t="s">
        <v>5567</v>
      </c>
    </row>
    <row r="977" spans="1:16" x14ac:dyDescent="0.25">
      <c r="A977" t="s">
        <v>1</v>
      </c>
      <c r="B977" t="s">
        <v>5195</v>
      </c>
      <c r="C977" t="s">
        <v>1521</v>
      </c>
      <c r="D977" t="s">
        <v>3828</v>
      </c>
      <c r="E977" t="s">
        <v>20</v>
      </c>
      <c r="F977" t="b">
        <v>0</v>
      </c>
      <c r="G977" t="s">
        <v>52</v>
      </c>
      <c r="H977" s="4">
        <v>45675.251354166663</v>
      </c>
      <c r="I977" t="b">
        <v>0</v>
      </c>
      <c r="J977" t="b">
        <v>1</v>
      </c>
      <c r="K977" t="s">
        <v>24</v>
      </c>
      <c r="L977" t="s">
        <v>22</v>
      </c>
      <c r="M977">
        <v>72500</v>
      </c>
      <c r="O977" t="s">
        <v>1549</v>
      </c>
      <c r="P977" t="s">
        <v>5196</v>
      </c>
    </row>
    <row r="978" spans="1:16" x14ac:dyDescent="0.25">
      <c r="A978" t="s">
        <v>40</v>
      </c>
      <c r="B978" t="s">
        <v>5568</v>
      </c>
      <c r="C978" t="s">
        <v>484</v>
      </c>
      <c r="D978" t="s">
        <v>3828</v>
      </c>
      <c r="E978" t="s">
        <v>20</v>
      </c>
      <c r="F978" t="b">
        <v>0</v>
      </c>
      <c r="G978" t="s">
        <v>27</v>
      </c>
      <c r="H978" s="4">
        <v>45675.25167824074</v>
      </c>
      <c r="I978" t="b">
        <v>0</v>
      </c>
      <c r="J978" t="b">
        <v>1</v>
      </c>
      <c r="K978" t="s">
        <v>24</v>
      </c>
      <c r="L978" t="s">
        <v>22</v>
      </c>
      <c r="M978">
        <v>193000</v>
      </c>
      <c r="O978" t="s">
        <v>5006</v>
      </c>
      <c r="P978" t="s">
        <v>5569</v>
      </c>
    </row>
    <row r="979" spans="1:16" x14ac:dyDescent="0.25">
      <c r="A979" t="s">
        <v>40</v>
      </c>
      <c r="B979" t="s">
        <v>5570</v>
      </c>
      <c r="C979" t="s">
        <v>82</v>
      </c>
      <c r="D979" t="s">
        <v>3973</v>
      </c>
      <c r="E979" t="s">
        <v>20</v>
      </c>
      <c r="F979" t="b">
        <v>0</v>
      </c>
      <c r="G979" t="s">
        <v>27</v>
      </c>
      <c r="H979" s="4">
        <v>45675.25167824074</v>
      </c>
      <c r="I979" t="b">
        <v>1</v>
      </c>
      <c r="J979" t="b">
        <v>0</v>
      </c>
      <c r="K979" t="s">
        <v>24</v>
      </c>
      <c r="L979" t="s">
        <v>22</v>
      </c>
      <c r="M979">
        <v>140000</v>
      </c>
      <c r="O979" t="s">
        <v>5571</v>
      </c>
      <c r="P979" t="s">
        <v>5572</v>
      </c>
    </row>
    <row r="980" spans="1:16" x14ac:dyDescent="0.25">
      <c r="A980" t="s">
        <v>2</v>
      </c>
      <c r="B980" t="s">
        <v>3637</v>
      </c>
      <c r="C980" t="s">
        <v>1358</v>
      </c>
      <c r="D980" t="s">
        <v>3828</v>
      </c>
      <c r="E980" t="s">
        <v>20</v>
      </c>
      <c r="F980" t="b">
        <v>0</v>
      </c>
      <c r="G980" t="s">
        <v>41</v>
      </c>
      <c r="H980" s="4">
        <v>45675.251967592587</v>
      </c>
      <c r="I980" t="b">
        <v>0</v>
      </c>
      <c r="J980" t="b">
        <v>0</v>
      </c>
      <c r="K980" t="s">
        <v>24</v>
      </c>
      <c r="L980" t="s">
        <v>22</v>
      </c>
      <c r="M980">
        <v>105000</v>
      </c>
      <c r="O980" t="s">
        <v>5573</v>
      </c>
      <c r="P980" t="s">
        <v>5574</v>
      </c>
    </row>
    <row r="981" spans="1:16" x14ac:dyDescent="0.25">
      <c r="A981" t="s">
        <v>2</v>
      </c>
      <c r="B981" t="s">
        <v>5575</v>
      </c>
      <c r="C981" t="s">
        <v>465</v>
      </c>
      <c r="D981" t="s">
        <v>3970</v>
      </c>
      <c r="E981" t="s">
        <v>20</v>
      </c>
      <c r="F981" t="b">
        <v>0</v>
      </c>
      <c r="G981" t="s">
        <v>41</v>
      </c>
      <c r="H981" s="4">
        <v>45675.251967592587</v>
      </c>
      <c r="I981" t="b">
        <v>0</v>
      </c>
      <c r="J981" t="b">
        <v>1</v>
      </c>
      <c r="K981" t="s">
        <v>24</v>
      </c>
      <c r="L981" t="s">
        <v>22</v>
      </c>
      <c r="M981">
        <v>148500</v>
      </c>
      <c r="O981" t="s">
        <v>976</v>
      </c>
      <c r="P981" t="s">
        <v>5576</v>
      </c>
    </row>
    <row r="982" spans="1:16" x14ac:dyDescent="0.25">
      <c r="A982" t="s">
        <v>40</v>
      </c>
      <c r="B982" t="s">
        <v>5577</v>
      </c>
      <c r="C982" t="s">
        <v>151</v>
      </c>
      <c r="D982" t="s">
        <v>81</v>
      </c>
      <c r="E982" t="s">
        <v>20</v>
      </c>
      <c r="F982" t="b">
        <v>0</v>
      </c>
      <c r="G982" t="s">
        <v>30</v>
      </c>
      <c r="H982" s="4">
        <v>45675.252534722233</v>
      </c>
      <c r="I982" t="b">
        <v>1</v>
      </c>
      <c r="J982" t="b">
        <v>1</v>
      </c>
      <c r="K982" t="s">
        <v>24</v>
      </c>
      <c r="L982" t="s">
        <v>22</v>
      </c>
      <c r="M982">
        <v>150000</v>
      </c>
      <c r="O982" t="s">
        <v>81</v>
      </c>
      <c r="P982" t="s">
        <v>5578</v>
      </c>
    </row>
    <row r="983" spans="1:16" x14ac:dyDescent="0.25">
      <c r="A983" t="s">
        <v>40</v>
      </c>
      <c r="B983" t="s">
        <v>5579</v>
      </c>
      <c r="C983" t="s">
        <v>39</v>
      </c>
      <c r="D983" t="s">
        <v>3828</v>
      </c>
      <c r="E983" t="s">
        <v>20</v>
      </c>
      <c r="F983" t="b">
        <v>1</v>
      </c>
      <c r="G983" t="s">
        <v>30</v>
      </c>
      <c r="H983" s="4">
        <v>45675.252534722233</v>
      </c>
      <c r="I983" t="b">
        <v>0</v>
      </c>
      <c r="J983" t="b">
        <v>1</v>
      </c>
      <c r="K983" t="s">
        <v>24</v>
      </c>
      <c r="L983" t="s">
        <v>22</v>
      </c>
      <c r="M983">
        <v>106500</v>
      </c>
      <c r="O983" t="s">
        <v>1543</v>
      </c>
      <c r="P983" t="s">
        <v>5580</v>
      </c>
    </row>
    <row r="984" spans="1:16" x14ac:dyDescent="0.25">
      <c r="A984" t="s">
        <v>2</v>
      </c>
      <c r="B984" t="s">
        <v>195</v>
      </c>
      <c r="C984" t="s">
        <v>92</v>
      </c>
      <c r="D984" t="s">
        <v>3828</v>
      </c>
      <c r="E984" t="s">
        <v>20</v>
      </c>
      <c r="F984" t="b">
        <v>0</v>
      </c>
      <c r="G984" t="s">
        <v>30</v>
      </c>
      <c r="H984" s="4">
        <v>45675.252534722233</v>
      </c>
      <c r="I984" t="b">
        <v>1</v>
      </c>
      <c r="J984" t="b">
        <v>1</v>
      </c>
      <c r="K984" t="s">
        <v>24</v>
      </c>
      <c r="L984" t="s">
        <v>22</v>
      </c>
      <c r="M984">
        <v>176938.65625</v>
      </c>
      <c r="O984" t="s">
        <v>3704</v>
      </c>
      <c r="P984" t="s">
        <v>5117</v>
      </c>
    </row>
    <row r="985" spans="1:16" x14ac:dyDescent="0.25">
      <c r="A985" t="s">
        <v>2</v>
      </c>
      <c r="B985" t="s">
        <v>2</v>
      </c>
      <c r="C985" t="s">
        <v>757</v>
      </c>
      <c r="D985" t="s">
        <v>3828</v>
      </c>
      <c r="E985" t="s">
        <v>20</v>
      </c>
      <c r="F985" t="b">
        <v>0</v>
      </c>
      <c r="G985" t="s">
        <v>52</v>
      </c>
      <c r="H985" s="4">
        <v>45675.25277777778</v>
      </c>
      <c r="I985" t="b">
        <v>1</v>
      </c>
      <c r="J985" t="b">
        <v>1</v>
      </c>
      <c r="K985" t="s">
        <v>24</v>
      </c>
      <c r="L985" t="s">
        <v>22</v>
      </c>
      <c r="M985">
        <v>155000</v>
      </c>
      <c r="O985" t="s">
        <v>5581</v>
      </c>
      <c r="P985" t="s">
        <v>5582</v>
      </c>
    </row>
    <row r="986" spans="1:16" x14ac:dyDescent="0.25">
      <c r="A986" t="s">
        <v>1</v>
      </c>
      <c r="B986" t="s">
        <v>550</v>
      </c>
      <c r="C986" t="s">
        <v>39</v>
      </c>
      <c r="D986" t="s">
        <v>3985</v>
      </c>
      <c r="E986" t="s">
        <v>20</v>
      </c>
      <c r="F986" t="b">
        <v>1</v>
      </c>
      <c r="G986" t="s">
        <v>106</v>
      </c>
      <c r="H986" s="4">
        <v>45675.255995370368</v>
      </c>
      <c r="I986" t="b">
        <v>0</v>
      </c>
      <c r="J986" t="b">
        <v>0</v>
      </c>
      <c r="K986" t="s">
        <v>106</v>
      </c>
      <c r="L986" t="s">
        <v>22</v>
      </c>
      <c r="M986">
        <v>135700</v>
      </c>
      <c r="O986" t="s">
        <v>2624</v>
      </c>
      <c r="P986" t="s">
        <v>5583</v>
      </c>
    </row>
    <row r="987" spans="1:16" x14ac:dyDescent="0.25">
      <c r="A987" t="s">
        <v>0</v>
      </c>
      <c r="B987" t="s">
        <v>5584</v>
      </c>
      <c r="C987" t="s">
        <v>1268</v>
      </c>
      <c r="D987" t="s">
        <v>5585</v>
      </c>
      <c r="E987" t="s">
        <v>20</v>
      </c>
      <c r="F987" t="b">
        <v>0</v>
      </c>
      <c r="G987" t="s">
        <v>1268</v>
      </c>
      <c r="H987" s="4">
        <v>45675.256990740738</v>
      </c>
      <c r="I987" t="b">
        <v>0</v>
      </c>
      <c r="J987" t="b">
        <v>0</v>
      </c>
      <c r="K987" t="s">
        <v>1268</v>
      </c>
      <c r="L987" t="s">
        <v>22</v>
      </c>
      <c r="M987">
        <v>41692.5</v>
      </c>
      <c r="O987" t="s">
        <v>1642</v>
      </c>
      <c r="P987" t="s">
        <v>2987</v>
      </c>
    </row>
    <row r="988" spans="1:16" x14ac:dyDescent="0.25">
      <c r="A988" t="s">
        <v>2</v>
      </c>
      <c r="B988" t="s">
        <v>5586</v>
      </c>
      <c r="C988" t="s">
        <v>192</v>
      </c>
      <c r="D988" t="s">
        <v>3997</v>
      </c>
      <c r="E988" t="s">
        <v>20</v>
      </c>
      <c r="F988" t="b">
        <v>0</v>
      </c>
      <c r="G988" t="s">
        <v>23</v>
      </c>
      <c r="H988" s="4">
        <v>45675.266377314823</v>
      </c>
      <c r="I988" t="b">
        <v>0</v>
      </c>
      <c r="J988" t="b">
        <v>0</v>
      </c>
      <c r="K988" t="s">
        <v>24</v>
      </c>
      <c r="L988" t="s">
        <v>22</v>
      </c>
      <c r="M988">
        <v>172000</v>
      </c>
      <c r="O988" t="s">
        <v>5587</v>
      </c>
      <c r="P988" t="s">
        <v>5588</v>
      </c>
    </row>
    <row r="989" spans="1:16" x14ac:dyDescent="0.25">
      <c r="A989" t="s">
        <v>2</v>
      </c>
      <c r="B989" t="s">
        <v>2604</v>
      </c>
      <c r="C989" t="s">
        <v>192</v>
      </c>
      <c r="D989" t="s">
        <v>3828</v>
      </c>
      <c r="E989" t="s">
        <v>51</v>
      </c>
      <c r="F989" t="b">
        <v>0</v>
      </c>
      <c r="G989" t="s">
        <v>23</v>
      </c>
      <c r="H989" s="4">
        <v>45675.280023148152</v>
      </c>
      <c r="I989" t="b">
        <v>1</v>
      </c>
      <c r="J989" t="b">
        <v>0</v>
      </c>
      <c r="K989" t="s">
        <v>24</v>
      </c>
      <c r="L989" t="s">
        <v>36</v>
      </c>
      <c r="N989">
        <v>40</v>
      </c>
      <c r="O989" t="s">
        <v>5589</v>
      </c>
    </row>
    <row r="990" spans="1:16" x14ac:dyDescent="0.25">
      <c r="A990" t="s">
        <v>1</v>
      </c>
      <c r="B990" t="s">
        <v>5590</v>
      </c>
      <c r="C990" t="s">
        <v>39</v>
      </c>
      <c r="D990" t="s">
        <v>3973</v>
      </c>
      <c r="E990" t="s">
        <v>20</v>
      </c>
      <c r="F990" t="b">
        <v>1</v>
      </c>
      <c r="G990" t="s">
        <v>52</v>
      </c>
      <c r="H990" s="4">
        <v>45675.292453703703</v>
      </c>
      <c r="I990" t="b">
        <v>1</v>
      </c>
      <c r="J990" t="b">
        <v>1</v>
      </c>
      <c r="K990" t="s">
        <v>24</v>
      </c>
      <c r="L990" t="s">
        <v>36</v>
      </c>
      <c r="N990">
        <v>62.5</v>
      </c>
      <c r="O990" t="s">
        <v>289</v>
      </c>
    </row>
    <row r="991" spans="1:16" x14ac:dyDescent="0.25">
      <c r="A991" t="s">
        <v>40</v>
      </c>
      <c r="B991" t="s">
        <v>5591</v>
      </c>
      <c r="C991" t="s">
        <v>283</v>
      </c>
      <c r="D991" t="s">
        <v>3828</v>
      </c>
      <c r="E991" t="s">
        <v>20</v>
      </c>
      <c r="F991" t="b">
        <v>0</v>
      </c>
      <c r="G991" t="s">
        <v>27</v>
      </c>
      <c r="H991" s="4">
        <v>45675.29315972222</v>
      </c>
      <c r="I991" t="b">
        <v>0</v>
      </c>
      <c r="J991" t="b">
        <v>1</v>
      </c>
      <c r="K991" t="s">
        <v>24</v>
      </c>
      <c r="L991" t="s">
        <v>22</v>
      </c>
      <c r="M991">
        <v>150000</v>
      </c>
      <c r="O991" t="s">
        <v>5592</v>
      </c>
      <c r="P991" t="s">
        <v>5593</v>
      </c>
    </row>
    <row r="992" spans="1:16" x14ac:dyDescent="0.25">
      <c r="A992" t="s">
        <v>1</v>
      </c>
      <c r="B992" t="s">
        <v>5594</v>
      </c>
      <c r="C992" t="s">
        <v>158</v>
      </c>
      <c r="D992" t="s">
        <v>4035</v>
      </c>
      <c r="E992" t="s">
        <v>20</v>
      </c>
      <c r="F992" t="b">
        <v>0</v>
      </c>
      <c r="G992" t="s">
        <v>158</v>
      </c>
      <c r="H992" s="4">
        <v>45675.294999999998</v>
      </c>
      <c r="I992" t="b">
        <v>0</v>
      </c>
      <c r="J992" t="b">
        <v>0</v>
      </c>
      <c r="K992" t="s">
        <v>158</v>
      </c>
      <c r="L992" t="s">
        <v>22</v>
      </c>
      <c r="M992">
        <v>69454.5</v>
      </c>
      <c r="O992" t="s">
        <v>294</v>
      </c>
      <c r="P992" t="s">
        <v>5595</v>
      </c>
    </row>
    <row r="993" spans="1:16" x14ac:dyDescent="0.25">
      <c r="A993" t="s">
        <v>0</v>
      </c>
      <c r="B993" t="s">
        <v>5596</v>
      </c>
      <c r="C993" t="s">
        <v>39</v>
      </c>
      <c r="D993" t="s">
        <v>3985</v>
      </c>
      <c r="E993" t="s">
        <v>20</v>
      </c>
      <c r="F993" t="b">
        <v>1</v>
      </c>
      <c r="G993" t="s">
        <v>23</v>
      </c>
      <c r="H993" s="4">
        <v>45675.321342592593</v>
      </c>
      <c r="I993" t="b">
        <v>1</v>
      </c>
      <c r="J993" t="b">
        <v>1</v>
      </c>
      <c r="K993" t="s">
        <v>24</v>
      </c>
      <c r="L993" t="s">
        <v>22</v>
      </c>
      <c r="M993">
        <v>107625.6015625</v>
      </c>
      <c r="O993" t="s">
        <v>5597</v>
      </c>
      <c r="P993" t="s">
        <v>1750</v>
      </c>
    </row>
    <row r="994" spans="1:16" x14ac:dyDescent="0.25">
      <c r="A994" t="s">
        <v>89</v>
      </c>
      <c r="B994" t="s">
        <v>5598</v>
      </c>
      <c r="C994" t="s">
        <v>1833</v>
      </c>
      <c r="D994" t="s">
        <v>4035</v>
      </c>
      <c r="E994" t="s">
        <v>20</v>
      </c>
      <c r="F994" t="b">
        <v>0</v>
      </c>
      <c r="G994" t="s">
        <v>1833</v>
      </c>
      <c r="H994" s="4">
        <v>45675.366597222222</v>
      </c>
      <c r="I994" t="b">
        <v>0</v>
      </c>
      <c r="J994" t="b">
        <v>0</v>
      </c>
      <c r="K994" t="s">
        <v>1833</v>
      </c>
      <c r="L994" t="s">
        <v>22</v>
      </c>
      <c r="M994">
        <v>63960</v>
      </c>
      <c r="O994" t="s">
        <v>686</v>
      </c>
      <c r="P994" t="s">
        <v>320</v>
      </c>
    </row>
    <row r="995" spans="1:16" x14ac:dyDescent="0.25">
      <c r="A995" t="s">
        <v>0</v>
      </c>
      <c r="B995" t="s">
        <v>1897</v>
      </c>
      <c r="C995" t="s">
        <v>5599</v>
      </c>
      <c r="D995" t="s">
        <v>4090</v>
      </c>
      <c r="E995" t="s">
        <v>20</v>
      </c>
      <c r="F995" t="b">
        <v>0</v>
      </c>
      <c r="G995" t="s">
        <v>41</v>
      </c>
      <c r="H995" s="4">
        <v>45675.375335648147</v>
      </c>
      <c r="I995" t="b">
        <v>0</v>
      </c>
      <c r="J995" t="b">
        <v>0</v>
      </c>
      <c r="K995" t="s">
        <v>24</v>
      </c>
      <c r="L995" t="s">
        <v>36</v>
      </c>
      <c r="N995">
        <v>35.5</v>
      </c>
      <c r="O995" t="s">
        <v>5600</v>
      </c>
      <c r="P995" t="s">
        <v>2608</v>
      </c>
    </row>
    <row r="996" spans="1:16" x14ac:dyDescent="0.25">
      <c r="A996" t="s">
        <v>139</v>
      </c>
      <c r="B996" t="s">
        <v>5100</v>
      </c>
      <c r="C996" t="s">
        <v>5601</v>
      </c>
      <c r="D996" t="s">
        <v>2208</v>
      </c>
      <c r="E996" t="s">
        <v>20</v>
      </c>
      <c r="F996" t="b">
        <v>0</v>
      </c>
      <c r="G996" t="s">
        <v>41</v>
      </c>
      <c r="H996" s="4">
        <v>45675.375381944446</v>
      </c>
      <c r="I996" t="b">
        <v>0</v>
      </c>
      <c r="J996" t="b">
        <v>0</v>
      </c>
      <c r="K996" t="s">
        <v>24</v>
      </c>
      <c r="L996" t="s">
        <v>22</v>
      </c>
      <c r="M996">
        <v>80000</v>
      </c>
      <c r="O996" t="s">
        <v>5102</v>
      </c>
      <c r="P996" t="s">
        <v>1750</v>
      </c>
    </row>
    <row r="997" spans="1:16" x14ac:dyDescent="0.25">
      <c r="A997" t="s">
        <v>0</v>
      </c>
      <c r="B997" t="s">
        <v>5602</v>
      </c>
      <c r="C997" t="s">
        <v>949</v>
      </c>
      <c r="D997" t="s">
        <v>4090</v>
      </c>
      <c r="E997" t="s">
        <v>219</v>
      </c>
      <c r="F997" t="b">
        <v>0</v>
      </c>
      <c r="G997" t="s">
        <v>30</v>
      </c>
      <c r="H997" s="4">
        <v>45675.376296296286</v>
      </c>
      <c r="I997" t="b">
        <v>0</v>
      </c>
      <c r="J997" t="b">
        <v>0</v>
      </c>
      <c r="K997" t="s">
        <v>24</v>
      </c>
      <c r="L997" t="s">
        <v>22</v>
      </c>
      <c r="M997">
        <v>87500</v>
      </c>
      <c r="O997" t="s">
        <v>3235</v>
      </c>
      <c r="P997" t="s">
        <v>3549</v>
      </c>
    </row>
    <row r="998" spans="1:16" x14ac:dyDescent="0.25">
      <c r="A998" t="s">
        <v>19</v>
      </c>
      <c r="B998" t="s">
        <v>5603</v>
      </c>
      <c r="C998" t="s">
        <v>158</v>
      </c>
      <c r="D998" t="s">
        <v>4035</v>
      </c>
      <c r="E998" t="s">
        <v>20</v>
      </c>
      <c r="F998" t="b">
        <v>0</v>
      </c>
      <c r="G998" t="s">
        <v>158</v>
      </c>
      <c r="H998" s="4">
        <v>45675.378333333327</v>
      </c>
      <c r="I998" t="b">
        <v>0</v>
      </c>
      <c r="J998" t="b">
        <v>0</v>
      </c>
      <c r="K998" t="s">
        <v>158</v>
      </c>
      <c r="L998" t="s">
        <v>22</v>
      </c>
      <c r="M998">
        <v>92760.5</v>
      </c>
      <c r="O998" t="s">
        <v>2057</v>
      </c>
      <c r="P998" t="s">
        <v>2871</v>
      </c>
    </row>
    <row r="999" spans="1:16" x14ac:dyDescent="0.25">
      <c r="A999" t="s">
        <v>0</v>
      </c>
      <c r="B999" t="s">
        <v>5604</v>
      </c>
      <c r="C999" t="s">
        <v>158</v>
      </c>
      <c r="D999" t="s">
        <v>4035</v>
      </c>
      <c r="E999" t="s">
        <v>20</v>
      </c>
      <c r="F999" t="b">
        <v>0</v>
      </c>
      <c r="G999" t="s">
        <v>158</v>
      </c>
      <c r="H999" s="4">
        <v>45675.378391203703</v>
      </c>
      <c r="I999" t="b">
        <v>0</v>
      </c>
      <c r="J999" t="b">
        <v>0</v>
      </c>
      <c r="K999" t="s">
        <v>158</v>
      </c>
      <c r="L999" t="s">
        <v>22</v>
      </c>
      <c r="M999">
        <v>42639.5</v>
      </c>
      <c r="O999" t="s">
        <v>510</v>
      </c>
      <c r="P999" t="s">
        <v>5605</v>
      </c>
    </row>
    <row r="1000" spans="1:16" x14ac:dyDescent="0.25">
      <c r="A1000" t="s">
        <v>1</v>
      </c>
      <c r="B1000" t="s">
        <v>5606</v>
      </c>
      <c r="C1000" t="s">
        <v>1084</v>
      </c>
      <c r="D1000" t="s">
        <v>4035</v>
      </c>
      <c r="E1000" t="s">
        <v>20</v>
      </c>
      <c r="F1000" t="b">
        <v>0</v>
      </c>
      <c r="G1000" t="s">
        <v>158</v>
      </c>
      <c r="H1000" s="4">
        <v>45675.378530092603</v>
      </c>
      <c r="I1000" t="b">
        <v>1</v>
      </c>
      <c r="J1000" t="b">
        <v>0</v>
      </c>
      <c r="K1000" t="s">
        <v>158</v>
      </c>
      <c r="L1000" t="s">
        <v>22</v>
      </c>
      <c r="M1000">
        <v>97410</v>
      </c>
      <c r="O1000" t="s">
        <v>5607</v>
      </c>
      <c r="P1000" t="s">
        <v>5608</v>
      </c>
    </row>
    <row r="1001" spans="1:16" x14ac:dyDescent="0.25">
      <c r="A1001" t="s">
        <v>0</v>
      </c>
      <c r="B1001" t="s">
        <v>5609</v>
      </c>
      <c r="C1001" t="s">
        <v>414</v>
      </c>
      <c r="D1001" t="s">
        <v>4035</v>
      </c>
      <c r="E1001" t="s">
        <v>20</v>
      </c>
      <c r="F1001" t="b">
        <v>0</v>
      </c>
      <c r="G1001" t="s">
        <v>414</v>
      </c>
      <c r="H1001" s="4">
        <v>45675.378657407397</v>
      </c>
      <c r="I1001" t="b">
        <v>0</v>
      </c>
      <c r="J1001" t="b">
        <v>0</v>
      </c>
      <c r="K1001" t="s">
        <v>414</v>
      </c>
      <c r="L1001" t="s">
        <v>22</v>
      </c>
      <c r="M1001">
        <v>42639.5</v>
      </c>
      <c r="O1001" t="s">
        <v>402</v>
      </c>
    </row>
    <row r="1002" spans="1:16" x14ac:dyDescent="0.25">
      <c r="A1002" t="s">
        <v>191</v>
      </c>
      <c r="B1002" t="s">
        <v>5610</v>
      </c>
      <c r="C1002" t="s">
        <v>106</v>
      </c>
      <c r="D1002" t="s">
        <v>4035</v>
      </c>
      <c r="E1002" t="s">
        <v>20</v>
      </c>
      <c r="F1002" t="b">
        <v>0</v>
      </c>
      <c r="G1002" t="s">
        <v>106</v>
      </c>
      <c r="H1002" s="4">
        <v>45675.381041666667</v>
      </c>
      <c r="I1002" t="b">
        <v>0</v>
      </c>
      <c r="J1002" t="b">
        <v>0</v>
      </c>
      <c r="K1002" t="s">
        <v>106</v>
      </c>
      <c r="L1002" t="s">
        <v>22</v>
      </c>
      <c r="M1002">
        <v>287500</v>
      </c>
      <c r="O1002" t="s">
        <v>5611</v>
      </c>
      <c r="P1002" t="s">
        <v>201</v>
      </c>
    </row>
    <row r="1003" spans="1:16" x14ac:dyDescent="0.25">
      <c r="A1003" t="s">
        <v>1</v>
      </c>
      <c r="B1003" t="s">
        <v>2192</v>
      </c>
      <c r="C1003" t="s">
        <v>862</v>
      </c>
      <c r="D1003" t="s">
        <v>4035</v>
      </c>
      <c r="E1003" t="s">
        <v>20</v>
      </c>
      <c r="F1003" t="b">
        <v>0</v>
      </c>
      <c r="G1003" t="s">
        <v>862</v>
      </c>
      <c r="H1003" s="4">
        <v>45675.381238425929</v>
      </c>
      <c r="I1003" t="b">
        <v>0</v>
      </c>
      <c r="J1003" t="b">
        <v>0</v>
      </c>
      <c r="K1003" t="s">
        <v>862</v>
      </c>
      <c r="L1003" t="s">
        <v>22</v>
      </c>
      <c r="M1003">
        <v>46874.5</v>
      </c>
      <c r="O1003" t="s">
        <v>5612</v>
      </c>
      <c r="P1003" t="s">
        <v>5613</v>
      </c>
    </row>
    <row r="1004" spans="1:16" x14ac:dyDescent="0.25">
      <c r="A1004" t="s">
        <v>191</v>
      </c>
      <c r="B1004" t="s">
        <v>5614</v>
      </c>
      <c r="C1004" t="s">
        <v>862</v>
      </c>
      <c r="D1004" t="s">
        <v>4035</v>
      </c>
      <c r="E1004" t="s">
        <v>20</v>
      </c>
      <c r="F1004" t="b">
        <v>0</v>
      </c>
      <c r="G1004" t="s">
        <v>862</v>
      </c>
      <c r="H1004" s="4">
        <v>45675.381238425929</v>
      </c>
      <c r="I1004" t="b">
        <v>0</v>
      </c>
      <c r="J1004" t="b">
        <v>0</v>
      </c>
      <c r="K1004" t="s">
        <v>862</v>
      </c>
      <c r="L1004" t="s">
        <v>22</v>
      </c>
      <c r="M1004">
        <v>77800</v>
      </c>
      <c r="O1004" t="s">
        <v>4568</v>
      </c>
      <c r="P1004" t="s">
        <v>5615</v>
      </c>
    </row>
    <row r="1005" spans="1:16" x14ac:dyDescent="0.25">
      <c r="A1005" t="s">
        <v>28</v>
      </c>
      <c r="B1005" t="s">
        <v>5616</v>
      </c>
      <c r="C1005" t="s">
        <v>862</v>
      </c>
      <c r="D1005" t="s">
        <v>4035</v>
      </c>
      <c r="E1005" t="s">
        <v>20</v>
      </c>
      <c r="F1005" t="b">
        <v>0</v>
      </c>
      <c r="G1005" t="s">
        <v>862</v>
      </c>
      <c r="H1005" s="4">
        <v>45675.381238425929</v>
      </c>
      <c r="I1005" t="b">
        <v>0</v>
      </c>
      <c r="J1005" t="b">
        <v>0</v>
      </c>
      <c r="K1005" t="s">
        <v>862</v>
      </c>
      <c r="L1005" t="s">
        <v>22</v>
      </c>
      <c r="M1005">
        <v>40000</v>
      </c>
      <c r="O1005" t="s">
        <v>4568</v>
      </c>
      <c r="P1005" t="s">
        <v>5617</v>
      </c>
    </row>
    <row r="1006" spans="1:16" x14ac:dyDescent="0.25">
      <c r="A1006" t="s">
        <v>2</v>
      </c>
      <c r="B1006" t="s">
        <v>5618</v>
      </c>
      <c r="C1006" t="s">
        <v>1311</v>
      </c>
      <c r="D1006" t="s">
        <v>4035</v>
      </c>
      <c r="E1006" t="s">
        <v>20</v>
      </c>
      <c r="F1006" t="b">
        <v>0</v>
      </c>
      <c r="G1006" t="s">
        <v>1311</v>
      </c>
      <c r="H1006" s="4">
        <v>45675.381516203714</v>
      </c>
      <c r="I1006" t="b">
        <v>0</v>
      </c>
      <c r="J1006" t="b">
        <v>0</v>
      </c>
      <c r="K1006" t="s">
        <v>1311</v>
      </c>
      <c r="L1006" t="s">
        <v>22</v>
      </c>
      <c r="M1006">
        <v>48000</v>
      </c>
      <c r="O1006" t="s">
        <v>1906</v>
      </c>
      <c r="P1006" t="s">
        <v>3478</v>
      </c>
    </row>
    <row r="1007" spans="1:16" x14ac:dyDescent="0.25">
      <c r="A1007" t="s">
        <v>1</v>
      </c>
      <c r="B1007" t="s">
        <v>2830</v>
      </c>
      <c r="C1007" t="s">
        <v>870</v>
      </c>
      <c r="D1007" t="s">
        <v>4035</v>
      </c>
      <c r="E1007" t="s">
        <v>20</v>
      </c>
      <c r="F1007" t="b">
        <v>0</v>
      </c>
      <c r="G1007" t="s">
        <v>870</v>
      </c>
      <c r="H1007" s="4">
        <v>45675.382569444453</v>
      </c>
      <c r="I1007" t="b">
        <v>0</v>
      </c>
      <c r="J1007" t="b">
        <v>0</v>
      </c>
      <c r="K1007" t="s">
        <v>870</v>
      </c>
      <c r="L1007" t="s">
        <v>22</v>
      </c>
      <c r="M1007">
        <v>53624.5</v>
      </c>
      <c r="O1007" t="s">
        <v>5619</v>
      </c>
      <c r="P1007" t="s">
        <v>5620</v>
      </c>
    </row>
    <row r="1008" spans="1:16" x14ac:dyDescent="0.25">
      <c r="A1008" t="s">
        <v>28</v>
      </c>
      <c r="B1008" t="s">
        <v>5621</v>
      </c>
      <c r="C1008" t="s">
        <v>870</v>
      </c>
      <c r="D1008" t="s">
        <v>4035</v>
      </c>
      <c r="E1008" t="s">
        <v>20</v>
      </c>
      <c r="F1008" t="b">
        <v>0</v>
      </c>
      <c r="G1008" t="s">
        <v>870</v>
      </c>
      <c r="H1008" s="4">
        <v>45675.382569444453</v>
      </c>
      <c r="I1008" t="b">
        <v>0</v>
      </c>
      <c r="J1008" t="b">
        <v>0</v>
      </c>
      <c r="K1008" t="s">
        <v>870</v>
      </c>
      <c r="L1008" t="s">
        <v>22</v>
      </c>
      <c r="M1008">
        <v>126631.5</v>
      </c>
      <c r="O1008" t="s">
        <v>5619</v>
      </c>
      <c r="P1008" t="s">
        <v>5622</v>
      </c>
    </row>
    <row r="1009" spans="1:16" x14ac:dyDescent="0.25">
      <c r="A1009" t="s">
        <v>28</v>
      </c>
      <c r="B1009" t="s">
        <v>5623</v>
      </c>
      <c r="C1009" t="s">
        <v>870</v>
      </c>
      <c r="D1009" t="s">
        <v>4035</v>
      </c>
      <c r="E1009" t="s">
        <v>20</v>
      </c>
      <c r="F1009" t="b">
        <v>0</v>
      </c>
      <c r="G1009" t="s">
        <v>870</v>
      </c>
      <c r="H1009" s="4">
        <v>45675.382569444453</v>
      </c>
      <c r="I1009" t="b">
        <v>0</v>
      </c>
      <c r="J1009" t="b">
        <v>0</v>
      </c>
      <c r="K1009" t="s">
        <v>870</v>
      </c>
      <c r="L1009" t="s">
        <v>22</v>
      </c>
      <c r="M1009">
        <v>126631.5</v>
      </c>
      <c r="O1009" t="s">
        <v>5619</v>
      </c>
      <c r="P1009" t="s">
        <v>5622</v>
      </c>
    </row>
    <row r="1010" spans="1:16" x14ac:dyDescent="0.25">
      <c r="A1010" t="s">
        <v>40</v>
      </c>
      <c r="B1010" t="s">
        <v>5624</v>
      </c>
      <c r="C1010" t="s">
        <v>870</v>
      </c>
      <c r="D1010" t="s">
        <v>4035</v>
      </c>
      <c r="E1010" t="s">
        <v>20</v>
      </c>
      <c r="F1010" t="b">
        <v>0</v>
      </c>
      <c r="G1010" t="s">
        <v>870</v>
      </c>
      <c r="H1010" s="4">
        <v>45675.382569444453</v>
      </c>
      <c r="I1010" t="b">
        <v>0</v>
      </c>
      <c r="J1010" t="b">
        <v>0</v>
      </c>
      <c r="K1010" t="s">
        <v>870</v>
      </c>
      <c r="L1010" t="s">
        <v>22</v>
      </c>
      <c r="M1010">
        <v>156000</v>
      </c>
      <c r="O1010" t="s">
        <v>5619</v>
      </c>
      <c r="P1010" t="s">
        <v>5620</v>
      </c>
    </row>
    <row r="1011" spans="1:16" x14ac:dyDescent="0.25">
      <c r="A1011" t="s">
        <v>1</v>
      </c>
      <c r="B1011" t="s">
        <v>5625</v>
      </c>
      <c r="C1011" t="s">
        <v>1878</v>
      </c>
      <c r="D1011" t="s">
        <v>4035</v>
      </c>
      <c r="E1011" t="s">
        <v>20</v>
      </c>
      <c r="F1011" t="b">
        <v>0</v>
      </c>
      <c r="G1011" t="s">
        <v>1879</v>
      </c>
      <c r="H1011" s="4">
        <v>45675.384756944448</v>
      </c>
      <c r="I1011" t="b">
        <v>1</v>
      </c>
      <c r="J1011" t="b">
        <v>0</v>
      </c>
      <c r="K1011" t="s">
        <v>1879</v>
      </c>
      <c r="L1011" t="s">
        <v>22</v>
      </c>
      <c r="M1011">
        <v>48000</v>
      </c>
      <c r="O1011" t="s">
        <v>5626</v>
      </c>
      <c r="P1011" t="s">
        <v>5627</v>
      </c>
    </row>
    <row r="1012" spans="1:16" x14ac:dyDescent="0.25">
      <c r="A1012" t="s">
        <v>28</v>
      </c>
      <c r="B1012" t="s">
        <v>5628</v>
      </c>
      <c r="C1012" t="s">
        <v>5629</v>
      </c>
      <c r="D1012" t="s">
        <v>2208</v>
      </c>
      <c r="E1012" t="s">
        <v>828</v>
      </c>
      <c r="F1012" t="b">
        <v>0</v>
      </c>
      <c r="G1012" t="s">
        <v>27</v>
      </c>
      <c r="H1012" s="4">
        <v>45675.417685185188</v>
      </c>
      <c r="I1012" t="b">
        <v>0</v>
      </c>
      <c r="J1012" t="b">
        <v>0</v>
      </c>
      <c r="K1012" t="s">
        <v>24</v>
      </c>
      <c r="L1012" t="s">
        <v>36</v>
      </c>
      <c r="N1012">
        <v>27.5</v>
      </c>
      <c r="O1012" t="s">
        <v>5630</v>
      </c>
      <c r="P1012" t="s">
        <v>5631</v>
      </c>
    </row>
    <row r="1013" spans="1:16" x14ac:dyDescent="0.25">
      <c r="A1013" t="s">
        <v>2</v>
      </c>
      <c r="B1013" t="s">
        <v>5215</v>
      </c>
      <c r="C1013" t="s">
        <v>39</v>
      </c>
      <c r="D1013" t="s">
        <v>2208</v>
      </c>
      <c r="E1013" t="s">
        <v>631</v>
      </c>
      <c r="F1013" t="b">
        <v>1</v>
      </c>
      <c r="G1013" t="s">
        <v>27</v>
      </c>
      <c r="H1013" s="4">
        <v>45675.418217592603</v>
      </c>
      <c r="I1013" t="b">
        <v>0</v>
      </c>
      <c r="J1013" t="b">
        <v>1</v>
      </c>
      <c r="K1013" t="s">
        <v>24</v>
      </c>
      <c r="L1013" t="s">
        <v>36</v>
      </c>
      <c r="N1013">
        <v>54.5</v>
      </c>
      <c r="O1013" t="s">
        <v>3973</v>
      </c>
      <c r="P1013" t="s">
        <v>5216</v>
      </c>
    </row>
    <row r="1014" spans="1:16" x14ac:dyDescent="0.25">
      <c r="A1014" t="s">
        <v>89</v>
      </c>
      <c r="B1014" t="s">
        <v>5632</v>
      </c>
      <c r="C1014" t="s">
        <v>2926</v>
      </c>
      <c r="D1014" t="s">
        <v>2208</v>
      </c>
      <c r="E1014" t="s">
        <v>20</v>
      </c>
      <c r="F1014" t="b">
        <v>0</v>
      </c>
      <c r="G1014" t="s">
        <v>41</v>
      </c>
      <c r="H1014" s="4">
        <v>45675.41847222222</v>
      </c>
      <c r="I1014" t="b">
        <v>0</v>
      </c>
      <c r="J1014" t="b">
        <v>1</v>
      </c>
      <c r="K1014" t="s">
        <v>24</v>
      </c>
      <c r="L1014" t="s">
        <v>22</v>
      </c>
      <c r="M1014">
        <v>165000</v>
      </c>
      <c r="O1014" t="s">
        <v>428</v>
      </c>
      <c r="P1014" t="s">
        <v>576</v>
      </c>
    </row>
    <row r="1015" spans="1:16" x14ac:dyDescent="0.25">
      <c r="A1015" t="s">
        <v>0</v>
      </c>
      <c r="B1015" t="s">
        <v>5190</v>
      </c>
      <c r="C1015" t="s">
        <v>5633</v>
      </c>
      <c r="D1015" t="s">
        <v>4090</v>
      </c>
      <c r="E1015" t="s">
        <v>20</v>
      </c>
      <c r="F1015" t="b">
        <v>0</v>
      </c>
      <c r="G1015" t="s">
        <v>52</v>
      </c>
      <c r="H1015" s="4">
        <v>45675.459120370368</v>
      </c>
      <c r="I1015" t="b">
        <v>0</v>
      </c>
      <c r="J1015" t="b">
        <v>1</v>
      </c>
      <c r="K1015" t="s">
        <v>24</v>
      </c>
      <c r="L1015" t="s">
        <v>22</v>
      </c>
      <c r="M1015">
        <v>65000</v>
      </c>
      <c r="O1015" t="s">
        <v>5191</v>
      </c>
      <c r="P1015" t="s">
        <v>5129</v>
      </c>
    </row>
    <row r="1016" spans="1:16" x14ac:dyDescent="0.25">
      <c r="A1016" t="s">
        <v>0</v>
      </c>
      <c r="B1016" t="s">
        <v>5525</v>
      </c>
      <c r="C1016" t="s">
        <v>851</v>
      </c>
      <c r="D1016" t="s">
        <v>4328</v>
      </c>
      <c r="E1016" t="s">
        <v>20</v>
      </c>
      <c r="F1016" t="b">
        <v>0</v>
      </c>
      <c r="G1016" t="s">
        <v>27</v>
      </c>
      <c r="H1016" s="4">
        <v>45675.500081018523</v>
      </c>
      <c r="I1016" t="b">
        <v>0</v>
      </c>
      <c r="J1016" t="b">
        <v>0</v>
      </c>
      <c r="K1016" t="s">
        <v>24</v>
      </c>
      <c r="L1016" t="s">
        <v>22</v>
      </c>
      <c r="M1016">
        <v>62500</v>
      </c>
      <c r="O1016" t="s">
        <v>5526</v>
      </c>
      <c r="P1016" t="s">
        <v>5527</v>
      </c>
    </row>
    <row r="1017" spans="1:16" x14ac:dyDescent="0.25">
      <c r="A1017" t="s">
        <v>0</v>
      </c>
      <c r="B1017" t="s">
        <v>478</v>
      </c>
      <c r="C1017" t="s">
        <v>2936</v>
      </c>
      <c r="D1017" t="s">
        <v>3957</v>
      </c>
      <c r="E1017" t="s">
        <v>34</v>
      </c>
      <c r="F1017" t="b">
        <v>0</v>
      </c>
      <c r="G1017" t="s">
        <v>35</v>
      </c>
      <c r="H1017" s="4">
        <v>45675.500497685192</v>
      </c>
      <c r="I1017" t="b">
        <v>0</v>
      </c>
      <c r="J1017" t="b">
        <v>0</v>
      </c>
      <c r="K1017" t="s">
        <v>24</v>
      </c>
      <c r="L1017" t="s">
        <v>36</v>
      </c>
      <c r="N1017">
        <v>16.510000228881839</v>
      </c>
      <c r="O1017" t="s">
        <v>374</v>
      </c>
      <c r="P1017" t="s">
        <v>558</v>
      </c>
    </row>
    <row r="1018" spans="1:16" x14ac:dyDescent="0.25">
      <c r="A1018" t="s">
        <v>1</v>
      </c>
      <c r="B1018" t="s">
        <v>5634</v>
      </c>
      <c r="C1018" t="s">
        <v>5635</v>
      </c>
      <c r="D1018" t="s">
        <v>3957</v>
      </c>
      <c r="E1018" t="s">
        <v>34</v>
      </c>
      <c r="F1018" t="b">
        <v>0</v>
      </c>
      <c r="G1018" t="s">
        <v>27</v>
      </c>
      <c r="H1018" s="4">
        <v>45675.501030092593</v>
      </c>
      <c r="I1018" t="b">
        <v>0</v>
      </c>
      <c r="J1018" t="b">
        <v>1</v>
      </c>
      <c r="K1018" t="s">
        <v>24</v>
      </c>
      <c r="L1018" t="s">
        <v>36</v>
      </c>
      <c r="N1018">
        <v>41.505001068115227</v>
      </c>
      <c r="O1018" t="s">
        <v>2342</v>
      </c>
    </row>
    <row r="1019" spans="1:16" x14ac:dyDescent="0.25">
      <c r="A1019" t="s">
        <v>1</v>
      </c>
      <c r="B1019" t="s">
        <v>5636</v>
      </c>
      <c r="C1019" t="s">
        <v>236</v>
      </c>
      <c r="D1019" t="s">
        <v>3957</v>
      </c>
      <c r="E1019" t="s">
        <v>34</v>
      </c>
      <c r="F1019" t="b">
        <v>0</v>
      </c>
      <c r="G1019" t="s">
        <v>27</v>
      </c>
      <c r="H1019" s="4">
        <v>45675.501550925917</v>
      </c>
      <c r="I1019" t="b">
        <v>0</v>
      </c>
      <c r="J1019" t="b">
        <v>1</v>
      </c>
      <c r="K1019" t="s">
        <v>24</v>
      </c>
      <c r="L1019" t="s">
        <v>36</v>
      </c>
      <c r="N1019">
        <v>46.050003051757813</v>
      </c>
      <c r="O1019" t="s">
        <v>5637</v>
      </c>
      <c r="P1019" t="s">
        <v>5638</v>
      </c>
    </row>
    <row r="1020" spans="1:16" x14ac:dyDescent="0.25">
      <c r="A1020" t="s">
        <v>40</v>
      </c>
      <c r="B1020" t="s">
        <v>5639</v>
      </c>
      <c r="C1020" t="s">
        <v>5242</v>
      </c>
      <c r="D1020" t="s">
        <v>5243</v>
      </c>
      <c r="E1020" t="s">
        <v>51</v>
      </c>
      <c r="F1020" t="b">
        <v>0</v>
      </c>
      <c r="G1020" t="s">
        <v>314</v>
      </c>
      <c r="H1020" s="4">
        <v>45675.504166666673</v>
      </c>
      <c r="I1020" t="b">
        <v>1</v>
      </c>
      <c r="J1020" t="b">
        <v>0</v>
      </c>
      <c r="K1020" t="s">
        <v>314</v>
      </c>
      <c r="L1020" t="s">
        <v>22</v>
      </c>
      <c r="M1020">
        <v>160000</v>
      </c>
      <c r="O1020" t="s">
        <v>5640</v>
      </c>
      <c r="P1020" t="s">
        <v>1478</v>
      </c>
    </row>
    <row r="1021" spans="1:16" x14ac:dyDescent="0.25">
      <c r="A1021" t="s">
        <v>2</v>
      </c>
      <c r="B1021" t="s">
        <v>2</v>
      </c>
      <c r="C1021" t="s">
        <v>39</v>
      </c>
      <c r="D1021" t="s">
        <v>3985</v>
      </c>
      <c r="E1021" t="s">
        <v>20</v>
      </c>
      <c r="F1021" t="b">
        <v>1</v>
      </c>
      <c r="G1021" t="s">
        <v>2495</v>
      </c>
      <c r="H1021" s="4">
        <v>45675.548414351862</v>
      </c>
      <c r="I1021" t="b">
        <v>0</v>
      </c>
      <c r="J1021" t="b">
        <v>0</v>
      </c>
      <c r="K1021" t="s">
        <v>2495</v>
      </c>
      <c r="L1021" t="s">
        <v>22</v>
      </c>
      <c r="M1021">
        <v>45000</v>
      </c>
      <c r="O1021" t="s">
        <v>5641</v>
      </c>
      <c r="P1021" t="s">
        <v>5642</v>
      </c>
    </row>
    <row r="1022" spans="1:16" x14ac:dyDescent="0.25">
      <c r="A1022" t="s">
        <v>0</v>
      </c>
      <c r="B1022" t="s">
        <v>3030</v>
      </c>
      <c r="C1022" t="s">
        <v>465</v>
      </c>
      <c r="D1022" t="s">
        <v>4084</v>
      </c>
      <c r="E1022" t="s">
        <v>20</v>
      </c>
      <c r="F1022" t="b">
        <v>0</v>
      </c>
      <c r="G1022" t="s">
        <v>41</v>
      </c>
      <c r="H1022" s="4">
        <v>45675.583796296298</v>
      </c>
      <c r="I1022" t="b">
        <v>0</v>
      </c>
      <c r="J1022" t="b">
        <v>1</v>
      </c>
      <c r="K1022" t="s">
        <v>24</v>
      </c>
      <c r="L1022" t="s">
        <v>36</v>
      </c>
      <c r="N1022">
        <v>24.33499908447266</v>
      </c>
      <c r="O1022" t="s">
        <v>5168</v>
      </c>
    </row>
    <row r="1023" spans="1:16" x14ac:dyDescent="0.25">
      <c r="A1023" t="s">
        <v>1</v>
      </c>
      <c r="B1023" t="s">
        <v>5643</v>
      </c>
      <c r="C1023" t="s">
        <v>1080</v>
      </c>
      <c r="D1023" t="s">
        <v>5644</v>
      </c>
      <c r="E1023" t="s">
        <v>20</v>
      </c>
      <c r="F1023" t="b">
        <v>0</v>
      </c>
      <c r="G1023" t="s">
        <v>27</v>
      </c>
      <c r="H1023" s="4">
        <v>45675.584386574083</v>
      </c>
      <c r="I1023" t="b">
        <v>0</v>
      </c>
      <c r="J1023" t="b">
        <v>0</v>
      </c>
      <c r="K1023" t="s">
        <v>24</v>
      </c>
      <c r="L1023" t="s">
        <v>22</v>
      </c>
      <c r="M1023">
        <v>117500</v>
      </c>
      <c r="O1023" t="s">
        <v>374</v>
      </c>
      <c r="P1023" t="s">
        <v>5645</v>
      </c>
    </row>
    <row r="1024" spans="1:16" x14ac:dyDescent="0.25">
      <c r="A1024" t="s">
        <v>89</v>
      </c>
      <c r="B1024" t="s">
        <v>5646</v>
      </c>
      <c r="C1024" t="s">
        <v>39</v>
      </c>
      <c r="D1024" t="s">
        <v>3985</v>
      </c>
      <c r="E1024" t="s">
        <v>20</v>
      </c>
      <c r="F1024" t="b">
        <v>1</v>
      </c>
      <c r="G1024" t="s">
        <v>5203</v>
      </c>
      <c r="H1024" s="4">
        <v>45675.595509259263</v>
      </c>
      <c r="I1024" t="b">
        <v>1</v>
      </c>
      <c r="J1024" t="b">
        <v>0</v>
      </c>
      <c r="L1024" t="s">
        <v>22</v>
      </c>
      <c r="M1024">
        <v>250000</v>
      </c>
      <c r="O1024" t="s">
        <v>4053</v>
      </c>
      <c r="P1024" t="s">
        <v>5647</v>
      </c>
    </row>
    <row r="1025" spans="1:16" x14ac:dyDescent="0.25">
      <c r="A1025" t="s">
        <v>2</v>
      </c>
      <c r="B1025" t="s">
        <v>5648</v>
      </c>
      <c r="C1025" t="s">
        <v>39</v>
      </c>
      <c r="D1025" t="s">
        <v>3973</v>
      </c>
      <c r="E1025" t="s">
        <v>51</v>
      </c>
      <c r="F1025" t="b">
        <v>1</v>
      </c>
      <c r="G1025" t="s">
        <v>30</v>
      </c>
      <c r="H1025" s="4">
        <v>45675.625648148147</v>
      </c>
      <c r="I1025" t="b">
        <v>1</v>
      </c>
      <c r="J1025" t="b">
        <v>0</v>
      </c>
      <c r="K1025" t="s">
        <v>24</v>
      </c>
      <c r="L1025" t="s">
        <v>36</v>
      </c>
      <c r="N1025">
        <v>68.5</v>
      </c>
      <c r="O1025" t="s">
        <v>2434</v>
      </c>
      <c r="P1025" t="s">
        <v>5649</v>
      </c>
    </row>
    <row r="1026" spans="1:16" x14ac:dyDescent="0.25">
      <c r="A1026" t="s">
        <v>1</v>
      </c>
      <c r="B1026" t="s">
        <v>5650</v>
      </c>
      <c r="C1026" t="s">
        <v>24</v>
      </c>
      <c r="D1026" t="s">
        <v>3973</v>
      </c>
      <c r="E1026" t="s">
        <v>20</v>
      </c>
      <c r="F1026" t="b">
        <v>0</v>
      </c>
      <c r="G1026" t="s">
        <v>41</v>
      </c>
      <c r="H1026" s="4">
        <v>45675.626759259263</v>
      </c>
      <c r="I1026" t="b">
        <v>0</v>
      </c>
      <c r="J1026" t="b">
        <v>0</v>
      </c>
      <c r="K1026" t="s">
        <v>24</v>
      </c>
      <c r="L1026" t="s">
        <v>22</v>
      </c>
      <c r="M1026">
        <v>113000</v>
      </c>
      <c r="O1026" t="s">
        <v>5651</v>
      </c>
      <c r="P1026" t="s">
        <v>5652</v>
      </c>
    </row>
    <row r="1027" spans="1:16" x14ac:dyDescent="0.25">
      <c r="A1027" t="s">
        <v>19</v>
      </c>
      <c r="B1027" t="s">
        <v>5653</v>
      </c>
      <c r="C1027" t="s">
        <v>322</v>
      </c>
      <c r="D1027" t="s">
        <v>4178</v>
      </c>
      <c r="E1027" t="s">
        <v>20</v>
      </c>
      <c r="F1027" t="b">
        <v>0</v>
      </c>
      <c r="G1027" t="s">
        <v>41</v>
      </c>
      <c r="H1027" s="4">
        <v>45675.709409722222</v>
      </c>
      <c r="I1027" t="b">
        <v>0</v>
      </c>
      <c r="J1027" t="b">
        <v>1</v>
      </c>
      <c r="K1027" t="s">
        <v>24</v>
      </c>
      <c r="L1027" t="s">
        <v>22</v>
      </c>
      <c r="M1027">
        <v>117000</v>
      </c>
      <c r="O1027" t="s">
        <v>428</v>
      </c>
      <c r="P1027" t="s">
        <v>5654</v>
      </c>
    </row>
    <row r="1028" spans="1:16" x14ac:dyDescent="0.25">
      <c r="A1028" t="s">
        <v>2</v>
      </c>
      <c r="B1028" t="s">
        <v>5655</v>
      </c>
      <c r="C1028" t="s">
        <v>203</v>
      </c>
      <c r="D1028" t="s">
        <v>3973</v>
      </c>
      <c r="E1028" t="s">
        <v>51</v>
      </c>
      <c r="F1028" t="b">
        <v>0</v>
      </c>
      <c r="G1028" t="s">
        <v>27</v>
      </c>
      <c r="H1028" s="4">
        <v>45675.709861111107</v>
      </c>
      <c r="I1028" t="b">
        <v>0</v>
      </c>
      <c r="J1028" t="b">
        <v>0</v>
      </c>
      <c r="K1028" t="s">
        <v>24</v>
      </c>
      <c r="L1028" t="s">
        <v>36</v>
      </c>
      <c r="N1028">
        <v>91</v>
      </c>
      <c r="O1028" t="s">
        <v>853</v>
      </c>
      <c r="P1028" t="s">
        <v>3489</v>
      </c>
    </row>
    <row r="1029" spans="1:16" x14ac:dyDescent="0.25">
      <c r="A1029" t="s">
        <v>89</v>
      </c>
      <c r="B1029" t="s">
        <v>5656</v>
      </c>
      <c r="C1029" t="s">
        <v>158</v>
      </c>
      <c r="D1029" t="s">
        <v>4035</v>
      </c>
      <c r="E1029" t="s">
        <v>20</v>
      </c>
      <c r="F1029" t="b">
        <v>0</v>
      </c>
      <c r="G1029" t="s">
        <v>158</v>
      </c>
      <c r="H1029" s="4">
        <v>45675.753368055557</v>
      </c>
      <c r="I1029" t="b">
        <v>0</v>
      </c>
      <c r="J1029" t="b">
        <v>0</v>
      </c>
      <c r="K1029" t="s">
        <v>158</v>
      </c>
      <c r="L1029" t="s">
        <v>22</v>
      </c>
      <c r="M1029">
        <v>40000</v>
      </c>
      <c r="O1029" t="s">
        <v>1438</v>
      </c>
      <c r="P1029" t="s">
        <v>1475</v>
      </c>
    </row>
    <row r="1030" spans="1:16" x14ac:dyDescent="0.25">
      <c r="A1030" t="s">
        <v>0</v>
      </c>
      <c r="B1030" t="s">
        <v>5657</v>
      </c>
      <c r="C1030" t="s">
        <v>505</v>
      </c>
      <c r="D1030" t="s">
        <v>3828</v>
      </c>
      <c r="E1030" t="s">
        <v>20</v>
      </c>
      <c r="F1030" t="b">
        <v>0</v>
      </c>
      <c r="G1030" t="s">
        <v>27</v>
      </c>
      <c r="H1030" s="4">
        <v>45675.791689814818</v>
      </c>
      <c r="I1030" t="b">
        <v>1</v>
      </c>
      <c r="J1030" t="b">
        <v>1</v>
      </c>
      <c r="K1030" t="s">
        <v>24</v>
      </c>
      <c r="L1030" t="s">
        <v>36</v>
      </c>
      <c r="N1030">
        <v>27.5</v>
      </c>
      <c r="O1030" t="s">
        <v>5658</v>
      </c>
      <c r="P1030" t="s">
        <v>204</v>
      </c>
    </row>
    <row r="1031" spans="1:16" x14ac:dyDescent="0.25">
      <c r="A1031" t="s">
        <v>25</v>
      </c>
      <c r="B1031" t="s">
        <v>3491</v>
      </c>
      <c r="C1031" t="s">
        <v>1064</v>
      </c>
      <c r="D1031" t="s">
        <v>2208</v>
      </c>
      <c r="E1031" t="s">
        <v>20</v>
      </c>
      <c r="F1031" t="b">
        <v>0</v>
      </c>
      <c r="G1031" t="s">
        <v>41</v>
      </c>
      <c r="H1031" s="4">
        <v>45675.833645833343</v>
      </c>
      <c r="I1031" t="b">
        <v>0</v>
      </c>
      <c r="J1031" t="b">
        <v>0</v>
      </c>
      <c r="K1031" t="s">
        <v>24</v>
      </c>
      <c r="L1031" t="s">
        <v>22</v>
      </c>
      <c r="M1031">
        <v>130000</v>
      </c>
      <c r="O1031" t="s">
        <v>5659</v>
      </c>
      <c r="P1031" t="s">
        <v>107</v>
      </c>
    </row>
    <row r="1032" spans="1:16" x14ac:dyDescent="0.25">
      <c r="A1032" t="s">
        <v>0</v>
      </c>
      <c r="B1032" t="s">
        <v>1934</v>
      </c>
      <c r="C1032" t="s">
        <v>3137</v>
      </c>
      <c r="D1032" t="s">
        <v>3828</v>
      </c>
      <c r="E1032" t="s">
        <v>20</v>
      </c>
      <c r="F1032" t="b">
        <v>0</v>
      </c>
      <c r="G1032" t="s">
        <v>1247</v>
      </c>
      <c r="H1032" s="4">
        <v>45675.843657407408</v>
      </c>
      <c r="I1032" t="b">
        <v>0</v>
      </c>
      <c r="J1032" t="b">
        <v>0</v>
      </c>
      <c r="K1032" t="s">
        <v>1247</v>
      </c>
      <c r="L1032" t="s">
        <v>22</v>
      </c>
      <c r="M1032">
        <v>38500</v>
      </c>
      <c r="O1032" t="s">
        <v>5660</v>
      </c>
      <c r="P1032" t="s">
        <v>5661</v>
      </c>
    </row>
    <row r="1033" spans="1:16" x14ac:dyDescent="0.25">
      <c r="A1033" t="s">
        <v>0</v>
      </c>
      <c r="B1033" t="s">
        <v>1326</v>
      </c>
      <c r="C1033" t="s">
        <v>140</v>
      </c>
      <c r="D1033" t="s">
        <v>3973</v>
      </c>
      <c r="E1033" t="s">
        <v>20</v>
      </c>
      <c r="F1033" t="b">
        <v>0</v>
      </c>
      <c r="G1033" t="s">
        <v>35</v>
      </c>
      <c r="H1033" s="4">
        <v>45675.958831018521</v>
      </c>
      <c r="I1033" t="b">
        <v>0</v>
      </c>
      <c r="J1033" t="b">
        <v>1</v>
      </c>
      <c r="K1033" t="s">
        <v>24</v>
      </c>
      <c r="L1033" t="s">
        <v>22</v>
      </c>
      <c r="M1033">
        <v>146500</v>
      </c>
      <c r="O1033" t="s">
        <v>4344</v>
      </c>
      <c r="P1033" t="s">
        <v>3334</v>
      </c>
    </row>
    <row r="1034" spans="1:16" x14ac:dyDescent="0.25">
      <c r="A1034" t="s">
        <v>0</v>
      </c>
      <c r="B1034" t="s">
        <v>5662</v>
      </c>
      <c r="C1034" t="s">
        <v>5663</v>
      </c>
      <c r="D1034" t="s">
        <v>3957</v>
      </c>
      <c r="E1034" t="s">
        <v>34</v>
      </c>
      <c r="F1034" t="b">
        <v>0</v>
      </c>
      <c r="G1034" t="s">
        <v>27</v>
      </c>
      <c r="H1034" s="4">
        <v>45676.000057870369</v>
      </c>
      <c r="I1034" t="b">
        <v>0</v>
      </c>
      <c r="J1034" t="b">
        <v>0</v>
      </c>
      <c r="K1034" t="s">
        <v>24</v>
      </c>
      <c r="L1034" t="s">
        <v>36</v>
      </c>
      <c r="N1034">
        <v>24.014999389648441</v>
      </c>
      <c r="O1034" t="s">
        <v>5664</v>
      </c>
      <c r="P1034" t="s">
        <v>3686</v>
      </c>
    </row>
    <row r="1035" spans="1:16" x14ac:dyDescent="0.25">
      <c r="A1035" t="s">
        <v>2</v>
      </c>
      <c r="B1035" t="s">
        <v>609</v>
      </c>
      <c r="C1035" t="s">
        <v>5665</v>
      </c>
      <c r="D1035" t="s">
        <v>4014</v>
      </c>
      <c r="E1035" t="s">
        <v>20</v>
      </c>
      <c r="F1035" t="b">
        <v>0</v>
      </c>
      <c r="G1035" t="s">
        <v>27</v>
      </c>
      <c r="H1035" s="4">
        <v>45676.001493055563</v>
      </c>
      <c r="I1035" t="b">
        <v>0</v>
      </c>
      <c r="J1035" t="b">
        <v>1</v>
      </c>
      <c r="K1035" t="s">
        <v>24</v>
      </c>
      <c r="L1035" t="s">
        <v>22</v>
      </c>
      <c r="M1035">
        <v>140500</v>
      </c>
      <c r="O1035" t="s">
        <v>1656</v>
      </c>
      <c r="P1035" t="s">
        <v>2053</v>
      </c>
    </row>
    <row r="1036" spans="1:16" x14ac:dyDescent="0.25">
      <c r="A1036" t="s">
        <v>2</v>
      </c>
      <c r="B1036" t="s">
        <v>638</v>
      </c>
      <c r="C1036" t="s">
        <v>5665</v>
      </c>
      <c r="D1036" t="s">
        <v>4014</v>
      </c>
      <c r="E1036" t="s">
        <v>20</v>
      </c>
      <c r="F1036" t="b">
        <v>0</v>
      </c>
      <c r="G1036" t="s">
        <v>27</v>
      </c>
      <c r="H1036" s="4">
        <v>45676.001516203702</v>
      </c>
      <c r="I1036" t="b">
        <v>0</v>
      </c>
      <c r="J1036" t="b">
        <v>1</v>
      </c>
      <c r="K1036" t="s">
        <v>24</v>
      </c>
      <c r="L1036" t="s">
        <v>22</v>
      </c>
      <c r="M1036">
        <v>163000</v>
      </c>
      <c r="O1036" t="s">
        <v>1656</v>
      </c>
      <c r="P1036" t="s">
        <v>2053</v>
      </c>
    </row>
    <row r="1037" spans="1:16" x14ac:dyDescent="0.25">
      <c r="A1037" t="s">
        <v>0</v>
      </c>
      <c r="B1037" t="s">
        <v>5666</v>
      </c>
      <c r="C1037" t="s">
        <v>82</v>
      </c>
      <c r="D1037" t="s">
        <v>3828</v>
      </c>
      <c r="E1037" t="s">
        <v>20</v>
      </c>
      <c r="F1037" t="b">
        <v>0</v>
      </c>
      <c r="G1037" t="s">
        <v>27</v>
      </c>
      <c r="H1037" s="4">
        <v>45676.25</v>
      </c>
      <c r="I1037" t="b">
        <v>0</v>
      </c>
      <c r="J1037" t="b">
        <v>1</v>
      </c>
      <c r="K1037" t="s">
        <v>24</v>
      </c>
      <c r="L1037" t="s">
        <v>22</v>
      </c>
      <c r="M1037">
        <v>49486</v>
      </c>
      <c r="O1037" t="s">
        <v>1260</v>
      </c>
      <c r="P1037" t="s">
        <v>393</v>
      </c>
    </row>
    <row r="1038" spans="1:16" x14ac:dyDescent="0.25">
      <c r="A1038" t="s">
        <v>0</v>
      </c>
      <c r="B1038" t="s">
        <v>5667</v>
      </c>
      <c r="C1038" t="s">
        <v>44</v>
      </c>
      <c r="D1038" t="s">
        <v>5243</v>
      </c>
      <c r="E1038" t="s">
        <v>20</v>
      </c>
      <c r="F1038" t="b">
        <v>0</v>
      </c>
      <c r="G1038" t="s">
        <v>41</v>
      </c>
      <c r="H1038" s="4">
        <v>45676.250335648147</v>
      </c>
      <c r="I1038" t="b">
        <v>0</v>
      </c>
      <c r="J1038" t="b">
        <v>0</v>
      </c>
      <c r="K1038" t="s">
        <v>24</v>
      </c>
      <c r="L1038" t="s">
        <v>22</v>
      </c>
      <c r="M1038">
        <v>90000</v>
      </c>
      <c r="O1038" t="s">
        <v>5668</v>
      </c>
      <c r="P1038" t="s">
        <v>5669</v>
      </c>
    </row>
    <row r="1039" spans="1:16" x14ac:dyDescent="0.25">
      <c r="A1039" t="s">
        <v>0</v>
      </c>
      <c r="B1039" t="s">
        <v>5670</v>
      </c>
      <c r="C1039" t="s">
        <v>143</v>
      </c>
      <c r="D1039" t="s">
        <v>5535</v>
      </c>
      <c r="E1039" t="s">
        <v>20</v>
      </c>
      <c r="F1039" t="b">
        <v>0</v>
      </c>
      <c r="G1039" t="s">
        <v>35</v>
      </c>
      <c r="H1039" s="4">
        <v>45676.250462962962</v>
      </c>
      <c r="I1039" t="b">
        <v>0</v>
      </c>
      <c r="J1039" t="b">
        <v>0</v>
      </c>
      <c r="K1039" t="s">
        <v>24</v>
      </c>
      <c r="L1039" t="s">
        <v>22</v>
      </c>
      <c r="M1039">
        <v>88582</v>
      </c>
      <c r="O1039" t="s">
        <v>2301</v>
      </c>
      <c r="P1039" t="s">
        <v>5671</v>
      </c>
    </row>
    <row r="1040" spans="1:16" x14ac:dyDescent="0.25">
      <c r="A1040" t="s">
        <v>0</v>
      </c>
      <c r="B1040" t="s">
        <v>0</v>
      </c>
      <c r="C1040" t="s">
        <v>3624</v>
      </c>
      <c r="D1040" t="s">
        <v>5672</v>
      </c>
      <c r="E1040" t="s">
        <v>51</v>
      </c>
      <c r="F1040" t="b">
        <v>0</v>
      </c>
      <c r="G1040" t="s">
        <v>35</v>
      </c>
      <c r="H1040" s="4">
        <v>45676.250462962962</v>
      </c>
      <c r="I1040" t="b">
        <v>0</v>
      </c>
      <c r="J1040" t="b">
        <v>1</v>
      </c>
      <c r="K1040" t="s">
        <v>24</v>
      </c>
      <c r="L1040" t="s">
        <v>22</v>
      </c>
      <c r="M1040">
        <v>95000</v>
      </c>
      <c r="O1040" t="s">
        <v>5673</v>
      </c>
      <c r="P1040" t="s">
        <v>1303</v>
      </c>
    </row>
    <row r="1041" spans="1:16" x14ac:dyDescent="0.25">
      <c r="A1041" t="s">
        <v>0</v>
      </c>
      <c r="B1041" t="s">
        <v>5674</v>
      </c>
      <c r="C1041" t="s">
        <v>2514</v>
      </c>
      <c r="D1041" t="s">
        <v>3828</v>
      </c>
      <c r="E1041" t="s">
        <v>20</v>
      </c>
      <c r="F1041" t="b">
        <v>0</v>
      </c>
      <c r="G1041" t="s">
        <v>30</v>
      </c>
      <c r="H1041" s="4">
        <v>45676.250555555547</v>
      </c>
      <c r="I1041" t="b">
        <v>0</v>
      </c>
      <c r="J1041" t="b">
        <v>1</v>
      </c>
      <c r="K1041" t="s">
        <v>24</v>
      </c>
      <c r="L1041" t="s">
        <v>22</v>
      </c>
      <c r="M1041">
        <v>75000</v>
      </c>
      <c r="O1041" t="s">
        <v>5675</v>
      </c>
      <c r="P1041" t="s">
        <v>5676</v>
      </c>
    </row>
    <row r="1042" spans="1:16" x14ac:dyDescent="0.25">
      <c r="A1042" t="s">
        <v>19</v>
      </c>
      <c r="B1042" t="s">
        <v>5677</v>
      </c>
      <c r="C1042" t="s">
        <v>372</v>
      </c>
      <c r="D1042" t="s">
        <v>4109</v>
      </c>
      <c r="E1042" t="s">
        <v>20</v>
      </c>
      <c r="F1042" t="b">
        <v>0</v>
      </c>
      <c r="G1042" t="s">
        <v>27</v>
      </c>
      <c r="H1042" s="4">
        <v>45676.250810185193</v>
      </c>
      <c r="I1042" t="b">
        <v>0</v>
      </c>
      <c r="J1042" t="b">
        <v>1</v>
      </c>
      <c r="K1042" t="s">
        <v>24</v>
      </c>
      <c r="L1042" t="s">
        <v>22</v>
      </c>
      <c r="M1042">
        <v>150000</v>
      </c>
      <c r="O1042" t="s">
        <v>1401</v>
      </c>
      <c r="P1042" t="s">
        <v>5678</v>
      </c>
    </row>
    <row r="1043" spans="1:16" x14ac:dyDescent="0.25">
      <c r="A1043" t="s">
        <v>19</v>
      </c>
      <c r="B1043" t="s">
        <v>5679</v>
      </c>
      <c r="C1043" t="s">
        <v>82</v>
      </c>
      <c r="D1043" t="s">
        <v>3828</v>
      </c>
      <c r="E1043" t="s">
        <v>20</v>
      </c>
      <c r="F1043" t="b">
        <v>0</v>
      </c>
      <c r="G1043" t="s">
        <v>27</v>
      </c>
      <c r="H1043" s="4">
        <v>45676.250810185193</v>
      </c>
      <c r="I1043" t="b">
        <v>0</v>
      </c>
      <c r="J1043" t="b">
        <v>1</v>
      </c>
      <c r="K1043" t="s">
        <v>24</v>
      </c>
      <c r="L1043" t="s">
        <v>22</v>
      </c>
      <c r="M1043">
        <v>149500</v>
      </c>
      <c r="O1043" t="s">
        <v>5680</v>
      </c>
      <c r="P1043" t="s">
        <v>2616</v>
      </c>
    </row>
    <row r="1044" spans="1:16" x14ac:dyDescent="0.25">
      <c r="A1044" t="s">
        <v>1</v>
      </c>
      <c r="B1044" t="s">
        <v>5681</v>
      </c>
      <c r="C1044" t="s">
        <v>2568</v>
      </c>
      <c r="D1044" t="s">
        <v>5243</v>
      </c>
      <c r="E1044" t="s">
        <v>20</v>
      </c>
      <c r="F1044" t="b">
        <v>0</v>
      </c>
      <c r="G1044" t="s">
        <v>30</v>
      </c>
      <c r="H1044" s="4">
        <v>45676.251076388893</v>
      </c>
      <c r="I1044" t="b">
        <v>0</v>
      </c>
      <c r="J1044" t="b">
        <v>0</v>
      </c>
      <c r="K1044" t="s">
        <v>24</v>
      </c>
      <c r="L1044" t="s">
        <v>22</v>
      </c>
      <c r="M1044">
        <v>90000</v>
      </c>
      <c r="O1044" t="s">
        <v>5682</v>
      </c>
      <c r="P1044" t="s">
        <v>5683</v>
      </c>
    </row>
    <row r="1045" spans="1:16" x14ac:dyDescent="0.25">
      <c r="A1045" t="s">
        <v>1</v>
      </c>
      <c r="B1045" t="s">
        <v>1952</v>
      </c>
      <c r="C1045" t="s">
        <v>2263</v>
      </c>
      <c r="D1045" t="s">
        <v>4003</v>
      </c>
      <c r="E1045" t="s">
        <v>20</v>
      </c>
      <c r="F1045" t="b">
        <v>0</v>
      </c>
      <c r="G1045" t="s">
        <v>52</v>
      </c>
      <c r="H1045" s="4">
        <v>45676.251134259262</v>
      </c>
      <c r="I1045" t="b">
        <v>0</v>
      </c>
      <c r="J1045" t="b">
        <v>0</v>
      </c>
      <c r="K1045" t="s">
        <v>24</v>
      </c>
      <c r="L1045" t="s">
        <v>22</v>
      </c>
      <c r="M1045">
        <v>135000</v>
      </c>
      <c r="O1045" t="s">
        <v>4032</v>
      </c>
    </row>
    <row r="1046" spans="1:16" x14ac:dyDescent="0.25">
      <c r="A1046" t="s">
        <v>19</v>
      </c>
      <c r="B1046" t="s">
        <v>19</v>
      </c>
      <c r="C1046" t="s">
        <v>571</v>
      </c>
      <c r="D1046" t="s">
        <v>3828</v>
      </c>
      <c r="E1046" t="s">
        <v>20</v>
      </c>
      <c r="F1046" t="b">
        <v>0</v>
      </c>
      <c r="G1046" t="s">
        <v>52</v>
      </c>
      <c r="H1046" s="4">
        <v>45676.251134259262</v>
      </c>
      <c r="I1046" t="b">
        <v>0</v>
      </c>
      <c r="J1046" t="b">
        <v>1</v>
      </c>
      <c r="K1046" t="s">
        <v>24</v>
      </c>
      <c r="L1046" t="s">
        <v>22</v>
      </c>
      <c r="M1046">
        <v>135000</v>
      </c>
      <c r="O1046" t="s">
        <v>4032</v>
      </c>
      <c r="P1046" t="s">
        <v>5684</v>
      </c>
    </row>
    <row r="1047" spans="1:16" x14ac:dyDescent="0.25">
      <c r="A1047" t="s">
        <v>19</v>
      </c>
      <c r="B1047" t="s">
        <v>19</v>
      </c>
      <c r="C1047" t="s">
        <v>5433</v>
      </c>
      <c r="D1047" t="s">
        <v>3970</v>
      </c>
      <c r="E1047" t="s">
        <v>20</v>
      </c>
      <c r="F1047" t="b">
        <v>0</v>
      </c>
      <c r="G1047" t="s">
        <v>35</v>
      </c>
      <c r="H1047" s="4">
        <v>45676.251250000001</v>
      </c>
      <c r="I1047" t="b">
        <v>0</v>
      </c>
      <c r="J1047" t="b">
        <v>0</v>
      </c>
      <c r="K1047" t="s">
        <v>24</v>
      </c>
      <c r="L1047" t="s">
        <v>22</v>
      </c>
      <c r="M1047">
        <v>126268</v>
      </c>
      <c r="O1047" t="s">
        <v>947</v>
      </c>
      <c r="P1047" t="s">
        <v>5685</v>
      </c>
    </row>
    <row r="1048" spans="1:16" x14ac:dyDescent="0.25">
      <c r="A1048" t="s">
        <v>2</v>
      </c>
      <c r="B1048" t="s">
        <v>439</v>
      </c>
      <c r="C1048" t="s">
        <v>337</v>
      </c>
      <c r="D1048" t="s">
        <v>4014</v>
      </c>
      <c r="E1048" t="s">
        <v>20</v>
      </c>
      <c r="F1048" t="b">
        <v>0</v>
      </c>
      <c r="G1048" t="s">
        <v>41</v>
      </c>
      <c r="H1048" s="4">
        <v>45676.251493055563</v>
      </c>
      <c r="I1048" t="b">
        <v>0</v>
      </c>
      <c r="J1048" t="b">
        <v>0</v>
      </c>
      <c r="K1048" t="s">
        <v>24</v>
      </c>
      <c r="L1048" t="s">
        <v>22</v>
      </c>
      <c r="M1048">
        <v>206500</v>
      </c>
      <c r="O1048" t="s">
        <v>2254</v>
      </c>
      <c r="P1048" t="s">
        <v>5686</v>
      </c>
    </row>
    <row r="1049" spans="1:16" x14ac:dyDescent="0.25">
      <c r="A1049" t="s">
        <v>40</v>
      </c>
      <c r="B1049" t="s">
        <v>5687</v>
      </c>
      <c r="C1049" t="s">
        <v>5688</v>
      </c>
      <c r="D1049" t="s">
        <v>5243</v>
      </c>
      <c r="E1049" t="s">
        <v>20</v>
      </c>
      <c r="F1049" t="b">
        <v>0</v>
      </c>
      <c r="G1049" t="s">
        <v>41</v>
      </c>
      <c r="H1049" s="4">
        <v>45676.251493055563</v>
      </c>
      <c r="I1049" t="b">
        <v>0</v>
      </c>
      <c r="J1049" t="b">
        <v>0</v>
      </c>
      <c r="K1049" t="s">
        <v>24</v>
      </c>
      <c r="L1049" t="s">
        <v>22</v>
      </c>
      <c r="M1049">
        <v>111500</v>
      </c>
      <c r="O1049" t="s">
        <v>5689</v>
      </c>
      <c r="P1049" t="s">
        <v>5690</v>
      </c>
    </row>
    <row r="1050" spans="1:16" x14ac:dyDescent="0.25">
      <c r="A1050" t="s">
        <v>2</v>
      </c>
      <c r="B1050" t="s">
        <v>2</v>
      </c>
      <c r="C1050" t="s">
        <v>395</v>
      </c>
      <c r="D1050" t="s">
        <v>4205</v>
      </c>
      <c r="E1050" t="s">
        <v>20</v>
      </c>
      <c r="F1050" t="b">
        <v>0</v>
      </c>
      <c r="G1050" t="s">
        <v>35</v>
      </c>
      <c r="H1050" s="4">
        <v>45676.251863425918</v>
      </c>
      <c r="I1050" t="b">
        <v>0</v>
      </c>
      <c r="J1050" t="b">
        <v>1</v>
      </c>
      <c r="K1050" t="s">
        <v>24</v>
      </c>
      <c r="L1050" t="s">
        <v>22</v>
      </c>
      <c r="M1050">
        <v>100000</v>
      </c>
      <c r="O1050" t="s">
        <v>5691</v>
      </c>
      <c r="P1050" t="s">
        <v>5692</v>
      </c>
    </row>
    <row r="1051" spans="1:16" x14ac:dyDescent="0.25">
      <c r="A1051" t="s">
        <v>25</v>
      </c>
      <c r="B1051" t="s">
        <v>5693</v>
      </c>
      <c r="C1051" t="s">
        <v>158</v>
      </c>
      <c r="D1051" t="s">
        <v>4035</v>
      </c>
      <c r="E1051" t="s">
        <v>20</v>
      </c>
      <c r="F1051" t="b">
        <v>0</v>
      </c>
      <c r="G1051" t="s">
        <v>158</v>
      </c>
      <c r="H1051" s="4">
        <v>45676.253125000003</v>
      </c>
      <c r="I1051" t="b">
        <v>0</v>
      </c>
      <c r="J1051" t="b">
        <v>0</v>
      </c>
      <c r="K1051" t="s">
        <v>158</v>
      </c>
      <c r="L1051" t="s">
        <v>22</v>
      </c>
      <c r="M1051">
        <v>63960</v>
      </c>
      <c r="O1051" t="s">
        <v>402</v>
      </c>
      <c r="P1051" t="s">
        <v>5694</v>
      </c>
    </row>
    <row r="1052" spans="1:16" x14ac:dyDescent="0.25">
      <c r="A1052" t="s">
        <v>1</v>
      </c>
      <c r="B1052" t="s">
        <v>5695</v>
      </c>
      <c r="C1052" t="s">
        <v>5242</v>
      </c>
      <c r="D1052" t="s">
        <v>5243</v>
      </c>
      <c r="E1052" t="s">
        <v>20</v>
      </c>
      <c r="F1052" t="b">
        <v>0</v>
      </c>
      <c r="G1052" t="s">
        <v>314</v>
      </c>
      <c r="H1052" s="4">
        <v>45676.253831018519</v>
      </c>
      <c r="I1052" t="b">
        <v>0</v>
      </c>
      <c r="J1052" t="b">
        <v>0</v>
      </c>
      <c r="K1052" t="s">
        <v>314</v>
      </c>
      <c r="L1052" t="s">
        <v>22</v>
      </c>
      <c r="M1052">
        <v>90000</v>
      </c>
      <c r="O1052" t="s">
        <v>2273</v>
      </c>
    </row>
    <row r="1053" spans="1:16" x14ac:dyDescent="0.25">
      <c r="A1053" t="s">
        <v>40</v>
      </c>
      <c r="B1053" t="s">
        <v>5696</v>
      </c>
      <c r="C1053" t="s">
        <v>2242</v>
      </c>
      <c r="D1053" t="s">
        <v>3973</v>
      </c>
      <c r="E1053" t="s">
        <v>20</v>
      </c>
      <c r="F1053" t="b">
        <v>0</v>
      </c>
      <c r="G1053" t="s">
        <v>359</v>
      </c>
      <c r="H1053" s="4">
        <v>45676.255578703713</v>
      </c>
      <c r="I1053" t="b">
        <v>1</v>
      </c>
      <c r="J1053" t="b">
        <v>0</v>
      </c>
      <c r="K1053" t="s">
        <v>359</v>
      </c>
      <c r="L1053" t="s">
        <v>22</v>
      </c>
      <c r="M1053">
        <v>175000</v>
      </c>
      <c r="O1053" t="s">
        <v>5697</v>
      </c>
      <c r="P1053" t="s">
        <v>409</v>
      </c>
    </row>
    <row r="1054" spans="1:16" x14ac:dyDescent="0.25">
      <c r="A1054" t="s">
        <v>0</v>
      </c>
      <c r="B1054" t="s">
        <v>5698</v>
      </c>
      <c r="C1054" t="s">
        <v>39</v>
      </c>
      <c r="D1054" t="s">
        <v>5699</v>
      </c>
      <c r="E1054" t="s">
        <v>20</v>
      </c>
      <c r="F1054" t="b">
        <v>1</v>
      </c>
      <c r="G1054" t="s">
        <v>762</v>
      </c>
      <c r="H1054" s="4">
        <v>45676.258472222216</v>
      </c>
      <c r="I1054" t="b">
        <v>0</v>
      </c>
      <c r="J1054" t="b">
        <v>0</v>
      </c>
      <c r="K1054" t="s">
        <v>762</v>
      </c>
      <c r="L1054" t="s">
        <v>22</v>
      </c>
      <c r="M1054">
        <v>37499.5</v>
      </c>
      <c r="O1054" t="s">
        <v>3986</v>
      </c>
      <c r="P1054" t="s">
        <v>4021</v>
      </c>
    </row>
    <row r="1055" spans="1:16" x14ac:dyDescent="0.25">
      <c r="A1055" t="s">
        <v>1</v>
      </c>
      <c r="B1055" t="s">
        <v>5700</v>
      </c>
      <c r="C1055" t="s">
        <v>1291</v>
      </c>
      <c r="D1055" t="s">
        <v>5701</v>
      </c>
      <c r="E1055" t="s">
        <v>20</v>
      </c>
      <c r="F1055" t="b">
        <v>0</v>
      </c>
      <c r="G1055" t="s">
        <v>1247</v>
      </c>
      <c r="H1055" s="4">
        <v>45676.260868055557</v>
      </c>
      <c r="I1055" t="b">
        <v>0</v>
      </c>
      <c r="J1055" t="b">
        <v>0</v>
      </c>
      <c r="K1055" t="s">
        <v>1247</v>
      </c>
      <c r="L1055" t="s">
        <v>22</v>
      </c>
      <c r="M1055">
        <v>114050</v>
      </c>
      <c r="O1055" t="s">
        <v>2944</v>
      </c>
      <c r="P1055" t="s">
        <v>5702</v>
      </c>
    </row>
    <row r="1056" spans="1:16" x14ac:dyDescent="0.25">
      <c r="A1056" t="s">
        <v>40</v>
      </c>
      <c r="B1056" t="s">
        <v>5703</v>
      </c>
      <c r="C1056" t="s">
        <v>5704</v>
      </c>
      <c r="D1056" t="s">
        <v>3970</v>
      </c>
      <c r="E1056" t="s">
        <v>20</v>
      </c>
      <c r="F1056" t="b">
        <v>0</v>
      </c>
      <c r="G1056" t="s">
        <v>1247</v>
      </c>
      <c r="H1056" s="4">
        <v>45676.260914351849</v>
      </c>
      <c r="I1056" t="b">
        <v>0</v>
      </c>
      <c r="J1056" t="b">
        <v>0</v>
      </c>
      <c r="K1056" t="s">
        <v>1247</v>
      </c>
      <c r="L1056" t="s">
        <v>22</v>
      </c>
      <c r="M1056">
        <v>95000</v>
      </c>
      <c r="O1056" t="s">
        <v>2287</v>
      </c>
      <c r="P1056" t="s">
        <v>2147</v>
      </c>
    </row>
    <row r="1057" spans="1:16" x14ac:dyDescent="0.25">
      <c r="A1057" t="s">
        <v>0</v>
      </c>
      <c r="B1057" t="s">
        <v>5705</v>
      </c>
      <c r="C1057" t="s">
        <v>73</v>
      </c>
      <c r="D1057" t="s">
        <v>3973</v>
      </c>
      <c r="E1057" t="s">
        <v>20</v>
      </c>
      <c r="F1057" t="b">
        <v>0</v>
      </c>
      <c r="G1057" t="s">
        <v>23</v>
      </c>
      <c r="H1057" s="4">
        <v>45676.265023148153</v>
      </c>
      <c r="I1057" t="b">
        <v>0</v>
      </c>
      <c r="J1057" t="b">
        <v>0</v>
      </c>
      <c r="K1057" t="s">
        <v>24</v>
      </c>
      <c r="L1057" t="s">
        <v>22</v>
      </c>
      <c r="M1057">
        <v>80500</v>
      </c>
      <c r="O1057" t="s">
        <v>2397</v>
      </c>
      <c r="P1057" t="s">
        <v>5706</v>
      </c>
    </row>
    <row r="1058" spans="1:16" x14ac:dyDescent="0.25">
      <c r="A1058" t="s">
        <v>1</v>
      </c>
      <c r="B1058" t="s">
        <v>198</v>
      </c>
      <c r="C1058" t="s">
        <v>2568</v>
      </c>
      <c r="D1058" t="s">
        <v>5243</v>
      </c>
      <c r="E1058" t="s">
        <v>20</v>
      </c>
      <c r="F1058" t="b">
        <v>0</v>
      </c>
      <c r="G1058" t="s">
        <v>30</v>
      </c>
      <c r="H1058" s="4">
        <v>45676.292743055557</v>
      </c>
      <c r="I1058" t="b">
        <v>0</v>
      </c>
      <c r="J1058" t="b">
        <v>1</v>
      </c>
      <c r="K1058" t="s">
        <v>24</v>
      </c>
      <c r="L1058" t="s">
        <v>22</v>
      </c>
      <c r="M1058">
        <v>90000</v>
      </c>
      <c r="O1058" t="s">
        <v>5707</v>
      </c>
      <c r="P1058" t="s">
        <v>5708</v>
      </c>
    </row>
    <row r="1059" spans="1:16" x14ac:dyDescent="0.25">
      <c r="A1059" t="s">
        <v>0</v>
      </c>
      <c r="B1059" t="s">
        <v>0</v>
      </c>
      <c r="C1059" t="s">
        <v>5287</v>
      </c>
      <c r="D1059" t="s">
        <v>5243</v>
      </c>
      <c r="E1059" t="s">
        <v>20</v>
      </c>
      <c r="F1059" t="b">
        <v>0</v>
      </c>
      <c r="G1059" t="s">
        <v>41</v>
      </c>
      <c r="H1059" s="4">
        <v>45676.333622685182</v>
      </c>
      <c r="I1059" t="b">
        <v>0</v>
      </c>
      <c r="J1059" t="b">
        <v>0</v>
      </c>
      <c r="K1059" t="s">
        <v>24</v>
      </c>
      <c r="L1059" t="s">
        <v>22</v>
      </c>
      <c r="M1059">
        <v>77500</v>
      </c>
      <c r="O1059" t="s">
        <v>5709</v>
      </c>
      <c r="P1059" t="s">
        <v>2642</v>
      </c>
    </row>
    <row r="1060" spans="1:16" x14ac:dyDescent="0.25">
      <c r="A1060" t="s">
        <v>0</v>
      </c>
      <c r="B1060" t="s">
        <v>1528</v>
      </c>
      <c r="C1060" t="s">
        <v>293</v>
      </c>
      <c r="D1060" t="s">
        <v>5243</v>
      </c>
      <c r="F1060" t="b">
        <v>0</v>
      </c>
      <c r="G1060" t="s">
        <v>41</v>
      </c>
      <c r="H1060" s="4">
        <v>45676.333622685182</v>
      </c>
      <c r="I1060" t="b">
        <v>1</v>
      </c>
      <c r="J1060" t="b">
        <v>0</v>
      </c>
      <c r="K1060" t="s">
        <v>24</v>
      </c>
      <c r="L1060" t="s">
        <v>22</v>
      </c>
      <c r="M1060">
        <v>132000</v>
      </c>
      <c r="O1060" t="s">
        <v>4853</v>
      </c>
      <c r="P1060" t="s">
        <v>119</v>
      </c>
    </row>
    <row r="1061" spans="1:16" x14ac:dyDescent="0.25">
      <c r="A1061" t="s">
        <v>1</v>
      </c>
      <c r="B1061" t="s">
        <v>5710</v>
      </c>
      <c r="C1061" t="s">
        <v>5343</v>
      </c>
      <c r="D1061" t="s">
        <v>5243</v>
      </c>
      <c r="F1061" t="b">
        <v>0</v>
      </c>
      <c r="G1061" t="s">
        <v>41</v>
      </c>
      <c r="H1061" s="4">
        <v>45676.334282407413</v>
      </c>
      <c r="I1061" t="b">
        <v>0</v>
      </c>
      <c r="J1061" t="b">
        <v>1</v>
      </c>
      <c r="K1061" t="s">
        <v>24</v>
      </c>
      <c r="L1061" t="s">
        <v>22</v>
      </c>
      <c r="M1061">
        <v>119500</v>
      </c>
      <c r="O1061" t="s">
        <v>1071</v>
      </c>
      <c r="P1061" t="s">
        <v>700</v>
      </c>
    </row>
    <row r="1062" spans="1:16" x14ac:dyDescent="0.25">
      <c r="A1062" t="s">
        <v>2</v>
      </c>
      <c r="B1062" t="s">
        <v>5711</v>
      </c>
      <c r="C1062" t="s">
        <v>71</v>
      </c>
      <c r="D1062" t="s">
        <v>5243</v>
      </c>
      <c r="E1062" t="s">
        <v>20</v>
      </c>
      <c r="F1062" t="b">
        <v>0</v>
      </c>
      <c r="G1062" t="s">
        <v>27</v>
      </c>
      <c r="H1062" s="4">
        <v>45676.334537037037</v>
      </c>
      <c r="I1062" t="b">
        <v>1</v>
      </c>
      <c r="J1062" t="b">
        <v>0</v>
      </c>
      <c r="K1062" t="s">
        <v>24</v>
      </c>
      <c r="L1062" t="s">
        <v>22</v>
      </c>
      <c r="M1062">
        <v>57600</v>
      </c>
      <c r="O1062" t="s">
        <v>1172</v>
      </c>
      <c r="P1062" t="s">
        <v>5712</v>
      </c>
    </row>
    <row r="1063" spans="1:16" x14ac:dyDescent="0.25">
      <c r="A1063" t="s">
        <v>0</v>
      </c>
      <c r="B1063" t="s">
        <v>3885</v>
      </c>
      <c r="C1063" t="s">
        <v>5713</v>
      </c>
      <c r="D1063" t="s">
        <v>5243</v>
      </c>
      <c r="E1063" t="s">
        <v>20</v>
      </c>
      <c r="F1063" t="b">
        <v>0</v>
      </c>
      <c r="G1063" t="s">
        <v>314</v>
      </c>
      <c r="H1063" s="4">
        <v>45676.336817129632</v>
      </c>
      <c r="I1063" t="b">
        <v>0</v>
      </c>
      <c r="J1063" t="b">
        <v>0</v>
      </c>
      <c r="K1063" t="s">
        <v>314</v>
      </c>
      <c r="L1063" t="s">
        <v>22</v>
      </c>
      <c r="M1063">
        <v>57600</v>
      </c>
      <c r="O1063" t="s">
        <v>5714</v>
      </c>
      <c r="P1063" t="s">
        <v>5715</v>
      </c>
    </row>
    <row r="1064" spans="1:16" x14ac:dyDescent="0.25">
      <c r="A1064" t="s">
        <v>0</v>
      </c>
      <c r="B1064" t="s">
        <v>5716</v>
      </c>
      <c r="C1064" t="s">
        <v>5242</v>
      </c>
      <c r="D1064" t="s">
        <v>5243</v>
      </c>
      <c r="E1064" t="s">
        <v>20</v>
      </c>
      <c r="F1064" t="b">
        <v>0</v>
      </c>
      <c r="G1064" t="s">
        <v>314</v>
      </c>
      <c r="H1064" s="4">
        <v>45676.336817129632</v>
      </c>
      <c r="I1064" t="b">
        <v>0</v>
      </c>
      <c r="J1064" t="b">
        <v>0</v>
      </c>
      <c r="K1064" t="s">
        <v>314</v>
      </c>
      <c r="L1064" t="s">
        <v>22</v>
      </c>
      <c r="M1064">
        <v>72500</v>
      </c>
      <c r="O1064" t="s">
        <v>5717</v>
      </c>
      <c r="P1064" t="s">
        <v>5718</v>
      </c>
    </row>
    <row r="1065" spans="1:16" x14ac:dyDescent="0.25">
      <c r="A1065" t="s">
        <v>25</v>
      </c>
      <c r="B1065" t="s">
        <v>25</v>
      </c>
      <c r="C1065" t="s">
        <v>1815</v>
      </c>
      <c r="D1065" t="s">
        <v>4090</v>
      </c>
      <c r="E1065" t="s">
        <v>20</v>
      </c>
      <c r="F1065" t="b">
        <v>0</v>
      </c>
      <c r="G1065" t="s">
        <v>41</v>
      </c>
      <c r="H1065" s="4">
        <v>45676.375289351847</v>
      </c>
      <c r="I1065" t="b">
        <v>0</v>
      </c>
      <c r="J1065" t="b">
        <v>0</v>
      </c>
      <c r="K1065" t="s">
        <v>24</v>
      </c>
      <c r="L1065" t="s">
        <v>36</v>
      </c>
      <c r="N1065">
        <v>45.81500244140625</v>
      </c>
      <c r="O1065" t="s">
        <v>5719</v>
      </c>
      <c r="P1065" t="s">
        <v>3843</v>
      </c>
    </row>
    <row r="1066" spans="1:16" x14ac:dyDescent="0.25">
      <c r="A1066" t="s">
        <v>2</v>
      </c>
      <c r="B1066" t="s">
        <v>471</v>
      </c>
      <c r="C1066" t="s">
        <v>5720</v>
      </c>
      <c r="D1066" t="s">
        <v>5721</v>
      </c>
      <c r="E1066" t="s">
        <v>20</v>
      </c>
      <c r="F1066" t="b">
        <v>0</v>
      </c>
      <c r="G1066" t="s">
        <v>158</v>
      </c>
      <c r="H1066" s="4">
        <v>45676.419895833344</v>
      </c>
      <c r="I1066" t="b">
        <v>0</v>
      </c>
      <c r="J1066" t="b">
        <v>0</v>
      </c>
      <c r="K1066" t="s">
        <v>158</v>
      </c>
      <c r="L1066" t="s">
        <v>22</v>
      </c>
      <c r="M1066">
        <v>105000</v>
      </c>
      <c r="O1066" t="s">
        <v>2162</v>
      </c>
      <c r="P1066" t="s">
        <v>2611</v>
      </c>
    </row>
    <row r="1067" spans="1:16" x14ac:dyDescent="0.25">
      <c r="A1067" t="s">
        <v>25</v>
      </c>
      <c r="B1067" t="s">
        <v>5722</v>
      </c>
      <c r="C1067" t="s">
        <v>5242</v>
      </c>
      <c r="D1067" t="s">
        <v>5243</v>
      </c>
      <c r="E1067" t="s">
        <v>20</v>
      </c>
      <c r="F1067" t="b">
        <v>0</v>
      </c>
      <c r="G1067" t="s">
        <v>314</v>
      </c>
      <c r="H1067" s="4">
        <v>45676.42015046296</v>
      </c>
      <c r="I1067" t="b">
        <v>0</v>
      </c>
      <c r="J1067" t="b">
        <v>0</v>
      </c>
      <c r="K1067" t="s">
        <v>314</v>
      </c>
      <c r="L1067" t="s">
        <v>22</v>
      </c>
      <c r="M1067">
        <v>100000</v>
      </c>
      <c r="O1067" t="s">
        <v>5723</v>
      </c>
      <c r="P1067" t="s">
        <v>5724</v>
      </c>
    </row>
    <row r="1068" spans="1:16" x14ac:dyDescent="0.25">
      <c r="A1068" t="s">
        <v>0</v>
      </c>
      <c r="B1068" t="s">
        <v>5725</v>
      </c>
      <c r="C1068" t="s">
        <v>2522</v>
      </c>
      <c r="D1068" t="s">
        <v>3828</v>
      </c>
      <c r="E1068" t="s">
        <v>105</v>
      </c>
      <c r="F1068" t="b">
        <v>0</v>
      </c>
      <c r="G1068" t="s">
        <v>27</v>
      </c>
      <c r="H1068" s="4">
        <v>45676.458379629628</v>
      </c>
      <c r="I1068" t="b">
        <v>0</v>
      </c>
      <c r="J1068" t="b">
        <v>1</v>
      </c>
      <c r="K1068" t="s">
        <v>24</v>
      </c>
      <c r="L1068" t="s">
        <v>22</v>
      </c>
      <c r="M1068">
        <v>38190</v>
      </c>
      <c r="O1068" t="s">
        <v>3588</v>
      </c>
      <c r="P1068" t="s">
        <v>5726</v>
      </c>
    </row>
    <row r="1069" spans="1:16" x14ac:dyDescent="0.25">
      <c r="A1069" t="s">
        <v>25</v>
      </c>
      <c r="B1069" t="s">
        <v>5727</v>
      </c>
      <c r="C1069" t="s">
        <v>3685</v>
      </c>
      <c r="D1069" t="s">
        <v>4093</v>
      </c>
      <c r="E1069" t="s">
        <v>20</v>
      </c>
      <c r="F1069" t="b">
        <v>0</v>
      </c>
      <c r="G1069" t="s">
        <v>27</v>
      </c>
      <c r="H1069" s="4">
        <v>45676.541712962957</v>
      </c>
      <c r="I1069" t="b">
        <v>0</v>
      </c>
      <c r="J1069" t="b">
        <v>1</v>
      </c>
      <c r="K1069" t="s">
        <v>24</v>
      </c>
      <c r="L1069" t="s">
        <v>22</v>
      </c>
      <c r="M1069">
        <v>100000</v>
      </c>
      <c r="O1069" t="s">
        <v>2083</v>
      </c>
      <c r="P1069" t="s">
        <v>4396</v>
      </c>
    </row>
    <row r="1070" spans="1:16" x14ac:dyDescent="0.25">
      <c r="A1070" t="s">
        <v>89</v>
      </c>
      <c r="B1070" t="s">
        <v>5728</v>
      </c>
      <c r="C1070" t="s">
        <v>39</v>
      </c>
      <c r="D1070" t="s">
        <v>3985</v>
      </c>
      <c r="E1070" t="s">
        <v>20</v>
      </c>
      <c r="F1070" t="b">
        <v>1</v>
      </c>
      <c r="G1070" t="s">
        <v>4068</v>
      </c>
      <c r="H1070" s="4">
        <v>45676.576111111113</v>
      </c>
      <c r="I1070" t="b">
        <v>1</v>
      </c>
      <c r="J1070" t="b">
        <v>0</v>
      </c>
      <c r="L1070" t="s">
        <v>22</v>
      </c>
      <c r="M1070">
        <v>270000</v>
      </c>
      <c r="O1070" t="s">
        <v>4053</v>
      </c>
      <c r="P1070" t="s">
        <v>5729</v>
      </c>
    </row>
    <row r="1071" spans="1:16" x14ac:dyDescent="0.25">
      <c r="A1071" t="s">
        <v>0</v>
      </c>
      <c r="B1071" t="s">
        <v>5730</v>
      </c>
      <c r="C1071" t="s">
        <v>5731</v>
      </c>
      <c r="D1071" t="s">
        <v>3828</v>
      </c>
      <c r="E1071" t="s">
        <v>20</v>
      </c>
      <c r="F1071" t="b">
        <v>0</v>
      </c>
      <c r="G1071" t="s">
        <v>52</v>
      </c>
      <c r="H1071" s="4">
        <v>45676.667384259257</v>
      </c>
      <c r="I1071" t="b">
        <v>0</v>
      </c>
      <c r="J1071" t="b">
        <v>1</v>
      </c>
      <c r="K1071" t="s">
        <v>24</v>
      </c>
      <c r="L1071" t="s">
        <v>22</v>
      </c>
      <c r="M1071">
        <v>50000</v>
      </c>
      <c r="O1071" t="s">
        <v>5732</v>
      </c>
      <c r="P1071" t="s">
        <v>5733</v>
      </c>
    </row>
    <row r="1072" spans="1:16" x14ac:dyDescent="0.25">
      <c r="A1072" t="s">
        <v>0</v>
      </c>
      <c r="B1072" t="s">
        <v>5734</v>
      </c>
      <c r="C1072" t="s">
        <v>315</v>
      </c>
      <c r="D1072" t="s">
        <v>3828</v>
      </c>
      <c r="E1072" t="s">
        <v>51</v>
      </c>
      <c r="F1072" t="b">
        <v>0</v>
      </c>
      <c r="G1072" t="s">
        <v>27</v>
      </c>
      <c r="H1072" s="4">
        <v>45676.708344907413</v>
      </c>
      <c r="I1072" t="b">
        <v>0</v>
      </c>
      <c r="J1072" t="b">
        <v>0</v>
      </c>
      <c r="K1072" t="s">
        <v>24</v>
      </c>
      <c r="L1072" t="s">
        <v>36</v>
      </c>
      <c r="N1072">
        <v>52.5</v>
      </c>
      <c r="O1072" t="s">
        <v>5735</v>
      </c>
      <c r="P1072" t="s">
        <v>5736</v>
      </c>
    </row>
    <row r="1073" spans="1:16" x14ac:dyDescent="0.25">
      <c r="A1073" t="s">
        <v>0</v>
      </c>
      <c r="B1073" t="s">
        <v>0</v>
      </c>
      <c r="C1073" t="s">
        <v>2243</v>
      </c>
      <c r="D1073" t="s">
        <v>3828</v>
      </c>
      <c r="E1073" t="s">
        <v>20</v>
      </c>
      <c r="F1073" t="b">
        <v>0</v>
      </c>
      <c r="G1073" t="s">
        <v>41</v>
      </c>
      <c r="H1073" s="4">
        <v>45676.750289351847</v>
      </c>
      <c r="I1073" t="b">
        <v>0</v>
      </c>
      <c r="J1073" t="b">
        <v>1</v>
      </c>
      <c r="K1073" t="s">
        <v>24</v>
      </c>
      <c r="L1073" t="s">
        <v>22</v>
      </c>
      <c r="M1073">
        <v>115000</v>
      </c>
      <c r="O1073" t="s">
        <v>202</v>
      </c>
      <c r="P1073" t="s">
        <v>5737</v>
      </c>
    </row>
    <row r="1074" spans="1:16" x14ac:dyDescent="0.25">
      <c r="A1074" t="s">
        <v>2</v>
      </c>
      <c r="B1074" t="s">
        <v>5738</v>
      </c>
      <c r="C1074" t="s">
        <v>140</v>
      </c>
      <c r="D1074" t="s">
        <v>3828</v>
      </c>
      <c r="E1074" t="s">
        <v>20</v>
      </c>
      <c r="F1074" t="b">
        <v>0</v>
      </c>
      <c r="G1074" t="s">
        <v>41</v>
      </c>
      <c r="H1074" s="4">
        <v>45676.876516203702</v>
      </c>
      <c r="I1074" t="b">
        <v>0</v>
      </c>
      <c r="J1074" t="b">
        <v>1</v>
      </c>
      <c r="K1074" t="s">
        <v>24</v>
      </c>
      <c r="L1074" t="s">
        <v>22</v>
      </c>
      <c r="M1074">
        <v>105000</v>
      </c>
      <c r="O1074" t="s">
        <v>2090</v>
      </c>
      <c r="P1074" t="s">
        <v>5739</v>
      </c>
    </row>
    <row r="1075" spans="1:16" x14ac:dyDescent="0.25">
      <c r="A1075" t="s">
        <v>25</v>
      </c>
      <c r="B1075" t="s">
        <v>1577</v>
      </c>
      <c r="C1075" t="s">
        <v>5740</v>
      </c>
      <c r="D1075" t="s">
        <v>3957</v>
      </c>
      <c r="E1075" t="s">
        <v>34</v>
      </c>
      <c r="F1075" t="b">
        <v>0</v>
      </c>
      <c r="G1075" t="s">
        <v>27</v>
      </c>
      <c r="H1075" s="4">
        <v>45677.000023148154</v>
      </c>
      <c r="I1075" t="b">
        <v>1</v>
      </c>
      <c r="J1075" t="b">
        <v>0</v>
      </c>
      <c r="K1075" t="s">
        <v>24</v>
      </c>
      <c r="L1075" t="s">
        <v>36</v>
      </c>
      <c r="N1075">
        <v>27.979999542236332</v>
      </c>
      <c r="O1075" t="s">
        <v>5741</v>
      </c>
      <c r="P1075" t="s">
        <v>3865</v>
      </c>
    </row>
    <row r="1076" spans="1:16" x14ac:dyDescent="0.25">
      <c r="A1076" t="s">
        <v>139</v>
      </c>
      <c r="B1076" t="s">
        <v>2126</v>
      </c>
      <c r="C1076" t="s">
        <v>1715</v>
      </c>
      <c r="D1076" t="s">
        <v>3973</v>
      </c>
      <c r="E1076" t="s">
        <v>20</v>
      </c>
      <c r="F1076" t="b">
        <v>0</v>
      </c>
      <c r="G1076" t="s">
        <v>27</v>
      </c>
      <c r="H1076" s="4">
        <v>45677.041678240741</v>
      </c>
      <c r="I1076" t="b">
        <v>0</v>
      </c>
      <c r="J1076" t="b">
        <v>0</v>
      </c>
      <c r="K1076" t="s">
        <v>24</v>
      </c>
      <c r="L1076" t="s">
        <v>22</v>
      </c>
      <c r="M1076">
        <v>105000</v>
      </c>
      <c r="O1076" t="s">
        <v>482</v>
      </c>
    </row>
    <row r="1077" spans="1:16" x14ac:dyDescent="0.25">
      <c r="A1077" t="s">
        <v>25</v>
      </c>
      <c r="B1077" t="s">
        <v>3963</v>
      </c>
      <c r="C1077" t="s">
        <v>2597</v>
      </c>
      <c r="D1077" t="s">
        <v>3957</v>
      </c>
      <c r="E1077" t="s">
        <v>34</v>
      </c>
      <c r="F1077" t="b">
        <v>0</v>
      </c>
      <c r="G1077" t="s">
        <v>52</v>
      </c>
      <c r="H1077" s="4">
        <v>45677.084050925929</v>
      </c>
      <c r="I1077" t="b">
        <v>0</v>
      </c>
      <c r="J1077" t="b">
        <v>1</v>
      </c>
      <c r="K1077" t="s">
        <v>24</v>
      </c>
      <c r="L1077" t="s">
        <v>36</v>
      </c>
      <c r="N1077">
        <v>37.665000915527337</v>
      </c>
      <c r="O1077" t="s">
        <v>800</v>
      </c>
      <c r="P1077" t="s">
        <v>3965</v>
      </c>
    </row>
    <row r="1078" spans="1:16" x14ac:dyDescent="0.25">
      <c r="A1078" t="s">
        <v>40</v>
      </c>
      <c r="B1078" t="s">
        <v>531</v>
      </c>
      <c r="C1078" t="s">
        <v>188</v>
      </c>
      <c r="D1078" t="s">
        <v>3957</v>
      </c>
      <c r="E1078" t="s">
        <v>34</v>
      </c>
      <c r="F1078" t="b">
        <v>0</v>
      </c>
      <c r="G1078" t="s">
        <v>41</v>
      </c>
      <c r="H1078" s="4">
        <v>45677.084918981483</v>
      </c>
      <c r="I1078" t="b">
        <v>0</v>
      </c>
      <c r="J1078" t="b">
        <v>1</v>
      </c>
      <c r="K1078" t="s">
        <v>24</v>
      </c>
      <c r="L1078" t="s">
        <v>36</v>
      </c>
      <c r="N1078">
        <v>55.06500244140625</v>
      </c>
      <c r="O1078" t="s">
        <v>3672</v>
      </c>
    </row>
    <row r="1079" spans="1:16" x14ac:dyDescent="0.25">
      <c r="A1079" t="s">
        <v>25</v>
      </c>
      <c r="B1079" t="s">
        <v>5742</v>
      </c>
      <c r="C1079" t="s">
        <v>5287</v>
      </c>
      <c r="D1079" t="s">
        <v>5243</v>
      </c>
      <c r="E1079" t="s">
        <v>20</v>
      </c>
      <c r="F1079" t="b">
        <v>0</v>
      </c>
      <c r="G1079" t="s">
        <v>41</v>
      </c>
      <c r="H1079" s="4">
        <v>45677.125289351847</v>
      </c>
      <c r="I1079" t="b">
        <v>1</v>
      </c>
      <c r="J1079" t="b">
        <v>1</v>
      </c>
      <c r="K1079" t="s">
        <v>24</v>
      </c>
      <c r="L1079" t="s">
        <v>22</v>
      </c>
      <c r="M1079">
        <v>150000</v>
      </c>
      <c r="O1079" t="s">
        <v>2743</v>
      </c>
      <c r="P1079" t="s">
        <v>3586</v>
      </c>
    </row>
    <row r="1080" spans="1:16" x14ac:dyDescent="0.25">
      <c r="A1080" t="s">
        <v>89</v>
      </c>
      <c r="B1080" t="s">
        <v>551</v>
      </c>
      <c r="C1080" t="s">
        <v>76</v>
      </c>
      <c r="D1080" t="s">
        <v>3828</v>
      </c>
      <c r="E1080" t="s">
        <v>20</v>
      </c>
      <c r="F1080" t="b">
        <v>0</v>
      </c>
      <c r="G1080" t="s">
        <v>52</v>
      </c>
      <c r="H1080" s="4">
        <v>45677.127615740741</v>
      </c>
      <c r="I1080" t="b">
        <v>0</v>
      </c>
      <c r="J1080" t="b">
        <v>0</v>
      </c>
      <c r="K1080" t="s">
        <v>24</v>
      </c>
      <c r="L1080" t="s">
        <v>22</v>
      </c>
      <c r="M1080">
        <v>100000</v>
      </c>
      <c r="O1080" t="s">
        <v>2710</v>
      </c>
      <c r="P1080" t="s">
        <v>5743</v>
      </c>
    </row>
    <row r="1081" spans="1:16" x14ac:dyDescent="0.25">
      <c r="A1081" t="s">
        <v>0</v>
      </c>
      <c r="B1081" t="s">
        <v>1098</v>
      </c>
      <c r="C1081" t="s">
        <v>82</v>
      </c>
      <c r="D1081" t="s">
        <v>4014</v>
      </c>
      <c r="E1081" t="s">
        <v>20</v>
      </c>
      <c r="F1081" t="b">
        <v>0</v>
      </c>
      <c r="G1081" t="s">
        <v>27</v>
      </c>
      <c r="H1081" s="4">
        <v>45677.249930555547</v>
      </c>
      <c r="I1081" t="b">
        <v>0</v>
      </c>
      <c r="J1081" t="b">
        <v>1</v>
      </c>
      <c r="K1081" t="s">
        <v>24</v>
      </c>
      <c r="L1081" t="s">
        <v>22</v>
      </c>
      <c r="M1081">
        <v>191000</v>
      </c>
      <c r="O1081" t="s">
        <v>987</v>
      </c>
      <c r="P1081" t="s">
        <v>3026</v>
      </c>
    </row>
    <row r="1082" spans="1:16" x14ac:dyDescent="0.25">
      <c r="A1082" t="s">
        <v>0</v>
      </c>
      <c r="B1082" t="s">
        <v>0</v>
      </c>
      <c r="C1082" t="s">
        <v>5744</v>
      </c>
      <c r="D1082" t="s">
        <v>4357</v>
      </c>
      <c r="E1082" t="s">
        <v>20</v>
      </c>
      <c r="F1082" t="b">
        <v>0</v>
      </c>
      <c r="G1082" t="s">
        <v>30</v>
      </c>
      <c r="H1082" s="4">
        <v>45677.250636574077</v>
      </c>
      <c r="I1082" t="b">
        <v>0</v>
      </c>
      <c r="J1082" t="b">
        <v>0</v>
      </c>
      <c r="K1082" t="s">
        <v>24</v>
      </c>
      <c r="L1082" t="s">
        <v>22</v>
      </c>
      <c r="M1082">
        <v>106450</v>
      </c>
      <c r="O1082" t="s">
        <v>1324</v>
      </c>
      <c r="P1082" t="s">
        <v>3163</v>
      </c>
    </row>
    <row r="1083" spans="1:16" x14ac:dyDescent="0.25">
      <c r="A1083" t="s">
        <v>0</v>
      </c>
      <c r="B1083" t="s">
        <v>5674</v>
      </c>
      <c r="C1083" t="s">
        <v>2514</v>
      </c>
      <c r="D1083" t="s">
        <v>3828</v>
      </c>
      <c r="E1083" t="s">
        <v>20</v>
      </c>
      <c r="F1083" t="b">
        <v>0</v>
      </c>
      <c r="G1083" t="s">
        <v>30</v>
      </c>
      <c r="H1083" s="4">
        <v>45677.250636574077</v>
      </c>
      <c r="I1083" t="b">
        <v>0</v>
      </c>
      <c r="J1083" t="b">
        <v>1</v>
      </c>
      <c r="K1083" t="s">
        <v>24</v>
      </c>
      <c r="L1083" t="s">
        <v>22</v>
      </c>
      <c r="M1083">
        <v>75000</v>
      </c>
      <c r="O1083" t="s">
        <v>5675</v>
      </c>
      <c r="P1083" t="s">
        <v>5676</v>
      </c>
    </row>
    <row r="1084" spans="1:16" x14ac:dyDescent="0.25">
      <c r="A1084" t="s">
        <v>0</v>
      </c>
      <c r="B1084" t="s">
        <v>1528</v>
      </c>
      <c r="C1084" t="s">
        <v>3737</v>
      </c>
      <c r="D1084" t="s">
        <v>3970</v>
      </c>
      <c r="E1084" t="s">
        <v>20</v>
      </c>
      <c r="F1084" t="b">
        <v>0</v>
      </c>
      <c r="G1084" t="s">
        <v>52</v>
      </c>
      <c r="H1084" s="4">
        <v>45677.250763888893</v>
      </c>
      <c r="I1084" t="b">
        <v>1</v>
      </c>
      <c r="J1084" t="b">
        <v>0</v>
      </c>
      <c r="K1084" t="s">
        <v>24</v>
      </c>
      <c r="L1084" t="s">
        <v>22</v>
      </c>
      <c r="M1084">
        <v>95000</v>
      </c>
      <c r="O1084" t="s">
        <v>5745</v>
      </c>
    </row>
    <row r="1085" spans="1:16" x14ac:dyDescent="0.25">
      <c r="A1085" t="s">
        <v>1</v>
      </c>
      <c r="B1085" t="s">
        <v>2068</v>
      </c>
      <c r="C1085" t="s">
        <v>151</v>
      </c>
      <c r="D1085" t="s">
        <v>4100</v>
      </c>
      <c r="E1085" t="s">
        <v>20</v>
      </c>
      <c r="F1085" t="b">
        <v>0</v>
      </c>
      <c r="G1085" t="s">
        <v>30</v>
      </c>
      <c r="H1085" s="4">
        <v>45677.251446759263</v>
      </c>
      <c r="I1085" t="b">
        <v>0</v>
      </c>
      <c r="J1085" t="b">
        <v>1</v>
      </c>
      <c r="K1085" t="s">
        <v>24</v>
      </c>
      <c r="L1085" t="s">
        <v>22</v>
      </c>
      <c r="M1085">
        <v>156000</v>
      </c>
      <c r="O1085" t="s">
        <v>1794</v>
      </c>
    </row>
    <row r="1086" spans="1:16" x14ac:dyDescent="0.25">
      <c r="A1086" t="s">
        <v>2</v>
      </c>
      <c r="B1086" t="s">
        <v>5746</v>
      </c>
      <c r="C1086" t="s">
        <v>140</v>
      </c>
      <c r="D1086" t="s">
        <v>3973</v>
      </c>
      <c r="E1086" t="s">
        <v>20</v>
      </c>
      <c r="F1086" t="b">
        <v>0</v>
      </c>
      <c r="G1086" t="s">
        <v>35</v>
      </c>
      <c r="H1086" s="4">
        <v>45677.251863425918</v>
      </c>
      <c r="I1086" t="b">
        <v>1</v>
      </c>
      <c r="J1086" t="b">
        <v>0</v>
      </c>
      <c r="K1086" t="s">
        <v>24</v>
      </c>
      <c r="L1086" t="s">
        <v>22</v>
      </c>
      <c r="M1086">
        <v>150000</v>
      </c>
      <c r="O1086" t="s">
        <v>5747</v>
      </c>
      <c r="P1086" t="s">
        <v>5748</v>
      </c>
    </row>
    <row r="1087" spans="1:16" x14ac:dyDescent="0.25">
      <c r="A1087" t="s">
        <v>0</v>
      </c>
      <c r="B1087" t="s">
        <v>5749</v>
      </c>
      <c r="C1087" t="s">
        <v>820</v>
      </c>
      <c r="D1087" t="s">
        <v>4035</v>
      </c>
      <c r="E1087" t="s">
        <v>20</v>
      </c>
      <c r="F1087" t="b">
        <v>0</v>
      </c>
      <c r="G1087" t="s">
        <v>820</v>
      </c>
      <c r="H1087" s="4">
        <v>45677.254537037043</v>
      </c>
      <c r="I1087" t="b">
        <v>0</v>
      </c>
      <c r="J1087" t="b">
        <v>0</v>
      </c>
      <c r="K1087" t="s">
        <v>820</v>
      </c>
      <c r="L1087" t="s">
        <v>22</v>
      </c>
      <c r="M1087">
        <v>63960</v>
      </c>
      <c r="O1087" t="s">
        <v>1829</v>
      </c>
      <c r="P1087" t="s">
        <v>5750</v>
      </c>
    </row>
    <row r="1088" spans="1:16" x14ac:dyDescent="0.25">
      <c r="A1088" t="s">
        <v>0</v>
      </c>
      <c r="B1088" t="s">
        <v>4394</v>
      </c>
      <c r="C1088" t="s">
        <v>39</v>
      </c>
      <c r="D1088" t="s">
        <v>4093</v>
      </c>
      <c r="E1088" t="s">
        <v>51</v>
      </c>
      <c r="F1088" t="b">
        <v>1</v>
      </c>
      <c r="G1088" t="s">
        <v>760</v>
      </c>
      <c r="H1088" s="4">
        <v>45677.259884259263</v>
      </c>
      <c r="I1088" t="b">
        <v>1</v>
      </c>
      <c r="J1088" t="b">
        <v>0</v>
      </c>
      <c r="K1088" t="s">
        <v>760</v>
      </c>
      <c r="L1088" t="s">
        <v>36</v>
      </c>
      <c r="N1088">
        <v>8</v>
      </c>
      <c r="O1088" t="s">
        <v>761</v>
      </c>
    </row>
    <row r="1089" spans="1:16" x14ac:dyDescent="0.25">
      <c r="A1089" t="s">
        <v>1</v>
      </c>
      <c r="B1089" t="s">
        <v>5751</v>
      </c>
      <c r="C1089" t="s">
        <v>39</v>
      </c>
      <c r="D1089" t="s">
        <v>3985</v>
      </c>
      <c r="E1089" t="s">
        <v>20</v>
      </c>
      <c r="F1089" t="b">
        <v>1</v>
      </c>
      <c r="G1089" t="s">
        <v>2134</v>
      </c>
      <c r="H1089" s="4">
        <v>45677.260983796303</v>
      </c>
      <c r="I1089" t="b">
        <v>0</v>
      </c>
      <c r="J1089" t="b">
        <v>0</v>
      </c>
      <c r="K1089" t="s">
        <v>2134</v>
      </c>
      <c r="L1089" t="s">
        <v>22</v>
      </c>
      <c r="M1089">
        <v>76800</v>
      </c>
      <c r="O1089" t="s">
        <v>3403</v>
      </c>
      <c r="P1089" t="s">
        <v>5752</v>
      </c>
    </row>
    <row r="1090" spans="1:16" x14ac:dyDescent="0.25">
      <c r="A1090" t="s">
        <v>1</v>
      </c>
      <c r="B1090" t="s">
        <v>3988</v>
      </c>
      <c r="C1090" t="s">
        <v>39</v>
      </c>
      <c r="D1090" t="s">
        <v>5753</v>
      </c>
      <c r="E1090" t="s">
        <v>51</v>
      </c>
      <c r="F1090" t="b">
        <v>1</v>
      </c>
      <c r="G1090" t="s">
        <v>997</v>
      </c>
      <c r="H1090" s="4">
        <v>45677.261099537027</v>
      </c>
      <c r="I1090" t="b">
        <v>0</v>
      </c>
      <c r="J1090" t="b">
        <v>0</v>
      </c>
      <c r="K1090" t="s">
        <v>997</v>
      </c>
      <c r="L1090" t="s">
        <v>36</v>
      </c>
      <c r="N1090">
        <v>19.5</v>
      </c>
      <c r="O1090" t="s">
        <v>3989</v>
      </c>
      <c r="P1090" t="s">
        <v>3990</v>
      </c>
    </row>
    <row r="1091" spans="1:16" x14ac:dyDescent="0.25">
      <c r="A1091" t="s">
        <v>2</v>
      </c>
      <c r="B1091" t="s">
        <v>2</v>
      </c>
      <c r="C1091" t="s">
        <v>39</v>
      </c>
      <c r="D1091" t="s">
        <v>3997</v>
      </c>
      <c r="E1091" t="s">
        <v>20</v>
      </c>
      <c r="F1091" t="b">
        <v>1</v>
      </c>
      <c r="G1091" t="s">
        <v>226</v>
      </c>
      <c r="H1091" s="4">
        <v>45677.262962962966</v>
      </c>
      <c r="I1091" t="b">
        <v>1</v>
      </c>
      <c r="J1091" t="b">
        <v>0</v>
      </c>
      <c r="K1091" t="s">
        <v>226</v>
      </c>
      <c r="L1091" t="s">
        <v>22</v>
      </c>
      <c r="M1091">
        <v>100000</v>
      </c>
      <c r="O1091" t="s">
        <v>5754</v>
      </c>
      <c r="P1091" t="s">
        <v>5755</v>
      </c>
    </row>
    <row r="1092" spans="1:16" x14ac:dyDescent="0.25">
      <c r="A1092" t="s">
        <v>0</v>
      </c>
      <c r="B1092" t="s">
        <v>214</v>
      </c>
      <c r="C1092" t="s">
        <v>1561</v>
      </c>
      <c r="D1092" t="s">
        <v>3828</v>
      </c>
      <c r="E1092" t="s">
        <v>20</v>
      </c>
      <c r="F1092" t="b">
        <v>0</v>
      </c>
      <c r="G1092" t="s">
        <v>30</v>
      </c>
      <c r="H1092" s="4">
        <v>45677.333993055552</v>
      </c>
      <c r="I1092" t="b">
        <v>0</v>
      </c>
      <c r="J1092" t="b">
        <v>0</v>
      </c>
      <c r="K1092" t="s">
        <v>24</v>
      </c>
      <c r="L1092" t="s">
        <v>22</v>
      </c>
      <c r="M1092">
        <v>62500</v>
      </c>
      <c r="O1092" t="s">
        <v>5756</v>
      </c>
      <c r="P1092" t="s">
        <v>204</v>
      </c>
    </row>
    <row r="1093" spans="1:16" x14ac:dyDescent="0.25">
      <c r="A1093" t="s">
        <v>2</v>
      </c>
      <c r="B1093" t="s">
        <v>307</v>
      </c>
      <c r="C1093" t="s">
        <v>842</v>
      </c>
      <c r="D1093" t="s">
        <v>4090</v>
      </c>
      <c r="E1093" t="s">
        <v>20</v>
      </c>
      <c r="F1093" t="b">
        <v>0</v>
      </c>
      <c r="G1093" t="s">
        <v>41</v>
      </c>
      <c r="H1093" s="4">
        <v>45677.376655092587</v>
      </c>
      <c r="I1093" t="b">
        <v>0</v>
      </c>
      <c r="J1093" t="b">
        <v>1</v>
      </c>
      <c r="K1093" t="s">
        <v>24</v>
      </c>
      <c r="L1093" t="s">
        <v>22</v>
      </c>
      <c r="M1093">
        <v>144300</v>
      </c>
      <c r="O1093" t="s">
        <v>5757</v>
      </c>
      <c r="P1093" t="s">
        <v>5529</v>
      </c>
    </row>
    <row r="1094" spans="1:16" x14ac:dyDescent="0.25">
      <c r="A1094" t="s">
        <v>25</v>
      </c>
      <c r="B1094" t="s">
        <v>5758</v>
      </c>
      <c r="C1094" t="s">
        <v>862</v>
      </c>
      <c r="D1094" t="s">
        <v>4035</v>
      </c>
      <c r="E1094" t="s">
        <v>20</v>
      </c>
      <c r="F1094" t="b">
        <v>0</v>
      </c>
      <c r="G1094" t="s">
        <v>862</v>
      </c>
      <c r="H1094" s="4">
        <v>45677.381076388891</v>
      </c>
      <c r="I1094" t="b">
        <v>0</v>
      </c>
      <c r="J1094" t="b">
        <v>0</v>
      </c>
      <c r="K1094" t="s">
        <v>862</v>
      </c>
      <c r="L1094" t="s">
        <v>22</v>
      </c>
      <c r="M1094">
        <v>52000</v>
      </c>
      <c r="O1094" t="s">
        <v>5759</v>
      </c>
      <c r="P1094" t="s">
        <v>5760</v>
      </c>
    </row>
    <row r="1095" spans="1:16" x14ac:dyDescent="0.25">
      <c r="A1095" t="s">
        <v>1</v>
      </c>
      <c r="B1095" t="s">
        <v>4235</v>
      </c>
      <c r="C1095" t="s">
        <v>82</v>
      </c>
      <c r="D1095" t="s">
        <v>3973</v>
      </c>
      <c r="E1095" t="s">
        <v>20</v>
      </c>
      <c r="F1095" t="b">
        <v>0</v>
      </c>
      <c r="G1095" t="s">
        <v>27</v>
      </c>
      <c r="H1095" s="4">
        <v>45677.416643518518</v>
      </c>
      <c r="I1095" t="b">
        <v>0</v>
      </c>
      <c r="J1095" t="b">
        <v>0</v>
      </c>
      <c r="K1095" t="s">
        <v>24</v>
      </c>
      <c r="L1095" t="s">
        <v>22</v>
      </c>
      <c r="M1095">
        <v>95000</v>
      </c>
      <c r="O1095" t="s">
        <v>4236</v>
      </c>
      <c r="P1095" t="s">
        <v>2591</v>
      </c>
    </row>
    <row r="1096" spans="1:16" x14ac:dyDescent="0.25">
      <c r="A1096" t="s">
        <v>1</v>
      </c>
      <c r="B1096" t="s">
        <v>5761</v>
      </c>
      <c r="C1096" t="s">
        <v>44</v>
      </c>
      <c r="D1096" t="s">
        <v>3973</v>
      </c>
      <c r="E1096" t="s">
        <v>20</v>
      </c>
      <c r="F1096" t="b">
        <v>0</v>
      </c>
      <c r="G1096" t="s">
        <v>41</v>
      </c>
      <c r="H1096" s="4">
        <v>45677.416990740741</v>
      </c>
      <c r="I1096" t="b">
        <v>0</v>
      </c>
      <c r="J1096" t="b">
        <v>1</v>
      </c>
      <c r="K1096" t="s">
        <v>24</v>
      </c>
      <c r="L1096" t="s">
        <v>22</v>
      </c>
      <c r="M1096">
        <v>250000</v>
      </c>
      <c r="O1096" t="s">
        <v>5762</v>
      </c>
      <c r="P1096" t="s">
        <v>5763</v>
      </c>
    </row>
    <row r="1097" spans="1:16" x14ac:dyDescent="0.25">
      <c r="A1097" t="s">
        <v>19</v>
      </c>
      <c r="B1097" t="s">
        <v>1672</v>
      </c>
      <c r="C1097" t="s">
        <v>151</v>
      </c>
      <c r="D1097" t="s">
        <v>3973</v>
      </c>
      <c r="E1097" t="s">
        <v>20</v>
      </c>
      <c r="F1097" t="b">
        <v>0</v>
      </c>
      <c r="G1097" t="s">
        <v>30</v>
      </c>
      <c r="H1097" s="4">
        <v>45677.417326388888</v>
      </c>
      <c r="I1097" t="b">
        <v>0</v>
      </c>
      <c r="J1097" t="b">
        <v>1</v>
      </c>
      <c r="K1097" t="s">
        <v>24</v>
      </c>
      <c r="L1097" t="s">
        <v>22</v>
      </c>
      <c r="M1097">
        <v>210500</v>
      </c>
      <c r="O1097" t="s">
        <v>835</v>
      </c>
      <c r="P1097" t="s">
        <v>1673</v>
      </c>
    </row>
    <row r="1098" spans="1:16" x14ac:dyDescent="0.25">
      <c r="A1098" t="s">
        <v>1</v>
      </c>
      <c r="B1098" t="s">
        <v>5303</v>
      </c>
      <c r="C1098" t="s">
        <v>293</v>
      </c>
      <c r="D1098" t="s">
        <v>2208</v>
      </c>
      <c r="E1098" t="s">
        <v>34</v>
      </c>
      <c r="F1098" t="b">
        <v>0</v>
      </c>
      <c r="G1098" t="s">
        <v>41</v>
      </c>
      <c r="H1098" s="4">
        <v>45677.417847222219</v>
      </c>
      <c r="I1098" t="b">
        <v>0</v>
      </c>
      <c r="J1098" t="b">
        <v>1</v>
      </c>
      <c r="K1098" t="s">
        <v>24</v>
      </c>
      <c r="L1098" t="s">
        <v>22</v>
      </c>
      <c r="M1098">
        <v>214500</v>
      </c>
      <c r="O1098" t="s">
        <v>428</v>
      </c>
      <c r="P1098" t="s">
        <v>5304</v>
      </c>
    </row>
    <row r="1099" spans="1:16" x14ac:dyDescent="0.25">
      <c r="A1099" t="s">
        <v>1</v>
      </c>
      <c r="B1099" t="s">
        <v>5764</v>
      </c>
      <c r="C1099" t="s">
        <v>134</v>
      </c>
      <c r="D1099" t="s">
        <v>2208</v>
      </c>
      <c r="E1099" t="s">
        <v>34</v>
      </c>
      <c r="F1099" t="b">
        <v>0</v>
      </c>
      <c r="G1099" t="s">
        <v>41</v>
      </c>
      <c r="H1099" s="4">
        <v>45677.417847222219</v>
      </c>
      <c r="I1099" t="b">
        <v>0</v>
      </c>
      <c r="J1099" t="b">
        <v>1</v>
      </c>
      <c r="K1099" t="s">
        <v>24</v>
      </c>
      <c r="L1099" t="s">
        <v>22</v>
      </c>
      <c r="M1099">
        <v>214500</v>
      </c>
      <c r="O1099" t="s">
        <v>428</v>
      </c>
      <c r="P1099" t="s">
        <v>5765</v>
      </c>
    </row>
    <row r="1100" spans="1:16" x14ac:dyDescent="0.25">
      <c r="A1100" t="s">
        <v>40</v>
      </c>
      <c r="B1100" t="s">
        <v>40</v>
      </c>
      <c r="C1100" t="s">
        <v>5766</v>
      </c>
      <c r="D1100" t="s">
        <v>4084</v>
      </c>
      <c r="E1100" t="s">
        <v>20</v>
      </c>
      <c r="F1100" t="b">
        <v>0</v>
      </c>
      <c r="G1100" t="s">
        <v>41</v>
      </c>
      <c r="H1100" s="4">
        <v>45677.418437499997</v>
      </c>
      <c r="I1100" t="b">
        <v>0</v>
      </c>
      <c r="J1100" t="b">
        <v>0</v>
      </c>
      <c r="K1100" t="s">
        <v>24</v>
      </c>
      <c r="L1100" t="s">
        <v>22</v>
      </c>
      <c r="M1100">
        <v>152500</v>
      </c>
      <c r="O1100" t="s">
        <v>3672</v>
      </c>
    </row>
    <row r="1101" spans="1:16" x14ac:dyDescent="0.25">
      <c r="A1101" t="s">
        <v>0</v>
      </c>
      <c r="B1101" t="s">
        <v>5767</v>
      </c>
      <c r="C1101" t="s">
        <v>2522</v>
      </c>
      <c r="D1101" t="s">
        <v>3828</v>
      </c>
      <c r="E1101" t="s">
        <v>20</v>
      </c>
      <c r="F1101" t="b">
        <v>0</v>
      </c>
      <c r="G1101" t="s">
        <v>27</v>
      </c>
      <c r="H1101" s="4">
        <v>45677.458333333343</v>
      </c>
      <c r="I1101" t="b">
        <v>0</v>
      </c>
      <c r="J1101" t="b">
        <v>1</v>
      </c>
      <c r="K1101" t="s">
        <v>24</v>
      </c>
      <c r="L1101" t="s">
        <v>22</v>
      </c>
      <c r="M1101">
        <v>106300</v>
      </c>
      <c r="O1101" t="s">
        <v>3588</v>
      </c>
      <c r="P1101" t="s">
        <v>5726</v>
      </c>
    </row>
    <row r="1102" spans="1:16" x14ac:dyDescent="0.25">
      <c r="A1102" t="s">
        <v>0</v>
      </c>
      <c r="B1102" t="s">
        <v>5768</v>
      </c>
      <c r="C1102" t="s">
        <v>39</v>
      </c>
      <c r="D1102" t="s">
        <v>3973</v>
      </c>
      <c r="E1102" t="s">
        <v>20</v>
      </c>
      <c r="F1102" t="b">
        <v>1</v>
      </c>
      <c r="G1102" t="s">
        <v>41</v>
      </c>
      <c r="H1102" s="4">
        <v>45677.458587962959</v>
      </c>
      <c r="I1102" t="b">
        <v>0</v>
      </c>
      <c r="J1102" t="b">
        <v>0</v>
      </c>
      <c r="K1102" t="s">
        <v>24</v>
      </c>
      <c r="L1102" t="s">
        <v>22</v>
      </c>
      <c r="M1102">
        <v>175000</v>
      </c>
      <c r="O1102" t="s">
        <v>4141</v>
      </c>
      <c r="P1102" t="s">
        <v>5769</v>
      </c>
    </row>
    <row r="1103" spans="1:16" x14ac:dyDescent="0.25">
      <c r="A1103" t="s">
        <v>89</v>
      </c>
      <c r="B1103" t="s">
        <v>5770</v>
      </c>
      <c r="C1103" t="s">
        <v>82</v>
      </c>
      <c r="D1103" t="s">
        <v>3973</v>
      </c>
      <c r="E1103" t="s">
        <v>20</v>
      </c>
      <c r="F1103" t="b">
        <v>0</v>
      </c>
      <c r="G1103" t="s">
        <v>30</v>
      </c>
      <c r="H1103" s="4">
        <v>45677.460393518522</v>
      </c>
      <c r="I1103" t="b">
        <v>0</v>
      </c>
      <c r="J1103" t="b">
        <v>1</v>
      </c>
      <c r="K1103" t="s">
        <v>24</v>
      </c>
      <c r="L1103" t="s">
        <v>22</v>
      </c>
      <c r="M1103">
        <v>127500</v>
      </c>
      <c r="O1103" t="s">
        <v>3859</v>
      </c>
      <c r="P1103" t="s">
        <v>5771</v>
      </c>
    </row>
    <row r="1104" spans="1:16" x14ac:dyDescent="0.25">
      <c r="A1104" t="s">
        <v>139</v>
      </c>
      <c r="B1104" t="s">
        <v>139</v>
      </c>
      <c r="C1104" t="s">
        <v>5772</v>
      </c>
      <c r="D1104" t="s">
        <v>4090</v>
      </c>
      <c r="E1104" t="s">
        <v>20</v>
      </c>
      <c r="F1104" t="b">
        <v>0</v>
      </c>
      <c r="G1104" t="s">
        <v>35</v>
      </c>
      <c r="H1104" s="4">
        <v>45677.500486111108</v>
      </c>
      <c r="I1104" t="b">
        <v>0</v>
      </c>
      <c r="J1104" t="b">
        <v>0</v>
      </c>
      <c r="K1104" t="s">
        <v>24</v>
      </c>
      <c r="L1104" t="s">
        <v>22</v>
      </c>
      <c r="M1104">
        <v>63500</v>
      </c>
      <c r="O1104" t="s">
        <v>5773</v>
      </c>
      <c r="P1104" t="s">
        <v>5774</v>
      </c>
    </row>
    <row r="1105" spans="1:16" x14ac:dyDescent="0.25">
      <c r="A1105" t="s">
        <v>40</v>
      </c>
      <c r="B1105" t="s">
        <v>40</v>
      </c>
      <c r="C1105" t="s">
        <v>5775</v>
      </c>
      <c r="D1105" t="s">
        <v>4090</v>
      </c>
      <c r="E1105" t="s">
        <v>20</v>
      </c>
      <c r="F1105" t="b">
        <v>0</v>
      </c>
      <c r="G1105" t="s">
        <v>41</v>
      </c>
      <c r="H1105" s="4">
        <v>45677.543310185189</v>
      </c>
      <c r="I1105" t="b">
        <v>0</v>
      </c>
      <c r="J1105" t="b">
        <v>1</v>
      </c>
      <c r="K1105" t="s">
        <v>24</v>
      </c>
      <c r="L1105" t="s">
        <v>22</v>
      </c>
      <c r="M1105">
        <v>152500</v>
      </c>
      <c r="O1105" t="s">
        <v>3672</v>
      </c>
    </row>
    <row r="1106" spans="1:16" x14ac:dyDescent="0.25">
      <c r="A1106" t="s">
        <v>40</v>
      </c>
      <c r="B1106" t="s">
        <v>5776</v>
      </c>
      <c r="C1106" t="s">
        <v>5777</v>
      </c>
      <c r="D1106" t="s">
        <v>3957</v>
      </c>
      <c r="E1106" t="s">
        <v>34</v>
      </c>
      <c r="F1106" t="b">
        <v>0</v>
      </c>
      <c r="G1106" t="s">
        <v>23</v>
      </c>
      <c r="H1106" s="4">
        <v>45677.556388888886</v>
      </c>
      <c r="I1106" t="b">
        <v>0</v>
      </c>
      <c r="J1106" t="b">
        <v>0</v>
      </c>
      <c r="K1106" t="s">
        <v>24</v>
      </c>
      <c r="L1106" t="s">
        <v>36</v>
      </c>
      <c r="N1106">
        <v>52.779998779296882</v>
      </c>
      <c r="O1106" t="s">
        <v>5149</v>
      </c>
    </row>
    <row r="1107" spans="1:16" x14ac:dyDescent="0.25">
      <c r="A1107" t="s">
        <v>40</v>
      </c>
      <c r="B1107" t="s">
        <v>5778</v>
      </c>
      <c r="C1107" t="s">
        <v>486</v>
      </c>
      <c r="D1107" t="s">
        <v>4093</v>
      </c>
      <c r="E1107" t="s">
        <v>20</v>
      </c>
      <c r="F1107" t="b">
        <v>0</v>
      </c>
      <c r="G1107" t="s">
        <v>41</v>
      </c>
      <c r="H1107" s="4">
        <v>45677.626643518517</v>
      </c>
      <c r="I1107" t="b">
        <v>0</v>
      </c>
      <c r="J1107" t="b">
        <v>1</v>
      </c>
      <c r="K1107" t="s">
        <v>24</v>
      </c>
      <c r="L1107" t="s">
        <v>36</v>
      </c>
      <c r="N1107">
        <v>22.5</v>
      </c>
      <c r="O1107" t="s">
        <v>5475</v>
      </c>
      <c r="P1107" t="s">
        <v>5476</v>
      </c>
    </row>
    <row r="1108" spans="1:16" x14ac:dyDescent="0.25">
      <c r="A1108" t="s">
        <v>139</v>
      </c>
      <c r="B1108" t="s">
        <v>2357</v>
      </c>
      <c r="C1108" t="s">
        <v>23</v>
      </c>
      <c r="D1108" t="s">
        <v>3973</v>
      </c>
      <c r="E1108" t="s">
        <v>20</v>
      </c>
      <c r="F1108" t="b">
        <v>0</v>
      </c>
      <c r="G1108" t="s">
        <v>23</v>
      </c>
      <c r="H1108" s="4">
        <v>45677.639444444438</v>
      </c>
      <c r="I1108" t="b">
        <v>0</v>
      </c>
      <c r="J1108" t="b">
        <v>0</v>
      </c>
      <c r="K1108" t="s">
        <v>24</v>
      </c>
      <c r="L1108" t="s">
        <v>22</v>
      </c>
      <c r="M1108">
        <v>130000</v>
      </c>
      <c r="O1108" t="s">
        <v>5779</v>
      </c>
      <c r="P1108" t="s">
        <v>119</v>
      </c>
    </row>
    <row r="1109" spans="1:16" x14ac:dyDescent="0.25">
      <c r="A1109" t="s">
        <v>1</v>
      </c>
      <c r="B1109" t="s">
        <v>5780</v>
      </c>
      <c r="C1109" t="s">
        <v>151</v>
      </c>
      <c r="D1109" t="s">
        <v>5781</v>
      </c>
      <c r="E1109" t="s">
        <v>20</v>
      </c>
      <c r="F1109" t="b">
        <v>0</v>
      </c>
      <c r="G1109" t="s">
        <v>30</v>
      </c>
      <c r="H1109" s="4">
        <v>45677.668113425927</v>
      </c>
      <c r="I1109" t="b">
        <v>0</v>
      </c>
      <c r="J1109" t="b">
        <v>1</v>
      </c>
      <c r="K1109" t="s">
        <v>24</v>
      </c>
      <c r="L1109" t="s">
        <v>22</v>
      </c>
      <c r="M1109">
        <v>188500</v>
      </c>
      <c r="O1109" t="s">
        <v>59</v>
      </c>
      <c r="P1109" t="s">
        <v>5782</v>
      </c>
    </row>
    <row r="1110" spans="1:16" x14ac:dyDescent="0.25">
      <c r="A1110" t="s">
        <v>2</v>
      </c>
      <c r="B1110" t="s">
        <v>307</v>
      </c>
      <c r="C1110" t="s">
        <v>5783</v>
      </c>
      <c r="D1110" t="s">
        <v>4090</v>
      </c>
      <c r="E1110" t="s">
        <v>219</v>
      </c>
      <c r="F1110" t="b">
        <v>0</v>
      </c>
      <c r="G1110" t="s">
        <v>41</v>
      </c>
      <c r="H1110" s="4">
        <v>45677.709988425922</v>
      </c>
      <c r="I1110" t="b">
        <v>0</v>
      </c>
      <c r="J1110" t="b">
        <v>1</v>
      </c>
      <c r="K1110" t="s">
        <v>24</v>
      </c>
      <c r="L1110" t="s">
        <v>22</v>
      </c>
      <c r="M1110">
        <v>165000</v>
      </c>
      <c r="O1110" t="s">
        <v>5784</v>
      </c>
      <c r="P1110" t="s">
        <v>5785</v>
      </c>
    </row>
    <row r="1111" spans="1:16" x14ac:dyDescent="0.25">
      <c r="A1111" t="s">
        <v>0</v>
      </c>
      <c r="B1111" t="s">
        <v>0</v>
      </c>
      <c r="C1111" t="s">
        <v>3471</v>
      </c>
      <c r="D1111" t="s">
        <v>3828</v>
      </c>
      <c r="E1111" t="s">
        <v>20</v>
      </c>
      <c r="F1111" t="b">
        <v>0</v>
      </c>
      <c r="G1111" t="s">
        <v>27</v>
      </c>
      <c r="H1111" s="4">
        <v>45677.749976851846</v>
      </c>
      <c r="I1111" t="b">
        <v>1</v>
      </c>
      <c r="J1111" t="b">
        <v>1</v>
      </c>
      <c r="K1111" t="s">
        <v>24</v>
      </c>
      <c r="L1111" t="s">
        <v>22</v>
      </c>
      <c r="M1111">
        <v>52500</v>
      </c>
      <c r="O1111" t="s">
        <v>3472</v>
      </c>
      <c r="P1111" t="s">
        <v>5786</v>
      </c>
    </row>
    <row r="1112" spans="1:16" x14ac:dyDescent="0.25">
      <c r="A1112" t="s">
        <v>2</v>
      </c>
      <c r="B1112" t="s">
        <v>5787</v>
      </c>
      <c r="C1112" t="s">
        <v>83</v>
      </c>
      <c r="D1112" t="s">
        <v>2208</v>
      </c>
      <c r="E1112" t="s">
        <v>20</v>
      </c>
      <c r="F1112" t="b">
        <v>0</v>
      </c>
      <c r="G1112" t="s">
        <v>30</v>
      </c>
      <c r="H1112" s="4">
        <v>45677.751944444448</v>
      </c>
      <c r="I1112" t="b">
        <v>1</v>
      </c>
      <c r="J1112" t="b">
        <v>0</v>
      </c>
      <c r="K1112" t="s">
        <v>24</v>
      </c>
      <c r="L1112" t="s">
        <v>36</v>
      </c>
      <c r="N1112">
        <v>67.5</v>
      </c>
      <c r="O1112" t="s">
        <v>5788</v>
      </c>
      <c r="P1112" t="s">
        <v>5789</v>
      </c>
    </row>
    <row r="1113" spans="1:16" x14ac:dyDescent="0.25">
      <c r="A1113" t="s">
        <v>0</v>
      </c>
      <c r="B1113" t="s">
        <v>5790</v>
      </c>
      <c r="C1113" t="s">
        <v>2858</v>
      </c>
      <c r="D1113" t="s">
        <v>2208</v>
      </c>
      <c r="E1113" t="s">
        <v>20</v>
      </c>
      <c r="F1113" t="b">
        <v>0</v>
      </c>
      <c r="G1113" t="s">
        <v>23</v>
      </c>
      <c r="H1113" s="4">
        <v>45677.764398148152</v>
      </c>
      <c r="I1113" t="b">
        <v>1</v>
      </c>
      <c r="J1113" t="b">
        <v>0</v>
      </c>
      <c r="K1113" t="s">
        <v>24</v>
      </c>
      <c r="L1113" t="s">
        <v>22</v>
      </c>
      <c r="M1113">
        <v>75000</v>
      </c>
      <c r="O1113" t="s">
        <v>123</v>
      </c>
    </row>
    <row r="1114" spans="1:16" x14ac:dyDescent="0.25">
      <c r="A1114" t="s">
        <v>191</v>
      </c>
      <c r="B1114" t="s">
        <v>5791</v>
      </c>
      <c r="C1114" t="s">
        <v>3276</v>
      </c>
      <c r="D1114" t="s">
        <v>3973</v>
      </c>
      <c r="E1114" t="s">
        <v>51</v>
      </c>
      <c r="F1114" t="b">
        <v>0</v>
      </c>
      <c r="G1114" t="s">
        <v>27</v>
      </c>
      <c r="H1114" s="4">
        <v>45677.79173611111</v>
      </c>
      <c r="I1114" t="b">
        <v>0</v>
      </c>
      <c r="J1114" t="b">
        <v>0</v>
      </c>
      <c r="K1114" t="s">
        <v>24</v>
      </c>
      <c r="L1114" t="s">
        <v>36</v>
      </c>
      <c r="N1114">
        <v>75</v>
      </c>
      <c r="O1114" t="s">
        <v>2499</v>
      </c>
      <c r="P1114" t="s">
        <v>5792</v>
      </c>
    </row>
    <row r="1115" spans="1:16" x14ac:dyDescent="0.25">
      <c r="A1115" t="s">
        <v>139</v>
      </c>
      <c r="B1115" t="s">
        <v>1697</v>
      </c>
      <c r="C1115" t="s">
        <v>82</v>
      </c>
      <c r="D1115" t="s">
        <v>3973</v>
      </c>
      <c r="E1115" t="s">
        <v>20</v>
      </c>
      <c r="F1115" t="b">
        <v>0</v>
      </c>
      <c r="G1115" t="s">
        <v>27</v>
      </c>
      <c r="H1115" s="4">
        <v>45677.874930555547</v>
      </c>
      <c r="I1115" t="b">
        <v>1</v>
      </c>
      <c r="J1115" t="b">
        <v>0</v>
      </c>
      <c r="K1115" t="s">
        <v>24</v>
      </c>
      <c r="L1115" t="s">
        <v>22</v>
      </c>
      <c r="M1115">
        <v>157500</v>
      </c>
      <c r="O1115" t="s">
        <v>3621</v>
      </c>
      <c r="P1115" t="s">
        <v>5793</v>
      </c>
    </row>
    <row r="1116" spans="1:16" x14ac:dyDescent="0.25">
      <c r="A1116" t="s">
        <v>1</v>
      </c>
      <c r="B1116" t="s">
        <v>5794</v>
      </c>
      <c r="C1116" t="s">
        <v>158</v>
      </c>
      <c r="D1116" t="s">
        <v>4035</v>
      </c>
      <c r="E1116" t="s">
        <v>20</v>
      </c>
      <c r="F1116" t="b">
        <v>0</v>
      </c>
      <c r="G1116" t="s">
        <v>158</v>
      </c>
      <c r="H1116" s="4">
        <v>45677.877812500003</v>
      </c>
      <c r="I1116" t="b">
        <v>0</v>
      </c>
      <c r="J1116" t="b">
        <v>0</v>
      </c>
      <c r="K1116" t="s">
        <v>158</v>
      </c>
      <c r="L1116" t="s">
        <v>22</v>
      </c>
      <c r="M1116">
        <v>52000</v>
      </c>
      <c r="O1116" t="s">
        <v>720</v>
      </c>
      <c r="P1116" t="s">
        <v>5795</v>
      </c>
    </row>
    <row r="1117" spans="1:16" x14ac:dyDescent="0.25">
      <c r="A1117" t="s">
        <v>89</v>
      </c>
      <c r="B1117" t="s">
        <v>5796</v>
      </c>
      <c r="C1117" t="s">
        <v>3743</v>
      </c>
      <c r="D1117" t="s">
        <v>3973</v>
      </c>
      <c r="E1117" t="s">
        <v>51</v>
      </c>
      <c r="F1117" t="b">
        <v>0</v>
      </c>
      <c r="G1117" t="s">
        <v>27</v>
      </c>
      <c r="H1117" s="4">
        <v>45677.91673611111</v>
      </c>
      <c r="I1117" t="b">
        <v>0</v>
      </c>
      <c r="J1117" t="b">
        <v>1</v>
      </c>
      <c r="K1117" t="s">
        <v>24</v>
      </c>
      <c r="L1117" t="s">
        <v>36</v>
      </c>
      <c r="N1117">
        <v>62.5</v>
      </c>
      <c r="O1117" t="s">
        <v>5797</v>
      </c>
      <c r="P1117" t="s">
        <v>5798</v>
      </c>
    </row>
    <row r="1118" spans="1:16" x14ac:dyDescent="0.25">
      <c r="A1118" t="s">
        <v>139</v>
      </c>
      <c r="B1118" t="s">
        <v>3021</v>
      </c>
      <c r="C1118" t="s">
        <v>165</v>
      </c>
      <c r="D1118" t="s">
        <v>4100</v>
      </c>
      <c r="E1118" t="s">
        <v>20</v>
      </c>
      <c r="F1118" t="b">
        <v>0</v>
      </c>
      <c r="G1118" t="s">
        <v>30</v>
      </c>
      <c r="H1118" s="4">
        <v>45678.000659722216</v>
      </c>
      <c r="I1118" t="b">
        <v>1</v>
      </c>
      <c r="J1118" t="b">
        <v>1</v>
      </c>
      <c r="K1118" t="s">
        <v>24</v>
      </c>
      <c r="L1118" t="s">
        <v>22</v>
      </c>
      <c r="M1118">
        <v>155000</v>
      </c>
      <c r="O1118" t="s">
        <v>2854</v>
      </c>
    </row>
    <row r="1119" spans="1:16" x14ac:dyDescent="0.25">
      <c r="A1119" t="s">
        <v>0</v>
      </c>
      <c r="B1119" t="s">
        <v>0</v>
      </c>
      <c r="C1119" t="s">
        <v>809</v>
      </c>
      <c r="D1119" t="s">
        <v>3828</v>
      </c>
      <c r="E1119" t="s">
        <v>20</v>
      </c>
      <c r="F1119" t="b">
        <v>0</v>
      </c>
      <c r="G1119" t="s">
        <v>41</v>
      </c>
      <c r="H1119" s="4">
        <v>45678.25037037037</v>
      </c>
      <c r="I1119" t="b">
        <v>0</v>
      </c>
      <c r="J1119" t="b">
        <v>0</v>
      </c>
      <c r="K1119" t="s">
        <v>24</v>
      </c>
      <c r="L1119" t="s">
        <v>22</v>
      </c>
      <c r="M1119">
        <v>102875</v>
      </c>
      <c r="O1119" t="s">
        <v>2195</v>
      </c>
    </row>
    <row r="1120" spans="1:16" x14ac:dyDescent="0.25">
      <c r="A1120" t="s">
        <v>0</v>
      </c>
      <c r="B1120" t="s">
        <v>1528</v>
      </c>
      <c r="C1120" t="s">
        <v>293</v>
      </c>
      <c r="D1120" t="s">
        <v>5243</v>
      </c>
      <c r="F1120" t="b">
        <v>0</v>
      </c>
      <c r="G1120" t="s">
        <v>41</v>
      </c>
      <c r="H1120" s="4">
        <v>45678.25037037037</v>
      </c>
      <c r="I1120" t="b">
        <v>1</v>
      </c>
      <c r="J1120" t="b">
        <v>0</v>
      </c>
      <c r="K1120" t="s">
        <v>24</v>
      </c>
      <c r="L1120" t="s">
        <v>22</v>
      </c>
      <c r="M1120">
        <v>132000</v>
      </c>
      <c r="O1120" t="s">
        <v>4853</v>
      </c>
      <c r="P1120" t="s">
        <v>119</v>
      </c>
    </row>
    <row r="1121" spans="1:16" x14ac:dyDescent="0.25">
      <c r="A1121" t="s">
        <v>19</v>
      </c>
      <c r="B1121" t="s">
        <v>5799</v>
      </c>
      <c r="C1121" t="s">
        <v>749</v>
      </c>
      <c r="D1121" t="s">
        <v>2532</v>
      </c>
      <c r="E1121" t="s">
        <v>20</v>
      </c>
      <c r="F1121" t="b">
        <v>0</v>
      </c>
      <c r="G1121" t="s">
        <v>30</v>
      </c>
      <c r="H1121" s="4">
        <v>45678.251435185193</v>
      </c>
      <c r="I1121" t="b">
        <v>0</v>
      </c>
      <c r="J1121" t="b">
        <v>1</v>
      </c>
      <c r="K1121" t="s">
        <v>24</v>
      </c>
      <c r="L1121" t="s">
        <v>22</v>
      </c>
      <c r="M1121">
        <v>145080</v>
      </c>
      <c r="O1121" t="s">
        <v>3243</v>
      </c>
      <c r="P1121" t="s">
        <v>5800</v>
      </c>
    </row>
    <row r="1122" spans="1:16" x14ac:dyDescent="0.25">
      <c r="A1122" t="s">
        <v>40</v>
      </c>
      <c r="B1122" t="s">
        <v>5801</v>
      </c>
      <c r="C1122" t="s">
        <v>1397</v>
      </c>
      <c r="D1122" t="s">
        <v>3828</v>
      </c>
      <c r="E1122" t="s">
        <v>219</v>
      </c>
      <c r="F1122" t="b">
        <v>0</v>
      </c>
      <c r="G1122" t="s">
        <v>27</v>
      </c>
      <c r="H1122" s="4">
        <v>45678.251585648148</v>
      </c>
      <c r="I1122" t="b">
        <v>1</v>
      </c>
      <c r="J1122" t="b">
        <v>0</v>
      </c>
      <c r="K1122" t="s">
        <v>24</v>
      </c>
      <c r="L1122" t="s">
        <v>36</v>
      </c>
      <c r="N1122">
        <v>56.5</v>
      </c>
      <c r="O1122" t="s">
        <v>5802</v>
      </c>
      <c r="P1122" t="s">
        <v>5803</v>
      </c>
    </row>
    <row r="1123" spans="1:16" x14ac:dyDescent="0.25">
      <c r="A1123" t="s">
        <v>1</v>
      </c>
      <c r="B1123" t="s">
        <v>5804</v>
      </c>
      <c r="C1123" t="s">
        <v>5242</v>
      </c>
      <c r="D1123" t="s">
        <v>5243</v>
      </c>
      <c r="E1123" t="s">
        <v>20</v>
      </c>
      <c r="F1123" t="b">
        <v>0</v>
      </c>
      <c r="G1123" t="s">
        <v>314</v>
      </c>
      <c r="H1123" s="4">
        <v>45678.254745370366</v>
      </c>
      <c r="I1123" t="b">
        <v>0</v>
      </c>
      <c r="J1123" t="b">
        <v>0</v>
      </c>
      <c r="K1123" t="s">
        <v>314</v>
      </c>
      <c r="L1123" t="s">
        <v>22</v>
      </c>
      <c r="M1123">
        <v>90000</v>
      </c>
      <c r="O1123" t="s">
        <v>2273</v>
      </c>
      <c r="P1123" t="s">
        <v>5805</v>
      </c>
    </row>
    <row r="1124" spans="1:16" x14ac:dyDescent="0.25">
      <c r="A1124" t="s">
        <v>1</v>
      </c>
      <c r="B1124" t="s">
        <v>3988</v>
      </c>
      <c r="C1124" t="s">
        <v>39</v>
      </c>
      <c r="D1124" t="s">
        <v>5806</v>
      </c>
      <c r="E1124" t="s">
        <v>51</v>
      </c>
      <c r="F1124" t="b">
        <v>1</v>
      </c>
      <c r="G1124" t="s">
        <v>1733</v>
      </c>
      <c r="H1124" s="4">
        <v>45678.263124999998</v>
      </c>
      <c r="I1124" t="b">
        <v>0</v>
      </c>
      <c r="J1124" t="b">
        <v>0</v>
      </c>
      <c r="K1124" t="s">
        <v>1733</v>
      </c>
      <c r="L1124" t="s">
        <v>36</v>
      </c>
      <c r="N1124">
        <v>19.5</v>
      </c>
      <c r="O1124" t="s">
        <v>3989</v>
      </c>
      <c r="P1124" t="s">
        <v>3990</v>
      </c>
    </row>
    <row r="1125" spans="1:16" x14ac:dyDescent="0.25">
      <c r="A1125" t="s">
        <v>0</v>
      </c>
      <c r="B1125" t="s">
        <v>5271</v>
      </c>
      <c r="C1125" t="s">
        <v>39</v>
      </c>
      <c r="D1125" t="s">
        <v>4090</v>
      </c>
      <c r="E1125" t="s">
        <v>20</v>
      </c>
      <c r="F1125" t="b">
        <v>1</v>
      </c>
      <c r="G1125" t="s">
        <v>1247</v>
      </c>
      <c r="H1125" s="4">
        <v>45678.264386574083</v>
      </c>
      <c r="I1125" t="b">
        <v>0</v>
      </c>
      <c r="J1125" t="b">
        <v>0</v>
      </c>
      <c r="K1125" t="s">
        <v>1247</v>
      </c>
      <c r="L1125" t="s">
        <v>22</v>
      </c>
      <c r="M1125">
        <v>90000</v>
      </c>
      <c r="O1125" t="s">
        <v>1893</v>
      </c>
      <c r="P1125" t="s">
        <v>5272</v>
      </c>
    </row>
    <row r="1126" spans="1:16" x14ac:dyDescent="0.25">
      <c r="A1126" t="s">
        <v>0</v>
      </c>
      <c r="B1126" t="s">
        <v>1934</v>
      </c>
      <c r="C1126" t="s">
        <v>1247</v>
      </c>
      <c r="D1126" t="s">
        <v>3383</v>
      </c>
      <c r="E1126" t="s">
        <v>20</v>
      </c>
      <c r="F1126" t="b">
        <v>0</v>
      </c>
      <c r="G1126" t="s">
        <v>1247</v>
      </c>
      <c r="H1126" s="4">
        <v>45678.264386574083</v>
      </c>
      <c r="I1126" t="b">
        <v>0</v>
      </c>
      <c r="J1126" t="b">
        <v>0</v>
      </c>
      <c r="K1126" t="s">
        <v>1247</v>
      </c>
      <c r="L1126" t="s">
        <v>22</v>
      </c>
      <c r="M1126">
        <v>38500</v>
      </c>
      <c r="O1126" t="s">
        <v>5660</v>
      </c>
      <c r="P1126" t="s">
        <v>5661</v>
      </c>
    </row>
    <row r="1127" spans="1:16" x14ac:dyDescent="0.25">
      <c r="A1127" t="s">
        <v>2</v>
      </c>
      <c r="B1127" t="s">
        <v>5807</v>
      </c>
      <c r="C1127" t="s">
        <v>203</v>
      </c>
      <c r="D1127" t="s">
        <v>81</v>
      </c>
      <c r="E1127" t="s">
        <v>51</v>
      </c>
      <c r="F1127" t="b">
        <v>0</v>
      </c>
      <c r="G1127" t="s">
        <v>23</v>
      </c>
      <c r="H1127" s="4">
        <v>45678.264618055553</v>
      </c>
      <c r="I1127" t="b">
        <v>1</v>
      </c>
      <c r="J1127" t="b">
        <v>0</v>
      </c>
      <c r="K1127" t="s">
        <v>24</v>
      </c>
      <c r="L1127" t="s">
        <v>36</v>
      </c>
      <c r="N1127">
        <v>73.904998779296875</v>
      </c>
      <c r="O1127" t="s">
        <v>81</v>
      </c>
      <c r="P1127" t="s">
        <v>5808</v>
      </c>
    </row>
    <row r="1128" spans="1:16" x14ac:dyDescent="0.25">
      <c r="A1128" t="s">
        <v>0</v>
      </c>
      <c r="B1128" t="s">
        <v>5809</v>
      </c>
      <c r="C1128" t="s">
        <v>3518</v>
      </c>
      <c r="D1128" t="s">
        <v>5810</v>
      </c>
      <c r="E1128" t="s">
        <v>20</v>
      </c>
      <c r="F1128" t="b">
        <v>0</v>
      </c>
      <c r="G1128" t="s">
        <v>23</v>
      </c>
      <c r="H1128" s="4">
        <v>45678.268912037027</v>
      </c>
      <c r="I1128" t="b">
        <v>0</v>
      </c>
      <c r="J1128" t="b">
        <v>1</v>
      </c>
      <c r="K1128" t="s">
        <v>24</v>
      </c>
      <c r="L1128" t="s">
        <v>22</v>
      </c>
      <c r="M1128">
        <v>81900</v>
      </c>
      <c r="O1128" t="s">
        <v>5811</v>
      </c>
      <c r="P1128" t="s">
        <v>3395</v>
      </c>
    </row>
    <row r="1129" spans="1:16" x14ac:dyDescent="0.25">
      <c r="A1129" t="s">
        <v>0</v>
      </c>
      <c r="B1129" t="s">
        <v>5812</v>
      </c>
      <c r="C1129" t="s">
        <v>2640</v>
      </c>
      <c r="D1129" t="s">
        <v>3968</v>
      </c>
      <c r="E1129" t="s">
        <v>20</v>
      </c>
      <c r="F1129" t="b">
        <v>0</v>
      </c>
      <c r="G1129" t="s">
        <v>2641</v>
      </c>
      <c r="H1129" s="4">
        <v>45678.273854166669</v>
      </c>
      <c r="I1129" t="b">
        <v>0</v>
      </c>
      <c r="J1129" t="b">
        <v>0</v>
      </c>
      <c r="K1129" t="s">
        <v>2641</v>
      </c>
      <c r="L1129" t="s">
        <v>22</v>
      </c>
      <c r="M1129">
        <v>70000</v>
      </c>
      <c r="O1129" t="s">
        <v>1010</v>
      </c>
      <c r="P1129" t="s">
        <v>5813</v>
      </c>
    </row>
    <row r="1130" spans="1:16" x14ac:dyDescent="0.25">
      <c r="A1130" t="s">
        <v>1</v>
      </c>
      <c r="B1130" t="s">
        <v>672</v>
      </c>
      <c r="C1130" t="s">
        <v>5343</v>
      </c>
      <c r="D1130" t="s">
        <v>5243</v>
      </c>
      <c r="E1130" t="s">
        <v>20</v>
      </c>
      <c r="F1130" t="b">
        <v>0</v>
      </c>
      <c r="G1130" t="s">
        <v>41</v>
      </c>
      <c r="H1130" s="4">
        <v>45678.292893518519</v>
      </c>
      <c r="I1130" t="b">
        <v>0</v>
      </c>
      <c r="J1130" t="b">
        <v>1</v>
      </c>
      <c r="K1130" t="s">
        <v>24</v>
      </c>
      <c r="L1130" t="s">
        <v>22</v>
      </c>
      <c r="M1130">
        <v>175000</v>
      </c>
      <c r="O1130" t="s">
        <v>5814</v>
      </c>
      <c r="P1130" t="s">
        <v>3138</v>
      </c>
    </row>
    <row r="1131" spans="1:16" x14ac:dyDescent="0.25">
      <c r="A1131" t="s">
        <v>2</v>
      </c>
      <c r="B1131" t="s">
        <v>5815</v>
      </c>
      <c r="C1131" t="s">
        <v>160</v>
      </c>
      <c r="D1131" t="s">
        <v>3970</v>
      </c>
      <c r="E1131" t="s">
        <v>20</v>
      </c>
      <c r="F1131" t="b">
        <v>0</v>
      </c>
      <c r="G1131" t="s">
        <v>52</v>
      </c>
      <c r="H1131" s="4">
        <v>45678.293206018519</v>
      </c>
      <c r="I1131" t="b">
        <v>0</v>
      </c>
      <c r="J1131" t="b">
        <v>0</v>
      </c>
      <c r="K1131" t="s">
        <v>24</v>
      </c>
      <c r="L1131" t="s">
        <v>22</v>
      </c>
      <c r="M1131">
        <v>140000</v>
      </c>
      <c r="O1131" t="s">
        <v>987</v>
      </c>
      <c r="P1131" t="s">
        <v>5816</v>
      </c>
    </row>
    <row r="1132" spans="1:16" x14ac:dyDescent="0.25">
      <c r="A1132" t="s">
        <v>2</v>
      </c>
      <c r="B1132" t="s">
        <v>1544</v>
      </c>
      <c r="C1132" t="s">
        <v>203</v>
      </c>
      <c r="D1132" t="s">
        <v>4084</v>
      </c>
      <c r="E1132" t="s">
        <v>20</v>
      </c>
      <c r="F1132" t="b">
        <v>0</v>
      </c>
      <c r="G1132" t="s">
        <v>27</v>
      </c>
      <c r="H1132" s="4">
        <v>45678.293587962973</v>
      </c>
      <c r="I1132" t="b">
        <v>1</v>
      </c>
      <c r="J1132" t="b">
        <v>0</v>
      </c>
      <c r="K1132" t="s">
        <v>24</v>
      </c>
      <c r="L1132" t="s">
        <v>22</v>
      </c>
      <c r="M1132">
        <v>168800</v>
      </c>
      <c r="O1132" t="s">
        <v>563</v>
      </c>
      <c r="P1132" t="s">
        <v>4085</v>
      </c>
    </row>
    <row r="1133" spans="1:16" x14ac:dyDescent="0.25">
      <c r="A1133" t="s">
        <v>0</v>
      </c>
      <c r="B1133" t="s">
        <v>5817</v>
      </c>
      <c r="C1133" t="s">
        <v>39</v>
      </c>
      <c r="D1133" t="s">
        <v>3973</v>
      </c>
      <c r="E1133" t="s">
        <v>20</v>
      </c>
      <c r="F1133" t="b">
        <v>1</v>
      </c>
      <c r="G1133" t="s">
        <v>27</v>
      </c>
      <c r="H1133" s="4">
        <v>45678.333425925928</v>
      </c>
      <c r="I1133" t="b">
        <v>0</v>
      </c>
      <c r="J1133" t="b">
        <v>1</v>
      </c>
      <c r="K1133" t="s">
        <v>24</v>
      </c>
      <c r="L1133" t="s">
        <v>22</v>
      </c>
      <c r="M1133">
        <v>152000</v>
      </c>
      <c r="O1133" t="s">
        <v>5818</v>
      </c>
      <c r="P1133" t="s">
        <v>5819</v>
      </c>
    </row>
    <row r="1134" spans="1:16" x14ac:dyDescent="0.25">
      <c r="A1134" t="s">
        <v>1</v>
      </c>
      <c r="B1134" t="s">
        <v>5820</v>
      </c>
      <c r="C1134" t="s">
        <v>5242</v>
      </c>
      <c r="D1134" t="s">
        <v>5243</v>
      </c>
      <c r="E1134" t="s">
        <v>20</v>
      </c>
      <c r="F1134" t="b">
        <v>0</v>
      </c>
      <c r="G1134" t="s">
        <v>314</v>
      </c>
      <c r="H1134" s="4">
        <v>45678.338078703702</v>
      </c>
      <c r="I1134" t="b">
        <v>0</v>
      </c>
      <c r="J1134" t="b">
        <v>0</v>
      </c>
      <c r="K1134" t="s">
        <v>314</v>
      </c>
      <c r="L1134" t="s">
        <v>22</v>
      </c>
      <c r="M1134">
        <v>150000</v>
      </c>
      <c r="O1134" t="s">
        <v>5821</v>
      </c>
      <c r="P1134" t="s">
        <v>5822</v>
      </c>
    </row>
    <row r="1135" spans="1:16" x14ac:dyDescent="0.25">
      <c r="A1135" t="s">
        <v>1</v>
      </c>
      <c r="B1135" t="s">
        <v>5823</v>
      </c>
      <c r="C1135" t="s">
        <v>5242</v>
      </c>
      <c r="D1135" t="s">
        <v>5243</v>
      </c>
      <c r="E1135" t="s">
        <v>20</v>
      </c>
      <c r="F1135" t="b">
        <v>0</v>
      </c>
      <c r="G1135" t="s">
        <v>314</v>
      </c>
      <c r="H1135" s="4">
        <v>45678.338078703702</v>
      </c>
      <c r="I1135" t="b">
        <v>0</v>
      </c>
      <c r="J1135" t="b">
        <v>0</v>
      </c>
      <c r="K1135" t="s">
        <v>314</v>
      </c>
      <c r="L1135" t="s">
        <v>22</v>
      </c>
      <c r="M1135">
        <v>57600</v>
      </c>
      <c r="O1135" t="s">
        <v>5824</v>
      </c>
    </row>
    <row r="1136" spans="1:16" x14ac:dyDescent="0.25">
      <c r="A1136" t="s">
        <v>2</v>
      </c>
      <c r="B1136" t="s">
        <v>506</v>
      </c>
      <c r="C1136" t="s">
        <v>4434</v>
      </c>
      <c r="D1136" t="s">
        <v>5825</v>
      </c>
      <c r="E1136" t="s">
        <v>34</v>
      </c>
      <c r="F1136" t="b">
        <v>0</v>
      </c>
      <c r="G1136" t="s">
        <v>27</v>
      </c>
      <c r="H1136" s="4">
        <v>45678.376770833333</v>
      </c>
      <c r="I1136" t="b">
        <v>0</v>
      </c>
      <c r="J1136" t="b">
        <v>1</v>
      </c>
      <c r="K1136" t="s">
        <v>24</v>
      </c>
      <c r="L1136" t="s">
        <v>22</v>
      </c>
      <c r="M1136">
        <v>135000</v>
      </c>
      <c r="O1136" t="s">
        <v>428</v>
      </c>
      <c r="P1136" t="s">
        <v>4240</v>
      </c>
    </row>
    <row r="1137" spans="1:16" x14ac:dyDescent="0.25">
      <c r="A1137" t="s">
        <v>28</v>
      </c>
      <c r="B1137" t="s">
        <v>2676</v>
      </c>
      <c r="C1137" t="s">
        <v>293</v>
      </c>
      <c r="D1137" t="s">
        <v>3973</v>
      </c>
      <c r="E1137" t="s">
        <v>20</v>
      </c>
      <c r="F1137" t="b">
        <v>0</v>
      </c>
      <c r="G1137" t="s">
        <v>41</v>
      </c>
      <c r="H1137" s="4">
        <v>45678.417951388888</v>
      </c>
      <c r="I1137" t="b">
        <v>0</v>
      </c>
      <c r="J1137" t="b">
        <v>0</v>
      </c>
      <c r="K1137" t="s">
        <v>24</v>
      </c>
      <c r="L1137" t="s">
        <v>22</v>
      </c>
      <c r="M1137">
        <v>185000</v>
      </c>
      <c r="O1137" t="s">
        <v>5826</v>
      </c>
      <c r="P1137" t="s">
        <v>5827</v>
      </c>
    </row>
    <row r="1138" spans="1:16" x14ac:dyDescent="0.25">
      <c r="A1138" t="s">
        <v>28</v>
      </c>
      <c r="B1138" t="s">
        <v>5828</v>
      </c>
      <c r="C1138" t="s">
        <v>5829</v>
      </c>
      <c r="D1138" t="s">
        <v>3973</v>
      </c>
      <c r="E1138" t="s">
        <v>20</v>
      </c>
      <c r="F1138" t="b">
        <v>0</v>
      </c>
      <c r="G1138" t="s">
        <v>27</v>
      </c>
      <c r="H1138" s="4">
        <v>45678.418449074074</v>
      </c>
      <c r="I1138" t="b">
        <v>0</v>
      </c>
      <c r="J1138" t="b">
        <v>0</v>
      </c>
      <c r="K1138" t="s">
        <v>24</v>
      </c>
      <c r="L1138" t="s">
        <v>22</v>
      </c>
      <c r="M1138">
        <v>175500</v>
      </c>
      <c r="O1138" t="s">
        <v>212</v>
      </c>
    </row>
    <row r="1139" spans="1:16" x14ac:dyDescent="0.25">
      <c r="A1139" t="s">
        <v>25</v>
      </c>
      <c r="B1139" t="s">
        <v>5830</v>
      </c>
      <c r="C1139" t="s">
        <v>332</v>
      </c>
      <c r="D1139" t="s">
        <v>5831</v>
      </c>
      <c r="E1139" t="s">
        <v>20</v>
      </c>
      <c r="F1139" t="b">
        <v>0</v>
      </c>
      <c r="G1139" t="s">
        <v>41</v>
      </c>
      <c r="H1139" s="4">
        <v>45678.500428240739</v>
      </c>
      <c r="I1139" t="b">
        <v>0</v>
      </c>
      <c r="J1139" t="b">
        <v>1</v>
      </c>
      <c r="K1139" t="s">
        <v>24</v>
      </c>
      <c r="L1139" t="s">
        <v>22</v>
      </c>
      <c r="M1139">
        <v>140500</v>
      </c>
      <c r="O1139" t="s">
        <v>1175</v>
      </c>
      <c r="P1139" t="s">
        <v>1537</v>
      </c>
    </row>
    <row r="1140" spans="1:16" x14ac:dyDescent="0.25">
      <c r="A1140" t="s">
        <v>2</v>
      </c>
      <c r="B1140" t="s">
        <v>5832</v>
      </c>
      <c r="C1140" t="s">
        <v>5740</v>
      </c>
      <c r="D1140" t="s">
        <v>3957</v>
      </c>
      <c r="E1140" t="s">
        <v>34</v>
      </c>
      <c r="F1140" t="b">
        <v>0</v>
      </c>
      <c r="G1140" t="s">
        <v>52</v>
      </c>
      <c r="H1140" s="4">
        <v>45678.503206018519</v>
      </c>
      <c r="I1140" t="b">
        <v>1</v>
      </c>
      <c r="J1140" t="b">
        <v>0</v>
      </c>
      <c r="K1140" t="s">
        <v>24</v>
      </c>
      <c r="L1140" t="s">
        <v>36</v>
      </c>
      <c r="N1140">
        <v>54.420001983642578</v>
      </c>
      <c r="O1140" t="s">
        <v>5833</v>
      </c>
      <c r="P1140" t="s">
        <v>5834</v>
      </c>
    </row>
    <row r="1141" spans="1:16" x14ac:dyDescent="0.25">
      <c r="A1141" t="s">
        <v>2</v>
      </c>
      <c r="B1141" t="s">
        <v>5835</v>
      </c>
      <c r="C1141" t="s">
        <v>158</v>
      </c>
      <c r="D1141" t="s">
        <v>4035</v>
      </c>
      <c r="E1141" t="s">
        <v>20</v>
      </c>
      <c r="F1141" t="b">
        <v>0</v>
      </c>
      <c r="G1141" t="s">
        <v>158</v>
      </c>
      <c r="H1141" s="4">
        <v>45678.503680555557</v>
      </c>
      <c r="I1141" t="b">
        <v>0</v>
      </c>
      <c r="J1141" t="b">
        <v>0</v>
      </c>
      <c r="K1141" t="s">
        <v>158</v>
      </c>
      <c r="L1141" t="s">
        <v>22</v>
      </c>
      <c r="M1141">
        <v>93664.5</v>
      </c>
      <c r="O1141" t="s">
        <v>2668</v>
      </c>
    </row>
    <row r="1142" spans="1:16" x14ac:dyDescent="0.25">
      <c r="A1142" t="s">
        <v>25</v>
      </c>
      <c r="B1142" t="s">
        <v>5836</v>
      </c>
      <c r="C1142" t="s">
        <v>140</v>
      </c>
      <c r="D1142" t="s">
        <v>3973</v>
      </c>
      <c r="E1142" t="s">
        <v>20</v>
      </c>
      <c r="F1142" t="b">
        <v>0</v>
      </c>
      <c r="G1142" t="s">
        <v>35</v>
      </c>
      <c r="H1142" s="4">
        <v>45678.625636574077</v>
      </c>
      <c r="I1142" t="b">
        <v>0</v>
      </c>
      <c r="J1142" t="b">
        <v>0</v>
      </c>
      <c r="K1142" t="s">
        <v>24</v>
      </c>
      <c r="L1142" t="s">
        <v>22</v>
      </c>
      <c r="M1142">
        <v>130000</v>
      </c>
      <c r="O1142" t="s">
        <v>5837</v>
      </c>
      <c r="P1142" t="s">
        <v>221</v>
      </c>
    </row>
    <row r="1143" spans="1:16" x14ac:dyDescent="0.25">
      <c r="A1143" t="s">
        <v>1</v>
      </c>
      <c r="B1143" t="s">
        <v>5838</v>
      </c>
      <c r="C1143" t="s">
        <v>260</v>
      </c>
      <c r="D1143" t="s">
        <v>3828</v>
      </c>
      <c r="E1143" t="s">
        <v>20</v>
      </c>
      <c r="F1143" t="b">
        <v>0</v>
      </c>
      <c r="G1143" t="s">
        <v>27</v>
      </c>
      <c r="H1143" s="4">
        <v>45678.626620370371</v>
      </c>
      <c r="I1143" t="b">
        <v>0</v>
      </c>
      <c r="J1143" t="b">
        <v>0</v>
      </c>
      <c r="K1143" t="s">
        <v>24</v>
      </c>
      <c r="L1143" t="s">
        <v>22</v>
      </c>
      <c r="M1143">
        <v>115000</v>
      </c>
      <c r="O1143" t="s">
        <v>5839</v>
      </c>
      <c r="P1143" t="s">
        <v>5840</v>
      </c>
    </row>
    <row r="1144" spans="1:16" x14ac:dyDescent="0.25">
      <c r="A1144" t="s">
        <v>2</v>
      </c>
      <c r="B1144" t="s">
        <v>5841</v>
      </c>
      <c r="C1144" t="s">
        <v>236</v>
      </c>
      <c r="D1144" t="s">
        <v>3600</v>
      </c>
      <c r="E1144" t="s">
        <v>51</v>
      </c>
      <c r="F1144" t="b">
        <v>0</v>
      </c>
      <c r="G1144" t="s">
        <v>27</v>
      </c>
      <c r="H1144" s="4">
        <v>45678.626643518517</v>
      </c>
      <c r="I1144" t="b">
        <v>0</v>
      </c>
      <c r="J1144" t="b">
        <v>0</v>
      </c>
      <c r="K1144" t="s">
        <v>24</v>
      </c>
      <c r="L1144" t="s">
        <v>36</v>
      </c>
      <c r="N1144">
        <v>75</v>
      </c>
      <c r="O1144" t="s">
        <v>2796</v>
      </c>
      <c r="P1144" t="s">
        <v>5842</v>
      </c>
    </row>
    <row r="1145" spans="1:16" x14ac:dyDescent="0.25">
      <c r="A1145" t="s">
        <v>0</v>
      </c>
      <c r="B1145" t="s">
        <v>5843</v>
      </c>
      <c r="C1145" t="s">
        <v>372</v>
      </c>
      <c r="D1145" t="s">
        <v>3600</v>
      </c>
      <c r="E1145" t="s">
        <v>51</v>
      </c>
      <c r="F1145" t="b">
        <v>0</v>
      </c>
      <c r="G1145" t="s">
        <v>27</v>
      </c>
      <c r="H1145" s="4">
        <v>45678.666689814818</v>
      </c>
      <c r="I1145" t="b">
        <v>0</v>
      </c>
      <c r="J1145" t="b">
        <v>0</v>
      </c>
      <c r="K1145" t="s">
        <v>24</v>
      </c>
      <c r="L1145" t="s">
        <v>36</v>
      </c>
      <c r="N1145">
        <v>65</v>
      </c>
      <c r="O1145" t="s">
        <v>581</v>
      </c>
      <c r="P1145" t="s">
        <v>5844</v>
      </c>
    </row>
    <row r="1146" spans="1:16" x14ac:dyDescent="0.25">
      <c r="A1146" t="s">
        <v>0</v>
      </c>
      <c r="B1146" t="s">
        <v>5845</v>
      </c>
      <c r="C1146" t="s">
        <v>92</v>
      </c>
      <c r="D1146" t="s">
        <v>3973</v>
      </c>
      <c r="E1146" t="s">
        <v>51</v>
      </c>
      <c r="F1146" t="b">
        <v>0</v>
      </c>
      <c r="G1146" t="s">
        <v>30</v>
      </c>
      <c r="H1146" s="4">
        <v>45678.667488425926</v>
      </c>
      <c r="I1146" t="b">
        <v>1</v>
      </c>
      <c r="J1146" t="b">
        <v>0</v>
      </c>
      <c r="K1146" t="s">
        <v>24</v>
      </c>
      <c r="L1146" t="s">
        <v>36</v>
      </c>
      <c r="N1146">
        <v>47</v>
      </c>
      <c r="O1146" t="s">
        <v>1177</v>
      </c>
      <c r="P1146" t="s">
        <v>863</v>
      </c>
    </row>
    <row r="1147" spans="1:16" x14ac:dyDescent="0.25">
      <c r="A1147" t="s">
        <v>2</v>
      </c>
      <c r="B1147" t="s">
        <v>5846</v>
      </c>
      <c r="C1147" t="s">
        <v>1343</v>
      </c>
      <c r="D1147" t="s">
        <v>3973</v>
      </c>
      <c r="E1147" t="s">
        <v>20</v>
      </c>
      <c r="F1147" t="b">
        <v>0</v>
      </c>
      <c r="G1147" t="s">
        <v>27</v>
      </c>
      <c r="H1147" s="4">
        <v>45678.70994212963</v>
      </c>
      <c r="I1147" t="b">
        <v>0</v>
      </c>
      <c r="J1147" t="b">
        <v>1</v>
      </c>
      <c r="K1147" t="s">
        <v>24</v>
      </c>
      <c r="L1147" t="s">
        <v>22</v>
      </c>
      <c r="M1147">
        <v>175000</v>
      </c>
      <c r="O1147" t="s">
        <v>2535</v>
      </c>
      <c r="P1147" t="s">
        <v>5489</v>
      </c>
    </row>
    <row r="1148" spans="1:16" x14ac:dyDescent="0.25">
      <c r="A1148" t="s">
        <v>25</v>
      </c>
      <c r="B1148" t="s">
        <v>1746</v>
      </c>
      <c r="C1148" t="s">
        <v>82</v>
      </c>
      <c r="D1148" t="s">
        <v>3973</v>
      </c>
      <c r="E1148" t="s">
        <v>20</v>
      </c>
      <c r="F1148" t="b">
        <v>0</v>
      </c>
      <c r="G1148" t="s">
        <v>27</v>
      </c>
      <c r="H1148" s="4">
        <v>45678.750023148154</v>
      </c>
      <c r="I1148" t="b">
        <v>0</v>
      </c>
      <c r="J1148" t="b">
        <v>0</v>
      </c>
      <c r="K1148" t="s">
        <v>24</v>
      </c>
      <c r="L1148" t="s">
        <v>22</v>
      </c>
      <c r="M1148">
        <v>101230</v>
      </c>
      <c r="O1148" t="s">
        <v>5847</v>
      </c>
      <c r="P1148" t="s">
        <v>5848</v>
      </c>
    </row>
    <row r="1149" spans="1:16" x14ac:dyDescent="0.25">
      <c r="A1149" t="s">
        <v>0</v>
      </c>
      <c r="B1149" t="s">
        <v>1975</v>
      </c>
      <c r="C1149" t="s">
        <v>334</v>
      </c>
      <c r="D1149" t="s">
        <v>3973</v>
      </c>
      <c r="E1149" t="s">
        <v>20</v>
      </c>
      <c r="F1149" t="b">
        <v>0</v>
      </c>
      <c r="G1149" t="s">
        <v>27</v>
      </c>
      <c r="H1149" s="4">
        <v>45678.750115740739</v>
      </c>
      <c r="I1149" t="b">
        <v>0</v>
      </c>
      <c r="J1149" t="b">
        <v>1</v>
      </c>
      <c r="K1149" t="s">
        <v>24</v>
      </c>
      <c r="L1149" t="s">
        <v>22</v>
      </c>
      <c r="M1149">
        <v>90000</v>
      </c>
      <c r="O1149" t="s">
        <v>284</v>
      </c>
      <c r="P1149" t="s">
        <v>5849</v>
      </c>
    </row>
    <row r="1150" spans="1:16" x14ac:dyDescent="0.25">
      <c r="A1150" t="s">
        <v>139</v>
      </c>
      <c r="B1150" t="s">
        <v>5850</v>
      </c>
      <c r="C1150" t="s">
        <v>114</v>
      </c>
      <c r="D1150" t="s">
        <v>3973</v>
      </c>
      <c r="E1150" t="s">
        <v>20</v>
      </c>
      <c r="F1150" t="b">
        <v>0</v>
      </c>
      <c r="G1150" t="s">
        <v>27</v>
      </c>
      <c r="H1150" s="4">
        <v>45678.750196759262</v>
      </c>
      <c r="I1150" t="b">
        <v>0</v>
      </c>
      <c r="J1150" t="b">
        <v>0</v>
      </c>
      <c r="K1150" t="s">
        <v>24</v>
      </c>
      <c r="L1150" t="s">
        <v>22</v>
      </c>
      <c r="M1150">
        <v>85000</v>
      </c>
      <c r="O1150" t="s">
        <v>5851</v>
      </c>
      <c r="P1150" t="s">
        <v>1414</v>
      </c>
    </row>
    <row r="1151" spans="1:16" x14ac:dyDescent="0.25">
      <c r="A1151" t="s">
        <v>1</v>
      </c>
      <c r="B1151" t="s">
        <v>5852</v>
      </c>
      <c r="C1151" t="s">
        <v>39</v>
      </c>
      <c r="D1151" t="s">
        <v>3973</v>
      </c>
      <c r="E1151" t="s">
        <v>20</v>
      </c>
      <c r="F1151" t="b">
        <v>1</v>
      </c>
      <c r="G1151" t="s">
        <v>41</v>
      </c>
      <c r="H1151" s="4">
        <v>45678.750451388893</v>
      </c>
      <c r="I1151" t="b">
        <v>0</v>
      </c>
      <c r="J1151" t="b">
        <v>0</v>
      </c>
      <c r="K1151" t="s">
        <v>24</v>
      </c>
      <c r="L1151" t="s">
        <v>22</v>
      </c>
      <c r="M1151">
        <v>215000</v>
      </c>
      <c r="O1151" t="s">
        <v>5853</v>
      </c>
      <c r="P1151" t="s">
        <v>5854</v>
      </c>
    </row>
    <row r="1152" spans="1:16" x14ac:dyDescent="0.25">
      <c r="A1152" t="s">
        <v>1</v>
      </c>
      <c r="B1152" t="s">
        <v>3037</v>
      </c>
      <c r="C1152" t="s">
        <v>986</v>
      </c>
      <c r="D1152" t="s">
        <v>3973</v>
      </c>
      <c r="E1152" t="s">
        <v>51</v>
      </c>
      <c r="F1152" t="b">
        <v>0</v>
      </c>
      <c r="G1152" t="s">
        <v>41</v>
      </c>
      <c r="H1152" s="4">
        <v>45678.750451388893</v>
      </c>
      <c r="I1152" t="b">
        <v>0</v>
      </c>
      <c r="J1152" t="b">
        <v>1</v>
      </c>
      <c r="K1152" t="s">
        <v>24</v>
      </c>
      <c r="L1152" t="s">
        <v>36</v>
      </c>
      <c r="N1152">
        <v>89.375</v>
      </c>
      <c r="O1152" t="s">
        <v>1650</v>
      </c>
      <c r="P1152" t="s">
        <v>5855</v>
      </c>
    </row>
    <row r="1153" spans="1:16" x14ac:dyDescent="0.25">
      <c r="A1153" t="s">
        <v>1</v>
      </c>
      <c r="B1153" t="s">
        <v>1</v>
      </c>
      <c r="C1153" t="s">
        <v>2928</v>
      </c>
      <c r="D1153" t="s">
        <v>3973</v>
      </c>
      <c r="E1153" t="s">
        <v>51</v>
      </c>
      <c r="F1153" t="b">
        <v>0</v>
      </c>
      <c r="G1153" t="s">
        <v>52</v>
      </c>
      <c r="H1153" s="4">
        <v>45678.75104166667</v>
      </c>
      <c r="I1153" t="b">
        <v>0</v>
      </c>
      <c r="J1153" t="b">
        <v>1</v>
      </c>
      <c r="K1153" t="s">
        <v>24</v>
      </c>
      <c r="L1153" t="s">
        <v>36</v>
      </c>
      <c r="N1153">
        <v>73.5</v>
      </c>
      <c r="O1153" t="s">
        <v>1650</v>
      </c>
      <c r="P1153" t="s">
        <v>5856</v>
      </c>
    </row>
    <row r="1154" spans="1:16" x14ac:dyDescent="0.25">
      <c r="A1154" t="s">
        <v>1</v>
      </c>
      <c r="B1154" t="s">
        <v>1</v>
      </c>
      <c r="C1154" t="s">
        <v>2928</v>
      </c>
      <c r="D1154" t="s">
        <v>3973</v>
      </c>
      <c r="E1154" t="s">
        <v>51</v>
      </c>
      <c r="F1154" t="b">
        <v>0</v>
      </c>
      <c r="G1154" t="s">
        <v>52</v>
      </c>
      <c r="H1154" s="4">
        <v>45678.751516203702</v>
      </c>
      <c r="I1154" t="b">
        <v>0</v>
      </c>
      <c r="J1154" t="b">
        <v>1</v>
      </c>
      <c r="K1154" t="s">
        <v>24</v>
      </c>
      <c r="L1154" t="s">
        <v>36</v>
      </c>
      <c r="N1154">
        <v>73.5</v>
      </c>
      <c r="O1154" t="s">
        <v>1650</v>
      </c>
      <c r="P1154" t="s">
        <v>5856</v>
      </c>
    </row>
    <row r="1155" spans="1:16" x14ac:dyDescent="0.25">
      <c r="A1155" t="s">
        <v>139</v>
      </c>
      <c r="B1155" t="s">
        <v>2126</v>
      </c>
      <c r="C1155" t="s">
        <v>1693</v>
      </c>
      <c r="D1155" t="s">
        <v>3973</v>
      </c>
      <c r="E1155" t="s">
        <v>20</v>
      </c>
      <c r="F1155" t="b">
        <v>0</v>
      </c>
      <c r="G1155" t="s">
        <v>52</v>
      </c>
      <c r="H1155" s="4">
        <v>45678.792685185188</v>
      </c>
      <c r="I1155" t="b">
        <v>0</v>
      </c>
      <c r="J1155" t="b">
        <v>0</v>
      </c>
      <c r="K1155" t="s">
        <v>24</v>
      </c>
      <c r="L1155" t="s">
        <v>22</v>
      </c>
      <c r="M1155">
        <v>85000</v>
      </c>
      <c r="O1155" t="s">
        <v>482</v>
      </c>
      <c r="P1155" t="s">
        <v>280</v>
      </c>
    </row>
    <row r="1156" spans="1:16" x14ac:dyDescent="0.25">
      <c r="A1156" t="s">
        <v>1</v>
      </c>
      <c r="B1156" t="s">
        <v>5857</v>
      </c>
      <c r="C1156" t="s">
        <v>2154</v>
      </c>
      <c r="D1156" t="s">
        <v>3828</v>
      </c>
      <c r="E1156" t="s">
        <v>20</v>
      </c>
      <c r="F1156" t="b">
        <v>0</v>
      </c>
      <c r="G1156" t="s">
        <v>27</v>
      </c>
      <c r="H1156" s="4">
        <v>45678.79277777778</v>
      </c>
      <c r="I1156" t="b">
        <v>0</v>
      </c>
      <c r="J1156" t="b">
        <v>1</v>
      </c>
      <c r="K1156" t="s">
        <v>24</v>
      </c>
      <c r="L1156" t="s">
        <v>22</v>
      </c>
      <c r="M1156">
        <v>120000</v>
      </c>
      <c r="O1156" t="s">
        <v>5858</v>
      </c>
      <c r="P1156" t="s">
        <v>5859</v>
      </c>
    </row>
    <row r="1157" spans="1:16" x14ac:dyDescent="0.25">
      <c r="A1157" t="s">
        <v>0</v>
      </c>
      <c r="B1157" t="s">
        <v>5860</v>
      </c>
      <c r="C1157" t="s">
        <v>39</v>
      </c>
      <c r="D1157" t="s">
        <v>3973</v>
      </c>
      <c r="E1157" t="s">
        <v>20</v>
      </c>
      <c r="F1157" t="b">
        <v>1</v>
      </c>
      <c r="G1157" t="s">
        <v>27</v>
      </c>
      <c r="H1157" s="4">
        <v>45678.793437499997</v>
      </c>
      <c r="I1157" t="b">
        <v>0</v>
      </c>
      <c r="J1157" t="b">
        <v>1</v>
      </c>
      <c r="K1157" t="s">
        <v>24</v>
      </c>
      <c r="L1157" t="s">
        <v>22</v>
      </c>
      <c r="M1157">
        <v>77500</v>
      </c>
      <c r="O1157" t="s">
        <v>5861</v>
      </c>
      <c r="P1157" t="s">
        <v>850</v>
      </c>
    </row>
    <row r="1158" spans="1:16" x14ac:dyDescent="0.25">
      <c r="A1158" t="s">
        <v>25</v>
      </c>
      <c r="B1158" t="s">
        <v>5862</v>
      </c>
      <c r="C1158" t="s">
        <v>315</v>
      </c>
      <c r="D1158" t="s">
        <v>3973</v>
      </c>
      <c r="E1158" t="s">
        <v>51</v>
      </c>
      <c r="F1158" t="b">
        <v>0</v>
      </c>
      <c r="G1158" t="s">
        <v>27</v>
      </c>
      <c r="H1158" s="4">
        <v>45678.833483796298</v>
      </c>
      <c r="I1158" t="b">
        <v>0</v>
      </c>
      <c r="J1158" t="b">
        <v>0</v>
      </c>
      <c r="K1158" t="s">
        <v>24</v>
      </c>
      <c r="L1158" t="s">
        <v>36</v>
      </c>
      <c r="N1158">
        <v>60</v>
      </c>
      <c r="O1158" t="s">
        <v>5863</v>
      </c>
      <c r="P1158" t="s">
        <v>5864</v>
      </c>
    </row>
    <row r="1159" spans="1:16" x14ac:dyDescent="0.25">
      <c r="A1159" t="s">
        <v>0</v>
      </c>
      <c r="B1159" t="s">
        <v>218</v>
      </c>
      <c r="C1159" t="s">
        <v>540</v>
      </c>
      <c r="D1159" t="s">
        <v>2208</v>
      </c>
      <c r="E1159" t="s">
        <v>20</v>
      </c>
      <c r="F1159" t="b">
        <v>0</v>
      </c>
      <c r="G1159" t="s">
        <v>27</v>
      </c>
      <c r="H1159" s="4">
        <v>45678.833495370367</v>
      </c>
      <c r="I1159" t="b">
        <v>0</v>
      </c>
      <c r="J1159" t="b">
        <v>0</v>
      </c>
      <c r="K1159" t="s">
        <v>24</v>
      </c>
      <c r="L1159" t="s">
        <v>36</v>
      </c>
      <c r="N1159">
        <v>27.5</v>
      </c>
      <c r="O1159" t="s">
        <v>297</v>
      </c>
      <c r="P1159" t="s">
        <v>4169</v>
      </c>
    </row>
    <row r="1160" spans="1:16" x14ac:dyDescent="0.25">
      <c r="A1160" t="s">
        <v>1</v>
      </c>
      <c r="B1160" t="s">
        <v>5865</v>
      </c>
      <c r="C1160" t="s">
        <v>236</v>
      </c>
      <c r="D1160" t="s">
        <v>3973</v>
      </c>
      <c r="E1160" t="s">
        <v>20</v>
      </c>
      <c r="F1160" t="b">
        <v>0</v>
      </c>
      <c r="G1160" t="s">
        <v>27</v>
      </c>
      <c r="H1160" s="4">
        <v>45678.833518518521</v>
      </c>
      <c r="I1160" t="b">
        <v>0</v>
      </c>
      <c r="J1160" t="b">
        <v>1</v>
      </c>
      <c r="K1160" t="s">
        <v>24</v>
      </c>
      <c r="L1160" t="s">
        <v>22</v>
      </c>
      <c r="M1160">
        <v>150500</v>
      </c>
      <c r="O1160" t="s">
        <v>1126</v>
      </c>
      <c r="P1160" t="s">
        <v>193</v>
      </c>
    </row>
    <row r="1161" spans="1:16" x14ac:dyDescent="0.25">
      <c r="A1161" t="s">
        <v>0</v>
      </c>
      <c r="B1161" t="s">
        <v>2548</v>
      </c>
      <c r="C1161" t="s">
        <v>143</v>
      </c>
      <c r="D1161" t="s">
        <v>3973</v>
      </c>
      <c r="E1161" t="s">
        <v>20</v>
      </c>
      <c r="F1161" t="b">
        <v>0</v>
      </c>
      <c r="G1161" t="s">
        <v>35</v>
      </c>
      <c r="H1161" s="4">
        <v>45678.833969907413</v>
      </c>
      <c r="I1161" t="b">
        <v>0</v>
      </c>
      <c r="J1161" t="b">
        <v>1</v>
      </c>
      <c r="K1161" t="s">
        <v>24</v>
      </c>
      <c r="L1161" t="s">
        <v>22</v>
      </c>
      <c r="M1161">
        <v>95500</v>
      </c>
      <c r="O1161" t="s">
        <v>1126</v>
      </c>
      <c r="P1161" t="s">
        <v>5866</v>
      </c>
    </row>
    <row r="1162" spans="1:16" x14ac:dyDescent="0.25">
      <c r="A1162" t="s">
        <v>0</v>
      </c>
      <c r="B1162" t="s">
        <v>5867</v>
      </c>
      <c r="C1162" t="s">
        <v>395</v>
      </c>
      <c r="D1162" t="s">
        <v>3828</v>
      </c>
      <c r="E1162" t="s">
        <v>51</v>
      </c>
      <c r="F1162" t="b">
        <v>0</v>
      </c>
      <c r="G1162" t="s">
        <v>35</v>
      </c>
      <c r="H1162" s="4">
        <v>45678.833981481483</v>
      </c>
      <c r="I1162" t="b">
        <v>0</v>
      </c>
      <c r="J1162" t="b">
        <v>0</v>
      </c>
      <c r="K1162" t="s">
        <v>24</v>
      </c>
      <c r="L1162" t="s">
        <v>36</v>
      </c>
      <c r="N1162">
        <v>37.209999084472663</v>
      </c>
      <c r="O1162" t="s">
        <v>2659</v>
      </c>
      <c r="P1162" t="s">
        <v>119</v>
      </c>
    </row>
    <row r="1163" spans="1:16" x14ac:dyDescent="0.25">
      <c r="A1163" t="s">
        <v>139</v>
      </c>
      <c r="B1163" t="s">
        <v>1232</v>
      </c>
      <c r="C1163" t="s">
        <v>5868</v>
      </c>
      <c r="D1163" t="s">
        <v>3973</v>
      </c>
      <c r="E1163" t="s">
        <v>20</v>
      </c>
      <c r="F1163" t="b">
        <v>0</v>
      </c>
      <c r="G1163" t="s">
        <v>30</v>
      </c>
      <c r="H1163" s="4">
        <v>45678.834155092591</v>
      </c>
      <c r="I1163" t="b">
        <v>1</v>
      </c>
      <c r="J1163" t="b">
        <v>1</v>
      </c>
      <c r="K1163" t="s">
        <v>24</v>
      </c>
      <c r="L1163" t="s">
        <v>22</v>
      </c>
      <c r="M1163">
        <v>77500</v>
      </c>
      <c r="O1163" t="s">
        <v>5869</v>
      </c>
      <c r="P1163" t="s">
        <v>726</v>
      </c>
    </row>
    <row r="1164" spans="1:16" x14ac:dyDescent="0.25">
      <c r="A1164" t="s">
        <v>0</v>
      </c>
      <c r="B1164" t="s">
        <v>1300</v>
      </c>
      <c r="C1164" t="s">
        <v>2015</v>
      </c>
      <c r="D1164" t="s">
        <v>3973</v>
      </c>
      <c r="E1164" t="s">
        <v>51</v>
      </c>
      <c r="F1164" t="b">
        <v>0</v>
      </c>
      <c r="G1164" t="s">
        <v>27</v>
      </c>
      <c r="H1164" s="4">
        <v>45678.875023148154</v>
      </c>
      <c r="I1164" t="b">
        <v>0</v>
      </c>
      <c r="J1164" t="b">
        <v>0</v>
      </c>
      <c r="K1164" t="s">
        <v>24</v>
      </c>
      <c r="L1164" t="s">
        <v>36</v>
      </c>
      <c r="N1164">
        <v>37.5</v>
      </c>
      <c r="O1164" t="s">
        <v>1137</v>
      </c>
      <c r="P1164" t="s">
        <v>5870</v>
      </c>
    </row>
    <row r="1165" spans="1:16" x14ac:dyDescent="0.25">
      <c r="A1165" t="s">
        <v>25</v>
      </c>
      <c r="B1165" t="s">
        <v>25</v>
      </c>
      <c r="C1165" t="s">
        <v>371</v>
      </c>
      <c r="D1165" t="s">
        <v>3973</v>
      </c>
      <c r="E1165" t="s">
        <v>20</v>
      </c>
      <c r="F1165" t="b">
        <v>0</v>
      </c>
      <c r="G1165" t="s">
        <v>27</v>
      </c>
      <c r="H1165" s="4">
        <v>45678.875115740739</v>
      </c>
      <c r="I1165" t="b">
        <v>0</v>
      </c>
      <c r="J1165" t="b">
        <v>0</v>
      </c>
      <c r="K1165" t="s">
        <v>24</v>
      </c>
      <c r="L1165" t="s">
        <v>22</v>
      </c>
      <c r="M1165">
        <v>155000</v>
      </c>
      <c r="O1165" t="s">
        <v>2272</v>
      </c>
    </row>
    <row r="1166" spans="1:16" x14ac:dyDescent="0.25">
      <c r="A1166" t="s">
        <v>19</v>
      </c>
      <c r="B1166" t="s">
        <v>5871</v>
      </c>
      <c r="C1166" t="s">
        <v>42</v>
      </c>
      <c r="D1166" t="s">
        <v>3973</v>
      </c>
      <c r="E1166" t="s">
        <v>20</v>
      </c>
      <c r="F1166" t="b">
        <v>0</v>
      </c>
      <c r="G1166" t="s">
        <v>41</v>
      </c>
      <c r="H1166" s="4">
        <v>45678.876226851848</v>
      </c>
      <c r="I1166" t="b">
        <v>0</v>
      </c>
      <c r="J1166" t="b">
        <v>1</v>
      </c>
      <c r="K1166" t="s">
        <v>24</v>
      </c>
      <c r="L1166" t="s">
        <v>22</v>
      </c>
      <c r="M1166">
        <v>176500</v>
      </c>
      <c r="O1166" t="s">
        <v>1883</v>
      </c>
      <c r="P1166" t="s">
        <v>5872</v>
      </c>
    </row>
    <row r="1167" spans="1:16" x14ac:dyDescent="0.25">
      <c r="A1167" t="s">
        <v>2</v>
      </c>
      <c r="B1167" t="s">
        <v>5873</v>
      </c>
      <c r="C1167" t="s">
        <v>2465</v>
      </c>
      <c r="D1167" t="s">
        <v>3973</v>
      </c>
      <c r="E1167" t="s">
        <v>51</v>
      </c>
      <c r="F1167" t="b">
        <v>0</v>
      </c>
      <c r="G1167" t="s">
        <v>27</v>
      </c>
      <c r="H1167" s="4">
        <v>45678.876736111109</v>
      </c>
      <c r="I1167" t="b">
        <v>0</v>
      </c>
      <c r="J1167" t="b">
        <v>0</v>
      </c>
      <c r="K1167" t="s">
        <v>24</v>
      </c>
      <c r="L1167" t="s">
        <v>36</v>
      </c>
      <c r="N1167">
        <v>62.5</v>
      </c>
      <c r="O1167" t="s">
        <v>539</v>
      </c>
      <c r="P1167" t="s">
        <v>4164</v>
      </c>
    </row>
    <row r="1168" spans="1:16" x14ac:dyDescent="0.25">
      <c r="A1168" t="s">
        <v>2</v>
      </c>
      <c r="B1168" t="s">
        <v>5874</v>
      </c>
      <c r="C1168" t="s">
        <v>372</v>
      </c>
      <c r="D1168" t="s">
        <v>3973</v>
      </c>
      <c r="E1168" t="s">
        <v>51</v>
      </c>
      <c r="F1168" t="b">
        <v>0</v>
      </c>
      <c r="G1168" t="s">
        <v>41</v>
      </c>
      <c r="H1168" s="4">
        <v>45678.877245370371</v>
      </c>
      <c r="I1168" t="b">
        <v>1</v>
      </c>
      <c r="J1168" t="b">
        <v>0</v>
      </c>
      <c r="K1168" t="s">
        <v>24</v>
      </c>
      <c r="L1168" t="s">
        <v>36</v>
      </c>
      <c r="N1168">
        <v>62.5</v>
      </c>
      <c r="O1168" t="s">
        <v>5863</v>
      </c>
      <c r="P1168" t="s">
        <v>5875</v>
      </c>
    </row>
    <row r="1169" spans="1:16" x14ac:dyDescent="0.25">
      <c r="A1169" t="s">
        <v>0</v>
      </c>
      <c r="B1169" t="s">
        <v>5876</v>
      </c>
      <c r="C1169" t="s">
        <v>255</v>
      </c>
      <c r="D1169" t="s">
        <v>4035</v>
      </c>
      <c r="E1169" t="s">
        <v>20</v>
      </c>
      <c r="F1169" t="b">
        <v>0</v>
      </c>
      <c r="G1169" t="s">
        <v>255</v>
      </c>
      <c r="H1169" s="4">
        <v>45678.880358796298</v>
      </c>
      <c r="I1169" t="b">
        <v>0</v>
      </c>
      <c r="J1169" t="b">
        <v>0</v>
      </c>
      <c r="K1169" t="s">
        <v>255</v>
      </c>
      <c r="L1169" t="s">
        <v>22</v>
      </c>
      <c r="M1169">
        <v>54331.5</v>
      </c>
      <c r="O1169" t="s">
        <v>5877</v>
      </c>
      <c r="P1169" t="s">
        <v>709</v>
      </c>
    </row>
    <row r="1170" spans="1:16" x14ac:dyDescent="0.25">
      <c r="A1170" t="s">
        <v>89</v>
      </c>
      <c r="B1170" t="s">
        <v>5878</v>
      </c>
      <c r="C1170" t="s">
        <v>376</v>
      </c>
      <c r="D1170" t="s">
        <v>3973</v>
      </c>
      <c r="E1170" t="s">
        <v>51</v>
      </c>
      <c r="F1170" t="b">
        <v>0</v>
      </c>
      <c r="G1170" t="s">
        <v>23</v>
      </c>
      <c r="H1170" s="4">
        <v>45678.894074074073</v>
      </c>
      <c r="I1170" t="b">
        <v>0</v>
      </c>
      <c r="J1170" t="b">
        <v>0</v>
      </c>
      <c r="K1170" t="s">
        <v>24</v>
      </c>
      <c r="L1170" t="s">
        <v>36</v>
      </c>
      <c r="N1170">
        <v>77.5</v>
      </c>
      <c r="O1170" t="s">
        <v>5879</v>
      </c>
      <c r="P1170" t="s">
        <v>5880</v>
      </c>
    </row>
    <row r="1171" spans="1:16" x14ac:dyDescent="0.25">
      <c r="A1171" t="s">
        <v>0</v>
      </c>
      <c r="B1171" t="s">
        <v>5881</v>
      </c>
      <c r="C1171" t="s">
        <v>3454</v>
      </c>
      <c r="D1171" t="s">
        <v>3973</v>
      </c>
      <c r="E1171" t="s">
        <v>20</v>
      </c>
      <c r="F1171" t="b">
        <v>0</v>
      </c>
      <c r="G1171" t="s">
        <v>27</v>
      </c>
      <c r="H1171" s="4">
        <v>45678.916689814818</v>
      </c>
      <c r="I1171" t="b">
        <v>0</v>
      </c>
      <c r="J1171" t="b">
        <v>1</v>
      </c>
      <c r="K1171" t="s">
        <v>24</v>
      </c>
      <c r="L1171" t="s">
        <v>22</v>
      </c>
      <c r="M1171">
        <v>105000</v>
      </c>
      <c r="O1171" t="s">
        <v>5882</v>
      </c>
      <c r="P1171" t="s">
        <v>5883</v>
      </c>
    </row>
    <row r="1172" spans="1:16" x14ac:dyDescent="0.25">
      <c r="A1172" t="s">
        <v>0</v>
      </c>
      <c r="B1172" t="s">
        <v>0</v>
      </c>
      <c r="C1172" t="s">
        <v>2191</v>
      </c>
      <c r="D1172" t="s">
        <v>2208</v>
      </c>
      <c r="E1172" t="s">
        <v>20</v>
      </c>
      <c r="F1172" t="b">
        <v>0</v>
      </c>
      <c r="G1172" t="s">
        <v>27</v>
      </c>
      <c r="H1172" s="4">
        <v>45678.916689814818</v>
      </c>
      <c r="I1172" t="b">
        <v>0</v>
      </c>
      <c r="J1172" t="b">
        <v>0</v>
      </c>
      <c r="K1172" t="s">
        <v>24</v>
      </c>
      <c r="L1172" t="s">
        <v>22</v>
      </c>
      <c r="M1172">
        <v>112000</v>
      </c>
      <c r="O1172" t="s">
        <v>5884</v>
      </c>
    </row>
    <row r="1173" spans="1:16" x14ac:dyDescent="0.25">
      <c r="A1173" t="s">
        <v>0</v>
      </c>
      <c r="B1173" t="s">
        <v>5885</v>
      </c>
      <c r="C1173" t="s">
        <v>3817</v>
      </c>
      <c r="D1173" t="s">
        <v>3828</v>
      </c>
      <c r="E1173" t="s">
        <v>20</v>
      </c>
      <c r="F1173" t="b">
        <v>0</v>
      </c>
      <c r="G1173" t="s">
        <v>30</v>
      </c>
      <c r="H1173" s="4">
        <v>45678.917500000003</v>
      </c>
      <c r="I1173" t="b">
        <v>0</v>
      </c>
      <c r="J1173" t="b">
        <v>1</v>
      </c>
      <c r="K1173" t="s">
        <v>24</v>
      </c>
      <c r="L1173" t="s">
        <v>22</v>
      </c>
      <c r="M1173">
        <v>92300</v>
      </c>
      <c r="O1173" t="s">
        <v>5886</v>
      </c>
      <c r="P1173" t="s">
        <v>5887</v>
      </c>
    </row>
    <row r="1174" spans="1:16" x14ac:dyDescent="0.25">
      <c r="A1174" t="s">
        <v>28</v>
      </c>
      <c r="B1174" t="s">
        <v>5888</v>
      </c>
      <c r="C1174" t="s">
        <v>592</v>
      </c>
      <c r="D1174" t="s">
        <v>3973</v>
      </c>
      <c r="E1174" t="s">
        <v>51</v>
      </c>
      <c r="F1174" t="b">
        <v>0</v>
      </c>
      <c r="G1174" t="s">
        <v>27</v>
      </c>
      <c r="H1174" s="4">
        <v>45678.918391203697</v>
      </c>
      <c r="I1174" t="b">
        <v>0</v>
      </c>
      <c r="J1174" t="b">
        <v>0</v>
      </c>
      <c r="K1174" t="s">
        <v>24</v>
      </c>
      <c r="L1174" t="s">
        <v>36</v>
      </c>
      <c r="N1174">
        <v>75</v>
      </c>
      <c r="O1174" t="s">
        <v>2995</v>
      </c>
      <c r="P1174" t="s">
        <v>5172</v>
      </c>
    </row>
    <row r="1175" spans="1:16" x14ac:dyDescent="0.25">
      <c r="A1175" t="s">
        <v>0</v>
      </c>
      <c r="B1175" t="s">
        <v>5889</v>
      </c>
      <c r="C1175" t="s">
        <v>92</v>
      </c>
      <c r="D1175" t="s">
        <v>3973</v>
      </c>
      <c r="E1175" t="s">
        <v>51</v>
      </c>
      <c r="F1175" t="b">
        <v>0</v>
      </c>
      <c r="G1175" t="s">
        <v>41</v>
      </c>
      <c r="H1175" s="4">
        <v>45678.918888888889</v>
      </c>
      <c r="I1175" t="b">
        <v>0</v>
      </c>
      <c r="J1175" t="b">
        <v>0</v>
      </c>
      <c r="K1175" t="s">
        <v>24</v>
      </c>
      <c r="L1175" t="s">
        <v>36</v>
      </c>
      <c r="N1175">
        <v>45</v>
      </c>
      <c r="O1175" t="s">
        <v>2114</v>
      </c>
      <c r="P1175" t="s">
        <v>863</v>
      </c>
    </row>
    <row r="1176" spans="1:16" x14ac:dyDescent="0.25">
      <c r="A1176" t="s">
        <v>40</v>
      </c>
      <c r="B1176" t="s">
        <v>5890</v>
      </c>
      <c r="C1176" t="s">
        <v>39</v>
      </c>
      <c r="D1176" t="s">
        <v>4109</v>
      </c>
      <c r="E1176" t="s">
        <v>20</v>
      </c>
      <c r="F1176" t="b">
        <v>1</v>
      </c>
      <c r="G1176" t="s">
        <v>106</v>
      </c>
      <c r="H1176" s="4">
        <v>45678.924259259264</v>
      </c>
      <c r="I1176" t="b">
        <v>0</v>
      </c>
      <c r="J1176" t="b">
        <v>0</v>
      </c>
      <c r="K1176" t="s">
        <v>106</v>
      </c>
      <c r="L1176" t="s">
        <v>22</v>
      </c>
      <c r="M1176">
        <v>132500</v>
      </c>
      <c r="O1176" t="s">
        <v>5891</v>
      </c>
      <c r="P1176" t="s">
        <v>5892</v>
      </c>
    </row>
    <row r="1177" spans="1:16" x14ac:dyDescent="0.25">
      <c r="A1177" t="s">
        <v>0</v>
      </c>
      <c r="B1177" t="s">
        <v>1225</v>
      </c>
      <c r="C1177" t="s">
        <v>316</v>
      </c>
      <c r="D1177" t="s">
        <v>3973</v>
      </c>
      <c r="E1177" t="s">
        <v>20</v>
      </c>
      <c r="F1177" t="b">
        <v>0</v>
      </c>
      <c r="G1177" t="s">
        <v>35</v>
      </c>
      <c r="H1177" s="4">
        <v>45678.958969907413</v>
      </c>
      <c r="I1177" t="b">
        <v>0</v>
      </c>
      <c r="J1177" t="b">
        <v>1</v>
      </c>
      <c r="K1177" t="s">
        <v>24</v>
      </c>
      <c r="L1177" t="s">
        <v>22</v>
      </c>
      <c r="M1177">
        <v>125000</v>
      </c>
      <c r="O1177" t="s">
        <v>3670</v>
      </c>
      <c r="P1177" t="s">
        <v>204</v>
      </c>
    </row>
    <row r="1178" spans="1:16" x14ac:dyDescent="0.25">
      <c r="A1178" t="s">
        <v>0</v>
      </c>
      <c r="B1178" t="s">
        <v>5893</v>
      </c>
      <c r="C1178" t="s">
        <v>114</v>
      </c>
      <c r="D1178" t="s">
        <v>3973</v>
      </c>
      <c r="E1178" t="s">
        <v>20</v>
      </c>
      <c r="F1178" t="b">
        <v>0</v>
      </c>
      <c r="G1178" t="s">
        <v>27</v>
      </c>
      <c r="H1178" s="4">
        <v>45679.000162037039</v>
      </c>
      <c r="I1178" t="b">
        <v>0</v>
      </c>
      <c r="J1178" t="b">
        <v>0</v>
      </c>
      <c r="K1178" t="s">
        <v>24</v>
      </c>
      <c r="L1178" t="s">
        <v>22</v>
      </c>
      <c r="M1178">
        <v>100000</v>
      </c>
      <c r="O1178" t="s">
        <v>5894</v>
      </c>
      <c r="P1178" t="s">
        <v>204</v>
      </c>
    </row>
    <row r="1179" spans="1:16" x14ac:dyDescent="0.25">
      <c r="A1179" t="s">
        <v>25</v>
      </c>
      <c r="B1179" t="s">
        <v>5895</v>
      </c>
      <c r="C1179" t="s">
        <v>344</v>
      </c>
      <c r="D1179" t="s">
        <v>3973</v>
      </c>
      <c r="E1179" t="s">
        <v>20</v>
      </c>
      <c r="F1179" t="b">
        <v>0</v>
      </c>
      <c r="G1179" t="s">
        <v>30</v>
      </c>
      <c r="H1179" s="4">
        <v>45679.000879629632</v>
      </c>
      <c r="I1179" t="b">
        <v>0</v>
      </c>
      <c r="J1179" t="b">
        <v>1</v>
      </c>
      <c r="K1179" t="s">
        <v>24</v>
      </c>
      <c r="L1179" t="s">
        <v>22</v>
      </c>
      <c r="M1179">
        <v>116500</v>
      </c>
      <c r="O1179" t="s">
        <v>1147</v>
      </c>
      <c r="P1179" t="s">
        <v>5896</v>
      </c>
    </row>
    <row r="1180" spans="1:16" x14ac:dyDescent="0.25">
      <c r="A1180" t="s">
        <v>1</v>
      </c>
      <c r="B1180" t="s">
        <v>5897</v>
      </c>
      <c r="C1180" t="s">
        <v>39</v>
      </c>
      <c r="D1180" t="s">
        <v>5123</v>
      </c>
      <c r="E1180" t="s">
        <v>20</v>
      </c>
      <c r="F1180" t="b">
        <v>1</v>
      </c>
      <c r="G1180" t="s">
        <v>27</v>
      </c>
      <c r="H1180" s="4">
        <v>45679.001157407409</v>
      </c>
      <c r="I1180" t="b">
        <v>0</v>
      </c>
      <c r="J1180" t="b">
        <v>1</v>
      </c>
      <c r="K1180" t="s">
        <v>24</v>
      </c>
      <c r="L1180" t="s">
        <v>22</v>
      </c>
      <c r="M1180">
        <v>80500</v>
      </c>
      <c r="O1180" t="s">
        <v>5898</v>
      </c>
      <c r="P1180" t="s">
        <v>204</v>
      </c>
    </row>
    <row r="1181" spans="1:16" x14ac:dyDescent="0.25">
      <c r="A1181" t="s">
        <v>2</v>
      </c>
      <c r="B1181" t="s">
        <v>5899</v>
      </c>
      <c r="C1181" t="s">
        <v>49</v>
      </c>
      <c r="D1181" t="s">
        <v>3973</v>
      </c>
      <c r="E1181" t="s">
        <v>51</v>
      </c>
      <c r="F1181" t="b">
        <v>0</v>
      </c>
      <c r="G1181" t="s">
        <v>27</v>
      </c>
      <c r="H1181" s="4">
        <v>45679.001782407409</v>
      </c>
      <c r="I1181" t="b">
        <v>1</v>
      </c>
      <c r="J1181" t="b">
        <v>1</v>
      </c>
      <c r="K1181" t="s">
        <v>24</v>
      </c>
      <c r="L1181" t="s">
        <v>36</v>
      </c>
      <c r="N1181">
        <v>70</v>
      </c>
      <c r="O1181" t="s">
        <v>806</v>
      </c>
      <c r="P1181" t="s">
        <v>5900</v>
      </c>
    </row>
    <row r="1182" spans="1:16" x14ac:dyDescent="0.25">
      <c r="A1182" t="s">
        <v>1</v>
      </c>
      <c r="B1182" t="s">
        <v>3439</v>
      </c>
      <c r="C1182" t="s">
        <v>82</v>
      </c>
      <c r="D1182" t="s">
        <v>3973</v>
      </c>
      <c r="E1182" t="s">
        <v>20</v>
      </c>
      <c r="F1182" t="b">
        <v>0</v>
      </c>
      <c r="G1182" t="s">
        <v>27</v>
      </c>
      <c r="H1182" s="4">
        <v>45679.042754629627</v>
      </c>
      <c r="I1182" t="b">
        <v>0</v>
      </c>
      <c r="J1182" t="b">
        <v>1</v>
      </c>
      <c r="K1182" t="s">
        <v>24</v>
      </c>
      <c r="L1182" t="s">
        <v>22</v>
      </c>
      <c r="M1182">
        <v>152000</v>
      </c>
      <c r="O1182" t="s">
        <v>65</v>
      </c>
      <c r="P1182" t="s">
        <v>723</v>
      </c>
    </row>
    <row r="1183" spans="1:16" x14ac:dyDescent="0.25">
      <c r="A1183" t="s">
        <v>2</v>
      </c>
      <c r="B1183" t="s">
        <v>1550</v>
      </c>
      <c r="C1183" t="s">
        <v>5901</v>
      </c>
      <c r="D1183" t="s">
        <v>3973</v>
      </c>
      <c r="E1183" t="s">
        <v>20</v>
      </c>
      <c r="F1183" t="b">
        <v>0</v>
      </c>
      <c r="G1183" t="s">
        <v>27</v>
      </c>
      <c r="H1183" s="4">
        <v>45679.043402777781</v>
      </c>
      <c r="I1183" t="b">
        <v>0</v>
      </c>
      <c r="J1183" t="b">
        <v>0</v>
      </c>
      <c r="K1183" t="s">
        <v>24</v>
      </c>
      <c r="L1183" t="s">
        <v>22</v>
      </c>
      <c r="M1183">
        <v>156000</v>
      </c>
      <c r="O1183" t="s">
        <v>5902</v>
      </c>
      <c r="P1183" t="s">
        <v>5903</v>
      </c>
    </row>
    <row r="1184" spans="1:16" x14ac:dyDescent="0.25">
      <c r="A1184" t="s">
        <v>28</v>
      </c>
      <c r="B1184" t="s">
        <v>5904</v>
      </c>
      <c r="C1184" t="s">
        <v>1050</v>
      </c>
      <c r="D1184" t="s">
        <v>3828</v>
      </c>
      <c r="E1184" t="s">
        <v>20</v>
      </c>
      <c r="F1184" t="b">
        <v>0</v>
      </c>
      <c r="G1184" t="s">
        <v>41</v>
      </c>
      <c r="H1184" s="4">
        <v>45679.043819444443</v>
      </c>
      <c r="I1184" t="b">
        <v>0</v>
      </c>
      <c r="J1184" t="b">
        <v>1</v>
      </c>
      <c r="K1184" t="s">
        <v>24</v>
      </c>
      <c r="L1184" t="s">
        <v>22</v>
      </c>
      <c r="M1184">
        <v>260000</v>
      </c>
      <c r="O1184" t="s">
        <v>1364</v>
      </c>
      <c r="P1184" t="s">
        <v>5905</v>
      </c>
    </row>
    <row r="1185" spans="1:16" x14ac:dyDescent="0.25">
      <c r="A1185" t="s">
        <v>0</v>
      </c>
      <c r="B1185" t="s">
        <v>5906</v>
      </c>
      <c r="C1185" t="s">
        <v>298</v>
      </c>
      <c r="D1185" t="s">
        <v>5907</v>
      </c>
      <c r="E1185" t="s">
        <v>20</v>
      </c>
      <c r="F1185" t="b">
        <v>0</v>
      </c>
      <c r="G1185" t="s">
        <v>298</v>
      </c>
      <c r="H1185" s="4">
        <v>45679.057962962957</v>
      </c>
      <c r="I1185" t="b">
        <v>0</v>
      </c>
      <c r="J1185" t="b">
        <v>0</v>
      </c>
      <c r="K1185" t="s">
        <v>298</v>
      </c>
      <c r="L1185" t="s">
        <v>22</v>
      </c>
      <c r="M1185">
        <v>53560</v>
      </c>
      <c r="O1185" t="s">
        <v>5908</v>
      </c>
      <c r="P1185" t="s">
        <v>1503</v>
      </c>
    </row>
    <row r="1186" spans="1:16" x14ac:dyDescent="0.25">
      <c r="A1186" t="s">
        <v>2</v>
      </c>
      <c r="B1186" t="s">
        <v>5909</v>
      </c>
      <c r="C1186" t="s">
        <v>54</v>
      </c>
      <c r="D1186" t="s">
        <v>5243</v>
      </c>
      <c r="E1186" t="s">
        <v>20</v>
      </c>
      <c r="F1186" t="b">
        <v>0</v>
      </c>
      <c r="G1186" t="s">
        <v>23</v>
      </c>
      <c r="H1186" s="4">
        <v>45679.102650462963</v>
      </c>
      <c r="I1186" t="b">
        <v>0</v>
      </c>
      <c r="J1186" t="b">
        <v>0</v>
      </c>
      <c r="K1186" t="s">
        <v>24</v>
      </c>
      <c r="L1186" t="s">
        <v>22</v>
      </c>
      <c r="M1186">
        <v>90000</v>
      </c>
      <c r="O1186" t="s">
        <v>1172</v>
      </c>
      <c r="P1186" t="s">
        <v>5910</v>
      </c>
    </row>
    <row r="1187" spans="1:16" x14ac:dyDescent="0.25">
      <c r="A1187" t="s">
        <v>139</v>
      </c>
      <c r="B1187" t="s">
        <v>5911</v>
      </c>
      <c r="C1187" t="s">
        <v>436</v>
      </c>
      <c r="D1187" t="s">
        <v>3973</v>
      </c>
      <c r="E1187" t="s">
        <v>20</v>
      </c>
      <c r="F1187" t="b">
        <v>0</v>
      </c>
      <c r="G1187" t="s">
        <v>30</v>
      </c>
      <c r="H1187" s="4">
        <v>45679.125844907408</v>
      </c>
      <c r="I1187" t="b">
        <v>0</v>
      </c>
      <c r="J1187" t="b">
        <v>0</v>
      </c>
      <c r="K1187" t="s">
        <v>24</v>
      </c>
      <c r="L1187" t="s">
        <v>22</v>
      </c>
      <c r="M1187">
        <v>94050</v>
      </c>
      <c r="O1187" t="s">
        <v>2032</v>
      </c>
      <c r="P1187" t="s">
        <v>5912</v>
      </c>
    </row>
    <row r="1188" spans="1:16" x14ac:dyDescent="0.25">
      <c r="A1188" t="s">
        <v>25</v>
      </c>
      <c r="B1188" t="s">
        <v>5913</v>
      </c>
      <c r="C1188" t="s">
        <v>851</v>
      </c>
      <c r="D1188" t="s">
        <v>3828</v>
      </c>
      <c r="E1188" t="s">
        <v>105</v>
      </c>
      <c r="F1188" t="b">
        <v>0</v>
      </c>
      <c r="G1188" t="s">
        <v>27</v>
      </c>
      <c r="H1188" s="4">
        <v>45679.166817129633</v>
      </c>
      <c r="I1188" t="b">
        <v>0</v>
      </c>
      <c r="J1188" t="b">
        <v>0</v>
      </c>
      <c r="K1188" t="s">
        <v>24</v>
      </c>
      <c r="L1188" t="s">
        <v>36</v>
      </c>
      <c r="N1188">
        <v>39.375</v>
      </c>
      <c r="O1188" t="s">
        <v>5914</v>
      </c>
    </row>
    <row r="1189" spans="1:16" x14ac:dyDescent="0.25">
      <c r="A1189" t="s">
        <v>1</v>
      </c>
      <c r="B1189" t="s">
        <v>4893</v>
      </c>
      <c r="C1189" t="s">
        <v>1151</v>
      </c>
      <c r="D1189" t="s">
        <v>3973</v>
      </c>
      <c r="E1189" t="s">
        <v>20</v>
      </c>
      <c r="F1189" t="b">
        <v>0</v>
      </c>
      <c r="G1189" t="s">
        <v>41</v>
      </c>
      <c r="H1189" s="4">
        <v>45679.168842592589</v>
      </c>
      <c r="I1189" t="b">
        <v>0</v>
      </c>
      <c r="J1189" t="b">
        <v>0</v>
      </c>
      <c r="K1189" t="s">
        <v>24</v>
      </c>
      <c r="L1189" t="s">
        <v>22</v>
      </c>
      <c r="M1189">
        <v>101000</v>
      </c>
      <c r="O1189" t="s">
        <v>374</v>
      </c>
      <c r="P1189" t="s">
        <v>4784</v>
      </c>
    </row>
    <row r="1190" spans="1:16" x14ac:dyDescent="0.25">
      <c r="A1190" t="s">
        <v>0</v>
      </c>
      <c r="B1190" t="s">
        <v>1219</v>
      </c>
      <c r="C1190" t="s">
        <v>82</v>
      </c>
      <c r="D1190" t="s">
        <v>5915</v>
      </c>
      <c r="E1190" t="s">
        <v>20</v>
      </c>
      <c r="F1190" t="b">
        <v>0</v>
      </c>
      <c r="G1190" t="s">
        <v>27</v>
      </c>
      <c r="H1190" s="4">
        <v>45679.25</v>
      </c>
      <c r="I1190" t="b">
        <v>1</v>
      </c>
      <c r="J1190" t="b">
        <v>1</v>
      </c>
      <c r="K1190" t="s">
        <v>24</v>
      </c>
      <c r="L1190" t="s">
        <v>22</v>
      </c>
      <c r="M1190">
        <v>153000</v>
      </c>
      <c r="O1190" t="s">
        <v>5916</v>
      </c>
      <c r="P1190" t="s">
        <v>393</v>
      </c>
    </row>
    <row r="1191" spans="1:16" x14ac:dyDescent="0.25">
      <c r="A1191" t="s">
        <v>0</v>
      </c>
      <c r="B1191" t="s">
        <v>0</v>
      </c>
      <c r="C1191" t="s">
        <v>2191</v>
      </c>
      <c r="D1191" t="s">
        <v>3828</v>
      </c>
      <c r="E1191" t="s">
        <v>20</v>
      </c>
      <c r="F1191" t="b">
        <v>0</v>
      </c>
      <c r="G1191" t="s">
        <v>27</v>
      </c>
      <c r="H1191" s="4">
        <v>45679.25</v>
      </c>
      <c r="I1191" t="b">
        <v>0</v>
      </c>
      <c r="J1191" t="b">
        <v>0</v>
      </c>
      <c r="K1191" t="s">
        <v>24</v>
      </c>
      <c r="L1191" t="s">
        <v>22</v>
      </c>
      <c r="M1191">
        <v>112000</v>
      </c>
      <c r="O1191" t="s">
        <v>5884</v>
      </c>
    </row>
    <row r="1192" spans="1:16" x14ac:dyDescent="0.25">
      <c r="A1192" t="s">
        <v>0</v>
      </c>
      <c r="B1192" t="s">
        <v>5917</v>
      </c>
      <c r="C1192" t="s">
        <v>1521</v>
      </c>
      <c r="D1192" t="s">
        <v>3828</v>
      </c>
      <c r="E1192" t="s">
        <v>20</v>
      </c>
      <c r="F1192" t="b">
        <v>0</v>
      </c>
      <c r="G1192" t="s">
        <v>52</v>
      </c>
      <c r="H1192" s="4">
        <v>45679.25099537037</v>
      </c>
      <c r="I1192" t="b">
        <v>1</v>
      </c>
      <c r="J1192" t="b">
        <v>1</v>
      </c>
      <c r="K1192" t="s">
        <v>24</v>
      </c>
      <c r="L1192" t="s">
        <v>22</v>
      </c>
      <c r="M1192">
        <v>40000</v>
      </c>
      <c r="O1192" t="s">
        <v>4362</v>
      </c>
      <c r="P1192" t="s">
        <v>204</v>
      </c>
    </row>
    <row r="1193" spans="1:16" x14ac:dyDescent="0.25">
      <c r="A1193" t="s">
        <v>0</v>
      </c>
      <c r="B1193" t="s">
        <v>0</v>
      </c>
      <c r="C1193" t="s">
        <v>1226</v>
      </c>
      <c r="D1193" t="s">
        <v>3828</v>
      </c>
      <c r="E1193" t="s">
        <v>20</v>
      </c>
      <c r="F1193" t="b">
        <v>0</v>
      </c>
      <c r="G1193" t="s">
        <v>52</v>
      </c>
      <c r="H1193" s="4">
        <v>45679.251215277778</v>
      </c>
      <c r="I1193" t="b">
        <v>0</v>
      </c>
      <c r="J1193" t="b">
        <v>0</v>
      </c>
      <c r="K1193" t="s">
        <v>24</v>
      </c>
      <c r="L1193" t="s">
        <v>22</v>
      </c>
      <c r="M1193">
        <v>70000</v>
      </c>
      <c r="O1193" t="s">
        <v>5918</v>
      </c>
      <c r="P1193" t="s">
        <v>5919</v>
      </c>
    </row>
    <row r="1194" spans="1:16" x14ac:dyDescent="0.25">
      <c r="A1194" t="s">
        <v>1</v>
      </c>
      <c r="B1194" t="s">
        <v>5920</v>
      </c>
      <c r="C1194" t="s">
        <v>82</v>
      </c>
      <c r="D1194" t="s">
        <v>5243</v>
      </c>
      <c r="E1194" t="s">
        <v>20</v>
      </c>
      <c r="F1194" t="b">
        <v>0</v>
      </c>
      <c r="G1194" t="s">
        <v>27</v>
      </c>
      <c r="H1194" s="4">
        <v>45679.251342592594</v>
      </c>
      <c r="I1194" t="b">
        <v>0</v>
      </c>
      <c r="J1194" t="b">
        <v>0</v>
      </c>
      <c r="K1194" t="s">
        <v>24</v>
      </c>
      <c r="L1194" t="s">
        <v>22</v>
      </c>
      <c r="M1194">
        <v>90000</v>
      </c>
      <c r="O1194" t="s">
        <v>5921</v>
      </c>
      <c r="P1194" t="s">
        <v>5922</v>
      </c>
    </row>
    <row r="1195" spans="1:16" x14ac:dyDescent="0.25">
      <c r="A1195" t="s">
        <v>2</v>
      </c>
      <c r="B1195" t="s">
        <v>5923</v>
      </c>
      <c r="C1195" t="s">
        <v>39</v>
      </c>
      <c r="D1195" t="s">
        <v>3331</v>
      </c>
      <c r="E1195" t="s">
        <v>20</v>
      </c>
      <c r="F1195" t="b">
        <v>1</v>
      </c>
      <c r="G1195" t="s">
        <v>27</v>
      </c>
      <c r="H1195" s="4">
        <v>45679.251574074071</v>
      </c>
      <c r="I1195" t="b">
        <v>1</v>
      </c>
      <c r="J1195" t="b">
        <v>0</v>
      </c>
      <c r="K1195" t="s">
        <v>24</v>
      </c>
      <c r="L1195" t="s">
        <v>22</v>
      </c>
      <c r="M1195">
        <v>268000</v>
      </c>
      <c r="O1195" t="s">
        <v>3331</v>
      </c>
      <c r="P1195" t="s">
        <v>5924</v>
      </c>
    </row>
    <row r="1196" spans="1:16" x14ac:dyDescent="0.25">
      <c r="A1196" t="s">
        <v>1</v>
      </c>
      <c r="B1196" t="s">
        <v>3203</v>
      </c>
      <c r="C1196" t="s">
        <v>2370</v>
      </c>
      <c r="D1196" t="s">
        <v>5925</v>
      </c>
      <c r="E1196" t="s">
        <v>20</v>
      </c>
      <c r="F1196" t="b">
        <v>0</v>
      </c>
      <c r="G1196" t="s">
        <v>30</v>
      </c>
      <c r="H1196" s="4">
        <v>45679.251840277779</v>
      </c>
      <c r="I1196" t="b">
        <v>0</v>
      </c>
      <c r="J1196" t="b">
        <v>1</v>
      </c>
      <c r="K1196" t="s">
        <v>24</v>
      </c>
      <c r="L1196" t="s">
        <v>22</v>
      </c>
      <c r="M1196">
        <v>90000</v>
      </c>
      <c r="O1196" t="s">
        <v>5926</v>
      </c>
      <c r="P1196" t="s">
        <v>1198</v>
      </c>
    </row>
    <row r="1197" spans="1:16" x14ac:dyDescent="0.25">
      <c r="A1197" t="s">
        <v>19</v>
      </c>
      <c r="B1197" t="s">
        <v>5927</v>
      </c>
      <c r="C1197" t="s">
        <v>5928</v>
      </c>
      <c r="D1197" t="s">
        <v>4509</v>
      </c>
      <c r="E1197" t="s">
        <v>20</v>
      </c>
      <c r="F1197" t="b">
        <v>0</v>
      </c>
      <c r="G1197" t="s">
        <v>30</v>
      </c>
      <c r="H1197" s="4">
        <v>45679.251840277779</v>
      </c>
      <c r="I1197" t="b">
        <v>0</v>
      </c>
      <c r="J1197" t="b">
        <v>1</v>
      </c>
      <c r="K1197" t="s">
        <v>24</v>
      </c>
      <c r="L1197" t="s">
        <v>22</v>
      </c>
      <c r="M1197">
        <v>145080</v>
      </c>
      <c r="O1197" t="s">
        <v>4699</v>
      </c>
      <c r="P1197" t="s">
        <v>5800</v>
      </c>
    </row>
    <row r="1198" spans="1:16" x14ac:dyDescent="0.25">
      <c r="A1198" t="s">
        <v>2</v>
      </c>
      <c r="B1198" t="s">
        <v>195</v>
      </c>
      <c r="C1198" t="s">
        <v>1474</v>
      </c>
      <c r="D1198" t="s">
        <v>2208</v>
      </c>
      <c r="E1198" t="s">
        <v>20</v>
      </c>
      <c r="F1198" t="b">
        <v>0</v>
      </c>
      <c r="G1198" t="s">
        <v>27</v>
      </c>
      <c r="H1198" s="4">
        <v>45679.252002314817</v>
      </c>
      <c r="I1198" t="b">
        <v>1</v>
      </c>
      <c r="J1198" t="b">
        <v>0</v>
      </c>
      <c r="K1198" t="s">
        <v>24</v>
      </c>
      <c r="L1198" t="s">
        <v>22</v>
      </c>
      <c r="M1198">
        <v>125000</v>
      </c>
      <c r="O1198" t="s">
        <v>2914</v>
      </c>
      <c r="P1198" t="s">
        <v>5929</v>
      </c>
    </row>
    <row r="1199" spans="1:16" x14ac:dyDescent="0.25">
      <c r="A1199" t="s">
        <v>2</v>
      </c>
      <c r="B1199" t="s">
        <v>5930</v>
      </c>
      <c r="C1199" t="s">
        <v>82</v>
      </c>
      <c r="D1199" t="s">
        <v>2882</v>
      </c>
      <c r="E1199" t="s">
        <v>34</v>
      </c>
      <c r="F1199" t="b">
        <v>0</v>
      </c>
      <c r="G1199" t="s">
        <v>27</v>
      </c>
      <c r="H1199" s="4">
        <v>45679.252002314817</v>
      </c>
      <c r="I1199" t="b">
        <v>0</v>
      </c>
      <c r="J1199" t="b">
        <v>1</v>
      </c>
      <c r="K1199" t="s">
        <v>24</v>
      </c>
      <c r="L1199" t="s">
        <v>36</v>
      </c>
      <c r="N1199">
        <v>84.519996643066406</v>
      </c>
      <c r="O1199" t="s">
        <v>59</v>
      </c>
      <c r="P1199" t="s">
        <v>5931</v>
      </c>
    </row>
    <row r="1200" spans="1:16" x14ac:dyDescent="0.25">
      <c r="A1200" t="s">
        <v>2</v>
      </c>
      <c r="B1200" t="s">
        <v>5746</v>
      </c>
      <c r="C1200" t="s">
        <v>140</v>
      </c>
      <c r="D1200" t="s">
        <v>3828</v>
      </c>
      <c r="E1200" t="s">
        <v>20</v>
      </c>
      <c r="F1200" t="b">
        <v>0</v>
      </c>
      <c r="G1200" t="s">
        <v>35</v>
      </c>
      <c r="H1200" s="4">
        <v>45679.25240740741</v>
      </c>
      <c r="I1200" t="b">
        <v>1</v>
      </c>
      <c r="J1200" t="b">
        <v>0</v>
      </c>
      <c r="K1200" t="s">
        <v>24</v>
      </c>
      <c r="L1200" t="s">
        <v>22</v>
      </c>
      <c r="M1200">
        <v>150000</v>
      </c>
      <c r="O1200" t="s">
        <v>5747</v>
      </c>
      <c r="P1200" t="s">
        <v>5748</v>
      </c>
    </row>
    <row r="1201" spans="1:16" x14ac:dyDescent="0.25">
      <c r="A1201" t="s">
        <v>1</v>
      </c>
      <c r="B1201" t="s">
        <v>5932</v>
      </c>
      <c r="C1201" t="s">
        <v>359</v>
      </c>
      <c r="D1201" t="s">
        <v>5933</v>
      </c>
      <c r="E1201" t="s">
        <v>20</v>
      </c>
      <c r="F1201" t="b">
        <v>0</v>
      </c>
      <c r="G1201" t="s">
        <v>359</v>
      </c>
      <c r="H1201" s="4">
        <v>45679.256435185183</v>
      </c>
      <c r="I1201" t="b">
        <v>0</v>
      </c>
      <c r="J1201" t="b">
        <v>0</v>
      </c>
      <c r="K1201" t="s">
        <v>359</v>
      </c>
      <c r="L1201" t="s">
        <v>22</v>
      </c>
      <c r="M1201">
        <v>105025.375</v>
      </c>
      <c r="O1201" t="s">
        <v>5934</v>
      </c>
      <c r="P1201" t="s">
        <v>5935</v>
      </c>
    </row>
    <row r="1202" spans="1:16" x14ac:dyDescent="0.25">
      <c r="A1202" t="s">
        <v>0</v>
      </c>
      <c r="B1202" t="s">
        <v>3944</v>
      </c>
      <c r="C1202" t="s">
        <v>1268</v>
      </c>
      <c r="D1202" t="s">
        <v>5585</v>
      </c>
      <c r="E1202" t="s">
        <v>20</v>
      </c>
      <c r="F1202" t="b">
        <v>0</v>
      </c>
      <c r="G1202" t="s">
        <v>1268</v>
      </c>
      <c r="H1202" s="4">
        <v>45679.258564814823</v>
      </c>
      <c r="I1202" t="b">
        <v>0</v>
      </c>
      <c r="J1202" t="b">
        <v>0</v>
      </c>
      <c r="K1202" t="s">
        <v>1268</v>
      </c>
      <c r="L1202" t="s">
        <v>22</v>
      </c>
      <c r="M1202">
        <v>110000</v>
      </c>
      <c r="O1202" t="s">
        <v>5936</v>
      </c>
    </row>
    <row r="1203" spans="1:16" x14ac:dyDescent="0.25">
      <c r="A1203" t="s">
        <v>1</v>
      </c>
      <c r="B1203" t="s">
        <v>3988</v>
      </c>
      <c r="C1203" t="s">
        <v>39</v>
      </c>
      <c r="D1203" t="s">
        <v>3968</v>
      </c>
      <c r="E1203" t="s">
        <v>20</v>
      </c>
      <c r="F1203" t="b">
        <v>1</v>
      </c>
      <c r="G1203" t="s">
        <v>4029</v>
      </c>
      <c r="H1203" s="4">
        <v>45679.267638888887</v>
      </c>
      <c r="I1203" t="b">
        <v>0</v>
      </c>
      <c r="J1203" t="b">
        <v>0</v>
      </c>
      <c r="K1203" t="s">
        <v>4029</v>
      </c>
      <c r="L1203" t="s">
        <v>36</v>
      </c>
      <c r="N1203">
        <v>19.5</v>
      </c>
      <c r="O1203" t="s">
        <v>3989</v>
      </c>
      <c r="P1203" t="s">
        <v>3990</v>
      </c>
    </row>
    <row r="1204" spans="1:16" x14ac:dyDescent="0.25">
      <c r="A1204" t="s">
        <v>0</v>
      </c>
      <c r="B1204" t="s">
        <v>4315</v>
      </c>
      <c r="C1204" t="s">
        <v>39</v>
      </c>
      <c r="D1204" t="s">
        <v>3985</v>
      </c>
      <c r="E1204" t="s">
        <v>51</v>
      </c>
      <c r="F1204" t="b">
        <v>1</v>
      </c>
      <c r="G1204" t="s">
        <v>2732</v>
      </c>
      <c r="H1204" s="4">
        <v>45679.273449074077</v>
      </c>
      <c r="I1204" t="b">
        <v>1</v>
      </c>
      <c r="J1204" t="b">
        <v>0</v>
      </c>
      <c r="K1204" t="s">
        <v>2732</v>
      </c>
      <c r="L1204" t="s">
        <v>22</v>
      </c>
      <c r="M1204">
        <v>91200</v>
      </c>
      <c r="O1204" t="s">
        <v>4316</v>
      </c>
      <c r="P1204" t="s">
        <v>149</v>
      </c>
    </row>
    <row r="1205" spans="1:16" x14ac:dyDescent="0.25">
      <c r="A1205" t="s">
        <v>0</v>
      </c>
      <c r="B1205" t="s">
        <v>5937</v>
      </c>
      <c r="C1205" t="s">
        <v>49</v>
      </c>
      <c r="D1205" t="s">
        <v>3973</v>
      </c>
      <c r="E1205" t="s">
        <v>51</v>
      </c>
      <c r="F1205" t="b">
        <v>0</v>
      </c>
      <c r="G1205" t="s">
        <v>41</v>
      </c>
      <c r="H1205" s="4">
        <v>45679.292164351849</v>
      </c>
      <c r="I1205" t="b">
        <v>1</v>
      </c>
      <c r="J1205" t="b">
        <v>1</v>
      </c>
      <c r="K1205" t="s">
        <v>24</v>
      </c>
      <c r="L1205" t="s">
        <v>36</v>
      </c>
      <c r="N1205">
        <v>62.5</v>
      </c>
      <c r="O1205" t="s">
        <v>2694</v>
      </c>
      <c r="P1205" t="s">
        <v>5938</v>
      </c>
    </row>
    <row r="1206" spans="1:16" x14ac:dyDescent="0.25">
      <c r="A1206" t="s">
        <v>2</v>
      </c>
      <c r="B1206" t="s">
        <v>5939</v>
      </c>
      <c r="C1206" t="s">
        <v>1397</v>
      </c>
      <c r="D1206" t="s">
        <v>3828</v>
      </c>
      <c r="E1206" t="s">
        <v>20</v>
      </c>
      <c r="F1206" t="b">
        <v>0</v>
      </c>
      <c r="G1206" t="s">
        <v>41</v>
      </c>
      <c r="H1206" s="4">
        <v>45679.29415509259</v>
      </c>
      <c r="I1206" t="b">
        <v>0</v>
      </c>
      <c r="J1206" t="b">
        <v>1</v>
      </c>
      <c r="K1206" t="s">
        <v>24</v>
      </c>
      <c r="L1206" t="s">
        <v>22</v>
      </c>
      <c r="M1206">
        <v>98000</v>
      </c>
      <c r="O1206" t="s">
        <v>1289</v>
      </c>
      <c r="P1206" t="s">
        <v>4878</v>
      </c>
    </row>
    <row r="1207" spans="1:16" x14ac:dyDescent="0.25">
      <c r="A1207" t="s">
        <v>2</v>
      </c>
      <c r="B1207" t="s">
        <v>5940</v>
      </c>
      <c r="C1207" t="s">
        <v>293</v>
      </c>
      <c r="D1207" t="s">
        <v>4035</v>
      </c>
      <c r="E1207" t="s">
        <v>20</v>
      </c>
      <c r="F1207" t="b">
        <v>0</v>
      </c>
      <c r="G1207" t="s">
        <v>41</v>
      </c>
      <c r="H1207" s="4">
        <v>45679.375509259262</v>
      </c>
      <c r="I1207" t="b">
        <v>0</v>
      </c>
      <c r="J1207" t="b">
        <v>1</v>
      </c>
      <c r="K1207" t="s">
        <v>24</v>
      </c>
      <c r="L1207" t="s">
        <v>22</v>
      </c>
      <c r="M1207">
        <v>321979</v>
      </c>
      <c r="O1207" t="s">
        <v>1101</v>
      </c>
      <c r="P1207" t="s">
        <v>5941</v>
      </c>
    </row>
    <row r="1208" spans="1:16" x14ac:dyDescent="0.25">
      <c r="A1208" t="s">
        <v>1</v>
      </c>
      <c r="B1208" t="s">
        <v>5942</v>
      </c>
      <c r="C1208" t="s">
        <v>293</v>
      </c>
      <c r="D1208" t="s">
        <v>3828</v>
      </c>
      <c r="E1208" t="s">
        <v>20</v>
      </c>
      <c r="F1208" t="b">
        <v>0</v>
      </c>
      <c r="G1208" t="s">
        <v>41</v>
      </c>
      <c r="H1208" s="4">
        <v>45679.376597222217</v>
      </c>
      <c r="I1208" t="b">
        <v>0</v>
      </c>
      <c r="J1208" t="b">
        <v>1</v>
      </c>
      <c r="K1208" t="s">
        <v>24</v>
      </c>
      <c r="L1208" t="s">
        <v>22</v>
      </c>
      <c r="M1208">
        <v>163238.5</v>
      </c>
      <c r="O1208" t="s">
        <v>43</v>
      </c>
      <c r="P1208" t="s">
        <v>48</v>
      </c>
    </row>
    <row r="1209" spans="1:16" x14ac:dyDescent="0.25">
      <c r="A1209" t="s">
        <v>19</v>
      </c>
      <c r="B1209" t="s">
        <v>5943</v>
      </c>
      <c r="C1209" t="s">
        <v>1325</v>
      </c>
      <c r="D1209" t="s">
        <v>3973</v>
      </c>
      <c r="E1209" t="s">
        <v>20</v>
      </c>
      <c r="F1209" t="b">
        <v>0</v>
      </c>
      <c r="G1209" t="s">
        <v>41</v>
      </c>
      <c r="H1209" s="4">
        <v>45679.417256944442</v>
      </c>
      <c r="I1209" t="b">
        <v>0</v>
      </c>
      <c r="J1209" t="b">
        <v>0</v>
      </c>
      <c r="K1209" t="s">
        <v>24</v>
      </c>
      <c r="L1209" t="s">
        <v>22</v>
      </c>
      <c r="M1209">
        <v>285000</v>
      </c>
      <c r="O1209" t="s">
        <v>5944</v>
      </c>
      <c r="P1209" t="s">
        <v>1442</v>
      </c>
    </row>
    <row r="1210" spans="1:16" x14ac:dyDescent="0.25">
      <c r="A1210" t="s">
        <v>25</v>
      </c>
      <c r="B1210" t="s">
        <v>5945</v>
      </c>
      <c r="C1210" t="s">
        <v>5946</v>
      </c>
      <c r="D1210" t="s">
        <v>3973</v>
      </c>
      <c r="E1210" t="s">
        <v>20</v>
      </c>
      <c r="F1210" t="b">
        <v>0</v>
      </c>
      <c r="G1210" t="s">
        <v>30</v>
      </c>
      <c r="H1210" s="4">
        <v>45679.417731481481</v>
      </c>
      <c r="I1210" t="b">
        <v>0</v>
      </c>
      <c r="J1210" t="b">
        <v>1</v>
      </c>
      <c r="K1210" t="s">
        <v>24</v>
      </c>
      <c r="L1210" t="s">
        <v>22</v>
      </c>
      <c r="M1210">
        <v>155000</v>
      </c>
      <c r="O1210" t="s">
        <v>2224</v>
      </c>
      <c r="P1210" t="s">
        <v>5947</v>
      </c>
    </row>
    <row r="1211" spans="1:16" x14ac:dyDescent="0.25">
      <c r="A1211" t="s">
        <v>25</v>
      </c>
      <c r="B1211" t="s">
        <v>5948</v>
      </c>
      <c r="C1211" t="s">
        <v>122</v>
      </c>
      <c r="D1211" t="s">
        <v>3973</v>
      </c>
      <c r="E1211" t="s">
        <v>20</v>
      </c>
      <c r="F1211" t="b">
        <v>0</v>
      </c>
      <c r="G1211" t="s">
        <v>52</v>
      </c>
      <c r="H1211" s="4">
        <v>45679.417893518519</v>
      </c>
      <c r="I1211" t="b">
        <v>0</v>
      </c>
      <c r="J1211" t="b">
        <v>1</v>
      </c>
      <c r="K1211" t="s">
        <v>24</v>
      </c>
      <c r="L1211" t="s">
        <v>22</v>
      </c>
      <c r="M1211">
        <v>123800</v>
      </c>
      <c r="O1211" t="s">
        <v>173</v>
      </c>
    </row>
    <row r="1212" spans="1:16" x14ac:dyDescent="0.25">
      <c r="A1212" t="s">
        <v>25</v>
      </c>
      <c r="B1212" t="s">
        <v>2622</v>
      </c>
      <c r="C1212" t="s">
        <v>805</v>
      </c>
      <c r="D1212" t="s">
        <v>3973</v>
      </c>
      <c r="E1212" t="s">
        <v>20</v>
      </c>
      <c r="F1212" t="b">
        <v>0</v>
      </c>
      <c r="G1212" t="s">
        <v>27</v>
      </c>
      <c r="H1212" s="4">
        <v>45679.458692129629</v>
      </c>
      <c r="I1212" t="b">
        <v>0</v>
      </c>
      <c r="J1212" t="b">
        <v>1</v>
      </c>
      <c r="K1212" t="s">
        <v>24</v>
      </c>
      <c r="L1212" t="s">
        <v>22</v>
      </c>
      <c r="M1212">
        <v>109300</v>
      </c>
      <c r="O1212" t="s">
        <v>5949</v>
      </c>
      <c r="P1212" t="s">
        <v>5950</v>
      </c>
    </row>
    <row r="1213" spans="1:16" x14ac:dyDescent="0.25">
      <c r="A1213" t="s">
        <v>0</v>
      </c>
      <c r="B1213" t="s">
        <v>218</v>
      </c>
      <c r="C1213" t="s">
        <v>33</v>
      </c>
      <c r="D1213" t="s">
        <v>3973</v>
      </c>
      <c r="E1213" t="s">
        <v>20</v>
      </c>
      <c r="F1213" t="b">
        <v>0</v>
      </c>
      <c r="G1213" t="s">
        <v>35</v>
      </c>
      <c r="H1213" s="4">
        <v>45679.459016203713</v>
      </c>
      <c r="I1213" t="b">
        <v>0</v>
      </c>
      <c r="J1213" t="b">
        <v>1</v>
      </c>
      <c r="K1213" t="s">
        <v>24</v>
      </c>
      <c r="L1213" t="s">
        <v>36</v>
      </c>
      <c r="N1213">
        <v>23</v>
      </c>
      <c r="O1213" t="s">
        <v>1051</v>
      </c>
      <c r="P1213" t="s">
        <v>204</v>
      </c>
    </row>
    <row r="1214" spans="1:16" x14ac:dyDescent="0.25">
      <c r="A1214" t="s">
        <v>1</v>
      </c>
      <c r="B1214" t="s">
        <v>5951</v>
      </c>
      <c r="C1214" t="s">
        <v>322</v>
      </c>
      <c r="D1214" t="s">
        <v>3973</v>
      </c>
      <c r="E1214" t="s">
        <v>20</v>
      </c>
      <c r="F1214" t="b">
        <v>0</v>
      </c>
      <c r="G1214" t="s">
        <v>41</v>
      </c>
      <c r="H1214" s="4">
        <v>45679.459965277783</v>
      </c>
      <c r="I1214" t="b">
        <v>0</v>
      </c>
      <c r="J1214" t="b">
        <v>1</v>
      </c>
      <c r="K1214" t="s">
        <v>24</v>
      </c>
      <c r="L1214" t="s">
        <v>22</v>
      </c>
      <c r="M1214">
        <v>195500</v>
      </c>
      <c r="O1214" t="s">
        <v>1172</v>
      </c>
      <c r="P1214" t="s">
        <v>3360</v>
      </c>
    </row>
    <row r="1215" spans="1:16" x14ac:dyDescent="0.25">
      <c r="A1215" t="s">
        <v>2</v>
      </c>
      <c r="B1215" t="s">
        <v>5952</v>
      </c>
      <c r="C1215" t="s">
        <v>39</v>
      </c>
      <c r="D1215" t="s">
        <v>112</v>
      </c>
      <c r="E1215" t="s">
        <v>51</v>
      </c>
      <c r="F1215" t="b">
        <v>1</v>
      </c>
      <c r="G1215" t="s">
        <v>27</v>
      </c>
      <c r="H1215" s="4">
        <v>45679.460497685177</v>
      </c>
      <c r="I1215" t="b">
        <v>1</v>
      </c>
      <c r="J1215" t="b">
        <v>0</v>
      </c>
      <c r="K1215" t="s">
        <v>24</v>
      </c>
      <c r="L1215" t="s">
        <v>36</v>
      </c>
      <c r="N1215">
        <v>20</v>
      </c>
      <c r="O1215" t="s">
        <v>112</v>
      </c>
    </row>
    <row r="1216" spans="1:16" x14ac:dyDescent="0.25">
      <c r="A1216" t="s">
        <v>1</v>
      </c>
      <c r="B1216" t="s">
        <v>5953</v>
      </c>
      <c r="C1216" t="s">
        <v>39</v>
      </c>
      <c r="D1216" t="s">
        <v>3985</v>
      </c>
      <c r="E1216" t="s">
        <v>20</v>
      </c>
      <c r="F1216" t="b">
        <v>1</v>
      </c>
      <c r="G1216" t="s">
        <v>30</v>
      </c>
      <c r="H1216" s="4">
        <v>45679.542650462958</v>
      </c>
      <c r="I1216" t="b">
        <v>0</v>
      </c>
      <c r="J1216" t="b">
        <v>1</v>
      </c>
      <c r="K1216" t="s">
        <v>24</v>
      </c>
      <c r="L1216" t="s">
        <v>22</v>
      </c>
      <c r="M1216">
        <v>121000</v>
      </c>
      <c r="O1216" t="s">
        <v>5954</v>
      </c>
      <c r="P1216" t="s">
        <v>2833</v>
      </c>
    </row>
    <row r="1217" spans="1:16" x14ac:dyDescent="0.25">
      <c r="A1217" t="s">
        <v>2</v>
      </c>
      <c r="B1217" t="s">
        <v>2</v>
      </c>
      <c r="C1217" t="s">
        <v>2514</v>
      </c>
      <c r="D1217" t="s">
        <v>3973</v>
      </c>
      <c r="E1217" t="s">
        <v>20</v>
      </c>
      <c r="F1217" t="b">
        <v>0</v>
      </c>
      <c r="G1217" t="s">
        <v>27</v>
      </c>
      <c r="H1217" s="4">
        <v>45679.54383101852</v>
      </c>
      <c r="I1217" t="b">
        <v>0</v>
      </c>
      <c r="J1217" t="b">
        <v>0</v>
      </c>
      <c r="K1217" t="s">
        <v>24</v>
      </c>
      <c r="L1217" t="s">
        <v>22</v>
      </c>
      <c r="M1217">
        <v>122500</v>
      </c>
      <c r="O1217" t="s">
        <v>123</v>
      </c>
      <c r="P1217" t="s">
        <v>4894</v>
      </c>
    </row>
    <row r="1218" spans="1:16" x14ac:dyDescent="0.25">
      <c r="A1218" t="s">
        <v>0</v>
      </c>
      <c r="B1218" t="s">
        <v>5955</v>
      </c>
      <c r="C1218" t="s">
        <v>39</v>
      </c>
      <c r="D1218" t="s">
        <v>3985</v>
      </c>
      <c r="E1218" t="s">
        <v>20</v>
      </c>
      <c r="F1218" t="b">
        <v>1</v>
      </c>
      <c r="G1218" t="s">
        <v>158</v>
      </c>
      <c r="H1218" s="4">
        <v>45679.54519675926</v>
      </c>
      <c r="I1218" t="b">
        <v>0</v>
      </c>
      <c r="J1218" t="b">
        <v>0</v>
      </c>
      <c r="K1218" t="s">
        <v>158</v>
      </c>
      <c r="L1218" t="s">
        <v>22</v>
      </c>
      <c r="M1218">
        <v>67500</v>
      </c>
      <c r="O1218" t="s">
        <v>3785</v>
      </c>
      <c r="P1218" t="s">
        <v>221</v>
      </c>
    </row>
    <row r="1219" spans="1:16" x14ac:dyDescent="0.25">
      <c r="A1219" t="s">
        <v>89</v>
      </c>
      <c r="B1219" t="s">
        <v>5956</v>
      </c>
      <c r="C1219" t="s">
        <v>39</v>
      </c>
      <c r="D1219" t="s">
        <v>3985</v>
      </c>
      <c r="E1219" t="s">
        <v>20</v>
      </c>
      <c r="F1219" t="b">
        <v>1</v>
      </c>
      <c r="G1219" t="s">
        <v>256</v>
      </c>
      <c r="H1219" s="4">
        <v>45679.555162037039</v>
      </c>
      <c r="I1219" t="b">
        <v>1</v>
      </c>
      <c r="J1219" t="b">
        <v>0</v>
      </c>
      <c r="K1219" t="s">
        <v>256</v>
      </c>
      <c r="L1219" t="s">
        <v>22</v>
      </c>
      <c r="M1219">
        <v>33000</v>
      </c>
      <c r="O1219" t="s">
        <v>5201</v>
      </c>
      <c r="P1219" t="s">
        <v>5957</v>
      </c>
    </row>
    <row r="1220" spans="1:16" x14ac:dyDescent="0.25">
      <c r="A1220" t="s">
        <v>89</v>
      </c>
      <c r="B1220" t="s">
        <v>2377</v>
      </c>
      <c r="C1220" t="s">
        <v>3015</v>
      </c>
      <c r="D1220" t="s">
        <v>3973</v>
      </c>
      <c r="E1220" t="s">
        <v>20</v>
      </c>
      <c r="F1220" t="b">
        <v>0</v>
      </c>
      <c r="G1220" t="s">
        <v>27</v>
      </c>
      <c r="H1220" s="4">
        <v>45679.583726851852</v>
      </c>
      <c r="I1220" t="b">
        <v>1</v>
      </c>
      <c r="J1220" t="b">
        <v>0</v>
      </c>
      <c r="K1220" t="s">
        <v>24</v>
      </c>
      <c r="L1220" t="s">
        <v>22</v>
      </c>
      <c r="M1220">
        <v>152500</v>
      </c>
      <c r="O1220" t="s">
        <v>303</v>
      </c>
      <c r="P1220" t="s">
        <v>2562</v>
      </c>
    </row>
    <row r="1221" spans="1:16" x14ac:dyDescent="0.25">
      <c r="A1221" t="s">
        <v>89</v>
      </c>
      <c r="B1221" t="s">
        <v>5958</v>
      </c>
      <c r="C1221" t="s">
        <v>3456</v>
      </c>
      <c r="D1221" t="s">
        <v>3973</v>
      </c>
      <c r="E1221" t="s">
        <v>20</v>
      </c>
      <c r="F1221" t="b">
        <v>0</v>
      </c>
      <c r="G1221" t="s">
        <v>23</v>
      </c>
      <c r="H1221" s="4">
        <v>45679.600590277783</v>
      </c>
      <c r="I1221" t="b">
        <v>0</v>
      </c>
      <c r="J1221" t="b">
        <v>0</v>
      </c>
      <c r="K1221" t="s">
        <v>24</v>
      </c>
      <c r="L1221" t="s">
        <v>36</v>
      </c>
      <c r="N1221">
        <v>47.5</v>
      </c>
      <c r="O1221" t="s">
        <v>2791</v>
      </c>
      <c r="P1221" t="s">
        <v>5959</v>
      </c>
    </row>
    <row r="1222" spans="1:16" x14ac:dyDescent="0.25">
      <c r="A1222" t="s">
        <v>0</v>
      </c>
      <c r="B1222" t="s">
        <v>5960</v>
      </c>
      <c r="C1222" t="s">
        <v>44</v>
      </c>
      <c r="D1222" t="s">
        <v>3973</v>
      </c>
      <c r="E1222" t="s">
        <v>20</v>
      </c>
      <c r="F1222" t="b">
        <v>0</v>
      </c>
      <c r="G1222" t="s">
        <v>41</v>
      </c>
      <c r="H1222" s="4">
        <v>45679.625497685192</v>
      </c>
      <c r="I1222" t="b">
        <v>0</v>
      </c>
      <c r="J1222" t="b">
        <v>1</v>
      </c>
      <c r="K1222" t="s">
        <v>24</v>
      </c>
      <c r="L1222" t="s">
        <v>22</v>
      </c>
      <c r="M1222">
        <v>161500</v>
      </c>
      <c r="O1222" t="s">
        <v>1883</v>
      </c>
      <c r="P1222" t="s">
        <v>1485</v>
      </c>
    </row>
    <row r="1223" spans="1:16" x14ac:dyDescent="0.25">
      <c r="A1223" t="s">
        <v>1</v>
      </c>
      <c r="B1223" t="s">
        <v>5961</v>
      </c>
      <c r="C1223" t="s">
        <v>322</v>
      </c>
      <c r="D1223" t="s">
        <v>3973</v>
      </c>
      <c r="E1223" t="s">
        <v>20</v>
      </c>
      <c r="F1223" t="b">
        <v>0</v>
      </c>
      <c r="G1223" t="s">
        <v>41</v>
      </c>
      <c r="H1223" s="4">
        <v>45679.626597222217</v>
      </c>
      <c r="I1223" t="b">
        <v>0</v>
      </c>
      <c r="J1223" t="b">
        <v>1</v>
      </c>
      <c r="K1223" t="s">
        <v>24</v>
      </c>
      <c r="L1223" t="s">
        <v>22</v>
      </c>
      <c r="M1223">
        <v>186500</v>
      </c>
      <c r="O1223" t="s">
        <v>1883</v>
      </c>
      <c r="P1223" t="s">
        <v>5962</v>
      </c>
    </row>
    <row r="1224" spans="1:16" x14ac:dyDescent="0.25">
      <c r="A1224" t="s">
        <v>2</v>
      </c>
      <c r="B1224" t="s">
        <v>358</v>
      </c>
      <c r="C1224" t="s">
        <v>145</v>
      </c>
      <c r="D1224" t="s">
        <v>3828</v>
      </c>
      <c r="E1224" t="s">
        <v>20</v>
      </c>
      <c r="F1224" t="b">
        <v>0</v>
      </c>
      <c r="G1224" t="s">
        <v>27</v>
      </c>
      <c r="H1224" s="4">
        <v>45679.62709490741</v>
      </c>
      <c r="I1224" t="b">
        <v>1</v>
      </c>
      <c r="J1224" t="b">
        <v>1</v>
      </c>
      <c r="K1224" t="s">
        <v>24</v>
      </c>
      <c r="L1224" t="s">
        <v>22</v>
      </c>
      <c r="M1224">
        <v>85000</v>
      </c>
      <c r="O1224" t="s">
        <v>4196</v>
      </c>
      <c r="P1224" t="s">
        <v>5963</v>
      </c>
    </row>
    <row r="1225" spans="1:16" x14ac:dyDescent="0.25">
      <c r="A1225" t="s">
        <v>2</v>
      </c>
      <c r="B1225" t="s">
        <v>132</v>
      </c>
      <c r="C1225" t="s">
        <v>5964</v>
      </c>
      <c r="D1225" t="s">
        <v>131</v>
      </c>
      <c r="E1225" t="s">
        <v>20</v>
      </c>
      <c r="F1225" t="b">
        <v>0</v>
      </c>
      <c r="G1225" t="s">
        <v>27</v>
      </c>
      <c r="H1225" s="4">
        <v>45679.627175925933</v>
      </c>
      <c r="I1225" t="b">
        <v>1</v>
      </c>
      <c r="J1225" t="b">
        <v>0</v>
      </c>
      <c r="K1225" t="s">
        <v>24</v>
      </c>
      <c r="L1225" t="s">
        <v>22</v>
      </c>
      <c r="M1225">
        <v>145000</v>
      </c>
      <c r="O1225" t="s">
        <v>131</v>
      </c>
      <c r="P1225" t="s">
        <v>1671</v>
      </c>
    </row>
    <row r="1226" spans="1:16" x14ac:dyDescent="0.25">
      <c r="A1226" t="s">
        <v>2</v>
      </c>
      <c r="B1226" t="s">
        <v>2</v>
      </c>
      <c r="C1226" t="s">
        <v>2514</v>
      </c>
      <c r="D1226" t="s">
        <v>2208</v>
      </c>
      <c r="E1226" t="s">
        <v>20</v>
      </c>
      <c r="F1226" t="b">
        <v>0</v>
      </c>
      <c r="G1226" t="s">
        <v>35</v>
      </c>
      <c r="H1226" s="4">
        <v>45679.62771990741</v>
      </c>
      <c r="I1226" t="b">
        <v>0</v>
      </c>
      <c r="J1226" t="b">
        <v>0</v>
      </c>
      <c r="K1226" t="s">
        <v>24</v>
      </c>
      <c r="L1226" t="s">
        <v>22</v>
      </c>
      <c r="M1226">
        <v>122500</v>
      </c>
      <c r="O1226" t="s">
        <v>123</v>
      </c>
      <c r="P1226" t="s">
        <v>4894</v>
      </c>
    </row>
    <row r="1227" spans="1:16" x14ac:dyDescent="0.25">
      <c r="A1227" t="s">
        <v>139</v>
      </c>
      <c r="B1227" t="s">
        <v>5965</v>
      </c>
      <c r="C1227" t="s">
        <v>158</v>
      </c>
      <c r="D1227" t="s">
        <v>4035</v>
      </c>
      <c r="E1227" t="s">
        <v>20</v>
      </c>
      <c r="F1227" t="b">
        <v>0</v>
      </c>
      <c r="G1227" t="s">
        <v>158</v>
      </c>
      <c r="H1227" s="4">
        <v>45679.628530092603</v>
      </c>
      <c r="I1227" t="b">
        <v>0</v>
      </c>
      <c r="J1227" t="b">
        <v>0</v>
      </c>
      <c r="K1227" t="s">
        <v>158</v>
      </c>
      <c r="L1227" t="s">
        <v>22</v>
      </c>
      <c r="M1227">
        <v>91799.5</v>
      </c>
      <c r="O1227" t="s">
        <v>1438</v>
      </c>
      <c r="P1227" t="s">
        <v>863</v>
      </c>
    </row>
    <row r="1228" spans="1:16" x14ac:dyDescent="0.25">
      <c r="A1228" t="s">
        <v>0</v>
      </c>
      <c r="B1228" t="s">
        <v>1300</v>
      </c>
      <c r="C1228" t="s">
        <v>1096</v>
      </c>
      <c r="D1228" t="s">
        <v>2208</v>
      </c>
      <c r="E1228" t="s">
        <v>51</v>
      </c>
      <c r="F1228" t="b">
        <v>0</v>
      </c>
      <c r="G1228" t="s">
        <v>27</v>
      </c>
      <c r="H1228" s="4">
        <v>45679.666886574072</v>
      </c>
      <c r="I1228" t="b">
        <v>1</v>
      </c>
      <c r="J1228" t="b">
        <v>0</v>
      </c>
      <c r="K1228" t="s">
        <v>24</v>
      </c>
      <c r="L1228" t="s">
        <v>36</v>
      </c>
      <c r="N1228">
        <v>42.5</v>
      </c>
      <c r="O1228" t="s">
        <v>74</v>
      </c>
      <c r="P1228" t="s">
        <v>5966</v>
      </c>
    </row>
    <row r="1229" spans="1:16" x14ac:dyDescent="0.25">
      <c r="A1229" t="s">
        <v>0</v>
      </c>
      <c r="B1229" t="s">
        <v>5967</v>
      </c>
      <c r="C1229" t="s">
        <v>293</v>
      </c>
      <c r="D1229" t="s">
        <v>3973</v>
      </c>
      <c r="E1229" t="s">
        <v>51</v>
      </c>
      <c r="F1229" t="b">
        <v>0</v>
      </c>
      <c r="G1229" t="s">
        <v>41</v>
      </c>
      <c r="H1229" s="4">
        <v>45679.667141203703</v>
      </c>
      <c r="I1229" t="b">
        <v>1</v>
      </c>
      <c r="J1229" t="b">
        <v>0</v>
      </c>
      <c r="K1229" t="s">
        <v>24</v>
      </c>
      <c r="L1229" t="s">
        <v>36</v>
      </c>
      <c r="N1229">
        <v>50</v>
      </c>
      <c r="O1229" t="s">
        <v>477</v>
      </c>
      <c r="P1229" t="s">
        <v>2400</v>
      </c>
    </row>
    <row r="1230" spans="1:16" x14ac:dyDescent="0.25">
      <c r="A1230" t="s">
        <v>0</v>
      </c>
      <c r="B1230" t="s">
        <v>5968</v>
      </c>
      <c r="C1230" t="s">
        <v>94</v>
      </c>
      <c r="D1230" t="s">
        <v>3828</v>
      </c>
      <c r="E1230" t="s">
        <v>51</v>
      </c>
      <c r="F1230" t="b">
        <v>0</v>
      </c>
      <c r="G1230" t="s">
        <v>30</v>
      </c>
      <c r="H1230" s="4">
        <v>45679.667731481481</v>
      </c>
      <c r="I1230" t="b">
        <v>1</v>
      </c>
      <c r="J1230" t="b">
        <v>0</v>
      </c>
      <c r="K1230" t="s">
        <v>24</v>
      </c>
      <c r="L1230" t="s">
        <v>36</v>
      </c>
      <c r="N1230">
        <v>27.5</v>
      </c>
      <c r="O1230" t="s">
        <v>5969</v>
      </c>
      <c r="P1230" t="s">
        <v>119</v>
      </c>
    </row>
    <row r="1231" spans="1:16" x14ac:dyDescent="0.25">
      <c r="A1231" t="s">
        <v>139</v>
      </c>
      <c r="B1231" t="s">
        <v>139</v>
      </c>
      <c r="C1231" t="s">
        <v>225</v>
      </c>
      <c r="D1231" t="s">
        <v>131</v>
      </c>
      <c r="E1231" t="s">
        <v>20</v>
      </c>
      <c r="F1231" t="b">
        <v>0</v>
      </c>
      <c r="G1231" t="s">
        <v>52</v>
      </c>
      <c r="H1231" s="4">
        <v>45679.667928240742</v>
      </c>
      <c r="I1231" t="b">
        <v>0</v>
      </c>
      <c r="J1231" t="b">
        <v>0</v>
      </c>
      <c r="K1231" t="s">
        <v>24</v>
      </c>
      <c r="L1231" t="s">
        <v>36</v>
      </c>
      <c r="N1231">
        <v>29.5</v>
      </c>
      <c r="O1231" t="s">
        <v>131</v>
      </c>
      <c r="P1231" t="s">
        <v>5970</v>
      </c>
    </row>
    <row r="1232" spans="1:16" x14ac:dyDescent="0.25">
      <c r="A1232" t="s">
        <v>139</v>
      </c>
      <c r="B1232" t="s">
        <v>5971</v>
      </c>
      <c r="C1232" t="s">
        <v>2154</v>
      </c>
      <c r="D1232" t="s">
        <v>3973</v>
      </c>
      <c r="E1232" t="s">
        <v>51</v>
      </c>
      <c r="F1232" t="b">
        <v>0</v>
      </c>
      <c r="G1232" t="s">
        <v>27</v>
      </c>
      <c r="H1232" s="4">
        <v>45679.668923611112</v>
      </c>
      <c r="I1232" t="b">
        <v>1</v>
      </c>
      <c r="J1232" t="b">
        <v>0</v>
      </c>
      <c r="K1232" t="s">
        <v>24</v>
      </c>
      <c r="L1232" t="s">
        <v>36</v>
      </c>
      <c r="N1232">
        <v>47.5</v>
      </c>
      <c r="O1232" t="s">
        <v>74</v>
      </c>
      <c r="P1232" t="s">
        <v>5972</v>
      </c>
    </row>
    <row r="1233" spans="1:16" x14ac:dyDescent="0.25">
      <c r="A1233" t="s">
        <v>139</v>
      </c>
      <c r="B1233" t="s">
        <v>277</v>
      </c>
      <c r="C1233" t="s">
        <v>39</v>
      </c>
      <c r="D1233" t="s">
        <v>3973</v>
      </c>
      <c r="E1233" t="s">
        <v>20</v>
      </c>
      <c r="F1233" t="b">
        <v>1</v>
      </c>
      <c r="G1233" t="s">
        <v>1420</v>
      </c>
      <c r="H1233" s="4">
        <v>45679.689259259263</v>
      </c>
      <c r="I1233" t="b">
        <v>0</v>
      </c>
      <c r="J1233" t="b">
        <v>0</v>
      </c>
      <c r="K1233" t="s">
        <v>1420</v>
      </c>
      <c r="L1233" t="s">
        <v>22</v>
      </c>
      <c r="M1233">
        <v>108000</v>
      </c>
      <c r="O1233" t="s">
        <v>4218</v>
      </c>
      <c r="P1233" t="s">
        <v>4219</v>
      </c>
    </row>
    <row r="1234" spans="1:16" x14ac:dyDescent="0.25">
      <c r="A1234" t="s">
        <v>0</v>
      </c>
      <c r="B1234" t="s">
        <v>5973</v>
      </c>
      <c r="C1234" t="s">
        <v>172</v>
      </c>
      <c r="D1234" t="s">
        <v>3973</v>
      </c>
      <c r="E1234" t="s">
        <v>20</v>
      </c>
      <c r="F1234" t="b">
        <v>0</v>
      </c>
      <c r="G1234" t="s">
        <v>27</v>
      </c>
      <c r="H1234" s="4">
        <v>45679.708668981482</v>
      </c>
      <c r="I1234" t="b">
        <v>0</v>
      </c>
      <c r="J1234" t="b">
        <v>0</v>
      </c>
      <c r="K1234" t="s">
        <v>24</v>
      </c>
      <c r="L1234" t="s">
        <v>22</v>
      </c>
      <c r="M1234">
        <v>118140</v>
      </c>
      <c r="O1234" t="s">
        <v>4344</v>
      </c>
    </row>
    <row r="1235" spans="1:16" x14ac:dyDescent="0.25">
      <c r="A1235" t="s">
        <v>0</v>
      </c>
      <c r="B1235" t="s">
        <v>5974</v>
      </c>
      <c r="C1235" t="s">
        <v>236</v>
      </c>
      <c r="D1235" t="s">
        <v>3973</v>
      </c>
      <c r="E1235" t="s">
        <v>20</v>
      </c>
      <c r="F1235" t="b">
        <v>0</v>
      </c>
      <c r="G1235" t="s">
        <v>27</v>
      </c>
      <c r="H1235" s="4">
        <v>45679.708668981482</v>
      </c>
      <c r="I1235" t="b">
        <v>0</v>
      </c>
      <c r="J1235" t="b">
        <v>0</v>
      </c>
      <c r="K1235" t="s">
        <v>24</v>
      </c>
      <c r="L1235" t="s">
        <v>22</v>
      </c>
      <c r="M1235">
        <v>100000</v>
      </c>
      <c r="O1235" t="s">
        <v>5975</v>
      </c>
      <c r="P1235" t="s">
        <v>1022</v>
      </c>
    </row>
    <row r="1236" spans="1:16" x14ac:dyDescent="0.25">
      <c r="A1236" t="s">
        <v>0</v>
      </c>
      <c r="B1236" t="s">
        <v>3291</v>
      </c>
      <c r="C1236" t="s">
        <v>151</v>
      </c>
      <c r="D1236" t="s">
        <v>3973</v>
      </c>
      <c r="E1236" t="s">
        <v>20</v>
      </c>
      <c r="F1236" t="b">
        <v>0</v>
      </c>
      <c r="G1236" t="s">
        <v>30</v>
      </c>
      <c r="H1236" s="4">
        <v>45679.709247685183</v>
      </c>
      <c r="I1236" t="b">
        <v>0</v>
      </c>
      <c r="J1236" t="b">
        <v>0</v>
      </c>
      <c r="K1236" t="s">
        <v>24</v>
      </c>
      <c r="L1236" t="s">
        <v>22</v>
      </c>
      <c r="M1236">
        <v>63320</v>
      </c>
      <c r="O1236" t="s">
        <v>1783</v>
      </c>
      <c r="P1236" t="s">
        <v>5105</v>
      </c>
    </row>
    <row r="1237" spans="1:16" x14ac:dyDescent="0.25">
      <c r="A1237" t="s">
        <v>2</v>
      </c>
      <c r="B1237" t="s">
        <v>5976</v>
      </c>
      <c r="C1237" t="s">
        <v>1729</v>
      </c>
      <c r="D1237" t="s">
        <v>3828</v>
      </c>
      <c r="E1237" t="s">
        <v>20</v>
      </c>
      <c r="F1237" t="b">
        <v>0</v>
      </c>
      <c r="G1237" t="s">
        <v>41</v>
      </c>
      <c r="H1237" s="4">
        <v>45679.710833333331</v>
      </c>
      <c r="I1237" t="b">
        <v>0</v>
      </c>
      <c r="J1237" t="b">
        <v>1</v>
      </c>
      <c r="K1237" t="s">
        <v>24</v>
      </c>
      <c r="L1237" t="s">
        <v>22</v>
      </c>
      <c r="M1237">
        <v>111022.5</v>
      </c>
      <c r="O1237" t="s">
        <v>1730</v>
      </c>
      <c r="P1237" t="s">
        <v>5977</v>
      </c>
    </row>
    <row r="1238" spans="1:16" x14ac:dyDescent="0.25">
      <c r="A1238" t="s">
        <v>1</v>
      </c>
      <c r="B1238" t="s">
        <v>5978</v>
      </c>
      <c r="C1238" t="s">
        <v>203</v>
      </c>
      <c r="D1238" t="s">
        <v>3973</v>
      </c>
      <c r="E1238" t="s">
        <v>20</v>
      </c>
      <c r="F1238" t="b">
        <v>0</v>
      </c>
      <c r="G1238" t="s">
        <v>23</v>
      </c>
      <c r="H1238" s="4">
        <v>45679.725578703707</v>
      </c>
      <c r="I1238" t="b">
        <v>1</v>
      </c>
      <c r="J1238" t="b">
        <v>0</v>
      </c>
      <c r="K1238" t="s">
        <v>24</v>
      </c>
      <c r="L1238" t="s">
        <v>36</v>
      </c>
      <c r="N1238">
        <v>52.5</v>
      </c>
      <c r="O1238" t="s">
        <v>741</v>
      </c>
      <c r="P1238" t="s">
        <v>193</v>
      </c>
    </row>
    <row r="1239" spans="1:16" x14ac:dyDescent="0.25">
      <c r="A1239" t="s">
        <v>0</v>
      </c>
      <c r="B1239" t="s">
        <v>0</v>
      </c>
      <c r="C1239" t="s">
        <v>3943</v>
      </c>
      <c r="D1239" t="s">
        <v>3973</v>
      </c>
      <c r="E1239" t="s">
        <v>51</v>
      </c>
      <c r="F1239" t="b">
        <v>0</v>
      </c>
      <c r="G1239" t="s">
        <v>41</v>
      </c>
      <c r="H1239" s="4">
        <v>45679.750474537039</v>
      </c>
      <c r="I1239" t="b">
        <v>1</v>
      </c>
      <c r="J1239" t="b">
        <v>0</v>
      </c>
      <c r="K1239" t="s">
        <v>24</v>
      </c>
      <c r="L1239" t="s">
        <v>36</v>
      </c>
      <c r="N1239">
        <v>55</v>
      </c>
      <c r="O1239" t="s">
        <v>5979</v>
      </c>
      <c r="P1239" t="s">
        <v>5980</v>
      </c>
    </row>
    <row r="1240" spans="1:16" x14ac:dyDescent="0.25">
      <c r="A1240" t="s">
        <v>139</v>
      </c>
      <c r="B1240" t="s">
        <v>5981</v>
      </c>
      <c r="C1240" t="s">
        <v>180</v>
      </c>
      <c r="D1240" t="s">
        <v>3973</v>
      </c>
      <c r="E1240" t="s">
        <v>20</v>
      </c>
      <c r="F1240" t="b">
        <v>0</v>
      </c>
      <c r="G1240" t="s">
        <v>41</v>
      </c>
      <c r="H1240" s="4">
        <v>45679.750543981478</v>
      </c>
      <c r="I1240" t="b">
        <v>0</v>
      </c>
      <c r="J1240" t="b">
        <v>0</v>
      </c>
      <c r="K1240" t="s">
        <v>24</v>
      </c>
      <c r="L1240" t="s">
        <v>22</v>
      </c>
      <c r="M1240">
        <v>105000</v>
      </c>
      <c r="O1240" t="s">
        <v>1631</v>
      </c>
      <c r="P1240" t="s">
        <v>5982</v>
      </c>
    </row>
    <row r="1241" spans="1:16" x14ac:dyDescent="0.25">
      <c r="A1241" t="s">
        <v>1</v>
      </c>
      <c r="B1241" t="s">
        <v>5983</v>
      </c>
      <c r="C1241" t="s">
        <v>151</v>
      </c>
      <c r="D1241" t="s">
        <v>3973</v>
      </c>
      <c r="E1241" t="s">
        <v>20</v>
      </c>
      <c r="F1241" t="b">
        <v>0</v>
      </c>
      <c r="G1241" t="s">
        <v>30</v>
      </c>
      <c r="H1241" s="4">
        <v>45679.750983796293</v>
      </c>
      <c r="I1241" t="b">
        <v>0</v>
      </c>
      <c r="J1241" t="b">
        <v>1</v>
      </c>
      <c r="K1241" t="s">
        <v>24</v>
      </c>
      <c r="L1241" t="s">
        <v>22</v>
      </c>
      <c r="M1241">
        <v>177500</v>
      </c>
      <c r="O1241" t="s">
        <v>5984</v>
      </c>
    </row>
    <row r="1242" spans="1:16" x14ac:dyDescent="0.25">
      <c r="A1242" t="s">
        <v>2</v>
      </c>
      <c r="B1242" t="s">
        <v>5985</v>
      </c>
      <c r="C1242" t="s">
        <v>1141</v>
      </c>
      <c r="D1242" t="s">
        <v>3973</v>
      </c>
      <c r="E1242" t="s">
        <v>20</v>
      </c>
      <c r="F1242" t="b">
        <v>0</v>
      </c>
      <c r="G1242" t="s">
        <v>41</v>
      </c>
      <c r="H1242" s="4">
        <v>45679.752592592587</v>
      </c>
      <c r="I1242" t="b">
        <v>0</v>
      </c>
      <c r="J1242" t="b">
        <v>1</v>
      </c>
      <c r="K1242" t="s">
        <v>24</v>
      </c>
      <c r="L1242" t="s">
        <v>22</v>
      </c>
      <c r="M1242">
        <v>163500</v>
      </c>
      <c r="O1242" t="s">
        <v>5986</v>
      </c>
      <c r="P1242" t="s">
        <v>871</v>
      </c>
    </row>
    <row r="1243" spans="1:16" x14ac:dyDescent="0.25">
      <c r="A1243" t="s">
        <v>0</v>
      </c>
      <c r="B1243" t="s">
        <v>5987</v>
      </c>
      <c r="C1243" t="s">
        <v>82</v>
      </c>
      <c r="D1243" t="s">
        <v>3973</v>
      </c>
      <c r="E1243" t="s">
        <v>20</v>
      </c>
      <c r="F1243" t="b">
        <v>0</v>
      </c>
      <c r="G1243" t="s">
        <v>27</v>
      </c>
      <c r="H1243" s="4">
        <v>45679.791724537034</v>
      </c>
      <c r="I1243" t="b">
        <v>0</v>
      </c>
      <c r="J1243" t="b">
        <v>0</v>
      </c>
      <c r="K1243" t="s">
        <v>24</v>
      </c>
      <c r="L1243" t="s">
        <v>22</v>
      </c>
      <c r="M1243">
        <v>127500</v>
      </c>
      <c r="O1243" t="s">
        <v>5988</v>
      </c>
      <c r="P1243" t="s">
        <v>5989</v>
      </c>
    </row>
    <row r="1244" spans="1:16" x14ac:dyDescent="0.25">
      <c r="A1244" t="s">
        <v>1</v>
      </c>
      <c r="B1244" t="s">
        <v>5990</v>
      </c>
      <c r="C1244" t="s">
        <v>3891</v>
      </c>
      <c r="D1244" t="s">
        <v>3828</v>
      </c>
      <c r="E1244" t="s">
        <v>20</v>
      </c>
      <c r="F1244" t="b">
        <v>0</v>
      </c>
      <c r="G1244" t="s">
        <v>27</v>
      </c>
      <c r="H1244" s="4">
        <v>45679.793854166674</v>
      </c>
      <c r="I1244" t="b">
        <v>0</v>
      </c>
      <c r="J1244" t="b">
        <v>1</v>
      </c>
      <c r="K1244" t="s">
        <v>24</v>
      </c>
      <c r="L1244" t="s">
        <v>22</v>
      </c>
      <c r="M1244">
        <v>120000</v>
      </c>
      <c r="O1244" t="s">
        <v>3892</v>
      </c>
      <c r="P1244" t="s">
        <v>5991</v>
      </c>
    </row>
    <row r="1245" spans="1:16" x14ac:dyDescent="0.25">
      <c r="A1245" t="s">
        <v>0</v>
      </c>
      <c r="B1245" t="s">
        <v>5992</v>
      </c>
      <c r="C1245" t="s">
        <v>42</v>
      </c>
      <c r="D1245" t="s">
        <v>3600</v>
      </c>
      <c r="E1245" t="s">
        <v>51</v>
      </c>
      <c r="F1245" t="b">
        <v>0</v>
      </c>
      <c r="G1245" t="s">
        <v>41</v>
      </c>
      <c r="H1245" s="4">
        <v>45679.875474537039</v>
      </c>
      <c r="I1245" t="b">
        <v>1</v>
      </c>
      <c r="J1245" t="b">
        <v>1</v>
      </c>
      <c r="K1245" t="s">
        <v>24</v>
      </c>
      <c r="L1245" t="s">
        <v>36</v>
      </c>
      <c r="N1245">
        <v>64.300003051757813</v>
      </c>
      <c r="O1245" t="s">
        <v>783</v>
      </c>
      <c r="P1245" t="s">
        <v>4643</v>
      </c>
    </row>
    <row r="1246" spans="1:16" x14ac:dyDescent="0.25">
      <c r="A1246" t="s">
        <v>25</v>
      </c>
      <c r="B1246" t="s">
        <v>5993</v>
      </c>
      <c r="C1246" t="s">
        <v>644</v>
      </c>
      <c r="D1246" t="s">
        <v>3973</v>
      </c>
      <c r="E1246" t="s">
        <v>51</v>
      </c>
      <c r="F1246" t="b">
        <v>0</v>
      </c>
      <c r="G1246" t="s">
        <v>41</v>
      </c>
      <c r="H1246" s="4">
        <v>45679.875497685192</v>
      </c>
      <c r="I1246" t="b">
        <v>0</v>
      </c>
      <c r="J1246" t="b">
        <v>0</v>
      </c>
      <c r="K1246" t="s">
        <v>24</v>
      </c>
      <c r="L1246" t="s">
        <v>36</v>
      </c>
      <c r="N1246">
        <v>99</v>
      </c>
      <c r="O1246" t="s">
        <v>5994</v>
      </c>
      <c r="P1246" t="s">
        <v>5995</v>
      </c>
    </row>
    <row r="1247" spans="1:16" x14ac:dyDescent="0.25">
      <c r="A1247" t="s">
        <v>0</v>
      </c>
      <c r="B1247" t="s">
        <v>5996</v>
      </c>
      <c r="C1247" t="s">
        <v>644</v>
      </c>
      <c r="D1247" t="s">
        <v>3973</v>
      </c>
      <c r="E1247" t="s">
        <v>20</v>
      </c>
      <c r="F1247" t="b">
        <v>0</v>
      </c>
      <c r="G1247" t="s">
        <v>41</v>
      </c>
      <c r="H1247" s="4">
        <v>45679.875567129631</v>
      </c>
      <c r="I1247" t="b">
        <v>0</v>
      </c>
      <c r="J1247" t="b">
        <v>1</v>
      </c>
      <c r="K1247" t="s">
        <v>24</v>
      </c>
      <c r="L1247" t="s">
        <v>22</v>
      </c>
      <c r="M1247">
        <v>105362.5</v>
      </c>
      <c r="O1247" t="s">
        <v>5997</v>
      </c>
      <c r="P1247" t="s">
        <v>5998</v>
      </c>
    </row>
    <row r="1248" spans="1:16" x14ac:dyDescent="0.25">
      <c r="A1248" t="s">
        <v>139</v>
      </c>
      <c r="B1248" t="s">
        <v>5999</v>
      </c>
      <c r="C1248" t="s">
        <v>986</v>
      </c>
      <c r="D1248" t="s">
        <v>4084</v>
      </c>
      <c r="E1248" t="s">
        <v>20</v>
      </c>
      <c r="F1248" t="b">
        <v>0</v>
      </c>
      <c r="G1248" t="s">
        <v>41</v>
      </c>
      <c r="H1248" s="4">
        <v>45679.875671296293</v>
      </c>
      <c r="I1248" t="b">
        <v>1</v>
      </c>
      <c r="J1248" t="b">
        <v>0</v>
      </c>
      <c r="K1248" t="s">
        <v>24</v>
      </c>
      <c r="L1248" t="s">
        <v>36</v>
      </c>
      <c r="N1248">
        <v>44.989997863769531</v>
      </c>
      <c r="O1248" t="s">
        <v>6000</v>
      </c>
      <c r="P1248" t="s">
        <v>2128</v>
      </c>
    </row>
    <row r="1249" spans="1:16" x14ac:dyDescent="0.25">
      <c r="A1249" t="s">
        <v>0</v>
      </c>
      <c r="B1249" t="s">
        <v>6001</v>
      </c>
      <c r="C1249" t="s">
        <v>140</v>
      </c>
      <c r="D1249" t="s">
        <v>3973</v>
      </c>
      <c r="E1249" t="s">
        <v>20</v>
      </c>
      <c r="F1249" t="b">
        <v>0</v>
      </c>
      <c r="G1249" t="s">
        <v>35</v>
      </c>
      <c r="H1249" s="4">
        <v>45679.875706018523</v>
      </c>
      <c r="I1249" t="b">
        <v>0</v>
      </c>
      <c r="J1249" t="b">
        <v>0</v>
      </c>
      <c r="K1249" t="s">
        <v>24</v>
      </c>
      <c r="L1249" t="s">
        <v>22</v>
      </c>
      <c r="M1249">
        <v>145000</v>
      </c>
      <c r="O1249" t="s">
        <v>6002</v>
      </c>
    </row>
    <row r="1250" spans="1:16" x14ac:dyDescent="0.25">
      <c r="A1250" t="s">
        <v>19</v>
      </c>
      <c r="B1250" t="s">
        <v>3832</v>
      </c>
      <c r="C1250" t="s">
        <v>151</v>
      </c>
      <c r="D1250" t="s">
        <v>3973</v>
      </c>
      <c r="E1250" t="s">
        <v>20</v>
      </c>
      <c r="F1250" t="b">
        <v>0</v>
      </c>
      <c r="G1250" t="s">
        <v>30</v>
      </c>
      <c r="H1250" s="4">
        <v>45679.87605324074</v>
      </c>
      <c r="I1250" t="b">
        <v>0</v>
      </c>
      <c r="J1250" t="b">
        <v>1</v>
      </c>
      <c r="K1250" t="s">
        <v>24</v>
      </c>
      <c r="L1250" t="s">
        <v>22</v>
      </c>
      <c r="M1250">
        <v>132500</v>
      </c>
      <c r="O1250" t="s">
        <v>1173</v>
      </c>
      <c r="P1250" t="s">
        <v>6003</v>
      </c>
    </row>
    <row r="1251" spans="1:16" x14ac:dyDescent="0.25">
      <c r="A1251" t="s">
        <v>1</v>
      </c>
      <c r="B1251" t="s">
        <v>779</v>
      </c>
      <c r="C1251" t="s">
        <v>293</v>
      </c>
      <c r="D1251" t="s">
        <v>3973</v>
      </c>
      <c r="E1251" t="s">
        <v>20</v>
      </c>
      <c r="F1251" t="b">
        <v>0</v>
      </c>
      <c r="G1251" t="s">
        <v>41</v>
      </c>
      <c r="H1251" s="4">
        <v>45679.876597222217</v>
      </c>
      <c r="I1251" t="b">
        <v>0</v>
      </c>
      <c r="J1251" t="b">
        <v>1</v>
      </c>
      <c r="K1251" t="s">
        <v>24</v>
      </c>
      <c r="L1251" t="s">
        <v>36</v>
      </c>
      <c r="N1251">
        <v>41.625</v>
      </c>
      <c r="O1251" t="s">
        <v>3278</v>
      </c>
    </row>
    <row r="1252" spans="1:16" x14ac:dyDescent="0.25">
      <c r="A1252" t="s">
        <v>1</v>
      </c>
      <c r="B1252" t="s">
        <v>6004</v>
      </c>
      <c r="C1252" t="s">
        <v>122</v>
      </c>
      <c r="D1252" t="s">
        <v>3973</v>
      </c>
      <c r="E1252" t="s">
        <v>20</v>
      </c>
      <c r="F1252" t="b">
        <v>0</v>
      </c>
      <c r="G1252" t="s">
        <v>52</v>
      </c>
      <c r="H1252" s="4">
        <v>45679.876921296287</v>
      </c>
      <c r="I1252" t="b">
        <v>0</v>
      </c>
      <c r="J1252" t="b">
        <v>1</v>
      </c>
      <c r="K1252" t="s">
        <v>24</v>
      </c>
      <c r="L1252" t="s">
        <v>22</v>
      </c>
      <c r="M1252">
        <v>230695</v>
      </c>
      <c r="O1252" t="s">
        <v>759</v>
      </c>
      <c r="P1252" t="s">
        <v>6005</v>
      </c>
    </row>
    <row r="1253" spans="1:16" x14ac:dyDescent="0.25">
      <c r="A1253" t="s">
        <v>2</v>
      </c>
      <c r="B1253" t="s">
        <v>6006</v>
      </c>
      <c r="C1253" t="s">
        <v>540</v>
      </c>
      <c r="D1253" t="s">
        <v>3973</v>
      </c>
      <c r="E1253" t="s">
        <v>20</v>
      </c>
      <c r="F1253" t="b">
        <v>0</v>
      </c>
      <c r="G1253" t="s">
        <v>27</v>
      </c>
      <c r="H1253" s="4">
        <v>45679.877083333333</v>
      </c>
      <c r="I1253" t="b">
        <v>0</v>
      </c>
      <c r="J1253" t="b">
        <v>1</v>
      </c>
      <c r="K1253" t="s">
        <v>24</v>
      </c>
      <c r="L1253" t="s">
        <v>22</v>
      </c>
      <c r="M1253">
        <v>189500</v>
      </c>
      <c r="O1253" t="s">
        <v>4535</v>
      </c>
      <c r="P1253" t="s">
        <v>3638</v>
      </c>
    </row>
    <row r="1254" spans="1:16" x14ac:dyDescent="0.25">
      <c r="A1254" t="s">
        <v>0</v>
      </c>
      <c r="B1254" t="s">
        <v>0</v>
      </c>
      <c r="C1254" t="s">
        <v>3429</v>
      </c>
      <c r="D1254" t="s">
        <v>4084</v>
      </c>
      <c r="E1254" t="s">
        <v>20</v>
      </c>
      <c r="F1254" t="b">
        <v>0</v>
      </c>
      <c r="G1254" t="s">
        <v>23</v>
      </c>
      <c r="H1254" s="4">
        <v>45679.892268518517</v>
      </c>
      <c r="I1254" t="b">
        <v>1</v>
      </c>
      <c r="J1254" t="b">
        <v>1</v>
      </c>
      <c r="K1254" t="s">
        <v>24</v>
      </c>
      <c r="L1254" t="s">
        <v>22</v>
      </c>
      <c r="M1254">
        <v>100000</v>
      </c>
      <c r="O1254" t="s">
        <v>4982</v>
      </c>
      <c r="P1254" t="s">
        <v>1057</v>
      </c>
    </row>
    <row r="1255" spans="1:16" x14ac:dyDescent="0.25">
      <c r="A1255" t="s">
        <v>139</v>
      </c>
      <c r="B1255" t="s">
        <v>6007</v>
      </c>
      <c r="C1255" t="s">
        <v>6008</v>
      </c>
      <c r="D1255" t="s">
        <v>4035</v>
      </c>
      <c r="E1255" t="s">
        <v>20</v>
      </c>
      <c r="F1255" t="b">
        <v>0</v>
      </c>
      <c r="G1255" t="s">
        <v>6008</v>
      </c>
      <c r="H1255" s="4">
        <v>45679.895601851851</v>
      </c>
      <c r="I1255" t="b">
        <v>0</v>
      </c>
      <c r="J1255" t="b">
        <v>0</v>
      </c>
      <c r="L1255" t="s">
        <v>22</v>
      </c>
      <c r="M1255">
        <v>91799.5</v>
      </c>
      <c r="O1255" t="s">
        <v>6009</v>
      </c>
      <c r="P1255" t="s">
        <v>6010</v>
      </c>
    </row>
    <row r="1256" spans="1:16" x14ac:dyDescent="0.25">
      <c r="A1256" t="s">
        <v>0</v>
      </c>
      <c r="B1256" t="s">
        <v>6011</v>
      </c>
      <c r="C1256" t="s">
        <v>1292</v>
      </c>
      <c r="D1256" t="s">
        <v>3973</v>
      </c>
      <c r="E1256" t="s">
        <v>20</v>
      </c>
      <c r="F1256" t="b">
        <v>0</v>
      </c>
      <c r="G1256" t="s">
        <v>27</v>
      </c>
      <c r="H1256" s="4">
        <v>45679.916921296302</v>
      </c>
      <c r="I1256" t="b">
        <v>0</v>
      </c>
      <c r="J1256" t="b">
        <v>1</v>
      </c>
      <c r="K1256" t="s">
        <v>24</v>
      </c>
      <c r="L1256" t="s">
        <v>22</v>
      </c>
      <c r="M1256">
        <v>59000</v>
      </c>
      <c r="O1256" t="s">
        <v>6012</v>
      </c>
      <c r="P1256" t="s">
        <v>2658</v>
      </c>
    </row>
    <row r="1257" spans="1:16" x14ac:dyDescent="0.25">
      <c r="A1257" t="s">
        <v>139</v>
      </c>
      <c r="B1257" t="s">
        <v>5512</v>
      </c>
      <c r="C1257" t="s">
        <v>293</v>
      </c>
      <c r="D1257" t="s">
        <v>3600</v>
      </c>
      <c r="E1257" t="s">
        <v>20</v>
      </c>
      <c r="F1257" t="b">
        <v>0</v>
      </c>
      <c r="G1257" t="s">
        <v>41</v>
      </c>
      <c r="H1257" s="4">
        <v>45679.917141203703</v>
      </c>
      <c r="I1257" t="b">
        <v>0</v>
      </c>
      <c r="J1257" t="b">
        <v>0</v>
      </c>
      <c r="K1257" t="s">
        <v>24</v>
      </c>
      <c r="L1257" t="s">
        <v>22</v>
      </c>
      <c r="M1257">
        <v>110000</v>
      </c>
      <c r="O1257" t="s">
        <v>2818</v>
      </c>
      <c r="P1257" t="s">
        <v>6013</v>
      </c>
    </row>
    <row r="1258" spans="1:16" x14ac:dyDescent="0.25">
      <c r="A1258" t="s">
        <v>0</v>
      </c>
      <c r="B1258" t="s">
        <v>1934</v>
      </c>
      <c r="C1258" t="s">
        <v>2872</v>
      </c>
      <c r="D1258" t="s">
        <v>3600</v>
      </c>
      <c r="E1258" t="s">
        <v>51</v>
      </c>
      <c r="F1258" t="b">
        <v>0</v>
      </c>
      <c r="G1258" t="s">
        <v>27</v>
      </c>
      <c r="H1258" s="4">
        <v>45679.958391203712</v>
      </c>
      <c r="I1258" t="b">
        <v>1</v>
      </c>
      <c r="J1258" t="b">
        <v>0</v>
      </c>
      <c r="K1258" t="s">
        <v>24</v>
      </c>
      <c r="L1258" t="s">
        <v>36</v>
      </c>
      <c r="N1258">
        <v>27.5</v>
      </c>
      <c r="O1258" t="s">
        <v>6014</v>
      </c>
      <c r="P1258" t="s">
        <v>3076</v>
      </c>
    </row>
    <row r="1259" spans="1:16" x14ac:dyDescent="0.25">
      <c r="A1259" t="s">
        <v>1</v>
      </c>
      <c r="B1259" t="s">
        <v>6015</v>
      </c>
      <c r="C1259" t="s">
        <v>192</v>
      </c>
      <c r="D1259" t="s">
        <v>5123</v>
      </c>
      <c r="E1259" t="s">
        <v>20</v>
      </c>
      <c r="F1259" t="b">
        <v>0</v>
      </c>
      <c r="G1259" t="s">
        <v>23</v>
      </c>
      <c r="H1259" s="4">
        <v>45680.01734953704</v>
      </c>
      <c r="I1259" t="b">
        <v>0</v>
      </c>
      <c r="J1259" t="b">
        <v>1</v>
      </c>
      <c r="K1259" t="s">
        <v>24</v>
      </c>
      <c r="L1259" t="s">
        <v>36</v>
      </c>
      <c r="N1259">
        <v>41.884998321533203</v>
      </c>
      <c r="O1259" t="s">
        <v>254</v>
      </c>
      <c r="P1259" t="s">
        <v>3411</v>
      </c>
    </row>
    <row r="1260" spans="1:16" x14ac:dyDescent="0.25">
      <c r="A1260" t="s">
        <v>0</v>
      </c>
      <c r="B1260" t="s">
        <v>0</v>
      </c>
      <c r="C1260" t="s">
        <v>851</v>
      </c>
      <c r="D1260" t="s">
        <v>3828</v>
      </c>
      <c r="E1260" t="s">
        <v>20</v>
      </c>
      <c r="F1260" t="b">
        <v>0</v>
      </c>
      <c r="G1260" t="s">
        <v>27</v>
      </c>
      <c r="H1260" s="4">
        <v>45680.041886574072</v>
      </c>
      <c r="I1260" t="b">
        <v>0</v>
      </c>
      <c r="J1260" t="b">
        <v>1</v>
      </c>
      <c r="K1260" t="s">
        <v>24</v>
      </c>
      <c r="L1260" t="s">
        <v>22</v>
      </c>
      <c r="M1260">
        <v>120000</v>
      </c>
      <c r="O1260" t="s">
        <v>5391</v>
      </c>
      <c r="P1260" t="s">
        <v>6016</v>
      </c>
    </row>
    <row r="1261" spans="1:16" x14ac:dyDescent="0.25">
      <c r="A1261" t="s">
        <v>0</v>
      </c>
      <c r="B1261" t="s">
        <v>1254</v>
      </c>
      <c r="C1261" t="s">
        <v>337</v>
      </c>
      <c r="D1261" t="s">
        <v>6017</v>
      </c>
      <c r="E1261" t="s">
        <v>20</v>
      </c>
      <c r="F1261" t="b">
        <v>0</v>
      </c>
      <c r="G1261" t="s">
        <v>41</v>
      </c>
      <c r="H1261" s="4">
        <v>45680.042233796303</v>
      </c>
      <c r="I1261" t="b">
        <v>1</v>
      </c>
      <c r="J1261" t="b">
        <v>0</v>
      </c>
      <c r="K1261" t="s">
        <v>24</v>
      </c>
      <c r="L1261" t="s">
        <v>22</v>
      </c>
      <c r="M1261">
        <v>140500</v>
      </c>
      <c r="O1261" t="s">
        <v>2572</v>
      </c>
      <c r="P1261" t="s">
        <v>6018</v>
      </c>
    </row>
    <row r="1262" spans="1:16" x14ac:dyDescent="0.25">
      <c r="A1262" t="s">
        <v>2</v>
      </c>
      <c r="B1262" t="s">
        <v>6019</v>
      </c>
      <c r="C1262" t="s">
        <v>39</v>
      </c>
      <c r="D1262" t="s">
        <v>112</v>
      </c>
      <c r="E1262" t="s">
        <v>51</v>
      </c>
      <c r="F1262" t="b">
        <v>1</v>
      </c>
      <c r="G1262" t="s">
        <v>27</v>
      </c>
      <c r="H1262" s="4">
        <v>45680.043749999997</v>
      </c>
      <c r="I1262" t="b">
        <v>1</v>
      </c>
      <c r="J1262" t="b">
        <v>0</v>
      </c>
      <c r="K1262" t="s">
        <v>24</v>
      </c>
      <c r="L1262" t="s">
        <v>36</v>
      </c>
      <c r="N1262">
        <v>30</v>
      </c>
      <c r="O1262" t="s">
        <v>112</v>
      </c>
      <c r="P1262" t="s">
        <v>2857</v>
      </c>
    </row>
    <row r="1263" spans="1:16" x14ac:dyDescent="0.25">
      <c r="A1263" t="s">
        <v>1</v>
      </c>
      <c r="B1263" t="s">
        <v>1</v>
      </c>
      <c r="C1263" t="s">
        <v>2928</v>
      </c>
      <c r="D1263" t="s">
        <v>1650</v>
      </c>
      <c r="E1263" t="s">
        <v>51</v>
      </c>
      <c r="F1263" t="b">
        <v>0</v>
      </c>
      <c r="G1263" t="s">
        <v>52</v>
      </c>
      <c r="H1263" s="4">
        <v>45680.126921296287</v>
      </c>
      <c r="I1263" t="b">
        <v>0</v>
      </c>
      <c r="J1263" t="b">
        <v>1</v>
      </c>
      <c r="K1263" t="s">
        <v>24</v>
      </c>
      <c r="L1263" t="s">
        <v>36</v>
      </c>
      <c r="N1263">
        <v>73.5</v>
      </c>
      <c r="O1263" t="s">
        <v>1650</v>
      </c>
      <c r="P1263" t="s">
        <v>5856</v>
      </c>
    </row>
    <row r="1264" spans="1:16" x14ac:dyDescent="0.25">
      <c r="A1264" t="s">
        <v>25</v>
      </c>
      <c r="B1264" t="s">
        <v>25</v>
      </c>
      <c r="C1264" t="s">
        <v>1468</v>
      </c>
      <c r="D1264" t="s">
        <v>4045</v>
      </c>
      <c r="E1264" t="s">
        <v>20</v>
      </c>
      <c r="F1264" t="b">
        <v>0</v>
      </c>
      <c r="G1264" t="s">
        <v>41</v>
      </c>
      <c r="H1264" s="4">
        <v>45680.250324074077</v>
      </c>
      <c r="I1264" t="b">
        <v>0</v>
      </c>
      <c r="J1264" t="b">
        <v>1</v>
      </c>
      <c r="K1264" t="s">
        <v>24</v>
      </c>
      <c r="L1264" t="s">
        <v>36</v>
      </c>
      <c r="N1264">
        <v>52.930000305175781</v>
      </c>
      <c r="O1264" t="s">
        <v>1918</v>
      </c>
    </row>
    <row r="1265" spans="1:16" x14ac:dyDescent="0.25">
      <c r="A1265" t="s">
        <v>0</v>
      </c>
      <c r="B1265" t="s">
        <v>1098</v>
      </c>
      <c r="C1265" t="s">
        <v>644</v>
      </c>
      <c r="D1265" t="s">
        <v>3973</v>
      </c>
      <c r="E1265" t="s">
        <v>51</v>
      </c>
      <c r="F1265" t="b">
        <v>0</v>
      </c>
      <c r="G1265" t="s">
        <v>41</v>
      </c>
      <c r="H1265" s="4">
        <v>45680.250324074077</v>
      </c>
      <c r="I1265" t="b">
        <v>0</v>
      </c>
      <c r="J1265" t="b">
        <v>1</v>
      </c>
      <c r="K1265" t="s">
        <v>24</v>
      </c>
      <c r="L1265" t="s">
        <v>36</v>
      </c>
      <c r="N1265">
        <v>67.279998779296875</v>
      </c>
      <c r="O1265" t="s">
        <v>2372</v>
      </c>
      <c r="P1265" t="s">
        <v>508</v>
      </c>
    </row>
    <row r="1266" spans="1:16" x14ac:dyDescent="0.25">
      <c r="A1266" t="s">
        <v>0</v>
      </c>
      <c r="B1266" t="s">
        <v>1528</v>
      </c>
      <c r="C1266" t="s">
        <v>2265</v>
      </c>
      <c r="D1266" t="s">
        <v>3828</v>
      </c>
      <c r="E1266" t="s">
        <v>20</v>
      </c>
      <c r="F1266" t="b">
        <v>0</v>
      </c>
      <c r="G1266" t="s">
        <v>41</v>
      </c>
      <c r="H1266" s="4">
        <v>45680.250324074077</v>
      </c>
      <c r="I1266" t="b">
        <v>0</v>
      </c>
      <c r="J1266" t="b">
        <v>0</v>
      </c>
      <c r="K1266" t="s">
        <v>24</v>
      </c>
      <c r="L1266" t="s">
        <v>22</v>
      </c>
      <c r="M1266">
        <v>150000</v>
      </c>
      <c r="O1266" t="s">
        <v>6020</v>
      </c>
      <c r="P1266" t="s">
        <v>6021</v>
      </c>
    </row>
    <row r="1267" spans="1:16" x14ac:dyDescent="0.25">
      <c r="A1267" t="s">
        <v>0</v>
      </c>
      <c r="B1267" t="s">
        <v>0</v>
      </c>
      <c r="C1267" t="s">
        <v>2652</v>
      </c>
      <c r="D1267" t="s">
        <v>3970</v>
      </c>
      <c r="E1267" t="s">
        <v>20</v>
      </c>
      <c r="F1267" t="b">
        <v>0</v>
      </c>
      <c r="G1267" t="s">
        <v>30</v>
      </c>
      <c r="H1267" s="4">
        <v>45680.250914351847</v>
      </c>
      <c r="I1267" t="b">
        <v>1</v>
      </c>
      <c r="J1267" t="b">
        <v>1</v>
      </c>
      <c r="K1267" t="s">
        <v>24</v>
      </c>
      <c r="L1267" t="s">
        <v>22</v>
      </c>
      <c r="M1267">
        <v>85000</v>
      </c>
      <c r="O1267" t="s">
        <v>6022</v>
      </c>
      <c r="P1267" t="s">
        <v>2439</v>
      </c>
    </row>
    <row r="1268" spans="1:16" x14ac:dyDescent="0.25">
      <c r="A1268" t="s">
        <v>1</v>
      </c>
      <c r="B1268" t="s">
        <v>3203</v>
      </c>
      <c r="C1268" t="s">
        <v>2370</v>
      </c>
      <c r="D1268" t="s">
        <v>2208</v>
      </c>
      <c r="E1268" t="s">
        <v>20</v>
      </c>
      <c r="F1268" t="b">
        <v>0</v>
      </c>
      <c r="G1268" t="s">
        <v>30</v>
      </c>
      <c r="H1268" s="4">
        <v>45680.251562500001</v>
      </c>
      <c r="I1268" t="b">
        <v>0</v>
      </c>
      <c r="J1268" t="b">
        <v>1</v>
      </c>
      <c r="K1268" t="s">
        <v>24</v>
      </c>
      <c r="L1268" t="s">
        <v>22</v>
      </c>
      <c r="M1268">
        <v>90000</v>
      </c>
      <c r="O1268" t="s">
        <v>5926</v>
      </c>
      <c r="P1268" t="s">
        <v>1198</v>
      </c>
    </row>
    <row r="1269" spans="1:16" x14ac:dyDescent="0.25">
      <c r="A1269" t="s">
        <v>1</v>
      </c>
      <c r="B1269" t="s">
        <v>1</v>
      </c>
      <c r="C1269" t="s">
        <v>1769</v>
      </c>
      <c r="D1269" t="s">
        <v>3973</v>
      </c>
      <c r="E1269" t="s">
        <v>20</v>
      </c>
      <c r="F1269" t="b">
        <v>0</v>
      </c>
      <c r="G1269" t="s">
        <v>52</v>
      </c>
      <c r="H1269" s="4">
        <v>45680.251793981479</v>
      </c>
      <c r="I1269" t="b">
        <v>0</v>
      </c>
      <c r="J1269" t="b">
        <v>1</v>
      </c>
      <c r="K1269" t="s">
        <v>24</v>
      </c>
      <c r="L1269" t="s">
        <v>22</v>
      </c>
      <c r="M1269">
        <v>164458.796875</v>
      </c>
      <c r="O1269" t="s">
        <v>3438</v>
      </c>
      <c r="P1269" t="s">
        <v>6023</v>
      </c>
    </row>
    <row r="1270" spans="1:16" x14ac:dyDescent="0.25">
      <c r="A1270" t="s">
        <v>2</v>
      </c>
      <c r="B1270" t="s">
        <v>6024</v>
      </c>
      <c r="C1270" t="s">
        <v>49</v>
      </c>
      <c r="D1270" t="s">
        <v>4509</v>
      </c>
      <c r="E1270" t="s">
        <v>20</v>
      </c>
      <c r="F1270" t="b">
        <v>0</v>
      </c>
      <c r="G1270" t="s">
        <v>41</v>
      </c>
      <c r="H1270" s="4">
        <v>45680.252384259264</v>
      </c>
      <c r="I1270" t="b">
        <v>0</v>
      </c>
      <c r="J1270" t="b">
        <v>1</v>
      </c>
      <c r="K1270" t="s">
        <v>24</v>
      </c>
      <c r="L1270" t="s">
        <v>22</v>
      </c>
      <c r="M1270">
        <v>248000</v>
      </c>
      <c r="O1270" t="s">
        <v>2878</v>
      </c>
      <c r="P1270" t="s">
        <v>6025</v>
      </c>
    </row>
    <row r="1271" spans="1:16" x14ac:dyDescent="0.25">
      <c r="A1271" t="s">
        <v>2</v>
      </c>
      <c r="B1271" t="s">
        <v>6026</v>
      </c>
      <c r="C1271" t="s">
        <v>33</v>
      </c>
      <c r="D1271" t="s">
        <v>3970</v>
      </c>
      <c r="E1271" t="s">
        <v>20</v>
      </c>
      <c r="F1271" t="b">
        <v>0</v>
      </c>
      <c r="G1271" t="s">
        <v>35</v>
      </c>
      <c r="H1271" s="4">
        <v>45680.252650462957</v>
      </c>
      <c r="I1271" t="b">
        <v>0</v>
      </c>
      <c r="J1271" t="b">
        <v>1</v>
      </c>
      <c r="K1271" t="s">
        <v>24</v>
      </c>
      <c r="L1271" t="s">
        <v>22</v>
      </c>
      <c r="M1271">
        <v>126268</v>
      </c>
      <c r="O1271" t="s">
        <v>6027</v>
      </c>
      <c r="P1271" t="s">
        <v>6028</v>
      </c>
    </row>
    <row r="1272" spans="1:16" x14ac:dyDescent="0.25">
      <c r="A1272" t="s">
        <v>2</v>
      </c>
      <c r="B1272" t="s">
        <v>6029</v>
      </c>
      <c r="C1272" t="s">
        <v>1338</v>
      </c>
      <c r="D1272" t="s">
        <v>5535</v>
      </c>
      <c r="E1272" t="s">
        <v>20</v>
      </c>
      <c r="F1272" t="b">
        <v>0</v>
      </c>
      <c r="G1272" t="s">
        <v>52</v>
      </c>
      <c r="H1272" s="4">
        <v>45680.253379629627</v>
      </c>
      <c r="I1272" t="b">
        <v>1</v>
      </c>
      <c r="J1272" t="b">
        <v>1</v>
      </c>
      <c r="K1272" t="s">
        <v>24</v>
      </c>
      <c r="L1272" t="s">
        <v>22</v>
      </c>
      <c r="M1272">
        <v>88582</v>
      </c>
      <c r="O1272" t="s">
        <v>1653</v>
      </c>
      <c r="P1272" t="s">
        <v>6030</v>
      </c>
    </row>
    <row r="1273" spans="1:16" x14ac:dyDescent="0.25">
      <c r="A1273" t="s">
        <v>25</v>
      </c>
      <c r="B1273" t="s">
        <v>5366</v>
      </c>
      <c r="C1273" t="s">
        <v>255</v>
      </c>
      <c r="D1273" t="s">
        <v>4035</v>
      </c>
      <c r="E1273" t="s">
        <v>20</v>
      </c>
      <c r="F1273" t="b">
        <v>0</v>
      </c>
      <c r="G1273" t="s">
        <v>255</v>
      </c>
      <c r="H1273" s="4">
        <v>45680.255289351851</v>
      </c>
      <c r="I1273" t="b">
        <v>0</v>
      </c>
      <c r="J1273" t="b">
        <v>0</v>
      </c>
      <c r="K1273" t="s">
        <v>255</v>
      </c>
      <c r="L1273" t="s">
        <v>22</v>
      </c>
      <c r="M1273">
        <v>63960</v>
      </c>
      <c r="O1273" t="s">
        <v>5367</v>
      </c>
      <c r="P1273" t="s">
        <v>5368</v>
      </c>
    </row>
    <row r="1274" spans="1:16" x14ac:dyDescent="0.25">
      <c r="A1274" t="s">
        <v>0</v>
      </c>
      <c r="B1274" t="s">
        <v>6031</v>
      </c>
      <c r="C1274" t="s">
        <v>106</v>
      </c>
      <c r="D1274" t="s">
        <v>4035</v>
      </c>
      <c r="E1274" t="s">
        <v>20</v>
      </c>
      <c r="F1274" t="b">
        <v>0</v>
      </c>
      <c r="G1274" t="s">
        <v>106</v>
      </c>
      <c r="H1274" s="4">
        <v>45680.257199074083</v>
      </c>
      <c r="I1274" t="b">
        <v>0</v>
      </c>
      <c r="J1274" t="b">
        <v>0</v>
      </c>
      <c r="K1274" t="s">
        <v>106</v>
      </c>
      <c r="L1274" t="s">
        <v>22</v>
      </c>
      <c r="M1274">
        <v>73425</v>
      </c>
      <c r="O1274" t="s">
        <v>1438</v>
      </c>
      <c r="P1274" t="s">
        <v>3079</v>
      </c>
    </row>
    <row r="1275" spans="1:16" x14ac:dyDescent="0.25">
      <c r="A1275" t="s">
        <v>0</v>
      </c>
      <c r="B1275" t="s">
        <v>6032</v>
      </c>
      <c r="C1275" t="s">
        <v>592</v>
      </c>
      <c r="D1275" t="s">
        <v>5243</v>
      </c>
      <c r="E1275" t="s">
        <v>20</v>
      </c>
      <c r="F1275" t="b">
        <v>0</v>
      </c>
      <c r="G1275" t="s">
        <v>27</v>
      </c>
      <c r="H1275" s="4">
        <v>45680.333368055559</v>
      </c>
      <c r="I1275" t="b">
        <v>0</v>
      </c>
      <c r="J1275" t="b">
        <v>0</v>
      </c>
      <c r="K1275" t="s">
        <v>24</v>
      </c>
      <c r="L1275" t="s">
        <v>22</v>
      </c>
      <c r="M1275">
        <v>90000</v>
      </c>
      <c r="O1275" t="s">
        <v>6033</v>
      </c>
      <c r="P1275" t="s">
        <v>6034</v>
      </c>
    </row>
    <row r="1276" spans="1:16" x14ac:dyDescent="0.25">
      <c r="A1276" t="s">
        <v>2</v>
      </c>
      <c r="B1276" t="s">
        <v>5156</v>
      </c>
      <c r="C1276" t="s">
        <v>3347</v>
      </c>
      <c r="D1276" t="s">
        <v>3970</v>
      </c>
      <c r="E1276" t="s">
        <v>20</v>
      </c>
      <c r="F1276" t="b">
        <v>0</v>
      </c>
      <c r="G1276" t="s">
        <v>27</v>
      </c>
      <c r="H1276" s="4">
        <v>45680.335335648153</v>
      </c>
      <c r="I1276" t="b">
        <v>0</v>
      </c>
      <c r="J1276" t="b">
        <v>1</v>
      </c>
      <c r="K1276" t="s">
        <v>24</v>
      </c>
      <c r="L1276" t="s">
        <v>22</v>
      </c>
      <c r="M1276">
        <v>129500</v>
      </c>
      <c r="O1276" t="s">
        <v>2424</v>
      </c>
      <c r="P1276" t="s">
        <v>5157</v>
      </c>
    </row>
    <row r="1277" spans="1:16" x14ac:dyDescent="0.25">
      <c r="A1277" t="s">
        <v>40</v>
      </c>
      <c r="B1277" t="s">
        <v>6035</v>
      </c>
      <c r="C1277" t="s">
        <v>225</v>
      </c>
      <c r="D1277" t="s">
        <v>3828</v>
      </c>
      <c r="E1277" t="s">
        <v>20</v>
      </c>
      <c r="F1277" t="b">
        <v>0</v>
      </c>
      <c r="G1277" t="s">
        <v>27</v>
      </c>
      <c r="H1277" s="4">
        <v>45680.376932870371</v>
      </c>
      <c r="I1277" t="b">
        <v>1</v>
      </c>
      <c r="J1277" t="b">
        <v>0</v>
      </c>
      <c r="K1277" t="s">
        <v>24</v>
      </c>
      <c r="L1277" t="s">
        <v>22</v>
      </c>
      <c r="M1277">
        <v>125000</v>
      </c>
      <c r="O1277" t="s">
        <v>6036</v>
      </c>
      <c r="P1277" t="s">
        <v>863</v>
      </c>
    </row>
    <row r="1278" spans="1:16" x14ac:dyDescent="0.25">
      <c r="A1278" t="s">
        <v>28</v>
      </c>
      <c r="B1278" t="s">
        <v>6037</v>
      </c>
      <c r="C1278" t="s">
        <v>158</v>
      </c>
      <c r="D1278" t="s">
        <v>4035</v>
      </c>
      <c r="E1278" t="s">
        <v>20</v>
      </c>
      <c r="F1278" t="b">
        <v>0</v>
      </c>
      <c r="G1278" t="s">
        <v>158</v>
      </c>
      <c r="H1278" s="4">
        <v>45680.379108796304</v>
      </c>
      <c r="I1278" t="b">
        <v>0</v>
      </c>
      <c r="J1278" t="b">
        <v>0</v>
      </c>
      <c r="K1278" t="s">
        <v>158</v>
      </c>
      <c r="L1278" t="s">
        <v>22</v>
      </c>
      <c r="M1278">
        <v>85749.5</v>
      </c>
      <c r="O1278" t="s">
        <v>6038</v>
      </c>
      <c r="P1278" t="s">
        <v>193</v>
      </c>
    </row>
    <row r="1279" spans="1:16" x14ac:dyDescent="0.25">
      <c r="A1279" t="s">
        <v>139</v>
      </c>
      <c r="B1279" t="s">
        <v>1232</v>
      </c>
      <c r="C1279" t="s">
        <v>475</v>
      </c>
      <c r="D1279" t="s">
        <v>3973</v>
      </c>
      <c r="E1279" t="s">
        <v>20</v>
      </c>
      <c r="F1279" t="b">
        <v>0</v>
      </c>
      <c r="G1279" t="s">
        <v>27</v>
      </c>
      <c r="H1279" s="4">
        <v>45680.41679398148</v>
      </c>
      <c r="I1279" t="b">
        <v>0</v>
      </c>
      <c r="J1279" t="b">
        <v>0</v>
      </c>
      <c r="K1279" t="s">
        <v>24</v>
      </c>
      <c r="L1279" t="s">
        <v>22</v>
      </c>
      <c r="M1279">
        <v>129875</v>
      </c>
      <c r="O1279" t="s">
        <v>446</v>
      </c>
      <c r="P1279" t="s">
        <v>700</v>
      </c>
    </row>
    <row r="1280" spans="1:16" x14ac:dyDescent="0.25">
      <c r="A1280" t="s">
        <v>2</v>
      </c>
      <c r="B1280" t="s">
        <v>6039</v>
      </c>
      <c r="C1280" t="s">
        <v>1769</v>
      </c>
      <c r="D1280" t="s">
        <v>3973</v>
      </c>
      <c r="E1280" t="s">
        <v>20</v>
      </c>
      <c r="F1280" t="b">
        <v>0</v>
      </c>
      <c r="G1280" t="s">
        <v>27</v>
      </c>
      <c r="H1280" s="4">
        <v>45680.418749999997</v>
      </c>
      <c r="I1280" t="b">
        <v>0</v>
      </c>
      <c r="J1280" t="b">
        <v>1</v>
      </c>
      <c r="K1280" t="s">
        <v>24</v>
      </c>
      <c r="L1280" t="s">
        <v>22</v>
      </c>
      <c r="M1280">
        <v>134028</v>
      </c>
      <c r="O1280" t="s">
        <v>3438</v>
      </c>
      <c r="P1280" t="s">
        <v>6040</v>
      </c>
    </row>
    <row r="1281" spans="1:16" x14ac:dyDescent="0.25">
      <c r="A1281" t="s">
        <v>2</v>
      </c>
      <c r="B1281" t="s">
        <v>1686</v>
      </c>
      <c r="C1281" t="s">
        <v>475</v>
      </c>
      <c r="D1281" t="s">
        <v>3970</v>
      </c>
      <c r="E1281" t="s">
        <v>20</v>
      </c>
      <c r="F1281" t="b">
        <v>0</v>
      </c>
      <c r="G1281" t="s">
        <v>41</v>
      </c>
      <c r="H1281" s="4">
        <v>45680.418981481482</v>
      </c>
      <c r="I1281" t="b">
        <v>0</v>
      </c>
      <c r="J1281" t="b">
        <v>0</v>
      </c>
      <c r="K1281" t="s">
        <v>24</v>
      </c>
      <c r="L1281" t="s">
        <v>22</v>
      </c>
      <c r="M1281">
        <v>161000</v>
      </c>
      <c r="O1281" t="s">
        <v>1843</v>
      </c>
      <c r="P1281" t="s">
        <v>6041</v>
      </c>
    </row>
    <row r="1282" spans="1:16" x14ac:dyDescent="0.25">
      <c r="A1282" t="s">
        <v>28</v>
      </c>
      <c r="B1282" t="s">
        <v>6042</v>
      </c>
      <c r="C1282" t="s">
        <v>82</v>
      </c>
      <c r="D1282" t="s">
        <v>3973</v>
      </c>
      <c r="E1282" t="s">
        <v>20</v>
      </c>
      <c r="F1282" t="b">
        <v>0</v>
      </c>
      <c r="G1282" t="s">
        <v>35</v>
      </c>
      <c r="H1282" s="4">
        <v>45680.419594907413</v>
      </c>
      <c r="I1282" t="b">
        <v>0</v>
      </c>
      <c r="J1282" t="b">
        <v>0</v>
      </c>
      <c r="K1282" t="s">
        <v>24</v>
      </c>
      <c r="L1282" t="s">
        <v>22</v>
      </c>
      <c r="M1282">
        <v>382500</v>
      </c>
      <c r="O1282" t="s">
        <v>3410</v>
      </c>
      <c r="P1282" t="s">
        <v>3529</v>
      </c>
    </row>
    <row r="1283" spans="1:16" x14ac:dyDescent="0.25">
      <c r="A1283" t="s">
        <v>1</v>
      </c>
      <c r="B1283" t="s">
        <v>296</v>
      </c>
      <c r="C1283" t="s">
        <v>92</v>
      </c>
      <c r="D1283" t="s">
        <v>3828</v>
      </c>
      <c r="E1283" t="s">
        <v>20</v>
      </c>
      <c r="F1283" t="b">
        <v>0</v>
      </c>
      <c r="G1283" t="s">
        <v>30</v>
      </c>
      <c r="H1283" s="4">
        <v>45680.45989583333</v>
      </c>
      <c r="I1283" t="b">
        <v>0</v>
      </c>
      <c r="J1283" t="b">
        <v>1</v>
      </c>
      <c r="K1283" t="s">
        <v>24</v>
      </c>
      <c r="L1283" t="s">
        <v>22</v>
      </c>
      <c r="M1283">
        <v>113550</v>
      </c>
      <c r="O1283" t="s">
        <v>1250</v>
      </c>
      <c r="P1283" t="s">
        <v>961</v>
      </c>
    </row>
    <row r="1284" spans="1:16" x14ac:dyDescent="0.25">
      <c r="A1284" t="s">
        <v>2</v>
      </c>
      <c r="B1284" t="s">
        <v>2</v>
      </c>
      <c r="C1284" t="s">
        <v>6043</v>
      </c>
      <c r="D1284" t="s">
        <v>3970</v>
      </c>
      <c r="E1284" t="s">
        <v>20</v>
      </c>
      <c r="F1284" t="b">
        <v>0</v>
      </c>
      <c r="G1284" t="s">
        <v>27</v>
      </c>
      <c r="H1284" s="4">
        <v>45680.501909722218</v>
      </c>
      <c r="I1284" t="b">
        <v>0</v>
      </c>
      <c r="J1284" t="b">
        <v>1</v>
      </c>
      <c r="K1284" t="s">
        <v>24</v>
      </c>
      <c r="L1284" t="s">
        <v>22</v>
      </c>
      <c r="M1284">
        <v>110000</v>
      </c>
      <c r="O1284" t="s">
        <v>4304</v>
      </c>
      <c r="P1284" t="s">
        <v>2343</v>
      </c>
    </row>
    <row r="1285" spans="1:16" x14ac:dyDescent="0.25">
      <c r="A1285" t="s">
        <v>28</v>
      </c>
      <c r="B1285" t="s">
        <v>6044</v>
      </c>
      <c r="C1285" t="s">
        <v>158</v>
      </c>
      <c r="D1285" t="s">
        <v>4035</v>
      </c>
      <c r="E1285" t="s">
        <v>20</v>
      </c>
      <c r="F1285" t="b">
        <v>0</v>
      </c>
      <c r="G1285" t="s">
        <v>158</v>
      </c>
      <c r="H1285" s="4">
        <v>45680.503923611112</v>
      </c>
      <c r="I1285" t="b">
        <v>0</v>
      </c>
      <c r="J1285" t="b">
        <v>0</v>
      </c>
      <c r="K1285" t="s">
        <v>158</v>
      </c>
      <c r="L1285" t="s">
        <v>22</v>
      </c>
      <c r="M1285">
        <v>48000</v>
      </c>
      <c r="O1285" t="s">
        <v>6045</v>
      </c>
      <c r="P1285" t="s">
        <v>6046</v>
      </c>
    </row>
    <row r="1286" spans="1:16" x14ac:dyDescent="0.25">
      <c r="A1286" t="s">
        <v>0</v>
      </c>
      <c r="B1286" t="s">
        <v>6047</v>
      </c>
      <c r="C1286" t="s">
        <v>158</v>
      </c>
      <c r="D1286" t="s">
        <v>4035</v>
      </c>
      <c r="E1286" t="s">
        <v>20</v>
      </c>
      <c r="F1286" t="b">
        <v>0</v>
      </c>
      <c r="G1286" t="s">
        <v>158</v>
      </c>
      <c r="H1286" s="4">
        <v>45680.503923611112</v>
      </c>
      <c r="I1286" t="b">
        <v>0</v>
      </c>
      <c r="J1286" t="b">
        <v>0</v>
      </c>
      <c r="K1286" t="s">
        <v>158</v>
      </c>
      <c r="L1286" t="s">
        <v>22</v>
      </c>
      <c r="M1286">
        <v>48000</v>
      </c>
      <c r="O1286" t="s">
        <v>1147</v>
      </c>
    </row>
    <row r="1287" spans="1:16" x14ac:dyDescent="0.25">
      <c r="A1287" t="s">
        <v>2</v>
      </c>
      <c r="B1287" t="s">
        <v>4810</v>
      </c>
      <c r="C1287" t="s">
        <v>158</v>
      </c>
      <c r="D1287" t="s">
        <v>4035</v>
      </c>
      <c r="E1287" t="s">
        <v>20</v>
      </c>
      <c r="F1287" t="b">
        <v>0</v>
      </c>
      <c r="G1287" t="s">
        <v>158</v>
      </c>
      <c r="H1287" s="4">
        <v>45680.504016203697</v>
      </c>
      <c r="I1287" t="b">
        <v>1</v>
      </c>
      <c r="J1287" t="b">
        <v>0</v>
      </c>
      <c r="K1287" t="s">
        <v>158</v>
      </c>
      <c r="L1287" t="s">
        <v>22</v>
      </c>
      <c r="M1287">
        <v>57640</v>
      </c>
      <c r="O1287" t="s">
        <v>2282</v>
      </c>
      <c r="P1287" t="s">
        <v>4811</v>
      </c>
    </row>
    <row r="1288" spans="1:16" x14ac:dyDescent="0.25">
      <c r="A1288" t="s">
        <v>40</v>
      </c>
      <c r="B1288" t="s">
        <v>6048</v>
      </c>
      <c r="C1288" t="s">
        <v>194</v>
      </c>
      <c r="D1288" t="s">
        <v>4035</v>
      </c>
      <c r="E1288" t="s">
        <v>20</v>
      </c>
      <c r="F1288" t="b">
        <v>0</v>
      </c>
      <c r="G1288" t="s">
        <v>158</v>
      </c>
      <c r="H1288" s="4">
        <v>45680.504050925927</v>
      </c>
      <c r="I1288" t="b">
        <v>1</v>
      </c>
      <c r="J1288" t="b">
        <v>0</v>
      </c>
      <c r="K1288" t="s">
        <v>158</v>
      </c>
      <c r="L1288" t="s">
        <v>22</v>
      </c>
      <c r="M1288">
        <v>86459.5</v>
      </c>
      <c r="O1288" t="s">
        <v>6045</v>
      </c>
      <c r="P1288" t="s">
        <v>6049</v>
      </c>
    </row>
    <row r="1289" spans="1:16" x14ac:dyDescent="0.25">
      <c r="A1289" t="s">
        <v>0</v>
      </c>
      <c r="B1289" t="s">
        <v>6050</v>
      </c>
      <c r="C1289" t="s">
        <v>158</v>
      </c>
      <c r="D1289" t="s">
        <v>4035</v>
      </c>
      <c r="E1289" t="s">
        <v>20</v>
      </c>
      <c r="F1289" t="b">
        <v>0</v>
      </c>
      <c r="G1289" t="s">
        <v>158</v>
      </c>
      <c r="H1289" s="4">
        <v>45680.50408564815</v>
      </c>
      <c r="I1289" t="b">
        <v>0</v>
      </c>
      <c r="J1289" t="b">
        <v>0</v>
      </c>
      <c r="K1289" t="s">
        <v>158</v>
      </c>
      <c r="L1289" t="s">
        <v>22</v>
      </c>
      <c r="M1289">
        <v>57274.5</v>
      </c>
      <c r="O1289" t="s">
        <v>524</v>
      </c>
      <c r="P1289" t="s">
        <v>626</v>
      </c>
    </row>
    <row r="1290" spans="1:16" x14ac:dyDescent="0.25">
      <c r="A1290" t="s">
        <v>1</v>
      </c>
      <c r="B1290" t="s">
        <v>6051</v>
      </c>
      <c r="C1290" t="s">
        <v>2581</v>
      </c>
      <c r="D1290" t="s">
        <v>3973</v>
      </c>
      <c r="E1290" t="s">
        <v>105</v>
      </c>
      <c r="F1290" t="b">
        <v>0</v>
      </c>
      <c r="G1290" t="s">
        <v>52</v>
      </c>
      <c r="H1290" s="4">
        <v>45680.542627314811</v>
      </c>
      <c r="I1290" t="b">
        <v>0</v>
      </c>
      <c r="J1290" t="b">
        <v>1</v>
      </c>
      <c r="K1290" t="s">
        <v>24</v>
      </c>
      <c r="L1290" t="s">
        <v>22</v>
      </c>
      <c r="M1290">
        <v>95900</v>
      </c>
      <c r="O1290" t="s">
        <v>6052</v>
      </c>
      <c r="P1290" t="s">
        <v>6053</v>
      </c>
    </row>
    <row r="1291" spans="1:16" x14ac:dyDescent="0.25">
      <c r="A1291" t="s">
        <v>2</v>
      </c>
      <c r="B1291" t="s">
        <v>2</v>
      </c>
      <c r="C1291" t="s">
        <v>1562</v>
      </c>
      <c r="D1291" t="s">
        <v>131</v>
      </c>
      <c r="E1291" t="s">
        <v>20</v>
      </c>
      <c r="F1291" t="b">
        <v>0</v>
      </c>
      <c r="G1291" t="s">
        <v>27</v>
      </c>
      <c r="H1291" s="4">
        <v>45680.585243055553</v>
      </c>
      <c r="I1291" t="b">
        <v>1</v>
      </c>
      <c r="J1291" t="b">
        <v>0</v>
      </c>
      <c r="K1291" t="s">
        <v>24</v>
      </c>
      <c r="L1291" t="s">
        <v>22</v>
      </c>
      <c r="M1291">
        <v>112500</v>
      </c>
      <c r="O1291" t="s">
        <v>131</v>
      </c>
    </row>
    <row r="1292" spans="1:16" x14ac:dyDescent="0.25">
      <c r="A1292" t="s">
        <v>2</v>
      </c>
      <c r="B1292" t="s">
        <v>6054</v>
      </c>
      <c r="C1292" t="s">
        <v>386</v>
      </c>
      <c r="D1292" t="s">
        <v>3828</v>
      </c>
      <c r="E1292" t="s">
        <v>20</v>
      </c>
      <c r="F1292" t="b">
        <v>0</v>
      </c>
      <c r="G1292" t="s">
        <v>35</v>
      </c>
      <c r="H1292" s="4">
        <v>45680.586030092592</v>
      </c>
      <c r="I1292" t="b">
        <v>0</v>
      </c>
      <c r="J1292" t="b">
        <v>1</v>
      </c>
      <c r="K1292" t="s">
        <v>24</v>
      </c>
      <c r="L1292" t="s">
        <v>22</v>
      </c>
      <c r="M1292">
        <v>166000</v>
      </c>
      <c r="O1292" t="s">
        <v>5006</v>
      </c>
      <c r="P1292" t="s">
        <v>6055</v>
      </c>
    </row>
    <row r="1293" spans="1:16" x14ac:dyDescent="0.25">
      <c r="A1293" t="s">
        <v>2</v>
      </c>
      <c r="B1293" t="s">
        <v>5369</v>
      </c>
      <c r="C1293" t="s">
        <v>106</v>
      </c>
      <c r="D1293" t="s">
        <v>3973</v>
      </c>
      <c r="E1293" t="s">
        <v>20</v>
      </c>
      <c r="F1293" t="b">
        <v>0</v>
      </c>
      <c r="G1293" t="s">
        <v>106</v>
      </c>
      <c r="H1293" s="4">
        <v>45680.632326388892</v>
      </c>
      <c r="I1293" t="b">
        <v>0</v>
      </c>
      <c r="J1293" t="b">
        <v>0</v>
      </c>
      <c r="K1293" t="s">
        <v>106</v>
      </c>
      <c r="L1293" t="s">
        <v>22</v>
      </c>
      <c r="M1293">
        <v>115000</v>
      </c>
      <c r="O1293" t="s">
        <v>5370</v>
      </c>
      <c r="P1293" t="s">
        <v>5371</v>
      </c>
    </row>
    <row r="1294" spans="1:16" x14ac:dyDescent="0.25">
      <c r="A1294" t="s">
        <v>0</v>
      </c>
      <c r="B1294" t="s">
        <v>250</v>
      </c>
      <c r="C1294" t="s">
        <v>143</v>
      </c>
      <c r="D1294" t="s">
        <v>3828</v>
      </c>
      <c r="E1294" t="s">
        <v>51</v>
      </c>
      <c r="F1294" t="b">
        <v>0</v>
      </c>
      <c r="G1294" t="s">
        <v>35</v>
      </c>
      <c r="H1294" s="4">
        <v>45680.667268518519</v>
      </c>
      <c r="I1294" t="b">
        <v>1</v>
      </c>
      <c r="J1294" t="b">
        <v>0</v>
      </c>
      <c r="K1294" t="s">
        <v>24</v>
      </c>
      <c r="L1294" t="s">
        <v>36</v>
      </c>
      <c r="N1294">
        <v>67.5</v>
      </c>
      <c r="O1294" t="s">
        <v>6056</v>
      </c>
      <c r="P1294" t="s">
        <v>6057</v>
      </c>
    </row>
    <row r="1295" spans="1:16" x14ac:dyDescent="0.25">
      <c r="A1295" t="s">
        <v>2</v>
      </c>
      <c r="B1295" t="s">
        <v>794</v>
      </c>
      <c r="C1295" t="s">
        <v>143</v>
      </c>
      <c r="D1295" t="s">
        <v>3828</v>
      </c>
      <c r="E1295" t="s">
        <v>20</v>
      </c>
      <c r="F1295" t="b">
        <v>0</v>
      </c>
      <c r="G1295" t="s">
        <v>41</v>
      </c>
      <c r="H1295" s="4">
        <v>45680.668923611112</v>
      </c>
      <c r="I1295" t="b">
        <v>0</v>
      </c>
      <c r="J1295" t="b">
        <v>1</v>
      </c>
      <c r="K1295" t="s">
        <v>24</v>
      </c>
      <c r="L1295" t="s">
        <v>22</v>
      </c>
      <c r="M1295">
        <v>150590</v>
      </c>
      <c r="O1295" t="s">
        <v>759</v>
      </c>
      <c r="P1295" t="s">
        <v>6058</v>
      </c>
    </row>
    <row r="1296" spans="1:16" x14ac:dyDescent="0.25">
      <c r="A1296" t="s">
        <v>2</v>
      </c>
      <c r="B1296" t="s">
        <v>6059</v>
      </c>
      <c r="C1296" t="s">
        <v>2367</v>
      </c>
      <c r="D1296" t="s">
        <v>3828</v>
      </c>
      <c r="E1296" t="s">
        <v>828</v>
      </c>
      <c r="F1296" t="b">
        <v>0</v>
      </c>
      <c r="G1296" t="s">
        <v>41</v>
      </c>
      <c r="H1296" s="4">
        <v>45680.668981481482</v>
      </c>
      <c r="I1296" t="b">
        <v>0</v>
      </c>
      <c r="J1296" t="b">
        <v>0</v>
      </c>
      <c r="K1296" t="s">
        <v>24</v>
      </c>
      <c r="L1296" t="s">
        <v>36</v>
      </c>
      <c r="N1296">
        <v>26.5</v>
      </c>
      <c r="O1296" t="s">
        <v>734</v>
      </c>
      <c r="P1296" t="s">
        <v>6060</v>
      </c>
    </row>
    <row r="1297" spans="1:16" x14ac:dyDescent="0.25">
      <c r="A1297" t="s">
        <v>2</v>
      </c>
      <c r="B1297" t="s">
        <v>2772</v>
      </c>
      <c r="C1297" t="s">
        <v>39</v>
      </c>
      <c r="D1297" t="s">
        <v>3985</v>
      </c>
      <c r="E1297" t="s">
        <v>20</v>
      </c>
      <c r="F1297" t="b">
        <v>1</v>
      </c>
      <c r="G1297" t="s">
        <v>820</v>
      </c>
      <c r="H1297" s="4">
        <v>45680.669571759259</v>
      </c>
      <c r="I1297" t="b">
        <v>0</v>
      </c>
      <c r="J1297" t="b">
        <v>0</v>
      </c>
      <c r="K1297" t="s">
        <v>820</v>
      </c>
      <c r="L1297" t="s">
        <v>22</v>
      </c>
      <c r="M1297">
        <v>63360</v>
      </c>
      <c r="O1297" t="s">
        <v>6061</v>
      </c>
      <c r="P1297" t="s">
        <v>6062</v>
      </c>
    </row>
    <row r="1298" spans="1:16" x14ac:dyDescent="0.25">
      <c r="A1298" t="s">
        <v>0</v>
      </c>
      <c r="B1298" t="s">
        <v>4426</v>
      </c>
      <c r="C1298" t="s">
        <v>39</v>
      </c>
      <c r="D1298" t="s">
        <v>3985</v>
      </c>
      <c r="E1298" t="s">
        <v>20</v>
      </c>
      <c r="F1298" t="b">
        <v>1</v>
      </c>
      <c r="G1298" t="s">
        <v>3747</v>
      </c>
      <c r="H1298" s="4">
        <v>45680.689155092587</v>
      </c>
      <c r="I1298" t="b">
        <v>0</v>
      </c>
      <c r="J1298" t="b">
        <v>0</v>
      </c>
      <c r="K1298" t="s">
        <v>3747</v>
      </c>
      <c r="L1298" t="s">
        <v>22</v>
      </c>
      <c r="M1298">
        <v>51600</v>
      </c>
      <c r="O1298" t="s">
        <v>3986</v>
      </c>
      <c r="P1298" t="s">
        <v>4021</v>
      </c>
    </row>
    <row r="1299" spans="1:16" x14ac:dyDescent="0.25">
      <c r="A1299" t="s">
        <v>0</v>
      </c>
      <c r="B1299" t="s">
        <v>257</v>
      </c>
      <c r="C1299" t="s">
        <v>192</v>
      </c>
      <c r="D1299" t="s">
        <v>131</v>
      </c>
      <c r="F1299" t="b">
        <v>0</v>
      </c>
      <c r="G1299" t="s">
        <v>23</v>
      </c>
      <c r="H1299" s="4">
        <v>45680.690625000003</v>
      </c>
      <c r="I1299" t="b">
        <v>1</v>
      </c>
      <c r="J1299" t="b">
        <v>0</v>
      </c>
      <c r="K1299" t="s">
        <v>24</v>
      </c>
      <c r="L1299" t="s">
        <v>22</v>
      </c>
      <c r="M1299">
        <v>125000</v>
      </c>
      <c r="O1299" t="s">
        <v>131</v>
      </c>
    </row>
    <row r="1300" spans="1:16" x14ac:dyDescent="0.25">
      <c r="A1300" t="s">
        <v>191</v>
      </c>
      <c r="B1300" t="s">
        <v>6063</v>
      </c>
      <c r="C1300" t="s">
        <v>39</v>
      </c>
      <c r="D1300" t="s">
        <v>3985</v>
      </c>
      <c r="E1300" t="s">
        <v>20</v>
      </c>
      <c r="F1300" t="b">
        <v>1</v>
      </c>
      <c r="G1300" t="s">
        <v>6064</v>
      </c>
      <c r="H1300" s="4">
        <v>45680.697962962957</v>
      </c>
      <c r="I1300" t="b">
        <v>1</v>
      </c>
      <c r="J1300" t="b">
        <v>1</v>
      </c>
      <c r="L1300" t="s">
        <v>22</v>
      </c>
      <c r="M1300">
        <v>107520</v>
      </c>
      <c r="O1300" t="s">
        <v>498</v>
      </c>
      <c r="P1300" t="s">
        <v>6065</v>
      </c>
    </row>
    <row r="1301" spans="1:16" x14ac:dyDescent="0.25">
      <c r="A1301" t="s">
        <v>0</v>
      </c>
      <c r="B1301" t="s">
        <v>6066</v>
      </c>
      <c r="C1301" t="s">
        <v>44</v>
      </c>
      <c r="D1301" t="s">
        <v>3973</v>
      </c>
      <c r="E1301" t="s">
        <v>20</v>
      </c>
      <c r="F1301" t="b">
        <v>0</v>
      </c>
      <c r="G1301" t="s">
        <v>41</v>
      </c>
      <c r="H1301" s="4">
        <v>45680.708680555559</v>
      </c>
      <c r="I1301" t="b">
        <v>0</v>
      </c>
      <c r="J1301" t="b">
        <v>0</v>
      </c>
      <c r="K1301" t="s">
        <v>24</v>
      </c>
      <c r="L1301" t="s">
        <v>22</v>
      </c>
      <c r="M1301">
        <v>160000</v>
      </c>
      <c r="O1301" t="s">
        <v>69</v>
      </c>
      <c r="P1301" t="s">
        <v>2972</v>
      </c>
    </row>
    <row r="1302" spans="1:16" x14ac:dyDescent="0.25">
      <c r="A1302" t="s">
        <v>28</v>
      </c>
      <c r="B1302" t="s">
        <v>1751</v>
      </c>
      <c r="C1302" t="s">
        <v>151</v>
      </c>
      <c r="D1302" t="s">
        <v>3973</v>
      </c>
      <c r="E1302" t="s">
        <v>20</v>
      </c>
      <c r="F1302" t="b">
        <v>0</v>
      </c>
      <c r="G1302" t="s">
        <v>30</v>
      </c>
      <c r="H1302" s="4">
        <v>45680.709953703707</v>
      </c>
      <c r="I1302" t="b">
        <v>0</v>
      </c>
      <c r="J1302" t="b">
        <v>0</v>
      </c>
      <c r="K1302" t="s">
        <v>24</v>
      </c>
      <c r="L1302" t="s">
        <v>22</v>
      </c>
      <c r="M1302">
        <v>135000</v>
      </c>
      <c r="O1302" t="s">
        <v>4344</v>
      </c>
      <c r="P1302" t="s">
        <v>6067</v>
      </c>
    </row>
    <row r="1303" spans="1:16" x14ac:dyDescent="0.25">
      <c r="A1303" t="s">
        <v>2</v>
      </c>
      <c r="B1303" t="s">
        <v>417</v>
      </c>
      <c r="C1303" t="s">
        <v>908</v>
      </c>
      <c r="D1303" t="s">
        <v>3828</v>
      </c>
      <c r="E1303" t="s">
        <v>20</v>
      </c>
      <c r="F1303" t="b">
        <v>0</v>
      </c>
      <c r="G1303" t="s">
        <v>27</v>
      </c>
      <c r="H1303" s="4">
        <v>45680.710324074083</v>
      </c>
      <c r="I1303" t="b">
        <v>0</v>
      </c>
      <c r="J1303" t="b">
        <v>0</v>
      </c>
      <c r="K1303" t="s">
        <v>24</v>
      </c>
      <c r="L1303" t="s">
        <v>22</v>
      </c>
      <c r="M1303">
        <v>90094.2578125</v>
      </c>
      <c r="O1303" t="s">
        <v>6068</v>
      </c>
      <c r="P1303" t="s">
        <v>6069</v>
      </c>
    </row>
    <row r="1304" spans="1:16" x14ac:dyDescent="0.25">
      <c r="A1304" t="s">
        <v>25</v>
      </c>
      <c r="B1304" t="s">
        <v>25</v>
      </c>
      <c r="C1304" t="s">
        <v>3198</v>
      </c>
      <c r="D1304" t="s">
        <v>3973</v>
      </c>
      <c r="E1304" t="s">
        <v>20</v>
      </c>
      <c r="F1304" t="b">
        <v>0</v>
      </c>
      <c r="G1304" t="s">
        <v>27</v>
      </c>
      <c r="H1304" s="4">
        <v>45680.750069444453</v>
      </c>
      <c r="I1304" t="b">
        <v>1</v>
      </c>
      <c r="J1304" t="b">
        <v>0</v>
      </c>
      <c r="K1304" t="s">
        <v>24</v>
      </c>
      <c r="L1304" t="s">
        <v>22</v>
      </c>
      <c r="M1304">
        <v>95000</v>
      </c>
      <c r="O1304" t="s">
        <v>6070</v>
      </c>
      <c r="P1304" t="s">
        <v>204</v>
      </c>
    </row>
    <row r="1305" spans="1:16" x14ac:dyDescent="0.25">
      <c r="A1305" t="s">
        <v>0</v>
      </c>
      <c r="B1305" t="s">
        <v>6071</v>
      </c>
      <c r="C1305" t="s">
        <v>6072</v>
      </c>
      <c r="D1305" t="s">
        <v>2208</v>
      </c>
      <c r="E1305" t="s">
        <v>20</v>
      </c>
      <c r="F1305" t="b">
        <v>0</v>
      </c>
      <c r="G1305" t="s">
        <v>27</v>
      </c>
      <c r="H1305" s="4">
        <v>45680.750069444453</v>
      </c>
      <c r="I1305" t="b">
        <v>1</v>
      </c>
      <c r="J1305" t="b">
        <v>1</v>
      </c>
      <c r="K1305" t="s">
        <v>24</v>
      </c>
      <c r="L1305" t="s">
        <v>22</v>
      </c>
      <c r="M1305">
        <v>82500</v>
      </c>
      <c r="O1305" t="s">
        <v>3937</v>
      </c>
      <c r="P1305" t="s">
        <v>204</v>
      </c>
    </row>
    <row r="1306" spans="1:16" x14ac:dyDescent="0.25">
      <c r="A1306" t="s">
        <v>89</v>
      </c>
      <c r="B1306" t="s">
        <v>6073</v>
      </c>
      <c r="C1306" t="s">
        <v>334</v>
      </c>
      <c r="D1306" t="s">
        <v>3973</v>
      </c>
      <c r="E1306" t="s">
        <v>20</v>
      </c>
      <c r="F1306" t="b">
        <v>0</v>
      </c>
      <c r="G1306" t="s">
        <v>27</v>
      </c>
      <c r="H1306" s="4">
        <v>45680.750150462962</v>
      </c>
      <c r="I1306" t="b">
        <v>0</v>
      </c>
      <c r="J1306" t="b">
        <v>1</v>
      </c>
      <c r="K1306" t="s">
        <v>24</v>
      </c>
      <c r="L1306" t="s">
        <v>22</v>
      </c>
      <c r="M1306">
        <v>73621</v>
      </c>
      <c r="O1306" t="s">
        <v>6074</v>
      </c>
    </row>
    <row r="1307" spans="1:16" x14ac:dyDescent="0.25">
      <c r="A1307" t="s">
        <v>0</v>
      </c>
      <c r="B1307" t="s">
        <v>3860</v>
      </c>
      <c r="C1307" t="s">
        <v>236</v>
      </c>
      <c r="D1307" t="s">
        <v>3973</v>
      </c>
      <c r="E1307" t="s">
        <v>51</v>
      </c>
      <c r="F1307" t="b">
        <v>0</v>
      </c>
      <c r="G1307" t="s">
        <v>27</v>
      </c>
      <c r="H1307" s="4">
        <v>45680.750196759262</v>
      </c>
      <c r="I1307" t="b">
        <v>0</v>
      </c>
      <c r="J1307" t="b">
        <v>0</v>
      </c>
      <c r="K1307" t="s">
        <v>24</v>
      </c>
      <c r="L1307" t="s">
        <v>36</v>
      </c>
      <c r="N1307">
        <v>60</v>
      </c>
      <c r="O1307" t="s">
        <v>6075</v>
      </c>
      <c r="P1307" t="s">
        <v>6076</v>
      </c>
    </row>
    <row r="1308" spans="1:16" x14ac:dyDescent="0.25">
      <c r="A1308" t="s">
        <v>1</v>
      </c>
      <c r="B1308" t="s">
        <v>6077</v>
      </c>
      <c r="C1308" t="s">
        <v>44</v>
      </c>
      <c r="D1308" t="s">
        <v>3973</v>
      </c>
      <c r="E1308" t="s">
        <v>20</v>
      </c>
      <c r="F1308" t="b">
        <v>0</v>
      </c>
      <c r="G1308" t="s">
        <v>41</v>
      </c>
      <c r="H1308" s="4">
        <v>45680.750347222223</v>
      </c>
      <c r="I1308" t="b">
        <v>1</v>
      </c>
      <c r="J1308" t="b">
        <v>1</v>
      </c>
      <c r="K1308" t="s">
        <v>24</v>
      </c>
      <c r="L1308" t="s">
        <v>22</v>
      </c>
      <c r="M1308">
        <v>136000</v>
      </c>
      <c r="O1308" t="s">
        <v>3049</v>
      </c>
      <c r="P1308" t="s">
        <v>1245</v>
      </c>
    </row>
    <row r="1309" spans="1:16" x14ac:dyDescent="0.25">
      <c r="A1309" t="s">
        <v>0</v>
      </c>
      <c r="B1309" t="s">
        <v>0</v>
      </c>
      <c r="C1309" t="s">
        <v>485</v>
      </c>
      <c r="D1309" t="s">
        <v>3973</v>
      </c>
      <c r="E1309" t="s">
        <v>20</v>
      </c>
      <c r="F1309" t="b">
        <v>0</v>
      </c>
      <c r="G1309" t="s">
        <v>35</v>
      </c>
      <c r="H1309" s="4">
        <v>45680.750601851847</v>
      </c>
      <c r="I1309" t="b">
        <v>0</v>
      </c>
      <c r="J1309" t="b">
        <v>0</v>
      </c>
      <c r="K1309" t="s">
        <v>24</v>
      </c>
      <c r="L1309" t="s">
        <v>22</v>
      </c>
      <c r="M1309">
        <v>135000</v>
      </c>
      <c r="O1309" t="s">
        <v>131</v>
      </c>
      <c r="P1309" t="s">
        <v>302</v>
      </c>
    </row>
    <row r="1310" spans="1:16" x14ac:dyDescent="0.25">
      <c r="A1310" t="s">
        <v>1</v>
      </c>
      <c r="B1310" t="s">
        <v>6078</v>
      </c>
      <c r="C1310" t="s">
        <v>160</v>
      </c>
      <c r="D1310" t="s">
        <v>3973</v>
      </c>
      <c r="E1310" t="s">
        <v>51</v>
      </c>
      <c r="F1310" t="b">
        <v>0</v>
      </c>
      <c r="G1310" t="s">
        <v>52</v>
      </c>
      <c r="H1310" s="4">
        <v>45680.79346064815</v>
      </c>
      <c r="I1310" t="b">
        <v>0</v>
      </c>
      <c r="J1310" t="b">
        <v>0</v>
      </c>
      <c r="K1310" t="s">
        <v>24</v>
      </c>
      <c r="L1310" t="s">
        <v>36</v>
      </c>
      <c r="N1310">
        <v>44.5</v>
      </c>
      <c r="O1310" t="s">
        <v>458</v>
      </c>
      <c r="P1310" t="s">
        <v>119</v>
      </c>
    </row>
    <row r="1311" spans="1:16" x14ac:dyDescent="0.25">
      <c r="A1311" t="s">
        <v>2</v>
      </c>
      <c r="B1311" t="s">
        <v>6079</v>
      </c>
      <c r="C1311" t="s">
        <v>236</v>
      </c>
      <c r="D1311" t="s">
        <v>3600</v>
      </c>
      <c r="E1311" t="s">
        <v>51</v>
      </c>
      <c r="F1311" t="b">
        <v>0</v>
      </c>
      <c r="G1311" t="s">
        <v>27</v>
      </c>
      <c r="H1311" s="4">
        <v>45680.793553240743</v>
      </c>
      <c r="I1311" t="b">
        <v>0</v>
      </c>
      <c r="J1311" t="b">
        <v>0</v>
      </c>
      <c r="K1311" t="s">
        <v>24</v>
      </c>
      <c r="L1311" t="s">
        <v>36</v>
      </c>
      <c r="N1311">
        <v>55</v>
      </c>
      <c r="O1311" t="s">
        <v>232</v>
      </c>
      <c r="P1311" t="s">
        <v>6080</v>
      </c>
    </row>
    <row r="1312" spans="1:16" x14ac:dyDescent="0.25">
      <c r="A1312" t="s">
        <v>2</v>
      </c>
      <c r="B1312" t="s">
        <v>6081</v>
      </c>
      <c r="C1312" t="s">
        <v>372</v>
      </c>
      <c r="D1312" t="s">
        <v>3600</v>
      </c>
      <c r="E1312" t="s">
        <v>20</v>
      </c>
      <c r="F1312" t="b">
        <v>0</v>
      </c>
      <c r="G1312" t="s">
        <v>41</v>
      </c>
      <c r="H1312" s="4">
        <v>45680.793958333343</v>
      </c>
      <c r="I1312" t="b">
        <v>1</v>
      </c>
      <c r="J1312" t="b">
        <v>0</v>
      </c>
      <c r="K1312" t="s">
        <v>24</v>
      </c>
      <c r="L1312" t="s">
        <v>36</v>
      </c>
      <c r="N1312">
        <v>55</v>
      </c>
      <c r="O1312" t="s">
        <v>4686</v>
      </c>
      <c r="P1312" t="s">
        <v>6082</v>
      </c>
    </row>
    <row r="1313" spans="1:16" x14ac:dyDescent="0.25">
      <c r="A1313" t="s">
        <v>1</v>
      </c>
      <c r="B1313" t="s">
        <v>661</v>
      </c>
      <c r="C1313" t="s">
        <v>2042</v>
      </c>
      <c r="D1313" t="s">
        <v>3973</v>
      </c>
      <c r="E1313" t="s">
        <v>20</v>
      </c>
      <c r="F1313" t="b">
        <v>0</v>
      </c>
      <c r="G1313" t="s">
        <v>30</v>
      </c>
      <c r="H1313" s="4">
        <v>45680.83489583333</v>
      </c>
      <c r="I1313" t="b">
        <v>0</v>
      </c>
      <c r="J1313" t="b">
        <v>1</v>
      </c>
      <c r="K1313" t="s">
        <v>24</v>
      </c>
      <c r="L1313" t="s">
        <v>36</v>
      </c>
      <c r="N1313">
        <v>43.875</v>
      </c>
      <c r="O1313" t="s">
        <v>6083</v>
      </c>
      <c r="P1313" t="s">
        <v>596</v>
      </c>
    </row>
    <row r="1314" spans="1:16" x14ac:dyDescent="0.25">
      <c r="A1314" t="s">
        <v>40</v>
      </c>
      <c r="B1314" t="s">
        <v>6084</v>
      </c>
      <c r="C1314" t="s">
        <v>1151</v>
      </c>
      <c r="D1314" t="s">
        <v>3600</v>
      </c>
      <c r="E1314" t="s">
        <v>20</v>
      </c>
      <c r="F1314" t="b">
        <v>0</v>
      </c>
      <c r="G1314" t="s">
        <v>27</v>
      </c>
      <c r="H1314" s="4">
        <v>45680.835324074083</v>
      </c>
      <c r="I1314" t="b">
        <v>1</v>
      </c>
      <c r="J1314" t="b">
        <v>0</v>
      </c>
      <c r="K1314" t="s">
        <v>24</v>
      </c>
      <c r="L1314" t="s">
        <v>22</v>
      </c>
      <c r="M1314">
        <v>145000</v>
      </c>
      <c r="O1314" t="s">
        <v>1765</v>
      </c>
      <c r="P1314" t="s">
        <v>2766</v>
      </c>
    </row>
    <row r="1315" spans="1:16" x14ac:dyDescent="0.25">
      <c r="A1315" t="s">
        <v>28</v>
      </c>
      <c r="B1315" t="s">
        <v>6085</v>
      </c>
      <c r="C1315" t="s">
        <v>4149</v>
      </c>
      <c r="D1315" t="s">
        <v>3973</v>
      </c>
      <c r="E1315" t="s">
        <v>20</v>
      </c>
      <c r="F1315" t="b">
        <v>0</v>
      </c>
      <c r="G1315" t="s">
        <v>27</v>
      </c>
      <c r="H1315" s="4">
        <v>45680.835439814808</v>
      </c>
      <c r="I1315" t="b">
        <v>0</v>
      </c>
      <c r="J1315" t="b">
        <v>0</v>
      </c>
      <c r="K1315" t="s">
        <v>24</v>
      </c>
      <c r="L1315" t="s">
        <v>22</v>
      </c>
      <c r="M1315">
        <v>146500</v>
      </c>
      <c r="O1315" t="s">
        <v>6086</v>
      </c>
      <c r="P1315" t="s">
        <v>6087</v>
      </c>
    </row>
    <row r="1316" spans="1:16" x14ac:dyDescent="0.25">
      <c r="A1316" t="s">
        <v>0</v>
      </c>
      <c r="B1316" t="s">
        <v>6088</v>
      </c>
      <c r="C1316" t="s">
        <v>39</v>
      </c>
      <c r="D1316" t="s">
        <v>3973</v>
      </c>
      <c r="E1316" t="s">
        <v>20</v>
      </c>
      <c r="F1316" t="b">
        <v>1</v>
      </c>
      <c r="G1316" t="s">
        <v>30</v>
      </c>
      <c r="H1316" s="4">
        <v>45680.875798611109</v>
      </c>
      <c r="I1316" t="b">
        <v>0</v>
      </c>
      <c r="J1316" t="b">
        <v>0</v>
      </c>
      <c r="K1316" t="s">
        <v>24</v>
      </c>
      <c r="L1316" t="s">
        <v>36</v>
      </c>
      <c r="N1316">
        <v>40</v>
      </c>
      <c r="O1316" t="s">
        <v>6089</v>
      </c>
    </row>
    <row r="1317" spans="1:16" x14ac:dyDescent="0.25">
      <c r="A1317" t="s">
        <v>89</v>
      </c>
      <c r="B1317" t="s">
        <v>6090</v>
      </c>
      <c r="C1317" t="s">
        <v>481</v>
      </c>
      <c r="D1317" t="s">
        <v>3973</v>
      </c>
      <c r="E1317" t="s">
        <v>51</v>
      </c>
      <c r="F1317" t="b">
        <v>0</v>
      </c>
      <c r="G1317" t="s">
        <v>27</v>
      </c>
      <c r="H1317" s="4">
        <v>45680.916701388887</v>
      </c>
      <c r="I1317" t="b">
        <v>1</v>
      </c>
      <c r="J1317" t="b">
        <v>0</v>
      </c>
      <c r="K1317" t="s">
        <v>24</v>
      </c>
      <c r="L1317" t="s">
        <v>36</v>
      </c>
      <c r="N1317">
        <v>40.5</v>
      </c>
      <c r="O1317" t="s">
        <v>1148</v>
      </c>
    </row>
    <row r="1318" spans="1:16" x14ac:dyDescent="0.25">
      <c r="A1318" t="s">
        <v>25</v>
      </c>
      <c r="B1318" t="s">
        <v>6091</v>
      </c>
      <c r="C1318" t="s">
        <v>3348</v>
      </c>
      <c r="D1318" t="s">
        <v>3973</v>
      </c>
      <c r="E1318" t="s">
        <v>20</v>
      </c>
      <c r="F1318" t="b">
        <v>0</v>
      </c>
      <c r="G1318" t="s">
        <v>27</v>
      </c>
      <c r="H1318" s="4">
        <v>45680.91684027778</v>
      </c>
      <c r="I1318" t="b">
        <v>0</v>
      </c>
      <c r="J1318" t="b">
        <v>1</v>
      </c>
      <c r="K1318" t="s">
        <v>24</v>
      </c>
      <c r="L1318" t="s">
        <v>22</v>
      </c>
      <c r="M1318">
        <v>161000</v>
      </c>
      <c r="O1318" t="s">
        <v>6092</v>
      </c>
      <c r="P1318" t="s">
        <v>6093</v>
      </c>
    </row>
    <row r="1319" spans="1:16" x14ac:dyDescent="0.25">
      <c r="A1319" t="s">
        <v>0</v>
      </c>
      <c r="B1319" t="s">
        <v>6094</v>
      </c>
      <c r="C1319" t="s">
        <v>489</v>
      </c>
      <c r="D1319" t="s">
        <v>3973</v>
      </c>
      <c r="E1319" t="s">
        <v>20</v>
      </c>
      <c r="F1319" t="b">
        <v>0</v>
      </c>
      <c r="G1319" t="s">
        <v>27</v>
      </c>
      <c r="H1319" s="4">
        <v>45680.918796296297</v>
      </c>
      <c r="I1319" t="b">
        <v>0</v>
      </c>
      <c r="J1319" t="b">
        <v>1</v>
      </c>
      <c r="K1319" t="s">
        <v>24</v>
      </c>
      <c r="L1319" t="s">
        <v>22</v>
      </c>
      <c r="M1319">
        <v>207500</v>
      </c>
      <c r="O1319" t="s">
        <v>2040</v>
      </c>
      <c r="P1319" t="s">
        <v>3393</v>
      </c>
    </row>
    <row r="1320" spans="1:16" x14ac:dyDescent="0.25">
      <c r="A1320" t="s">
        <v>1</v>
      </c>
      <c r="B1320" t="s">
        <v>6095</v>
      </c>
      <c r="C1320" t="s">
        <v>2867</v>
      </c>
      <c r="D1320" t="s">
        <v>3973</v>
      </c>
      <c r="E1320" t="s">
        <v>20</v>
      </c>
      <c r="F1320" t="b">
        <v>0</v>
      </c>
      <c r="G1320" t="s">
        <v>27</v>
      </c>
      <c r="H1320" s="4">
        <v>45680.958553240736</v>
      </c>
      <c r="I1320" t="b">
        <v>0</v>
      </c>
      <c r="J1320" t="b">
        <v>0</v>
      </c>
      <c r="K1320" t="s">
        <v>24</v>
      </c>
      <c r="L1320" t="s">
        <v>22</v>
      </c>
      <c r="M1320">
        <v>66500</v>
      </c>
      <c r="O1320" t="s">
        <v>212</v>
      </c>
      <c r="P1320" t="s">
        <v>6096</v>
      </c>
    </row>
    <row r="1321" spans="1:16" x14ac:dyDescent="0.25">
      <c r="A1321" t="s">
        <v>2</v>
      </c>
      <c r="B1321" t="s">
        <v>195</v>
      </c>
      <c r="C1321" t="s">
        <v>986</v>
      </c>
      <c r="D1321" t="s">
        <v>3973</v>
      </c>
      <c r="E1321" t="s">
        <v>20</v>
      </c>
      <c r="F1321" t="b">
        <v>0</v>
      </c>
      <c r="G1321" t="s">
        <v>41</v>
      </c>
      <c r="H1321" s="4">
        <v>45680.958738425928</v>
      </c>
      <c r="I1321" t="b">
        <v>0</v>
      </c>
      <c r="J1321" t="b">
        <v>1</v>
      </c>
      <c r="K1321" t="s">
        <v>24</v>
      </c>
      <c r="L1321" t="s">
        <v>36</v>
      </c>
      <c r="N1321">
        <v>89</v>
      </c>
      <c r="O1321" t="s">
        <v>4344</v>
      </c>
      <c r="P1321" t="s">
        <v>6097</v>
      </c>
    </row>
    <row r="1322" spans="1:16" x14ac:dyDescent="0.25">
      <c r="A1322" t="s">
        <v>0</v>
      </c>
      <c r="B1322" t="s">
        <v>281</v>
      </c>
      <c r="C1322" t="s">
        <v>750</v>
      </c>
      <c r="D1322" t="s">
        <v>3973</v>
      </c>
      <c r="E1322" t="s">
        <v>20</v>
      </c>
      <c r="F1322" t="b">
        <v>0</v>
      </c>
      <c r="G1322" t="s">
        <v>35</v>
      </c>
      <c r="H1322" s="4">
        <v>45680.958935185183</v>
      </c>
      <c r="I1322" t="b">
        <v>0</v>
      </c>
      <c r="J1322" t="b">
        <v>1</v>
      </c>
      <c r="K1322" t="s">
        <v>24</v>
      </c>
      <c r="L1322" t="s">
        <v>22</v>
      </c>
      <c r="M1322">
        <v>65000</v>
      </c>
      <c r="O1322" t="s">
        <v>259</v>
      </c>
    </row>
    <row r="1323" spans="1:16" x14ac:dyDescent="0.25">
      <c r="A1323" t="s">
        <v>0</v>
      </c>
      <c r="B1323" t="s">
        <v>1449</v>
      </c>
      <c r="C1323" t="s">
        <v>1729</v>
      </c>
      <c r="D1323" t="s">
        <v>3828</v>
      </c>
      <c r="E1323" t="s">
        <v>20</v>
      </c>
      <c r="F1323" t="b">
        <v>0</v>
      </c>
      <c r="G1323" t="s">
        <v>30</v>
      </c>
      <c r="H1323" s="4">
        <v>45680.959131944437</v>
      </c>
      <c r="I1323" t="b">
        <v>0</v>
      </c>
      <c r="J1323" t="b">
        <v>1</v>
      </c>
      <c r="K1323" t="s">
        <v>24</v>
      </c>
      <c r="L1323" t="s">
        <v>22</v>
      </c>
      <c r="M1323">
        <v>70786.5</v>
      </c>
      <c r="O1323" t="s">
        <v>2869</v>
      </c>
      <c r="P1323" t="s">
        <v>6098</v>
      </c>
    </row>
    <row r="1324" spans="1:16" x14ac:dyDescent="0.25">
      <c r="A1324" t="s">
        <v>2</v>
      </c>
      <c r="B1324" t="s">
        <v>6099</v>
      </c>
      <c r="C1324" t="s">
        <v>324</v>
      </c>
      <c r="D1324" t="s">
        <v>3828</v>
      </c>
      <c r="E1324" t="s">
        <v>20</v>
      </c>
      <c r="F1324" t="b">
        <v>0</v>
      </c>
      <c r="G1324" t="s">
        <v>27</v>
      </c>
      <c r="H1324" s="4">
        <v>45680.960243055553</v>
      </c>
      <c r="I1324" t="b">
        <v>0</v>
      </c>
      <c r="J1324" t="b">
        <v>1</v>
      </c>
      <c r="K1324" t="s">
        <v>24</v>
      </c>
      <c r="L1324" t="s">
        <v>36</v>
      </c>
      <c r="N1324">
        <v>67.5</v>
      </c>
      <c r="O1324" t="s">
        <v>654</v>
      </c>
      <c r="P1324" t="s">
        <v>6100</v>
      </c>
    </row>
    <row r="1325" spans="1:16" x14ac:dyDescent="0.25">
      <c r="A1325" t="s">
        <v>89</v>
      </c>
      <c r="B1325" t="s">
        <v>6101</v>
      </c>
      <c r="C1325" t="s">
        <v>540</v>
      </c>
      <c r="D1325" t="s">
        <v>3973</v>
      </c>
      <c r="E1325" t="s">
        <v>20</v>
      </c>
      <c r="F1325" t="b">
        <v>0</v>
      </c>
      <c r="G1325" t="s">
        <v>52</v>
      </c>
      <c r="H1325" s="4">
        <v>45680.961851851847</v>
      </c>
      <c r="I1325" t="b">
        <v>0</v>
      </c>
      <c r="J1325" t="b">
        <v>0</v>
      </c>
      <c r="K1325" t="s">
        <v>24</v>
      </c>
      <c r="L1325" t="s">
        <v>22</v>
      </c>
      <c r="M1325">
        <v>219500</v>
      </c>
      <c r="O1325" t="s">
        <v>91</v>
      </c>
      <c r="P1325" t="s">
        <v>6102</v>
      </c>
    </row>
    <row r="1326" spans="1:16" x14ac:dyDescent="0.25">
      <c r="A1326" t="s">
        <v>2</v>
      </c>
      <c r="B1326" t="s">
        <v>6103</v>
      </c>
      <c r="C1326" t="s">
        <v>748</v>
      </c>
      <c r="D1326" t="s">
        <v>4035</v>
      </c>
      <c r="E1326" t="s">
        <v>20</v>
      </c>
      <c r="F1326" t="b">
        <v>0</v>
      </c>
      <c r="G1326" t="s">
        <v>158</v>
      </c>
      <c r="H1326" s="4">
        <v>45681.004016203697</v>
      </c>
      <c r="I1326" t="b">
        <v>0</v>
      </c>
      <c r="J1326" t="b">
        <v>0</v>
      </c>
      <c r="K1326" t="s">
        <v>158</v>
      </c>
      <c r="L1326" t="s">
        <v>22</v>
      </c>
      <c r="M1326">
        <v>68730</v>
      </c>
      <c r="O1326" t="s">
        <v>2768</v>
      </c>
      <c r="P1326" t="s">
        <v>6104</v>
      </c>
    </row>
    <row r="1327" spans="1:16" x14ac:dyDescent="0.25">
      <c r="A1327" t="s">
        <v>2</v>
      </c>
      <c r="B1327" t="s">
        <v>6105</v>
      </c>
      <c r="C1327" t="s">
        <v>939</v>
      </c>
      <c r="D1327" t="s">
        <v>4035</v>
      </c>
      <c r="E1327" t="s">
        <v>20</v>
      </c>
      <c r="F1327" t="b">
        <v>0</v>
      </c>
      <c r="G1327" t="s">
        <v>158</v>
      </c>
      <c r="H1327" s="4">
        <v>45681.00409722222</v>
      </c>
      <c r="I1327" t="b">
        <v>0</v>
      </c>
      <c r="J1327" t="b">
        <v>0</v>
      </c>
      <c r="K1327" t="s">
        <v>158</v>
      </c>
      <c r="L1327" t="s">
        <v>22</v>
      </c>
      <c r="M1327">
        <v>68730</v>
      </c>
      <c r="O1327" t="s">
        <v>2768</v>
      </c>
      <c r="P1327" t="s">
        <v>6106</v>
      </c>
    </row>
    <row r="1328" spans="1:16" x14ac:dyDescent="0.25">
      <c r="A1328" t="s">
        <v>19</v>
      </c>
      <c r="B1328" t="s">
        <v>6107</v>
      </c>
      <c r="C1328" t="s">
        <v>167</v>
      </c>
      <c r="D1328" t="s">
        <v>3973</v>
      </c>
      <c r="E1328" t="s">
        <v>20</v>
      </c>
      <c r="F1328" t="b">
        <v>0</v>
      </c>
      <c r="G1328" t="s">
        <v>35</v>
      </c>
      <c r="H1328" s="4">
        <v>45681.042291666658</v>
      </c>
      <c r="I1328" t="b">
        <v>0</v>
      </c>
      <c r="J1328" t="b">
        <v>1</v>
      </c>
      <c r="K1328" t="s">
        <v>24</v>
      </c>
      <c r="L1328" t="s">
        <v>22</v>
      </c>
      <c r="M1328">
        <v>116500</v>
      </c>
      <c r="O1328" t="s">
        <v>1147</v>
      </c>
      <c r="P1328" t="s">
        <v>2905</v>
      </c>
    </row>
    <row r="1329" spans="1:16" x14ac:dyDescent="0.25">
      <c r="A1329" t="s">
        <v>0</v>
      </c>
      <c r="B1329" t="s">
        <v>6108</v>
      </c>
      <c r="C1329" t="s">
        <v>151</v>
      </c>
      <c r="D1329" t="s">
        <v>3828</v>
      </c>
      <c r="E1329" t="s">
        <v>20</v>
      </c>
      <c r="F1329" t="b">
        <v>0</v>
      </c>
      <c r="G1329" t="s">
        <v>30</v>
      </c>
      <c r="H1329" s="4">
        <v>45681.042453703703</v>
      </c>
      <c r="I1329" t="b">
        <v>0</v>
      </c>
      <c r="J1329" t="b">
        <v>1</v>
      </c>
      <c r="K1329" t="s">
        <v>24</v>
      </c>
      <c r="L1329" t="s">
        <v>22</v>
      </c>
      <c r="M1329">
        <v>68316</v>
      </c>
      <c r="O1329" t="s">
        <v>3853</v>
      </c>
      <c r="P1329" t="s">
        <v>6109</v>
      </c>
    </row>
    <row r="1330" spans="1:16" x14ac:dyDescent="0.25">
      <c r="A1330" t="s">
        <v>19</v>
      </c>
      <c r="B1330" t="s">
        <v>6107</v>
      </c>
      <c r="C1330" t="s">
        <v>92</v>
      </c>
      <c r="D1330" t="s">
        <v>3973</v>
      </c>
      <c r="E1330" t="s">
        <v>20</v>
      </c>
      <c r="F1330" t="b">
        <v>0</v>
      </c>
      <c r="G1330" t="s">
        <v>30</v>
      </c>
      <c r="H1330" s="4">
        <v>45681.042453703703</v>
      </c>
      <c r="I1330" t="b">
        <v>0</v>
      </c>
      <c r="J1330" t="b">
        <v>1</v>
      </c>
      <c r="K1330" t="s">
        <v>24</v>
      </c>
      <c r="L1330" t="s">
        <v>22</v>
      </c>
      <c r="M1330">
        <v>116500</v>
      </c>
      <c r="O1330" t="s">
        <v>1147</v>
      </c>
      <c r="P1330" t="s">
        <v>2905</v>
      </c>
    </row>
    <row r="1331" spans="1:16" x14ac:dyDescent="0.25">
      <c r="A1331" t="s">
        <v>40</v>
      </c>
      <c r="B1331" t="s">
        <v>40</v>
      </c>
      <c r="C1331" t="s">
        <v>411</v>
      </c>
      <c r="D1331" t="s">
        <v>3973</v>
      </c>
      <c r="E1331" t="s">
        <v>20</v>
      </c>
      <c r="F1331" t="b">
        <v>0</v>
      </c>
      <c r="G1331" t="s">
        <v>41</v>
      </c>
      <c r="H1331" s="4">
        <v>45681.168981481482</v>
      </c>
      <c r="I1331" t="b">
        <v>0</v>
      </c>
      <c r="J1331" t="b">
        <v>1</v>
      </c>
      <c r="K1331" t="s">
        <v>24</v>
      </c>
      <c r="L1331" t="s">
        <v>22</v>
      </c>
      <c r="M1331">
        <v>109250</v>
      </c>
      <c r="O1331" t="s">
        <v>6110</v>
      </c>
      <c r="P1331" t="s">
        <v>6111</v>
      </c>
    </row>
    <row r="1332" spans="1:16" x14ac:dyDescent="0.25">
      <c r="A1332" t="s">
        <v>0</v>
      </c>
      <c r="B1332" t="s">
        <v>6112</v>
      </c>
      <c r="C1332" t="s">
        <v>2765</v>
      </c>
      <c r="D1332" t="s">
        <v>3973</v>
      </c>
      <c r="E1332" t="s">
        <v>20</v>
      </c>
      <c r="F1332" t="b">
        <v>0</v>
      </c>
      <c r="G1332" t="s">
        <v>23</v>
      </c>
      <c r="H1332" s="4">
        <v>45681.190659722219</v>
      </c>
      <c r="I1332" t="b">
        <v>0</v>
      </c>
      <c r="J1332" t="b">
        <v>0</v>
      </c>
      <c r="K1332" t="s">
        <v>24</v>
      </c>
      <c r="L1332" t="s">
        <v>22</v>
      </c>
      <c r="M1332">
        <v>102500</v>
      </c>
      <c r="O1332" t="s">
        <v>374</v>
      </c>
      <c r="P1332" t="s">
        <v>4994</v>
      </c>
    </row>
    <row r="1333" spans="1:16" x14ac:dyDescent="0.25">
      <c r="A1333" t="s">
        <v>1</v>
      </c>
      <c r="B1333" t="s">
        <v>6113</v>
      </c>
      <c r="C1333" t="s">
        <v>203</v>
      </c>
      <c r="D1333" t="s">
        <v>3973</v>
      </c>
      <c r="E1333" t="s">
        <v>20</v>
      </c>
      <c r="F1333" t="b">
        <v>0</v>
      </c>
      <c r="G1333" t="s">
        <v>23</v>
      </c>
      <c r="H1333" s="4">
        <v>45681.190659722219</v>
      </c>
      <c r="I1333" t="b">
        <v>0</v>
      </c>
      <c r="J1333" t="b">
        <v>0</v>
      </c>
      <c r="K1333" t="s">
        <v>24</v>
      </c>
      <c r="L1333" t="s">
        <v>22</v>
      </c>
      <c r="M1333">
        <v>123000</v>
      </c>
      <c r="O1333" t="s">
        <v>374</v>
      </c>
      <c r="P1333" t="s">
        <v>4784</v>
      </c>
    </row>
    <row r="1334" spans="1:16" x14ac:dyDescent="0.25">
      <c r="A1334" t="s">
        <v>0</v>
      </c>
      <c r="B1334" t="s">
        <v>3447</v>
      </c>
      <c r="C1334" t="s">
        <v>82</v>
      </c>
      <c r="D1334" t="s">
        <v>3973</v>
      </c>
      <c r="E1334" t="s">
        <v>20</v>
      </c>
      <c r="F1334" t="b">
        <v>0</v>
      </c>
      <c r="G1334" t="s">
        <v>27</v>
      </c>
      <c r="H1334" s="4">
        <v>45681.250034722223</v>
      </c>
      <c r="I1334" t="b">
        <v>0</v>
      </c>
      <c r="J1334" t="b">
        <v>1</v>
      </c>
      <c r="K1334" t="s">
        <v>24</v>
      </c>
      <c r="L1334" t="s">
        <v>22</v>
      </c>
      <c r="M1334">
        <v>140000</v>
      </c>
      <c r="O1334" t="s">
        <v>6114</v>
      </c>
      <c r="P1334" t="s">
        <v>6115</v>
      </c>
    </row>
    <row r="1335" spans="1:16" x14ac:dyDescent="0.25">
      <c r="A1335" t="s">
        <v>1</v>
      </c>
      <c r="B1335" t="s">
        <v>6116</v>
      </c>
      <c r="C1335" t="s">
        <v>2413</v>
      </c>
      <c r="D1335" t="s">
        <v>3973</v>
      </c>
      <c r="E1335" t="s">
        <v>20</v>
      </c>
      <c r="F1335" t="b">
        <v>0</v>
      </c>
      <c r="G1335" t="s">
        <v>27</v>
      </c>
      <c r="H1335" s="4">
        <v>45681.252013888887</v>
      </c>
      <c r="I1335" t="b">
        <v>0</v>
      </c>
      <c r="J1335" t="b">
        <v>0</v>
      </c>
      <c r="K1335" t="s">
        <v>24</v>
      </c>
      <c r="L1335" t="s">
        <v>22</v>
      </c>
      <c r="M1335">
        <v>106000</v>
      </c>
      <c r="O1335" t="s">
        <v>374</v>
      </c>
      <c r="P1335" t="s">
        <v>4994</v>
      </c>
    </row>
    <row r="1336" spans="1:16" x14ac:dyDescent="0.25">
      <c r="A1336" t="s">
        <v>0</v>
      </c>
      <c r="B1336" t="s">
        <v>288</v>
      </c>
      <c r="C1336" t="s">
        <v>39</v>
      </c>
      <c r="D1336" t="s">
        <v>3828</v>
      </c>
      <c r="E1336" t="s">
        <v>20</v>
      </c>
      <c r="F1336" t="b">
        <v>1</v>
      </c>
      <c r="G1336" t="s">
        <v>52</v>
      </c>
      <c r="H1336" s="4">
        <v>45681.252569444441</v>
      </c>
      <c r="I1336" t="b">
        <v>0</v>
      </c>
      <c r="J1336" t="b">
        <v>1</v>
      </c>
      <c r="K1336" t="s">
        <v>24</v>
      </c>
      <c r="L1336" t="s">
        <v>22</v>
      </c>
      <c r="M1336">
        <v>77050</v>
      </c>
      <c r="O1336" t="s">
        <v>6117</v>
      </c>
      <c r="P1336" t="s">
        <v>700</v>
      </c>
    </row>
    <row r="1337" spans="1:16" x14ac:dyDescent="0.25">
      <c r="A1337" t="s">
        <v>0</v>
      </c>
      <c r="B1337" t="s">
        <v>6118</v>
      </c>
      <c r="C1337" t="s">
        <v>39</v>
      </c>
      <c r="D1337" t="s">
        <v>6119</v>
      </c>
      <c r="E1337" t="s">
        <v>20</v>
      </c>
      <c r="F1337" t="b">
        <v>1</v>
      </c>
      <c r="G1337" t="s">
        <v>52</v>
      </c>
      <c r="H1337" s="4">
        <v>45681.252569444441</v>
      </c>
      <c r="I1337" t="b">
        <v>0</v>
      </c>
      <c r="J1337" t="b">
        <v>1</v>
      </c>
      <c r="K1337" t="s">
        <v>24</v>
      </c>
      <c r="L1337" t="s">
        <v>22</v>
      </c>
      <c r="M1337">
        <v>95000</v>
      </c>
      <c r="O1337" t="s">
        <v>6120</v>
      </c>
      <c r="P1337" t="s">
        <v>6121</v>
      </c>
    </row>
    <row r="1338" spans="1:16" x14ac:dyDescent="0.25">
      <c r="A1338" t="s">
        <v>1</v>
      </c>
      <c r="B1338" t="s">
        <v>1</v>
      </c>
      <c r="C1338" t="s">
        <v>4262</v>
      </c>
      <c r="D1338" t="s">
        <v>5243</v>
      </c>
      <c r="E1338" t="s">
        <v>20</v>
      </c>
      <c r="F1338" t="b">
        <v>0</v>
      </c>
      <c r="G1338" t="s">
        <v>27</v>
      </c>
      <c r="H1338" s="4">
        <v>45681.252766203703</v>
      </c>
      <c r="I1338" t="b">
        <v>0</v>
      </c>
      <c r="J1338" t="b">
        <v>1</v>
      </c>
      <c r="K1338" t="s">
        <v>24</v>
      </c>
      <c r="L1338" t="s">
        <v>22</v>
      </c>
      <c r="M1338">
        <v>100700</v>
      </c>
      <c r="O1338" t="s">
        <v>6122</v>
      </c>
      <c r="P1338" t="s">
        <v>1116</v>
      </c>
    </row>
    <row r="1339" spans="1:16" x14ac:dyDescent="0.25">
      <c r="A1339" t="s">
        <v>1</v>
      </c>
      <c r="B1339" t="s">
        <v>6123</v>
      </c>
      <c r="C1339" t="s">
        <v>322</v>
      </c>
      <c r="D1339" t="s">
        <v>3973</v>
      </c>
      <c r="E1339" t="s">
        <v>20</v>
      </c>
      <c r="F1339" t="b">
        <v>0</v>
      </c>
      <c r="G1339" t="s">
        <v>41</v>
      </c>
      <c r="H1339" s="4">
        <v>45681.253113425933</v>
      </c>
      <c r="I1339" t="b">
        <v>0</v>
      </c>
      <c r="J1339" t="b">
        <v>0</v>
      </c>
      <c r="K1339" t="s">
        <v>24</v>
      </c>
      <c r="L1339" t="s">
        <v>22</v>
      </c>
      <c r="M1339">
        <v>103000</v>
      </c>
      <c r="O1339" t="s">
        <v>374</v>
      </c>
      <c r="P1339" t="s">
        <v>4662</v>
      </c>
    </row>
    <row r="1340" spans="1:16" x14ac:dyDescent="0.25">
      <c r="A1340" t="s">
        <v>2</v>
      </c>
      <c r="B1340" t="s">
        <v>1844</v>
      </c>
      <c r="C1340" t="s">
        <v>3128</v>
      </c>
      <c r="D1340" t="s">
        <v>4003</v>
      </c>
      <c r="E1340" t="s">
        <v>20</v>
      </c>
      <c r="F1340" t="b">
        <v>0</v>
      </c>
      <c r="G1340" t="s">
        <v>52</v>
      </c>
      <c r="H1340" s="4">
        <v>45681.253379629627</v>
      </c>
      <c r="I1340" t="b">
        <v>1</v>
      </c>
      <c r="J1340" t="b">
        <v>0</v>
      </c>
      <c r="K1340" t="s">
        <v>24</v>
      </c>
      <c r="L1340" t="s">
        <v>22</v>
      </c>
      <c r="M1340">
        <v>205000</v>
      </c>
      <c r="O1340" t="s">
        <v>1798</v>
      </c>
    </row>
    <row r="1341" spans="1:16" x14ac:dyDescent="0.25">
      <c r="A1341" t="s">
        <v>1</v>
      </c>
      <c r="B1341" t="s">
        <v>6124</v>
      </c>
      <c r="C1341" t="s">
        <v>1521</v>
      </c>
      <c r="D1341" t="s">
        <v>3973</v>
      </c>
      <c r="E1341" t="s">
        <v>20</v>
      </c>
      <c r="F1341" t="b">
        <v>0</v>
      </c>
      <c r="G1341" t="s">
        <v>52</v>
      </c>
      <c r="H1341" s="4">
        <v>45681.253449074073</v>
      </c>
      <c r="I1341" t="b">
        <v>0</v>
      </c>
      <c r="J1341" t="b">
        <v>0</v>
      </c>
      <c r="K1341" t="s">
        <v>24</v>
      </c>
      <c r="L1341" t="s">
        <v>36</v>
      </c>
      <c r="N1341">
        <v>20</v>
      </c>
      <c r="O1341" t="s">
        <v>1549</v>
      </c>
      <c r="P1341" t="s">
        <v>6125</v>
      </c>
    </row>
    <row r="1342" spans="1:16" x14ac:dyDescent="0.25">
      <c r="A1342" t="s">
        <v>1</v>
      </c>
      <c r="B1342" t="s">
        <v>93</v>
      </c>
      <c r="C1342" t="s">
        <v>122</v>
      </c>
      <c r="D1342" t="s">
        <v>4753</v>
      </c>
      <c r="E1342" t="s">
        <v>20</v>
      </c>
      <c r="F1342" t="b">
        <v>0</v>
      </c>
      <c r="G1342" t="s">
        <v>52</v>
      </c>
      <c r="H1342" s="4">
        <v>45681.253449074073</v>
      </c>
      <c r="I1342" t="b">
        <v>0</v>
      </c>
      <c r="J1342" t="b">
        <v>1</v>
      </c>
      <c r="K1342" t="s">
        <v>24</v>
      </c>
      <c r="L1342" t="s">
        <v>36</v>
      </c>
      <c r="N1342">
        <v>42.5</v>
      </c>
      <c r="O1342" t="s">
        <v>289</v>
      </c>
      <c r="P1342" t="s">
        <v>6126</v>
      </c>
    </row>
    <row r="1343" spans="1:16" x14ac:dyDescent="0.25">
      <c r="A1343" t="s">
        <v>1</v>
      </c>
      <c r="B1343" t="s">
        <v>6127</v>
      </c>
      <c r="C1343" t="s">
        <v>39</v>
      </c>
      <c r="D1343" t="s">
        <v>6128</v>
      </c>
      <c r="E1343" t="s">
        <v>219</v>
      </c>
      <c r="F1343" t="b">
        <v>1</v>
      </c>
      <c r="G1343" t="s">
        <v>52</v>
      </c>
      <c r="H1343" s="4">
        <v>45681.253449074073</v>
      </c>
      <c r="I1343" t="b">
        <v>1</v>
      </c>
      <c r="J1343" t="b">
        <v>0</v>
      </c>
      <c r="K1343" t="s">
        <v>24</v>
      </c>
      <c r="L1343" t="s">
        <v>36</v>
      </c>
      <c r="N1343">
        <v>50</v>
      </c>
      <c r="O1343" t="s">
        <v>3804</v>
      </c>
      <c r="P1343" t="s">
        <v>119</v>
      </c>
    </row>
    <row r="1344" spans="1:16" x14ac:dyDescent="0.25">
      <c r="A1344" t="s">
        <v>1</v>
      </c>
      <c r="B1344" t="s">
        <v>2955</v>
      </c>
      <c r="C1344" t="s">
        <v>820</v>
      </c>
      <c r="D1344" t="s">
        <v>4432</v>
      </c>
      <c r="E1344" t="s">
        <v>20</v>
      </c>
      <c r="F1344" t="b">
        <v>0</v>
      </c>
      <c r="G1344" t="s">
        <v>820</v>
      </c>
      <c r="H1344" s="4">
        <v>45681.264050925929</v>
      </c>
      <c r="I1344" t="b">
        <v>0</v>
      </c>
      <c r="J1344" t="b">
        <v>0</v>
      </c>
      <c r="K1344" t="s">
        <v>820</v>
      </c>
      <c r="L1344" t="s">
        <v>22</v>
      </c>
      <c r="M1344">
        <v>175000</v>
      </c>
      <c r="O1344" t="s">
        <v>3820</v>
      </c>
      <c r="P1344" t="s">
        <v>6129</v>
      </c>
    </row>
    <row r="1345" spans="1:16" x14ac:dyDescent="0.25">
      <c r="A1345" t="s">
        <v>0</v>
      </c>
      <c r="B1345" t="s">
        <v>0</v>
      </c>
      <c r="C1345" t="s">
        <v>1591</v>
      </c>
      <c r="D1345" t="s">
        <v>3828</v>
      </c>
      <c r="E1345" t="s">
        <v>20</v>
      </c>
      <c r="F1345" t="b">
        <v>0</v>
      </c>
      <c r="G1345" t="s">
        <v>23</v>
      </c>
      <c r="H1345" s="4">
        <v>45681.271516203713</v>
      </c>
      <c r="I1345" t="b">
        <v>0</v>
      </c>
      <c r="J1345" t="b">
        <v>1</v>
      </c>
      <c r="K1345" t="s">
        <v>24</v>
      </c>
      <c r="L1345" t="s">
        <v>22</v>
      </c>
      <c r="M1345">
        <v>70000</v>
      </c>
      <c r="O1345" t="s">
        <v>6130</v>
      </c>
      <c r="P1345" t="s">
        <v>320</v>
      </c>
    </row>
    <row r="1346" spans="1:16" x14ac:dyDescent="0.25">
      <c r="A1346" t="s">
        <v>1</v>
      </c>
      <c r="B1346" t="s">
        <v>6131</v>
      </c>
      <c r="C1346" t="s">
        <v>192</v>
      </c>
      <c r="D1346" t="s">
        <v>3828</v>
      </c>
      <c r="E1346" t="s">
        <v>20</v>
      </c>
      <c r="F1346" t="b">
        <v>0</v>
      </c>
      <c r="G1346" t="s">
        <v>23</v>
      </c>
      <c r="H1346" s="4">
        <v>45681.271701388891</v>
      </c>
      <c r="I1346" t="b">
        <v>0</v>
      </c>
      <c r="J1346" t="b">
        <v>1</v>
      </c>
      <c r="K1346" t="s">
        <v>24</v>
      </c>
      <c r="L1346" t="s">
        <v>22</v>
      </c>
      <c r="M1346">
        <v>111650</v>
      </c>
      <c r="O1346" t="s">
        <v>2917</v>
      </c>
      <c r="P1346" t="s">
        <v>6132</v>
      </c>
    </row>
    <row r="1347" spans="1:16" x14ac:dyDescent="0.25">
      <c r="A1347" t="s">
        <v>0</v>
      </c>
      <c r="B1347" t="s">
        <v>6133</v>
      </c>
      <c r="C1347" t="s">
        <v>2936</v>
      </c>
      <c r="D1347" t="s">
        <v>3973</v>
      </c>
      <c r="E1347" t="s">
        <v>20</v>
      </c>
      <c r="F1347" t="b">
        <v>0</v>
      </c>
      <c r="G1347" t="s">
        <v>35</v>
      </c>
      <c r="H1347" s="4">
        <v>45681.293773148151</v>
      </c>
      <c r="I1347" t="b">
        <v>0</v>
      </c>
      <c r="J1347" t="b">
        <v>0</v>
      </c>
      <c r="K1347" t="s">
        <v>24</v>
      </c>
      <c r="L1347" t="s">
        <v>22</v>
      </c>
      <c r="M1347">
        <v>120000</v>
      </c>
      <c r="O1347" t="s">
        <v>202</v>
      </c>
      <c r="P1347" t="s">
        <v>3609</v>
      </c>
    </row>
    <row r="1348" spans="1:16" x14ac:dyDescent="0.25">
      <c r="A1348" t="s">
        <v>0</v>
      </c>
      <c r="B1348" t="s">
        <v>6134</v>
      </c>
      <c r="C1348" t="s">
        <v>140</v>
      </c>
      <c r="D1348" t="s">
        <v>3973</v>
      </c>
      <c r="E1348" t="s">
        <v>20</v>
      </c>
      <c r="F1348" t="b">
        <v>0</v>
      </c>
      <c r="G1348" t="s">
        <v>35</v>
      </c>
      <c r="H1348" s="4">
        <v>45681.293796296297</v>
      </c>
      <c r="I1348" t="b">
        <v>0</v>
      </c>
      <c r="J1348" t="b">
        <v>1</v>
      </c>
      <c r="K1348" t="s">
        <v>24</v>
      </c>
      <c r="L1348" t="s">
        <v>22</v>
      </c>
      <c r="M1348">
        <v>60500</v>
      </c>
      <c r="O1348" t="s">
        <v>6135</v>
      </c>
      <c r="P1348" t="s">
        <v>2753</v>
      </c>
    </row>
    <row r="1349" spans="1:16" x14ac:dyDescent="0.25">
      <c r="A1349" t="s">
        <v>40</v>
      </c>
      <c r="B1349" t="s">
        <v>6136</v>
      </c>
      <c r="C1349" t="s">
        <v>322</v>
      </c>
      <c r="D1349" t="s">
        <v>3973</v>
      </c>
      <c r="E1349" t="s">
        <v>20</v>
      </c>
      <c r="F1349" t="b">
        <v>0</v>
      </c>
      <c r="G1349" t="s">
        <v>41</v>
      </c>
      <c r="H1349" s="4">
        <v>45681.336469907408</v>
      </c>
      <c r="I1349" t="b">
        <v>0</v>
      </c>
      <c r="J1349" t="b">
        <v>1</v>
      </c>
      <c r="K1349" t="s">
        <v>24</v>
      </c>
      <c r="L1349" t="s">
        <v>22</v>
      </c>
      <c r="M1349">
        <v>159500</v>
      </c>
      <c r="O1349" t="s">
        <v>3973</v>
      </c>
      <c r="P1349" t="s">
        <v>6137</v>
      </c>
    </row>
    <row r="1350" spans="1:16" x14ac:dyDescent="0.25">
      <c r="A1350" t="s">
        <v>0</v>
      </c>
      <c r="B1350" t="s">
        <v>2332</v>
      </c>
      <c r="C1350" t="s">
        <v>367</v>
      </c>
      <c r="D1350" t="s">
        <v>2532</v>
      </c>
      <c r="E1350" t="s">
        <v>20</v>
      </c>
      <c r="F1350" t="b">
        <v>0</v>
      </c>
      <c r="G1350" t="s">
        <v>27</v>
      </c>
      <c r="H1350" s="4">
        <v>45681.375173611108</v>
      </c>
      <c r="I1350" t="b">
        <v>0</v>
      </c>
      <c r="J1350" t="b">
        <v>1</v>
      </c>
      <c r="K1350" t="s">
        <v>24</v>
      </c>
      <c r="L1350" t="s">
        <v>36</v>
      </c>
      <c r="N1350">
        <v>40</v>
      </c>
      <c r="O1350" t="s">
        <v>6138</v>
      </c>
      <c r="P1350" t="s">
        <v>2702</v>
      </c>
    </row>
    <row r="1351" spans="1:16" x14ac:dyDescent="0.25">
      <c r="A1351" t="s">
        <v>139</v>
      </c>
      <c r="B1351" t="s">
        <v>6139</v>
      </c>
      <c r="C1351" t="s">
        <v>332</v>
      </c>
      <c r="D1351" t="s">
        <v>3973</v>
      </c>
      <c r="E1351" t="s">
        <v>20</v>
      </c>
      <c r="F1351" t="b">
        <v>0</v>
      </c>
      <c r="G1351" t="s">
        <v>41</v>
      </c>
      <c r="H1351" s="4">
        <v>45681.376898148148</v>
      </c>
      <c r="I1351" t="b">
        <v>0</v>
      </c>
      <c r="J1351" t="b">
        <v>1</v>
      </c>
      <c r="K1351" t="s">
        <v>24</v>
      </c>
      <c r="L1351" t="s">
        <v>22</v>
      </c>
      <c r="M1351">
        <v>145500</v>
      </c>
      <c r="O1351" t="s">
        <v>1172</v>
      </c>
      <c r="P1351" t="s">
        <v>798</v>
      </c>
    </row>
    <row r="1352" spans="1:16" x14ac:dyDescent="0.25">
      <c r="A1352" t="s">
        <v>2</v>
      </c>
      <c r="B1352" t="s">
        <v>2307</v>
      </c>
      <c r="C1352" t="s">
        <v>3737</v>
      </c>
      <c r="D1352" t="s">
        <v>3970</v>
      </c>
      <c r="E1352" t="s">
        <v>20</v>
      </c>
      <c r="F1352" t="b">
        <v>0</v>
      </c>
      <c r="G1352" t="s">
        <v>41</v>
      </c>
      <c r="H1352" s="4">
        <v>45681.378877314812</v>
      </c>
      <c r="I1352" t="b">
        <v>1</v>
      </c>
      <c r="J1352" t="b">
        <v>0</v>
      </c>
      <c r="K1352" t="s">
        <v>24</v>
      </c>
      <c r="L1352" t="s">
        <v>22</v>
      </c>
      <c r="M1352">
        <v>100000</v>
      </c>
      <c r="O1352" t="s">
        <v>5745</v>
      </c>
    </row>
    <row r="1353" spans="1:16" x14ac:dyDescent="0.25">
      <c r="A1353" t="s">
        <v>0</v>
      </c>
      <c r="B1353" t="s">
        <v>6140</v>
      </c>
      <c r="C1353" t="s">
        <v>790</v>
      </c>
      <c r="D1353" t="s">
        <v>2208</v>
      </c>
      <c r="E1353" t="s">
        <v>34</v>
      </c>
      <c r="F1353" t="b">
        <v>0</v>
      </c>
      <c r="G1353" t="s">
        <v>41</v>
      </c>
      <c r="H1353" s="4">
        <v>45681.418564814812</v>
      </c>
      <c r="I1353" t="b">
        <v>0</v>
      </c>
      <c r="J1353" t="b">
        <v>1</v>
      </c>
      <c r="K1353" t="s">
        <v>24</v>
      </c>
      <c r="L1353" t="s">
        <v>22</v>
      </c>
      <c r="M1353">
        <v>153000</v>
      </c>
      <c r="O1353" t="s">
        <v>428</v>
      </c>
      <c r="P1353" t="s">
        <v>6141</v>
      </c>
    </row>
    <row r="1354" spans="1:16" x14ac:dyDescent="0.25">
      <c r="A1354" t="s">
        <v>0</v>
      </c>
      <c r="B1354" t="s">
        <v>6142</v>
      </c>
      <c r="C1354" t="s">
        <v>26</v>
      </c>
      <c r="D1354" t="s">
        <v>3970</v>
      </c>
      <c r="E1354" t="s">
        <v>20</v>
      </c>
      <c r="F1354" t="b">
        <v>0</v>
      </c>
      <c r="G1354" t="s">
        <v>27</v>
      </c>
      <c r="H1354" s="4">
        <v>45681.458541666667</v>
      </c>
      <c r="I1354" t="b">
        <v>1</v>
      </c>
      <c r="J1354" t="b">
        <v>0</v>
      </c>
      <c r="K1354" t="s">
        <v>24</v>
      </c>
      <c r="L1354" t="s">
        <v>22</v>
      </c>
      <c r="M1354">
        <v>111100</v>
      </c>
      <c r="O1354" t="s">
        <v>1843</v>
      </c>
      <c r="P1354" t="s">
        <v>6143</v>
      </c>
    </row>
    <row r="1355" spans="1:16" x14ac:dyDescent="0.25">
      <c r="A1355" t="s">
        <v>0</v>
      </c>
      <c r="B1355" t="s">
        <v>3149</v>
      </c>
      <c r="C1355" t="s">
        <v>151</v>
      </c>
      <c r="D1355" t="s">
        <v>3973</v>
      </c>
      <c r="E1355" t="s">
        <v>20</v>
      </c>
      <c r="F1355" t="b">
        <v>0</v>
      </c>
      <c r="G1355" t="s">
        <v>30</v>
      </c>
      <c r="H1355" s="4">
        <v>45681.502384259264</v>
      </c>
      <c r="I1355" t="b">
        <v>1</v>
      </c>
      <c r="J1355" t="b">
        <v>0</v>
      </c>
      <c r="K1355" t="s">
        <v>24</v>
      </c>
      <c r="L1355" t="s">
        <v>22</v>
      </c>
      <c r="M1355">
        <v>140000</v>
      </c>
      <c r="O1355" t="s">
        <v>69</v>
      </c>
      <c r="P1355" t="s">
        <v>3152</v>
      </c>
    </row>
    <row r="1356" spans="1:16" x14ac:dyDescent="0.25">
      <c r="A1356" t="s">
        <v>1</v>
      </c>
      <c r="B1356" t="s">
        <v>6144</v>
      </c>
      <c r="C1356" t="s">
        <v>158</v>
      </c>
      <c r="D1356" t="s">
        <v>4035</v>
      </c>
      <c r="E1356" t="s">
        <v>20</v>
      </c>
      <c r="F1356" t="b">
        <v>0</v>
      </c>
      <c r="G1356" t="s">
        <v>158</v>
      </c>
      <c r="H1356" s="4">
        <v>45681.505486111113</v>
      </c>
      <c r="I1356" t="b">
        <v>0</v>
      </c>
      <c r="J1356" t="b">
        <v>0</v>
      </c>
      <c r="K1356" t="s">
        <v>158</v>
      </c>
      <c r="L1356" t="s">
        <v>22</v>
      </c>
      <c r="M1356">
        <v>76500</v>
      </c>
      <c r="O1356" t="s">
        <v>1906</v>
      </c>
      <c r="P1356" t="s">
        <v>6145</v>
      </c>
    </row>
    <row r="1357" spans="1:16" x14ac:dyDescent="0.25">
      <c r="A1357" t="s">
        <v>19</v>
      </c>
      <c r="B1357" t="s">
        <v>19</v>
      </c>
      <c r="C1357" t="s">
        <v>945</v>
      </c>
      <c r="D1357" t="s">
        <v>3828</v>
      </c>
      <c r="E1357" t="s">
        <v>219</v>
      </c>
      <c r="F1357" t="b">
        <v>0</v>
      </c>
      <c r="G1357" t="s">
        <v>30</v>
      </c>
      <c r="H1357" s="4">
        <v>45681.544988425929</v>
      </c>
      <c r="I1357" t="b">
        <v>0</v>
      </c>
      <c r="J1357" t="b">
        <v>0</v>
      </c>
      <c r="K1357" t="s">
        <v>24</v>
      </c>
      <c r="L1357" t="s">
        <v>36</v>
      </c>
      <c r="N1357">
        <v>57.5</v>
      </c>
      <c r="O1357" t="s">
        <v>2574</v>
      </c>
      <c r="P1357" t="s">
        <v>6146</v>
      </c>
    </row>
    <row r="1358" spans="1:16" x14ac:dyDescent="0.25">
      <c r="A1358" t="s">
        <v>89</v>
      </c>
      <c r="B1358" t="s">
        <v>6147</v>
      </c>
      <c r="C1358" t="s">
        <v>64</v>
      </c>
      <c r="D1358" t="s">
        <v>3973</v>
      </c>
      <c r="E1358" t="s">
        <v>20</v>
      </c>
      <c r="F1358" t="b">
        <v>0</v>
      </c>
      <c r="G1358" t="s">
        <v>23</v>
      </c>
      <c r="H1358" s="4">
        <v>45681.565752314818</v>
      </c>
      <c r="I1358" t="b">
        <v>0</v>
      </c>
      <c r="J1358" t="b">
        <v>1</v>
      </c>
      <c r="K1358" t="s">
        <v>24</v>
      </c>
      <c r="L1358" t="s">
        <v>22</v>
      </c>
      <c r="M1358">
        <v>84960</v>
      </c>
      <c r="O1358" t="s">
        <v>3517</v>
      </c>
      <c r="P1358" t="s">
        <v>6148</v>
      </c>
    </row>
    <row r="1359" spans="1:16" x14ac:dyDescent="0.25">
      <c r="A1359" t="s">
        <v>0</v>
      </c>
      <c r="B1359" t="s">
        <v>6149</v>
      </c>
      <c r="C1359" t="s">
        <v>480</v>
      </c>
      <c r="D1359" t="s">
        <v>2208</v>
      </c>
      <c r="E1359" t="s">
        <v>20</v>
      </c>
      <c r="F1359" t="b">
        <v>0</v>
      </c>
      <c r="G1359" t="s">
        <v>27</v>
      </c>
      <c r="H1359" s="4">
        <v>45681.583483796298</v>
      </c>
      <c r="I1359" t="b">
        <v>0</v>
      </c>
      <c r="J1359" t="b">
        <v>0</v>
      </c>
      <c r="K1359" t="s">
        <v>24</v>
      </c>
      <c r="L1359" t="s">
        <v>22</v>
      </c>
      <c r="M1359">
        <v>57000</v>
      </c>
      <c r="O1359" t="s">
        <v>1195</v>
      </c>
    </row>
    <row r="1360" spans="1:16" x14ac:dyDescent="0.25">
      <c r="A1360" t="s">
        <v>0</v>
      </c>
      <c r="B1360" t="s">
        <v>6150</v>
      </c>
      <c r="C1360" t="s">
        <v>172</v>
      </c>
      <c r="D1360" t="s">
        <v>3973</v>
      </c>
      <c r="E1360" t="s">
        <v>20</v>
      </c>
      <c r="F1360" t="b">
        <v>0</v>
      </c>
      <c r="G1360" t="s">
        <v>27</v>
      </c>
      <c r="H1360" s="4">
        <v>45681.583483796298</v>
      </c>
      <c r="I1360" t="b">
        <v>0</v>
      </c>
      <c r="J1360" t="b">
        <v>0</v>
      </c>
      <c r="K1360" t="s">
        <v>24</v>
      </c>
      <c r="L1360" t="s">
        <v>22</v>
      </c>
      <c r="M1360">
        <v>102300</v>
      </c>
      <c r="O1360" t="s">
        <v>294</v>
      </c>
      <c r="P1360" t="s">
        <v>3868</v>
      </c>
    </row>
    <row r="1361" spans="1:16" x14ac:dyDescent="0.25">
      <c r="A1361" t="s">
        <v>0</v>
      </c>
      <c r="B1361" t="s">
        <v>0</v>
      </c>
      <c r="C1361" t="s">
        <v>2164</v>
      </c>
      <c r="D1361" t="s">
        <v>3973</v>
      </c>
      <c r="E1361" t="s">
        <v>20</v>
      </c>
      <c r="F1361" t="b">
        <v>0</v>
      </c>
      <c r="G1361" t="s">
        <v>30</v>
      </c>
      <c r="H1361" s="4">
        <v>45681.5856712963</v>
      </c>
      <c r="I1361" t="b">
        <v>0</v>
      </c>
      <c r="J1361" t="b">
        <v>0</v>
      </c>
      <c r="K1361" t="s">
        <v>24</v>
      </c>
      <c r="L1361" t="s">
        <v>22</v>
      </c>
      <c r="M1361">
        <v>135000</v>
      </c>
      <c r="O1361" t="s">
        <v>6151</v>
      </c>
      <c r="P1361" t="s">
        <v>6152</v>
      </c>
    </row>
    <row r="1362" spans="1:16" x14ac:dyDescent="0.25">
      <c r="A1362" t="s">
        <v>0</v>
      </c>
      <c r="B1362" t="s">
        <v>6108</v>
      </c>
      <c r="C1362" t="s">
        <v>151</v>
      </c>
      <c r="D1362" t="s">
        <v>3973</v>
      </c>
      <c r="E1362" t="s">
        <v>20</v>
      </c>
      <c r="F1362" t="b">
        <v>0</v>
      </c>
      <c r="G1362" t="s">
        <v>30</v>
      </c>
      <c r="H1362" s="4">
        <v>45681.5856712963</v>
      </c>
      <c r="I1362" t="b">
        <v>0</v>
      </c>
      <c r="J1362" t="b">
        <v>1</v>
      </c>
      <c r="K1362" t="s">
        <v>24</v>
      </c>
      <c r="L1362" t="s">
        <v>22</v>
      </c>
      <c r="M1362">
        <v>68316</v>
      </c>
      <c r="O1362" t="s">
        <v>3853</v>
      </c>
      <c r="P1362" t="s">
        <v>6109</v>
      </c>
    </row>
    <row r="1363" spans="1:16" x14ac:dyDescent="0.25">
      <c r="A1363" t="s">
        <v>0</v>
      </c>
      <c r="B1363" t="s">
        <v>1070</v>
      </c>
      <c r="C1363" t="s">
        <v>39</v>
      </c>
      <c r="D1363" t="s">
        <v>2208</v>
      </c>
      <c r="E1363" t="s">
        <v>20</v>
      </c>
      <c r="F1363" t="b">
        <v>1</v>
      </c>
      <c r="G1363" t="s">
        <v>27</v>
      </c>
      <c r="H1363" s="4">
        <v>45681.625150462962</v>
      </c>
      <c r="I1363" t="b">
        <v>0</v>
      </c>
      <c r="J1363" t="b">
        <v>0</v>
      </c>
      <c r="K1363" t="s">
        <v>24</v>
      </c>
      <c r="L1363" t="s">
        <v>22</v>
      </c>
      <c r="M1363">
        <v>100000</v>
      </c>
      <c r="O1363" t="s">
        <v>1558</v>
      </c>
      <c r="P1363" t="s">
        <v>1372</v>
      </c>
    </row>
    <row r="1364" spans="1:16" x14ac:dyDescent="0.25">
      <c r="A1364" t="s">
        <v>25</v>
      </c>
      <c r="B1364" t="s">
        <v>25</v>
      </c>
      <c r="C1364" t="s">
        <v>555</v>
      </c>
      <c r="D1364" t="s">
        <v>4084</v>
      </c>
      <c r="E1364" t="s">
        <v>20</v>
      </c>
      <c r="F1364" t="b">
        <v>0</v>
      </c>
      <c r="G1364" t="s">
        <v>30</v>
      </c>
      <c r="H1364" s="4">
        <v>45681.627523148149</v>
      </c>
      <c r="I1364" t="b">
        <v>0</v>
      </c>
      <c r="J1364" t="b">
        <v>1</v>
      </c>
      <c r="K1364" t="s">
        <v>24</v>
      </c>
      <c r="L1364" t="s">
        <v>36</v>
      </c>
      <c r="N1364">
        <v>25.2400016784668</v>
      </c>
      <c r="O1364" t="s">
        <v>2075</v>
      </c>
      <c r="P1364" t="s">
        <v>6153</v>
      </c>
    </row>
    <row r="1365" spans="1:16" x14ac:dyDescent="0.25">
      <c r="A1365" t="s">
        <v>19</v>
      </c>
      <c r="B1365" t="s">
        <v>6154</v>
      </c>
      <c r="C1365" t="s">
        <v>106</v>
      </c>
      <c r="D1365" t="s">
        <v>4035</v>
      </c>
      <c r="E1365" t="s">
        <v>20</v>
      </c>
      <c r="F1365" t="b">
        <v>0</v>
      </c>
      <c r="G1365" t="s">
        <v>106</v>
      </c>
      <c r="H1365" s="4">
        <v>45681.629560185182</v>
      </c>
      <c r="I1365" t="b">
        <v>0</v>
      </c>
      <c r="J1365" t="b">
        <v>0</v>
      </c>
      <c r="K1365" t="s">
        <v>106</v>
      </c>
      <c r="L1365" t="s">
        <v>22</v>
      </c>
      <c r="M1365">
        <v>229550</v>
      </c>
      <c r="O1365" t="s">
        <v>1438</v>
      </c>
      <c r="P1365" t="s">
        <v>6155</v>
      </c>
    </row>
    <row r="1366" spans="1:16" x14ac:dyDescent="0.25">
      <c r="A1366" t="s">
        <v>139</v>
      </c>
      <c r="B1366" t="s">
        <v>6156</v>
      </c>
      <c r="C1366" t="s">
        <v>6157</v>
      </c>
      <c r="D1366" t="s">
        <v>4035</v>
      </c>
      <c r="E1366" t="s">
        <v>20</v>
      </c>
      <c r="F1366" t="b">
        <v>0</v>
      </c>
      <c r="G1366" t="s">
        <v>740</v>
      </c>
      <c r="H1366" s="4">
        <v>45681.629953703698</v>
      </c>
      <c r="I1366" t="b">
        <v>0</v>
      </c>
      <c r="J1366" t="b">
        <v>0</v>
      </c>
      <c r="K1366" t="s">
        <v>740</v>
      </c>
      <c r="L1366" t="s">
        <v>22</v>
      </c>
      <c r="M1366">
        <v>95623.5</v>
      </c>
      <c r="O1366" t="s">
        <v>261</v>
      </c>
      <c r="P1366" t="s">
        <v>204</v>
      </c>
    </row>
    <row r="1367" spans="1:16" x14ac:dyDescent="0.25">
      <c r="A1367" t="s">
        <v>2</v>
      </c>
      <c r="B1367" t="s">
        <v>6158</v>
      </c>
      <c r="C1367" t="s">
        <v>972</v>
      </c>
      <c r="D1367" t="s">
        <v>4035</v>
      </c>
      <c r="E1367" t="s">
        <v>20</v>
      </c>
      <c r="F1367" t="b">
        <v>0</v>
      </c>
      <c r="G1367" t="s">
        <v>862</v>
      </c>
      <c r="H1367" s="4">
        <v>45681.635243055563</v>
      </c>
      <c r="I1367" t="b">
        <v>0</v>
      </c>
      <c r="J1367" t="b">
        <v>0</v>
      </c>
      <c r="K1367" t="s">
        <v>862</v>
      </c>
      <c r="L1367" t="s">
        <v>22</v>
      </c>
      <c r="M1367">
        <v>44999.5</v>
      </c>
      <c r="O1367" t="s">
        <v>6159</v>
      </c>
      <c r="P1367" t="s">
        <v>6160</v>
      </c>
    </row>
    <row r="1368" spans="1:16" x14ac:dyDescent="0.25">
      <c r="A1368" t="s">
        <v>0</v>
      </c>
      <c r="B1368" t="s">
        <v>5400</v>
      </c>
      <c r="C1368" t="s">
        <v>306</v>
      </c>
      <c r="D1368" t="s">
        <v>3973</v>
      </c>
      <c r="E1368" t="s">
        <v>20</v>
      </c>
      <c r="F1368" t="b">
        <v>0</v>
      </c>
      <c r="G1368" t="s">
        <v>27</v>
      </c>
      <c r="H1368" s="4">
        <v>45681.66684027778</v>
      </c>
      <c r="I1368" t="b">
        <v>0</v>
      </c>
      <c r="J1368" t="b">
        <v>0</v>
      </c>
      <c r="K1368" t="s">
        <v>24</v>
      </c>
      <c r="L1368" t="s">
        <v>22</v>
      </c>
      <c r="M1368">
        <v>66000</v>
      </c>
      <c r="O1368" t="s">
        <v>5401</v>
      </c>
    </row>
    <row r="1369" spans="1:16" x14ac:dyDescent="0.25">
      <c r="A1369" t="s">
        <v>2</v>
      </c>
      <c r="B1369" t="s">
        <v>1464</v>
      </c>
      <c r="C1369" t="s">
        <v>1390</v>
      </c>
      <c r="D1369" t="s">
        <v>4003</v>
      </c>
      <c r="E1369" t="s">
        <v>20</v>
      </c>
      <c r="F1369" t="b">
        <v>0</v>
      </c>
      <c r="G1369" t="s">
        <v>1391</v>
      </c>
      <c r="H1369" s="4">
        <v>45681.667025462957</v>
      </c>
      <c r="I1369" t="b">
        <v>1</v>
      </c>
      <c r="J1369" t="b">
        <v>0</v>
      </c>
      <c r="K1369" t="s">
        <v>1391</v>
      </c>
      <c r="L1369" t="s">
        <v>22</v>
      </c>
      <c r="M1369">
        <v>160000</v>
      </c>
      <c r="O1369" t="s">
        <v>6161</v>
      </c>
    </row>
    <row r="1370" spans="1:16" x14ac:dyDescent="0.25">
      <c r="A1370" t="s">
        <v>0</v>
      </c>
      <c r="B1370" t="s">
        <v>0</v>
      </c>
      <c r="C1370" t="s">
        <v>1534</v>
      </c>
      <c r="D1370" t="s">
        <v>2208</v>
      </c>
      <c r="E1370" t="s">
        <v>20</v>
      </c>
      <c r="F1370" t="b">
        <v>0</v>
      </c>
      <c r="G1370" t="s">
        <v>30</v>
      </c>
      <c r="H1370" s="4">
        <v>45681.669085648151</v>
      </c>
      <c r="I1370" t="b">
        <v>1</v>
      </c>
      <c r="J1370" t="b">
        <v>1</v>
      </c>
      <c r="K1370" t="s">
        <v>24</v>
      </c>
      <c r="L1370" t="s">
        <v>36</v>
      </c>
      <c r="N1370">
        <v>28.904998779296879</v>
      </c>
      <c r="O1370" t="s">
        <v>6162</v>
      </c>
    </row>
    <row r="1371" spans="1:16" x14ac:dyDescent="0.25">
      <c r="A1371" t="s">
        <v>1</v>
      </c>
      <c r="B1371" t="s">
        <v>6163</v>
      </c>
      <c r="C1371" t="s">
        <v>372</v>
      </c>
      <c r="D1371" t="s">
        <v>3973</v>
      </c>
      <c r="E1371" t="s">
        <v>51</v>
      </c>
      <c r="F1371" t="b">
        <v>0</v>
      </c>
      <c r="G1371" t="s">
        <v>27</v>
      </c>
      <c r="H1371" s="4">
        <v>45681.669432870367</v>
      </c>
      <c r="I1371" t="b">
        <v>0</v>
      </c>
      <c r="J1371" t="b">
        <v>1</v>
      </c>
      <c r="K1371" t="s">
        <v>24</v>
      </c>
      <c r="L1371" t="s">
        <v>36</v>
      </c>
      <c r="N1371">
        <v>76</v>
      </c>
      <c r="O1371" t="s">
        <v>144</v>
      </c>
      <c r="P1371" t="s">
        <v>6164</v>
      </c>
    </row>
    <row r="1372" spans="1:16" x14ac:dyDescent="0.25">
      <c r="A1372" t="s">
        <v>40</v>
      </c>
      <c r="B1372" t="s">
        <v>6165</v>
      </c>
      <c r="C1372" t="s">
        <v>39</v>
      </c>
      <c r="D1372" t="s">
        <v>112</v>
      </c>
      <c r="E1372" t="s">
        <v>51</v>
      </c>
      <c r="F1372" t="b">
        <v>1</v>
      </c>
      <c r="G1372" t="s">
        <v>27</v>
      </c>
      <c r="H1372" s="4">
        <v>45681.670219907413</v>
      </c>
      <c r="I1372" t="b">
        <v>1</v>
      </c>
      <c r="J1372" t="b">
        <v>0</v>
      </c>
      <c r="K1372" t="s">
        <v>24</v>
      </c>
      <c r="L1372" t="s">
        <v>36</v>
      </c>
      <c r="N1372">
        <v>82.5</v>
      </c>
      <c r="O1372" t="s">
        <v>112</v>
      </c>
      <c r="P1372" t="s">
        <v>6166</v>
      </c>
    </row>
    <row r="1373" spans="1:16" x14ac:dyDescent="0.25">
      <c r="A1373" t="s">
        <v>89</v>
      </c>
      <c r="B1373" t="s">
        <v>6167</v>
      </c>
      <c r="C1373" t="s">
        <v>39</v>
      </c>
      <c r="D1373" t="s">
        <v>3985</v>
      </c>
      <c r="E1373" t="s">
        <v>20</v>
      </c>
      <c r="F1373" t="b">
        <v>1</v>
      </c>
      <c r="G1373" t="s">
        <v>6168</v>
      </c>
      <c r="H1373" s="4">
        <v>45681.689444444448</v>
      </c>
      <c r="I1373" t="b">
        <v>1</v>
      </c>
      <c r="J1373" t="b">
        <v>1</v>
      </c>
      <c r="K1373" t="s">
        <v>6168</v>
      </c>
      <c r="L1373" t="s">
        <v>22</v>
      </c>
      <c r="M1373">
        <v>195000</v>
      </c>
      <c r="O1373" t="s">
        <v>6169</v>
      </c>
    </row>
    <row r="1374" spans="1:16" x14ac:dyDescent="0.25">
      <c r="A1374" t="s">
        <v>1</v>
      </c>
      <c r="B1374" t="s">
        <v>3995</v>
      </c>
      <c r="C1374" t="s">
        <v>39</v>
      </c>
      <c r="D1374" t="s">
        <v>4017</v>
      </c>
      <c r="E1374" t="s">
        <v>51</v>
      </c>
      <c r="F1374" t="b">
        <v>1</v>
      </c>
      <c r="G1374" t="s">
        <v>1217</v>
      </c>
      <c r="H1374" s="4">
        <v>45681.689791666657</v>
      </c>
      <c r="I1374" t="b">
        <v>0</v>
      </c>
      <c r="J1374" t="b">
        <v>0</v>
      </c>
      <c r="K1374" t="s">
        <v>1217</v>
      </c>
      <c r="L1374" t="s">
        <v>36</v>
      </c>
      <c r="N1374">
        <v>19.5</v>
      </c>
      <c r="O1374" t="s">
        <v>3989</v>
      </c>
      <c r="P1374" t="s">
        <v>3990</v>
      </c>
    </row>
    <row r="1375" spans="1:16" x14ac:dyDescent="0.25">
      <c r="A1375" t="s">
        <v>0</v>
      </c>
      <c r="B1375" t="s">
        <v>6170</v>
      </c>
      <c r="C1375" t="s">
        <v>6171</v>
      </c>
      <c r="D1375" t="s">
        <v>3828</v>
      </c>
      <c r="E1375" t="s">
        <v>20</v>
      </c>
      <c r="F1375" t="b">
        <v>0</v>
      </c>
      <c r="G1375" t="s">
        <v>27</v>
      </c>
      <c r="H1375" s="4">
        <v>45681.708460648151</v>
      </c>
      <c r="I1375" t="b">
        <v>0</v>
      </c>
      <c r="J1375" t="b">
        <v>1</v>
      </c>
      <c r="K1375" t="s">
        <v>24</v>
      </c>
      <c r="L1375" t="s">
        <v>22</v>
      </c>
      <c r="M1375">
        <v>69800</v>
      </c>
      <c r="O1375" t="s">
        <v>6172</v>
      </c>
      <c r="P1375" t="s">
        <v>6173</v>
      </c>
    </row>
    <row r="1376" spans="1:16" x14ac:dyDescent="0.25">
      <c r="A1376" t="s">
        <v>0</v>
      </c>
      <c r="B1376" t="s">
        <v>3857</v>
      </c>
      <c r="C1376" t="s">
        <v>293</v>
      </c>
      <c r="D1376" t="s">
        <v>3828</v>
      </c>
      <c r="E1376" t="s">
        <v>20</v>
      </c>
      <c r="F1376" t="b">
        <v>0</v>
      </c>
      <c r="G1376" t="s">
        <v>41</v>
      </c>
      <c r="H1376" s="4">
        <v>45681.710185185177</v>
      </c>
      <c r="I1376" t="b">
        <v>0</v>
      </c>
      <c r="J1376" t="b">
        <v>1</v>
      </c>
      <c r="K1376" t="s">
        <v>24</v>
      </c>
      <c r="L1376" t="s">
        <v>22</v>
      </c>
      <c r="M1376">
        <v>160500</v>
      </c>
      <c r="O1376" t="s">
        <v>572</v>
      </c>
      <c r="P1376" t="s">
        <v>715</v>
      </c>
    </row>
    <row r="1377" spans="1:16" x14ac:dyDescent="0.25">
      <c r="A1377" t="s">
        <v>2</v>
      </c>
      <c r="B1377" t="s">
        <v>6174</v>
      </c>
      <c r="C1377" t="s">
        <v>167</v>
      </c>
      <c r="D1377" t="s">
        <v>5243</v>
      </c>
      <c r="E1377" t="s">
        <v>51</v>
      </c>
      <c r="F1377" t="b">
        <v>0</v>
      </c>
      <c r="G1377" t="s">
        <v>27</v>
      </c>
      <c r="H1377" s="4">
        <v>45681.711956018517</v>
      </c>
      <c r="I1377" t="b">
        <v>1</v>
      </c>
      <c r="J1377" t="b">
        <v>0</v>
      </c>
      <c r="K1377" t="s">
        <v>24</v>
      </c>
      <c r="L1377" t="s">
        <v>22</v>
      </c>
      <c r="M1377">
        <v>90000</v>
      </c>
      <c r="O1377" t="s">
        <v>6175</v>
      </c>
    </row>
    <row r="1378" spans="1:16" x14ac:dyDescent="0.25">
      <c r="A1378" t="s">
        <v>89</v>
      </c>
      <c r="B1378" t="s">
        <v>6176</v>
      </c>
      <c r="C1378" t="s">
        <v>443</v>
      </c>
      <c r="D1378" t="s">
        <v>3973</v>
      </c>
      <c r="E1378" t="s">
        <v>20</v>
      </c>
      <c r="F1378" t="b">
        <v>0</v>
      </c>
      <c r="G1378" t="s">
        <v>41</v>
      </c>
      <c r="H1378" s="4">
        <v>45681.712233796286</v>
      </c>
      <c r="I1378" t="b">
        <v>0</v>
      </c>
      <c r="J1378" t="b">
        <v>1</v>
      </c>
      <c r="K1378" t="s">
        <v>24</v>
      </c>
      <c r="L1378" t="s">
        <v>22</v>
      </c>
      <c r="M1378">
        <v>132500</v>
      </c>
      <c r="O1378" t="s">
        <v>444</v>
      </c>
      <c r="P1378" t="s">
        <v>6177</v>
      </c>
    </row>
    <row r="1379" spans="1:16" x14ac:dyDescent="0.25">
      <c r="A1379" t="s">
        <v>2</v>
      </c>
      <c r="B1379" t="s">
        <v>6178</v>
      </c>
      <c r="C1379" t="s">
        <v>39</v>
      </c>
      <c r="D1379" t="s">
        <v>3985</v>
      </c>
      <c r="E1379" t="s">
        <v>20</v>
      </c>
      <c r="F1379" t="b">
        <v>1</v>
      </c>
      <c r="G1379" t="s">
        <v>762</v>
      </c>
      <c r="H1379" s="4">
        <v>45681.723009259258</v>
      </c>
      <c r="I1379" t="b">
        <v>1</v>
      </c>
      <c r="J1379" t="b">
        <v>0</v>
      </c>
      <c r="K1379" t="s">
        <v>762</v>
      </c>
      <c r="L1379" t="s">
        <v>22</v>
      </c>
      <c r="M1379">
        <v>122500</v>
      </c>
      <c r="O1379" t="s">
        <v>6179</v>
      </c>
      <c r="P1379" t="s">
        <v>6180</v>
      </c>
    </row>
    <row r="1380" spans="1:16" x14ac:dyDescent="0.25">
      <c r="A1380" t="s">
        <v>1</v>
      </c>
      <c r="B1380" t="s">
        <v>6181</v>
      </c>
      <c r="C1380" t="s">
        <v>44</v>
      </c>
      <c r="D1380" t="s">
        <v>3973</v>
      </c>
      <c r="E1380" t="s">
        <v>51</v>
      </c>
      <c r="F1380" t="b">
        <v>0</v>
      </c>
      <c r="G1380" t="s">
        <v>41</v>
      </c>
      <c r="H1380" s="4">
        <v>45681.751863425918</v>
      </c>
      <c r="I1380" t="b">
        <v>1</v>
      </c>
      <c r="J1380" t="b">
        <v>1</v>
      </c>
      <c r="K1380" t="s">
        <v>24</v>
      </c>
      <c r="L1380" t="s">
        <v>36</v>
      </c>
      <c r="N1380">
        <v>42.5</v>
      </c>
      <c r="O1380" t="s">
        <v>806</v>
      </c>
      <c r="P1380" t="s">
        <v>138</v>
      </c>
    </row>
    <row r="1381" spans="1:16" x14ac:dyDescent="0.25">
      <c r="A1381" t="s">
        <v>2</v>
      </c>
      <c r="B1381" t="s">
        <v>6182</v>
      </c>
      <c r="C1381" t="s">
        <v>118</v>
      </c>
      <c r="D1381" t="s">
        <v>3973</v>
      </c>
      <c r="E1381" t="s">
        <v>20</v>
      </c>
      <c r="F1381" t="b">
        <v>0</v>
      </c>
      <c r="G1381" t="s">
        <v>27</v>
      </c>
      <c r="H1381" s="4">
        <v>45681.753587962958</v>
      </c>
      <c r="I1381" t="b">
        <v>0</v>
      </c>
      <c r="J1381" t="b">
        <v>1</v>
      </c>
      <c r="K1381" t="s">
        <v>24</v>
      </c>
      <c r="L1381" t="s">
        <v>22</v>
      </c>
      <c r="M1381">
        <v>163000</v>
      </c>
      <c r="O1381" t="s">
        <v>1656</v>
      </c>
      <c r="P1381" t="s">
        <v>6183</v>
      </c>
    </row>
    <row r="1382" spans="1:16" x14ac:dyDescent="0.25">
      <c r="A1382" t="s">
        <v>2</v>
      </c>
      <c r="B1382" t="s">
        <v>1858</v>
      </c>
      <c r="C1382" t="s">
        <v>6184</v>
      </c>
      <c r="D1382" t="s">
        <v>2208</v>
      </c>
      <c r="E1382" t="s">
        <v>20</v>
      </c>
      <c r="F1382" t="b">
        <v>0</v>
      </c>
      <c r="G1382" t="s">
        <v>27</v>
      </c>
      <c r="H1382" s="4">
        <v>45681.753611111111</v>
      </c>
      <c r="I1382" t="b">
        <v>1</v>
      </c>
      <c r="J1382" t="b">
        <v>1</v>
      </c>
      <c r="K1382" t="s">
        <v>24</v>
      </c>
      <c r="L1382" t="s">
        <v>36</v>
      </c>
      <c r="N1382">
        <v>72.5</v>
      </c>
      <c r="O1382" t="s">
        <v>1381</v>
      </c>
      <c r="P1382" t="s">
        <v>6185</v>
      </c>
    </row>
    <row r="1383" spans="1:16" x14ac:dyDescent="0.25">
      <c r="A1383" t="s">
        <v>2</v>
      </c>
      <c r="B1383" t="s">
        <v>6186</v>
      </c>
      <c r="C1383" t="s">
        <v>6184</v>
      </c>
      <c r="D1383" t="s">
        <v>3828</v>
      </c>
      <c r="E1383" t="s">
        <v>219</v>
      </c>
      <c r="F1383" t="b">
        <v>0</v>
      </c>
      <c r="G1383" t="s">
        <v>27</v>
      </c>
      <c r="H1383" s="4">
        <v>45681.753622685188</v>
      </c>
      <c r="I1383" t="b">
        <v>0</v>
      </c>
      <c r="J1383" t="b">
        <v>1</v>
      </c>
      <c r="K1383" t="s">
        <v>24</v>
      </c>
      <c r="L1383" t="s">
        <v>36</v>
      </c>
      <c r="N1383">
        <v>62.5</v>
      </c>
      <c r="O1383" t="s">
        <v>6187</v>
      </c>
      <c r="P1383" t="s">
        <v>6185</v>
      </c>
    </row>
    <row r="1384" spans="1:16" x14ac:dyDescent="0.25">
      <c r="A1384" t="s">
        <v>0</v>
      </c>
      <c r="B1384" t="s">
        <v>0</v>
      </c>
      <c r="C1384" t="s">
        <v>334</v>
      </c>
      <c r="D1384" t="s">
        <v>3828</v>
      </c>
      <c r="E1384" t="s">
        <v>20</v>
      </c>
      <c r="F1384" t="b">
        <v>0</v>
      </c>
      <c r="G1384" t="s">
        <v>27</v>
      </c>
      <c r="H1384" s="4">
        <v>45681.791817129633</v>
      </c>
      <c r="I1384" t="b">
        <v>0</v>
      </c>
      <c r="J1384" t="b">
        <v>1</v>
      </c>
      <c r="K1384" t="s">
        <v>24</v>
      </c>
      <c r="L1384" t="s">
        <v>22</v>
      </c>
      <c r="M1384">
        <v>58863.41015625</v>
      </c>
      <c r="O1384" t="s">
        <v>6188</v>
      </c>
      <c r="P1384" t="s">
        <v>6189</v>
      </c>
    </row>
    <row r="1385" spans="1:16" x14ac:dyDescent="0.25">
      <c r="A1385" t="s">
        <v>0</v>
      </c>
      <c r="B1385" t="s">
        <v>5555</v>
      </c>
      <c r="C1385" t="s">
        <v>3293</v>
      </c>
      <c r="D1385" t="s">
        <v>2208</v>
      </c>
      <c r="E1385" t="s">
        <v>20</v>
      </c>
      <c r="F1385" t="b">
        <v>0</v>
      </c>
      <c r="G1385" t="s">
        <v>41</v>
      </c>
      <c r="H1385" s="4">
        <v>45681.793541666673</v>
      </c>
      <c r="I1385" t="b">
        <v>0</v>
      </c>
      <c r="J1385" t="b">
        <v>1</v>
      </c>
      <c r="K1385" t="s">
        <v>24</v>
      </c>
      <c r="L1385" t="s">
        <v>22</v>
      </c>
      <c r="M1385">
        <v>75000</v>
      </c>
      <c r="O1385" t="s">
        <v>6190</v>
      </c>
      <c r="P1385" t="s">
        <v>5557</v>
      </c>
    </row>
    <row r="1386" spans="1:16" x14ac:dyDescent="0.25">
      <c r="A1386" t="s">
        <v>0</v>
      </c>
      <c r="B1386" t="s">
        <v>2345</v>
      </c>
      <c r="C1386" t="s">
        <v>2839</v>
      </c>
      <c r="D1386" t="s">
        <v>3973</v>
      </c>
      <c r="E1386" t="s">
        <v>20</v>
      </c>
      <c r="F1386" t="b">
        <v>0</v>
      </c>
      <c r="G1386" t="s">
        <v>35</v>
      </c>
      <c r="H1386" s="4">
        <v>45681.793773148151</v>
      </c>
      <c r="I1386" t="b">
        <v>1</v>
      </c>
      <c r="J1386" t="b">
        <v>1</v>
      </c>
      <c r="K1386" t="s">
        <v>24</v>
      </c>
      <c r="L1386" t="s">
        <v>22</v>
      </c>
      <c r="M1386">
        <v>127000</v>
      </c>
      <c r="O1386" t="s">
        <v>131</v>
      </c>
      <c r="P1386" t="s">
        <v>6191</v>
      </c>
    </row>
    <row r="1387" spans="1:16" x14ac:dyDescent="0.25">
      <c r="A1387" t="s">
        <v>2</v>
      </c>
      <c r="B1387" t="s">
        <v>3045</v>
      </c>
      <c r="C1387" t="s">
        <v>293</v>
      </c>
      <c r="D1387" t="s">
        <v>3828</v>
      </c>
      <c r="E1387" t="s">
        <v>20</v>
      </c>
      <c r="F1387" t="b">
        <v>0</v>
      </c>
      <c r="G1387" t="s">
        <v>52</v>
      </c>
      <c r="H1387" s="4">
        <v>45681.795902777783</v>
      </c>
      <c r="I1387" t="b">
        <v>0</v>
      </c>
      <c r="J1387" t="b">
        <v>1</v>
      </c>
      <c r="K1387" t="s">
        <v>24</v>
      </c>
      <c r="L1387" t="s">
        <v>22</v>
      </c>
      <c r="M1387">
        <v>103500</v>
      </c>
      <c r="O1387" t="s">
        <v>6192</v>
      </c>
      <c r="P1387" t="s">
        <v>6193</v>
      </c>
    </row>
    <row r="1388" spans="1:16" x14ac:dyDescent="0.25">
      <c r="A1388" t="s">
        <v>139</v>
      </c>
      <c r="B1388" t="s">
        <v>3013</v>
      </c>
      <c r="C1388" t="s">
        <v>372</v>
      </c>
      <c r="D1388" t="s">
        <v>3828</v>
      </c>
      <c r="E1388" t="s">
        <v>51</v>
      </c>
      <c r="F1388" t="b">
        <v>0</v>
      </c>
      <c r="G1388" t="s">
        <v>27</v>
      </c>
      <c r="H1388" s="4">
        <v>45681.833449074067</v>
      </c>
      <c r="I1388" t="b">
        <v>0</v>
      </c>
      <c r="J1388" t="b">
        <v>0</v>
      </c>
      <c r="K1388" t="s">
        <v>24</v>
      </c>
      <c r="L1388" t="s">
        <v>36</v>
      </c>
      <c r="N1388">
        <v>70</v>
      </c>
      <c r="O1388" t="s">
        <v>2310</v>
      </c>
      <c r="P1388" t="s">
        <v>6194</v>
      </c>
    </row>
    <row r="1389" spans="1:16" x14ac:dyDescent="0.25">
      <c r="A1389" t="s">
        <v>0</v>
      </c>
      <c r="B1389" t="s">
        <v>0</v>
      </c>
      <c r="C1389" t="s">
        <v>399</v>
      </c>
      <c r="D1389" t="s">
        <v>3973</v>
      </c>
      <c r="E1389" t="s">
        <v>51</v>
      </c>
      <c r="F1389" t="b">
        <v>0</v>
      </c>
      <c r="G1389" t="s">
        <v>30</v>
      </c>
      <c r="H1389" s="4">
        <v>45681.835729166669</v>
      </c>
      <c r="I1389" t="b">
        <v>0</v>
      </c>
      <c r="J1389" t="b">
        <v>0</v>
      </c>
      <c r="K1389" t="s">
        <v>24</v>
      </c>
      <c r="L1389" t="s">
        <v>36</v>
      </c>
      <c r="N1389">
        <v>27.5</v>
      </c>
      <c r="O1389" t="s">
        <v>5979</v>
      </c>
      <c r="P1389" t="s">
        <v>119</v>
      </c>
    </row>
    <row r="1390" spans="1:16" x14ac:dyDescent="0.25">
      <c r="A1390" t="s">
        <v>2</v>
      </c>
      <c r="B1390" t="s">
        <v>2</v>
      </c>
      <c r="C1390" t="s">
        <v>6195</v>
      </c>
      <c r="D1390" t="s">
        <v>3600</v>
      </c>
      <c r="E1390" t="s">
        <v>20</v>
      </c>
      <c r="F1390" t="b">
        <v>0</v>
      </c>
      <c r="G1390" t="s">
        <v>27</v>
      </c>
      <c r="H1390" s="4">
        <v>45681.836886574078</v>
      </c>
      <c r="I1390" t="b">
        <v>1</v>
      </c>
      <c r="J1390" t="b">
        <v>1</v>
      </c>
      <c r="K1390" t="s">
        <v>24</v>
      </c>
      <c r="L1390" t="s">
        <v>22</v>
      </c>
      <c r="M1390">
        <v>121000</v>
      </c>
      <c r="O1390" t="s">
        <v>1045</v>
      </c>
    </row>
    <row r="1391" spans="1:16" x14ac:dyDescent="0.25">
      <c r="A1391" t="s">
        <v>0</v>
      </c>
      <c r="B1391" t="s">
        <v>0</v>
      </c>
      <c r="C1391" t="s">
        <v>476</v>
      </c>
      <c r="D1391" t="s">
        <v>3973</v>
      </c>
      <c r="E1391" t="s">
        <v>20</v>
      </c>
      <c r="F1391" t="b">
        <v>0</v>
      </c>
      <c r="G1391" t="s">
        <v>27</v>
      </c>
      <c r="H1391" s="4">
        <v>45681.875034722223</v>
      </c>
      <c r="I1391" t="b">
        <v>0</v>
      </c>
      <c r="J1391" t="b">
        <v>1</v>
      </c>
      <c r="K1391" t="s">
        <v>24</v>
      </c>
      <c r="L1391" t="s">
        <v>22</v>
      </c>
      <c r="M1391">
        <v>131000</v>
      </c>
      <c r="O1391" t="s">
        <v>6196</v>
      </c>
      <c r="P1391" t="s">
        <v>447</v>
      </c>
    </row>
    <row r="1392" spans="1:16" x14ac:dyDescent="0.25">
      <c r="A1392" t="s">
        <v>89</v>
      </c>
      <c r="B1392" t="s">
        <v>6197</v>
      </c>
      <c r="C1392" t="s">
        <v>315</v>
      </c>
      <c r="D1392" t="s">
        <v>3973</v>
      </c>
      <c r="E1392" t="s">
        <v>20</v>
      </c>
      <c r="F1392" t="b">
        <v>0</v>
      </c>
      <c r="G1392" t="s">
        <v>27</v>
      </c>
      <c r="H1392" s="4">
        <v>45681.875185185178</v>
      </c>
      <c r="I1392" t="b">
        <v>0</v>
      </c>
      <c r="J1392" t="b">
        <v>0</v>
      </c>
      <c r="K1392" t="s">
        <v>24</v>
      </c>
      <c r="L1392" t="s">
        <v>22</v>
      </c>
      <c r="M1392">
        <v>213500</v>
      </c>
      <c r="O1392" t="s">
        <v>6198</v>
      </c>
    </row>
    <row r="1393" spans="1:16" x14ac:dyDescent="0.25">
      <c r="A1393" t="s">
        <v>1</v>
      </c>
      <c r="B1393" t="s">
        <v>3037</v>
      </c>
      <c r="C1393" t="s">
        <v>921</v>
      </c>
      <c r="D1393" t="s">
        <v>3973</v>
      </c>
      <c r="E1393" t="s">
        <v>20</v>
      </c>
      <c r="F1393" t="b">
        <v>0</v>
      </c>
      <c r="G1393" t="s">
        <v>27</v>
      </c>
      <c r="H1393" s="4">
        <v>45681.875231481477</v>
      </c>
      <c r="I1393" t="b">
        <v>0</v>
      </c>
      <c r="J1393" t="b">
        <v>1</v>
      </c>
      <c r="K1393" t="s">
        <v>24</v>
      </c>
      <c r="L1393" t="s">
        <v>22</v>
      </c>
      <c r="M1393">
        <v>62500</v>
      </c>
      <c r="O1393" t="s">
        <v>6199</v>
      </c>
      <c r="P1393" t="s">
        <v>3367</v>
      </c>
    </row>
    <row r="1394" spans="1:16" x14ac:dyDescent="0.25">
      <c r="A1394" t="s">
        <v>0</v>
      </c>
      <c r="B1394" t="s">
        <v>1219</v>
      </c>
      <c r="C1394" t="s">
        <v>140</v>
      </c>
      <c r="D1394" t="s">
        <v>3828</v>
      </c>
      <c r="E1394" t="s">
        <v>51</v>
      </c>
      <c r="F1394" t="b">
        <v>0</v>
      </c>
      <c r="G1394" t="s">
        <v>35</v>
      </c>
      <c r="H1394" s="4">
        <v>45681.877106481479</v>
      </c>
      <c r="I1394" t="b">
        <v>1</v>
      </c>
      <c r="J1394" t="b">
        <v>0</v>
      </c>
      <c r="K1394" t="s">
        <v>24</v>
      </c>
      <c r="L1394" t="s">
        <v>36</v>
      </c>
      <c r="N1394">
        <v>52.5</v>
      </c>
      <c r="O1394" t="s">
        <v>2507</v>
      </c>
      <c r="P1394" t="s">
        <v>221</v>
      </c>
    </row>
    <row r="1395" spans="1:16" x14ac:dyDescent="0.25">
      <c r="A1395" t="s">
        <v>0</v>
      </c>
      <c r="B1395" t="s">
        <v>6200</v>
      </c>
      <c r="C1395" t="s">
        <v>1696</v>
      </c>
      <c r="D1395" t="s">
        <v>3600</v>
      </c>
      <c r="E1395" t="s">
        <v>20</v>
      </c>
      <c r="F1395" t="b">
        <v>0</v>
      </c>
      <c r="G1395" t="s">
        <v>30</v>
      </c>
      <c r="H1395" s="4">
        <v>45681.877337962957</v>
      </c>
      <c r="I1395" t="b">
        <v>0</v>
      </c>
      <c r="J1395" t="b">
        <v>1</v>
      </c>
      <c r="K1395" t="s">
        <v>24</v>
      </c>
      <c r="L1395" t="s">
        <v>22</v>
      </c>
      <c r="M1395">
        <v>99000</v>
      </c>
      <c r="O1395" t="s">
        <v>2697</v>
      </c>
      <c r="P1395" t="s">
        <v>700</v>
      </c>
    </row>
    <row r="1396" spans="1:16" x14ac:dyDescent="0.25">
      <c r="A1396" t="s">
        <v>0</v>
      </c>
      <c r="B1396" t="s">
        <v>6201</v>
      </c>
      <c r="C1396" t="s">
        <v>39</v>
      </c>
      <c r="D1396" t="s">
        <v>3828</v>
      </c>
      <c r="E1396" t="s">
        <v>20</v>
      </c>
      <c r="F1396" t="b">
        <v>1</v>
      </c>
      <c r="G1396" t="s">
        <v>30</v>
      </c>
      <c r="H1396" s="4">
        <v>45681.877418981479</v>
      </c>
      <c r="I1396" t="b">
        <v>0</v>
      </c>
      <c r="J1396" t="b">
        <v>1</v>
      </c>
      <c r="K1396" t="s">
        <v>24</v>
      </c>
      <c r="L1396" t="s">
        <v>22</v>
      </c>
      <c r="M1396">
        <v>119000</v>
      </c>
      <c r="O1396" t="s">
        <v>6202</v>
      </c>
    </row>
    <row r="1397" spans="1:16" x14ac:dyDescent="0.25">
      <c r="A1397" t="s">
        <v>0</v>
      </c>
      <c r="B1397" t="s">
        <v>0</v>
      </c>
      <c r="C1397" t="s">
        <v>476</v>
      </c>
      <c r="D1397" t="s">
        <v>4035</v>
      </c>
      <c r="E1397" t="s">
        <v>20</v>
      </c>
      <c r="F1397" t="b">
        <v>0</v>
      </c>
      <c r="G1397" t="s">
        <v>27</v>
      </c>
      <c r="H1397" s="4">
        <v>45681.877789351849</v>
      </c>
      <c r="I1397" t="b">
        <v>0</v>
      </c>
      <c r="J1397" t="b">
        <v>1</v>
      </c>
      <c r="K1397" t="s">
        <v>24</v>
      </c>
      <c r="L1397" t="s">
        <v>22</v>
      </c>
      <c r="M1397">
        <v>131000</v>
      </c>
      <c r="O1397" t="s">
        <v>3365</v>
      </c>
      <c r="P1397" t="s">
        <v>447</v>
      </c>
    </row>
    <row r="1398" spans="1:16" x14ac:dyDescent="0.25">
      <c r="A1398" t="s">
        <v>2</v>
      </c>
      <c r="B1398" t="s">
        <v>6203</v>
      </c>
      <c r="C1398" t="s">
        <v>2231</v>
      </c>
      <c r="D1398" t="s">
        <v>3973</v>
      </c>
      <c r="E1398" t="s">
        <v>20</v>
      </c>
      <c r="F1398" t="b">
        <v>0</v>
      </c>
      <c r="G1398" t="s">
        <v>27</v>
      </c>
      <c r="H1398" s="4">
        <v>45681.878622685188</v>
      </c>
      <c r="I1398" t="b">
        <v>0</v>
      </c>
      <c r="J1398" t="b">
        <v>1</v>
      </c>
      <c r="K1398" t="s">
        <v>24</v>
      </c>
      <c r="L1398" t="s">
        <v>22</v>
      </c>
      <c r="M1398">
        <v>125000</v>
      </c>
      <c r="O1398" t="s">
        <v>4325</v>
      </c>
      <c r="P1398" t="s">
        <v>6204</v>
      </c>
    </row>
    <row r="1399" spans="1:16" x14ac:dyDescent="0.25">
      <c r="A1399" t="s">
        <v>2</v>
      </c>
      <c r="B1399" t="s">
        <v>6205</v>
      </c>
      <c r="C1399" t="s">
        <v>2531</v>
      </c>
      <c r="D1399" t="s">
        <v>3973</v>
      </c>
      <c r="E1399" t="s">
        <v>20</v>
      </c>
      <c r="F1399" t="b">
        <v>0</v>
      </c>
      <c r="G1399" t="s">
        <v>27</v>
      </c>
      <c r="H1399" s="4">
        <v>45681.878703703696</v>
      </c>
      <c r="I1399" t="b">
        <v>0</v>
      </c>
      <c r="J1399" t="b">
        <v>1</v>
      </c>
      <c r="K1399" t="s">
        <v>24</v>
      </c>
      <c r="L1399" t="s">
        <v>22</v>
      </c>
      <c r="M1399">
        <v>122500</v>
      </c>
      <c r="O1399" t="s">
        <v>6206</v>
      </c>
      <c r="P1399" t="s">
        <v>6207</v>
      </c>
    </row>
    <row r="1400" spans="1:16" x14ac:dyDescent="0.25">
      <c r="A1400" t="s">
        <v>0</v>
      </c>
      <c r="B1400" t="s">
        <v>1248</v>
      </c>
      <c r="C1400" t="s">
        <v>6208</v>
      </c>
      <c r="D1400" t="s">
        <v>3828</v>
      </c>
      <c r="E1400" t="s">
        <v>20</v>
      </c>
      <c r="F1400" t="b">
        <v>0</v>
      </c>
      <c r="G1400" t="s">
        <v>27</v>
      </c>
      <c r="H1400" s="4">
        <v>45681.916851851849</v>
      </c>
      <c r="I1400" t="b">
        <v>0</v>
      </c>
      <c r="J1400" t="b">
        <v>1</v>
      </c>
      <c r="K1400" t="s">
        <v>24</v>
      </c>
      <c r="L1400" t="s">
        <v>36</v>
      </c>
      <c r="N1400">
        <v>27.639999389648441</v>
      </c>
      <c r="O1400" t="s">
        <v>6209</v>
      </c>
      <c r="P1400" t="s">
        <v>1374</v>
      </c>
    </row>
    <row r="1401" spans="1:16" x14ac:dyDescent="0.25">
      <c r="A1401" t="s">
        <v>28</v>
      </c>
      <c r="B1401" t="s">
        <v>6210</v>
      </c>
      <c r="C1401" t="s">
        <v>118</v>
      </c>
      <c r="D1401" t="s">
        <v>3973</v>
      </c>
      <c r="E1401" t="s">
        <v>20</v>
      </c>
      <c r="F1401" t="b">
        <v>0</v>
      </c>
      <c r="G1401" t="s">
        <v>27</v>
      </c>
      <c r="H1401" s="4">
        <v>45681.916875000003</v>
      </c>
      <c r="I1401" t="b">
        <v>0</v>
      </c>
      <c r="J1401" t="b">
        <v>1</v>
      </c>
      <c r="K1401" t="s">
        <v>24</v>
      </c>
      <c r="L1401" t="s">
        <v>22</v>
      </c>
      <c r="M1401">
        <v>79500</v>
      </c>
      <c r="O1401" t="s">
        <v>6211</v>
      </c>
      <c r="P1401" t="s">
        <v>6212</v>
      </c>
    </row>
    <row r="1402" spans="1:16" x14ac:dyDescent="0.25">
      <c r="A1402" t="s">
        <v>2</v>
      </c>
      <c r="B1402" t="s">
        <v>6213</v>
      </c>
      <c r="C1402" t="s">
        <v>71</v>
      </c>
      <c r="D1402" t="s">
        <v>3828</v>
      </c>
      <c r="E1402" t="s">
        <v>20</v>
      </c>
      <c r="F1402" t="b">
        <v>0</v>
      </c>
      <c r="G1402" t="s">
        <v>27</v>
      </c>
      <c r="H1402" s="4">
        <v>45681.920243055552</v>
      </c>
      <c r="I1402" t="b">
        <v>0</v>
      </c>
      <c r="J1402" t="b">
        <v>1</v>
      </c>
      <c r="K1402" t="s">
        <v>24</v>
      </c>
      <c r="L1402" t="s">
        <v>22</v>
      </c>
      <c r="M1402">
        <v>162500</v>
      </c>
      <c r="O1402" t="s">
        <v>6214</v>
      </c>
      <c r="P1402" t="s">
        <v>6215</v>
      </c>
    </row>
    <row r="1403" spans="1:16" x14ac:dyDescent="0.25">
      <c r="A1403" t="s">
        <v>1</v>
      </c>
      <c r="B1403" t="s">
        <v>852</v>
      </c>
      <c r="C1403" t="s">
        <v>2465</v>
      </c>
      <c r="D1403" t="s">
        <v>3973</v>
      </c>
      <c r="E1403" t="s">
        <v>20</v>
      </c>
      <c r="F1403" t="b">
        <v>0</v>
      </c>
      <c r="G1403" t="s">
        <v>41</v>
      </c>
      <c r="H1403" s="4">
        <v>45681.960196759261</v>
      </c>
      <c r="I1403" t="b">
        <v>0</v>
      </c>
      <c r="J1403" t="b">
        <v>0</v>
      </c>
      <c r="K1403" t="s">
        <v>24</v>
      </c>
      <c r="L1403" t="s">
        <v>22</v>
      </c>
      <c r="M1403">
        <v>175000</v>
      </c>
      <c r="O1403" t="s">
        <v>6216</v>
      </c>
    </row>
    <row r="1404" spans="1:16" x14ac:dyDescent="0.25">
      <c r="A1404" t="s">
        <v>0</v>
      </c>
      <c r="B1404" t="s">
        <v>6217</v>
      </c>
      <c r="C1404" t="s">
        <v>378</v>
      </c>
      <c r="D1404" t="s">
        <v>3828</v>
      </c>
      <c r="E1404" t="s">
        <v>631</v>
      </c>
      <c r="F1404" t="b">
        <v>0</v>
      </c>
      <c r="G1404" t="s">
        <v>52</v>
      </c>
      <c r="H1404" s="4">
        <v>45682.002569444441</v>
      </c>
      <c r="I1404" t="b">
        <v>0</v>
      </c>
      <c r="J1404" t="b">
        <v>0</v>
      </c>
      <c r="K1404" t="s">
        <v>24</v>
      </c>
      <c r="L1404" t="s">
        <v>36</v>
      </c>
      <c r="N1404">
        <v>18</v>
      </c>
      <c r="O1404" t="s">
        <v>3770</v>
      </c>
      <c r="P1404" t="s">
        <v>6218</v>
      </c>
    </row>
    <row r="1405" spans="1:16" x14ac:dyDescent="0.25">
      <c r="A1405" t="s">
        <v>40</v>
      </c>
      <c r="B1405" t="s">
        <v>1786</v>
      </c>
      <c r="C1405" t="s">
        <v>292</v>
      </c>
      <c r="D1405" t="s">
        <v>3973</v>
      </c>
      <c r="E1405" t="s">
        <v>20</v>
      </c>
      <c r="F1405" t="b">
        <v>0</v>
      </c>
      <c r="G1405" t="s">
        <v>27</v>
      </c>
      <c r="H1405" s="4">
        <v>45682.003622685188</v>
      </c>
      <c r="I1405" t="b">
        <v>0</v>
      </c>
      <c r="J1405" t="b">
        <v>1</v>
      </c>
      <c r="K1405" t="s">
        <v>24</v>
      </c>
      <c r="L1405" t="s">
        <v>22</v>
      </c>
      <c r="M1405">
        <v>172000</v>
      </c>
      <c r="O1405" t="s">
        <v>1980</v>
      </c>
      <c r="P1405" t="s">
        <v>6219</v>
      </c>
    </row>
    <row r="1406" spans="1:16" x14ac:dyDescent="0.25">
      <c r="A1406" t="s">
        <v>0</v>
      </c>
      <c r="B1406" t="s">
        <v>6220</v>
      </c>
      <c r="C1406" t="s">
        <v>1879</v>
      </c>
      <c r="D1406" t="s">
        <v>4035</v>
      </c>
      <c r="E1406" t="s">
        <v>20</v>
      </c>
      <c r="F1406" t="b">
        <v>0</v>
      </c>
      <c r="G1406" t="s">
        <v>1879</v>
      </c>
      <c r="H1406" s="4">
        <v>45682.011261574073</v>
      </c>
      <c r="I1406" t="b">
        <v>0</v>
      </c>
      <c r="J1406" t="b">
        <v>0</v>
      </c>
      <c r="K1406" t="s">
        <v>1879</v>
      </c>
      <c r="L1406" t="s">
        <v>22</v>
      </c>
      <c r="M1406">
        <v>61000</v>
      </c>
      <c r="O1406" t="s">
        <v>2768</v>
      </c>
      <c r="P1406" t="s">
        <v>119</v>
      </c>
    </row>
    <row r="1407" spans="1:16" x14ac:dyDescent="0.25">
      <c r="A1407" t="s">
        <v>1</v>
      </c>
      <c r="B1407" t="s">
        <v>6221</v>
      </c>
      <c r="C1407" t="s">
        <v>966</v>
      </c>
      <c r="D1407" t="s">
        <v>3973</v>
      </c>
      <c r="E1407" t="s">
        <v>20</v>
      </c>
      <c r="F1407" t="b">
        <v>0</v>
      </c>
      <c r="G1407" t="s">
        <v>30</v>
      </c>
      <c r="H1407" s="4">
        <v>45682.044085648151</v>
      </c>
      <c r="I1407" t="b">
        <v>0</v>
      </c>
      <c r="J1407" t="b">
        <v>1</v>
      </c>
      <c r="K1407" t="s">
        <v>24</v>
      </c>
      <c r="L1407" t="s">
        <v>22</v>
      </c>
      <c r="M1407">
        <v>90000</v>
      </c>
      <c r="O1407" t="s">
        <v>2075</v>
      </c>
      <c r="P1407" t="s">
        <v>496</v>
      </c>
    </row>
    <row r="1408" spans="1:16" x14ac:dyDescent="0.25">
      <c r="A1408" t="s">
        <v>0</v>
      </c>
      <c r="B1408" t="s">
        <v>0</v>
      </c>
      <c r="C1408" t="s">
        <v>2500</v>
      </c>
      <c r="D1408" t="s">
        <v>3828</v>
      </c>
      <c r="E1408" t="s">
        <v>20</v>
      </c>
      <c r="F1408" t="b">
        <v>0</v>
      </c>
      <c r="G1408" t="s">
        <v>41</v>
      </c>
      <c r="H1408" s="4">
        <v>45682.250405092593</v>
      </c>
      <c r="I1408" t="b">
        <v>1</v>
      </c>
      <c r="J1408" t="b">
        <v>1</v>
      </c>
      <c r="K1408" t="s">
        <v>24</v>
      </c>
      <c r="L1408" t="s">
        <v>22</v>
      </c>
      <c r="M1408">
        <v>120000</v>
      </c>
      <c r="O1408" t="s">
        <v>202</v>
      </c>
      <c r="P1408" t="s">
        <v>193</v>
      </c>
    </row>
    <row r="1409" spans="1:16" x14ac:dyDescent="0.25">
      <c r="A1409" t="s">
        <v>0</v>
      </c>
      <c r="B1409" t="s">
        <v>0</v>
      </c>
      <c r="C1409" t="s">
        <v>42</v>
      </c>
      <c r="D1409" t="s">
        <v>3828</v>
      </c>
      <c r="E1409" t="s">
        <v>20</v>
      </c>
      <c r="F1409" t="b">
        <v>0</v>
      </c>
      <c r="G1409" t="s">
        <v>41</v>
      </c>
      <c r="H1409" s="4">
        <v>45682.250405092593</v>
      </c>
      <c r="I1409" t="b">
        <v>1</v>
      </c>
      <c r="J1409" t="b">
        <v>0</v>
      </c>
      <c r="K1409" t="s">
        <v>24</v>
      </c>
      <c r="L1409" t="s">
        <v>22</v>
      </c>
      <c r="M1409">
        <v>85000</v>
      </c>
      <c r="O1409" t="s">
        <v>482</v>
      </c>
      <c r="P1409" t="s">
        <v>6222</v>
      </c>
    </row>
    <row r="1410" spans="1:16" x14ac:dyDescent="0.25">
      <c r="A1410" t="s">
        <v>25</v>
      </c>
      <c r="B1410" t="s">
        <v>6223</v>
      </c>
      <c r="C1410" t="s">
        <v>39</v>
      </c>
      <c r="D1410" t="s">
        <v>2208</v>
      </c>
      <c r="E1410" t="s">
        <v>20</v>
      </c>
      <c r="F1410" t="b">
        <v>1</v>
      </c>
      <c r="G1410" t="s">
        <v>41</v>
      </c>
      <c r="H1410" s="4">
        <v>45682.250405092593</v>
      </c>
      <c r="I1410" t="b">
        <v>0</v>
      </c>
      <c r="J1410" t="b">
        <v>1</v>
      </c>
      <c r="K1410" t="s">
        <v>24</v>
      </c>
      <c r="L1410" t="s">
        <v>22</v>
      </c>
      <c r="M1410">
        <v>100000</v>
      </c>
      <c r="O1410" t="s">
        <v>800</v>
      </c>
      <c r="P1410" t="s">
        <v>6224</v>
      </c>
    </row>
    <row r="1411" spans="1:16" x14ac:dyDescent="0.25">
      <c r="A1411" t="s">
        <v>0</v>
      </c>
      <c r="B1411" t="s">
        <v>0</v>
      </c>
      <c r="C1411" t="s">
        <v>151</v>
      </c>
      <c r="D1411" t="s">
        <v>4100</v>
      </c>
      <c r="E1411" t="s">
        <v>20</v>
      </c>
      <c r="F1411" t="b">
        <v>0</v>
      </c>
      <c r="G1411" t="s">
        <v>30</v>
      </c>
      <c r="H1411" s="4">
        <v>45682.250937500001</v>
      </c>
      <c r="I1411" t="b">
        <v>1</v>
      </c>
      <c r="J1411" t="b">
        <v>1</v>
      </c>
      <c r="K1411" t="s">
        <v>24</v>
      </c>
      <c r="L1411" t="s">
        <v>22</v>
      </c>
      <c r="M1411">
        <v>119580</v>
      </c>
      <c r="O1411" t="s">
        <v>3243</v>
      </c>
      <c r="P1411" t="s">
        <v>6225</v>
      </c>
    </row>
    <row r="1412" spans="1:16" x14ac:dyDescent="0.25">
      <c r="A1412" t="s">
        <v>0</v>
      </c>
      <c r="B1412" t="s">
        <v>6226</v>
      </c>
      <c r="C1412" t="s">
        <v>151</v>
      </c>
      <c r="D1412" t="s">
        <v>4753</v>
      </c>
      <c r="E1412" t="s">
        <v>20</v>
      </c>
      <c r="F1412" t="b">
        <v>0</v>
      </c>
      <c r="G1412" t="s">
        <v>30</v>
      </c>
      <c r="H1412" s="4">
        <v>45682.250937500001</v>
      </c>
      <c r="I1412" t="b">
        <v>0</v>
      </c>
      <c r="J1412" t="b">
        <v>1</v>
      </c>
      <c r="K1412" t="s">
        <v>24</v>
      </c>
      <c r="L1412" t="s">
        <v>36</v>
      </c>
      <c r="N1412">
        <v>48.5</v>
      </c>
      <c r="O1412" t="s">
        <v>289</v>
      </c>
      <c r="P1412" t="s">
        <v>6227</v>
      </c>
    </row>
    <row r="1413" spans="1:16" x14ac:dyDescent="0.25">
      <c r="A1413" t="s">
        <v>2</v>
      </c>
      <c r="B1413" t="s">
        <v>6228</v>
      </c>
      <c r="C1413" t="s">
        <v>386</v>
      </c>
      <c r="D1413" t="s">
        <v>6229</v>
      </c>
      <c r="E1413" t="s">
        <v>20</v>
      </c>
      <c r="F1413" t="b">
        <v>0</v>
      </c>
      <c r="G1413" t="s">
        <v>41</v>
      </c>
      <c r="H1413" s="4">
        <v>45682.252337962957</v>
      </c>
      <c r="I1413" t="b">
        <v>1</v>
      </c>
      <c r="J1413" t="b">
        <v>0</v>
      </c>
      <c r="K1413" t="s">
        <v>24</v>
      </c>
      <c r="L1413" t="s">
        <v>36</v>
      </c>
      <c r="N1413">
        <v>43</v>
      </c>
      <c r="O1413" t="s">
        <v>6229</v>
      </c>
      <c r="P1413" t="s">
        <v>6230</v>
      </c>
    </row>
    <row r="1414" spans="1:16" x14ac:dyDescent="0.25">
      <c r="A1414" t="s">
        <v>40</v>
      </c>
      <c r="B1414" t="s">
        <v>6231</v>
      </c>
      <c r="C1414" t="s">
        <v>64</v>
      </c>
      <c r="D1414" t="s">
        <v>3970</v>
      </c>
      <c r="E1414" t="s">
        <v>20</v>
      </c>
      <c r="F1414" t="b">
        <v>0</v>
      </c>
      <c r="G1414" t="s">
        <v>52</v>
      </c>
      <c r="H1414" s="4">
        <v>45682.254201388889</v>
      </c>
      <c r="I1414" t="b">
        <v>1</v>
      </c>
      <c r="J1414" t="b">
        <v>1</v>
      </c>
      <c r="K1414" t="s">
        <v>24</v>
      </c>
      <c r="L1414" t="s">
        <v>22</v>
      </c>
      <c r="M1414">
        <v>94000</v>
      </c>
      <c r="O1414" t="s">
        <v>2614</v>
      </c>
      <c r="P1414" t="s">
        <v>6232</v>
      </c>
    </row>
    <row r="1415" spans="1:16" x14ac:dyDescent="0.25">
      <c r="A1415" t="s">
        <v>0</v>
      </c>
      <c r="B1415" t="s">
        <v>6233</v>
      </c>
      <c r="C1415" t="s">
        <v>6234</v>
      </c>
      <c r="D1415" t="s">
        <v>4109</v>
      </c>
      <c r="E1415" t="s">
        <v>20</v>
      </c>
      <c r="F1415" t="b">
        <v>0</v>
      </c>
      <c r="G1415" t="s">
        <v>1391</v>
      </c>
      <c r="H1415" s="4">
        <v>45682.273194444453</v>
      </c>
      <c r="I1415" t="b">
        <v>1</v>
      </c>
      <c r="J1415" t="b">
        <v>0</v>
      </c>
      <c r="K1415" t="s">
        <v>1391</v>
      </c>
      <c r="L1415" t="s">
        <v>22</v>
      </c>
      <c r="M1415">
        <v>130000</v>
      </c>
      <c r="O1415" t="s">
        <v>6235</v>
      </c>
      <c r="P1415" t="s">
        <v>6236</v>
      </c>
    </row>
    <row r="1416" spans="1:16" x14ac:dyDescent="0.25">
      <c r="A1416" t="s">
        <v>0</v>
      </c>
      <c r="B1416" t="s">
        <v>4174</v>
      </c>
      <c r="C1416" t="s">
        <v>644</v>
      </c>
      <c r="D1416" t="s">
        <v>4084</v>
      </c>
      <c r="E1416" t="s">
        <v>20</v>
      </c>
      <c r="F1416" t="b">
        <v>0</v>
      </c>
      <c r="G1416" t="s">
        <v>41</v>
      </c>
      <c r="H1416" s="4">
        <v>45682.292337962957</v>
      </c>
      <c r="I1416" t="b">
        <v>0</v>
      </c>
      <c r="J1416" t="b">
        <v>0</v>
      </c>
      <c r="K1416" t="s">
        <v>24</v>
      </c>
      <c r="L1416" t="s">
        <v>22</v>
      </c>
      <c r="M1416">
        <v>160025</v>
      </c>
      <c r="O1416" t="s">
        <v>4175</v>
      </c>
      <c r="P1416" t="s">
        <v>1329</v>
      </c>
    </row>
    <row r="1417" spans="1:16" x14ac:dyDescent="0.25">
      <c r="A1417" t="s">
        <v>0</v>
      </c>
      <c r="B1417" t="s">
        <v>785</v>
      </c>
      <c r="C1417" t="s">
        <v>1017</v>
      </c>
      <c r="D1417" t="s">
        <v>4084</v>
      </c>
      <c r="E1417" t="s">
        <v>20</v>
      </c>
      <c r="F1417" t="b">
        <v>0</v>
      </c>
      <c r="G1417" t="s">
        <v>35</v>
      </c>
      <c r="H1417" s="4">
        <v>45682.292523148149</v>
      </c>
      <c r="I1417" t="b">
        <v>0</v>
      </c>
      <c r="J1417" t="b">
        <v>0</v>
      </c>
      <c r="K1417" t="s">
        <v>24</v>
      </c>
      <c r="L1417" t="s">
        <v>22</v>
      </c>
      <c r="M1417">
        <v>100000</v>
      </c>
      <c r="O1417" t="s">
        <v>4873</v>
      </c>
      <c r="P1417" t="s">
        <v>221</v>
      </c>
    </row>
    <row r="1418" spans="1:16" x14ac:dyDescent="0.25">
      <c r="A1418" t="s">
        <v>0</v>
      </c>
      <c r="B1418" t="s">
        <v>2166</v>
      </c>
      <c r="C1418" t="s">
        <v>167</v>
      </c>
      <c r="D1418" t="s">
        <v>4084</v>
      </c>
      <c r="E1418" t="s">
        <v>20</v>
      </c>
      <c r="F1418" t="b">
        <v>0</v>
      </c>
      <c r="G1418" t="s">
        <v>35</v>
      </c>
      <c r="H1418" s="4">
        <v>45682.292523148149</v>
      </c>
      <c r="I1418" t="b">
        <v>0</v>
      </c>
      <c r="J1418" t="b">
        <v>0</v>
      </c>
      <c r="K1418" t="s">
        <v>24</v>
      </c>
      <c r="L1418" t="s">
        <v>22</v>
      </c>
      <c r="M1418">
        <v>100000</v>
      </c>
      <c r="O1418" t="s">
        <v>374</v>
      </c>
      <c r="P1418" t="s">
        <v>4874</v>
      </c>
    </row>
    <row r="1419" spans="1:16" x14ac:dyDescent="0.25">
      <c r="A1419" t="s">
        <v>0</v>
      </c>
      <c r="B1419" t="s">
        <v>6237</v>
      </c>
      <c r="C1419" t="s">
        <v>1247</v>
      </c>
      <c r="D1419" t="s">
        <v>4205</v>
      </c>
      <c r="E1419" t="s">
        <v>20</v>
      </c>
      <c r="F1419" t="b">
        <v>0</v>
      </c>
      <c r="G1419" t="s">
        <v>1247</v>
      </c>
      <c r="H1419" s="4">
        <v>45682.293668981481</v>
      </c>
      <c r="I1419" t="b">
        <v>0</v>
      </c>
      <c r="J1419" t="b">
        <v>0</v>
      </c>
      <c r="K1419" t="s">
        <v>1247</v>
      </c>
      <c r="L1419" t="s">
        <v>22</v>
      </c>
      <c r="M1419">
        <v>30000</v>
      </c>
      <c r="O1419" t="s">
        <v>6238</v>
      </c>
      <c r="P1419" t="s">
        <v>1948</v>
      </c>
    </row>
    <row r="1420" spans="1:16" x14ac:dyDescent="0.25">
      <c r="A1420" t="s">
        <v>0</v>
      </c>
      <c r="B1420" t="s">
        <v>1724</v>
      </c>
      <c r="C1420" t="s">
        <v>236</v>
      </c>
      <c r="D1420" t="s">
        <v>3828</v>
      </c>
      <c r="E1420" t="s">
        <v>20</v>
      </c>
      <c r="F1420" t="b">
        <v>0</v>
      </c>
      <c r="G1420" t="s">
        <v>27</v>
      </c>
      <c r="H1420" s="4">
        <v>45682.333414351851</v>
      </c>
      <c r="I1420" t="b">
        <v>0</v>
      </c>
      <c r="J1420" t="b">
        <v>1</v>
      </c>
      <c r="K1420" t="s">
        <v>24</v>
      </c>
      <c r="L1420" t="s">
        <v>22</v>
      </c>
      <c r="M1420">
        <v>81700</v>
      </c>
      <c r="O1420" t="s">
        <v>6239</v>
      </c>
      <c r="P1420" t="s">
        <v>1138</v>
      </c>
    </row>
    <row r="1421" spans="1:16" x14ac:dyDescent="0.25">
      <c r="A1421" t="s">
        <v>1</v>
      </c>
      <c r="B1421" t="s">
        <v>4875</v>
      </c>
      <c r="C1421" t="s">
        <v>293</v>
      </c>
      <c r="D1421" t="s">
        <v>4084</v>
      </c>
      <c r="F1421" t="b">
        <v>0</v>
      </c>
      <c r="G1421" t="s">
        <v>41</v>
      </c>
      <c r="H1421" s="4">
        <v>45682.335081018522</v>
      </c>
      <c r="I1421" t="b">
        <v>0</v>
      </c>
      <c r="J1421" t="b">
        <v>0</v>
      </c>
      <c r="K1421" t="s">
        <v>24</v>
      </c>
      <c r="L1421" t="s">
        <v>22</v>
      </c>
      <c r="M1421">
        <v>225000</v>
      </c>
      <c r="O1421" t="s">
        <v>477</v>
      </c>
      <c r="P1421" t="s">
        <v>4876</v>
      </c>
    </row>
    <row r="1422" spans="1:16" x14ac:dyDescent="0.25">
      <c r="A1422" t="s">
        <v>2</v>
      </c>
      <c r="B1422" t="s">
        <v>132</v>
      </c>
      <c r="C1422" t="s">
        <v>2289</v>
      </c>
      <c r="D1422" t="s">
        <v>4090</v>
      </c>
      <c r="E1422" t="s">
        <v>20</v>
      </c>
      <c r="F1422" t="b">
        <v>0</v>
      </c>
      <c r="G1422" t="s">
        <v>27</v>
      </c>
      <c r="H1422" s="4">
        <v>45682.335428240738</v>
      </c>
      <c r="I1422" t="b">
        <v>1</v>
      </c>
      <c r="J1422" t="b">
        <v>0</v>
      </c>
      <c r="K1422" t="s">
        <v>24</v>
      </c>
      <c r="L1422" t="s">
        <v>22</v>
      </c>
      <c r="M1422">
        <v>150000</v>
      </c>
      <c r="O1422" t="s">
        <v>6240</v>
      </c>
      <c r="P1422" t="s">
        <v>128</v>
      </c>
    </row>
    <row r="1423" spans="1:16" x14ac:dyDescent="0.25">
      <c r="A1423" t="s">
        <v>2</v>
      </c>
      <c r="B1423" t="s">
        <v>6241</v>
      </c>
      <c r="C1423" t="s">
        <v>774</v>
      </c>
      <c r="D1423" t="s">
        <v>3828</v>
      </c>
      <c r="E1423" t="s">
        <v>20</v>
      </c>
      <c r="F1423" t="b">
        <v>0</v>
      </c>
      <c r="G1423" t="s">
        <v>27</v>
      </c>
      <c r="H1423" s="4">
        <v>45682.335439814808</v>
      </c>
      <c r="I1423" t="b">
        <v>0</v>
      </c>
      <c r="J1423" t="b">
        <v>0</v>
      </c>
      <c r="K1423" t="s">
        <v>24</v>
      </c>
      <c r="L1423" t="s">
        <v>22</v>
      </c>
      <c r="M1423">
        <v>166600</v>
      </c>
      <c r="O1423" t="s">
        <v>294</v>
      </c>
      <c r="P1423" t="s">
        <v>6242</v>
      </c>
    </row>
    <row r="1424" spans="1:16" x14ac:dyDescent="0.25">
      <c r="A1424" t="s">
        <v>2</v>
      </c>
      <c r="B1424" t="s">
        <v>6243</v>
      </c>
      <c r="C1424" t="s">
        <v>6244</v>
      </c>
      <c r="D1424" t="s">
        <v>4090</v>
      </c>
      <c r="E1424" t="s">
        <v>20</v>
      </c>
      <c r="F1424" t="b">
        <v>0</v>
      </c>
      <c r="G1424" t="s">
        <v>52</v>
      </c>
      <c r="H1424" s="4">
        <v>45682.378125000003</v>
      </c>
      <c r="I1424" t="b">
        <v>0</v>
      </c>
      <c r="J1424" t="b">
        <v>1</v>
      </c>
      <c r="K1424" t="s">
        <v>24</v>
      </c>
      <c r="L1424" t="s">
        <v>22</v>
      </c>
      <c r="M1424">
        <v>135000</v>
      </c>
      <c r="O1424" t="s">
        <v>6245</v>
      </c>
      <c r="P1424" t="s">
        <v>3139</v>
      </c>
    </row>
    <row r="1425" spans="1:16" x14ac:dyDescent="0.25">
      <c r="A1425" t="s">
        <v>25</v>
      </c>
      <c r="B1425" t="s">
        <v>6246</v>
      </c>
      <c r="C1425" t="s">
        <v>298</v>
      </c>
      <c r="D1425" t="s">
        <v>4035</v>
      </c>
      <c r="E1425" t="s">
        <v>20</v>
      </c>
      <c r="F1425" t="b">
        <v>0</v>
      </c>
      <c r="G1425" t="s">
        <v>298</v>
      </c>
      <c r="H1425" s="4">
        <v>45682.39571759259</v>
      </c>
      <c r="I1425" t="b">
        <v>0</v>
      </c>
      <c r="J1425" t="b">
        <v>0</v>
      </c>
      <c r="K1425" t="s">
        <v>298</v>
      </c>
      <c r="L1425" t="s">
        <v>22</v>
      </c>
      <c r="M1425">
        <v>65197.5</v>
      </c>
      <c r="O1425" t="s">
        <v>938</v>
      </c>
      <c r="P1425" t="s">
        <v>6247</v>
      </c>
    </row>
    <row r="1426" spans="1:16" x14ac:dyDescent="0.25">
      <c r="A1426" t="s">
        <v>2</v>
      </c>
      <c r="B1426" t="s">
        <v>6248</v>
      </c>
      <c r="C1426" t="s">
        <v>1440</v>
      </c>
      <c r="D1426" t="s">
        <v>4035</v>
      </c>
      <c r="E1426" t="s">
        <v>20</v>
      </c>
      <c r="F1426" t="b">
        <v>0</v>
      </c>
      <c r="G1426" t="s">
        <v>1441</v>
      </c>
      <c r="H1426" s="4">
        <v>45682.397314814807</v>
      </c>
      <c r="I1426" t="b">
        <v>0</v>
      </c>
      <c r="J1426" t="b">
        <v>0</v>
      </c>
      <c r="K1426" t="s">
        <v>1441</v>
      </c>
      <c r="L1426" t="s">
        <v>22</v>
      </c>
      <c r="M1426">
        <v>59045.5</v>
      </c>
      <c r="O1426" t="s">
        <v>6249</v>
      </c>
      <c r="P1426" t="s">
        <v>5972</v>
      </c>
    </row>
    <row r="1427" spans="1:16" x14ac:dyDescent="0.25">
      <c r="A1427" t="s">
        <v>2</v>
      </c>
      <c r="B1427" t="s">
        <v>6250</v>
      </c>
      <c r="C1427" t="s">
        <v>39</v>
      </c>
      <c r="D1427" t="s">
        <v>3985</v>
      </c>
      <c r="E1427" t="s">
        <v>20</v>
      </c>
      <c r="F1427" t="b">
        <v>1</v>
      </c>
      <c r="G1427" t="s">
        <v>1371</v>
      </c>
      <c r="H1427" s="4">
        <v>45682.438680555562</v>
      </c>
      <c r="I1427" t="b">
        <v>1</v>
      </c>
      <c r="J1427" t="b">
        <v>0</v>
      </c>
      <c r="K1427" t="s">
        <v>1371</v>
      </c>
      <c r="L1427" t="s">
        <v>22</v>
      </c>
      <c r="M1427">
        <v>30720</v>
      </c>
      <c r="O1427" t="s">
        <v>6251</v>
      </c>
      <c r="P1427" t="s">
        <v>119</v>
      </c>
    </row>
    <row r="1428" spans="1:16" x14ac:dyDescent="0.25">
      <c r="A1428" t="s">
        <v>89</v>
      </c>
      <c r="B1428" t="s">
        <v>6252</v>
      </c>
      <c r="C1428" t="s">
        <v>172</v>
      </c>
      <c r="D1428" t="s">
        <v>3973</v>
      </c>
      <c r="E1428" t="s">
        <v>20</v>
      </c>
      <c r="F1428" t="b">
        <v>0</v>
      </c>
      <c r="G1428" t="s">
        <v>27</v>
      </c>
      <c r="H1428" s="4">
        <v>45682.458506944437</v>
      </c>
      <c r="I1428" t="b">
        <v>0</v>
      </c>
      <c r="J1428" t="b">
        <v>1</v>
      </c>
      <c r="K1428" t="s">
        <v>24</v>
      </c>
      <c r="L1428" t="s">
        <v>22</v>
      </c>
      <c r="M1428">
        <v>70000</v>
      </c>
      <c r="O1428" t="s">
        <v>4344</v>
      </c>
    </row>
    <row r="1429" spans="1:16" x14ac:dyDescent="0.25">
      <c r="A1429" t="s">
        <v>2</v>
      </c>
      <c r="B1429" t="s">
        <v>1550</v>
      </c>
      <c r="C1429" t="s">
        <v>5901</v>
      </c>
      <c r="D1429" t="s">
        <v>3970</v>
      </c>
      <c r="E1429" t="s">
        <v>20</v>
      </c>
      <c r="F1429" t="b">
        <v>0</v>
      </c>
      <c r="G1429" t="s">
        <v>27</v>
      </c>
      <c r="H1429" s="4">
        <v>45682.460405092592</v>
      </c>
      <c r="I1429" t="b">
        <v>0</v>
      </c>
      <c r="J1429" t="b">
        <v>0</v>
      </c>
      <c r="K1429" t="s">
        <v>24</v>
      </c>
      <c r="L1429" t="s">
        <v>22</v>
      </c>
      <c r="M1429">
        <v>156000</v>
      </c>
      <c r="O1429" t="s">
        <v>5902</v>
      </c>
      <c r="P1429" t="s">
        <v>5903</v>
      </c>
    </row>
    <row r="1430" spans="1:16" x14ac:dyDescent="0.25">
      <c r="A1430" t="s">
        <v>89</v>
      </c>
      <c r="B1430" t="s">
        <v>6253</v>
      </c>
      <c r="C1430" t="s">
        <v>5348</v>
      </c>
      <c r="D1430" t="s">
        <v>3970</v>
      </c>
      <c r="E1430" t="s">
        <v>20</v>
      </c>
      <c r="F1430" t="b">
        <v>0</v>
      </c>
      <c r="G1430" t="s">
        <v>106</v>
      </c>
      <c r="H1430" s="4">
        <v>45682.503576388888</v>
      </c>
      <c r="I1430" t="b">
        <v>0</v>
      </c>
      <c r="J1430" t="b">
        <v>0</v>
      </c>
      <c r="K1430" t="s">
        <v>106</v>
      </c>
      <c r="L1430" t="s">
        <v>22</v>
      </c>
      <c r="M1430">
        <v>175000</v>
      </c>
      <c r="O1430" t="s">
        <v>2040</v>
      </c>
      <c r="P1430" t="s">
        <v>6254</v>
      </c>
    </row>
    <row r="1431" spans="1:16" x14ac:dyDescent="0.25">
      <c r="A1431" t="s">
        <v>2</v>
      </c>
      <c r="B1431" t="s">
        <v>6255</v>
      </c>
      <c r="C1431" t="s">
        <v>158</v>
      </c>
      <c r="D1431" t="s">
        <v>4035</v>
      </c>
      <c r="E1431" t="s">
        <v>20</v>
      </c>
      <c r="F1431" t="b">
        <v>0</v>
      </c>
      <c r="G1431" t="s">
        <v>158</v>
      </c>
      <c r="H1431" s="4">
        <v>45682.504224537042</v>
      </c>
      <c r="I1431" t="b">
        <v>0</v>
      </c>
      <c r="J1431" t="b">
        <v>0</v>
      </c>
      <c r="K1431" t="s">
        <v>158</v>
      </c>
      <c r="L1431" t="s">
        <v>22</v>
      </c>
      <c r="M1431">
        <v>72050</v>
      </c>
      <c r="O1431" t="s">
        <v>1906</v>
      </c>
      <c r="P1431" t="s">
        <v>6256</v>
      </c>
    </row>
    <row r="1432" spans="1:16" x14ac:dyDescent="0.25">
      <c r="A1432" t="s">
        <v>0</v>
      </c>
      <c r="B1432" t="s">
        <v>6257</v>
      </c>
      <c r="C1432" t="s">
        <v>44</v>
      </c>
      <c r="D1432" t="s">
        <v>2208</v>
      </c>
      <c r="E1432" t="s">
        <v>20</v>
      </c>
      <c r="F1432" t="b">
        <v>0</v>
      </c>
      <c r="G1432" t="s">
        <v>41</v>
      </c>
      <c r="H1432" s="4">
        <v>45682.54210648148</v>
      </c>
      <c r="I1432" t="b">
        <v>0</v>
      </c>
      <c r="J1432" t="b">
        <v>1</v>
      </c>
      <c r="K1432" t="s">
        <v>24</v>
      </c>
      <c r="L1432" t="s">
        <v>22</v>
      </c>
      <c r="M1432">
        <v>80000</v>
      </c>
      <c r="O1432" t="s">
        <v>6258</v>
      </c>
      <c r="P1432" t="s">
        <v>119</v>
      </c>
    </row>
    <row r="1433" spans="1:16" x14ac:dyDescent="0.25">
      <c r="A1433" t="s">
        <v>2</v>
      </c>
      <c r="B1433" t="s">
        <v>117</v>
      </c>
      <c r="C1433" t="s">
        <v>352</v>
      </c>
      <c r="D1433" t="s">
        <v>2208</v>
      </c>
      <c r="E1433" t="s">
        <v>20</v>
      </c>
      <c r="F1433" t="b">
        <v>0</v>
      </c>
      <c r="G1433" t="s">
        <v>27</v>
      </c>
      <c r="H1433" s="4">
        <v>45682.585439814808</v>
      </c>
      <c r="I1433" t="b">
        <v>0</v>
      </c>
      <c r="J1433" t="b">
        <v>1</v>
      </c>
      <c r="K1433" t="s">
        <v>24</v>
      </c>
      <c r="L1433" t="s">
        <v>22</v>
      </c>
      <c r="M1433">
        <v>314656.5</v>
      </c>
      <c r="O1433" t="s">
        <v>341</v>
      </c>
      <c r="P1433" t="s">
        <v>6259</v>
      </c>
    </row>
    <row r="1434" spans="1:16" x14ac:dyDescent="0.25">
      <c r="A1434" t="s">
        <v>25</v>
      </c>
      <c r="B1434" t="s">
        <v>6246</v>
      </c>
      <c r="C1434" t="s">
        <v>298</v>
      </c>
      <c r="D1434" t="s">
        <v>4972</v>
      </c>
      <c r="E1434" t="s">
        <v>20</v>
      </c>
      <c r="F1434" t="b">
        <v>0</v>
      </c>
      <c r="G1434" t="s">
        <v>298</v>
      </c>
      <c r="H1434" s="4">
        <v>45682.604027777779</v>
      </c>
      <c r="I1434" t="b">
        <v>0</v>
      </c>
      <c r="J1434" t="b">
        <v>0</v>
      </c>
      <c r="K1434" t="s">
        <v>298</v>
      </c>
      <c r="L1434" t="s">
        <v>22</v>
      </c>
      <c r="M1434">
        <v>65197.5</v>
      </c>
      <c r="O1434" t="s">
        <v>938</v>
      </c>
      <c r="P1434" t="s">
        <v>6247</v>
      </c>
    </row>
    <row r="1435" spans="1:16" x14ac:dyDescent="0.25">
      <c r="A1435" t="s">
        <v>2</v>
      </c>
      <c r="B1435" t="s">
        <v>6260</v>
      </c>
      <c r="C1435" t="s">
        <v>2198</v>
      </c>
      <c r="D1435" t="s">
        <v>3973</v>
      </c>
      <c r="E1435" t="s">
        <v>20</v>
      </c>
      <c r="F1435" t="b">
        <v>0</v>
      </c>
      <c r="G1435" t="s">
        <v>30</v>
      </c>
      <c r="H1435" s="4">
        <v>45682.711122685178</v>
      </c>
      <c r="I1435" t="b">
        <v>0</v>
      </c>
      <c r="J1435" t="b">
        <v>1</v>
      </c>
      <c r="K1435" t="s">
        <v>24</v>
      </c>
      <c r="L1435" t="s">
        <v>22</v>
      </c>
      <c r="M1435">
        <v>164272.5</v>
      </c>
      <c r="O1435" t="s">
        <v>3199</v>
      </c>
      <c r="P1435" t="s">
        <v>6261</v>
      </c>
    </row>
    <row r="1436" spans="1:16" x14ac:dyDescent="0.25">
      <c r="A1436" t="s">
        <v>2</v>
      </c>
      <c r="B1436" t="s">
        <v>6262</v>
      </c>
      <c r="C1436" t="s">
        <v>39</v>
      </c>
      <c r="D1436" t="s">
        <v>112</v>
      </c>
      <c r="E1436" t="s">
        <v>51</v>
      </c>
      <c r="F1436" t="b">
        <v>1</v>
      </c>
      <c r="G1436" t="s">
        <v>27</v>
      </c>
      <c r="H1436" s="4">
        <v>45682.75209490741</v>
      </c>
      <c r="I1436" t="b">
        <v>1</v>
      </c>
      <c r="J1436" t="b">
        <v>0</v>
      </c>
      <c r="K1436" t="s">
        <v>24</v>
      </c>
      <c r="L1436" t="s">
        <v>36</v>
      </c>
      <c r="N1436">
        <v>13.5</v>
      </c>
      <c r="O1436" t="s">
        <v>112</v>
      </c>
    </row>
    <row r="1437" spans="1:16" x14ac:dyDescent="0.25">
      <c r="A1437" t="s">
        <v>139</v>
      </c>
      <c r="B1437" t="s">
        <v>6263</v>
      </c>
      <c r="C1437" t="s">
        <v>106</v>
      </c>
      <c r="D1437" t="s">
        <v>4035</v>
      </c>
      <c r="E1437" t="s">
        <v>20</v>
      </c>
      <c r="F1437" t="b">
        <v>0</v>
      </c>
      <c r="G1437" t="s">
        <v>106</v>
      </c>
      <c r="H1437" s="4">
        <v>45682.753379629627</v>
      </c>
      <c r="I1437" t="b">
        <v>0</v>
      </c>
      <c r="J1437" t="b">
        <v>0</v>
      </c>
      <c r="K1437" t="s">
        <v>106</v>
      </c>
      <c r="L1437" t="s">
        <v>22</v>
      </c>
      <c r="M1437">
        <v>86000</v>
      </c>
      <c r="O1437" t="s">
        <v>2931</v>
      </c>
      <c r="P1437" t="s">
        <v>1671</v>
      </c>
    </row>
    <row r="1438" spans="1:16" x14ac:dyDescent="0.25">
      <c r="A1438" t="s">
        <v>2</v>
      </c>
      <c r="B1438" t="s">
        <v>6264</v>
      </c>
      <c r="C1438" t="s">
        <v>213</v>
      </c>
      <c r="D1438" t="s">
        <v>3600</v>
      </c>
      <c r="E1438" t="s">
        <v>20</v>
      </c>
      <c r="F1438" t="b">
        <v>0</v>
      </c>
      <c r="G1438" t="s">
        <v>27</v>
      </c>
      <c r="H1438" s="4">
        <v>45682.918773148151</v>
      </c>
      <c r="I1438" t="b">
        <v>1</v>
      </c>
      <c r="J1438" t="b">
        <v>1</v>
      </c>
      <c r="K1438" t="s">
        <v>24</v>
      </c>
      <c r="L1438" t="s">
        <v>22</v>
      </c>
      <c r="M1438">
        <v>230000</v>
      </c>
      <c r="O1438" t="s">
        <v>6265</v>
      </c>
      <c r="P1438" t="s">
        <v>6266</v>
      </c>
    </row>
    <row r="1439" spans="1:16" x14ac:dyDescent="0.25">
      <c r="A1439" t="s">
        <v>0</v>
      </c>
      <c r="B1439" t="s">
        <v>3642</v>
      </c>
      <c r="C1439" t="s">
        <v>114</v>
      </c>
      <c r="D1439" t="s">
        <v>3600</v>
      </c>
      <c r="E1439" t="s">
        <v>20</v>
      </c>
      <c r="F1439" t="b">
        <v>0</v>
      </c>
      <c r="G1439" t="s">
        <v>27</v>
      </c>
      <c r="H1439" s="4">
        <v>45682.958414351851</v>
      </c>
      <c r="I1439" t="b">
        <v>1</v>
      </c>
      <c r="J1439" t="b">
        <v>0</v>
      </c>
      <c r="K1439" t="s">
        <v>24</v>
      </c>
      <c r="L1439" t="s">
        <v>22</v>
      </c>
      <c r="M1439">
        <v>150000</v>
      </c>
      <c r="O1439" t="s">
        <v>6267</v>
      </c>
      <c r="P1439" t="s">
        <v>1542</v>
      </c>
    </row>
    <row r="1440" spans="1:16" x14ac:dyDescent="0.25">
      <c r="A1440" t="s">
        <v>2</v>
      </c>
      <c r="B1440" t="s">
        <v>132</v>
      </c>
      <c r="C1440" t="s">
        <v>3155</v>
      </c>
      <c r="D1440" t="s">
        <v>3600</v>
      </c>
      <c r="E1440" t="s">
        <v>20</v>
      </c>
      <c r="F1440" t="b">
        <v>0</v>
      </c>
      <c r="G1440" t="s">
        <v>41</v>
      </c>
      <c r="H1440" s="4">
        <v>45682.960763888892</v>
      </c>
      <c r="I1440" t="b">
        <v>0</v>
      </c>
      <c r="J1440" t="b">
        <v>0</v>
      </c>
      <c r="K1440" t="s">
        <v>24</v>
      </c>
      <c r="L1440" t="s">
        <v>22</v>
      </c>
      <c r="M1440">
        <v>95000</v>
      </c>
      <c r="O1440" t="s">
        <v>131</v>
      </c>
      <c r="P1440" t="s">
        <v>960</v>
      </c>
    </row>
    <row r="1441" spans="1:16" x14ac:dyDescent="0.25">
      <c r="A1441" t="s">
        <v>2</v>
      </c>
      <c r="B1441" t="s">
        <v>6268</v>
      </c>
      <c r="C1441" t="s">
        <v>39</v>
      </c>
      <c r="D1441" t="s">
        <v>4014</v>
      </c>
      <c r="E1441" t="s">
        <v>20</v>
      </c>
      <c r="F1441" t="b">
        <v>1</v>
      </c>
      <c r="G1441" t="s">
        <v>52</v>
      </c>
      <c r="H1441" s="4">
        <v>45683.003125000003</v>
      </c>
      <c r="I1441" t="b">
        <v>0</v>
      </c>
      <c r="J1441" t="b">
        <v>1</v>
      </c>
      <c r="K1441" t="s">
        <v>24</v>
      </c>
      <c r="L1441" t="s">
        <v>22</v>
      </c>
      <c r="M1441">
        <v>240000</v>
      </c>
      <c r="O1441" t="s">
        <v>6269</v>
      </c>
      <c r="P1441" t="s">
        <v>6270</v>
      </c>
    </row>
    <row r="1442" spans="1:16" x14ac:dyDescent="0.25">
      <c r="A1442" t="s">
        <v>0</v>
      </c>
      <c r="B1442" t="s">
        <v>6271</v>
      </c>
      <c r="C1442" t="s">
        <v>158</v>
      </c>
      <c r="D1442" t="s">
        <v>4035</v>
      </c>
      <c r="E1442" t="s">
        <v>20</v>
      </c>
      <c r="F1442" t="b">
        <v>0</v>
      </c>
      <c r="G1442" t="s">
        <v>158</v>
      </c>
      <c r="H1442" s="4">
        <v>45683.004189814812</v>
      </c>
      <c r="I1442" t="b">
        <v>0</v>
      </c>
      <c r="J1442" t="b">
        <v>0</v>
      </c>
      <c r="K1442" t="s">
        <v>158</v>
      </c>
      <c r="L1442" t="s">
        <v>22</v>
      </c>
      <c r="M1442">
        <v>43464.5</v>
      </c>
      <c r="O1442" t="s">
        <v>1771</v>
      </c>
      <c r="P1442" t="s">
        <v>149</v>
      </c>
    </row>
    <row r="1443" spans="1:16" x14ac:dyDescent="0.25">
      <c r="A1443" t="s">
        <v>25</v>
      </c>
      <c r="B1443" t="s">
        <v>6272</v>
      </c>
      <c r="C1443" t="s">
        <v>5744</v>
      </c>
      <c r="D1443" t="s">
        <v>2208</v>
      </c>
      <c r="E1443" t="s">
        <v>20</v>
      </c>
      <c r="F1443" t="b">
        <v>0</v>
      </c>
      <c r="G1443" t="s">
        <v>30</v>
      </c>
      <c r="H1443" s="4">
        <v>45683.042650462958</v>
      </c>
      <c r="I1443" t="b">
        <v>0</v>
      </c>
      <c r="J1443" t="b">
        <v>0</v>
      </c>
      <c r="K1443" t="s">
        <v>24</v>
      </c>
      <c r="L1443" t="s">
        <v>22</v>
      </c>
      <c r="M1443">
        <v>77500</v>
      </c>
      <c r="O1443" t="s">
        <v>6273</v>
      </c>
    </row>
    <row r="1444" spans="1:16" x14ac:dyDescent="0.25">
      <c r="A1444" t="s">
        <v>139</v>
      </c>
      <c r="B1444" t="s">
        <v>4802</v>
      </c>
      <c r="C1444" t="s">
        <v>316</v>
      </c>
      <c r="D1444" t="s">
        <v>3973</v>
      </c>
      <c r="E1444" t="s">
        <v>20</v>
      </c>
      <c r="F1444" t="b">
        <v>0</v>
      </c>
      <c r="G1444" t="s">
        <v>35</v>
      </c>
      <c r="H1444" s="4">
        <v>45683.12572916667</v>
      </c>
      <c r="I1444" t="b">
        <v>0</v>
      </c>
      <c r="J1444" t="b">
        <v>1</v>
      </c>
      <c r="K1444" t="s">
        <v>24</v>
      </c>
      <c r="L1444" t="s">
        <v>22</v>
      </c>
      <c r="M1444">
        <v>150590</v>
      </c>
      <c r="O1444" t="s">
        <v>759</v>
      </c>
      <c r="P1444" t="s">
        <v>4803</v>
      </c>
    </row>
    <row r="1445" spans="1:16" x14ac:dyDescent="0.25">
      <c r="A1445" t="s">
        <v>0</v>
      </c>
      <c r="B1445" t="s">
        <v>0</v>
      </c>
      <c r="C1445" t="s">
        <v>517</v>
      </c>
      <c r="D1445" t="s">
        <v>4753</v>
      </c>
      <c r="E1445" t="s">
        <v>51</v>
      </c>
      <c r="F1445" t="b">
        <v>0</v>
      </c>
      <c r="G1445" t="s">
        <v>41</v>
      </c>
      <c r="H1445" s="4">
        <v>45683.25037037037</v>
      </c>
      <c r="I1445" t="b">
        <v>0</v>
      </c>
      <c r="J1445" t="b">
        <v>1</v>
      </c>
      <c r="K1445" t="s">
        <v>24</v>
      </c>
      <c r="L1445" t="s">
        <v>36</v>
      </c>
      <c r="N1445">
        <v>47.5</v>
      </c>
      <c r="O1445" t="s">
        <v>289</v>
      </c>
      <c r="P1445" t="s">
        <v>2400</v>
      </c>
    </row>
    <row r="1446" spans="1:16" x14ac:dyDescent="0.25">
      <c r="A1446" t="s">
        <v>0</v>
      </c>
      <c r="B1446" t="s">
        <v>0</v>
      </c>
      <c r="C1446" t="s">
        <v>542</v>
      </c>
      <c r="D1446" t="s">
        <v>3973</v>
      </c>
      <c r="E1446" t="s">
        <v>51</v>
      </c>
      <c r="F1446" t="b">
        <v>0</v>
      </c>
      <c r="G1446" t="s">
        <v>41</v>
      </c>
      <c r="H1446" s="4">
        <v>45683.25037037037</v>
      </c>
      <c r="I1446" t="b">
        <v>0</v>
      </c>
      <c r="J1446" t="b">
        <v>1</v>
      </c>
      <c r="K1446" t="s">
        <v>24</v>
      </c>
      <c r="L1446" t="s">
        <v>36</v>
      </c>
      <c r="N1446">
        <v>31.5</v>
      </c>
      <c r="O1446" t="s">
        <v>806</v>
      </c>
      <c r="P1446" t="s">
        <v>2082</v>
      </c>
    </row>
    <row r="1447" spans="1:16" x14ac:dyDescent="0.25">
      <c r="A1447" t="s">
        <v>0</v>
      </c>
      <c r="B1447" t="s">
        <v>0</v>
      </c>
      <c r="C1447" t="s">
        <v>3261</v>
      </c>
      <c r="D1447" t="s">
        <v>2208</v>
      </c>
      <c r="E1447" t="s">
        <v>20</v>
      </c>
      <c r="F1447" t="b">
        <v>0</v>
      </c>
      <c r="G1447" t="s">
        <v>30</v>
      </c>
      <c r="H1447" s="4">
        <v>45683.250752314823</v>
      </c>
      <c r="I1447" t="b">
        <v>0</v>
      </c>
      <c r="J1447" t="b">
        <v>1</v>
      </c>
      <c r="K1447" t="s">
        <v>24</v>
      </c>
      <c r="L1447" t="s">
        <v>22</v>
      </c>
      <c r="M1447">
        <v>107303.515625</v>
      </c>
      <c r="O1447" t="s">
        <v>6274</v>
      </c>
      <c r="P1447" t="s">
        <v>1942</v>
      </c>
    </row>
    <row r="1448" spans="1:16" x14ac:dyDescent="0.25">
      <c r="A1448" t="s">
        <v>1</v>
      </c>
      <c r="B1448" t="s">
        <v>6275</v>
      </c>
      <c r="C1448" t="s">
        <v>82</v>
      </c>
      <c r="D1448" t="s">
        <v>3828</v>
      </c>
      <c r="E1448" t="s">
        <v>20</v>
      </c>
      <c r="F1448" t="b">
        <v>0</v>
      </c>
      <c r="G1448" t="s">
        <v>27</v>
      </c>
      <c r="H1448" s="4">
        <v>45683.251006944447</v>
      </c>
      <c r="I1448" t="b">
        <v>0</v>
      </c>
      <c r="J1448" t="b">
        <v>1</v>
      </c>
      <c r="K1448" t="s">
        <v>24</v>
      </c>
      <c r="L1448" t="s">
        <v>22</v>
      </c>
      <c r="M1448">
        <v>169500</v>
      </c>
      <c r="O1448" t="s">
        <v>1156</v>
      </c>
      <c r="P1448" t="s">
        <v>2059</v>
      </c>
    </row>
    <row r="1449" spans="1:16" x14ac:dyDescent="0.25">
      <c r="A1449" t="s">
        <v>1</v>
      </c>
      <c r="B1449" t="s">
        <v>3439</v>
      </c>
      <c r="C1449" t="s">
        <v>82</v>
      </c>
      <c r="D1449" t="s">
        <v>3970</v>
      </c>
      <c r="E1449" t="s">
        <v>20</v>
      </c>
      <c r="F1449" t="b">
        <v>0</v>
      </c>
      <c r="G1449" t="s">
        <v>27</v>
      </c>
      <c r="H1449" s="4">
        <v>45683.251006944447</v>
      </c>
      <c r="I1449" t="b">
        <v>0</v>
      </c>
      <c r="J1449" t="b">
        <v>1</v>
      </c>
      <c r="K1449" t="s">
        <v>24</v>
      </c>
      <c r="L1449" t="s">
        <v>22</v>
      </c>
      <c r="M1449">
        <v>152000</v>
      </c>
      <c r="O1449" t="s">
        <v>65</v>
      </c>
      <c r="P1449" t="s">
        <v>723</v>
      </c>
    </row>
    <row r="1450" spans="1:16" x14ac:dyDescent="0.25">
      <c r="A1450" t="s">
        <v>2</v>
      </c>
      <c r="B1450" t="s">
        <v>307</v>
      </c>
      <c r="C1450" t="s">
        <v>538</v>
      </c>
      <c r="D1450" t="s">
        <v>2208</v>
      </c>
      <c r="E1450" t="s">
        <v>20</v>
      </c>
      <c r="F1450" t="b">
        <v>0</v>
      </c>
      <c r="G1450" t="s">
        <v>35</v>
      </c>
      <c r="H1450" s="4">
        <v>45683.252164351848</v>
      </c>
      <c r="I1450" t="b">
        <v>0</v>
      </c>
      <c r="J1450" t="b">
        <v>0</v>
      </c>
      <c r="K1450" t="s">
        <v>24</v>
      </c>
      <c r="L1450" t="s">
        <v>22</v>
      </c>
      <c r="M1450">
        <v>100000</v>
      </c>
      <c r="O1450" t="s">
        <v>6276</v>
      </c>
      <c r="P1450" t="s">
        <v>6277</v>
      </c>
    </row>
    <row r="1451" spans="1:16" x14ac:dyDescent="0.25">
      <c r="A1451" t="s">
        <v>2</v>
      </c>
      <c r="B1451" t="s">
        <v>638</v>
      </c>
      <c r="C1451" t="s">
        <v>820</v>
      </c>
      <c r="D1451" t="s">
        <v>4035</v>
      </c>
      <c r="E1451" t="s">
        <v>20</v>
      </c>
      <c r="F1451" t="b">
        <v>0</v>
      </c>
      <c r="G1451" t="s">
        <v>820</v>
      </c>
      <c r="H1451" s="4">
        <v>45683.261817129627</v>
      </c>
      <c r="I1451" t="b">
        <v>1</v>
      </c>
      <c r="J1451" t="b">
        <v>0</v>
      </c>
      <c r="K1451" t="s">
        <v>820</v>
      </c>
      <c r="L1451" t="s">
        <v>22</v>
      </c>
      <c r="M1451">
        <v>72050</v>
      </c>
      <c r="O1451" t="s">
        <v>6278</v>
      </c>
    </row>
    <row r="1452" spans="1:16" x14ac:dyDescent="0.25">
      <c r="A1452" t="s">
        <v>139</v>
      </c>
      <c r="B1452" t="s">
        <v>6279</v>
      </c>
      <c r="C1452" t="s">
        <v>6280</v>
      </c>
      <c r="D1452" t="s">
        <v>6281</v>
      </c>
      <c r="E1452" t="s">
        <v>20</v>
      </c>
      <c r="F1452" t="b">
        <v>0</v>
      </c>
      <c r="G1452" t="s">
        <v>6280</v>
      </c>
      <c r="H1452" s="4">
        <v>45683.297465277778</v>
      </c>
      <c r="I1452" t="b">
        <v>0</v>
      </c>
      <c r="J1452" t="b">
        <v>0</v>
      </c>
      <c r="K1452" t="s">
        <v>6280</v>
      </c>
      <c r="L1452" t="s">
        <v>22</v>
      </c>
      <c r="M1452">
        <v>114000</v>
      </c>
      <c r="O1452" t="s">
        <v>1519</v>
      </c>
    </row>
    <row r="1453" spans="1:16" x14ac:dyDescent="0.25">
      <c r="A1453" t="s">
        <v>0</v>
      </c>
      <c r="B1453" t="s">
        <v>1254</v>
      </c>
      <c r="C1453" t="s">
        <v>337</v>
      </c>
      <c r="D1453" t="s">
        <v>4084</v>
      </c>
      <c r="E1453" t="s">
        <v>20</v>
      </c>
      <c r="F1453" t="b">
        <v>0</v>
      </c>
      <c r="G1453" t="s">
        <v>41</v>
      </c>
      <c r="H1453" s="4">
        <v>45683.333831018521</v>
      </c>
      <c r="I1453" t="b">
        <v>1</v>
      </c>
      <c r="J1453" t="b">
        <v>0</v>
      </c>
      <c r="K1453" t="s">
        <v>24</v>
      </c>
      <c r="L1453" t="s">
        <v>22</v>
      </c>
      <c r="M1453">
        <v>140500</v>
      </c>
      <c r="O1453" t="s">
        <v>2572</v>
      </c>
      <c r="P1453" t="s">
        <v>6018</v>
      </c>
    </row>
    <row r="1454" spans="1:16" x14ac:dyDescent="0.25">
      <c r="A1454" t="s">
        <v>139</v>
      </c>
      <c r="B1454" t="s">
        <v>6282</v>
      </c>
      <c r="C1454" t="s">
        <v>44</v>
      </c>
      <c r="D1454" t="s">
        <v>5243</v>
      </c>
      <c r="E1454" t="s">
        <v>34</v>
      </c>
      <c r="F1454" t="b">
        <v>0</v>
      </c>
      <c r="G1454" t="s">
        <v>41</v>
      </c>
      <c r="H1454" s="4">
        <v>45683.458738425928</v>
      </c>
      <c r="I1454" t="b">
        <v>0</v>
      </c>
      <c r="J1454" t="b">
        <v>1</v>
      </c>
      <c r="K1454" t="s">
        <v>24</v>
      </c>
      <c r="L1454" t="s">
        <v>22</v>
      </c>
      <c r="M1454">
        <v>90000</v>
      </c>
      <c r="O1454" t="s">
        <v>4631</v>
      </c>
      <c r="P1454" t="s">
        <v>6283</v>
      </c>
    </row>
    <row r="1455" spans="1:16" x14ac:dyDescent="0.25">
      <c r="A1455" t="s">
        <v>1</v>
      </c>
      <c r="B1455" t="s">
        <v>6284</v>
      </c>
      <c r="C1455" t="s">
        <v>140</v>
      </c>
      <c r="D1455" t="s">
        <v>3973</v>
      </c>
      <c r="E1455" t="s">
        <v>20</v>
      </c>
      <c r="F1455" t="b">
        <v>0</v>
      </c>
      <c r="G1455" t="s">
        <v>35</v>
      </c>
      <c r="H1455" s="4">
        <v>45683.45894675926</v>
      </c>
      <c r="I1455" t="b">
        <v>0</v>
      </c>
      <c r="J1455" t="b">
        <v>1</v>
      </c>
      <c r="K1455" t="s">
        <v>24</v>
      </c>
      <c r="L1455" t="s">
        <v>22</v>
      </c>
      <c r="M1455">
        <v>152250</v>
      </c>
      <c r="O1455" t="s">
        <v>1172</v>
      </c>
      <c r="P1455" t="s">
        <v>6285</v>
      </c>
    </row>
    <row r="1456" spans="1:16" x14ac:dyDescent="0.25">
      <c r="A1456" t="s">
        <v>0</v>
      </c>
      <c r="B1456" t="s">
        <v>6118</v>
      </c>
      <c r="C1456" t="s">
        <v>1994</v>
      </c>
      <c r="D1456" t="s">
        <v>3973</v>
      </c>
      <c r="E1456" t="s">
        <v>20</v>
      </c>
      <c r="F1456" t="b">
        <v>0</v>
      </c>
      <c r="G1456" t="s">
        <v>52</v>
      </c>
      <c r="H1456" s="4">
        <v>45683.459768518522</v>
      </c>
      <c r="I1456" t="b">
        <v>0</v>
      </c>
      <c r="J1456" t="b">
        <v>1</v>
      </c>
      <c r="K1456" t="s">
        <v>24</v>
      </c>
      <c r="L1456" t="s">
        <v>22</v>
      </c>
      <c r="M1456">
        <v>95000</v>
      </c>
      <c r="O1456" t="s">
        <v>6120</v>
      </c>
      <c r="P1456" t="s">
        <v>6121</v>
      </c>
    </row>
    <row r="1457" spans="1:16" x14ac:dyDescent="0.25">
      <c r="A1457" t="s">
        <v>40</v>
      </c>
      <c r="B1457" t="s">
        <v>6286</v>
      </c>
      <c r="C1457" t="s">
        <v>39</v>
      </c>
      <c r="D1457" t="s">
        <v>4093</v>
      </c>
      <c r="E1457" t="s">
        <v>20</v>
      </c>
      <c r="F1457" t="b">
        <v>1</v>
      </c>
      <c r="G1457" t="s">
        <v>35</v>
      </c>
      <c r="H1457" s="4">
        <v>45683.460555555554</v>
      </c>
      <c r="I1457" t="b">
        <v>0</v>
      </c>
      <c r="J1457" t="b">
        <v>1</v>
      </c>
      <c r="K1457" t="s">
        <v>24</v>
      </c>
      <c r="L1457" t="s">
        <v>22</v>
      </c>
      <c r="M1457">
        <v>134000</v>
      </c>
      <c r="O1457" t="s">
        <v>4094</v>
      </c>
      <c r="P1457" t="s">
        <v>6287</v>
      </c>
    </row>
    <row r="1458" spans="1:16" x14ac:dyDescent="0.25">
      <c r="A1458" t="s">
        <v>28</v>
      </c>
      <c r="B1458" t="s">
        <v>6288</v>
      </c>
      <c r="C1458" t="s">
        <v>3363</v>
      </c>
      <c r="D1458" t="s">
        <v>4090</v>
      </c>
      <c r="E1458" t="s">
        <v>20</v>
      </c>
      <c r="F1458" t="b">
        <v>0</v>
      </c>
      <c r="G1458" t="s">
        <v>52</v>
      </c>
      <c r="H1458" s="4">
        <v>45683.500902777778</v>
      </c>
      <c r="I1458" t="b">
        <v>0</v>
      </c>
      <c r="J1458" t="b">
        <v>1</v>
      </c>
      <c r="K1458" t="s">
        <v>24</v>
      </c>
      <c r="L1458" t="s">
        <v>22</v>
      </c>
      <c r="M1458">
        <v>137500</v>
      </c>
      <c r="O1458" t="s">
        <v>2494</v>
      </c>
      <c r="P1458" t="s">
        <v>448</v>
      </c>
    </row>
    <row r="1459" spans="1:16" x14ac:dyDescent="0.25">
      <c r="A1459" t="s">
        <v>2</v>
      </c>
      <c r="B1459" t="s">
        <v>6289</v>
      </c>
      <c r="C1459" t="s">
        <v>6290</v>
      </c>
      <c r="D1459" t="s">
        <v>3828</v>
      </c>
      <c r="E1459" t="s">
        <v>20</v>
      </c>
      <c r="F1459" t="b">
        <v>0</v>
      </c>
      <c r="G1459" t="s">
        <v>52</v>
      </c>
      <c r="H1459" s="4">
        <v>45683.504270833328</v>
      </c>
      <c r="I1459" t="b">
        <v>0</v>
      </c>
      <c r="J1459" t="b">
        <v>1</v>
      </c>
      <c r="K1459" t="s">
        <v>24</v>
      </c>
      <c r="L1459" t="s">
        <v>36</v>
      </c>
      <c r="N1459">
        <v>40</v>
      </c>
      <c r="O1459" t="s">
        <v>2826</v>
      </c>
      <c r="P1459" t="s">
        <v>2827</v>
      </c>
    </row>
    <row r="1460" spans="1:16" x14ac:dyDescent="0.25">
      <c r="A1460" t="s">
        <v>0</v>
      </c>
      <c r="B1460" t="s">
        <v>6291</v>
      </c>
      <c r="C1460" t="s">
        <v>2636</v>
      </c>
      <c r="D1460" t="s">
        <v>4093</v>
      </c>
      <c r="E1460" t="s">
        <v>105</v>
      </c>
      <c r="F1460" t="b">
        <v>0</v>
      </c>
      <c r="G1460" t="s">
        <v>804</v>
      </c>
      <c r="H1460" s="4">
        <v>45683.595810185187</v>
      </c>
      <c r="I1460" t="b">
        <v>1</v>
      </c>
      <c r="J1460" t="b">
        <v>0</v>
      </c>
      <c r="K1460" t="s">
        <v>804</v>
      </c>
      <c r="L1460" t="s">
        <v>36</v>
      </c>
      <c r="N1460">
        <v>10</v>
      </c>
      <c r="O1460" t="s">
        <v>761</v>
      </c>
    </row>
    <row r="1461" spans="1:16" x14ac:dyDescent="0.25">
      <c r="A1461" t="s">
        <v>2</v>
      </c>
      <c r="B1461" t="s">
        <v>6292</v>
      </c>
      <c r="C1461" t="s">
        <v>39</v>
      </c>
      <c r="D1461" t="s">
        <v>2208</v>
      </c>
      <c r="E1461" t="s">
        <v>20</v>
      </c>
      <c r="F1461" t="b">
        <v>1</v>
      </c>
      <c r="G1461" t="s">
        <v>27</v>
      </c>
      <c r="H1461" s="4">
        <v>45683.751504629632</v>
      </c>
      <c r="I1461" t="b">
        <v>1</v>
      </c>
      <c r="J1461" t="b">
        <v>0</v>
      </c>
      <c r="K1461" t="s">
        <v>24</v>
      </c>
      <c r="L1461" t="s">
        <v>22</v>
      </c>
      <c r="M1461">
        <v>90000</v>
      </c>
      <c r="O1461" t="s">
        <v>6293</v>
      </c>
      <c r="P1461" t="s">
        <v>6294</v>
      </c>
    </row>
    <row r="1462" spans="1:16" x14ac:dyDescent="0.25">
      <c r="A1462" t="s">
        <v>0</v>
      </c>
      <c r="B1462" t="s">
        <v>6295</v>
      </c>
      <c r="C1462" t="s">
        <v>85</v>
      </c>
      <c r="D1462" t="s">
        <v>3973</v>
      </c>
      <c r="E1462" t="s">
        <v>20</v>
      </c>
      <c r="F1462" t="b">
        <v>0</v>
      </c>
      <c r="G1462" t="s">
        <v>27</v>
      </c>
      <c r="H1462" s="4">
        <v>45683.791701388887</v>
      </c>
      <c r="I1462" t="b">
        <v>0</v>
      </c>
      <c r="J1462" t="b">
        <v>1</v>
      </c>
      <c r="K1462" t="s">
        <v>24</v>
      </c>
      <c r="L1462" t="s">
        <v>22</v>
      </c>
      <c r="M1462">
        <v>114100</v>
      </c>
      <c r="O1462" t="s">
        <v>86</v>
      </c>
      <c r="P1462" t="s">
        <v>302</v>
      </c>
    </row>
    <row r="1463" spans="1:16" x14ac:dyDescent="0.25">
      <c r="A1463" t="s">
        <v>0</v>
      </c>
      <c r="B1463" t="s">
        <v>0</v>
      </c>
      <c r="C1463" t="s">
        <v>6296</v>
      </c>
      <c r="D1463" t="s">
        <v>4328</v>
      </c>
      <c r="E1463" t="s">
        <v>20</v>
      </c>
      <c r="F1463" t="b">
        <v>0</v>
      </c>
      <c r="G1463" t="s">
        <v>27</v>
      </c>
      <c r="H1463" s="4">
        <v>45684.041724537034</v>
      </c>
      <c r="I1463" t="b">
        <v>0</v>
      </c>
      <c r="J1463" t="b">
        <v>0</v>
      </c>
      <c r="K1463" t="s">
        <v>24</v>
      </c>
      <c r="L1463" t="s">
        <v>22</v>
      </c>
      <c r="M1463">
        <v>65000</v>
      </c>
      <c r="O1463" t="s">
        <v>6297</v>
      </c>
      <c r="P1463" t="s">
        <v>6298</v>
      </c>
    </row>
    <row r="1464" spans="1:16" x14ac:dyDescent="0.25">
      <c r="A1464" t="s">
        <v>40</v>
      </c>
      <c r="B1464" t="s">
        <v>6299</v>
      </c>
      <c r="C1464" t="s">
        <v>236</v>
      </c>
      <c r="D1464" t="s">
        <v>5243</v>
      </c>
      <c r="E1464" t="s">
        <v>20</v>
      </c>
      <c r="F1464" t="b">
        <v>0</v>
      </c>
      <c r="G1464" t="s">
        <v>27</v>
      </c>
      <c r="H1464" s="4">
        <v>45684.168252314812</v>
      </c>
      <c r="I1464" t="b">
        <v>0</v>
      </c>
      <c r="J1464" t="b">
        <v>0</v>
      </c>
      <c r="K1464" t="s">
        <v>24</v>
      </c>
      <c r="L1464" t="s">
        <v>22</v>
      </c>
      <c r="M1464">
        <v>90000</v>
      </c>
      <c r="O1464" t="s">
        <v>530</v>
      </c>
      <c r="P1464" t="s">
        <v>48</v>
      </c>
    </row>
    <row r="1465" spans="1:16" x14ac:dyDescent="0.25">
      <c r="A1465" t="s">
        <v>0</v>
      </c>
      <c r="B1465" t="s">
        <v>3447</v>
      </c>
      <c r="C1465" t="s">
        <v>82</v>
      </c>
      <c r="D1465" t="s">
        <v>2886</v>
      </c>
      <c r="E1465" t="s">
        <v>20</v>
      </c>
      <c r="F1465" t="b">
        <v>0</v>
      </c>
      <c r="G1465" t="s">
        <v>27</v>
      </c>
      <c r="H1465" s="4">
        <v>45684.250011574077</v>
      </c>
      <c r="I1465" t="b">
        <v>0</v>
      </c>
      <c r="J1465" t="b">
        <v>1</v>
      </c>
      <c r="K1465" t="s">
        <v>24</v>
      </c>
      <c r="L1465" t="s">
        <v>22</v>
      </c>
      <c r="M1465">
        <v>140000</v>
      </c>
      <c r="O1465" t="s">
        <v>6114</v>
      </c>
      <c r="P1465" t="s">
        <v>6115</v>
      </c>
    </row>
    <row r="1466" spans="1:16" x14ac:dyDescent="0.25">
      <c r="A1466" t="s">
        <v>0</v>
      </c>
      <c r="B1466" t="s">
        <v>0</v>
      </c>
      <c r="C1466" t="s">
        <v>1264</v>
      </c>
      <c r="D1466" t="s">
        <v>3828</v>
      </c>
      <c r="E1466" t="s">
        <v>20</v>
      </c>
      <c r="F1466" t="b">
        <v>0</v>
      </c>
      <c r="G1466" t="s">
        <v>27</v>
      </c>
      <c r="H1466" s="4">
        <v>45684.250023148154</v>
      </c>
      <c r="I1466" t="b">
        <v>1</v>
      </c>
      <c r="J1466" t="b">
        <v>1</v>
      </c>
      <c r="K1466" t="s">
        <v>24</v>
      </c>
      <c r="L1466" t="s">
        <v>22</v>
      </c>
      <c r="M1466">
        <v>70000</v>
      </c>
      <c r="O1466" t="s">
        <v>6300</v>
      </c>
      <c r="P1466" t="s">
        <v>119</v>
      </c>
    </row>
    <row r="1467" spans="1:16" x14ac:dyDescent="0.25">
      <c r="A1467" t="s">
        <v>0</v>
      </c>
      <c r="B1467" t="s">
        <v>1254</v>
      </c>
      <c r="C1467" t="s">
        <v>42</v>
      </c>
      <c r="D1467" t="s">
        <v>5535</v>
      </c>
      <c r="E1467" t="s">
        <v>20</v>
      </c>
      <c r="F1467" t="b">
        <v>0</v>
      </c>
      <c r="G1467" t="s">
        <v>41</v>
      </c>
      <c r="H1467" s="4">
        <v>45684.250405092593</v>
      </c>
      <c r="I1467" t="b">
        <v>0</v>
      </c>
      <c r="J1467" t="b">
        <v>1</v>
      </c>
      <c r="K1467" t="s">
        <v>24</v>
      </c>
      <c r="L1467" t="s">
        <v>22</v>
      </c>
      <c r="M1467">
        <v>88582</v>
      </c>
      <c r="O1467" t="s">
        <v>6301</v>
      </c>
      <c r="P1467" t="s">
        <v>221</v>
      </c>
    </row>
    <row r="1468" spans="1:16" x14ac:dyDescent="0.25">
      <c r="A1468" t="s">
        <v>2</v>
      </c>
      <c r="B1468" t="s">
        <v>6302</v>
      </c>
      <c r="C1468" t="s">
        <v>140</v>
      </c>
      <c r="D1468" t="s">
        <v>3979</v>
      </c>
      <c r="E1468" t="s">
        <v>20</v>
      </c>
      <c r="F1468" t="b">
        <v>0</v>
      </c>
      <c r="G1468" t="s">
        <v>35</v>
      </c>
      <c r="H1468" s="4">
        <v>45684.252164351848</v>
      </c>
      <c r="I1468" t="b">
        <v>0</v>
      </c>
      <c r="J1468" t="b">
        <v>0</v>
      </c>
      <c r="K1468" t="s">
        <v>24</v>
      </c>
      <c r="L1468" t="s">
        <v>22</v>
      </c>
      <c r="M1468">
        <v>101500</v>
      </c>
      <c r="O1468" t="s">
        <v>2944</v>
      </c>
    </row>
    <row r="1469" spans="1:16" x14ac:dyDescent="0.25">
      <c r="A1469" t="s">
        <v>0</v>
      </c>
      <c r="B1469" t="s">
        <v>6303</v>
      </c>
      <c r="C1469" t="s">
        <v>140</v>
      </c>
      <c r="D1469" t="s">
        <v>5290</v>
      </c>
      <c r="E1469" t="s">
        <v>20</v>
      </c>
      <c r="F1469" t="b">
        <v>0</v>
      </c>
      <c r="G1469" t="s">
        <v>35</v>
      </c>
      <c r="H1469" s="4">
        <v>45684.252175925933</v>
      </c>
      <c r="I1469" t="b">
        <v>1</v>
      </c>
      <c r="J1469" t="b">
        <v>0</v>
      </c>
      <c r="K1469" t="s">
        <v>24</v>
      </c>
      <c r="L1469" t="s">
        <v>36</v>
      </c>
      <c r="N1469">
        <v>41.5</v>
      </c>
      <c r="O1469" t="s">
        <v>5291</v>
      </c>
      <c r="P1469" t="s">
        <v>1626</v>
      </c>
    </row>
    <row r="1470" spans="1:16" x14ac:dyDescent="0.25">
      <c r="A1470" t="s">
        <v>0</v>
      </c>
      <c r="B1470" t="s">
        <v>0</v>
      </c>
      <c r="C1470" t="s">
        <v>3261</v>
      </c>
      <c r="D1470" t="s">
        <v>2208</v>
      </c>
      <c r="E1470" t="s">
        <v>20</v>
      </c>
      <c r="F1470" t="b">
        <v>0</v>
      </c>
      <c r="G1470" t="s">
        <v>30</v>
      </c>
      <c r="H1470" s="4">
        <v>45684.252430555563</v>
      </c>
      <c r="I1470" t="b">
        <v>0</v>
      </c>
      <c r="J1470" t="b">
        <v>1</v>
      </c>
      <c r="K1470" t="s">
        <v>24</v>
      </c>
      <c r="L1470" t="s">
        <v>22</v>
      </c>
      <c r="M1470">
        <v>107303.515625</v>
      </c>
      <c r="O1470" t="s">
        <v>6274</v>
      </c>
      <c r="P1470" t="s">
        <v>1942</v>
      </c>
    </row>
    <row r="1471" spans="1:16" x14ac:dyDescent="0.25">
      <c r="A1471" t="s">
        <v>1</v>
      </c>
      <c r="B1471" t="s">
        <v>661</v>
      </c>
      <c r="C1471" t="s">
        <v>2042</v>
      </c>
      <c r="D1471" t="s">
        <v>3828</v>
      </c>
      <c r="E1471" t="s">
        <v>20</v>
      </c>
      <c r="F1471" t="b">
        <v>0</v>
      </c>
      <c r="G1471" t="s">
        <v>30</v>
      </c>
      <c r="H1471" s="4">
        <v>45684.253425925926</v>
      </c>
      <c r="I1471" t="b">
        <v>0</v>
      </c>
      <c r="J1471" t="b">
        <v>1</v>
      </c>
      <c r="K1471" t="s">
        <v>24</v>
      </c>
      <c r="L1471" t="s">
        <v>36</v>
      </c>
      <c r="N1471">
        <v>43.875</v>
      </c>
      <c r="O1471" t="s">
        <v>6083</v>
      </c>
      <c r="P1471" t="s">
        <v>596</v>
      </c>
    </row>
    <row r="1472" spans="1:16" x14ac:dyDescent="0.25">
      <c r="A1472" t="s">
        <v>1</v>
      </c>
      <c r="B1472" t="s">
        <v>6124</v>
      </c>
      <c r="C1472" t="s">
        <v>1521</v>
      </c>
      <c r="D1472" t="s">
        <v>3828</v>
      </c>
      <c r="E1472" t="s">
        <v>20</v>
      </c>
      <c r="F1472" t="b">
        <v>0</v>
      </c>
      <c r="G1472" t="s">
        <v>52</v>
      </c>
      <c r="H1472" s="4">
        <v>45684.253541666672</v>
      </c>
      <c r="I1472" t="b">
        <v>0</v>
      </c>
      <c r="J1472" t="b">
        <v>0</v>
      </c>
      <c r="K1472" t="s">
        <v>24</v>
      </c>
      <c r="L1472" t="s">
        <v>36</v>
      </c>
      <c r="N1472">
        <v>20</v>
      </c>
      <c r="O1472" t="s">
        <v>1549</v>
      </c>
      <c r="P1472" t="s">
        <v>6125</v>
      </c>
    </row>
    <row r="1473" spans="1:16" x14ac:dyDescent="0.25">
      <c r="A1473" t="s">
        <v>40</v>
      </c>
      <c r="B1473" t="s">
        <v>40</v>
      </c>
      <c r="C1473" t="s">
        <v>3269</v>
      </c>
      <c r="D1473" t="s">
        <v>5535</v>
      </c>
      <c r="E1473" t="s">
        <v>20</v>
      </c>
      <c r="F1473" t="b">
        <v>0</v>
      </c>
      <c r="G1473" t="s">
        <v>27</v>
      </c>
      <c r="H1473" s="4">
        <v>45684.253680555557</v>
      </c>
      <c r="I1473" t="b">
        <v>0</v>
      </c>
      <c r="J1473" t="b">
        <v>1</v>
      </c>
      <c r="K1473" t="s">
        <v>24</v>
      </c>
      <c r="L1473" t="s">
        <v>22</v>
      </c>
      <c r="M1473">
        <v>88582</v>
      </c>
      <c r="O1473" t="s">
        <v>1979</v>
      </c>
      <c r="P1473" t="s">
        <v>6304</v>
      </c>
    </row>
    <row r="1474" spans="1:16" x14ac:dyDescent="0.25">
      <c r="A1474" t="s">
        <v>2</v>
      </c>
      <c r="B1474" t="s">
        <v>6305</v>
      </c>
      <c r="C1474" t="s">
        <v>82</v>
      </c>
      <c r="D1474" t="s">
        <v>3828</v>
      </c>
      <c r="E1474" t="s">
        <v>20</v>
      </c>
      <c r="F1474" t="b">
        <v>0</v>
      </c>
      <c r="G1474" t="s">
        <v>27</v>
      </c>
      <c r="H1474" s="4">
        <v>45684.253680555557</v>
      </c>
      <c r="I1474" t="b">
        <v>1</v>
      </c>
      <c r="J1474" t="b">
        <v>1</v>
      </c>
      <c r="K1474" t="s">
        <v>24</v>
      </c>
      <c r="L1474" t="s">
        <v>22</v>
      </c>
      <c r="M1474">
        <v>162500</v>
      </c>
      <c r="O1474" t="s">
        <v>580</v>
      </c>
      <c r="P1474" t="s">
        <v>6306</v>
      </c>
    </row>
    <row r="1475" spans="1:16" x14ac:dyDescent="0.25">
      <c r="A1475" t="s">
        <v>25</v>
      </c>
      <c r="B1475" t="s">
        <v>6246</v>
      </c>
      <c r="C1475" t="s">
        <v>298</v>
      </c>
      <c r="D1475" t="s">
        <v>6307</v>
      </c>
      <c r="E1475" t="s">
        <v>20</v>
      </c>
      <c r="F1475" t="b">
        <v>0</v>
      </c>
      <c r="G1475" t="s">
        <v>298</v>
      </c>
      <c r="H1475" s="4">
        <v>45684.25818287037</v>
      </c>
      <c r="I1475" t="b">
        <v>0</v>
      </c>
      <c r="J1475" t="b">
        <v>0</v>
      </c>
      <c r="K1475" t="s">
        <v>298</v>
      </c>
      <c r="L1475" t="s">
        <v>22</v>
      </c>
      <c r="M1475">
        <v>65197.5</v>
      </c>
      <c r="O1475" t="s">
        <v>938</v>
      </c>
      <c r="P1475" t="s">
        <v>6247</v>
      </c>
    </row>
    <row r="1476" spans="1:16" x14ac:dyDescent="0.25">
      <c r="A1476" t="s">
        <v>0</v>
      </c>
      <c r="B1476" t="s">
        <v>6308</v>
      </c>
      <c r="C1476" t="s">
        <v>5242</v>
      </c>
      <c r="D1476" t="s">
        <v>5243</v>
      </c>
      <c r="E1476" t="s">
        <v>20</v>
      </c>
      <c r="F1476" t="b">
        <v>0</v>
      </c>
      <c r="G1476" t="s">
        <v>314</v>
      </c>
      <c r="H1476" s="4">
        <v>45684.258275462962</v>
      </c>
      <c r="I1476" t="b">
        <v>0</v>
      </c>
      <c r="J1476" t="b">
        <v>0</v>
      </c>
      <c r="K1476" t="s">
        <v>314</v>
      </c>
      <c r="L1476" t="s">
        <v>22</v>
      </c>
      <c r="M1476">
        <v>90000</v>
      </c>
      <c r="O1476" t="s">
        <v>6309</v>
      </c>
    </row>
    <row r="1477" spans="1:16" x14ac:dyDescent="0.25">
      <c r="A1477" t="s">
        <v>2</v>
      </c>
      <c r="B1477" t="s">
        <v>4121</v>
      </c>
      <c r="C1477" t="s">
        <v>1291</v>
      </c>
      <c r="D1477" t="s">
        <v>4220</v>
      </c>
      <c r="E1477" t="s">
        <v>828</v>
      </c>
      <c r="F1477" t="b">
        <v>0</v>
      </c>
      <c r="G1477" t="s">
        <v>1247</v>
      </c>
      <c r="H1477" s="4">
        <v>45684.265486111108</v>
      </c>
      <c r="I1477" t="b">
        <v>0</v>
      </c>
      <c r="J1477" t="b">
        <v>0</v>
      </c>
      <c r="K1477" t="s">
        <v>1247</v>
      </c>
      <c r="L1477" t="s">
        <v>36</v>
      </c>
      <c r="N1477">
        <v>35.994998931884773</v>
      </c>
      <c r="O1477" t="s">
        <v>1773</v>
      </c>
      <c r="P1477" t="s">
        <v>2185</v>
      </c>
    </row>
    <row r="1478" spans="1:16" x14ac:dyDescent="0.25">
      <c r="A1478" t="s">
        <v>19</v>
      </c>
      <c r="B1478" t="s">
        <v>6310</v>
      </c>
      <c r="C1478" t="s">
        <v>39</v>
      </c>
      <c r="D1478" t="s">
        <v>3985</v>
      </c>
      <c r="E1478" t="s">
        <v>20</v>
      </c>
      <c r="F1478" t="b">
        <v>1</v>
      </c>
      <c r="G1478" t="s">
        <v>1481</v>
      </c>
      <c r="H1478" s="4">
        <v>45684.268530092602</v>
      </c>
      <c r="I1478" t="b">
        <v>0</v>
      </c>
      <c r="J1478" t="b">
        <v>1</v>
      </c>
      <c r="K1478" t="s">
        <v>1481</v>
      </c>
      <c r="L1478" t="s">
        <v>22</v>
      </c>
      <c r="M1478">
        <v>145000</v>
      </c>
      <c r="O1478" t="s">
        <v>2066</v>
      </c>
      <c r="P1478" t="s">
        <v>3764</v>
      </c>
    </row>
    <row r="1479" spans="1:16" x14ac:dyDescent="0.25">
      <c r="A1479" t="s">
        <v>28</v>
      </c>
      <c r="B1479" t="s">
        <v>6311</v>
      </c>
      <c r="C1479" t="s">
        <v>39</v>
      </c>
      <c r="D1479" t="s">
        <v>3985</v>
      </c>
      <c r="E1479" t="s">
        <v>20</v>
      </c>
      <c r="F1479" t="b">
        <v>1</v>
      </c>
      <c r="G1479" t="s">
        <v>5203</v>
      </c>
      <c r="H1479" s="4">
        <v>45684.271435185183</v>
      </c>
      <c r="I1479" t="b">
        <v>0</v>
      </c>
      <c r="J1479" t="b">
        <v>0</v>
      </c>
      <c r="L1479" t="s">
        <v>22</v>
      </c>
      <c r="M1479">
        <v>275000</v>
      </c>
      <c r="O1479" t="s">
        <v>4053</v>
      </c>
      <c r="P1479" t="s">
        <v>1223</v>
      </c>
    </row>
    <row r="1480" spans="1:16" x14ac:dyDescent="0.25">
      <c r="A1480" t="s">
        <v>0</v>
      </c>
      <c r="B1480" t="s">
        <v>6312</v>
      </c>
      <c r="C1480" t="s">
        <v>6313</v>
      </c>
      <c r="D1480" t="s">
        <v>3973</v>
      </c>
      <c r="E1480" t="s">
        <v>20</v>
      </c>
      <c r="F1480" t="b">
        <v>0</v>
      </c>
      <c r="G1480" t="s">
        <v>1420</v>
      </c>
      <c r="H1480" s="4">
        <v>45684.271608796298</v>
      </c>
      <c r="I1480" t="b">
        <v>0</v>
      </c>
      <c r="J1480" t="b">
        <v>0</v>
      </c>
      <c r="K1480" t="s">
        <v>1420</v>
      </c>
      <c r="L1480" t="s">
        <v>22</v>
      </c>
      <c r="M1480">
        <v>120000</v>
      </c>
      <c r="O1480" t="s">
        <v>6314</v>
      </c>
    </row>
    <row r="1481" spans="1:16" x14ac:dyDescent="0.25">
      <c r="A1481" t="s">
        <v>1</v>
      </c>
      <c r="B1481" t="s">
        <v>1</v>
      </c>
      <c r="D1481" t="s">
        <v>4774</v>
      </c>
      <c r="E1481" t="s">
        <v>20</v>
      </c>
      <c r="F1481" t="b">
        <v>0</v>
      </c>
      <c r="G1481" t="s">
        <v>1420</v>
      </c>
      <c r="H1481" s="4">
        <v>45684.271631944437</v>
      </c>
      <c r="I1481" t="b">
        <v>0</v>
      </c>
      <c r="J1481" t="b">
        <v>0</v>
      </c>
      <c r="K1481" t="s">
        <v>1420</v>
      </c>
      <c r="L1481" t="s">
        <v>22</v>
      </c>
      <c r="M1481">
        <v>159900</v>
      </c>
      <c r="O1481" t="s">
        <v>1773</v>
      </c>
      <c r="P1481" t="s">
        <v>6315</v>
      </c>
    </row>
    <row r="1482" spans="1:16" x14ac:dyDescent="0.25">
      <c r="A1482" t="s">
        <v>0</v>
      </c>
      <c r="B1482" t="s">
        <v>6316</v>
      </c>
      <c r="C1482" t="s">
        <v>5242</v>
      </c>
      <c r="D1482" t="s">
        <v>5243</v>
      </c>
      <c r="E1482" t="s">
        <v>20</v>
      </c>
      <c r="F1482" t="b">
        <v>0</v>
      </c>
      <c r="G1482" t="s">
        <v>314</v>
      </c>
      <c r="H1482" s="4">
        <v>45684.299953703703</v>
      </c>
      <c r="I1482" t="b">
        <v>0</v>
      </c>
      <c r="J1482" t="b">
        <v>0</v>
      </c>
      <c r="K1482" t="s">
        <v>314</v>
      </c>
      <c r="L1482" t="s">
        <v>22</v>
      </c>
      <c r="M1482">
        <v>127050</v>
      </c>
      <c r="O1482" t="s">
        <v>2285</v>
      </c>
      <c r="P1482" t="s">
        <v>632</v>
      </c>
    </row>
    <row r="1483" spans="1:16" x14ac:dyDescent="0.25">
      <c r="A1483" t="s">
        <v>89</v>
      </c>
      <c r="B1483" t="s">
        <v>1568</v>
      </c>
      <c r="C1483" t="s">
        <v>5242</v>
      </c>
      <c r="D1483" t="s">
        <v>5243</v>
      </c>
      <c r="E1483" t="s">
        <v>20</v>
      </c>
      <c r="F1483" t="b">
        <v>0</v>
      </c>
      <c r="G1483" t="s">
        <v>314</v>
      </c>
      <c r="H1483" s="4">
        <v>45684.300023148149</v>
      </c>
      <c r="I1483" t="b">
        <v>1</v>
      </c>
      <c r="J1483" t="b">
        <v>0</v>
      </c>
      <c r="K1483" t="s">
        <v>314</v>
      </c>
      <c r="L1483" t="s">
        <v>22</v>
      </c>
      <c r="M1483">
        <v>101050</v>
      </c>
      <c r="O1483" t="s">
        <v>2285</v>
      </c>
      <c r="P1483" t="s">
        <v>6317</v>
      </c>
    </row>
    <row r="1484" spans="1:16" x14ac:dyDescent="0.25">
      <c r="A1484" t="s">
        <v>2</v>
      </c>
      <c r="B1484" t="s">
        <v>6318</v>
      </c>
      <c r="C1484" t="s">
        <v>5242</v>
      </c>
      <c r="D1484" t="s">
        <v>5243</v>
      </c>
      <c r="E1484" t="s">
        <v>20</v>
      </c>
      <c r="F1484" t="b">
        <v>0</v>
      </c>
      <c r="G1484" t="s">
        <v>314</v>
      </c>
      <c r="H1484" s="4">
        <v>45684.300370370373</v>
      </c>
      <c r="I1484" t="b">
        <v>0</v>
      </c>
      <c r="J1484" t="b">
        <v>0</v>
      </c>
      <c r="K1484" t="s">
        <v>314</v>
      </c>
      <c r="L1484" t="s">
        <v>22</v>
      </c>
      <c r="M1484">
        <v>90000</v>
      </c>
      <c r="O1484" t="s">
        <v>2325</v>
      </c>
      <c r="P1484" t="s">
        <v>6319</v>
      </c>
    </row>
    <row r="1485" spans="1:16" x14ac:dyDescent="0.25">
      <c r="A1485" t="s">
        <v>25</v>
      </c>
      <c r="B1485" t="s">
        <v>1885</v>
      </c>
      <c r="C1485" t="s">
        <v>985</v>
      </c>
      <c r="D1485" t="s">
        <v>3828</v>
      </c>
      <c r="E1485" t="s">
        <v>20</v>
      </c>
      <c r="F1485" t="b">
        <v>0</v>
      </c>
      <c r="G1485" t="s">
        <v>27</v>
      </c>
      <c r="H1485" s="4">
        <v>45684.375081018523</v>
      </c>
      <c r="I1485" t="b">
        <v>0</v>
      </c>
      <c r="J1485" t="b">
        <v>1</v>
      </c>
      <c r="K1485" t="s">
        <v>24</v>
      </c>
      <c r="L1485" t="s">
        <v>22</v>
      </c>
      <c r="M1485">
        <v>100000</v>
      </c>
      <c r="O1485" t="s">
        <v>3849</v>
      </c>
      <c r="P1485" t="s">
        <v>1851</v>
      </c>
    </row>
    <row r="1486" spans="1:16" x14ac:dyDescent="0.25">
      <c r="A1486" t="s">
        <v>89</v>
      </c>
      <c r="B1486" t="s">
        <v>6320</v>
      </c>
      <c r="C1486" t="s">
        <v>740</v>
      </c>
      <c r="D1486" t="s">
        <v>4035</v>
      </c>
      <c r="E1486" t="s">
        <v>20</v>
      </c>
      <c r="F1486" t="b">
        <v>0</v>
      </c>
      <c r="G1486" t="s">
        <v>740</v>
      </c>
      <c r="H1486" s="4">
        <v>45684.380509259259</v>
      </c>
      <c r="I1486" t="b">
        <v>0</v>
      </c>
      <c r="J1486" t="b">
        <v>0</v>
      </c>
      <c r="K1486" t="s">
        <v>740</v>
      </c>
      <c r="L1486" t="s">
        <v>22</v>
      </c>
      <c r="M1486">
        <v>211200</v>
      </c>
      <c r="O1486" t="s">
        <v>2967</v>
      </c>
      <c r="P1486" t="s">
        <v>6321</v>
      </c>
    </row>
    <row r="1487" spans="1:16" x14ac:dyDescent="0.25">
      <c r="A1487" t="s">
        <v>139</v>
      </c>
      <c r="B1487" t="s">
        <v>6322</v>
      </c>
      <c r="C1487" t="s">
        <v>820</v>
      </c>
      <c r="D1487" t="s">
        <v>4035</v>
      </c>
      <c r="E1487" t="s">
        <v>20</v>
      </c>
      <c r="F1487" t="b">
        <v>0</v>
      </c>
      <c r="G1487" t="s">
        <v>820</v>
      </c>
      <c r="H1487" s="4">
        <v>45684.402858796297</v>
      </c>
      <c r="I1487" t="b">
        <v>0</v>
      </c>
      <c r="J1487" t="b">
        <v>0</v>
      </c>
      <c r="K1487" t="s">
        <v>820</v>
      </c>
      <c r="L1487" t="s">
        <v>22</v>
      </c>
      <c r="M1487">
        <v>41799.5</v>
      </c>
      <c r="O1487" t="s">
        <v>1576</v>
      </c>
      <c r="P1487" t="s">
        <v>1850</v>
      </c>
    </row>
    <row r="1488" spans="1:16" x14ac:dyDescent="0.25">
      <c r="A1488" t="s">
        <v>25</v>
      </c>
      <c r="B1488" t="s">
        <v>6323</v>
      </c>
      <c r="C1488" t="s">
        <v>134</v>
      </c>
      <c r="D1488" t="s">
        <v>2208</v>
      </c>
      <c r="E1488" t="s">
        <v>34</v>
      </c>
      <c r="F1488" t="b">
        <v>0</v>
      </c>
      <c r="G1488" t="s">
        <v>41</v>
      </c>
      <c r="H1488" s="4">
        <v>45684.417175925933</v>
      </c>
      <c r="I1488" t="b">
        <v>0</v>
      </c>
      <c r="J1488" t="b">
        <v>1</v>
      </c>
      <c r="K1488" t="s">
        <v>24</v>
      </c>
      <c r="L1488" t="s">
        <v>22</v>
      </c>
      <c r="M1488">
        <v>162000</v>
      </c>
      <c r="O1488" t="s">
        <v>428</v>
      </c>
      <c r="P1488" t="s">
        <v>6324</v>
      </c>
    </row>
    <row r="1489" spans="1:16" x14ac:dyDescent="0.25">
      <c r="A1489" t="s">
        <v>1</v>
      </c>
      <c r="B1489" t="s">
        <v>4235</v>
      </c>
      <c r="C1489" t="s">
        <v>352</v>
      </c>
      <c r="D1489" t="s">
        <v>3973</v>
      </c>
      <c r="E1489" t="s">
        <v>20</v>
      </c>
      <c r="F1489" t="b">
        <v>0</v>
      </c>
      <c r="G1489" t="s">
        <v>41</v>
      </c>
      <c r="H1489" s="4">
        <v>45684.417210648149</v>
      </c>
      <c r="I1489" t="b">
        <v>0</v>
      </c>
      <c r="J1489" t="b">
        <v>0</v>
      </c>
      <c r="K1489" t="s">
        <v>24</v>
      </c>
      <c r="L1489" t="s">
        <v>22</v>
      </c>
      <c r="M1489">
        <v>95000</v>
      </c>
      <c r="O1489" t="s">
        <v>4236</v>
      </c>
      <c r="P1489" t="s">
        <v>2591</v>
      </c>
    </row>
    <row r="1490" spans="1:16" x14ac:dyDescent="0.25">
      <c r="A1490" t="s">
        <v>28</v>
      </c>
      <c r="B1490" t="s">
        <v>642</v>
      </c>
      <c r="C1490" t="s">
        <v>696</v>
      </c>
      <c r="D1490" t="s">
        <v>3973</v>
      </c>
      <c r="E1490" t="s">
        <v>20</v>
      </c>
      <c r="F1490" t="b">
        <v>0</v>
      </c>
      <c r="G1490" t="s">
        <v>30</v>
      </c>
      <c r="H1490" s="4">
        <v>45684.420115740737</v>
      </c>
      <c r="I1490" t="b">
        <v>0</v>
      </c>
      <c r="J1490" t="b">
        <v>1</v>
      </c>
      <c r="K1490" t="s">
        <v>24</v>
      </c>
      <c r="L1490" t="s">
        <v>22</v>
      </c>
      <c r="M1490">
        <v>147000</v>
      </c>
      <c r="O1490" t="s">
        <v>950</v>
      </c>
      <c r="P1490" t="s">
        <v>6325</v>
      </c>
    </row>
    <row r="1491" spans="1:16" x14ac:dyDescent="0.25">
      <c r="A1491" t="s">
        <v>2</v>
      </c>
      <c r="B1491" t="s">
        <v>6326</v>
      </c>
      <c r="C1491" t="s">
        <v>4386</v>
      </c>
      <c r="D1491" t="s">
        <v>2208</v>
      </c>
      <c r="E1491" t="s">
        <v>34</v>
      </c>
      <c r="F1491" t="b">
        <v>0</v>
      </c>
      <c r="G1491" t="s">
        <v>27</v>
      </c>
      <c r="H1491" s="4">
        <v>45684.420416666668</v>
      </c>
      <c r="I1491" t="b">
        <v>0</v>
      </c>
      <c r="J1491" t="b">
        <v>1</v>
      </c>
      <c r="K1491" t="s">
        <v>24</v>
      </c>
      <c r="L1491" t="s">
        <v>22</v>
      </c>
      <c r="M1491">
        <v>165000</v>
      </c>
      <c r="O1491" t="s">
        <v>428</v>
      </c>
      <c r="P1491" t="s">
        <v>6327</v>
      </c>
    </row>
    <row r="1492" spans="1:16" x14ac:dyDescent="0.25">
      <c r="A1492" t="s">
        <v>40</v>
      </c>
      <c r="B1492" t="s">
        <v>6328</v>
      </c>
      <c r="C1492" t="s">
        <v>928</v>
      </c>
      <c r="D1492" t="s">
        <v>746</v>
      </c>
      <c r="E1492" t="s">
        <v>51</v>
      </c>
      <c r="F1492" t="b">
        <v>0</v>
      </c>
      <c r="G1492" t="s">
        <v>27</v>
      </c>
      <c r="H1492" s="4">
        <v>45684.462037037039</v>
      </c>
      <c r="I1492" t="b">
        <v>1</v>
      </c>
      <c r="J1492" t="b">
        <v>1</v>
      </c>
      <c r="K1492" t="s">
        <v>24</v>
      </c>
      <c r="L1492" t="s">
        <v>36</v>
      </c>
      <c r="N1492">
        <v>62.669998168945313</v>
      </c>
      <c r="O1492" t="s">
        <v>746</v>
      </c>
      <c r="P1492" t="s">
        <v>6329</v>
      </c>
    </row>
    <row r="1493" spans="1:16" x14ac:dyDescent="0.25">
      <c r="A1493" t="s">
        <v>2</v>
      </c>
      <c r="B1493" t="s">
        <v>6330</v>
      </c>
      <c r="C1493" t="s">
        <v>151</v>
      </c>
      <c r="D1493" t="s">
        <v>6331</v>
      </c>
      <c r="E1493" t="s">
        <v>34</v>
      </c>
      <c r="F1493" t="b">
        <v>0</v>
      </c>
      <c r="G1493" t="s">
        <v>27</v>
      </c>
      <c r="H1493" s="4">
        <v>45684.462129629632</v>
      </c>
      <c r="I1493" t="b">
        <v>0</v>
      </c>
      <c r="J1493" t="b">
        <v>1</v>
      </c>
      <c r="K1493" t="s">
        <v>24</v>
      </c>
      <c r="L1493" t="s">
        <v>22</v>
      </c>
      <c r="M1493">
        <v>257000</v>
      </c>
      <c r="O1493" t="s">
        <v>59</v>
      </c>
      <c r="P1493" t="s">
        <v>6332</v>
      </c>
    </row>
    <row r="1494" spans="1:16" x14ac:dyDescent="0.25">
      <c r="A1494" t="s">
        <v>0</v>
      </c>
      <c r="B1494" t="s">
        <v>0</v>
      </c>
      <c r="C1494" t="s">
        <v>5242</v>
      </c>
      <c r="D1494" t="s">
        <v>5243</v>
      </c>
      <c r="E1494" t="s">
        <v>20</v>
      </c>
      <c r="F1494" t="b">
        <v>0</v>
      </c>
      <c r="G1494" t="s">
        <v>314</v>
      </c>
      <c r="H1494" s="4">
        <v>45684.508275462962</v>
      </c>
      <c r="I1494" t="b">
        <v>0</v>
      </c>
      <c r="J1494" t="b">
        <v>0</v>
      </c>
      <c r="K1494" t="s">
        <v>314</v>
      </c>
      <c r="L1494" t="s">
        <v>22</v>
      </c>
      <c r="M1494">
        <v>90000</v>
      </c>
      <c r="O1494" t="s">
        <v>6333</v>
      </c>
    </row>
    <row r="1495" spans="1:16" x14ac:dyDescent="0.25">
      <c r="A1495" t="s">
        <v>1</v>
      </c>
      <c r="B1495" t="s">
        <v>6334</v>
      </c>
      <c r="C1495" t="s">
        <v>6335</v>
      </c>
      <c r="D1495" t="s">
        <v>3600</v>
      </c>
      <c r="E1495" t="s">
        <v>20</v>
      </c>
      <c r="F1495" t="b">
        <v>0</v>
      </c>
      <c r="G1495" t="s">
        <v>27</v>
      </c>
      <c r="H1495" s="4">
        <v>45684.58630787037</v>
      </c>
      <c r="I1495" t="b">
        <v>0</v>
      </c>
      <c r="J1495" t="b">
        <v>0</v>
      </c>
      <c r="K1495" t="s">
        <v>24</v>
      </c>
      <c r="L1495" t="s">
        <v>36</v>
      </c>
      <c r="N1495">
        <v>92.5</v>
      </c>
      <c r="O1495" t="s">
        <v>1973</v>
      </c>
      <c r="P1495" t="s">
        <v>2004</v>
      </c>
    </row>
    <row r="1496" spans="1:16" x14ac:dyDescent="0.25">
      <c r="A1496" t="s">
        <v>28</v>
      </c>
      <c r="B1496" t="s">
        <v>6336</v>
      </c>
      <c r="C1496" t="s">
        <v>1421</v>
      </c>
      <c r="D1496" t="s">
        <v>3973</v>
      </c>
      <c r="E1496" t="s">
        <v>20</v>
      </c>
      <c r="F1496" t="b">
        <v>0</v>
      </c>
      <c r="G1496" t="s">
        <v>52</v>
      </c>
      <c r="H1496" s="4">
        <v>45684.586898148147</v>
      </c>
      <c r="I1496" t="b">
        <v>0</v>
      </c>
      <c r="J1496" t="b">
        <v>1</v>
      </c>
      <c r="K1496" t="s">
        <v>24</v>
      </c>
      <c r="L1496" t="s">
        <v>22</v>
      </c>
      <c r="M1496">
        <v>115000</v>
      </c>
      <c r="O1496" t="s">
        <v>6337</v>
      </c>
      <c r="P1496" t="s">
        <v>4544</v>
      </c>
    </row>
    <row r="1497" spans="1:16" x14ac:dyDescent="0.25">
      <c r="A1497" t="s">
        <v>25</v>
      </c>
      <c r="B1497" t="s">
        <v>6338</v>
      </c>
      <c r="C1497" t="s">
        <v>5242</v>
      </c>
      <c r="D1497" t="s">
        <v>5243</v>
      </c>
      <c r="E1497" t="s">
        <v>20</v>
      </c>
      <c r="F1497" t="b">
        <v>0</v>
      </c>
      <c r="G1497" t="s">
        <v>314</v>
      </c>
      <c r="H1497" s="4">
        <v>45684.591608796298</v>
      </c>
      <c r="I1497" t="b">
        <v>0</v>
      </c>
      <c r="J1497" t="b">
        <v>0</v>
      </c>
      <c r="K1497" t="s">
        <v>314</v>
      </c>
      <c r="L1497" t="s">
        <v>22</v>
      </c>
      <c r="M1497">
        <v>90000</v>
      </c>
      <c r="O1497" t="s">
        <v>2034</v>
      </c>
      <c r="P1497" t="s">
        <v>119</v>
      </c>
    </row>
    <row r="1498" spans="1:16" x14ac:dyDescent="0.25">
      <c r="A1498" t="s">
        <v>25</v>
      </c>
      <c r="B1498" t="s">
        <v>6339</v>
      </c>
      <c r="C1498" t="s">
        <v>236</v>
      </c>
      <c r="D1498" t="s">
        <v>5243</v>
      </c>
      <c r="E1498" t="s">
        <v>20</v>
      </c>
      <c r="F1498" t="b">
        <v>0</v>
      </c>
      <c r="G1498" t="s">
        <v>27</v>
      </c>
      <c r="H1498" s="4">
        <v>45684.625081018523</v>
      </c>
      <c r="I1498" t="b">
        <v>0</v>
      </c>
      <c r="J1498" t="b">
        <v>1</v>
      </c>
      <c r="K1498" t="s">
        <v>24</v>
      </c>
      <c r="L1498" t="s">
        <v>22</v>
      </c>
      <c r="M1498">
        <v>105000</v>
      </c>
      <c r="O1498" t="s">
        <v>4631</v>
      </c>
      <c r="P1498" t="s">
        <v>190</v>
      </c>
    </row>
    <row r="1499" spans="1:16" x14ac:dyDescent="0.25">
      <c r="A1499" t="s">
        <v>0</v>
      </c>
      <c r="B1499" t="s">
        <v>6340</v>
      </c>
      <c r="C1499" t="s">
        <v>985</v>
      </c>
      <c r="D1499" t="s">
        <v>3973</v>
      </c>
      <c r="E1499" t="s">
        <v>51</v>
      </c>
      <c r="F1499" t="b">
        <v>0</v>
      </c>
      <c r="G1499" t="s">
        <v>27</v>
      </c>
      <c r="H1499" s="4">
        <v>45684.625092592592</v>
      </c>
      <c r="I1499" t="b">
        <v>0</v>
      </c>
      <c r="J1499" t="b">
        <v>0</v>
      </c>
      <c r="K1499" t="s">
        <v>24</v>
      </c>
      <c r="L1499" t="s">
        <v>36</v>
      </c>
      <c r="N1499">
        <v>55</v>
      </c>
      <c r="O1499" t="s">
        <v>2087</v>
      </c>
      <c r="P1499" t="s">
        <v>6341</v>
      </c>
    </row>
    <row r="1500" spans="1:16" x14ac:dyDescent="0.25">
      <c r="A1500" t="s">
        <v>25</v>
      </c>
      <c r="B1500" t="s">
        <v>6342</v>
      </c>
      <c r="C1500" t="s">
        <v>236</v>
      </c>
      <c r="D1500" t="s">
        <v>4090</v>
      </c>
      <c r="E1500" t="s">
        <v>20</v>
      </c>
      <c r="F1500" t="b">
        <v>0</v>
      </c>
      <c r="G1500" t="s">
        <v>27</v>
      </c>
      <c r="H1500" s="4">
        <v>45684.625127314823</v>
      </c>
      <c r="I1500" t="b">
        <v>0</v>
      </c>
      <c r="J1500" t="b">
        <v>1</v>
      </c>
      <c r="K1500" t="s">
        <v>24</v>
      </c>
      <c r="L1500" t="s">
        <v>22</v>
      </c>
      <c r="M1500">
        <v>130000</v>
      </c>
      <c r="O1500" t="s">
        <v>6343</v>
      </c>
      <c r="P1500" t="s">
        <v>715</v>
      </c>
    </row>
    <row r="1501" spans="1:16" x14ac:dyDescent="0.25">
      <c r="A1501" t="s">
        <v>0</v>
      </c>
      <c r="B1501" t="s">
        <v>6344</v>
      </c>
      <c r="C1501" t="s">
        <v>440</v>
      </c>
      <c r="D1501" t="s">
        <v>3973</v>
      </c>
      <c r="E1501" t="s">
        <v>51</v>
      </c>
      <c r="F1501" t="b">
        <v>0</v>
      </c>
      <c r="G1501" t="s">
        <v>27</v>
      </c>
      <c r="H1501" s="4">
        <v>45684.625150462962</v>
      </c>
      <c r="I1501" t="b">
        <v>0</v>
      </c>
      <c r="J1501" t="b">
        <v>0</v>
      </c>
      <c r="K1501" t="s">
        <v>24</v>
      </c>
      <c r="L1501" t="s">
        <v>36</v>
      </c>
      <c r="N1501">
        <v>82.5</v>
      </c>
      <c r="O1501" t="s">
        <v>6345</v>
      </c>
      <c r="P1501" t="s">
        <v>6034</v>
      </c>
    </row>
    <row r="1502" spans="1:16" x14ac:dyDescent="0.25">
      <c r="A1502" t="s">
        <v>0</v>
      </c>
      <c r="B1502" t="s">
        <v>0</v>
      </c>
      <c r="C1502" t="s">
        <v>1591</v>
      </c>
      <c r="D1502" t="s">
        <v>131</v>
      </c>
      <c r="E1502" t="s">
        <v>20</v>
      </c>
      <c r="F1502" t="b">
        <v>0</v>
      </c>
      <c r="G1502" t="s">
        <v>23</v>
      </c>
      <c r="H1502" s="4">
        <v>45684.658414351848</v>
      </c>
      <c r="I1502" t="b">
        <v>1</v>
      </c>
      <c r="J1502" t="b">
        <v>0</v>
      </c>
      <c r="K1502" t="s">
        <v>24</v>
      </c>
      <c r="L1502" t="s">
        <v>36</v>
      </c>
      <c r="N1502">
        <v>30</v>
      </c>
      <c r="O1502" t="s">
        <v>131</v>
      </c>
      <c r="P1502" t="s">
        <v>6346</v>
      </c>
    </row>
    <row r="1503" spans="1:16" x14ac:dyDescent="0.25">
      <c r="A1503" t="s">
        <v>0</v>
      </c>
      <c r="B1503" t="s">
        <v>6347</v>
      </c>
      <c r="C1503" t="s">
        <v>985</v>
      </c>
      <c r="D1503" t="s">
        <v>3600</v>
      </c>
      <c r="E1503" t="s">
        <v>20</v>
      </c>
      <c r="F1503" t="b">
        <v>0</v>
      </c>
      <c r="G1503" t="s">
        <v>27</v>
      </c>
      <c r="H1503" s="4">
        <v>45684.666747685187</v>
      </c>
      <c r="I1503" t="b">
        <v>0</v>
      </c>
      <c r="J1503" t="b">
        <v>0</v>
      </c>
      <c r="K1503" t="s">
        <v>24</v>
      </c>
      <c r="L1503" t="s">
        <v>22</v>
      </c>
      <c r="M1503">
        <v>96000</v>
      </c>
      <c r="O1503" t="s">
        <v>3783</v>
      </c>
      <c r="P1503" t="s">
        <v>221</v>
      </c>
    </row>
    <row r="1504" spans="1:16" x14ac:dyDescent="0.25">
      <c r="A1504" t="s">
        <v>0</v>
      </c>
      <c r="B1504" t="s">
        <v>250</v>
      </c>
      <c r="C1504" t="s">
        <v>2680</v>
      </c>
      <c r="D1504" t="s">
        <v>3973</v>
      </c>
      <c r="E1504" t="s">
        <v>51</v>
      </c>
      <c r="F1504" t="b">
        <v>0</v>
      </c>
      <c r="G1504" t="s">
        <v>41</v>
      </c>
      <c r="H1504" s="4">
        <v>45684.66715277778</v>
      </c>
      <c r="I1504" t="b">
        <v>0</v>
      </c>
      <c r="J1504" t="b">
        <v>1</v>
      </c>
      <c r="K1504" t="s">
        <v>24</v>
      </c>
      <c r="L1504" t="s">
        <v>36</v>
      </c>
      <c r="N1504">
        <v>34.799999237060547</v>
      </c>
      <c r="O1504" t="s">
        <v>1142</v>
      </c>
      <c r="P1504" t="s">
        <v>6348</v>
      </c>
    </row>
    <row r="1505" spans="1:16" x14ac:dyDescent="0.25">
      <c r="A1505" t="s">
        <v>0</v>
      </c>
      <c r="B1505" t="s">
        <v>0</v>
      </c>
      <c r="C1505" t="s">
        <v>1832</v>
      </c>
      <c r="D1505" t="s">
        <v>3828</v>
      </c>
      <c r="E1505" t="s">
        <v>20</v>
      </c>
      <c r="F1505" t="b">
        <v>0</v>
      </c>
      <c r="G1505" t="s">
        <v>27</v>
      </c>
      <c r="H1505" s="4">
        <v>45684.708425925928</v>
      </c>
      <c r="I1505" t="b">
        <v>0</v>
      </c>
      <c r="J1505" t="b">
        <v>1</v>
      </c>
      <c r="K1505" t="s">
        <v>24</v>
      </c>
      <c r="L1505" t="s">
        <v>22</v>
      </c>
      <c r="M1505">
        <v>81693.5</v>
      </c>
      <c r="O1505" t="s">
        <v>6349</v>
      </c>
      <c r="P1505" t="s">
        <v>6350</v>
      </c>
    </row>
    <row r="1506" spans="1:16" x14ac:dyDescent="0.25">
      <c r="A1506" t="s">
        <v>0</v>
      </c>
      <c r="B1506" t="s">
        <v>6351</v>
      </c>
      <c r="C1506" t="s">
        <v>6352</v>
      </c>
      <c r="D1506" t="s">
        <v>3828</v>
      </c>
      <c r="E1506" t="s">
        <v>20</v>
      </c>
      <c r="F1506" t="b">
        <v>0</v>
      </c>
      <c r="G1506" t="s">
        <v>27</v>
      </c>
      <c r="H1506" s="4">
        <v>45684.708460648151</v>
      </c>
      <c r="I1506" t="b">
        <v>0</v>
      </c>
      <c r="J1506" t="b">
        <v>1</v>
      </c>
      <c r="K1506" t="s">
        <v>24</v>
      </c>
      <c r="L1506" t="s">
        <v>22</v>
      </c>
      <c r="M1506">
        <v>52500</v>
      </c>
      <c r="O1506" t="s">
        <v>6353</v>
      </c>
      <c r="P1506" t="s">
        <v>67</v>
      </c>
    </row>
    <row r="1507" spans="1:16" x14ac:dyDescent="0.25">
      <c r="A1507" t="s">
        <v>0</v>
      </c>
      <c r="B1507" t="s">
        <v>1052</v>
      </c>
      <c r="C1507" t="s">
        <v>167</v>
      </c>
      <c r="D1507" t="s">
        <v>3973</v>
      </c>
      <c r="E1507" t="s">
        <v>20</v>
      </c>
      <c r="F1507" t="b">
        <v>0</v>
      </c>
      <c r="G1507" t="s">
        <v>35</v>
      </c>
      <c r="H1507" s="4">
        <v>45684.710509259261</v>
      </c>
      <c r="I1507" t="b">
        <v>0</v>
      </c>
      <c r="J1507" t="b">
        <v>1</v>
      </c>
      <c r="K1507" t="s">
        <v>24</v>
      </c>
      <c r="L1507" t="s">
        <v>22</v>
      </c>
      <c r="M1507">
        <v>120500</v>
      </c>
      <c r="O1507" t="s">
        <v>1162</v>
      </c>
      <c r="P1507" t="s">
        <v>3723</v>
      </c>
    </row>
    <row r="1508" spans="1:16" x14ac:dyDescent="0.25">
      <c r="A1508" t="s">
        <v>2</v>
      </c>
      <c r="B1508" t="s">
        <v>6354</v>
      </c>
      <c r="C1508" t="s">
        <v>29</v>
      </c>
      <c r="D1508" t="s">
        <v>3973</v>
      </c>
      <c r="E1508" t="s">
        <v>20</v>
      </c>
      <c r="F1508" t="b">
        <v>0</v>
      </c>
      <c r="G1508" t="s">
        <v>27</v>
      </c>
      <c r="H1508" s="4">
        <v>45684.712048611109</v>
      </c>
      <c r="I1508" t="b">
        <v>0</v>
      </c>
      <c r="J1508" t="b">
        <v>0</v>
      </c>
      <c r="K1508" t="s">
        <v>24</v>
      </c>
      <c r="L1508" t="s">
        <v>22</v>
      </c>
      <c r="M1508">
        <v>158000</v>
      </c>
      <c r="O1508" t="s">
        <v>3806</v>
      </c>
      <c r="P1508" t="s">
        <v>6355</v>
      </c>
    </row>
    <row r="1509" spans="1:16" x14ac:dyDescent="0.25">
      <c r="A1509" t="s">
        <v>1</v>
      </c>
      <c r="B1509" t="s">
        <v>2192</v>
      </c>
      <c r="C1509" t="s">
        <v>2446</v>
      </c>
      <c r="D1509" t="s">
        <v>3973</v>
      </c>
      <c r="E1509" t="s">
        <v>51</v>
      </c>
      <c r="F1509" t="b">
        <v>0</v>
      </c>
      <c r="G1509" t="s">
        <v>27</v>
      </c>
      <c r="H1509" s="4">
        <v>45684.750289351847</v>
      </c>
      <c r="I1509" t="b">
        <v>0</v>
      </c>
      <c r="J1509" t="b">
        <v>0</v>
      </c>
      <c r="K1509" t="s">
        <v>24</v>
      </c>
      <c r="L1509" t="s">
        <v>36</v>
      </c>
      <c r="N1509">
        <v>85</v>
      </c>
      <c r="O1509" t="s">
        <v>6356</v>
      </c>
      <c r="P1509" t="s">
        <v>6357</v>
      </c>
    </row>
    <row r="1510" spans="1:16" x14ac:dyDescent="0.25">
      <c r="A1510" t="s">
        <v>1</v>
      </c>
      <c r="B1510" t="s">
        <v>1872</v>
      </c>
      <c r="C1510" t="s">
        <v>292</v>
      </c>
      <c r="D1510" t="s">
        <v>3973</v>
      </c>
      <c r="E1510" t="s">
        <v>20</v>
      </c>
      <c r="F1510" t="b">
        <v>0</v>
      </c>
      <c r="G1510" t="s">
        <v>30</v>
      </c>
      <c r="H1510" s="4">
        <v>45684.752500000002</v>
      </c>
      <c r="I1510" t="b">
        <v>0</v>
      </c>
      <c r="J1510" t="b">
        <v>0</v>
      </c>
      <c r="K1510" t="s">
        <v>24</v>
      </c>
      <c r="L1510" t="s">
        <v>22</v>
      </c>
      <c r="M1510">
        <v>75000</v>
      </c>
      <c r="O1510" t="s">
        <v>2295</v>
      </c>
    </row>
    <row r="1511" spans="1:16" x14ac:dyDescent="0.25">
      <c r="A1511" t="s">
        <v>0</v>
      </c>
      <c r="B1511" t="s">
        <v>6358</v>
      </c>
      <c r="C1511" t="s">
        <v>3292</v>
      </c>
      <c r="D1511" t="s">
        <v>2208</v>
      </c>
      <c r="E1511" t="s">
        <v>20</v>
      </c>
      <c r="F1511" t="b">
        <v>0</v>
      </c>
      <c r="G1511" t="s">
        <v>27</v>
      </c>
      <c r="H1511" s="4">
        <v>45684.791759259257</v>
      </c>
      <c r="I1511" t="b">
        <v>1</v>
      </c>
      <c r="J1511" t="b">
        <v>1</v>
      </c>
      <c r="K1511" t="s">
        <v>24</v>
      </c>
      <c r="L1511" t="s">
        <v>22</v>
      </c>
      <c r="M1511">
        <v>82500</v>
      </c>
      <c r="O1511" t="s">
        <v>3937</v>
      </c>
      <c r="P1511" t="s">
        <v>204</v>
      </c>
    </row>
    <row r="1512" spans="1:16" x14ac:dyDescent="0.25">
      <c r="A1512" t="s">
        <v>0</v>
      </c>
      <c r="B1512" t="s">
        <v>6359</v>
      </c>
      <c r="C1512" t="s">
        <v>236</v>
      </c>
      <c r="D1512" t="s">
        <v>3973</v>
      </c>
      <c r="E1512" t="s">
        <v>51</v>
      </c>
      <c r="F1512" t="b">
        <v>0</v>
      </c>
      <c r="G1512" t="s">
        <v>27</v>
      </c>
      <c r="H1512" s="4">
        <v>45684.791875000003</v>
      </c>
      <c r="I1512" t="b">
        <v>0</v>
      </c>
      <c r="J1512" t="b">
        <v>0</v>
      </c>
      <c r="K1512" t="s">
        <v>24</v>
      </c>
      <c r="L1512" t="s">
        <v>36</v>
      </c>
      <c r="N1512">
        <v>29</v>
      </c>
      <c r="O1512" t="s">
        <v>6360</v>
      </c>
      <c r="P1512" t="s">
        <v>204</v>
      </c>
    </row>
    <row r="1513" spans="1:16" x14ac:dyDescent="0.25">
      <c r="A1513" t="s">
        <v>0</v>
      </c>
      <c r="B1513" t="s">
        <v>1178</v>
      </c>
      <c r="C1513" t="s">
        <v>44</v>
      </c>
      <c r="D1513" t="s">
        <v>3973</v>
      </c>
      <c r="E1513" t="s">
        <v>20</v>
      </c>
      <c r="F1513" t="b">
        <v>0</v>
      </c>
      <c r="G1513" t="s">
        <v>41</v>
      </c>
      <c r="H1513" s="4">
        <v>45684.792071759257</v>
      </c>
      <c r="I1513" t="b">
        <v>0</v>
      </c>
      <c r="J1513" t="b">
        <v>0</v>
      </c>
      <c r="K1513" t="s">
        <v>24</v>
      </c>
      <c r="L1513" t="s">
        <v>22</v>
      </c>
      <c r="M1513">
        <v>112500</v>
      </c>
      <c r="O1513" t="s">
        <v>6361</v>
      </c>
      <c r="P1513" t="s">
        <v>2987</v>
      </c>
    </row>
    <row r="1514" spans="1:16" x14ac:dyDescent="0.25">
      <c r="A1514" t="s">
        <v>2</v>
      </c>
      <c r="B1514" t="s">
        <v>117</v>
      </c>
      <c r="C1514" t="s">
        <v>2990</v>
      </c>
      <c r="D1514" t="s">
        <v>3973</v>
      </c>
      <c r="E1514" t="s">
        <v>51</v>
      </c>
      <c r="F1514" t="b">
        <v>0</v>
      </c>
      <c r="G1514" t="s">
        <v>41</v>
      </c>
      <c r="H1514" s="4">
        <v>45684.795706018522</v>
      </c>
      <c r="I1514" t="b">
        <v>0</v>
      </c>
      <c r="J1514" t="b">
        <v>0</v>
      </c>
      <c r="K1514" t="s">
        <v>24</v>
      </c>
      <c r="L1514" t="s">
        <v>36</v>
      </c>
      <c r="N1514">
        <v>65</v>
      </c>
      <c r="O1514" t="s">
        <v>81</v>
      </c>
      <c r="P1514" t="s">
        <v>6362</v>
      </c>
    </row>
    <row r="1515" spans="1:16" x14ac:dyDescent="0.25">
      <c r="A1515" t="s">
        <v>0</v>
      </c>
      <c r="B1515" t="s">
        <v>2491</v>
      </c>
      <c r="C1515" t="s">
        <v>153</v>
      </c>
      <c r="D1515" t="s">
        <v>3973</v>
      </c>
      <c r="E1515" t="s">
        <v>631</v>
      </c>
      <c r="F1515" t="b">
        <v>0</v>
      </c>
      <c r="G1515" t="s">
        <v>27</v>
      </c>
      <c r="H1515" s="4">
        <v>45684.833506944437</v>
      </c>
      <c r="I1515" t="b">
        <v>1</v>
      </c>
      <c r="J1515" t="b">
        <v>1</v>
      </c>
      <c r="K1515" t="s">
        <v>24</v>
      </c>
      <c r="L1515" t="s">
        <v>22</v>
      </c>
      <c r="M1515">
        <v>98700</v>
      </c>
      <c r="O1515" t="s">
        <v>173</v>
      </c>
      <c r="P1515" t="s">
        <v>1057</v>
      </c>
    </row>
    <row r="1516" spans="1:16" x14ac:dyDescent="0.25">
      <c r="A1516" t="s">
        <v>1</v>
      </c>
      <c r="B1516" t="s">
        <v>6363</v>
      </c>
      <c r="C1516" t="s">
        <v>39</v>
      </c>
      <c r="D1516" t="s">
        <v>3973</v>
      </c>
      <c r="E1516" t="s">
        <v>20</v>
      </c>
      <c r="F1516" t="b">
        <v>1</v>
      </c>
      <c r="G1516" t="s">
        <v>27</v>
      </c>
      <c r="H1516" s="4">
        <v>45684.833518518521</v>
      </c>
      <c r="I1516" t="b">
        <v>0</v>
      </c>
      <c r="J1516" t="b">
        <v>1</v>
      </c>
      <c r="K1516" t="s">
        <v>24</v>
      </c>
      <c r="L1516" t="s">
        <v>22</v>
      </c>
      <c r="M1516">
        <v>158300</v>
      </c>
      <c r="O1516" t="s">
        <v>173</v>
      </c>
      <c r="P1516" t="s">
        <v>3713</v>
      </c>
    </row>
    <row r="1517" spans="1:16" x14ac:dyDescent="0.25">
      <c r="A1517" t="s">
        <v>0</v>
      </c>
      <c r="B1517" t="s">
        <v>6364</v>
      </c>
      <c r="C1517" t="s">
        <v>167</v>
      </c>
      <c r="D1517" t="s">
        <v>3973</v>
      </c>
      <c r="E1517" t="s">
        <v>20</v>
      </c>
      <c r="F1517" t="b">
        <v>0</v>
      </c>
      <c r="G1517" t="s">
        <v>35</v>
      </c>
      <c r="H1517" s="4">
        <v>45684.835590277777</v>
      </c>
      <c r="I1517" t="b">
        <v>1</v>
      </c>
      <c r="J1517" t="b">
        <v>0</v>
      </c>
      <c r="K1517" t="s">
        <v>24</v>
      </c>
      <c r="L1517" t="s">
        <v>22</v>
      </c>
      <c r="M1517">
        <v>120000</v>
      </c>
      <c r="O1517" t="s">
        <v>1962</v>
      </c>
    </row>
    <row r="1518" spans="1:16" x14ac:dyDescent="0.25">
      <c r="A1518" t="s">
        <v>89</v>
      </c>
      <c r="B1518" t="s">
        <v>6365</v>
      </c>
      <c r="C1518" t="s">
        <v>122</v>
      </c>
      <c r="D1518" t="s">
        <v>3973</v>
      </c>
      <c r="E1518" t="s">
        <v>20</v>
      </c>
      <c r="F1518" t="b">
        <v>0</v>
      </c>
      <c r="G1518" t="s">
        <v>52</v>
      </c>
      <c r="H1518" s="4">
        <v>45684.836030092592</v>
      </c>
      <c r="I1518" t="b">
        <v>0</v>
      </c>
      <c r="J1518" t="b">
        <v>1</v>
      </c>
      <c r="K1518" t="s">
        <v>24</v>
      </c>
      <c r="L1518" t="s">
        <v>22</v>
      </c>
      <c r="M1518">
        <v>147000</v>
      </c>
      <c r="O1518" t="s">
        <v>2506</v>
      </c>
    </row>
    <row r="1519" spans="1:16" x14ac:dyDescent="0.25">
      <c r="A1519" t="s">
        <v>1</v>
      </c>
      <c r="B1519" t="s">
        <v>6366</v>
      </c>
      <c r="C1519" t="s">
        <v>23</v>
      </c>
      <c r="D1519" t="s">
        <v>4178</v>
      </c>
      <c r="E1519" t="s">
        <v>20</v>
      </c>
      <c r="F1519" t="b">
        <v>0</v>
      </c>
      <c r="G1519" t="s">
        <v>23</v>
      </c>
      <c r="H1519" s="4">
        <v>45684.867013888892</v>
      </c>
      <c r="I1519" t="b">
        <v>0</v>
      </c>
      <c r="J1519" t="b">
        <v>1</v>
      </c>
      <c r="K1519" t="s">
        <v>24</v>
      </c>
      <c r="L1519" t="s">
        <v>22</v>
      </c>
      <c r="M1519">
        <v>139500</v>
      </c>
      <c r="O1519" t="s">
        <v>954</v>
      </c>
      <c r="P1519" t="s">
        <v>6367</v>
      </c>
    </row>
    <row r="1520" spans="1:16" x14ac:dyDescent="0.25">
      <c r="A1520" t="s">
        <v>0</v>
      </c>
      <c r="B1520" t="s">
        <v>6368</v>
      </c>
      <c r="C1520" t="s">
        <v>82</v>
      </c>
      <c r="D1520" t="s">
        <v>3973</v>
      </c>
      <c r="E1520" t="s">
        <v>20</v>
      </c>
      <c r="F1520" t="b">
        <v>0</v>
      </c>
      <c r="G1520" t="s">
        <v>27</v>
      </c>
      <c r="H1520" s="4">
        <v>45684.877974537027</v>
      </c>
      <c r="I1520" t="b">
        <v>0</v>
      </c>
      <c r="J1520" t="b">
        <v>1</v>
      </c>
      <c r="K1520" t="s">
        <v>24</v>
      </c>
      <c r="L1520" t="s">
        <v>22</v>
      </c>
      <c r="M1520">
        <v>179500</v>
      </c>
      <c r="O1520" t="s">
        <v>4535</v>
      </c>
      <c r="P1520" t="s">
        <v>6369</v>
      </c>
    </row>
    <row r="1521" spans="1:16" x14ac:dyDescent="0.25">
      <c r="A1521" t="s">
        <v>139</v>
      </c>
      <c r="B1521" t="s">
        <v>6370</v>
      </c>
      <c r="C1521" t="s">
        <v>151</v>
      </c>
      <c r="D1521" t="s">
        <v>3973</v>
      </c>
      <c r="E1521" t="s">
        <v>20</v>
      </c>
      <c r="F1521" t="b">
        <v>0</v>
      </c>
      <c r="G1521" t="s">
        <v>30</v>
      </c>
      <c r="H1521" s="4">
        <v>45684.878460648149</v>
      </c>
      <c r="I1521" t="b">
        <v>0</v>
      </c>
      <c r="J1521" t="b">
        <v>1</v>
      </c>
      <c r="K1521" t="s">
        <v>24</v>
      </c>
      <c r="L1521" t="s">
        <v>22</v>
      </c>
      <c r="M1521">
        <v>151500</v>
      </c>
      <c r="O1521" t="s">
        <v>6371</v>
      </c>
    </row>
    <row r="1522" spans="1:16" x14ac:dyDescent="0.25">
      <c r="A1522" t="s">
        <v>2</v>
      </c>
      <c r="B1522" t="s">
        <v>392</v>
      </c>
      <c r="C1522" t="s">
        <v>677</v>
      </c>
      <c r="D1522" t="s">
        <v>4328</v>
      </c>
      <c r="E1522" t="s">
        <v>20</v>
      </c>
      <c r="F1522" t="b">
        <v>0</v>
      </c>
      <c r="G1522" t="s">
        <v>27</v>
      </c>
      <c r="H1522" s="4">
        <v>45684.878703703696</v>
      </c>
      <c r="I1522" t="b">
        <v>1</v>
      </c>
      <c r="J1522" t="b">
        <v>0</v>
      </c>
      <c r="K1522" t="s">
        <v>24</v>
      </c>
      <c r="L1522" t="s">
        <v>22</v>
      </c>
      <c r="M1522">
        <v>60000</v>
      </c>
      <c r="O1522" t="s">
        <v>95</v>
      </c>
      <c r="P1522" t="s">
        <v>6372</v>
      </c>
    </row>
    <row r="1523" spans="1:16" x14ac:dyDescent="0.25">
      <c r="A1523" t="s">
        <v>2</v>
      </c>
      <c r="B1523" t="s">
        <v>6373</v>
      </c>
      <c r="C1523" t="s">
        <v>47</v>
      </c>
      <c r="D1523" t="s">
        <v>6374</v>
      </c>
      <c r="E1523" t="s">
        <v>20</v>
      </c>
      <c r="F1523" t="b">
        <v>0</v>
      </c>
      <c r="G1523" t="s">
        <v>27</v>
      </c>
      <c r="H1523" s="4">
        <v>45684.878784722219</v>
      </c>
      <c r="I1523" t="b">
        <v>1</v>
      </c>
      <c r="J1523" t="b">
        <v>1</v>
      </c>
      <c r="K1523" t="s">
        <v>24</v>
      </c>
      <c r="L1523" t="s">
        <v>22</v>
      </c>
      <c r="M1523">
        <v>162500</v>
      </c>
      <c r="O1523" t="s">
        <v>1172</v>
      </c>
      <c r="P1523" t="s">
        <v>1447</v>
      </c>
    </row>
    <row r="1524" spans="1:16" x14ac:dyDescent="0.25">
      <c r="A1524" t="s">
        <v>0</v>
      </c>
      <c r="B1524" t="s">
        <v>0</v>
      </c>
      <c r="C1524" t="s">
        <v>3348</v>
      </c>
      <c r="D1524" t="s">
        <v>2208</v>
      </c>
      <c r="E1524" t="s">
        <v>20</v>
      </c>
      <c r="F1524" t="b">
        <v>0</v>
      </c>
      <c r="G1524" t="s">
        <v>27</v>
      </c>
      <c r="H1524" s="4">
        <v>45684.91684027778</v>
      </c>
      <c r="I1524" t="b">
        <v>0</v>
      </c>
      <c r="J1524" t="b">
        <v>0</v>
      </c>
      <c r="K1524" t="s">
        <v>24</v>
      </c>
      <c r="L1524" t="s">
        <v>22</v>
      </c>
      <c r="M1524">
        <v>104097.65625</v>
      </c>
      <c r="O1524" t="s">
        <v>6375</v>
      </c>
      <c r="P1524" t="s">
        <v>6376</v>
      </c>
    </row>
    <row r="1525" spans="1:16" x14ac:dyDescent="0.25">
      <c r="A1525" t="s">
        <v>0</v>
      </c>
      <c r="B1525" t="s">
        <v>6377</v>
      </c>
      <c r="C1525" t="s">
        <v>481</v>
      </c>
      <c r="D1525" t="s">
        <v>3973</v>
      </c>
      <c r="E1525" t="s">
        <v>631</v>
      </c>
      <c r="F1525" t="b">
        <v>0</v>
      </c>
      <c r="G1525" t="s">
        <v>27</v>
      </c>
      <c r="H1525" s="4">
        <v>45685.000057870369</v>
      </c>
      <c r="I1525" t="b">
        <v>0</v>
      </c>
      <c r="J1525" t="b">
        <v>1</v>
      </c>
      <c r="K1525" t="s">
        <v>24</v>
      </c>
      <c r="L1525" t="s">
        <v>36</v>
      </c>
      <c r="N1525">
        <v>21</v>
      </c>
      <c r="O1525" t="s">
        <v>6378</v>
      </c>
      <c r="P1525" t="s">
        <v>6379</v>
      </c>
    </row>
    <row r="1526" spans="1:16" x14ac:dyDescent="0.25">
      <c r="A1526" t="s">
        <v>0</v>
      </c>
      <c r="B1526" t="s">
        <v>984</v>
      </c>
      <c r="C1526" t="s">
        <v>3556</v>
      </c>
      <c r="D1526" t="s">
        <v>3973</v>
      </c>
      <c r="E1526" t="s">
        <v>20</v>
      </c>
      <c r="F1526" t="b">
        <v>0</v>
      </c>
      <c r="G1526" t="s">
        <v>27</v>
      </c>
      <c r="H1526" s="4">
        <v>45685.000092592592</v>
      </c>
      <c r="I1526" t="b">
        <v>1</v>
      </c>
      <c r="J1526" t="b">
        <v>1</v>
      </c>
      <c r="K1526" t="s">
        <v>24</v>
      </c>
      <c r="L1526" t="s">
        <v>22</v>
      </c>
      <c r="M1526">
        <v>90000</v>
      </c>
      <c r="O1526" t="s">
        <v>6380</v>
      </c>
      <c r="P1526" t="s">
        <v>6381</v>
      </c>
    </row>
    <row r="1527" spans="1:16" x14ac:dyDescent="0.25">
      <c r="A1527" t="s">
        <v>1</v>
      </c>
      <c r="B1527" t="s">
        <v>135</v>
      </c>
      <c r="C1527" t="s">
        <v>966</v>
      </c>
      <c r="D1527" t="s">
        <v>4084</v>
      </c>
      <c r="E1527" t="s">
        <v>20</v>
      </c>
      <c r="F1527" t="b">
        <v>0</v>
      </c>
      <c r="G1527" t="s">
        <v>30</v>
      </c>
      <c r="H1527" s="4">
        <v>45685.003506944442</v>
      </c>
      <c r="I1527" t="b">
        <v>0</v>
      </c>
      <c r="J1527" t="b">
        <v>0</v>
      </c>
      <c r="K1527" t="s">
        <v>24</v>
      </c>
      <c r="L1527" t="s">
        <v>22</v>
      </c>
      <c r="M1527">
        <v>164125</v>
      </c>
      <c r="O1527" t="s">
        <v>831</v>
      </c>
      <c r="P1527" t="s">
        <v>4179</v>
      </c>
    </row>
    <row r="1528" spans="1:16" x14ac:dyDescent="0.25">
      <c r="A1528" t="s">
        <v>2</v>
      </c>
      <c r="B1528" t="s">
        <v>1231</v>
      </c>
      <c r="C1528" t="s">
        <v>670</v>
      </c>
      <c r="D1528" t="s">
        <v>3828</v>
      </c>
      <c r="E1528" t="s">
        <v>20</v>
      </c>
      <c r="F1528" t="b">
        <v>0</v>
      </c>
      <c r="G1528" t="s">
        <v>27</v>
      </c>
      <c r="H1528" s="4">
        <v>45685.00372685185</v>
      </c>
      <c r="I1528" t="b">
        <v>0</v>
      </c>
      <c r="J1528" t="b">
        <v>0</v>
      </c>
      <c r="K1528" t="s">
        <v>24</v>
      </c>
      <c r="L1528" t="s">
        <v>22</v>
      </c>
      <c r="M1528">
        <v>180000</v>
      </c>
      <c r="O1528" t="s">
        <v>6382</v>
      </c>
      <c r="P1528" t="s">
        <v>1865</v>
      </c>
    </row>
    <row r="1529" spans="1:16" x14ac:dyDescent="0.25">
      <c r="A1529" t="s">
        <v>89</v>
      </c>
      <c r="B1529" t="s">
        <v>6383</v>
      </c>
      <c r="C1529" t="s">
        <v>158</v>
      </c>
      <c r="D1529" t="s">
        <v>4035</v>
      </c>
      <c r="E1529" t="s">
        <v>20</v>
      </c>
      <c r="F1529" t="b">
        <v>0</v>
      </c>
      <c r="G1529" t="s">
        <v>158</v>
      </c>
      <c r="H1529" s="4">
        <v>45685.006203703713</v>
      </c>
      <c r="I1529" t="b">
        <v>0</v>
      </c>
      <c r="J1529" t="b">
        <v>0</v>
      </c>
      <c r="K1529" t="s">
        <v>158</v>
      </c>
      <c r="L1529" t="s">
        <v>22</v>
      </c>
      <c r="M1529">
        <v>76500</v>
      </c>
      <c r="O1529" t="s">
        <v>2768</v>
      </c>
      <c r="P1529" t="s">
        <v>6384</v>
      </c>
    </row>
    <row r="1530" spans="1:16" x14ac:dyDescent="0.25">
      <c r="A1530" t="s">
        <v>25</v>
      </c>
      <c r="B1530" t="s">
        <v>6385</v>
      </c>
      <c r="C1530" t="s">
        <v>82</v>
      </c>
      <c r="D1530" t="s">
        <v>3973</v>
      </c>
      <c r="E1530" t="s">
        <v>20</v>
      </c>
      <c r="F1530" t="b">
        <v>0</v>
      </c>
      <c r="G1530" t="s">
        <v>27</v>
      </c>
      <c r="H1530" s="4">
        <v>45685.250023148154</v>
      </c>
      <c r="I1530" t="b">
        <v>0</v>
      </c>
      <c r="J1530" t="b">
        <v>0</v>
      </c>
      <c r="K1530" t="s">
        <v>24</v>
      </c>
      <c r="L1530" t="s">
        <v>36</v>
      </c>
      <c r="N1530">
        <v>60</v>
      </c>
      <c r="O1530" t="s">
        <v>6386</v>
      </c>
      <c r="P1530" t="s">
        <v>2078</v>
      </c>
    </row>
    <row r="1531" spans="1:16" x14ac:dyDescent="0.25">
      <c r="A1531" t="s">
        <v>0</v>
      </c>
      <c r="B1531" t="s">
        <v>6387</v>
      </c>
      <c r="C1531" t="s">
        <v>39</v>
      </c>
      <c r="D1531" t="s">
        <v>2262</v>
      </c>
      <c r="E1531" t="s">
        <v>219</v>
      </c>
      <c r="F1531" t="b">
        <v>1</v>
      </c>
      <c r="G1531" t="s">
        <v>35</v>
      </c>
      <c r="H1531" s="4">
        <v>45685.250787037039</v>
      </c>
      <c r="I1531" t="b">
        <v>0</v>
      </c>
      <c r="J1531" t="b">
        <v>1</v>
      </c>
      <c r="K1531" t="s">
        <v>24</v>
      </c>
      <c r="L1531" t="s">
        <v>36</v>
      </c>
      <c r="N1531">
        <v>71.5</v>
      </c>
      <c r="O1531" t="s">
        <v>2262</v>
      </c>
      <c r="P1531" t="s">
        <v>6388</v>
      </c>
    </row>
    <row r="1532" spans="1:16" x14ac:dyDescent="0.25">
      <c r="A1532" t="s">
        <v>1</v>
      </c>
      <c r="B1532" t="s">
        <v>2979</v>
      </c>
      <c r="C1532" t="s">
        <v>6389</v>
      </c>
      <c r="D1532" t="s">
        <v>6390</v>
      </c>
      <c r="E1532" t="s">
        <v>20</v>
      </c>
      <c r="F1532" t="b">
        <v>0</v>
      </c>
      <c r="G1532" t="s">
        <v>41</v>
      </c>
      <c r="H1532" s="4">
        <v>45685.251701388886</v>
      </c>
      <c r="I1532" t="b">
        <v>0</v>
      </c>
      <c r="J1532" t="b">
        <v>0</v>
      </c>
      <c r="K1532" t="s">
        <v>24</v>
      </c>
      <c r="L1532" t="s">
        <v>22</v>
      </c>
      <c r="M1532">
        <v>205750</v>
      </c>
      <c r="O1532" t="s">
        <v>1548</v>
      </c>
      <c r="P1532" t="s">
        <v>6391</v>
      </c>
    </row>
    <row r="1533" spans="1:16" x14ac:dyDescent="0.25">
      <c r="A1533" t="s">
        <v>1</v>
      </c>
      <c r="B1533" t="s">
        <v>1767</v>
      </c>
      <c r="C1533" t="s">
        <v>1769</v>
      </c>
      <c r="D1533" t="s">
        <v>3973</v>
      </c>
      <c r="E1533" t="s">
        <v>20</v>
      </c>
      <c r="F1533" t="b">
        <v>0</v>
      </c>
      <c r="G1533" t="s">
        <v>52</v>
      </c>
      <c r="H1533" s="4">
        <v>45685.25236111111</v>
      </c>
      <c r="I1533" t="b">
        <v>0</v>
      </c>
      <c r="J1533" t="b">
        <v>1</v>
      </c>
      <c r="K1533" t="s">
        <v>24</v>
      </c>
      <c r="L1533" t="s">
        <v>22</v>
      </c>
      <c r="M1533">
        <v>164458.796875</v>
      </c>
      <c r="O1533" t="s">
        <v>3438</v>
      </c>
      <c r="P1533" t="s">
        <v>6023</v>
      </c>
    </row>
    <row r="1534" spans="1:16" x14ac:dyDescent="0.25">
      <c r="A1534" t="s">
        <v>2</v>
      </c>
      <c r="B1534" t="s">
        <v>6392</v>
      </c>
      <c r="C1534" t="s">
        <v>167</v>
      </c>
      <c r="D1534" t="s">
        <v>3828</v>
      </c>
      <c r="E1534" t="s">
        <v>20</v>
      </c>
      <c r="F1534" t="b">
        <v>0</v>
      </c>
      <c r="G1534" t="s">
        <v>35</v>
      </c>
      <c r="H1534" s="4">
        <v>45685.253287037027</v>
      </c>
      <c r="I1534" t="b">
        <v>0</v>
      </c>
      <c r="J1534" t="b">
        <v>0</v>
      </c>
      <c r="K1534" t="s">
        <v>24</v>
      </c>
      <c r="L1534" t="s">
        <v>22</v>
      </c>
      <c r="M1534">
        <v>156000</v>
      </c>
      <c r="O1534" t="s">
        <v>6393</v>
      </c>
      <c r="P1534" t="s">
        <v>6394</v>
      </c>
    </row>
    <row r="1535" spans="1:16" x14ac:dyDescent="0.25">
      <c r="A1535" t="s">
        <v>2</v>
      </c>
      <c r="B1535" t="s">
        <v>6395</v>
      </c>
      <c r="C1535" t="s">
        <v>2152</v>
      </c>
      <c r="D1535" t="s">
        <v>4205</v>
      </c>
      <c r="E1535" t="s">
        <v>20</v>
      </c>
      <c r="F1535" t="b">
        <v>0</v>
      </c>
      <c r="G1535" t="s">
        <v>52</v>
      </c>
      <c r="H1535" s="4">
        <v>45685.268657407411</v>
      </c>
      <c r="I1535" t="b">
        <v>0</v>
      </c>
      <c r="J1535" t="b">
        <v>0</v>
      </c>
      <c r="K1535" t="s">
        <v>24</v>
      </c>
      <c r="L1535" t="s">
        <v>22</v>
      </c>
      <c r="M1535">
        <v>100000</v>
      </c>
      <c r="O1535" t="s">
        <v>1541</v>
      </c>
      <c r="P1535" t="s">
        <v>3803</v>
      </c>
    </row>
    <row r="1536" spans="1:16" x14ac:dyDescent="0.25">
      <c r="A1536" t="s">
        <v>0</v>
      </c>
      <c r="B1536" t="s">
        <v>1871</v>
      </c>
      <c r="C1536" t="s">
        <v>472</v>
      </c>
      <c r="D1536" t="s">
        <v>3828</v>
      </c>
      <c r="E1536" t="s">
        <v>20</v>
      </c>
      <c r="F1536" t="b">
        <v>0</v>
      </c>
      <c r="G1536" t="s">
        <v>473</v>
      </c>
      <c r="H1536" s="4">
        <v>45685.280266203707</v>
      </c>
      <c r="I1536" t="b">
        <v>1</v>
      </c>
      <c r="J1536" t="b">
        <v>0</v>
      </c>
      <c r="K1536" t="s">
        <v>473</v>
      </c>
      <c r="L1536" t="s">
        <v>22</v>
      </c>
      <c r="M1536">
        <v>41600</v>
      </c>
      <c r="O1536" t="s">
        <v>6396</v>
      </c>
      <c r="P1536" t="s">
        <v>6397</v>
      </c>
    </row>
    <row r="1537" spans="1:16" x14ac:dyDescent="0.25">
      <c r="A1537" t="s">
        <v>0</v>
      </c>
      <c r="B1537" t="s">
        <v>4020</v>
      </c>
      <c r="C1537" t="s">
        <v>39</v>
      </c>
      <c r="D1537" t="s">
        <v>5699</v>
      </c>
      <c r="E1537" t="s">
        <v>20</v>
      </c>
      <c r="F1537" t="b">
        <v>1</v>
      </c>
      <c r="G1537" t="s">
        <v>1189</v>
      </c>
      <c r="H1537" s="4">
        <v>45685.281018518523</v>
      </c>
      <c r="I1537" t="b">
        <v>0</v>
      </c>
      <c r="J1537" t="b">
        <v>0</v>
      </c>
      <c r="K1537" t="s">
        <v>1189</v>
      </c>
      <c r="L1537" t="s">
        <v>22</v>
      </c>
      <c r="M1537">
        <v>37499.5</v>
      </c>
      <c r="O1537" t="s">
        <v>3986</v>
      </c>
      <c r="P1537" t="s">
        <v>4021</v>
      </c>
    </row>
    <row r="1538" spans="1:16" x14ac:dyDescent="0.25">
      <c r="A1538" t="s">
        <v>0</v>
      </c>
      <c r="B1538" t="s">
        <v>6398</v>
      </c>
      <c r="C1538" t="s">
        <v>33</v>
      </c>
      <c r="D1538" t="s">
        <v>3973</v>
      </c>
      <c r="E1538" t="s">
        <v>20</v>
      </c>
      <c r="F1538" t="b">
        <v>0</v>
      </c>
      <c r="G1538" t="s">
        <v>35</v>
      </c>
      <c r="H1538" s="4">
        <v>45685.292581018519</v>
      </c>
      <c r="I1538" t="b">
        <v>0</v>
      </c>
      <c r="J1538" t="b">
        <v>1</v>
      </c>
      <c r="K1538" t="s">
        <v>24</v>
      </c>
      <c r="L1538" t="s">
        <v>22</v>
      </c>
      <c r="M1538">
        <v>129500</v>
      </c>
      <c r="O1538" t="s">
        <v>1147</v>
      </c>
      <c r="P1538" t="s">
        <v>927</v>
      </c>
    </row>
    <row r="1539" spans="1:16" x14ac:dyDescent="0.25">
      <c r="A1539" t="s">
        <v>2</v>
      </c>
      <c r="B1539" t="s">
        <v>6399</v>
      </c>
      <c r="C1539" t="s">
        <v>6400</v>
      </c>
      <c r="D1539" t="s">
        <v>4090</v>
      </c>
      <c r="E1539" t="s">
        <v>20</v>
      </c>
      <c r="F1539" t="b">
        <v>0</v>
      </c>
      <c r="G1539" t="s">
        <v>27</v>
      </c>
      <c r="H1539" s="4">
        <v>45685.29414351852</v>
      </c>
      <c r="I1539" t="b">
        <v>0</v>
      </c>
      <c r="J1539" t="b">
        <v>0</v>
      </c>
      <c r="K1539" t="s">
        <v>24</v>
      </c>
      <c r="L1539" t="s">
        <v>22</v>
      </c>
      <c r="M1539">
        <v>110000</v>
      </c>
      <c r="O1539" t="s">
        <v>6401</v>
      </c>
      <c r="P1539" t="s">
        <v>6402</v>
      </c>
    </row>
    <row r="1540" spans="1:16" x14ac:dyDescent="0.25">
      <c r="A1540" t="s">
        <v>0</v>
      </c>
      <c r="B1540" t="s">
        <v>2322</v>
      </c>
      <c r="C1540" t="s">
        <v>1532</v>
      </c>
      <c r="D1540" t="s">
        <v>5314</v>
      </c>
      <c r="E1540" t="s">
        <v>20</v>
      </c>
      <c r="F1540" t="b">
        <v>0</v>
      </c>
      <c r="G1540" t="s">
        <v>1532</v>
      </c>
      <c r="H1540" s="4">
        <v>45685.298645833333</v>
      </c>
      <c r="I1540" t="b">
        <v>1</v>
      </c>
      <c r="J1540" t="b">
        <v>0</v>
      </c>
      <c r="K1540" t="s">
        <v>1532</v>
      </c>
      <c r="L1540" t="s">
        <v>22</v>
      </c>
      <c r="M1540">
        <v>70000</v>
      </c>
      <c r="O1540" t="s">
        <v>1533</v>
      </c>
    </row>
    <row r="1541" spans="1:16" x14ac:dyDescent="0.25">
      <c r="A1541" t="s">
        <v>0</v>
      </c>
      <c r="B1541" t="s">
        <v>6403</v>
      </c>
      <c r="C1541" t="s">
        <v>73</v>
      </c>
      <c r="D1541" t="s">
        <v>6404</v>
      </c>
      <c r="E1541" t="s">
        <v>51</v>
      </c>
      <c r="F1541" t="b">
        <v>0</v>
      </c>
      <c r="G1541" t="s">
        <v>23</v>
      </c>
      <c r="H1541" s="4">
        <v>45685.310763888891</v>
      </c>
      <c r="I1541" t="b">
        <v>0</v>
      </c>
      <c r="J1541" t="b">
        <v>1</v>
      </c>
      <c r="K1541" t="s">
        <v>24</v>
      </c>
      <c r="L1541" t="s">
        <v>36</v>
      </c>
      <c r="N1541">
        <v>41.705001831054688</v>
      </c>
      <c r="O1541" t="s">
        <v>6404</v>
      </c>
      <c r="P1541" t="s">
        <v>6405</v>
      </c>
    </row>
    <row r="1542" spans="1:16" x14ac:dyDescent="0.25">
      <c r="A1542" t="s">
        <v>2</v>
      </c>
      <c r="B1542" t="s">
        <v>692</v>
      </c>
      <c r="C1542" t="s">
        <v>203</v>
      </c>
      <c r="D1542" t="s">
        <v>3973</v>
      </c>
      <c r="E1542" t="s">
        <v>20</v>
      </c>
      <c r="F1542" t="b">
        <v>0</v>
      </c>
      <c r="G1542" t="s">
        <v>23</v>
      </c>
      <c r="H1542" s="4">
        <v>45685.310983796298</v>
      </c>
      <c r="I1542" t="b">
        <v>0</v>
      </c>
      <c r="J1542" t="b">
        <v>1</v>
      </c>
      <c r="K1542" t="s">
        <v>24</v>
      </c>
      <c r="L1542" t="s">
        <v>22</v>
      </c>
      <c r="M1542">
        <v>133200</v>
      </c>
      <c r="O1542" t="s">
        <v>1362</v>
      </c>
      <c r="P1542" t="s">
        <v>6406</v>
      </c>
    </row>
    <row r="1543" spans="1:16" x14ac:dyDescent="0.25">
      <c r="A1543" t="s">
        <v>28</v>
      </c>
      <c r="B1543" t="s">
        <v>6407</v>
      </c>
      <c r="C1543" t="s">
        <v>39</v>
      </c>
      <c r="D1543" t="s">
        <v>6408</v>
      </c>
      <c r="E1543" t="s">
        <v>20</v>
      </c>
      <c r="F1543" t="b">
        <v>1</v>
      </c>
      <c r="G1543" t="s">
        <v>5203</v>
      </c>
      <c r="H1543" s="4">
        <v>45685.314953703702</v>
      </c>
      <c r="I1543" t="b">
        <v>0</v>
      </c>
      <c r="J1543" t="b">
        <v>0</v>
      </c>
      <c r="L1543" t="s">
        <v>22</v>
      </c>
      <c r="M1543">
        <v>210000</v>
      </c>
      <c r="O1543" t="s">
        <v>4052</v>
      </c>
    </row>
    <row r="1544" spans="1:16" x14ac:dyDescent="0.25">
      <c r="A1544" t="s">
        <v>0</v>
      </c>
      <c r="B1544" t="s">
        <v>6409</v>
      </c>
      <c r="C1544" t="s">
        <v>1135</v>
      </c>
      <c r="D1544" t="s">
        <v>3973</v>
      </c>
      <c r="E1544" t="s">
        <v>20</v>
      </c>
      <c r="F1544" t="b">
        <v>0</v>
      </c>
      <c r="G1544" t="s">
        <v>27</v>
      </c>
      <c r="H1544" s="4">
        <v>45685.375115740739</v>
      </c>
      <c r="I1544" t="b">
        <v>0</v>
      </c>
      <c r="J1544" t="b">
        <v>1</v>
      </c>
      <c r="K1544" t="s">
        <v>24</v>
      </c>
      <c r="L1544" t="s">
        <v>22</v>
      </c>
      <c r="M1544">
        <v>82897.5</v>
      </c>
      <c r="O1544" t="s">
        <v>5399</v>
      </c>
      <c r="P1544" t="s">
        <v>6410</v>
      </c>
    </row>
    <row r="1545" spans="1:16" x14ac:dyDescent="0.25">
      <c r="A1545" t="s">
        <v>25</v>
      </c>
      <c r="B1545" t="s">
        <v>6411</v>
      </c>
      <c r="C1545" t="s">
        <v>1404</v>
      </c>
      <c r="D1545" t="s">
        <v>3973</v>
      </c>
      <c r="E1545" t="s">
        <v>20</v>
      </c>
      <c r="F1545" t="b">
        <v>0</v>
      </c>
      <c r="G1545" t="s">
        <v>27</v>
      </c>
      <c r="H1545" s="4">
        <v>45685.416898148149</v>
      </c>
      <c r="I1545" t="b">
        <v>0</v>
      </c>
      <c r="J1545" t="b">
        <v>0</v>
      </c>
      <c r="K1545" t="s">
        <v>24</v>
      </c>
      <c r="L1545" t="s">
        <v>22</v>
      </c>
      <c r="M1545">
        <v>120000</v>
      </c>
      <c r="O1545" t="s">
        <v>6412</v>
      </c>
      <c r="P1545" t="s">
        <v>2971</v>
      </c>
    </row>
    <row r="1546" spans="1:16" x14ac:dyDescent="0.25">
      <c r="A1546" t="s">
        <v>0</v>
      </c>
      <c r="B1546" t="s">
        <v>6413</v>
      </c>
      <c r="C1546" t="s">
        <v>841</v>
      </c>
      <c r="D1546" t="s">
        <v>3973</v>
      </c>
      <c r="E1546" t="s">
        <v>20</v>
      </c>
      <c r="F1546" t="b">
        <v>0</v>
      </c>
      <c r="G1546" t="s">
        <v>30</v>
      </c>
      <c r="H1546" s="4">
        <v>45685.41777777778</v>
      </c>
      <c r="I1546" t="b">
        <v>0</v>
      </c>
      <c r="J1546" t="b">
        <v>1</v>
      </c>
      <c r="K1546" t="s">
        <v>24</v>
      </c>
      <c r="L1546" t="s">
        <v>22</v>
      </c>
      <c r="M1546">
        <v>80613.5</v>
      </c>
      <c r="O1546" t="s">
        <v>1299</v>
      </c>
      <c r="P1546" t="s">
        <v>6414</v>
      </c>
    </row>
    <row r="1547" spans="1:16" x14ac:dyDescent="0.25">
      <c r="A1547" t="s">
        <v>1</v>
      </c>
      <c r="B1547" t="s">
        <v>6415</v>
      </c>
      <c r="C1547" t="s">
        <v>134</v>
      </c>
      <c r="D1547" t="s">
        <v>2208</v>
      </c>
      <c r="E1547" t="s">
        <v>20</v>
      </c>
      <c r="F1547" t="b">
        <v>0</v>
      </c>
      <c r="G1547" t="s">
        <v>41</v>
      </c>
      <c r="H1547" s="4">
        <v>45685.418414351851</v>
      </c>
      <c r="I1547" t="b">
        <v>0</v>
      </c>
      <c r="J1547" t="b">
        <v>1</v>
      </c>
      <c r="K1547" t="s">
        <v>24</v>
      </c>
      <c r="L1547" t="s">
        <v>22</v>
      </c>
      <c r="M1547">
        <v>198000</v>
      </c>
      <c r="O1547" t="s">
        <v>428</v>
      </c>
      <c r="P1547" t="s">
        <v>356</v>
      </c>
    </row>
    <row r="1548" spans="1:16" x14ac:dyDescent="0.25">
      <c r="A1548" t="s">
        <v>19</v>
      </c>
      <c r="B1548" t="s">
        <v>6416</v>
      </c>
      <c r="C1548" t="s">
        <v>322</v>
      </c>
      <c r="D1548" t="s">
        <v>3973</v>
      </c>
      <c r="E1548" t="s">
        <v>20</v>
      </c>
      <c r="F1548" t="b">
        <v>0</v>
      </c>
      <c r="G1548" t="s">
        <v>27</v>
      </c>
      <c r="H1548" s="4">
        <v>45685.419224537043</v>
      </c>
      <c r="I1548" t="b">
        <v>0</v>
      </c>
      <c r="J1548" t="b">
        <v>0</v>
      </c>
      <c r="K1548" t="s">
        <v>24</v>
      </c>
      <c r="L1548" t="s">
        <v>22</v>
      </c>
      <c r="M1548">
        <v>240000</v>
      </c>
      <c r="O1548" t="s">
        <v>6417</v>
      </c>
      <c r="P1548" t="s">
        <v>6418</v>
      </c>
    </row>
    <row r="1549" spans="1:16" x14ac:dyDescent="0.25">
      <c r="A1549" t="s">
        <v>28</v>
      </c>
      <c r="B1549" t="s">
        <v>4096</v>
      </c>
      <c r="C1549" t="s">
        <v>114</v>
      </c>
      <c r="D1549" t="s">
        <v>3973</v>
      </c>
      <c r="E1549" t="s">
        <v>20</v>
      </c>
      <c r="F1549" t="b">
        <v>0</v>
      </c>
      <c r="G1549" t="s">
        <v>27</v>
      </c>
      <c r="H1549" s="4">
        <v>45685.419305555559</v>
      </c>
      <c r="I1549" t="b">
        <v>0</v>
      </c>
      <c r="J1549" t="b">
        <v>1</v>
      </c>
      <c r="K1549" t="s">
        <v>24</v>
      </c>
      <c r="L1549" t="s">
        <v>22</v>
      </c>
      <c r="M1549">
        <v>187000</v>
      </c>
      <c r="O1549" t="s">
        <v>3544</v>
      </c>
      <c r="P1549" t="s">
        <v>4097</v>
      </c>
    </row>
    <row r="1550" spans="1:16" x14ac:dyDescent="0.25">
      <c r="A1550" t="s">
        <v>1</v>
      </c>
      <c r="B1550" t="s">
        <v>6419</v>
      </c>
      <c r="C1550" t="s">
        <v>172</v>
      </c>
      <c r="D1550" t="s">
        <v>3973</v>
      </c>
      <c r="E1550" t="s">
        <v>20</v>
      </c>
      <c r="F1550" t="b">
        <v>0</v>
      </c>
      <c r="G1550" t="s">
        <v>27</v>
      </c>
      <c r="H1550" s="4">
        <v>45685.458553240736</v>
      </c>
      <c r="I1550" t="b">
        <v>0</v>
      </c>
      <c r="J1550" t="b">
        <v>1</v>
      </c>
      <c r="K1550" t="s">
        <v>24</v>
      </c>
      <c r="L1550" t="s">
        <v>22</v>
      </c>
      <c r="M1550">
        <v>160000</v>
      </c>
      <c r="O1550" t="s">
        <v>1172</v>
      </c>
      <c r="P1550" t="s">
        <v>119</v>
      </c>
    </row>
    <row r="1551" spans="1:16" x14ac:dyDescent="0.25">
      <c r="A1551" t="s">
        <v>19</v>
      </c>
      <c r="B1551" t="s">
        <v>6420</v>
      </c>
      <c r="C1551" t="s">
        <v>82</v>
      </c>
      <c r="D1551" t="s">
        <v>3973</v>
      </c>
      <c r="E1551" t="s">
        <v>20</v>
      </c>
      <c r="F1551" t="b">
        <v>0</v>
      </c>
      <c r="G1551" t="s">
        <v>27</v>
      </c>
      <c r="H1551" s="4">
        <v>45685.459803240738</v>
      </c>
      <c r="I1551" t="b">
        <v>0</v>
      </c>
      <c r="J1551" t="b">
        <v>1</v>
      </c>
      <c r="K1551" t="s">
        <v>24</v>
      </c>
      <c r="L1551" t="s">
        <v>22</v>
      </c>
      <c r="M1551">
        <v>195500</v>
      </c>
      <c r="O1551" t="s">
        <v>1172</v>
      </c>
      <c r="P1551" t="s">
        <v>1809</v>
      </c>
    </row>
    <row r="1552" spans="1:16" x14ac:dyDescent="0.25">
      <c r="A1552" t="s">
        <v>89</v>
      </c>
      <c r="B1552" t="s">
        <v>6421</v>
      </c>
      <c r="C1552" t="s">
        <v>39</v>
      </c>
      <c r="D1552" t="s">
        <v>3985</v>
      </c>
      <c r="E1552" t="s">
        <v>20</v>
      </c>
      <c r="F1552" t="b">
        <v>1</v>
      </c>
      <c r="G1552" t="s">
        <v>90</v>
      </c>
      <c r="H1552" s="4">
        <v>45685.528854166667</v>
      </c>
      <c r="I1552" t="b">
        <v>1</v>
      </c>
      <c r="J1552" t="b">
        <v>0</v>
      </c>
      <c r="K1552" t="s">
        <v>90</v>
      </c>
      <c r="L1552" t="s">
        <v>22</v>
      </c>
      <c r="M1552">
        <v>220000</v>
      </c>
      <c r="O1552" t="s">
        <v>4052</v>
      </c>
    </row>
    <row r="1553" spans="1:16" x14ac:dyDescent="0.25">
      <c r="A1553" t="s">
        <v>89</v>
      </c>
      <c r="B1553" t="s">
        <v>1531</v>
      </c>
      <c r="C1553" t="s">
        <v>2788</v>
      </c>
      <c r="D1553" t="s">
        <v>3973</v>
      </c>
      <c r="E1553" t="s">
        <v>20</v>
      </c>
      <c r="F1553" t="b">
        <v>0</v>
      </c>
      <c r="G1553" t="s">
        <v>23</v>
      </c>
      <c r="H1553" s="4">
        <v>45685.560810185183</v>
      </c>
      <c r="I1553" t="b">
        <v>0</v>
      </c>
      <c r="J1553" t="b">
        <v>0</v>
      </c>
      <c r="K1553" t="s">
        <v>24</v>
      </c>
      <c r="L1553" t="s">
        <v>22</v>
      </c>
      <c r="M1553">
        <v>100000</v>
      </c>
      <c r="O1553" t="s">
        <v>123</v>
      </c>
      <c r="P1553" t="s">
        <v>6422</v>
      </c>
    </row>
    <row r="1554" spans="1:16" x14ac:dyDescent="0.25">
      <c r="A1554" t="s">
        <v>28</v>
      </c>
      <c r="B1554" t="s">
        <v>6423</v>
      </c>
      <c r="C1554" t="s">
        <v>39</v>
      </c>
      <c r="D1554" t="s">
        <v>6424</v>
      </c>
      <c r="E1554" t="s">
        <v>20</v>
      </c>
      <c r="F1554" t="b">
        <v>1</v>
      </c>
      <c r="G1554" t="s">
        <v>282</v>
      </c>
      <c r="H1554" s="4">
        <v>45685.566180555557</v>
      </c>
      <c r="I1554" t="b">
        <v>0</v>
      </c>
      <c r="J1554" t="b">
        <v>0</v>
      </c>
      <c r="K1554" t="s">
        <v>282</v>
      </c>
      <c r="L1554" t="s">
        <v>22</v>
      </c>
      <c r="M1554">
        <v>151750</v>
      </c>
      <c r="O1554" t="s">
        <v>169</v>
      </c>
      <c r="P1554" t="s">
        <v>6425</v>
      </c>
    </row>
    <row r="1555" spans="1:16" x14ac:dyDescent="0.25">
      <c r="A1555" t="s">
        <v>191</v>
      </c>
      <c r="B1555" t="s">
        <v>6426</v>
      </c>
      <c r="C1555" t="s">
        <v>1255</v>
      </c>
      <c r="D1555" t="s">
        <v>6424</v>
      </c>
      <c r="E1555" t="s">
        <v>20</v>
      </c>
      <c r="F1555" t="b">
        <v>0</v>
      </c>
      <c r="G1555" t="s">
        <v>282</v>
      </c>
      <c r="H1555" s="4">
        <v>45685.56621527778</v>
      </c>
      <c r="I1555" t="b">
        <v>1</v>
      </c>
      <c r="J1555" t="b">
        <v>0</v>
      </c>
      <c r="K1555" t="s">
        <v>282</v>
      </c>
      <c r="L1555" t="s">
        <v>22</v>
      </c>
      <c r="M1555">
        <v>160500</v>
      </c>
      <c r="O1555" t="s">
        <v>169</v>
      </c>
      <c r="P1555" t="s">
        <v>2699</v>
      </c>
    </row>
    <row r="1556" spans="1:16" x14ac:dyDescent="0.25">
      <c r="A1556" t="s">
        <v>19</v>
      </c>
      <c r="B1556" t="s">
        <v>6427</v>
      </c>
      <c r="C1556" t="s">
        <v>39</v>
      </c>
      <c r="D1556" t="s">
        <v>6424</v>
      </c>
      <c r="E1556" t="s">
        <v>20</v>
      </c>
      <c r="F1556" t="b">
        <v>1</v>
      </c>
      <c r="G1556" t="s">
        <v>282</v>
      </c>
      <c r="H1556" s="4">
        <v>45685.56622685185</v>
      </c>
      <c r="I1556" t="b">
        <v>0</v>
      </c>
      <c r="J1556" t="b">
        <v>0</v>
      </c>
      <c r="K1556" t="s">
        <v>282</v>
      </c>
      <c r="L1556" t="s">
        <v>22</v>
      </c>
      <c r="M1556">
        <v>229500</v>
      </c>
      <c r="O1556" t="s">
        <v>169</v>
      </c>
      <c r="P1556" t="s">
        <v>6428</v>
      </c>
    </row>
    <row r="1557" spans="1:16" x14ac:dyDescent="0.25">
      <c r="A1557" t="s">
        <v>89</v>
      </c>
      <c r="B1557" t="s">
        <v>6429</v>
      </c>
      <c r="C1557" t="s">
        <v>509</v>
      </c>
      <c r="D1557" t="s">
        <v>3973</v>
      </c>
      <c r="E1557" t="s">
        <v>51</v>
      </c>
      <c r="F1557" t="b">
        <v>0</v>
      </c>
      <c r="G1557" t="s">
        <v>35</v>
      </c>
      <c r="H1557" s="4">
        <v>45685.584247685183</v>
      </c>
      <c r="I1557" t="b">
        <v>1</v>
      </c>
      <c r="J1557" t="b">
        <v>1</v>
      </c>
      <c r="K1557" t="s">
        <v>24</v>
      </c>
      <c r="L1557" t="s">
        <v>36</v>
      </c>
      <c r="N1557">
        <v>70</v>
      </c>
      <c r="O1557" t="s">
        <v>719</v>
      </c>
      <c r="P1557" t="s">
        <v>6430</v>
      </c>
    </row>
    <row r="1558" spans="1:16" x14ac:dyDescent="0.25">
      <c r="A1558" t="s">
        <v>0</v>
      </c>
      <c r="B1558" t="s">
        <v>2714</v>
      </c>
      <c r="C1558" t="s">
        <v>559</v>
      </c>
      <c r="D1558" t="s">
        <v>3973</v>
      </c>
      <c r="E1558" t="s">
        <v>20</v>
      </c>
      <c r="F1558" t="b">
        <v>0</v>
      </c>
      <c r="G1558" t="s">
        <v>27</v>
      </c>
      <c r="H1558" s="4">
        <v>45685.625081018523</v>
      </c>
      <c r="I1558" t="b">
        <v>0</v>
      </c>
      <c r="J1558" t="b">
        <v>0</v>
      </c>
      <c r="K1558" t="s">
        <v>24</v>
      </c>
      <c r="L1558" t="s">
        <v>22</v>
      </c>
      <c r="M1558">
        <v>95305</v>
      </c>
      <c r="O1558" t="s">
        <v>6431</v>
      </c>
    </row>
    <row r="1559" spans="1:16" x14ac:dyDescent="0.25">
      <c r="A1559" t="s">
        <v>0</v>
      </c>
      <c r="B1559" t="s">
        <v>6387</v>
      </c>
      <c r="C1559" t="s">
        <v>622</v>
      </c>
      <c r="D1559" t="s">
        <v>131</v>
      </c>
      <c r="F1559" t="b">
        <v>0</v>
      </c>
      <c r="G1559" t="s">
        <v>35</v>
      </c>
      <c r="H1559" s="4">
        <v>45685.625787037039</v>
      </c>
      <c r="I1559" t="b">
        <v>1</v>
      </c>
      <c r="J1559" t="b">
        <v>0</v>
      </c>
      <c r="K1559" t="s">
        <v>24</v>
      </c>
      <c r="L1559" t="s">
        <v>36</v>
      </c>
      <c r="N1559">
        <v>57.5</v>
      </c>
      <c r="O1559" t="s">
        <v>131</v>
      </c>
      <c r="P1559" t="s">
        <v>863</v>
      </c>
    </row>
    <row r="1560" spans="1:16" x14ac:dyDescent="0.25">
      <c r="A1560" t="s">
        <v>139</v>
      </c>
      <c r="B1560" t="s">
        <v>6432</v>
      </c>
      <c r="C1560" t="s">
        <v>158</v>
      </c>
      <c r="D1560" t="s">
        <v>4035</v>
      </c>
      <c r="E1560" t="s">
        <v>20</v>
      </c>
      <c r="F1560" t="b">
        <v>0</v>
      </c>
      <c r="G1560" t="s">
        <v>158</v>
      </c>
      <c r="H1560" s="4">
        <v>45685.645312499997</v>
      </c>
      <c r="I1560" t="b">
        <v>1</v>
      </c>
      <c r="J1560" t="b">
        <v>0</v>
      </c>
      <c r="K1560" t="s">
        <v>158</v>
      </c>
      <c r="L1560" t="s">
        <v>22</v>
      </c>
      <c r="M1560">
        <v>80000</v>
      </c>
      <c r="O1560" t="s">
        <v>1906</v>
      </c>
      <c r="P1560" t="s">
        <v>6433</v>
      </c>
    </row>
    <row r="1561" spans="1:16" x14ac:dyDescent="0.25">
      <c r="A1561" t="s">
        <v>25</v>
      </c>
      <c r="B1561" t="s">
        <v>6434</v>
      </c>
      <c r="C1561" t="s">
        <v>985</v>
      </c>
      <c r="D1561" t="s">
        <v>3973</v>
      </c>
      <c r="E1561" t="s">
        <v>20</v>
      </c>
      <c r="F1561" t="b">
        <v>0</v>
      </c>
      <c r="G1561" t="s">
        <v>27</v>
      </c>
      <c r="H1561" s="4">
        <v>45685.666886574072</v>
      </c>
      <c r="I1561" t="b">
        <v>1</v>
      </c>
      <c r="J1561" t="b">
        <v>0</v>
      </c>
      <c r="K1561" t="s">
        <v>24</v>
      </c>
      <c r="L1561" t="s">
        <v>22</v>
      </c>
      <c r="M1561">
        <v>140000</v>
      </c>
      <c r="O1561" t="s">
        <v>1560</v>
      </c>
      <c r="P1561" t="s">
        <v>3829</v>
      </c>
    </row>
    <row r="1562" spans="1:16" x14ac:dyDescent="0.25">
      <c r="A1562" t="s">
        <v>2</v>
      </c>
      <c r="B1562" t="s">
        <v>6435</v>
      </c>
      <c r="C1562" t="s">
        <v>445</v>
      </c>
      <c r="D1562" t="s">
        <v>3973</v>
      </c>
      <c r="E1562" t="s">
        <v>20</v>
      </c>
      <c r="F1562" t="b">
        <v>0</v>
      </c>
      <c r="G1562" t="s">
        <v>27</v>
      </c>
      <c r="H1562" s="4">
        <v>45685.669178240743</v>
      </c>
      <c r="I1562" t="b">
        <v>0</v>
      </c>
      <c r="J1562" t="b">
        <v>0</v>
      </c>
      <c r="K1562" t="s">
        <v>24</v>
      </c>
      <c r="L1562" t="s">
        <v>22</v>
      </c>
      <c r="M1562">
        <v>117200</v>
      </c>
      <c r="O1562" t="s">
        <v>446</v>
      </c>
      <c r="P1562" t="s">
        <v>6436</v>
      </c>
    </row>
    <row r="1563" spans="1:16" x14ac:dyDescent="0.25">
      <c r="A1563" t="s">
        <v>0</v>
      </c>
      <c r="B1563" t="s">
        <v>6437</v>
      </c>
      <c r="C1563" t="s">
        <v>122</v>
      </c>
      <c r="D1563" t="s">
        <v>3973</v>
      </c>
      <c r="E1563" t="s">
        <v>20</v>
      </c>
      <c r="F1563" t="b">
        <v>0</v>
      </c>
      <c r="G1563" t="s">
        <v>52</v>
      </c>
      <c r="H1563" s="4">
        <v>45685.709583333337</v>
      </c>
      <c r="I1563" t="b">
        <v>0</v>
      </c>
      <c r="J1563" t="b">
        <v>1</v>
      </c>
      <c r="K1563" t="s">
        <v>24</v>
      </c>
      <c r="L1563" t="s">
        <v>22</v>
      </c>
      <c r="M1563">
        <v>117000</v>
      </c>
      <c r="O1563" t="s">
        <v>3914</v>
      </c>
      <c r="P1563" t="s">
        <v>6438</v>
      </c>
    </row>
    <row r="1564" spans="1:16" x14ac:dyDescent="0.25">
      <c r="A1564" t="s">
        <v>1</v>
      </c>
      <c r="B1564" t="s">
        <v>6439</v>
      </c>
      <c r="C1564" t="s">
        <v>6440</v>
      </c>
      <c r="D1564" t="s">
        <v>5243</v>
      </c>
      <c r="E1564" t="s">
        <v>20</v>
      </c>
      <c r="F1564" t="b">
        <v>0</v>
      </c>
      <c r="G1564" t="s">
        <v>27</v>
      </c>
      <c r="H1564" s="4">
        <v>45685.709803240738</v>
      </c>
      <c r="I1564" t="b">
        <v>0</v>
      </c>
      <c r="J1564" t="b">
        <v>0</v>
      </c>
      <c r="K1564" t="s">
        <v>24</v>
      </c>
      <c r="L1564" t="s">
        <v>22</v>
      </c>
      <c r="M1564">
        <v>63600</v>
      </c>
      <c r="O1564" t="s">
        <v>6441</v>
      </c>
      <c r="P1564" t="s">
        <v>6442</v>
      </c>
    </row>
    <row r="1565" spans="1:16" x14ac:dyDescent="0.25">
      <c r="A1565" t="s">
        <v>0</v>
      </c>
      <c r="B1565" t="s">
        <v>2528</v>
      </c>
      <c r="C1565" t="s">
        <v>486</v>
      </c>
      <c r="D1565" t="s">
        <v>3828</v>
      </c>
      <c r="E1565" t="s">
        <v>20</v>
      </c>
      <c r="F1565" t="b">
        <v>0</v>
      </c>
      <c r="G1565" t="s">
        <v>27</v>
      </c>
      <c r="H1565" s="4">
        <v>45685.750057870369</v>
      </c>
      <c r="I1565" t="b">
        <v>0</v>
      </c>
      <c r="J1565" t="b">
        <v>0</v>
      </c>
      <c r="K1565" t="s">
        <v>24</v>
      </c>
      <c r="L1565" t="s">
        <v>22</v>
      </c>
      <c r="M1565">
        <v>76016.5</v>
      </c>
      <c r="O1565" t="s">
        <v>6443</v>
      </c>
      <c r="P1565" t="s">
        <v>1596</v>
      </c>
    </row>
    <row r="1566" spans="1:16" x14ac:dyDescent="0.25">
      <c r="A1566" t="s">
        <v>0</v>
      </c>
      <c r="B1566" t="s">
        <v>6444</v>
      </c>
      <c r="C1566" t="s">
        <v>39</v>
      </c>
      <c r="D1566" t="s">
        <v>3973</v>
      </c>
      <c r="E1566" t="s">
        <v>20</v>
      </c>
      <c r="F1566" t="b">
        <v>1</v>
      </c>
      <c r="G1566" t="s">
        <v>41</v>
      </c>
      <c r="H1566" s="4">
        <v>45685.750416666669</v>
      </c>
      <c r="I1566" t="b">
        <v>1</v>
      </c>
      <c r="J1566" t="b">
        <v>1</v>
      </c>
      <c r="K1566" t="s">
        <v>24</v>
      </c>
      <c r="L1566" t="s">
        <v>22</v>
      </c>
      <c r="M1566">
        <v>130000</v>
      </c>
      <c r="O1566" t="s">
        <v>6445</v>
      </c>
    </row>
    <row r="1567" spans="1:16" x14ac:dyDescent="0.25">
      <c r="A1567" t="s">
        <v>40</v>
      </c>
      <c r="B1567" t="s">
        <v>40</v>
      </c>
      <c r="C1567" t="s">
        <v>1320</v>
      </c>
      <c r="D1567" t="s">
        <v>3973</v>
      </c>
      <c r="E1567" t="s">
        <v>51</v>
      </c>
      <c r="F1567" t="b">
        <v>0</v>
      </c>
      <c r="G1567" t="s">
        <v>41</v>
      </c>
      <c r="H1567" s="4">
        <v>45685.750497685192</v>
      </c>
      <c r="I1567" t="b">
        <v>1</v>
      </c>
      <c r="J1567" t="b">
        <v>0</v>
      </c>
      <c r="K1567" t="s">
        <v>24</v>
      </c>
      <c r="L1567" t="s">
        <v>36</v>
      </c>
      <c r="N1567">
        <v>55</v>
      </c>
      <c r="O1567" t="s">
        <v>189</v>
      </c>
      <c r="P1567" t="s">
        <v>576</v>
      </c>
    </row>
    <row r="1568" spans="1:16" x14ac:dyDescent="0.25">
      <c r="A1568" t="s">
        <v>0</v>
      </c>
      <c r="B1568" t="s">
        <v>1724</v>
      </c>
      <c r="C1568" t="s">
        <v>400</v>
      </c>
      <c r="D1568" t="s">
        <v>3973</v>
      </c>
      <c r="E1568" t="s">
        <v>20</v>
      </c>
      <c r="F1568" t="b">
        <v>0</v>
      </c>
      <c r="G1568" t="s">
        <v>30</v>
      </c>
      <c r="H1568" s="4">
        <v>45685.751099537039</v>
      </c>
      <c r="I1568" t="b">
        <v>0</v>
      </c>
      <c r="J1568" t="b">
        <v>1</v>
      </c>
      <c r="K1568" t="s">
        <v>24</v>
      </c>
      <c r="L1568" t="s">
        <v>22</v>
      </c>
      <c r="M1568">
        <v>92500</v>
      </c>
      <c r="O1568" t="s">
        <v>6446</v>
      </c>
      <c r="P1568" t="s">
        <v>726</v>
      </c>
    </row>
    <row r="1569" spans="1:16" x14ac:dyDescent="0.25">
      <c r="A1569" t="s">
        <v>1</v>
      </c>
      <c r="B1569" t="s">
        <v>6447</v>
      </c>
      <c r="C1569" t="s">
        <v>260</v>
      </c>
      <c r="D1569" t="s">
        <v>3828</v>
      </c>
      <c r="E1569" t="s">
        <v>20</v>
      </c>
      <c r="F1569" t="b">
        <v>0</v>
      </c>
      <c r="G1569" t="s">
        <v>27</v>
      </c>
      <c r="H1569" s="4">
        <v>45685.752500000002</v>
      </c>
      <c r="I1569" t="b">
        <v>0</v>
      </c>
      <c r="J1569" t="b">
        <v>0</v>
      </c>
      <c r="K1569" t="s">
        <v>24</v>
      </c>
      <c r="L1569" t="s">
        <v>22</v>
      </c>
      <c r="M1569">
        <v>128245.015625</v>
      </c>
      <c r="O1569" t="s">
        <v>5839</v>
      </c>
      <c r="P1569" t="s">
        <v>5840</v>
      </c>
    </row>
    <row r="1570" spans="1:16" x14ac:dyDescent="0.25">
      <c r="A1570" t="s">
        <v>2</v>
      </c>
      <c r="B1570" t="s">
        <v>583</v>
      </c>
      <c r="C1570" t="s">
        <v>114</v>
      </c>
      <c r="D1570" t="s">
        <v>3973</v>
      </c>
      <c r="E1570" t="s">
        <v>20</v>
      </c>
      <c r="F1570" t="b">
        <v>0</v>
      </c>
      <c r="G1570" t="s">
        <v>27</v>
      </c>
      <c r="H1570" s="4">
        <v>45685.752500000002</v>
      </c>
      <c r="I1570" t="b">
        <v>0</v>
      </c>
      <c r="J1570" t="b">
        <v>1</v>
      </c>
      <c r="K1570" t="s">
        <v>24</v>
      </c>
      <c r="L1570" t="s">
        <v>22</v>
      </c>
      <c r="M1570">
        <v>177500</v>
      </c>
      <c r="O1570" t="s">
        <v>4742</v>
      </c>
      <c r="P1570" t="s">
        <v>6448</v>
      </c>
    </row>
    <row r="1571" spans="1:16" x14ac:dyDescent="0.25">
      <c r="A1571" t="s">
        <v>2</v>
      </c>
      <c r="B1571" t="s">
        <v>6449</v>
      </c>
      <c r="C1571" t="s">
        <v>260</v>
      </c>
      <c r="D1571" t="s">
        <v>3973</v>
      </c>
      <c r="E1571" t="s">
        <v>51</v>
      </c>
      <c r="F1571" t="b">
        <v>0</v>
      </c>
      <c r="G1571" t="s">
        <v>27</v>
      </c>
      <c r="H1571" s="4">
        <v>45685.752500000002</v>
      </c>
      <c r="I1571" t="b">
        <v>1</v>
      </c>
      <c r="J1571" t="b">
        <v>0</v>
      </c>
      <c r="K1571" t="s">
        <v>24</v>
      </c>
      <c r="L1571" t="s">
        <v>36</v>
      </c>
      <c r="N1571">
        <v>82.5</v>
      </c>
      <c r="O1571" t="s">
        <v>6450</v>
      </c>
      <c r="P1571" t="s">
        <v>6451</v>
      </c>
    </row>
    <row r="1572" spans="1:16" x14ac:dyDescent="0.25">
      <c r="A1572" t="s">
        <v>2</v>
      </c>
      <c r="B1572" t="s">
        <v>307</v>
      </c>
      <c r="C1572" t="s">
        <v>49</v>
      </c>
      <c r="D1572" t="s">
        <v>3973</v>
      </c>
      <c r="E1572" t="s">
        <v>20</v>
      </c>
      <c r="F1572" t="b">
        <v>0</v>
      </c>
      <c r="G1572" t="s">
        <v>27</v>
      </c>
      <c r="H1572" s="4">
        <v>45685.752511574072</v>
      </c>
      <c r="I1572" t="b">
        <v>1</v>
      </c>
      <c r="J1572" t="b">
        <v>1</v>
      </c>
      <c r="K1572" t="s">
        <v>24</v>
      </c>
      <c r="L1572" t="s">
        <v>22</v>
      </c>
      <c r="M1572">
        <v>185000</v>
      </c>
      <c r="O1572" t="s">
        <v>1802</v>
      </c>
      <c r="P1572" t="s">
        <v>6452</v>
      </c>
    </row>
    <row r="1573" spans="1:16" x14ac:dyDescent="0.25">
      <c r="A1573" t="s">
        <v>40</v>
      </c>
      <c r="B1573" t="s">
        <v>3697</v>
      </c>
      <c r="C1573" t="s">
        <v>180</v>
      </c>
      <c r="D1573" t="s">
        <v>3973</v>
      </c>
      <c r="E1573" t="s">
        <v>20</v>
      </c>
      <c r="F1573" t="b">
        <v>0</v>
      </c>
      <c r="G1573" t="s">
        <v>27</v>
      </c>
      <c r="H1573" s="4">
        <v>45685.752615740741</v>
      </c>
      <c r="I1573" t="b">
        <v>1</v>
      </c>
      <c r="J1573" t="b">
        <v>1</v>
      </c>
      <c r="K1573" t="s">
        <v>24</v>
      </c>
      <c r="L1573" t="s">
        <v>22</v>
      </c>
      <c r="M1573">
        <v>145500</v>
      </c>
      <c r="O1573" t="s">
        <v>4351</v>
      </c>
      <c r="P1573" t="s">
        <v>4533</v>
      </c>
    </row>
    <row r="1574" spans="1:16" x14ac:dyDescent="0.25">
      <c r="A1574" t="s">
        <v>89</v>
      </c>
      <c r="B1574" t="s">
        <v>6453</v>
      </c>
      <c r="C1574" t="s">
        <v>82</v>
      </c>
      <c r="D1574" t="s">
        <v>3973</v>
      </c>
      <c r="E1574" t="s">
        <v>20</v>
      </c>
      <c r="F1574" t="b">
        <v>0</v>
      </c>
      <c r="G1574" t="s">
        <v>27</v>
      </c>
      <c r="H1574" s="4">
        <v>45685.791724537034</v>
      </c>
      <c r="I1574" t="b">
        <v>0</v>
      </c>
      <c r="J1574" t="b">
        <v>1</v>
      </c>
      <c r="K1574" t="s">
        <v>24</v>
      </c>
      <c r="L1574" t="s">
        <v>22</v>
      </c>
      <c r="M1574">
        <v>110000</v>
      </c>
      <c r="O1574" t="s">
        <v>3048</v>
      </c>
    </row>
    <row r="1575" spans="1:16" x14ac:dyDescent="0.25">
      <c r="A1575" t="s">
        <v>0</v>
      </c>
      <c r="B1575" t="s">
        <v>0</v>
      </c>
      <c r="C1575" t="s">
        <v>561</v>
      </c>
      <c r="D1575" t="s">
        <v>3600</v>
      </c>
      <c r="E1575" t="s">
        <v>51</v>
      </c>
      <c r="F1575" t="b">
        <v>0</v>
      </c>
      <c r="G1575" t="s">
        <v>27</v>
      </c>
      <c r="H1575" s="4">
        <v>45685.791747685187</v>
      </c>
      <c r="I1575" t="b">
        <v>1</v>
      </c>
      <c r="J1575" t="b">
        <v>0</v>
      </c>
      <c r="K1575" t="s">
        <v>24</v>
      </c>
      <c r="L1575" t="s">
        <v>36</v>
      </c>
      <c r="N1575">
        <v>55</v>
      </c>
      <c r="O1575" t="s">
        <v>3200</v>
      </c>
      <c r="P1575" t="s">
        <v>6454</v>
      </c>
    </row>
    <row r="1576" spans="1:16" x14ac:dyDescent="0.25">
      <c r="A1576" t="s">
        <v>25</v>
      </c>
      <c r="B1576" t="s">
        <v>6455</v>
      </c>
      <c r="C1576" t="s">
        <v>6456</v>
      </c>
      <c r="D1576" t="s">
        <v>3973</v>
      </c>
      <c r="E1576" t="s">
        <v>20</v>
      </c>
      <c r="F1576" t="b">
        <v>0</v>
      </c>
      <c r="G1576" t="s">
        <v>41</v>
      </c>
      <c r="H1576" s="4">
        <v>45685.792083333326</v>
      </c>
      <c r="I1576" t="b">
        <v>0</v>
      </c>
      <c r="J1576" t="b">
        <v>1</v>
      </c>
      <c r="K1576" t="s">
        <v>24</v>
      </c>
      <c r="L1576" t="s">
        <v>22</v>
      </c>
      <c r="M1576">
        <v>112500</v>
      </c>
      <c r="O1576" t="s">
        <v>6457</v>
      </c>
      <c r="P1576" t="s">
        <v>6458</v>
      </c>
    </row>
    <row r="1577" spans="1:16" x14ac:dyDescent="0.25">
      <c r="A1577" t="s">
        <v>28</v>
      </c>
      <c r="B1577" t="s">
        <v>2469</v>
      </c>
      <c r="C1577" t="s">
        <v>54</v>
      </c>
      <c r="D1577" t="s">
        <v>3973</v>
      </c>
      <c r="E1577" t="s">
        <v>20</v>
      </c>
      <c r="F1577" t="b">
        <v>0</v>
      </c>
      <c r="G1577" t="s">
        <v>41</v>
      </c>
      <c r="H1577" s="4">
        <v>45685.793402777781</v>
      </c>
      <c r="I1577" t="b">
        <v>0</v>
      </c>
      <c r="J1577" t="b">
        <v>0</v>
      </c>
      <c r="K1577" t="s">
        <v>24</v>
      </c>
      <c r="L1577" t="s">
        <v>22</v>
      </c>
      <c r="M1577">
        <v>105000</v>
      </c>
      <c r="O1577" t="s">
        <v>482</v>
      </c>
      <c r="P1577" t="s">
        <v>193</v>
      </c>
    </row>
    <row r="1578" spans="1:16" x14ac:dyDescent="0.25">
      <c r="A1578" t="s">
        <v>40</v>
      </c>
      <c r="B1578" t="s">
        <v>40</v>
      </c>
      <c r="C1578" t="s">
        <v>2932</v>
      </c>
      <c r="D1578" t="s">
        <v>4328</v>
      </c>
      <c r="E1578" t="s">
        <v>20</v>
      </c>
      <c r="F1578" t="b">
        <v>0</v>
      </c>
      <c r="G1578" t="s">
        <v>27</v>
      </c>
      <c r="H1578" s="4">
        <v>45685.794131944444</v>
      </c>
      <c r="I1578" t="b">
        <v>1</v>
      </c>
      <c r="J1578" t="b">
        <v>0</v>
      </c>
      <c r="K1578" t="s">
        <v>24</v>
      </c>
      <c r="L1578" t="s">
        <v>22</v>
      </c>
      <c r="M1578">
        <v>80000</v>
      </c>
      <c r="O1578" t="s">
        <v>95</v>
      </c>
      <c r="P1578" t="s">
        <v>6459</v>
      </c>
    </row>
    <row r="1579" spans="1:16" x14ac:dyDescent="0.25">
      <c r="A1579" t="s">
        <v>1</v>
      </c>
      <c r="B1579" t="s">
        <v>4941</v>
      </c>
      <c r="C1579" t="s">
        <v>2154</v>
      </c>
      <c r="D1579" t="s">
        <v>3973</v>
      </c>
      <c r="E1579" t="s">
        <v>20</v>
      </c>
      <c r="F1579" t="b">
        <v>0</v>
      </c>
      <c r="G1579" t="s">
        <v>27</v>
      </c>
      <c r="H1579" s="4">
        <v>45685.79414351852</v>
      </c>
      <c r="I1579" t="b">
        <v>0</v>
      </c>
      <c r="J1579" t="b">
        <v>1</v>
      </c>
      <c r="K1579" t="s">
        <v>24</v>
      </c>
      <c r="L1579" t="s">
        <v>22</v>
      </c>
      <c r="M1579">
        <v>177500</v>
      </c>
      <c r="O1579" t="s">
        <v>381</v>
      </c>
      <c r="P1579" t="s">
        <v>4942</v>
      </c>
    </row>
    <row r="1580" spans="1:16" x14ac:dyDescent="0.25">
      <c r="A1580" t="s">
        <v>89</v>
      </c>
      <c r="B1580" t="s">
        <v>6460</v>
      </c>
      <c r="C1580" t="s">
        <v>293</v>
      </c>
      <c r="D1580" t="s">
        <v>3973</v>
      </c>
      <c r="E1580" t="s">
        <v>20</v>
      </c>
      <c r="F1580" t="b">
        <v>0</v>
      </c>
      <c r="G1580" t="s">
        <v>27</v>
      </c>
      <c r="H1580" s="4">
        <v>45685.794340277767</v>
      </c>
      <c r="I1580" t="b">
        <v>0</v>
      </c>
      <c r="J1580" t="b">
        <v>1</v>
      </c>
      <c r="K1580" t="s">
        <v>24</v>
      </c>
      <c r="L1580" t="s">
        <v>22</v>
      </c>
      <c r="M1580">
        <v>197500</v>
      </c>
      <c r="O1580" t="s">
        <v>43</v>
      </c>
    </row>
    <row r="1581" spans="1:16" x14ac:dyDescent="0.25">
      <c r="A1581" t="s">
        <v>1</v>
      </c>
      <c r="B1581" t="s">
        <v>6461</v>
      </c>
      <c r="C1581" t="s">
        <v>192</v>
      </c>
      <c r="D1581" t="s">
        <v>5243</v>
      </c>
      <c r="E1581" t="s">
        <v>20</v>
      </c>
      <c r="F1581" t="b">
        <v>0</v>
      </c>
      <c r="G1581" t="s">
        <v>23</v>
      </c>
      <c r="H1581" s="4">
        <v>45685.810925925929</v>
      </c>
      <c r="I1581" t="b">
        <v>0</v>
      </c>
      <c r="J1581" t="b">
        <v>0</v>
      </c>
      <c r="K1581" t="s">
        <v>24</v>
      </c>
      <c r="L1581" t="s">
        <v>22</v>
      </c>
      <c r="M1581">
        <v>90000</v>
      </c>
      <c r="O1581" t="s">
        <v>4631</v>
      </c>
      <c r="P1581" t="s">
        <v>6462</v>
      </c>
    </row>
    <row r="1582" spans="1:16" x14ac:dyDescent="0.25">
      <c r="A1582" t="s">
        <v>0</v>
      </c>
      <c r="B1582" t="s">
        <v>6463</v>
      </c>
      <c r="C1582" t="s">
        <v>829</v>
      </c>
      <c r="D1582" t="s">
        <v>3828</v>
      </c>
      <c r="E1582" t="s">
        <v>20</v>
      </c>
      <c r="F1582" t="b">
        <v>0</v>
      </c>
      <c r="G1582" t="s">
        <v>27</v>
      </c>
      <c r="H1582" s="4">
        <v>45685.875081018523</v>
      </c>
      <c r="I1582" t="b">
        <v>0</v>
      </c>
      <c r="J1582" t="b">
        <v>1</v>
      </c>
      <c r="K1582" t="s">
        <v>24</v>
      </c>
      <c r="L1582" t="s">
        <v>22</v>
      </c>
      <c r="M1582">
        <v>70847.84375</v>
      </c>
      <c r="O1582" t="s">
        <v>6464</v>
      </c>
      <c r="P1582" t="s">
        <v>1671</v>
      </c>
    </row>
    <row r="1583" spans="1:16" x14ac:dyDescent="0.25">
      <c r="A1583" t="s">
        <v>139</v>
      </c>
      <c r="B1583" t="s">
        <v>6465</v>
      </c>
      <c r="C1583" t="s">
        <v>114</v>
      </c>
      <c r="D1583" t="s">
        <v>3973</v>
      </c>
      <c r="E1583" t="s">
        <v>20</v>
      </c>
      <c r="F1583" t="b">
        <v>0</v>
      </c>
      <c r="G1583" t="s">
        <v>27</v>
      </c>
      <c r="H1583" s="4">
        <v>45685.875196759262</v>
      </c>
      <c r="I1583" t="b">
        <v>1</v>
      </c>
      <c r="J1583" t="b">
        <v>1</v>
      </c>
      <c r="K1583" t="s">
        <v>24</v>
      </c>
      <c r="L1583" t="s">
        <v>22</v>
      </c>
      <c r="M1583">
        <v>142500</v>
      </c>
      <c r="O1583" t="s">
        <v>6466</v>
      </c>
      <c r="P1583" t="s">
        <v>6467</v>
      </c>
    </row>
    <row r="1584" spans="1:16" x14ac:dyDescent="0.25">
      <c r="A1584" t="s">
        <v>139</v>
      </c>
      <c r="B1584" t="s">
        <v>4237</v>
      </c>
      <c r="C1584" t="s">
        <v>44</v>
      </c>
      <c r="D1584" t="s">
        <v>3973</v>
      </c>
      <c r="E1584" t="s">
        <v>20</v>
      </c>
      <c r="F1584" t="b">
        <v>0</v>
      </c>
      <c r="G1584" t="s">
        <v>41</v>
      </c>
      <c r="H1584" s="4">
        <v>45685.875439814823</v>
      </c>
      <c r="I1584" t="b">
        <v>0</v>
      </c>
      <c r="J1584" t="b">
        <v>1</v>
      </c>
      <c r="K1584" t="s">
        <v>24</v>
      </c>
      <c r="L1584" t="s">
        <v>22</v>
      </c>
      <c r="M1584">
        <v>60000</v>
      </c>
      <c r="O1584" t="s">
        <v>6468</v>
      </c>
      <c r="P1584" t="s">
        <v>1526</v>
      </c>
    </row>
    <row r="1585" spans="1:16" x14ac:dyDescent="0.25">
      <c r="A1585" t="s">
        <v>1</v>
      </c>
      <c r="B1585" t="s">
        <v>1</v>
      </c>
      <c r="C1585" t="s">
        <v>2870</v>
      </c>
      <c r="D1585" t="s">
        <v>3973</v>
      </c>
      <c r="E1585" t="s">
        <v>20</v>
      </c>
      <c r="F1585" t="b">
        <v>0</v>
      </c>
      <c r="G1585" t="s">
        <v>27</v>
      </c>
      <c r="H1585" s="4">
        <v>45685.876493055563</v>
      </c>
      <c r="I1585" t="b">
        <v>0</v>
      </c>
      <c r="J1585" t="b">
        <v>0</v>
      </c>
      <c r="K1585" t="s">
        <v>24</v>
      </c>
      <c r="L1585" t="s">
        <v>36</v>
      </c>
      <c r="N1585">
        <v>89</v>
      </c>
      <c r="O1585" t="s">
        <v>131</v>
      </c>
      <c r="P1585" t="s">
        <v>6469</v>
      </c>
    </row>
    <row r="1586" spans="1:16" x14ac:dyDescent="0.25">
      <c r="A1586" t="s">
        <v>1</v>
      </c>
      <c r="B1586" t="s">
        <v>6470</v>
      </c>
      <c r="C1586" t="s">
        <v>967</v>
      </c>
      <c r="D1586" t="s">
        <v>3600</v>
      </c>
      <c r="E1586" t="s">
        <v>51</v>
      </c>
      <c r="F1586" t="b">
        <v>0</v>
      </c>
      <c r="G1586" t="s">
        <v>27</v>
      </c>
      <c r="H1586" s="4">
        <v>45685.876527777778</v>
      </c>
      <c r="I1586" t="b">
        <v>0</v>
      </c>
      <c r="J1586" t="b">
        <v>0</v>
      </c>
      <c r="K1586" t="s">
        <v>24</v>
      </c>
      <c r="L1586" t="s">
        <v>36</v>
      </c>
      <c r="N1586">
        <v>41.5</v>
      </c>
      <c r="O1586" t="s">
        <v>6471</v>
      </c>
    </row>
    <row r="1587" spans="1:16" x14ac:dyDescent="0.25">
      <c r="A1587" t="s">
        <v>19</v>
      </c>
      <c r="B1587" t="s">
        <v>6472</v>
      </c>
      <c r="C1587" t="s">
        <v>217</v>
      </c>
      <c r="D1587" t="s">
        <v>4035</v>
      </c>
      <c r="E1587" t="s">
        <v>20</v>
      </c>
      <c r="F1587" t="b">
        <v>0</v>
      </c>
      <c r="G1587" t="s">
        <v>217</v>
      </c>
      <c r="H1587" s="4">
        <v>45685.898518518523</v>
      </c>
      <c r="I1587" t="b">
        <v>0</v>
      </c>
      <c r="J1587" t="b">
        <v>0</v>
      </c>
      <c r="K1587" t="s">
        <v>217</v>
      </c>
      <c r="L1587" t="s">
        <v>22</v>
      </c>
      <c r="M1587">
        <v>48000</v>
      </c>
      <c r="O1587" t="s">
        <v>6473</v>
      </c>
      <c r="P1587" t="s">
        <v>6474</v>
      </c>
    </row>
    <row r="1588" spans="1:16" x14ac:dyDescent="0.25">
      <c r="A1588" t="s">
        <v>0</v>
      </c>
      <c r="B1588" t="s">
        <v>6475</v>
      </c>
      <c r="C1588" t="s">
        <v>76</v>
      </c>
      <c r="D1588" t="s">
        <v>3973</v>
      </c>
      <c r="E1588" t="s">
        <v>20</v>
      </c>
      <c r="F1588" t="b">
        <v>0</v>
      </c>
      <c r="G1588" t="s">
        <v>41</v>
      </c>
      <c r="H1588" s="4">
        <v>45685.917083333326</v>
      </c>
      <c r="I1588" t="b">
        <v>0</v>
      </c>
      <c r="J1588" t="b">
        <v>1</v>
      </c>
      <c r="K1588" t="s">
        <v>24</v>
      </c>
      <c r="L1588" t="s">
        <v>22</v>
      </c>
      <c r="M1588">
        <v>71000</v>
      </c>
      <c r="O1588" t="s">
        <v>6476</v>
      </c>
      <c r="P1588" t="s">
        <v>6477</v>
      </c>
    </row>
    <row r="1589" spans="1:16" x14ac:dyDescent="0.25">
      <c r="A1589" t="s">
        <v>2</v>
      </c>
      <c r="B1589" t="s">
        <v>6478</v>
      </c>
      <c r="C1589" t="s">
        <v>6479</v>
      </c>
      <c r="D1589" t="s">
        <v>3973</v>
      </c>
      <c r="E1589" t="s">
        <v>20</v>
      </c>
      <c r="F1589" t="b">
        <v>0</v>
      </c>
      <c r="G1589" t="s">
        <v>27</v>
      </c>
      <c r="H1589" s="4">
        <v>45685.919166666667</v>
      </c>
      <c r="I1589" t="b">
        <v>0</v>
      </c>
      <c r="J1589" t="b">
        <v>1</v>
      </c>
      <c r="K1589" t="s">
        <v>24</v>
      </c>
      <c r="L1589" t="s">
        <v>22</v>
      </c>
      <c r="M1589">
        <v>106237.5</v>
      </c>
      <c r="O1589" t="s">
        <v>6480</v>
      </c>
      <c r="P1589" t="s">
        <v>6481</v>
      </c>
    </row>
    <row r="1590" spans="1:16" x14ac:dyDescent="0.25">
      <c r="A1590" t="s">
        <v>0</v>
      </c>
      <c r="B1590" t="s">
        <v>0</v>
      </c>
      <c r="C1590" t="s">
        <v>1947</v>
      </c>
      <c r="D1590" t="s">
        <v>3828</v>
      </c>
      <c r="E1590" t="s">
        <v>20</v>
      </c>
      <c r="F1590" t="b">
        <v>0</v>
      </c>
      <c r="G1590" t="s">
        <v>27</v>
      </c>
      <c r="H1590" s="4">
        <v>45685.958414351851</v>
      </c>
      <c r="I1590" t="b">
        <v>0</v>
      </c>
      <c r="J1590" t="b">
        <v>1</v>
      </c>
      <c r="K1590" t="s">
        <v>24</v>
      </c>
      <c r="L1590" t="s">
        <v>22</v>
      </c>
      <c r="M1590">
        <v>97500</v>
      </c>
      <c r="O1590" t="s">
        <v>6482</v>
      </c>
      <c r="P1590" t="s">
        <v>6483</v>
      </c>
    </row>
    <row r="1591" spans="1:16" x14ac:dyDescent="0.25">
      <c r="A1591" t="s">
        <v>0</v>
      </c>
      <c r="B1591" t="s">
        <v>6484</v>
      </c>
      <c r="C1591" t="s">
        <v>1923</v>
      </c>
      <c r="D1591" t="s">
        <v>3973</v>
      </c>
      <c r="E1591" t="s">
        <v>20</v>
      </c>
      <c r="F1591" t="b">
        <v>0</v>
      </c>
      <c r="G1591" t="s">
        <v>30</v>
      </c>
      <c r="H1591" s="4">
        <v>45685.959328703713</v>
      </c>
      <c r="I1591" t="b">
        <v>0</v>
      </c>
      <c r="J1591" t="b">
        <v>0</v>
      </c>
      <c r="K1591" t="s">
        <v>24</v>
      </c>
      <c r="L1591" t="s">
        <v>22</v>
      </c>
      <c r="M1591">
        <v>77500</v>
      </c>
      <c r="O1591" t="s">
        <v>6485</v>
      </c>
      <c r="P1591" t="s">
        <v>6486</v>
      </c>
    </row>
    <row r="1592" spans="1:16" x14ac:dyDescent="0.25">
      <c r="A1592" t="s">
        <v>89</v>
      </c>
      <c r="B1592" t="s">
        <v>6487</v>
      </c>
      <c r="C1592" t="s">
        <v>1025</v>
      </c>
      <c r="D1592" t="s">
        <v>3973</v>
      </c>
      <c r="E1592" t="s">
        <v>20</v>
      </c>
      <c r="F1592" t="b">
        <v>0</v>
      </c>
      <c r="G1592" t="s">
        <v>41</v>
      </c>
      <c r="H1592" s="4">
        <v>45685.961192129631</v>
      </c>
      <c r="I1592" t="b">
        <v>1</v>
      </c>
      <c r="J1592" t="b">
        <v>0</v>
      </c>
      <c r="K1592" t="s">
        <v>24</v>
      </c>
      <c r="L1592" t="s">
        <v>36</v>
      </c>
      <c r="N1592">
        <v>57.5</v>
      </c>
      <c r="O1592" t="s">
        <v>4344</v>
      </c>
      <c r="P1592" t="s">
        <v>415</v>
      </c>
    </row>
    <row r="1593" spans="1:16" x14ac:dyDescent="0.25">
      <c r="A1593" t="s">
        <v>0</v>
      </c>
      <c r="B1593" t="s">
        <v>1724</v>
      </c>
      <c r="C1593" t="s">
        <v>400</v>
      </c>
      <c r="D1593" t="s">
        <v>3828</v>
      </c>
      <c r="E1593" t="s">
        <v>20</v>
      </c>
      <c r="F1593" t="b">
        <v>0</v>
      </c>
      <c r="G1593" t="s">
        <v>30</v>
      </c>
      <c r="H1593" s="4">
        <v>45686.001064814824</v>
      </c>
      <c r="I1593" t="b">
        <v>0</v>
      </c>
      <c r="J1593" t="b">
        <v>1</v>
      </c>
      <c r="K1593" t="s">
        <v>24</v>
      </c>
      <c r="L1593" t="s">
        <v>22</v>
      </c>
      <c r="M1593">
        <v>92500</v>
      </c>
      <c r="O1593" t="s">
        <v>6446</v>
      </c>
      <c r="P1593" t="s">
        <v>726</v>
      </c>
    </row>
    <row r="1594" spans="1:16" x14ac:dyDescent="0.25">
      <c r="A1594" t="s">
        <v>40</v>
      </c>
      <c r="B1594" t="s">
        <v>40</v>
      </c>
      <c r="C1594" t="s">
        <v>1007</v>
      </c>
      <c r="D1594" t="s">
        <v>2262</v>
      </c>
      <c r="E1594" t="s">
        <v>219</v>
      </c>
      <c r="F1594" t="b">
        <v>0</v>
      </c>
      <c r="G1594" t="s">
        <v>41</v>
      </c>
      <c r="H1594" s="4">
        <v>45686.002858796302</v>
      </c>
      <c r="I1594" t="b">
        <v>0</v>
      </c>
      <c r="J1594" t="b">
        <v>1</v>
      </c>
      <c r="K1594" t="s">
        <v>24</v>
      </c>
      <c r="L1594" t="s">
        <v>36</v>
      </c>
      <c r="N1594">
        <v>72.5</v>
      </c>
      <c r="O1594" t="s">
        <v>2262</v>
      </c>
      <c r="P1594" t="s">
        <v>6488</v>
      </c>
    </row>
    <row r="1595" spans="1:16" x14ac:dyDescent="0.25">
      <c r="A1595" t="s">
        <v>191</v>
      </c>
      <c r="B1595" t="s">
        <v>6489</v>
      </c>
      <c r="C1595" t="s">
        <v>740</v>
      </c>
      <c r="D1595" t="s">
        <v>4035</v>
      </c>
      <c r="E1595" t="s">
        <v>20</v>
      </c>
      <c r="F1595" t="b">
        <v>0</v>
      </c>
      <c r="G1595" t="s">
        <v>740</v>
      </c>
      <c r="H1595" s="4">
        <v>45686.019699074073</v>
      </c>
      <c r="I1595" t="b">
        <v>0</v>
      </c>
      <c r="J1595" t="b">
        <v>0</v>
      </c>
      <c r="K1595" t="s">
        <v>740</v>
      </c>
      <c r="L1595" t="s">
        <v>22</v>
      </c>
      <c r="M1595">
        <v>140800</v>
      </c>
      <c r="O1595" t="s">
        <v>1762</v>
      </c>
      <c r="P1595" t="s">
        <v>385</v>
      </c>
    </row>
    <row r="1596" spans="1:16" x14ac:dyDescent="0.25">
      <c r="A1596" t="s">
        <v>139</v>
      </c>
      <c r="B1596" t="s">
        <v>6490</v>
      </c>
      <c r="C1596" t="s">
        <v>44</v>
      </c>
      <c r="D1596" t="s">
        <v>5243</v>
      </c>
      <c r="E1596" t="s">
        <v>20</v>
      </c>
      <c r="F1596" t="b">
        <v>0</v>
      </c>
      <c r="G1596" t="s">
        <v>41</v>
      </c>
      <c r="H1596" s="4">
        <v>45686.125428240739</v>
      </c>
      <c r="I1596" t="b">
        <v>0</v>
      </c>
      <c r="J1596" t="b">
        <v>1</v>
      </c>
      <c r="K1596" t="s">
        <v>24</v>
      </c>
      <c r="L1596" t="s">
        <v>22</v>
      </c>
      <c r="M1596">
        <v>134000</v>
      </c>
      <c r="O1596" t="s">
        <v>4631</v>
      </c>
      <c r="P1596" t="s">
        <v>882</v>
      </c>
    </row>
    <row r="1597" spans="1:16" x14ac:dyDescent="0.25">
      <c r="A1597" t="s">
        <v>0</v>
      </c>
      <c r="B1597" t="s">
        <v>6491</v>
      </c>
      <c r="C1597" t="s">
        <v>44</v>
      </c>
      <c r="D1597" t="s">
        <v>4003</v>
      </c>
      <c r="E1597" t="s">
        <v>20</v>
      </c>
      <c r="F1597" t="b">
        <v>0</v>
      </c>
      <c r="G1597" t="s">
        <v>23</v>
      </c>
      <c r="H1597" s="4">
        <v>45686.14435185185</v>
      </c>
      <c r="I1597" t="b">
        <v>1</v>
      </c>
      <c r="J1597" t="b">
        <v>0</v>
      </c>
      <c r="K1597" t="s">
        <v>24</v>
      </c>
      <c r="L1597" t="s">
        <v>22</v>
      </c>
      <c r="M1597">
        <v>100000</v>
      </c>
      <c r="O1597" t="s">
        <v>2406</v>
      </c>
      <c r="P1597" t="s">
        <v>149</v>
      </c>
    </row>
    <row r="1598" spans="1:16" x14ac:dyDescent="0.25">
      <c r="A1598" t="s">
        <v>0</v>
      </c>
      <c r="B1598" t="s">
        <v>5666</v>
      </c>
      <c r="C1598" t="s">
        <v>82</v>
      </c>
      <c r="D1598" t="s">
        <v>2208</v>
      </c>
      <c r="E1598" t="s">
        <v>20</v>
      </c>
      <c r="F1598" t="b">
        <v>0</v>
      </c>
      <c r="G1598" t="s">
        <v>27</v>
      </c>
      <c r="H1598" s="4">
        <v>45686.250023148154</v>
      </c>
      <c r="I1598" t="b">
        <v>0</v>
      </c>
      <c r="J1598" t="b">
        <v>1</v>
      </c>
      <c r="K1598" t="s">
        <v>24</v>
      </c>
      <c r="L1598" t="s">
        <v>22</v>
      </c>
      <c r="M1598">
        <v>60993</v>
      </c>
      <c r="O1598" t="s">
        <v>6492</v>
      </c>
      <c r="P1598" t="s">
        <v>393</v>
      </c>
    </row>
    <row r="1599" spans="1:16" x14ac:dyDescent="0.25">
      <c r="A1599" t="s">
        <v>0</v>
      </c>
      <c r="B1599" t="s">
        <v>6493</v>
      </c>
      <c r="C1599" t="s">
        <v>33</v>
      </c>
      <c r="D1599" t="s">
        <v>3600</v>
      </c>
      <c r="E1599" t="s">
        <v>51</v>
      </c>
      <c r="F1599" t="b">
        <v>0</v>
      </c>
      <c r="G1599" t="s">
        <v>35</v>
      </c>
      <c r="H1599" s="4">
        <v>45686.25072916667</v>
      </c>
      <c r="I1599" t="b">
        <v>1</v>
      </c>
      <c r="J1599" t="b">
        <v>0</v>
      </c>
      <c r="K1599" t="s">
        <v>24</v>
      </c>
      <c r="L1599" t="s">
        <v>36</v>
      </c>
      <c r="N1599">
        <v>55</v>
      </c>
      <c r="O1599" t="s">
        <v>6494</v>
      </c>
      <c r="P1599" t="s">
        <v>6495</v>
      </c>
    </row>
    <row r="1600" spans="1:16" x14ac:dyDescent="0.25">
      <c r="A1600" t="s">
        <v>1</v>
      </c>
      <c r="B1600" t="s">
        <v>6496</v>
      </c>
      <c r="C1600" t="s">
        <v>372</v>
      </c>
      <c r="D1600" t="s">
        <v>3600</v>
      </c>
      <c r="E1600" t="s">
        <v>51</v>
      </c>
      <c r="F1600" t="b">
        <v>0</v>
      </c>
      <c r="G1600" t="s">
        <v>27</v>
      </c>
      <c r="H1600" s="4">
        <v>45686.251250000001</v>
      </c>
      <c r="I1600" t="b">
        <v>0</v>
      </c>
      <c r="J1600" t="b">
        <v>0</v>
      </c>
      <c r="K1600" t="s">
        <v>24</v>
      </c>
      <c r="L1600" t="s">
        <v>36</v>
      </c>
      <c r="N1600">
        <v>41.5</v>
      </c>
      <c r="O1600" t="s">
        <v>6471</v>
      </c>
    </row>
    <row r="1601" spans="1:16" x14ac:dyDescent="0.25">
      <c r="A1601" t="s">
        <v>1</v>
      </c>
      <c r="B1601" t="s">
        <v>6497</v>
      </c>
      <c r="C1601" t="s">
        <v>1521</v>
      </c>
      <c r="D1601" t="s">
        <v>3973</v>
      </c>
      <c r="E1601" t="s">
        <v>20</v>
      </c>
      <c r="F1601" t="b">
        <v>0</v>
      </c>
      <c r="G1601" t="s">
        <v>52</v>
      </c>
      <c r="H1601" s="4">
        <v>45686.251620370371</v>
      </c>
      <c r="I1601" t="b">
        <v>0</v>
      </c>
      <c r="J1601" t="b">
        <v>1</v>
      </c>
      <c r="K1601" t="s">
        <v>24</v>
      </c>
      <c r="L1601" t="s">
        <v>22</v>
      </c>
      <c r="M1601">
        <v>105000</v>
      </c>
      <c r="O1601" t="s">
        <v>1549</v>
      </c>
      <c r="P1601" t="s">
        <v>1198</v>
      </c>
    </row>
    <row r="1602" spans="1:16" x14ac:dyDescent="0.25">
      <c r="A1602" t="s">
        <v>1</v>
      </c>
      <c r="B1602" t="s">
        <v>6498</v>
      </c>
      <c r="C1602" t="s">
        <v>2544</v>
      </c>
      <c r="D1602" t="s">
        <v>4003</v>
      </c>
      <c r="E1602" t="s">
        <v>20</v>
      </c>
      <c r="F1602" t="b">
        <v>0</v>
      </c>
      <c r="G1602" t="s">
        <v>41</v>
      </c>
      <c r="H1602" s="4">
        <v>45686.252812500003</v>
      </c>
      <c r="I1602" t="b">
        <v>1</v>
      </c>
      <c r="J1602" t="b">
        <v>0</v>
      </c>
      <c r="K1602" t="s">
        <v>24</v>
      </c>
      <c r="L1602" t="s">
        <v>22</v>
      </c>
      <c r="M1602">
        <v>640000</v>
      </c>
      <c r="O1602" t="s">
        <v>822</v>
      </c>
    </row>
    <row r="1603" spans="1:16" x14ac:dyDescent="0.25">
      <c r="A1603" t="s">
        <v>2</v>
      </c>
      <c r="B1603" t="s">
        <v>439</v>
      </c>
      <c r="C1603" t="s">
        <v>337</v>
      </c>
      <c r="D1603" t="s">
        <v>3828</v>
      </c>
      <c r="E1603" t="s">
        <v>20</v>
      </c>
      <c r="F1603" t="b">
        <v>0</v>
      </c>
      <c r="G1603" t="s">
        <v>41</v>
      </c>
      <c r="H1603" s="4">
        <v>45686.252812500003</v>
      </c>
      <c r="I1603" t="b">
        <v>0</v>
      </c>
      <c r="J1603" t="b">
        <v>0</v>
      </c>
      <c r="K1603" t="s">
        <v>24</v>
      </c>
      <c r="L1603" t="s">
        <v>22</v>
      </c>
      <c r="M1603">
        <v>206500</v>
      </c>
      <c r="O1603" t="s">
        <v>2254</v>
      </c>
      <c r="P1603" t="s">
        <v>5686</v>
      </c>
    </row>
    <row r="1604" spans="1:16" x14ac:dyDescent="0.25">
      <c r="A1604" t="s">
        <v>40</v>
      </c>
      <c r="B1604" t="s">
        <v>5579</v>
      </c>
      <c r="C1604" t="s">
        <v>39</v>
      </c>
      <c r="D1604" t="s">
        <v>2208</v>
      </c>
      <c r="E1604" t="s">
        <v>20</v>
      </c>
      <c r="F1604" t="b">
        <v>1</v>
      </c>
      <c r="G1604" t="s">
        <v>30</v>
      </c>
      <c r="H1604" s="4">
        <v>45686.267326388886</v>
      </c>
      <c r="I1604" t="b">
        <v>0</v>
      </c>
      <c r="J1604" t="b">
        <v>1</v>
      </c>
      <c r="K1604" t="s">
        <v>24</v>
      </c>
      <c r="L1604" t="s">
        <v>22</v>
      </c>
      <c r="M1604">
        <v>106500</v>
      </c>
      <c r="O1604" t="s">
        <v>6499</v>
      </c>
      <c r="P1604" t="s">
        <v>5580</v>
      </c>
    </row>
    <row r="1605" spans="1:16" x14ac:dyDescent="0.25">
      <c r="A1605" t="s">
        <v>89</v>
      </c>
      <c r="B1605" t="s">
        <v>6500</v>
      </c>
      <c r="C1605" t="s">
        <v>39</v>
      </c>
      <c r="D1605" t="s">
        <v>6408</v>
      </c>
      <c r="E1605" t="s">
        <v>20</v>
      </c>
      <c r="F1605" t="b">
        <v>1</v>
      </c>
      <c r="G1605" t="s">
        <v>1371</v>
      </c>
      <c r="H1605" s="4">
        <v>45686.272534722222</v>
      </c>
      <c r="I1605" t="b">
        <v>1</v>
      </c>
      <c r="J1605" t="b">
        <v>0</v>
      </c>
      <c r="K1605" t="s">
        <v>1371</v>
      </c>
      <c r="L1605" t="s">
        <v>22</v>
      </c>
      <c r="M1605">
        <v>195000</v>
      </c>
      <c r="O1605" t="s">
        <v>4052</v>
      </c>
    </row>
    <row r="1606" spans="1:16" x14ac:dyDescent="0.25">
      <c r="A1606" t="s">
        <v>28</v>
      </c>
      <c r="B1606" t="s">
        <v>28</v>
      </c>
      <c r="C1606" t="s">
        <v>39</v>
      </c>
      <c r="D1606" t="s">
        <v>3985</v>
      </c>
      <c r="E1606" t="s">
        <v>20</v>
      </c>
      <c r="F1606" t="b">
        <v>1</v>
      </c>
      <c r="G1606" t="s">
        <v>2452</v>
      </c>
      <c r="H1606" s="4">
        <v>45686.274722222217</v>
      </c>
      <c r="I1606" t="b">
        <v>0</v>
      </c>
      <c r="J1606" t="b">
        <v>0</v>
      </c>
      <c r="K1606" t="s">
        <v>2452</v>
      </c>
      <c r="L1606" t="s">
        <v>22</v>
      </c>
      <c r="M1606">
        <v>69000</v>
      </c>
      <c r="O1606" t="s">
        <v>5064</v>
      </c>
      <c r="P1606" t="s">
        <v>5065</v>
      </c>
    </row>
    <row r="1607" spans="1:16" x14ac:dyDescent="0.25">
      <c r="A1607" t="s">
        <v>0</v>
      </c>
      <c r="B1607" t="s">
        <v>2166</v>
      </c>
      <c r="C1607" t="s">
        <v>192</v>
      </c>
      <c r="D1607" t="s">
        <v>4084</v>
      </c>
      <c r="E1607" t="s">
        <v>20</v>
      </c>
      <c r="F1607" t="b">
        <v>0</v>
      </c>
      <c r="G1607" t="s">
        <v>23</v>
      </c>
      <c r="H1607" s="4">
        <v>45686.284305555557</v>
      </c>
      <c r="I1607" t="b">
        <v>0</v>
      </c>
      <c r="J1607" t="b">
        <v>0</v>
      </c>
      <c r="K1607" t="s">
        <v>24</v>
      </c>
      <c r="L1607" t="s">
        <v>22</v>
      </c>
      <c r="M1607">
        <v>106500</v>
      </c>
      <c r="O1607" t="s">
        <v>374</v>
      </c>
      <c r="P1607" t="s">
        <v>4086</v>
      </c>
    </row>
    <row r="1608" spans="1:16" x14ac:dyDescent="0.25">
      <c r="A1608" t="s">
        <v>0</v>
      </c>
      <c r="B1608" t="s">
        <v>3807</v>
      </c>
      <c r="C1608" t="s">
        <v>1591</v>
      </c>
      <c r="D1608" t="s">
        <v>4084</v>
      </c>
      <c r="E1608" t="s">
        <v>20</v>
      </c>
      <c r="F1608" t="b">
        <v>0</v>
      </c>
      <c r="G1608" t="s">
        <v>23</v>
      </c>
      <c r="H1608" s="4">
        <v>45686.284328703703</v>
      </c>
      <c r="I1608" t="b">
        <v>0</v>
      </c>
      <c r="J1608" t="b">
        <v>0</v>
      </c>
      <c r="K1608" t="s">
        <v>24</v>
      </c>
      <c r="L1608" t="s">
        <v>22</v>
      </c>
      <c r="M1608">
        <v>70000</v>
      </c>
      <c r="O1608" t="s">
        <v>6501</v>
      </c>
      <c r="P1608" t="s">
        <v>320</v>
      </c>
    </row>
    <row r="1609" spans="1:16" x14ac:dyDescent="0.25">
      <c r="A1609" t="s">
        <v>1</v>
      </c>
      <c r="B1609" t="s">
        <v>6502</v>
      </c>
      <c r="C1609" t="s">
        <v>23</v>
      </c>
      <c r="D1609" t="s">
        <v>3828</v>
      </c>
      <c r="E1609" t="s">
        <v>20</v>
      </c>
      <c r="F1609" t="b">
        <v>0</v>
      </c>
      <c r="G1609" t="s">
        <v>23</v>
      </c>
      <c r="H1609" s="4">
        <v>45686.284421296303</v>
      </c>
      <c r="I1609" t="b">
        <v>0</v>
      </c>
      <c r="J1609" t="b">
        <v>1</v>
      </c>
      <c r="K1609" t="s">
        <v>24</v>
      </c>
      <c r="L1609" t="s">
        <v>22</v>
      </c>
      <c r="M1609">
        <v>178000</v>
      </c>
      <c r="O1609" t="s">
        <v>2815</v>
      </c>
      <c r="P1609" t="s">
        <v>6503</v>
      </c>
    </row>
    <row r="1610" spans="1:16" x14ac:dyDescent="0.25">
      <c r="A1610" t="s">
        <v>0</v>
      </c>
      <c r="B1610" t="s">
        <v>0</v>
      </c>
      <c r="C1610" t="s">
        <v>3055</v>
      </c>
      <c r="D1610" t="s">
        <v>4084</v>
      </c>
      <c r="E1610" t="s">
        <v>20</v>
      </c>
      <c r="F1610" t="b">
        <v>0</v>
      </c>
      <c r="G1610" t="s">
        <v>27</v>
      </c>
      <c r="H1610" s="4">
        <v>45686.291724537034</v>
      </c>
      <c r="I1610" t="b">
        <v>0</v>
      </c>
      <c r="J1610" t="b">
        <v>0</v>
      </c>
      <c r="K1610" t="s">
        <v>24</v>
      </c>
      <c r="L1610" t="s">
        <v>22</v>
      </c>
      <c r="M1610">
        <v>68900</v>
      </c>
      <c r="O1610" t="s">
        <v>109</v>
      </c>
      <c r="P1610" t="s">
        <v>204</v>
      </c>
    </row>
    <row r="1611" spans="1:16" x14ac:dyDescent="0.25">
      <c r="A1611" t="s">
        <v>1</v>
      </c>
      <c r="B1611" t="s">
        <v>3217</v>
      </c>
      <c r="C1611" t="s">
        <v>122</v>
      </c>
      <c r="D1611" t="s">
        <v>4084</v>
      </c>
      <c r="E1611" t="s">
        <v>20</v>
      </c>
      <c r="F1611" t="b">
        <v>0</v>
      </c>
      <c r="G1611" t="s">
        <v>52</v>
      </c>
      <c r="H1611" s="4">
        <v>45686.292893518519</v>
      </c>
      <c r="I1611" t="b">
        <v>0</v>
      </c>
      <c r="J1611" t="b">
        <v>0</v>
      </c>
      <c r="K1611" t="s">
        <v>24</v>
      </c>
      <c r="L1611" t="s">
        <v>22</v>
      </c>
      <c r="M1611">
        <v>110000</v>
      </c>
      <c r="O1611" t="s">
        <v>374</v>
      </c>
      <c r="P1611" t="s">
        <v>5146</v>
      </c>
    </row>
    <row r="1612" spans="1:16" x14ac:dyDescent="0.25">
      <c r="A1612" t="s">
        <v>1</v>
      </c>
      <c r="B1612" t="s">
        <v>168</v>
      </c>
      <c r="C1612" t="s">
        <v>1521</v>
      </c>
      <c r="D1612" t="s">
        <v>2208</v>
      </c>
      <c r="E1612" t="s">
        <v>20</v>
      </c>
      <c r="F1612" t="b">
        <v>0</v>
      </c>
      <c r="G1612" t="s">
        <v>52</v>
      </c>
      <c r="H1612" s="4">
        <v>45686.293287037042</v>
      </c>
      <c r="I1612" t="b">
        <v>0</v>
      </c>
      <c r="J1612" t="b">
        <v>1</v>
      </c>
      <c r="K1612" t="s">
        <v>24</v>
      </c>
      <c r="L1612" t="s">
        <v>22</v>
      </c>
      <c r="M1612">
        <v>210000</v>
      </c>
      <c r="O1612" t="s">
        <v>6504</v>
      </c>
      <c r="P1612" t="s">
        <v>6505</v>
      </c>
    </row>
    <row r="1613" spans="1:16" x14ac:dyDescent="0.25">
      <c r="A1613" t="s">
        <v>1</v>
      </c>
      <c r="B1613" t="s">
        <v>6506</v>
      </c>
      <c r="C1613" t="s">
        <v>203</v>
      </c>
      <c r="D1613" t="s">
        <v>3973</v>
      </c>
      <c r="E1613" t="s">
        <v>20</v>
      </c>
      <c r="F1613" t="b">
        <v>0</v>
      </c>
      <c r="G1613" t="s">
        <v>27</v>
      </c>
      <c r="H1613" s="4">
        <v>45686.293715277781</v>
      </c>
      <c r="I1613" t="b">
        <v>0</v>
      </c>
      <c r="J1613" t="b">
        <v>1</v>
      </c>
      <c r="K1613" t="s">
        <v>24</v>
      </c>
      <c r="L1613" t="s">
        <v>22</v>
      </c>
      <c r="M1613">
        <v>171000</v>
      </c>
      <c r="O1613" t="s">
        <v>1712</v>
      </c>
      <c r="P1613" t="s">
        <v>6507</v>
      </c>
    </row>
    <row r="1614" spans="1:16" x14ac:dyDescent="0.25">
      <c r="A1614" t="s">
        <v>2</v>
      </c>
      <c r="B1614" t="s">
        <v>6508</v>
      </c>
      <c r="C1614" t="s">
        <v>42</v>
      </c>
      <c r="D1614" t="s">
        <v>3973</v>
      </c>
      <c r="E1614" t="s">
        <v>20</v>
      </c>
      <c r="F1614" t="b">
        <v>0</v>
      </c>
      <c r="G1614" t="s">
        <v>27</v>
      </c>
      <c r="H1614" s="4">
        <v>45686.335428240738</v>
      </c>
      <c r="I1614" t="b">
        <v>0</v>
      </c>
      <c r="J1614" t="b">
        <v>1</v>
      </c>
      <c r="K1614" t="s">
        <v>24</v>
      </c>
      <c r="L1614" t="s">
        <v>22</v>
      </c>
      <c r="M1614">
        <v>193500</v>
      </c>
      <c r="O1614" t="s">
        <v>3973</v>
      </c>
      <c r="P1614" t="s">
        <v>6509</v>
      </c>
    </row>
    <row r="1615" spans="1:16" x14ac:dyDescent="0.25">
      <c r="A1615" t="s">
        <v>0</v>
      </c>
      <c r="B1615" t="s">
        <v>0</v>
      </c>
      <c r="C1615" t="s">
        <v>6510</v>
      </c>
      <c r="D1615" t="s">
        <v>4090</v>
      </c>
      <c r="E1615" t="s">
        <v>20</v>
      </c>
      <c r="F1615" t="b">
        <v>0</v>
      </c>
      <c r="G1615" t="s">
        <v>27</v>
      </c>
      <c r="H1615" s="4">
        <v>45686.416724537034</v>
      </c>
      <c r="I1615" t="b">
        <v>0</v>
      </c>
      <c r="J1615" t="b">
        <v>1</v>
      </c>
      <c r="K1615" t="s">
        <v>24</v>
      </c>
      <c r="L1615" t="s">
        <v>22</v>
      </c>
      <c r="M1615">
        <v>80000</v>
      </c>
      <c r="O1615" t="s">
        <v>6511</v>
      </c>
      <c r="P1615" t="s">
        <v>280</v>
      </c>
    </row>
    <row r="1616" spans="1:16" x14ac:dyDescent="0.25">
      <c r="A1616" t="s">
        <v>1</v>
      </c>
      <c r="B1616" t="s">
        <v>6512</v>
      </c>
      <c r="C1616" t="s">
        <v>44</v>
      </c>
      <c r="D1616" t="s">
        <v>3973</v>
      </c>
      <c r="E1616" t="s">
        <v>20</v>
      </c>
      <c r="F1616" t="b">
        <v>0</v>
      </c>
      <c r="G1616" t="s">
        <v>41</v>
      </c>
      <c r="H1616" s="4">
        <v>45686.417222222219</v>
      </c>
      <c r="I1616" t="b">
        <v>0</v>
      </c>
      <c r="J1616" t="b">
        <v>0</v>
      </c>
      <c r="K1616" t="s">
        <v>24</v>
      </c>
      <c r="L1616" t="s">
        <v>22</v>
      </c>
      <c r="M1616">
        <v>100000</v>
      </c>
      <c r="O1616" t="s">
        <v>482</v>
      </c>
      <c r="P1616" t="s">
        <v>2170</v>
      </c>
    </row>
    <row r="1617" spans="1:16" x14ac:dyDescent="0.25">
      <c r="A1617" t="s">
        <v>139</v>
      </c>
      <c r="B1617" t="s">
        <v>2637</v>
      </c>
      <c r="C1617" t="s">
        <v>2842</v>
      </c>
      <c r="D1617" t="s">
        <v>3973</v>
      </c>
      <c r="E1617" t="s">
        <v>51</v>
      </c>
      <c r="F1617" t="b">
        <v>0</v>
      </c>
      <c r="G1617" t="s">
        <v>52</v>
      </c>
      <c r="H1617" s="4">
        <v>45686.417800925927</v>
      </c>
      <c r="I1617" t="b">
        <v>0</v>
      </c>
      <c r="J1617" t="b">
        <v>1</v>
      </c>
      <c r="K1617" t="s">
        <v>24</v>
      </c>
      <c r="L1617" t="s">
        <v>36</v>
      </c>
      <c r="N1617">
        <v>45</v>
      </c>
      <c r="O1617" t="s">
        <v>3933</v>
      </c>
      <c r="P1617" t="s">
        <v>6513</v>
      </c>
    </row>
    <row r="1618" spans="1:16" x14ac:dyDescent="0.25">
      <c r="A1618" t="s">
        <v>28</v>
      </c>
      <c r="B1618" t="s">
        <v>6514</v>
      </c>
      <c r="C1618" t="s">
        <v>6515</v>
      </c>
      <c r="D1618" t="s">
        <v>3973</v>
      </c>
      <c r="E1618" t="s">
        <v>20</v>
      </c>
      <c r="F1618" t="b">
        <v>0</v>
      </c>
      <c r="G1618" t="s">
        <v>106</v>
      </c>
      <c r="H1618" s="4">
        <v>45686.434918981482</v>
      </c>
      <c r="I1618" t="b">
        <v>0</v>
      </c>
      <c r="J1618" t="b">
        <v>0</v>
      </c>
      <c r="K1618" t="s">
        <v>106</v>
      </c>
      <c r="L1618" t="s">
        <v>22</v>
      </c>
      <c r="M1618">
        <v>159000</v>
      </c>
      <c r="O1618" t="s">
        <v>1642</v>
      </c>
      <c r="P1618" t="s">
        <v>6516</v>
      </c>
    </row>
    <row r="1619" spans="1:16" x14ac:dyDescent="0.25">
      <c r="A1619" t="s">
        <v>2</v>
      </c>
      <c r="B1619" t="s">
        <v>6517</v>
      </c>
      <c r="C1619" t="s">
        <v>151</v>
      </c>
      <c r="D1619" t="s">
        <v>3973</v>
      </c>
      <c r="E1619" t="s">
        <v>20</v>
      </c>
      <c r="F1619" t="b">
        <v>0</v>
      </c>
      <c r="G1619" t="s">
        <v>30</v>
      </c>
      <c r="H1619" s="4">
        <v>45686.45925925926</v>
      </c>
      <c r="I1619" t="b">
        <v>0</v>
      </c>
      <c r="J1619" t="b">
        <v>1</v>
      </c>
      <c r="K1619" t="s">
        <v>24</v>
      </c>
      <c r="L1619" t="s">
        <v>22</v>
      </c>
      <c r="M1619">
        <v>140500</v>
      </c>
      <c r="O1619" t="s">
        <v>6518</v>
      </c>
      <c r="P1619" t="s">
        <v>6519</v>
      </c>
    </row>
    <row r="1620" spans="1:16" x14ac:dyDescent="0.25">
      <c r="A1620" t="s">
        <v>2</v>
      </c>
      <c r="B1620" t="s">
        <v>6520</v>
      </c>
      <c r="C1620" t="s">
        <v>158</v>
      </c>
      <c r="D1620" t="s">
        <v>4035</v>
      </c>
      <c r="E1620" t="s">
        <v>20</v>
      </c>
      <c r="F1620" t="b">
        <v>0</v>
      </c>
      <c r="G1620" t="s">
        <v>158</v>
      </c>
      <c r="H1620" s="4">
        <v>45686.519282407397</v>
      </c>
      <c r="I1620" t="b">
        <v>0</v>
      </c>
      <c r="J1620" t="b">
        <v>0</v>
      </c>
      <c r="K1620" t="s">
        <v>158</v>
      </c>
      <c r="L1620" t="s">
        <v>22</v>
      </c>
      <c r="M1620">
        <v>40000</v>
      </c>
      <c r="O1620" t="s">
        <v>1906</v>
      </c>
      <c r="P1620" t="s">
        <v>6521</v>
      </c>
    </row>
    <row r="1621" spans="1:16" x14ac:dyDescent="0.25">
      <c r="A1621" t="s">
        <v>28</v>
      </c>
      <c r="B1621" t="s">
        <v>2598</v>
      </c>
      <c r="C1621" t="s">
        <v>352</v>
      </c>
      <c r="D1621" t="s">
        <v>5243</v>
      </c>
      <c r="E1621" t="s">
        <v>20</v>
      </c>
      <c r="F1621" t="b">
        <v>0</v>
      </c>
      <c r="G1621" t="s">
        <v>41</v>
      </c>
      <c r="H1621" s="4">
        <v>45686.543090277781</v>
      </c>
      <c r="I1621" t="b">
        <v>0</v>
      </c>
      <c r="J1621" t="b">
        <v>0</v>
      </c>
      <c r="K1621" t="s">
        <v>24</v>
      </c>
      <c r="L1621" t="s">
        <v>22</v>
      </c>
      <c r="M1621">
        <v>90000</v>
      </c>
      <c r="O1621" t="s">
        <v>4631</v>
      </c>
      <c r="P1621" t="s">
        <v>6522</v>
      </c>
    </row>
    <row r="1622" spans="1:16" x14ac:dyDescent="0.25">
      <c r="A1622" t="s">
        <v>28</v>
      </c>
      <c r="B1622" t="s">
        <v>28</v>
      </c>
      <c r="C1622" t="s">
        <v>3340</v>
      </c>
      <c r="D1622" t="s">
        <v>3973</v>
      </c>
      <c r="E1622" t="s">
        <v>20</v>
      </c>
      <c r="F1622" t="b">
        <v>0</v>
      </c>
      <c r="G1622" t="s">
        <v>27</v>
      </c>
      <c r="H1622" s="4">
        <v>45686.543703703697</v>
      </c>
      <c r="I1622" t="b">
        <v>0</v>
      </c>
      <c r="J1622" t="b">
        <v>1</v>
      </c>
      <c r="K1622" t="s">
        <v>24</v>
      </c>
      <c r="L1622" t="s">
        <v>22</v>
      </c>
      <c r="M1622">
        <v>130000</v>
      </c>
      <c r="O1622" t="s">
        <v>123</v>
      </c>
      <c r="P1622" t="s">
        <v>5071</v>
      </c>
    </row>
    <row r="1623" spans="1:16" x14ac:dyDescent="0.25">
      <c r="A1623" t="s">
        <v>2</v>
      </c>
      <c r="B1623" t="s">
        <v>6523</v>
      </c>
      <c r="C1623" t="s">
        <v>39</v>
      </c>
      <c r="D1623" t="s">
        <v>3973</v>
      </c>
      <c r="E1623" t="s">
        <v>34</v>
      </c>
      <c r="F1623" t="b">
        <v>1</v>
      </c>
      <c r="G1623" t="s">
        <v>41</v>
      </c>
      <c r="H1623" s="4">
        <v>45686.58390046296</v>
      </c>
      <c r="I1623" t="b">
        <v>1</v>
      </c>
      <c r="J1623" t="b">
        <v>1</v>
      </c>
      <c r="K1623" t="s">
        <v>24</v>
      </c>
      <c r="L1623" t="s">
        <v>36</v>
      </c>
      <c r="N1623">
        <v>25</v>
      </c>
      <c r="O1623" t="s">
        <v>6524</v>
      </c>
    </row>
    <row r="1624" spans="1:16" x14ac:dyDescent="0.25">
      <c r="A1624" t="s">
        <v>1</v>
      </c>
      <c r="B1624" t="s">
        <v>6525</v>
      </c>
      <c r="C1624" t="s">
        <v>160</v>
      </c>
      <c r="D1624" t="s">
        <v>2208</v>
      </c>
      <c r="E1624" t="s">
        <v>20</v>
      </c>
      <c r="F1624" t="b">
        <v>0</v>
      </c>
      <c r="G1624" t="s">
        <v>52</v>
      </c>
      <c r="H1624" s="4">
        <v>45686.584432870368</v>
      </c>
      <c r="I1624" t="b">
        <v>0</v>
      </c>
      <c r="J1624" t="b">
        <v>0</v>
      </c>
      <c r="K1624" t="s">
        <v>24</v>
      </c>
      <c r="L1624" t="s">
        <v>36</v>
      </c>
      <c r="N1624">
        <v>44</v>
      </c>
      <c r="O1624" t="s">
        <v>3651</v>
      </c>
      <c r="P1624" t="s">
        <v>726</v>
      </c>
    </row>
    <row r="1625" spans="1:16" x14ac:dyDescent="0.25">
      <c r="A1625" t="s">
        <v>2</v>
      </c>
      <c r="B1625" t="s">
        <v>2</v>
      </c>
      <c r="C1625" t="s">
        <v>179</v>
      </c>
      <c r="D1625" t="s">
        <v>131</v>
      </c>
      <c r="E1625" t="s">
        <v>20</v>
      </c>
      <c r="F1625" t="b">
        <v>0</v>
      </c>
      <c r="G1625" t="s">
        <v>27</v>
      </c>
      <c r="H1625" s="4">
        <v>45686.585173611107</v>
      </c>
      <c r="I1625" t="b">
        <v>1</v>
      </c>
      <c r="J1625" t="b">
        <v>0</v>
      </c>
      <c r="K1625" t="s">
        <v>24</v>
      </c>
      <c r="L1625" t="s">
        <v>22</v>
      </c>
      <c r="M1625">
        <v>122000</v>
      </c>
      <c r="O1625" t="s">
        <v>131</v>
      </c>
      <c r="P1625" t="s">
        <v>3666</v>
      </c>
    </row>
    <row r="1626" spans="1:16" x14ac:dyDescent="0.25">
      <c r="A1626" t="s">
        <v>1</v>
      </c>
      <c r="B1626" t="s">
        <v>6526</v>
      </c>
      <c r="C1626" t="s">
        <v>39</v>
      </c>
      <c r="D1626" t="s">
        <v>3973</v>
      </c>
      <c r="E1626" t="s">
        <v>51</v>
      </c>
      <c r="F1626" t="b">
        <v>1</v>
      </c>
      <c r="G1626" t="s">
        <v>30</v>
      </c>
      <c r="H1626" s="4">
        <v>45686.600740740738</v>
      </c>
      <c r="I1626" t="b">
        <v>0</v>
      </c>
      <c r="J1626" t="b">
        <v>0</v>
      </c>
      <c r="K1626" t="s">
        <v>24</v>
      </c>
      <c r="L1626" t="s">
        <v>36</v>
      </c>
      <c r="N1626">
        <v>92.5</v>
      </c>
      <c r="O1626" t="s">
        <v>2085</v>
      </c>
      <c r="P1626" t="s">
        <v>6527</v>
      </c>
    </row>
    <row r="1627" spans="1:16" x14ac:dyDescent="0.25">
      <c r="A1627" t="s">
        <v>25</v>
      </c>
      <c r="B1627" t="s">
        <v>1555</v>
      </c>
      <c r="C1627" t="s">
        <v>315</v>
      </c>
      <c r="D1627" t="s">
        <v>3973</v>
      </c>
      <c r="E1627" t="s">
        <v>51</v>
      </c>
      <c r="F1627" t="b">
        <v>0</v>
      </c>
      <c r="G1627" t="s">
        <v>27</v>
      </c>
      <c r="H1627" s="4">
        <v>45686.625104166669</v>
      </c>
      <c r="I1627" t="b">
        <v>0</v>
      </c>
      <c r="J1627" t="b">
        <v>1</v>
      </c>
      <c r="K1627" t="s">
        <v>24</v>
      </c>
      <c r="L1627" t="s">
        <v>36</v>
      </c>
      <c r="N1627">
        <v>72.5</v>
      </c>
      <c r="O1627" t="s">
        <v>144</v>
      </c>
      <c r="P1627" t="s">
        <v>6528</v>
      </c>
    </row>
    <row r="1628" spans="1:16" x14ac:dyDescent="0.25">
      <c r="A1628" t="s">
        <v>0</v>
      </c>
      <c r="B1628" t="s">
        <v>6529</v>
      </c>
      <c r="C1628" t="s">
        <v>367</v>
      </c>
      <c r="D1628" t="s">
        <v>2208</v>
      </c>
      <c r="E1628" t="s">
        <v>20</v>
      </c>
      <c r="F1628" t="b">
        <v>0</v>
      </c>
      <c r="G1628" t="s">
        <v>27</v>
      </c>
      <c r="H1628" s="4">
        <v>45686.625162037039</v>
      </c>
      <c r="I1628" t="b">
        <v>0</v>
      </c>
      <c r="J1628" t="b">
        <v>0</v>
      </c>
      <c r="K1628" t="s">
        <v>24</v>
      </c>
      <c r="L1628" t="s">
        <v>22</v>
      </c>
      <c r="M1628">
        <v>111800</v>
      </c>
      <c r="O1628" t="s">
        <v>6530</v>
      </c>
      <c r="P1628" t="s">
        <v>2174</v>
      </c>
    </row>
    <row r="1629" spans="1:16" x14ac:dyDescent="0.25">
      <c r="A1629" t="s">
        <v>1</v>
      </c>
      <c r="B1629" t="s">
        <v>6531</v>
      </c>
      <c r="C1629" t="s">
        <v>140</v>
      </c>
      <c r="D1629" t="s">
        <v>3600</v>
      </c>
      <c r="E1629" t="s">
        <v>51</v>
      </c>
      <c r="F1629" t="b">
        <v>0</v>
      </c>
      <c r="G1629" t="s">
        <v>35</v>
      </c>
      <c r="H1629" s="4">
        <v>45686.625740740739</v>
      </c>
      <c r="I1629" t="b">
        <v>0</v>
      </c>
      <c r="J1629" t="b">
        <v>0</v>
      </c>
      <c r="K1629" t="s">
        <v>24</v>
      </c>
      <c r="L1629" t="s">
        <v>36</v>
      </c>
      <c r="N1629">
        <v>57.5</v>
      </c>
      <c r="O1629" t="s">
        <v>6532</v>
      </c>
      <c r="P1629" t="s">
        <v>798</v>
      </c>
    </row>
    <row r="1630" spans="1:16" x14ac:dyDescent="0.25">
      <c r="A1630" t="s">
        <v>19</v>
      </c>
      <c r="B1630" t="s">
        <v>1759</v>
      </c>
      <c r="C1630" t="s">
        <v>2081</v>
      </c>
      <c r="D1630" t="s">
        <v>3973</v>
      </c>
      <c r="E1630" t="s">
        <v>20</v>
      </c>
      <c r="F1630" t="b">
        <v>0</v>
      </c>
      <c r="G1630" t="s">
        <v>30</v>
      </c>
      <c r="H1630" s="4">
        <v>45686.625949074078</v>
      </c>
      <c r="I1630" t="b">
        <v>0</v>
      </c>
      <c r="J1630" t="b">
        <v>1</v>
      </c>
      <c r="K1630" t="s">
        <v>24</v>
      </c>
      <c r="L1630" t="s">
        <v>22</v>
      </c>
      <c r="M1630">
        <v>150000</v>
      </c>
      <c r="O1630" t="s">
        <v>74</v>
      </c>
      <c r="P1630" t="s">
        <v>6533</v>
      </c>
    </row>
    <row r="1631" spans="1:16" x14ac:dyDescent="0.25">
      <c r="A1631" t="s">
        <v>89</v>
      </c>
      <c r="B1631" t="s">
        <v>6534</v>
      </c>
      <c r="C1631" t="s">
        <v>1067</v>
      </c>
      <c r="D1631" t="s">
        <v>3973</v>
      </c>
      <c r="E1631" t="s">
        <v>20</v>
      </c>
      <c r="F1631" t="b">
        <v>0</v>
      </c>
      <c r="G1631" t="s">
        <v>30</v>
      </c>
      <c r="H1631" s="4">
        <v>45686.625949074078</v>
      </c>
      <c r="I1631" t="b">
        <v>0</v>
      </c>
      <c r="J1631" t="b">
        <v>1</v>
      </c>
      <c r="K1631" t="s">
        <v>24</v>
      </c>
      <c r="L1631" t="s">
        <v>22</v>
      </c>
      <c r="M1631">
        <v>134124.96875</v>
      </c>
      <c r="O1631" t="s">
        <v>2424</v>
      </c>
      <c r="P1631" t="s">
        <v>863</v>
      </c>
    </row>
    <row r="1632" spans="1:16" x14ac:dyDescent="0.25">
      <c r="A1632" t="s">
        <v>2</v>
      </c>
      <c r="B1632" t="s">
        <v>6535</v>
      </c>
      <c r="C1632" t="s">
        <v>919</v>
      </c>
      <c r="D1632" t="s">
        <v>3600</v>
      </c>
      <c r="E1632" t="s">
        <v>20</v>
      </c>
      <c r="F1632" t="b">
        <v>0</v>
      </c>
      <c r="G1632" t="s">
        <v>27</v>
      </c>
      <c r="H1632" s="4">
        <v>45686.626875000002</v>
      </c>
      <c r="I1632" t="b">
        <v>0</v>
      </c>
      <c r="J1632" t="b">
        <v>0</v>
      </c>
      <c r="K1632" t="s">
        <v>24</v>
      </c>
      <c r="L1632" t="s">
        <v>22</v>
      </c>
      <c r="M1632">
        <v>120000</v>
      </c>
      <c r="O1632" t="s">
        <v>6536</v>
      </c>
      <c r="P1632" t="s">
        <v>6537</v>
      </c>
    </row>
    <row r="1633" spans="1:16" x14ac:dyDescent="0.25">
      <c r="A1633" t="s">
        <v>0</v>
      </c>
      <c r="B1633" t="s">
        <v>103</v>
      </c>
      <c r="C1633" t="s">
        <v>203</v>
      </c>
      <c r="D1633" t="s">
        <v>131</v>
      </c>
      <c r="E1633" t="s">
        <v>20</v>
      </c>
      <c r="F1633" t="b">
        <v>0</v>
      </c>
      <c r="G1633" t="s">
        <v>23</v>
      </c>
      <c r="H1633" s="4">
        <v>45686.659155092602</v>
      </c>
      <c r="I1633" t="b">
        <v>1</v>
      </c>
      <c r="J1633" t="b">
        <v>0</v>
      </c>
      <c r="K1633" t="s">
        <v>24</v>
      </c>
      <c r="L1633" t="s">
        <v>36</v>
      </c>
      <c r="N1633">
        <v>36.5</v>
      </c>
      <c r="O1633" t="s">
        <v>131</v>
      </c>
      <c r="P1633" t="s">
        <v>726</v>
      </c>
    </row>
    <row r="1634" spans="1:16" x14ac:dyDescent="0.25">
      <c r="A1634" t="s">
        <v>139</v>
      </c>
      <c r="B1634" t="s">
        <v>6538</v>
      </c>
      <c r="C1634" t="s">
        <v>315</v>
      </c>
      <c r="D1634" t="s">
        <v>4328</v>
      </c>
      <c r="E1634" t="s">
        <v>51</v>
      </c>
      <c r="F1634" t="b">
        <v>0</v>
      </c>
      <c r="G1634" t="s">
        <v>27</v>
      </c>
      <c r="H1634" s="4">
        <v>45686.66673611111</v>
      </c>
      <c r="I1634" t="b">
        <v>0</v>
      </c>
      <c r="J1634" t="b">
        <v>0</v>
      </c>
      <c r="K1634" t="s">
        <v>24</v>
      </c>
      <c r="L1634" t="s">
        <v>36</v>
      </c>
      <c r="N1634">
        <v>70</v>
      </c>
      <c r="O1634" t="s">
        <v>3233</v>
      </c>
      <c r="P1634" t="s">
        <v>6539</v>
      </c>
    </row>
    <row r="1635" spans="1:16" x14ac:dyDescent="0.25">
      <c r="A1635" t="s">
        <v>0</v>
      </c>
      <c r="B1635" t="s">
        <v>0</v>
      </c>
      <c r="C1635" t="s">
        <v>3348</v>
      </c>
      <c r="D1635" t="s">
        <v>3973</v>
      </c>
      <c r="E1635" t="s">
        <v>51</v>
      </c>
      <c r="F1635" t="b">
        <v>0</v>
      </c>
      <c r="G1635" t="s">
        <v>27</v>
      </c>
      <c r="H1635" s="4">
        <v>45686.666805555556</v>
      </c>
      <c r="I1635" t="b">
        <v>0</v>
      </c>
      <c r="J1635" t="b">
        <v>0</v>
      </c>
      <c r="K1635" t="s">
        <v>24</v>
      </c>
      <c r="L1635" t="s">
        <v>36</v>
      </c>
      <c r="N1635">
        <v>21</v>
      </c>
      <c r="O1635" t="s">
        <v>539</v>
      </c>
      <c r="P1635" t="s">
        <v>6540</v>
      </c>
    </row>
    <row r="1636" spans="1:16" x14ac:dyDescent="0.25">
      <c r="A1636" t="s">
        <v>139</v>
      </c>
      <c r="B1636" t="s">
        <v>6541</v>
      </c>
      <c r="C1636" t="s">
        <v>517</v>
      </c>
      <c r="D1636" t="s">
        <v>3973</v>
      </c>
      <c r="E1636" t="s">
        <v>51</v>
      </c>
      <c r="F1636" t="b">
        <v>0</v>
      </c>
      <c r="G1636" t="s">
        <v>41</v>
      </c>
      <c r="H1636" s="4">
        <v>45686.66715277778</v>
      </c>
      <c r="I1636" t="b">
        <v>0</v>
      </c>
      <c r="J1636" t="b">
        <v>0</v>
      </c>
      <c r="K1636" t="s">
        <v>24</v>
      </c>
      <c r="L1636" t="s">
        <v>36</v>
      </c>
      <c r="N1636">
        <v>62.5</v>
      </c>
      <c r="O1636" t="s">
        <v>3696</v>
      </c>
    </row>
    <row r="1637" spans="1:16" x14ac:dyDescent="0.25">
      <c r="A1637" t="s">
        <v>89</v>
      </c>
      <c r="B1637" t="s">
        <v>6542</v>
      </c>
      <c r="C1637" t="s">
        <v>192</v>
      </c>
      <c r="D1637" t="s">
        <v>3973</v>
      </c>
      <c r="E1637" t="s">
        <v>20</v>
      </c>
      <c r="F1637" t="b">
        <v>0</v>
      </c>
      <c r="G1637" t="s">
        <v>23</v>
      </c>
      <c r="H1637" s="4">
        <v>45686.700821759259</v>
      </c>
      <c r="I1637" t="b">
        <v>0</v>
      </c>
      <c r="J1637" t="b">
        <v>0</v>
      </c>
      <c r="K1637" t="s">
        <v>24</v>
      </c>
      <c r="L1637" t="s">
        <v>22</v>
      </c>
      <c r="M1637">
        <v>92500</v>
      </c>
      <c r="O1637" t="s">
        <v>1066</v>
      </c>
      <c r="P1637" t="s">
        <v>6543</v>
      </c>
    </row>
    <row r="1638" spans="1:16" x14ac:dyDescent="0.25">
      <c r="A1638" t="s">
        <v>0</v>
      </c>
      <c r="B1638" t="s">
        <v>6544</v>
      </c>
      <c r="C1638" t="s">
        <v>1413</v>
      </c>
      <c r="D1638" t="s">
        <v>3828</v>
      </c>
      <c r="E1638" t="s">
        <v>20</v>
      </c>
      <c r="F1638" t="b">
        <v>0</v>
      </c>
      <c r="G1638" t="s">
        <v>27</v>
      </c>
      <c r="H1638" s="4">
        <v>45686.708425925928</v>
      </c>
      <c r="I1638" t="b">
        <v>0</v>
      </c>
      <c r="J1638" t="b">
        <v>1</v>
      </c>
      <c r="K1638" t="s">
        <v>24</v>
      </c>
      <c r="L1638" t="s">
        <v>22</v>
      </c>
      <c r="M1638">
        <v>69500</v>
      </c>
      <c r="O1638" t="s">
        <v>6545</v>
      </c>
      <c r="P1638" t="s">
        <v>496</v>
      </c>
    </row>
    <row r="1639" spans="1:16" x14ac:dyDescent="0.25">
      <c r="A1639" t="s">
        <v>25</v>
      </c>
      <c r="B1639" t="s">
        <v>6546</v>
      </c>
      <c r="C1639" t="s">
        <v>1633</v>
      </c>
      <c r="D1639" t="s">
        <v>6547</v>
      </c>
      <c r="E1639" t="s">
        <v>20</v>
      </c>
      <c r="F1639" t="b">
        <v>0</v>
      </c>
      <c r="G1639" t="s">
        <v>52</v>
      </c>
      <c r="H1639" s="4">
        <v>45686.709432870368</v>
      </c>
      <c r="I1639" t="b">
        <v>0</v>
      </c>
      <c r="J1639" t="b">
        <v>1</v>
      </c>
      <c r="K1639" t="s">
        <v>24</v>
      </c>
      <c r="L1639" t="s">
        <v>22</v>
      </c>
      <c r="M1639">
        <v>90000</v>
      </c>
      <c r="O1639" t="s">
        <v>2117</v>
      </c>
      <c r="P1639" t="s">
        <v>119</v>
      </c>
    </row>
    <row r="1640" spans="1:16" x14ac:dyDescent="0.25">
      <c r="A1640" t="s">
        <v>0</v>
      </c>
      <c r="B1640" t="s">
        <v>875</v>
      </c>
      <c r="C1640" t="s">
        <v>92</v>
      </c>
      <c r="D1640" t="s">
        <v>3828</v>
      </c>
      <c r="E1640" t="s">
        <v>828</v>
      </c>
      <c r="F1640" t="b">
        <v>0</v>
      </c>
      <c r="G1640" t="s">
        <v>30</v>
      </c>
      <c r="H1640" s="4">
        <v>45686.70988425926</v>
      </c>
      <c r="I1640" t="b">
        <v>0</v>
      </c>
      <c r="J1640" t="b">
        <v>0</v>
      </c>
      <c r="K1640" t="s">
        <v>24</v>
      </c>
      <c r="L1640" t="s">
        <v>36</v>
      </c>
      <c r="N1640">
        <v>37</v>
      </c>
      <c r="O1640" t="s">
        <v>429</v>
      </c>
      <c r="P1640" t="s">
        <v>6548</v>
      </c>
    </row>
    <row r="1641" spans="1:16" x14ac:dyDescent="0.25">
      <c r="A1641" t="s">
        <v>2</v>
      </c>
      <c r="B1641" t="s">
        <v>422</v>
      </c>
      <c r="C1641" t="s">
        <v>167</v>
      </c>
      <c r="D1641" t="s">
        <v>3973</v>
      </c>
      <c r="E1641" t="s">
        <v>20</v>
      </c>
      <c r="F1641" t="b">
        <v>0</v>
      </c>
      <c r="G1641" t="s">
        <v>27</v>
      </c>
      <c r="H1641" s="4">
        <v>45686.710219907407</v>
      </c>
      <c r="I1641" t="b">
        <v>1</v>
      </c>
      <c r="J1641" t="b">
        <v>0</v>
      </c>
      <c r="K1641" t="s">
        <v>24</v>
      </c>
      <c r="L1641" t="s">
        <v>22</v>
      </c>
      <c r="M1641">
        <v>67500</v>
      </c>
      <c r="O1641" t="s">
        <v>6549</v>
      </c>
      <c r="P1641" t="s">
        <v>6550</v>
      </c>
    </row>
    <row r="1642" spans="1:16" x14ac:dyDescent="0.25">
      <c r="A1642" t="s">
        <v>40</v>
      </c>
      <c r="B1642" t="s">
        <v>6551</v>
      </c>
      <c r="C1642" t="s">
        <v>82</v>
      </c>
      <c r="D1642" t="s">
        <v>3973</v>
      </c>
      <c r="E1642" t="s">
        <v>20</v>
      </c>
      <c r="F1642" t="b">
        <v>0</v>
      </c>
      <c r="G1642" t="s">
        <v>35</v>
      </c>
      <c r="H1642" s="4">
        <v>45686.725578703707</v>
      </c>
      <c r="I1642" t="b">
        <v>0</v>
      </c>
      <c r="J1642" t="b">
        <v>1</v>
      </c>
      <c r="K1642" t="s">
        <v>24</v>
      </c>
      <c r="L1642" t="s">
        <v>22</v>
      </c>
      <c r="M1642">
        <v>217500</v>
      </c>
      <c r="O1642" t="s">
        <v>6552</v>
      </c>
      <c r="P1642" t="s">
        <v>6553</v>
      </c>
    </row>
    <row r="1643" spans="1:16" x14ac:dyDescent="0.25">
      <c r="A1643" t="s">
        <v>19</v>
      </c>
      <c r="B1643" t="s">
        <v>1759</v>
      </c>
      <c r="C1643" t="s">
        <v>180</v>
      </c>
      <c r="D1643" t="s">
        <v>3973</v>
      </c>
      <c r="E1643" t="s">
        <v>20</v>
      </c>
      <c r="F1643" t="b">
        <v>0</v>
      </c>
      <c r="G1643" t="s">
        <v>41</v>
      </c>
      <c r="H1643" s="4">
        <v>45686.750567129631</v>
      </c>
      <c r="I1643" t="b">
        <v>0</v>
      </c>
      <c r="J1643" t="b">
        <v>0</v>
      </c>
      <c r="K1643" t="s">
        <v>24</v>
      </c>
      <c r="L1643" t="s">
        <v>22</v>
      </c>
      <c r="M1643">
        <v>130000</v>
      </c>
      <c r="O1643" t="s">
        <v>131</v>
      </c>
      <c r="P1643" t="s">
        <v>6554</v>
      </c>
    </row>
    <row r="1644" spans="1:16" x14ac:dyDescent="0.25">
      <c r="A1644" t="s">
        <v>139</v>
      </c>
      <c r="B1644" t="s">
        <v>6555</v>
      </c>
      <c r="C1644" t="s">
        <v>2370</v>
      </c>
      <c r="D1644" t="s">
        <v>3973</v>
      </c>
      <c r="E1644" t="s">
        <v>20</v>
      </c>
      <c r="F1644" t="b">
        <v>0</v>
      </c>
      <c r="G1644" t="s">
        <v>30</v>
      </c>
      <c r="H1644" s="4">
        <v>45686.750960648147</v>
      </c>
      <c r="I1644" t="b">
        <v>0</v>
      </c>
      <c r="J1644" t="b">
        <v>0</v>
      </c>
      <c r="K1644" t="s">
        <v>24</v>
      </c>
      <c r="L1644" t="s">
        <v>22</v>
      </c>
      <c r="M1644">
        <v>148000</v>
      </c>
      <c r="O1644" t="s">
        <v>6556</v>
      </c>
    </row>
    <row r="1645" spans="1:16" x14ac:dyDescent="0.25">
      <c r="A1645" t="s">
        <v>25</v>
      </c>
      <c r="B1645" t="s">
        <v>6557</v>
      </c>
      <c r="C1645" t="s">
        <v>966</v>
      </c>
      <c r="D1645" t="s">
        <v>4178</v>
      </c>
      <c r="E1645" t="s">
        <v>20</v>
      </c>
      <c r="F1645" t="b">
        <v>0</v>
      </c>
      <c r="G1645" t="s">
        <v>30</v>
      </c>
      <c r="H1645" s="4">
        <v>45686.751550925917</v>
      </c>
      <c r="I1645" t="b">
        <v>0</v>
      </c>
      <c r="J1645" t="b">
        <v>1</v>
      </c>
      <c r="K1645" t="s">
        <v>24</v>
      </c>
      <c r="L1645" t="s">
        <v>22</v>
      </c>
      <c r="M1645">
        <v>191000</v>
      </c>
      <c r="O1645" t="s">
        <v>2075</v>
      </c>
      <c r="P1645" t="s">
        <v>6558</v>
      </c>
    </row>
    <row r="1646" spans="1:16" x14ac:dyDescent="0.25">
      <c r="A1646" t="s">
        <v>2</v>
      </c>
      <c r="B1646" t="s">
        <v>267</v>
      </c>
      <c r="C1646" t="s">
        <v>427</v>
      </c>
      <c r="D1646" t="s">
        <v>4178</v>
      </c>
      <c r="E1646" t="s">
        <v>20</v>
      </c>
      <c r="F1646" t="b">
        <v>0</v>
      </c>
      <c r="G1646" t="s">
        <v>27</v>
      </c>
      <c r="H1646" s="4">
        <v>45686.751817129632</v>
      </c>
      <c r="I1646" t="b">
        <v>0</v>
      </c>
      <c r="J1646" t="b">
        <v>1</v>
      </c>
      <c r="K1646" t="s">
        <v>24</v>
      </c>
      <c r="L1646" t="s">
        <v>22</v>
      </c>
      <c r="M1646">
        <v>110000</v>
      </c>
      <c r="O1646" t="s">
        <v>428</v>
      </c>
      <c r="P1646" t="s">
        <v>4230</v>
      </c>
    </row>
    <row r="1647" spans="1:16" x14ac:dyDescent="0.25">
      <c r="A1647" t="s">
        <v>28</v>
      </c>
      <c r="B1647" t="s">
        <v>6559</v>
      </c>
      <c r="C1647" t="s">
        <v>1082</v>
      </c>
      <c r="D1647" t="s">
        <v>4035</v>
      </c>
      <c r="E1647" t="s">
        <v>20</v>
      </c>
      <c r="F1647" t="b">
        <v>0</v>
      </c>
      <c r="G1647" t="s">
        <v>27</v>
      </c>
      <c r="H1647" s="4">
        <v>45686.751851851863</v>
      </c>
      <c r="I1647" t="b">
        <v>0</v>
      </c>
      <c r="J1647" t="b">
        <v>0</v>
      </c>
      <c r="K1647" t="s">
        <v>24</v>
      </c>
      <c r="L1647" t="s">
        <v>22</v>
      </c>
      <c r="M1647">
        <v>211200</v>
      </c>
      <c r="O1647" t="s">
        <v>6560</v>
      </c>
      <c r="P1647" t="s">
        <v>3166</v>
      </c>
    </row>
    <row r="1648" spans="1:16" x14ac:dyDescent="0.25">
      <c r="A1648" t="s">
        <v>89</v>
      </c>
      <c r="B1648" t="s">
        <v>2377</v>
      </c>
      <c r="C1648" t="s">
        <v>180</v>
      </c>
      <c r="D1648" t="s">
        <v>3973</v>
      </c>
      <c r="E1648" t="s">
        <v>20</v>
      </c>
      <c r="F1648" t="b">
        <v>0</v>
      </c>
      <c r="G1648" t="s">
        <v>27</v>
      </c>
      <c r="H1648" s="4">
        <v>45686.75199074074</v>
      </c>
      <c r="I1648" t="b">
        <v>1</v>
      </c>
      <c r="J1648" t="b">
        <v>0</v>
      </c>
      <c r="K1648" t="s">
        <v>24</v>
      </c>
      <c r="L1648" t="s">
        <v>22</v>
      </c>
      <c r="M1648">
        <v>130000</v>
      </c>
      <c r="O1648" t="s">
        <v>131</v>
      </c>
      <c r="P1648" t="s">
        <v>6561</v>
      </c>
    </row>
    <row r="1649" spans="1:16" x14ac:dyDescent="0.25">
      <c r="A1649" t="s">
        <v>0</v>
      </c>
      <c r="B1649" t="s">
        <v>6562</v>
      </c>
      <c r="C1649" t="s">
        <v>740</v>
      </c>
      <c r="D1649" t="s">
        <v>4035</v>
      </c>
      <c r="E1649" t="s">
        <v>20</v>
      </c>
      <c r="F1649" t="b">
        <v>0</v>
      </c>
      <c r="G1649" t="s">
        <v>740</v>
      </c>
      <c r="H1649" s="4">
        <v>45686.76866898148</v>
      </c>
      <c r="I1649" t="b">
        <v>0</v>
      </c>
      <c r="J1649" t="b">
        <v>0</v>
      </c>
      <c r="K1649" t="s">
        <v>740</v>
      </c>
      <c r="L1649" t="s">
        <v>22</v>
      </c>
      <c r="M1649">
        <v>91959.5</v>
      </c>
      <c r="O1649" t="s">
        <v>402</v>
      </c>
      <c r="P1649" t="s">
        <v>871</v>
      </c>
    </row>
    <row r="1650" spans="1:16" x14ac:dyDescent="0.25">
      <c r="A1650" t="s">
        <v>40</v>
      </c>
      <c r="B1650" t="s">
        <v>6563</v>
      </c>
      <c r="C1650" t="s">
        <v>322</v>
      </c>
      <c r="D1650" t="s">
        <v>3600</v>
      </c>
      <c r="E1650" t="s">
        <v>51</v>
      </c>
      <c r="F1650" t="b">
        <v>0</v>
      </c>
      <c r="G1650" t="s">
        <v>27</v>
      </c>
      <c r="H1650" s="4">
        <v>45686.793483796297</v>
      </c>
      <c r="I1650" t="b">
        <v>0</v>
      </c>
      <c r="J1650" t="b">
        <v>0</v>
      </c>
      <c r="K1650" t="s">
        <v>24</v>
      </c>
      <c r="L1650" t="s">
        <v>36</v>
      </c>
      <c r="N1650">
        <v>65</v>
      </c>
      <c r="O1650" t="s">
        <v>6564</v>
      </c>
      <c r="P1650" t="s">
        <v>6565</v>
      </c>
    </row>
    <row r="1651" spans="1:16" x14ac:dyDescent="0.25">
      <c r="A1651" t="s">
        <v>2</v>
      </c>
      <c r="B1651" t="s">
        <v>6566</v>
      </c>
      <c r="C1651" t="s">
        <v>39</v>
      </c>
      <c r="D1651" t="s">
        <v>3828</v>
      </c>
      <c r="E1651" t="s">
        <v>20</v>
      </c>
      <c r="F1651" t="b">
        <v>1</v>
      </c>
      <c r="G1651" t="s">
        <v>27</v>
      </c>
      <c r="H1651" s="4">
        <v>45686.793506944443</v>
      </c>
      <c r="I1651" t="b">
        <v>0</v>
      </c>
      <c r="J1651" t="b">
        <v>1</v>
      </c>
      <c r="K1651" t="s">
        <v>24</v>
      </c>
      <c r="L1651" t="s">
        <v>22</v>
      </c>
      <c r="M1651">
        <v>124025</v>
      </c>
      <c r="O1651" t="s">
        <v>6567</v>
      </c>
      <c r="P1651" t="s">
        <v>6568</v>
      </c>
    </row>
    <row r="1652" spans="1:16" x14ac:dyDescent="0.25">
      <c r="A1652" t="s">
        <v>139</v>
      </c>
      <c r="B1652" t="s">
        <v>1634</v>
      </c>
      <c r="C1652" t="s">
        <v>945</v>
      </c>
      <c r="D1652" t="s">
        <v>3973</v>
      </c>
      <c r="E1652" t="s">
        <v>20</v>
      </c>
      <c r="F1652" t="b">
        <v>0</v>
      </c>
      <c r="G1652" t="s">
        <v>30</v>
      </c>
      <c r="H1652" s="4">
        <v>45686.83425925926</v>
      </c>
      <c r="I1652" t="b">
        <v>0</v>
      </c>
      <c r="J1652" t="b">
        <v>0</v>
      </c>
      <c r="K1652" t="s">
        <v>24</v>
      </c>
      <c r="L1652" t="s">
        <v>22</v>
      </c>
      <c r="M1652">
        <v>67884</v>
      </c>
      <c r="O1652" t="s">
        <v>3090</v>
      </c>
    </row>
    <row r="1653" spans="1:16" x14ac:dyDescent="0.25">
      <c r="A1653" t="s">
        <v>2</v>
      </c>
      <c r="B1653" t="s">
        <v>6569</v>
      </c>
      <c r="C1653" t="s">
        <v>6570</v>
      </c>
      <c r="D1653" t="s">
        <v>3973</v>
      </c>
      <c r="E1653" t="s">
        <v>51</v>
      </c>
      <c r="F1653" t="b">
        <v>0</v>
      </c>
      <c r="G1653" t="s">
        <v>27</v>
      </c>
      <c r="H1653" s="4">
        <v>45686.835150462961</v>
      </c>
      <c r="I1653" t="b">
        <v>0</v>
      </c>
      <c r="J1653" t="b">
        <v>0</v>
      </c>
      <c r="K1653" t="s">
        <v>24</v>
      </c>
      <c r="L1653" t="s">
        <v>22</v>
      </c>
      <c r="M1653">
        <v>110000</v>
      </c>
      <c r="O1653" t="s">
        <v>6571</v>
      </c>
      <c r="P1653" t="s">
        <v>6572</v>
      </c>
    </row>
    <row r="1654" spans="1:16" x14ac:dyDescent="0.25">
      <c r="A1654" t="s">
        <v>1</v>
      </c>
      <c r="B1654" t="s">
        <v>6573</v>
      </c>
      <c r="C1654" t="s">
        <v>44</v>
      </c>
      <c r="D1654" t="s">
        <v>3973</v>
      </c>
      <c r="E1654" t="s">
        <v>20</v>
      </c>
      <c r="F1654" t="b">
        <v>0</v>
      </c>
      <c r="G1654" t="s">
        <v>27</v>
      </c>
      <c r="H1654" s="4">
        <v>45686.835381944453</v>
      </c>
      <c r="I1654" t="b">
        <v>0</v>
      </c>
      <c r="J1654" t="b">
        <v>1</v>
      </c>
      <c r="K1654" t="s">
        <v>24</v>
      </c>
      <c r="L1654" t="s">
        <v>22</v>
      </c>
      <c r="M1654">
        <v>135000</v>
      </c>
      <c r="O1654" t="s">
        <v>6574</v>
      </c>
      <c r="P1654" t="s">
        <v>6575</v>
      </c>
    </row>
    <row r="1655" spans="1:16" x14ac:dyDescent="0.25">
      <c r="A1655" t="s">
        <v>25</v>
      </c>
      <c r="B1655" t="s">
        <v>6576</v>
      </c>
      <c r="C1655" t="s">
        <v>1216</v>
      </c>
      <c r="D1655" t="s">
        <v>3973</v>
      </c>
      <c r="E1655" t="s">
        <v>20</v>
      </c>
      <c r="F1655" t="b">
        <v>0</v>
      </c>
      <c r="G1655" t="s">
        <v>35</v>
      </c>
      <c r="H1655" s="4">
        <v>45686.850543981483</v>
      </c>
      <c r="I1655" t="b">
        <v>0</v>
      </c>
      <c r="J1655" t="b">
        <v>1</v>
      </c>
      <c r="K1655" t="s">
        <v>24</v>
      </c>
      <c r="L1655" t="s">
        <v>22</v>
      </c>
      <c r="M1655">
        <v>158500</v>
      </c>
      <c r="O1655" t="s">
        <v>6577</v>
      </c>
      <c r="P1655" t="s">
        <v>6578</v>
      </c>
    </row>
    <row r="1656" spans="1:16" x14ac:dyDescent="0.25">
      <c r="A1656" t="s">
        <v>1</v>
      </c>
      <c r="B1656" t="s">
        <v>2317</v>
      </c>
      <c r="C1656" t="s">
        <v>437</v>
      </c>
      <c r="D1656" t="s">
        <v>3973</v>
      </c>
      <c r="E1656" t="s">
        <v>20</v>
      </c>
      <c r="F1656" t="b">
        <v>0</v>
      </c>
      <c r="G1656" t="s">
        <v>30</v>
      </c>
      <c r="H1656" s="4">
        <v>45686.850891203707</v>
      </c>
      <c r="I1656" t="b">
        <v>0</v>
      </c>
      <c r="J1656" t="b">
        <v>1</v>
      </c>
      <c r="K1656" t="s">
        <v>24</v>
      </c>
      <c r="L1656" t="s">
        <v>22</v>
      </c>
      <c r="M1656">
        <v>161509</v>
      </c>
      <c r="O1656" t="s">
        <v>6579</v>
      </c>
    </row>
    <row r="1657" spans="1:16" x14ac:dyDescent="0.25">
      <c r="A1657" t="s">
        <v>139</v>
      </c>
      <c r="B1657" t="s">
        <v>277</v>
      </c>
      <c r="C1657" t="s">
        <v>114</v>
      </c>
      <c r="D1657" t="s">
        <v>3973</v>
      </c>
      <c r="E1657" t="s">
        <v>20</v>
      </c>
      <c r="F1657" t="b">
        <v>0</v>
      </c>
      <c r="G1657" t="s">
        <v>27</v>
      </c>
      <c r="H1657" s="4">
        <v>45686.875185185178</v>
      </c>
      <c r="I1657" t="b">
        <v>0</v>
      </c>
      <c r="J1657" t="b">
        <v>1</v>
      </c>
      <c r="K1657" t="s">
        <v>24</v>
      </c>
      <c r="L1657" t="s">
        <v>22</v>
      </c>
      <c r="M1657">
        <v>130500</v>
      </c>
      <c r="O1657" t="s">
        <v>971</v>
      </c>
      <c r="P1657" t="s">
        <v>6580</v>
      </c>
    </row>
    <row r="1658" spans="1:16" x14ac:dyDescent="0.25">
      <c r="A1658" t="s">
        <v>0</v>
      </c>
      <c r="B1658" t="s">
        <v>1246</v>
      </c>
      <c r="C1658" t="s">
        <v>49</v>
      </c>
      <c r="D1658" t="s">
        <v>3973</v>
      </c>
      <c r="E1658" t="s">
        <v>51</v>
      </c>
      <c r="F1658" t="b">
        <v>0</v>
      </c>
      <c r="G1658" t="s">
        <v>41</v>
      </c>
      <c r="H1658" s="4">
        <v>45686.87537037037</v>
      </c>
      <c r="I1658" t="b">
        <v>0</v>
      </c>
      <c r="J1658" t="b">
        <v>1</v>
      </c>
      <c r="K1658" t="s">
        <v>24</v>
      </c>
      <c r="L1658" t="s">
        <v>36</v>
      </c>
      <c r="N1658">
        <v>48</v>
      </c>
      <c r="O1658" t="s">
        <v>483</v>
      </c>
      <c r="P1658" t="s">
        <v>6581</v>
      </c>
    </row>
    <row r="1659" spans="1:16" x14ac:dyDescent="0.25">
      <c r="A1659" t="s">
        <v>19</v>
      </c>
      <c r="B1659" t="s">
        <v>6582</v>
      </c>
      <c r="C1659" t="s">
        <v>122</v>
      </c>
      <c r="D1659" t="s">
        <v>3973</v>
      </c>
      <c r="E1659" t="s">
        <v>20</v>
      </c>
      <c r="F1659" t="b">
        <v>0</v>
      </c>
      <c r="G1659" t="s">
        <v>52</v>
      </c>
      <c r="H1659" s="4">
        <v>45686.876134259262</v>
      </c>
      <c r="I1659" t="b">
        <v>0</v>
      </c>
      <c r="J1659" t="b">
        <v>1</v>
      </c>
      <c r="K1659" t="s">
        <v>24</v>
      </c>
      <c r="L1659" t="s">
        <v>22</v>
      </c>
      <c r="M1659">
        <v>158855</v>
      </c>
      <c r="O1659" t="s">
        <v>759</v>
      </c>
      <c r="P1659" t="s">
        <v>6583</v>
      </c>
    </row>
    <row r="1660" spans="1:16" x14ac:dyDescent="0.25">
      <c r="A1660" t="s">
        <v>2</v>
      </c>
      <c r="B1660" t="s">
        <v>6584</v>
      </c>
      <c r="C1660" t="s">
        <v>670</v>
      </c>
      <c r="D1660" t="s">
        <v>3973</v>
      </c>
      <c r="E1660" t="s">
        <v>20</v>
      </c>
      <c r="F1660" t="b">
        <v>0</v>
      </c>
      <c r="G1660" t="s">
        <v>27</v>
      </c>
      <c r="H1660" s="4">
        <v>45686.87699074074</v>
      </c>
      <c r="I1660" t="b">
        <v>0</v>
      </c>
      <c r="J1660" t="b">
        <v>0</v>
      </c>
      <c r="K1660" t="s">
        <v>24</v>
      </c>
      <c r="L1660" t="s">
        <v>22</v>
      </c>
      <c r="M1660">
        <v>122500</v>
      </c>
      <c r="O1660" t="s">
        <v>1422</v>
      </c>
      <c r="P1660" t="s">
        <v>6585</v>
      </c>
    </row>
    <row r="1661" spans="1:16" x14ac:dyDescent="0.25">
      <c r="A1661" t="s">
        <v>28</v>
      </c>
      <c r="B1661" t="s">
        <v>6586</v>
      </c>
      <c r="C1661" t="s">
        <v>213</v>
      </c>
      <c r="D1661" t="s">
        <v>3973</v>
      </c>
      <c r="E1661" t="s">
        <v>20</v>
      </c>
      <c r="F1661" t="b">
        <v>0</v>
      </c>
      <c r="G1661" t="s">
        <v>27</v>
      </c>
      <c r="H1661" s="4">
        <v>45686.877025462964</v>
      </c>
      <c r="I1661" t="b">
        <v>0</v>
      </c>
      <c r="J1661" t="b">
        <v>1</v>
      </c>
      <c r="K1661" t="s">
        <v>24</v>
      </c>
      <c r="L1661" t="s">
        <v>22</v>
      </c>
      <c r="M1661">
        <v>149500</v>
      </c>
      <c r="O1661" t="s">
        <v>4351</v>
      </c>
      <c r="P1661" t="s">
        <v>6587</v>
      </c>
    </row>
    <row r="1662" spans="1:16" x14ac:dyDescent="0.25">
      <c r="A1662" t="s">
        <v>2</v>
      </c>
      <c r="B1662" t="s">
        <v>6584</v>
      </c>
      <c r="C1662" t="s">
        <v>1096</v>
      </c>
      <c r="D1662" t="s">
        <v>3973</v>
      </c>
      <c r="E1662" t="s">
        <v>20</v>
      </c>
      <c r="F1662" t="b">
        <v>0</v>
      </c>
      <c r="G1662" t="s">
        <v>35</v>
      </c>
      <c r="H1662" s="4">
        <v>45686.892164351862</v>
      </c>
      <c r="I1662" t="b">
        <v>0</v>
      </c>
      <c r="J1662" t="b">
        <v>0</v>
      </c>
      <c r="K1662" t="s">
        <v>24</v>
      </c>
      <c r="L1662" t="s">
        <v>22</v>
      </c>
      <c r="M1662">
        <v>122500</v>
      </c>
      <c r="O1662" t="s">
        <v>1422</v>
      </c>
      <c r="P1662" t="s">
        <v>6585</v>
      </c>
    </row>
    <row r="1663" spans="1:16" x14ac:dyDescent="0.25">
      <c r="A1663" t="s">
        <v>2</v>
      </c>
      <c r="B1663" t="s">
        <v>6584</v>
      </c>
      <c r="C1663" t="s">
        <v>73</v>
      </c>
      <c r="D1663" t="s">
        <v>3973</v>
      </c>
      <c r="E1663" t="s">
        <v>20</v>
      </c>
      <c r="F1663" t="b">
        <v>0</v>
      </c>
      <c r="G1663" t="s">
        <v>35</v>
      </c>
      <c r="H1663" s="4">
        <v>45686.892199074071</v>
      </c>
      <c r="I1663" t="b">
        <v>0</v>
      </c>
      <c r="J1663" t="b">
        <v>0</v>
      </c>
      <c r="K1663" t="s">
        <v>24</v>
      </c>
      <c r="L1663" t="s">
        <v>22</v>
      </c>
      <c r="M1663">
        <v>122500</v>
      </c>
      <c r="O1663" t="s">
        <v>1422</v>
      </c>
      <c r="P1663" t="s">
        <v>6585</v>
      </c>
    </row>
    <row r="1664" spans="1:16" x14ac:dyDescent="0.25">
      <c r="A1664" t="s">
        <v>2</v>
      </c>
      <c r="B1664" t="s">
        <v>6584</v>
      </c>
      <c r="C1664" t="s">
        <v>1125</v>
      </c>
      <c r="D1664" t="s">
        <v>3973</v>
      </c>
      <c r="E1664" t="s">
        <v>20</v>
      </c>
      <c r="F1664" t="b">
        <v>0</v>
      </c>
      <c r="G1664" t="s">
        <v>30</v>
      </c>
      <c r="H1664" s="4">
        <v>45686.892465277779</v>
      </c>
      <c r="I1664" t="b">
        <v>0</v>
      </c>
      <c r="J1664" t="b">
        <v>0</v>
      </c>
      <c r="K1664" t="s">
        <v>24</v>
      </c>
      <c r="L1664" t="s">
        <v>22</v>
      </c>
      <c r="M1664">
        <v>122500</v>
      </c>
      <c r="O1664" t="s">
        <v>1422</v>
      </c>
      <c r="P1664" t="s">
        <v>6585</v>
      </c>
    </row>
    <row r="1665" spans="1:16" x14ac:dyDescent="0.25">
      <c r="A1665" t="s">
        <v>139</v>
      </c>
      <c r="B1665" t="s">
        <v>6588</v>
      </c>
      <c r="C1665" t="s">
        <v>158</v>
      </c>
      <c r="D1665" t="s">
        <v>4035</v>
      </c>
      <c r="E1665" t="s">
        <v>20</v>
      </c>
      <c r="F1665" t="b">
        <v>0</v>
      </c>
      <c r="G1665" t="s">
        <v>158</v>
      </c>
      <c r="H1665" s="4">
        <v>45686.894409722219</v>
      </c>
      <c r="I1665" t="b">
        <v>0</v>
      </c>
      <c r="J1665" t="b">
        <v>0</v>
      </c>
      <c r="K1665" t="s">
        <v>158</v>
      </c>
      <c r="L1665" t="s">
        <v>22</v>
      </c>
      <c r="M1665">
        <v>82874.5</v>
      </c>
      <c r="O1665" t="s">
        <v>1964</v>
      </c>
      <c r="P1665" t="s">
        <v>447</v>
      </c>
    </row>
    <row r="1666" spans="1:16" x14ac:dyDescent="0.25">
      <c r="A1666" t="s">
        <v>139</v>
      </c>
      <c r="B1666" t="s">
        <v>6589</v>
      </c>
      <c r="C1666" t="s">
        <v>158</v>
      </c>
      <c r="D1666" t="s">
        <v>4035</v>
      </c>
      <c r="E1666" t="s">
        <v>20</v>
      </c>
      <c r="F1666" t="b">
        <v>0</v>
      </c>
      <c r="G1666" t="s">
        <v>158</v>
      </c>
      <c r="H1666" s="4">
        <v>45686.894421296303</v>
      </c>
      <c r="I1666" t="b">
        <v>0</v>
      </c>
      <c r="J1666" t="b">
        <v>0</v>
      </c>
      <c r="K1666" t="s">
        <v>158</v>
      </c>
      <c r="L1666" t="s">
        <v>22</v>
      </c>
      <c r="M1666">
        <v>103900</v>
      </c>
      <c r="O1666" t="s">
        <v>1964</v>
      </c>
      <c r="P1666" t="s">
        <v>447</v>
      </c>
    </row>
    <row r="1667" spans="1:16" x14ac:dyDescent="0.25">
      <c r="A1667" t="s">
        <v>0</v>
      </c>
      <c r="B1667" t="s">
        <v>0</v>
      </c>
      <c r="C1667" t="s">
        <v>6590</v>
      </c>
      <c r="D1667" t="s">
        <v>3828</v>
      </c>
      <c r="E1667" t="s">
        <v>105</v>
      </c>
      <c r="F1667" t="b">
        <v>0</v>
      </c>
      <c r="G1667" t="s">
        <v>27</v>
      </c>
      <c r="H1667" s="4">
        <v>45686.916724537034</v>
      </c>
      <c r="I1667" t="b">
        <v>0</v>
      </c>
      <c r="J1667" t="b">
        <v>1</v>
      </c>
      <c r="K1667" t="s">
        <v>24</v>
      </c>
      <c r="L1667" t="s">
        <v>22</v>
      </c>
      <c r="M1667">
        <v>96650</v>
      </c>
      <c r="O1667" t="s">
        <v>2285</v>
      </c>
      <c r="P1667" t="s">
        <v>649</v>
      </c>
    </row>
    <row r="1668" spans="1:16" x14ac:dyDescent="0.25">
      <c r="A1668" t="s">
        <v>1</v>
      </c>
      <c r="B1668" t="s">
        <v>6591</v>
      </c>
      <c r="C1668" t="s">
        <v>122</v>
      </c>
      <c r="D1668" t="s">
        <v>3973</v>
      </c>
      <c r="E1668" t="s">
        <v>51</v>
      </c>
      <c r="F1668" t="b">
        <v>0</v>
      </c>
      <c r="G1668" t="s">
        <v>52</v>
      </c>
      <c r="H1668" s="4">
        <v>45686.918287037042</v>
      </c>
      <c r="I1668" t="b">
        <v>0</v>
      </c>
      <c r="J1668" t="b">
        <v>0</v>
      </c>
      <c r="K1668" t="s">
        <v>24</v>
      </c>
      <c r="L1668" t="s">
        <v>36</v>
      </c>
      <c r="N1668">
        <v>57.5</v>
      </c>
      <c r="O1668" t="s">
        <v>2196</v>
      </c>
      <c r="P1668" t="s">
        <v>6592</v>
      </c>
    </row>
    <row r="1669" spans="1:16" x14ac:dyDescent="0.25">
      <c r="A1669" t="s">
        <v>2</v>
      </c>
      <c r="B1669" t="s">
        <v>4145</v>
      </c>
      <c r="C1669" t="s">
        <v>33</v>
      </c>
      <c r="D1669" t="s">
        <v>4084</v>
      </c>
      <c r="E1669" t="s">
        <v>20</v>
      </c>
      <c r="F1669" t="b">
        <v>0</v>
      </c>
      <c r="G1669" t="s">
        <v>27</v>
      </c>
      <c r="H1669" s="4">
        <v>45686.918761574067</v>
      </c>
      <c r="I1669" t="b">
        <v>1</v>
      </c>
      <c r="J1669" t="b">
        <v>0</v>
      </c>
      <c r="K1669" t="s">
        <v>24</v>
      </c>
      <c r="L1669" t="s">
        <v>36</v>
      </c>
      <c r="N1669">
        <v>57.060001373291023</v>
      </c>
      <c r="O1669" t="s">
        <v>4146</v>
      </c>
      <c r="P1669" t="s">
        <v>4147</v>
      </c>
    </row>
    <row r="1670" spans="1:16" x14ac:dyDescent="0.25">
      <c r="A1670" t="s">
        <v>2</v>
      </c>
      <c r="B1670" t="s">
        <v>6593</v>
      </c>
      <c r="C1670" t="s">
        <v>386</v>
      </c>
      <c r="D1670" t="s">
        <v>3973</v>
      </c>
      <c r="E1670" t="s">
        <v>51</v>
      </c>
      <c r="F1670" t="b">
        <v>0</v>
      </c>
      <c r="G1670" t="s">
        <v>41</v>
      </c>
      <c r="H1670" s="4">
        <v>45686.958784722221</v>
      </c>
      <c r="I1670" t="b">
        <v>1</v>
      </c>
      <c r="J1670" t="b">
        <v>0</v>
      </c>
      <c r="K1670" t="s">
        <v>24</v>
      </c>
      <c r="L1670" t="s">
        <v>36</v>
      </c>
      <c r="N1670">
        <v>42.5</v>
      </c>
      <c r="O1670" t="s">
        <v>2214</v>
      </c>
      <c r="P1670" t="s">
        <v>204</v>
      </c>
    </row>
    <row r="1671" spans="1:16" x14ac:dyDescent="0.25">
      <c r="A1671" t="s">
        <v>0</v>
      </c>
      <c r="B1671" t="s">
        <v>6594</v>
      </c>
      <c r="C1671" t="s">
        <v>1468</v>
      </c>
      <c r="D1671" t="s">
        <v>3973</v>
      </c>
      <c r="E1671" t="s">
        <v>20</v>
      </c>
      <c r="F1671" t="b">
        <v>0</v>
      </c>
      <c r="G1671" t="s">
        <v>41</v>
      </c>
      <c r="H1671" s="4">
        <v>45686.95888888889</v>
      </c>
      <c r="I1671" t="b">
        <v>0</v>
      </c>
      <c r="J1671" t="b">
        <v>1</v>
      </c>
      <c r="K1671" t="s">
        <v>24</v>
      </c>
      <c r="L1671" t="s">
        <v>22</v>
      </c>
      <c r="M1671">
        <v>102500</v>
      </c>
      <c r="O1671" t="s">
        <v>6595</v>
      </c>
      <c r="P1671" t="s">
        <v>6596</v>
      </c>
    </row>
    <row r="1672" spans="1:16" x14ac:dyDescent="0.25">
      <c r="A1672" t="s">
        <v>139</v>
      </c>
      <c r="B1672" t="s">
        <v>1232</v>
      </c>
      <c r="C1672" t="s">
        <v>749</v>
      </c>
      <c r="D1672" t="s">
        <v>3973</v>
      </c>
      <c r="E1672" t="s">
        <v>20</v>
      </c>
      <c r="F1672" t="b">
        <v>0</v>
      </c>
      <c r="G1672" t="s">
        <v>30</v>
      </c>
      <c r="H1672" s="4">
        <v>45686.959247685183</v>
      </c>
      <c r="I1672" t="b">
        <v>1</v>
      </c>
      <c r="J1672" t="b">
        <v>1</v>
      </c>
      <c r="K1672" t="s">
        <v>24</v>
      </c>
      <c r="L1672" t="s">
        <v>22</v>
      </c>
      <c r="M1672">
        <v>138180</v>
      </c>
      <c r="O1672" t="s">
        <v>4699</v>
      </c>
      <c r="P1672" t="s">
        <v>48</v>
      </c>
    </row>
    <row r="1673" spans="1:16" x14ac:dyDescent="0.25">
      <c r="A1673" t="s">
        <v>139</v>
      </c>
      <c r="B1673" t="s">
        <v>2189</v>
      </c>
      <c r="C1673" t="s">
        <v>372</v>
      </c>
      <c r="D1673" t="s">
        <v>3973</v>
      </c>
      <c r="E1673" t="s">
        <v>51</v>
      </c>
      <c r="F1673" t="b">
        <v>0</v>
      </c>
      <c r="G1673" t="s">
        <v>27</v>
      </c>
      <c r="H1673" s="4">
        <v>45687.000069444453</v>
      </c>
      <c r="I1673" t="b">
        <v>1</v>
      </c>
      <c r="J1673" t="b">
        <v>1</v>
      </c>
      <c r="K1673" t="s">
        <v>24</v>
      </c>
      <c r="L1673" t="s">
        <v>36</v>
      </c>
      <c r="N1673">
        <v>67.5</v>
      </c>
      <c r="O1673" t="s">
        <v>6597</v>
      </c>
      <c r="P1673" t="s">
        <v>1133</v>
      </c>
    </row>
    <row r="1674" spans="1:16" x14ac:dyDescent="0.25">
      <c r="A1674" t="s">
        <v>2</v>
      </c>
      <c r="B1674" t="s">
        <v>6598</v>
      </c>
      <c r="C1674" t="s">
        <v>140</v>
      </c>
      <c r="D1674" t="s">
        <v>3973</v>
      </c>
      <c r="E1674" t="s">
        <v>20</v>
      </c>
      <c r="F1674" t="b">
        <v>0</v>
      </c>
      <c r="G1674" t="s">
        <v>27</v>
      </c>
      <c r="H1674" s="4">
        <v>45687.00203703704</v>
      </c>
      <c r="I1674" t="b">
        <v>0</v>
      </c>
      <c r="J1674" t="b">
        <v>1</v>
      </c>
      <c r="K1674" t="s">
        <v>24</v>
      </c>
      <c r="L1674" t="s">
        <v>22</v>
      </c>
      <c r="M1674">
        <v>175000</v>
      </c>
      <c r="O1674" t="s">
        <v>6599</v>
      </c>
      <c r="P1674" t="s">
        <v>274</v>
      </c>
    </row>
    <row r="1675" spans="1:16" x14ac:dyDescent="0.25">
      <c r="A1675" t="s">
        <v>89</v>
      </c>
      <c r="B1675" t="s">
        <v>6600</v>
      </c>
      <c r="C1675" t="s">
        <v>952</v>
      </c>
      <c r="D1675" t="s">
        <v>4509</v>
      </c>
      <c r="E1675" t="s">
        <v>20</v>
      </c>
      <c r="F1675" t="b">
        <v>0</v>
      </c>
      <c r="G1675" t="s">
        <v>106</v>
      </c>
      <c r="H1675" s="4">
        <v>45687.018217592587</v>
      </c>
      <c r="I1675" t="b">
        <v>0</v>
      </c>
      <c r="J1675" t="b">
        <v>0</v>
      </c>
      <c r="K1675" t="s">
        <v>106</v>
      </c>
      <c r="L1675" t="s">
        <v>22</v>
      </c>
      <c r="M1675">
        <v>130383.5</v>
      </c>
      <c r="O1675" t="s">
        <v>1616</v>
      </c>
      <c r="P1675" t="s">
        <v>6601</v>
      </c>
    </row>
    <row r="1676" spans="1:16" x14ac:dyDescent="0.25">
      <c r="A1676" t="s">
        <v>139</v>
      </c>
      <c r="B1676" t="s">
        <v>6602</v>
      </c>
      <c r="C1676" t="s">
        <v>283</v>
      </c>
      <c r="D1676" t="s">
        <v>3973</v>
      </c>
      <c r="E1676" t="s">
        <v>20</v>
      </c>
      <c r="F1676" t="b">
        <v>0</v>
      </c>
      <c r="G1676" t="s">
        <v>41</v>
      </c>
      <c r="H1676" s="4">
        <v>45687.083923611113</v>
      </c>
      <c r="I1676" t="b">
        <v>1</v>
      </c>
      <c r="J1676" t="b">
        <v>0</v>
      </c>
      <c r="K1676" t="s">
        <v>24</v>
      </c>
      <c r="L1676" t="s">
        <v>36</v>
      </c>
      <c r="N1676">
        <v>67.5</v>
      </c>
      <c r="O1676" t="s">
        <v>4344</v>
      </c>
      <c r="P1676" t="s">
        <v>6603</v>
      </c>
    </row>
    <row r="1677" spans="1:16" x14ac:dyDescent="0.25">
      <c r="A1677" t="s">
        <v>2</v>
      </c>
      <c r="B1677" t="s">
        <v>2</v>
      </c>
      <c r="C1677" t="s">
        <v>6604</v>
      </c>
      <c r="D1677" t="s">
        <v>3973</v>
      </c>
      <c r="E1677" t="s">
        <v>20</v>
      </c>
      <c r="F1677" t="b">
        <v>0</v>
      </c>
      <c r="G1677" t="s">
        <v>35</v>
      </c>
      <c r="H1677" s="4">
        <v>45687.100451388891</v>
      </c>
      <c r="I1677" t="b">
        <v>0</v>
      </c>
      <c r="J1677" t="b">
        <v>1</v>
      </c>
      <c r="K1677" t="s">
        <v>24</v>
      </c>
      <c r="L1677" t="s">
        <v>22</v>
      </c>
      <c r="M1677">
        <v>98700</v>
      </c>
      <c r="O1677" t="s">
        <v>173</v>
      </c>
      <c r="P1677" t="s">
        <v>6605</v>
      </c>
    </row>
    <row r="1678" spans="1:16" x14ac:dyDescent="0.25">
      <c r="A1678" t="s">
        <v>2</v>
      </c>
      <c r="B1678" t="s">
        <v>6606</v>
      </c>
      <c r="C1678" t="s">
        <v>6607</v>
      </c>
      <c r="D1678" t="s">
        <v>2208</v>
      </c>
      <c r="E1678" t="s">
        <v>20</v>
      </c>
      <c r="F1678" t="b">
        <v>0</v>
      </c>
      <c r="G1678" t="s">
        <v>27</v>
      </c>
      <c r="H1678" s="4">
        <v>45687.16851851852</v>
      </c>
      <c r="I1678" t="b">
        <v>0</v>
      </c>
      <c r="J1678" t="b">
        <v>1</v>
      </c>
      <c r="K1678" t="s">
        <v>24</v>
      </c>
      <c r="L1678" t="s">
        <v>22</v>
      </c>
      <c r="M1678">
        <v>152625</v>
      </c>
      <c r="O1678" t="s">
        <v>2424</v>
      </c>
      <c r="P1678" t="s">
        <v>6608</v>
      </c>
    </row>
    <row r="1679" spans="1:16" x14ac:dyDescent="0.25">
      <c r="A1679" t="s">
        <v>1</v>
      </c>
      <c r="B1679" t="s">
        <v>6609</v>
      </c>
      <c r="C1679" t="s">
        <v>1385</v>
      </c>
      <c r="D1679" t="s">
        <v>3973</v>
      </c>
      <c r="E1679" t="s">
        <v>20</v>
      </c>
      <c r="F1679" t="b">
        <v>0</v>
      </c>
      <c r="G1679" t="s">
        <v>27</v>
      </c>
      <c r="H1679" s="4">
        <v>45687.168587962973</v>
      </c>
      <c r="I1679" t="b">
        <v>0</v>
      </c>
      <c r="J1679" t="b">
        <v>0</v>
      </c>
      <c r="K1679" t="s">
        <v>24</v>
      </c>
      <c r="L1679" t="s">
        <v>22</v>
      </c>
      <c r="M1679">
        <v>106000</v>
      </c>
      <c r="O1679" t="s">
        <v>374</v>
      </c>
      <c r="P1679" t="s">
        <v>4250</v>
      </c>
    </row>
    <row r="1680" spans="1:16" x14ac:dyDescent="0.25">
      <c r="A1680" t="s">
        <v>0</v>
      </c>
      <c r="B1680" t="s">
        <v>6610</v>
      </c>
      <c r="C1680" t="s">
        <v>360</v>
      </c>
      <c r="D1680" t="s">
        <v>3973</v>
      </c>
      <c r="E1680" t="s">
        <v>20</v>
      </c>
      <c r="F1680" t="b">
        <v>0</v>
      </c>
      <c r="G1680" t="s">
        <v>35</v>
      </c>
      <c r="H1680" s="4">
        <v>45687.225532407407</v>
      </c>
      <c r="I1680" t="b">
        <v>0</v>
      </c>
      <c r="J1680" t="b">
        <v>0</v>
      </c>
      <c r="K1680" t="s">
        <v>24</v>
      </c>
      <c r="L1680" t="s">
        <v>22</v>
      </c>
      <c r="M1680">
        <v>102500</v>
      </c>
      <c r="O1680" t="s">
        <v>374</v>
      </c>
      <c r="P1680" t="s">
        <v>5302</v>
      </c>
    </row>
    <row r="1681" spans="1:16" x14ac:dyDescent="0.25">
      <c r="A1681" t="s">
        <v>25</v>
      </c>
      <c r="B1681" t="s">
        <v>6385</v>
      </c>
      <c r="C1681" t="s">
        <v>82</v>
      </c>
      <c r="D1681" t="s">
        <v>2208</v>
      </c>
      <c r="E1681" t="s">
        <v>51</v>
      </c>
      <c r="F1681" t="b">
        <v>0</v>
      </c>
      <c r="G1681" t="s">
        <v>27</v>
      </c>
      <c r="H1681" s="4">
        <v>45687.250011574077</v>
      </c>
      <c r="I1681" t="b">
        <v>0</v>
      </c>
      <c r="J1681" t="b">
        <v>0</v>
      </c>
      <c r="K1681" t="s">
        <v>24</v>
      </c>
      <c r="L1681" t="s">
        <v>36</v>
      </c>
      <c r="N1681">
        <v>60</v>
      </c>
      <c r="O1681" t="s">
        <v>6386</v>
      </c>
      <c r="P1681" t="s">
        <v>2078</v>
      </c>
    </row>
    <row r="1682" spans="1:16" x14ac:dyDescent="0.25">
      <c r="A1682" t="s">
        <v>25</v>
      </c>
      <c r="B1682" t="s">
        <v>6611</v>
      </c>
      <c r="C1682" t="s">
        <v>33</v>
      </c>
      <c r="D1682" t="s">
        <v>6612</v>
      </c>
      <c r="E1682" t="s">
        <v>20</v>
      </c>
      <c r="F1682" t="b">
        <v>0</v>
      </c>
      <c r="G1682" t="s">
        <v>35</v>
      </c>
      <c r="H1682" s="4">
        <v>45687.252013888887</v>
      </c>
      <c r="I1682" t="b">
        <v>0</v>
      </c>
      <c r="J1682" t="b">
        <v>1</v>
      </c>
      <c r="K1682" t="s">
        <v>24</v>
      </c>
      <c r="L1682" t="s">
        <v>22</v>
      </c>
      <c r="M1682">
        <v>133900</v>
      </c>
      <c r="O1682" t="s">
        <v>402</v>
      </c>
      <c r="P1682" t="s">
        <v>3089</v>
      </c>
    </row>
    <row r="1683" spans="1:16" x14ac:dyDescent="0.25">
      <c r="A1683" t="s">
        <v>2</v>
      </c>
      <c r="B1683" t="s">
        <v>6260</v>
      </c>
      <c r="C1683" t="s">
        <v>2740</v>
      </c>
      <c r="D1683" t="s">
        <v>6613</v>
      </c>
      <c r="E1683" t="s">
        <v>20</v>
      </c>
      <c r="F1683" t="b">
        <v>0</v>
      </c>
      <c r="G1683" t="s">
        <v>41</v>
      </c>
      <c r="H1683" s="4">
        <v>45687.252141203702</v>
      </c>
      <c r="I1683" t="b">
        <v>0</v>
      </c>
      <c r="J1683" t="b">
        <v>1</v>
      </c>
      <c r="K1683" t="s">
        <v>24</v>
      </c>
      <c r="L1683" t="s">
        <v>22</v>
      </c>
      <c r="M1683">
        <v>213554</v>
      </c>
      <c r="O1683" t="s">
        <v>6614</v>
      </c>
      <c r="P1683" t="s">
        <v>6261</v>
      </c>
    </row>
    <row r="1684" spans="1:16" x14ac:dyDescent="0.25">
      <c r="A1684" t="s">
        <v>0</v>
      </c>
      <c r="B1684" t="s">
        <v>0</v>
      </c>
      <c r="C1684" t="s">
        <v>3261</v>
      </c>
      <c r="D1684" t="s">
        <v>261</v>
      </c>
      <c r="E1684" t="s">
        <v>20</v>
      </c>
      <c r="F1684" t="b">
        <v>0</v>
      </c>
      <c r="G1684" t="s">
        <v>30</v>
      </c>
      <c r="H1684" s="4">
        <v>45687.252164351848</v>
      </c>
      <c r="I1684" t="b">
        <v>0</v>
      </c>
      <c r="J1684" t="b">
        <v>1</v>
      </c>
      <c r="K1684" t="s">
        <v>24</v>
      </c>
      <c r="L1684" t="s">
        <v>22</v>
      </c>
      <c r="M1684">
        <v>107303.515625</v>
      </c>
      <c r="O1684" t="s">
        <v>6274</v>
      </c>
      <c r="P1684" t="s">
        <v>1942</v>
      </c>
    </row>
    <row r="1685" spans="1:16" x14ac:dyDescent="0.25">
      <c r="A1685" t="s">
        <v>1</v>
      </c>
      <c r="B1685" t="s">
        <v>6615</v>
      </c>
      <c r="C1685" t="s">
        <v>322</v>
      </c>
      <c r="D1685" t="s">
        <v>3973</v>
      </c>
      <c r="E1685" t="s">
        <v>20</v>
      </c>
      <c r="F1685" t="b">
        <v>0</v>
      </c>
      <c r="G1685" t="s">
        <v>41</v>
      </c>
      <c r="H1685" s="4">
        <v>45687.252812500003</v>
      </c>
      <c r="I1685" t="b">
        <v>0</v>
      </c>
      <c r="J1685" t="b">
        <v>1</v>
      </c>
      <c r="K1685" t="s">
        <v>24</v>
      </c>
      <c r="L1685" t="s">
        <v>22</v>
      </c>
      <c r="M1685">
        <v>182000</v>
      </c>
      <c r="O1685" t="s">
        <v>3973</v>
      </c>
      <c r="P1685" t="s">
        <v>6616</v>
      </c>
    </row>
    <row r="1686" spans="1:16" x14ac:dyDescent="0.25">
      <c r="A1686" t="s">
        <v>2</v>
      </c>
      <c r="B1686" t="s">
        <v>5846</v>
      </c>
      <c r="C1686" t="s">
        <v>1343</v>
      </c>
      <c r="D1686" t="s">
        <v>3973</v>
      </c>
      <c r="E1686" t="s">
        <v>20</v>
      </c>
      <c r="F1686" t="b">
        <v>0</v>
      </c>
      <c r="G1686" t="s">
        <v>27</v>
      </c>
      <c r="H1686" s="4">
        <v>45687.253275462957</v>
      </c>
      <c r="I1686" t="b">
        <v>0</v>
      </c>
      <c r="J1686" t="b">
        <v>1</v>
      </c>
      <c r="K1686" t="s">
        <v>24</v>
      </c>
      <c r="L1686" t="s">
        <v>22</v>
      </c>
      <c r="M1686">
        <v>175000</v>
      </c>
      <c r="O1686" t="s">
        <v>2535</v>
      </c>
      <c r="P1686" t="s">
        <v>5489</v>
      </c>
    </row>
    <row r="1687" spans="1:16" x14ac:dyDescent="0.25">
      <c r="A1687" t="s">
        <v>40</v>
      </c>
      <c r="B1687" t="s">
        <v>6617</v>
      </c>
      <c r="C1687" t="s">
        <v>283</v>
      </c>
      <c r="D1687" t="s">
        <v>3973</v>
      </c>
      <c r="E1687" t="s">
        <v>20</v>
      </c>
      <c r="F1687" t="b">
        <v>0</v>
      </c>
      <c r="G1687" t="s">
        <v>41</v>
      </c>
      <c r="H1687" s="4">
        <v>45687.253645833327</v>
      </c>
      <c r="I1687" t="b">
        <v>0</v>
      </c>
      <c r="J1687" t="b">
        <v>1</v>
      </c>
      <c r="K1687" t="s">
        <v>24</v>
      </c>
      <c r="L1687" t="s">
        <v>22</v>
      </c>
      <c r="M1687">
        <v>116000</v>
      </c>
      <c r="O1687" t="s">
        <v>2342</v>
      </c>
      <c r="P1687" t="s">
        <v>6618</v>
      </c>
    </row>
    <row r="1688" spans="1:16" x14ac:dyDescent="0.25">
      <c r="A1688" t="s">
        <v>2</v>
      </c>
      <c r="B1688" t="s">
        <v>6619</v>
      </c>
      <c r="C1688" t="s">
        <v>3011</v>
      </c>
      <c r="D1688" t="s">
        <v>5535</v>
      </c>
      <c r="E1688" t="s">
        <v>20</v>
      </c>
      <c r="F1688" t="b">
        <v>0</v>
      </c>
      <c r="G1688" t="s">
        <v>35</v>
      </c>
      <c r="H1688" s="4">
        <v>45687.253946759258</v>
      </c>
      <c r="I1688" t="b">
        <v>1</v>
      </c>
      <c r="J1688" t="b">
        <v>0</v>
      </c>
      <c r="K1688" t="s">
        <v>24</v>
      </c>
      <c r="L1688" t="s">
        <v>22</v>
      </c>
      <c r="M1688">
        <v>108267</v>
      </c>
      <c r="O1688" t="s">
        <v>3625</v>
      </c>
      <c r="P1688" t="s">
        <v>6620</v>
      </c>
    </row>
    <row r="1689" spans="1:16" x14ac:dyDescent="0.25">
      <c r="A1689" t="s">
        <v>0</v>
      </c>
      <c r="B1689" t="s">
        <v>0</v>
      </c>
      <c r="C1689" t="s">
        <v>6621</v>
      </c>
      <c r="D1689" t="s">
        <v>4014</v>
      </c>
      <c r="E1689" t="s">
        <v>20</v>
      </c>
      <c r="F1689" t="b">
        <v>0</v>
      </c>
      <c r="G1689" t="s">
        <v>106</v>
      </c>
      <c r="H1689" s="4">
        <v>45687.269467592603</v>
      </c>
      <c r="I1689" t="b">
        <v>1</v>
      </c>
      <c r="J1689" t="b">
        <v>1</v>
      </c>
      <c r="K1689" t="s">
        <v>106</v>
      </c>
      <c r="L1689" t="s">
        <v>22</v>
      </c>
      <c r="M1689">
        <v>128500</v>
      </c>
      <c r="O1689" t="s">
        <v>6622</v>
      </c>
      <c r="P1689" t="s">
        <v>320</v>
      </c>
    </row>
    <row r="1690" spans="1:16" x14ac:dyDescent="0.25">
      <c r="A1690" t="s">
        <v>0</v>
      </c>
      <c r="B1690" t="s">
        <v>6623</v>
      </c>
      <c r="C1690" t="s">
        <v>1591</v>
      </c>
      <c r="D1690" t="s">
        <v>3828</v>
      </c>
      <c r="E1690" t="s">
        <v>51</v>
      </c>
      <c r="F1690" t="b">
        <v>0</v>
      </c>
      <c r="G1690" t="s">
        <v>23</v>
      </c>
      <c r="H1690" s="4">
        <v>45687.310844907413</v>
      </c>
      <c r="I1690" t="b">
        <v>0</v>
      </c>
      <c r="J1690" t="b">
        <v>0</v>
      </c>
      <c r="K1690" t="s">
        <v>24</v>
      </c>
      <c r="L1690" t="s">
        <v>36</v>
      </c>
      <c r="N1690">
        <v>40</v>
      </c>
      <c r="O1690" t="s">
        <v>6624</v>
      </c>
    </row>
    <row r="1691" spans="1:16" x14ac:dyDescent="0.25">
      <c r="A1691" t="s">
        <v>0</v>
      </c>
      <c r="B1691" t="s">
        <v>0</v>
      </c>
      <c r="C1691" t="s">
        <v>3711</v>
      </c>
      <c r="D1691" t="s">
        <v>4014</v>
      </c>
      <c r="E1691" t="s">
        <v>20</v>
      </c>
      <c r="F1691" t="b">
        <v>0</v>
      </c>
      <c r="G1691" t="s">
        <v>23</v>
      </c>
      <c r="H1691" s="4">
        <v>45687.310844907413</v>
      </c>
      <c r="I1691" t="b">
        <v>0</v>
      </c>
      <c r="J1691" t="b">
        <v>1</v>
      </c>
      <c r="K1691" t="s">
        <v>24</v>
      </c>
      <c r="L1691" t="s">
        <v>22</v>
      </c>
      <c r="M1691">
        <v>121000</v>
      </c>
      <c r="O1691" t="s">
        <v>1857</v>
      </c>
      <c r="P1691" t="s">
        <v>2136</v>
      </c>
    </row>
    <row r="1692" spans="1:16" x14ac:dyDescent="0.25">
      <c r="A1692" t="s">
        <v>0</v>
      </c>
      <c r="B1692" t="s">
        <v>1269</v>
      </c>
      <c r="C1692" t="s">
        <v>192</v>
      </c>
      <c r="D1692" t="s">
        <v>3828</v>
      </c>
      <c r="E1692" t="s">
        <v>20</v>
      </c>
      <c r="F1692" t="b">
        <v>0</v>
      </c>
      <c r="G1692" t="s">
        <v>23</v>
      </c>
      <c r="H1692" s="4">
        <v>45687.310844907413</v>
      </c>
      <c r="I1692" t="b">
        <v>1</v>
      </c>
      <c r="J1692" t="b">
        <v>0</v>
      </c>
      <c r="K1692" t="s">
        <v>24</v>
      </c>
      <c r="L1692" t="s">
        <v>22</v>
      </c>
      <c r="M1692">
        <v>92500</v>
      </c>
      <c r="O1692" t="s">
        <v>6625</v>
      </c>
      <c r="P1692" t="s">
        <v>726</v>
      </c>
    </row>
    <row r="1693" spans="1:16" x14ac:dyDescent="0.25">
      <c r="A1693" t="s">
        <v>139</v>
      </c>
      <c r="B1693" t="s">
        <v>6626</v>
      </c>
      <c r="C1693" t="s">
        <v>936</v>
      </c>
      <c r="D1693" t="s">
        <v>4090</v>
      </c>
      <c r="E1693" t="s">
        <v>20</v>
      </c>
      <c r="F1693" t="b">
        <v>0</v>
      </c>
      <c r="G1693" t="s">
        <v>35</v>
      </c>
      <c r="H1693" s="4">
        <v>45687.335405092592</v>
      </c>
      <c r="I1693" t="b">
        <v>0</v>
      </c>
      <c r="J1693" t="b">
        <v>1</v>
      </c>
      <c r="K1693" t="s">
        <v>24</v>
      </c>
      <c r="L1693" t="s">
        <v>36</v>
      </c>
      <c r="N1693">
        <v>40</v>
      </c>
      <c r="O1693" t="s">
        <v>3607</v>
      </c>
    </row>
    <row r="1694" spans="1:16" x14ac:dyDescent="0.25">
      <c r="A1694" t="s">
        <v>1</v>
      </c>
      <c r="B1694" t="s">
        <v>6627</v>
      </c>
      <c r="C1694" t="s">
        <v>39</v>
      </c>
      <c r="D1694" t="s">
        <v>3957</v>
      </c>
      <c r="E1694" t="s">
        <v>34</v>
      </c>
      <c r="F1694" t="b">
        <v>1</v>
      </c>
      <c r="G1694" t="s">
        <v>52</v>
      </c>
      <c r="H1694" s="4">
        <v>45687.336539351847</v>
      </c>
      <c r="I1694" t="b">
        <v>0</v>
      </c>
      <c r="J1694" t="b">
        <v>0</v>
      </c>
      <c r="K1694" t="s">
        <v>24</v>
      </c>
      <c r="L1694" t="s">
        <v>36</v>
      </c>
      <c r="N1694">
        <v>13.430000305175779</v>
      </c>
      <c r="O1694" t="s">
        <v>6628</v>
      </c>
      <c r="P1694" t="s">
        <v>1506</v>
      </c>
    </row>
    <row r="1695" spans="1:16" x14ac:dyDescent="0.25">
      <c r="A1695" t="s">
        <v>2</v>
      </c>
      <c r="B1695" t="s">
        <v>6099</v>
      </c>
      <c r="C1695" t="s">
        <v>324</v>
      </c>
      <c r="D1695" t="s">
        <v>4084</v>
      </c>
      <c r="E1695" t="s">
        <v>20</v>
      </c>
      <c r="F1695" t="b">
        <v>0</v>
      </c>
      <c r="G1695" t="s">
        <v>27</v>
      </c>
      <c r="H1695" s="4">
        <v>45687.336689814823</v>
      </c>
      <c r="I1695" t="b">
        <v>0</v>
      </c>
      <c r="J1695" t="b">
        <v>0</v>
      </c>
      <c r="K1695" t="s">
        <v>24</v>
      </c>
      <c r="L1695" t="s">
        <v>36</v>
      </c>
      <c r="N1695">
        <v>67.5</v>
      </c>
      <c r="O1695" t="s">
        <v>654</v>
      </c>
      <c r="P1695" t="s">
        <v>6100</v>
      </c>
    </row>
    <row r="1696" spans="1:16" x14ac:dyDescent="0.25">
      <c r="A1696" t="s">
        <v>0</v>
      </c>
      <c r="B1696" t="s">
        <v>4818</v>
      </c>
      <c r="C1696" t="s">
        <v>203</v>
      </c>
      <c r="D1696" t="s">
        <v>4084</v>
      </c>
      <c r="E1696" t="s">
        <v>51</v>
      </c>
      <c r="F1696" t="b">
        <v>0</v>
      </c>
      <c r="G1696" t="s">
        <v>23</v>
      </c>
      <c r="H1696" s="4">
        <v>45687.352650462963</v>
      </c>
      <c r="I1696" t="b">
        <v>0</v>
      </c>
      <c r="J1696" t="b">
        <v>0</v>
      </c>
      <c r="K1696" t="s">
        <v>24</v>
      </c>
      <c r="L1696" t="s">
        <v>36</v>
      </c>
      <c r="N1696">
        <v>34.5</v>
      </c>
      <c r="O1696" t="s">
        <v>74</v>
      </c>
      <c r="P1696" t="s">
        <v>883</v>
      </c>
    </row>
    <row r="1697" spans="1:16" x14ac:dyDescent="0.25">
      <c r="A1697" t="s">
        <v>1</v>
      </c>
      <c r="B1697" t="s">
        <v>6629</v>
      </c>
      <c r="C1697" t="s">
        <v>140</v>
      </c>
      <c r="D1697" t="s">
        <v>3973</v>
      </c>
      <c r="E1697" t="s">
        <v>20</v>
      </c>
      <c r="F1697" t="b">
        <v>0</v>
      </c>
      <c r="G1697" t="s">
        <v>35</v>
      </c>
      <c r="H1697" s="4">
        <v>45687.377071759263</v>
      </c>
      <c r="I1697" t="b">
        <v>0</v>
      </c>
      <c r="J1697" t="b">
        <v>1</v>
      </c>
      <c r="K1697" t="s">
        <v>24</v>
      </c>
      <c r="L1697" t="s">
        <v>22</v>
      </c>
      <c r="M1697">
        <v>220500</v>
      </c>
      <c r="O1697" t="s">
        <v>1172</v>
      </c>
      <c r="P1697" t="s">
        <v>1809</v>
      </c>
    </row>
    <row r="1698" spans="1:16" x14ac:dyDescent="0.25">
      <c r="A1698" t="s">
        <v>1</v>
      </c>
      <c r="B1698" t="s">
        <v>6630</v>
      </c>
      <c r="C1698" t="s">
        <v>82</v>
      </c>
      <c r="D1698" t="s">
        <v>3973</v>
      </c>
      <c r="E1698" t="s">
        <v>20</v>
      </c>
      <c r="F1698" t="b">
        <v>0</v>
      </c>
      <c r="G1698" t="s">
        <v>27</v>
      </c>
      <c r="H1698" s="4">
        <v>45687.377615740741</v>
      </c>
      <c r="I1698" t="b">
        <v>0</v>
      </c>
      <c r="J1698" t="b">
        <v>1</v>
      </c>
      <c r="K1698" t="s">
        <v>24</v>
      </c>
      <c r="L1698" t="s">
        <v>22</v>
      </c>
      <c r="M1698">
        <v>169500</v>
      </c>
      <c r="O1698" t="s">
        <v>4827</v>
      </c>
      <c r="P1698" t="s">
        <v>2059</v>
      </c>
    </row>
    <row r="1699" spans="1:16" x14ac:dyDescent="0.25">
      <c r="A1699" t="s">
        <v>40</v>
      </c>
      <c r="B1699" t="s">
        <v>4534</v>
      </c>
      <c r="C1699" t="s">
        <v>236</v>
      </c>
      <c r="D1699" t="s">
        <v>3973</v>
      </c>
      <c r="E1699" t="s">
        <v>20</v>
      </c>
      <c r="F1699" t="b">
        <v>0</v>
      </c>
      <c r="G1699" t="s">
        <v>27</v>
      </c>
      <c r="H1699" s="4">
        <v>45687.378310185188</v>
      </c>
      <c r="I1699" t="b">
        <v>1</v>
      </c>
      <c r="J1699" t="b">
        <v>1</v>
      </c>
      <c r="K1699" t="s">
        <v>24</v>
      </c>
      <c r="L1699" t="s">
        <v>22</v>
      </c>
      <c r="M1699">
        <v>189500</v>
      </c>
      <c r="O1699" t="s">
        <v>4535</v>
      </c>
      <c r="P1699" t="s">
        <v>3371</v>
      </c>
    </row>
    <row r="1700" spans="1:16" x14ac:dyDescent="0.25">
      <c r="A1700" t="s">
        <v>0</v>
      </c>
      <c r="B1700" t="s">
        <v>6631</v>
      </c>
      <c r="C1700" t="s">
        <v>1403</v>
      </c>
      <c r="D1700" t="s">
        <v>4035</v>
      </c>
      <c r="E1700" t="s">
        <v>20</v>
      </c>
      <c r="F1700" t="b">
        <v>0</v>
      </c>
      <c r="G1700" t="s">
        <v>158</v>
      </c>
      <c r="H1700" s="4">
        <v>45687.395729166667</v>
      </c>
      <c r="I1700" t="b">
        <v>0</v>
      </c>
      <c r="J1700" t="b">
        <v>0</v>
      </c>
      <c r="K1700" t="s">
        <v>158</v>
      </c>
      <c r="L1700" t="s">
        <v>22</v>
      </c>
      <c r="M1700">
        <v>48000</v>
      </c>
      <c r="O1700" t="s">
        <v>4984</v>
      </c>
      <c r="P1700" t="s">
        <v>6632</v>
      </c>
    </row>
    <row r="1701" spans="1:16" x14ac:dyDescent="0.25">
      <c r="A1701" t="s">
        <v>1</v>
      </c>
      <c r="B1701" t="s">
        <v>6633</v>
      </c>
      <c r="C1701" t="s">
        <v>306</v>
      </c>
      <c r="D1701" t="s">
        <v>3970</v>
      </c>
      <c r="E1701" t="s">
        <v>20</v>
      </c>
      <c r="F1701" t="b">
        <v>0</v>
      </c>
      <c r="G1701" t="s">
        <v>27</v>
      </c>
      <c r="H1701" s="4">
        <v>45687.419328703712</v>
      </c>
      <c r="I1701" t="b">
        <v>0</v>
      </c>
      <c r="J1701" t="b">
        <v>1</v>
      </c>
      <c r="K1701" t="s">
        <v>24</v>
      </c>
      <c r="L1701" t="s">
        <v>22</v>
      </c>
      <c r="M1701">
        <v>100000</v>
      </c>
      <c r="O1701" t="s">
        <v>6634</v>
      </c>
      <c r="P1701" t="s">
        <v>6635</v>
      </c>
    </row>
    <row r="1702" spans="1:16" x14ac:dyDescent="0.25">
      <c r="A1702" t="s">
        <v>1</v>
      </c>
      <c r="B1702" t="s">
        <v>6636</v>
      </c>
      <c r="C1702" t="s">
        <v>158</v>
      </c>
      <c r="D1702" t="s">
        <v>4035</v>
      </c>
      <c r="E1702" t="s">
        <v>20</v>
      </c>
      <c r="F1702" t="b">
        <v>0</v>
      </c>
      <c r="G1702" t="s">
        <v>158</v>
      </c>
      <c r="H1702" s="4">
        <v>45687.520648148151</v>
      </c>
      <c r="I1702" t="b">
        <v>0</v>
      </c>
      <c r="J1702" t="b">
        <v>0</v>
      </c>
      <c r="K1702" t="s">
        <v>158</v>
      </c>
      <c r="L1702" t="s">
        <v>22</v>
      </c>
      <c r="M1702">
        <v>52000</v>
      </c>
      <c r="O1702" t="s">
        <v>1906</v>
      </c>
      <c r="P1702" t="s">
        <v>6145</v>
      </c>
    </row>
    <row r="1703" spans="1:16" x14ac:dyDescent="0.25">
      <c r="A1703" t="s">
        <v>191</v>
      </c>
      <c r="B1703" t="s">
        <v>6637</v>
      </c>
      <c r="C1703" t="s">
        <v>158</v>
      </c>
      <c r="D1703" t="s">
        <v>4035</v>
      </c>
      <c r="E1703" t="s">
        <v>20</v>
      </c>
      <c r="F1703" t="b">
        <v>0</v>
      </c>
      <c r="G1703" t="s">
        <v>158</v>
      </c>
      <c r="H1703" s="4">
        <v>45687.520879629628</v>
      </c>
      <c r="I1703" t="b">
        <v>0</v>
      </c>
      <c r="J1703" t="b">
        <v>0</v>
      </c>
      <c r="K1703" t="s">
        <v>158</v>
      </c>
      <c r="L1703" t="s">
        <v>22</v>
      </c>
      <c r="M1703">
        <v>48000</v>
      </c>
      <c r="O1703" t="s">
        <v>1906</v>
      </c>
      <c r="P1703" t="s">
        <v>6638</v>
      </c>
    </row>
    <row r="1704" spans="1:16" x14ac:dyDescent="0.25">
      <c r="A1704" t="s">
        <v>1</v>
      </c>
      <c r="B1704" t="s">
        <v>6639</v>
      </c>
      <c r="C1704" t="s">
        <v>306</v>
      </c>
      <c r="D1704" t="s">
        <v>3828</v>
      </c>
      <c r="E1704" t="s">
        <v>20</v>
      </c>
      <c r="F1704" t="b">
        <v>0</v>
      </c>
      <c r="G1704" t="s">
        <v>27</v>
      </c>
      <c r="H1704" s="4">
        <v>45687.544340277767</v>
      </c>
      <c r="I1704" t="b">
        <v>0</v>
      </c>
      <c r="J1704" t="b">
        <v>1</v>
      </c>
      <c r="K1704" t="s">
        <v>24</v>
      </c>
      <c r="L1704" t="s">
        <v>22</v>
      </c>
      <c r="M1704">
        <v>232500</v>
      </c>
      <c r="O1704" t="s">
        <v>5006</v>
      </c>
      <c r="P1704" t="s">
        <v>6640</v>
      </c>
    </row>
    <row r="1705" spans="1:16" x14ac:dyDescent="0.25">
      <c r="A1705" t="s">
        <v>2</v>
      </c>
      <c r="B1705" t="s">
        <v>2</v>
      </c>
      <c r="C1705" t="s">
        <v>3556</v>
      </c>
      <c r="D1705" t="s">
        <v>131</v>
      </c>
      <c r="E1705" t="s">
        <v>20</v>
      </c>
      <c r="F1705" t="b">
        <v>0</v>
      </c>
      <c r="G1705" t="s">
        <v>41</v>
      </c>
      <c r="H1705" s="4">
        <v>45687.587013888893</v>
      </c>
      <c r="I1705" t="b">
        <v>1</v>
      </c>
      <c r="J1705" t="b">
        <v>0</v>
      </c>
      <c r="K1705" t="s">
        <v>24</v>
      </c>
      <c r="L1705" t="s">
        <v>22</v>
      </c>
      <c r="M1705">
        <v>130000</v>
      </c>
      <c r="O1705" t="s">
        <v>131</v>
      </c>
      <c r="P1705" t="s">
        <v>887</v>
      </c>
    </row>
    <row r="1706" spans="1:16" x14ac:dyDescent="0.25">
      <c r="A1706" t="s">
        <v>0</v>
      </c>
      <c r="B1706" t="s">
        <v>545</v>
      </c>
      <c r="C1706" t="s">
        <v>5287</v>
      </c>
      <c r="D1706" t="s">
        <v>5243</v>
      </c>
      <c r="E1706" t="s">
        <v>20</v>
      </c>
      <c r="F1706" t="b">
        <v>0</v>
      </c>
      <c r="G1706" t="s">
        <v>41</v>
      </c>
      <c r="H1706" s="4">
        <v>45687.626747685194</v>
      </c>
      <c r="I1706" t="b">
        <v>1</v>
      </c>
      <c r="J1706" t="b">
        <v>0</v>
      </c>
      <c r="K1706" t="s">
        <v>24</v>
      </c>
      <c r="L1706" t="s">
        <v>22</v>
      </c>
      <c r="M1706">
        <v>85000</v>
      </c>
      <c r="O1706" t="s">
        <v>6641</v>
      </c>
      <c r="P1706" t="s">
        <v>596</v>
      </c>
    </row>
    <row r="1707" spans="1:16" x14ac:dyDescent="0.25">
      <c r="A1707" t="s">
        <v>19</v>
      </c>
      <c r="B1707" t="s">
        <v>6642</v>
      </c>
      <c r="C1707" t="s">
        <v>42</v>
      </c>
      <c r="D1707" t="s">
        <v>3973</v>
      </c>
      <c r="E1707" t="s">
        <v>20</v>
      </c>
      <c r="F1707" t="b">
        <v>0</v>
      </c>
      <c r="G1707" t="s">
        <v>41</v>
      </c>
      <c r="H1707" s="4">
        <v>45687.626828703702</v>
      </c>
      <c r="I1707" t="b">
        <v>0</v>
      </c>
      <c r="J1707" t="b">
        <v>1</v>
      </c>
      <c r="K1707" t="s">
        <v>24</v>
      </c>
      <c r="L1707" t="s">
        <v>22</v>
      </c>
      <c r="M1707">
        <v>267500</v>
      </c>
      <c r="O1707" t="s">
        <v>1883</v>
      </c>
      <c r="P1707" t="s">
        <v>447</v>
      </c>
    </row>
    <row r="1708" spans="1:16" x14ac:dyDescent="0.25">
      <c r="A1708" t="s">
        <v>1</v>
      </c>
      <c r="B1708" t="s">
        <v>6643</v>
      </c>
      <c r="C1708" t="s">
        <v>64</v>
      </c>
      <c r="D1708" t="s">
        <v>6644</v>
      </c>
      <c r="E1708" t="s">
        <v>20</v>
      </c>
      <c r="F1708" t="b">
        <v>0</v>
      </c>
      <c r="G1708" t="s">
        <v>23</v>
      </c>
      <c r="H1708" s="4">
        <v>45687.64439814815</v>
      </c>
      <c r="I1708" t="b">
        <v>0</v>
      </c>
      <c r="J1708" t="b">
        <v>0</v>
      </c>
      <c r="K1708" t="s">
        <v>24</v>
      </c>
      <c r="L1708" t="s">
        <v>22</v>
      </c>
      <c r="M1708">
        <v>232500</v>
      </c>
      <c r="O1708" t="s">
        <v>5006</v>
      </c>
      <c r="P1708" t="s">
        <v>6640</v>
      </c>
    </row>
    <row r="1709" spans="1:16" x14ac:dyDescent="0.25">
      <c r="A1709" t="s">
        <v>0</v>
      </c>
      <c r="B1709" t="s">
        <v>6645</v>
      </c>
      <c r="C1709" t="s">
        <v>414</v>
      </c>
      <c r="D1709" t="s">
        <v>4035</v>
      </c>
      <c r="E1709" t="s">
        <v>20</v>
      </c>
      <c r="F1709" t="b">
        <v>0</v>
      </c>
      <c r="G1709" t="s">
        <v>414</v>
      </c>
      <c r="H1709" s="4">
        <v>45687.648796296293</v>
      </c>
      <c r="I1709" t="b">
        <v>1</v>
      </c>
      <c r="J1709" t="b">
        <v>0</v>
      </c>
      <c r="K1709" t="s">
        <v>414</v>
      </c>
      <c r="L1709" t="s">
        <v>22</v>
      </c>
      <c r="M1709">
        <v>41799.5</v>
      </c>
      <c r="O1709" t="s">
        <v>888</v>
      </c>
      <c r="P1709" t="s">
        <v>2608</v>
      </c>
    </row>
    <row r="1710" spans="1:16" x14ac:dyDescent="0.25">
      <c r="A1710" t="s">
        <v>1</v>
      </c>
      <c r="B1710" t="s">
        <v>6646</v>
      </c>
      <c r="C1710" t="s">
        <v>365</v>
      </c>
      <c r="D1710" t="s">
        <v>5243</v>
      </c>
      <c r="E1710" t="s">
        <v>20</v>
      </c>
      <c r="F1710" t="b">
        <v>0</v>
      </c>
      <c r="G1710" t="s">
        <v>27</v>
      </c>
      <c r="H1710" s="4">
        <v>45687.669328703712</v>
      </c>
      <c r="I1710" t="b">
        <v>0</v>
      </c>
      <c r="J1710" t="b">
        <v>1</v>
      </c>
      <c r="K1710" t="s">
        <v>24</v>
      </c>
      <c r="L1710" t="s">
        <v>22</v>
      </c>
      <c r="M1710">
        <v>90000</v>
      </c>
      <c r="O1710" t="s">
        <v>6647</v>
      </c>
      <c r="P1710" t="s">
        <v>6648</v>
      </c>
    </row>
    <row r="1711" spans="1:16" x14ac:dyDescent="0.25">
      <c r="A1711" t="s">
        <v>2</v>
      </c>
      <c r="B1711" t="s">
        <v>6649</v>
      </c>
      <c r="C1711" t="s">
        <v>1270</v>
      </c>
      <c r="D1711" t="s">
        <v>3973</v>
      </c>
      <c r="E1711" t="s">
        <v>20</v>
      </c>
      <c r="F1711" t="b">
        <v>0</v>
      </c>
      <c r="G1711" t="s">
        <v>27</v>
      </c>
      <c r="H1711" s="4">
        <v>45687.670173611114</v>
      </c>
      <c r="I1711" t="b">
        <v>1</v>
      </c>
      <c r="J1711" t="b">
        <v>1</v>
      </c>
      <c r="K1711" t="s">
        <v>24</v>
      </c>
      <c r="L1711" t="s">
        <v>22</v>
      </c>
      <c r="M1711">
        <v>162500</v>
      </c>
      <c r="O1711" t="s">
        <v>1172</v>
      </c>
      <c r="P1711" t="s">
        <v>6650</v>
      </c>
    </row>
    <row r="1712" spans="1:16" x14ac:dyDescent="0.25">
      <c r="A1712" t="s">
        <v>89</v>
      </c>
      <c r="B1712" t="s">
        <v>3658</v>
      </c>
      <c r="C1712" t="s">
        <v>5242</v>
      </c>
      <c r="D1712" t="s">
        <v>5243</v>
      </c>
      <c r="E1712" t="s">
        <v>20</v>
      </c>
      <c r="F1712" t="b">
        <v>0</v>
      </c>
      <c r="G1712" t="s">
        <v>314</v>
      </c>
      <c r="H1712" s="4">
        <v>45687.690138888887</v>
      </c>
      <c r="I1712" t="b">
        <v>0</v>
      </c>
      <c r="J1712" t="b">
        <v>0</v>
      </c>
      <c r="K1712" t="s">
        <v>314</v>
      </c>
      <c r="L1712" t="s">
        <v>22</v>
      </c>
      <c r="M1712">
        <v>170000</v>
      </c>
      <c r="O1712" t="s">
        <v>2295</v>
      </c>
      <c r="P1712" t="s">
        <v>1149</v>
      </c>
    </row>
    <row r="1713" spans="1:16" x14ac:dyDescent="0.25">
      <c r="A1713" t="s">
        <v>89</v>
      </c>
      <c r="B1713" t="s">
        <v>6651</v>
      </c>
      <c r="C1713" t="s">
        <v>5242</v>
      </c>
      <c r="D1713" t="s">
        <v>5243</v>
      </c>
      <c r="E1713" t="s">
        <v>20</v>
      </c>
      <c r="F1713" t="b">
        <v>0</v>
      </c>
      <c r="G1713" t="s">
        <v>314</v>
      </c>
      <c r="H1713" s="4">
        <v>45687.69023148148</v>
      </c>
      <c r="I1713" t="b">
        <v>1</v>
      </c>
      <c r="J1713" t="b">
        <v>0</v>
      </c>
      <c r="K1713" t="s">
        <v>314</v>
      </c>
      <c r="L1713" t="s">
        <v>22</v>
      </c>
      <c r="M1713">
        <v>90000</v>
      </c>
      <c r="O1713" t="s">
        <v>2208</v>
      </c>
    </row>
    <row r="1714" spans="1:16" x14ac:dyDescent="0.25">
      <c r="A1714" t="s">
        <v>139</v>
      </c>
      <c r="B1714" t="s">
        <v>3904</v>
      </c>
      <c r="C1714" t="s">
        <v>842</v>
      </c>
      <c r="D1714" t="s">
        <v>3973</v>
      </c>
      <c r="E1714" t="s">
        <v>20</v>
      </c>
      <c r="F1714" t="b">
        <v>0</v>
      </c>
      <c r="G1714" t="s">
        <v>30</v>
      </c>
      <c r="H1714" s="4">
        <v>45687.710520833331</v>
      </c>
      <c r="I1714" t="b">
        <v>0</v>
      </c>
      <c r="J1714" t="b">
        <v>1</v>
      </c>
      <c r="K1714" t="s">
        <v>24</v>
      </c>
      <c r="L1714" t="s">
        <v>22</v>
      </c>
      <c r="M1714">
        <v>144300</v>
      </c>
      <c r="O1714" t="s">
        <v>5528</v>
      </c>
      <c r="P1714" t="s">
        <v>6652</v>
      </c>
    </row>
    <row r="1715" spans="1:16" x14ac:dyDescent="0.25">
      <c r="A1715" t="s">
        <v>40</v>
      </c>
      <c r="B1715" t="s">
        <v>3094</v>
      </c>
      <c r="C1715" t="s">
        <v>386</v>
      </c>
      <c r="D1715" t="s">
        <v>3973</v>
      </c>
      <c r="E1715" t="s">
        <v>20</v>
      </c>
      <c r="F1715" t="b">
        <v>0</v>
      </c>
      <c r="G1715" t="s">
        <v>27</v>
      </c>
      <c r="H1715" s="4">
        <v>45687.71166666667</v>
      </c>
      <c r="I1715" t="b">
        <v>0</v>
      </c>
      <c r="J1715" t="b">
        <v>0</v>
      </c>
      <c r="K1715" t="s">
        <v>24</v>
      </c>
      <c r="L1715" t="s">
        <v>22</v>
      </c>
      <c r="M1715">
        <v>175000</v>
      </c>
      <c r="O1715" t="s">
        <v>6653</v>
      </c>
      <c r="P1715" t="s">
        <v>6654</v>
      </c>
    </row>
    <row r="1716" spans="1:16" x14ac:dyDescent="0.25">
      <c r="A1716" t="s">
        <v>2</v>
      </c>
      <c r="B1716" t="s">
        <v>6655</v>
      </c>
      <c r="C1716" t="s">
        <v>739</v>
      </c>
      <c r="D1716" t="s">
        <v>5243</v>
      </c>
      <c r="E1716" t="s">
        <v>20</v>
      </c>
      <c r="F1716" t="b">
        <v>0</v>
      </c>
      <c r="G1716" t="s">
        <v>27</v>
      </c>
      <c r="H1716" s="4">
        <v>45687.71166666667</v>
      </c>
      <c r="I1716" t="b">
        <v>1</v>
      </c>
      <c r="J1716" t="b">
        <v>0</v>
      </c>
      <c r="K1716" t="s">
        <v>24</v>
      </c>
      <c r="L1716" t="s">
        <v>22</v>
      </c>
      <c r="M1716">
        <v>90000</v>
      </c>
      <c r="O1716" t="s">
        <v>6656</v>
      </c>
    </row>
    <row r="1717" spans="1:16" x14ac:dyDescent="0.25">
      <c r="A1717" t="s">
        <v>89</v>
      </c>
      <c r="B1717" t="s">
        <v>1666</v>
      </c>
      <c r="C1717" t="s">
        <v>449</v>
      </c>
      <c r="D1717" t="s">
        <v>3973</v>
      </c>
      <c r="E1717" t="s">
        <v>20</v>
      </c>
      <c r="F1717" t="b">
        <v>0</v>
      </c>
      <c r="G1717" t="s">
        <v>27</v>
      </c>
      <c r="H1717" s="4">
        <v>45687.753425925926</v>
      </c>
      <c r="I1717" t="b">
        <v>0</v>
      </c>
      <c r="J1717" t="b">
        <v>1</v>
      </c>
      <c r="K1717" t="s">
        <v>24</v>
      </c>
      <c r="L1717" t="s">
        <v>22</v>
      </c>
      <c r="M1717">
        <v>95250</v>
      </c>
      <c r="O1717" t="s">
        <v>1298</v>
      </c>
      <c r="P1717" t="s">
        <v>6657</v>
      </c>
    </row>
    <row r="1718" spans="1:16" x14ac:dyDescent="0.25">
      <c r="A1718" t="s">
        <v>0</v>
      </c>
      <c r="B1718" t="s">
        <v>0</v>
      </c>
      <c r="C1718" t="s">
        <v>6658</v>
      </c>
      <c r="D1718" t="s">
        <v>3828</v>
      </c>
      <c r="E1718" t="s">
        <v>34</v>
      </c>
      <c r="F1718" t="b">
        <v>0</v>
      </c>
      <c r="G1718" t="s">
        <v>27</v>
      </c>
      <c r="H1718" s="4">
        <v>45687.791712962957</v>
      </c>
      <c r="I1718" t="b">
        <v>0</v>
      </c>
      <c r="J1718" t="b">
        <v>1</v>
      </c>
      <c r="K1718" t="s">
        <v>24</v>
      </c>
      <c r="L1718" t="s">
        <v>22</v>
      </c>
      <c r="M1718">
        <v>79999</v>
      </c>
      <c r="O1718" t="s">
        <v>6659</v>
      </c>
      <c r="P1718" t="s">
        <v>833</v>
      </c>
    </row>
    <row r="1719" spans="1:16" x14ac:dyDescent="0.25">
      <c r="A1719" t="s">
        <v>89</v>
      </c>
      <c r="B1719" t="s">
        <v>6660</v>
      </c>
      <c r="C1719" t="s">
        <v>44</v>
      </c>
      <c r="D1719" t="s">
        <v>3973</v>
      </c>
      <c r="E1719" t="s">
        <v>20</v>
      </c>
      <c r="F1719" t="b">
        <v>0</v>
      </c>
      <c r="G1719" t="s">
        <v>27</v>
      </c>
      <c r="H1719" s="4">
        <v>45687.795057870368</v>
      </c>
      <c r="I1719" t="b">
        <v>1</v>
      </c>
      <c r="J1719" t="b">
        <v>1</v>
      </c>
      <c r="K1719" t="s">
        <v>24</v>
      </c>
      <c r="L1719" t="s">
        <v>22</v>
      </c>
      <c r="M1719">
        <v>185000</v>
      </c>
      <c r="O1719" t="s">
        <v>2815</v>
      </c>
      <c r="P1719" t="s">
        <v>6661</v>
      </c>
    </row>
    <row r="1720" spans="1:16" x14ac:dyDescent="0.25">
      <c r="A1720" t="s">
        <v>0</v>
      </c>
      <c r="B1720" t="s">
        <v>103</v>
      </c>
      <c r="C1720" t="s">
        <v>203</v>
      </c>
      <c r="D1720" t="s">
        <v>3973</v>
      </c>
      <c r="E1720" t="s">
        <v>51</v>
      </c>
      <c r="F1720" t="b">
        <v>0</v>
      </c>
      <c r="G1720" t="s">
        <v>23</v>
      </c>
      <c r="H1720" s="4">
        <v>45687.810868055552</v>
      </c>
      <c r="I1720" t="b">
        <v>1</v>
      </c>
      <c r="J1720" t="b">
        <v>1</v>
      </c>
      <c r="K1720" t="s">
        <v>24</v>
      </c>
      <c r="L1720" t="s">
        <v>36</v>
      </c>
      <c r="N1720">
        <v>36.5</v>
      </c>
      <c r="O1720" t="s">
        <v>131</v>
      </c>
      <c r="P1720" t="s">
        <v>6662</v>
      </c>
    </row>
    <row r="1721" spans="1:16" x14ac:dyDescent="0.25">
      <c r="A1721" t="s">
        <v>0</v>
      </c>
      <c r="B1721" t="s">
        <v>6663</v>
      </c>
      <c r="C1721" t="s">
        <v>3055</v>
      </c>
      <c r="D1721" t="s">
        <v>3973</v>
      </c>
      <c r="E1721" t="s">
        <v>20</v>
      </c>
      <c r="F1721" t="b">
        <v>0</v>
      </c>
      <c r="G1721" t="s">
        <v>27</v>
      </c>
      <c r="H1721" s="4">
        <v>45687.833344907413</v>
      </c>
      <c r="I1721" t="b">
        <v>0</v>
      </c>
      <c r="J1721" t="b">
        <v>0</v>
      </c>
      <c r="K1721" t="s">
        <v>24</v>
      </c>
      <c r="L1721" t="s">
        <v>22</v>
      </c>
      <c r="M1721">
        <v>66756</v>
      </c>
      <c r="O1721" t="s">
        <v>109</v>
      </c>
    </row>
    <row r="1722" spans="1:16" x14ac:dyDescent="0.25">
      <c r="A1722" t="s">
        <v>139</v>
      </c>
      <c r="B1722" t="s">
        <v>1232</v>
      </c>
      <c r="C1722" t="s">
        <v>1264</v>
      </c>
      <c r="D1722" t="s">
        <v>3973</v>
      </c>
      <c r="E1722" t="s">
        <v>20</v>
      </c>
      <c r="F1722" t="b">
        <v>0</v>
      </c>
      <c r="G1722" t="s">
        <v>27</v>
      </c>
      <c r="H1722" s="4">
        <v>45687.833391203712</v>
      </c>
      <c r="I1722" t="b">
        <v>0</v>
      </c>
      <c r="J1722" t="b">
        <v>1</v>
      </c>
      <c r="K1722" t="s">
        <v>24</v>
      </c>
      <c r="L1722" t="s">
        <v>22</v>
      </c>
      <c r="M1722">
        <v>95000</v>
      </c>
      <c r="O1722" t="s">
        <v>4677</v>
      </c>
      <c r="P1722" t="s">
        <v>4678</v>
      </c>
    </row>
    <row r="1723" spans="1:16" x14ac:dyDescent="0.25">
      <c r="A1723" t="s">
        <v>0</v>
      </c>
      <c r="B1723" t="s">
        <v>6664</v>
      </c>
      <c r="C1723" t="s">
        <v>1719</v>
      </c>
      <c r="D1723" t="s">
        <v>3828</v>
      </c>
      <c r="E1723" t="s">
        <v>20</v>
      </c>
      <c r="F1723" t="b">
        <v>0</v>
      </c>
      <c r="G1723" t="s">
        <v>41</v>
      </c>
      <c r="H1723" s="4">
        <v>45687.835057870368</v>
      </c>
      <c r="I1723" t="b">
        <v>0</v>
      </c>
      <c r="J1723" t="b">
        <v>0</v>
      </c>
      <c r="K1723" t="s">
        <v>24</v>
      </c>
      <c r="L1723" t="s">
        <v>36</v>
      </c>
      <c r="N1723">
        <v>25</v>
      </c>
      <c r="O1723" t="s">
        <v>6665</v>
      </c>
      <c r="P1723" t="s">
        <v>424</v>
      </c>
    </row>
    <row r="1724" spans="1:16" x14ac:dyDescent="0.25">
      <c r="A1724" t="s">
        <v>2</v>
      </c>
      <c r="B1724" t="s">
        <v>6666</v>
      </c>
      <c r="C1724" t="s">
        <v>160</v>
      </c>
      <c r="D1724" t="s">
        <v>3973</v>
      </c>
      <c r="E1724" t="s">
        <v>51</v>
      </c>
      <c r="F1724" t="b">
        <v>0</v>
      </c>
      <c r="G1724" t="s">
        <v>52</v>
      </c>
      <c r="H1724" s="4">
        <v>45687.835856481477</v>
      </c>
      <c r="I1724" t="b">
        <v>1</v>
      </c>
      <c r="J1724" t="b">
        <v>0</v>
      </c>
      <c r="K1724" t="s">
        <v>24</v>
      </c>
      <c r="L1724" t="s">
        <v>36</v>
      </c>
      <c r="N1724">
        <v>50</v>
      </c>
      <c r="O1724" t="s">
        <v>406</v>
      </c>
      <c r="P1724" t="s">
        <v>6667</v>
      </c>
    </row>
    <row r="1725" spans="1:16" x14ac:dyDescent="0.25">
      <c r="A1725" t="s">
        <v>28</v>
      </c>
      <c r="B1725" t="s">
        <v>28</v>
      </c>
      <c r="C1725" t="s">
        <v>118</v>
      </c>
      <c r="D1725" t="s">
        <v>3973</v>
      </c>
      <c r="E1725" t="s">
        <v>20</v>
      </c>
      <c r="F1725" t="b">
        <v>0</v>
      </c>
      <c r="G1725" t="s">
        <v>27</v>
      </c>
      <c r="H1725" s="4">
        <v>45687.836006944453</v>
      </c>
      <c r="I1725" t="b">
        <v>0</v>
      </c>
      <c r="J1725" t="b">
        <v>0</v>
      </c>
      <c r="K1725" t="s">
        <v>24</v>
      </c>
      <c r="L1725" t="s">
        <v>22</v>
      </c>
      <c r="M1725">
        <v>126200</v>
      </c>
      <c r="O1725" t="s">
        <v>563</v>
      </c>
      <c r="P1725" t="s">
        <v>6668</v>
      </c>
    </row>
    <row r="1726" spans="1:16" x14ac:dyDescent="0.25">
      <c r="A1726" t="s">
        <v>28</v>
      </c>
      <c r="B1726" t="s">
        <v>1751</v>
      </c>
      <c r="C1726" t="s">
        <v>1292</v>
      </c>
      <c r="D1726" t="s">
        <v>3973</v>
      </c>
      <c r="E1726" t="s">
        <v>20</v>
      </c>
      <c r="F1726" t="b">
        <v>0</v>
      </c>
      <c r="G1726" t="s">
        <v>27</v>
      </c>
      <c r="H1726" s="4">
        <v>45687.836041666669</v>
      </c>
      <c r="I1726" t="b">
        <v>0</v>
      </c>
      <c r="J1726" t="b">
        <v>0</v>
      </c>
      <c r="K1726" t="s">
        <v>24</v>
      </c>
      <c r="L1726" t="s">
        <v>22</v>
      </c>
      <c r="M1726">
        <v>135000</v>
      </c>
      <c r="O1726" t="s">
        <v>6669</v>
      </c>
      <c r="P1726" t="s">
        <v>6670</v>
      </c>
    </row>
    <row r="1727" spans="1:16" x14ac:dyDescent="0.25">
      <c r="A1727" t="s">
        <v>0</v>
      </c>
      <c r="B1727" t="s">
        <v>2166</v>
      </c>
      <c r="C1727" t="s">
        <v>192</v>
      </c>
      <c r="D1727" t="s">
        <v>4084</v>
      </c>
      <c r="E1727" t="s">
        <v>20</v>
      </c>
      <c r="F1727" t="b">
        <v>0</v>
      </c>
      <c r="G1727" t="s">
        <v>23</v>
      </c>
      <c r="H1727" s="4">
        <v>45687.852569444447</v>
      </c>
      <c r="I1727" t="b">
        <v>0</v>
      </c>
      <c r="J1727" t="b">
        <v>0</v>
      </c>
      <c r="K1727" t="s">
        <v>24</v>
      </c>
      <c r="L1727" t="s">
        <v>22</v>
      </c>
      <c r="M1727">
        <v>106500</v>
      </c>
      <c r="O1727" t="s">
        <v>374</v>
      </c>
      <c r="P1727" t="s">
        <v>4086</v>
      </c>
    </row>
    <row r="1728" spans="1:16" x14ac:dyDescent="0.25">
      <c r="A1728" t="s">
        <v>0</v>
      </c>
      <c r="B1728" t="s">
        <v>6671</v>
      </c>
      <c r="C1728" t="s">
        <v>5343</v>
      </c>
      <c r="D1728" t="s">
        <v>5243</v>
      </c>
      <c r="E1728" t="s">
        <v>20</v>
      </c>
      <c r="F1728" t="b">
        <v>0</v>
      </c>
      <c r="G1728" t="s">
        <v>41</v>
      </c>
      <c r="H1728" s="4">
        <v>45687.876747685194</v>
      </c>
      <c r="I1728" t="b">
        <v>0</v>
      </c>
      <c r="J1728" t="b">
        <v>0</v>
      </c>
      <c r="K1728" t="s">
        <v>24</v>
      </c>
      <c r="L1728" t="s">
        <v>22</v>
      </c>
      <c r="M1728">
        <v>86234</v>
      </c>
      <c r="O1728" t="s">
        <v>1071</v>
      </c>
      <c r="P1728" t="s">
        <v>6672</v>
      </c>
    </row>
    <row r="1729" spans="1:16" x14ac:dyDescent="0.25">
      <c r="A1729" t="s">
        <v>1</v>
      </c>
      <c r="B1729" t="s">
        <v>6673</v>
      </c>
      <c r="C1729" t="s">
        <v>5287</v>
      </c>
      <c r="D1729" t="s">
        <v>5243</v>
      </c>
      <c r="E1729" t="s">
        <v>20</v>
      </c>
      <c r="F1729" t="b">
        <v>0</v>
      </c>
      <c r="G1729" t="s">
        <v>41</v>
      </c>
      <c r="H1729" s="4">
        <v>45687.876747685194</v>
      </c>
      <c r="I1729" t="b">
        <v>0</v>
      </c>
      <c r="J1729" t="b">
        <v>0</v>
      </c>
      <c r="K1729" t="s">
        <v>24</v>
      </c>
      <c r="L1729" t="s">
        <v>22</v>
      </c>
      <c r="M1729">
        <v>90000</v>
      </c>
      <c r="O1729" t="s">
        <v>2208</v>
      </c>
      <c r="P1729" t="s">
        <v>6674</v>
      </c>
    </row>
    <row r="1730" spans="1:16" x14ac:dyDescent="0.25">
      <c r="A1730" t="s">
        <v>0</v>
      </c>
      <c r="B1730" t="s">
        <v>6675</v>
      </c>
      <c r="C1730" t="s">
        <v>316</v>
      </c>
      <c r="D1730" t="s">
        <v>3973</v>
      </c>
      <c r="E1730" t="s">
        <v>20</v>
      </c>
      <c r="F1730" t="b">
        <v>0</v>
      </c>
      <c r="G1730" t="s">
        <v>35</v>
      </c>
      <c r="H1730" s="4">
        <v>45687.87704861111</v>
      </c>
      <c r="I1730" t="b">
        <v>0</v>
      </c>
      <c r="J1730" t="b">
        <v>1</v>
      </c>
      <c r="K1730" t="s">
        <v>24</v>
      </c>
      <c r="L1730" t="s">
        <v>22</v>
      </c>
      <c r="M1730">
        <v>150590</v>
      </c>
      <c r="O1730" t="s">
        <v>759</v>
      </c>
      <c r="P1730" t="s">
        <v>119</v>
      </c>
    </row>
    <row r="1731" spans="1:16" x14ac:dyDescent="0.25">
      <c r="A1731" t="s">
        <v>0</v>
      </c>
      <c r="B1731" t="s">
        <v>785</v>
      </c>
      <c r="C1731" t="s">
        <v>1017</v>
      </c>
      <c r="D1731" t="s">
        <v>4084</v>
      </c>
      <c r="E1731" t="s">
        <v>20</v>
      </c>
      <c r="F1731" t="b">
        <v>0</v>
      </c>
      <c r="G1731" t="s">
        <v>35</v>
      </c>
      <c r="H1731" s="4">
        <v>45687.877129629633</v>
      </c>
      <c r="I1731" t="b">
        <v>0</v>
      </c>
      <c r="J1731" t="b">
        <v>0</v>
      </c>
      <c r="K1731" t="s">
        <v>24</v>
      </c>
      <c r="L1731" t="s">
        <v>22</v>
      </c>
      <c r="M1731">
        <v>100000</v>
      </c>
      <c r="O1731" t="s">
        <v>4873</v>
      </c>
      <c r="P1731" t="s">
        <v>221</v>
      </c>
    </row>
    <row r="1732" spans="1:16" x14ac:dyDescent="0.25">
      <c r="A1732" t="s">
        <v>0</v>
      </c>
      <c r="B1732" t="s">
        <v>0</v>
      </c>
      <c r="C1732" t="s">
        <v>2081</v>
      </c>
      <c r="D1732" t="s">
        <v>3973</v>
      </c>
      <c r="E1732" t="s">
        <v>20</v>
      </c>
      <c r="F1732" t="b">
        <v>0</v>
      </c>
      <c r="G1732" t="s">
        <v>30</v>
      </c>
      <c r="H1732" s="4">
        <v>45687.877164351848</v>
      </c>
      <c r="I1732" t="b">
        <v>1</v>
      </c>
      <c r="J1732" t="b">
        <v>0</v>
      </c>
      <c r="K1732" t="s">
        <v>24</v>
      </c>
      <c r="L1732" t="s">
        <v>22</v>
      </c>
      <c r="M1732">
        <v>92500</v>
      </c>
      <c r="O1732" t="s">
        <v>3033</v>
      </c>
      <c r="P1732" t="s">
        <v>6676</v>
      </c>
    </row>
    <row r="1733" spans="1:16" x14ac:dyDescent="0.25">
      <c r="A1733" t="s">
        <v>25</v>
      </c>
      <c r="B1733" t="s">
        <v>6677</v>
      </c>
      <c r="C1733" t="s">
        <v>386</v>
      </c>
      <c r="D1733" t="s">
        <v>6613</v>
      </c>
      <c r="E1733" t="s">
        <v>20</v>
      </c>
      <c r="F1733" t="b">
        <v>0</v>
      </c>
      <c r="G1733" t="s">
        <v>41</v>
      </c>
      <c r="H1733" s="4">
        <v>45687.877847222233</v>
      </c>
      <c r="I1733" t="b">
        <v>0</v>
      </c>
      <c r="J1733" t="b">
        <v>1</v>
      </c>
      <c r="K1733" t="s">
        <v>24</v>
      </c>
      <c r="L1733" t="s">
        <v>22</v>
      </c>
      <c r="M1733">
        <v>115000</v>
      </c>
      <c r="O1733" t="s">
        <v>987</v>
      </c>
      <c r="P1733" t="s">
        <v>3565</v>
      </c>
    </row>
    <row r="1734" spans="1:16" x14ac:dyDescent="0.25">
      <c r="A1734" t="s">
        <v>28</v>
      </c>
      <c r="B1734" t="s">
        <v>6678</v>
      </c>
      <c r="C1734" t="s">
        <v>24</v>
      </c>
      <c r="D1734" t="s">
        <v>3973</v>
      </c>
      <c r="E1734" t="s">
        <v>20</v>
      </c>
      <c r="F1734" t="b">
        <v>0</v>
      </c>
      <c r="G1734" t="s">
        <v>27</v>
      </c>
      <c r="H1734" s="4">
        <v>45687.87835648148</v>
      </c>
      <c r="I1734" t="b">
        <v>0</v>
      </c>
      <c r="J1734" t="b">
        <v>1</v>
      </c>
      <c r="K1734" t="s">
        <v>24</v>
      </c>
      <c r="L1734" t="s">
        <v>22</v>
      </c>
      <c r="M1734">
        <v>103500</v>
      </c>
      <c r="O1734" t="s">
        <v>2418</v>
      </c>
      <c r="P1734" t="s">
        <v>6679</v>
      </c>
    </row>
    <row r="1735" spans="1:16" x14ac:dyDescent="0.25">
      <c r="A1735" t="s">
        <v>2</v>
      </c>
      <c r="B1735" t="s">
        <v>6680</v>
      </c>
      <c r="C1735" t="s">
        <v>76</v>
      </c>
      <c r="D1735" t="s">
        <v>3973</v>
      </c>
      <c r="E1735" t="s">
        <v>20</v>
      </c>
      <c r="F1735" t="b">
        <v>0</v>
      </c>
      <c r="G1735" t="s">
        <v>27</v>
      </c>
      <c r="H1735" s="4">
        <v>45687.878391203703</v>
      </c>
      <c r="I1735" t="b">
        <v>0</v>
      </c>
      <c r="J1735" t="b">
        <v>1</v>
      </c>
      <c r="K1735" t="s">
        <v>24</v>
      </c>
      <c r="L1735" t="s">
        <v>22</v>
      </c>
      <c r="M1735">
        <v>200000</v>
      </c>
      <c r="O1735" t="s">
        <v>1906</v>
      </c>
      <c r="P1735" t="s">
        <v>6681</v>
      </c>
    </row>
    <row r="1736" spans="1:16" x14ac:dyDescent="0.25">
      <c r="A1736" t="s">
        <v>1</v>
      </c>
      <c r="B1736" t="s">
        <v>6682</v>
      </c>
      <c r="C1736" t="s">
        <v>158</v>
      </c>
      <c r="D1736" t="s">
        <v>4035</v>
      </c>
      <c r="E1736" t="s">
        <v>20</v>
      </c>
      <c r="F1736" t="b">
        <v>0</v>
      </c>
      <c r="G1736" t="s">
        <v>158</v>
      </c>
      <c r="H1736" s="4">
        <v>45687.895729166667</v>
      </c>
      <c r="I1736" t="b">
        <v>0</v>
      </c>
      <c r="J1736" t="b">
        <v>0</v>
      </c>
      <c r="K1736" t="s">
        <v>158</v>
      </c>
      <c r="L1736" t="s">
        <v>22</v>
      </c>
      <c r="M1736">
        <v>52000</v>
      </c>
      <c r="O1736" t="s">
        <v>1964</v>
      </c>
    </row>
    <row r="1737" spans="1:16" x14ac:dyDescent="0.25">
      <c r="A1737" t="s">
        <v>0</v>
      </c>
      <c r="B1737" t="s">
        <v>1632</v>
      </c>
      <c r="C1737" t="s">
        <v>6171</v>
      </c>
      <c r="D1737" t="s">
        <v>3973</v>
      </c>
      <c r="E1737" t="s">
        <v>51</v>
      </c>
      <c r="F1737" t="b">
        <v>0</v>
      </c>
      <c r="G1737" t="s">
        <v>27</v>
      </c>
      <c r="H1737" s="4">
        <v>45687.916724537034</v>
      </c>
      <c r="I1737" t="b">
        <v>1</v>
      </c>
      <c r="J1737" t="b">
        <v>1</v>
      </c>
      <c r="K1737" t="s">
        <v>24</v>
      </c>
      <c r="L1737" t="s">
        <v>36</v>
      </c>
      <c r="N1737">
        <v>45</v>
      </c>
      <c r="O1737" t="s">
        <v>4675</v>
      </c>
      <c r="P1737" t="s">
        <v>626</v>
      </c>
    </row>
    <row r="1738" spans="1:16" x14ac:dyDescent="0.25">
      <c r="A1738" t="s">
        <v>25</v>
      </c>
      <c r="B1738" t="s">
        <v>3231</v>
      </c>
      <c r="C1738" t="s">
        <v>44</v>
      </c>
      <c r="D1738" t="s">
        <v>3973</v>
      </c>
      <c r="E1738" t="s">
        <v>20</v>
      </c>
      <c r="F1738" t="b">
        <v>0</v>
      </c>
      <c r="G1738" t="s">
        <v>41</v>
      </c>
      <c r="H1738" s="4">
        <v>45687.918414351851</v>
      </c>
      <c r="I1738" t="b">
        <v>0</v>
      </c>
      <c r="J1738" t="b">
        <v>1</v>
      </c>
      <c r="K1738" t="s">
        <v>24</v>
      </c>
      <c r="L1738" t="s">
        <v>22</v>
      </c>
      <c r="M1738">
        <v>155000</v>
      </c>
      <c r="O1738" t="s">
        <v>6683</v>
      </c>
      <c r="P1738" t="s">
        <v>6684</v>
      </c>
    </row>
    <row r="1739" spans="1:16" x14ac:dyDescent="0.25">
      <c r="A1739" t="s">
        <v>0</v>
      </c>
      <c r="B1739" t="s">
        <v>6685</v>
      </c>
      <c r="C1739" t="s">
        <v>5343</v>
      </c>
      <c r="D1739" t="s">
        <v>5243</v>
      </c>
      <c r="E1739" t="s">
        <v>20</v>
      </c>
      <c r="F1739" t="b">
        <v>0</v>
      </c>
      <c r="G1739" t="s">
        <v>41</v>
      </c>
      <c r="H1739" s="4">
        <v>45687.918437499997</v>
      </c>
      <c r="I1739" t="b">
        <v>0</v>
      </c>
      <c r="J1739" t="b">
        <v>0</v>
      </c>
      <c r="K1739" t="s">
        <v>24</v>
      </c>
      <c r="L1739" t="s">
        <v>22</v>
      </c>
      <c r="M1739">
        <v>79625</v>
      </c>
      <c r="O1739" t="s">
        <v>6686</v>
      </c>
      <c r="P1739" t="s">
        <v>6687</v>
      </c>
    </row>
    <row r="1740" spans="1:16" x14ac:dyDescent="0.25">
      <c r="A1740" t="s">
        <v>28</v>
      </c>
      <c r="B1740" t="s">
        <v>3107</v>
      </c>
      <c r="C1740" t="s">
        <v>33</v>
      </c>
      <c r="D1740" t="s">
        <v>3973</v>
      </c>
      <c r="E1740" t="s">
        <v>20</v>
      </c>
      <c r="F1740" t="b">
        <v>0</v>
      </c>
      <c r="G1740" t="s">
        <v>23</v>
      </c>
      <c r="H1740" s="4">
        <v>45687.936238425929</v>
      </c>
      <c r="I1740" t="b">
        <v>0</v>
      </c>
      <c r="J1740" t="b">
        <v>1</v>
      </c>
      <c r="K1740" t="s">
        <v>24</v>
      </c>
      <c r="L1740" t="s">
        <v>22</v>
      </c>
      <c r="M1740">
        <v>160000</v>
      </c>
      <c r="O1740" t="s">
        <v>6688</v>
      </c>
      <c r="P1740" t="s">
        <v>6689</v>
      </c>
    </row>
    <row r="1741" spans="1:16" x14ac:dyDescent="0.25">
      <c r="A1741" t="s">
        <v>139</v>
      </c>
      <c r="B1741" t="s">
        <v>6690</v>
      </c>
      <c r="C1741" t="s">
        <v>624</v>
      </c>
      <c r="D1741" t="s">
        <v>3973</v>
      </c>
      <c r="E1741" t="s">
        <v>20</v>
      </c>
      <c r="F1741" t="b">
        <v>0</v>
      </c>
      <c r="G1741" t="s">
        <v>35</v>
      </c>
      <c r="H1741" s="4">
        <v>45687.960381944453</v>
      </c>
      <c r="I1741" t="b">
        <v>1</v>
      </c>
      <c r="J1741" t="b">
        <v>0</v>
      </c>
      <c r="K1741" t="s">
        <v>24</v>
      </c>
      <c r="L1741" t="s">
        <v>22</v>
      </c>
      <c r="M1741">
        <v>103600</v>
      </c>
      <c r="O1741" t="s">
        <v>261</v>
      </c>
      <c r="P1741" t="s">
        <v>2258</v>
      </c>
    </row>
    <row r="1742" spans="1:16" x14ac:dyDescent="0.25">
      <c r="A1742" t="s">
        <v>2</v>
      </c>
      <c r="B1742" t="s">
        <v>6691</v>
      </c>
      <c r="C1742" t="s">
        <v>670</v>
      </c>
      <c r="D1742" t="s">
        <v>3973</v>
      </c>
      <c r="E1742" t="s">
        <v>20</v>
      </c>
      <c r="F1742" t="b">
        <v>0</v>
      </c>
      <c r="G1742" t="s">
        <v>27</v>
      </c>
      <c r="H1742" s="4">
        <v>45687.961724537039</v>
      </c>
      <c r="I1742" t="b">
        <v>0</v>
      </c>
      <c r="J1742" t="b">
        <v>1</v>
      </c>
      <c r="K1742" t="s">
        <v>24</v>
      </c>
      <c r="L1742" t="s">
        <v>22</v>
      </c>
      <c r="M1742">
        <v>137377.5</v>
      </c>
      <c r="O1742" t="s">
        <v>1162</v>
      </c>
      <c r="P1742" t="s">
        <v>6692</v>
      </c>
    </row>
    <row r="1743" spans="1:16" x14ac:dyDescent="0.25">
      <c r="A1743" t="s">
        <v>89</v>
      </c>
      <c r="B1743" t="s">
        <v>2726</v>
      </c>
      <c r="C1743" t="s">
        <v>3238</v>
      </c>
      <c r="D1743" t="s">
        <v>3973</v>
      </c>
      <c r="E1743" t="s">
        <v>20</v>
      </c>
      <c r="F1743" t="b">
        <v>0</v>
      </c>
      <c r="G1743" t="s">
        <v>41</v>
      </c>
      <c r="H1743" s="4">
        <v>45688.001770833333</v>
      </c>
      <c r="I1743" t="b">
        <v>0</v>
      </c>
      <c r="J1743" t="b">
        <v>1</v>
      </c>
      <c r="K1743" t="s">
        <v>24</v>
      </c>
      <c r="L1743" t="s">
        <v>22</v>
      </c>
      <c r="M1743">
        <v>82160</v>
      </c>
      <c r="O1743" t="s">
        <v>4329</v>
      </c>
      <c r="P1743" t="s">
        <v>6693</v>
      </c>
    </row>
    <row r="1744" spans="1:16" x14ac:dyDescent="0.25">
      <c r="A1744" t="s">
        <v>40</v>
      </c>
      <c r="B1744" t="s">
        <v>6694</v>
      </c>
      <c r="C1744" t="s">
        <v>278</v>
      </c>
      <c r="D1744" t="s">
        <v>5535</v>
      </c>
      <c r="E1744" t="s">
        <v>20</v>
      </c>
      <c r="F1744" t="b">
        <v>0</v>
      </c>
      <c r="G1744" t="s">
        <v>27</v>
      </c>
      <c r="H1744" s="4">
        <v>45688.003310185188</v>
      </c>
      <c r="I1744" t="b">
        <v>0</v>
      </c>
      <c r="J1744" t="b">
        <v>1</v>
      </c>
      <c r="K1744" t="s">
        <v>24</v>
      </c>
      <c r="L1744" t="s">
        <v>22</v>
      </c>
      <c r="M1744">
        <v>88582</v>
      </c>
      <c r="O1744" t="s">
        <v>6695</v>
      </c>
      <c r="P1744" t="s">
        <v>6696</v>
      </c>
    </row>
    <row r="1745" spans="1:16" x14ac:dyDescent="0.25">
      <c r="A1745" t="s">
        <v>28</v>
      </c>
      <c r="B1745" t="s">
        <v>28</v>
      </c>
      <c r="C1745" t="s">
        <v>5242</v>
      </c>
      <c r="D1745" t="s">
        <v>5243</v>
      </c>
      <c r="E1745" t="s">
        <v>20</v>
      </c>
      <c r="F1745" t="b">
        <v>0</v>
      </c>
      <c r="G1745" t="s">
        <v>314</v>
      </c>
      <c r="H1745" s="4">
        <v>45688.023402777777</v>
      </c>
      <c r="I1745" t="b">
        <v>0</v>
      </c>
      <c r="J1745" t="b">
        <v>0</v>
      </c>
      <c r="K1745" t="s">
        <v>314</v>
      </c>
      <c r="L1745" t="s">
        <v>22</v>
      </c>
      <c r="M1745">
        <v>90000</v>
      </c>
      <c r="O1745" t="s">
        <v>6697</v>
      </c>
      <c r="P1745" t="s">
        <v>6698</v>
      </c>
    </row>
    <row r="1746" spans="1:16" x14ac:dyDescent="0.25">
      <c r="A1746" t="s">
        <v>1</v>
      </c>
      <c r="B1746" t="s">
        <v>2403</v>
      </c>
      <c r="C1746" t="s">
        <v>1894</v>
      </c>
      <c r="D1746" t="s">
        <v>131</v>
      </c>
      <c r="E1746" t="s">
        <v>20</v>
      </c>
      <c r="F1746" t="b">
        <v>0</v>
      </c>
      <c r="G1746" t="s">
        <v>41</v>
      </c>
      <c r="H1746" s="4">
        <v>45688.085104166668</v>
      </c>
      <c r="I1746" t="b">
        <v>0</v>
      </c>
      <c r="J1746" t="b">
        <v>0</v>
      </c>
      <c r="K1746" t="s">
        <v>24</v>
      </c>
      <c r="L1746" t="s">
        <v>36</v>
      </c>
      <c r="N1746">
        <v>26.5</v>
      </c>
      <c r="O1746" t="s">
        <v>131</v>
      </c>
    </row>
    <row r="1747" spans="1:16" x14ac:dyDescent="0.25">
      <c r="A1747" t="s">
        <v>2</v>
      </c>
      <c r="B1747" t="s">
        <v>6699</v>
      </c>
      <c r="C1747" t="s">
        <v>459</v>
      </c>
      <c r="D1747" t="s">
        <v>3973</v>
      </c>
      <c r="E1747" t="s">
        <v>20</v>
      </c>
      <c r="F1747" t="b">
        <v>0</v>
      </c>
      <c r="G1747" t="s">
        <v>27</v>
      </c>
      <c r="H1747" s="4">
        <v>45688.086759259262</v>
      </c>
      <c r="I1747" t="b">
        <v>0</v>
      </c>
      <c r="J1747" t="b">
        <v>1</v>
      </c>
      <c r="K1747" t="s">
        <v>24</v>
      </c>
      <c r="L1747" t="s">
        <v>22</v>
      </c>
      <c r="M1747">
        <v>135000</v>
      </c>
      <c r="O1747" t="s">
        <v>554</v>
      </c>
    </row>
    <row r="1748" spans="1:16" x14ac:dyDescent="0.25">
      <c r="A1748" t="s">
        <v>0</v>
      </c>
      <c r="B1748" t="s">
        <v>6700</v>
      </c>
      <c r="C1748" t="s">
        <v>6701</v>
      </c>
      <c r="D1748" t="s">
        <v>3973</v>
      </c>
      <c r="E1748" t="s">
        <v>20</v>
      </c>
      <c r="F1748" t="b">
        <v>0</v>
      </c>
      <c r="G1748" t="s">
        <v>27</v>
      </c>
      <c r="H1748" s="4">
        <v>45688.170034722221</v>
      </c>
      <c r="I1748" t="b">
        <v>0</v>
      </c>
      <c r="J1748" t="b">
        <v>0</v>
      </c>
      <c r="K1748" t="s">
        <v>24</v>
      </c>
      <c r="L1748" t="s">
        <v>22</v>
      </c>
      <c r="M1748">
        <v>106000</v>
      </c>
      <c r="O1748" t="s">
        <v>374</v>
      </c>
      <c r="P1748" t="s">
        <v>4662</v>
      </c>
    </row>
    <row r="1749" spans="1:16" x14ac:dyDescent="0.25">
      <c r="A1749" t="s">
        <v>25</v>
      </c>
      <c r="B1749" t="s">
        <v>6385</v>
      </c>
      <c r="C1749" t="s">
        <v>82</v>
      </c>
      <c r="D1749" t="s">
        <v>3828</v>
      </c>
      <c r="E1749" t="s">
        <v>20</v>
      </c>
      <c r="F1749" t="b">
        <v>0</v>
      </c>
      <c r="G1749" t="s">
        <v>27</v>
      </c>
      <c r="H1749" s="4">
        <v>45688.250057870369</v>
      </c>
      <c r="I1749" t="b">
        <v>0</v>
      </c>
      <c r="J1749" t="b">
        <v>0</v>
      </c>
      <c r="K1749" t="s">
        <v>24</v>
      </c>
      <c r="L1749" t="s">
        <v>36</v>
      </c>
      <c r="N1749">
        <v>60</v>
      </c>
      <c r="O1749" t="s">
        <v>6386</v>
      </c>
      <c r="P1749" t="s">
        <v>2078</v>
      </c>
    </row>
    <row r="1750" spans="1:16" x14ac:dyDescent="0.25">
      <c r="A1750" t="s">
        <v>0</v>
      </c>
      <c r="B1750" t="s">
        <v>1269</v>
      </c>
      <c r="C1750" t="s">
        <v>690</v>
      </c>
      <c r="D1750" t="s">
        <v>3383</v>
      </c>
      <c r="E1750" t="s">
        <v>20</v>
      </c>
      <c r="F1750" t="b">
        <v>0</v>
      </c>
      <c r="G1750" t="s">
        <v>41</v>
      </c>
      <c r="H1750" s="4">
        <v>45688.250462962962</v>
      </c>
      <c r="I1750" t="b">
        <v>0</v>
      </c>
      <c r="J1750" t="b">
        <v>1</v>
      </c>
      <c r="K1750" t="s">
        <v>24</v>
      </c>
      <c r="L1750" t="s">
        <v>22</v>
      </c>
      <c r="M1750">
        <v>87500</v>
      </c>
      <c r="O1750" t="s">
        <v>6702</v>
      </c>
      <c r="P1750" t="s">
        <v>6703</v>
      </c>
    </row>
    <row r="1751" spans="1:16" x14ac:dyDescent="0.25">
      <c r="A1751" t="s">
        <v>1</v>
      </c>
      <c r="B1751" t="s">
        <v>6704</v>
      </c>
      <c r="C1751" t="s">
        <v>293</v>
      </c>
      <c r="D1751" t="s">
        <v>3973</v>
      </c>
      <c r="E1751" t="s">
        <v>20</v>
      </c>
      <c r="F1751" t="b">
        <v>0</v>
      </c>
      <c r="G1751" t="s">
        <v>41</v>
      </c>
      <c r="H1751" s="4">
        <v>45688.251655092587</v>
      </c>
      <c r="I1751" t="b">
        <v>0</v>
      </c>
      <c r="J1751" t="b">
        <v>0</v>
      </c>
      <c r="K1751" t="s">
        <v>24</v>
      </c>
      <c r="L1751" t="s">
        <v>22</v>
      </c>
      <c r="M1751">
        <v>124000</v>
      </c>
      <c r="O1751" t="s">
        <v>2899</v>
      </c>
      <c r="P1751" t="s">
        <v>6705</v>
      </c>
    </row>
    <row r="1752" spans="1:16" x14ac:dyDescent="0.25">
      <c r="A1752" t="s">
        <v>19</v>
      </c>
      <c r="B1752" t="s">
        <v>19</v>
      </c>
      <c r="C1752" t="s">
        <v>260</v>
      </c>
      <c r="D1752" t="s">
        <v>3973</v>
      </c>
      <c r="E1752" t="s">
        <v>20</v>
      </c>
      <c r="F1752" t="b">
        <v>0</v>
      </c>
      <c r="G1752" t="s">
        <v>41</v>
      </c>
      <c r="H1752" s="4">
        <v>45688.251655092587</v>
      </c>
      <c r="I1752" t="b">
        <v>0</v>
      </c>
      <c r="J1752" t="b">
        <v>0</v>
      </c>
      <c r="K1752" t="s">
        <v>24</v>
      </c>
      <c r="L1752" t="s">
        <v>22</v>
      </c>
      <c r="M1752">
        <v>194500</v>
      </c>
      <c r="O1752" t="s">
        <v>3940</v>
      </c>
      <c r="P1752" t="s">
        <v>6706</v>
      </c>
    </row>
    <row r="1753" spans="1:16" x14ac:dyDescent="0.25">
      <c r="A1753" t="s">
        <v>2</v>
      </c>
      <c r="B1753" t="s">
        <v>2</v>
      </c>
      <c r="C1753" t="s">
        <v>151</v>
      </c>
      <c r="D1753" t="s">
        <v>2262</v>
      </c>
      <c r="E1753" t="s">
        <v>20</v>
      </c>
      <c r="F1753" t="b">
        <v>0</v>
      </c>
      <c r="G1753" t="s">
        <v>30</v>
      </c>
      <c r="H1753" s="4">
        <v>45688.25340277778</v>
      </c>
      <c r="I1753" t="b">
        <v>1</v>
      </c>
      <c r="J1753" t="b">
        <v>1</v>
      </c>
      <c r="K1753" t="s">
        <v>24</v>
      </c>
      <c r="L1753" t="s">
        <v>22</v>
      </c>
      <c r="M1753">
        <v>135000</v>
      </c>
      <c r="O1753" t="s">
        <v>2262</v>
      </c>
      <c r="P1753" t="s">
        <v>6707</v>
      </c>
    </row>
    <row r="1754" spans="1:16" x14ac:dyDescent="0.25">
      <c r="A1754" t="s">
        <v>2</v>
      </c>
      <c r="B1754" t="s">
        <v>6708</v>
      </c>
      <c r="C1754" t="s">
        <v>155</v>
      </c>
      <c r="D1754" t="s">
        <v>4328</v>
      </c>
      <c r="E1754" t="s">
        <v>51</v>
      </c>
      <c r="F1754" t="b">
        <v>0</v>
      </c>
      <c r="G1754" t="s">
        <v>52</v>
      </c>
      <c r="H1754" s="4">
        <v>45688.268333333333</v>
      </c>
      <c r="I1754" t="b">
        <v>1</v>
      </c>
      <c r="J1754" t="b">
        <v>0</v>
      </c>
      <c r="K1754" t="s">
        <v>24</v>
      </c>
      <c r="L1754" t="s">
        <v>36</v>
      </c>
      <c r="N1754">
        <v>52.5</v>
      </c>
      <c r="O1754" t="s">
        <v>6709</v>
      </c>
      <c r="P1754" t="s">
        <v>6710</v>
      </c>
    </row>
    <row r="1755" spans="1:16" x14ac:dyDescent="0.25">
      <c r="A1755" t="s">
        <v>28</v>
      </c>
      <c r="B1755" t="s">
        <v>28</v>
      </c>
      <c r="C1755" t="s">
        <v>359</v>
      </c>
      <c r="D1755" t="s">
        <v>3973</v>
      </c>
      <c r="E1755" t="s">
        <v>20</v>
      </c>
      <c r="F1755" t="b">
        <v>0</v>
      </c>
      <c r="G1755" t="s">
        <v>359</v>
      </c>
      <c r="H1755" s="4">
        <v>45688.286689814813</v>
      </c>
      <c r="I1755" t="b">
        <v>0</v>
      </c>
      <c r="J1755" t="b">
        <v>0</v>
      </c>
      <c r="K1755" t="s">
        <v>359</v>
      </c>
      <c r="L1755" t="s">
        <v>22</v>
      </c>
      <c r="M1755">
        <v>135000</v>
      </c>
      <c r="O1755" t="s">
        <v>6711</v>
      </c>
      <c r="P1755" t="s">
        <v>2992</v>
      </c>
    </row>
    <row r="1756" spans="1:16" x14ac:dyDescent="0.25">
      <c r="A1756" t="s">
        <v>28</v>
      </c>
      <c r="B1756" t="s">
        <v>6712</v>
      </c>
      <c r="C1756" t="s">
        <v>3088</v>
      </c>
      <c r="D1756" t="s">
        <v>6713</v>
      </c>
      <c r="E1756" t="s">
        <v>20</v>
      </c>
      <c r="F1756" t="b">
        <v>0</v>
      </c>
      <c r="G1756" t="s">
        <v>2134</v>
      </c>
      <c r="H1756" s="4">
        <v>45688.288553240738</v>
      </c>
      <c r="I1756" t="b">
        <v>0</v>
      </c>
      <c r="J1756" t="b">
        <v>0</v>
      </c>
      <c r="K1756" t="s">
        <v>2134</v>
      </c>
      <c r="L1756" t="s">
        <v>22</v>
      </c>
      <c r="M1756">
        <v>170000</v>
      </c>
      <c r="O1756" t="s">
        <v>6714</v>
      </c>
    </row>
    <row r="1757" spans="1:16" x14ac:dyDescent="0.25">
      <c r="A1757" t="s">
        <v>1</v>
      </c>
      <c r="B1757" t="s">
        <v>296</v>
      </c>
      <c r="C1757" t="s">
        <v>820</v>
      </c>
      <c r="D1757" t="s">
        <v>4035</v>
      </c>
      <c r="E1757" t="s">
        <v>20</v>
      </c>
      <c r="F1757" t="b">
        <v>0</v>
      </c>
      <c r="G1757" t="s">
        <v>820</v>
      </c>
      <c r="H1757" s="4">
        <v>45688.289710648147</v>
      </c>
      <c r="I1757" t="b">
        <v>0</v>
      </c>
      <c r="J1757" t="b">
        <v>0</v>
      </c>
      <c r="K1757" t="s">
        <v>820</v>
      </c>
      <c r="L1757" t="s">
        <v>22</v>
      </c>
      <c r="M1757">
        <v>78825.5</v>
      </c>
      <c r="O1757" t="s">
        <v>6278</v>
      </c>
      <c r="P1757" t="s">
        <v>6715</v>
      </c>
    </row>
    <row r="1758" spans="1:16" x14ac:dyDescent="0.25">
      <c r="A1758" t="s">
        <v>0</v>
      </c>
      <c r="B1758" t="s">
        <v>3944</v>
      </c>
      <c r="C1758" t="s">
        <v>1268</v>
      </c>
      <c r="D1758" t="s">
        <v>5585</v>
      </c>
      <c r="E1758" t="s">
        <v>20</v>
      </c>
      <c r="F1758" t="b">
        <v>0</v>
      </c>
      <c r="G1758" t="s">
        <v>1268</v>
      </c>
      <c r="H1758" s="4">
        <v>45688.290393518517</v>
      </c>
      <c r="I1758" t="b">
        <v>0</v>
      </c>
      <c r="J1758" t="b">
        <v>0</v>
      </c>
      <c r="K1758" t="s">
        <v>1268</v>
      </c>
      <c r="L1758" t="s">
        <v>22</v>
      </c>
      <c r="M1758">
        <v>110000</v>
      </c>
      <c r="O1758" t="s">
        <v>5936</v>
      </c>
    </row>
    <row r="1759" spans="1:16" x14ac:dyDescent="0.25">
      <c r="A1759" t="s">
        <v>0</v>
      </c>
      <c r="B1759" t="s">
        <v>6716</v>
      </c>
      <c r="C1759" t="s">
        <v>542</v>
      </c>
      <c r="D1759" t="s">
        <v>3828</v>
      </c>
      <c r="E1759" t="s">
        <v>20</v>
      </c>
      <c r="F1759" t="b">
        <v>0</v>
      </c>
      <c r="G1759" t="s">
        <v>41</v>
      </c>
      <c r="H1759" s="4">
        <v>45688.292129629634</v>
      </c>
      <c r="I1759" t="b">
        <v>0</v>
      </c>
      <c r="J1759" t="b">
        <v>0</v>
      </c>
      <c r="K1759" t="s">
        <v>24</v>
      </c>
      <c r="L1759" t="s">
        <v>22</v>
      </c>
      <c r="M1759">
        <v>87250</v>
      </c>
      <c r="O1759" t="s">
        <v>3333</v>
      </c>
      <c r="P1759" t="s">
        <v>6717</v>
      </c>
    </row>
    <row r="1760" spans="1:16" x14ac:dyDescent="0.25">
      <c r="A1760" t="s">
        <v>1</v>
      </c>
      <c r="B1760" t="s">
        <v>6718</v>
      </c>
      <c r="C1760" t="s">
        <v>6719</v>
      </c>
      <c r="D1760" t="s">
        <v>3973</v>
      </c>
      <c r="E1760" t="s">
        <v>20</v>
      </c>
      <c r="F1760" t="b">
        <v>0</v>
      </c>
      <c r="G1760" t="s">
        <v>27</v>
      </c>
      <c r="H1760" s="4">
        <v>45688.294062499997</v>
      </c>
      <c r="I1760" t="b">
        <v>0</v>
      </c>
      <c r="J1760" t="b">
        <v>1</v>
      </c>
      <c r="K1760" t="s">
        <v>24</v>
      </c>
      <c r="L1760" t="s">
        <v>22</v>
      </c>
      <c r="M1760">
        <v>100000</v>
      </c>
      <c r="O1760" t="s">
        <v>202</v>
      </c>
      <c r="P1760" t="s">
        <v>1133</v>
      </c>
    </row>
    <row r="1761" spans="1:16" x14ac:dyDescent="0.25">
      <c r="A1761" t="s">
        <v>1</v>
      </c>
      <c r="B1761" t="s">
        <v>6720</v>
      </c>
      <c r="C1761" t="s">
        <v>192</v>
      </c>
      <c r="D1761" t="s">
        <v>4014</v>
      </c>
      <c r="E1761" t="s">
        <v>20</v>
      </c>
      <c r="F1761" t="b">
        <v>0</v>
      </c>
      <c r="G1761" t="s">
        <v>23</v>
      </c>
      <c r="H1761" s="4">
        <v>45688.296446759261</v>
      </c>
      <c r="I1761" t="b">
        <v>0</v>
      </c>
      <c r="J1761" t="b">
        <v>1</v>
      </c>
      <c r="K1761" t="s">
        <v>24</v>
      </c>
      <c r="L1761" t="s">
        <v>22</v>
      </c>
      <c r="M1761">
        <v>96600</v>
      </c>
      <c r="O1761" t="s">
        <v>5587</v>
      </c>
      <c r="P1761" t="s">
        <v>933</v>
      </c>
    </row>
    <row r="1762" spans="1:16" x14ac:dyDescent="0.25">
      <c r="A1762" t="s">
        <v>1</v>
      </c>
      <c r="B1762" t="s">
        <v>6721</v>
      </c>
      <c r="C1762" t="s">
        <v>192</v>
      </c>
      <c r="D1762" t="s">
        <v>4014</v>
      </c>
      <c r="E1762" t="s">
        <v>20</v>
      </c>
      <c r="F1762" t="b">
        <v>0</v>
      </c>
      <c r="G1762" t="s">
        <v>23</v>
      </c>
      <c r="H1762" s="4">
        <v>45688.296446759261</v>
      </c>
      <c r="I1762" t="b">
        <v>0</v>
      </c>
      <c r="J1762" t="b">
        <v>0</v>
      </c>
      <c r="K1762" t="s">
        <v>24</v>
      </c>
      <c r="L1762" t="s">
        <v>22</v>
      </c>
      <c r="M1762">
        <v>218000</v>
      </c>
      <c r="O1762" t="s">
        <v>261</v>
      </c>
      <c r="P1762" t="s">
        <v>6722</v>
      </c>
    </row>
    <row r="1763" spans="1:16" x14ac:dyDescent="0.25">
      <c r="A1763" t="s">
        <v>2</v>
      </c>
      <c r="B1763" t="s">
        <v>2</v>
      </c>
      <c r="C1763" t="s">
        <v>39</v>
      </c>
      <c r="D1763" t="s">
        <v>6723</v>
      </c>
      <c r="E1763" t="s">
        <v>20</v>
      </c>
      <c r="F1763" t="b">
        <v>1</v>
      </c>
      <c r="G1763" t="s">
        <v>6724</v>
      </c>
      <c r="H1763" s="4">
        <v>45688.29896990741</v>
      </c>
      <c r="I1763" t="b">
        <v>0</v>
      </c>
      <c r="J1763" t="b">
        <v>0</v>
      </c>
      <c r="K1763" t="s">
        <v>6724</v>
      </c>
      <c r="L1763" t="s">
        <v>22</v>
      </c>
      <c r="M1763">
        <v>34200</v>
      </c>
      <c r="O1763" t="s">
        <v>6725</v>
      </c>
      <c r="P1763" t="s">
        <v>6726</v>
      </c>
    </row>
    <row r="1764" spans="1:16" x14ac:dyDescent="0.25">
      <c r="A1764" t="s">
        <v>0</v>
      </c>
      <c r="B1764" t="s">
        <v>6727</v>
      </c>
      <c r="C1764" t="s">
        <v>39</v>
      </c>
      <c r="D1764" t="s">
        <v>3973</v>
      </c>
      <c r="E1764" t="s">
        <v>631</v>
      </c>
      <c r="F1764" t="b">
        <v>1</v>
      </c>
      <c r="G1764" t="s">
        <v>27</v>
      </c>
      <c r="H1764" s="4">
        <v>45688.333587962959</v>
      </c>
      <c r="I1764" t="b">
        <v>0</v>
      </c>
      <c r="J1764" t="b">
        <v>1</v>
      </c>
      <c r="K1764" t="s">
        <v>24</v>
      </c>
      <c r="L1764" t="s">
        <v>22</v>
      </c>
      <c r="M1764">
        <v>60000</v>
      </c>
      <c r="O1764" t="s">
        <v>3208</v>
      </c>
      <c r="P1764" t="s">
        <v>280</v>
      </c>
    </row>
    <row r="1765" spans="1:16" x14ac:dyDescent="0.25">
      <c r="A1765" t="s">
        <v>2</v>
      </c>
      <c r="B1765" t="s">
        <v>3718</v>
      </c>
      <c r="C1765" t="s">
        <v>2015</v>
      </c>
      <c r="D1765" t="s">
        <v>2208</v>
      </c>
      <c r="E1765" t="s">
        <v>20</v>
      </c>
      <c r="F1765" t="b">
        <v>0</v>
      </c>
      <c r="G1765" t="s">
        <v>41</v>
      </c>
      <c r="H1765" s="4">
        <v>45688.336006944453</v>
      </c>
      <c r="I1765" t="b">
        <v>0</v>
      </c>
      <c r="J1765" t="b">
        <v>0</v>
      </c>
      <c r="K1765" t="s">
        <v>24</v>
      </c>
      <c r="L1765" t="s">
        <v>36</v>
      </c>
      <c r="N1765">
        <v>67.5</v>
      </c>
      <c r="O1765" t="s">
        <v>6728</v>
      </c>
      <c r="P1765" t="s">
        <v>6729</v>
      </c>
    </row>
    <row r="1766" spans="1:16" x14ac:dyDescent="0.25">
      <c r="A1766" t="s">
        <v>1</v>
      </c>
      <c r="B1766" t="s">
        <v>6730</v>
      </c>
      <c r="C1766" t="s">
        <v>167</v>
      </c>
      <c r="D1766" t="s">
        <v>4035</v>
      </c>
      <c r="E1766" t="s">
        <v>20</v>
      </c>
      <c r="F1766" t="b">
        <v>0</v>
      </c>
      <c r="G1766" t="s">
        <v>35</v>
      </c>
      <c r="H1766" s="4">
        <v>45688.375810185193</v>
      </c>
      <c r="I1766" t="b">
        <v>0</v>
      </c>
      <c r="J1766" t="b">
        <v>1</v>
      </c>
      <c r="K1766" t="s">
        <v>24</v>
      </c>
      <c r="L1766" t="s">
        <v>22</v>
      </c>
      <c r="M1766">
        <v>87900</v>
      </c>
      <c r="O1766" t="s">
        <v>6731</v>
      </c>
      <c r="P1766" t="s">
        <v>204</v>
      </c>
    </row>
    <row r="1767" spans="1:16" x14ac:dyDescent="0.25">
      <c r="A1767" t="s">
        <v>139</v>
      </c>
      <c r="B1767" t="s">
        <v>6732</v>
      </c>
      <c r="C1767" t="s">
        <v>571</v>
      </c>
      <c r="D1767" t="s">
        <v>4035</v>
      </c>
      <c r="E1767" t="s">
        <v>20</v>
      </c>
      <c r="F1767" t="b">
        <v>0</v>
      </c>
      <c r="G1767" t="s">
        <v>52</v>
      </c>
      <c r="H1767" s="4">
        <v>45688.376331018517</v>
      </c>
      <c r="I1767" t="b">
        <v>0</v>
      </c>
      <c r="J1767" t="b">
        <v>1</v>
      </c>
      <c r="K1767" t="s">
        <v>24</v>
      </c>
      <c r="L1767" t="s">
        <v>22</v>
      </c>
      <c r="M1767">
        <v>91959.5</v>
      </c>
      <c r="O1767" t="s">
        <v>6733</v>
      </c>
      <c r="P1767" t="s">
        <v>6734</v>
      </c>
    </row>
    <row r="1768" spans="1:16" x14ac:dyDescent="0.25">
      <c r="A1768" t="s">
        <v>1</v>
      </c>
      <c r="B1768" t="s">
        <v>6735</v>
      </c>
      <c r="C1768" t="s">
        <v>6736</v>
      </c>
      <c r="D1768" t="s">
        <v>4035</v>
      </c>
      <c r="E1768" t="s">
        <v>20</v>
      </c>
      <c r="F1768" t="b">
        <v>0</v>
      </c>
      <c r="G1768" t="s">
        <v>907</v>
      </c>
      <c r="H1768" s="4">
        <v>45688.377592592587</v>
      </c>
      <c r="I1768" t="b">
        <v>0</v>
      </c>
      <c r="J1768" t="b">
        <v>0</v>
      </c>
      <c r="K1768" t="s">
        <v>907</v>
      </c>
      <c r="L1768" t="s">
        <v>22</v>
      </c>
      <c r="M1768">
        <v>80000</v>
      </c>
      <c r="O1768" t="s">
        <v>6737</v>
      </c>
      <c r="P1768" t="s">
        <v>204</v>
      </c>
    </row>
    <row r="1769" spans="1:16" x14ac:dyDescent="0.25">
      <c r="A1769" t="s">
        <v>89</v>
      </c>
      <c r="B1769" t="s">
        <v>6738</v>
      </c>
      <c r="C1769" t="s">
        <v>142</v>
      </c>
      <c r="D1769" t="s">
        <v>3973</v>
      </c>
      <c r="E1769" t="s">
        <v>20</v>
      </c>
      <c r="F1769" t="b">
        <v>0</v>
      </c>
      <c r="G1769" t="s">
        <v>41</v>
      </c>
      <c r="H1769" s="4">
        <v>45688.377812500003</v>
      </c>
      <c r="I1769" t="b">
        <v>0</v>
      </c>
      <c r="J1769" t="b">
        <v>1</v>
      </c>
      <c r="K1769" t="s">
        <v>24</v>
      </c>
      <c r="L1769" t="s">
        <v>22</v>
      </c>
      <c r="M1769">
        <v>150000</v>
      </c>
      <c r="O1769" t="s">
        <v>1883</v>
      </c>
      <c r="P1769" t="s">
        <v>6739</v>
      </c>
    </row>
    <row r="1770" spans="1:16" x14ac:dyDescent="0.25">
      <c r="A1770" t="s">
        <v>139</v>
      </c>
      <c r="B1770" t="s">
        <v>6740</v>
      </c>
      <c r="C1770" t="s">
        <v>116</v>
      </c>
      <c r="D1770" t="s">
        <v>3828</v>
      </c>
      <c r="E1770" t="s">
        <v>20</v>
      </c>
      <c r="F1770" t="b">
        <v>0</v>
      </c>
      <c r="G1770" t="s">
        <v>23</v>
      </c>
      <c r="H1770" s="4">
        <v>45688.379641203697</v>
      </c>
      <c r="I1770" t="b">
        <v>0</v>
      </c>
      <c r="J1770" t="b">
        <v>1</v>
      </c>
      <c r="K1770" t="s">
        <v>24</v>
      </c>
      <c r="L1770" t="s">
        <v>22</v>
      </c>
      <c r="M1770">
        <v>65450</v>
      </c>
      <c r="O1770" t="s">
        <v>635</v>
      </c>
      <c r="P1770" t="s">
        <v>6741</v>
      </c>
    </row>
    <row r="1771" spans="1:16" x14ac:dyDescent="0.25">
      <c r="A1771" t="s">
        <v>0</v>
      </c>
      <c r="B1771" t="s">
        <v>6742</v>
      </c>
      <c r="C1771" t="s">
        <v>1624</v>
      </c>
      <c r="D1771" t="s">
        <v>3973</v>
      </c>
      <c r="E1771" t="s">
        <v>20</v>
      </c>
      <c r="F1771" t="b">
        <v>0</v>
      </c>
      <c r="G1771" t="s">
        <v>27</v>
      </c>
      <c r="H1771" s="4">
        <v>45688.416851851849</v>
      </c>
      <c r="I1771" t="b">
        <v>0</v>
      </c>
      <c r="J1771" t="b">
        <v>1</v>
      </c>
      <c r="K1771" t="s">
        <v>24</v>
      </c>
      <c r="L1771" t="s">
        <v>22</v>
      </c>
      <c r="M1771">
        <v>137500</v>
      </c>
      <c r="O1771" t="s">
        <v>6743</v>
      </c>
      <c r="P1771" t="s">
        <v>204</v>
      </c>
    </row>
    <row r="1772" spans="1:16" x14ac:dyDescent="0.25">
      <c r="A1772" t="s">
        <v>40</v>
      </c>
      <c r="B1772" t="s">
        <v>3753</v>
      </c>
      <c r="C1772" t="s">
        <v>3515</v>
      </c>
      <c r="D1772" t="s">
        <v>2208</v>
      </c>
      <c r="E1772" t="s">
        <v>34</v>
      </c>
      <c r="F1772" t="b">
        <v>0</v>
      </c>
      <c r="G1772" t="s">
        <v>41</v>
      </c>
      <c r="H1772" s="4">
        <v>45688.419340277767</v>
      </c>
      <c r="I1772" t="b">
        <v>0</v>
      </c>
      <c r="J1772" t="b">
        <v>1</v>
      </c>
      <c r="K1772" t="s">
        <v>24</v>
      </c>
      <c r="L1772" t="s">
        <v>22</v>
      </c>
      <c r="M1772">
        <v>240000</v>
      </c>
      <c r="O1772" t="s">
        <v>428</v>
      </c>
      <c r="P1772" t="s">
        <v>6744</v>
      </c>
    </row>
    <row r="1773" spans="1:16" x14ac:dyDescent="0.25">
      <c r="A1773" t="s">
        <v>89</v>
      </c>
      <c r="B1773" t="s">
        <v>5632</v>
      </c>
      <c r="C1773" t="s">
        <v>6745</v>
      </c>
      <c r="D1773" t="s">
        <v>2208</v>
      </c>
      <c r="E1773" t="s">
        <v>20</v>
      </c>
      <c r="F1773" t="b">
        <v>0</v>
      </c>
      <c r="G1773" t="s">
        <v>41</v>
      </c>
      <c r="H1773" s="4">
        <v>45688.419386574067</v>
      </c>
      <c r="I1773" t="b">
        <v>0</v>
      </c>
      <c r="J1773" t="b">
        <v>1</v>
      </c>
      <c r="K1773" t="s">
        <v>24</v>
      </c>
      <c r="L1773" t="s">
        <v>22</v>
      </c>
      <c r="M1773">
        <v>165000</v>
      </c>
      <c r="O1773" t="s">
        <v>428</v>
      </c>
      <c r="P1773" t="s">
        <v>576</v>
      </c>
    </row>
    <row r="1774" spans="1:16" x14ac:dyDescent="0.25">
      <c r="A1774" t="s">
        <v>40</v>
      </c>
      <c r="B1774" t="s">
        <v>6746</v>
      </c>
      <c r="C1774" t="s">
        <v>6747</v>
      </c>
      <c r="D1774" t="s">
        <v>3957</v>
      </c>
      <c r="E1774" t="s">
        <v>34</v>
      </c>
      <c r="F1774" t="b">
        <v>0</v>
      </c>
      <c r="G1774" t="s">
        <v>27</v>
      </c>
      <c r="H1774" s="4">
        <v>45688.502256944441</v>
      </c>
      <c r="I1774" t="b">
        <v>0</v>
      </c>
      <c r="J1774" t="b">
        <v>1</v>
      </c>
      <c r="K1774" t="s">
        <v>24</v>
      </c>
      <c r="L1774" t="s">
        <v>36</v>
      </c>
      <c r="N1774">
        <v>56.475002288818359</v>
      </c>
      <c r="O1774" t="s">
        <v>1110</v>
      </c>
      <c r="P1774" t="s">
        <v>6748</v>
      </c>
    </row>
    <row r="1775" spans="1:16" x14ac:dyDescent="0.25">
      <c r="A1775" t="s">
        <v>25</v>
      </c>
      <c r="B1775" t="s">
        <v>6749</v>
      </c>
      <c r="C1775" t="s">
        <v>64</v>
      </c>
      <c r="D1775" t="s">
        <v>3828</v>
      </c>
      <c r="E1775" t="s">
        <v>20</v>
      </c>
      <c r="F1775" t="b">
        <v>0</v>
      </c>
      <c r="G1775" t="s">
        <v>52</v>
      </c>
      <c r="H1775" s="4">
        <v>45688.584664351853</v>
      </c>
      <c r="I1775" t="b">
        <v>0</v>
      </c>
      <c r="J1775" t="b">
        <v>1</v>
      </c>
      <c r="K1775" t="s">
        <v>24</v>
      </c>
      <c r="L1775" t="s">
        <v>22</v>
      </c>
      <c r="M1775">
        <v>193000</v>
      </c>
      <c r="O1775" t="s">
        <v>5006</v>
      </c>
      <c r="P1775" t="s">
        <v>6750</v>
      </c>
    </row>
    <row r="1776" spans="1:16" x14ac:dyDescent="0.25">
      <c r="A1776" t="s">
        <v>40</v>
      </c>
      <c r="B1776" t="s">
        <v>6751</v>
      </c>
      <c r="C1776" t="s">
        <v>203</v>
      </c>
      <c r="D1776" t="s">
        <v>3973</v>
      </c>
      <c r="E1776" t="s">
        <v>20</v>
      </c>
      <c r="F1776" t="b">
        <v>0</v>
      </c>
      <c r="G1776" t="s">
        <v>27</v>
      </c>
      <c r="H1776" s="4">
        <v>45688.585590277777</v>
      </c>
      <c r="I1776" t="b">
        <v>0</v>
      </c>
      <c r="J1776" t="b">
        <v>0</v>
      </c>
      <c r="K1776" t="s">
        <v>24</v>
      </c>
      <c r="L1776" t="s">
        <v>22</v>
      </c>
      <c r="M1776">
        <v>145000</v>
      </c>
      <c r="O1776" t="s">
        <v>1003</v>
      </c>
      <c r="P1776" t="s">
        <v>409</v>
      </c>
    </row>
    <row r="1777" spans="1:16" x14ac:dyDescent="0.25">
      <c r="A1777" t="s">
        <v>0</v>
      </c>
      <c r="B1777" t="s">
        <v>6752</v>
      </c>
      <c r="C1777" t="s">
        <v>2024</v>
      </c>
      <c r="D1777" t="s">
        <v>3828</v>
      </c>
      <c r="E1777" t="s">
        <v>219</v>
      </c>
      <c r="F1777" t="b">
        <v>0</v>
      </c>
      <c r="G1777" t="s">
        <v>27</v>
      </c>
      <c r="H1777" s="4">
        <v>45688.625162037039</v>
      </c>
      <c r="I1777" t="b">
        <v>0</v>
      </c>
      <c r="J1777" t="b">
        <v>1</v>
      </c>
      <c r="K1777" t="s">
        <v>24</v>
      </c>
      <c r="L1777" t="s">
        <v>22</v>
      </c>
      <c r="M1777">
        <v>98805.5</v>
      </c>
      <c r="O1777" t="s">
        <v>6753</v>
      </c>
    </row>
    <row r="1778" spans="1:16" x14ac:dyDescent="0.25">
      <c r="A1778" t="s">
        <v>19</v>
      </c>
      <c r="B1778" t="s">
        <v>6754</v>
      </c>
      <c r="C1778" t="s">
        <v>39</v>
      </c>
      <c r="D1778" t="s">
        <v>3973</v>
      </c>
      <c r="E1778" t="s">
        <v>51</v>
      </c>
      <c r="F1778" t="b">
        <v>1</v>
      </c>
      <c r="G1778" t="s">
        <v>27</v>
      </c>
      <c r="H1778" s="4">
        <v>45688.6252662037</v>
      </c>
      <c r="I1778" t="b">
        <v>1</v>
      </c>
      <c r="J1778" t="b">
        <v>1</v>
      </c>
      <c r="K1778" t="s">
        <v>24</v>
      </c>
      <c r="L1778" t="s">
        <v>36</v>
      </c>
      <c r="N1778">
        <v>75</v>
      </c>
      <c r="O1778" t="s">
        <v>80</v>
      </c>
      <c r="P1778" t="s">
        <v>6755</v>
      </c>
    </row>
    <row r="1779" spans="1:16" x14ac:dyDescent="0.25">
      <c r="A1779" t="s">
        <v>0</v>
      </c>
      <c r="B1779" t="s">
        <v>0</v>
      </c>
      <c r="C1779" t="s">
        <v>2596</v>
      </c>
      <c r="D1779" t="s">
        <v>6756</v>
      </c>
      <c r="E1779" t="s">
        <v>20</v>
      </c>
      <c r="F1779" t="b">
        <v>0</v>
      </c>
      <c r="G1779" t="s">
        <v>30</v>
      </c>
      <c r="H1779" s="4">
        <v>45688.626099537039</v>
      </c>
      <c r="I1779" t="b">
        <v>0</v>
      </c>
      <c r="J1779" t="b">
        <v>1</v>
      </c>
      <c r="K1779" t="s">
        <v>24</v>
      </c>
      <c r="L1779" t="s">
        <v>36</v>
      </c>
      <c r="N1779">
        <v>42.5</v>
      </c>
      <c r="O1779" t="s">
        <v>102</v>
      </c>
      <c r="P1779" t="s">
        <v>6757</v>
      </c>
    </row>
    <row r="1780" spans="1:16" x14ac:dyDescent="0.25">
      <c r="A1780" t="s">
        <v>2</v>
      </c>
      <c r="B1780" t="s">
        <v>6758</v>
      </c>
      <c r="C1780" t="s">
        <v>1007</v>
      </c>
      <c r="D1780" t="s">
        <v>3973</v>
      </c>
      <c r="E1780" t="s">
        <v>51</v>
      </c>
      <c r="F1780" t="b">
        <v>0</v>
      </c>
      <c r="G1780" t="s">
        <v>27</v>
      </c>
      <c r="H1780" s="4">
        <v>45688.62736111111</v>
      </c>
      <c r="I1780" t="b">
        <v>0</v>
      </c>
      <c r="J1780" t="b">
        <v>1</v>
      </c>
      <c r="K1780" t="s">
        <v>24</v>
      </c>
      <c r="L1780" t="s">
        <v>36</v>
      </c>
      <c r="N1780">
        <v>73</v>
      </c>
      <c r="O1780" t="s">
        <v>3933</v>
      </c>
      <c r="P1780" t="s">
        <v>6488</v>
      </c>
    </row>
    <row r="1781" spans="1:16" x14ac:dyDescent="0.25">
      <c r="A1781" t="s">
        <v>2</v>
      </c>
      <c r="B1781" t="s">
        <v>6759</v>
      </c>
      <c r="C1781" t="s">
        <v>6760</v>
      </c>
      <c r="D1781" t="s">
        <v>3973</v>
      </c>
      <c r="E1781" t="s">
        <v>51</v>
      </c>
      <c r="F1781" t="b">
        <v>0</v>
      </c>
      <c r="G1781" t="s">
        <v>27</v>
      </c>
      <c r="H1781" s="4">
        <v>45688.666828703703</v>
      </c>
      <c r="I1781" t="b">
        <v>1</v>
      </c>
      <c r="J1781" t="b">
        <v>0</v>
      </c>
      <c r="K1781" t="s">
        <v>24</v>
      </c>
      <c r="L1781" t="s">
        <v>36</v>
      </c>
      <c r="N1781">
        <v>72.5</v>
      </c>
      <c r="O1781" t="s">
        <v>1148</v>
      </c>
    </row>
    <row r="1782" spans="1:16" x14ac:dyDescent="0.25">
      <c r="A1782" t="s">
        <v>0</v>
      </c>
      <c r="B1782" t="s">
        <v>2760</v>
      </c>
      <c r="C1782" t="s">
        <v>504</v>
      </c>
      <c r="D1782" t="s">
        <v>3973</v>
      </c>
      <c r="E1782" t="s">
        <v>20</v>
      </c>
      <c r="F1782" t="b">
        <v>0</v>
      </c>
      <c r="G1782" t="s">
        <v>35</v>
      </c>
      <c r="H1782" s="4">
        <v>45688.667442129627</v>
      </c>
      <c r="I1782" t="b">
        <v>0</v>
      </c>
      <c r="J1782" t="b">
        <v>0</v>
      </c>
      <c r="K1782" t="s">
        <v>24</v>
      </c>
      <c r="L1782" t="s">
        <v>22</v>
      </c>
      <c r="M1782">
        <v>102500</v>
      </c>
      <c r="O1782" t="s">
        <v>2324</v>
      </c>
      <c r="P1782" t="s">
        <v>6761</v>
      </c>
    </row>
    <row r="1783" spans="1:16" x14ac:dyDescent="0.25">
      <c r="A1783" t="s">
        <v>1</v>
      </c>
      <c r="B1783" t="s">
        <v>146</v>
      </c>
      <c r="C1783" t="s">
        <v>283</v>
      </c>
      <c r="D1783" t="s">
        <v>5243</v>
      </c>
      <c r="E1783" t="s">
        <v>20</v>
      </c>
      <c r="F1783" t="b">
        <v>0</v>
      </c>
      <c r="G1783" t="s">
        <v>41</v>
      </c>
      <c r="H1783" s="4">
        <v>45688.668321759258</v>
      </c>
      <c r="I1783" t="b">
        <v>0</v>
      </c>
      <c r="J1783" t="b">
        <v>1</v>
      </c>
      <c r="K1783" t="s">
        <v>24</v>
      </c>
      <c r="L1783" t="s">
        <v>22</v>
      </c>
      <c r="M1783">
        <v>129150</v>
      </c>
      <c r="O1783" t="s">
        <v>4631</v>
      </c>
      <c r="P1783" t="s">
        <v>6762</v>
      </c>
    </row>
    <row r="1784" spans="1:16" x14ac:dyDescent="0.25">
      <c r="A1784" t="s">
        <v>1</v>
      </c>
      <c r="B1784" t="s">
        <v>6763</v>
      </c>
      <c r="C1784" t="s">
        <v>335</v>
      </c>
      <c r="D1784" t="s">
        <v>3973</v>
      </c>
      <c r="E1784" t="s">
        <v>20</v>
      </c>
      <c r="F1784" t="b">
        <v>0</v>
      </c>
      <c r="G1784" t="s">
        <v>27</v>
      </c>
      <c r="H1784" s="4">
        <v>45688.708495370367</v>
      </c>
      <c r="I1784" t="b">
        <v>0</v>
      </c>
      <c r="J1784" t="b">
        <v>0</v>
      </c>
      <c r="K1784" t="s">
        <v>24</v>
      </c>
      <c r="L1784" t="s">
        <v>36</v>
      </c>
      <c r="N1784">
        <v>27.5</v>
      </c>
      <c r="O1784" t="s">
        <v>6764</v>
      </c>
      <c r="P1784" t="s">
        <v>1372</v>
      </c>
    </row>
    <row r="1785" spans="1:16" x14ac:dyDescent="0.25">
      <c r="A1785" t="s">
        <v>2</v>
      </c>
      <c r="B1785" t="s">
        <v>6765</v>
      </c>
      <c r="C1785" t="s">
        <v>315</v>
      </c>
      <c r="D1785" t="s">
        <v>3973</v>
      </c>
      <c r="E1785" t="s">
        <v>20</v>
      </c>
      <c r="F1785" t="b">
        <v>0</v>
      </c>
      <c r="G1785" t="s">
        <v>27</v>
      </c>
      <c r="H1785" s="4">
        <v>45688.708622685182</v>
      </c>
      <c r="I1785" t="b">
        <v>0</v>
      </c>
      <c r="J1785" t="b">
        <v>1</v>
      </c>
      <c r="K1785" t="s">
        <v>24</v>
      </c>
      <c r="L1785" t="s">
        <v>22</v>
      </c>
      <c r="M1785">
        <v>127500</v>
      </c>
      <c r="O1785" t="s">
        <v>259</v>
      </c>
    </row>
    <row r="1786" spans="1:16" x14ac:dyDescent="0.25">
      <c r="A1786" t="s">
        <v>25</v>
      </c>
      <c r="B1786" t="s">
        <v>6766</v>
      </c>
      <c r="C1786" t="s">
        <v>365</v>
      </c>
      <c r="D1786" t="s">
        <v>2208</v>
      </c>
      <c r="E1786" t="s">
        <v>20</v>
      </c>
      <c r="F1786" t="b">
        <v>0</v>
      </c>
      <c r="G1786" t="s">
        <v>27</v>
      </c>
      <c r="H1786" s="4">
        <v>45688.70988425926</v>
      </c>
      <c r="I1786" t="b">
        <v>0</v>
      </c>
      <c r="J1786" t="b">
        <v>1</v>
      </c>
      <c r="K1786" t="s">
        <v>24</v>
      </c>
      <c r="L1786" t="s">
        <v>22</v>
      </c>
      <c r="M1786">
        <v>152880</v>
      </c>
      <c r="O1786" t="s">
        <v>6767</v>
      </c>
      <c r="P1786" t="s">
        <v>6768</v>
      </c>
    </row>
    <row r="1787" spans="1:16" x14ac:dyDescent="0.25">
      <c r="A1787" t="s">
        <v>2</v>
      </c>
      <c r="B1787" t="s">
        <v>6769</v>
      </c>
      <c r="C1787" t="s">
        <v>5287</v>
      </c>
      <c r="D1787" t="s">
        <v>5243</v>
      </c>
      <c r="E1787" t="s">
        <v>20</v>
      </c>
      <c r="F1787" t="b">
        <v>0</v>
      </c>
      <c r="G1787" t="s">
        <v>27</v>
      </c>
      <c r="H1787" s="4">
        <v>45688.710601851853</v>
      </c>
      <c r="I1787" t="b">
        <v>0</v>
      </c>
      <c r="J1787" t="b">
        <v>1</v>
      </c>
      <c r="K1787" t="s">
        <v>24</v>
      </c>
      <c r="L1787" t="s">
        <v>22</v>
      </c>
      <c r="M1787">
        <v>165000</v>
      </c>
      <c r="O1787" t="s">
        <v>2912</v>
      </c>
      <c r="P1787" t="s">
        <v>6770</v>
      </c>
    </row>
    <row r="1788" spans="1:16" x14ac:dyDescent="0.25">
      <c r="A1788" t="s">
        <v>25</v>
      </c>
      <c r="B1788" t="s">
        <v>6771</v>
      </c>
      <c r="C1788" t="s">
        <v>371</v>
      </c>
      <c r="D1788" t="s">
        <v>3828</v>
      </c>
      <c r="E1788" t="s">
        <v>20</v>
      </c>
      <c r="F1788" t="b">
        <v>0</v>
      </c>
      <c r="G1788" t="s">
        <v>27</v>
      </c>
      <c r="H1788" s="4">
        <v>45688.750127314823</v>
      </c>
      <c r="I1788" t="b">
        <v>0</v>
      </c>
      <c r="J1788" t="b">
        <v>0</v>
      </c>
      <c r="K1788" t="s">
        <v>24</v>
      </c>
      <c r="L1788" t="s">
        <v>22</v>
      </c>
      <c r="M1788">
        <v>164000</v>
      </c>
      <c r="O1788" t="s">
        <v>6772</v>
      </c>
    </row>
    <row r="1789" spans="1:16" x14ac:dyDescent="0.25">
      <c r="A1789" t="s">
        <v>139</v>
      </c>
      <c r="B1789" t="s">
        <v>6773</v>
      </c>
      <c r="C1789" t="s">
        <v>187</v>
      </c>
      <c r="D1789" t="s">
        <v>3973</v>
      </c>
      <c r="E1789" t="s">
        <v>20</v>
      </c>
      <c r="F1789" t="b">
        <v>0</v>
      </c>
      <c r="G1789" t="s">
        <v>30</v>
      </c>
      <c r="H1789" s="4">
        <v>45688.75105324074</v>
      </c>
      <c r="I1789" t="b">
        <v>0</v>
      </c>
      <c r="J1789" t="b">
        <v>0</v>
      </c>
      <c r="K1789" t="s">
        <v>24</v>
      </c>
      <c r="L1789" t="s">
        <v>22</v>
      </c>
      <c r="M1789">
        <v>110000</v>
      </c>
      <c r="O1789" t="s">
        <v>6774</v>
      </c>
      <c r="P1789" t="s">
        <v>107</v>
      </c>
    </row>
    <row r="1790" spans="1:16" x14ac:dyDescent="0.25">
      <c r="A1790" t="s">
        <v>1</v>
      </c>
      <c r="B1790" t="s">
        <v>6775</v>
      </c>
      <c r="C1790" t="s">
        <v>693</v>
      </c>
      <c r="D1790" t="s">
        <v>3973</v>
      </c>
      <c r="E1790" t="s">
        <v>20</v>
      </c>
      <c r="F1790" t="b">
        <v>0</v>
      </c>
      <c r="G1790" t="s">
        <v>27</v>
      </c>
      <c r="H1790" s="4">
        <v>45688.752442129633</v>
      </c>
      <c r="I1790" t="b">
        <v>0</v>
      </c>
      <c r="J1790" t="b">
        <v>1</v>
      </c>
      <c r="K1790" t="s">
        <v>24</v>
      </c>
      <c r="L1790" t="s">
        <v>22</v>
      </c>
      <c r="M1790">
        <v>175000</v>
      </c>
      <c r="O1790" t="s">
        <v>1819</v>
      </c>
      <c r="P1790" t="s">
        <v>6776</v>
      </c>
    </row>
    <row r="1791" spans="1:16" x14ac:dyDescent="0.25">
      <c r="A1791" t="s">
        <v>0</v>
      </c>
      <c r="B1791" t="s">
        <v>3447</v>
      </c>
      <c r="C1791" t="s">
        <v>315</v>
      </c>
      <c r="D1791" t="s">
        <v>3973</v>
      </c>
      <c r="E1791" t="s">
        <v>20</v>
      </c>
      <c r="F1791" t="b">
        <v>0</v>
      </c>
      <c r="G1791" t="s">
        <v>27</v>
      </c>
      <c r="H1791" s="4">
        <v>45688.791805555556</v>
      </c>
      <c r="I1791" t="b">
        <v>0</v>
      </c>
      <c r="J1791" t="b">
        <v>1</v>
      </c>
      <c r="K1791" t="s">
        <v>24</v>
      </c>
      <c r="L1791" t="s">
        <v>22</v>
      </c>
      <c r="M1791">
        <v>89000</v>
      </c>
      <c r="O1791" t="s">
        <v>6777</v>
      </c>
      <c r="P1791" t="s">
        <v>6778</v>
      </c>
    </row>
    <row r="1792" spans="1:16" x14ac:dyDescent="0.25">
      <c r="A1792" t="s">
        <v>25</v>
      </c>
      <c r="B1792" t="s">
        <v>6779</v>
      </c>
      <c r="C1792" t="s">
        <v>371</v>
      </c>
      <c r="D1792" t="s">
        <v>2208</v>
      </c>
      <c r="E1792" t="s">
        <v>20</v>
      </c>
      <c r="F1792" t="b">
        <v>0</v>
      </c>
      <c r="G1792" t="s">
        <v>27</v>
      </c>
      <c r="H1792" s="4">
        <v>45688.791828703703</v>
      </c>
      <c r="I1792" t="b">
        <v>0</v>
      </c>
      <c r="J1792" t="b">
        <v>0</v>
      </c>
      <c r="K1792" t="s">
        <v>24</v>
      </c>
      <c r="L1792" t="s">
        <v>22</v>
      </c>
      <c r="M1792">
        <v>164000</v>
      </c>
      <c r="O1792" t="s">
        <v>6772</v>
      </c>
    </row>
    <row r="1793" spans="1:16" x14ac:dyDescent="0.25">
      <c r="A1793" t="s">
        <v>1</v>
      </c>
      <c r="B1793" t="s">
        <v>3477</v>
      </c>
      <c r="C1793" t="s">
        <v>155</v>
      </c>
      <c r="D1793" t="s">
        <v>3973</v>
      </c>
      <c r="E1793" t="s">
        <v>51</v>
      </c>
      <c r="F1793" t="b">
        <v>0</v>
      </c>
      <c r="G1793" t="s">
        <v>27</v>
      </c>
      <c r="H1793" s="4">
        <v>45688.794027777767</v>
      </c>
      <c r="I1793" t="b">
        <v>0</v>
      </c>
      <c r="J1793" t="b">
        <v>1</v>
      </c>
      <c r="K1793" t="s">
        <v>24</v>
      </c>
      <c r="L1793" t="s">
        <v>36</v>
      </c>
      <c r="N1793">
        <v>45</v>
      </c>
      <c r="O1793" t="s">
        <v>270</v>
      </c>
      <c r="P1793" t="s">
        <v>1851</v>
      </c>
    </row>
    <row r="1794" spans="1:16" x14ac:dyDescent="0.25">
      <c r="A1794" t="s">
        <v>0</v>
      </c>
      <c r="B1794" t="s">
        <v>6780</v>
      </c>
      <c r="C1794" t="s">
        <v>179</v>
      </c>
      <c r="D1794" t="s">
        <v>3828</v>
      </c>
      <c r="E1794" t="s">
        <v>20</v>
      </c>
      <c r="F1794" t="b">
        <v>0</v>
      </c>
      <c r="G1794" t="s">
        <v>27</v>
      </c>
      <c r="H1794" s="4">
        <v>45688.833472222221</v>
      </c>
      <c r="I1794" t="b">
        <v>0</v>
      </c>
      <c r="J1794" t="b">
        <v>0</v>
      </c>
      <c r="K1794" t="s">
        <v>24</v>
      </c>
      <c r="L1794" t="s">
        <v>22</v>
      </c>
      <c r="M1794">
        <v>134800</v>
      </c>
      <c r="O1794" t="s">
        <v>294</v>
      </c>
      <c r="P1794" t="s">
        <v>943</v>
      </c>
    </row>
    <row r="1795" spans="1:16" x14ac:dyDescent="0.25">
      <c r="A1795" t="s">
        <v>0</v>
      </c>
      <c r="B1795" t="s">
        <v>6781</v>
      </c>
      <c r="C1795" t="s">
        <v>509</v>
      </c>
      <c r="D1795" t="s">
        <v>3973</v>
      </c>
      <c r="E1795" t="s">
        <v>20</v>
      </c>
      <c r="F1795" t="b">
        <v>0</v>
      </c>
      <c r="G1795" t="s">
        <v>35</v>
      </c>
      <c r="H1795" s="4">
        <v>45688.834224537037</v>
      </c>
      <c r="I1795" t="b">
        <v>0</v>
      </c>
      <c r="J1795" t="b">
        <v>0</v>
      </c>
      <c r="K1795" t="s">
        <v>24</v>
      </c>
      <c r="L1795" t="s">
        <v>22</v>
      </c>
      <c r="M1795">
        <v>115000</v>
      </c>
      <c r="O1795" t="s">
        <v>6782</v>
      </c>
      <c r="P1795" t="s">
        <v>6783</v>
      </c>
    </row>
    <row r="1796" spans="1:16" x14ac:dyDescent="0.25">
      <c r="A1796" t="s">
        <v>0</v>
      </c>
      <c r="B1796" t="s">
        <v>257</v>
      </c>
      <c r="C1796" t="s">
        <v>2879</v>
      </c>
      <c r="D1796" t="s">
        <v>131</v>
      </c>
      <c r="F1796" t="b">
        <v>0</v>
      </c>
      <c r="G1796" t="s">
        <v>30</v>
      </c>
      <c r="H1796" s="4">
        <v>45688.834386574083</v>
      </c>
      <c r="I1796" t="b">
        <v>1</v>
      </c>
      <c r="J1796" t="b">
        <v>0</v>
      </c>
      <c r="K1796" t="s">
        <v>24</v>
      </c>
      <c r="L1796" t="s">
        <v>36</v>
      </c>
      <c r="N1796">
        <v>64.06500244140625</v>
      </c>
      <c r="O1796" t="s">
        <v>131</v>
      </c>
      <c r="P1796" t="s">
        <v>424</v>
      </c>
    </row>
    <row r="1797" spans="1:16" x14ac:dyDescent="0.25">
      <c r="A1797" t="s">
        <v>0</v>
      </c>
      <c r="B1797" t="s">
        <v>1632</v>
      </c>
      <c r="C1797" t="s">
        <v>6784</v>
      </c>
      <c r="D1797" t="s">
        <v>3973</v>
      </c>
      <c r="E1797" t="s">
        <v>20</v>
      </c>
      <c r="F1797" t="b">
        <v>0</v>
      </c>
      <c r="G1797" t="s">
        <v>30</v>
      </c>
      <c r="H1797" s="4">
        <v>45688.834398148138</v>
      </c>
      <c r="I1797" t="b">
        <v>1</v>
      </c>
      <c r="J1797" t="b">
        <v>1</v>
      </c>
      <c r="K1797" t="s">
        <v>24</v>
      </c>
      <c r="L1797" t="s">
        <v>22</v>
      </c>
      <c r="M1797">
        <v>67500</v>
      </c>
      <c r="O1797" t="s">
        <v>131</v>
      </c>
      <c r="P1797" t="s">
        <v>850</v>
      </c>
    </row>
    <row r="1798" spans="1:16" x14ac:dyDescent="0.25">
      <c r="A1798" t="s">
        <v>1</v>
      </c>
      <c r="B1798" t="s">
        <v>6785</v>
      </c>
      <c r="C1798" t="s">
        <v>143</v>
      </c>
      <c r="D1798" t="s">
        <v>4035</v>
      </c>
      <c r="E1798" t="s">
        <v>20</v>
      </c>
      <c r="F1798" t="b">
        <v>0</v>
      </c>
      <c r="G1798" t="s">
        <v>35</v>
      </c>
      <c r="H1798" s="4">
        <v>45688.875798611109</v>
      </c>
      <c r="I1798" t="b">
        <v>0</v>
      </c>
      <c r="J1798" t="b">
        <v>1</v>
      </c>
      <c r="K1798" t="s">
        <v>24</v>
      </c>
      <c r="L1798" t="s">
        <v>22</v>
      </c>
      <c r="M1798">
        <v>159710</v>
      </c>
      <c r="O1798" t="s">
        <v>759</v>
      </c>
      <c r="P1798" t="s">
        <v>2237</v>
      </c>
    </row>
    <row r="1799" spans="1:16" x14ac:dyDescent="0.25">
      <c r="A1799" t="s">
        <v>40</v>
      </c>
      <c r="B1799" t="s">
        <v>6786</v>
      </c>
      <c r="C1799" t="s">
        <v>774</v>
      </c>
      <c r="D1799" t="s">
        <v>3973</v>
      </c>
      <c r="E1799" t="s">
        <v>20</v>
      </c>
      <c r="F1799" t="b">
        <v>0</v>
      </c>
      <c r="G1799" t="s">
        <v>27</v>
      </c>
      <c r="H1799" s="4">
        <v>45688.877337962957</v>
      </c>
      <c r="I1799" t="b">
        <v>0</v>
      </c>
      <c r="J1799" t="b">
        <v>0</v>
      </c>
      <c r="K1799" t="s">
        <v>24</v>
      </c>
      <c r="L1799" t="s">
        <v>22</v>
      </c>
      <c r="M1799">
        <v>147500</v>
      </c>
      <c r="O1799" t="s">
        <v>1422</v>
      </c>
      <c r="P1799" t="s">
        <v>6787</v>
      </c>
    </row>
    <row r="1800" spans="1:16" x14ac:dyDescent="0.25">
      <c r="A1800" t="s">
        <v>139</v>
      </c>
      <c r="B1800" t="s">
        <v>6788</v>
      </c>
      <c r="C1800" t="s">
        <v>2047</v>
      </c>
      <c r="D1800" t="s">
        <v>3973</v>
      </c>
      <c r="E1800" t="s">
        <v>20</v>
      </c>
      <c r="F1800" t="b">
        <v>0</v>
      </c>
      <c r="G1800" t="s">
        <v>27</v>
      </c>
      <c r="H1800" s="4">
        <v>45688.87740740741</v>
      </c>
      <c r="I1800" t="b">
        <v>0</v>
      </c>
      <c r="J1800" t="b">
        <v>0</v>
      </c>
      <c r="K1800" t="s">
        <v>24</v>
      </c>
      <c r="L1800" t="s">
        <v>22</v>
      </c>
      <c r="M1800">
        <v>81134</v>
      </c>
      <c r="O1800" t="s">
        <v>6789</v>
      </c>
    </row>
    <row r="1801" spans="1:16" x14ac:dyDescent="0.25">
      <c r="A1801" t="s">
        <v>0</v>
      </c>
      <c r="B1801" t="s">
        <v>6790</v>
      </c>
      <c r="C1801" t="s">
        <v>114</v>
      </c>
      <c r="D1801" t="s">
        <v>3973</v>
      </c>
      <c r="E1801" t="s">
        <v>20</v>
      </c>
      <c r="F1801" t="b">
        <v>0</v>
      </c>
      <c r="G1801" t="s">
        <v>27</v>
      </c>
      <c r="H1801" s="4">
        <v>45688.916932870372</v>
      </c>
      <c r="I1801" t="b">
        <v>0</v>
      </c>
      <c r="J1801" t="b">
        <v>0</v>
      </c>
      <c r="K1801" t="s">
        <v>24</v>
      </c>
      <c r="L1801" t="s">
        <v>22</v>
      </c>
      <c r="M1801">
        <v>150500</v>
      </c>
      <c r="O1801" t="s">
        <v>2779</v>
      </c>
      <c r="P1801" t="s">
        <v>6791</v>
      </c>
    </row>
    <row r="1802" spans="1:16" x14ac:dyDescent="0.25">
      <c r="A1802" t="s">
        <v>1</v>
      </c>
      <c r="B1802" t="s">
        <v>6792</v>
      </c>
      <c r="C1802" t="s">
        <v>453</v>
      </c>
      <c r="D1802" t="s">
        <v>3957</v>
      </c>
      <c r="E1802" t="s">
        <v>20</v>
      </c>
      <c r="F1802" t="b">
        <v>0</v>
      </c>
      <c r="G1802" t="s">
        <v>27</v>
      </c>
      <c r="H1802" s="4">
        <v>45688.918171296304</v>
      </c>
      <c r="I1802" t="b">
        <v>0</v>
      </c>
      <c r="J1802" t="b">
        <v>0</v>
      </c>
      <c r="K1802" t="s">
        <v>24</v>
      </c>
      <c r="L1802" t="s">
        <v>36</v>
      </c>
      <c r="N1802">
        <v>51.239997863769531</v>
      </c>
      <c r="O1802" t="s">
        <v>6793</v>
      </c>
      <c r="P1802" t="s">
        <v>6794</v>
      </c>
    </row>
    <row r="1803" spans="1:16" x14ac:dyDescent="0.25">
      <c r="A1803" t="s">
        <v>0</v>
      </c>
      <c r="B1803" t="s">
        <v>6795</v>
      </c>
      <c r="C1803" t="s">
        <v>985</v>
      </c>
      <c r="D1803" t="s">
        <v>3600</v>
      </c>
      <c r="E1803" t="s">
        <v>51</v>
      </c>
      <c r="F1803" t="b">
        <v>0</v>
      </c>
      <c r="G1803" t="s">
        <v>27</v>
      </c>
      <c r="H1803" s="4">
        <v>45688.958414351851</v>
      </c>
      <c r="I1803" t="b">
        <v>0</v>
      </c>
      <c r="J1803" t="b">
        <v>0</v>
      </c>
      <c r="K1803" t="s">
        <v>24</v>
      </c>
      <c r="L1803" t="s">
        <v>36</v>
      </c>
      <c r="N1803">
        <v>44</v>
      </c>
      <c r="O1803" t="s">
        <v>3485</v>
      </c>
      <c r="P1803" t="s">
        <v>6796</v>
      </c>
    </row>
    <row r="1804" spans="1:16" x14ac:dyDescent="0.25">
      <c r="A1804" t="s">
        <v>19</v>
      </c>
      <c r="B1804" t="s">
        <v>6797</v>
      </c>
      <c r="C1804" t="s">
        <v>44</v>
      </c>
      <c r="D1804" t="s">
        <v>3973</v>
      </c>
      <c r="E1804" t="s">
        <v>20</v>
      </c>
      <c r="F1804" t="b">
        <v>0</v>
      </c>
      <c r="G1804" t="s">
        <v>41</v>
      </c>
      <c r="H1804" s="4">
        <v>45688.958854166667</v>
      </c>
      <c r="I1804" t="b">
        <v>0</v>
      </c>
      <c r="J1804" t="b">
        <v>1</v>
      </c>
      <c r="K1804" t="s">
        <v>24</v>
      </c>
      <c r="L1804" t="s">
        <v>22</v>
      </c>
      <c r="M1804">
        <v>166500</v>
      </c>
      <c r="O1804" t="s">
        <v>1266</v>
      </c>
      <c r="P1804" t="s">
        <v>302</v>
      </c>
    </row>
    <row r="1805" spans="1:16" x14ac:dyDescent="0.25">
      <c r="A1805" t="s">
        <v>2</v>
      </c>
      <c r="B1805" t="s">
        <v>6798</v>
      </c>
      <c r="C1805" t="s">
        <v>644</v>
      </c>
      <c r="D1805" t="s">
        <v>3828</v>
      </c>
      <c r="E1805" t="s">
        <v>20</v>
      </c>
      <c r="F1805" t="b">
        <v>0</v>
      </c>
      <c r="G1805" t="s">
        <v>27</v>
      </c>
      <c r="H1805" s="4">
        <v>45688.96056712963</v>
      </c>
      <c r="I1805" t="b">
        <v>0</v>
      </c>
      <c r="J1805" t="b">
        <v>1</v>
      </c>
      <c r="K1805" t="s">
        <v>24</v>
      </c>
      <c r="L1805" t="s">
        <v>36</v>
      </c>
      <c r="N1805">
        <v>81</v>
      </c>
      <c r="O1805" t="s">
        <v>2911</v>
      </c>
      <c r="P1805" t="s">
        <v>6799</v>
      </c>
    </row>
    <row r="1806" spans="1:16" x14ac:dyDescent="0.25">
      <c r="A1806" t="s">
        <v>0</v>
      </c>
      <c r="B1806" t="s">
        <v>6790</v>
      </c>
      <c r="C1806" t="s">
        <v>6800</v>
      </c>
      <c r="D1806" t="s">
        <v>5535</v>
      </c>
      <c r="E1806" t="s">
        <v>20</v>
      </c>
      <c r="F1806" t="b">
        <v>0</v>
      </c>
      <c r="G1806" t="s">
        <v>27</v>
      </c>
      <c r="H1806" s="4">
        <v>45689.000127314823</v>
      </c>
      <c r="I1806" t="b">
        <v>0</v>
      </c>
      <c r="J1806" t="b">
        <v>0</v>
      </c>
      <c r="K1806" t="s">
        <v>24</v>
      </c>
      <c r="L1806" t="s">
        <v>22</v>
      </c>
      <c r="M1806">
        <v>88582</v>
      </c>
      <c r="O1806" t="s">
        <v>2779</v>
      </c>
      <c r="P1806" t="s">
        <v>6791</v>
      </c>
    </row>
    <row r="1807" spans="1:16" x14ac:dyDescent="0.25">
      <c r="A1807" t="s">
        <v>0</v>
      </c>
      <c r="B1807" t="s">
        <v>6801</v>
      </c>
      <c r="C1807" t="s">
        <v>6802</v>
      </c>
      <c r="D1807" t="s">
        <v>3828</v>
      </c>
      <c r="E1807" t="s">
        <v>20</v>
      </c>
      <c r="F1807" t="b">
        <v>0</v>
      </c>
      <c r="G1807" t="s">
        <v>35</v>
      </c>
      <c r="H1807" s="4">
        <v>45689.000798611109</v>
      </c>
      <c r="I1807" t="b">
        <v>1</v>
      </c>
      <c r="J1807" t="b">
        <v>0</v>
      </c>
      <c r="K1807" t="s">
        <v>24</v>
      </c>
      <c r="L1807" t="s">
        <v>22</v>
      </c>
      <c r="M1807">
        <v>82585</v>
      </c>
      <c r="O1807" t="s">
        <v>6803</v>
      </c>
    </row>
    <row r="1808" spans="1:16" x14ac:dyDescent="0.25">
      <c r="A1808" t="s">
        <v>89</v>
      </c>
      <c r="B1808" t="s">
        <v>6804</v>
      </c>
      <c r="C1808" t="s">
        <v>151</v>
      </c>
      <c r="D1808" t="s">
        <v>3973</v>
      </c>
      <c r="E1808" t="s">
        <v>20</v>
      </c>
      <c r="F1808" t="b">
        <v>0</v>
      </c>
      <c r="G1808" t="s">
        <v>27</v>
      </c>
      <c r="H1808" s="4">
        <v>45689.00240740741</v>
      </c>
      <c r="I1808" t="b">
        <v>1</v>
      </c>
      <c r="J1808" t="b">
        <v>1</v>
      </c>
      <c r="K1808" t="s">
        <v>24</v>
      </c>
      <c r="L1808" t="s">
        <v>22</v>
      </c>
      <c r="M1808">
        <v>177000</v>
      </c>
      <c r="O1808" t="s">
        <v>407</v>
      </c>
      <c r="P1808" t="s">
        <v>6805</v>
      </c>
    </row>
    <row r="1809" spans="1:16" x14ac:dyDescent="0.25">
      <c r="A1809" t="s">
        <v>0</v>
      </c>
      <c r="B1809" t="s">
        <v>6806</v>
      </c>
      <c r="C1809" t="s">
        <v>365</v>
      </c>
      <c r="D1809" t="s">
        <v>3828</v>
      </c>
      <c r="E1809" t="s">
        <v>51</v>
      </c>
      <c r="F1809" t="b">
        <v>0</v>
      </c>
      <c r="G1809" t="s">
        <v>27</v>
      </c>
      <c r="H1809" s="4">
        <v>45689.041805555556</v>
      </c>
      <c r="I1809" t="b">
        <v>1</v>
      </c>
      <c r="J1809" t="b">
        <v>1</v>
      </c>
      <c r="K1809" t="s">
        <v>24</v>
      </c>
      <c r="L1809" t="s">
        <v>36</v>
      </c>
      <c r="N1809">
        <v>45</v>
      </c>
      <c r="O1809" t="s">
        <v>6807</v>
      </c>
      <c r="P1809" t="s">
        <v>201</v>
      </c>
    </row>
    <row r="1810" spans="1:16" x14ac:dyDescent="0.25">
      <c r="A1810" t="s">
        <v>0</v>
      </c>
      <c r="B1810" t="s">
        <v>6808</v>
      </c>
      <c r="C1810" t="s">
        <v>2997</v>
      </c>
      <c r="D1810" t="s">
        <v>3973</v>
      </c>
      <c r="E1810" t="s">
        <v>20</v>
      </c>
      <c r="F1810" t="b">
        <v>0</v>
      </c>
      <c r="G1810" t="s">
        <v>41</v>
      </c>
      <c r="H1810" s="4">
        <v>45689.042187500003</v>
      </c>
      <c r="I1810" t="b">
        <v>0</v>
      </c>
      <c r="J1810" t="b">
        <v>0</v>
      </c>
      <c r="K1810" t="s">
        <v>24</v>
      </c>
      <c r="L1810" t="s">
        <v>22</v>
      </c>
      <c r="M1810">
        <v>175160.5</v>
      </c>
      <c r="O1810" t="s">
        <v>6809</v>
      </c>
      <c r="P1810" t="s">
        <v>6810</v>
      </c>
    </row>
    <row r="1811" spans="1:16" x14ac:dyDescent="0.25">
      <c r="A1811" t="s">
        <v>1</v>
      </c>
      <c r="B1811" t="s">
        <v>6811</v>
      </c>
      <c r="C1811" t="s">
        <v>82</v>
      </c>
      <c r="D1811" t="s">
        <v>3973</v>
      </c>
      <c r="E1811" t="s">
        <v>20</v>
      </c>
      <c r="F1811" t="b">
        <v>0</v>
      </c>
      <c r="G1811" t="s">
        <v>27</v>
      </c>
      <c r="H1811" s="4">
        <v>45689.043136574073</v>
      </c>
      <c r="I1811" t="b">
        <v>0</v>
      </c>
      <c r="J1811" t="b">
        <v>0</v>
      </c>
      <c r="K1811" t="s">
        <v>24</v>
      </c>
      <c r="L1811" t="s">
        <v>22</v>
      </c>
      <c r="M1811">
        <v>315000</v>
      </c>
      <c r="O1811" t="s">
        <v>2717</v>
      </c>
      <c r="P1811" t="s">
        <v>2792</v>
      </c>
    </row>
    <row r="1812" spans="1:16" x14ac:dyDescent="0.25">
      <c r="A1812" t="s">
        <v>0</v>
      </c>
      <c r="B1812" t="s">
        <v>6112</v>
      </c>
      <c r="C1812" t="s">
        <v>76</v>
      </c>
      <c r="D1812" t="s">
        <v>3973</v>
      </c>
      <c r="E1812" t="s">
        <v>20</v>
      </c>
      <c r="F1812" t="b">
        <v>0</v>
      </c>
      <c r="G1812" t="s">
        <v>41</v>
      </c>
      <c r="H1812" s="4">
        <v>45689.167129629634</v>
      </c>
      <c r="I1812" t="b">
        <v>0</v>
      </c>
      <c r="J1812" t="b">
        <v>0</v>
      </c>
      <c r="K1812" t="s">
        <v>24</v>
      </c>
      <c r="L1812" t="s">
        <v>22</v>
      </c>
      <c r="M1812">
        <v>102500</v>
      </c>
      <c r="O1812" t="s">
        <v>374</v>
      </c>
      <c r="P1812" t="s">
        <v>4784</v>
      </c>
    </row>
    <row r="1813" spans="1:16" x14ac:dyDescent="0.25">
      <c r="A1813" t="s">
        <v>0</v>
      </c>
      <c r="B1813" t="s">
        <v>6716</v>
      </c>
      <c r="C1813" t="s">
        <v>542</v>
      </c>
      <c r="D1813" t="s">
        <v>2208</v>
      </c>
      <c r="E1813" t="s">
        <v>20</v>
      </c>
      <c r="F1813" t="b">
        <v>0</v>
      </c>
      <c r="G1813" t="s">
        <v>41</v>
      </c>
      <c r="H1813" s="4">
        <v>45689.250497685192</v>
      </c>
      <c r="I1813" t="b">
        <v>0</v>
      </c>
      <c r="J1813" t="b">
        <v>0</v>
      </c>
      <c r="K1813" t="s">
        <v>24</v>
      </c>
      <c r="L1813" t="s">
        <v>22</v>
      </c>
      <c r="M1813">
        <v>87250</v>
      </c>
      <c r="O1813" t="s">
        <v>3333</v>
      </c>
      <c r="P1813" t="s">
        <v>6717</v>
      </c>
    </row>
    <row r="1814" spans="1:16" x14ac:dyDescent="0.25">
      <c r="A1814" t="s">
        <v>0</v>
      </c>
      <c r="B1814" t="s">
        <v>6812</v>
      </c>
      <c r="C1814" t="s">
        <v>180</v>
      </c>
      <c r="D1814" t="s">
        <v>3973</v>
      </c>
      <c r="E1814" t="s">
        <v>20</v>
      </c>
      <c r="F1814" t="b">
        <v>0</v>
      </c>
      <c r="G1814" t="s">
        <v>41</v>
      </c>
      <c r="H1814" s="4">
        <v>45689.250497685192</v>
      </c>
      <c r="I1814" t="b">
        <v>0</v>
      </c>
      <c r="J1814" t="b">
        <v>0</v>
      </c>
      <c r="K1814" t="s">
        <v>24</v>
      </c>
      <c r="L1814" t="s">
        <v>36</v>
      </c>
      <c r="N1814">
        <v>26</v>
      </c>
      <c r="O1814" t="s">
        <v>6813</v>
      </c>
      <c r="P1814" t="s">
        <v>204</v>
      </c>
    </row>
    <row r="1815" spans="1:16" x14ac:dyDescent="0.25">
      <c r="A1815" t="s">
        <v>0</v>
      </c>
      <c r="B1815" t="s">
        <v>1269</v>
      </c>
      <c r="C1815" t="s">
        <v>690</v>
      </c>
      <c r="D1815" t="s">
        <v>1773</v>
      </c>
      <c r="E1815" t="s">
        <v>20</v>
      </c>
      <c r="F1815" t="b">
        <v>0</v>
      </c>
      <c r="G1815" t="s">
        <v>41</v>
      </c>
      <c r="H1815" s="4">
        <v>45689.250497685192</v>
      </c>
      <c r="I1815" t="b">
        <v>0</v>
      </c>
      <c r="J1815" t="b">
        <v>0</v>
      </c>
      <c r="K1815" t="s">
        <v>24</v>
      </c>
      <c r="L1815" t="s">
        <v>22</v>
      </c>
      <c r="M1815">
        <v>87500</v>
      </c>
      <c r="O1815" t="s">
        <v>6814</v>
      </c>
      <c r="P1815" t="s">
        <v>6703</v>
      </c>
    </row>
    <row r="1816" spans="1:16" x14ac:dyDescent="0.25">
      <c r="A1816" t="s">
        <v>0</v>
      </c>
      <c r="B1816" t="s">
        <v>2760</v>
      </c>
      <c r="C1816" t="s">
        <v>504</v>
      </c>
      <c r="D1816" t="s">
        <v>3973</v>
      </c>
      <c r="E1816" t="s">
        <v>20</v>
      </c>
      <c r="F1816" t="b">
        <v>0</v>
      </c>
      <c r="G1816" t="s">
        <v>35</v>
      </c>
      <c r="H1816" s="4">
        <v>45689.250821759262</v>
      </c>
      <c r="I1816" t="b">
        <v>0</v>
      </c>
      <c r="J1816" t="b">
        <v>0</v>
      </c>
      <c r="K1816" t="s">
        <v>24</v>
      </c>
      <c r="L1816" t="s">
        <v>22</v>
      </c>
      <c r="M1816">
        <v>102500</v>
      </c>
      <c r="O1816" t="s">
        <v>2324</v>
      </c>
      <c r="P1816" t="s">
        <v>6761</v>
      </c>
    </row>
    <row r="1817" spans="1:16" x14ac:dyDescent="0.25">
      <c r="A1817" t="s">
        <v>0</v>
      </c>
      <c r="B1817" t="s">
        <v>0</v>
      </c>
      <c r="C1817" t="s">
        <v>151</v>
      </c>
      <c r="D1817" t="s">
        <v>3828</v>
      </c>
      <c r="E1817" t="s">
        <v>20</v>
      </c>
      <c r="F1817" t="b">
        <v>0</v>
      </c>
      <c r="G1817" t="s">
        <v>30</v>
      </c>
      <c r="H1817" s="4">
        <v>45689.25099537037</v>
      </c>
      <c r="I1817" t="b">
        <v>0</v>
      </c>
      <c r="J1817" t="b">
        <v>1</v>
      </c>
      <c r="K1817" t="s">
        <v>24</v>
      </c>
      <c r="L1817" t="s">
        <v>22</v>
      </c>
      <c r="M1817">
        <v>56754</v>
      </c>
      <c r="O1817" t="s">
        <v>6815</v>
      </c>
      <c r="P1817" t="s">
        <v>6816</v>
      </c>
    </row>
    <row r="1818" spans="1:16" x14ac:dyDescent="0.25">
      <c r="A1818" t="s">
        <v>19</v>
      </c>
      <c r="B1818" t="s">
        <v>6817</v>
      </c>
      <c r="C1818" t="s">
        <v>6818</v>
      </c>
      <c r="D1818" t="s">
        <v>4509</v>
      </c>
      <c r="E1818" t="s">
        <v>20</v>
      </c>
      <c r="F1818" t="b">
        <v>0</v>
      </c>
      <c r="G1818" t="s">
        <v>30</v>
      </c>
      <c r="H1818" s="4">
        <v>45689.251712962963</v>
      </c>
      <c r="I1818" t="b">
        <v>0</v>
      </c>
      <c r="J1818" t="b">
        <v>1</v>
      </c>
      <c r="K1818" t="s">
        <v>24</v>
      </c>
      <c r="L1818" t="s">
        <v>22</v>
      </c>
      <c r="M1818">
        <v>140500</v>
      </c>
      <c r="O1818" t="s">
        <v>6819</v>
      </c>
      <c r="P1818" t="s">
        <v>331</v>
      </c>
    </row>
    <row r="1819" spans="1:16" x14ac:dyDescent="0.25">
      <c r="A1819" t="s">
        <v>2</v>
      </c>
      <c r="B1819" t="s">
        <v>2</v>
      </c>
      <c r="C1819" t="s">
        <v>395</v>
      </c>
      <c r="D1819" t="s">
        <v>2208</v>
      </c>
      <c r="E1819" t="s">
        <v>20</v>
      </c>
      <c r="F1819" t="b">
        <v>0</v>
      </c>
      <c r="G1819" t="s">
        <v>35</v>
      </c>
      <c r="H1819" s="4">
        <v>45689.253067129634</v>
      </c>
      <c r="I1819" t="b">
        <v>0</v>
      </c>
      <c r="J1819" t="b">
        <v>1</v>
      </c>
      <c r="K1819" t="s">
        <v>24</v>
      </c>
      <c r="L1819" t="s">
        <v>22</v>
      </c>
      <c r="M1819">
        <v>100000</v>
      </c>
      <c r="O1819" t="s">
        <v>5691</v>
      </c>
      <c r="P1819" t="s">
        <v>5692</v>
      </c>
    </row>
    <row r="1820" spans="1:16" x14ac:dyDescent="0.25">
      <c r="A1820" t="s">
        <v>1</v>
      </c>
      <c r="B1820" t="s">
        <v>1</v>
      </c>
      <c r="C1820" t="s">
        <v>5242</v>
      </c>
      <c r="D1820" t="s">
        <v>5243</v>
      </c>
      <c r="E1820" t="s">
        <v>20</v>
      </c>
      <c r="F1820" t="b">
        <v>0</v>
      </c>
      <c r="G1820" t="s">
        <v>314</v>
      </c>
      <c r="H1820" s="4">
        <v>45689.259317129632</v>
      </c>
      <c r="I1820" t="b">
        <v>0</v>
      </c>
      <c r="J1820" t="b">
        <v>0</v>
      </c>
      <c r="K1820" t="s">
        <v>314</v>
      </c>
      <c r="L1820" t="s">
        <v>22</v>
      </c>
      <c r="M1820">
        <v>78000</v>
      </c>
      <c r="O1820" t="s">
        <v>6820</v>
      </c>
      <c r="P1820" t="s">
        <v>6821</v>
      </c>
    </row>
    <row r="1821" spans="1:16" x14ac:dyDescent="0.25">
      <c r="A1821" t="s">
        <v>0</v>
      </c>
      <c r="B1821" t="s">
        <v>1225</v>
      </c>
      <c r="C1821" t="s">
        <v>172</v>
      </c>
      <c r="D1821" t="s">
        <v>2208</v>
      </c>
      <c r="E1821" t="s">
        <v>20</v>
      </c>
      <c r="F1821" t="b">
        <v>0</v>
      </c>
      <c r="G1821" t="s">
        <v>27</v>
      </c>
      <c r="H1821" s="4">
        <v>45689.292071759257</v>
      </c>
      <c r="I1821" t="b">
        <v>0</v>
      </c>
      <c r="J1821" t="b">
        <v>0</v>
      </c>
      <c r="K1821" t="s">
        <v>24</v>
      </c>
      <c r="L1821" t="s">
        <v>22</v>
      </c>
      <c r="M1821">
        <v>114000</v>
      </c>
      <c r="O1821" t="s">
        <v>6822</v>
      </c>
      <c r="P1821" t="s">
        <v>6823</v>
      </c>
    </row>
    <row r="1822" spans="1:16" x14ac:dyDescent="0.25">
      <c r="A1822" t="s">
        <v>1</v>
      </c>
      <c r="B1822" t="s">
        <v>6824</v>
      </c>
      <c r="C1822" t="s">
        <v>5242</v>
      </c>
      <c r="D1822" t="s">
        <v>5243</v>
      </c>
      <c r="E1822" t="s">
        <v>20</v>
      </c>
      <c r="F1822" t="b">
        <v>0</v>
      </c>
      <c r="G1822" t="s">
        <v>314</v>
      </c>
      <c r="H1822" s="4">
        <v>45689.300983796304</v>
      </c>
      <c r="I1822" t="b">
        <v>0</v>
      </c>
      <c r="J1822" t="b">
        <v>0</v>
      </c>
      <c r="K1822" t="s">
        <v>314</v>
      </c>
      <c r="L1822" t="s">
        <v>22</v>
      </c>
      <c r="M1822">
        <v>150000</v>
      </c>
      <c r="O1822" t="s">
        <v>6825</v>
      </c>
      <c r="P1822" t="s">
        <v>6826</v>
      </c>
    </row>
    <row r="1823" spans="1:16" x14ac:dyDescent="0.25">
      <c r="A1823" t="s">
        <v>0</v>
      </c>
      <c r="B1823" t="s">
        <v>6827</v>
      </c>
      <c r="C1823" t="s">
        <v>5452</v>
      </c>
      <c r="D1823" t="s">
        <v>3970</v>
      </c>
      <c r="E1823" t="s">
        <v>20</v>
      </c>
      <c r="F1823" t="b">
        <v>0</v>
      </c>
      <c r="G1823" t="s">
        <v>41</v>
      </c>
      <c r="H1823" s="4">
        <v>45689.333854166667</v>
      </c>
      <c r="I1823" t="b">
        <v>0</v>
      </c>
      <c r="J1823" t="b">
        <v>0</v>
      </c>
      <c r="K1823" t="s">
        <v>24</v>
      </c>
      <c r="L1823" t="s">
        <v>22</v>
      </c>
      <c r="M1823">
        <v>116198</v>
      </c>
      <c r="O1823" t="s">
        <v>636</v>
      </c>
    </row>
    <row r="1824" spans="1:16" x14ac:dyDescent="0.25">
      <c r="A1824" t="s">
        <v>89</v>
      </c>
      <c r="B1824" t="s">
        <v>6828</v>
      </c>
      <c r="C1824" t="s">
        <v>540</v>
      </c>
      <c r="D1824" t="s">
        <v>2208</v>
      </c>
      <c r="E1824" t="s">
        <v>20</v>
      </c>
      <c r="F1824" t="b">
        <v>0</v>
      </c>
      <c r="G1824" t="s">
        <v>27</v>
      </c>
      <c r="H1824" s="4">
        <v>45689.335300925923</v>
      </c>
      <c r="I1824" t="b">
        <v>0</v>
      </c>
      <c r="J1824" t="b">
        <v>1</v>
      </c>
      <c r="K1824" t="s">
        <v>24</v>
      </c>
      <c r="L1824" t="s">
        <v>22</v>
      </c>
      <c r="M1824">
        <v>127339</v>
      </c>
      <c r="O1824" t="s">
        <v>79</v>
      </c>
      <c r="P1824" t="s">
        <v>2336</v>
      </c>
    </row>
    <row r="1825" spans="1:16" x14ac:dyDescent="0.25">
      <c r="A1825" t="s">
        <v>139</v>
      </c>
      <c r="B1825" t="s">
        <v>6829</v>
      </c>
      <c r="C1825" t="s">
        <v>2395</v>
      </c>
      <c r="D1825" t="s">
        <v>2208</v>
      </c>
      <c r="E1825" t="s">
        <v>20</v>
      </c>
      <c r="F1825" t="b">
        <v>0</v>
      </c>
      <c r="G1825" t="s">
        <v>52</v>
      </c>
      <c r="H1825" s="4">
        <v>45689.376851851863</v>
      </c>
      <c r="I1825" t="b">
        <v>0</v>
      </c>
      <c r="J1825" t="b">
        <v>0</v>
      </c>
      <c r="K1825" t="s">
        <v>24</v>
      </c>
      <c r="L1825" t="s">
        <v>22</v>
      </c>
      <c r="M1825">
        <v>101905</v>
      </c>
      <c r="O1825" t="s">
        <v>2396</v>
      </c>
      <c r="P1825" t="s">
        <v>6830</v>
      </c>
    </row>
    <row r="1826" spans="1:16" x14ac:dyDescent="0.25">
      <c r="A1826" t="s">
        <v>89</v>
      </c>
      <c r="B1826" t="s">
        <v>6831</v>
      </c>
      <c r="C1826" t="s">
        <v>158</v>
      </c>
      <c r="D1826" t="s">
        <v>4035</v>
      </c>
      <c r="E1826" t="s">
        <v>20</v>
      </c>
      <c r="F1826" t="b">
        <v>0</v>
      </c>
      <c r="G1826" t="s">
        <v>158</v>
      </c>
      <c r="H1826" s="4">
        <v>45689.381863425922</v>
      </c>
      <c r="I1826" t="b">
        <v>0</v>
      </c>
      <c r="J1826" t="b">
        <v>0</v>
      </c>
      <c r="K1826" t="s">
        <v>158</v>
      </c>
      <c r="L1826" t="s">
        <v>22</v>
      </c>
      <c r="M1826">
        <v>80000</v>
      </c>
      <c r="O1826" t="s">
        <v>1883</v>
      </c>
      <c r="P1826" t="s">
        <v>6832</v>
      </c>
    </row>
    <row r="1827" spans="1:16" x14ac:dyDescent="0.25">
      <c r="A1827" t="s">
        <v>0</v>
      </c>
      <c r="B1827" t="s">
        <v>6833</v>
      </c>
      <c r="C1827" t="s">
        <v>1157</v>
      </c>
      <c r="D1827" t="s">
        <v>6834</v>
      </c>
      <c r="E1827" t="s">
        <v>20</v>
      </c>
      <c r="F1827" t="b">
        <v>0</v>
      </c>
      <c r="G1827" t="s">
        <v>27</v>
      </c>
      <c r="H1827" s="4">
        <v>45689.417129629634</v>
      </c>
      <c r="I1827" t="b">
        <v>0</v>
      </c>
      <c r="J1827" t="b">
        <v>0</v>
      </c>
      <c r="K1827" t="s">
        <v>24</v>
      </c>
      <c r="L1827" t="s">
        <v>22</v>
      </c>
      <c r="M1827">
        <v>58568</v>
      </c>
      <c r="O1827" t="s">
        <v>1708</v>
      </c>
      <c r="P1827" t="s">
        <v>119</v>
      </c>
    </row>
    <row r="1828" spans="1:16" x14ac:dyDescent="0.25">
      <c r="A1828" t="s">
        <v>0</v>
      </c>
      <c r="B1828" t="s">
        <v>3168</v>
      </c>
      <c r="C1828" t="s">
        <v>704</v>
      </c>
      <c r="D1828" t="s">
        <v>4084</v>
      </c>
      <c r="E1828" t="s">
        <v>20</v>
      </c>
      <c r="F1828" t="b">
        <v>0</v>
      </c>
      <c r="G1828" t="s">
        <v>30</v>
      </c>
      <c r="H1828" s="4">
        <v>45689.417766203696</v>
      </c>
      <c r="I1828" t="b">
        <v>0</v>
      </c>
      <c r="J1828" t="b">
        <v>1</v>
      </c>
      <c r="K1828" t="s">
        <v>24</v>
      </c>
      <c r="L1828" t="s">
        <v>22</v>
      </c>
      <c r="M1828">
        <v>94018</v>
      </c>
      <c r="O1828" t="s">
        <v>2750</v>
      </c>
      <c r="P1828" t="s">
        <v>6835</v>
      </c>
    </row>
    <row r="1829" spans="1:16" x14ac:dyDescent="0.25">
      <c r="A1829" t="s">
        <v>1</v>
      </c>
      <c r="B1829" t="s">
        <v>6836</v>
      </c>
      <c r="C1829" t="s">
        <v>6837</v>
      </c>
      <c r="D1829" t="s">
        <v>3973</v>
      </c>
      <c r="E1829" t="s">
        <v>20</v>
      </c>
      <c r="F1829" t="b">
        <v>0</v>
      </c>
      <c r="G1829" t="s">
        <v>27</v>
      </c>
      <c r="H1829" s="4">
        <v>45689.418055555558</v>
      </c>
      <c r="I1829" t="b">
        <v>0</v>
      </c>
      <c r="J1829" t="b">
        <v>1</v>
      </c>
      <c r="K1829" t="s">
        <v>24</v>
      </c>
      <c r="L1829" t="s">
        <v>22</v>
      </c>
      <c r="M1829">
        <v>132500</v>
      </c>
      <c r="O1829" t="s">
        <v>6838</v>
      </c>
      <c r="P1829" t="s">
        <v>3599</v>
      </c>
    </row>
    <row r="1830" spans="1:16" x14ac:dyDescent="0.25">
      <c r="A1830" t="s">
        <v>89</v>
      </c>
      <c r="B1830" t="s">
        <v>6839</v>
      </c>
      <c r="C1830" t="s">
        <v>659</v>
      </c>
      <c r="D1830" t="s">
        <v>2208</v>
      </c>
      <c r="E1830" t="s">
        <v>34</v>
      </c>
      <c r="F1830" t="b">
        <v>0</v>
      </c>
      <c r="G1830" t="s">
        <v>27</v>
      </c>
      <c r="H1830" s="4">
        <v>45689.418657407397</v>
      </c>
      <c r="I1830" t="b">
        <v>0</v>
      </c>
      <c r="J1830" t="b">
        <v>1</v>
      </c>
      <c r="K1830" t="s">
        <v>24</v>
      </c>
      <c r="L1830" t="s">
        <v>22</v>
      </c>
      <c r="M1830">
        <v>135000</v>
      </c>
      <c r="O1830" t="s">
        <v>428</v>
      </c>
      <c r="P1830" t="s">
        <v>6840</v>
      </c>
    </row>
    <row r="1831" spans="1:16" x14ac:dyDescent="0.25">
      <c r="A1831" t="s">
        <v>89</v>
      </c>
      <c r="B1831" t="s">
        <v>6841</v>
      </c>
      <c r="C1831" t="s">
        <v>172</v>
      </c>
      <c r="D1831" t="s">
        <v>3973</v>
      </c>
      <c r="E1831" t="s">
        <v>20</v>
      </c>
      <c r="F1831" t="b">
        <v>0</v>
      </c>
      <c r="G1831" t="s">
        <v>27</v>
      </c>
      <c r="H1831" s="4">
        <v>45689.460324074083</v>
      </c>
      <c r="I1831" t="b">
        <v>1</v>
      </c>
      <c r="J1831" t="b">
        <v>1</v>
      </c>
      <c r="K1831" t="s">
        <v>24</v>
      </c>
      <c r="L1831" t="s">
        <v>22</v>
      </c>
      <c r="M1831">
        <v>100000</v>
      </c>
      <c r="O1831" t="s">
        <v>6842</v>
      </c>
      <c r="P1831" t="s">
        <v>6843</v>
      </c>
    </row>
    <row r="1832" spans="1:16" x14ac:dyDescent="0.25">
      <c r="A1832" t="s">
        <v>19</v>
      </c>
      <c r="B1832" t="s">
        <v>6844</v>
      </c>
      <c r="C1832" t="s">
        <v>306</v>
      </c>
      <c r="D1832" t="s">
        <v>2208</v>
      </c>
      <c r="E1832" t="s">
        <v>20</v>
      </c>
      <c r="F1832" t="b">
        <v>0</v>
      </c>
      <c r="G1832" t="s">
        <v>27</v>
      </c>
      <c r="H1832" s="4">
        <v>45689.543078703697</v>
      </c>
      <c r="I1832" t="b">
        <v>0</v>
      </c>
      <c r="J1832" t="b">
        <v>1</v>
      </c>
      <c r="K1832" t="s">
        <v>24</v>
      </c>
      <c r="L1832" t="s">
        <v>22</v>
      </c>
      <c r="M1832">
        <v>210000</v>
      </c>
      <c r="O1832" t="s">
        <v>6845</v>
      </c>
      <c r="P1832" t="s">
        <v>996</v>
      </c>
    </row>
    <row r="1833" spans="1:16" x14ac:dyDescent="0.25">
      <c r="A1833" t="s">
        <v>0</v>
      </c>
      <c r="B1833" t="s">
        <v>4565</v>
      </c>
      <c r="C1833" t="s">
        <v>411</v>
      </c>
      <c r="D1833" t="s">
        <v>2208</v>
      </c>
      <c r="E1833" t="s">
        <v>20</v>
      </c>
      <c r="F1833" t="b">
        <v>0</v>
      </c>
      <c r="G1833" t="s">
        <v>30</v>
      </c>
      <c r="H1833" s="4">
        <v>45689.584351851852</v>
      </c>
      <c r="I1833" t="b">
        <v>1</v>
      </c>
      <c r="J1833" t="b">
        <v>1</v>
      </c>
      <c r="K1833" t="s">
        <v>24</v>
      </c>
      <c r="L1833" t="s">
        <v>22</v>
      </c>
      <c r="M1833">
        <v>70000</v>
      </c>
      <c r="O1833" t="s">
        <v>4668</v>
      </c>
      <c r="P1833" t="s">
        <v>280</v>
      </c>
    </row>
    <row r="1834" spans="1:16" x14ac:dyDescent="0.25">
      <c r="A1834" t="s">
        <v>2</v>
      </c>
      <c r="B1834" t="s">
        <v>5215</v>
      </c>
      <c r="C1834" t="s">
        <v>42</v>
      </c>
      <c r="D1834" t="s">
        <v>4084</v>
      </c>
      <c r="E1834" t="s">
        <v>631</v>
      </c>
      <c r="F1834" t="b">
        <v>0</v>
      </c>
      <c r="G1834" t="s">
        <v>41</v>
      </c>
      <c r="H1834" s="4">
        <v>45689.584976851853</v>
      </c>
      <c r="I1834" t="b">
        <v>0</v>
      </c>
      <c r="J1834" t="b">
        <v>0</v>
      </c>
      <c r="K1834" t="s">
        <v>24</v>
      </c>
      <c r="L1834" t="s">
        <v>36</v>
      </c>
      <c r="N1834">
        <v>54.5</v>
      </c>
      <c r="O1834" t="s">
        <v>3973</v>
      </c>
      <c r="P1834" t="s">
        <v>5216</v>
      </c>
    </row>
    <row r="1835" spans="1:16" x14ac:dyDescent="0.25">
      <c r="A1835" t="s">
        <v>1</v>
      </c>
      <c r="B1835" t="s">
        <v>6846</v>
      </c>
      <c r="C1835" t="s">
        <v>260</v>
      </c>
      <c r="D1835" t="s">
        <v>5243</v>
      </c>
      <c r="E1835" t="s">
        <v>20</v>
      </c>
      <c r="F1835" t="b">
        <v>0</v>
      </c>
      <c r="G1835" t="s">
        <v>41</v>
      </c>
      <c r="H1835" s="4">
        <v>45689.626539351862</v>
      </c>
      <c r="I1835" t="b">
        <v>0</v>
      </c>
      <c r="J1835" t="b">
        <v>0</v>
      </c>
      <c r="K1835" t="s">
        <v>24</v>
      </c>
      <c r="L1835" t="s">
        <v>22</v>
      </c>
      <c r="M1835">
        <v>48000</v>
      </c>
      <c r="O1835" t="s">
        <v>2208</v>
      </c>
      <c r="P1835" t="s">
        <v>6847</v>
      </c>
    </row>
    <row r="1836" spans="1:16" x14ac:dyDescent="0.25">
      <c r="A1836" t="s">
        <v>89</v>
      </c>
      <c r="B1836" t="s">
        <v>89</v>
      </c>
      <c r="C1836" t="s">
        <v>3268</v>
      </c>
      <c r="D1836" t="s">
        <v>3973</v>
      </c>
      <c r="E1836" t="s">
        <v>20</v>
      </c>
      <c r="F1836" t="b">
        <v>0</v>
      </c>
      <c r="G1836" t="s">
        <v>41</v>
      </c>
      <c r="H1836" s="4">
        <v>45689.627395833333</v>
      </c>
      <c r="I1836" t="b">
        <v>0</v>
      </c>
      <c r="J1836" t="b">
        <v>1</v>
      </c>
      <c r="K1836" t="s">
        <v>24</v>
      </c>
      <c r="L1836" t="s">
        <v>22</v>
      </c>
      <c r="M1836">
        <v>115000</v>
      </c>
      <c r="O1836" t="s">
        <v>1863</v>
      </c>
      <c r="P1836" t="s">
        <v>6848</v>
      </c>
    </row>
    <row r="1837" spans="1:16" x14ac:dyDescent="0.25">
      <c r="A1837" t="s">
        <v>19</v>
      </c>
      <c r="B1837" t="s">
        <v>6849</v>
      </c>
      <c r="C1837" t="s">
        <v>5242</v>
      </c>
      <c r="D1837" t="s">
        <v>5243</v>
      </c>
      <c r="E1837" t="s">
        <v>20</v>
      </c>
      <c r="F1837" t="b">
        <v>0</v>
      </c>
      <c r="G1837" t="s">
        <v>314</v>
      </c>
      <c r="H1837" s="4">
        <v>45689.634317129632</v>
      </c>
      <c r="I1837" t="b">
        <v>0</v>
      </c>
      <c r="J1837" t="b">
        <v>0</v>
      </c>
      <c r="K1837" t="s">
        <v>314</v>
      </c>
      <c r="L1837" t="s">
        <v>22</v>
      </c>
      <c r="M1837">
        <v>90000</v>
      </c>
      <c r="O1837" t="s">
        <v>2208</v>
      </c>
      <c r="P1837" t="s">
        <v>5805</v>
      </c>
    </row>
    <row r="1838" spans="1:16" x14ac:dyDescent="0.25">
      <c r="A1838" t="s">
        <v>2</v>
      </c>
      <c r="B1838" t="s">
        <v>4143</v>
      </c>
      <c r="C1838" t="s">
        <v>322</v>
      </c>
      <c r="D1838" t="s">
        <v>4084</v>
      </c>
      <c r="E1838" t="s">
        <v>20</v>
      </c>
      <c r="F1838" t="b">
        <v>0</v>
      </c>
      <c r="G1838" t="s">
        <v>52</v>
      </c>
      <c r="H1838" s="4">
        <v>45689.713275462957</v>
      </c>
      <c r="I1838" t="b">
        <v>1</v>
      </c>
      <c r="J1838" t="b">
        <v>0</v>
      </c>
      <c r="K1838" t="s">
        <v>24</v>
      </c>
      <c r="L1838" t="s">
        <v>36</v>
      </c>
      <c r="N1838">
        <v>68.2449951171875</v>
      </c>
      <c r="O1838" t="s">
        <v>4144</v>
      </c>
      <c r="P1838" t="s">
        <v>1502</v>
      </c>
    </row>
    <row r="1839" spans="1:16" x14ac:dyDescent="0.25">
      <c r="A1839" t="s">
        <v>1</v>
      </c>
      <c r="B1839" t="s">
        <v>6850</v>
      </c>
      <c r="C1839" t="s">
        <v>82</v>
      </c>
      <c r="D1839" t="s">
        <v>6851</v>
      </c>
      <c r="E1839" t="s">
        <v>20</v>
      </c>
      <c r="F1839" t="b">
        <v>0</v>
      </c>
      <c r="G1839" t="s">
        <v>27</v>
      </c>
      <c r="H1839" s="4">
        <v>45689.75141203704</v>
      </c>
      <c r="I1839" t="b">
        <v>0</v>
      </c>
      <c r="J1839" t="b">
        <v>1</v>
      </c>
      <c r="K1839" t="s">
        <v>24</v>
      </c>
      <c r="L1839" t="s">
        <v>22</v>
      </c>
      <c r="M1839">
        <v>195000</v>
      </c>
      <c r="O1839" t="s">
        <v>6852</v>
      </c>
      <c r="P1839" t="s">
        <v>119</v>
      </c>
    </row>
    <row r="1840" spans="1:16" x14ac:dyDescent="0.25">
      <c r="A1840" t="s">
        <v>0</v>
      </c>
      <c r="B1840" t="s">
        <v>375</v>
      </c>
      <c r="C1840" t="s">
        <v>3290</v>
      </c>
      <c r="D1840" t="s">
        <v>4084</v>
      </c>
      <c r="E1840" t="s">
        <v>20</v>
      </c>
      <c r="F1840" t="b">
        <v>0</v>
      </c>
      <c r="G1840" t="s">
        <v>35</v>
      </c>
      <c r="H1840" s="4">
        <v>45689.834189814806</v>
      </c>
      <c r="I1840" t="b">
        <v>0</v>
      </c>
      <c r="J1840" t="b">
        <v>1</v>
      </c>
      <c r="K1840" t="s">
        <v>24</v>
      </c>
      <c r="L1840" t="s">
        <v>22</v>
      </c>
      <c r="M1840">
        <v>126750</v>
      </c>
      <c r="O1840" t="s">
        <v>173</v>
      </c>
      <c r="P1840" t="s">
        <v>6853</v>
      </c>
    </row>
    <row r="1841" spans="1:16" x14ac:dyDescent="0.25">
      <c r="A1841" t="s">
        <v>0</v>
      </c>
      <c r="B1841" t="s">
        <v>6854</v>
      </c>
      <c r="C1841" t="s">
        <v>122</v>
      </c>
      <c r="D1841" t="s">
        <v>4084</v>
      </c>
      <c r="E1841" t="s">
        <v>20</v>
      </c>
      <c r="F1841" t="b">
        <v>0</v>
      </c>
      <c r="G1841" t="s">
        <v>52</v>
      </c>
      <c r="H1841" s="4">
        <v>45689.834583333337</v>
      </c>
      <c r="I1841" t="b">
        <v>0</v>
      </c>
      <c r="J1841" t="b">
        <v>1</v>
      </c>
      <c r="K1841" t="s">
        <v>24</v>
      </c>
      <c r="L1841" t="s">
        <v>22</v>
      </c>
      <c r="M1841">
        <v>149630</v>
      </c>
      <c r="O1841" t="s">
        <v>402</v>
      </c>
      <c r="P1841" t="s">
        <v>3396</v>
      </c>
    </row>
    <row r="1842" spans="1:16" x14ac:dyDescent="0.25">
      <c r="A1842" t="s">
        <v>28</v>
      </c>
      <c r="B1842" t="s">
        <v>6855</v>
      </c>
      <c r="C1842" t="s">
        <v>845</v>
      </c>
      <c r="D1842" t="s">
        <v>3973</v>
      </c>
      <c r="E1842" t="s">
        <v>20</v>
      </c>
      <c r="F1842" t="b">
        <v>0</v>
      </c>
      <c r="G1842" t="s">
        <v>27</v>
      </c>
      <c r="H1842" s="4">
        <v>45689.834722222222</v>
      </c>
      <c r="I1842" t="b">
        <v>0</v>
      </c>
      <c r="J1842" t="b">
        <v>0</v>
      </c>
      <c r="K1842" t="s">
        <v>24</v>
      </c>
      <c r="L1842" t="s">
        <v>22</v>
      </c>
      <c r="M1842">
        <v>165000</v>
      </c>
      <c r="O1842" t="s">
        <v>6856</v>
      </c>
      <c r="P1842" t="s">
        <v>6857</v>
      </c>
    </row>
    <row r="1843" spans="1:16" x14ac:dyDescent="0.25">
      <c r="A1843" t="s">
        <v>2</v>
      </c>
      <c r="B1843" t="s">
        <v>6858</v>
      </c>
      <c r="C1843" t="s">
        <v>82</v>
      </c>
      <c r="D1843" t="s">
        <v>3973</v>
      </c>
      <c r="E1843" t="s">
        <v>51</v>
      </c>
      <c r="F1843" t="b">
        <v>0</v>
      </c>
      <c r="G1843" t="s">
        <v>35</v>
      </c>
      <c r="H1843" s="4">
        <v>45689.87767361111</v>
      </c>
      <c r="I1843" t="b">
        <v>1</v>
      </c>
      <c r="J1843" t="b">
        <v>0</v>
      </c>
      <c r="K1843" t="s">
        <v>24</v>
      </c>
      <c r="L1843" t="s">
        <v>36</v>
      </c>
      <c r="N1843">
        <v>85</v>
      </c>
      <c r="O1843" t="s">
        <v>6859</v>
      </c>
      <c r="P1843" t="s">
        <v>764</v>
      </c>
    </row>
    <row r="1844" spans="1:16" x14ac:dyDescent="0.25">
      <c r="A1844" t="s">
        <v>2</v>
      </c>
      <c r="B1844" t="s">
        <v>607</v>
      </c>
      <c r="C1844" t="s">
        <v>608</v>
      </c>
      <c r="D1844" t="s">
        <v>4946</v>
      </c>
      <c r="E1844" t="s">
        <v>20</v>
      </c>
      <c r="F1844" t="b">
        <v>0</v>
      </c>
      <c r="G1844" t="s">
        <v>27</v>
      </c>
      <c r="H1844" s="4">
        <v>45689.96025462963</v>
      </c>
      <c r="I1844" t="b">
        <v>0</v>
      </c>
      <c r="J1844" t="b">
        <v>0</v>
      </c>
      <c r="K1844" t="s">
        <v>24</v>
      </c>
      <c r="L1844" t="s">
        <v>22</v>
      </c>
      <c r="M1844">
        <v>137500</v>
      </c>
      <c r="O1844" t="s">
        <v>1235</v>
      </c>
      <c r="P1844" t="s">
        <v>1236</v>
      </c>
    </row>
    <row r="1845" spans="1:16" x14ac:dyDescent="0.25">
      <c r="A1845" t="s">
        <v>2</v>
      </c>
      <c r="B1845" t="s">
        <v>2</v>
      </c>
      <c r="C1845" t="s">
        <v>559</v>
      </c>
      <c r="D1845" t="s">
        <v>3828</v>
      </c>
      <c r="E1845" t="s">
        <v>219</v>
      </c>
      <c r="F1845" t="b">
        <v>0</v>
      </c>
      <c r="G1845" t="s">
        <v>41</v>
      </c>
      <c r="H1845" s="4">
        <v>45689.960659722223</v>
      </c>
      <c r="I1845" t="b">
        <v>0</v>
      </c>
      <c r="J1845" t="b">
        <v>0</v>
      </c>
      <c r="K1845" t="s">
        <v>24</v>
      </c>
      <c r="L1845" t="s">
        <v>22</v>
      </c>
      <c r="M1845">
        <v>80000</v>
      </c>
      <c r="O1845" t="s">
        <v>6860</v>
      </c>
      <c r="P1845" t="s">
        <v>6861</v>
      </c>
    </row>
    <row r="1846" spans="1:16" x14ac:dyDescent="0.25">
      <c r="A1846" t="s">
        <v>0</v>
      </c>
      <c r="B1846" t="s">
        <v>6862</v>
      </c>
      <c r="C1846" t="s">
        <v>6863</v>
      </c>
      <c r="D1846" t="s">
        <v>4084</v>
      </c>
      <c r="E1846" t="s">
        <v>20</v>
      </c>
      <c r="F1846" t="b">
        <v>0</v>
      </c>
      <c r="G1846" t="s">
        <v>27</v>
      </c>
      <c r="H1846" s="4">
        <v>45690.000428240739</v>
      </c>
      <c r="I1846" t="b">
        <v>0</v>
      </c>
      <c r="J1846" t="b">
        <v>0</v>
      </c>
      <c r="K1846" t="s">
        <v>24</v>
      </c>
      <c r="L1846" t="s">
        <v>22</v>
      </c>
      <c r="M1846">
        <v>57600</v>
      </c>
      <c r="O1846" t="s">
        <v>6864</v>
      </c>
      <c r="P1846" t="s">
        <v>1297</v>
      </c>
    </row>
    <row r="1847" spans="1:16" x14ac:dyDescent="0.25">
      <c r="A1847" t="s">
        <v>28</v>
      </c>
      <c r="B1847" t="s">
        <v>6865</v>
      </c>
      <c r="C1847" t="s">
        <v>750</v>
      </c>
      <c r="D1847" t="s">
        <v>2208</v>
      </c>
      <c r="E1847" t="s">
        <v>20</v>
      </c>
      <c r="F1847" t="b">
        <v>0</v>
      </c>
      <c r="G1847" t="s">
        <v>35</v>
      </c>
      <c r="H1847" s="4">
        <v>45690.084201388891</v>
      </c>
      <c r="I1847" t="b">
        <v>0</v>
      </c>
      <c r="J1847" t="b">
        <v>0</v>
      </c>
      <c r="K1847" t="s">
        <v>24</v>
      </c>
      <c r="L1847" t="s">
        <v>22</v>
      </c>
      <c r="M1847">
        <v>77500</v>
      </c>
      <c r="O1847" t="s">
        <v>6273</v>
      </c>
    </row>
    <row r="1848" spans="1:16" x14ac:dyDescent="0.25">
      <c r="A1848" t="s">
        <v>25</v>
      </c>
      <c r="B1848" t="s">
        <v>3368</v>
      </c>
      <c r="C1848" t="s">
        <v>82</v>
      </c>
      <c r="D1848" t="s">
        <v>6866</v>
      </c>
      <c r="E1848" t="s">
        <v>20</v>
      </c>
      <c r="F1848" t="b">
        <v>0</v>
      </c>
      <c r="G1848" t="s">
        <v>27</v>
      </c>
      <c r="H1848" s="4">
        <v>45690.250011574077</v>
      </c>
      <c r="I1848" t="b">
        <v>1</v>
      </c>
      <c r="J1848" t="b">
        <v>1</v>
      </c>
      <c r="K1848" t="s">
        <v>24</v>
      </c>
      <c r="L1848" t="s">
        <v>22</v>
      </c>
      <c r="M1848">
        <v>137500</v>
      </c>
      <c r="O1848" t="s">
        <v>2927</v>
      </c>
      <c r="P1848" t="s">
        <v>48</v>
      </c>
    </row>
    <row r="1849" spans="1:16" x14ac:dyDescent="0.25">
      <c r="A1849" t="s">
        <v>0</v>
      </c>
      <c r="B1849" t="s">
        <v>0</v>
      </c>
      <c r="C1849" t="s">
        <v>2819</v>
      </c>
      <c r="D1849" t="s">
        <v>3383</v>
      </c>
      <c r="E1849" t="s">
        <v>20</v>
      </c>
      <c r="F1849" t="b">
        <v>0</v>
      </c>
      <c r="G1849" t="s">
        <v>41</v>
      </c>
      <c r="H1849" s="4">
        <v>45690.250405092593</v>
      </c>
      <c r="I1849" t="b">
        <v>1</v>
      </c>
      <c r="J1849" t="b">
        <v>1</v>
      </c>
      <c r="K1849" t="s">
        <v>24</v>
      </c>
      <c r="L1849" t="s">
        <v>36</v>
      </c>
      <c r="N1849">
        <v>32</v>
      </c>
      <c r="O1849" t="s">
        <v>6867</v>
      </c>
    </row>
    <row r="1850" spans="1:16" x14ac:dyDescent="0.25">
      <c r="A1850" t="s">
        <v>0</v>
      </c>
      <c r="B1850" t="s">
        <v>6812</v>
      </c>
      <c r="C1850" t="s">
        <v>180</v>
      </c>
      <c r="D1850" t="s">
        <v>3828</v>
      </c>
      <c r="E1850" t="s">
        <v>20</v>
      </c>
      <c r="F1850" t="b">
        <v>0</v>
      </c>
      <c r="G1850" t="s">
        <v>41</v>
      </c>
      <c r="H1850" s="4">
        <v>45690.250405092593</v>
      </c>
      <c r="I1850" t="b">
        <v>0</v>
      </c>
      <c r="J1850" t="b">
        <v>0</v>
      </c>
      <c r="K1850" t="s">
        <v>24</v>
      </c>
      <c r="L1850" t="s">
        <v>36</v>
      </c>
      <c r="N1850">
        <v>26</v>
      </c>
      <c r="O1850" t="s">
        <v>6813</v>
      </c>
      <c r="P1850" t="s">
        <v>204</v>
      </c>
    </row>
    <row r="1851" spans="1:16" x14ac:dyDescent="0.25">
      <c r="A1851" t="s">
        <v>0</v>
      </c>
      <c r="B1851" t="s">
        <v>0</v>
      </c>
      <c r="C1851" t="s">
        <v>1019</v>
      </c>
      <c r="D1851" t="s">
        <v>3828</v>
      </c>
      <c r="E1851" t="s">
        <v>51</v>
      </c>
      <c r="F1851" t="b">
        <v>0</v>
      </c>
      <c r="G1851" t="s">
        <v>35</v>
      </c>
      <c r="H1851" s="4">
        <v>45690.250717592593</v>
      </c>
      <c r="I1851" t="b">
        <v>0</v>
      </c>
      <c r="J1851" t="b">
        <v>1</v>
      </c>
      <c r="K1851" t="s">
        <v>24</v>
      </c>
      <c r="L1851" t="s">
        <v>36</v>
      </c>
      <c r="N1851">
        <v>67</v>
      </c>
      <c r="O1851" t="s">
        <v>491</v>
      </c>
      <c r="P1851" t="s">
        <v>6868</v>
      </c>
    </row>
    <row r="1852" spans="1:16" x14ac:dyDescent="0.25">
      <c r="A1852" t="s">
        <v>0</v>
      </c>
      <c r="B1852" t="s">
        <v>0</v>
      </c>
      <c r="C1852" t="s">
        <v>3261</v>
      </c>
      <c r="D1852" t="s">
        <v>2208</v>
      </c>
      <c r="E1852" t="s">
        <v>20</v>
      </c>
      <c r="F1852" t="b">
        <v>0</v>
      </c>
      <c r="G1852" t="s">
        <v>30</v>
      </c>
      <c r="H1852" s="4">
        <v>45690.250960648147</v>
      </c>
      <c r="I1852" t="b">
        <v>0</v>
      </c>
      <c r="J1852" t="b">
        <v>1</v>
      </c>
      <c r="K1852" t="s">
        <v>24</v>
      </c>
      <c r="L1852" t="s">
        <v>22</v>
      </c>
      <c r="M1852">
        <v>107303.515625</v>
      </c>
      <c r="O1852" t="s">
        <v>6274</v>
      </c>
      <c r="P1852" t="s">
        <v>1942</v>
      </c>
    </row>
    <row r="1853" spans="1:16" x14ac:dyDescent="0.25">
      <c r="A1853" t="s">
        <v>1</v>
      </c>
      <c r="B1853" t="s">
        <v>6869</v>
      </c>
      <c r="C1853" t="s">
        <v>953</v>
      </c>
      <c r="D1853" t="s">
        <v>5535</v>
      </c>
      <c r="E1853" t="s">
        <v>20</v>
      </c>
      <c r="F1853" t="b">
        <v>0</v>
      </c>
      <c r="G1853" t="s">
        <v>30</v>
      </c>
      <c r="H1853" s="4">
        <v>45690.252025462964</v>
      </c>
      <c r="I1853" t="b">
        <v>0</v>
      </c>
      <c r="J1853" t="b">
        <v>1</v>
      </c>
      <c r="K1853" t="s">
        <v>24</v>
      </c>
      <c r="L1853" t="s">
        <v>22</v>
      </c>
      <c r="M1853">
        <v>108267</v>
      </c>
      <c r="O1853" t="s">
        <v>6870</v>
      </c>
      <c r="P1853" t="s">
        <v>6367</v>
      </c>
    </row>
    <row r="1854" spans="1:16" x14ac:dyDescent="0.25">
      <c r="A1854" t="s">
        <v>1</v>
      </c>
      <c r="B1854" t="s">
        <v>1767</v>
      </c>
      <c r="C1854" t="s">
        <v>1769</v>
      </c>
      <c r="D1854" t="s">
        <v>6871</v>
      </c>
      <c r="E1854" t="s">
        <v>20</v>
      </c>
      <c r="F1854" t="b">
        <v>0</v>
      </c>
      <c r="G1854" t="s">
        <v>52</v>
      </c>
      <c r="H1854" s="4">
        <v>45690.252175925933</v>
      </c>
      <c r="I1854" t="b">
        <v>0</v>
      </c>
      <c r="J1854" t="b">
        <v>1</v>
      </c>
      <c r="K1854" t="s">
        <v>24</v>
      </c>
      <c r="L1854" t="s">
        <v>22</v>
      </c>
      <c r="M1854">
        <v>164458.796875</v>
      </c>
      <c r="O1854" t="s">
        <v>3438</v>
      </c>
      <c r="P1854" t="s">
        <v>6023</v>
      </c>
    </row>
    <row r="1855" spans="1:16" x14ac:dyDescent="0.25">
      <c r="A1855" t="s">
        <v>2</v>
      </c>
      <c r="B1855" t="s">
        <v>6872</v>
      </c>
      <c r="C1855" t="s">
        <v>49</v>
      </c>
      <c r="D1855" t="s">
        <v>3970</v>
      </c>
      <c r="E1855" t="s">
        <v>20</v>
      </c>
      <c r="F1855" t="b">
        <v>0</v>
      </c>
      <c r="G1855" t="s">
        <v>41</v>
      </c>
      <c r="H1855" s="4">
        <v>45690.252233796287</v>
      </c>
      <c r="I1855" t="b">
        <v>0</v>
      </c>
      <c r="J1855" t="b">
        <v>0</v>
      </c>
      <c r="K1855" t="s">
        <v>24</v>
      </c>
      <c r="L1855" t="s">
        <v>22</v>
      </c>
      <c r="M1855">
        <v>165000</v>
      </c>
      <c r="O1855" t="s">
        <v>6873</v>
      </c>
      <c r="P1855" t="s">
        <v>6874</v>
      </c>
    </row>
    <row r="1856" spans="1:16" x14ac:dyDescent="0.25">
      <c r="A1856" t="s">
        <v>2</v>
      </c>
      <c r="B1856" t="s">
        <v>307</v>
      </c>
      <c r="C1856" t="s">
        <v>986</v>
      </c>
      <c r="D1856" t="s">
        <v>3979</v>
      </c>
      <c r="E1856" t="s">
        <v>20</v>
      </c>
      <c r="F1856" t="b">
        <v>0</v>
      </c>
      <c r="G1856" t="s">
        <v>41</v>
      </c>
      <c r="H1856" s="4">
        <v>45690.252233796287</v>
      </c>
      <c r="I1856" t="b">
        <v>0</v>
      </c>
      <c r="J1856" t="b">
        <v>0</v>
      </c>
      <c r="K1856" t="s">
        <v>24</v>
      </c>
      <c r="L1856" t="s">
        <v>22</v>
      </c>
      <c r="M1856">
        <v>140000</v>
      </c>
      <c r="O1856" t="s">
        <v>987</v>
      </c>
    </row>
    <row r="1857" spans="1:16" x14ac:dyDescent="0.25">
      <c r="A1857" t="s">
        <v>2</v>
      </c>
      <c r="B1857" t="s">
        <v>6875</v>
      </c>
      <c r="C1857" t="s">
        <v>82</v>
      </c>
      <c r="D1857" t="s">
        <v>3973</v>
      </c>
      <c r="E1857" t="s">
        <v>20</v>
      </c>
      <c r="F1857" t="b">
        <v>0</v>
      </c>
      <c r="G1857" t="s">
        <v>27</v>
      </c>
      <c r="H1857" s="4">
        <v>45690.252303240741</v>
      </c>
      <c r="I1857" t="b">
        <v>0</v>
      </c>
      <c r="J1857" t="b">
        <v>1</v>
      </c>
      <c r="K1857" t="s">
        <v>24</v>
      </c>
      <c r="L1857" t="s">
        <v>22</v>
      </c>
      <c r="M1857">
        <v>127707.5</v>
      </c>
      <c r="O1857" t="s">
        <v>554</v>
      </c>
      <c r="P1857" t="s">
        <v>6876</v>
      </c>
    </row>
    <row r="1858" spans="1:16" x14ac:dyDescent="0.25">
      <c r="A1858" t="s">
        <v>2</v>
      </c>
      <c r="B1858" t="s">
        <v>2</v>
      </c>
      <c r="C1858" t="s">
        <v>395</v>
      </c>
      <c r="D1858" t="s">
        <v>3828</v>
      </c>
      <c r="E1858" t="s">
        <v>20</v>
      </c>
      <c r="F1858" t="b">
        <v>0</v>
      </c>
      <c r="G1858" t="s">
        <v>35</v>
      </c>
      <c r="H1858" s="4">
        <v>45690.252627314818</v>
      </c>
      <c r="I1858" t="b">
        <v>0</v>
      </c>
      <c r="J1858" t="b">
        <v>1</v>
      </c>
      <c r="K1858" t="s">
        <v>24</v>
      </c>
      <c r="L1858" t="s">
        <v>22</v>
      </c>
      <c r="M1858">
        <v>100000</v>
      </c>
      <c r="O1858" t="s">
        <v>5691</v>
      </c>
      <c r="P1858" t="s">
        <v>5692</v>
      </c>
    </row>
    <row r="1859" spans="1:16" x14ac:dyDescent="0.25">
      <c r="A1859" t="s">
        <v>2</v>
      </c>
      <c r="B1859" t="s">
        <v>6877</v>
      </c>
      <c r="C1859" t="s">
        <v>2106</v>
      </c>
      <c r="D1859" t="s">
        <v>3828</v>
      </c>
      <c r="E1859" t="s">
        <v>20</v>
      </c>
      <c r="F1859" t="b">
        <v>0</v>
      </c>
      <c r="G1859" t="s">
        <v>52</v>
      </c>
      <c r="H1859" s="4">
        <v>45690.253252314818</v>
      </c>
      <c r="I1859" t="b">
        <v>0</v>
      </c>
      <c r="J1859" t="b">
        <v>1</v>
      </c>
      <c r="K1859" t="s">
        <v>24</v>
      </c>
      <c r="L1859" t="s">
        <v>22</v>
      </c>
      <c r="M1859">
        <v>166000</v>
      </c>
      <c r="O1859" t="s">
        <v>5006</v>
      </c>
      <c r="P1859" t="s">
        <v>5569</v>
      </c>
    </row>
    <row r="1860" spans="1:16" x14ac:dyDescent="0.25">
      <c r="A1860" t="s">
        <v>40</v>
      </c>
      <c r="B1860" t="s">
        <v>40</v>
      </c>
      <c r="C1860" t="s">
        <v>39</v>
      </c>
      <c r="D1860" t="s">
        <v>3985</v>
      </c>
      <c r="E1860" t="s">
        <v>20</v>
      </c>
      <c r="F1860" t="b">
        <v>1</v>
      </c>
      <c r="G1860" t="s">
        <v>1063</v>
      </c>
      <c r="H1860" s="4">
        <v>45690.256689814807</v>
      </c>
      <c r="I1860" t="b">
        <v>1</v>
      </c>
      <c r="J1860" t="b">
        <v>1</v>
      </c>
      <c r="K1860" t="s">
        <v>1063</v>
      </c>
      <c r="L1860" t="s">
        <v>22</v>
      </c>
      <c r="M1860">
        <v>192000</v>
      </c>
      <c r="O1860" t="s">
        <v>3993</v>
      </c>
      <c r="P1860" t="s">
        <v>3994</v>
      </c>
    </row>
    <row r="1861" spans="1:16" x14ac:dyDescent="0.25">
      <c r="A1861" t="s">
        <v>2</v>
      </c>
      <c r="B1861" t="s">
        <v>1544</v>
      </c>
      <c r="C1861" t="s">
        <v>39</v>
      </c>
      <c r="D1861" t="s">
        <v>4014</v>
      </c>
      <c r="E1861" t="s">
        <v>20</v>
      </c>
      <c r="F1861" t="b">
        <v>1</v>
      </c>
      <c r="G1861" t="s">
        <v>610</v>
      </c>
      <c r="H1861" s="4">
        <v>45690.257430555554</v>
      </c>
      <c r="I1861" t="b">
        <v>0</v>
      </c>
      <c r="J1861" t="b">
        <v>1</v>
      </c>
      <c r="K1861" t="s">
        <v>610</v>
      </c>
      <c r="L1861" t="s">
        <v>22</v>
      </c>
      <c r="M1861">
        <v>184000</v>
      </c>
      <c r="O1861" t="s">
        <v>3016</v>
      </c>
      <c r="P1861" t="s">
        <v>6878</v>
      </c>
    </row>
    <row r="1862" spans="1:16" x14ac:dyDescent="0.25">
      <c r="A1862" t="s">
        <v>2</v>
      </c>
      <c r="B1862" t="s">
        <v>6879</v>
      </c>
      <c r="C1862" t="s">
        <v>2365</v>
      </c>
      <c r="D1862" t="s">
        <v>2366</v>
      </c>
      <c r="E1862" t="s">
        <v>20</v>
      </c>
      <c r="F1862" t="b">
        <v>0</v>
      </c>
      <c r="G1862" t="s">
        <v>2365</v>
      </c>
      <c r="H1862" s="4">
        <v>45690.284525462957</v>
      </c>
      <c r="I1862" t="b">
        <v>0</v>
      </c>
      <c r="J1862" t="b">
        <v>0</v>
      </c>
      <c r="K1862" t="s">
        <v>2365</v>
      </c>
      <c r="L1862" t="s">
        <v>22</v>
      </c>
      <c r="M1862">
        <v>110000</v>
      </c>
      <c r="O1862" t="s">
        <v>2366</v>
      </c>
      <c r="P1862" t="s">
        <v>6880</v>
      </c>
    </row>
    <row r="1863" spans="1:16" x14ac:dyDescent="0.25">
      <c r="A1863" t="s">
        <v>0</v>
      </c>
      <c r="B1863" t="s">
        <v>1269</v>
      </c>
      <c r="C1863" t="s">
        <v>1740</v>
      </c>
      <c r="D1863" t="s">
        <v>6613</v>
      </c>
      <c r="E1863" t="s">
        <v>20</v>
      </c>
      <c r="F1863" t="b">
        <v>0</v>
      </c>
      <c r="G1863" t="s">
        <v>1740</v>
      </c>
      <c r="H1863" s="4">
        <v>45690.296412037038</v>
      </c>
      <c r="I1863" t="b">
        <v>0</v>
      </c>
      <c r="J1863" t="b">
        <v>0</v>
      </c>
      <c r="K1863" t="s">
        <v>1740</v>
      </c>
      <c r="L1863" t="s">
        <v>22</v>
      </c>
      <c r="M1863">
        <v>48000</v>
      </c>
      <c r="O1863" t="s">
        <v>2560</v>
      </c>
      <c r="P1863" t="s">
        <v>6881</v>
      </c>
    </row>
    <row r="1864" spans="1:16" x14ac:dyDescent="0.25">
      <c r="A1864" t="s">
        <v>0</v>
      </c>
      <c r="B1864" t="s">
        <v>0</v>
      </c>
      <c r="C1864" t="s">
        <v>192</v>
      </c>
      <c r="D1864" t="s">
        <v>131</v>
      </c>
      <c r="F1864" t="b">
        <v>0</v>
      </c>
      <c r="G1864" t="s">
        <v>23</v>
      </c>
      <c r="H1864" s="4">
        <v>45690.297534722216</v>
      </c>
      <c r="I1864" t="b">
        <v>1</v>
      </c>
      <c r="J1864" t="b">
        <v>0</v>
      </c>
      <c r="K1864" t="s">
        <v>24</v>
      </c>
      <c r="L1864" t="s">
        <v>36</v>
      </c>
      <c r="N1864">
        <v>50</v>
      </c>
      <c r="O1864" t="s">
        <v>131</v>
      </c>
    </row>
    <row r="1865" spans="1:16" x14ac:dyDescent="0.25">
      <c r="A1865" t="s">
        <v>2</v>
      </c>
      <c r="B1865" t="s">
        <v>6354</v>
      </c>
      <c r="C1865" t="s">
        <v>2654</v>
      </c>
      <c r="D1865" t="s">
        <v>3970</v>
      </c>
      <c r="E1865" t="s">
        <v>20</v>
      </c>
      <c r="F1865" t="b">
        <v>0</v>
      </c>
      <c r="G1865" t="s">
        <v>27</v>
      </c>
      <c r="H1865" s="4">
        <v>45690.335682870369</v>
      </c>
      <c r="I1865" t="b">
        <v>0</v>
      </c>
      <c r="J1865" t="b">
        <v>0</v>
      </c>
      <c r="K1865" t="s">
        <v>24</v>
      </c>
      <c r="L1865" t="s">
        <v>22</v>
      </c>
      <c r="M1865">
        <v>158000</v>
      </c>
      <c r="O1865" t="s">
        <v>3806</v>
      </c>
      <c r="P1865" t="s">
        <v>6355</v>
      </c>
    </row>
    <row r="1866" spans="1:16" x14ac:dyDescent="0.25">
      <c r="A1866" t="s">
        <v>28</v>
      </c>
      <c r="B1866" t="s">
        <v>1539</v>
      </c>
      <c r="C1866" t="s">
        <v>2447</v>
      </c>
      <c r="D1866" t="s">
        <v>4035</v>
      </c>
      <c r="E1866" t="s">
        <v>20</v>
      </c>
      <c r="F1866" t="b">
        <v>0</v>
      </c>
      <c r="G1866" t="s">
        <v>1391</v>
      </c>
      <c r="H1866" s="4">
        <v>45690.637974537043</v>
      </c>
      <c r="I1866" t="b">
        <v>0</v>
      </c>
      <c r="J1866" t="b">
        <v>0</v>
      </c>
      <c r="K1866" t="s">
        <v>1391</v>
      </c>
      <c r="L1866" t="s">
        <v>22</v>
      </c>
      <c r="M1866">
        <v>132600</v>
      </c>
      <c r="O1866" t="s">
        <v>6882</v>
      </c>
      <c r="P1866" t="s">
        <v>6883</v>
      </c>
    </row>
    <row r="1867" spans="1:16" x14ac:dyDescent="0.25">
      <c r="A1867" t="s">
        <v>1</v>
      </c>
      <c r="B1867" t="s">
        <v>6850</v>
      </c>
      <c r="C1867" t="s">
        <v>82</v>
      </c>
      <c r="D1867" t="s">
        <v>4084</v>
      </c>
      <c r="E1867" t="s">
        <v>20</v>
      </c>
      <c r="F1867" t="b">
        <v>0</v>
      </c>
      <c r="G1867" t="s">
        <v>27</v>
      </c>
      <c r="H1867" s="4">
        <v>45690.668263888889</v>
      </c>
      <c r="I1867" t="b">
        <v>0</v>
      </c>
      <c r="J1867" t="b">
        <v>1</v>
      </c>
      <c r="K1867" t="s">
        <v>24</v>
      </c>
      <c r="L1867" t="s">
        <v>22</v>
      </c>
      <c r="M1867">
        <v>195000</v>
      </c>
      <c r="O1867" t="s">
        <v>6852</v>
      </c>
      <c r="P1867" t="s">
        <v>119</v>
      </c>
    </row>
    <row r="1868" spans="1:16" x14ac:dyDescent="0.25">
      <c r="A1868" t="s">
        <v>2</v>
      </c>
      <c r="B1868" t="s">
        <v>6884</v>
      </c>
      <c r="C1868" t="s">
        <v>337</v>
      </c>
      <c r="D1868" t="s">
        <v>5243</v>
      </c>
      <c r="E1868" t="s">
        <v>20</v>
      </c>
      <c r="F1868" t="b">
        <v>0</v>
      </c>
      <c r="G1868" t="s">
        <v>27</v>
      </c>
      <c r="H1868" s="4">
        <v>45690.9606712963</v>
      </c>
      <c r="I1868" t="b">
        <v>0</v>
      </c>
      <c r="J1868" t="b">
        <v>0</v>
      </c>
      <c r="K1868" t="s">
        <v>24</v>
      </c>
      <c r="L1868" t="s">
        <v>22</v>
      </c>
      <c r="M1868">
        <v>167000</v>
      </c>
      <c r="O1868" t="s">
        <v>6885</v>
      </c>
      <c r="P1868" t="s">
        <v>6886</v>
      </c>
    </row>
    <row r="1869" spans="1:16" x14ac:dyDescent="0.25">
      <c r="A1869" t="s">
        <v>1</v>
      </c>
      <c r="B1869" t="s">
        <v>661</v>
      </c>
      <c r="C1869" t="s">
        <v>571</v>
      </c>
      <c r="D1869" t="s">
        <v>4084</v>
      </c>
      <c r="E1869" t="s">
        <v>20</v>
      </c>
      <c r="F1869" t="b">
        <v>0</v>
      </c>
      <c r="G1869" t="s">
        <v>52</v>
      </c>
      <c r="H1869" s="4">
        <v>45691.002245370371</v>
      </c>
      <c r="I1869" t="b">
        <v>0</v>
      </c>
      <c r="J1869" t="b">
        <v>0</v>
      </c>
      <c r="K1869" t="s">
        <v>24</v>
      </c>
      <c r="L1869" t="s">
        <v>22</v>
      </c>
      <c r="M1869">
        <v>155000</v>
      </c>
      <c r="O1869" t="s">
        <v>1956</v>
      </c>
      <c r="P1869" t="s">
        <v>447</v>
      </c>
    </row>
    <row r="1870" spans="1:16" x14ac:dyDescent="0.25">
      <c r="A1870" t="s">
        <v>89</v>
      </c>
      <c r="B1870" t="s">
        <v>6887</v>
      </c>
      <c r="C1870" t="s">
        <v>293</v>
      </c>
      <c r="D1870" t="s">
        <v>3973</v>
      </c>
      <c r="E1870" t="s">
        <v>20</v>
      </c>
      <c r="F1870" t="b">
        <v>0</v>
      </c>
      <c r="G1870" t="s">
        <v>27</v>
      </c>
      <c r="H1870" s="4">
        <v>45691.085706018523</v>
      </c>
      <c r="I1870" t="b">
        <v>0</v>
      </c>
      <c r="J1870" t="b">
        <v>1</v>
      </c>
      <c r="K1870" t="s">
        <v>24</v>
      </c>
      <c r="L1870" t="s">
        <v>22</v>
      </c>
      <c r="M1870">
        <v>250000</v>
      </c>
      <c r="O1870" t="s">
        <v>1101</v>
      </c>
      <c r="P1870" t="s">
        <v>6888</v>
      </c>
    </row>
    <row r="1871" spans="1:16" x14ac:dyDescent="0.25">
      <c r="A1871" t="s">
        <v>19</v>
      </c>
      <c r="B1871" t="s">
        <v>6889</v>
      </c>
      <c r="C1871" t="s">
        <v>203</v>
      </c>
      <c r="D1871" t="s">
        <v>3970</v>
      </c>
      <c r="E1871" t="s">
        <v>20</v>
      </c>
      <c r="F1871" t="b">
        <v>0</v>
      </c>
      <c r="G1871" t="s">
        <v>23</v>
      </c>
      <c r="H1871" s="4">
        <v>45691.130925925929</v>
      </c>
      <c r="I1871" t="b">
        <v>0</v>
      </c>
      <c r="J1871" t="b">
        <v>1</v>
      </c>
      <c r="K1871" t="s">
        <v>24</v>
      </c>
      <c r="L1871" t="s">
        <v>22</v>
      </c>
      <c r="M1871">
        <v>116500</v>
      </c>
      <c r="O1871" t="s">
        <v>1147</v>
      </c>
      <c r="P1871" t="s">
        <v>6890</v>
      </c>
    </row>
    <row r="1872" spans="1:16" x14ac:dyDescent="0.25">
      <c r="A1872" t="s">
        <v>1</v>
      </c>
      <c r="B1872" t="s">
        <v>6891</v>
      </c>
      <c r="C1872" t="s">
        <v>365</v>
      </c>
      <c r="D1872" t="s">
        <v>5243</v>
      </c>
      <c r="E1872" t="s">
        <v>20</v>
      </c>
      <c r="F1872" t="b">
        <v>0</v>
      </c>
      <c r="G1872" t="s">
        <v>27</v>
      </c>
      <c r="H1872" s="4">
        <v>45691.210011574083</v>
      </c>
      <c r="I1872" t="b">
        <v>0</v>
      </c>
      <c r="J1872" t="b">
        <v>0</v>
      </c>
      <c r="K1872" t="s">
        <v>24</v>
      </c>
      <c r="L1872" t="s">
        <v>22</v>
      </c>
      <c r="M1872">
        <v>138000</v>
      </c>
      <c r="O1872" t="s">
        <v>3797</v>
      </c>
      <c r="P1872" t="s">
        <v>302</v>
      </c>
    </row>
    <row r="1873" spans="1:16" x14ac:dyDescent="0.25">
      <c r="A1873" t="s">
        <v>0</v>
      </c>
      <c r="B1873" t="s">
        <v>6892</v>
      </c>
      <c r="C1873" t="s">
        <v>606</v>
      </c>
      <c r="D1873" t="s">
        <v>3970</v>
      </c>
      <c r="E1873" t="s">
        <v>20</v>
      </c>
      <c r="F1873" t="b">
        <v>0</v>
      </c>
      <c r="G1873" t="s">
        <v>27</v>
      </c>
      <c r="H1873" s="4">
        <v>45691.250034722223</v>
      </c>
      <c r="I1873" t="b">
        <v>0</v>
      </c>
      <c r="J1873" t="b">
        <v>1</v>
      </c>
      <c r="K1873" t="s">
        <v>24</v>
      </c>
      <c r="L1873" t="s">
        <v>22</v>
      </c>
      <c r="M1873">
        <v>170500</v>
      </c>
      <c r="O1873" t="s">
        <v>791</v>
      </c>
      <c r="P1873" t="s">
        <v>6893</v>
      </c>
    </row>
    <row r="1874" spans="1:16" x14ac:dyDescent="0.25">
      <c r="A1874" t="s">
        <v>2</v>
      </c>
      <c r="B1874" t="s">
        <v>2</v>
      </c>
      <c r="C1874" t="s">
        <v>6894</v>
      </c>
      <c r="D1874" t="s">
        <v>3979</v>
      </c>
      <c r="E1874" t="s">
        <v>20</v>
      </c>
      <c r="F1874" t="b">
        <v>0</v>
      </c>
      <c r="G1874" t="s">
        <v>27</v>
      </c>
      <c r="H1874" s="4">
        <v>45691.252303240741</v>
      </c>
      <c r="I1874" t="b">
        <v>1</v>
      </c>
      <c r="J1874" t="b">
        <v>0</v>
      </c>
      <c r="K1874" t="s">
        <v>24</v>
      </c>
      <c r="L1874" t="s">
        <v>22</v>
      </c>
      <c r="M1874">
        <v>110000</v>
      </c>
      <c r="O1874" t="s">
        <v>835</v>
      </c>
      <c r="P1874" t="s">
        <v>6895</v>
      </c>
    </row>
    <row r="1875" spans="1:16" x14ac:dyDescent="0.25">
      <c r="A1875" t="s">
        <v>19</v>
      </c>
      <c r="B1875" t="s">
        <v>6896</v>
      </c>
      <c r="C1875" t="s">
        <v>33</v>
      </c>
      <c r="D1875" t="s">
        <v>81</v>
      </c>
      <c r="E1875" t="s">
        <v>20</v>
      </c>
      <c r="F1875" t="b">
        <v>0</v>
      </c>
      <c r="G1875" t="s">
        <v>35</v>
      </c>
      <c r="H1875" s="4">
        <v>45691.253009259257</v>
      </c>
      <c r="I1875" t="b">
        <v>1</v>
      </c>
      <c r="J1875" t="b">
        <v>1</v>
      </c>
      <c r="K1875" t="s">
        <v>24</v>
      </c>
      <c r="L1875" t="s">
        <v>22</v>
      </c>
      <c r="M1875">
        <v>130000</v>
      </c>
      <c r="O1875" t="s">
        <v>81</v>
      </c>
      <c r="P1875" t="s">
        <v>409</v>
      </c>
    </row>
    <row r="1876" spans="1:16" x14ac:dyDescent="0.25">
      <c r="A1876" t="s">
        <v>2</v>
      </c>
      <c r="B1876" t="s">
        <v>2</v>
      </c>
      <c r="C1876" t="s">
        <v>151</v>
      </c>
      <c r="D1876" t="s">
        <v>2208</v>
      </c>
      <c r="E1876" t="s">
        <v>20</v>
      </c>
      <c r="F1876" t="b">
        <v>0</v>
      </c>
      <c r="G1876" t="s">
        <v>30</v>
      </c>
      <c r="H1876" s="4">
        <v>45691.253495370373</v>
      </c>
      <c r="I1876" t="b">
        <v>0</v>
      </c>
      <c r="J1876" t="b">
        <v>1</v>
      </c>
      <c r="K1876" t="s">
        <v>24</v>
      </c>
      <c r="L1876" t="s">
        <v>22</v>
      </c>
      <c r="M1876">
        <v>115000</v>
      </c>
      <c r="O1876" t="s">
        <v>6897</v>
      </c>
      <c r="P1876" t="s">
        <v>6898</v>
      </c>
    </row>
    <row r="1877" spans="1:16" x14ac:dyDescent="0.25">
      <c r="A1877" t="s">
        <v>0</v>
      </c>
      <c r="B1877" t="s">
        <v>1269</v>
      </c>
      <c r="C1877" t="s">
        <v>690</v>
      </c>
      <c r="D1877" t="s">
        <v>2208</v>
      </c>
      <c r="E1877" t="s">
        <v>20</v>
      </c>
      <c r="F1877" t="b">
        <v>0</v>
      </c>
      <c r="G1877" t="s">
        <v>41</v>
      </c>
      <c r="H1877" s="4">
        <v>45691.264791666668</v>
      </c>
      <c r="I1877" t="b">
        <v>0</v>
      </c>
      <c r="J1877" t="b">
        <v>1</v>
      </c>
      <c r="K1877" t="s">
        <v>24</v>
      </c>
      <c r="L1877" t="s">
        <v>22</v>
      </c>
      <c r="M1877">
        <v>87500</v>
      </c>
      <c r="O1877" t="s">
        <v>6814</v>
      </c>
      <c r="P1877" t="s">
        <v>6703</v>
      </c>
    </row>
    <row r="1878" spans="1:16" x14ac:dyDescent="0.25">
      <c r="A1878" t="s">
        <v>0</v>
      </c>
      <c r="B1878" t="s">
        <v>0</v>
      </c>
      <c r="C1878" t="s">
        <v>739</v>
      </c>
      <c r="D1878" t="s">
        <v>4357</v>
      </c>
      <c r="E1878" t="s">
        <v>20</v>
      </c>
      <c r="F1878" t="b">
        <v>0</v>
      </c>
      <c r="G1878" t="s">
        <v>41</v>
      </c>
      <c r="H1878" s="4">
        <v>45691.264791666668</v>
      </c>
      <c r="I1878" t="b">
        <v>0</v>
      </c>
      <c r="J1878" t="b">
        <v>0</v>
      </c>
      <c r="K1878" t="s">
        <v>24</v>
      </c>
      <c r="L1878" t="s">
        <v>22</v>
      </c>
      <c r="M1878">
        <v>115000</v>
      </c>
      <c r="O1878" t="s">
        <v>2805</v>
      </c>
    </row>
    <row r="1879" spans="1:16" x14ac:dyDescent="0.25">
      <c r="A1879" t="s">
        <v>0</v>
      </c>
      <c r="B1879" t="s">
        <v>0</v>
      </c>
      <c r="C1879" t="s">
        <v>1233</v>
      </c>
      <c r="D1879" t="s">
        <v>3973</v>
      </c>
      <c r="E1879" t="s">
        <v>20</v>
      </c>
      <c r="F1879" t="b">
        <v>0</v>
      </c>
      <c r="G1879" t="s">
        <v>30</v>
      </c>
      <c r="H1879" s="4">
        <v>45691.2653587963</v>
      </c>
      <c r="I1879" t="b">
        <v>0</v>
      </c>
      <c r="J1879" t="b">
        <v>1</v>
      </c>
      <c r="K1879" t="s">
        <v>24</v>
      </c>
      <c r="L1879" t="s">
        <v>22</v>
      </c>
      <c r="M1879">
        <v>79000</v>
      </c>
      <c r="O1879" t="s">
        <v>6899</v>
      </c>
      <c r="P1879" t="s">
        <v>6900</v>
      </c>
    </row>
    <row r="1880" spans="1:16" x14ac:dyDescent="0.25">
      <c r="A1880" t="s">
        <v>1</v>
      </c>
      <c r="B1880" t="s">
        <v>6811</v>
      </c>
      <c r="C1880" t="s">
        <v>82</v>
      </c>
      <c r="D1880" t="s">
        <v>2208</v>
      </c>
      <c r="E1880" t="s">
        <v>20</v>
      </c>
      <c r="F1880" t="b">
        <v>0</v>
      </c>
      <c r="G1880" t="s">
        <v>27</v>
      </c>
      <c r="H1880" s="4">
        <v>45691.265798611108</v>
      </c>
      <c r="I1880" t="b">
        <v>0</v>
      </c>
      <c r="J1880" t="b">
        <v>0</v>
      </c>
      <c r="K1880" t="s">
        <v>24</v>
      </c>
      <c r="L1880" t="s">
        <v>22</v>
      </c>
      <c r="M1880">
        <v>315000</v>
      </c>
      <c r="O1880" t="s">
        <v>2717</v>
      </c>
      <c r="P1880" t="s">
        <v>2792</v>
      </c>
    </row>
    <row r="1881" spans="1:16" x14ac:dyDescent="0.25">
      <c r="A1881" t="s">
        <v>19</v>
      </c>
      <c r="B1881" t="s">
        <v>6901</v>
      </c>
      <c r="C1881" t="s">
        <v>151</v>
      </c>
      <c r="D1881" t="s">
        <v>5243</v>
      </c>
      <c r="E1881" t="s">
        <v>20</v>
      </c>
      <c r="F1881" t="b">
        <v>0</v>
      </c>
      <c r="G1881" t="s">
        <v>30</v>
      </c>
      <c r="H1881" s="4">
        <v>45691.266400462962</v>
      </c>
      <c r="I1881" t="b">
        <v>0</v>
      </c>
      <c r="J1881" t="b">
        <v>0</v>
      </c>
      <c r="K1881" t="s">
        <v>24</v>
      </c>
      <c r="L1881" t="s">
        <v>22</v>
      </c>
      <c r="M1881">
        <v>90000</v>
      </c>
      <c r="O1881" t="s">
        <v>6902</v>
      </c>
      <c r="P1881" t="s">
        <v>6903</v>
      </c>
    </row>
    <row r="1882" spans="1:16" x14ac:dyDescent="0.25">
      <c r="A1882" t="s">
        <v>2</v>
      </c>
      <c r="B1882" t="s">
        <v>392</v>
      </c>
      <c r="C1882" t="s">
        <v>427</v>
      </c>
      <c r="D1882" t="s">
        <v>3600</v>
      </c>
      <c r="E1882" t="s">
        <v>51</v>
      </c>
      <c r="F1882" t="b">
        <v>0</v>
      </c>
      <c r="G1882" t="s">
        <v>35</v>
      </c>
      <c r="H1882" s="4">
        <v>45691.267384259263</v>
      </c>
      <c r="I1882" t="b">
        <v>0</v>
      </c>
      <c r="J1882" t="b">
        <v>0</v>
      </c>
      <c r="K1882" t="s">
        <v>24</v>
      </c>
      <c r="L1882" t="s">
        <v>36</v>
      </c>
      <c r="N1882">
        <v>62.5</v>
      </c>
      <c r="O1882" t="s">
        <v>3160</v>
      </c>
      <c r="P1882" t="s">
        <v>6904</v>
      </c>
    </row>
    <row r="1883" spans="1:16" x14ac:dyDescent="0.25">
      <c r="A1883" t="s">
        <v>2</v>
      </c>
      <c r="B1883" t="s">
        <v>6905</v>
      </c>
      <c r="C1883" t="s">
        <v>151</v>
      </c>
      <c r="D1883" t="s">
        <v>2208</v>
      </c>
      <c r="E1883" t="s">
        <v>20</v>
      </c>
      <c r="F1883" t="b">
        <v>0</v>
      </c>
      <c r="G1883" t="s">
        <v>30</v>
      </c>
      <c r="H1883" s="4">
        <v>45691.267743055563</v>
      </c>
      <c r="I1883" t="b">
        <v>0</v>
      </c>
      <c r="J1883" t="b">
        <v>0</v>
      </c>
      <c r="K1883" t="s">
        <v>24</v>
      </c>
      <c r="L1883" t="s">
        <v>22</v>
      </c>
      <c r="M1883">
        <v>205000</v>
      </c>
      <c r="O1883" t="s">
        <v>1430</v>
      </c>
      <c r="P1883" t="s">
        <v>6906</v>
      </c>
    </row>
    <row r="1884" spans="1:16" x14ac:dyDescent="0.25">
      <c r="A1884" t="s">
        <v>25</v>
      </c>
      <c r="B1884" t="s">
        <v>6907</v>
      </c>
      <c r="C1884" t="s">
        <v>158</v>
      </c>
      <c r="D1884" t="s">
        <v>4035</v>
      </c>
      <c r="E1884" t="s">
        <v>20</v>
      </c>
      <c r="F1884" t="b">
        <v>0</v>
      </c>
      <c r="G1884" t="s">
        <v>158</v>
      </c>
      <c r="H1884" s="4">
        <v>45691.269733796304</v>
      </c>
      <c r="I1884" t="b">
        <v>0</v>
      </c>
      <c r="J1884" t="b">
        <v>0</v>
      </c>
      <c r="K1884" t="s">
        <v>158</v>
      </c>
      <c r="L1884" t="s">
        <v>22</v>
      </c>
      <c r="M1884">
        <v>52250</v>
      </c>
      <c r="O1884" t="s">
        <v>2768</v>
      </c>
      <c r="P1884" t="s">
        <v>1904</v>
      </c>
    </row>
    <row r="1885" spans="1:16" x14ac:dyDescent="0.25">
      <c r="A1885" t="s">
        <v>19</v>
      </c>
      <c r="B1885" t="s">
        <v>6908</v>
      </c>
      <c r="C1885" t="s">
        <v>298</v>
      </c>
      <c r="D1885" t="s">
        <v>4035</v>
      </c>
      <c r="E1885" t="s">
        <v>20</v>
      </c>
      <c r="F1885" t="b">
        <v>0</v>
      </c>
      <c r="G1885" t="s">
        <v>298</v>
      </c>
      <c r="H1885" s="4">
        <v>45691.272048611107</v>
      </c>
      <c r="I1885" t="b">
        <v>0</v>
      </c>
      <c r="J1885" t="b">
        <v>0</v>
      </c>
      <c r="K1885" t="s">
        <v>298</v>
      </c>
      <c r="L1885" t="s">
        <v>22</v>
      </c>
      <c r="M1885">
        <v>53676.5</v>
      </c>
      <c r="O1885" t="s">
        <v>6909</v>
      </c>
      <c r="P1885" t="s">
        <v>1011</v>
      </c>
    </row>
    <row r="1886" spans="1:16" x14ac:dyDescent="0.25">
      <c r="A1886" t="s">
        <v>89</v>
      </c>
      <c r="B1886" t="s">
        <v>6910</v>
      </c>
      <c r="C1886" t="s">
        <v>3088</v>
      </c>
      <c r="D1886" t="s">
        <v>4214</v>
      </c>
      <c r="E1886" t="s">
        <v>20</v>
      </c>
      <c r="F1886" t="b">
        <v>0</v>
      </c>
      <c r="G1886" t="s">
        <v>2134</v>
      </c>
      <c r="H1886" s="4">
        <v>45691.27684027778</v>
      </c>
      <c r="I1886" t="b">
        <v>0</v>
      </c>
      <c r="J1886" t="b">
        <v>0</v>
      </c>
      <c r="K1886" t="s">
        <v>2134</v>
      </c>
      <c r="L1886" t="s">
        <v>22</v>
      </c>
      <c r="M1886">
        <v>157477.5</v>
      </c>
      <c r="O1886" t="s">
        <v>6911</v>
      </c>
      <c r="P1886" t="s">
        <v>249</v>
      </c>
    </row>
    <row r="1887" spans="1:16" x14ac:dyDescent="0.25">
      <c r="A1887" t="s">
        <v>0</v>
      </c>
      <c r="B1887" t="s">
        <v>3447</v>
      </c>
      <c r="C1887" t="s">
        <v>37</v>
      </c>
      <c r="D1887" t="s">
        <v>4090</v>
      </c>
      <c r="E1887" t="s">
        <v>20</v>
      </c>
      <c r="F1887" t="b">
        <v>0</v>
      </c>
      <c r="G1887" t="s">
        <v>27</v>
      </c>
      <c r="H1887" s="4">
        <v>45691.29178240741</v>
      </c>
      <c r="I1887" t="b">
        <v>0</v>
      </c>
      <c r="J1887" t="b">
        <v>1</v>
      </c>
      <c r="K1887" t="s">
        <v>24</v>
      </c>
      <c r="L1887" t="s">
        <v>22</v>
      </c>
      <c r="M1887">
        <v>89000</v>
      </c>
      <c r="O1887" t="s">
        <v>6912</v>
      </c>
      <c r="P1887" t="s">
        <v>6778</v>
      </c>
    </row>
    <row r="1888" spans="1:16" x14ac:dyDescent="0.25">
      <c r="A1888" t="s">
        <v>1</v>
      </c>
      <c r="B1888" t="s">
        <v>6913</v>
      </c>
      <c r="C1888" t="s">
        <v>192</v>
      </c>
      <c r="D1888" t="s">
        <v>5243</v>
      </c>
      <c r="E1888" t="s">
        <v>20</v>
      </c>
      <c r="F1888" t="b">
        <v>0</v>
      </c>
      <c r="G1888" t="s">
        <v>23</v>
      </c>
      <c r="H1888" s="4">
        <v>45691.295902777783</v>
      </c>
      <c r="I1888" t="b">
        <v>0</v>
      </c>
      <c r="J1888" t="b">
        <v>0</v>
      </c>
      <c r="K1888" t="s">
        <v>24</v>
      </c>
      <c r="L1888" t="s">
        <v>22</v>
      </c>
      <c r="M1888">
        <v>90000</v>
      </c>
      <c r="O1888" t="s">
        <v>1726</v>
      </c>
      <c r="P1888" t="s">
        <v>6914</v>
      </c>
    </row>
    <row r="1889" spans="1:16" x14ac:dyDescent="0.25">
      <c r="A1889" t="s">
        <v>0</v>
      </c>
      <c r="B1889" t="s">
        <v>2356</v>
      </c>
      <c r="C1889" t="s">
        <v>39</v>
      </c>
      <c r="D1889" t="s">
        <v>3985</v>
      </c>
      <c r="E1889" t="s">
        <v>20</v>
      </c>
      <c r="F1889" t="b">
        <v>1</v>
      </c>
      <c r="G1889" t="s">
        <v>21</v>
      </c>
      <c r="H1889" s="4">
        <v>45691.297013888892</v>
      </c>
      <c r="I1889" t="b">
        <v>0</v>
      </c>
      <c r="J1889" t="b">
        <v>0</v>
      </c>
      <c r="K1889" t="s">
        <v>21</v>
      </c>
      <c r="L1889" t="s">
        <v>22</v>
      </c>
      <c r="M1889">
        <v>53760</v>
      </c>
      <c r="O1889" t="s">
        <v>1644</v>
      </c>
      <c r="P1889" t="s">
        <v>3925</v>
      </c>
    </row>
    <row r="1890" spans="1:16" x14ac:dyDescent="0.25">
      <c r="A1890" t="s">
        <v>89</v>
      </c>
      <c r="B1890" t="s">
        <v>6915</v>
      </c>
      <c r="C1890" t="s">
        <v>6916</v>
      </c>
      <c r="D1890" t="s">
        <v>1009</v>
      </c>
      <c r="E1890" t="s">
        <v>20</v>
      </c>
      <c r="F1890" t="b">
        <v>0</v>
      </c>
      <c r="G1890" t="s">
        <v>106</v>
      </c>
      <c r="H1890" s="4">
        <v>45691.310312499998</v>
      </c>
      <c r="I1890" t="b">
        <v>1</v>
      </c>
      <c r="J1890" t="b">
        <v>0</v>
      </c>
      <c r="K1890" t="s">
        <v>106</v>
      </c>
      <c r="L1890" t="s">
        <v>22</v>
      </c>
      <c r="M1890">
        <v>204725</v>
      </c>
      <c r="O1890" t="s">
        <v>1009</v>
      </c>
      <c r="P1890" t="s">
        <v>6917</v>
      </c>
    </row>
    <row r="1891" spans="1:16" x14ac:dyDescent="0.25">
      <c r="A1891" t="s">
        <v>0</v>
      </c>
      <c r="B1891" t="s">
        <v>288</v>
      </c>
      <c r="C1891" t="s">
        <v>6918</v>
      </c>
      <c r="D1891" t="s">
        <v>3828</v>
      </c>
      <c r="E1891" t="s">
        <v>20</v>
      </c>
      <c r="F1891" t="b">
        <v>0</v>
      </c>
      <c r="G1891" t="s">
        <v>27</v>
      </c>
      <c r="H1891" s="4">
        <v>45691.375081018523</v>
      </c>
      <c r="I1891" t="b">
        <v>0</v>
      </c>
      <c r="J1891" t="b">
        <v>0</v>
      </c>
      <c r="K1891" t="s">
        <v>24</v>
      </c>
      <c r="L1891" t="s">
        <v>22</v>
      </c>
      <c r="M1891">
        <v>62172</v>
      </c>
      <c r="O1891" t="s">
        <v>4628</v>
      </c>
      <c r="P1891" t="s">
        <v>204</v>
      </c>
    </row>
    <row r="1892" spans="1:16" x14ac:dyDescent="0.25">
      <c r="A1892" t="s">
        <v>0</v>
      </c>
      <c r="B1892" t="s">
        <v>875</v>
      </c>
      <c r="C1892" t="s">
        <v>841</v>
      </c>
      <c r="D1892" t="s">
        <v>3828</v>
      </c>
      <c r="E1892" t="s">
        <v>20</v>
      </c>
      <c r="F1892" t="b">
        <v>0</v>
      </c>
      <c r="G1892" t="s">
        <v>30</v>
      </c>
      <c r="H1892" s="4">
        <v>45691.3903587963</v>
      </c>
      <c r="I1892" t="b">
        <v>0</v>
      </c>
      <c r="J1892" t="b">
        <v>1</v>
      </c>
      <c r="K1892" t="s">
        <v>24</v>
      </c>
      <c r="L1892" t="s">
        <v>22</v>
      </c>
      <c r="M1892">
        <v>47320</v>
      </c>
      <c r="O1892" t="s">
        <v>4081</v>
      </c>
    </row>
    <row r="1893" spans="1:16" x14ac:dyDescent="0.25">
      <c r="A1893" t="s">
        <v>0</v>
      </c>
      <c r="B1893" t="s">
        <v>6919</v>
      </c>
      <c r="C1893" t="s">
        <v>748</v>
      </c>
      <c r="D1893" t="s">
        <v>4035</v>
      </c>
      <c r="E1893" t="s">
        <v>20</v>
      </c>
      <c r="F1893" t="b">
        <v>0</v>
      </c>
      <c r="G1893" t="s">
        <v>158</v>
      </c>
      <c r="H1893" s="4">
        <v>45691.394953703697</v>
      </c>
      <c r="I1893" t="b">
        <v>1</v>
      </c>
      <c r="J1893" t="b">
        <v>0</v>
      </c>
      <c r="K1893" t="s">
        <v>158</v>
      </c>
      <c r="L1893" t="s">
        <v>22</v>
      </c>
      <c r="M1893">
        <v>41999.5</v>
      </c>
      <c r="O1893" t="s">
        <v>5619</v>
      </c>
      <c r="P1893" t="s">
        <v>6920</v>
      </c>
    </row>
    <row r="1894" spans="1:16" x14ac:dyDescent="0.25">
      <c r="A1894" t="s">
        <v>19</v>
      </c>
      <c r="B1894" t="s">
        <v>6921</v>
      </c>
      <c r="C1894" t="s">
        <v>151</v>
      </c>
      <c r="D1894" t="s">
        <v>3973</v>
      </c>
      <c r="E1894" t="s">
        <v>20</v>
      </c>
      <c r="F1894" t="b">
        <v>0</v>
      </c>
      <c r="G1894" t="s">
        <v>30</v>
      </c>
      <c r="H1894" s="4">
        <v>45691.473726851851</v>
      </c>
      <c r="I1894" t="b">
        <v>1</v>
      </c>
      <c r="J1894" t="b">
        <v>0</v>
      </c>
      <c r="K1894" t="s">
        <v>24</v>
      </c>
      <c r="L1894" t="s">
        <v>22</v>
      </c>
      <c r="M1894">
        <v>140000</v>
      </c>
      <c r="O1894" t="s">
        <v>273</v>
      </c>
      <c r="P1894" t="s">
        <v>356</v>
      </c>
    </row>
    <row r="1895" spans="1:16" x14ac:dyDescent="0.25">
      <c r="A1895" t="s">
        <v>2</v>
      </c>
      <c r="B1895" t="s">
        <v>6922</v>
      </c>
      <c r="C1895" t="s">
        <v>6072</v>
      </c>
      <c r="D1895" t="s">
        <v>3828</v>
      </c>
      <c r="E1895" t="s">
        <v>20</v>
      </c>
      <c r="F1895" t="b">
        <v>0</v>
      </c>
      <c r="G1895" t="s">
        <v>27</v>
      </c>
      <c r="H1895" s="4">
        <v>45691.558368055557</v>
      </c>
      <c r="I1895" t="b">
        <v>0</v>
      </c>
      <c r="J1895" t="b">
        <v>1</v>
      </c>
      <c r="K1895" t="s">
        <v>24</v>
      </c>
      <c r="L1895" t="s">
        <v>22</v>
      </c>
      <c r="M1895">
        <v>125000</v>
      </c>
      <c r="O1895" t="s">
        <v>6923</v>
      </c>
      <c r="P1895" t="s">
        <v>560</v>
      </c>
    </row>
    <row r="1896" spans="1:16" x14ac:dyDescent="0.25">
      <c r="A1896" t="s">
        <v>0</v>
      </c>
      <c r="B1896" t="s">
        <v>6924</v>
      </c>
      <c r="C1896" t="s">
        <v>453</v>
      </c>
      <c r="D1896" t="s">
        <v>2208</v>
      </c>
      <c r="E1896" t="s">
        <v>20</v>
      </c>
      <c r="F1896" t="b">
        <v>0</v>
      </c>
      <c r="G1896" t="s">
        <v>27</v>
      </c>
      <c r="H1896" s="4">
        <v>45691.625069444453</v>
      </c>
      <c r="I1896" t="b">
        <v>0</v>
      </c>
      <c r="J1896" t="b">
        <v>0</v>
      </c>
      <c r="K1896" t="s">
        <v>24</v>
      </c>
      <c r="L1896" t="s">
        <v>36</v>
      </c>
      <c r="N1896">
        <v>52.5</v>
      </c>
      <c r="O1896" t="s">
        <v>2220</v>
      </c>
      <c r="P1896" t="s">
        <v>3551</v>
      </c>
    </row>
    <row r="1897" spans="1:16" x14ac:dyDescent="0.25">
      <c r="A1897" t="s">
        <v>19</v>
      </c>
      <c r="B1897" t="s">
        <v>6925</v>
      </c>
      <c r="C1897" t="s">
        <v>628</v>
      </c>
      <c r="D1897" t="s">
        <v>3973</v>
      </c>
      <c r="E1897" t="s">
        <v>20</v>
      </c>
      <c r="F1897" t="b">
        <v>0</v>
      </c>
      <c r="G1897" t="s">
        <v>27</v>
      </c>
      <c r="H1897" s="4">
        <v>45691.625092592592</v>
      </c>
      <c r="I1897" t="b">
        <v>1</v>
      </c>
      <c r="J1897" t="b">
        <v>0</v>
      </c>
      <c r="K1897" t="s">
        <v>24</v>
      </c>
      <c r="L1897" t="s">
        <v>22</v>
      </c>
      <c r="M1897">
        <v>124107.5</v>
      </c>
      <c r="O1897" t="s">
        <v>554</v>
      </c>
    </row>
    <row r="1898" spans="1:16" x14ac:dyDescent="0.25">
      <c r="A1898" t="s">
        <v>1</v>
      </c>
      <c r="B1898" t="s">
        <v>6926</v>
      </c>
      <c r="C1898" t="s">
        <v>322</v>
      </c>
      <c r="D1898" t="s">
        <v>3973</v>
      </c>
      <c r="E1898" t="s">
        <v>20</v>
      </c>
      <c r="F1898" t="b">
        <v>0</v>
      </c>
      <c r="G1898" t="s">
        <v>41</v>
      </c>
      <c r="H1898" s="4">
        <v>45691.641099537039</v>
      </c>
      <c r="I1898" t="b">
        <v>0</v>
      </c>
      <c r="J1898" t="b">
        <v>1</v>
      </c>
      <c r="K1898" t="s">
        <v>24</v>
      </c>
      <c r="L1898" t="s">
        <v>22</v>
      </c>
      <c r="M1898">
        <v>157000</v>
      </c>
      <c r="O1898" t="s">
        <v>1883</v>
      </c>
      <c r="P1898" t="s">
        <v>1884</v>
      </c>
    </row>
    <row r="1899" spans="1:16" x14ac:dyDescent="0.25">
      <c r="A1899" t="s">
        <v>2</v>
      </c>
      <c r="B1899" t="s">
        <v>6927</v>
      </c>
      <c r="C1899" t="s">
        <v>6928</v>
      </c>
      <c r="D1899" t="s">
        <v>4090</v>
      </c>
      <c r="E1899" t="s">
        <v>20</v>
      </c>
      <c r="F1899" t="b">
        <v>0</v>
      </c>
      <c r="G1899" t="s">
        <v>27</v>
      </c>
      <c r="H1899" s="4">
        <v>45691.641724537039</v>
      </c>
      <c r="I1899" t="b">
        <v>0</v>
      </c>
      <c r="J1899" t="b">
        <v>0</v>
      </c>
      <c r="K1899" t="s">
        <v>24</v>
      </c>
      <c r="L1899" t="s">
        <v>22</v>
      </c>
      <c r="M1899">
        <v>156000</v>
      </c>
      <c r="O1899" t="s">
        <v>6929</v>
      </c>
      <c r="P1899" t="s">
        <v>6930</v>
      </c>
    </row>
    <row r="1900" spans="1:16" x14ac:dyDescent="0.25">
      <c r="A1900" t="s">
        <v>25</v>
      </c>
      <c r="B1900" t="s">
        <v>6931</v>
      </c>
      <c r="C1900" t="s">
        <v>1835</v>
      </c>
      <c r="D1900" t="s">
        <v>6932</v>
      </c>
      <c r="E1900" t="s">
        <v>20</v>
      </c>
      <c r="F1900" t="b">
        <v>0</v>
      </c>
      <c r="G1900" t="s">
        <v>1792</v>
      </c>
      <c r="H1900" s="4">
        <v>45691.653240740743</v>
      </c>
      <c r="I1900" t="b">
        <v>1</v>
      </c>
      <c r="J1900" t="b">
        <v>0</v>
      </c>
      <c r="K1900" t="s">
        <v>1792</v>
      </c>
      <c r="L1900" t="s">
        <v>22</v>
      </c>
      <c r="M1900">
        <v>50000</v>
      </c>
      <c r="O1900" t="s">
        <v>6933</v>
      </c>
      <c r="P1900" t="s">
        <v>3280</v>
      </c>
    </row>
    <row r="1901" spans="1:16" x14ac:dyDescent="0.25">
      <c r="A1901" t="s">
        <v>0</v>
      </c>
      <c r="B1901" t="s">
        <v>0</v>
      </c>
      <c r="C1901" t="s">
        <v>985</v>
      </c>
      <c r="D1901" t="s">
        <v>3973</v>
      </c>
      <c r="E1901" t="s">
        <v>20</v>
      </c>
      <c r="F1901" t="b">
        <v>0</v>
      </c>
      <c r="G1901" t="s">
        <v>27</v>
      </c>
      <c r="H1901" s="4">
        <v>45691.66673611111</v>
      </c>
      <c r="I1901" t="b">
        <v>0</v>
      </c>
      <c r="J1901" t="b">
        <v>0</v>
      </c>
      <c r="K1901" t="s">
        <v>24</v>
      </c>
      <c r="L1901" t="s">
        <v>36</v>
      </c>
      <c r="N1901">
        <v>48</v>
      </c>
      <c r="O1901" t="s">
        <v>1357</v>
      </c>
      <c r="P1901" t="s">
        <v>6796</v>
      </c>
    </row>
    <row r="1902" spans="1:16" x14ac:dyDescent="0.25">
      <c r="A1902" t="s">
        <v>139</v>
      </c>
      <c r="B1902" t="s">
        <v>6934</v>
      </c>
      <c r="C1902" t="s">
        <v>283</v>
      </c>
      <c r="D1902" t="s">
        <v>3973</v>
      </c>
      <c r="E1902" t="s">
        <v>20</v>
      </c>
      <c r="F1902" t="b">
        <v>0</v>
      </c>
      <c r="G1902" t="s">
        <v>41</v>
      </c>
      <c r="H1902" s="4">
        <v>45691.681539351863</v>
      </c>
      <c r="I1902" t="b">
        <v>0</v>
      </c>
      <c r="J1902" t="b">
        <v>0</v>
      </c>
      <c r="K1902" t="s">
        <v>24</v>
      </c>
      <c r="L1902" t="s">
        <v>22</v>
      </c>
      <c r="M1902">
        <v>78500</v>
      </c>
      <c r="O1902" t="s">
        <v>6935</v>
      </c>
      <c r="P1902" t="s">
        <v>3760</v>
      </c>
    </row>
    <row r="1903" spans="1:16" x14ac:dyDescent="0.25">
      <c r="A1903" t="s">
        <v>89</v>
      </c>
      <c r="B1903" t="s">
        <v>6936</v>
      </c>
      <c r="C1903" t="s">
        <v>203</v>
      </c>
      <c r="D1903" t="s">
        <v>3973</v>
      </c>
      <c r="E1903" t="s">
        <v>20</v>
      </c>
      <c r="F1903" t="b">
        <v>0</v>
      </c>
      <c r="G1903" t="s">
        <v>27</v>
      </c>
      <c r="H1903" s="4">
        <v>45691.683506944442</v>
      </c>
      <c r="I1903" t="b">
        <v>0</v>
      </c>
      <c r="J1903" t="b">
        <v>1</v>
      </c>
      <c r="K1903" t="s">
        <v>24</v>
      </c>
      <c r="L1903" t="s">
        <v>22</v>
      </c>
      <c r="M1903">
        <v>92500</v>
      </c>
      <c r="O1903" t="s">
        <v>6337</v>
      </c>
      <c r="P1903" t="s">
        <v>6937</v>
      </c>
    </row>
    <row r="1904" spans="1:16" x14ac:dyDescent="0.25">
      <c r="A1904" t="s">
        <v>2</v>
      </c>
      <c r="B1904" t="s">
        <v>6938</v>
      </c>
      <c r="C1904" t="s">
        <v>6939</v>
      </c>
      <c r="D1904" t="s">
        <v>6932</v>
      </c>
      <c r="E1904" t="s">
        <v>20</v>
      </c>
      <c r="F1904" t="b">
        <v>0</v>
      </c>
      <c r="G1904" t="s">
        <v>314</v>
      </c>
      <c r="H1904" s="4">
        <v>45691.689062500001</v>
      </c>
      <c r="I1904" t="b">
        <v>1</v>
      </c>
      <c r="J1904" t="b">
        <v>0</v>
      </c>
      <c r="K1904" t="s">
        <v>314</v>
      </c>
      <c r="L1904" t="s">
        <v>22</v>
      </c>
      <c r="M1904">
        <v>250000</v>
      </c>
      <c r="O1904" t="s">
        <v>6940</v>
      </c>
      <c r="P1904" t="s">
        <v>6941</v>
      </c>
    </row>
    <row r="1905" spans="1:16" x14ac:dyDescent="0.25">
      <c r="A1905" t="s">
        <v>2</v>
      </c>
      <c r="B1905" t="s">
        <v>6942</v>
      </c>
      <c r="C1905" t="s">
        <v>314</v>
      </c>
      <c r="D1905" t="s">
        <v>3973</v>
      </c>
      <c r="E1905" t="s">
        <v>20</v>
      </c>
      <c r="F1905" t="b">
        <v>0</v>
      </c>
      <c r="G1905" t="s">
        <v>314</v>
      </c>
      <c r="H1905" s="4">
        <v>45691.689074074071</v>
      </c>
      <c r="I1905" t="b">
        <v>1</v>
      </c>
      <c r="J1905" t="b">
        <v>0</v>
      </c>
      <c r="K1905" t="s">
        <v>314</v>
      </c>
      <c r="L1905" t="s">
        <v>22</v>
      </c>
      <c r="M1905">
        <v>300000</v>
      </c>
      <c r="O1905" t="s">
        <v>830</v>
      </c>
    </row>
    <row r="1906" spans="1:16" x14ac:dyDescent="0.25">
      <c r="A1906" t="s">
        <v>0</v>
      </c>
      <c r="B1906" t="s">
        <v>6943</v>
      </c>
      <c r="C1906" t="s">
        <v>622</v>
      </c>
      <c r="D1906" t="s">
        <v>3973</v>
      </c>
      <c r="E1906" t="s">
        <v>20</v>
      </c>
      <c r="F1906" t="b">
        <v>0</v>
      </c>
      <c r="G1906" t="s">
        <v>35</v>
      </c>
      <c r="H1906" s="4">
        <v>45691.72347222222</v>
      </c>
      <c r="I1906" t="b">
        <v>0</v>
      </c>
      <c r="J1906" t="b">
        <v>1</v>
      </c>
      <c r="K1906" t="s">
        <v>24</v>
      </c>
      <c r="L1906" t="s">
        <v>22</v>
      </c>
      <c r="M1906">
        <v>87500</v>
      </c>
      <c r="O1906" t="s">
        <v>954</v>
      </c>
      <c r="P1906" t="s">
        <v>6944</v>
      </c>
    </row>
    <row r="1907" spans="1:16" x14ac:dyDescent="0.25">
      <c r="A1907" t="s">
        <v>2</v>
      </c>
      <c r="B1907" t="s">
        <v>6945</v>
      </c>
      <c r="C1907" t="s">
        <v>192</v>
      </c>
      <c r="D1907" t="s">
        <v>3973</v>
      </c>
      <c r="E1907" t="s">
        <v>51</v>
      </c>
      <c r="F1907" t="b">
        <v>0</v>
      </c>
      <c r="G1907" t="s">
        <v>23</v>
      </c>
      <c r="H1907" s="4">
        <v>45691.754016203697</v>
      </c>
      <c r="I1907" t="b">
        <v>1</v>
      </c>
      <c r="J1907" t="b">
        <v>0</v>
      </c>
      <c r="K1907" t="s">
        <v>24</v>
      </c>
      <c r="L1907" t="s">
        <v>36</v>
      </c>
      <c r="N1907">
        <v>22</v>
      </c>
      <c r="O1907" t="s">
        <v>74</v>
      </c>
    </row>
    <row r="1908" spans="1:16" x14ac:dyDescent="0.25">
      <c r="A1908" t="s">
        <v>1</v>
      </c>
      <c r="B1908" t="s">
        <v>6946</v>
      </c>
      <c r="C1908" t="s">
        <v>6947</v>
      </c>
      <c r="D1908" t="s">
        <v>3828</v>
      </c>
      <c r="E1908" t="s">
        <v>20</v>
      </c>
      <c r="F1908" t="b">
        <v>0</v>
      </c>
      <c r="G1908" t="s">
        <v>23</v>
      </c>
      <c r="H1908" s="4">
        <v>45691.754062499997</v>
      </c>
      <c r="I1908" t="b">
        <v>1</v>
      </c>
      <c r="J1908" t="b">
        <v>1</v>
      </c>
      <c r="K1908" t="s">
        <v>24</v>
      </c>
      <c r="L1908" t="s">
        <v>36</v>
      </c>
      <c r="N1908">
        <v>17</v>
      </c>
      <c r="O1908" t="s">
        <v>6948</v>
      </c>
    </row>
    <row r="1909" spans="1:16" x14ac:dyDescent="0.25">
      <c r="A1909" t="s">
        <v>1</v>
      </c>
      <c r="B1909" t="s">
        <v>264</v>
      </c>
      <c r="C1909" t="s">
        <v>653</v>
      </c>
      <c r="D1909" t="s">
        <v>3973</v>
      </c>
      <c r="E1909" t="s">
        <v>20</v>
      </c>
      <c r="F1909" t="b">
        <v>0</v>
      </c>
      <c r="G1909" t="s">
        <v>23</v>
      </c>
      <c r="H1909" s="4">
        <v>45691.754467592589</v>
      </c>
      <c r="I1909" t="b">
        <v>0</v>
      </c>
      <c r="J1909" t="b">
        <v>1</v>
      </c>
      <c r="K1909" t="s">
        <v>24</v>
      </c>
      <c r="L1909" t="s">
        <v>22</v>
      </c>
      <c r="M1909">
        <v>110000</v>
      </c>
      <c r="O1909" t="s">
        <v>6949</v>
      </c>
      <c r="P1909" t="s">
        <v>302</v>
      </c>
    </row>
    <row r="1910" spans="1:16" x14ac:dyDescent="0.25">
      <c r="A1910" t="s">
        <v>1</v>
      </c>
      <c r="B1910" t="s">
        <v>779</v>
      </c>
      <c r="C1910" t="s">
        <v>39</v>
      </c>
      <c r="D1910" t="s">
        <v>6950</v>
      </c>
      <c r="E1910" t="s">
        <v>20</v>
      </c>
      <c r="F1910" t="b">
        <v>1</v>
      </c>
      <c r="G1910" t="s">
        <v>912</v>
      </c>
      <c r="H1910" s="4">
        <v>45691.78052083333</v>
      </c>
      <c r="I1910" t="b">
        <v>0</v>
      </c>
      <c r="J1910" t="b">
        <v>0</v>
      </c>
      <c r="K1910" t="s">
        <v>912</v>
      </c>
      <c r="L1910" t="s">
        <v>22</v>
      </c>
      <c r="M1910">
        <v>77500</v>
      </c>
      <c r="O1910" t="s">
        <v>6951</v>
      </c>
      <c r="P1910" t="s">
        <v>193</v>
      </c>
    </row>
    <row r="1911" spans="1:16" x14ac:dyDescent="0.25">
      <c r="A1911" t="s">
        <v>0</v>
      </c>
      <c r="B1911" t="s">
        <v>6952</v>
      </c>
      <c r="C1911" t="s">
        <v>283</v>
      </c>
      <c r="D1911" t="s">
        <v>3973</v>
      </c>
      <c r="E1911" t="s">
        <v>20</v>
      </c>
      <c r="F1911" t="b">
        <v>0</v>
      </c>
      <c r="G1911" t="s">
        <v>41</v>
      </c>
      <c r="H1911" s="4">
        <v>45691.806458333333</v>
      </c>
      <c r="I1911" t="b">
        <v>0</v>
      </c>
      <c r="J1911" t="b">
        <v>0</v>
      </c>
      <c r="K1911" t="s">
        <v>24</v>
      </c>
      <c r="L1911" t="s">
        <v>36</v>
      </c>
      <c r="N1911">
        <v>31</v>
      </c>
      <c r="O1911" t="s">
        <v>3009</v>
      </c>
      <c r="P1911" t="s">
        <v>6953</v>
      </c>
    </row>
    <row r="1912" spans="1:16" x14ac:dyDescent="0.25">
      <c r="A1912" t="s">
        <v>2</v>
      </c>
      <c r="B1912" t="s">
        <v>6954</v>
      </c>
      <c r="C1912" t="s">
        <v>332</v>
      </c>
      <c r="D1912" t="s">
        <v>3973</v>
      </c>
      <c r="E1912" t="s">
        <v>20</v>
      </c>
      <c r="F1912" t="b">
        <v>0</v>
      </c>
      <c r="G1912" t="s">
        <v>27</v>
      </c>
      <c r="H1912" s="4">
        <v>45691.80840277778</v>
      </c>
      <c r="I1912" t="b">
        <v>0</v>
      </c>
      <c r="J1912" t="b">
        <v>0</v>
      </c>
      <c r="K1912" t="s">
        <v>24</v>
      </c>
      <c r="L1912" t="s">
        <v>22</v>
      </c>
      <c r="M1912">
        <v>100000</v>
      </c>
      <c r="O1912" t="s">
        <v>131</v>
      </c>
      <c r="P1912" t="s">
        <v>6955</v>
      </c>
    </row>
    <row r="1913" spans="1:16" x14ac:dyDescent="0.25">
      <c r="A1913" t="s">
        <v>139</v>
      </c>
      <c r="B1913" t="s">
        <v>6956</v>
      </c>
      <c r="C1913" t="s">
        <v>151</v>
      </c>
      <c r="D1913" t="s">
        <v>3973</v>
      </c>
      <c r="E1913" t="s">
        <v>20</v>
      </c>
      <c r="F1913" t="b">
        <v>0</v>
      </c>
      <c r="G1913" t="s">
        <v>30</v>
      </c>
      <c r="H1913" s="4">
        <v>45691.848715277767</v>
      </c>
      <c r="I1913" t="b">
        <v>0</v>
      </c>
      <c r="J1913" t="b">
        <v>1</v>
      </c>
      <c r="K1913" t="s">
        <v>24</v>
      </c>
      <c r="L1913" t="s">
        <v>22</v>
      </c>
      <c r="M1913">
        <v>134000</v>
      </c>
      <c r="O1913" t="s">
        <v>1126</v>
      </c>
      <c r="P1913" t="s">
        <v>3393</v>
      </c>
    </row>
    <row r="1914" spans="1:16" x14ac:dyDescent="0.25">
      <c r="A1914" t="s">
        <v>0</v>
      </c>
      <c r="B1914" t="s">
        <v>6200</v>
      </c>
      <c r="C1914" t="s">
        <v>1696</v>
      </c>
      <c r="D1914" t="s">
        <v>3600</v>
      </c>
      <c r="E1914" t="s">
        <v>20</v>
      </c>
      <c r="F1914" t="b">
        <v>0</v>
      </c>
      <c r="G1914" t="s">
        <v>30</v>
      </c>
      <c r="H1914" s="4">
        <v>45691.848715277767</v>
      </c>
      <c r="I1914" t="b">
        <v>0</v>
      </c>
      <c r="J1914" t="b">
        <v>1</v>
      </c>
      <c r="K1914" t="s">
        <v>24</v>
      </c>
      <c r="L1914" t="s">
        <v>22</v>
      </c>
      <c r="M1914">
        <v>99000</v>
      </c>
      <c r="O1914" t="s">
        <v>2697</v>
      </c>
      <c r="P1914" t="s">
        <v>700</v>
      </c>
    </row>
    <row r="1915" spans="1:16" x14ac:dyDescent="0.25">
      <c r="A1915" t="s">
        <v>1</v>
      </c>
      <c r="B1915" t="s">
        <v>6957</v>
      </c>
      <c r="C1915" t="s">
        <v>2305</v>
      </c>
      <c r="D1915" t="s">
        <v>2208</v>
      </c>
      <c r="E1915" t="s">
        <v>20</v>
      </c>
      <c r="F1915" t="b">
        <v>0</v>
      </c>
      <c r="G1915" t="s">
        <v>27</v>
      </c>
      <c r="H1915" s="4">
        <v>45691.849189814813</v>
      </c>
      <c r="I1915" t="b">
        <v>0</v>
      </c>
      <c r="J1915" t="b">
        <v>0</v>
      </c>
      <c r="K1915" t="s">
        <v>24</v>
      </c>
      <c r="L1915" t="s">
        <v>36</v>
      </c>
      <c r="N1915">
        <v>39</v>
      </c>
      <c r="O1915" t="s">
        <v>2914</v>
      </c>
      <c r="P1915" t="s">
        <v>6843</v>
      </c>
    </row>
    <row r="1916" spans="1:16" x14ac:dyDescent="0.25">
      <c r="A1916" t="s">
        <v>2</v>
      </c>
      <c r="B1916" t="s">
        <v>6958</v>
      </c>
      <c r="C1916" t="s">
        <v>263</v>
      </c>
      <c r="D1916" t="s">
        <v>3957</v>
      </c>
      <c r="E1916" t="s">
        <v>34</v>
      </c>
      <c r="F1916" t="b">
        <v>0</v>
      </c>
      <c r="G1916" t="s">
        <v>27</v>
      </c>
      <c r="H1916" s="4">
        <v>45691.850046296298</v>
      </c>
      <c r="I1916" t="b">
        <v>0</v>
      </c>
      <c r="J1916" t="b">
        <v>1</v>
      </c>
      <c r="K1916" t="s">
        <v>24</v>
      </c>
      <c r="L1916" t="s">
        <v>36</v>
      </c>
      <c r="N1916">
        <v>56</v>
      </c>
      <c r="O1916" t="s">
        <v>487</v>
      </c>
      <c r="P1916" t="s">
        <v>6959</v>
      </c>
    </row>
    <row r="1917" spans="1:16" x14ac:dyDescent="0.25">
      <c r="A1917" t="s">
        <v>2</v>
      </c>
      <c r="B1917" t="s">
        <v>6960</v>
      </c>
      <c r="C1917" t="s">
        <v>6961</v>
      </c>
      <c r="D1917" t="s">
        <v>3957</v>
      </c>
      <c r="E1917" t="s">
        <v>34</v>
      </c>
      <c r="F1917" t="b">
        <v>0</v>
      </c>
      <c r="G1917" t="s">
        <v>27</v>
      </c>
      <c r="H1917" s="4">
        <v>45691.850057870368</v>
      </c>
      <c r="I1917" t="b">
        <v>0</v>
      </c>
      <c r="J1917" t="b">
        <v>1</v>
      </c>
      <c r="K1917" t="s">
        <v>24</v>
      </c>
      <c r="L1917" t="s">
        <v>36</v>
      </c>
      <c r="N1917">
        <v>46.550003051757813</v>
      </c>
      <c r="O1917" t="s">
        <v>6962</v>
      </c>
      <c r="P1917" t="s">
        <v>6963</v>
      </c>
    </row>
    <row r="1918" spans="1:16" x14ac:dyDescent="0.25">
      <c r="A1918" t="s">
        <v>2</v>
      </c>
      <c r="B1918" t="s">
        <v>6964</v>
      </c>
      <c r="C1918" t="s">
        <v>6244</v>
      </c>
      <c r="D1918" t="s">
        <v>3957</v>
      </c>
      <c r="E1918" t="s">
        <v>34</v>
      </c>
      <c r="F1918" t="b">
        <v>0</v>
      </c>
      <c r="G1918" t="s">
        <v>27</v>
      </c>
      <c r="H1918" s="4">
        <v>45691.850069444437</v>
      </c>
      <c r="I1918" t="b">
        <v>0</v>
      </c>
      <c r="J1918" t="b">
        <v>1</v>
      </c>
      <c r="K1918" t="s">
        <v>24</v>
      </c>
      <c r="L1918" t="s">
        <v>36</v>
      </c>
      <c r="N1918">
        <v>56</v>
      </c>
      <c r="O1918" t="s">
        <v>6962</v>
      </c>
      <c r="P1918" t="s">
        <v>6963</v>
      </c>
    </row>
    <row r="1919" spans="1:16" x14ac:dyDescent="0.25">
      <c r="A1919" t="s">
        <v>1</v>
      </c>
      <c r="B1919" t="s">
        <v>2725</v>
      </c>
      <c r="C1919" t="s">
        <v>1385</v>
      </c>
      <c r="D1919" t="s">
        <v>3973</v>
      </c>
      <c r="E1919" t="s">
        <v>20</v>
      </c>
      <c r="F1919" t="b">
        <v>0</v>
      </c>
      <c r="G1919" t="s">
        <v>27</v>
      </c>
      <c r="H1919" s="4">
        <v>45691.850104166668</v>
      </c>
      <c r="I1919" t="b">
        <v>1</v>
      </c>
      <c r="J1919" t="b">
        <v>1</v>
      </c>
      <c r="K1919" t="s">
        <v>24</v>
      </c>
      <c r="L1919" t="s">
        <v>22</v>
      </c>
      <c r="M1919">
        <v>149500</v>
      </c>
      <c r="O1919" t="s">
        <v>4351</v>
      </c>
    </row>
    <row r="1920" spans="1:16" x14ac:dyDescent="0.25">
      <c r="A1920" t="s">
        <v>2</v>
      </c>
      <c r="B1920" t="s">
        <v>6965</v>
      </c>
      <c r="C1920" t="s">
        <v>260</v>
      </c>
      <c r="D1920" t="s">
        <v>3973</v>
      </c>
      <c r="E1920" t="s">
        <v>20</v>
      </c>
      <c r="F1920" t="b">
        <v>0</v>
      </c>
      <c r="G1920" t="s">
        <v>27</v>
      </c>
      <c r="H1920" s="4">
        <v>45691.850115740737</v>
      </c>
      <c r="I1920" t="b">
        <v>0</v>
      </c>
      <c r="J1920" t="b">
        <v>1</v>
      </c>
      <c r="K1920" t="s">
        <v>24</v>
      </c>
      <c r="L1920" t="s">
        <v>22</v>
      </c>
      <c r="M1920">
        <v>227000</v>
      </c>
      <c r="O1920" t="s">
        <v>2824</v>
      </c>
      <c r="P1920" t="s">
        <v>6966</v>
      </c>
    </row>
    <row r="1921" spans="1:16" x14ac:dyDescent="0.25">
      <c r="A1921" t="s">
        <v>0</v>
      </c>
      <c r="B1921" t="s">
        <v>1801</v>
      </c>
      <c r="C1921" t="s">
        <v>82</v>
      </c>
      <c r="D1921" t="s">
        <v>3973</v>
      </c>
      <c r="E1921" t="s">
        <v>20</v>
      </c>
      <c r="F1921" t="b">
        <v>0</v>
      </c>
      <c r="G1921" t="s">
        <v>35</v>
      </c>
      <c r="H1921" s="4">
        <v>45691.850902777784</v>
      </c>
      <c r="I1921" t="b">
        <v>1</v>
      </c>
      <c r="J1921" t="b">
        <v>1</v>
      </c>
      <c r="K1921" t="s">
        <v>24</v>
      </c>
      <c r="L1921" t="s">
        <v>22</v>
      </c>
      <c r="M1921">
        <v>125000</v>
      </c>
      <c r="O1921" t="s">
        <v>6967</v>
      </c>
      <c r="P1921" t="s">
        <v>6968</v>
      </c>
    </row>
    <row r="1922" spans="1:16" x14ac:dyDescent="0.25">
      <c r="A1922" t="s">
        <v>2</v>
      </c>
      <c r="B1922" t="s">
        <v>6969</v>
      </c>
      <c r="C1922" t="s">
        <v>6970</v>
      </c>
      <c r="D1922" t="s">
        <v>3957</v>
      </c>
      <c r="E1922" t="s">
        <v>34</v>
      </c>
      <c r="F1922" t="b">
        <v>0</v>
      </c>
      <c r="G1922" t="s">
        <v>30</v>
      </c>
      <c r="H1922" s="4">
        <v>45691.851157407407</v>
      </c>
      <c r="I1922" t="b">
        <v>0</v>
      </c>
      <c r="J1922" t="b">
        <v>1</v>
      </c>
      <c r="K1922" t="s">
        <v>24</v>
      </c>
      <c r="L1922" t="s">
        <v>36</v>
      </c>
      <c r="N1922">
        <v>56</v>
      </c>
      <c r="O1922" t="s">
        <v>487</v>
      </c>
      <c r="P1922" t="s">
        <v>6959</v>
      </c>
    </row>
    <row r="1923" spans="1:16" x14ac:dyDescent="0.25">
      <c r="A1923" t="s">
        <v>40</v>
      </c>
      <c r="B1923" t="s">
        <v>6786</v>
      </c>
      <c r="C1923" t="s">
        <v>1096</v>
      </c>
      <c r="D1923" t="s">
        <v>3973</v>
      </c>
      <c r="E1923" t="s">
        <v>20</v>
      </c>
      <c r="F1923" t="b">
        <v>0</v>
      </c>
      <c r="G1923" t="s">
        <v>27</v>
      </c>
      <c r="H1923" s="4">
        <v>45691.891712962963</v>
      </c>
      <c r="I1923" t="b">
        <v>0</v>
      </c>
      <c r="J1923" t="b">
        <v>0</v>
      </c>
      <c r="K1923" t="s">
        <v>24</v>
      </c>
      <c r="L1923" t="s">
        <v>22</v>
      </c>
      <c r="M1923">
        <v>122500</v>
      </c>
      <c r="O1923" t="s">
        <v>1422</v>
      </c>
      <c r="P1923" t="s">
        <v>6787</v>
      </c>
    </row>
    <row r="1924" spans="1:16" x14ac:dyDescent="0.25">
      <c r="A1924" t="s">
        <v>2</v>
      </c>
      <c r="B1924" t="s">
        <v>6971</v>
      </c>
      <c r="C1924" t="s">
        <v>140</v>
      </c>
      <c r="D1924" t="s">
        <v>2208</v>
      </c>
      <c r="E1924" t="s">
        <v>51</v>
      </c>
      <c r="F1924" t="b">
        <v>0</v>
      </c>
      <c r="G1924" t="s">
        <v>27</v>
      </c>
      <c r="H1924" s="4">
        <v>45691.891724537039</v>
      </c>
      <c r="I1924" t="b">
        <v>1</v>
      </c>
      <c r="J1924" t="b">
        <v>0</v>
      </c>
      <c r="K1924" t="s">
        <v>24</v>
      </c>
      <c r="L1924" t="s">
        <v>36</v>
      </c>
      <c r="N1924">
        <v>60</v>
      </c>
      <c r="O1924" t="s">
        <v>3500</v>
      </c>
      <c r="P1924" t="s">
        <v>150</v>
      </c>
    </row>
    <row r="1925" spans="1:16" x14ac:dyDescent="0.25">
      <c r="A1925" t="s">
        <v>0</v>
      </c>
      <c r="B1925" t="s">
        <v>6972</v>
      </c>
      <c r="C1925" t="s">
        <v>158</v>
      </c>
      <c r="D1925" t="s">
        <v>4035</v>
      </c>
      <c r="E1925" t="s">
        <v>20</v>
      </c>
      <c r="F1925" t="b">
        <v>0</v>
      </c>
      <c r="G1925" t="s">
        <v>158</v>
      </c>
      <c r="H1925" s="4">
        <v>45691.894942129627</v>
      </c>
      <c r="I1925" t="b">
        <v>0</v>
      </c>
      <c r="J1925" t="b">
        <v>0</v>
      </c>
      <c r="K1925" t="s">
        <v>158</v>
      </c>
      <c r="L1925" t="s">
        <v>22</v>
      </c>
      <c r="M1925">
        <v>40000</v>
      </c>
      <c r="O1925" t="s">
        <v>402</v>
      </c>
      <c r="P1925" t="s">
        <v>6973</v>
      </c>
    </row>
    <row r="1926" spans="1:16" x14ac:dyDescent="0.25">
      <c r="A1926" t="s">
        <v>2</v>
      </c>
      <c r="B1926" t="s">
        <v>6974</v>
      </c>
      <c r="C1926" t="s">
        <v>315</v>
      </c>
      <c r="D1926" t="s">
        <v>3973</v>
      </c>
      <c r="E1926" t="s">
        <v>51</v>
      </c>
      <c r="F1926" t="b">
        <v>0</v>
      </c>
      <c r="G1926" t="s">
        <v>27</v>
      </c>
      <c r="H1926" s="4">
        <v>45691.975034722222</v>
      </c>
      <c r="I1926" t="b">
        <v>0</v>
      </c>
      <c r="J1926" t="b">
        <v>1</v>
      </c>
      <c r="K1926" t="s">
        <v>24</v>
      </c>
      <c r="L1926" t="s">
        <v>36</v>
      </c>
      <c r="N1926">
        <v>72.5</v>
      </c>
      <c r="O1926" t="s">
        <v>144</v>
      </c>
      <c r="P1926" t="s">
        <v>6975</v>
      </c>
    </row>
    <row r="1927" spans="1:16" x14ac:dyDescent="0.25">
      <c r="A1927" t="s">
        <v>28</v>
      </c>
      <c r="B1927" t="s">
        <v>6976</v>
      </c>
      <c r="C1927" t="s">
        <v>333</v>
      </c>
      <c r="D1927" t="s">
        <v>3973</v>
      </c>
      <c r="E1927" t="s">
        <v>20</v>
      </c>
      <c r="F1927" t="b">
        <v>0</v>
      </c>
      <c r="G1927" t="s">
        <v>27</v>
      </c>
      <c r="H1927" s="4">
        <v>45691.97515046296</v>
      </c>
      <c r="I1927" t="b">
        <v>0</v>
      </c>
      <c r="J1927" t="b">
        <v>0</v>
      </c>
      <c r="K1927" t="s">
        <v>24</v>
      </c>
      <c r="L1927" t="s">
        <v>22</v>
      </c>
      <c r="M1927">
        <v>232500</v>
      </c>
      <c r="O1927" t="s">
        <v>261</v>
      </c>
      <c r="P1927" t="s">
        <v>6977</v>
      </c>
    </row>
    <row r="1928" spans="1:16" x14ac:dyDescent="0.25">
      <c r="A1928" t="s">
        <v>1</v>
      </c>
      <c r="B1928" t="s">
        <v>6978</v>
      </c>
      <c r="C1928" t="s">
        <v>1099</v>
      </c>
      <c r="D1928" t="s">
        <v>3973</v>
      </c>
      <c r="E1928" t="s">
        <v>51</v>
      </c>
      <c r="F1928" t="b">
        <v>0</v>
      </c>
      <c r="G1928" t="s">
        <v>41</v>
      </c>
      <c r="H1928" s="4">
        <v>45691.975486111107</v>
      </c>
      <c r="I1928" t="b">
        <v>0</v>
      </c>
      <c r="J1928" t="b">
        <v>0</v>
      </c>
      <c r="K1928" t="s">
        <v>24</v>
      </c>
      <c r="L1928" t="s">
        <v>36</v>
      </c>
      <c r="N1928">
        <v>76.5</v>
      </c>
      <c r="O1928" t="s">
        <v>1868</v>
      </c>
      <c r="P1928" t="s">
        <v>6979</v>
      </c>
    </row>
    <row r="1929" spans="1:16" x14ac:dyDescent="0.25">
      <c r="A1929" t="s">
        <v>2</v>
      </c>
      <c r="B1929" t="s">
        <v>638</v>
      </c>
      <c r="C1929" t="s">
        <v>6980</v>
      </c>
      <c r="D1929" t="s">
        <v>5123</v>
      </c>
      <c r="E1929" t="s">
        <v>20</v>
      </c>
      <c r="F1929" t="b">
        <v>0</v>
      </c>
      <c r="G1929" t="s">
        <v>23</v>
      </c>
      <c r="H1929" s="4">
        <v>45692.004467592589</v>
      </c>
      <c r="I1929" t="b">
        <v>1</v>
      </c>
      <c r="J1929" t="b">
        <v>0</v>
      </c>
      <c r="K1929" t="s">
        <v>24</v>
      </c>
      <c r="L1929" t="s">
        <v>22</v>
      </c>
      <c r="M1929">
        <v>119500</v>
      </c>
      <c r="O1929" t="s">
        <v>6981</v>
      </c>
      <c r="P1929" t="s">
        <v>6982</v>
      </c>
    </row>
    <row r="1930" spans="1:16" x14ac:dyDescent="0.25">
      <c r="A1930" t="s">
        <v>0</v>
      </c>
      <c r="B1930" t="s">
        <v>6983</v>
      </c>
      <c r="C1930" t="s">
        <v>39</v>
      </c>
      <c r="D1930" t="s">
        <v>3973</v>
      </c>
      <c r="E1930" t="s">
        <v>20</v>
      </c>
      <c r="F1930" t="b">
        <v>1</v>
      </c>
      <c r="G1930" t="s">
        <v>106</v>
      </c>
      <c r="H1930" s="4">
        <v>45692.018483796302</v>
      </c>
      <c r="I1930" t="b">
        <v>0</v>
      </c>
      <c r="J1930" t="b">
        <v>0</v>
      </c>
      <c r="K1930" t="s">
        <v>106</v>
      </c>
      <c r="L1930" t="s">
        <v>22</v>
      </c>
      <c r="M1930">
        <v>71500</v>
      </c>
      <c r="O1930" t="s">
        <v>6984</v>
      </c>
      <c r="P1930" t="s">
        <v>6985</v>
      </c>
    </row>
    <row r="1931" spans="1:16" x14ac:dyDescent="0.25">
      <c r="A1931" t="s">
        <v>2</v>
      </c>
      <c r="B1931" t="s">
        <v>6986</v>
      </c>
      <c r="C1931" t="s">
        <v>39</v>
      </c>
      <c r="D1931" t="s">
        <v>4014</v>
      </c>
      <c r="E1931" t="s">
        <v>20</v>
      </c>
      <c r="F1931" t="b">
        <v>1</v>
      </c>
      <c r="G1931" t="s">
        <v>158</v>
      </c>
      <c r="H1931" s="4">
        <v>45692.02</v>
      </c>
      <c r="I1931" t="b">
        <v>0</v>
      </c>
      <c r="J1931" t="b">
        <v>1</v>
      </c>
      <c r="K1931" t="s">
        <v>158</v>
      </c>
      <c r="L1931" t="s">
        <v>22</v>
      </c>
      <c r="M1931">
        <v>156000</v>
      </c>
      <c r="O1931" t="s">
        <v>3016</v>
      </c>
      <c r="P1931" t="s">
        <v>6987</v>
      </c>
    </row>
    <row r="1932" spans="1:16" x14ac:dyDescent="0.25">
      <c r="A1932" t="s">
        <v>0</v>
      </c>
      <c r="B1932" t="s">
        <v>6988</v>
      </c>
      <c r="C1932" t="s">
        <v>158</v>
      </c>
      <c r="D1932" t="s">
        <v>4035</v>
      </c>
      <c r="E1932" t="s">
        <v>20</v>
      </c>
      <c r="F1932" t="b">
        <v>0</v>
      </c>
      <c r="G1932" t="s">
        <v>158</v>
      </c>
      <c r="H1932" s="4">
        <v>45692.02</v>
      </c>
      <c r="I1932" t="b">
        <v>0</v>
      </c>
      <c r="J1932" t="b">
        <v>0</v>
      </c>
      <c r="K1932" t="s">
        <v>158</v>
      </c>
      <c r="L1932" t="s">
        <v>22</v>
      </c>
      <c r="M1932">
        <v>110400</v>
      </c>
      <c r="O1932" t="s">
        <v>2768</v>
      </c>
      <c r="P1932" t="s">
        <v>6989</v>
      </c>
    </row>
    <row r="1933" spans="1:16" x14ac:dyDescent="0.25">
      <c r="A1933" t="s">
        <v>0</v>
      </c>
      <c r="B1933" t="s">
        <v>6990</v>
      </c>
      <c r="C1933" t="s">
        <v>628</v>
      </c>
      <c r="D1933" t="s">
        <v>3828</v>
      </c>
      <c r="F1933" t="b">
        <v>0</v>
      </c>
      <c r="G1933" t="s">
        <v>27</v>
      </c>
      <c r="H1933" s="4">
        <v>45692.083402777767</v>
      </c>
      <c r="I1933" t="b">
        <v>0</v>
      </c>
      <c r="J1933" t="b">
        <v>0</v>
      </c>
      <c r="K1933" t="s">
        <v>24</v>
      </c>
      <c r="L1933" t="s">
        <v>36</v>
      </c>
      <c r="N1933">
        <v>40</v>
      </c>
      <c r="O1933" t="s">
        <v>6991</v>
      </c>
      <c r="P1933" t="s">
        <v>6843</v>
      </c>
    </row>
    <row r="1934" spans="1:16" x14ac:dyDescent="0.25">
      <c r="A1934" t="s">
        <v>1</v>
      </c>
      <c r="B1934" t="s">
        <v>4658</v>
      </c>
      <c r="C1934" t="s">
        <v>1729</v>
      </c>
      <c r="D1934" t="s">
        <v>3973</v>
      </c>
      <c r="E1934" t="s">
        <v>20</v>
      </c>
      <c r="F1934" t="b">
        <v>0</v>
      </c>
      <c r="G1934" t="s">
        <v>27</v>
      </c>
      <c r="H1934" s="4">
        <v>45692.18340277778</v>
      </c>
      <c r="I1934" t="b">
        <v>0</v>
      </c>
      <c r="J1934" t="b">
        <v>0</v>
      </c>
      <c r="K1934" t="s">
        <v>24</v>
      </c>
      <c r="L1934" t="s">
        <v>22</v>
      </c>
      <c r="M1934">
        <v>105500</v>
      </c>
      <c r="O1934" t="s">
        <v>374</v>
      </c>
      <c r="P1934" t="s">
        <v>4250</v>
      </c>
    </row>
    <row r="1935" spans="1:16" x14ac:dyDescent="0.25">
      <c r="A1935" t="s">
        <v>0</v>
      </c>
      <c r="B1935" t="s">
        <v>6716</v>
      </c>
      <c r="C1935" t="s">
        <v>542</v>
      </c>
      <c r="D1935" t="s">
        <v>3828</v>
      </c>
      <c r="E1935" t="s">
        <v>20</v>
      </c>
      <c r="F1935" t="b">
        <v>0</v>
      </c>
      <c r="G1935" t="s">
        <v>41</v>
      </c>
      <c r="H1935" s="4">
        <v>45692.250393518523</v>
      </c>
      <c r="I1935" t="b">
        <v>0</v>
      </c>
      <c r="J1935" t="b">
        <v>0</v>
      </c>
      <c r="K1935" t="s">
        <v>24</v>
      </c>
      <c r="L1935" t="s">
        <v>22</v>
      </c>
      <c r="M1935">
        <v>87250</v>
      </c>
      <c r="O1935" t="s">
        <v>3333</v>
      </c>
      <c r="P1935" t="s">
        <v>6717</v>
      </c>
    </row>
    <row r="1936" spans="1:16" x14ac:dyDescent="0.25">
      <c r="A1936" t="s">
        <v>0</v>
      </c>
      <c r="B1936" t="s">
        <v>6943</v>
      </c>
      <c r="C1936" t="s">
        <v>622</v>
      </c>
      <c r="D1936" t="s">
        <v>2532</v>
      </c>
      <c r="E1936" t="s">
        <v>20</v>
      </c>
      <c r="F1936" t="b">
        <v>0</v>
      </c>
      <c r="G1936" t="s">
        <v>35</v>
      </c>
      <c r="H1936" s="4">
        <v>45692.250659722216</v>
      </c>
      <c r="I1936" t="b">
        <v>1</v>
      </c>
      <c r="J1936" t="b">
        <v>1</v>
      </c>
      <c r="K1936" t="s">
        <v>24</v>
      </c>
      <c r="L1936" t="s">
        <v>22</v>
      </c>
      <c r="M1936">
        <v>87500</v>
      </c>
      <c r="O1936" t="s">
        <v>954</v>
      </c>
      <c r="P1936" t="s">
        <v>6944</v>
      </c>
    </row>
    <row r="1937" spans="1:16" x14ac:dyDescent="0.25">
      <c r="A1937" t="s">
        <v>1</v>
      </c>
      <c r="B1937" t="s">
        <v>6992</v>
      </c>
      <c r="C1937" t="s">
        <v>293</v>
      </c>
      <c r="D1937" t="s">
        <v>3973</v>
      </c>
      <c r="E1937" t="s">
        <v>20</v>
      </c>
      <c r="F1937" t="b">
        <v>0</v>
      </c>
      <c r="G1937" t="s">
        <v>41</v>
      </c>
      <c r="H1937" s="4">
        <v>45692.25136574074</v>
      </c>
      <c r="I1937" t="b">
        <v>0</v>
      </c>
      <c r="J1937" t="b">
        <v>0</v>
      </c>
      <c r="K1937" t="s">
        <v>24</v>
      </c>
      <c r="L1937" t="s">
        <v>22</v>
      </c>
      <c r="M1937">
        <v>106000</v>
      </c>
      <c r="O1937" t="s">
        <v>374</v>
      </c>
      <c r="P1937" t="s">
        <v>4662</v>
      </c>
    </row>
    <row r="1938" spans="1:16" x14ac:dyDescent="0.25">
      <c r="A1938" t="s">
        <v>0</v>
      </c>
      <c r="B1938" t="s">
        <v>4503</v>
      </c>
      <c r="C1938" t="s">
        <v>966</v>
      </c>
      <c r="D1938" t="s">
        <v>3973</v>
      </c>
      <c r="E1938" t="s">
        <v>51</v>
      </c>
      <c r="F1938" t="b">
        <v>0</v>
      </c>
      <c r="G1938" t="s">
        <v>30</v>
      </c>
      <c r="H1938" s="4">
        <v>45692.251712962963</v>
      </c>
      <c r="I1938" t="b">
        <v>0</v>
      </c>
      <c r="J1938" t="b">
        <v>0</v>
      </c>
      <c r="K1938" t="s">
        <v>24</v>
      </c>
      <c r="L1938" t="s">
        <v>22</v>
      </c>
      <c r="M1938">
        <v>101000</v>
      </c>
      <c r="O1938" t="s">
        <v>374</v>
      </c>
      <c r="P1938" t="s">
        <v>4250</v>
      </c>
    </row>
    <row r="1939" spans="1:16" x14ac:dyDescent="0.25">
      <c r="A1939" t="s">
        <v>2</v>
      </c>
      <c r="B1939" t="s">
        <v>6993</v>
      </c>
      <c r="C1939" t="s">
        <v>194</v>
      </c>
      <c r="D1939" t="s">
        <v>4035</v>
      </c>
      <c r="E1939" t="s">
        <v>20</v>
      </c>
      <c r="F1939" t="b">
        <v>0</v>
      </c>
      <c r="G1939" t="s">
        <v>158</v>
      </c>
      <c r="H1939" s="4">
        <v>45692.255011574067</v>
      </c>
      <c r="I1939" t="b">
        <v>0</v>
      </c>
      <c r="J1939" t="b">
        <v>0</v>
      </c>
      <c r="K1939" t="s">
        <v>158</v>
      </c>
      <c r="L1939" t="s">
        <v>22</v>
      </c>
      <c r="M1939">
        <v>80000</v>
      </c>
      <c r="O1939" t="s">
        <v>6994</v>
      </c>
      <c r="P1939" t="s">
        <v>6995</v>
      </c>
    </row>
    <row r="1940" spans="1:16" x14ac:dyDescent="0.25">
      <c r="A1940" t="s">
        <v>2</v>
      </c>
      <c r="B1940" t="s">
        <v>4228</v>
      </c>
      <c r="C1940" t="s">
        <v>39</v>
      </c>
      <c r="D1940" t="s">
        <v>4014</v>
      </c>
      <c r="E1940" t="s">
        <v>20</v>
      </c>
      <c r="F1940" t="b">
        <v>1</v>
      </c>
      <c r="G1940" t="s">
        <v>610</v>
      </c>
      <c r="H1940" s="4">
        <v>45692.258402777778</v>
      </c>
      <c r="I1940" t="b">
        <v>0</v>
      </c>
      <c r="J1940" t="b">
        <v>1</v>
      </c>
      <c r="K1940" t="s">
        <v>610</v>
      </c>
      <c r="L1940" t="s">
        <v>22</v>
      </c>
      <c r="M1940">
        <v>135000</v>
      </c>
      <c r="O1940" t="s">
        <v>323</v>
      </c>
      <c r="P1940" t="s">
        <v>4230</v>
      </c>
    </row>
    <row r="1941" spans="1:16" x14ac:dyDescent="0.25">
      <c r="A1941" t="s">
        <v>0</v>
      </c>
      <c r="B1941" t="s">
        <v>0</v>
      </c>
      <c r="C1941" t="s">
        <v>160</v>
      </c>
      <c r="D1941" t="s">
        <v>3828</v>
      </c>
      <c r="E1941" t="s">
        <v>20</v>
      </c>
      <c r="F1941" t="b">
        <v>0</v>
      </c>
      <c r="G1941" t="s">
        <v>52</v>
      </c>
      <c r="H1941" s="4">
        <v>45692.265636574077</v>
      </c>
      <c r="I1941" t="b">
        <v>1</v>
      </c>
      <c r="J1941" t="b">
        <v>1</v>
      </c>
      <c r="K1941" t="s">
        <v>24</v>
      </c>
      <c r="L1941" t="s">
        <v>22</v>
      </c>
      <c r="M1941">
        <v>70000</v>
      </c>
      <c r="O1941" t="s">
        <v>6996</v>
      </c>
      <c r="P1941" t="s">
        <v>6997</v>
      </c>
    </row>
    <row r="1942" spans="1:16" x14ac:dyDescent="0.25">
      <c r="A1942" t="s">
        <v>139</v>
      </c>
      <c r="B1942" t="s">
        <v>6998</v>
      </c>
      <c r="C1942" t="s">
        <v>39</v>
      </c>
      <c r="D1942" t="s">
        <v>3985</v>
      </c>
      <c r="E1942" t="s">
        <v>20</v>
      </c>
      <c r="F1942" t="b">
        <v>1</v>
      </c>
      <c r="G1942" t="s">
        <v>2134</v>
      </c>
      <c r="H1942" s="4">
        <v>45692.279108796298</v>
      </c>
      <c r="I1942" t="b">
        <v>0</v>
      </c>
      <c r="J1942" t="b">
        <v>1</v>
      </c>
      <c r="K1942" t="s">
        <v>2134</v>
      </c>
      <c r="L1942" t="s">
        <v>22</v>
      </c>
      <c r="M1942">
        <v>84150</v>
      </c>
      <c r="O1942" t="s">
        <v>6999</v>
      </c>
    </row>
    <row r="1943" spans="1:16" x14ac:dyDescent="0.25">
      <c r="A1943" t="s">
        <v>0</v>
      </c>
      <c r="B1943" t="s">
        <v>875</v>
      </c>
      <c r="C1943" t="s">
        <v>39</v>
      </c>
      <c r="D1943" t="s">
        <v>6950</v>
      </c>
      <c r="E1943" t="s">
        <v>20</v>
      </c>
      <c r="F1943" t="b">
        <v>1</v>
      </c>
      <c r="G1943" t="s">
        <v>912</v>
      </c>
      <c r="H1943" s="4">
        <v>45692.284386574072</v>
      </c>
      <c r="I1943" t="b">
        <v>0</v>
      </c>
      <c r="J1943" t="b">
        <v>0</v>
      </c>
      <c r="K1943" t="s">
        <v>912</v>
      </c>
      <c r="L1943" t="s">
        <v>22</v>
      </c>
      <c r="M1943">
        <v>82500</v>
      </c>
      <c r="O1943" t="s">
        <v>6951</v>
      </c>
      <c r="P1943" t="s">
        <v>448</v>
      </c>
    </row>
    <row r="1944" spans="1:16" x14ac:dyDescent="0.25">
      <c r="A1944" t="s">
        <v>0</v>
      </c>
      <c r="B1944" t="s">
        <v>7000</v>
      </c>
      <c r="C1944" t="s">
        <v>1247</v>
      </c>
      <c r="D1944" t="s">
        <v>3968</v>
      </c>
      <c r="E1944" t="s">
        <v>20</v>
      </c>
      <c r="F1944" t="b">
        <v>0</v>
      </c>
      <c r="G1944" t="s">
        <v>1247</v>
      </c>
      <c r="H1944" s="4">
        <v>45692.286446759259</v>
      </c>
      <c r="I1944" t="b">
        <v>0</v>
      </c>
      <c r="J1944" t="b">
        <v>0</v>
      </c>
      <c r="K1944" t="s">
        <v>1247</v>
      </c>
      <c r="L1944" t="s">
        <v>22</v>
      </c>
      <c r="M1944">
        <v>90000</v>
      </c>
      <c r="O1944" t="s">
        <v>7001</v>
      </c>
      <c r="P1944" t="s">
        <v>149</v>
      </c>
    </row>
    <row r="1945" spans="1:16" x14ac:dyDescent="0.25">
      <c r="A1945" t="s">
        <v>139</v>
      </c>
      <c r="B1945" t="s">
        <v>7002</v>
      </c>
      <c r="C1945" t="s">
        <v>39</v>
      </c>
      <c r="D1945" t="s">
        <v>7003</v>
      </c>
      <c r="E1945" t="s">
        <v>20</v>
      </c>
      <c r="F1945" t="b">
        <v>1</v>
      </c>
      <c r="G1945" t="s">
        <v>5203</v>
      </c>
      <c r="H1945" s="4">
        <v>45692.293032407397</v>
      </c>
      <c r="I1945" t="b">
        <v>1</v>
      </c>
      <c r="J1945" t="b">
        <v>0</v>
      </c>
      <c r="L1945" t="s">
        <v>22</v>
      </c>
      <c r="M1945">
        <v>117500</v>
      </c>
      <c r="O1945" t="s">
        <v>7004</v>
      </c>
    </row>
    <row r="1946" spans="1:16" x14ac:dyDescent="0.25">
      <c r="A1946" t="s">
        <v>2</v>
      </c>
      <c r="B1946" t="s">
        <v>307</v>
      </c>
      <c r="C1946" t="s">
        <v>39</v>
      </c>
      <c r="D1946" t="s">
        <v>4109</v>
      </c>
      <c r="E1946" t="s">
        <v>20</v>
      </c>
      <c r="F1946" t="b">
        <v>1</v>
      </c>
      <c r="G1946" t="s">
        <v>610</v>
      </c>
      <c r="H1946" s="4">
        <v>45692.300069444442</v>
      </c>
      <c r="I1946" t="b">
        <v>0</v>
      </c>
      <c r="J1946" t="b">
        <v>0</v>
      </c>
      <c r="K1946" t="s">
        <v>610</v>
      </c>
      <c r="L1946" t="s">
        <v>22</v>
      </c>
      <c r="M1946">
        <v>210000</v>
      </c>
      <c r="O1946" t="s">
        <v>7005</v>
      </c>
      <c r="P1946" t="s">
        <v>7006</v>
      </c>
    </row>
    <row r="1947" spans="1:16" x14ac:dyDescent="0.25">
      <c r="A1947" t="s">
        <v>2</v>
      </c>
      <c r="B1947" t="s">
        <v>7007</v>
      </c>
      <c r="C1947" t="s">
        <v>47</v>
      </c>
      <c r="D1947" t="s">
        <v>3973</v>
      </c>
      <c r="E1947" t="s">
        <v>20</v>
      </c>
      <c r="F1947" t="b">
        <v>0</v>
      </c>
      <c r="G1947" t="s">
        <v>27</v>
      </c>
      <c r="H1947" s="4">
        <v>45692.376967592587</v>
      </c>
      <c r="I1947" t="b">
        <v>0</v>
      </c>
      <c r="J1947" t="b">
        <v>1</v>
      </c>
      <c r="K1947" t="s">
        <v>24</v>
      </c>
      <c r="L1947" t="s">
        <v>22</v>
      </c>
      <c r="M1947">
        <v>138100</v>
      </c>
      <c r="O1947" t="s">
        <v>1172</v>
      </c>
      <c r="P1947" t="s">
        <v>7008</v>
      </c>
    </row>
    <row r="1948" spans="1:16" x14ac:dyDescent="0.25">
      <c r="A1948" t="s">
        <v>1</v>
      </c>
      <c r="B1948" t="s">
        <v>4235</v>
      </c>
      <c r="C1948" t="s">
        <v>114</v>
      </c>
      <c r="D1948" t="s">
        <v>3973</v>
      </c>
      <c r="E1948" t="s">
        <v>20</v>
      </c>
      <c r="F1948" t="b">
        <v>0</v>
      </c>
      <c r="G1948" t="s">
        <v>27</v>
      </c>
      <c r="H1948" s="4">
        <v>45692.416909722233</v>
      </c>
      <c r="I1948" t="b">
        <v>0</v>
      </c>
      <c r="J1948" t="b">
        <v>0</v>
      </c>
      <c r="K1948" t="s">
        <v>24</v>
      </c>
      <c r="L1948" t="s">
        <v>22</v>
      </c>
      <c r="M1948">
        <v>95000</v>
      </c>
      <c r="O1948" t="s">
        <v>4236</v>
      </c>
      <c r="P1948" t="s">
        <v>2591</v>
      </c>
    </row>
    <row r="1949" spans="1:16" x14ac:dyDescent="0.25">
      <c r="A1949" t="s">
        <v>1</v>
      </c>
      <c r="B1949" t="s">
        <v>7009</v>
      </c>
      <c r="C1949" t="s">
        <v>180</v>
      </c>
      <c r="D1949" t="s">
        <v>3973</v>
      </c>
      <c r="E1949" t="s">
        <v>20</v>
      </c>
      <c r="F1949" t="b">
        <v>0</v>
      </c>
      <c r="G1949" t="s">
        <v>41</v>
      </c>
      <c r="H1949" s="4">
        <v>45692.417129629634</v>
      </c>
      <c r="I1949" t="b">
        <v>1</v>
      </c>
      <c r="J1949" t="b">
        <v>0</v>
      </c>
      <c r="K1949" t="s">
        <v>24</v>
      </c>
      <c r="L1949" t="s">
        <v>22</v>
      </c>
      <c r="M1949">
        <v>62500</v>
      </c>
      <c r="O1949" t="s">
        <v>7010</v>
      </c>
    </row>
    <row r="1950" spans="1:16" x14ac:dyDescent="0.25">
      <c r="A1950" t="s">
        <v>139</v>
      </c>
      <c r="B1950" t="s">
        <v>7011</v>
      </c>
      <c r="C1950" t="s">
        <v>44</v>
      </c>
      <c r="D1950" t="s">
        <v>3973</v>
      </c>
      <c r="E1950" t="s">
        <v>20</v>
      </c>
      <c r="F1950" t="b">
        <v>0</v>
      </c>
      <c r="G1950" t="s">
        <v>41</v>
      </c>
      <c r="H1950" s="4">
        <v>45692.41715277778</v>
      </c>
      <c r="I1950" t="b">
        <v>1</v>
      </c>
      <c r="J1950" t="b">
        <v>1</v>
      </c>
      <c r="K1950" t="s">
        <v>24</v>
      </c>
      <c r="L1950" t="s">
        <v>22</v>
      </c>
      <c r="M1950">
        <v>214000</v>
      </c>
      <c r="O1950" t="s">
        <v>1407</v>
      </c>
      <c r="P1950" t="s">
        <v>7012</v>
      </c>
    </row>
    <row r="1951" spans="1:16" x14ac:dyDescent="0.25">
      <c r="A1951" t="s">
        <v>0</v>
      </c>
      <c r="B1951" t="s">
        <v>0</v>
      </c>
      <c r="C1951" t="s">
        <v>7013</v>
      </c>
      <c r="D1951" t="s">
        <v>2208</v>
      </c>
      <c r="E1951" t="s">
        <v>20</v>
      </c>
      <c r="F1951" t="b">
        <v>0</v>
      </c>
      <c r="G1951" t="s">
        <v>30</v>
      </c>
      <c r="H1951" s="4">
        <v>45692.417488425926</v>
      </c>
      <c r="I1951" t="b">
        <v>1</v>
      </c>
      <c r="J1951" t="b">
        <v>0</v>
      </c>
      <c r="K1951" t="s">
        <v>24</v>
      </c>
      <c r="L1951" t="s">
        <v>36</v>
      </c>
      <c r="N1951">
        <v>18</v>
      </c>
      <c r="O1951" t="s">
        <v>7014</v>
      </c>
      <c r="P1951" t="s">
        <v>204</v>
      </c>
    </row>
    <row r="1952" spans="1:16" x14ac:dyDescent="0.25">
      <c r="A1952" t="s">
        <v>89</v>
      </c>
      <c r="B1952" t="s">
        <v>7015</v>
      </c>
      <c r="C1952" t="s">
        <v>44</v>
      </c>
      <c r="D1952" t="s">
        <v>3973</v>
      </c>
      <c r="E1952" t="s">
        <v>105</v>
      </c>
      <c r="F1952" t="b">
        <v>0</v>
      </c>
      <c r="G1952" t="s">
        <v>27</v>
      </c>
      <c r="H1952" s="4">
        <v>45692.418749999997</v>
      </c>
      <c r="I1952" t="b">
        <v>0</v>
      </c>
      <c r="J1952" t="b">
        <v>1</v>
      </c>
      <c r="K1952" t="s">
        <v>24</v>
      </c>
      <c r="L1952" t="s">
        <v>22</v>
      </c>
      <c r="M1952">
        <v>109500</v>
      </c>
      <c r="O1952" t="s">
        <v>1489</v>
      </c>
      <c r="P1952" t="s">
        <v>7016</v>
      </c>
    </row>
    <row r="1953" spans="1:16" x14ac:dyDescent="0.25">
      <c r="A1953" t="s">
        <v>0</v>
      </c>
      <c r="B1953" t="s">
        <v>7017</v>
      </c>
      <c r="C1953" t="s">
        <v>82</v>
      </c>
      <c r="D1953" t="s">
        <v>3973</v>
      </c>
      <c r="E1953" t="s">
        <v>20</v>
      </c>
      <c r="F1953" t="b">
        <v>0</v>
      </c>
      <c r="G1953" t="s">
        <v>27</v>
      </c>
      <c r="H1953" s="4">
        <v>45692.458460648151</v>
      </c>
      <c r="I1953" t="b">
        <v>0</v>
      </c>
      <c r="J1953" t="b">
        <v>1</v>
      </c>
      <c r="K1953" t="s">
        <v>24</v>
      </c>
      <c r="L1953" t="s">
        <v>22</v>
      </c>
      <c r="M1953">
        <v>60000</v>
      </c>
      <c r="O1953" t="s">
        <v>7018</v>
      </c>
      <c r="P1953" t="s">
        <v>7019</v>
      </c>
    </row>
    <row r="1954" spans="1:16" x14ac:dyDescent="0.25">
      <c r="A1954" t="s">
        <v>139</v>
      </c>
      <c r="B1954" t="s">
        <v>7020</v>
      </c>
      <c r="C1954" t="s">
        <v>913</v>
      </c>
      <c r="D1954" t="s">
        <v>3973</v>
      </c>
      <c r="E1954" t="s">
        <v>20</v>
      </c>
      <c r="F1954" t="b">
        <v>0</v>
      </c>
      <c r="G1954" t="s">
        <v>30</v>
      </c>
      <c r="H1954" s="4">
        <v>45692.459189814806</v>
      </c>
      <c r="I1954" t="b">
        <v>0</v>
      </c>
      <c r="J1954" t="b">
        <v>1</v>
      </c>
      <c r="K1954" t="s">
        <v>24</v>
      </c>
      <c r="L1954" t="s">
        <v>22</v>
      </c>
      <c r="M1954">
        <v>123650</v>
      </c>
      <c r="O1954" t="s">
        <v>2431</v>
      </c>
    </row>
    <row r="1955" spans="1:16" x14ac:dyDescent="0.25">
      <c r="A1955" t="s">
        <v>0</v>
      </c>
      <c r="B1955" t="s">
        <v>1801</v>
      </c>
      <c r="C1955" t="s">
        <v>140</v>
      </c>
      <c r="D1955" t="s">
        <v>3973</v>
      </c>
      <c r="E1955" t="s">
        <v>20</v>
      </c>
      <c r="F1955" t="b">
        <v>0</v>
      </c>
      <c r="G1955" t="s">
        <v>27</v>
      </c>
      <c r="H1955" s="4">
        <v>45692.460439814808</v>
      </c>
      <c r="I1955" t="b">
        <v>0</v>
      </c>
      <c r="J1955" t="b">
        <v>1</v>
      </c>
      <c r="K1955" t="s">
        <v>24</v>
      </c>
      <c r="L1955" t="s">
        <v>22</v>
      </c>
      <c r="M1955">
        <v>137300</v>
      </c>
      <c r="O1955" t="s">
        <v>1172</v>
      </c>
      <c r="P1955" t="s">
        <v>7021</v>
      </c>
    </row>
    <row r="1956" spans="1:16" x14ac:dyDescent="0.25">
      <c r="A1956" t="s">
        <v>2</v>
      </c>
      <c r="B1956" t="s">
        <v>7022</v>
      </c>
      <c r="C1956" t="s">
        <v>192</v>
      </c>
      <c r="D1956" t="s">
        <v>3973</v>
      </c>
      <c r="E1956" t="s">
        <v>20</v>
      </c>
      <c r="F1956" t="b">
        <v>0</v>
      </c>
      <c r="G1956" t="s">
        <v>23</v>
      </c>
      <c r="H1956" s="4">
        <v>45692.496736111112</v>
      </c>
      <c r="I1956" t="b">
        <v>0</v>
      </c>
      <c r="J1956" t="b">
        <v>1</v>
      </c>
      <c r="K1956" t="s">
        <v>24</v>
      </c>
      <c r="L1956" t="s">
        <v>22</v>
      </c>
      <c r="M1956">
        <v>118950</v>
      </c>
      <c r="O1956" t="s">
        <v>1547</v>
      </c>
      <c r="P1956" t="s">
        <v>7023</v>
      </c>
    </row>
    <row r="1957" spans="1:16" x14ac:dyDescent="0.25">
      <c r="A1957" t="s">
        <v>2</v>
      </c>
      <c r="B1957" t="s">
        <v>5575</v>
      </c>
      <c r="C1957" t="s">
        <v>465</v>
      </c>
      <c r="D1957" t="s">
        <v>5243</v>
      </c>
      <c r="E1957" t="s">
        <v>20</v>
      </c>
      <c r="F1957" t="b">
        <v>0</v>
      </c>
      <c r="G1957" t="s">
        <v>27</v>
      </c>
      <c r="H1957" s="4">
        <v>45692.501967592587</v>
      </c>
      <c r="I1957" t="b">
        <v>0</v>
      </c>
      <c r="J1957" t="b">
        <v>1</v>
      </c>
      <c r="K1957" t="s">
        <v>24</v>
      </c>
      <c r="L1957" t="s">
        <v>22</v>
      </c>
      <c r="M1957">
        <v>148500</v>
      </c>
      <c r="O1957" t="s">
        <v>7024</v>
      </c>
      <c r="P1957" t="s">
        <v>5576</v>
      </c>
    </row>
    <row r="1958" spans="1:16" x14ac:dyDescent="0.25">
      <c r="A1958" t="s">
        <v>1</v>
      </c>
      <c r="B1958" t="s">
        <v>7025</v>
      </c>
      <c r="C1958" t="s">
        <v>1077</v>
      </c>
      <c r="D1958" t="s">
        <v>3973</v>
      </c>
      <c r="E1958" t="s">
        <v>51</v>
      </c>
      <c r="F1958" t="b">
        <v>0</v>
      </c>
      <c r="G1958" t="s">
        <v>41</v>
      </c>
      <c r="H1958" s="4">
        <v>45692.542187500003</v>
      </c>
      <c r="I1958" t="b">
        <v>0</v>
      </c>
      <c r="J1958" t="b">
        <v>0</v>
      </c>
      <c r="K1958" t="s">
        <v>24</v>
      </c>
      <c r="L1958" t="s">
        <v>36</v>
      </c>
      <c r="N1958">
        <v>35</v>
      </c>
      <c r="O1958" t="s">
        <v>2644</v>
      </c>
      <c r="P1958" t="s">
        <v>7026</v>
      </c>
    </row>
    <row r="1959" spans="1:16" x14ac:dyDescent="0.25">
      <c r="A1959" t="s">
        <v>89</v>
      </c>
      <c r="B1959" t="s">
        <v>7027</v>
      </c>
      <c r="C1959" t="s">
        <v>82</v>
      </c>
      <c r="D1959" t="s">
        <v>3973</v>
      </c>
      <c r="E1959" t="s">
        <v>20</v>
      </c>
      <c r="F1959" t="b">
        <v>0</v>
      </c>
      <c r="G1959" t="s">
        <v>41</v>
      </c>
      <c r="H1959" s="4">
        <v>45692.585682870369</v>
      </c>
      <c r="I1959" t="b">
        <v>0</v>
      </c>
      <c r="J1959" t="b">
        <v>1</v>
      </c>
      <c r="K1959" t="s">
        <v>24</v>
      </c>
      <c r="L1959" t="s">
        <v>22</v>
      </c>
      <c r="M1959">
        <v>147500</v>
      </c>
      <c r="O1959" t="s">
        <v>7028</v>
      </c>
      <c r="P1959" t="s">
        <v>7029</v>
      </c>
    </row>
    <row r="1960" spans="1:16" x14ac:dyDescent="0.25">
      <c r="A1960" t="s">
        <v>0</v>
      </c>
      <c r="B1960" t="s">
        <v>7030</v>
      </c>
      <c r="C1960" t="s">
        <v>306</v>
      </c>
      <c r="D1960" t="s">
        <v>131</v>
      </c>
      <c r="E1960" t="s">
        <v>20</v>
      </c>
      <c r="F1960" t="b">
        <v>0</v>
      </c>
      <c r="G1960" t="s">
        <v>27</v>
      </c>
      <c r="H1960" s="4">
        <v>45692.625057870369</v>
      </c>
      <c r="I1960" t="b">
        <v>1</v>
      </c>
      <c r="J1960" t="b">
        <v>0</v>
      </c>
      <c r="K1960" t="s">
        <v>24</v>
      </c>
      <c r="L1960" t="s">
        <v>36</v>
      </c>
      <c r="N1960">
        <v>56.375</v>
      </c>
      <c r="O1960" t="s">
        <v>131</v>
      </c>
    </row>
    <row r="1961" spans="1:16" x14ac:dyDescent="0.25">
      <c r="A1961" t="s">
        <v>1</v>
      </c>
      <c r="B1961" t="s">
        <v>2820</v>
      </c>
      <c r="C1961" t="s">
        <v>33</v>
      </c>
      <c r="D1961" t="s">
        <v>3828</v>
      </c>
      <c r="E1961" t="s">
        <v>20</v>
      </c>
      <c r="F1961" t="b">
        <v>0</v>
      </c>
      <c r="G1961" t="s">
        <v>35</v>
      </c>
      <c r="H1961" s="4">
        <v>45692.625694444447</v>
      </c>
      <c r="I1961" t="b">
        <v>1</v>
      </c>
      <c r="J1961" t="b">
        <v>0</v>
      </c>
      <c r="K1961" t="s">
        <v>24</v>
      </c>
      <c r="L1961" t="s">
        <v>22</v>
      </c>
      <c r="M1961">
        <v>112500</v>
      </c>
      <c r="O1961" t="s">
        <v>7031</v>
      </c>
      <c r="P1961" t="s">
        <v>7032</v>
      </c>
    </row>
    <row r="1962" spans="1:16" x14ac:dyDescent="0.25">
      <c r="A1962" t="s">
        <v>0</v>
      </c>
      <c r="B1962" t="s">
        <v>7033</v>
      </c>
      <c r="C1962" t="s">
        <v>158</v>
      </c>
      <c r="D1962" t="s">
        <v>4035</v>
      </c>
      <c r="E1962" t="s">
        <v>20</v>
      </c>
      <c r="F1962" t="b">
        <v>0</v>
      </c>
      <c r="G1962" t="s">
        <v>158</v>
      </c>
      <c r="H1962" s="4">
        <v>45692.629988425928</v>
      </c>
      <c r="I1962" t="b">
        <v>0</v>
      </c>
      <c r="J1962" t="b">
        <v>0</v>
      </c>
      <c r="K1962" t="s">
        <v>158</v>
      </c>
      <c r="L1962" t="s">
        <v>22</v>
      </c>
      <c r="M1962">
        <v>63000</v>
      </c>
      <c r="O1962" t="s">
        <v>1906</v>
      </c>
      <c r="P1962" t="s">
        <v>7034</v>
      </c>
    </row>
    <row r="1963" spans="1:16" x14ac:dyDescent="0.25">
      <c r="A1963" t="s">
        <v>0</v>
      </c>
      <c r="B1963" t="s">
        <v>7035</v>
      </c>
      <c r="C1963" t="s">
        <v>315</v>
      </c>
      <c r="D1963" t="s">
        <v>7036</v>
      </c>
      <c r="E1963" t="s">
        <v>20</v>
      </c>
      <c r="F1963" t="b">
        <v>0</v>
      </c>
      <c r="G1963" t="s">
        <v>27</v>
      </c>
      <c r="H1963" s="4">
        <v>45692.66679398148</v>
      </c>
      <c r="I1963" t="b">
        <v>0</v>
      </c>
      <c r="J1963" t="b">
        <v>0</v>
      </c>
      <c r="K1963" t="s">
        <v>24</v>
      </c>
      <c r="L1963" t="s">
        <v>22</v>
      </c>
      <c r="M1963">
        <v>177025</v>
      </c>
      <c r="O1963" t="s">
        <v>522</v>
      </c>
      <c r="P1963" t="s">
        <v>221</v>
      </c>
    </row>
    <row r="1964" spans="1:16" x14ac:dyDescent="0.25">
      <c r="A1964" t="s">
        <v>28</v>
      </c>
      <c r="B1964" t="s">
        <v>7037</v>
      </c>
      <c r="C1964" t="s">
        <v>39</v>
      </c>
      <c r="D1964" t="s">
        <v>3973</v>
      </c>
      <c r="E1964" t="s">
        <v>51</v>
      </c>
      <c r="F1964" t="b">
        <v>1</v>
      </c>
      <c r="G1964" t="s">
        <v>41</v>
      </c>
      <c r="H1964" s="4">
        <v>45692.667187500003</v>
      </c>
      <c r="I1964" t="b">
        <v>0</v>
      </c>
      <c r="J1964" t="b">
        <v>0</v>
      </c>
      <c r="K1964" t="s">
        <v>24</v>
      </c>
      <c r="L1964" t="s">
        <v>36</v>
      </c>
      <c r="N1964">
        <v>69.044998168945313</v>
      </c>
      <c r="O1964" t="s">
        <v>1168</v>
      </c>
      <c r="P1964" t="s">
        <v>3093</v>
      </c>
    </row>
    <row r="1965" spans="1:16" x14ac:dyDescent="0.25">
      <c r="A1965" t="s">
        <v>139</v>
      </c>
      <c r="B1965" t="s">
        <v>7038</v>
      </c>
      <c r="C1965" t="s">
        <v>187</v>
      </c>
      <c r="D1965" t="s">
        <v>3973</v>
      </c>
      <c r="E1965" t="s">
        <v>20</v>
      </c>
      <c r="F1965" t="b">
        <v>0</v>
      </c>
      <c r="G1965" t="s">
        <v>30</v>
      </c>
      <c r="H1965" s="4">
        <v>45692.667523148149</v>
      </c>
      <c r="I1965" t="b">
        <v>0</v>
      </c>
      <c r="J1965" t="b">
        <v>1</v>
      </c>
      <c r="K1965" t="s">
        <v>24</v>
      </c>
      <c r="L1965" t="s">
        <v>22</v>
      </c>
      <c r="M1965">
        <v>95000</v>
      </c>
      <c r="O1965" t="s">
        <v>3288</v>
      </c>
      <c r="P1965" t="s">
        <v>753</v>
      </c>
    </row>
    <row r="1966" spans="1:16" x14ac:dyDescent="0.25">
      <c r="A1966" t="s">
        <v>2</v>
      </c>
      <c r="B1966" t="s">
        <v>1234</v>
      </c>
      <c r="C1966" t="s">
        <v>3327</v>
      </c>
      <c r="D1966" t="s">
        <v>2208</v>
      </c>
      <c r="E1966" t="s">
        <v>20</v>
      </c>
      <c r="F1966" t="b">
        <v>0</v>
      </c>
      <c r="G1966" t="s">
        <v>27</v>
      </c>
      <c r="H1966" s="4">
        <v>45692.668692129628</v>
      </c>
      <c r="I1966" t="b">
        <v>1</v>
      </c>
      <c r="J1966" t="b">
        <v>0</v>
      </c>
      <c r="K1966" t="s">
        <v>24</v>
      </c>
      <c r="L1966" t="s">
        <v>36</v>
      </c>
      <c r="N1966">
        <v>45.5</v>
      </c>
      <c r="O1966" t="s">
        <v>1148</v>
      </c>
    </row>
    <row r="1967" spans="1:16" x14ac:dyDescent="0.25">
      <c r="A1967" t="s">
        <v>0</v>
      </c>
      <c r="B1967" t="s">
        <v>7039</v>
      </c>
      <c r="C1967" t="s">
        <v>805</v>
      </c>
      <c r="D1967" t="s">
        <v>3828</v>
      </c>
      <c r="E1967" t="s">
        <v>20</v>
      </c>
      <c r="F1967" t="b">
        <v>0</v>
      </c>
      <c r="G1967" t="s">
        <v>27</v>
      </c>
      <c r="H1967" s="4">
        <v>45692.708414351851</v>
      </c>
      <c r="I1967" t="b">
        <v>0</v>
      </c>
      <c r="J1967" t="b">
        <v>0</v>
      </c>
      <c r="K1967" t="s">
        <v>24</v>
      </c>
      <c r="L1967" t="s">
        <v>36</v>
      </c>
      <c r="N1967">
        <v>22.5</v>
      </c>
      <c r="O1967" t="s">
        <v>7040</v>
      </c>
      <c r="P1967" t="s">
        <v>7041</v>
      </c>
    </row>
    <row r="1968" spans="1:16" x14ac:dyDescent="0.25">
      <c r="A1968" t="s">
        <v>2</v>
      </c>
      <c r="B1968" t="s">
        <v>7042</v>
      </c>
      <c r="C1968" t="s">
        <v>2812</v>
      </c>
      <c r="D1968" t="s">
        <v>3973</v>
      </c>
      <c r="E1968" t="s">
        <v>51</v>
      </c>
      <c r="F1968" t="b">
        <v>0</v>
      </c>
      <c r="G1968" t="s">
        <v>30</v>
      </c>
      <c r="H1968" s="4">
        <v>45692.709155092591</v>
      </c>
      <c r="I1968" t="b">
        <v>0</v>
      </c>
      <c r="J1968" t="b">
        <v>0</v>
      </c>
      <c r="K1968" t="s">
        <v>24</v>
      </c>
      <c r="L1968" t="s">
        <v>36</v>
      </c>
      <c r="N1968">
        <v>85</v>
      </c>
      <c r="O1968" t="s">
        <v>6450</v>
      </c>
      <c r="P1968" t="s">
        <v>7043</v>
      </c>
    </row>
    <row r="1969" spans="1:16" x14ac:dyDescent="0.25">
      <c r="A1969" t="s">
        <v>2</v>
      </c>
      <c r="B1969" t="s">
        <v>7044</v>
      </c>
      <c r="C1969" t="s">
        <v>344</v>
      </c>
      <c r="D1969" t="s">
        <v>3973</v>
      </c>
      <c r="E1969" t="s">
        <v>51</v>
      </c>
      <c r="F1969" t="b">
        <v>0</v>
      </c>
      <c r="G1969" t="s">
        <v>30</v>
      </c>
      <c r="H1969" s="4">
        <v>45692.70921296296</v>
      </c>
      <c r="I1969" t="b">
        <v>1</v>
      </c>
      <c r="J1969" t="b">
        <v>0</v>
      </c>
      <c r="K1969" t="s">
        <v>24</v>
      </c>
      <c r="L1969" t="s">
        <v>36</v>
      </c>
      <c r="N1969">
        <v>60</v>
      </c>
      <c r="O1969" t="s">
        <v>1434</v>
      </c>
      <c r="P1969" t="s">
        <v>7045</v>
      </c>
    </row>
    <row r="1970" spans="1:16" x14ac:dyDescent="0.25">
      <c r="A1970" t="s">
        <v>1</v>
      </c>
      <c r="B1970" t="s">
        <v>661</v>
      </c>
      <c r="C1970" t="s">
        <v>365</v>
      </c>
      <c r="D1970" t="s">
        <v>5243</v>
      </c>
      <c r="E1970" t="s">
        <v>20</v>
      </c>
      <c r="F1970" t="b">
        <v>0</v>
      </c>
      <c r="G1970" t="s">
        <v>27</v>
      </c>
      <c r="H1970" s="4">
        <v>45692.709444444437</v>
      </c>
      <c r="I1970" t="b">
        <v>0</v>
      </c>
      <c r="J1970" t="b">
        <v>0</v>
      </c>
      <c r="K1970" t="s">
        <v>24</v>
      </c>
      <c r="L1970" t="s">
        <v>22</v>
      </c>
      <c r="M1970">
        <v>100464</v>
      </c>
      <c r="O1970" t="s">
        <v>811</v>
      </c>
      <c r="P1970" t="s">
        <v>193</v>
      </c>
    </row>
    <row r="1971" spans="1:16" x14ac:dyDescent="0.25">
      <c r="A1971" t="s">
        <v>2</v>
      </c>
      <c r="B1971" t="s">
        <v>7046</v>
      </c>
      <c r="C1971" t="s">
        <v>199</v>
      </c>
      <c r="D1971" t="s">
        <v>2208</v>
      </c>
      <c r="E1971" t="s">
        <v>20</v>
      </c>
      <c r="F1971" t="b">
        <v>0</v>
      </c>
      <c r="G1971" t="s">
        <v>52</v>
      </c>
      <c r="H1971" s="4">
        <v>45692.711504629631</v>
      </c>
      <c r="I1971" t="b">
        <v>0</v>
      </c>
      <c r="J1971" t="b">
        <v>1</v>
      </c>
      <c r="K1971" t="s">
        <v>24</v>
      </c>
      <c r="L1971" t="s">
        <v>22</v>
      </c>
      <c r="M1971">
        <v>180000</v>
      </c>
      <c r="O1971" t="s">
        <v>7047</v>
      </c>
      <c r="P1971" t="s">
        <v>7048</v>
      </c>
    </row>
    <row r="1972" spans="1:16" x14ac:dyDescent="0.25">
      <c r="A1972" t="s">
        <v>89</v>
      </c>
      <c r="B1972" t="s">
        <v>1531</v>
      </c>
      <c r="C1972" t="s">
        <v>1170</v>
      </c>
      <c r="D1972" t="s">
        <v>3973</v>
      </c>
      <c r="E1972" t="s">
        <v>20</v>
      </c>
      <c r="F1972" t="b">
        <v>0</v>
      </c>
      <c r="G1972" t="s">
        <v>23</v>
      </c>
      <c r="H1972" s="4">
        <v>45692.746701388889</v>
      </c>
      <c r="I1972" t="b">
        <v>0</v>
      </c>
      <c r="J1972" t="b">
        <v>0</v>
      </c>
      <c r="K1972" t="s">
        <v>24</v>
      </c>
      <c r="L1972" t="s">
        <v>22</v>
      </c>
      <c r="M1972">
        <v>107500</v>
      </c>
      <c r="O1972" t="s">
        <v>4344</v>
      </c>
      <c r="P1972" t="s">
        <v>6422</v>
      </c>
    </row>
    <row r="1973" spans="1:16" x14ac:dyDescent="0.25">
      <c r="A1973" t="s">
        <v>2</v>
      </c>
      <c r="B1973" t="s">
        <v>7049</v>
      </c>
      <c r="C1973" t="s">
        <v>559</v>
      </c>
      <c r="D1973" t="s">
        <v>2208</v>
      </c>
      <c r="E1973" t="s">
        <v>51</v>
      </c>
      <c r="F1973" t="b">
        <v>0</v>
      </c>
      <c r="G1973" t="s">
        <v>27</v>
      </c>
      <c r="H1973" s="4">
        <v>45692.793622685182</v>
      </c>
      <c r="I1973" t="b">
        <v>0</v>
      </c>
      <c r="J1973" t="b">
        <v>0</v>
      </c>
      <c r="K1973" t="s">
        <v>24</v>
      </c>
      <c r="L1973" t="s">
        <v>36</v>
      </c>
      <c r="N1973">
        <v>57.5</v>
      </c>
      <c r="O1973" t="s">
        <v>7050</v>
      </c>
      <c r="P1973" t="s">
        <v>7051</v>
      </c>
    </row>
    <row r="1974" spans="1:16" x14ac:dyDescent="0.25">
      <c r="A1974" t="s">
        <v>0</v>
      </c>
      <c r="B1974" t="s">
        <v>343</v>
      </c>
      <c r="C1974" t="s">
        <v>7052</v>
      </c>
      <c r="D1974" t="s">
        <v>3973</v>
      </c>
      <c r="E1974" t="s">
        <v>51</v>
      </c>
      <c r="F1974" t="b">
        <v>0</v>
      </c>
      <c r="G1974" t="s">
        <v>27</v>
      </c>
      <c r="H1974" s="4">
        <v>45692.833460648151</v>
      </c>
      <c r="I1974" t="b">
        <v>0</v>
      </c>
      <c r="J1974" t="b">
        <v>0</v>
      </c>
      <c r="K1974" t="s">
        <v>24</v>
      </c>
      <c r="L1974" t="s">
        <v>36</v>
      </c>
      <c r="N1974">
        <v>74</v>
      </c>
      <c r="O1974" t="s">
        <v>1853</v>
      </c>
      <c r="P1974" t="s">
        <v>1850</v>
      </c>
    </row>
    <row r="1975" spans="1:16" x14ac:dyDescent="0.25">
      <c r="A1975" t="s">
        <v>1</v>
      </c>
      <c r="B1975" t="s">
        <v>2192</v>
      </c>
      <c r="C1975" t="s">
        <v>2042</v>
      </c>
      <c r="D1975" t="s">
        <v>3973</v>
      </c>
      <c r="E1975" t="s">
        <v>20</v>
      </c>
      <c r="F1975" t="b">
        <v>0</v>
      </c>
      <c r="G1975" t="s">
        <v>30</v>
      </c>
      <c r="H1975" s="4">
        <v>45692.834166666667</v>
      </c>
      <c r="I1975" t="b">
        <v>0</v>
      </c>
      <c r="J1975" t="b">
        <v>1</v>
      </c>
      <c r="K1975" t="s">
        <v>24</v>
      </c>
      <c r="L1975" t="s">
        <v>36</v>
      </c>
      <c r="N1975">
        <v>53.090000152587891</v>
      </c>
      <c r="O1975" t="s">
        <v>6083</v>
      </c>
      <c r="P1975" t="s">
        <v>2128</v>
      </c>
    </row>
    <row r="1976" spans="1:16" x14ac:dyDescent="0.25">
      <c r="A1976" t="s">
        <v>0</v>
      </c>
      <c r="B1976" t="s">
        <v>1219</v>
      </c>
      <c r="C1976" t="s">
        <v>64</v>
      </c>
      <c r="D1976" t="s">
        <v>6851</v>
      </c>
      <c r="E1976" t="s">
        <v>20</v>
      </c>
      <c r="F1976" t="b">
        <v>0</v>
      </c>
      <c r="G1976" t="s">
        <v>52</v>
      </c>
      <c r="H1976" s="4">
        <v>45692.834317129629</v>
      </c>
      <c r="I1976" t="b">
        <v>1</v>
      </c>
      <c r="J1976" t="b">
        <v>0</v>
      </c>
      <c r="K1976" t="s">
        <v>24</v>
      </c>
      <c r="L1976" t="s">
        <v>36</v>
      </c>
      <c r="N1976">
        <v>37.5</v>
      </c>
      <c r="O1976" t="s">
        <v>131</v>
      </c>
      <c r="P1976" t="s">
        <v>1463</v>
      </c>
    </row>
    <row r="1977" spans="1:16" x14ac:dyDescent="0.25">
      <c r="A1977" t="s">
        <v>2</v>
      </c>
      <c r="B1977" t="s">
        <v>506</v>
      </c>
      <c r="C1977" t="s">
        <v>47</v>
      </c>
      <c r="D1977" t="s">
        <v>3973</v>
      </c>
      <c r="E1977" t="s">
        <v>20</v>
      </c>
      <c r="F1977" t="b">
        <v>0</v>
      </c>
      <c r="G1977" t="s">
        <v>27</v>
      </c>
      <c r="H1977" s="4">
        <v>45692.835347222222</v>
      </c>
      <c r="I1977" t="b">
        <v>0</v>
      </c>
      <c r="J1977" t="b">
        <v>1</v>
      </c>
      <c r="K1977" t="s">
        <v>24</v>
      </c>
      <c r="L1977" t="s">
        <v>22</v>
      </c>
      <c r="M1977">
        <v>150000</v>
      </c>
      <c r="O1977" t="s">
        <v>1956</v>
      </c>
      <c r="P1977" t="s">
        <v>4408</v>
      </c>
    </row>
    <row r="1978" spans="1:16" x14ac:dyDescent="0.25">
      <c r="A1978" t="s">
        <v>1</v>
      </c>
      <c r="B1978" t="s">
        <v>7053</v>
      </c>
      <c r="C1978" t="s">
        <v>203</v>
      </c>
      <c r="D1978" t="s">
        <v>3973</v>
      </c>
      <c r="E1978" t="s">
        <v>51</v>
      </c>
      <c r="F1978" t="b">
        <v>0</v>
      </c>
      <c r="G1978" t="s">
        <v>23</v>
      </c>
      <c r="H1978" s="4">
        <v>45692.871782407397</v>
      </c>
      <c r="I1978" t="b">
        <v>1</v>
      </c>
      <c r="J1978" t="b">
        <v>0</v>
      </c>
      <c r="K1978" t="s">
        <v>24</v>
      </c>
      <c r="L1978" t="s">
        <v>36</v>
      </c>
      <c r="N1978">
        <v>24</v>
      </c>
      <c r="O1978" t="s">
        <v>1301</v>
      </c>
      <c r="P1978" t="s">
        <v>1687</v>
      </c>
    </row>
    <row r="1979" spans="1:16" x14ac:dyDescent="0.25">
      <c r="A1979" t="s">
        <v>1</v>
      </c>
      <c r="B1979" t="s">
        <v>7054</v>
      </c>
      <c r="C1979" t="s">
        <v>559</v>
      </c>
      <c r="D1979" t="s">
        <v>3973</v>
      </c>
      <c r="E1979" t="s">
        <v>20</v>
      </c>
      <c r="F1979" t="b">
        <v>0</v>
      </c>
      <c r="G1979" t="s">
        <v>27</v>
      </c>
      <c r="H1979" s="4">
        <v>45692.875138888892</v>
      </c>
      <c r="I1979" t="b">
        <v>0</v>
      </c>
      <c r="J1979" t="b">
        <v>1</v>
      </c>
      <c r="K1979" t="s">
        <v>24</v>
      </c>
      <c r="L1979" t="s">
        <v>36</v>
      </c>
      <c r="N1979">
        <v>21.25</v>
      </c>
      <c r="O1979" t="s">
        <v>7055</v>
      </c>
      <c r="P1979" t="s">
        <v>883</v>
      </c>
    </row>
    <row r="1980" spans="1:16" x14ac:dyDescent="0.25">
      <c r="A1980" t="s">
        <v>2</v>
      </c>
      <c r="B1980" t="s">
        <v>7056</v>
      </c>
      <c r="C1980" t="s">
        <v>39</v>
      </c>
      <c r="D1980" t="s">
        <v>3973</v>
      </c>
      <c r="E1980" t="s">
        <v>20</v>
      </c>
      <c r="F1980" t="b">
        <v>1</v>
      </c>
      <c r="G1980" t="s">
        <v>27</v>
      </c>
      <c r="H1980" s="4">
        <v>45692.876967592587</v>
      </c>
      <c r="I1980" t="b">
        <v>1</v>
      </c>
      <c r="J1980" t="b">
        <v>1</v>
      </c>
      <c r="K1980" t="s">
        <v>24</v>
      </c>
      <c r="L1980" t="s">
        <v>22</v>
      </c>
      <c r="M1980">
        <v>195000</v>
      </c>
      <c r="O1980" t="s">
        <v>7057</v>
      </c>
      <c r="P1980" t="s">
        <v>7058</v>
      </c>
    </row>
    <row r="1981" spans="1:16" x14ac:dyDescent="0.25">
      <c r="A1981" t="s">
        <v>0</v>
      </c>
      <c r="B1981" t="s">
        <v>7059</v>
      </c>
      <c r="C1981" t="s">
        <v>440</v>
      </c>
      <c r="D1981" t="s">
        <v>2208</v>
      </c>
      <c r="E1981" t="s">
        <v>20</v>
      </c>
      <c r="F1981" t="b">
        <v>0</v>
      </c>
      <c r="G1981" t="s">
        <v>27</v>
      </c>
      <c r="H1981" s="4">
        <v>45692.916805555556</v>
      </c>
      <c r="I1981" t="b">
        <v>0</v>
      </c>
      <c r="J1981" t="b">
        <v>1</v>
      </c>
      <c r="K1981" t="s">
        <v>24</v>
      </c>
      <c r="L1981" t="s">
        <v>36</v>
      </c>
      <c r="N1981">
        <v>80</v>
      </c>
      <c r="O1981" t="s">
        <v>892</v>
      </c>
    </row>
    <row r="1982" spans="1:16" x14ac:dyDescent="0.25">
      <c r="A1982" t="s">
        <v>2</v>
      </c>
      <c r="B1982" t="s">
        <v>195</v>
      </c>
      <c r="C1982" t="s">
        <v>213</v>
      </c>
      <c r="D1982" t="s">
        <v>2208</v>
      </c>
      <c r="E1982" t="s">
        <v>20</v>
      </c>
      <c r="F1982" t="b">
        <v>0</v>
      </c>
      <c r="G1982" t="s">
        <v>27</v>
      </c>
      <c r="H1982" s="4">
        <v>45692.918715277781</v>
      </c>
      <c r="I1982" t="b">
        <v>0</v>
      </c>
      <c r="J1982" t="b">
        <v>1</v>
      </c>
      <c r="K1982" t="s">
        <v>24</v>
      </c>
      <c r="L1982" t="s">
        <v>22</v>
      </c>
      <c r="M1982">
        <v>141500</v>
      </c>
      <c r="O1982" t="s">
        <v>1920</v>
      </c>
      <c r="P1982" t="s">
        <v>7060</v>
      </c>
    </row>
    <row r="1983" spans="1:16" x14ac:dyDescent="0.25">
      <c r="A1983" t="s">
        <v>139</v>
      </c>
      <c r="B1983" t="s">
        <v>7061</v>
      </c>
      <c r="C1983" t="s">
        <v>82</v>
      </c>
      <c r="D1983" t="s">
        <v>3600</v>
      </c>
      <c r="E1983" t="s">
        <v>20</v>
      </c>
      <c r="F1983" t="b">
        <v>0</v>
      </c>
      <c r="G1983" t="s">
        <v>27</v>
      </c>
      <c r="H1983" s="4">
        <v>45692.958472222221</v>
      </c>
      <c r="I1983" t="b">
        <v>0</v>
      </c>
      <c r="J1983" t="b">
        <v>0</v>
      </c>
      <c r="K1983" t="s">
        <v>24</v>
      </c>
      <c r="L1983" t="s">
        <v>22</v>
      </c>
      <c r="M1983">
        <v>67500</v>
      </c>
      <c r="O1983" t="s">
        <v>2302</v>
      </c>
      <c r="P1983" t="s">
        <v>7062</v>
      </c>
    </row>
    <row r="1984" spans="1:16" x14ac:dyDescent="0.25">
      <c r="A1984" t="s">
        <v>2</v>
      </c>
      <c r="B1984" t="s">
        <v>2</v>
      </c>
      <c r="C1984" t="s">
        <v>1523</v>
      </c>
      <c r="D1984" t="s">
        <v>3973</v>
      </c>
      <c r="E1984" t="s">
        <v>20</v>
      </c>
      <c r="F1984" t="b">
        <v>0</v>
      </c>
      <c r="G1984" t="s">
        <v>27</v>
      </c>
      <c r="H1984" s="4">
        <v>45692.960381944453</v>
      </c>
      <c r="I1984" t="b">
        <v>0</v>
      </c>
      <c r="J1984" t="b">
        <v>0</v>
      </c>
      <c r="K1984" t="s">
        <v>24</v>
      </c>
      <c r="L1984" t="s">
        <v>36</v>
      </c>
      <c r="N1984">
        <v>47.5</v>
      </c>
      <c r="O1984" t="s">
        <v>1961</v>
      </c>
      <c r="P1984" t="s">
        <v>7063</v>
      </c>
    </row>
    <row r="1985" spans="1:16" x14ac:dyDescent="0.25">
      <c r="A1985" t="s">
        <v>40</v>
      </c>
      <c r="B1985" t="s">
        <v>7064</v>
      </c>
      <c r="C1985" t="s">
        <v>82</v>
      </c>
      <c r="D1985" t="s">
        <v>2208</v>
      </c>
      <c r="E1985" t="s">
        <v>20</v>
      </c>
      <c r="F1985" t="b">
        <v>0</v>
      </c>
      <c r="G1985" t="s">
        <v>41</v>
      </c>
      <c r="H1985" s="4">
        <v>45692.9606712963</v>
      </c>
      <c r="I1985" t="b">
        <v>0</v>
      </c>
      <c r="J1985" t="b">
        <v>1</v>
      </c>
      <c r="K1985" t="s">
        <v>24</v>
      </c>
      <c r="L1985" t="s">
        <v>22</v>
      </c>
      <c r="M1985">
        <v>92700</v>
      </c>
      <c r="O1985" t="s">
        <v>7065</v>
      </c>
      <c r="P1985" t="s">
        <v>7066</v>
      </c>
    </row>
    <row r="1986" spans="1:16" x14ac:dyDescent="0.25">
      <c r="A1986" t="s">
        <v>139</v>
      </c>
      <c r="B1986" t="s">
        <v>7067</v>
      </c>
      <c r="C1986" t="s">
        <v>145</v>
      </c>
      <c r="D1986" t="s">
        <v>3973</v>
      </c>
      <c r="E1986" t="s">
        <v>20</v>
      </c>
      <c r="F1986" t="b">
        <v>0</v>
      </c>
      <c r="G1986" t="s">
        <v>27</v>
      </c>
      <c r="H1986" s="4">
        <v>45693.000173611108</v>
      </c>
      <c r="I1986" t="b">
        <v>0</v>
      </c>
      <c r="J1986" t="b">
        <v>1</v>
      </c>
      <c r="K1986" t="s">
        <v>24</v>
      </c>
      <c r="L1986" t="s">
        <v>22</v>
      </c>
      <c r="M1986">
        <v>87750</v>
      </c>
      <c r="O1986" t="s">
        <v>1857</v>
      </c>
      <c r="P1986" t="s">
        <v>7068</v>
      </c>
    </row>
    <row r="1987" spans="1:16" x14ac:dyDescent="0.25">
      <c r="A1987" t="s">
        <v>2</v>
      </c>
      <c r="B1987" t="s">
        <v>340</v>
      </c>
      <c r="C1987" t="s">
        <v>352</v>
      </c>
      <c r="D1987" t="s">
        <v>3828</v>
      </c>
      <c r="E1987" t="s">
        <v>20</v>
      </c>
      <c r="F1987" t="b">
        <v>0</v>
      </c>
      <c r="G1987" t="s">
        <v>27</v>
      </c>
      <c r="H1987" s="4">
        <v>45693.001967592587</v>
      </c>
      <c r="I1987" t="b">
        <v>0</v>
      </c>
      <c r="J1987" t="b">
        <v>1</v>
      </c>
      <c r="K1987" t="s">
        <v>24</v>
      </c>
      <c r="L1987" t="s">
        <v>22</v>
      </c>
      <c r="M1987">
        <v>207500</v>
      </c>
      <c r="O1987" t="s">
        <v>1293</v>
      </c>
      <c r="P1987" t="s">
        <v>342</v>
      </c>
    </row>
    <row r="1988" spans="1:16" x14ac:dyDescent="0.25">
      <c r="A1988" t="s">
        <v>0</v>
      </c>
      <c r="B1988" t="s">
        <v>7069</v>
      </c>
      <c r="C1988" t="s">
        <v>203</v>
      </c>
      <c r="D1988" t="s">
        <v>3973</v>
      </c>
      <c r="E1988" t="s">
        <v>20</v>
      </c>
      <c r="F1988" t="b">
        <v>0</v>
      </c>
      <c r="G1988" t="s">
        <v>23</v>
      </c>
      <c r="H1988" s="4">
        <v>45693.038402777784</v>
      </c>
      <c r="I1988" t="b">
        <v>1</v>
      </c>
      <c r="J1988" t="b">
        <v>1</v>
      </c>
      <c r="K1988" t="s">
        <v>24</v>
      </c>
      <c r="L1988" t="s">
        <v>22</v>
      </c>
      <c r="M1988">
        <v>134300</v>
      </c>
      <c r="O1988" t="s">
        <v>1147</v>
      </c>
      <c r="P1988" t="s">
        <v>7070</v>
      </c>
    </row>
    <row r="1989" spans="1:16" x14ac:dyDescent="0.25">
      <c r="A1989" t="s">
        <v>0</v>
      </c>
      <c r="B1989" t="s">
        <v>7071</v>
      </c>
      <c r="C1989" t="s">
        <v>2164</v>
      </c>
      <c r="D1989" t="s">
        <v>3973</v>
      </c>
      <c r="E1989" t="s">
        <v>20</v>
      </c>
      <c r="F1989" t="b">
        <v>0</v>
      </c>
      <c r="G1989" t="s">
        <v>30</v>
      </c>
      <c r="H1989" s="4">
        <v>45693.04246527778</v>
      </c>
      <c r="I1989" t="b">
        <v>0</v>
      </c>
      <c r="J1989" t="b">
        <v>1</v>
      </c>
      <c r="K1989" t="s">
        <v>24</v>
      </c>
      <c r="L1989" t="s">
        <v>22</v>
      </c>
      <c r="M1989">
        <v>98150</v>
      </c>
      <c r="O1989" t="s">
        <v>7072</v>
      </c>
      <c r="P1989" t="s">
        <v>7073</v>
      </c>
    </row>
    <row r="1990" spans="1:16" x14ac:dyDescent="0.25">
      <c r="A1990" t="s">
        <v>2</v>
      </c>
      <c r="B1990" t="s">
        <v>7074</v>
      </c>
      <c r="C1990" t="s">
        <v>167</v>
      </c>
      <c r="D1990" t="s">
        <v>4328</v>
      </c>
      <c r="E1990" t="s">
        <v>20</v>
      </c>
      <c r="F1990" t="b">
        <v>0</v>
      </c>
      <c r="G1990" t="s">
        <v>27</v>
      </c>
      <c r="H1990" s="4">
        <v>45693.043622685182</v>
      </c>
      <c r="I1990" t="b">
        <v>0</v>
      </c>
      <c r="J1990" t="b">
        <v>1</v>
      </c>
      <c r="K1990" t="s">
        <v>24</v>
      </c>
      <c r="L1990" t="s">
        <v>22</v>
      </c>
      <c r="M1990">
        <v>92400</v>
      </c>
      <c r="O1990" t="s">
        <v>7075</v>
      </c>
      <c r="P1990" t="s">
        <v>3296</v>
      </c>
    </row>
    <row r="1991" spans="1:16" x14ac:dyDescent="0.25">
      <c r="A1991" t="s">
        <v>40</v>
      </c>
      <c r="B1991" t="s">
        <v>7076</v>
      </c>
      <c r="C1991" t="s">
        <v>468</v>
      </c>
      <c r="D1991" t="s">
        <v>3973</v>
      </c>
      <c r="E1991" t="s">
        <v>20</v>
      </c>
      <c r="F1991" t="b">
        <v>0</v>
      </c>
      <c r="G1991" t="s">
        <v>27</v>
      </c>
      <c r="H1991" s="4">
        <v>45693.1252662037</v>
      </c>
      <c r="I1991" t="b">
        <v>0</v>
      </c>
      <c r="J1991" t="b">
        <v>1</v>
      </c>
      <c r="K1991" t="s">
        <v>24</v>
      </c>
      <c r="L1991" t="s">
        <v>22</v>
      </c>
      <c r="M1991">
        <v>140000</v>
      </c>
      <c r="O1991" t="s">
        <v>6052</v>
      </c>
      <c r="P1991" t="s">
        <v>201</v>
      </c>
    </row>
    <row r="1992" spans="1:16" x14ac:dyDescent="0.25">
      <c r="A1992" t="s">
        <v>139</v>
      </c>
      <c r="B1992" t="s">
        <v>7077</v>
      </c>
      <c r="C1992" t="s">
        <v>122</v>
      </c>
      <c r="D1992" t="s">
        <v>3973</v>
      </c>
      <c r="E1992" t="s">
        <v>20</v>
      </c>
      <c r="F1992" t="b">
        <v>0</v>
      </c>
      <c r="G1992" t="s">
        <v>52</v>
      </c>
      <c r="H1992" s="4">
        <v>45693.126006944447</v>
      </c>
      <c r="I1992" t="b">
        <v>0</v>
      </c>
      <c r="J1992" t="b">
        <v>1</v>
      </c>
      <c r="K1992" t="s">
        <v>24</v>
      </c>
      <c r="L1992" t="s">
        <v>22</v>
      </c>
      <c r="M1992">
        <v>92560</v>
      </c>
      <c r="O1992" t="s">
        <v>759</v>
      </c>
      <c r="P1992" t="s">
        <v>7078</v>
      </c>
    </row>
    <row r="1993" spans="1:16" x14ac:dyDescent="0.25">
      <c r="A1993" t="s">
        <v>0</v>
      </c>
      <c r="B1993" t="s">
        <v>7079</v>
      </c>
      <c r="C1993" t="s">
        <v>82</v>
      </c>
      <c r="D1993" t="s">
        <v>3973</v>
      </c>
      <c r="E1993" t="s">
        <v>20</v>
      </c>
      <c r="F1993" t="b">
        <v>0</v>
      </c>
      <c r="G1993" t="s">
        <v>27</v>
      </c>
      <c r="H1993" s="4">
        <v>45693.166666666657</v>
      </c>
      <c r="I1993" t="b">
        <v>0</v>
      </c>
      <c r="J1993" t="b">
        <v>0</v>
      </c>
      <c r="K1993" t="s">
        <v>24</v>
      </c>
      <c r="L1993" t="s">
        <v>36</v>
      </c>
      <c r="N1993">
        <v>72.5</v>
      </c>
      <c r="O1993" t="s">
        <v>7080</v>
      </c>
      <c r="P1993" t="s">
        <v>2233</v>
      </c>
    </row>
    <row r="1994" spans="1:16" x14ac:dyDescent="0.25">
      <c r="A1994" t="s">
        <v>0</v>
      </c>
      <c r="B1994" t="s">
        <v>7081</v>
      </c>
      <c r="C1994" t="s">
        <v>82</v>
      </c>
      <c r="D1994" t="s">
        <v>2308</v>
      </c>
      <c r="E1994" t="s">
        <v>20</v>
      </c>
      <c r="F1994" t="b">
        <v>0</v>
      </c>
      <c r="G1994" t="s">
        <v>27</v>
      </c>
      <c r="H1994" s="4">
        <v>45693.25</v>
      </c>
      <c r="I1994" t="b">
        <v>0</v>
      </c>
      <c r="J1994" t="b">
        <v>0</v>
      </c>
      <c r="K1994" t="s">
        <v>24</v>
      </c>
      <c r="L1994" t="s">
        <v>36</v>
      </c>
      <c r="N1994">
        <v>19</v>
      </c>
      <c r="O1994" t="s">
        <v>7082</v>
      </c>
      <c r="P1994" t="s">
        <v>6381</v>
      </c>
    </row>
    <row r="1995" spans="1:16" x14ac:dyDescent="0.25">
      <c r="A1995" t="s">
        <v>0</v>
      </c>
      <c r="B1995" t="s">
        <v>0</v>
      </c>
      <c r="C1995" t="s">
        <v>7083</v>
      </c>
      <c r="D1995" t="s">
        <v>3600</v>
      </c>
      <c r="E1995" t="s">
        <v>20</v>
      </c>
      <c r="F1995" t="b">
        <v>0</v>
      </c>
      <c r="G1995" t="s">
        <v>35</v>
      </c>
      <c r="H1995" s="4">
        <v>45693.250474537039</v>
      </c>
      <c r="I1995" t="b">
        <v>1</v>
      </c>
      <c r="J1995" t="b">
        <v>1</v>
      </c>
      <c r="K1995" t="s">
        <v>24</v>
      </c>
      <c r="L1995" t="s">
        <v>22</v>
      </c>
      <c r="M1995">
        <v>95000</v>
      </c>
      <c r="O1995" t="s">
        <v>131</v>
      </c>
      <c r="P1995" t="s">
        <v>2565</v>
      </c>
    </row>
    <row r="1996" spans="1:16" x14ac:dyDescent="0.25">
      <c r="A1996" t="s">
        <v>0</v>
      </c>
      <c r="B1996" t="s">
        <v>7084</v>
      </c>
      <c r="C1996" t="s">
        <v>2556</v>
      </c>
      <c r="D1996" t="s">
        <v>3383</v>
      </c>
      <c r="E1996" t="s">
        <v>20</v>
      </c>
      <c r="F1996" t="b">
        <v>0</v>
      </c>
      <c r="G1996" t="s">
        <v>52</v>
      </c>
      <c r="H1996" s="4">
        <v>45693.250833333332</v>
      </c>
      <c r="I1996" t="b">
        <v>0</v>
      </c>
      <c r="J1996" t="b">
        <v>1</v>
      </c>
      <c r="K1996" t="s">
        <v>24</v>
      </c>
      <c r="L1996" t="s">
        <v>36</v>
      </c>
      <c r="N1996">
        <v>28.5</v>
      </c>
      <c r="O1996" t="s">
        <v>7085</v>
      </c>
      <c r="P1996" t="s">
        <v>149</v>
      </c>
    </row>
    <row r="1997" spans="1:16" x14ac:dyDescent="0.25">
      <c r="A1997" t="s">
        <v>19</v>
      </c>
      <c r="B1997" t="s">
        <v>7086</v>
      </c>
      <c r="C1997" t="s">
        <v>322</v>
      </c>
      <c r="D1997" t="s">
        <v>7087</v>
      </c>
      <c r="E1997" t="s">
        <v>20</v>
      </c>
      <c r="F1997" t="b">
        <v>0</v>
      </c>
      <c r="G1997" t="s">
        <v>41</v>
      </c>
      <c r="H1997" s="4">
        <v>45693.251111111109</v>
      </c>
      <c r="I1997" t="b">
        <v>0</v>
      </c>
      <c r="J1997" t="b">
        <v>1</v>
      </c>
      <c r="K1997" t="s">
        <v>24</v>
      </c>
      <c r="L1997" t="s">
        <v>22</v>
      </c>
      <c r="M1997">
        <v>148400</v>
      </c>
      <c r="O1997" t="s">
        <v>1369</v>
      </c>
      <c r="P1997" t="s">
        <v>3762</v>
      </c>
    </row>
    <row r="1998" spans="1:16" x14ac:dyDescent="0.25">
      <c r="A1998" t="s">
        <v>19</v>
      </c>
      <c r="B1998" t="s">
        <v>19</v>
      </c>
      <c r="C1998" t="s">
        <v>124</v>
      </c>
      <c r="D1998" t="s">
        <v>3828</v>
      </c>
      <c r="E1998" t="s">
        <v>219</v>
      </c>
      <c r="F1998" t="b">
        <v>0</v>
      </c>
      <c r="G1998" t="s">
        <v>30</v>
      </c>
      <c r="H1998" s="4">
        <v>45693.251307870371</v>
      </c>
      <c r="I1998" t="b">
        <v>0</v>
      </c>
      <c r="J1998" t="b">
        <v>0</v>
      </c>
      <c r="K1998" t="s">
        <v>24</v>
      </c>
      <c r="L1998" t="s">
        <v>36</v>
      </c>
      <c r="N1998">
        <v>57.5</v>
      </c>
      <c r="O1998" t="s">
        <v>2574</v>
      </c>
      <c r="P1998" t="s">
        <v>7088</v>
      </c>
    </row>
    <row r="1999" spans="1:16" x14ac:dyDescent="0.25">
      <c r="A1999" t="s">
        <v>1</v>
      </c>
      <c r="B1999" t="s">
        <v>1115</v>
      </c>
      <c r="C1999" t="s">
        <v>151</v>
      </c>
      <c r="D1999" t="s">
        <v>3973</v>
      </c>
      <c r="E1999" t="s">
        <v>20</v>
      </c>
      <c r="F1999" t="b">
        <v>0</v>
      </c>
      <c r="G1999" t="s">
        <v>30</v>
      </c>
      <c r="H1999" s="4">
        <v>45693.251307870371</v>
      </c>
      <c r="I1999" t="b">
        <v>0</v>
      </c>
      <c r="J1999" t="b">
        <v>1</v>
      </c>
      <c r="K1999" t="s">
        <v>24</v>
      </c>
      <c r="L1999" t="s">
        <v>22</v>
      </c>
      <c r="M1999">
        <v>172000</v>
      </c>
      <c r="O1999" t="s">
        <v>299</v>
      </c>
      <c r="P1999" t="s">
        <v>7089</v>
      </c>
    </row>
    <row r="2000" spans="1:16" x14ac:dyDescent="0.25">
      <c r="A2000" t="s">
        <v>40</v>
      </c>
      <c r="B2000" t="s">
        <v>7090</v>
      </c>
      <c r="C2000" t="s">
        <v>372</v>
      </c>
      <c r="D2000" t="s">
        <v>3970</v>
      </c>
      <c r="E2000" t="s">
        <v>20</v>
      </c>
      <c r="F2000" t="b">
        <v>0</v>
      </c>
      <c r="G2000" t="s">
        <v>35</v>
      </c>
      <c r="H2000" s="4">
        <v>45693.25240740741</v>
      </c>
      <c r="I2000" t="b">
        <v>1</v>
      </c>
      <c r="J2000" t="b">
        <v>0</v>
      </c>
      <c r="K2000" t="s">
        <v>24</v>
      </c>
      <c r="L2000" t="s">
        <v>22</v>
      </c>
      <c r="M2000">
        <v>155000</v>
      </c>
      <c r="O2000" t="s">
        <v>2217</v>
      </c>
      <c r="P2000" t="s">
        <v>7091</v>
      </c>
    </row>
    <row r="2001" spans="1:16" x14ac:dyDescent="0.25">
      <c r="A2001" t="s">
        <v>40</v>
      </c>
      <c r="B2001" t="s">
        <v>7092</v>
      </c>
      <c r="C2001" t="s">
        <v>555</v>
      </c>
      <c r="D2001" t="s">
        <v>3828</v>
      </c>
      <c r="E2001" t="s">
        <v>20</v>
      </c>
      <c r="F2001" t="b">
        <v>0</v>
      </c>
      <c r="G2001" t="s">
        <v>30</v>
      </c>
      <c r="H2001" s="4">
        <v>45693.252824074072</v>
      </c>
      <c r="I2001" t="b">
        <v>0</v>
      </c>
      <c r="J2001" t="b">
        <v>1</v>
      </c>
      <c r="K2001" t="s">
        <v>24</v>
      </c>
      <c r="L2001" t="s">
        <v>22</v>
      </c>
      <c r="M2001">
        <v>120000</v>
      </c>
      <c r="O2001" t="s">
        <v>75</v>
      </c>
      <c r="P2001" t="s">
        <v>7093</v>
      </c>
    </row>
    <row r="2002" spans="1:16" x14ac:dyDescent="0.25">
      <c r="A2002" t="s">
        <v>1</v>
      </c>
      <c r="B2002" t="s">
        <v>7094</v>
      </c>
      <c r="C2002" t="s">
        <v>314</v>
      </c>
      <c r="D2002" t="s">
        <v>5243</v>
      </c>
      <c r="E2002" t="s">
        <v>20</v>
      </c>
      <c r="F2002" t="b">
        <v>0</v>
      </c>
      <c r="G2002" t="s">
        <v>314</v>
      </c>
      <c r="H2002" s="4">
        <v>45693.257731481477</v>
      </c>
      <c r="I2002" t="b">
        <v>0</v>
      </c>
      <c r="J2002" t="b">
        <v>0</v>
      </c>
      <c r="K2002" t="s">
        <v>314</v>
      </c>
      <c r="L2002" t="s">
        <v>22</v>
      </c>
      <c r="M2002">
        <v>78000</v>
      </c>
      <c r="O2002" t="s">
        <v>7095</v>
      </c>
    </row>
    <row r="2003" spans="1:16" x14ac:dyDescent="0.25">
      <c r="A2003" t="s">
        <v>2</v>
      </c>
      <c r="B2003" t="s">
        <v>392</v>
      </c>
      <c r="C2003" t="s">
        <v>39</v>
      </c>
      <c r="D2003" t="s">
        <v>3968</v>
      </c>
      <c r="E2003" t="s">
        <v>20</v>
      </c>
      <c r="F2003" t="b">
        <v>1</v>
      </c>
      <c r="G2003" t="s">
        <v>1247</v>
      </c>
      <c r="H2003" s="4">
        <v>45693.280081018522</v>
      </c>
      <c r="I2003" t="b">
        <v>1</v>
      </c>
      <c r="J2003" t="b">
        <v>0</v>
      </c>
      <c r="K2003" t="s">
        <v>1247</v>
      </c>
      <c r="L2003" t="s">
        <v>22</v>
      </c>
      <c r="M2003">
        <v>70000</v>
      </c>
      <c r="O2003" t="s">
        <v>7096</v>
      </c>
      <c r="P2003" t="s">
        <v>7097</v>
      </c>
    </row>
    <row r="2004" spans="1:16" x14ac:dyDescent="0.25">
      <c r="A2004" t="s">
        <v>2</v>
      </c>
      <c r="B2004" t="s">
        <v>2604</v>
      </c>
      <c r="C2004" t="s">
        <v>192</v>
      </c>
      <c r="D2004" t="s">
        <v>3828</v>
      </c>
      <c r="E2004" t="s">
        <v>51</v>
      </c>
      <c r="F2004" t="b">
        <v>0</v>
      </c>
      <c r="G2004" t="s">
        <v>23</v>
      </c>
      <c r="H2004" s="4">
        <v>45693.282488425917</v>
      </c>
      <c r="I2004" t="b">
        <v>1</v>
      </c>
      <c r="J2004" t="b">
        <v>0</v>
      </c>
      <c r="K2004" t="s">
        <v>24</v>
      </c>
      <c r="L2004" t="s">
        <v>36</v>
      </c>
      <c r="N2004">
        <v>40</v>
      </c>
      <c r="O2004" t="s">
        <v>5589</v>
      </c>
    </row>
    <row r="2005" spans="1:16" x14ac:dyDescent="0.25">
      <c r="A2005" t="s">
        <v>0</v>
      </c>
      <c r="B2005" t="s">
        <v>7098</v>
      </c>
      <c r="C2005" t="s">
        <v>37</v>
      </c>
      <c r="D2005" t="s">
        <v>3957</v>
      </c>
      <c r="E2005" t="s">
        <v>34</v>
      </c>
      <c r="F2005" t="b">
        <v>0</v>
      </c>
      <c r="G2005" t="s">
        <v>27</v>
      </c>
      <c r="H2005" s="4">
        <v>45693.333414351851</v>
      </c>
      <c r="I2005" t="b">
        <v>0</v>
      </c>
      <c r="J2005" t="b">
        <v>1</v>
      </c>
      <c r="K2005" t="s">
        <v>24</v>
      </c>
      <c r="L2005" t="s">
        <v>36</v>
      </c>
      <c r="N2005">
        <v>26.389999389648441</v>
      </c>
      <c r="O2005" t="s">
        <v>38</v>
      </c>
      <c r="P2005" t="s">
        <v>2685</v>
      </c>
    </row>
    <row r="2006" spans="1:16" x14ac:dyDescent="0.25">
      <c r="A2006" t="s">
        <v>40</v>
      </c>
      <c r="B2006" t="s">
        <v>7099</v>
      </c>
      <c r="C2006" t="s">
        <v>192</v>
      </c>
      <c r="D2006" t="s">
        <v>3973</v>
      </c>
      <c r="E2006" t="s">
        <v>20</v>
      </c>
      <c r="F2006" t="b">
        <v>0</v>
      </c>
      <c r="G2006" t="s">
        <v>27</v>
      </c>
      <c r="H2006" s="4">
        <v>45693.335104166668</v>
      </c>
      <c r="I2006" t="b">
        <v>1</v>
      </c>
      <c r="J2006" t="b">
        <v>0</v>
      </c>
      <c r="K2006" t="s">
        <v>24</v>
      </c>
      <c r="L2006" t="s">
        <v>22</v>
      </c>
      <c r="M2006">
        <v>124000</v>
      </c>
      <c r="O2006" t="s">
        <v>2393</v>
      </c>
      <c r="P2006" t="s">
        <v>7100</v>
      </c>
    </row>
    <row r="2007" spans="1:16" x14ac:dyDescent="0.25">
      <c r="A2007" t="s">
        <v>2</v>
      </c>
      <c r="B2007" t="s">
        <v>7101</v>
      </c>
      <c r="C2007" t="s">
        <v>140</v>
      </c>
      <c r="D2007" t="s">
        <v>3973</v>
      </c>
      <c r="E2007" t="s">
        <v>20</v>
      </c>
      <c r="F2007" t="b">
        <v>0</v>
      </c>
      <c r="G2007" t="s">
        <v>35</v>
      </c>
      <c r="H2007" s="4">
        <v>45693.375509259262</v>
      </c>
      <c r="I2007" t="b">
        <v>1</v>
      </c>
      <c r="J2007" t="b">
        <v>1</v>
      </c>
      <c r="K2007" t="s">
        <v>24</v>
      </c>
      <c r="L2007" t="s">
        <v>22</v>
      </c>
      <c r="M2007">
        <v>162500</v>
      </c>
      <c r="O2007" t="s">
        <v>1172</v>
      </c>
      <c r="P2007" t="s">
        <v>1206</v>
      </c>
    </row>
    <row r="2008" spans="1:16" x14ac:dyDescent="0.25">
      <c r="A2008" t="s">
        <v>2</v>
      </c>
      <c r="B2008" t="s">
        <v>7049</v>
      </c>
      <c r="C2008" t="s">
        <v>559</v>
      </c>
      <c r="D2008" t="s">
        <v>7102</v>
      </c>
      <c r="E2008" t="s">
        <v>20</v>
      </c>
      <c r="F2008" t="b">
        <v>0</v>
      </c>
      <c r="G2008" t="s">
        <v>27</v>
      </c>
      <c r="H2008" s="4">
        <v>45693.376562500001</v>
      </c>
      <c r="I2008" t="b">
        <v>0</v>
      </c>
      <c r="J2008" t="b">
        <v>0</v>
      </c>
      <c r="K2008" t="s">
        <v>24</v>
      </c>
      <c r="L2008" t="s">
        <v>36</v>
      </c>
      <c r="N2008">
        <v>57.5</v>
      </c>
      <c r="O2008" t="s">
        <v>7050</v>
      </c>
      <c r="P2008" t="s">
        <v>7051</v>
      </c>
    </row>
    <row r="2009" spans="1:16" x14ac:dyDescent="0.25">
      <c r="A2009" t="s">
        <v>139</v>
      </c>
      <c r="B2009" t="s">
        <v>7103</v>
      </c>
      <c r="C2009" t="s">
        <v>1270</v>
      </c>
      <c r="D2009" t="s">
        <v>3973</v>
      </c>
      <c r="E2009" t="s">
        <v>20</v>
      </c>
      <c r="F2009" t="b">
        <v>0</v>
      </c>
      <c r="G2009" t="s">
        <v>27</v>
      </c>
      <c r="H2009" s="4">
        <v>45693.376851851863</v>
      </c>
      <c r="I2009" t="b">
        <v>0</v>
      </c>
      <c r="J2009" t="b">
        <v>1</v>
      </c>
      <c r="K2009" t="s">
        <v>24</v>
      </c>
      <c r="L2009" t="s">
        <v>22</v>
      </c>
      <c r="M2009">
        <v>137300</v>
      </c>
      <c r="O2009" t="s">
        <v>1172</v>
      </c>
      <c r="P2009" t="s">
        <v>7104</v>
      </c>
    </row>
    <row r="2010" spans="1:16" x14ac:dyDescent="0.25">
      <c r="A2010" t="s">
        <v>2</v>
      </c>
      <c r="B2010" t="s">
        <v>7105</v>
      </c>
      <c r="C2010" t="s">
        <v>922</v>
      </c>
      <c r="D2010" t="s">
        <v>4035</v>
      </c>
      <c r="E2010" t="s">
        <v>20</v>
      </c>
      <c r="F2010" t="b">
        <v>0</v>
      </c>
      <c r="G2010" t="s">
        <v>158</v>
      </c>
      <c r="H2010" s="4">
        <v>45693.379606481481</v>
      </c>
      <c r="I2010" t="b">
        <v>0</v>
      </c>
      <c r="J2010" t="b">
        <v>0</v>
      </c>
      <c r="K2010" t="s">
        <v>158</v>
      </c>
      <c r="L2010" t="s">
        <v>22</v>
      </c>
      <c r="M2010">
        <v>70000</v>
      </c>
      <c r="O2010" t="s">
        <v>1610</v>
      </c>
      <c r="P2010" t="s">
        <v>7106</v>
      </c>
    </row>
    <row r="2011" spans="1:16" x14ac:dyDescent="0.25">
      <c r="A2011" t="s">
        <v>0</v>
      </c>
      <c r="B2011" t="s">
        <v>2345</v>
      </c>
      <c r="C2011" t="s">
        <v>1264</v>
      </c>
      <c r="D2011" t="s">
        <v>3973</v>
      </c>
      <c r="E2011" t="s">
        <v>20</v>
      </c>
      <c r="F2011" t="b">
        <v>0</v>
      </c>
      <c r="G2011" t="s">
        <v>27</v>
      </c>
      <c r="H2011" s="4">
        <v>45693.416747685187</v>
      </c>
      <c r="I2011" t="b">
        <v>0</v>
      </c>
      <c r="J2011" t="b">
        <v>1</v>
      </c>
      <c r="K2011" t="s">
        <v>24</v>
      </c>
      <c r="L2011" t="s">
        <v>22</v>
      </c>
      <c r="M2011">
        <v>103000</v>
      </c>
      <c r="O2011" t="s">
        <v>1265</v>
      </c>
      <c r="P2011" t="s">
        <v>7107</v>
      </c>
    </row>
    <row r="2012" spans="1:16" x14ac:dyDescent="0.25">
      <c r="A2012" t="s">
        <v>191</v>
      </c>
      <c r="B2012" t="s">
        <v>7108</v>
      </c>
      <c r="C2012" t="s">
        <v>7109</v>
      </c>
      <c r="D2012" t="s">
        <v>3973</v>
      </c>
      <c r="E2012" t="s">
        <v>20</v>
      </c>
      <c r="F2012" t="b">
        <v>0</v>
      </c>
      <c r="G2012" t="s">
        <v>27</v>
      </c>
      <c r="H2012" s="4">
        <v>45693.416851851849</v>
      </c>
      <c r="I2012" t="b">
        <v>0</v>
      </c>
      <c r="J2012" t="b">
        <v>1</v>
      </c>
      <c r="K2012" t="s">
        <v>24</v>
      </c>
      <c r="L2012" t="s">
        <v>36</v>
      </c>
      <c r="N2012">
        <v>33.970001220703118</v>
      </c>
      <c r="O2012" t="s">
        <v>7110</v>
      </c>
      <c r="P2012" t="s">
        <v>1749</v>
      </c>
    </row>
    <row r="2013" spans="1:16" x14ac:dyDescent="0.25">
      <c r="A2013" t="s">
        <v>139</v>
      </c>
      <c r="B2013" t="s">
        <v>7111</v>
      </c>
      <c r="C2013" t="s">
        <v>49</v>
      </c>
      <c r="D2013" t="s">
        <v>3973</v>
      </c>
      <c r="E2013" t="s">
        <v>20</v>
      </c>
      <c r="F2013" t="b">
        <v>0</v>
      </c>
      <c r="G2013" t="s">
        <v>41</v>
      </c>
      <c r="H2013" s="4">
        <v>45693.417071759257</v>
      </c>
      <c r="I2013" t="b">
        <v>0</v>
      </c>
      <c r="J2013" t="b">
        <v>1</v>
      </c>
      <c r="K2013" t="s">
        <v>24</v>
      </c>
      <c r="L2013" t="s">
        <v>22</v>
      </c>
      <c r="M2013">
        <v>82000</v>
      </c>
      <c r="O2013" t="s">
        <v>7112</v>
      </c>
    </row>
    <row r="2014" spans="1:16" x14ac:dyDescent="0.25">
      <c r="A2014" t="s">
        <v>0</v>
      </c>
      <c r="B2014" t="s">
        <v>7113</v>
      </c>
      <c r="C2014" t="s">
        <v>140</v>
      </c>
      <c r="D2014" t="s">
        <v>3973</v>
      </c>
      <c r="E2014" t="s">
        <v>20</v>
      </c>
      <c r="F2014" t="b">
        <v>0</v>
      </c>
      <c r="G2014" t="s">
        <v>35</v>
      </c>
      <c r="H2014" s="4">
        <v>45693.417199074072</v>
      </c>
      <c r="I2014" t="b">
        <v>0</v>
      </c>
      <c r="J2014" t="b">
        <v>0</v>
      </c>
      <c r="K2014" t="s">
        <v>24</v>
      </c>
      <c r="L2014" t="s">
        <v>22</v>
      </c>
      <c r="M2014">
        <v>105000</v>
      </c>
      <c r="O2014" t="s">
        <v>482</v>
      </c>
      <c r="P2014" t="s">
        <v>7114</v>
      </c>
    </row>
    <row r="2015" spans="1:16" x14ac:dyDescent="0.25">
      <c r="A2015" t="s">
        <v>2</v>
      </c>
      <c r="B2015" t="s">
        <v>7115</v>
      </c>
      <c r="C2015" t="s">
        <v>515</v>
      </c>
      <c r="D2015" t="s">
        <v>3970</v>
      </c>
      <c r="E2015" t="s">
        <v>20</v>
      </c>
      <c r="F2015" t="b">
        <v>0</v>
      </c>
      <c r="G2015" t="s">
        <v>27</v>
      </c>
      <c r="H2015" s="4">
        <v>45693.418275462973</v>
      </c>
      <c r="I2015" t="b">
        <v>0</v>
      </c>
      <c r="J2015" t="b">
        <v>1</v>
      </c>
      <c r="K2015" t="s">
        <v>24</v>
      </c>
      <c r="L2015" t="s">
        <v>22</v>
      </c>
      <c r="M2015">
        <v>118650</v>
      </c>
      <c r="O2015" t="s">
        <v>512</v>
      </c>
      <c r="P2015" t="s">
        <v>7116</v>
      </c>
    </row>
    <row r="2016" spans="1:16" x14ac:dyDescent="0.25">
      <c r="A2016" t="s">
        <v>40</v>
      </c>
      <c r="B2016" t="s">
        <v>7117</v>
      </c>
      <c r="C2016" t="s">
        <v>172</v>
      </c>
      <c r="D2016" t="s">
        <v>3973</v>
      </c>
      <c r="E2016" t="s">
        <v>20</v>
      </c>
      <c r="F2016" t="b">
        <v>0</v>
      </c>
      <c r="G2016" t="s">
        <v>27</v>
      </c>
      <c r="H2016" s="4">
        <v>45693.418541666673</v>
      </c>
      <c r="I2016" t="b">
        <v>0</v>
      </c>
      <c r="J2016" t="b">
        <v>1</v>
      </c>
      <c r="K2016" t="s">
        <v>24</v>
      </c>
      <c r="L2016" t="s">
        <v>22</v>
      </c>
      <c r="M2016">
        <v>284000</v>
      </c>
      <c r="O2016" t="s">
        <v>1512</v>
      </c>
      <c r="P2016" t="s">
        <v>7118</v>
      </c>
    </row>
    <row r="2017" spans="1:16" x14ac:dyDescent="0.25">
      <c r="A2017" t="s">
        <v>19</v>
      </c>
      <c r="B2017" t="s">
        <v>7119</v>
      </c>
      <c r="C2017" t="s">
        <v>47</v>
      </c>
      <c r="D2017" t="s">
        <v>3973</v>
      </c>
      <c r="E2017" t="s">
        <v>20</v>
      </c>
      <c r="F2017" t="b">
        <v>0</v>
      </c>
      <c r="G2017" t="s">
        <v>27</v>
      </c>
      <c r="H2017" s="4">
        <v>45693.418564814812</v>
      </c>
      <c r="I2017" t="b">
        <v>0</v>
      </c>
      <c r="J2017" t="b">
        <v>1</v>
      </c>
      <c r="K2017" t="s">
        <v>24</v>
      </c>
      <c r="L2017" t="s">
        <v>22</v>
      </c>
      <c r="M2017">
        <v>298000</v>
      </c>
      <c r="O2017" t="s">
        <v>1461</v>
      </c>
      <c r="P2017" t="s">
        <v>1428</v>
      </c>
    </row>
    <row r="2018" spans="1:16" x14ac:dyDescent="0.25">
      <c r="A2018" t="s">
        <v>2</v>
      </c>
      <c r="B2018" t="s">
        <v>7120</v>
      </c>
      <c r="C2018" t="s">
        <v>236</v>
      </c>
      <c r="D2018" t="s">
        <v>3973</v>
      </c>
      <c r="E2018" t="s">
        <v>20</v>
      </c>
      <c r="F2018" t="b">
        <v>0</v>
      </c>
      <c r="G2018" t="s">
        <v>41</v>
      </c>
      <c r="H2018" s="4">
        <v>45693.419004629628</v>
      </c>
      <c r="I2018" t="b">
        <v>0</v>
      </c>
      <c r="J2018" t="b">
        <v>1</v>
      </c>
      <c r="K2018" t="s">
        <v>24</v>
      </c>
      <c r="L2018" t="s">
        <v>22</v>
      </c>
      <c r="M2018">
        <v>211000</v>
      </c>
      <c r="O2018" t="s">
        <v>1489</v>
      </c>
      <c r="P2018" t="s">
        <v>7121</v>
      </c>
    </row>
    <row r="2019" spans="1:16" x14ac:dyDescent="0.25">
      <c r="A2019" t="s">
        <v>0</v>
      </c>
      <c r="B2019" t="s">
        <v>7122</v>
      </c>
      <c r="C2019" t="s">
        <v>122</v>
      </c>
      <c r="D2019" t="s">
        <v>3973</v>
      </c>
      <c r="E2019" t="s">
        <v>20</v>
      </c>
      <c r="F2019" t="b">
        <v>0</v>
      </c>
      <c r="G2019" t="s">
        <v>52</v>
      </c>
      <c r="H2019" s="4">
        <v>45693.459224537037</v>
      </c>
      <c r="I2019" t="b">
        <v>0</v>
      </c>
      <c r="J2019" t="b">
        <v>1</v>
      </c>
      <c r="K2019" t="s">
        <v>24</v>
      </c>
      <c r="L2019" t="s">
        <v>22</v>
      </c>
      <c r="M2019">
        <v>142300</v>
      </c>
      <c r="O2019" t="s">
        <v>402</v>
      </c>
    </row>
    <row r="2020" spans="1:16" x14ac:dyDescent="0.25">
      <c r="A2020" t="s">
        <v>28</v>
      </c>
      <c r="B2020" t="s">
        <v>7123</v>
      </c>
      <c r="C2020" t="s">
        <v>455</v>
      </c>
      <c r="D2020" t="s">
        <v>3973</v>
      </c>
      <c r="E2020" t="s">
        <v>20</v>
      </c>
      <c r="F2020" t="b">
        <v>0</v>
      </c>
      <c r="G2020" t="s">
        <v>27</v>
      </c>
      <c r="H2020" s="4">
        <v>45693.45994212963</v>
      </c>
      <c r="I2020" t="b">
        <v>0</v>
      </c>
      <c r="J2020" t="b">
        <v>0</v>
      </c>
      <c r="K2020" t="s">
        <v>24</v>
      </c>
      <c r="L2020" t="s">
        <v>22</v>
      </c>
      <c r="M2020">
        <v>82500</v>
      </c>
      <c r="O2020" t="s">
        <v>482</v>
      </c>
    </row>
    <row r="2021" spans="1:16" x14ac:dyDescent="0.25">
      <c r="A2021" t="s">
        <v>2</v>
      </c>
      <c r="B2021" t="s">
        <v>7124</v>
      </c>
      <c r="C2021" t="s">
        <v>71</v>
      </c>
      <c r="D2021" t="s">
        <v>3973</v>
      </c>
      <c r="E2021" t="s">
        <v>20</v>
      </c>
      <c r="F2021" t="b">
        <v>0</v>
      </c>
      <c r="G2021" t="s">
        <v>27</v>
      </c>
      <c r="H2021" s="4">
        <v>45693.460231481477</v>
      </c>
      <c r="I2021" t="b">
        <v>0</v>
      </c>
      <c r="J2021" t="b">
        <v>1</v>
      </c>
      <c r="K2021" t="s">
        <v>24</v>
      </c>
      <c r="L2021" t="s">
        <v>36</v>
      </c>
      <c r="N2021">
        <v>66.395004272460938</v>
      </c>
      <c r="O2021" t="s">
        <v>1172</v>
      </c>
      <c r="P2021" t="s">
        <v>7125</v>
      </c>
    </row>
    <row r="2022" spans="1:16" x14ac:dyDescent="0.25">
      <c r="A2022" t="s">
        <v>89</v>
      </c>
      <c r="B2022" t="s">
        <v>7126</v>
      </c>
      <c r="C2022" t="s">
        <v>71</v>
      </c>
      <c r="D2022" t="s">
        <v>3973</v>
      </c>
      <c r="E2022" t="s">
        <v>20</v>
      </c>
      <c r="F2022" t="b">
        <v>0</v>
      </c>
      <c r="G2022" t="s">
        <v>41</v>
      </c>
      <c r="H2022" s="4">
        <v>45693.460648148153</v>
      </c>
      <c r="I2022" t="b">
        <v>0</v>
      </c>
      <c r="J2022" t="b">
        <v>1</v>
      </c>
      <c r="K2022" t="s">
        <v>24</v>
      </c>
      <c r="L2022" t="s">
        <v>22</v>
      </c>
      <c r="M2022">
        <v>237500</v>
      </c>
      <c r="O2022" t="s">
        <v>43</v>
      </c>
      <c r="P2022" t="s">
        <v>7127</v>
      </c>
    </row>
    <row r="2023" spans="1:16" x14ac:dyDescent="0.25">
      <c r="A2023" t="s">
        <v>19</v>
      </c>
      <c r="B2023" t="s">
        <v>7128</v>
      </c>
      <c r="C2023" t="s">
        <v>624</v>
      </c>
      <c r="D2023" t="s">
        <v>3973</v>
      </c>
      <c r="E2023" t="s">
        <v>20</v>
      </c>
      <c r="F2023" t="b">
        <v>0</v>
      </c>
      <c r="G2023" t="s">
        <v>35</v>
      </c>
      <c r="H2023" s="4">
        <v>45693.500509259262</v>
      </c>
      <c r="I2023" t="b">
        <v>0</v>
      </c>
      <c r="J2023" t="b">
        <v>1</v>
      </c>
      <c r="K2023" t="s">
        <v>24</v>
      </c>
      <c r="L2023" t="s">
        <v>22</v>
      </c>
      <c r="M2023">
        <v>148500</v>
      </c>
      <c r="O2023" t="s">
        <v>1547</v>
      </c>
      <c r="P2023" t="s">
        <v>7129</v>
      </c>
    </row>
    <row r="2024" spans="1:16" x14ac:dyDescent="0.25">
      <c r="A2024" t="s">
        <v>1</v>
      </c>
      <c r="B2024" t="s">
        <v>7130</v>
      </c>
      <c r="C2024" t="s">
        <v>158</v>
      </c>
      <c r="D2024" t="s">
        <v>4035</v>
      </c>
      <c r="E2024" t="s">
        <v>20</v>
      </c>
      <c r="F2024" t="b">
        <v>0</v>
      </c>
      <c r="G2024" t="s">
        <v>158</v>
      </c>
      <c r="H2024" s="4">
        <v>45693.504629629628</v>
      </c>
      <c r="I2024" t="b">
        <v>0</v>
      </c>
      <c r="J2024" t="b">
        <v>0</v>
      </c>
      <c r="K2024" t="s">
        <v>158</v>
      </c>
      <c r="L2024" t="s">
        <v>22</v>
      </c>
      <c r="M2024">
        <v>48000</v>
      </c>
      <c r="O2024" t="s">
        <v>1906</v>
      </c>
      <c r="P2024" t="s">
        <v>1483</v>
      </c>
    </row>
    <row r="2025" spans="1:16" x14ac:dyDescent="0.25">
      <c r="A2025" t="s">
        <v>139</v>
      </c>
      <c r="B2025" t="s">
        <v>5999</v>
      </c>
      <c r="C2025" t="s">
        <v>986</v>
      </c>
      <c r="D2025" t="s">
        <v>4084</v>
      </c>
      <c r="E2025" t="s">
        <v>20</v>
      </c>
      <c r="F2025" t="b">
        <v>0</v>
      </c>
      <c r="G2025" t="s">
        <v>41</v>
      </c>
      <c r="H2025" s="4">
        <v>45693.542118055557</v>
      </c>
      <c r="I2025" t="b">
        <v>1</v>
      </c>
      <c r="J2025" t="b">
        <v>0</v>
      </c>
      <c r="K2025" t="s">
        <v>24</v>
      </c>
      <c r="L2025" t="s">
        <v>36</v>
      </c>
      <c r="N2025">
        <v>44.989997863769531</v>
      </c>
      <c r="O2025" t="s">
        <v>6000</v>
      </c>
      <c r="P2025" t="s">
        <v>2128</v>
      </c>
    </row>
    <row r="2026" spans="1:16" x14ac:dyDescent="0.25">
      <c r="A2026" t="s">
        <v>0</v>
      </c>
      <c r="B2026" t="s">
        <v>0</v>
      </c>
      <c r="C2026" t="s">
        <v>7131</v>
      </c>
      <c r="D2026" t="s">
        <v>3957</v>
      </c>
      <c r="E2026" t="s">
        <v>34</v>
      </c>
      <c r="F2026" t="b">
        <v>0</v>
      </c>
      <c r="G2026" t="s">
        <v>27</v>
      </c>
      <c r="H2026" s="4">
        <v>45693.583379629628</v>
      </c>
      <c r="I2026" t="b">
        <v>1</v>
      </c>
      <c r="J2026" t="b">
        <v>1</v>
      </c>
      <c r="K2026" t="s">
        <v>24</v>
      </c>
      <c r="L2026" t="s">
        <v>36</v>
      </c>
      <c r="N2026">
        <v>27.979999542236332</v>
      </c>
      <c r="O2026" t="s">
        <v>6962</v>
      </c>
      <c r="P2026" t="s">
        <v>280</v>
      </c>
    </row>
    <row r="2027" spans="1:16" x14ac:dyDescent="0.25">
      <c r="A2027" t="s">
        <v>0</v>
      </c>
      <c r="B2027" t="s">
        <v>7132</v>
      </c>
      <c r="C2027" t="s">
        <v>573</v>
      </c>
      <c r="D2027" t="s">
        <v>3973</v>
      </c>
      <c r="E2027" t="s">
        <v>20</v>
      </c>
      <c r="F2027" t="b">
        <v>0</v>
      </c>
      <c r="G2027" t="s">
        <v>30</v>
      </c>
      <c r="H2027" s="4">
        <v>45693.584074074082</v>
      </c>
      <c r="I2027" t="b">
        <v>0</v>
      </c>
      <c r="J2027" t="b">
        <v>1</v>
      </c>
      <c r="K2027" t="s">
        <v>24</v>
      </c>
      <c r="L2027" t="s">
        <v>22</v>
      </c>
      <c r="M2027">
        <v>148000</v>
      </c>
      <c r="O2027" t="s">
        <v>2424</v>
      </c>
      <c r="P2027" t="s">
        <v>7133</v>
      </c>
    </row>
    <row r="2028" spans="1:16" x14ac:dyDescent="0.25">
      <c r="A2028" t="s">
        <v>1</v>
      </c>
      <c r="B2028" t="s">
        <v>7134</v>
      </c>
      <c r="C2028" t="s">
        <v>7135</v>
      </c>
      <c r="D2028" t="s">
        <v>4035</v>
      </c>
      <c r="E2028" t="s">
        <v>20</v>
      </c>
      <c r="F2028" t="b">
        <v>0</v>
      </c>
      <c r="G2028" t="s">
        <v>23</v>
      </c>
      <c r="H2028" s="4">
        <v>45693.615659722222</v>
      </c>
      <c r="I2028" t="b">
        <v>0</v>
      </c>
      <c r="J2028" t="b">
        <v>0</v>
      </c>
      <c r="K2028" t="s">
        <v>24</v>
      </c>
      <c r="L2028" t="s">
        <v>22</v>
      </c>
      <c r="M2028">
        <v>70400</v>
      </c>
      <c r="O2028" t="s">
        <v>7136</v>
      </c>
    </row>
    <row r="2029" spans="1:16" x14ac:dyDescent="0.25">
      <c r="A2029" t="s">
        <v>2</v>
      </c>
      <c r="B2029" t="s">
        <v>7137</v>
      </c>
      <c r="C2029" t="s">
        <v>7138</v>
      </c>
      <c r="D2029" t="s">
        <v>2208</v>
      </c>
      <c r="E2029" t="s">
        <v>20</v>
      </c>
      <c r="F2029" t="b">
        <v>0</v>
      </c>
      <c r="G2029" t="s">
        <v>27</v>
      </c>
      <c r="H2029" s="4">
        <v>45693.626608796287</v>
      </c>
      <c r="I2029" t="b">
        <v>1</v>
      </c>
      <c r="J2029" t="b">
        <v>0</v>
      </c>
      <c r="K2029" t="s">
        <v>24</v>
      </c>
      <c r="L2029" t="s">
        <v>36</v>
      </c>
      <c r="N2029">
        <v>47.5</v>
      </c>
      <c r="O2029" t="s">
        <v>4671</v>
      </c>
      <c r="P2029" t="s">
        <v>7139</v>
      </c>
    </row>
    <row r="2030" spans="1:16" x14ac:dyDescent="0.25">
      <c r="A2030" t="s">
        <v>2</v>
      </c>
      <c r="B2030" t="s">
        <v>660</v>
      </c>
      <c r="C2030" t="s">
        <v>3327</v>
      </c>
      <c r="D2030" t="s">
        <v>3973</v>
      </c>
      <c r="F2030" t="b">
        <v>0</v>
      </c>
      <c r="G2030" t="s">
        <v>27</v>
      </c>
      <c r="H2030" s="4">
        <v>45693.626770833333</v>
      </c>
      <c r="I2030" t="b">
        <v>0</v>
      </c>
      <c r="J2030" t="b">
        <v>0</v>
      </c>
      <c r="K2030" t="s">
        <v>24</v>
      </c>
      <c r="L2030" t="s">
        <v>36</v>
      </c>
      <c r="N2030">
        <v>45</v>
      </c>
      <c r="O2030" t="s">
        <v>1357</v>
      </c>
    </row>
    <row r="2031" spans="1:16" x14ac:dyDescent="0.25">
      <c r="A2031" t="s">
        <v>1</v>
      </c>
      <c r="B2031" t="s">
        <v>1368</v>
      </c>
      <c r="C2031" t="s">
        <v>3394</v>
      </c>
      <c r="D2031" t="s">
        <v>4035</v>
      </c>
      <c r="E2031" t="s">
        <v>20</v>
      </c>
      <c r="F2031" t="b">
        <v>0</v>
      </c>
      <c r="G2031" t="s">
        <v>414</v>
      </c>
      <c r="H2031" s="4">
        <v>45693.633148148147</v>
      </c>
      <c r="I2031" t="b">
        <v>0</v>
      </c>
      <c r="J2031" t="b">
        <v>0</v>
      </c>
      <c r="K2031" t="s">
        <v>414</v>
      </c>
      <c r="L2031" t="s">
        <v>22</v>
      </c>
      <c r="M2031">
        <v>80000</v>
      </c>
      <c r="O2031" t="s">
        <v>742</v>
      </c>
      <c r="P2031" t="s">
        <v>1039</v>
      </c>
    </row>
    <row r="2032" spans="1:16" x14ac:dyDescent="0.25">
      <c r="A2032" t="s">
        <v>2</v>
      </c>
      <c r="B2032" t="s">
        <v>1145</v>
      </c>
      <c r="C2032" t="s">
        <v>140</v>
      </c>
      <c r="D2032" t="s">
        <v>3973</v>
      </c>
      <c r="E2032" t="s">
        <v>51</v>
      </c>
      <c r="F2032" t="b">
        <v>0</v>
      </c>
      <c r="G2032" t="s">
        <v>35</v>
      </c>
      <c r="H2032" s="4">
        <v>45693.667245370372</v>
      </c>
      <c r="I2032" t="b">
        <v>0</v>
      </c>
      <c r="J2032" t="b">
        <v>0</v>
      </c>
      <c r="K2032" t="s">
        <v>24</v>
      </c>
      <c r="L2032" t="s">
        <v>36</v>
      </c>
      <c r="N2032">
        <v>100</v>
      </c>
      <c r="O2032" t="s">
        <v>7140</v>
      </c>
      <c r="P2032" t="s">
        <v>7141</v>
      </c>
    </row>
    <row r="2033" spans="1:16" x14ac:dyDescent="0.25">
      <c r="A2033" t="s">
        <v>2</v>
      </c>
      <c r="B2033" t="s">
        <v>7142</v>
      </c>
      <c r="C2033" t="s">
        <v>1693</v>
      </c>
      <c r="D2033" t="s">
        <v>3973</v>
      </c>
      <c r="E2033" t="s">
        <v>20</v>
      </c>
      <c r="F2033" t="b">
        <v>0</v>
      </c>
      <c r="G2033" t="s">
        <v>52</v>
      </c>
      <c r="H2033" s="4">
        <v>45693.667615740742</v>
      </c>
      <c r="I2033" t="b">
        <v>1</v>
      </c>
      <c r="J2033" t="b">
        <v>0</v>
      </c>
      <c r="K2033" t="s">
        <v>24</v>
      </c>
      <c r="L2033" t="s">
        <v>22</v>
      </c>
      <c r="M2033">
        <v>100000</v>
      </c>
      <c r="O2033" t="s">
        <v>1736</v>
      </c>
      <c r="P2033" t="s">
        <v>119</v>
      </c>
    </row>
    <row r="2034" spans="1:16" x14ac:dyDescent="0.25">
      <c r="A2034" t="s">
        <v>2</v>
      </c>
      <c r="B2034" t="s">
        <v>358</v>
      </c>
      <c r="C2034" t="s">
        <v>2106</v>
      </c>
      <c r="D2034" t="s">
        <v>3828</v>
      </c>
      <c r="E2034" t="s">
        <v>51</v>
      </c>
      <c r="F2034" t="b">
        <v>0</v>
      </c>
      <c r="G2034" t="s">
        <v>27</v>
      </c>
      <c r="H2034" s="4">
        <v>45693.668275462973</v>
      </c>
      <c r="I2034" t="b">
        <v>0</v>
      </c>
      <c r="J2034" t="b">
        <v>0</v>
      </c>
      <c r="K2034" t="s">
        <v>24</v>
      </c>
      <c r="L2034" t="s">
        <v>36</v>
      </c>
      <c r="N2034">
        <v>45.5</v>
      </c>
      <c r="O2034" t="s">
        <v>7143</v>
      </c>
      <c r="P2034" t="s">
        <v>7144</v>
      </c>
    </row>
    <row r="2035" spans="1:16" x14ac:dyDescent="0.25">
      <c r="A2035" t="s">
        <v>2</v>
      </c>
      <c r="B2035" t="s">
        <v>7145</v>
      </c>
      <c r="C2035" t="s">
        <v>39</v>
      </c>
      <c r="D2035" t="s">
        <v>3973</v>
      </c>
      <c r="E2035" t="s">
        <v>20</v>
      </c>
      <c r="F2035" t="b">
        <v>1</v>
      </c>
      <c r="G2035" t="s">
        <v>27</v>
      </c>
      <c r="H2035" s="4">
        <v>45693.668379629627</v>
      </c>
      <c r="I2035" t="b">
        <v>0</v>
      </c>
      <c r="J2035" t="b">
        <v>1</v>
      </c>
      <c r="K2035" t="s">
        <v>24</v>
      </c>
      <c r="L2035" t="s">
        <v>22</v>
      </c>
      <c r="M2035">
        <v>175000</v>
      </c>
      <c r="O2035" t="s">
        <v>7146</v>
      </c>
      <c r="P2035" t="s">
        <v>7147</v>
      </c>
    </row>
    <row r="2036" spans="1:16" x14ac:dyDescent="0.25">
      <c r="A2036" t="s">
        <v>2</v>
      </c>
      <c r="B2036" t="s">
        <v>2</v>
      </c>
      <c r="C2036" t="s">
        <v>1218</v>
      </c>
      <c r="D2036" t="s">
        <v>2208</v>
      </c>
      <c r="E2036" t="s">
        <v>20</v>
      </c>
      <c r="F2036" t="b">
        <v>0</v>
      </c>
      <c r="G2036" t="s">
        <v>27</v>
      </c>
      <c r="H2036" s="4">
        <v>45693.668414351851</v>
      </c>
      <c r="I2036" t="b">
        <v>0</v>
      </c>
      <c r="J2036" t="b">
        <v>0</v>
      </c>
      <c r="K2036" t="s">
        <v>24</v>
      </c>
      <c r="L2036" t="s">
        <v>36</v>
      </c>
      <c r="N2036">
        <v>51</v>
      </c>
      <c r="O2036" t="s">
        <v>7148</v>
      </c>
      <c r="P2036" t="s">
        <v>7149</v>
      </c>
    </row>
    <row r="2037" spans="1:16" x14ac:dyDescent="0.25">
      <c r="A2037" t="s">
        <v>0</v>
      </c>
      <c r="B2037" t="s">
        <v>7150</v>
      </c>
      <c r="C2037" t="s">
        <v>1817</v>
      </c>
      <c r="D2037" t="s">
        <v>3973</v>
      </c>
      <c r="E2037" t="s">
        <v>51</v>
      </c>
      <c r="F2037" t="b">
        <v>0</v>
      </c>
      <c r="G2037" t="s">
        <v>30</v>
      </c>
      <c r="H2037" s="4">
        <v>45693.669583333343</v>
      </c>
      <c r="I2037" t="b">
        <v>1</v>
      </c>
      <c r="J2037" t="b">
        <v>0</v>
      </c>
      <c r="K2037" t="s">
        <v>24</v>
      </c>
      <c r="L2037" t="s">
        <v>36</v>
      </c>
      <c r="N2037">
        <v>62.5</v>
      </c>
      <c r="O2037" t="s">
        <v>406</v>
      </c>
      <c r="P2037" t="s">
        <v>7151</v>
      </c>
    </row>
    <row r="2038" spans="1:16" x14ac:dyDescent="0.25">
      <c r="A2038" t="s">
        <v>0</v>
      </c>
      <c r="B2038" t="s">
        <v>7152</v>
      </c>
      <c r="C2038" t="s">
        <v>2737</v>
      </c>
      <c r="D2038" t="s">
        <v>3828</v>
      </c>
      <c r="E2038" t="s">
        <v>20</v>
      </c>
      <c r="F2038" t="b">
        <v>0</v>
      </c>
      <c r="G2038" t="s">
        <v>27</v>
      </c>
      <c r="H2038" s="4">
        <v>45693.708379629628</v>
      </c>
      <c r="I2038" t="b">
        <v>1</v>
      </c>
      <c r="J2038" t="b">
        <v>0</v>
      </c>
      <c r="K2038" t="s">
        <v>24</v>
      </c>
      <c r="L2038" t="s">
        <v>22</v>
      </c>
      <c r="M2038">
        <v>70000</v>
      </c>
      <c r="O2038" t="s">
        <v>7153</v>
      </c>
      <c r="P2038" t="s">
        <v>204</v>
      </c>
    </row>
    <row r="2039" spans="1:16" x14ac:dyDescent="0.25">
      <c r="A2039" t="s">
        <v>0</v>
      </c>
      <c r="B2039" t="s">
        <v>1098</v>
      </c>
      <c r="C2039" t="s">
        <v>64</v>
      </c>
      <c r="D2039" t="s">
        <v>3973</v>
      </c>
      <c r="E2039" t="s">
        <v>51</v>
      </c>
      <c r="F2039" t="b">
        <v>0</v>
      </c>
      <c r="G2039" t="s">
        <v>52</v>
      </c>
      <c r="H2039" s="4">
        <v>45693.709166666667</v>
      </c>
      <c r="I2039" t="b">
        <v>0</v>
      </c>
      <c r="J2039" t="b">
        <v>1</v>
      </c>
      <c r="K2039" t="s">
        <v>24</v>
      </c>
      <c r="L2039" t="s">
        <v>22</v>
      </c>
      <c r="M2039">
        <v>102500</v>
      </c>
      <c r="O2039" t="s">
        <v>1784</v>
      </c>
      <c r="P2039" t="s">
        <v>7154</v>
      </c>
    </row>
    <row r="2040" spans="1:16" x14ac:dyDescent="0.25">
      <c r="A2040" t="s">
        <v>139</v>
      </c>
      <c r="B2040" t="s">
        <v>1756</v>
      </c>
      <c r="C2040" t="s">
        <v>378</v>
      </c>
      <c r="D2040" t="s">
        <v>3973</v>
      </c>
      <c r="E2040" t="s">
        <v>51</v>
      </c>
      <c r="F2040" t="b">
        <v>0</v>
      </c>
      <c r="G2040" t="s">
        <v>52</v>
      </c>
      <c r="H2040" s="4">
        <v>45693.709224537037</v>
      </c>
      <c r="I2040" t="b">
        <v>0</v>
      </c>
      <c r="J2040" t="b">
        <v>0</v>
      </c>
      <c r="K2040" t="s">
        <v>24</v>
      </c>
      <c r="L2040" t="s">
        <v>36</v>
      </c>
      <c r="N2040">
        <v>28.255001068115231</v>
      </c>
      <c r="O2040" t="s">
        <v>1783</v>
      </c>
      <c r="P2040" t="s">
        <v>7155</v>
      </c>
    </row>
    <row r="2041" spans="1:16" x14ac:dyDescent="0.25">
      <c r="A2041" t="s">
        <v>40</v>
      </c>
      <c r="B2041" t="s">
        <v>40</v>
      </c>
      <c r="C2041" t="s">
        <v>3497</v>
      </c>
      <c r="D2041" t="s">
        <v>3973</v>
      </c>
      <c r="E2041" t="s">
        <v>20</v>
      </c>
      <c r="F2041" t="b">
        <v>0</v>
      </c>
      <c r="G2041" t="s">
        <v>27</v>
      </c>
      <c r="H2041" s="4">
        <v>45693.710057870368</v>
      </c>
      <c r="I2041" t="b">
        <v>0</v>
      </c>
      <c r="J2041" t="b">
        <v>0</v>
      </c>
      <c r="K2041" t="s">
        <v>24</v>
      </c>
      <c r="L2041" t="s">
        <v>22</v>
      </c>
      <c r="M2041">
        <v>125000</v>
      </c>
      <c r="O2041" t="s">
        <v>7156</v>
      </c>
      <c r="P2041" t="s">
        <v>7157</v>
      </c>
    </row>
    <row r="2042" spans="1:16" x14ac:dyDescent="0.25">
      <c r="A2042" t="s">
        <v>40</v>
      </c>
      <c r="B2042" t="s">
        <v>7158</v>
      </c>
      <c r="C2042" t="s">
        <v>29</v>
      </c>
      <c r="D2042" t="s">
        <v>3600</v>
      </c>
      <c r="E2042" t="s">
        <v>20</v>
      </c>
      <c r="F2042" t="b">
        <v>0</v>
      </c>
      <c r="G2042" t="s">
        <v>27</v>
      </c>
      <c r="H2042" s="4">
        <v>45693.710057870368</v>
      </c>
      <c r="I2042" t="b">
        <v>0</v>
      </c>
      <c r="J2042" t="b">
        <v>0</v>
      </c>
      <c r="K2042" t="s">
        <v>24</v>
      </c>
      <c r="L2042" t="s">
        <v>22</v>
      </c>
      <c r="M2042">
        <v>140000</v>
      </c>
      <c r="O2042" t="s">
        <v>2211</v>
      </c>
      <c r="P2042" t="s">
        <v>7159</v>
      </c>
    </row>
    <row r="2043" spans="1:16" x14ac:dyDescent="0.25">
      <c r="A2043" t="s">
        <v>89</v>
      </c>
      <c r="B2043" t="s">
        <v>7160</v>
      </c>
      <c r="C2043" t="s">
        <v>2950</v>
      </c>
      <c r="D2043" t="s">
        <v>3973</v>
      </c>
      <c r="E2043" t="s">
        <v>20</v>
      </c>
      <c r="F2043" t="b">
        <v>0</v>
      </c>
      <c r="G2043" t="s">
        <v>35</v>
      </c>
      <c r="H2043" s="4">
        <v>45693.710914351846</v>
      </c>
      <c r="I2043" t="b">
        <v>0</v>
      </c>
      <c r="J2043" t="b">
        <v>0</v>
      </c>
      <c r="K2043" t="s">
        <v>24</v>
      </c>
      <c r="L2043" t="s">
        <v>22</v>
      </c>
      <c r="M2043">
        <v>117500</v>
      </c>
      <c r="O2043" t="s">
        <v>7161</v>
      </c>
      <c r="P2043" t="s">
        <v>7162</v>
      </c>
    </row>
    <row r="2044" spans="1:16" x14ac:dyDescent="0.25">
      <c r="A2044" t="s">
        <v>2</v>
      </c>
      <c r="B2044" t="s">
        <v>2337</v>
      </c>
      <c r="C2044" t="s">
        <v>49</v>
      </c>
      <c r="D2044" t="s">
        <v>3973</v>
      </c>
      <c r="E2044" t="s">
        <v>20</v>
      </c>
      <c r="F2044" t="b">
        <v>0</v>
      </c>
      <c r="G2044" t="s">
        <v>30</v>
      </c>
      <c r="H2044" s="4">
        <v>45693.711342592593</v>
      </c>
      <c r="I2044" t="b">
        <v>0</v>
      </c>
      <c r="J2044" t="b">
        <v>0</v>
      </c>
      <c r="K2044" t="s">
        <v>24</v>
      </c>
      <c r="L2044" t="s">
        <v>22</v>
      </c>
      <c r="M2044">
        <v>350000</v>
      </c>
      <c r="O2044" t="s">
        <v>3634</v>
      </c>
      <c r="P2044" t="s">
        <v>7163</v>
      </c>
    </row>
    <row r="2045" spans="1:16" x14ac:dyDescent="0.25">
      <c r="A2045" t="s">
        <v>0</v>
      </c>
      <c r="B2045" t="s">
        <v>7164</v>
      </c>
      <c r="C2045" t="s">
        <v>44</v>
      </c>
      <c r="D2045" t="s">
        <v>3973</v>
      </c>
      <c r="E2045" t="s">
        <v>20</v>
      </c>
      <c r="F2045" t="b">
        <v>0</v>
      </c>
      <c r="G2045" t="s">
        <v>41</v>
      </c>
      <c r="H2045" s="4">
        <v>45693.750300925924</v>
      </c>
      <c r="I2045" t="b">
        <v>0</v>
      </c>
      <c r="J2045" t="b">
        <v>1</v>
      </c>
      <c r="K2045" t="s">
        <v>24</v>
      </c>
      <c r="L2045" t="s">
        <v>36</v>
      </c>
      <c r="N2045">
        <v>29.39999961853027</v>
      </c>
      <c r="O2045" t="s">
        <v>3517</v>
      </c>
      <c r="P2045" t="s">
        <v>3462</v>
      </c>
    </row>
    <row r="2046" spans="1:16" x14ac:dyDescent="0.25">
      <c r="A2046" t="s">
        <v>2</v>
      </c>
      <c r="B2046" t="s">
        <v>7165</v>
      </c>
      <c r="C2046" t="s">
        <v>2348</v>
      </c>
      <c r="D2046" t="s">
        <v>7166</v>
      </c>
      <c r="F2046" t="b">
        <v>0</v>
      </c>
      <c r="G2046" t="s">
        <v>414</v>
      </c>
      <c r="H2046" s="4">
        <v>45693.758229166669</v>
      </c>
      <c r="I2046" t="b">
        <v>1</v>
      </c>
      <c r="J2046" t="b">
        <v>0</v>
      </c>
      <c r="K2046" t="s">
        <v>414</v>
      </c>
      <c r="L2046" t="s">
        <v>22</v>
      </c>
      <c r="M2046">
        <v>140000</v>
      </c>
      <c r="O2046" t="s">
        <v>516</v>
      </c>
      <c r="P2046" t="s">
        <v>7167</v>
      </c>
    </row>
    <row r="2047" spans="1:16" x14ac:dyDescent="0.25">
      <c r="A2047" t="s">
        <v>0</v>
      </c>
      <c r="B2047" t="s">
        <v>875</v>
      </c>
      <c r="C2047" t="s">
        <v>1679</v>
      </c>
      <c r="D2047" t="s">
        <v>3973</v>
      </c>
      <c r="E2047" t="s">
        <v>20</v>
      </c>
      <c r="F2047" t="b">
        <v>0</v>
      </c>
      <c r="G2047" t="s">
        <v>27</v>
      </c>
      <c r="H2047" s="4">
        <v>45693.791747685187</v>
      </c>
      <c r="I2047" t="b">
        <v>0</v>
      </c>
      <c r="J2047" t="b">
        <v>1</v>
      </c>
      <c r="K2047" t="s">
        <v>24</v>
      </c>
      <c r="L2047" t="s">
        <v>36</v>
      </c>
      <c r="N2047">
        <v>20.5</v>
      </c>
      <c r="O2047" t="s">
        <v>7168</v>
      </c>
      <c r="P2047" t="s">
        <v>7169</v>
      </c>
    </row>
    <row r="2048" spans="1:16" x14ac:dyDescent="0.25">
      <c r="A2048" t="s">
        <v>25</v>
      </c>
      <c r="B2048" t="s">
        <v>7170</v>
      </c>
      <c r="C2048" t="s">
        <v>805</v>
      </c>
      <c r="D2048" t="s">
        <v>3973</v>
      </c>
      <c r="E2048" t="s">
        <v>20</v>
      </c>
      <c r="F2048" t="b">
        <v>0</v>
      </c>
      <c r="G2048" t="s">
        <v>27</v>
      </c>
      <c r="H2048" s="4">
        <v>45693.791805555556</v>
      </c>
      <c r="I2048" t="b">
        <v>0</v>
      </c>
      <c r="J2048" t="b">
        <v>0</v>
      </c>
      <c r="K2048" t="s">
        <v>24</v>
      </c>
      <c r="L2048" t="s">
        <v>22</v>
      </c>
      <c r="M2048">
        <v>76273.6015625</v>
      </c>
      <c r="O2048" t="s">
        <v>4370</v>
      </c>
      <c r="P2048" t="s">
        <v>7171</v>
      </c>
    </row>
    <row r="2049" spans="1:16" x14ac:dyDescent="0.25">
      <c r="A2049" t="s">
        <v>1</v>
      </c>
      <c r="B2049" t="s">
        <v>657</v>
      </c>
      <c r="C2049" t="s">
        <v>3740</v>
      </c>
      <c r="D2049" t="s">
        <v>3973</v>
      </c>
      <c r="E2049" t="s">
        <v>20</v>
      </c>
      <c r="F2049" t="b">
        <v>0</v>
      </c>
      <c r="G2049" t="s">
        <v>27</v>
      </c>
      <c r="H2049" s="4">
        <v>45693.792708333327</v>
      </c>
      <c r="I2049" t="b">
        <v>0</v>
      </c>
      <c r="J2049" t="b">
        <v>1</v>
      </c>
      <c r="K2049" t="s">
        <v>24</v>
      </c>
      <c r="L2049" t="s">
        <v>22</v>
      </c>
      <c r="M2049">
        <v>198000</v>
      </c>
      <c r="O2049" t="s">
        <v>1982</v>
      </c>
      <c r="P2049" t="s">
        <v>658</v>
      </c>
    </row>
    <row r="2050" spans="1:16" x14ac:dyDescent="0.25">
      <c r="A2050" t="s">
        <v>2</v>
      </c>
      <c r="B2050" t="s">
        <v>7172</v>
      </c>
      <c r="C2050" t="s">
        <v>71</v>
      </c>
      <c r="D2050" t="s">
        <v>3973</v>
      </c>
      <c r="E2050" t="s">
        <v>20</v>
      </c>
      <c r="F2050" t="b">
        <v>0</v>
      </c>
      <c r="G2050" t="s">
        <v>27</v>
      </c>
      <c r="H2050" s="4">
        <v>45693.793356481481</v>
      </c>
      <c r="I2050" t="b">
        <v>0</v>
      </c>
      <c r="J2050" t="b">
        <v>1</v>
      </c>
      <c r="K2050" t="s">
        <v>24</v>
      </c>
      <c r="L2050" t="s">
        <v>22</v>
      </c>
      <c r="M2050">
        <v>199000</v>
      </c>
      <c r="O2050" t="s">
        <v>7173</v>
      </c>
      <c r="P2050" t="s">
        <v>7174</v>
      </c>
    </row>
    <row r="2051" spans="1:16" x14ac:dyDescent="0.25">
      <c r="A2051" t="s">
        <v>2</v>
      </c>
      <c r="B2051" t="s">
        <v>2482</v>
      </c>
      <c r="C2051" t="s">
        <v>192</v>
      </c>
      <c r="D2051" t="s">
        <v>3600</v>
      </c>
      <c r="E2051" t="s">
        <v>20</v>
      </c>
      <c r="F2051" t="b">
        <v>0</v>
      </c>
      <c r="G2051" t="s">
        <v>27</v>
      </c>
      <c r="H2051" s="4">
        <v>45693.793379629627</v>
      </c>
      <c r="I2051" t="b">
        <v>1</v>
      </c>
      <c r="J2051" t="b">
        <v>0</v>
      </c>
      <c r="K2051" t="s">
        <v>24</v>
      </c>
      <c r="L2051" t="s">
        <v>22</v>
      </c>
      <c r="M2051">
        <v>120000</v>
      </c>
      <c r="O2051" t="s">
        <v>2211</v>
      </c>
      <c r="P2051" t="s">
        <v>7175</v>
      </c>
    </row>
    <row r="2052" spans="1:16" x14ac:dyDescent="0.25">
      <c r="A2052" t="s">
        <v>0</v>
      </c>
      <c r="B2052" t="s">
        <v>1449</v>
      </c>
      <c r="C2052" t="s">
        <v>7176</v>
      </c>
      <c r="D2052" t="s">
        <v>3973</v>
      </c>
      <c r="E2052" t="s">
        <v>20</v>
      </c>
      <c r="F2052" t="b">
        <v>0</v>
      </c>
      <c r="G2052" t="s">
        <v>41</v>
      </c>
      <c r="H2052" s="4">
        <v>45693.793912037043</v>
      </c>
      <c r="I2052" t="b">
        <v>0</v>
      </c>
      <c r="J2052" t="b">
        <v>0</v>
      </c>
      <c r="K2052" t="s">
        <v>24</v>
      </c>
      <c r="L2052" t="s">
        <v>22</v>
      </c>
      <c r="M2052">
        <v>53302.5</v>
      </c>
      <c r="O2052" t="s">
        <v>4628</v>
      </c>
      <c r="P2052" t="s">
        <v>204</v>
      </c>
    </row>
    <row r="2053" spans="1:16" x14ac:dyDescent="0.25">
      <c r="A2053" t="s">
        <v>89</v>
      </c>
      <c r="B2053" t="s">
        <v>7177</v>
      </c>
      <c r="C2053" t="s">
        <v>160</v>
      </c>
      <c r="D2053" t="s">
        <v>3973</v>
      </c>
      <c r="E2053" t="s">
        <v>51</v>
      </c>
      <c r="F2053" t="b">
        <v>0</v>
      </c>
      <c r="G2053" t="s">
        <v>35</v>
      </c>
      <c r="H2053" s="4">
        <v>45693.794247685182</v>
      </c>
      <c r="I2053" t="b">
        <v>0</v>
      </c>
      <c r="J2053" t="b">
        <v>0</v>
      </c>
      <c r="K2053" t="s">
        <v>24</v>
      </c>
      <c r="L2053" t="s">
        <v>36</v>
      </c>
      <c r="N2053">
        <v>60.379997253417969</v>
      </c>
      <c r="O2053" t="s">
        <v>396</v>
      </c>
      <c r="P2053" t="s">
        <v>7178</v>
      </c>
    </row>
    <row r="2054" spans="1:16" x14ac:dyDescent="0.25">
      <c r="A2054" t="s">
        <v>139</v>
      </c>
      <c r="B2054" t="s">
        <v>2126</v>
      </c>
      <c r="C2054" t="s">
        <v>390</v>
      </c>
      <c r="D2054" t="s">
        <v>3973</v>
      </c>
      <c r="E2054" t="s">
        <v>20</v>
      </c>
      <c r="F2054" t="b">
        <v>0</v>
      </c>
      <c r="G2054" t="s">
        <v>27</v>
      </c>
      <c r="H2054" s="4">
        <v>45693.833483796298</v>
      </c>
      <c r="I2054" t="b">
        <v>0</v>
      </c>
      <c r="J2054" t="b">
        <v>0</v>
      </c>
      <c r="K2054" t="s">
        <v>24</v>
      </c>
      <c r="L2054" t="s">
        <v>22</v>
      </c>
      <c r="M2054">
        <v>77500</v>
      </c>
      <c r="O2054" t="s">
        <v>7179</v>
      </c>
      <c r="P2054" t="s">
        <v>943</v>
      </c>
    </row>
    <row r="2055" spans="1:16" x14ac:dyDescent="0.25">
      <c r="A2055" t="s">
        <v>89</v>
      </c>
      <c r="B2055" t="s">
        <v>7180</v>
      </c>
      <c r="C2055" t="s">
        <v>145</v>
      </c>
      <c r="D2055" t="s">
        <v>3973</v>
      </c>
      <c r="E2055" t="s">
        <v>20</v>
      </c>
      <c r="F2055" t="b">
        <v>0</v>
      </c>
      <c r="G2055" t="s">
        <v>27</v>
      </c>
      <c r="H2055" s="4">
        <v>45693.83494212963</v>
      </c>
      <c r="I2055" t="b">
        <v>0</v>
      </c>
      <c r="J2055" t="b">
        <v>1</v>
      </c>
      <c r="K2055" t="s">
        <v>24</v>
      </c>
      <c r="L2055" t="s">
        <v>22</v>
      </c>
      <c r="M2055">
        <v>138800</v>
      </c>
      <c r="O2055" t="s">
        <v>173</v>
      </c>
      <c r="P2055" t="s">
        <v>7181</v>
      </c>
    </row>
    <row r="2056" spans="1:16" x14ac:dyDescent="0.25">
      <c r="A2056" t="s">
        <v>40</v>
      </c>
      <c r="B2056" t="s">
        <v>7182</v>
      </c>
      <c r="C2056" t="s">
        <v>1058</v>
      </c>
      <c r="D2056" t="s">
        <v>3828</v>
      </c>
      <c r="E2056" t="s">
        <v>51</v>
      </c>
      <c r="F2056" t="b">
        <v>0</v>
      </c>
      <c r="G2056" t="s">
        <v>27</v>
      </c>
      <c r="H2056" s="4">
        <v>45693.83494212963</v>
      </c>
      <c r="I2056" t="b">
        <v>0</v>
      </c>
      <c r="J2056" t="b">
        <v>0</v>
      </c>
      <c r="K2056" t="s">
        <v>24</v>
      </c>
      <c r="L2056" t="s">
        <v>22</v>
      </c>
      <c r="M2056">
        <v>135000</v>
      </c>
      <c r="O2056" t="s">
        <v>451</v>
      </c>
      <c r="P2056" t="s">
        <v>7183</v>
      </c>
    </row>
    <row r="2057" spans="1:16" x14ac:dyDescent="0.25">
      <c r="A2057" t="s">
        <v>2</v>
      </c>
      <c r="B2057" t="s">
        <v>894</v>
      </c>
      <c r="C2057" t="s">
        <v>39</v>
      </c>
      <c r="D2057" t="s">
        <v>3973</v>
      </c>
      <c r="E2057" t="s">
        <v>20</v>
      </c>
      <c r="F2057" t="b">
        <v>1</v>
      </c>
      <c r="G2057" t="s">
        <v>35</v>
      </c>
      <c r="H2057" s="4">
        <v>45693.8359375</v>
      </c>
      <c r="I2057" t="b">
        <v>0</v>
      </c>
      <c r="J2057" t="b">
        <v>1</v>
      </c>
      <c r="K2057" t="s">
        <v>24</v>
      </c>
      <c r="L2057" t="s">
        <v>22</v>
      </c>
      <c r="M2057">
        <v>132500</v>
      </c>
      <c r="O2057" t="s">
        <v>7184</v>
      </c>
      <c r="P2057" t="s">
        <v>2035</v>
      </c>
    </row>
    <row r="2058" spans="1:16" x14ac:dyDescent="0.25">
      <c r="A2058" t="s">
        <v>0</v>
      </c>
      <c r="B2058" t="s">
        <v>7185</v>
      </c>
      <c r="C2058" t="s">
        <v>306</v>
      </c>
      <c r="D2058" t="s">
        <v>131</v>
      </c>
      <c r="F2058" t="b">
        <v>0</v>
      </c>
      <c r="G2058" t="s">
        <v>27</v>
      </c>
      <c r="H2058" s="4">
        <v>45693.875069444453</v>
      </c>
      <c r="I2058" t="b">
        <v>1</v>
      </c>
      <c r="J2058" t="b">
        <v>0</v>
      </c>
      <c r="K2058" t="s">
        <v>24</v>
      </c>
      <c r="L2058" t="s">
        <v>36</v>
      </c>
      <c r="N2058">
        <v>36.5</v>
      </c>
      <c r="O2058" t="s">
        <v>131</v>
      </c>
      <c r="P2058" t="s">
        <v>1545</v>
      </c>
    </row>
    <row r="2059" spans="1:16" x14ac:dyDescent="0.25">
      <c r="A2059" t="s">
        <v>40</v>
      </c>
      <c r="B2059" t="s">
        <v>40</v>
      </c>
      <c r="C2059" t="s">
        <v>87</v>
      </c>
      <c r="D2059" t="s">
        <v>131</v>
      </c>
      <c r="E2059" t="s">
        <v>20</v>
      </c>
      <c r="F2059" t="b">
        <v>0</v>
      </c>
      <c r="G2059" t="s">
        <v>27</v>
      </c>
      <c r="H2059" s="4">
        <v>45693.876689814817</v>
      </c>
      <c r="I2059" t="b">
        <v>1</v>
      </c>
      <c r="J2059" t="b">
        <v>0</v>
      </c>
      <c r="K2059" t="s">
        <v>24</v>
      </c>
      <c r="L2059" t="s">
        <v>22</v>
      </c>
      <c r="M2059">
        <v>125000</v>
      </c>
      <c r="O2059" t="s">
        <v>131</v>
      </c>
      <c r="P2059" t="s">
        <v>119</v>
      </c>
    </row>
    <row r="2060" spans="1:16" x14ac:dyDescent="0.25">
      <c r="A2060" t="s">
        <v>1</v>
      </c>
      <c r="B2060" t="s">
        <v>7186</v>
      </c>
      <c r="C2060" t="s">
        <v>49</v>
      </c>
      <c r="D2060" t="s">
        <v>3973</v>
      </c>
      <c r="E2060" t="s">
        <v>20</v>
      </c>
      <c r="F2060" t="b">
        <v>0</v>
      </c>
      <c r="G2060" t="s">
        <v>27</v>
      </c>
      <c r="H2060" s="4">
        <v>45693.876909722218</v>
      </c>
      <c r="I2060" t="b">
        <v>0</v>
      </c>
      <c r="J2060" t="b">
        <v>1</v>
      </c>
      <c r="K2060" t="s">
        <v>24</v>
      </c>
      <c r="L2060" t="s">
        <v>22</v>
      </c>
      <c r="M2060">
        <v>160000</v>
      </c>
      <c r="O2060" t="s">
        <v>7187</v>
      </c>
      <c r="P2060" t="s">
        <v>7188</v>
      </c>
    </row>
    <row r="2061" spans="1:16" x14ac:dyDescent="0.25">
      <c r="A2061" t="s">
        <v>0</v>
      </c>
      <c r="B2061" t="s">
        <v>1934</v>
      </c>
      <c r="C2061" t="s">
        <v>1247</v>
      </c>
      <c r="D2061" t="s">
        <v>3828</v>
      </c>
      <c r="E2061" t="s">
        <v>20</v>
      </c>
      <c r="F2061" t="b">
        <v>0</v>
      </c>
      <c r="G2061" t="s">
        <v>1247</v>
      </c>
      <c r="H2061" s="4">
        <v>45693.905011574083</v>
      </c>
      <c r="I2061" t="b">
        <v>0</v>
      </c>
      <c r="J2061" t="b">
        <v>0</v>
      </c>
      <c r="K2061" t="s">
        <v>1247</v>
      </c>
      <c r="L2061" t="s">
        <v>22</v>
      </c>
      <c r="M2061">
        <v>38500</v>
      </c>
      <c r="O2061" t="s">
        <v>5660</v>
      </c>
      <c r="P2061" t="s">
        <v>5661</v>
      </c>
    </row>
    <row r="2062" spans="1:16" x14ac:dyDescent="0.25">
      <c r="A2062" t="s">
        <v>0</v>
      </c>
      <c r="B2062" t="s">
        <v>7189</v>
      </c>
      <c r="C2062" t="s">
        <v>325</v>
      </c>
      <c r="D2062" t="s">
        <v>3973</v>
      </c>
      <c r="E2062" t="s">
        <v>51</v>
      </c>
      <c r="F2062" t="b">
        <v>0</v>
      </c>
      <c r="G2062" t="s">
        <v>27</v>
      </c>
      <c r="H2062" s="4">
        <v>45693.916817129633</v>
      </c>
      <c r="I2062" t="b">
        <v>0</v>
      </c>
      <c r="J2062" t="b">
        <v>1</v>
      </c>
      <c r="K2062" t="s">
        <v>24</v>
      </c>
      <c r="L2062" t="s">
        <v>36</v>
      </c>
      <c r="N2062">
        <v>22.5</v>
      </c>
      <c r="O2062" t="s">
        <v>4675</v>
      </c>
      <c r="P2062" t="s">
        <v>1687</v>
      </c>
    </row>
    <row r="2063" spans="1:16" x14ac:dyDescent="0.25">
      <c r="A2063" t="s">
        <v>0</v>
      </c>
      <c r="B2063" t="s">
        <v>920</v>
      </c>
      <c r="C2063" t="s">
        <v>809</v>
      </c>
      <c r="D2063" t="s">
        <v>3973</v>
      </c>
      <c r="E2063" t="s">
        <v>20</v>
      </c>
      <c r="F2063" t="b">
        <v>0</v>
      </c>
      <c r="G2063" t="s">
        <v>41</v>
      </c>
      <c r="H2063" s="4">
        <v>45693.916967592602</v>
      </c>
      <c r="I2063" t="b">
        <v>0</v>
      </c>
      <c r="J2063" t="b">
        <v>1</v>
      </c>
      <c r="K2063" t="s">
        <v>24</v>
      </c>
      <c r="L2063" t="s">
        <v>36</v>
      </c>
      <c r="N2063">
        <v>19.435001373291019</v>
      </c>
      <c r="O2063" t="s">
        <v>7190</v>
      </c>
      <c r="P2063" t="s">
        <v>3285</v>
      </c>
    </row>
    <row r="2064" spans="1:16" x14ac:dyDescent="0.25">
      <c r="A2064" t="s">
        <v>139</v>
      </c>
      <c r="B2064" t="s">
        <v>7191</v>
      </c>
      <c r="C2064" t="s">
        <v>82</v>
      </c>
      <c r="D2064" t="s">
        <v>3973</v>
      </c>
      <c r="E2064" t="s">
        <v>20</v>
      </c>
      <c r="F2064" t="b">
        <v>0</v>
      </c>
      <c r="G2064" t="s">
        <v>27</v>
      </c>
      <c r="H2064" s="4">
        <v>45693.959363425929</v>
      </c>
      <c r="I2064" t="b">
        <v>0</v>
      </c>
      <c r="J2064" t="b">
        <v>1</v>
      </c>
      <c r="K2064" t="s">
        <v>24</v>
      </c>
      <c r="L2064" t="s">
        <v>22</v>
      </c>
      <c r="M2064">
        <v>125000</v>
      </c>
      <c r="O2064" t="s">
        <v>1784</v>
      </c>
      <c r="P2064" t="s">
        <v>4544</v>
      </c>
    </row>
    <row r="2065" spans="1:16" x14ac:dyDescent="0.25">
      <c r="A2065" t="s">
        <v>139</v>
      </c>
      <c r="B2065" t="s">
        <v>2126</v>
      </c>
      <c r="C2065" t="s">
        <v>1077</v>
      </c>
      <c r="D2065" t="s">
        <v>3973</v>
      </c>
      <c r="E2065" t="s">
        <v>20</v>
      </c>
      <c r="F2065" t="b">
        <v>0</v>
      </c>
      <c r="G2065" t="s">
        <v>41</v>
      </c>
      <c r="H2065" s="4">
        <v>45694.000347222223</v>
      </c>
      <c r="I2065" t="b">
        <v>0</v>
      </c>
      <c r="J2065" t="b">
        <v>0</v>
      </c>
      <c r="K2065" t="s">
        <v>24</v>
      </c>
      <c r="L2065" t="s">
        <v>22</v>
      </c>
      <c r="M2065">
        <v>110000</v>
      </c>
      <c r="O2065" t="s">
        <v>7192</v>
      </c>
      <c r="P2065" t="s">
        <v>280</v>
      </c>
    </row>
    <row r="2066" spans="1:16" x14ac:dyDescent="0.25">
      <c r="A2066" t="s">
        <v>89</v>
      </c>
      <c r="B2066" t="s">
        <v>7193</v>
      </c>
      <c r="C2066" t="s">
        <v>151</v>
      </c>
      <c r="D2066" t="s">
        <v>3973</v>
      </c>
      <c r="E2066" t="s">
        <v>20</v>
      </c>
      <c r="F2066" t="b">
        <v>0</v>
      </c>
      <c r="G2066" t="s">
        <v>30</v>
      </c>
      <c r="H2066" s="4">
        <v>45694.001331018517</v>
      </c>
      <c r="I2066" t="b">
        <v>0</v>
      </c>
      <c r="J2066" t="b">
        <v>1</v>
      </c>
      <c r="K2066" t="s">
        <v>24</v>
      </c>
      <c r="L2066" t="s">
        <v>22</v>
      </c>
      <c r="M2066">
        <v>150000</v>
      </c>
      <c r="O2066" t="s">
        <v>299</v>
      </c>
      <c r="P2066" t="s">
        <v>927</v>
      </c>
    </row>
    <row r="2067" spans="1:16" x14ac:dyDescent="0.25">
      <c r="A2067" t="s">
        <v>40</v>
      </c>
      <c r="B2067" t="s">
        <v>40</v>
      </c>
      <c r="C2067" t="s">
        <v>7194</v>
      </c>
      <c r="D2067" t="s">
        <v>5535</v>
      </c>
      <c r="E2067" t="s">
        <v>20</v>
      </c>
      <c r="F2067" t="b">
        <v>0</v>
      </c>
      <c r="G2067" t="s">
        <v>27</v>
      </c>
      <c r="H2067" s="4">
        <v>45694.001689814817</v>
      </c>
      <c r="I2067" t="b">
        <v>0</v>
      </c>
      <c r="J2067" t="b">
        <v>0</v>
      </c>
      <c r="K2067" t="s">
        <v>24</v>
      </c>
      <c r="L2067" t="s">
        <v>22</v>
      </c>
      <c r="M2067">
        <v>88582</v>
      </c>
      <c r="O2067" t="s">
        <v>1275</v>
      </c>
      <c r="P2067" t="s">
        <v>7195</v>
      </c>
    </row>
    <row r="2068" spans="1:16" x14ac:dyDescent="0.25">
      <c r="A2068" t="s">
        <v>25</v>
      </c>
      <c r="B2068" t="s">
        <v>3548</v>
      </c>
      <c r="C2068" t="s">
        <v>3519</v>
      </c>
      <c r="D2068" t="s">
        <v>3828</v>
      </c>
      <c r="E2068" t="s">
        <v>20</v>
      </c>
      <c r="F2068" t="b">
        <v>0</v>
      </c>
      <c r="G2068" t="s">
        <v>27</v>
      </c>
      <c r="H2068" s="4">
        <v>45694.04173611111</v>
      </c>
      <c r="I2068" t="b">
        <v>0</v>
      </c>
      <c r="J2068" t="b">
        <v>1</v>
      </c>
      <c r="K2068" t="s">
        <v>24</v>
      </c>
      <c r="L2068" t="s">
        <v>22</v>
      </c>
      <c r="M2068">
        <v>100050</v>
      </c>
      <c r="O2068" t="s">
        <v>7196</v>
      </c>
    </row>
    <row r="2069" spans="1:16" x14ac:dyDescent="0.25">
      <c r="A2069" t="s">
        <v>2</v>
      </c>
      <c r="B2069" t="s">
        <v>7197</v>
      </c>
      <c r="C2069" t="s">
        <v>386</v>
      </c>
      <c r="D2069" t="s">
        <v>6613</v>
      </c>
      <c r="E2069" t="s">
        <v>20</v>
      </c>
      <c r="F2069" t="b">
        <v>0</v>
      </c>
      <c r="G2069" t="s">
        <v>27</v>
      </c>
      <c r="H2069" s="4">
        <v>45694.043252314812</v>
      </c>
      <c r="I2069" t="b">
        <v>0</v>
      </c>
      <c r="J2069" t="b">
        <v>1</v>
      </c>
      <c r="K2069" t="s">
        <v>24</v>
      </c>
      <c r="L2069" t="s">
        <v>22</v>
      </c>
      <c r="M2069">
        <v>410000</v>
      </c>
      <c r="O2069" t="s">
        <v>1101</v>
      </c>
      <c r="P2069" t="s">
        <v>7198</v>
      </c>
    </row>
    <row r="2070" spans="1:16" x14ac:dyDescent="0.25">
      <c r="A2070" t="s">
        <v>25</v>
      </c>
      <c r="B2070" t="s">
        <v>1451</v>
      </c>
      <c r="C2070" t="s">
        <v>82</v>
      </c>
      <c r="D2070" t="s">
        <v>3828</v>
      </c>
      <c r="E2070" t="s">
        <v>51</v>
      </c>
      <c r="F2070" t="b">
        <v>0</v>
      </c>
      <c r="G2070" t="s">
        <v>27</v>
      </c>
      <c r="H2070" s="4">
        <v>45694.250023148154</v>
      </c>
      <c r="I2070" t="b">
        <v>1</v>
      </c>
      <c r="J2070" t="b">
        <v>0</v>
      </c>
      <c r="K2070" t="s">
        <v>24</v>
      </c>
      <c r="L2070" t="s">
        <v>36</v>
      </c>
      <c r="N2070">
        <v>75</v>
      </c>
      <c r="O2070" t="s">
        <v>7199</v>
      </c>
      <c r="P2070" t="s">
        <v>3583</v>
      </c>
    </row>
    <row r="2071" spans="1:16" x14ac:dyDescent="0.25">
      <c r="A2071" t="s">
        <v>25</v>
      </c>
      <c r="B2071" t="s">
        <v>7200</v>
      </c>
      <c r="C2071" t="s">
        <v>82</v>
      </c>
      <c r="D2071" t="s">
        <v>2208</v>
      </c>
      <c r="E2071" t="s">
        <v>20</v>
      </c>
      <c r="F2071" t="b">
        <v>0</v>
      </c>
      <c r="G2071" t="s">
        <v>27</v>
      </c>
      <c r="H2071" s="4">
        <v>45694.250023148154</v>
      </c>
      <c r="I2071" t="b">
        <v>0</v>
      </c>
      <c r="J2071" t="b">
        <v>1</v>
      </c>
      <c r="K2071" t="s">
        <v>24</v>
      </c>
      <c r="L2071" t="s">
        <v>22</v>
      </c>
      <c r="M2071">
        <v>96250</v>
      </c>
      <c r="O2071" t="s">
        <v>980</v>
      </c>
      <c r="P2071" t="s">
        <v>7201</v>
      </c>
    </row>
    <row r="2072" spans="1:16" x14ac:dyDescent="0.25">
      <c r="A2072" t="s">
        <v>0</v>
      </c>
      <c r="B2072" t="s">
        <v>7202</v>
      </c>
      <c r="C2072" t="s">
        <v>624</v>
      </c>
      <c r="D2072" t="s">
        <v>3973</v>
      </c>
      <c r="E2072" t="s">
        <v>20</v>
      </c>
      <c r="F2072" t="b">
        <v>0</v>
      </c>
      <c r="G2072" t="s">
        <v>35</v>
      </c>
      <c r="H2072" s="4">
        <v>45694.250706018523</v>
      </c>
      <c r="I2072" t="b">
        <v>0</v>
      </c>
      <c r="J2072" t="b">
        <v>1</v>
      </c>
      <c r="K2072" t="s">
        <v>24</v>
      </c>
      <c r="L2072" t="s">
        <v>22</v>
      </c>
      <c r="M2072">
        <v>142600</v>
      </c>
      <c r="O2072" t="s">
        <v>65</v>
      </c>
      <c r="P2072" t="s">
        <v>7203</v>
      </c>
    </row>
    <row r="2073" spans="1:16" x14ac:dyDescent="0.25">
      <c r="A2073" t="s">
        <v>2</v>
      </c>
      <c r="B2073" t="s">
        <v>7204</v>
      </c>
      <c r="C2073" t="s">
        <v>120</v>
      </c>
      <c r="D2073" t="s">
        <v>2208</v>
      </c>
      <c r="E2073" t="s">
        <v>20</v>
      </c>
      <c r="F2073" t="b">
        <v>0</v>
      </c>
      <c r="G2073" t="s">
        <v>27</v>
      </c>
      <c r="H2073" s="4">
        <v>45694.25172453704</v>
      </c>
      <c r="I2073" t="b">
        <v>0</v>
      </c>
      <c r="J2073" t="b">
        <v>0</v>
      </c>
      <c r="K2073" t="s">
        <v>24</v>
      </c>
      <c r="L2073" t="s">
        <v>22</v>
      </c>
      <c r="M2073">
        <v>95000</v>
      </c>
      <c r="O2073" t="s">
        <v>7205</v>
      </c>
      <c r="P2073" t="s">
        <v>7206</v>
      </c>
    </row>
    <row r="2074" spans="1:16" x14ac:dyDescent="0.25">
      <c r="A2074" t="s">
        <v>0</v>
      </c>
      <c r="B2074" t="s">
        <v>7207</v>
      </c>
      <c r="C2074" t="s">
        <v>158</v>
      </c>
      <c r="D2074" t="s">
        <v>4035</v>
      </c>
      <c r="E2074" t="s">
        <v>20</v>
      </c>
      <c r="F2074" t="b">
        <v>0</v>
      </c>
      <c r="G2074" t="s">
        <v>158</v>
      </c>
      <c r="H2074" s="4">
        <v>45694.254305555558</v>
      </c>
      <c r="I2074" t="b">
        <v>0</v>
      </c>
      <c r="J2074" t="b">
        <v>0</v>
      </c>
      <c r="K2074" t="s">
        <v>158</v>
      </c>
      <c r="L2074" t="s">
        <v>22</v>
      </c>
      <c r="M2074">
        <v>40000</v>
      </c>
      <c r="O2074" t="s">
        <v>402</v>
      </c>
      <c r="P2074" t="s">
        <v>6973</v>
      </c>
    </row>
    <row r="2075" spans="1:16" x14ac:dyDescent="0.25">
      <c r="A2075" t="s">
        <v>2</v>
      </c>
      <c r="B2075" t="s">
        <v>7208</v>
      </c>
      <c r="C2075" t="s">
        <v>1243</v>
      </c>
      <c r="D2075" t="s">
        <v>4003</v>
      </c>
      <c r="E2075" t="s">
        <v>20</v>
      </c>
      <c r="F2075" t="b">
        <v>0</v>
      </c>
      <c r="G2075" t="s">
        <v>414</v>
      </c>
      <c r="H2075" s="4">
        <v>45694.257719907408</v>
      </c>
      <c r="I2075" t="b">
        <v>1</v>
      </c>
      <c r="J2075" t="b">
        <v>0</v>
      </c>
      <c r="K2075" t="s">
        <v>414</v>
      </c>
      <c r="L2075" t="s">
        <v>22</v>
      </c>
      <c r="M2075">
        <v>102500</v>
      </c>
      <c r="O2075" t="s">
        <v>1486</v>
      </c>
    </row>
    <row r="2076" spans="1:16" x14ac:dyDescent="0.25">
      <c r="A2076" t="s">
        <v>40</v>
      </c>
      <c r="B2076" t="s">
        <v>7209</v>
      </c>
      <c r="C2076" t="s">
        <v>1878</v>
      </c>
      <c r="D2076" t="s">
        <v>7210</v>
      </c>
      <c r="E2076" t="s">
        <v>20</v>
      </c>
      <c r="F2076" t="b">
        <v>0</v>
      </c>
      <c r="G2076" t="s">
        <v>1879</v>
      </c>
      <c r="H2076" s="4">
        <v>45694.259745370371</v>
      </c>
      <c r="I2076" t="b">
        <v>1</v>
      </c>
      <c r="J2076" t="b">
        <v>0</v>
      </c>
      <c r="K2076" t="s">
        <v>1879</v>
      </c>
      <c r="L2076" t="s">
        <v>22</v>
      </c>
      <c r="M2076">
        <v>83999.5</v>
      </c>
      <c r="O2076" t="s">
        <v>2029</v>
      </c>
      <c r="P2076" t="s">
        <v>7211</v>
      </c>
    </row>
    <row r="2077" spans="1:16" x14ac:dyDescent="0.25">
      <c r="A2077" t="s">
        <v>0</v>
      </c>
      <c r="B2077" t="s">
        <v>7212</v>
      </c>
      <c r="C2077" t="s">
        <v>7213</v>
      </c>
      <c r="D2077" t="s">
        <v>2208</v>
      </c>
      <c r="E2077" t="s">
        <v>631</v>
      </c>
      <c r="F2077" t="b">
        <v>0</v>
      </c>
      <c r="G2077" t="s">
        <v>27</v>
      </c>
      <c r="H2077" s="4">
        <v>45694.291898148149</v>
      </c>
      <c r="I2077" t="b">
        <v>0</v>
      </c>
      <c r="J2077" t="b">
        <v>0</v>
      </c>
      <c r="K2077" t="s">
        <v>24</v>
      </c>
      <c r="L2077" t="s">
        <v>36</v>
      </c>
      <c r="N2077">
        <v>37</v>
      </c>
      <c r="O2077" t="s">
        <v>7214</v>
      </c>
      <c r="P2077" t="s">
        <v>7215</v>
      </c>
    </row>
    <row r="2078" spans="1:16" x14ac:dyDescent="0.25">
      <c r="A2078" t="s">
        <v>1</v>
      </c>
      <c r="B2078" t="s">
        <v>2464</v>
      </c>
      <c r="C2078" t="s">
        <v>39</v>
      </c>
      <c r="D2078" t="s">
        <v>3973</v>
      </c>
      <c r="E2078" t="s">
        <v>20</v>
      </c>
      <c r="F2078" t="b">
        <v>1</v>
      </c>
      <c r="G2078" t="s">
        <v>41</v>
      </c>
      <c r="H2078" s="4">
        <v>45694.293020833327</v>
      </c>
      <c r="I2078" t="b">
        <v>0</v>
      </c>
      <c r="J2078" t="b">
        <v>0</v>
      </c>
      <c r="K2078" t="s">
        <v>24</v>
      </c>
      <c r="L2078" t="s">
        <v>22</v>
      </c>
      <c r="M2078">
        <v>119000</v>
      </c>
      <c r="O2078" t="s">
        <v>7216</v>
      </c>
      <c r="P2078" t="s">
        <v>2518</v>
      </c>
    </row>
    <row r="2079" spans="1:16" x14ac:dyDescent="0.25">
      <c r="A2079" t="s">
        <v>89</v>
      </c>
      <c r="B2079" t="s">
        <v>3143</v>
      </c>
      <c r="C2079" t="s">
        <v>39</v>
      </c>
      <c r="D2079" t="s">
        <v>3985</v>
      </c>
      <c r="E2079" t="s">
        <v>20</v>
      </c>
      <c r="F2079" t="b">
        <v>1</v>
      </c>
      <c r="G2079" t="s">
        <v>5203</v>
      </c>
      <c r="H2079" s="4">
        <v>45694.300173611111</v>
      </c>
      <c r="I2079" t="b">
        <v>1</v>
      </c>
      <c r="J2079" t="b">
        <v>0</v>
      </c>
      <c r="L2079" t="s">
        <v>22</v>
      </c>
      <c r="M2079">
        <v>163000</v>
      </c>
      <c r="O2079" t="s">
        <v>5209</v>
      </c>
      <c r="P2079" t="s">
        <v>432</v>
      </c>
    </row>
    <row r="2080" spans="1:16" x14ac:dyDescent="0.25">
      <c r="A2080" t="s">
        <v>89</v>
      </c>
      <c r="B2080" t="s">
        <v>7217</v>
      </c>
      <c r="C2080" t="s">
        <v>39</v>
      </c>
      <c r="D2080" t="s">
        <v>3985</v>
      </c>
      <c r="E2080" t="s">
        <v>20</v>
      </c>
      <c r="F2080" t="b">
        <v>1</v>
      </c>
      <c r="G2080" t="s">
        <v>5203</v>
      </c>
      <c r="H2080" s="4">
        <v>45694.300254629627</v>
      </c>
      <c r="I2080" t="b">
        <v>1</v>
      </c>
      <c r="J2080" t="b">
        <v>0</v>
      </c>
      <c r="L2080" t="s">
        <v>22</v>
      </c>
      <c r="M2080">
        <v>205000</v>
      </c>
      <c r="O2080" t="s">
        <v>4052</v>
      </c>
      <c r="P2080" t="s">
        <v>119</v>
      </c>
    </row>
    <row r="2081" spans="1:16" x14ac:dyDescent="0.25">
      <c r="A2081" t="s">
        <v>0</v>
      </c>
      <c r="B2081" t="s">
        <v>2153</v>
      </c>
      <c r="C2081" t="s">
        <v>26</v>
      </c>
      <c r="D2081" t="s">
        <v>4178</v>
      </c>
      <c r="E2081" t="s">
        <v>20</v>
      </c>
      <c r="F2081" t="b">
        <v>0</v>
      </c>
      <c r="G2081" t="s">
        <v>27</v>
      </c>
      <c r="H2081" s="4">
        <v>45694.333460648151</v>
      </c>
      <c r="I2081" t="b">
        <v>1</v>
      </c>
      <c r="J2081" t="b">
        <v>1</v>
      </c>
      <c r="K2081" t="s">
        <v>24</v>
      </c>
      <c r="L2081" t="s">
        <v>22</v>
      </c>
      <c r="M2081">
        <v>121000</v>
      </c>
      <c r="O2081" t="s">
        <v>2409</v>
      </c>
      <c r="P2081" t="s">
        <v>138</v>
      </c>
    </row>
    <row r="2082" spans="1:16" x14ac:dyDescent="0.25">
      <c r="A2082" t="s">
        <v>0</v>
      </c>
      <c r="B2082" t="s">
        <v>7218</v>
      </c>
      <c r="C2082" t="s">
        <v>836</v>
      </c>
      <c r="D2082" t="s">
        <v>2208</v>
      </c>
      <c r="E2082" t="s">
        <v>20</v>
      </c>
      <c r="F2082" t="b">
        <v>0</v>
      </c>
      <c r="G2082" t="s">
        <v>27</v>
      </c>
      <c r="H2082" s="4">
        <v>45694.333472222221</v>
      </c>
      <c r="I2082" t="b">
        <v>0</v>
      </c>
      <c r="J2082" t="b">
        <v>1</v>
      </c>
      <c r="K2082" t="s">
        <v>24</v>
      </c>
      <c r="L2082" t="s">
        <v>22</v>
      </c>
      <c r="M2082">
        <v>106000</v>
      </c>
      <c r="O2082" t="s">
        <v>229</v>
      </c>
      <c r="P2082" t="s">
        <v>7219</v>
      </c>
    </row>
    <row r="2083" spans="1:16" x14ac:dyDescent="0.25">
      <c r="A2083" t="s">
        <v>25</v>
      </c>
      <c r="B2083" t="s">
        <v>3541</v>
      </c>
      <c r="C2083" t="s">
        <v>151</v>
      </c>
      <c r="D2083" t="s">
        <v>3828</v>
      </c>
      <c r="E2083" t="s">
        <v>20</v>
      </c>
      <c r="F2083" t="b">
        <v>0</v>
      </c>
      <c r="G2083" t="s">
        <v>30</v>
      </c>
      <c r="H2083" s="4">
        <v>45694.334178240737</v>
      </c>
      <c r="I2083" t="b">
        <v>0</v>
      </c>
      <c r="J2083" t="b">
        <v>1</v>
      </c>
      <c r="K2083" t="s">
        <v>24</v>
      </c>
      <c r="L2083" t="s">
        <v>36</v>
      </c>
      <c r="N2083">
        <v>51.014999389648438</v>
      </c>
      <c r="O2083" t="s">
        <v>2143</v>
      </c>
      <c r="P2083" t="s">
        <v>7220</v>
      </c>
    </row>
    <row r="2084" spans="1:16" x14ac:dyDescent="0.25">
      <c r="A2084" t="s">
        <v>89</v>
      </c>
      <c r="B2084" t="s">
        <v>5060</v>
      </c>
      <c r="C2084" t="s">
        <v>836</v>
      </c>
      <c r="D2084" t="s">
        <v>2208</v>
      </c>
      <c r="E2084" t="s">
        <v>20</v>
      </c>
      <c r="F2084" t="b">
        <v>0</v>
      </c>
      <c r="G2084" t="s">
        <v>27</v>
      </c>
      <c r="H2084" s="4">
        <v>45694.335127314807</v>
      </c>
      <c r="I2084" t="b">
        <v>0</v>
      </c>
      <c r="J2084" t="b">
        <v>1</v>
      </c>
      <c r="K2084" t="s">
        <v>24</v>
      </c>
      <c r="L2084" t="s">
        <v>22</v>
      </c>
      <c r="M2084">
        <v>100000</v>
      </c>
      <c r="O2084" t="s">
        <v>229</v>
      </c>
      <c r="P2084" t="s">
        <v>4620</v>
      </c>
    </row>
    <row r="2085" spans="1:16" x14ac:dyDescent="0.25">
      <c r="A2085" t="s">
        <v>0</v>
      </c>
      <c r="B2085" t="s">
        <v>7221</v>
      </c>
      <c r="C2085" t="s">
        <v>2015</v>
      </c>
      <c r="D2085" t="s">
        <v>3957</v>
      </c>
      <c r="E2085" t="s">
        <v>34</v>
      </c>
      <c r="F2085" t="b">
        <v>0</v>
      </c>
      <c r="G2085" t="s">
        <v>27</v>
      </c>
      <c r="H2085" s="4">
        <v>45694.416724537034</v>
      </c>
      <c r="I2085" t="b">
        <v>0</v>
      </c>
      <c r="J2085" t="b">
        <v>1</v>
      </c>
      <c r="K2085" t="s">
        <v>24</v>
      </c>
      <c r="L2085" t="s">
        <v>36</v>
      </c>
      <c r="N2085">
        <v>27.979999542236332</v>
      </c>
      <c r="O2085" t="s">
        <v>96</v>
      </c>
      <c r="P2085" t="s">
        <v>684</v>
      </c>
    </row>
    <row r="2086" spans="1:16" x14ac:dyDescent="0.25">
      <c r="A2086" t="s">
        <v>1</v>
      </c>
      <c r="B2086" t="s">
        <v>7222</v>
      </c>
      <c r="C2086" t="s">
        <v>140</v>
      </c>
      <c r="D2086" t="s">
        <v>3973</v>
      </c>
      <c r="E2086" t="s">
        <v>20</v>
      </c>
      <c r="F2086" t="b">
        <v>0</v>
      </c>
      <c r="G2086" t="s">
        <v>35</v>
      </c>
      <c r="H2086" s="4">
        <v>45694.417407407411</v>
      </c>
      <c r="I2086" t="b">
        <v>0</v>
      </c>
      <c r="J2086" t="b">
        <v>1</v>
      </c>
      <c r="K2086" t="s">
        <v>24</v>
      </c>
      <c r="L2086" t="s">
        <v>22</v>
      </c>
      <c r="M2086">
        <v>169500</v>
      </c>
      <c r="O2086" t="s">
        <v>1172</v>
      </c>
      <c r="P2086" t="s">
        <v>7223</v>
      </c>
    </row>
    <row r="2087" spans="1:16" x14ac:dyDescent="0.25">
      <c r="A2087" t="s">
        <v>89</v>
      </c>
      <c r="B2087" t="s">
        <v>7224</v>
      </c>
      <c r="C2087" t="s">
        <v>39</v>
      </c>
      <c r="D2087" t="s">
        <v>3973</v>
      </c>
      <c r="E2087" t="s">
        <v>20</v>
      </c>
      <c r="F2087" t="b">
        <v>1</v>
      </c>
      <c r="G2087" t="s">
        <v>27</v>
      </c>
      <c r="H2087" s="4">
        <v>45694.418564814812</v>
      </c>
      <c r="I2087" t="b">
        <v>1</v>
      </c>
      <c r="J2087" t="b">
        <v>0</v>
      </c>
      <c r="K2087" t="s">
        <v>24</v>
      </c>
      <c r="L2087" t="s">
        <v>22</v>
      </c>
      <c r="M2087">
        <v>110000</v>
      </c>
      <c r="O2087" t="s">
        <v>123</v>
      </c>
      <c r="P2087" t="s">
        <v>7225</v>
      </c>
    </row>
    <row r="2088" spans="1:16" x14ac:dyDescent="0.25">
      <c r="A2088" t="s">
        <v>2</v>
      </c>
      <c r="B2088" t="s">
        <v>392</v>
      </c>
      <c r="C2088" t="s">
        <v>386</v>
      </c>
      <c r="D2088" t="s">
        <v>6613</v>
      </c>
      <c r="E2088" t="s">
        <v>20</v>
      </c>
      <c r="F2088" t="b">
        <v>0</v>
      </c>
      <c r="G2088" t="s">
        <v>27</v>
      </c>
      <c r="H2088" s="4">
        <v>45694.50167824074</v>
      </c>
      <c r="I2088" t="b">
        <v>0</v>
      </c>
      <c r="J2088" t="b">
        <v>1</v>
      </c>
      <c r="K2088" t="s">
        <v>24</v>
      </c>
      <c r="L2088" t="s">
        <v>22</v>
      </c>
      <c r="M2088">
        <v>191000</v>
      </c>
      <c r="O2088" t="s">
        <v>987</v>
      </c>
      <c r="P2088" t="s">
        <v>7226</v>
      </c>
    </row>
    <row r="2089" spans="1:16" x14ac:dyDescent="0.25">
      <c r="A2089" t="s">
        <v>25</v>
      </c>
      <c r="B2089" t="s">
        <v>7227</v>
      </c>
      <c r="C2089" t="s">
        <v>106</v>
      </c>
      <c r="D2089" t="s">
        <v>4035</v>
      </c>
      <c r="E2089" t="s">
        <v>20</v>
      </c>
      <c r="F2089" t="b">
        <v>0</v>
      </c>
      <c r="G2089" t="s">
        <v>106</v>
      </c>
      <c r="H2089" s="4">
        <v>45694.503240740742</v>
      </c>
      <c r="I2089" t="b">
        <v>0</v>
      </c>
      <c r="J2089" t="b">
        <v>0</v>
      </c>
      <c r="K2089" t="s">
        <v>106</v>
      </c>
      <c r="L2089" t="s">
        <v>22</v>
      </c>
      <c r="M2089">
        <v>109700</v>
      </c>
      <c r="O2089" t="s">
        <v>1761</v>
      </c>
      <c r="P2089" t="s">
        <v>7228</v>
      </c>
    </row>
    <row r="2090" spans="1:16" x14ac:dyDescent="0.25">
      <c r="A2090" t="s">
        <v>0</v>
      </c>
      <c r="B2090" t="s">
        <v>3610</v>
      </c>
      <c r="C2090" t="s">
        <v>82</v>
      </c>
      <c r="D2090" t="s">
        <v>3973</v>
      </c>
      <c r="E2090" t="s">
        <v>20</v>
      </c>
      <c r="F2090" t="b">
        <v>0</v>
      </c>
      <c r="G2090" t="s">
        <v>27</v>
      </c>
      <c r="H2090" s="4">
        <v>45694.542824074073</v>
      </c>
      <c r="I2090" t="b">
        <v>0</v>
      </c>
      <c r="J2090" t="b">
        <v>1</v>
      </c>
      <c r="K2090" t="s">
        <v>24</v>
      </c>
      <c r="L2090" t="s">
        <v>22</v>
      </c>
      <c r="M2090">
        <v>87500</v>
      </c>
      <c r="O2090" t="s">
        <v>1401</v>
      </c>
      <c r="P2090" t="s">
        <v>7229</v>
      </c>
    </row>
    <row r="2091" spans="1:16" x14ac:dyDescent="0.25">
      <c r="A2091" t="s">
        <v>2</v>
      </c>
      <c r="B2091" t="s">
        <v>195</v>
      </c>
      <c r="C2091" t="s">
        <v>957</v>
      </c>
      <c r="D2091" t="s">
        <v>3600</v>
      </c>
      <c r="E2091" t="s">
        <v>20</v>
      </c>
      <c r="F2091" t="b">
        <v>0</v>
      </c>
      <c r="G2091" t="s">
        <v>35</v>
      </c>
      <c r="H2091" s="4">
        <v>45694.543981481482</v>
      </c>
      <c r="I2091" t="b">
        <v>1</v>
      </c>
      <c r="J2091" t="b">
        <v>1</v>
      </c>
      <c r="K2091" t="s">
        <v>24</v>
      </c>
      <c r="L2091" t="s">
        <v>22</v>
      </c>
      <c r="M2091">
        <v>208000</v>
      </c>
      <c r="O2091" t="s">
        <v>1006</v>
      </c>
      <c r="P2091" t="s">
        <v>7230</v>
      </c>
    </row>
    <row r="2092" spans="1:16" x14ac:dyDescent="0.25">
      <c r="A2092" t="s">
        <v>25</v>
      </c>
      <c r="B2092" t="s">
        <v>7231</v>
      </c>
      <c r="C2092" t="s">
        <v>7232</v>
      </c>
      <c r="D2092" t="s">
        <v>3973</v>
      </c>
      <c r="E2092" t="s">
        <v>51</v>
      </c>
      <c r="F2092" t="b">
        <v>0</v>
      </c>
      <c r="G2092" t="s">
        <v>30</v>
      </c>
      <c r="H2092" s="4">
        <v>45694.58421296296</v>
      </c>
      <c r="I2092" t="b">
        <v>0</v>
      </c>
      <c r="J2092" t="b">
        <v>0</v>
      </c>
      <c r="K2092" t="s">
        <v>24</v>
      </c>
      <c r="L2092" t="s">
        <v>36</v>
      </c>
      <c r="N2092">
        <v>57</v>
      </c>
      <c r="O2092" t="s">
        <v>1002</v>
      </c>
    </row>
    <row r="2093" spans="1:16" x14ac:dyDescent="0.25">
      <c r="A2093" t="s">
        <v>0</v>
      </c>
      <c r="B2093" t="s">
        <v>1821</v>
      </c>
      <c r="C2093" t="s">
        <v>3227</v>
      </c>
      <c r="D2093" t="s">
        <v>3973</v>
      </c>
      <c r="E2093" t="s">
        <v>51</v>
      </c>
      <c r="F2093" t="b">
        <v>0</v>
      </c>
      <c r="G2093" t="s">
        <v>23</v>
      </c>
      <c r="H2093" s="4">
        <v>45694.617789351847</v>
      </c>
      <c r="I2093" t="b">
        <v>0</v>
      </c>
      <c r="J2093" t="b">
        <v>0</v>
      </c>
      <c r="K2093" t="s">
        <v>24</v>
      </c>
      <c r="L2093" t="s">
        <v>36</v>
      </c>
      <c r="N2093">
        <v>28.5</v>
      </c>
      <c r="O2093" t="s">
        <v>539</v>
      </c>
      <c r="P2093" t="s">
        <v>943</v>
      </c>
    </row>
    <row r="2094" spans="1:16" x14ac:dyDescent="0.25">
      <c r="A2094" t="s">
        <v>0</v>
      </c>
      <c r="B2094" t="s">
        <v>0</v>
      </c>
      <c r="C2094" t="s">
        <v>1096</v>
      </c>
      <c r="D2094" t="s">
        <v>131</v>
      </c>
      <c r="F2094" t="b">
        <v>0</v>
      </c>
      <c r="G2094" t="s">
        <v>27</v>
      </c>
      <c r="H2094" s="4">
        <v>45694.625081018523</v>
      </c>
      <c r="I2094" t="b">
        <v>1</v>
      </c>
      <c r="J2094" t="b">
        <v>0</v>
      </c>
      <c r="K2094" t="s">
        <v>24</v>
      </c>
      <c r="L2094" t="s">
        <v>36</v>
      </c>
      <c r="N2094">
        <v>27.5</v>
      </c>
      <c r="O2094" t="s">
        <v>131</v>
      </c>
    </row>
    <row r="2095" spans="1:16" x14ac:dyDescent="0.25">
      <c r="A2095" t="s">
        <v>0</v>
      </c>
      <c r="B2095" t="s">
        <v>0</v>
      </c>
      <c r="C2095" t="s">
        <v>64</v>
      </c>
      <c r="D2095" t="s">
        <v>3973</v>
      </c>
      <c r="E2095" t="s">
        <v>20</v>
      </c>
      <c r="F2095" t="b">
        <v>0</v>
      </c>
      <c r="G2095" t="s">
        <v>52</v>
      </c>
      <c r="H2095" s="4">
        <v>45694.626006944447</v>
      </c>
      <c r="I2095" t="b">
        <v>1</v>
      </c>
      <c r="J2095" t="b">
        <v>1</v>
      </c>
      <c r="K2095" t="s">
        <v>24</v>
      </c>
      <c r="L2095" t="s">
        <v>22</v>
      </c>
      <c r="M2095">
        <v>110000</v>
      </c>
      <c r="O2095" t="s">
        <v>7233</v>
      </c>
      <c r="P2095" t="s">
        <v>798</v>
      </c>
    </row>
    <row r="2096" spans="1:16" x14ac:dyDescent="0.25">
      <c r="A2096" t="s">
        <v>40</v>
      </c>
      <c r="B2096" t="s">
        <v>40</v>
      </c>
      <c r="C2096" t="s">
        <v>4928</v>
      </c>
      <c r="D2096" t="s">
        <v>3973</v>
      </c>
      <c r="E2096" t="s">
        <v>51</v>
      </c>
      <c r="F2096" t="b">
        <v>0</v>
      </c>
      <c r="G2096" t="s">
        <v>27</v>
      </c>
      <c r="H2096" s="4">
        <v>45694.626770833333</v>
      </c>
      <c r="I2096" t="b">
        <v>1</v>
      </c>
      <c r="J2096" t="b">
        <v>1</v>
      </c>
      <c r="K2096" t="s">
        <v>24</v>
      </c>
      <c r="L2096" t="s">
        <v>36</v>
      </c>
      <c r="N2096">
        <v>65</v>
      </c>
      <c r="O2096" t="s">
        <v>518</v>
      </c>
      <c r="P2096" t="s">
        <v>7234</v>
      </c>
    </row>
    <row r="2097" spans="1:16" x14ac:dyDescent="0.25">
      <c r="A2097" t="s">
        <v>89</v>
      </c>
      <c r="B2097" t="s">
        <v>7235</v>
      </c>
      <c r="C2097" t="s">
        <v>423</v>
      </c>
      <c r="D2097" t="s">
        <v>3973</v>
      </c>
      <c r="E2097" t="s">
        <v>20</v>
      </c>
      <c r="F2097" t="b">
        <v>0</v>
      </c>
      <c r="G2097" t="s">
        <v>27</v>
      </c>
      <c r="H2097" s="4">
        <v>45694.666990740741</v>
      </c>
      <c r="I2097" t="b">
        <v>0</v>
      </c>
      <c r="J2097" t="b">
        <v>1</v>
      </c>
      <c r="K2097" t="s">
        <v>24</v>
      </c>
      <c r="L2097" t="s">
        <v>22</v>
      </c>
      <c r="M2097">
        <v>100000</v>
      </c>
      <c r="O2097" t="s">
        <v>7236</v>
      </c>
      <c r="P2097" t="s">
        <v>2777</v>
      </c>
    </row>
    <row r="2098" spans="1:16" x14ac:dyDescent="0.25">
      <c r="A2098" t="s">
        <v>2</v>
      </c>
      <c r="B2098" t="s">
        <v>7237</v>
      </c>
      <c r="C2098" t="s">
        <v>2360</v>
      </c>
      <c r="D2098" t="s">
        <v>7238</v>
      </c>
      <c r="E2098" t="s">
        <v>20</v>
      </c>
      <c r="F2098" t="b">
        <v>0</v>
      </c>
      <c r="G2098" t="s">
        <v>1740</v>
      </c>
      <c r="H2098" s="4">
        <v>45694.685069444437</v>
      </c>
      <c r="I2098" t="b">
        <v>0</v>
      </c>
      <c r="J2098" t="b">
        <v>0</v>
      </c>
      <c r="K2098" t="s">
        <v>1740</v>
      </c>
      <c r="L2098" t="s">
        <v>22</v>
      </c>
      <c r="M2098">
        <v>28000</v>
      </c>
      <c r="O2098" t="s">
        <v>7239</v>
      </c>
    </row>
    <row r="2099" spans="1:16" x14ac:dyDescent="0.25">
      <c r="A2099" t="s">
        <v>139</v>
      </c>
      <c r="B2099" t="s">
        <v>2775</v>
      </c>
      <c r="C2099" t="s">
        <v>49</v>
      </c>
      <c r="D2099" t="s">
        <v>3973</v>
      </c>
      <c r="E2099" t="s">
        <v>20</v>
      </c>
      <c r="F2099" t="b">
        <v>0</v>
      </c>
      <c r="G2099" t="s">
        <v>41</v>
      </c>
      <c r="H2099" s="4">
        <v>45694.708877314813</v>
      </c>
      <c r="I2099" t="b">
        <v>0</v>
      </c>
      <c r="J2099" t="b">
        <v>0</v>
      </c>
      <c r="K2099" t="s">
        <v>24</v>
      </c>
      <c r="L2099" t="s">
        <v>22</v>
      </c>
      <c r="M2099">
        <v>50000</v>
      </c>
      <c r="O2099" t="s">
        <v>7240</v>
      </c>
    </row>
    <row r="2100" spans="1:16" x14ac:dyDescent="0.25">
      <c r="A2100" t="s">
        <v>0</v>
      </c>
      <c r="B2100" t="s">
        <v>0</v>
      </c>
      <c r="C2100" t="s">
        <v>2639</v>
      </c>
      <c r="D2100" t="s">
        <v>3973</v>
      </c>
      <c r="E2100" t="s">
        <v>20</v>
      </c>
      <c r="F2100" t="b">
        <v>0</v>
      </c>
      <c r="G2100" t="s">
        <v>30</v>
      </c>
      <c r="H2100" s="4">
        <v>45694.709814814807</v>
      </c>
      <c r="I2100" t="b">
        <v>0</v>
      </c>
      <c r="J2100" t="b">
        <v>1</v>
      </c>
      <c r="K2100" t="s">
        <v>24</v>
      </c>
      <c r="L2100" t="s">
        <v>22</v>
      </c>
      <c r="M2100">
        <v>82500</v>
      </c>
      <c r="O2100" t="s">
        <v>3811</v>
      </c>
      <c r="P2100" t="s">
        <v>7241</v>
      </c>
    </row>
    <row r="2101" spans="1:16" x14ac:dyDescent="0.25">
      <c r="A2101" t="s">
        <v>139</v>
      </c>
      <c r="B2101" t="s">
        <v>5999</v>
      </c>
      <c r="C2101" t="s">
        <v>986</v>
      </c>
      <c r="D2101" t="s">
        <v>4084</v>
      </c>
      <c r="E2101" t="s">
        <v>20</v>
      </c>
      <c r="F2101" t="b">
        <v>0</v>
      </c>
      <c r="G2101" t="s">
        <v>41</v>
      </c>
      <c r="H2101" s="4">
        <v>45694.750671296293</v>
      </c>
      <c r="I2101" t="b">
        <v>1</v>
      </c>
      <c r="J2101" t="b">
        <v>0</v>
      </c>
      <c r="K2101" t="s">
        <v>24</v>
      </c>
      <c r="L2101" t="s">
        <v>36</v>
      </c>
      <c r="N2101">
        <v>44.989997863769531</v>
      </c>
      <c r="O2101" t="s">
        <v>6000</v>
      </c>
      <c r="P2101" t="s">
        <v>2128</v>
      </c>
    </row>
    <row r="2102" spans="1:16" x14ac:dyDescent="0.25">
      <c r="A2102" t="s">
        <v>2</v>
      </c>
      <c r="B2102" t="s">
        <v>7242</v>
      </c>
      <c r="C2102" t="s">
        <v>39</v>
      </c>
      <c r="D2102" t="s">
        <v>112</v>
      </c>
      <c r="E2102" t="s">
        <v>51</v>
      </c>
      <c r="F2102" t="b">
        <v>1</v>
      </c>
      <c r="G2102" t="s">
        <v>27</v>
      </c>
      <c r="H2102" s="4">
        <v>45694.75167824074</v>
      </c>
      <c r="I2102" t="b">
        <v>1</v>
      </c>
      <c r="J2102" t="b">
        <v>0</v>
      </c>
      <c r="K2102" t="s">
        <v>24</v>
      </c>
      <c r="L2102" t="s">
        <v>36</v>
      </c>
      <c r="N2102">
        <v>37.5</v>
      </c>
      <c r="O2102" t="s">
        <v>112</v>
      </c>
      <c r="P2102" t="s">
        <v>3316</v>
      </c>
    </row>
    <row r="2103" spans="1:16" x14ac:dyDescent="0.25">
      <c r="A2103" t="s">
        <v>1</v>
      </c>
      <c r="B2103" t="s">
        <v>3223</v>
      </c>
      <c r="C2103" t="s">
        <v>118</v>
      </c>
      <c r="D2103" t="s">
        <v>3973</v>
      </c>
      <c r="E2103" t="s">
        <v>51</v>
      </c>
      <c r="F2103" t="b">
        <v>0</v>
      </c>
      <c r="G2103" t="s">
        <v>27</v>
      </c>
      <c r="H2103" s="4">
        <v>45694.791875000003</v>
      </c>
      <c r="I2103" t="b">
        <v>1</v>
      </c>
      <c r="J2103" t="b">
        <v>0</v>
      </c>
      <c r="K2103" t="s">
        <v>24</v>
      </c>
      <c r="L2103" t="s">
        <v>36</v>
      </c>
      <c r="N2103">
        <v>80</v>
      </c>
      <c r="O2103" t="s">
        <v>483</v>
      </c>
      <c r="P2103" t="s">
        <v>7243</v>
      </c>
    </row>
    <row r="2104" spans="1:16" x14ac:dyDescent="0.25">
      <c r="A2104" t="s">
        <v>2</v>
      </c>
      <c r="B2104" t="s">
        <v>7244</v>
      </c>
      <c r="C2104" t="s">
        <v>322</v>
      </c>
      <c r="D2104" t="s">
        <v>3973</v>
      </c>
      <c r="E2104" t="s">
        <v>20</v>
      </c>
      <c r="F2104" t="b">
        <v>0</v>
      </c>
      <c r="G2104" t="s">
        <v>41</v>
      </c>
      <c r="H2104" s="4">
        <v>45694.792210648149</v>
      </c>
      <c r="I2104" t="b">
        <v>0</v>
      </c>
      <c r="J2104" t="b">
        <v>1</v>
      </c>
      <c r="K2104" t="s">
        <v>24</v>
      </c>
      <c r="L2104" t="s">
        <v>22</v>
      </c>
      <c r="M2104">
        <v>193500</v>
      </c>
      <c r="O2104" t="s">
        <v>3973</v>
      </c>
      <c r="P2104" t="s">
        <v>7245</v>
      </c>
    </row>
    <row r="2105" spans="1:16" x14ac:dyDescent="0.25">
      <c r="A2105" t="s">
        <v>139</v>
      </c>
      <c r="B2105" t="s">
        <v>7246</v>
      </c>
      <c r="C2105" t="s">
        <v>39</v>
      </c>
      <c r="D2105" t="s">
        <v>3973</v>
      </c>
      <c r="E2105" t="s">
        <v>20</v>
      </c>
      <c r="F2105" t="b">
        <v>1</v>
      </c>
      <c r="G2105" t="s">
        <v>30</v>
      </c>
      <c r="H2105" s="4">
        <v>45694.79314814815</v>
      </c>
      <c r="I2105" t="b">
        <v>0</v>
      </c>
      <c r="J2105" t="b">
        <v>1</v>
      </c>
      <c r="K2105" t="s">
        <v>24</v>
      </c>
      <c r="L2105" t="s">
        <v>22</v>
      </c>
      <c r="M2105">
        <v>122570</v>
      </c>
      <c r="O2105" t="s">
        <v>254</v>
      </c>
    </row>
    <row r="2106" spans="1:16" x14ac:dyDescent="0.25">
      <c r="A2106" t="s">
        <v>19</v>
      </c>
      <c r="B2106" t="s">
        <v>7247</v>
      </c>
      <c r="C2106" t="s">
        <v>236</v>
      </c>
      <c r="D2106" t="s">
        <v>3973</v>
      </c>
      <c r="E2106" t="s">
        <v>20</v>
      </c>
      <c r="F2106" t="b">
        <v>0</v>
      </c>
      <c r="G2106" t="s">
        <v>27</v>
      </c>
      <c r="H2106" s="4">
        <v>45694.833564814813</v>
      </c>
      <c r="I2106" t="b">
        <v>0</v>
      </c>
      <c r="J2106" t="b">
        <v>1</v>
      </c>
      <c r="K2106" t="s">
        <v>24</v>
      </c>
      <c r="L2106" t="s">
        <v>22</v>
      </c>
      <c r="M2106">
        <v>73265</v>
      </c>
      <c r="O2106" t="s">
        <v>7248</v>
      </c>
    </row>
    <row r="2107" spans="1:16" x14ac:dyDescent="0.25">
      <c r="A2107" t="s">
        <v>89</v>
      </c>
      <c r="B2107" t="s">
        <v>285</v>
      </c>
      <c r="C2107" t="s">
        <v>322</v>
      </c>
      <c r="D2107" t="s">
        <v>3973</v>
      </c>
      <c r="E2107" t="s">
        <v>20</v>
      </c>
      <c r="F2107" t="b">
        <v>0</v>
      </c>
      <c r="G2107" t="s">
        <v>41</v>
      </c>
      <c r="H2107" s="4">
        <v>45694.83390046296</v>
      </c>
      <c r="I2107" t="b">
        <v>0</v>
      </c>
      <c r="J2107" t="b">
        <v>1</v>
      </c>
      <c r="K2107" t="s">
        <v>24</v>
      </c>
      <c r="L2107" t="s">
        <v>22</v>
      </c>
      <c r="M2107">
        <v>140000</v>
      </c>
      <c r="O2107" t="s">
        <v>3973</v>
      </c>
      <c r="P2107" t="s">
        <v>7249</v>
      </c>
    </row>
    <row r="2108" spans="1:16" x14ac:dyDescent="0.25">
      <c r="A2108" t="s">
        <v>1</v>
      </c>
      <c r="B2108" t="s">
        <v>7250</v>
      </c>
      <c r="C2108" t="s">
        <v>39</v>
      </c>
      <c r="D2108" t="s">
        <v>3828</v>
      </c>
      <c r="E2108" t="s">
        <v>20</v>
      </c>
      <c r="F2108" t="b">
        <v>1</v>
      </c>
      <c r="G2108" t="s">
        <v>27</v>
      </c>
      <c r="H2108" s="4">
        <v>45694.834444444437</v>
      </c>
      <c r="I2108" t="b">
        <v>0</v>
      </c>
      <c r="J2108" t="b">
        <v>1</v>
      </c>
      <c r="K2108" t="s">
        <v>24</v>
      </c>
      <c r="L2108" t="s">
        <v>22</v>
      </c>
      <c r="M2108">
        <v>137825</v>
      </c>
      <c r="O2108" t="s">
        <v>1540</v>
      </c>
      <c r="P2108" t="s">
        <v>7251</v>
      </c>
    </row>
    <row r="2109" spans="1:16" x14ac:dyDescent="0.25">
      <c r="A2109" t="s">
        <v>19</v>
      </c>
      <c r="B2109" t="s">
        <v>525</v>
      </c>
      <c r="C2109" t="s">
        <v>1096</v>
      </c>
      <c r="D2109" t="s">
        <v>3973</v>
      </c>
      <c r="E2109" t="s">
        <v>20</v>
      </c>
      <c r="F2109" t="b">
        <v>0</v>
      </c>
      <c r="G2109" t="s">
        <v>27</v>
      </c>
      <c r="H2109" s="4">
        <v>45694.834513888891</v>
      </c>
      <c r="I2109" t="b">
        <v>0</v>
      </c>
      <c r="J2109" t="b">
        <v>1</v>
      </c>
      <c r="K2109" t="s">
        <v>24</v>
      </c>
      <c r="L2109" t="s">
        <v>22</v>
      </c>
      <c r="M2109">
        <v>185500</v>
      </c>
      <c r="O2109" t="s">
        <v>7252</v>
      </c>
      <c r="P2109" t="s">
        <v>7253</v>
      </c>
    </row>
    <row r="2110" spans="1:16" x14ac:dyDescent="0.25">
      <c r="A2110" t="s">
        <v>2</v>
      </c>
      <c r="B2110" t="s">
        <v>6875</v>
      </c>
      <c r="C2110" t="s">
        <v>122</v>
      </c>
      <c r="D2110" t="s">
        <v>3973</v>
      </c>
      <c r="E2110" t="s">
        <v>20</v>
      </c>
      <c r="F2110" t="b">
        <v>0</v>
      </c>
      <c r="G2110" t="s">
        <v>41</v>
      </c>
      <c r="H2110" s="4">
        <v>45694.835509259261</v>
      </c>
      <c r="I2110" t="b">
        <v>0</v>
      </c>
      <c r="J2110" t="b">
        <v>1</v>
      </c>
      <c r="K2110" t="s">
        <v>24</v>
      </c>
      <c r="L2110" t="s">
        <v>22</v>
      </c>
      <c r="M2110">
        <v>122207.5</v>
      </c>
      <c r="O2110" t="s">
        <v>554</v>
      </c>
      <c r="P2110" t="s">
        <v>7254</v>
      </c>
    </row>
    <row r="2111" spans="1:16" x14ac:dyDescent="0.25">
      <c r="A2111" t="s">
        <v>25</v>
      </c>
      <c r="B2111" t="s">
        <v>25</v>
      </c>
      <c r="C2111" t="s">
        <v>108</v>
      </c>
      <c r="D2111" t="s">
        <v>3828</v>
      </c>
      <c r="E2111" t="s">
        <v>20</v>
      </c>
      <c r="F2111" t="b">
        <v>0</v>
      </c>
      <c r="G2111" t="s">
        <v>27</v>
      </c>
      <c r="H2111" s="4">
        <v>45694.875057870369</v>
      </c>
      <c r="I2111" t="b">
        <v>0</v>
      </c>
      <c r="J2111" t="b">
        <v>1</v>
      </c>
      <c r="K2111" t="s">
        <v>24</v>
      </c>
      <c r="L2111" t="s">
        <v>22</v>
      </c>
      <c r="M2111">
        <v>115016</v>
      </c>
      <c r="O2111" t="s">
        <v>7255</v>
      </c>
      <c r="P2111" t="s">
        <v>7256</v>
      </c>
    </row>
    <row r="2112" spans="1:16" x14ac:dyDescent="0.25">
      <c r="A2112" t="s">
        <v>0</v>
      </c>
      <c r="B2112" t="s">
        <v>875</v>
      </c>
      <c r="C2112" t="s">
        <v>606</v>
      </c>
      <c r="D2112" t="s">
        <v>3973</v>
      </c>
      <c r="E2112" t="s">
        <v>631</v>
      </c>
      <c r="F2112" t="b">
        <v>0</v>
      </c>
      <c r="G2112" t="s">
        <v>27</v>
      </c>
      <c r="H2112" s="4">
        <v>45694.875057870369</v>
      </c>
      <c r="I2112" t="b">
        <v>0</v>
      </c>
      <c r="J2112" t="b">
        <v>0</v>
      </c>
      <c r="K2112" t="s">
        <v>24</v>
      </c>
      <c r="L2112" t="s">
        <v>36</v>
      </c>
      <c r="N2112">
        <v>27.5</v>
      </c>
      <c r="O2112" t="s">
        <v>7257</v>
      </c>
      <c r="P2112" t="s">
        <v>535</v>
      </c>
    </row>
    <row r="2113" spans="1:16" x14ac:dyDescent="0.25">
      <c r="A2113" t="s">
        <v>1</v>
      </c>
      <c r="B2113" t="s">
        <v>7258</v>
      </c>
      <c r="C2113" t="s">
        <v>39</v>
      </c>
      <c r="D2113" t="s">
        <v>3600</v>
      </c>
      <c r="E2113" t="s">
        <v>20</v>
      </c>
      <c r="F2113" t="b">
        <v>1</v>
      </c>
      <c r="G2113" t="s">
        <v>27</v>
      </c>
      <c r="H2113" s="4">
        <v>45694.876157407409</v>
      </c>
      <c r="I2113" t="b">
        <v>0</v>
      </c>
      <c r="J2113" t="b">
        <v>1</v>
      </c>
      <c r="K2113" t="s">
        <v>24</v>
      </c>
      <c r="L2113" t="s">
        <v>22</v>
      </c>
      <c r="M2113">
        <v>158620</v>
      </c>
      <c r="O2113" t="s">
        <v>254</v>
      </c>
      <c r="P2113" t="s">
        <v>4521</v>
      </c>
    </row>
    <row r="2114" spans="1:16" x14ac:dyDescent="0.25">
      <c r="A2114" t="s">
        <v>19</v>
      </c>
      <c r="B2114" t="s">
        <v>7259</v>
      </c>
      <c r="C2114" t="s">
        <v>118</v>
      </c>
      <c r="D2114" t="s">
        <v>3600</v>
      </c>
      <c r="E2114" t="s">
        <v>20</v>
      </c>
      <c r="F2114" t="b">
        <v>0</v>
      </c>
      <c r="G2114" t="s">
        <v>27</v>
      </c>
      <c r="H2114" s="4">
        <v>45694.876180555562</v>
      </c>
      <c r="I2114" t="b">
        <v>0</v>
      </c>
      <c r="J2114" t="b">
        <v>1</v>
      </c>
      <c r="K2114" t="s">
        <v>24</v>
      </c>
      <c r="L2114" t="s">
        <v>22</v>
      </c>
      <c r="M2114">
        <v>203940</v>
      </c>
      <c r="O2114" t="s">
        <v>254</v>
      </c>
      <c r="P2114" t="s">
        <v>4521</v>
      </c>
    </row>
    <row r="2115" spans="1:16" x14ac:dyDescent="0.25">
      <c r="A2115" t="s">
        <v>191</v>
      </c>
      <c r="B2115" t="s">
        <v>7260</v>
      </c>
      <c r="C2115" t="s">
        <v>82</v>
      </c>
      <c r="D2115" t="s">
        <v>3973</v>
      </c>
      <c r="E2115" t="s">
        <v>20</v>
      </c>
      <c r="F2115" t="b">
        <v>0</v>
      </c>
      <c r="G2115" t="s">
        <v>41</v>
      </c>
      <c r="H2115" s="4">
        <v>45694.877152777779</v>
      </c>
      <c r="I2115" t="b">
        <v>0</v>
      </c>
      <c r="J2115" t="b">
        <v>1</v>
      </c>
      <c r="K2115" t="s">
        <v>24</v>
      </c>
      <c r="L2115" t="s">
        <v>22</v>
      </c>
      <c r="M2115">
        <v>137300</v>
      </c>
      <c r="O2115" t="s">
        <v>1172</v>
      </c>
      <c r="P2115" t="s">
        <v>7261</v>
      </c>
    </row>
    <row r="2116" spans="1:16" x14ac:dyDescent="0.25">
      <c r="A2116" t="s">
        <v>2</v>
      </c>
      <c r="B2116" t="s">
        <v>195</v>
      </c>
      <c r="C2116" t="s">
        <v>1243</v>
      </c>
      <c r="D2116" t="s">
        <v>4035</v>
      </c>
      <c r="E2116" t="s">
        <v>20</v>
      </c>
      <c r="F2116" t="b">
        <v>0</v>
      </c>
      <c r="G2116" t="s">
        <v>414</v>
      </c>
      <c r="H2116" s="4">
        <v>45694.882592592592</v>
      </c>
      <c r="I2116" t="b">
        <v>0</v>
      </c>
      <c r="J2116" t="b">
        <v>0</v>
      </c>
      <c r="K2116" t="s">
        <v>414</v>
      </c>
      <c r="L2116" t="s">
        <v>22</v>
      </c>
      <c r="M2116">
        <v>83999.5</v>
      </c>
      <c r="O2116" t="s">
        <v>695</v>
      </c>
      <c r="P2116" t="s">
        <v>7262</v>
      </c>
    </row>
    <row r="2117" spans="1:16" x14ac:dyDescent="0.25">
      <c r="A2117" t="s">
        <v>0</v>
      </c>
      <c r="B2117" t="s">
        <v>7263</v>
      </c>
      <c r="C2117" t="s">
        <v>7264</v>
      </c>
      <c r="D2117" t="s">
        <v>3828</v>
      </c>
      <c r="E2117" t="s">
        <v>20</v>
      </c>
      <c r="F2117" t="b">
        <v>0</v>
      </c>
      <c r="G2117" t="s">
        <v>30</v>
      </c>
      <c r="H2117" s="4">
        <v>45694.917569444442</v>
      </c>
      <c r="I2117" t="b">
        <v>0</v>
      </c>
      <c r="J2117" t="b">
        <v>1</v>
      </c>
      <c r="K2117" t="s">
        <v>24</v>
      </c>
      <c r="L2117" t="s">
        <v>36</v>
      </c>
      <c r="N2117">
        <v>40</v>
      </c>
      <c r="O2117" t="s">
        <v>7265</v>
      </c>
      <c r="P2117" t="s">
        <v>7266</v>
      </c>
    </row>
    <row r="2118" spans="1:16" x14ac:dyDescent="0.25">
      <c r="A2118" t="s">
        <v>1</v>
      </c>
      <c r="B2118" t="s">
        <v>7267</v>
      </c>
      <c r="C2118" t="s">
        <v>92</v>
      </c>
      <c r="D2118" t="s">
        <v>3973</v>
      </c>
      <c r="E2118" t="s">
        <v>51</v>
      </c>
      <c r="F2118" t="b">
        <v>0</v>
      </c>
      <c r="G2118" t="s">
        <v>30</v>
      </c>
      <c r="H2118" s="4">
        <v>45694.917615740742</v>
      </c>
      <c r="I2118" t="b">
        <v>1</v>
      </c>
      <c r="J2118" t="b">
        <v>0</v>
      </c>
      <c r="K2118" t="s">
        <v>24</v>
      </c>
      <c r="L2118" t="s">
        <v>36</v>
      </c>
      <c r="N2118">
        <v>69</v>
      </c>
      <c r="O2118" t="s">
        <v>853</v>
      </c>
      <c r="P2118" t="s">
        <v>7268</v>
      </c>
    </row>
    <row r="2119" spans="1:16" x14ac:dyDescent="0.25">
      <c r="A2119" t="s">
        <v>2</v>
      </c>
      <c r="B2119" t="s">
        <v>7269</v>
      </c>
      <c r="C2119" t="s">
        <v>141</v>
      </c>
      <c r="D2119" t="s">
        <v>3600</v>
      </c>
      <c r="E2119" t="s">
        <v>51</v>
      </c>
      <c r="F2119" t="b">
        <v>0</v>
      </c>
      <c r="G2119" t="s">
        <v>27</v>
      </c>
      <c r="H2119" s="4">
        <v>45694.918344907397</v>
      </c>
      <c r="I2119" t="b">
        <v>1</v>
      </c>
      <c r="J2119" t="b">
        <v>0</v>
      </c>
      <c r="K2119" t="s">
        <v>24</v>
      </c>
      <c r="L2119" t="s">
        <v>36</v>
      </c>
      <c r="N2119">
        <v>42.5</v>
      </c>
      <c r="O2119" t="s">
        <v>7270</v>
      </c>
      <c r="P2119" t="s">
        <v>1387</v>
      </c>
    </row>
    <row r="2120" spans="1:16" x14ac:dyDescent="0.25">
      <c r="A2120" t="s">
        <v>1</v>
      </c>
      <c r="B2120" t="s">
        <v>1</v>
      </c>
      <c r="C2120" t="s">
        <v>7271</v>
      </c>
      <c r="D2120" t="s">
        <v>3828</v>
      </c>
      <c r="E2120" t="s">
        <v>20</v>
      </c>
      <c r="F2120" t="b">
        <v>0</v>
      </c>
      <c r="G2120" t="s">
        <v>27</v>
      </c>
      <c r="H2120" s="4">
        <v>45694.959537037037</v>
      </c>
      <c r="I2120" t="b">
        <v>0</v>
      </c>
      <c r="J2120" t="b">
        <v>1</v>
      </c>
      <c r="K2120" t="s">
        <v>24</v>
      </c>
      <c r="L2120" t="s">
        <v>22</v>
      </c>
      <c r="M2120">
        <v>101486.5</v>
      </c>
      <c r="O2120" t="s">
        <v>7272</v>
      </c>
      <c r="P2120" t="s">
        <v>1825</v>
      </c>
    </row>
    <row r="2121" spans="1:16" x14ac:dyDescent="0.25">
      <c r="A2121" t="s">
        <v>1</v>
      </c>
      <c r="B2121" t="s">
        <v>1767</v>
      </c>
      <c r="C2121" t="s">
        <v>151</v>
      </c>
      <c r="D2121" t="s">
        <v>3973</v>
      </c>
      <c r="E2121" t="s">
        <v>20</v>
      </c>
      <c r="F2121" t="b">
        <v>0</v>
      </c>
      <c r="G2121" t="s">
        <v>30</v>
      </c>
      <c r="H2121" s="4">
        <v>45695.126481481479</v>
      </c>
      <c r="I2121" t="b">
        <v>0</v>
      </c>
      <c r="J2121" t="b">
        <v>1</v>
      </c>
      <c r="K2121" t="s">
        <v>24</v>
      </c>
      <c r="L2121" t="s">
        <v>22</v>
      </c>
      <c r="M2121">
        <v>104500</v>
      </c>
      <c r="O2121" t="s">
        <v>3927</v>
      </c>
      <c r="P2121" t="s">
        <v>3490</v>
      </c>
    </row>
    <row r="2122" spans="1:16" x14ac:dyDescent="0.25">
      <c r="A2122" t="s">
        <v>40</v>
      </c>
      <c r="B2122" t="s">
        <v>7273</v>
      </c>
      <c r="C2122" t="s">
        <v>71</v>
      </c>
      <c r="D2122" t="s">
        <v>3973</v>
      </c>
      <c r="E2122" t="s">
        <v>20</v>
      </c>
      <c r="F2122" t="b">
        <v>0</v>
      </c>
      <c r="G2122" t="s">
        <v>27</v>
      </c>
      <c r="H2122" s="4">
        <v>45695.126793981479</v>
      </c>
      <c r="I2122" t="b">
        <v>1</v>
      </c>
      <c r="J2122" t="b">
        <v>1</v>
      </c>
      <c r="K2122" t="s">
        <v>24</v>
      </c>
      <c r="L2122" t="s">
        <v>22</v>
      </c>
      <c r="M2122">
        <v>160000</v>
      </c>
      <c r="O2122" t="s">
        <v>1172</v>
      </c>
      <c r="P2122" t="s">
        <v>7274</v>
      </c>
    </row>
    <row r="2123" spans="1:16" x14ac:dyDescent="0.25">
      <c r="A2123" t="s">
        <v>0</v>
      </c>
      <c r="B2123" t="s">
        <v>0</v>
      </c>
      <c r="C2123" t="s">
        <v>1249</v>
      </c>
      <c r="D2123" t="s">
        <v>3828</v>
      </c>
      <c r="E2123" t="s">
        <v>20</v>
      </c>
      <c r="F2123" t="b">
        <v>0</v>
      </c>
      <c r="G2123" t="s">
        <v>27</v>
      </c>
      <c r="H2123" s="4">
        <v>45695.250011574077</v>
      </c>
      <c r="I2123" t="b">
        <v>0</v>
      </c>
      <c r="J2123" t="b">
        <v>0</v>
      </c>
      <c r="K2123" t="s">
        <v>24</v>
      </c>
      <c r="L2123" t="s">
        <v>22</v>
      </c>
      <c r="M2123">
        <v>95051</v>
      </c>
      <c r="O2123" t="s">
        <v>7275</v>
      </c>
      <c r="P2123" t="s">
        <v>7276</v>
      </c>
    </row>
    <row r="2124" spans="1:16" x14ac:dyDescent="0.25">
      <c r="A2124" t="s">
        <v>25</v>
      </c>
      <c r="B2124" t="s">
        <v>1160</v>
      </c>
      <c r="C2124" t="s">
        <v>1614</v>
      </c>
      <c r="D2124" t="s">
        <v>2208</v>
      </c>
      <c r="E2124" t="s">
        <v>20</v>
      </c>
      <c r="F2124" t="b">
        <v>0</v>
      </c>
      <c r="G2124" t="s">
        <v>27</v>
      </c>
      <c r="H2124" s="4">
        <v>45695.250138888892</v>
      </c>
      <c r="I2124" t="b">
        <v>0</v>
      </c>
      <c r="J2124" t="b">
        <v>0</v>
      </c>
      <c r="K2124" t="s">
        <v>24</v>
      </c>
      <c r="L2124" t="s">
        <v>22</v>
      </c>
      <c r="M2124">
        <v>119675</v>
      </c>
      <c r="O2124" t="s">
        <v>7277</v>
      </c>
      <c r="P2124" t="s">
        <v>7278</v>
      </c>
    </row>
    <row r="2125" spans="1:16" x14ac:dyDescent="0.25">
      <c r="A2125" t="s">
        <v>139</v>
      </c>
      <c r="B2125" t="s">
        <v>2357</v>
      </c>
      <c r="C2125" t="s">
        <v>44</v>
      </c>
      <c r="D2125" t="s">
        <v>3973</v>
      </c>
      <c r="E2125" t="s">
        <v>20</v>
      </c>
      <c r="F2125" t="b">
        <v>0</v>
      </c>
      <c r="G2125" t="s">
        <v>41</v>
      </c>
      <c r="H2125" s="4">
        <v>45695.250405092593</v>
      </c>
      <c r="I2125" t="b">
        <v>0</v>
      </c>
      <c r="J2125" t="b">
        <v>1</v>
      </c>
      <c r="K2125" t="s">
        <v>24</v>
      </c>
      <c r="L2125" t="s">
        <v>22</v>
      </c>
      <c r="M2125">
        <v>195000</v>
      </c>
      <c r="O2125" t="s">
        <v>5340</v>
      </c>
      <c r="P2125" t="s">
        <v>5341</v>
      </c>
    </row>
    <row r="2126" spans="1:16" x14ac:dyDescent="0.25">
      <c r="A2126" t="s">
        <v>0</v>
      </c>
      <c r="B2126" t="s">
        <v>2333</v>
      </c>
      <c r="C2126" t="s">
        <v>143</v>
      </c>
      <c r="D2126" t="s">
        <v>3973</v>
      </c>
      <c r="E2126" t="s">
        <v>20</v>
      </c>
      <c r="F2126" t="b">
        <v>0</v>
      </c>
      <c r="G2126" t="s">
        <v>35</v>
      </c>
      <c r="H2126" s="4">
        <v>45695.250462962962</v>
      </c>
      <c r="I2126" t="b">
        <v>1</v>
      </c>
      <c r="J2126" t="b">
        <v>0</v>
      </c>
      <c r="K2126" t="s">
        <v>24</v>
      </c>
      <c r="L2126" t="s">
        <v>22</v>
      </c>
      <c r="M2126">
        <v>149189.5</v>
      </c>
      <c r="O2126" t="s">
        <v>1905</v>
      </c>
      <c r="P2126" t="s">
        <v>7279</v>
      </c>
    </row>
    <row r="2127" spans="1:16" x14ac:dyDescent="0.25">
      <c r="A2127" t="s">
        <v>25</v>
      </c>
      <c r="B2127" t="s">
        <v>7280</v>
      </c>
      <c r="C2127" t="s">
        <v>151</v>
      </c>
      <c r="D2127" t="s">
        <v>4509</v>
      </c>
      <c r="E2127" t="s">
        <v>20</v>
      </c>
      <c r="F2127" t="b">
        <v>0</v>
      </c>
      <c r="G2127" t="s">
        <v>30</v>
      </c>
      <c r="H2127" s="4">
        <v>45695.250601851847</v>
      </c>
      <c r="I2127" t="b">
        <v>1</v>
      </c>
      <c r="J2127" t="b">
        <v>1</v>
      </c>
      <c r="K2127" t="s">
        <v>24</v>
      </c>
      <c r="L2127" t="s">
        <v>22</v>
      </c>
      <c r="M2127">
        <v>88545.5</v>
      </c>
      <c r="O2127" t="s">
        <v>3095</v>
      </c>
      <c r="P2127" t="s">
        <v>7281</v>
      </c>
    </row>
    <row r="2128" spans="1:16" x14ac:dyDescent="0.25">
      <c r="A2128" t="s">
        <v>1</v>
      </c>
      <c r="B2128" t="s">
        <v>7282</v>
      </c>
      <c r="C2128" t="s">
        <v>808</v>
      </c>
      <c r="D2128" t="s">
        <v>4014</v>
      </c>
      <c r="E2128" t="s">
        <v>20</v>
      </c>
      <c r="F2128" t="b">
        <v>0</v>
      </c>
      <c r="G2128" t="s">
        <v>41</v>
      </c>
      <c r="H2128" s="4">
        <v>45695.250960648147</v>
      </c>
      <c r="I2128" t="b">
        <v>0</v>
      </c>
      <c r="J2128" t="b">
        <v>0</v>
      </c>
      <c r="K2128" t="s">
        <v>24</v>
      </c>
      <c r="L2128" t="s">
        <v>22</v>
      </c>
      <c r="M2128">
        <v>187500</v>
      </c>
      <c r="O2128" t="s">
        <v>4141</v>
      </c>
      <c r="P2128" t="s">
        <v>3875</v>
      </c>
    </row>
    <row r="2129" spans="1:16" x14ac:dyDescent="0.25">
      <c r="A2129" t="s">
        <v>1</v>
      </c>
      <c r="B2129" t="s">
        <v>2464</v>
      </c>
      <c r="C2129" t="s">
        <v>39</v>
      </c>
      <c r="D2129" t="s">
        <v>3973</v>
      </c>
      <c r="E2129" t="s">
        <v>20</v>
      </c>
      <c r="F2129" t="b">
        <v>1</v>
      </c>
      <c r="G2129" t="s">
        <v>41</v>
      </c>
      <c r="H2129" s="4">
        <v>45695.250960648147</v>
      </c>
      <c r="I2129" t="b">
        <v>0</v>
      </c>
      <c r="J2129" t="b">
        <v>0</v>
      </c>
      <c r="K2129" t="s">
        <v>24</v>
      </c>
      <c r="L2129" t="s">
        <v>22</v>
      </c>
      <c r="M2129">
        <v>119000</v>
      </c>
      <c r="O2129" t="s">
        <v>7216</v>
      </c>
      <c r="P2129" t="s">
        <v>2518</v>
      </c>
    </row>
    <row r="2130" spans="1:16" x14ac:dyDescent="0.25">
      <c r="A2130" t="s">
        <v>1</v>
      </c>
      <c r="B2130" t="s">
        <v>1767</v>
      </c>
      <c r="C2130" t="s">
        <v>151</v>
      </c>
      <c r="D2130" t="s">
        <v>4014</v>
      </c>
      <c r="E2130" t="s">
        <v>20</v>
      </c>
      <c r="F2130" t="b">
        <v>0</v>
      </c>
      <c r="G2130" t="s">
        <v>30</v>
      </c>
      <c r="H2130" s="4">
        <v>45695.251157407409</v>
      </c>
      <c r="I2130" t="b">
        <v>0</v>
      </c>
      <c r="J2130" t="b">
        <v>1</v>
      </c>
      <c r="K2130" t="s">
        <v>24</v>
      </c>
      <c r="L2130" t="s">
        <v>22</v>
      </c>
      <c r="M2130">
        <v>104500</v>
      </c>
      <c r="O2130" t="s">
        <v>3927</v>
      </c>
      <c r="P2130" t="s">
        <v>3490</v>
      </c>
    </row>
    <row r="2131" spans="1:16" x14ac:dyDescent="0.25">
      <c r="A2131" t="s">
        <v>1</v>
      </c>
      <c r="B2131" t="s">
        <v>1</v>
      </c>
      <c r="C2131" t="s">
        <v>2453</v>
      </c>
      <c r="D2131" t="s">
        <v>3828</v>
      </c>
      <c r="E2131" t="s">
        <v>105</v>
      </c>
      <c r="F2131" t="b">
        <v>0</v>
      </c>
      <c r="G2131" t="s">
        <v>30</v>
      </c>
      <c r="H2131" s="4">
        <v>45695.251157407409</v>
      </c>
      <c r="I2131" t="b">
        <v>0</v>
      </c>
      <c r="J2131" t="b">
        <v>1</v>
      </c>
      <c r="K2131" t="s">
        <v>24</v>
      </c>
      <c r="L2131" t="s">
        <v>36</v>
      </c>
      <c r="N2131">
        <v>38.465000152587891</v>
      </c>
      <c r="O2131" t="s">
        <v>2454</v>
      </c>
    </row>
    <row r="2132" spans="1:16" x14ac:dyDescent="0.25">
      <c r="A2132" t="s">
        <v>40</v>
      </c>
      <c r="B2132" t="s">
        <v>7283</v>
      </c>
      <c r="C2132" t="s">
        <v>3276</v>
      </c>
      <c r="D2132" t="s">
        <v>4003</v>
      </c>
      <c r="E2132" t="s">
        <v>20</v>
      </c>
      <c r="F2132" t="b">
        <v>0</v>
      </c>
      <c r="G2132" t="s">
        <v>27</v>
      </c>
      <c r="H2132" s="4">
        <v>45695.251631944448</v>
      </c>
      <c r="I2132" t="b">
        <v>1</v>
      </c>
      <c r="J2132" t="b">
        <v>0</v>
      </c>
      <c r="K2132" t="s">
        <v>24</v>
      </c>
      <c r="L2132" t="s">
        <v>22</v>
      </c>
      <c r="M2132">
        <v>192500</v>
      </c>
      <c r="O2132" t="s">
        <v>7284</v>
      </c>
    </row>
    <row r="2133" spans="1:16" x14ac:dyDescent="0.25">
      <c r="A2133" t="s">
        <v>2</v>
      </c>
      <c r="B2133" t="s">
        <v>195</v>
      </c>
      <c r="C2133" t="s">
        <v>624</v>
      </c>
      <c r="D2133" t="s">
        <v>2208</v>
      </c>
      <c r="E2133" t="s">
        <v>20</v>
      </c>
      <c r="F2133" t="b">
        <v>0</v>
      </c>
      <c r="G2133" t="s">
        <v>35</v>
      </c>
      <c r="H2133" s="4">
        <v>45695.252175925933</v>
      </c>
      <c r="I2133" t="b">
        <v>0</v>
      </c>
      <c r="J2133" t="b">
        <v>1</v>
      </c>
      <c r="K2133" t="s">
        <v>24</v>
      </c>
      <c r="L2133" t="s">
        <v>22</v>
      </c>
      <c r="M2133">
        <v>147500</v>
      </c>
      <c r="O2133" t="s">
        <v>7285</v>
      </c>
      <c r="P2133" t="s">
        <v>7286</v>
      </c>
    </row>
    <row r="2134" spans="1:16" x14ac:dyDescent="0.25">
      <c r="A2134" t="s">
        <v>25</v>
      </c>
      <c r="B2134" t="s">
        <v>7287</v>
      </c>
      <c r="C2134" t="s">
        <v>158</v>
      </c>
      <c r="D2134" t="s">
        <v>4035</v>
      </c>
      <c r="E2134" t="s">
        <v>20</v>
      </c>
      <c r="F2134" t="b">
        <v>0</v>
      </c>
      <c r="G2134" t="s">
        <v>158</v>
      </c>
      <c r="H2134" s="4">
        <v>45695.268611111111</v>
      </c>
      <c r="I2134" t="b">
        <v>0</v>
      </c>
      <c r="J2134" t="b">
        <v>0</v>
      </c>
      <c r="K2134" t="s">
        <v>158</v>
      </c>
      <c r="L2134" t="s">
        <v>22</v>
      </c>
      <c r="M2134">
        <v>63000</v>
      </c>
      <c r="O2134" t="s">
        <v>402</v>
      </c>
      <c r="P2134" t="s">
        <v>7288</v>
      </c>
    </row>
    <row r="2135" spans="1:16" x14ac:dyDescent="0.25">
      <c r="A2135" t="s">
        <v>2</v>
      </c>
      <c r="B2135" t="s">
        <v>2</v>
      </c>
      <c r="C2135" t="s">
        <v>39</v>
      </c>
      <c r="D2135" t="s">
        <v>7289</v>
      </c>
      <c r="E2135" t="s">
        <v>20</v>
      </c>
      <c r="F2135" t="b">
        <v>1</v>
      </c>
      <c r="G2135" t="s">
        <v>205</v>
      </c>
      <c r="H2135" s="4">
        <v>45695.275462962964</v>
      </c>
      <c r="I2135" t="b">
        <v>0</v>
      </c>
      <c r="J2135" t="b">
        <v>0</v>
      </c>
      <c r="K2135" t="s">
        <v>205</v>
      </c>
      <c r="L2135" t="s">
        <v>22</v>
      </c>
      <c r="M2135">
        <v>34200</v>
      </c>
      <c r="O2135" t="s">
        <v>6725</v>
      </c>
      <c r="P2135" t="s">
        <v>6726</v>
      </c>
    </row>
    <row r="2136" spans="1:16" x14ac:dyDescent="0.25">
      <c r="A2136" t="s">
        <v>0</v>
      </c>
      <c r="B2136" t="s">
        <v>103</v>
      </c>
      <c r="C2136" t="s">
        <v>7290</v>
      </c>
      <c r="D2136" t="s">
        <v>3828</v>
      </c>
      <c r="E2136" t="s">
        <v>20</v>
      </c>
      <c r="F2136" t="b">
        <v>0</v>
      </c>
      <c r="G2136" t="s">
        <v>1247</v>
      </c>
      <c r="H2136" s="4">
        <v>45695.280694444453</v>
      </c>
      <c r="I2136" t="b">
        <v>0</v>
      </c>
      <c r="J2136" t="b">
        <v>0</v>
      </c>
      <c r="K2136" t="s">
        <v>1247</v>
      </c>
      <c r="L2136" t="s">
        <v>22</v>
      </c>
      <c r="M2136">
        <v>35000</v>
      </c>
      <c r="O2136" t="s">
        <v>7291</v>
      </c>
      <c r="P2136" t="s">
        <v>1329</v>
      </c>
    </row>
    <row r="2137" spans="1:16" x14ac:dyDescent="0.25">
      <c r="A2137" t="s">
        <v>1</v>
      </c>
      <c r="B2137" t="s">
        <v>7292</v>
      </c>
      <c r="C2137" t="s">
        <v>39</v>
      </c>
      <c r="D2137" t="s">
        <v>3973</v>
      </c>
      <c r="E2137" t="s">
        <v>51</v>
      </c>
      <c r="F2137" t="b">
        <v>1</v>
      </c>
      <c r="G2137" t="s">
        <v>23</v>
      </c>
      <c r="H2137" s="4">
        <v>45695.28266203704</v>
      </c>
      <c r="I2137" t="b">
        <v>1</v>
      </c>
      <c r="J2137" t="b">
        <v>1</v>
      </c>
      <c r="K2137" t="s">
        <v>24</v>
      </c>
      <c r="L2137" t="s">
        <v>36</v>
      </c>
      <c r="N2137">
        <v>32.5</v>
      </c>
      <c r="O2137" t="s">
        <v>2694</v>
      </c>
      <c r="P2137" t="s">
        <v>1133</v>
      </c>
    </row>
    <row r="2138" spans="1:16" x14ac:dyDescent="0.25">
      <c r="A2138" t="s">
        <v>1</v>
      </c>
      <c r="B2138" t="s">
        <v>2587</v>
      </c>
      <c r="C2138" t="s">
        <v>211</v>
      </c>
      <c r="D2138" t="s">
        <v>3970</v>
      </c>
      <c r="E2138" t="s">
        <v>20</v>
      </c>
      <c r="F2138" t="b">
        <v>0</v>
      </c>
      <c r="G2138" t="s">
        <v>23</v>
      </c>
      <c r="H2138" s="4">
        <v>45695.282789351862</v>
      </c>
      <c r="I2138" t="b">
        <v>0</v>
      </c>
      <c r="J2138" t="b">
        <v>0</v>
      </c>
      <c r="K2138" t="s">
        <v>24</v>
      </c>
      <c r="L2138" t="s">
        <v>22</v>
      </c>
      <c r="M2138">
        <v>95000</v>
      </c>
      <c r="O2138" t="s">
        <v>154</v>
      </c>
    </row>
    <row r="2139" spans="1:16" x14ac:dyDescent="0.25">
      <c r="A2139" t="s">
        <v>2</v>
      </c>
      <c r="B2139" t="s">
        <v>7293</v>
      </c>
      <c r="C2139" t="s">
        <v>2716</v>
      </c>
      <c r="D2139" t="s">
        <v>3970</v>
      </c>
      <c r="E2139" t="s">
        <v>20</v>
      </c>
      <c r="F2139" t="b">
        <v>0</v>
      </c>
      <c r="G2139" t="s">
        <v>23</v>
      </c>
      <c r="H2139" s="4">
        <v>45695.28465277778</v>
      </c>
      <c r="I2139" t="b">
        <v>0</v>
      </c>
      <c r="J2139" t="b">
        <v>0</v>
      </c>
      <c r="K2139" t="s">
        <v>24</v>
      </c>
      <c r="L2139" t="s">
        <v>22</v>
      </c>
      <c r="M2139">
        <v>81311.5</v>
      </c>
      <c r="O2139" t="s">
        <v>3945</v>
      </c>
    </row>
    <row r="2140" spans="1:16" x14ac:dyDescent="0.25">
      <c r="A2140" t="s">
        <v>2</v>
      </c>
      <c r="B2140" t="s">
        <v>7294</v>
      </c>
      <c r="C2140" t="s">
        <v>236</v>
      </c>
      <c r="D2140" t="s">
        <v>2208</v>
      </c>
      <c r="E2140" t="s">
        <v>20</v>
      </c>
      <c r="F2140" t="b">
        <v>0</v>
      </c>
      <c r="G2140" t="s">
        <v>27</v>
      </c>
      <c r="H2140" s="4">
        <v>45695.293113425927</v>
      </c>
      <c r="I2140" t="b">
        <v>0</v>
      </c>
      <c r="J2140" t="b">
        <v>0</v>
      </c>
      <c r="K2140" t="s">
        <v>24</v>
      </c>
      <c r="L2140" t="s">
        <v>22</v>
      </c>
      <c r="M2140">
        <v>63800</v>
      </c>
      <c r="O2140" t="s">
        <v>7295</v>
      </c>
      <c r="P2140" t="s">
        <v>7296</v>
      </c>
    </row>
    <row r="2141" spans="1:16" x14ac:dyDescent="0.25">
      <c r="A2141" t="s">
        <v>2</v>
      </c>
      <c r="B2141" t="s">
        <v>7297</v>
      </c>
      <c r="C2141" t="s">
        <v>203</v>
      </c>
      <c r="D2141" t="s">
        <v>3973</v>
      </c>
      <c r="E2141" t="s">
        <v>20</v>
      </c>
      <c r="F2141" t="b">
        <v>0</v>
      </c>
      <c r="G2141" t="s">
        <v>27</v>
      </c>
      <c r="H2141" s="4">
        <v>45695.293240740742</v>
      </c>
      <c r="I2141" t="b">
        <v>0</v>
      </c>
      <c r="J2141" t="b">
        <v>1</v>
      </c>
      <c r="K2141" t="s">
        <v>24</v>
      </c>
      <c r="L2141" t="s">
        <v>22</v>
      </c>
      <c r="M2141">
        <v>145000</v>
      </c>
      <c r="O2141" t="s">
        <v>202</v>
      </c>
      <c r="P2141" t="s">
        <v>7298</v>
      </c>
    </row>
    <row r="2142" spans="1:16" x14ac:dyDescent="0.25">
      <c r="A2142" t="s">
        <v>0</v>
      </c>
      <c r="B2142" t="s">
        <v>7299</v>
      </c>
      <c r="C2142" t="s">
        <v>989</v>
      </c>
      <c r="D2142" t="s">
        <v>3828</v>
      </c>
      <c r="E2142" t="s">
        <v>631</v>
      </c>
      <c r="F2142" t="b">
        <v>0</v>
      </c>
      <c r="G2142" t="s">
        <v>41</v>
      </c>
      <c r="H2142" s="4">
        <v>45695.333645833343</v>
      </c>
      <c r="I2142" t="b">
        <v>0</v>
      </c>
      <c r="J2142" t="b">
        <v>0</v>
      </c>
      <c r="K2142" t="s">
        <v>24</v>
      </c>
      <c r="L2142" t="s">
        <v>36</v>
      </c>
      <c r="N2142">
        <v>20</v>
      </c>
      <c r="O2142" t="s">
        <v>7300</v>
      </c>
      <c r="P2142" t="s">
        <v>1627</v>
      </c>
    </row>
    <row r="2143" spans="1:16" x14ac:dyDescent="0.25">
      <c r="A2143" t="s">
        <v>2</v>
      </c>
      <c r="B2143" t="s">
        <v>7301</v>
      </c>
      <c r="C2143" t="s">
        <v>158</v>
      </c>
      <c r="D2143" t="s">
        <v>4035</v>
      </c>
      <c r="E2143" t="s">
        <v>20</v>
      </c>
      <c r="F2143" t="b">
        <v>0</v>
      </c>
      <c r="G2143" t="s">
        <v>158</v>
      </c>
      <c r="H2143" s="4">
        <v>45695.393703703703</v>
      </c>
      <c r="I2143" t="b">
        <v>0</v>
      </c>
      <c r="J2143" t="b">
        <v>0</v>
      </c>
      <c r="K2143" t="s">
        <v>158</v>
      </c>
      <c r="L2143" t="s">
        <v>22</v>
      </c>
      <c r="M2143">
        <v>70000</v>
      </c>
      <c r="O2143" t="s">
        <v>2768</v>
      </c>
      <c r="P2143" t="s">
        <v>3411</v>
      </c>
    </row>
    <row r="2144" spans="1:16" x14ac:dyDescent="0.25">
      <c r="A2144" t="s">
        <v>0</v>
      </c>
      <c r="B2144" t="s">
        <v>5292</v>
      </c>
      <c r="C2144" t="s">
        <v>39</v>
      </c>
      <c r="D2144" t="s">
        <v>3973</v>
      </c>
      <c r="E2144" t="s">
        <v>20</v>
      </c>
      <c r="F2144" t="b">
        <v>1</v>
      </c>
      <c r="G2144" t="s">
        <v>23</v>
      </c>
      <c r="H2144" s="4">
        <v>45695.407847222217</v>
      </c>
      <c r="I2144" t="b">
        <v>1</v>
      </c>
      <c r="J2144" t="b">
        <v>0</v>
      </c>
      <c r="K2144" t="s">
        <v>24</v>
      </c>
      <c r="L2144" t="s">
        <v>22</v>
      </c>
      <c r="M2144">
        <v>128500</v>
      </c>
      <c r="O2144" t="s">
        <v>4959</v>
      </c>
      <c r="P2144" t="s">
        <v>7302</v>
      </c>
    </row>
    <row r="2145" spans="1:16" x14ac:dyDescent="0.25">
      <c r="A2145" t="s">
        <v>89</v>
      </c>
      <c r="B2145" t="s">
        <v>7303</v>
      </c>
      <c r="C2145" t="s">
        <v>172</v>
      </c>
      <c r="D2145" t="s">
        <v>3973</v>
      </c>
      <c r="E2145" t="s">
        <v>20</v>
      </c>
      <c r="F2145" t="b">
        <v>0</v>
      </c>
      <c r="G2145" t="s">
        <v>27</v>
      </c>
      <c r="H2145" s="4">
        <v>45695.41684027778</v>
      </c>
      <c r="I2145" t="b">
        <v>0</v>
      </c>
      <c r="J2145" t="b">
        <v>1</v>
      </c>
      <c r="K2145" t="s">
        <v>24</v>
      </c>
      <c r="L2145" t="s">
        <v>22</v>
      </c>
      <c r="M2145">
        <v>122500</v>
      </c>
      <c r="O2145" t="s">
        <v>2506</v>
      </c>
    </row>
    <row r="2146" spans="1:16" x14ac:dyDescent="0.25">
      <c r="A2146" t="s">
        <v>0</v>
      </c>
      <c r="B2146" t="s">
        <v>1219</v>
      </c>
      <c r="C2146" t="s">
        <v>44</v>
      </c>
      <c r="D2146" t="s">
        <v>3973</v>
      </c>
      <c r="E2146" t="s">
        <v>51</v>
      </c>
      <c r="F2146" t="b">
        <v>0</v>
      </c>
      <c r="G2146" t="s">
        <v>41</v>
      </c>
      <c r="H2146" s="4">
        <v>45695.417002314818</v>
      </c>
      <c r="I2146" t="b">
        <v>0</v>
      </c>
      <c r="J2146" t="b">
        <v>1</v>
      </c>
      <c r="K2146" t="s">
        <v>24</v>
      </c>
      <c r="L2146" t="s">
        <v>36</v>
      </c>
      <c r="N2146">
        <v>55</v>
      </c>
      <c r="O2146" t="s">
        <v>6597</v>
      </c>
    </row>
    <row r="2147" spans="1:16" x14ac:dyDescent="0.25">
      <c r="A2147" t="s">
        <v>19</v>
      </c>
      <c r="B2147" t="s">
        <v>7304</v>
      </c>
      <c r="C2147" t="s">
        <v>283</v>
      </c>
      <c r="D2147" t="s">
        <v>3973</v>
      </c>
      <c r="E2147" t="s">
        <v>20</v>
      </c>
      <c r="F2147" t="b">
        <v>0</v>
      </c>
      <c r="G2147" t="s">
        <v>41</v>
      </c>
      <c r="H2147" s="4">
        <v>45695.417094907411</v>
      </c>
      <c r="I2147" t="b">
        <v>0</v>
      </c>
      <c r="J2147" t="b">
        <v>1</v>
      </c>
      <c r="K2147" t="s">
        <v>24</v>
      </c>
      <c r="L2147" t="s">
        <v>22</v>
      </c>
      <c r="M2147">
        <v>188500</v>
      </c>
      <c r="O2147" t="s">
        <v>4535</v>
      </c>
      <c r="P2147" t="s">
        <v>201</v>
      </c>
    </row>
    <row r="2148" spans="1:16" x14ac:dyDescent="0.25">
      <c r="A2148" t="s">
        <v>139</v>
      </c>
      <c r="B2148" t="s">
        <v>7305</v>
      </c>
      <c r="C2148" t="s">
        <v>5744</v>
      </c>
      <c r="D2148" t="s">
        <v>3973</v>
      </c>
      <c r="E2148" t="s">
        <v>20</v>
      </c>
      <c r="F2148" t="b">
        <v>0</v>
      </c>
      <c r="G2148" t="s">
        <v>30</v>
      </c>
      <c r="H2148" s="4">
        <v>45695.417326388888</v>
      </c>
      <c r="I2148" t="b">
        <v>0</v>
      </c>
      <c r="J2148" t="b">
        <v>0</v>
      </c>
      <c r="K2148" t="s">
        <v>24</v>
      </c>
      <c r="L2148" t="s">
        <v>22</v>
      </c>
      <c r="M2148">
        <v>64500</v>
      </c>
      <c r="O2148" t="s">
        <v>7306</v>
      </c>
      <c r="P2148" t="s">
        <v>671</v>
      </c>
    </row>
    <row r="2149" spans="1:16" x14ac:dyDescent="0.25">
      <c r="A2149" t="s">
        <v>1</v>
      </c>
      <c r="B2149" t="s">
        <v>3037</v>
      </c>
      <c r="C2149" t="s">
        <v>840</v>
      </c>
      <c r="D2149" t="s">
        <v>3973</v>
      </c>
      <c r="E2149" t="s">
        <v>20</v>
      </c>
      <c r="F2149" t="b">
        <v>0</v>
      </c>
      <c r="G2149" t="s">
        <v>30</v>
      </c>
      <c r="H2149" s="4">
        <v>45695.417384259257</v>
      </c>
      <c r="I2149" t="b">
        <v>0</v>
      </c>
      <c r="J2149" t="b">
        <v>1</v>
      </c>
      <c r="K2149" t="s">
        <v>24</v>
      </c>
      <c r="L2149" t="s">
        <v>22</v>
      </c>
      <c r="M2149">
        <v>99500</v>
      </c>
      <c r="O2149" t="s">
        <v>318</v>
      </c>
      <c r="P2149" t="s">
        <v>1766</v>
      </c>
    </row>
    <row r="2150" spans="1:16" x14ac:dyDescent="0.25">
      <c r="A2150" t="s">
        <v>19</v>
      </c>
      <c r="B2150" t="s">
        <v>4653</v>
      </c>
      <c r="C2150" t="s">
        <v>7307</v>
      </c>
      <c r="D2150" t="s">
        <v>2208</v>
      </c>
      <c r="E2150" t="s">
        <v>20</v>
      </c>
      <c r="F2150" t="b">
        <v>0</v>
      </c>
      <c r="G2150" t="s">
        <v>27</v>
      </c>
      <c r="H2150" s="4">
        <v>45695.417534722219</v>
      </c>
      <c r="I2150" t="b">
        <v>0</v>
      </c>
      <c r="J2150" t="b">
        <v>1</v>
      </c>
      <c r="K2150" t="s">
        <v>24</v>
      </c>
      <c r="L2150" t="s">
        <v>22</v>
      </c>
      <c r="M2150">
        <v>171000</v>
      </c>
      <c r="O2150" t="s">
        <v>428</v>
      </c>
      <c r="P2150" t="s">
        <v>7308</v>
      </c>
    </row>
    <row r="2151" spans="1:16" x14ac:dyDescent="0.25">
      <c r="A2151" t="s">
        <v>1</v>
      </c>
      <c r="B2151" t="s">
        <v>2799</v>
      </c>
      <c r="C2151" t="s">
        <v>1346</v>
      </c>
      <c r="D2151" t="s">
        <v>2208</v>
      </c>
      <c r="E2151" t="s">
        <v>20</v>
      </c>
      <c r="F2151" t="b">
        <v>0</v>
      </c>
      <c r="G2151" t="s">
        <v>41</v>
      </c>
      <c r="H2151" s="4">
        <v>45695.417650462958</v>
      </c>
      <c r="I2151" t="b">
        <v>0</v>
      </c>
      <c r="J2151" t="b">
        <v>1</v>
      </c>
      <c r="K2151" t="s">
        <v>24</v>
      </c>
      <c r="L2151" t="s">
        <v>22</v>
      </c>
      <c r="M2151">
        <v>198000</v>
      </c>
      <c r="O2151" t="s">
        <v>428</v>
      </c>
      <c r="P2151" t="s">
        <v>7309</v>
      </c>
    </row>
    <row r="2152" spans="1:16" x14ac:dyDescent="0.25">
      <c r="A2152" t="s">
        <v>2</v>
      </c>
      <c r="B2152" t="s">
        <v>506</v>
      </c>
      <c r="C2152" t="s">
        <v>3515</v>
      </c>
      <c r="D2152" t="s">
        <v>2208</v>
      </c>
      <c r="E2152" t="s">
        <v>20</v>
      </c>
      <c r="F2152" t="b">
        <v>0</v>
      </c>
      <c r="G2152" t="s">
        <v>27</v>
      </c>
      <c r="H2152" s="4">
        <v>45695.418229166673</v>
      </c>
      <c r="I2152" t="b">
        <v>0</v>
      </c>
      <c r="J2152" t="b">
        <v>1</v>
      </c>
      <c r="K2152" t="s">
        <v>24</v>
      </c>
      <c r="L2152" t="s">
        <v>22</v>
      </c>
      <c r="M2152">
        <v>135000</v>
      </c>
      <c r="O2152" t="s">
        <v>428</v>
      </c>
      <c r="P2152" t="s">
        <v>4240</v>
      </c>
    </row>
    <row r="2153" spans="1:16" x14ac:dyDescent="0.25">
      <c r="A2153" t="s">
        <v>2</v>
      </c>
      <c r="B2153" t="s">
        <v>7310</v>
      </c>
      <c r="C2153" t="s">
        <v>236</v>
      </c>
      <c r="D2153" t="s">
        <v>3973</v>
      </c>
      <c r="E2153" t="s">
        <v>20</v>
      </c>
      <c r="F2153" t="b">
        <v>0</v>
      </c>
      <c r="G2153" t="s">
        <v>27</v>
      </c>
      <c r="H2153" s="4">
        <v>45695.418379629627</v>
      </c>
      <c r="I2153" t="b">
        <v>0</v>
      </c>
      <c r="J2153" t="b">
        <v>1</v>
      </c>
      <c r="K2153" t="s">
        <v>24</v>
      </c>
      <c r="L2153" t="s">
        <v>22</v>
      </c>
      <c r="M2153">
        <v>190875</v>
      </c>
      <c r="O2153" t="s">
        <v>2815</v>
      </c>
      <c r="P2153" t="s">
        <v>201</v>
      </c>
    </row>
    <row r="2154" spans="1:16" x14ac:dyDescent="0.25">
      <c r="A2154" t="s">
        <v>25</v>
      </c>
      <c r="B2154" t="s">
        <v>7311</v>
      </c>
      <c r="C2154" t="s">
        <v>155</v>
      </c>
      <c r="D2154" t="s">
        <v>3973</v>
      </c>
      <c r="E2154" t="s">
        <v>51</v>
      </c>
      <c r="F2154" t="b">
        <v>0</v>
      </c>
      <c r="G2154" t="s">
        <v>27</v>
      </c>
      <c r="H2154" s="4">
        <v>45695.418391203697</v>
      </c>
      <c r="I2154" t="b">
        <v>0</v>
      </c>
      <c r="J2154" t="b">
        <v>0</v>
      </c>
      <c r="K2154" t="s">
        <v>24</v>
      </c>
      <c r="L2154" t="s">
        <v>36</v>
      </c>
      <c r="N2154">
        <v>85</v>
      </c>
      <c r="O2154" t="s">
        <v>1136</v>
      </c>
      <c r="P2154" t="s">
        <v>1309</v>
      </c>
    </row>
    <row r="2155" spans="1:16" x14ac:dyDescent="0.25">
      <c r="A2155" t="s">
        <v>2</v>
      </c>
      <c r="B2155" t="s">
        <v>7312</v>
      </c>
      <c r="C2155" t="s">
        <v>71</v>
      </c>
      <c r="D2155" t="s">
        <v>3973</v>
      </c>
      <c r="E2155" t="s">
        <v>20</v>
      </c>
      <c r="F2155" t="b">
        <v>0</v>
      </c>
      <c r="G2155" t="s">
        <v>27</v>
      </c>
      <c r="H2155" s="4">
        <v>45695.418391203697</v>
      </c>
      <c r="I2155" t="b">
        <v>0</v>
      </c>
      <c r="J2155" t="b">
        <v>1</v>
      </c>
      <c r="K2155" t="s">
        <v>24</v>
      </c>
      <c r="L2155" t="s">
        <v>22</v>
      </c>
      <c r="M2155">
        <v>162500</v>
      </c>
      <c r="O2155" t="s">
        <v>4535</v>
      </c>
      <c r="P2155" t="s">
        <v>1447</v>
      </c>
    </row>
    <row r="2156" spans="1:16" x14ac:dyDescent="0.25">
      <c r="A2156" t="s">
        <v>2</v>
      </c>
      <c r="B2156" t="s">
        <v>4655</v>
      </c>
      <c r="C2156" t="s">
        <v>7313</v>
      </c>
      <c r="D2156" t="s">
        <v>2208</v>
      </c>
      <c r="E2156" t="s">
        <v>20</v>
      </c>
      <c r="F2156" t="b">
        <v>0</v>
      </c>
      <c r="G2156" t="s">
        <v>41</v>
      </c>
      <c r="H2156" s="4">
        <v>45695.418645833342</v>
      </c>
      <c r="I2156" t="b">
        <v>0</v>
      </c>
      <c r="J2156" t="b">
        <v>1</v>
      </c>
      <c r="K2156" t="s">
        <v>24</v>
      </c>
      <c r="L2156" t="s">
        <v>22</v>
      </c>
      <c r="M2156">
        <v>175500</v>
      </c>
      <c r="O2156" t="s">
        <v>428</v>
      </c>
      <c r="P2156" t="s">
        <v>4657</v>
      </c>
    </row>
    <row r="2157" spans="1:16" x14ac:dyDescent="0.25">
      <c r="A2157" t="s">
        <v>28</v>
      </c>
      <c r="B2157" t="s">
        <v>7314</v>
      </c>
      <c r="C2157" t="s">
        <v>203</v>
      </c>
      <c r="D2157" t="s">
        <v>3973</v>
      </c>
      <c r="E2157" t="s">
        <v>20</v>
      </c>
      <c r="F2157" t="b">
        <v>0</v>
      </c>
      <c r="G2157" t="s">
        <v>23</v>
      </c>
      <c r="H2157" s="4">
        <v>45695.449432870373</v>
      </c>
      <c r="I2157" t="b">
        <v>0</v>
      </c>
      <c r="J2157" t="b">
        <v>1</v>
      </c>
      <c r="K2157" t="s">
        <v>24</v>
      </c>
      <c r="L2157" t="s">
        <v>22</v>
      </c>
      <c r="M2157">
        <v>149500</v>
      </c>
      <c r="O2157" t="s">
        <v>4351</v>
      </c>
      <c r="P2157" t="s">
        <v>557</v>
      </c>
    </row>
    <row r="2158" spans="1:16" x14ac:dyDescent="0.25">
      <c r="A2158" t="s">
        <v>2</v>
      </c>
      <c r="B2158" t="s">
        <v>7315</v>
      </c>
      <c r="C2158" t="s">
        <v>172</v>
      </c>
      <c r="D2158" t="s">
        <v>3973</v>
      </c>
      <c r="E2158" t="s">
        <v>20</v>
      </c>
      <c r="F2158" t="b">
        <v>0</v>
      </c>
      <c r="G2158" t="s">
        <v>27</v>
      </c>
      <c r="H2158" s="4">
        <v>45695.458553240736</v>
      </c>
      <c r="I2158" t="b">
        <v>0</v>
      </c>
      <c r="J2158" t="b">
        <v>1</v>
      </c>
      <c r="K2158" t="s">
        <v>24</v>
      </c>
      <c r="L2158" t="s">
        <v>22</v>
      </c>
      <c r="M2158">
        <v>162500</v>
      </c>
      <c r="O2158" t="s">
        <v>4535</v>
      </c>
      <c r="P2158" t="s">
        <v>1447</v>
      </c>
    </row>
    <row r="2159" spans="1:16" x14ac:dyDescent="0.25">
      <c r="A2159" t="s">
        <v>2</v>
      </c>
      <c r="B2159" t="s">
        <v>7316</v>
      </c>
      <c r="C2159" t="s">
        <v>39</v>
      </c>
      <c r="D2159" t="s">
        <v>2208</v>
      </c>
      <c r="E2159" t="s">
        <v>20</v>
      </c>
      <c r="F2159" t="b">
        <v>1</v>
      </c>
      <c r="G2159" t="s">
        <v>41</v>
      </c>
      <c r="H2159" s="4">
        <v>45695.46025462963</v>
      </c>
      <c r="I2159" t="b">
        <v>1</v>
      </c>
      <c r="J2159" t="b">
        <v>0</v>
      </c>
      <c r="K2159" t="s">
        <v>24</v>
      </c>
      <c r="L2159" t="s">
        <v>36</v>
      </c>
      <c r="N2159">
        <v>60</v>
      </c>
      <c r="O2159" t="s">
        <v>7317</v>
      </c>
      <c r="P2159" t="s">
        <v>7318</v>
      </c>
    </row>
    <row r="2160" spans="1:16" x14ac:dyDescent="0.25">
      <c r="A2160" t="s">
        <v>139</v>
      </c>
      <c r="B2160" t="s">
        <v>7319</v>
      </c>
      <c r="C2160" t="s">
        <v>868</v>
      </c>
      <c r="D2160" t="s">
        <v>3973</v>
      </c>
      <c r="E2160" t="s">
        <v>20</v>
      </c>
      <c r="F2160" t="b">
        <v>0</v>
      </c>
      <c r="G2160" t="s">
        <v>41</v>
      </c>
      <c r="H2160" s="4">
        <v>45695.500358796293</v>
      </c>
      <c r="I2160" t="b">
        <v>1</v>
      </c>
      <c r="J2160" t="b">
        <v>1</v>
      </c>
      <c r="K2160" t="s">
        <v>24</v>
      </c>
      <c r="L2160" t="s">
        <v>36</v>
      </c>
      <c r="N2160">
        <v>35.095001220703118</v>
      </c>
      <c r="O2160" t="s">
        <v>1051</v>
      </c>
      <c r="P2160" t="s">
        <v>1876</v>
      </c>
    </row>
    <row r="2161" spans="1:16" x14ac:dyDescent="0.25">
      <c r="A2161" t="s">
        <v>19</v>
      </c>
      <c r="B2161" t="s">
        <v>1272</v>
      </c>
      <c r="C2161" t="s">
        <v>7320</v>
      </c>
      <c r="D2161" t="s">
        <v>3970</v>
      </c>
      <c r="E2161" t="s">
        <v>20</v>
      </c>
      <c r="F2161" t="b">
        <v>0</v>
      </c>
      <c r="G2161" t="s">
        <v>106</v>
      </c>
      <c r="H2161" s="4">
        <v>45695.517754629633</v>
      </c>
      <c r="I2161" t="b">
        <v>1</v>
      </c>
      <c r="J2161" t="b">
        <v>0</v>
      </c>
      <c r="K2161" t="s">
        <v>106</v>
      </c>
      <c r="L2161" t="s">
        <v>22</v>
      </c>
      <c r="M2161">
        <v>135500</v>
      </c>
      <c r="O2161" t="s">
        <v>7321</v>
      </c>
      <c r="P2161" t="s">
        <v>7322</v>
      </c>
    </row>
    <row r="2162" spans="1:16" x14ac:dyDescent="0.25">
      <c r="A2162" t="s">
        <v>2</v>
      </c>
      <c r="B2162" t="s">
        <v>2</v>
      </c>
      <c r="C2162" t="s">
        <v>2514</v>
      </c>
      <c r="D2162" t="s">
        <v>3973</v>
      </c>
      <c r="E2162" t="s">
        <v>20</v>
      </c>
      <c r="F2162" t="b">
        <v>0</v>
      </c>
      <c r="G2162" t="s">
        <v>30</v>
      </c>
      <c r="H2162" s="4">
        <v>45695.542314814818</v>
      </c>
      <c r="I2162" t="b">
        <v>0</v>
      </c>
      <c r="J2162" t="b">
        <v>0</v>
      </c>
      <c r="K2162" t="s">
        <v>24</v>
      </c>
      <c r="L2162" t="s">
        <v>22</v>
      </c>
      <c r="M2162">
        <v>122500</v>
      </c>
      <c r="O2162" t="s">
        <v>123</v>
      </c>
      <c r="P2162" t="s">
        <v>4894</v>
      </c>
    </row>
    <row r="2163" spans="1:16" x14ac:dyDescent="0.25">
      <c r="A2163" t="s">
        <v>1</v>
      </c>
      <c r="B2163" t="s">
        <v>7323</v>
      </c>
      <c r="C2163" t="s">
        <v>966</v>
      </c>
      <c r="D2163" t="s">
        <v>3973</v>
      </c>
      <c r="E2163" t="s">
        <v>20</v>
      </c>
      <c r="F2163" t="b">
        <v>0</v>
      </c>
      <c r="G2163" t="s">
        <v>30</v>
      </c>
      <c r="H2163" s="4">
        <v>45695.542314814818</v>
      </c>
      <c r="I2163" t="b">
        <v>0</v>
      </c>
      <c r="J2163" t="b">
        <v>1</v>
      </c>
      <c r="K2163" t="s">
        <v>24</v>
      </c>
      <c r="L2163" t="s">
        <v>22</v>
      </c>
      <c r="M2163">
        <v>113150</v>
      </c>
      <c r="O2163" t="s">
        <v>2075</v>
      </c>
      <c r="P2163" t="s">
        <v>119</v>
      </c>
    </row>
    <row r="2164" spans="1:16" x14ac:dyDescent="0.25">
      <c r="A2164" t="s">
        <v>1</v>
      </c>
      <c r="B2164" t="s">
        <v>3217</v>
      </c>
      <c r="C2164" t="s">
        <v>293</v>
      </c>
      <c r="D2164" t="s">
        <v>3973</v>
      </c>
      <c r="E2164" t="s">
        <v>51</v>
      </c>
      <c r="F2164" t="b">
        <v>0</v>
      </c>
      <c r="G2164" t="s">
        <v>41</v>
      </c>
      <c r="H2164" s="4">
        <v>45695.583645833343</v>
      </c>
      <c r="I2164" t="b">
        <v>0</v>
      </c>
      <c r="J2164" t="b">
        <v>1</v>
      </c>
      <c r="K2164" t="s">
        <v>24</v>
      </c>
      <c r="L2164" t="s">
        <v>36</v>
      </c>
      <c r="N2164">
        <v>47.5</v>
      </c>
      <c r="O2164" t="s">
        <v>483</v>
      </c>
      <c r="P2164" t="s">
        <v>7324</v>
      </c>
    </row>
    <row r="2165" spans="1:16" x14ac:dyDescent="0.25">
      <c r="A2165" t="s">
        <v>2</v>
      </c>
      <c r="B2165" t="s">
        <v>307</v>
      </c>
      <c r="C2165" t="s">
        <v>7325</v>
      </c>
      <c r="D2165" t="s">
        <v>5781</v>
      </c>
      <c r="E2165" t="s">
        <v>20</v>
      </c>
      <c r="F2165" t="b">
        <v>0</v>
      </c>
      <c r="G2165" t="s">
        <v>27</v>
      </c>
      <c r="H2165" s="4">
        <v>45695.584756944438</v>
      </c>
      <c r="I2165" t="b">
        <v>0</v>
      </c>
      <c r="J2165" t="b">
        <v>1</v>
      </c>
      <c r="K2165" t="s">
        <v>24</v>
      </c>
      <c r="L2165" t="s">
        <v>22</v>
      </c>
      <c r="M2165">
        <v>178000</v>
      </c>
      <c r="O2165" t="s">
        <v>1700</v>
      </c>
      <c r="P2165" t="s">
        <v>7326</v>
      </c>
    </row>
    <row r="2166" spans="1:16" x14ac:dyDescent="0.25">
      <c r="A2166" t="s">
        <v>2</v>
      </c>
      <c r="B2166" t="s">
        <v>7327</v>
      </c>
      <c r="C2166" t="s">
        <v>306</v>
      </c>
      <c r="D2166" t="s">
        <v>4328</v>
      </c>
      <c r="E2166" t="s">
        <v>20</v>
      </c>
      <c r="F2166" t="b">
        <v>0</v>
      </c>
      <c r="G2166" t="s">
        <v>27</v>
      </c>
      <c r="H2166" s="4">
        <v>45695.62636574074</v>
      </c>
      <c r="I2166" t="b">
        <v>1</v>
      </c>
      <c r="J2166" t="b">
        <v>0</v>
      </c>
      <c r="K2166" t="s">
        <v>24</v>
      </c>
      <c r="L2166" t="s">
        <v>22</v>
      </c>
      <c r="M2166">
        <v>60000</v>
      </c>
      <c r="O2166" t="s">
        <v>95</v>
      </c>
      <c r="P2166" t="s">
        <v>7328</v>
      </c>
    </row>
    <row r="2167" spans="1:16" x14ac:dyDescent="0.25">
      <c r="A2167" t="s">
        <v>2</v>
      </c>
      <c r="B2167" t="s">
        <v>2</v>
      </c>
      <c r="C2167" t="s">
        <v>7329</v>
      </c>
      <c r="D2167" t="s">
        <v>4090</v>
      </c>
      <c r="E2167" t="s">
        <v>20</v>
      </c>
      <c r="F2167" t="b">
        <v>0</v>
      </c>
      <c r="G2167" t="s">
        <v>27</v>
      </c>
      <c r="H2167" s="4">
        <v>45695.626469907409</v>
      </c>
      <c r="I2167" t="b">
        <v>0</v>
      </c>
      <c r="J2167" t="b">
        <v>0</v>
      </c>
      <c r="K2167" t="s">
        <v>24</v>
      </c>
      <c r="L2167" t="s">
        <v>22</v>
      </c>
      <c r="M2167">
        <v>112901.6171875</v>
      </c>
      <c r="O2167" t="s">
        <v>7330</v>
      </c>
      <c r="P2167" t="s">
        <v>7331</v>
      </c>
    </row>
    <row r="2168" spans="1:16" x14ac:dyDescent="0.25">
      <c r="A2168" t="s">
        <v>40</v>
      </c>
      <c r="B2168" t="s">
        <v>7332</v>
      </c>
      <c r="C2168" t="s">
        <v>7333</v>
      </c>
      <c r="D2168" t="s">
        <v>3973</v>
      </c>
      <c r="E2168" t="s">
        <v>20</v>
      </c>
      <c r="F2168" t="b">
        <v>0</v>
      </c>
      <c r="G2168" t="s">
        <v>27</v>
      </c>
      <c r="H2168" s="4">
        <v>45695.626655092587</v>
      </c>
      <c r="I2168" t="b">
        <v>1</v>
      </c>
      <c r="J2168" t="b">
        <v>1</v>
      </c>
      <c r="K2168" t="s">
        <v>24</v>
      </c>
      <c r="L2168" t="s">
        <v>22</v>
      </c>
      <c r="M2168">
        <v>140000</v>
      </c>
      <c r="O2168" t="s">
        <v>3933</v>
      </c>
      <c r="P2168" t="s">
        <v>7334</v>
      </c>
    </row>
    <row r="2169" spans="1:16" x14ac:dyDescent="0.25">
      <c r="A2169" t="s">
        <v>2</v>
      </c>
      <c r="B2169" t="s">
        <v>7335</v>
      </c>
      <c r="C2169" t="s">
        <v>7336</v>
      </c>
      <c r="D2169" t="s">
        <v>3973</v>
      </c>
      <c r="E2169" t="s">
        <v>20</v>
      </c>
      <c r="F2169" t="b">
        <v>0</v>
      </c>
      <c r="G2169" t="s">
        <v>41</v>
      </c>
      <c r="H2169" s="4">
        <v>45695.627071759263</v>
      </c>
      <c r="I2169" t="b">
        <v>0</v>
      </c>
      <c r="J2169" t="b">
        <v>0</v>
      </c>
      <c r="K2169" t="s">
        <v>24</v>
      </c>
      <c r="L2169" t="s">
        <v>36</v>
      </c>
      <c r="N2169">
        <v>47.5</v>
      </c>
      <c r="O2169" t="s">
        <v>1783</v>
      </c>
      <c r="P2169" t="s">
        <v>7337</v>
      </c>
    </row>
    <row r="2170" spans="1:16" x14ac:dyDescent="0.25">
      <c r="A2170" t="s">
        <v>191</v>
      </c>
      <c r="B2170" t="s">
        <v>7338</v>
      </c>
      <c r="C2170" t="s">
        <v>740</v>
      </c>
      <c r="D2170" t="s">
        <v>4035</v>
      </c>
      <c r="E2170" t="s">
        <v>20</v>
      </c>
      <c r="F2170" t="b">
        <v>0</v>
      </c>
      <c r="G2170" t="s">
        <v>740</v>
      </c>
      <c r="H2170" s="4">
        <v>45695.642951388887</v>
      </c>
      <c r="I2170" t="b">
        <v>0</v>
      </c>
      <c r="J2170" t="b">
        <v>0</v>
      </c>
      <c r="K2170" t="s">
        <v>740</v>
      </c>
      <c r="L2170" t="s">
        <v>22</v>
      </c>
      <c r="M2170">
        <v>92399.5</v>
      </c>
      <c r="O2170" t="s">
        <v>261</v>
      </c>
      <c r="P2170" t="s">
        <v>7339</v>
      </c>
    </row>
    <row r="2171" spans="1:16" x14ac:dyDescent="0.25">
      <c r="A2171" t="s">
        <v>0</v>
      </c>
      <c r="B2171" t="s">
        <v>7340</v>
      </c>
      <c r="C2171" t="s">
        <v>1898</v>
      </c>
      <c r="D2171" t="s">
        <v>3973</v>
      </c>
      <c r="E2171" t="s">
        <v>20</v>
      </c>
      <c r="F2171" t="b">
        <v>0</v>
      </c>
      <c r="G2171" t="s">
        <v>27</v>
      </c>
      <c r="H2171" s="4">
        <v>45695.666805555556</v>
      </c>
      <c r="I2171" t="b">
        <v>0</v>
      </c>
      <c r="J2171" t="b">
        <v>0</v>
      </c>
      <c r="K2171" t="s">
        <v>24</v>
      </c>
      <c r="L2171" t="s">
        <v>22</v>
      </c>
      <c r="M2171">
        <v>82500</v>
      </c>
      <c r="O2171" t="s">
        <v>7341</v>
      </c>
      <c r="P2171" t="s">
        <v>7342</v>
      </c>
    </row>
    <row r="2172" spans="1:16" x14ac:dyDescent="0.25">
      <c r="A2172" t="s">
        <v>139</v>
      </c>
      <c r="B2172" t="s">
        <v>7343</v>
      </c>
      <c r="C2172" t="s">
        <v>7344</v>
      </c>
      <c r="D2172" t="s">
        <v>3973</v>
      </c>
      <c r="E2172" t="s">
        <v>105</v>
      </c>
      <c r="F2172" t="b">
        <v>0</v>
      </c>
      <c r="G2172" t="s">
        <v>27</v>
      </c>
      <c r="H2172" s="4">
        <v>45695.750231481477</v>
      </c>
      <c r="I2172" t="b">
        <v>0</v>
      </c>
      <c r="J2172" t="b">
        <v>1</v>
      </c>
      <c r="K2172" t="s">
        <v>24</v>
      </c>
      <c r="L2172" t="s">
        <v>22</v>
      </c>
      <c r="M2172">
        <v>54450</v>
      </c>
      <c r="O2172" t="s">
        <v>1857</v>
      </c>
      <c r="P2172" t="s">
        <v>7345</v>
      </c>
    </row>
    <row r="2173" spans="1:16" x14ac:dyDescent="0.25">
      <c r="A2173" t="s">
        <v>0</v>
      </c>
      <c r="B2173" t="s">
        <v>2166</v>
      </c>
      <c r="C2173" t="s">
        <v>3196</v>
      </c>
      <c r="D2173" t="s">
        <v>131</v>
      </c>
      <c r="F2173" t="b">
        <v>0</v>
      </c>
      <c r="G2173" t="s">
        <v>41</v>
      </c>
      <c r="H2173" s="4">
        <v>45695.750289351847</v>
      </c>
      <c r="I2173" t="b">
        <v>1</v>
      </c>
      <c r="J2173" t="b">
        <v>0</v>
      </c>
      <c r="K2173" t="s">
        <v>24</v>
      </c>
      <c r="L2173" t="s">
        <v>36</v>
      </c>
      <c r="N2173">
        <v>37.5</v>
      </c>
      <c r="O2173" t="s">
        <v>131</v>
      </c>
      <c r="P2173" t="s">
        <v>280</v>
      </c>
    </row>
    <row r="2174" spans="1:16" x14ac:dyDescent="0.25">
      <c r="A2174" t="s">
        <v>191</v>
      </c>
      <c r="B2174" t="s">
        <v>7346</v>
      </c>
      <c r="C2174" t="s">
        <v>44</v>
      </c>
      <c r="D2174" t="s">
        <v>3973</v>
      </c>
      <c r="E2174" t="s">
        <v>20</v>
      </c>
      <c r="F2174" t="b">
        <v>0</v>
      </c>
      <c r="G2174" t="s">
        <v>41</v>
      </c>
      <c r="H2174" s="4">
        <v>45695.75037037037</v>
      </c>
      <c r="I2174" t="b">
        <v>0</v>
      </c>
      <c r="J2174" t="b">
        <v>0</v>
      </c>
      <c r="K2174" t="s">
        <v>24</v>
      </c>
      <c r="L2174" t="s">
        <v>22</v>
      </c>
      <c r="M2174">
        <v>127500</v>
      </c>
      <c r="O2174" t="s">
        <v>1831</v>
      </c>
      <c r="P2174" t="s">
        <v>7347</v>
      </c>
    </row>
    <row r="2175" spans="1:16" x14ac:dyDescent="0.25">
      <c r="A2175" t="s">
        <v>1</v>
      </c>
      <c r="B2175" t="s">
        <v>7348</v>
      </c>
      <c r="C2175" t="s">
        <v>3196</v>
      </c>
      <c r="D2175" t="s">
        <v>3973</v>
      </c>
      <c r="E2175" t="s">
        <v>51</v>
      </c>
      <c r="F2175" t="b">
        <v>0</v>
      </c>
      <c r="G2175" t="s">
        <v>41</v>
      </c>
      <c r="H2175" s="4">
        <v>45695.750405092593</v>
      </c>
      <c r="I2175" t="b">
        <v>1</v>
      </c>
      <c r="J2175" t="b">
        <v>0</v>
      </c>
      <c r="K2175" t="s">
        <v>24</v>
      </c>
      <c r="L2175" t="s">
        <v>36</v>
      </c>
      <c r="N2175">
        <v>40</v>
      </c>
      <c r="O2175" t="s">
        <v>131</v>
      </c>
      <c r="P2175" t="s">
        <v>280</v>
      </c>
    </row>
    <row r="2176" spans="1:16" x14ac:dyDescent="0.25">
      <c r="A2176" t="s">
        <v>0</v>
      </c>
      <c r="B2176" t="s">
        <v>7349</v>
      </c>
      <c r="C2176" t="s">
        <v>64</v>
      </c>
      <c r="D2176" t="s">
        <v>3973</v>
      </c>
      <c r="E2176" t="s">
        <v>20</v>
      </c>
      <c r="F2176" t="b">
        <v>0</v>
      </c>
      <c r="G2176" t="s">
        <v>52</v>
      </c>
      <c r="H2176" s="4">
        <v>45695.750763888893</v>
      </c>
      <c r="I2176" t="b">
        <v>0</v>
      </c>
      <c r="J2176" t="b">
        <v>1</v>
      </c>
      <c r="K2176" t="s">
        <v>24</v>
      </c>
      <c r="L2176" t="s">
        <v>22</v>
      </c>
      <c r="M2176">
        <v>142600</v>
      </c>
      <c r="O2176" t="s">
        <v>65</v>
      </c>
    </row>
    <row r="2177" spans="1:16" x14ac:dyDescent="0.25">
      <c r="A2177" t="s">
        <v>2</v>
      </c>
      <c r="B2177" t="s">
        <v>7350</v>
      </c>
      <c r="C2177" t="s">
        <v>24</v>
      </c>
      <c r="D2177" t="s">
        <v>4035</v>
      </c>
      <c r="E2177" t="s">
        <v>20</v>
      </c>
      <c r="F2177" t="b">
        <v>0</v>
      </c>
      <c r="G2177" t="s">
        <v>27</v>
      </c>
      <c r="H2177" s="4">
        <v>45695.751423611109</v>
      </c>
      <c r="I2177" t="b">
        <v>0</v>
      </c>
      <c r="J2177" t="b">
        <v>1</v>
      </c>
      <c r="K2177" t="s">
        <v>24</v>
      </c>
      <c r="L2177" t="s">
        <v>22</v>
      </c>
      <c r="M2177">
        <v>172500</v>
      </c>
      <c r="O2177" t="s">
        <v>1906</v>
      </c>
      <c r="P2177" t="s">
        <v>7351</v>
      </c>
    </row>
    <row r="2178" spans="1:16" x14ac:dyDescent="0.25">
      <c r="A2178" t="s">
        <v>2</v>
      </c>
      <c r="B2178" t="s">
        <v>7352</v>
      </c>
      <c r="C2178" t="s">
        <v>39</v>
      </c>
      <c r="D2178" t="s">
        <v>3828</v>
      </c>
      <c r="E2178" t="s">
        <v>20</v>
      </c>
      <c r="F2178" t="b">
        <v>1</v>
      </c>
      <c r="G2178" t="s">
        <v>41</v>
      </c>
      <c r="H2178" s="4">
        <v>45695.751782407409</v>
      </c>
      <c r="I2178" t="b">
        <v>0</v>
      </c>
      <c r="J2178" t="b">
        <v>0</v>
      </c>
      <c r="K2178" t="s">
        <v>24</v>
      </c>
      <c r="L2178" t="s">
        <v>36</v>
      </c>
      <c r="N2178">
        <v>67.5</v>
      </c>
      <c r="O2178" t="s">
        <v>7353</v>
      </c>
      <c r="P2178" t="s">
        <v>7354</v>
      </c>
    </row>
    <row r="2179" spans="1:16" x14ac:dyDescent="0.25">
      <c r="A2179" t="s">
        <v>25</v>
      </c>
      <c r="B2179" t="s">
        <v>7355</v>
      </c>
      <c r="C2179" t="s">
        <v>39</v>
      </c>
      <c r="D2179" t="s">
        <v>2208</v>
      </c>
      <c r="E2179" t="s">
        <v>20</v>
      </c>
      <c r="F2179" t="b">
        <v>1</v>
      </c>
      <c r="G2179" t="s">
        <v>27</v>
      </c>
      <c r="H2179" s="4">
        <v>45695.79179398148</v>
      </c>
      <c r="I2179" t="b">
        <v>0</v>
      </c>
      <c r="J2179" t="b">
        <v>1</v>
      </c>
      <c r="K2179" t="s">
        <v>24</v>
      </c>
      <c r="L2179" t="s">
        <v>22</v>
      </c>
      <c r="M2179">
        <v>116050</v>
      </c>
      <c r="O2179" t="s">
        <v>7356</v>
      </c>
      <c r="P2179" t="s">
        <v>7357</v>
      </c>
    </row>
    <row r="2180" spans="1:16" x14ac:dyDescent="0.25">
      <c r="A2180" t="s">
        <v>2</v>
      </c>
      <c r="B2180" t="s">
        <v>7358</v>
      </c>
      <c r="C2180" t="s">
        <v>114</v>
      </c>
      <c r="D2180" t="s">
        <v>3973</v>
      </c>
      <c r="E2180" t="s">
        <v>20</v>
      </c>
      <c r="F2180" t="b">
        <v>0</v>
      </c>
      <c r="G2180" t="s">
        <v>27</v>
      </c>
      <c r="H2180" s="4">
        <v>45695.79179398148</v>
      </c>
      <c r="I2180" t="b">
        <v>1</v>
      </c>
      <c r="J2180" t="b">
        <v>1</v>
      </c>
      <c r="K2180" t="s">
        <v>24</v>
      </c>
      <c r="L2180" t="s">
        <v>22</v>
      </c>
      <c r="M2180">
        <v>170000</v>
      </c>
      <c r="O2180" t="s">
        <v>7359</v>
      </c>
      <c r="P2180" t="s">
        <v>3041</v>
      </c>
    </row>
    <row r="2181" spans="1:16" x14ac:dyDescent="0.25">
      <c r="A2181" t="s">
        <v>1</v>
      </c>
      <c r="B2181" t="s">
        <v>2363</v>
      </c>
      <c r="C2181" t="s">
        <v>44</v>
      </c>
      <c r="D2181" t="s">
        <v>3973</v>
      </c>
      <c r="E2181" t="s">
        <v>51</v>
      </c>
      <c r="F2181" t="b">
        <v>0</v>
      </c>
      <c r="G2181" t="s">
        <v>41</v>
      </c>
      <c r="H2181" s="4">
        <v>45695.792002314818</v>
      </c>
      <c r="I2181" t="b">
        <v>0</v>
      </c>
      <c r="J2181" t="b">
        <v>0</v>
      </c>
      <c r="K2181" t="s">
        <v>24</v>
      </c>
      <c r="L2181" t="s">
        <v>36</v>
      </c>
      <c r="N2181">
        <v>60</v>
      </c>
      <c r="O2181" t="s">
        <v>3841</v>
      </c>
      <c r="P2181" t="s">
        <v>7360</v>
      </c>
    </row>
    <row r="2182" spans="1:16" x14ac:dyDescent="0.25">
      <c r="A2182" t="s">
        <v>89</v>
      </c>
      <c r="B2182" t="s">
        <v>7361</v>
      </c>
      <c r="C2182" t="s">
        <v>292</v>
      </c>
      <c r="D2182" t="s">
        <v>3973</v>
      </c>
      <c r="E2182" t="s">
        <v>20</v>
      </c>
      <c r="F2182" t="b">
        <v>0</v>
      </c>
      <c r="G2182" t="s">
        <v>30</v>
      </c>
      <c r="H2182" s="4">
        <v>45695.792361111111</v>
      </c>
      <c r="I2182" t="b">
        <v>0</v>
      </c>
      <c r="J2182" t="b">
        <v>1</v>
      </c>
      <c r="K2182" t="s">
        <v>24</v>
      </c>
      <c r="L2182" t="s">
        <v>22</v>
      </c>
      <c r="M2182">
        <v>103000</v>
      </c>
      <c r="O2182" t="s">
        <v>1980</v>
      </c>
      <c r="P2182" t="s">
        <v>7362</v>
      </c>
    </row>
    <row r="2183" spans="1:16" x14ac:dyDescent="0.25">
      <c r="A2183" t="s">
        <v>139</v>
      </c>
      <c r="B2183" t="s">
        <v>2126</v>
      </c>
      <c r="C2183" t="s">
        <v>122</v>
      </c>
      <c r="D2183" t="s">
        <v>3973</v>
      </c>
      <c r="E2183" t="s">
        <v>20</v>
      </c>
      <c r="F2183" t="b">
        <v>0</v>
      </c>
      <c r="G2183" t="s">
        <v>52</v>
      </c>
      <c r="H2183" s="4">
        <v>45695.792430555557</v>
      </c>
      <c r="I2183" t="b">
        <v>0</v>
      </c>
      <c r="J2183" t="b">
        <v>0</v>
      </c>
      <c r="K2183" t="s">
        <v>24</v>
      </c>
      <c r="L2183" t="s">
        <v>22</v>
      </c>
      <c r="M2183">
        <v>80000</v>
      </c>
      <c r="O2183" t="s">
        <v>482</v>
      </c>
      <c r="P2183" t="s">
        <v>7363</v>
      </c>
    </row>
    <row r="2184" spans="1:16" x14ac:dyDescent="0.25">
      <c r="A2184" t="s">
        <v>19</v>
      </c>
      <c r="B2184" t="s">
        <v>7364</v>
      </c>
      <c r="C2184" t="s">
        <v>386</v>
      </c>
      <c r="D2184" t="s">
        <v>3973</v>
      </c>
      <c r="E2184" t="s">
        <v>105</v>
      </c>
      <c r="F2184" t="b">
        <v>0</v>
      </c>
      <c r="G2184" t="s">
        <v>41</v>
      </c>
      <c r="H2184" s="4">
        <v>45695.792662037027</v>
      </c>
      <c r="I2184" t="b">
        <v>0</v>
      </c>
      <c r="J2184" t="b">
        <v>0</v>
      </c>
      <c r="K2184" t="s">
        <v>24</v>
      </c>
      <c r="L2184" t="s">
        <v>22</v>
      </c>
      <c r="M2184">
        <v>166000</v>
      </c>
      <c r="O2184" t="s">
        <v>3840</v>
      </c>
    </row>
    <row r="2185" spans="1:16" x14ac:dyDescent="0.25">
      <c r="A2185" t="s">
        <v>2</v>
      </c>
      <c r="B2185" t="s">
        <v>7365</v>
      </c>
      <c r="C2185" t="s">
        <v>39</v>
      </c>
      <c r="D2185" t="s">
        <v>3973</v>
      </c>
      <c r="E2185" t="s">
        <v>51</v>
      </c>
      <c r="F2185" t="b">
        <v>1</v>
      </c>
      <c r="G2185" t="s">
        <v>27</v>
      </c>
      <c r="H2185" s="4">
        <v>45695.793032407397</v>
      </c>
      <c r="I2185" t="b">
        <v>1</v>
      </c>
      <c r="J2185" t="b">
        <v>0</v>
      </c>
      <c r="K2185" t="s">
        <v>24</v>
      </c>
      <c r="L2185" t="s">
        <v>36</v>
      </c>
      <c r="N2185">
        <v>60</v>
      </c>
      <c r="O2185" t="s">
        <v>3044</v>
      </c>
      <c r="P2185" t="s">
        <v>7366</v>
      </c>
    </row>
    <row r="2186" spans="1:16" x14ac:dyDescent="0.25">
      <c r="A2186" t="s">
        <v>0</v>
      </c>
      <c r="B2186" t="s">
        <v>7367</v>
      </c>
      <c r="C2186" t="s">
        <v>910</v>
      </c>
      <c r="D2186" t="s">
        <v>3957</v>
      </c>
      <c r="E2186" t="s">
        <v>34</v>
      </c>
      <c r="F2186" t="b">
        <v>0</v>
      </c>
      <c r="G2186" t="s">
        <v>23</v>
      </c>
      <c r="H2186" s="4">
        <v>45695.824328703697</v>
      </c>
      <c r="I2186" t="b">
        <v>1</v>
      </c>
      <c r="J2186" t="b">
        <v>1</v>
      </c>
      <c r="K2186" t="s">
        <v>24</v>
      </c>
      <c r="L2186" t="s">
        <v>36</v>
      </c>
      <c r="N2186">
        <v>22.694999694824219</v>
      </c>
      <c r="O2186" t="s">
        <v>7368</v>
      </c>
    </row>
    <row r="2187" spans="1:16" x14ac:dyDescent="0.25">
      <c r="A2187" t="s">
        <v>25</v>
      </c>
      <c r="B2187" t="s">
        <v>7369</v>
      </c>
      <c r="C2187" t="s">
        <v>2505</v>
      </c>
      <c r="D2187" t="s">
        <v>2208</v>
      </c>
      <c r="E2187" t="s">
        <v>20</v>
      </c>
      <c r="F2187" t="b">
        <v>0</v>
      </c>
      <c r="G2187" t="s">
        <v>23</v>
      </c>
      <c r="H2187" s="4">
        <v>45695.824513888889</v>
      </c>
      <c r="I2187" t="b">
        <v>0</v>
      </c>
      <c r="J2187" t="b">
        <v>1</v>
      </c>
      <c r="K2187" t="s">
        <v>24</v>
      </c>
      <c r="L2187" t="s">
        <v>22</v>
      </c>
      <c r="M2187">
        <v>160992</v>
      </c>
      <c r="O2187" t="s">
        <v>6767</v>
      </c>
      <c r="P2187" t="s">
        <v>149</v>
      </c>
    </row>
    <row r="2188" spans="1:16" x14ac:dyDescent="0.25">
      <c r="A2188" t="s">
        <v>139</v>
      </c>
      <c r="B2188" t="s">
        <v>3855</v>
      </c>
      <c r="C2188" t="s">
        <v>7370</v>
      </c>
      <c r="D2188" t="s">
        <v>3973</v>
      </c>
      <c r="E2188" t="s">
        <v>20</v>
      </c>
      <c r="F2188" t="b">
        <v>0</v>
      </c>
      <c r="G2188" t="s">
        <v>27</v>
      </c>
      <c r="H2188" s="4">
        <v>45695.833483796298</v>
      </c>
      <c r="I2188" t="b">
        <v>1</v>
      </c>
      <c r="J2188" t="b">
        <v>1</v>
      </c>
      <c r="K2188" t="s">
        <v>24</v>
      </c>
      <c r="L2188" t="s">
        <v>22</v>
      </c>
      <c r="M2188">
        <v>80000</v>
      </c>
      <c r="O2188" t="s">
        <v>74</v>
      </c>
    </row>
    <row r="2189" spans="1:16" x14ac:dyDescent="0.25">
      <c r="A2189" t="s">
        <v>1</v>
      </c>
      <c r="B2189" t="s">
        <v>7371</v>
      </c>
      <c r="C2189" t="s">
        <v>1614</v>
      </c>
      <c r="D2189" t="s">
        <v>3973</v>
      </c>
      <c r="E2189" t="s">
        <v>51</v>
      </c>
      <c r="F2189" t="b">
        <v>0</v>
      </c>
      <c r="G2189" t="s">
        <v>27</v>
      </c>
      <c r="H2189" s="4">
        <v>45695.83353009259</v>
      </c>
      <c r="I2189" t="b">
        <v>0</v>
      </c>
      <c r="J2189" t="b">
        <v>1</v>
      </c>
      <c r="K2189" t="s">
        <v>24</v>
      </c>
      <c r="L2189" t="s">
        <v>36</v>
      </c>
      <c r="N2189">
        <v>52.5</v>
      </c>
      <c r="O2189" t="s">
        <v>539</v>
      </c>
      <c r="P2189" t="s">
        <v>883</v>
      </c>
    </row>
    <row r="2190" spans="1:16" x14ac:dyDescent="0.25">
      <c r="A2190" t="s">
        <v>19</v>
      </c>
      <c r="B2190" t="s">
        <v>7372</v>
      </c>
      <c r="C2190" t="s">
        <v>42</v>
      </c>
      <c r="D2190" t="s">
        <v>3973</v>
      </c>
      <c r="E2190" t="s">
        <v>20</v>
      </c>
      <c r="F2190" t="b">
        <v>0</v>
      </c>
      <c r="G2190" t="s">
        <v>41</v>
      </c>
      <c r="H2190" s="4">
        <v>45695.834293981483</v>
      </c>
      <c r="I2190" t="b">
        <v>0</v>
      </c>
      <c r="J2190" t="b">
        <v>1</v>
      </c>
      <c r="K2190" t="s">
        <v>24</v>
      </c>
      <c r="L2190" t="s">
        <v>22</v>
      </c>
      <c r="M2190">
        <v>153000</v>
      </c>
      <c r="O2190" t="s">
        <v>3973</v>
      </c>
      <c r="P2190" t="s">
        <v>7373</v>
      </c>
    </row>
    <row r="2191" spans="1:16" x14ac:dyDescent="0.25">
      <c r="A2191" t="s">
        <v>2</v>
      </c>
      <c r="B2191" t="s">
        <v>7374</v>
      </c>
      <c r="C2191" t="s">
        <v>151</v>
      </c>
      <c r="D2191" t="s">
        <v>3973</v>
      </c>
      <c r="E2191" t="s">
        <v>20</v>
      </c>
      <c r="F2191" t="b">
        <v>0</v>
      </c>
      <c r="G2191" t="s">
        <v>27</v>
      </c>
      <c r="H2191" s="4">
        <v>45695.835046296299</v>
      </c>
      <c r="I2191" t="b">
        <v>0</v>
      </c>
      <c r="J2191" t="b">
        <v>1</v>
      </c>
      <c r="K2191" t="s">
        <v>24</v>
      </c>
      <c r="L2191" t="s">
        <v>22</v>
      </c>
      <c r="M2191">
        <v>185500</v>
      </c>
      <c r="O2191" t="s">
        <v>5110</v>
      </c>
      <c r="P2191" t="s">
        <v>7375</v>
      </c>
    </row>
    <row r="2192" spans="1:16" x14ac:dyDescent="0.25">
      <c r="A2192" t="s">
        <v>1</v>
      </c>
      <c r="B2192" t="s">
        <v>7376</v>
      </c>
      <c r="C2192" t="s">
        <v>475</v>
      </c>
      <c r="D2192" t="s">
        <v>3973</v>
      </c>
      <c r="E2192" t="s">
        <v>20</v>
      </c>
      <c r="F2192" t="b">
        <v>0</v>
      </c>
      <c r="G2192" t="s">
        <v>27</v>
      </c>
      <c r="H2192" s="4">
        <v>45695.875196759262</v>
      </c>
      <c r="I2192" t="b">
        <v>0</v>
      </c>
      <c r="J2192" t="b">
        <v>0</v>
      </c>
      <c r="K2192" t="s">
        <v>24</v>
      </c>
      <c r="L2192" t="s">
        <v>22</v>
      </c>
      <c r="M2192">
        <v>157500</v>
      </c>
      <c r="O2192" t="s">
        <v>446</v>
      </c>
    </row>
    <row r="2193" spans="1:16" x14ac:dyDescent="0.25">
      <c r="A2193" t="s">
        <v>2</v>
      </c>
      <c r="B2193" t="s">
        <v>7350</v>
      </c>
      <c r="C2193" t="s">
        <v>1436</v>
      </c>
      <c r="D2193" t="s">
        <v>3973</v>
      </c>
      <c r="E2193" t="s">
        <v>20</v>
      </c>
      <c r="F2193" t="b">
        <v>0</v>
      </c>
      <c r="G2193" t="s">
        <v>27</v>
      </c>
      <c r="H2193" s="4">
        <v>45695.876631944448</v>
      </c>
      <c r="I2193" t="b">
        <v>0</v>
      </c>
      <c r="J2193" t="b">
        <v>1</v>
      </c>
      <c r="K2193" t="s">
        <v>24</v>
      </c>
      <c r="L2193" t="s">
        <v>22</v>
      </c>
      <c r="M2193">
        <v>158500</v>
      </c>
      <c r="O2193" t="s">
        <v>1906</v>
      </c>
      <c r="P2193" t="s">
        <v>7351</v>
      </c>
    </row>
    <row r="2194" spans="1:16" x14ac:dyDescent="0.25">
      <c r="A2194" t="s">
        <v>40</v>
      </c>
      <c r="B2194" t="s">
        <v>7377</v>
      </c>
      <c r="C2194" t="s">
        <v>151</v>
      </c>
      <c r="D2194" t="s">
        <v>3973</v>
      </c>
      <c r="E2194" t="s">
        <v>20</v>
      </c>
      <c r="F2194" t="b">
        <v>0</v>
      </c>
      <c r="G2194" t="s">
        <v>27</v>
      </c>
      <c r="H2194" s="4">
        <v>45695.876712962963</v>
      </c>
      <c r="I2194" t="b">
        <v>0</v>
      </c>
      <c r="J2194" t="b">
        <v>0</v>
      </c>
      <c r="K2194" t="s">
        <v>24</v>
      </c>
      <c r="L2194" t="s">
        <v>22</v>
      </c>
      <c r="M2194">
        <v>176000</v>
      </c>
      <c r="O2194" t="s">
        <v>2239</v>
      </c>
      <c r="P2194" t="s">
        <v>7378</v>
      </c>
    </row>
    <row r="2195" spans="1:16" x14ac:dyDescent="0.25">
      <c r="A2195" t="s">
        <v>25</v>
      </c>
      <c r="B2195" t="s">
        <v>7379</v>
      </c>
      <c r="C2195" t="s">
        <v>203</v>
      </c>
      <c r="D2195" t="s">
        <v>3973</v>
      </c>
      <c r="E2195" t="s">
        <v>51</v>
      </c>
      <c r="F2195" t="b">
        <v>0</v>
      </c>
      <c r="G2195" t="s">
        <v>23</v>
      </c>
      <c r="H2195" s="4">
        <v>45695.907708333332</v>
      </c>
      <c r="I2195" t="b">
        <v>1</v>
      </c>
      <c r="J2195" t="b">
        <v>0</v>
      </c>
      <c r="K2195" t="s">
        <v>24</v>
      </c>
      <c r="L2195" t="s">
        <v>36</v>
      </c>
      <c r="N2195">
        <v>55</v>
      </c>
      <c r="O2195" t="s">
        <v>741</v>
      </c>
      <c r="P2195" t="s">
        <v>7380</v>
      </c>
    </row>
    <row r="2196" spans="1:16" x14ac:dyDescent="0.25">
      <c r="A2196" t="s">
        <v>25</v>
      </c>
      <c r="B2196" t="s">
        <v>7381</v>
      </c>
      <c r="C2196" t="s">
        <v>335</v>
      </c>
      <c r="D2196" t="s">
        <v>2208</v>
      </c>
      <c r="E2196" t="s">
        <v>20</v>
      </c>
      <c r="F2196" t="b">
        <v>0</v>
      </c>
      <c r="G2196" t="s">
        <v>27</v>
      </c>
      <c r="H2196" s="4">
        <v>45695.916724537034</v>
      </c>
      <c r="I2196" t="b">
        <v>0</v>
      </c>
      <c r="J2196" t="b">
        <v>1</v>
      </c>
      <c r="K2196" t="s">
        <v>24</v>
      </c>
      <c r="L2196" t="s">
        <v>22</v>
      </c>
      <c r="M2196">
        <v>96600</v>
      </c>
      <c r="O2196" t="s">
        <v>366</v>
      </c>
    </row>
    <row r="2197" spans="1:16" x14ac:dyDescent="0.25">
      <c r="A2197" t="s">
        <v>25</v>
      </c>
      <c r="B2197" t="s">
        <v>1577</v>
      </c>
      <c r="C2197" t="s">
        <v>1679</v>
      </c>
      <c r="D2197" t="s">
        <v>3957</v>
      </c>
      <c r="E2197" t="s">
        <v>34</v>
      </c>
      <c r="F2197" t="b">
        <v>0</v>
      </c>
      <c r="G2197" t="s">
        <v>27</v>
      </c>
      <c r="H2197" s="4">
        <v>45695.916724537034</v>
      </c>
      <c r="I2197" t="b">
        <v>0</v>
      </c>
      <c r="J2197" t="b">
        <v>0</v>
      </c>
      <c r="K2197" t="s">
        <v>24</v>
      </c>
      <c r="L2197" t="s">
        <v>36</v>
      </c>
      <c r="N2197">
        <v>24.014999389648441</v>
      </c>
      <c r="O2197" t="s">
        <v>7382</v>
      </c>
      <c r="P2197" t="s">
        <v>466</v>
      </c>
    </row>
    <row r="2198" spans="1:16" x14ac:dyDescent="0.25">
      <c r="A2198" t="s">
        <v>2</v>
      </c>
      <c r="B2198" t="s">
        <v>7383</v>
      </c>
      <c r="C2198" t="s">
        <v>475</v>
      </c>
      <c r="D2198" t="s">
        <v>3973</v>
      </c>
      <c r="E2198" t="s">
        <v>20</v>
      </c>
      <c r="F2198" t="b">
        <v>0</v>
      </c>
      <c r="G2198" t="s">
        <v>27</v>
      </c>
      <c r="H2198" s="4">
        <v>45695.916898148149</v>
      </c>
      <c r="I2198" t="b">
        <v>0</v>
      </c>
      <c r="J2198" t="b">
        <v>0</v>
      </c>
      <c r="K2198" t="s">
        <v>24</v>
      </c>
      <c r="L2198" t="s">
        <v>22</v>
      </c>
      <c r="M2198">
        <v>129875</v>
      </c>
      <c r="O2198" t="s">
        <v>446</v>
      </c>
    </row>
    <row r="2199" spans="1:16" x14ac:dyDescent="0.25">
      <c r="A2199" t="s">
        <v>0</v>
      </c>
      <c r="B2199" t="s">
        <v>7384</v>
      </c>
      <c r="C2199" t="s">
        <v>49</v>
      </c>
      <c r="D2199" t="s">
        <v>2208</v>
      </c>
      <c r="E2199" t="s">
        <v>20</v>
      </c>
      <c r="F2199" t="b">
        <v>0</v>
      </c>
      <c r="G2199" t="s">
        <v>41</v>
      </c>
      <c r="H2199" s="4">
        <v>45695.917002314818</v>
      </c>
      <c r="I2199" t="b">
        <v>1</v>
      </c>
      <c r="J2199" t="b">
        <v>0</v>
      </c>
      <c r="K2199" t="s">
        <v>24</v>
      </c>
      <c r="L2199" t="s">
        <v>36</v>
      </c>
      <c r="N2199">
        <v>80</v>
      </c>
      <c r="O2199" t="s">
        <v>2549</v>
      </c>
      <c r="P2199" t="s">
        <v>7385</v>
      </c>
    </row>
    <row r="2200" spans="1:16" x14ac:dyDescent="0.25">
      <c r="A2200" t="s">
        <v>0</v>
      </c>
      <c r="B2200" t="s">
        <v>7386</v>
      </c>
      <c r="C2200" t="s">
        <v>7387</v>
      </c>
      <c r="D2200" t="s">
        <v>3973</v>
      </c>
      <c r="E2200" t="s">
        <v>51</v>
      </c>
      <c r="F2200" t="b">
        <v>0</v>
      </c>
      <c r="G2200" t="s">
        <v>23</v>
      </c>
      <c r="H2200" s="4">
        <v>45695.949328703697</v>
      </c>
      <c r="I2200" t="b">
        <v>0</v>
      </c>
      <c r="J2200" t="b">
        <v>1</v>
      </c>
      <c r="K2200" t="s">
        <v>24</v>
      </c>
      <c r="L2200" t="s">
        <v>36</v>
      </c>
      <c r="N2200">
        <v>24.5</v>
      </c>
      <c r="O2200" t="s">
        <v>144</v>
      </c>
      <c r="P2200" t="s">
        <v>496</v>
      </c>
    </row>
    <row r="2201" spans="1:16" x14ac:dyDescent="0.25">
      <c r="A2201" t="s">
        <v>0</v>
      </c>
      <c r="B2201" t="s">
        <v>7388</v>
      </c>
      <c r="C2201" t="s">
        <v>192</v>
      </c>
      <c r="D2201" t="s">
        <v>3973</v>
      </c>
      <c r="E2201" t="s">
        <v>51</v>
      </c>
      <c r="F2201" t="b">
        <v>0</v>
      </c>
      <c r="G2201" t="s">
        <v>23</v>
      </c>
      <c r="H2201" s="4">
        <v>45695.94940972222</v>
      </c>
      <c r="I2201" t="b">
        <v>0</v>
      </c>
      <c r="J2201" t="b">
        <v>0</v>
      </c>
      <c r="K2201" t="s">
        <v>24</v>
      </c>
      <c r="L2201" t="s">
        <v>36</v>
      </c>
      <c r="N2201">
        <v>27.5</v>
      </c>
      <c r="O2201" t="s">
        <v>7389</v>
      </c>
      <c r="P2201" t="s">
        <v>2146</v>
      </c>
    </row>
    <row r="2202" spans="1:16" x14ac:dyDescent="0.25">
      <c r="A2202" t="s">
        <v>1</v>
      </c>
      <c r="B2202" t="s">
        <v>7390</v>
      </c>
      <c r="C2202" t="s">
        <v>82</v>
      </c>
      <c r="D2202" t="s">
        <v>3973</v>
      </c>
      <c r="E2202" t="s">
        <v>20</v>
      </c>
      <c r="F2202" t="b">
        <v>0</v>
      </c>
      <c r="G2202" t="s">
        <v>27</v>
      </c>
      <c r="H2202" s="4">
        <v>45695.959189814806</v>
      </c>
      <c r="I2202" t="b">
        <v>0</v>
      </c>
      <c r="J2202" t="b">
        <v>0</v>
      </c>
      <c r="K2202" t="s">
        <v>24</v>
      </c>
      <c r="L2202" t="s">
        <v>22</v>
      </c>
      <c r="M2202">
        <v>200000</v>
      </c>
      <c r="O2202" t="s">
        <v>1863</v>
      </c>
      <c r="P2202" t="s">
        <v>7391</v>
      </c>
    </row>
    <row r="2203" spans="1:16" x14ac:dyDescent="0.25">
      <c r="A2203" t="s">
        <v>2</v>
      </c>
      <c r="B2203" t="s">
        <v>7392</v>
      </c>
      <c r="C2203" t="s">
        <v>7393</v>
      </c>
      <c r="D2203" t="s">
        <v>2208</v>
      </c>
      <c r="E2203" t="s">
        <v>20</v>
      </c>
      <c r="F2203" t="b">
        <v>0</v>
      </c>
      <c r="G2203" t="s">
        <v>27</v>
      </c>
      <c r="H2203" s="4">
        <v>45695.959733796299</v>
      </c>
      <c r="I2203" t="b">
        <v>0</v>
      </c>
      <c r="J2203" t="b">
        <v>0</v>
      </c>
      <c r="K2203" t="s">
        <v>24</v>
      </c>
      <c r="L2203" t="s">
        <v>22</v>
      </c>
      <c r="M2203">
        <v>175000</v>
      </c>
      <c r="O2203" t="s">
        <v>7394</v>
      </c>
      <c r="P2203" t="s">
        <v>7395</v>
      </c>
    </row>
    <row r="2204" spans="1:16" x14ac:dyDescent="0.25">
      <c r="A2204" t="s">
        <v>2</v>
      </c>
      <c r="B2204" t="s">
        <v>7396</v>
      </c>
      <c r="C2204" t="s">
        <v>352</v>
      </c>
      <c r="D2204" t="s">
        <v>4328</v>
      </c>
      <c r="E2204" t="s">
        <v>51</v>
      </c>
      <c r="F2204" t="b">
        <v>0</v>
      </c>
      <c r="G2204" t="s">
        <v>27</v>
      </c>
      <c r="H2204" s="4">
        <v>45695.959733796299</v>
      </c>
      <c r="I2204" t="b">
        <v>0</v>
      </c>
      <c r="J2204" t="b">
        <v>0</v>
      </c>
      <c r="K2204" t="s">
        <v>24</v>
      </c>
      <c r="L2204" t="s">
        <v>36</v>
      </c>
      <c r="N2204">
        <v>60.5</v>
      </c>
      <c r="O2204" t="s">
        <v>7397</v>
      </c>
      <c r="P2204" t="s">
        <v>7398</v>
      </c>
    </row>
    <row r="2205" spans="1:16" x14ac:dyDescent="0.25">
      <c r="A2205" t="s">
        <v>2</v>
      </c>
      <c r="B2205" t="s">
        <v>7399</v>
      </c>
      <c r="C2205" t="s">
        <v>7400</v>
      </c>
      <c r="D2205" t="s">
        <v>3973</v>
      </c>
      <c r="E2205" t="s">
        <v>20</v>
      </c>
      <c r="F2205" t="b">
        <v>0</v>
      </c>
      <c r="G2205" t="s">
        <v>27</v>
      </c>
      <c r="H2205" s="4">
        <v>45695.95994212963</v>
      </c>
      <c r="I2205" t="b">
        <v>0</v>
      </c>
      <c r="J2205" t="b">
        <v>1</v>
      </c>
      <c r="K2205" t="s">
        <v>24</v>
      </c>
      <c r="L2205" t="s">
        <v>22</v>
      </c>
      <c r="M2205">
        <v>100828.5</v>
      </c>
      <c r="O2205" t="s">
        <v>7401</v>
      </c>
      <c r="P2205" t="s">
        <v>7402</v>
      </c>
    </row>
    <row r="2206" spans="1:16" x14ac:dyDescent="0.25">
      <c r="A2206" t="s">
        <v>2</v>
      </c>
      <c r="B2206" t="s">
        <v>2</v>
      </c>
      <c r="C2206" t="s">
        <v>2514</v>
      </c>
      <c r="D2206" t="s">
        <v>2208</v>
      </c>
      <c r="E2206" t="s">
        <v>20</v>
      </c>
      <c r="F2206" t="b">
        <v>0</v>
      </c>
      <c r="G2206" t="s">
        <v>35</v>
      </c>
      <c r="H2206" s="4">
        <v>45695.960601851853</v>
      </c>
      <c r="I2206" t="b">
        <v>0</v>
      </c>
      <c r="J2206" t="b">
        <v>0</v>
      </c>
      <c r="K2206" t="s">
        <v>24</v>
      </c>
      <c r="L2206" t="s">
        <v>22</v>
      </c>
      <c r="M2206">
        <v>137500</v>
      </c>
      <c r="O2206" t="s">
        <v>123</v>
      </c>
    </row>
    <row r="2207" spans="1:16" x14ac:dyDescent="0.25">
      <c r="A2207" t="s">
        <v>1</v>
      </c>
      <c r="B2207" t="s">
        <v>7403</v>
      </c>
      <c r="C2207" t="s">
        <v>39</v>
      </c>
      <c r="D2207" t="s">
        <v>3973</v>
      </c>
      <c r="E2207" t="s">
        <v>51</v>
      </c>
      <c r="F2207" t="b">
        <v>1</v>
      </c>
      <c r="G2207" t="s">
        <v>41</v>
      </c>
      <c r="H2207" s="4">
        <v>45696.000034722223</v>
      </c>
      <c r="I2207" t="b">
        <v>0</v>
      </c>
      <c r="J2207" t="b">
        <v>1</v>
      </c>
      <c r="K2207" t="s">
        <v>24</v>
      </c>
      <c r="L2207" t="s">
        <v>36</v>
      </c>
      <c r="N2207">
        <v>31</v>
      </c>
      <c r="O2207" t="s">
        <v>7404</v>
      </c>
      <c r="P2207" t="s">
        <v>1212</v>
      </c>
    </row>
    <row r="2208" spans="1:16" x14ac:dyDescent="0.25">
      <c r="A2208" t="s">
        <v>0</v>
      </c>
      <c r="B2208" t="s">
        <v>7405</v>
      </c>
      <c r="C2208" t="s">
        <v>5663</v>
      </c>
      <c r="D2208" t="s">
        <v>3957</v>
      </c>
      <c r="E2208" t="s">
        <v>34</v>
      </c>
      <c r="F2208" t="b">
        <v>0</v>
      </c>
      <c r="G2208" t="s">
        <v>27</v>
      </c>
      <c r="H2208" s="4">
        <v>45696.000173611108</v>
      </c>
      <c r="I2208" t="b">
        <v>0</v>
      </c>
      <c r="J2208" t="b">
        <v>0</v>
      </c>
      <c r="K2208" t="s">
        <v>24</v>
      </c>
      <c r="L2208" t="s">
        <v>36</v>
      </c>
      <c r="N2208">
        <v>24.014999389648441</v>
      </c>
      <c r="O2208" t="s">
        <v>5664</v>
      </c>
      <c r="P2208" t="s">
        <v>3686</v>
      </c>
    </row>
    <row r="2209" spans="1:16" x14ac:dyDescent="0.25">
      <c r="A2209" t="s">
        <v>2</v>
      </c>
      <c r="B2209" t="s">
        <v>7406</v>
      </c>
      <c r="C2209" t="s">
        <v>780</v>
      </c>
      <c r="D2209" t="s">
        <v>3973</v>
      </c>
      <c r="E2209" t="s">
        <v>20</v>
      </c>
      <c r="F2209" t="b">
        <v>0</v>
      </c>
      <c r="G2209" t="s">
        <v>27</v>
      </c>
      <c r="H2209" s="4">
        <v>45696.000173611108</v>
      </c>
      <c r="I2209" t="b">
        <v>0</v>
      </c>
      <c r="J2209" t="b">
        <v>0</v>
      </c>
      <c r="K2209" t="s">
        <v>24</v>
      </c>
      <c r="L2209" t="s">
        <v>22</v>
      </c>
      <c r="M2209">
        <v>82850</v>
      </c>
      <c r="O2209" t="s">
        <v>5482</v>
      </c>
      <c r="P2209" t="s">
        <v>3772</v>
      </c>
    </row>
    <row r="2210" spans="1:16" x14ac:dyDescent="0.25">
      <c r="A2210" t="s">
        <v>2</v>
      </c>
      <c r="B2210" t="s">
        <v>7407</v>
      </c>
      <c r="C2210" t="s">
        <v>372</v>
      </c>
      <c r="D2210" t="s">
        <v>4014</v>
      </c>
      <c r="E2210" t="s">
        <v>20</v>
      </c>
      <c r="F2210" t="b">
        <v>0</v>
      </c>
      <c r="G2210" t="s">
        <v>41</v>
      </c>
      <c r="H2210" s="4">
        <v>45696.00209490741</v>
      </c>
      <c r="I2210" t="b">
        <v>0</v>
      </c>
      <c r="J2210" t="b">
        <v>1</v>
      </c>
      <c r="K2210" t="s">
        <v>24</v>
      </c>
      <c r="L2210" t="s">
        <v>22</v>
      </c>
      <c r="M2210">
        <v>220900</v>
      </c>
      <c r="O2210" t="s">
        <v>402</v>
      </c>
      <c r="P2210" t="s">
        <v>7408</v>
      </c>
    </row>
    <row r="2211" spans="1:16" x14ac:dyDescent="0.25">
      <c r="A2211" t="s">
        <v>2</v>
      </c>
      <c r="B2211" t="s">
        <v>2492</v>
      </c>
      <c r="C2211" t="s">
        <v>825</v>
      </c>
      <c r="D2211" t="s">
        <v>3973</v>
      </c>
      <c r="E2211" t="s">
        <v>20</v>
      </c>
      <c r="F2211" t="b">
        <v>0</v>
      </c>
      <c r="G2211" t="s">
        <v>35</v>
      </c>
      <c r="H2211" s="4">
        <v>45696.002395833333</v>
      </c>
      <c r="I2211" t="b">
        <v>0</v>
      </c>
      <c r="J2211" t="b">
        <v>1</v>
      </c>
      <c r="K2211" t="s">
        <v>24</v>
      </c>
      <c r="L2211" t="s">
        <v>22</v>
      </c>
      <c r="M2211">
        <v>122087</v>
      </c>
      <c r="O2211" t="s">
        <v>5482</v>
      </c>
      <c r="P2211" t="s">
        <v>7409</v>
      </c>
    </row>
    <row r="2212" spans="1:16" x14ac:dyDescent="0.25">
      <c r="A2212" t="s">
        <v>2</v>
      </c>
      <c r="B2212" t="s">
        <v>7410</v>
      </c>
      <c r="C2212" t="s">
        <v>622</v>
      </c>
      <c r="D2212" t="s">
        <v>3973</v>
      </c>
      <c r="E2212" t="s">
        <v>20</v>
      </c>
      <c r="F2212" t="b">
        <v>0</v>
      </c>
      <c r="G2212" t="s">
        <v>52</v>
      </c>
      <c r="H2212" s="4">
        <v>45696.003298611111</v>
      </c>
      <c r="I2212" t="b">
        <v>0</v>
      </c>
      <c r="J2212" t="b">
        <v>1</v>
      </c>
      <c r="K2212" t="s">
        <v>24</v>
      </c>
      <c r="L2212" t="s">
        <v>22</v>
      </c>
      <c r="M2212">
        <v>115000</v>
      </c>
      <c r="O2212" t="s">
        <v>954</v>
      </c>
      <c r="P2212" t="s">
        <v>7411</v>
      </c>
    </row>
    <row r="2213" spans="1:16" x14ac:dyDescent="0.25">
      <c r="A2213" t="s">
        <v>28</v>
      </c>
      <c r="B2213" t="s">
        <v>7412</v>
      </c>
      <c r="C2213" t="s">
        <v>39</v>
      </c>
      <c r="D2213" t="s">
        <v>3973</v>
      </c>
      <c r="E2213" t="s">
        <v>20</v>
      </c>
      <c r="F2213" t="b">
        <v>1</v>
      </c>
      <c r="G2213" t="s">
        <v>30</v>
      </c>
      <c r="H2213" s="4">
        <v>45696.017511574071</v>
      </c>
      <c r="I2213" t="b">
        <v>0</v>
      </c>
      <c r="J2213" t="b">
        <v>0</v>
      </c>
      <c r="K2213" t="s">
        <v>24</v>
      </c>
      <c r="L2213" t="s">
        <v>36</v>
      </c>
      <c r="N2213">
        <v>50</v>
      </c>
      <c r="O2213" t="s">
        <v>7413</v>
      </c>
    </row>
    <row r="2214" spans="1:16" x14ac:dyDescent="0.25">
      <c r="A2214" t="s">
        <v>0</v>
      </c>
      <c r="B2214" t="s">
        <v>4495</v>
      </c>
      <c r="C2214" t="s">
        <v>140</v>
      </c>
      <c r="D2214" t="s">
        <v>3828</v>
      </c>
      <c r="E2214" t="s">
        <v>20</v>
      </c>
      <c r="F2214" t="b">
        <v>0</v>
      </c>
      <c r="G2214" t="s">
        <v>35</v>
      </c>
      <c r="H2214" s="4">
        <v>45696.04210648148</v>
      </c>
      <c r="I2214" t="b">
        <v>0</v>
      </c>
      <c r="J2214" t="b">
        <v>0</v>
      </c>
      <c r="K2214" t="s">
        <v>24</v>
      </c>
      <c r="L2214" t="s">
        <v>22</v>
      </c>
      <c r="M2214">
        <v>70000</v>
      </c>
      <c r="O2214" t="s">
        <v>4496</v>
      </c>
      <c r="P2214" t="s">
        <v>204</v>
      </c>
    </row>
    <row r="2215" spans="1:16" x14ac:dyDescent="0.25">
      <c r="A2215" t="s">
        <v>0</v>
      </c>
      <c r="B2215" t="s">
        <v>2900</v>
      </c>
      <c r="C2215" t="s">
        <v>749</v>
      </c>
      <c r="D2215" t="s">
        <v>3828</v>
      </c>
      <c r="E2215" t="s">
        <v>20</v>
      </c>
      <c r="F2215" t="b">
        <v>0</v>
      </c>
      <c r="G2215" t="s">
        <v>30</v>
      </c>
      <c r="H2215" s="4">
        <v>45696.042280092603</v>
      </c>
      <c r="I2215" t="b">
        <v>0</v>
      </c>
      <c r="J2215" t="b">
        <v>1</v>
      </c>
      <c r="K2215" t="s">
        <v>24</v>
      </c>
      <c r="L2215" t="s">
        <v>22</v>
      </c>
      <c r="M2215">
        <v>82500</v>
      </c>
      <c r="O2215" t="s">
        <v>4497</v>
      </c>
      <c r="P2215" t="s">
        <v>3459</v>
      </c>
    </row>
    <row r="2216" spans="1:16" x14ac:dyDescent="0.25">
      <c r="A2216" t="s">
        <v>19</v>
      </c>
      <c r="B2216" t="s">
        <v>2448</v>
      </c>
      <c r="C2216" t="s">
        <v>1270</v>
      </c>
      <c r="D2216" t="s">
        <v>3973</v>
      </c>
      <c r="E2216" t="s">
        <v>20</v>
      </c>
      <c r="F2216" t="b">
        <v>0</v>
      </c>
      <c r="G2216" t="s">
        <v>23</v>
      </c>
      <c r="H2216" s="4">
        <v>45696.077384259261</v>
      </c>
      <c r="I2216" t="b">
        <v>0</v>
      </c>
      <c r="J2216" t="b">
        <v>1</v>
      </c>
      <c r="K2216" t="s">
        <v>24</v>
      </c>
      <c r="L2216" t="s">
        <v>36</v>
      </c>
      <c r="N2216">
        <v>56.5</v>
      </c>
      <c r="O2216" t="s">
        <v>5482</v>
      </c>
      <c r="P2216" t="s">
        <v>149</v>
      </c>
    </row>
    <row r="2217" spans="1:16" x14ac:dyDescent="0.25">
      <c r="A2217" t="s">
        <v>28</v>
      </c>
      <c r="B2217" t="s">
        <v>7414</v>
      </c>
      <c r="C2217" t="s">
        <v>192</v>
      </c>
      <c r="D2217" t="s">
        <v>3957</v>
      </c>
      <c r="E2217" t="s">
        <v>20</v>
      </c>
      <c r="F2217" t="b">
        <v>0</v>
      </c>
      <c r="G2217" t="s">
        <v>23</v>
      </c>
      <c r="H2217" s="4">
        <v>45696.09920138889</v>
      </c>
      <c r="I2217" t="b">
        <v>0</v>
      </c>
      <c r="J2217" t="b">
        <v>1</v>
      </c>
      <c r="K2217" t="s">
        <v>24</v>
      </c>
      <c r="L2217" t="s">
        <v>36</v>
      </c>
      <c r="N2217">
        <v>41.884998321533203</v>
      </c>
      <c r="O2217" t="s">
        <v>5013</v>
      </c>
      <c r="P2217" t="s">
        <v>7415</v>
      </c>
    </row>
    <row r="2218" spans="1:16" x14ac:dyDescent="0.25">
      <c r="A2218" t="s">
        <v>40</v>
      </c>
      <c r="B2218" t="s">
        <v>7416</v>
      </c>
      <c r="C2218" t="s">
        <v>5404</v>
      </c>
      <c r="D2218" t="s">
        <v>3957</v>
      </c>
      <c r="E2218" t="s">
        <v>20</v>
      </c>
      <c r="F2218" t="b">
        <v>0</v>
      </c>
      <c r="G2218" t="s">
        <v>27</v>
      </c>
      <c r="H2218" s="4">
        <v>45696.100543981483</v>
      </c>
      <c r="I2218" t="b">
        <v>0</v>
      </c>
      <c r="J2218" t="b">
        <v>0</v>
      </c>
      <c r="K2218" t="s">
        <v>24</v>
      </c>
      <c r="L2218" t="s">
        <v>36</v>
      </c>
      <c r="N2218">
        <v>45.745002746582031</v>
      </c>
      <c r="O2218" t="s">
        <v>1422</v>
      </c>
      <c r="P2218" t="s">
        <v>7417</v>
      </c>
    </row>
    <row r="2219" spans="1:16" x14ac:dyDescent="0.25">
      <c r="A2219" t="s">
        <v>19</v>
      </c>
      <c r="B2219" t="s">
        <v>7418</v>
      </c>
      <c r="C2219" t="s">
        <v>122</v>
      </c>
      <c r="D2219" t="s">
        <v>3973</v>
      </c>
      <c r="E2219" t="s">
        <v>20</v>
      </c>
      <c r="F2219" t="b">
        <v>0</v>
      </c>
      <c r="G2219" t="s">
        <v>52</v>
      </c>
      <c r="H2219" s="4">
        <v>45696.246979166674</v>
      </c>
      <c r="I2219" t="b">
        <v>1</v>
      </c>
      <c r="J2219" t="b">
        <v>1</v>
      </c>
      <c r="K2219" t="s">
        <v>24</v>
      </c>
      <c r="L2219" t="s">
        <v>36</v>
      </c>
      <c r="N2219">
        <v>67.5</v>
      </c>
      <c r="O2219" t="s">
        <v>4344</v>
      </c>
      <c r="P2219" t="s">
        <v>2460</v>
      </c>
    </row>
    <row r="2220" spans="1:16" x14ac:dyDescent="0.25">
      <c r="A2220" t="s">
        <v>0</v>
      </c>
      <c r="B2220" t="s">
        <v>7419</v>
      </c>
      <c r="C2220" t="s">
        <v>82</v>
      </c>
      <c r="D2220" t="s">
        <v>5915</v>
      </c>
      <c r="E2220" t="s">
        <v>20</v>
      </c>
      <c r="F2220" t="b">
        <v>0</v>
      </c>
      <c r="G2220" t="s">
        <v>27</v>
      </c>
      <c r="H2220" s="4">
        <v>45696.249976851846</v>
      </c>
      <c r="I2220" t="b">
        <v>0</v>
      </c>
      <c r="J2220" t="b">
        <v>1</v>
      </c>
      <c r="K2220" t="s">
        <v>24</v>
      </c>
      <c r="L2220" t="s">
        <v>22</v>
      </c>
      <c r="M2220">
        <v>169500</v>
      </c>
      <c r="O2220" t="s">
        <v>7420</v>
      </c>
      <c r="P2220" t="s">
        <v>2951</v>
      </c>
    </row>
    <row r="2221" spans="1:16" x14ac:dyDescent="0.25">
      <c r="A2221" t="s">
        <v>0</v>
      </c>
      <c r="B2221" t="s">
        <v>0</v>
      </c>
      <c r="C2221" t="s">
        <v>2821</v>
      </c>
      <c r="D2221" t="s">
        <v>1051</v>
      </c>
      <c r="E2221" t="s">
        <v>20</v>
      </c>
      <c r="F2221" t="b">
        <v>0</v>
      </c>
      <c r="G2221" t="s">
        <v>41</v>
      </c>
      <c r="H2221" s="4">
        <v>45696.250231481477</v>
      </c>
      <c r="I2221" t="b">
        <v>1</v>
      </c>
      <c r="J2221" t="b">
        <v>1</v>
      </c>
      <c r="K2221" t="s">
        <v>24</v>
      </c>
      <c r="L2221" t="s">
        <v>36</v>
      </c>
      <c r="N2221">
        <v>30.5</v>
      </c>
      <c r="O2221" t="s">
        <v>1051</v>
      </c>
      <c r="P2221" t="s">
        <v>204</v>
      </c>
    </row>
    <row r="2222" spans="1:16" x14ac:dyDescent="0.25">
      <c r="A2222" t="s">
        <v>0</v>
      </c>
      <c r="B2222" t="s">
        <v>0</v>
      </c>
      <c r="C2222" t="s">
        <v>585</v>
      </c>
      <c r="D2222" t="s">
        <v>3828</v>
      </c>
      <c r="E2222" t="s">
        <v>219</v>
      </c>
      <c r="F2222" t="b">
        <v>0</v>
      </c>
      <c r="G2222" t="s">
        <v>41</v>
      </c>
      <c r="H2222" s="4">
        <v>45696.250277777777</v>
      </c>
      <c r="I2222" t="b">
        <v>0</v>
      </c>
      <c r="J2222" t="b">
        <v>1</v>
      </c>
      <c r="K2222" t="s">
        <v>24</v>
      </c>
      <c r="L2222" t="s">
        <v>36</v>
      </c>
      <c r="N2222">
        <v>62.5</v>
      </c>
      <c r="O2222" t="s">
        <v>3776</v>
      </c>
      <c r="P2222" t="s">
        <v>1823</v>
      </c>
    </row>
    <row r="2223" spans="1:16" x14ac:dyDescent="0.25">
      <c r="A2223" t="s">
        <v>25</v>
      </c>
      <c r="B2223" t="s">
        <v>7421</v>
      </c>
      <c r="C2223" t="s">
        <v>49</v>
      </c>
      <c r="D2223" t="s">
        <v>3108</v>
      </c>
      <c r="E2223" t="s">
        <v>20</v>
      </c>
      <c r="F2223" t="b">
        <v>0</v>
      </c>
      <c r="G2223" t="s">
        <v>41</v>
      </c>
      <c r="H2223" s="4">
        <v>45696.250462962962</v>
      </c>
      <c r="I2223" t="b">
        <v>0</v>
      </c>
      <c r="J2223" t="b">
        <v>1</v>
      </c>
      <c r="K2223" t="s">
        <v>24</v>
      </c>
      <c r="L2223" t="s">
        <v>22</v>
      </c>
      <c r="M2223">
        <v>220612</v>
      </c>
      <c r="O2223" t="s">
        <v>43</v>
      </c>
      <c r="P2223" t="s">
        <v>7422</v>
      </c>
    </row>
    <row r="2224" spans="1:16" x14ac:dyDescent="0.25">
      <c r="A2224" t="s">
        <v>0</v>
      </c>
      <c r="B2224" t="s">
        <v>288</v>
      </c>
      <c r="C2224" t="s">
        <v>696</v>
      </c>
      <c r="D2224" t="s">
        <v>7423</v>
      </c>
      <c r="E2224" t="s">
        <v>51</v>
      </c>
      <c r="F2224" t="b">
        <v>0</v>
      </c>
      <c r="G2224" t="s">
        <v>30</v>
      </c>
      <c r="H2224" s="4">
        <v>45696.250902777778</v>
      </c>
      <c r="I2224" t="b">
        <v>1</v>
      </c>
      <c r="J2224" t="b">
        <v>1</v>
      </c>
      <c r="K2224" t="s">
        <v>24</v>
      </c>
      <c r="L2224" t="s">
        <v>36</v>
      </c>
      <c r="N2224">
        <v>25</v>
      </c>
      <c r="O2224" t="s">
        <v>2075</v>
      </c>
      <c r="P2224" t="s">
        <v>863</v>
      </c>
    </row>
    <row r="2225" spans="1:16" x14ac:dyDescent="0.25">
      <c r="A2225" t="s">
        <v>19</v>
      </c>
      <c r="B2225" t="s">
        <v>7424</v>
      </c>
      <c r="C2225" t="s">
        <v>985</v>
      </c>
      <c r="D2225" t="s">
        <v>3973</v>
      </c>
      <c r="E2225" t="s">
        <v>20</v>
      </c>
      <c r="F2225" t="b">
        <v>0</v>
      </c>
      <c r="G2225" t="s">
        <v>27</v>
      </c>
      <c r="H2225" s="4">
        <v>45696.251006944447</v>
      </c>
      <c r="I2225" t="b">
        <v>0</v>
      </c>
      <c r="J2225" t="b">
        <v>1</v>
      </c>
      <c r="K2225" t="s">
        <v>24</v>
      </c>
      <c r="L2225" t="s">
        <v>22</v>
      </c>
      <c r="M2225">
        <v>260000</v>
      </c>
      <c r="O2225" t="s">
        <v>575</v>
      </c>
    </row>
    <row r="2226" spans="1:16" x14ac:dyDescent="0.25">
      <c r="A2226" t="s">
        <v>1</v>
      </c>
      <c r="B2226" t="s">
        <v>661</v>
      </c>
      <c r="C2226" t="s">
        <v>386</v>
      </c>
      <c r="D2226" t="s">
        <v>3828</v>
      </c>
      <c r="E2226" t="s">
        <v>20</v>
      </c>
      <c r="F2226" t="b">
        <v>0</v>
      </c>
      <c r="G2226" t="s">
        <v>41</v>
      </c>
      <c r="H2226" s="4">
        <v>45696.251944444448</v>
      </c>
      <c r="I2226" t="b">
        <v>0</v>
      </c>
      <c r="J2226" t="b">
        <v>1</v>
      </c>
      <c r="K2226" t="s">
        <v>24</v>
      </c>
      <c r="L2226" t="s">
        <v>22</v>
      </c>
      <c r="M2226">
        <v>127275.203125</v>
      </c>
      <c r="O2226" t="s">
        <v>7425</v>
      </c>
      <c r="P2226" t="s">
        <v>7426</v>
      </c>
    </row>
    <row r="2227" spans="1:16" x14ac:dyDescent="0.25">
      <c r="A2227" t="s">
        <v>0</v>
      </c>
      <c r="B2227" t="s">
        <v>7427</v>
      </c>
      <c r="C2227" t="s">
        <v>3180</v>
      </c>
      <c r="D2227" t="s">
        <v>2208</v>
      </c>
      <c r="E2227" t="s">
        <v>20</v>
      </c>
      <c r="F2227" t="b">
        <v>0</v>
      </c>
      <c r="G2227" t="s">
        <v>23</v>
      </c>
      <c r="H2227" s="4">
        <v>45696.269016203703</v>
      </c>
      <c r="I2227" t="b">
        <v>0</v>
      </c>
      <c r="J2227" t="b">
        <v>0</v>
      </c>
      <c r="K2227" t="s">
        <v>24</v>
      </c>
      <c r="L2227" t="s">
        <v>36</v>
      </c>
      <c r="N2227">
        <v>33.5</v>
      </c>
      <c r="O2227" t="s">
        <v>3375</v>
      </c>
      <c r="P2227" t="s">
        <v>963</v>
      </c>
    </row>
    <row r="2228" spans="1:16" x14ac:dyDescent="0.25">
      <c r="A2228" t="s">
        <v>2</v>
      </c>
      <c r="B2228" t="s">
        <v>2</v>
      </c>
      <c r="C2228" t="s">
        <v>7428</v>
      </c>
      <c r="D2228" t="s">
        <v>4972</v>
      </c>
      <c r="E2228" t="s">
        <v>20</v>
      </c>
      <c r="F2228" t="b">
        <v>0</v>
      </c>
      <c r="G2228" t="s">
        <v>226</v>
      </c>
      <c r="H2228" s="4">
        <v>45696.273310185177</v>
      </c>
      <c r="I2228" t="b">
        <v>1</v>
      </c>
      <c r="J2228" t="b">
        <v>0</v>
      </c>
      <c r="K2228" t="s">
        <v>226</v>
      </c>
      <c r="L2228" t="s">
        <v>22</v>
      </c>
      <c r="M2228">
        <v>65000</v>
      </c>
      <c r="O2228" t="s">
        <v>7429</v>
      </c>
      <c r="P2228" t="s">
        <v>7430</v>
      </c>
    </row>
    <row r="2229" spans="1:16" x14ac:dyDescent="0.25">
      <c r="A2229" t="s">
        <v>2</v>
      </c>
      <c r="B2229" t="s">
        <v>7431</v>
      </c>
      <c r="C2229" t="s">
        <v>172</v>
      </c>
      <c r="D2229" t="s">
        <v>2208</v>
      </c>
      <c r="E2229" t="s">
        <v>20</v>
      </c>
      <c r="F2229" t="b">
        <v>0</v>
      </c>
      <c r="G2229" t="s">
        <v>27</v>
      </c>
      <c r="H2229" s="4">
        <v>45696.293217592603</v>
      </c>
      <c r="I2229" t="b">
        <v>0</v>
      </c>
      <c r="J2229" t="b">
        <v>0</v>
      </c>
      <c r="K2229" t="s">
        <v>24</v>
      </c>
      <c r="L2229" t="s">
        <v>22</v>
      </c>
      <c r="M2229">
        <v>180000</v>
      </c>
      <c r="O2229" t="s">
        <v>2868</v>
      </c>
      <c r="P2229" t="s">
        <v>7432</v>
      </c>
    </row>
    <row r="2230" spans="1:16" x14ac:dyDescent="0.25">
      <c r="A2230" t="s">
        <v>0</v>
      </c>
      <c r="B2230" t="s">
        <v>4222</v>
      </c>
      <c r="D2230" t="s">
        <v>4220</v>
      </c>
      <c r="E2230" t="s">
        <v>20</v>
      </c>
      <c r="F2230" t="b">
        <v>0</v>
      </c>
      <c r="G2230" t="s">
        <v>1420</v>
      </c>
      <c r="H2230" s="4">
        <v>45696.298101851848</v>
      </c>
      <c r="I2230" t="b">
        <v>0</v>
      </c>
      <c r="J2230" t="b">
        <v>0</v>
      </c>
      <c r="K2230" t="s">
        <v>1420</v>
      </c>
      <c r="L2230" t="s">
        <v>22</v>
      </c>
      <c r="M2230">
        <v>65000</v>
      </c>
      <c r="O2230" t="s">
        <v>2946</v>
      </c>
      <c r="P2230" t="s">
        <v>1374</v>
      </c>
    </row>
    <row r="2231" spans="1:16" x14ac:dyDescent="0.25">
      <c r="A2231" t="s">
        <v>1</v>
      </c>
      <c r="B2231" t="s">
        <v>7433</v>
      </c>
      <c r="C2231" t="s">
        <v>39</v>
      </c>
      <c r="D2231" t="s">
        <v>7434</v>
      </c>
      <c r="E2231" t="s">
        <v>20</v>
      </c>
      <c r="F2231" t="b">
        <v>1</v>
      </c>
      <c r="G2231" t="s">
        <v>1833</v>
      </c>
      <c r="H2231" s="4">
        <v>45696.299421296288</v>
      </c>
      <c r="I2231" t="b">
        <v>1</v>
      </c>
      <c r="J2231" t="b">
        <v>0</v>
      </c>
      <c r="K2231" t="s">
        <v>1833</v>
      </c>
      <c r="L2231" t="s">
        <v>22</v>
      </c>
      <c r="M2231">
        <v>47500</v>
      </c>
      <c r="O2231" t="s">
        <v>1426</v>
      </c>
    </row>
    <row r="2232" spans="1:16" x14ac:dyDescent="0.25">
      <c r="A2232" t="s">
        <v>0</v>
      </c>
      <c r="B2232" t="s">
        <v>3335</v>
      </c>
      <c r="C2232" t="s">
        <v>160</v>
      </c>
      <c r="D2232" t="s">
        <v>4084</v>
      </c>
      <c r="E2232" t="s">
        <v>20</v>
      </c>
      <c r="F2232" t="b">
        <v>0</v>
      </c>
      <c r="G2232" t="s">
        <v>52</v>
      </c>
      <c r="H2232" s="4">
        <v>45696.303819444453</v>
      </c>
      <c r="I2232" t="b">
        <v>0</v>
      </c>
      <c r="J2232" t="b">
        <v>1</v>
      </c>
      <c r="K2232" t="s">
        <v>24</v>
      </c>
      <c r="L2232" t="s">
        <v>22</v>
      </c>
      <c r="M2232">
        <v>137500</v>
      </c>
      <c r="O2232" t="s">
        <v>88</v>
      </c>
      <c r="P2232" t="s">
        <v>7435</v>
      </c>
    </row>
    <row r="2233" spans="1:16" x14ac:dyDescent="0.25">
      <c r="A2233" t="s">
        <v>139</v>
      </c>
      <c r="B2233" t="s">
        <v>7436</v>
      </c>
      <c r="C2233" t="s">
        <v>2500</v>
      </c>
      <c r="D2233" t="s">
        <v>3970</v>
      </c>
      <c r="E2233" t="s">
        <v>20</v>
      </c>
      <c r="F2233" t="b">
        <v>0</v>
      </c>
      <c r="G2233" t="s">
        <v>41</v>
      </c>
      <c r="H2233" s="4">
        <v>45696.333784722221</v>
      </c>
      <c r="I2233" t="b">
        <v>0</v>
      </c>
      <c r="J2233" t="b">
        <v>1</v>
      </c>
      <c r="K2233" t="s">
        <v>24</v>
      </c>
      <c r="L2233" t="s">
        <v>22</v>
      </c>
      <c r="M2233">
        <v>96000</v>
      </c>
      <c r="O2233" t="s">
        <v>7437</v>
      </c>
    </row>
    <row r="2234" spans="1:16" x14ac:dyDescent="0.25">
      <c r="A2234" t="s">
        <v>40</v>
      </c>
      <c r="B2234" t="s">
        <v>7438</v>
      </c>
      <c r="C2234" t="s">
        <v>151</v>
      </c>
      <c r="D2234" t="s">
        <v>5133</v>
      </c>
      <c r="E2234" t="s">
        <v>20</v>
      </c>
      <c r="F2234" t="b">
        <v>0</v>
      </c>
      <c r="G2234" t="s">
        <v>30</v>
      </c>
      <c r="H2234" s="4">
        <v>45696.334583333337</v>
      </c>
      <c r="I2234" t="b">
        <v>0</v>
      </c>
      <c r="J2234" t="b">
        <v>1</v>
      </c>
      <c r="K2234" t="s">
        <v>24</v>
      </c>
      <c r="L2234" t="s">
        <v>22</v>
      </c>
      <c r="M2234">
        <v>149743</v>
      </c>
      <c r="O2234" t="s">
        <v>7439</v>
      </c>
      <c r="P2234" t="s">
        <v>7440</v>
      </c>
    </row>
    <row r="2235" spans="1:16" x14ac:dyDescent="0.25">
      <c r="A2235" t="s">
        <v>2</v>
      </c>
      <c r="B2235" t="s">
        <v>7441</v>
      </c>
      <c r="C2235" t="s">
        <v>29</v>
      </c>
      <c r="D2235" t="s">
        <v>3957</v>
      </c>
      <c r="E2235" t="s">
        <v>20</v>
      </c>
      <c r="F2235" t="b">
        <v>0</v>
      </c>
      <c r="G2235" t="s">
        <v>27</v>
      </c>
      <c r="H2235" s="4">
        <v>45696.334675925929</v>
      </c>
      <c r="I2235" t="b">
        <v>0</v>
      </c>
      <c r="J2235" t="b">
        <v>1</v>
      </c>
      <c r="K2235" t="s">
        <v>24</v>
      </c>
      <c r="L2235" t="s">
        <v>36</v>
      </c>
      <c r="N2235">
        <v>38.215000152587891</v>
      </c>
      <c r="O2235" t="s">
        <v>2768</v>
      </c>
      <c r="P2235" t="s">
        <v>128</v>
      </c>
    </row>
    <row r="2236" spans="1:16" x14ac:dyDescent="0.25">
      <c r="A2236" t="s">
        <v>2</v>
      </c>
      <c r="B2236" t="s">
        <v>7442</v>
      </c>
      <c r="C2236" t="s">
        <v>6313</v>
      </c>
      <c r="D2236" t="s">
        <v>3970</v>
      </c>
      <c r="E2236" t="s">
        <v>20</v>
      </c>
      <c r="F2236" t="b">
        <v>0</v>
      </c>
      <c r="G2236" t="s">
        <v>1420</v>
      </c>
      <c r="H2236" s="4">
        <v>45696.350810185177</v>
      </c>
      <c r="I2236" t="b">
        <v>0</v>
      </c>
      <c r="J2236" t="b">
        <v>0</v>
      </c>
      <c r="K2236" t="s">
        <v>1420</v>
      </c>
      <c r="L2236" t="s">
        <v>22</v>
      </c>
      <c r="M2236">
        <v>109605.5</v>
      </c>
      <c r="O2236" t="s">
        <v>7443</v>
      </c>
      <c r="P2236" t="s">
        <v>7444</v>
      </c>
    </row>
    <row r="2237" spans="1:16" x14ac:dyDescent="0.25">
      <c r="A2237" t="s">
        <v>0</v>
      </c>
      <c r="B2237" t="s">
        <v>7445</v>
      </c>
      <c r="C2237" t="s">
        <v>39</v>
      </c>
      <c r="D2237" t="s">
        <v>3828</v>
      </c>
      <c r="E2237" t="s">
        <v>20</v>
      </c>
      <c r="F2237" t="b">
        <v>1</v>
      </c>
      <c r="G2237" t="s">
        <v>27</v>
      </c>
      <c r="H2237" s="4">
        <v>45696.375150462962</v>
      </c>
      <c r="I2237" t="b">
        <v>1</v>
      </c>
      <c r="J2237" t="b">
        <v>0</v>
      </c>
      <c r="K2237" t="s">
        <v>24</v>
      </c>
      <c r="L2237" t="s">
        <v>22</v>
      </c>
      <c r="M2237">
        <v>163085</v>
      </c>
      <c r="O2237" t="s">
        <v>7446</v>
      </c>
      <c r="P2237" t="s">
        <v>709</v>
      </c>
    </row>
    <row r="2238" spans="1:16" x14ac:dyDescent="0.25">
      <c r="A2238" t="s">
        <v>0</v>
      </c>
      <c r="B2238" t="s">
        <v>7447</v>
      </c>
      <c r="C2238" t="s">
        <v>585</v>
      </c>
      <c r="D2238" t="s">
        <v>4084</v>
      </c>
      <c r="E2238" t="s">
        <v>20</v>
      </c>
      <c r="F2238" t="b">
        <v>0</v>
      </c>
      <c r="G2238" t="s">
        <v>41</v>
      </c>
      <c r="H2238" s="4">
        <v>45696.375474537039</v>
      </c>
      <c r="I2238" t="b">
        <v>0</v>
      </c>
      <c r="J2238" t="b">
        <v>0</v>
      </c>
      <c r="K2238" t="s">
        <v>24</v>
      </c>
      <c r="L2238" t="s">
        <v>22</v>
      </c>
      <c r="M2238">
        <v>125000</v>
      </c>
      <c r="O2238" t="s">
        <v>374</v>
      </c>
      <c r="P2238" t="s">
        <v>7448</v>
      </c>
    </row>
    <row r="2239" spans="1:16" x14ac:dyDescent="0.25">
      <c r="A2239" t="s">
        <v>1</v>
      </c>
      <c r="B2239" t="s">
        <v>4431</v>
      </c>
      <c r="C2239" t="s">
        <v>949</v>
      </c>
      <c r="D2239" t="s">
        <v>4432</v>
      </c>
      <c r="E2239" t="s">
        <v>20</v>
      </c>
      <c r="F2239" t="b">
        <v>0</v>
      </c>
      <c r="G2239" t="s">
        <v>30</v>
      </c>
      <c r="H2239" s="4">
        <v>45696.376006944447</v>
      </c>
      <c r="I2239" t="b">
        <v>0</v>
      </c>
      <c r="J2239" t="b">
        <v>1</v>
      </c>
      <c r="K2239" t="s">
        <v>24</v>
      </c>
      <c r="L2239" t="s">
        <v>22</v>
      </c>
      <c r="M2239">
        <v>99000</v>
      </c>
      <c r="O2239" t="s">
        <v>1763</v>
      </c>
      <c r="P2239" t="s">
        <v>4433</v>
      </c>
    </row>
    <row r="2240" spans="1:16" x14ac:dyDescent="0.25">
      <c r="A2240" t="s">
        <v>0</v>
      </c>
      <c r="B2240" t="s">
        <v>5421</v>
      </c>
      <c r="C2240" t="s">
        <v>372</v>
      </c>
      <c r="D2240" t="s">
        <v>3957</v>
      </c>
      <c r="E2240" t="s">
        <v>34</v>
      </c>
      <c r="F2240" t="b">
        <v>0</v>
      </c>
      <c r="G2240" t="s">
        <v>27</v>
      </c>
      <c r="H2240" s="4">
        <v>45696.416701388887</v>
      </c>
      <c r="I2240" t="b">
        <v>1</v>
      </c>
      <c r="J2240" t="b">
        <v>0</v>
      </c>
      <c r="K2240" t="s">
        <v>24</v>
      </c>
      <c r="L2240" t="s">
        <v>36</v>
      </c>
      <c r="N2240">
        <v>27.979999542236332</v>
      </c>
      <c r="O2240" t="s">
        <v>4622</v>
      </c>
    </row>
    <row r="2241" spans="1:16" x14ac:dyDescent="0.25">
      <c r="A2241" t="s">
        <v>40</v>
      </c>
      <c r="B2241" t="s">
        <v>7449</v>
      </c>
      <c r="C2241" t="s">
        <v>1546</v>
      </c>
      <c r="D2241" t="s">
        <v>3828</v>
      </c>
      <c r="E2241" t="s">
        <v>20</v>
      </c>
      <c r="F2241" t="b">
        <v>0</v>
      </c>
      <c r="G2241" t="s">
        <v>27</v>
      </c>
      <c r="H2241" s="4">
        <v>45696.417939814812</v>
      </c>
      <c r="I2241" t="b">
        <v>0</v>
      </c>
      <c r="J2241" t="b">
        <v>1</v>
      </c>
      <c r="K2241" t="s">
        <v>24</v>
      </c>
      <c r="L2241" t="s">
        <v>22</v>
      </c>
      <c r="M2241">
        <v>162225</v>
      </c>
      <c r="O2241" t="s">
        <v>254</v>
      </c>
      <c r="P2241" t="s">
        <v>7450</v>
      </c>
    </row>
    <row r="2242" spans="1:16" x14ac:dyDescent="0.25">
      <c r="A2242" t="s">
        <v>40</v>
      </c>
      <c r="B2242" t="s">
        <v>2541</v>
      </c>
      <c r="C2242" t="s">
        <v>3347</v>
      </c>
      <c r="D2242" t="s">
        <v>3973</v>
      </c>
      <c r="E2242" t="s">
        <v>20</v>
      </c>
      <c r="F2242" t="b">
        <v>0</v>
      </c>
      <c r="G2242" t="s">
        <v>27</v>
      </c>
      <c r="H2242" s="4">
        <v>45696.418842592589</v>
      </c>
      <c r="I2242" t="b">
        <v>0</v>
      </c>
      <c r="J2242" t="b">
        <v>1</v>
      </c>
      <c r="K2242" t="s">
        <v>24</v>
      </c>
      <c r="L2242" t="s">
        <v>22</v>
      </c>
      <c r="M2242">
        <v>110500</v>
      </c>
      <c r="O2242" t="s">
        <v>2227</v>
      </c>
      <c r="P2242" t="s">
        <v>4333</v>
      </c>
    </row>
    <row r="2243" spans="1:16" x14ac:dyDescent="0.25">
      <c r="A2243" t="s">
        <v>2</v>
      </c>
      <c r="B2243" t="s">
        <v>4385</v>
      </c>
      <c r="C2243" t="s">
        <v>3515</v>
      </c>
      <c r="D2243" t="s">
        <v>2208</v>
      </c>
      <c r="E2243" t="s">
        <v>34</v>
      </c>
      <c r="F2243" t="b">
        <v>0</v>
      </c>
      <c r="G2243" t="s">
        <v>41</v>
      </c>
      <c r="H2243" s="4">
        <v>45696.418923611112</v>
      </c>
      <c r="I2243" t="b">
        <v>0</v>
      </c>
      <c r="J2243" t="b">
        <v>1</v>
      </c>
      <c r="K2243" t="s">
        <v>24</v>
      </c>
      <c r="L2243" t="s">
        <v>22</v>
      </c>
      <c r="M2243">
        <v>165000</v>
      </c>
      <c r="O2243" t="s">
        <v>428</v>
      </c>
      <c r="P2243" t="s">
        <v>7451</v>
      </c>
    </row>
    <row r="2244" spans="1:16" x14ac:dyDescent="0.25">
      <c r="A2244" t="s">
        <v>89</v>
      </c>
      <c r="B2244" t="s">
        <v>7452</v>
      </c>
      <c r="C2244" t="s">
        <v>7313</v>
      </c>
      <c r="D2244" t="s">
        <v>2208</v>
      </c>
      <c r="E2244" t="s">
        <v>34</v>
      </c>
      <c r="F2244" t="b">
        <v>0</v>
      </c>
      <c r="G2244" t="s">
        <v>41</v>
      </c>
      <c r="H2244" s="4">
        <v>45696.433148148149</v>
      </c>
      <c r="I2244" t="b">
        <v>0</v>
      </c>
      <c r="J2244" t="b">
        <v>1</v>
      </c>
      <c r="K2244" t="s">
        <v>24</v>
      </c>
      <c r="L2244" t="s">
        <v>22</v>
      </c>
      <c r="M2244">
        <v>195000</v>
      </c>
      <c r="O2244" t="s">
        <v>428</v>
      </c>
      <c r="P2244" t="s">
        <v>7453</v>
      </c>
    </row>
    <row r="2245" spans="1:16" x14ac:dyDescent="0.25">
      <c r="A2245" t="s">
        <v>2</v>
      </c>
      <c r="B2245" t="s">
        <v>6517</v>
      </c>
      <c r="C2245" t="s">
        <v>151</v>
      </c>
      <c r="D2245" t="s">
        <v>3973</v>
      </c>
      <c r="E2245" t="s">
        <v>20</v>
      </c>
      <c r="F2245" t="b">
        <v>0</v>
      </c>
      <c r="G2245" t="s">
        <v>30</v>
      </c>
      <c r="H2245" s="4">
        <v>45696.45925925926</v>
      </c>
      <c r="I2245" t="b">
        <v>0</v>
      </c>
      <c r="J2245" t="b">
        <v>1</v>
      </c>
      <c r="K2245" t="s">
        <v>24</v>
      </c>
      <c r="L2245" t="s">
        <v>22</v>
      </c>
      <c r="M2245">
        <v>140500</v>
      </c>
      <c r="O2245" t="s">
        <v>6518</v>
      </c>
      <c r="P2245" t="s">
        <v>6519</v>
      </c>
    </row>
    <row r="2246" spans="1:16" x14ac:dyDescent="0.25">
      <c r="A2246" t="s">
        <v>2</v>
      </c>
      <c r="B2246" t="s">
        <v>307</v>
      </c>
      <c r="C2246" t="s">
        <v>39</v>
      </c>
      <c r="D2246" t="s">
        <v>7454</v>
      </c>
      <c r="E2246" t="s">
        <v>20</v>
      </c>
      <c r="F2246" t="b">
        <v>1</v>
      </c>
      <c r="G2246" t="s">
        <v>1094</v>
      </c>
      <c r="H2246" s="4">
        <v>45696.489560185182</v>
      </c>
      <c r="I2246" t="b">
        <v>1</v>
      </c>
      <c r="J2246" t="b">
        <v>0</v>
      </c>
      <c r="K2246" t="s">
        <v>1094</v>
      </c>
      <c r="L2246" t="s">
        <v>22</v>
      </c>
      <c r="M2246">
        <v>200000</v>
      </c>
      <c r="O2246" t="s">
        <v>7455</v>
      </c>
      <c r="P2246" t="s">
        <v>1818</v>
      </c>
    </row>
    <row r="2247" spans="1:16" x14ac:dyDescent="0.25">
      <c r="A2247" t="s">
        <v>1</v>
      </c>
      <c r="B2247" t="s">
        <v>2955</v>
      </c>
      <c r="C2247" t="s">
        <v>2765</v>
      </c>
      <c r="D2247" t="s">
        <v>3973</v>
      </c>
      <c r="E2247" t="s">
        <v>20</v>
      </c>
      <c r="F2247" t="b">
        <v>0</v>
      </c>
      <c r="G2247" t="s">
        <v>52</v>
      </c>
      <c r="H2247" s="4">
        <v>45696.500891203701</v>
      </c>
      <c r="I2247" t="b">
        <v>0</v>
      </c>
      <c r="J2247" t="b">
        <v>1</v>
      </c>
      <c r="K2247" t="s">
        <v>24</v>
      </c>
      <c r="L2247" t="s">
        <v>22</v>
      </c>
      <c r="M2247">
        <v>174000</v>
      </c>
      <c r="O2247" t="s">
        <v>5482</v>
      </c>
      <c r="P2247" t="s">
        <v>603</v>
      </c>
    </row>
    <row r="2248" spans="1:16" x14ac:dyDescent="0.25">
      <c r="A2248" t="s">
        <v>2</v>
      </c>
      <c r="B2248" t="s">
        <v>7456</v>
      </c>
      <c r="C2248" t="s">
        <v>114</v>
      </c>
      <c r="D2248" t="s">
        <v>3973</v>
      </c>
      <c r="E2248" t="s">
        <v>20</v>
      </c>
      <c r="F2248" t="b">
        <v>0</v>
      </c>
      <c r="G2248" t="s">
        <v>27</v>
      </c>
      <c r="H2248" s="4">
        <v>45696.501689814817</v>
      </c>
      <c r="I2248" t="b">
        <v>0</v>
      </c>
      <c r="J2248" t="b">
        <v>1</v>
      </c>
      <c r="K2248" t="s">
        <v>24</v>
      </c>
      <c r="L2248" t="s">
        <v>22</v>
      </c>
      <c r="M2248">
        <v>207500</v>
      </c>
      <c r="O2248" t="s">
        <v>341</v>
      </c>
      <c r="P2248" t="s">
        <v>7457</v>
      </c>
    </row>
    <row r="2249" spans="1:16" x14ac:dyDescent="0.25">
      <c r="A2249" t="s">
        <v>28</v>
      </c>
      <c r="B2249" t="s">
        <v>7458</v>
      </c>
      <c r="C2249" t="s">
        <v>39</v>
      </c>
      <c r="D2249" t="s">
        <v>3973</v>
      </c>
      <c r="E2249" t="s">
        <v>20</v>
      </c>
      <c r="F2249" t="b">
        <v>1</v>
      </c>
      <c r="G2249" t="s">
        <v>106</v>
      </c>
      <c r="H2249" s="4">
        <v>45696.50849537037</v>
      </c>
      <c r="I2249" t="b">
        <v>0</v>
      </c>
      <c r="J2249" t="b">
        <v>0</v>
      </c>
      <c r="K2249" t="s">
        <v>106</v>
      </c>
      <c r="L2249" t="s">
        <v>36</v>
      </c>
      <c r="N2249">
        <v>50</v>
      </c>
      <c r="O2249" t="s">
        <v>7413</v>
      </c>
      <c r="P2249" t="s">
        <v>7459</v>
      </c>
    </row>
    <row r="2250" spans="1:16" x14ac:dyDescent="0.25">
      <c r="A2250" t="s">
        <v>139</v>
      </c>
      <c r="B2250" t="s">
        <v>7460</v>
      </c>
      <c r="C2250" t="s">
        <v>1867</v>
      </c>
      <c r="D2250" t="s">
        <v>2208</v>
      </c>
      <c r="E2250" t="s">
        <v>105</v>
      </c>
      <c r="F2250" t="b">
        <v>0</v>
      </c>
      <c r="G2250" t="s">
        <v>27</v>
      </c>
      <c r="H2250" s="4">
        <v>45696.54178240741</v>
      </c>
      <c r="I2250" t="b">
        <v>0</v>
      </c>
      <c r="J2250" t="b">
        <v>1</v>
      </c>
      <c r="K2250" t="s">
        <v>24</v>
      </c>
      <c r="L2250" t="s">
        <v>22</v>
      </c>
      <c r="M2250">
        <v>93500</v>
      </c>
      <c r="O2250" t="s">
        <v>7461</v>
      </c>
      <c r="P2250" t="s">
        <v>2014</v>
      </c>
    </row>
    <row r="2251" spans="1:16" x14ac:dyDescent="0.25">
      <c r="A2251" t="s">
        <v>1</v>
      </c>
      <c r="B2251" t="s">
        <v>2473</v>
      </c>
      <c r="C2251" t="s">
        <v>1845</v>
      </c>
      <c r="D2251" t="s">
        <v>4084</v>
      </c>
      <c r="E2251" t="s">
        <v>20</v>
      </c>
      <c r="F2251" t="b">
        <v>0</v>
      </c>
      <c r="G2251" t="s">
        <v>27</v>
      </c>
      <c r="H2251" s="4">
        <v>45696.543252314812</v>
      </c>
      <c r="I2251" t="b">
        <v>0</v>
      </c>
      <c r="J2251" t="b">
        <v>1</v>
      </c>
      <c r="K2251" t="s">
        <v>24</v>
      </c>
      <c r="L2251" t="s">
        <v>22</v>
      </c>
      <c r="M2251">
        <v>145000</v>
      </c>
      <c r="O2251" t="s">
        <v>1388</v>
      </c>
      <c r="P2251" t="s">
        <v>7462</v>
      </c>
    </row>
    <row r="2252" spans="1:16" x14ac:dyDescent="0.25">
      <c r="A2252" t="s">
        <v>40</v>
      </c>
      <c r="B2252" t="s">
        <v>7463</v>
      </c>
      <c r="C2252" t="s">
        <v>2701</v>
      </c>
      <c r="D2252" t="s">
        <v>3828</v>
      </c>
      <c r="E2252" t="s">
        <v>20</v>
      </c>
      <c r="F2252" t="b">
        <v>0</v>
      </c>
      <c r="G2252" t="s">
        <v>41</v>
      </c>
      <c r="H2252" s="4">
        <v>45696.543657407397</v>
      </c>
      <c r="I2252" t="b">
        <v>1</v>
      </c>
      <c r="J2252" t="b">
        <v>1</v>
      </c>
      <c r="K2252" t="s">
        <v>24</v>
      </c>
      <c r="L2252" t="s">
        <v>36</v>
      </c>
      <c r="N2252">
        <v>60</v>
      </c>
      <c r="O2252" t="s">
        <v>7464</v>
      </c>
      <c r="P2252" t="s">
        <v>7465</v>
      </c>
    </row>
    <row r="2253" spans="1:16" x14ac:dyDescent="0.25">
      <c r="A2253" t="s">
        <v>19</v>
      </c>
      <c r="B2253" t="s">
        <v>7466</v>
      </c>
      <c r="C2253" t="s">
        <v>2765</v>
      </c>
      <c r="D2253" t="s">
        <v>3957</v>
      </c>
      <c r="E2253" t="s">
        <v>20</v>
      </c>
      <c r="F2253" t="b">
        <v>0</v>
      </c>
      <c r="G2253" t="s">
        <v>23</v>
      </c>
      <c r="H2253" s="4">
        <v>45696.581053240741</v>
      </c>
      <c r="I2253" t="b">
        <v>0</v>
      </c>
      <c r="J2253" t="b">
        <v>1</v>
      </c>
      <c r="K2253" t="s">
        <v>24</v>
      </c>
      <c r="L2253" t="s">
        <v>36</v>
      </c>
      <c r="N2253">
        <v>11.335000038146971</v>
      </c>
      <c r="O2253" t="s">
        <v>254</v>
      </c>
      <c r="P2253" t="s">
        <v>1637</v>
      </c>
    </row>
    <row r="2254" spans="1:16" x14ac:dyDescent="0.25">
      <c r="A2254" t="s">
        <v>0</v>
      </c>
      <c r="B2254" t="s">
        <v>7467</v>
      </c>
      <c r="C2254" t="s">
        <v>859</v>
      </c>
      <c r="D2254" t="s">
        <v>3957</v>
      </c>
      <c r="E2254" t="s">
        <v>20</v>
      </c>
      <c r="F2254" t="b">
        <v>0</v>
      </c>
      <c r="G2254" t="s">
        <v>27</v>
      </c>
      <c r="H2254" s="4">
        <v>45696.583518518521</v>
      </c>
      <c r="I2254" t="b">
        <v>0</v>
      </c>
      <c r="J2254" t="b">
        <v>1</v>
      </c>
      <c r="K2254" t="s">
        <v>24</v>
      </c>
      <c r="L2254" t="s">
        <v>36</v>
      </c>
      <c r="N2254">
        <v>24.014999389648441</v>
      </c>
      <c r="O2254" t="s">
        <v>7468</v>
      </c>
      <c r="P2254" t="s">
        <v>1304</v>
      </c>
    </row>
    <row r="2255" spans="1:16" x14ac:dyDescent="0.25">
      <c r="A2255" t="s">
        <v>28</v>
      </c>
      <c r="B2255" t="s">
        <v>7469</v>
      </c>
      <c r="C2255" t="s">
        <v>24</v>
      </c>
      <c r="D2255" t="s">
        <v>3973</v>
      </c>
      <c r="E2255" t="s">
        <v>20</v>
      </c>
      <c r="F2255" t="b">
        <v>0</v>
      </c>
      <c r="G2255" t="s">
        <v>27</v>
      </c>
      <c r="H2255" s="4">
        <v>45696.585509259261</v>
      </c>
      <c r="I2255" t="b">
        <v>0</v>
      </c>
      <c r="J2255" t="b">
        <v>0</v>
      </c>
      <c r="K2255" t="s">
        <v>24</v>
      </c>
      <c r="L2255" t="s">
        <v>22</v>
      </c>
      <c r="M2255">
        <v>155000</v>
      </c>
      <c r="O2255" t="s">
        <v>7470</v>
      </c>
      <c r="P2255" t="s">
        <v>7471</v>
      </c>
    </row>
    <row r="2256" spans="1:16" x14ac:dyDescent="0.25">
      <c r="A2256" t="s">
        <v>191</v>
      </c>
      <c r="B2256" t="s">
        <v>7472</v>
      </c>
      <c r="C2256" t="s">
        <v>972</v>
      </c>
      <c r="D2256" t="s">
        <v>4084</v>
      </c>
      <c r="E2256" t="s">
        <v>20</v>
      </c>
      <c r="F2256" t="b">
        <v>0</v>
      </c>
      <c r="G2256" t="s">
        <v>862</v>
      </c>
      <c r="H2256" s="4">
        <v>45696.589016203703</v>
      </c>
      <c r="I2256" t="b">
        <v>0</v>
      </c>
      <c r="J2256" t="b">
        <v>0</v>
      </c>
      <c r="K2256" t="s">
        <v>862</v>
      </c>
      <c r="L2256" t="s">
        <v>22</v>
      </c>
      <c r="M2256">
        <v>127500</v>
      </c>
      <c r="O2256" t="s">
        <v>7473</v>
      </c>
      <c r="P2256" t="s">
        <v>7474</v>
      </c>
    </row>
    <row r="2257" spans="1:16" x14ac:dyDescent="0.25">
      <c r="A2257" t="s">
        <v>0</v>
      </c>
      <c r="B2257" t="s">
        <v>5357</v>
      </c>
      <c r="C2257" t="s">
        <v>5358</v>
      </c>
      <c r="D2257" t="s">
        <v>3828</v>
      </c>
      <c r="E2257" t="s">
        <v>219</v>
      </c>
      <c r="F2257" t="b">
        <v>0</v>
      </c>
      <c r="G2257" t="s">
        <v>27</v>
      </c>
      <c r="H2257" s="4">
        <v>45696.625069444453</v>
      </c>
      <c r="I2257" t="b">
        <v>1</v>
      </c>
      <c r="J2257" t="b">
        <v>1</v>
      </c>
      <c r="K2257" t="s">
        <v>24</v>
      </c>
      <c r="L2257" t="s">
        <v>36</v>
      </c>
      <c r="N2257">
        <v>26.494998931884769</v>
      </c>
      <c r="O2257" t="s">
        <v>3769</v>
      </c>
      <c r="P2257" t="s">
        <v>1702</v>
      </c>
    </row>
    <row r="2258" spans="1:16" x14ac:dyDescent="0.25">
      <c r="A2258" t="s">
        <v>0</v>
      </c>
      <c r="B2258" t="s">
        <v>7475</v>
      </c>
      <c r="C2258" t="s">
        <v>179</v>
      </c>
      <c r="D2258" t="s">
        <v>2208</v>
      </c>
      <c r="E2258" t="s">
        <v>20</v>
      </c>
      <c r="F2258" t="b">
        <v>0</v>
      </c>
      <c r="G2258" t="s">
        <v>27</v>
      </c>
      <c r="H2258" s="4">
        <v>45696.625173611108</v>
      </c>
      <c r="I2258" t="b">
        <v>0</v>
      </c>
      <c r="J2258" t="b">
        <v>0</v>
      </c>
      <c r="K2258" t="s">
        <v>24</v>
      </c>
      <c r="L2258" t="s">
        <v>22</v>
      </c>
      <c r="M2258">
        <v>61750</v>
      </c>
      <c r="O2258" t="s">
        <v>7476</v>
      </c>
      <c r="P2258" t="s">
        <v>7477</v>
      </c>
    </row>
    <row r="2259" spans="1:16" x14ac:dyDescent="0.25">
      <c r="A2259" t="s">
        <v>0</v>
      </c>
      <c r="B2259" t="s">
        <v>7478</v>
      </c>
      <c r="C2259" t="s">
        <v>2883</v>
      </c>
      <c r="D2259" t="s">
        <v>3828</v>
      </c>
      <c r="E2259" t="s">
        <v>51</v>
      </c>
      <c r="F2259" t="b">
        <v>0</v>
      </c>
      <c r="G2259" t="s">
        <v>30</v>
      </c>
      <c r="H2259" s="4">
        <v>45696.625601851847</v>
      </c>
      <c r="I2259" t="b">
        <v>1</v>
      </c>
      <c r="J2259" t="b">
        <v>0</v>
      </c>
      <c r="K2259" t="s">
        <v>24</v>
      </c>
      <c r="L2259" t="s">
        <v>36</v>
      </c>
      <c r="N2259">
        <v>53.5</v>
      </c>
      <c r="O2259" t="s">
        <v>7479</v>
      </c>
      <c r="P2259" t="s">
        <v>338</v>
      </c>
    </row>
    <row r="2260" spans="1:16" x14ac:dyDescent="0.25">
      <c r="A2260" t="s">
        <v>1</v>
      </c>
      <c r="B2260" t="s">
        <v>4444</v>
      </c>
      <c r="C2260" t="s">
        <v>122</v>
      </c>
      <c r="D2260" t="s">
        <v>3973</v>
      </c>
      <c r="E2260" t="s">
        <v>20</v>
      </c>
      <c r="F2260" t="b">
        <v>0</v>
      </c>
      <c r="G2260" t="s">
        <v>52</v>
      </c>
      <c r="H2260" s="4">
        <v>45696.625740740739</v>
      </c>
      <c r="I2260" t="b">
        <v>0</v>
      </c>
      <c r="J2260" t="b">
        <v>1</v>
      </c>
      <c r="K2260" t="s">
        <v>24</v>
      </c>
      <c r="L2260" t="s">
        <v>22</v>
      </c>
      <c r="M2260">
        <v>222545</v>
      </c>
      <c r="O2260" t="s">
        <v>759</v>
      </c>
      <c r="P2260" t="s">
        <v>2237</v>
      </c>
    </row>
    <row r="2261" spans="1:16" x14ac:dyDescent="0.25">
      <c r="A2261" t="s">
        <v>1</v>
      </c>
      <c r="B2261" t="s">
        <v>7480</v>
      </c>
      <c r="C2261" t="s">
        <v>82</v>
      </c>
      <c r="D2261" t="s">
        <v>4084</v>
      </c>
      <c r="E2261" t="s">
        <v>20</v>
      </c>
      <c r="F2261" t="b">
        <v>0</v>
      </c>
      <c r="G2261" t="s">
        <v>27</v>
      </c>
      <c r="H2261" s="4">
        <v>45696.626018518517</v>
      </c>
      <c r="I2261" t="b">
        <v>0</v>
      </c>
      <c r="J2261" t="b">
        <v>0</v>
      </c>
      <c r="K2261" t="s">
        <v>24</v>
      </c>
      <c r="L2261" t="s">
        <v>22</v>
      </c>
      <c r="M2261">
        <v>155000</v>
      </c>
      <c r="O2261" t="s">
        <v>377</v>
      </c>
      <c r="P2261" t="s">
        <v>3559</v>
      </c>
    </row>
    <row r="2262" spans="1:16" x14ac:dyDescent="0.25">
      <c r="A2262" t="s">
        <v>2</v>
      </c>
      <c r="B2262" t="s">
        <v>7481</v>
      </c>
      <c r="C2262" t="s">
        <v>24</v>
      </c>
      <c r="D2262" t="s">
        <v>4328</v>
      </c>
      <c r="E2262" t="s">
        <v>20</v>
      </c>
      <c r="F2262" t="b">
        <v>0</v>
      </c>
      <c r="G2262" t="s">
        <v>27</v>
      </c>
      <c r="H2262" s="4">
        <v>45696.626979166656</v>
      </c>
      <c r="I2262" t="b">
        <v>0</v>
      </c>
      <c r="J2262" t="b">
        <v>0</v>
      </c>
      <c r="K2262" t="s">
        <v>24</v>
      </c>
      <c r="L2262" t="s">
        <v>22</v>
      </c>
      <c r="M2262">
        <v>126500</v>
      </c>
      <c r="O2262" t="s">
        <v>7482</v>
      </c>
      <c r="P2262" t="s">
        <v>7483</v>
      </c>
    </row>
    <row r="2263" spans="1:16" x14ac:dyDescent="0.25">
      <c r="A2263" t="s">
        <v>0</v>
      </c>
      <c r="B2263" t="s">
        <v>2760</v>
      </c>
      <c r="C2263" t="s">
        <v>236</v>
      </c>
      <c r="D2263" t="s">
        <v>2208</v>
      </c>
      <c r="E2263" t="s">
        <v>20</v>
      </c>
      <c r="F2263" t="b">
        <v>0</v>
      </c>
      <c r="G2263" t="s">
        <v>27</v>
      </c>
      <c r="H2263" s="4">
        <v>45696.666817129633</v>
      </c>
      <c r="I2263" t="b">
        <v>0</v>
      </c>
      <c r="J2263" t="b">
        <v>1</v>
      </c>
      <c r="K2263" t="s">
        <v>24</v>
      </c>
      <c r="L2263" t="s">
        <v>22</v>
      </c>
      <c r="M2263">
        <v>120000</v>
      </c>
      <c r="O2263" t="s">
        <v>301</v>
      </c>
      <c r="P2263" t="s">
        <v>7484</v>
      </c>
    </row>
    <row r="2264" spans="1:16" x14ac:dyDescent="0.25">
      <c r="A2264" t="s">
        <v>0</v>
      </c>
      <c r="B2264" t="s">
        <v>7485</v>
      </c>
      <c r="C2264" t="s">
        <v>179</v>
      </c>
      <c r="D2264" t="s">
        <v>3828</v>
      </c>
      <c r="E2264" t="s">
        <v>20</v>
      </c>
      <c r="F2264" t="b">
        <v>0</v>
      </c>
      <c r="G2264" t="s">
        <v>27</v>
      </c>
      <c r="H2264" s="4">
        <v>45696.66684027778</v>
      </c>
      <c r="I2264" t="b">
        <v>0</v>
      </c>
      <c r="J2264" t="b">
        <v>1</v>
      </c>
      <c r="K2264" t="s">
        <v>24</v>
      </c>
      <c r="L2264" t="s">
        <v>22</v>
      </c>
      <c r="M2264">
        <v>79871.5</v>
      </c>
      <c r="O2264" t="s">
        <v>3851</v>
      </c>
      <c r="P2264" t="s">
        <v>7486</v>
      </c>
    </row>
    <row r="2265" spans="1:16" x14ac:dyDescent="0.25">
      <c r="A2265" t="s">
        <v>139</v>
      </c>
      <c r="B2265" t="s">
        <v>7487</v>
      </c>
      <c r="C2265" t="s">
        <v>1421</v>
      </c>
      <c r="D2265" t="s">
        <v>3828</v>
      </c>
      <c r="E2265" t="s">
        <v>20</v>
      </c>
      <c r="F2265" t="b">
        <v>0</v>
      </c>
      <c r="G2265" t="s">
        <v>52</v>
      </c>
      <c r="H2265" s="4">
        <v>45696.667858796303</v>
      </c>
      <c r="I2265" t="b">
        <v>0</v>
      </c>
      <c r="J2265" t="b">
        <v>1</v>
      </c>
      <c r="K2265" t="s">
        <v>24</v>
      </c>
      <c r="L2265" t="s">
        <v>22</v>
      </c>
      <c r="M2265">
        <v>120000</v>
      </c>
      <c r="O2265" t="s">
        <v>7488</v>
      </c>
      <c r="P2265" t="s">
        <v>7489</v>
      </c>
    </row>
    <row r="2266" spans="1:16" x14ac:dyDescent="0.25">
      <c r="A2266" t="s">
        <v>40</v>
      </c>
      <c r="B2266" t="s">
        <v>7490</v>
      </c>
      <c r="C2266" t="s">
        <v>825</v>
      </c>
      <c r="D2266" t="s">
        <v>3828</v>
      </c>
      <c r="E2266" t="s">
        <v>20</v>
      </c>
      <c r="F2266" t="b">
        <v>0</v>
      </c>
      <c r="G2266" t="s">
        <v>27</v>
      </c>
      <c r="H2266" s="4">
        <v>45696.668009259258</v>
      </c>
      <c r="I2266" t="b">
        <v>1</v>
      </c>
      <c r="J2266" t="b">
        <v>1</v>
      </c>
      <c r="K2266" t="s">
        <v>24</v>
      </c>
      <c r="L2266" t="s">
        <v>22</v>
      </c>
      <c r="M2266">
        <v>147500</v>
      </c>
      <c r="O2266" t="s">
        <v>2576</v>
      </c>
      <c r="P2266" t="s">
        <v>7491</v>
      </c>
    </row>
    <row r="2267" spans="1:16" x14ac:dyDescent="0.25">
      <c r="A2267" t="s">
        <v>0</v>
      </c>
      <c r="B2267" t="s">
        <v>0</v>
      </c>
      <c r="C2267" t="s">
        <v>76</v>
      </c>
      <c r="D2267" t="s">
        <v>4090</v>
      </c>
      <c r="E2267" t="s">
        <v>20</v>
      </c>
      <c r="F2267" t="b">
        <v>0</v>
      </c>
      <c r="G2267" t="s">
        <v>41</v>
      </c>
      <c r="H2267" s="4">
        <v>45696.708738425928</v>
      </c>
      <c r="I2267" t="b">
        <v>0</v>
      </c>
      <c r="J2267" t="b">
        <v>0</v>
      </c>
      <c r="K2267" t="s">
        <v>24</v>
      </c>
      <c r="L2267" t="s">
        <v>36</v>
      </c>
      <c r="N2267">
        <v>37.5</v>
      </c>
      <c r="O2267" t="s">
        <v>712</v>
      </c>
      <c r="P2267" t="s">
        <v>1904</v>
      </c>
    </row>
    <row r="2268" spans="1:16" x14ac:dyDescent="0.25">
      <c r="A2268" t="s">
        <v>2</v>
      </c>
      <c r="B2268" t="s">
        <v>417</v>
      </c>
      <c r="C2268" t="s">
        <v>908</v>
      </c>
      <c r="D2268" t="s">
        <v>3828</v>
      </c>
      <c r="E2268" t="s">
        <v>20</v>
      </c>
      <c r="F2268" t="b">
        <v>0</v>
      </c>
      <c r="G2268" t="s">
        <v>27</v>
      </c>
      <c r="H2268" s="4">
        <v>45696.710324074083</v>
      </c>
      <c r="I2268" t="b">
        <v>0</v>
      </c>
      <c r="J2268" t="b">
        <v>0</v>
      </c>
      <c r="K2268" t="s">
        <v>24</v>
      </c>
      <c r="L2268" t="s">
        <v>22</v>
      </c>
      <c r="M2268">
        <v>90094.2578125</v>
      </c>
      <c r="O2268" t="s">
        <v>6068</v>
      </c>
      <c r="P2268" t="s">
        <v>6069</v>
      </c>
    </row>
    <row r="2269" spans="1:16" x14ac:dyDescent="0.25">
      <c r="A2269" t="s">
        <v>2</v>
      </c>
      <c r="B2269" t="s">
        <v>2337</v>
      </c>
      <c r="C2269" t="s">
        <v>49</v>
      </c>
      <c r="D2269" t="s">
        <v>3973</v>
      </c>
      <c r="E2269" t="s">
        <v>20</v>
      </c>
      <c r="F2269" t="b">
        <v>0</v>
      </c>
      <c r="G2269" t="s">
        <v>30</v>
      </c>
      <c r="H2269" s="4">
        <v>45696.711342592593</v>
      </c>
      <c r="I2269" t="b">
        <v>0</v>
      </c>
      <c r="J2269" t="b">
        <v>0</v>
      </c>
      <c r="K2269" t="s">
        <v>24</v>
      </c>
      <c r="L2269" t="s">
        <v>22</v>
      </c>
      <c r="M2269">
        <v>350000</v>
      </c>
      <c r="O2269" t="s">
        <v>3634</v>
      </c>
      <c r="P2269" t="s">
        <v>7163</v>
      </c>
    </row>
    <row r="2270" spans="1:16" x14ac:dyDescent="0.25">
      <c r="A2270" t="s">
        <v>139</v>
      </c>
      <c r="B2270" t="s">
        <v>2929</v>
      </c>
      <c r="C2270" t="s">
        <v>3238</v>
      </c>
      <c r="D2270" t="s">
        <v>3973</v>
      </c>
      <c r="E2270" t="s">
        <v>20</v>
      </c>
      <c r="F2270" t="b">
        <v>0</v>
      </c>
      <c r="G2270" t="s">
        <v>41</v>
      </c>
      <c r="H2270" s="4">
        <v>45696.7503125</v>
      </c>
      <c r="I2270" t="b">
        <v>0</v>
      </c>
      <c r="J2270" t="b">
        <v>1</v>
      </c>
      <c r="K2270" t="s">
        <v>24</v>
      </c>
      <c r="L2270" t="s">
        <v>22</v>
      </c>
      <c r="M2270">
        <v>103900</v>
      </c>
      <c r="O2270" t="s">
        <v>4329</v>
      </c>
      <c r="P2270" t="s">
        <v>7492</v>
      </c>
    </row>
    <row r="2271" spans="1:16" x14ac:dyDescent="0.25">
      <c r="A2271" t="s">
        <v>139</v>
      </c>
      <c r="B2271" t="s">
        <v>7493</v>
      </c>
      <c r="C2271" t="s">
        <v>151</v>
      </c>
      <c r="D2271" t="s">
        <v>3828</v>
      </c>
      <c r="E2271" t="s">
        <v>51</v>
      </c>
      <c r="F2271" t="b">
        <v>0</v>
      </c>
      <c r="G2271" t="s">
        <v>30</v>
      </c>
      <c r="H2271" s="4">
        <v>45696.750902777778</v>
      </c>
      <c r="I2271" t="b">
        <v>1</v>
      </c>
      <c r="J2271" t="b">
        <v>0</v>
      </c>
      <c r="K2271" t="s">
        <v>24</v>
      </c>
      <c r="L2271" t="s">
        <v>36</v>
      </c>
      <c r="N2271">
        <v>38</v>
      </c>
      <c r="O2271" t="s">
        <v>6991</v>
      </c>
    </row>
    <row r="2272" spans="1:16" x14ac:dyDescent="0.25">
      <c r="A2272" t="s">
        <v>2</v>
      </c>
      <c r="B2272" t="s">
        <v>7494</v>
      </c>
      <c r="C2272" t="s">
        <v>945</v>
      </c>
      <c r="D2272" t="s">
        <v>3600</v>
      </c>
      <c r="E2272" t="s">
        <v>20</v>
      </c>
      <c r="F2272" t="b">
        <v>0</v>
      </c>
      <c r="G2272" t="s">
        <v>27</v>
      </c>
      <c r="H2272" s="4">
        <v>45696.751388888893</v>
      </c>
      <c r="I2272" t="b">
        <v>1</v>
      </c>
      <c r="J2272" t="b">
        <v>1</v>
      </c>
      <c r="K2272" t="s">
        <v>24</v>
      </c>
      <c r="L2272" t="s">
        <v>22</v>
      </c>
      <c r="M2272">
        <v>145000</v>
      </c>
      <c r="O2272" t="s">
        <v>7495</v>
      </c>
      <c r="P2272" t="s">
        <v>7496</v>
      </c>
    </row>
    <row r="2273" spans="1:16" x14ac:dyDescent="0.25">
      <c r="A2273" t="s">
        <v>19</v>
      </c>
      <c r="B2273" t="s">
        <v>7497</v>
      </c>
      <c r="C2273" t="s">
        <v>122</v>
      </c>
      <c r="D2273" t="s">
        <v>3973</v>
      </c>
      <c r="E2273" t="s">
        <v>20</v>
      </c>
      <c r="F2273" t="b">
        <v>0</v>
      </c>
      <c r="G2273" t="s">
        <v>52</v>
      </c>
      <c r="H2273" s="4">
        <v>45696.75240740741</v>
      </c>
      <c r="I2273" t="b">
        <v>1</v>
      </c>
      <c r="J2273" t="b">
        <v>0</v>
      </c>
      <c r="K2273" t="s">
        <v>24</v>
      </c>
      <c r="L2273" t="s">
        <v>22</v>
      </c>
      <c r="M2273">
        <v>112116</v>
      </c>
      <c r="O2273" t="s">
        <v>554</v>
      </c>
      <c r="P2273" t="s">
        <v>7498</v>
      </c>
    </row>
    <row r="2274" spans="1:16" x14ac:dyDescent="0.25">
      <c r="A2274" t="s">
        <v>0</v>
      </c>
      <c r="B2274" t="s">
        <v>4251</v>
      </c>
      <c r="C2274" t="s">
        <v>3519</v>
      </c>
      <c r="D2274" t="s">
        <v>3973</v>
      </c>
      <c r="E2274" t="s">
        <v>20</v>
      </c>
      <c r="F2274" t="b">
        <v>0</v>
      </c>
      <c r="G2274" t="s">
        <v>27</v>
      </c>
      <c r="H2274" s="4">
        <v>45696.791770833333</v>
      </c>
      <c r="I2274" t="b">
        <v>1</v>
      </c>
      <c r="J2274" t="b">
        <v>0</v>
      </c>
      <c r="K2274" t="s">
        <v>24</v>
      </c>
      <c r="L2274" t="s">
        <v>22</v>
      </c>
      <c r="M2274">
        <v>70000</v>
      </c>
      <c r="O2274" t="s">
        <v>7499</v>
      </c>
      <c r="P2274" t="s">
        <v>1075</v>
      </c>
    </row>
    <row r="2275" spans="1:16" x14ac:dyDescent="0.25">
      <c r="A2275" t="s">
        <v>1</v>
      </c>
      <c r="B2275" t="s">
        <v>7500</v>
      </c>
      <c r="C2275" t="s">
        <v>624</v>
      </c>
      <c r="D2275" t="s">
        <v>3973</v>
      </c>
      <c r="E2275" t="s">
        <v>20</v>
      </c>
      <c r="F2275" t="b">
        <v>0</v>
      </c>
      <c r="G2275" t="s">
        <v>35</v>
      </c>
      <c r="H2275" s="4">
        <v>45696.792164351849</v>
      </c>
      <c r="I2275" t="b">
        <v>0</v>
      </c>
      <c r="J2275" t="b">
        <v>1</v>
      </c>
      <c r="K2275" t="s">
        <v>24</v>
      </c>
      <c r="L2275" t="s">
        <v>22</v>
      </c>
      <c r="M2275">
        <v>184000</v>
      </c>
      <c r="O2275" t="s">
        <v>65</v>
      </c>
      <c r="P2275" t="s">
        <v>66</v>
      </c>
    </row>
    <row r="2276" spans="1:16" x14ac:dyDescent="0.25">
      <c r="A2276" t="s">
        <v>2</v>
      </c>
      <c r="B2276" t="s">
        <v>7244</v>
      </c>
      <c r="C2276" t="s">
        <v>322</v>
      </c>
      <c r="D2276" t="s">
        <v>3973</v>
      </c>
      <c r="E2276" t="s">
        <v>20</v>
      </c>
      <c r="F2276" t="b">
        <v>0</v>
      </c>
      <c r="G2276" t="s">
        <v>41</v>
      </c>
      <c r="H2276" s="4">
        <v>45696.792210648149</v>
      </c>
      <c r="I2276" t="b">
        <v>0</v>
      </c>
      <c r="J2276" t="b">
        <v>1</v>
      </c>
      <c r="K2276" t="s">
        <v>24</v>
      </c>
      <c r="L2276" t="s">
        <v>22</v>
      </c>
      <c r="M2276">
        <v>193500</v>
      </c>
      <c r="O2276" t="s">
        <v>3973</v>
      </c>
      <c r="P2276" t="s">
        <v>7245</v>
      </c>
    </row>
    <row r="2277" spans="1:16" x14ac:dyDescent="0.25">
      <c r="A2277" t="s">
        <v>89</v>
      </c>
      <c r="B2277" t="s">
        <v>7501</v>
      </c>
      <c r="C2277" t="s">
        <v>44</v>
      </c>
      <c r="D2277" t="s">
        <v>3973</v>
      </c>
      <c r="E2277" t="s">
        <v>20</v>
      </c>
      <c r="F2277" t="b">
        <v>0</v>
      </c>
      <c r="G2277" t="s">
        <v>41</v>
      </c>
      <c r="H2277" s="4">
        <v>45696.83</v>
      </c>
      <c r="I2277" t="b">
        <v>0</v>
      </c>
      <c r="J2277" t="b">
        <v>0</v>
      </c>
      <c r="K2277" t="s">
        <v>24</v>
      </c>
      <c r="L2277" t="s">
        <v>22</v>
      </c>
      <c r="M2277">
        <v>144000</v>
      </c>
      <c r="O2277" t="s">
        <v>7502</v>
      </c>
      <c r="P2277" t="s">
        <v>7503</v>
      </c>
    </row>
    <row r="2278" spans="1:16" x14ac:dyDescent="0.25">
      <c r="A2278" t="s">
        <v>40</v>
      </c>
      <c r="B2278" t="s">
        <v>57</v>
      </c>
      <c r="C2278" t="s">
        <v>179</v>
      </c>
      <c r="D2278" t="s">
        <v>3973</v>
      </c>
      <c r="E2278" t="s">
        <v>20</v>
      </c>
      <c r="F2278" t="b">
        <v>0</v>
      </c>
      <c r="G2278" t="s">
        <v>52</v>
      </c>
      <c r="H2278" s="4">
        <v>45696.832152777781</v>
      </c>
      <c r="I2278" t="b">
        <v>0</v>
      </c>
      <c r="J2278" t="b">
        <v>1</v>
      </c>
      <c r="K2278" t="s">
        <v>24</v>
      </c>
      <c r="L2278" t="s">
        <v>22</v>
      </c>
      <c r="M2278">
        <v>139105</v>
      </c>
      <c r="O2278" t="s">
        <v>1856</v>
      </c>
      <c r="P2278" t="s">
        <v>2720</v>
      </c>
    </row>
    <row r="2279" spans="1:16" x14ac:dyDescent="0.25">
      <c r="A2279" t="s">
        <v>0</v>
      </c>
      <c r="B2279" t="s">
        <v>7504</v>
      </c>
      <c r="C2279" t="s">
        <v>203</v>
      </c>
      <c r="D2279" t="s">
        <v>3973</v>
      </c>
      <c r="E2279" t="s">
        <v>20</v>
      </c>
      <c r="F2279" t="b">
        <v>0</v>
      </c>
      <c r="G2279" t="s">
        <v>23</v>
      </c>
      <c r="H2279" s="4">
        <v>45696.832256944443</v>
      </c>
      <c r="I2279" t="b">
        <v>1</v>
      </c>
      <c r="J2279" t="b">
        <v>1</v>
      </c>
      <c r="K2279" t="s">
        <v>24</v>
      </c>
      <c r="L2279" t="s">
        <v>22</v>
      </c>
      <c r="M2279">
        <v>85000</v>
      </c>
      <c r="O2279" t="s">
        <v>4675</v>
      </c>
      <c r="P2279" t="s">
        <v>204</v>
      </c>
    </row>
    <row r="2280" spans="1:16" x14ac:dyDescent="0.25">
      <c r="A2280" t="s">
        <v>0</v>
      </c>
      <c r="B2280" t="s">
        <v>1219</v>
      </c>
      <c r="C2280" t="s">
        <v>64</v>
      </c>
      <c r="D2280" t="s">
        <v>6851</v>
      </c>
      <c r="E2280" t="s">
        <v>20</v>
      </c>
      <c r="F2280" t="b">
        <v>0</v>
      </c>
      <c r="G2280" t="s">
        <v>52</v>
      </c>
      <c r="H2280" s="4">
        <v>45696.834317129629</v>
      </c>
      <c r="I2280" t="b">
        <v>1</v>
      </c>
      <c r="J2280" t="b">
        <v>0</v>
      </c>
      <c r="K2280" t="s">
        <v>24</v>
      </c>
      <c r="L2280" t="s">
        <v>36</v>
      </c>
      <c r="N2280">
        <v>37.5</v>
      </c>
      <c r="O2280" t="s">
        <v>131</v>
      </c>
      <c r="P2280" t="s">
        <v>1463</v>
      </c>
    </row>
    <row r="2281" spans="1:16" x14ac:dyDescent="0.25">
      <c r="A2281" t="s">
        <v>0</v>
      </c>
      <c r="B2281" t="s">
        <v>7505</v>
      </c>
      <c r="C2281" t="s">
        <v>2015</v>
      </c>
      <c r="D2281" t="s">
        <v>3973</v>
      </c>
      <c r="E2281" t="s">
        <v>51</v>
      </c>
      <c r="F2281" t="b">
        <v>0</v>
      </c>
      <c r="G2281" t="s">
        <v>27</v>
      </c>
      <c r="H2281" s="4">
        <v>45696.834456018521</v>
      </c>
      <c r="I2281" t="b">
        <v>0</v>
      </c>
      <c r="J2281" t="b">
        <v>0</v>
      </c>
      <c r="K2281" t="s">
        <v>24</v>
      </c>
      <c r="L2281" t="s">
        <v>36</v>
      </c>
      <c r="N2281">
        <v>30</v>
      </c>
      <c r="O2281" t="s">
        <v>1137</v>
      </c>
      <c r="P2281" t="s">
        <v>1687</v>
      </c>
    </row>
    <row r="2282" spans="1:16" x14ac:dyDescent="0.25">
      <c r="A2282" t="s">
        <v>0</v>
      </c>
      <c r="B2282" t="s">
        <v>7506</v>
      </c>
      <c r="C2282" t="s">
        <v>966</v>
      </c>
      <c r="D2282" t="s">
        <v>3957</v>
      </c>
      <c r="E2282" t="s">
        <v>20</v>
      </c>
      <c r="F2282" t="b">
        <v>0</v>
      </c>
      <c r="G2282" t="s">
        <v>30</v>
      </c>
      <c r="H2282" s="4">
        <v>45696.836087962962</v>
      </c>
      <c r="I2282" t="b">
        <v>0</v>
      </c>
      <c r="J2282" t="b">
        <v>0</v>
      </c>
      <c r="K2282" t="s">
        <v>24</v>
      </c>
      <c r="L2282" t="s">
        <v>36</v>
      </c>
      <c r="N2282">
        <v>25</v>
      </c>
      <c r="O2282" t="s">
        <v>7507</v>
      </c>
      <c r="P2282" t="s">
        <v>7508</v>
      </c>
    </row>
    <row r="2283" spans="1:16" x14ac:dyDescent="0.25">
      <c r="A2283" t="s">
        <v>0</v>
      </c>
      <c r="B2283" t="s">
        <v>3005</v>
      </c>
      <c r="C2283" t="s">
        <v>203</v>
      </c>
      <c r="D2283" t="s">
        <v>3973</v>
      </c>
      <c r="E2283" t="s">
        <v>20</v>
      </c>
      <c r="F2283" t="b">
        <v>0</v>
      </c>
      <c r="G2283" t="s">
        <v>23</v>
      </c>
      <c r="H2283" s="4">
        <v>45696.868854166663</v>
      </c>
      <c r="I2283" t="b">
        <v>1</v>
      </c>
      <c r="J2283" t="b">
        <v>1</v>
      </c>
      <c r="K2283" t="s">
        <v>24</v>
      </c>
      <c r="L2283" t="s">
        <v>36</v>
      </c>
      <c r="N2283">
        <v>19</v>
      </c>
      <c r="O2283" t="s">
        <v>4344</v>
      </c>
      <c r="P2283" t="s">
        <v>7509</v>
      </c>
    </row>
    <row r="2284" spans="1:16" x14ac:dyDescent="0.25">
      <c r="A2284" t="s">
        <v>0</v>
      </c>
      <c r="B2284" t="s">
        <v>7510</v>
      </c>
      <c r="C2284" t="s">
        <v>985</v>
      </c>
      <c r="D2284" t="s">
        <v>4328</v>
      </c>
      <c r="E2284" t="s">
        <v>20</v>
      </c>
      <c r="F2284" t="b">
        <v>0</v>
      </c>
      <c r="G2284" t="s">
        <v>27</v>
      </c>
      <c r="H2284" s="4">
        <v>45696.871157407397</v>
      </c>
      <c r="I2284" t="b">
        <v>0</v>
      </c>
      <c r="J2284" t="b">
        <v>1</v>
      </c>
      <c r="K2284" t="s">
        <v>24</v>
      </c>
      <c r="L2284" t="s">
        <v>22</v>
      </c>
      <c r="M2284">
        <v>120000</v>
      </c>
      <c r="O2284" t="s">
        <v>7511</v>
      </c>
    </row>
    <row r="2285" spans="1:16" x14ac:dyDescent="0.25">
      <c r="A2285" t="s">
        <v>2</v>
      </c>
      <c r="B2285" t="s">
        <v>7512</v>
      </c>
      <c r="C2285" t="s">
        <v>24</v>
      </c>
      <c r="D2285" t="s">
        <v>4035</v>
      </c>
      <c r="E2285" t="s">
        <v>20</v>
      </c>
      <c r="F2285" t="b">
        <v>0</v>
      </c>
      <c r="G2285" t="s">
        <v>41</v>
      </c>
      <c r="H2285" s="4">
        <v>45696.877106481479</v>
      </c>
      <c r="I2285" t="b">
        <v>1</v>
      </c>
      <c r="J2285" t="b">
        <v>1</v>
      </c>
      <c r="K2285" t="s">
        <v>24</v>
      </c>
      <c r="L2285" t="s">
        <v>22</v>
      </c>
      <c r="M2285">
        <v>125000</v>
      </c>
      <c r="O2285" t="s">
        <v>1831</v>
      </c>
      <c r="P2285" t="s">
        <v>7513</v>
      </c>
    </row>
    <row r="2286" spans="1:16" x14ac:dyDescent="0.25">
      <c r="A2286" t="s">
        <v>0</v>
      </c>
      <c r="B2286" t="s">
        <v>7514</v>
      </c>
      <c r="C2286" t="s">
        <v>82</v>
      </c>
      <c r="D2286" t="s">
        <v>3973</v>
      </c>
      <c r="E2286" t="s">
        <v>105</v>
      </c>
      <c r="F2286" t="b">
        <v>0</v>
      </c>
      <c r="G2286" t="s">
        <v>27</v>
      </c>
      <c r="H2286" s="4">
        <v>45696.916770833333</v>
      </c>
      <c r="I2286" t="b">
        <v>0</v>
      </c>
      <c r="J2286" t="b">
        <v>0</v>
      </c>
      <c r="K2286" t="s">
        <v>24</v>
      </c>
      <c r="L2286" t="s">
        <v>36</v>
      </c>
      <c r="N2286">
        <v>15.25</v>
      </c>
      <c r="O2286" t="s">
        <v>7515</v>
      </c>
    </row>
    <row r="2287" spans="1:16" x14ac:dyDescent="0.25">
      <c r="A2287" t="s">
        <v>2</v>
      </c>
      <c r="B2287" t="s">
        <v>4481</v>
      </c>
      <c r="C2287" t="s">
        <v>2555</v>
      </c>
      <c r="D2287" t="s">
        <v>3973</v>
      </c>
      <c r="E2287" t="s">
        <v>20</v>
      </c>
      <c r="F2287" t="b">
        <v>0</v>
      </c>
      <c r="G2287" t="s">
        <v>27</v>
      </c>
      <c r="H2287" s="4">
        <v>45696.918055555558</v>
      </c>
      <c r="I2287" t="b">
        <v>1</v>
      </c>
      <c r="J2287" t="b">
        <v>1</v>
      </c>
      <c r="K2287" t="s">
        <v>24</v>
      </c>
      <c r="L2287" t="s">
        <v>36</v>
      </c>
      <c r="N2287">
        <v>60</v>
      </c>
      <c r="O2287" t="s">
        <v>1227</v>
      </c>
      <c r="P2287" t="s">
        <v>887</v>
      </c>
    </row>
    <row r="2288" spans="1:16" x14ac:dyDescent="0.25">
      <c r="A2288" t="s">
        <v>0</v>
      </c>
      <c r="B2288" t="s">
        <v>7516</v>
      </c>
      <c r="C2288" t="s">
        <v>1096</v>
      </c>
      <c r="D2288" t="s">
        <v>3828</v>
      </c>
      <c r="E2288" t="s">
        <v>20</v>
      </c>
      <c r="F2288" t="b">
        <v>0</v>
      </c>
      <c r="G2288" t="s">
        <v>27</v>
      </c>
      <c r="H2288" s="4">
        <v>45696.954479166663</v>
      </c>
      <c r="I2288" t="b">
        <v>0</v>
      </c>
      <c r="J2288" t="b">
        <v>0</v>
      </c>
      <c r="K2288" t="s">
        <v>24</v>
      </c>
      <c r="L2288" t="s">
        <v>36</v>
      </c>
      <c r="N2288">
        <v>67.360000610351563</v>
      </c>
      <c r="O2288" t="s">
        <v>7517</v>
      </c>
      <c r="P2288" t="s">
        <v>7518</v>
      </c>
    </row>
    <row r="2289" spans="1:16" x14ac:dyDescent="0.25">
      <c r="A2289" t="s">
        <v>1</v>
      </c>
      <c r="B2289" t="s">
        <v>7403</v>
      </c>
      <c r="C2289" t="s">
        <v>39</v>
      </c>
      <c r="D2289" t="s">
        <v>3973</v>
      </c>
      <c r="E2289" t="s">
        <v>51</v>
      </c>
      <c r="F2289" t="b">
        <v>1</v>
      </c>
      <c r="G2289" t="s">
        <v>41</v>
      </c>
      <c r="H2289" s="4">
        <v>45697.000034722223</v>
      </c>
      <c r="I2289" t="b">
        <v>0</v>
      </c>
      <c r="J2289" t="b">
        <v>1</v>
      </c>
      <c r="K2289" t="s">
        <v>24</v>
      </c>
      <c r="L2289" t="s">
        <v>36</v>
      </c>
      <c r="N2289">
        <v>31</v>
      </c>
      <c r="O2289" t="s">
        <v>7404</v>
      </c>
      <c r="P2289" t="s">
        <v>1212</v>
      </c>
    </row>
    <row r="2290" spans="1:16" x14ac:dyDescent="0.25">
      <c r="A2290" t="s">
        <v>0</v>
      </c>
      <c r="B2290" t="s">
        <v>7405</v>
      </c>
      <c r="C2290" t="s">
        <v>5663</v>
      </c>
      <c r="D2290" t="s">
        <v>3957</v>
      </c>
      <c r="E2290" t="s">
        <v>34</v>
      </c>
      <c r="F2290" t="b">
        <v>0</v>
      </c>
      <c r="G2290" t="s">
        <v>27</v>
      </c>
      <c r="H2290" s="4">
        <v>45697.000173611108</v>
      </c>
      <c r="I2290" t="b">
        <v>0</v>
      </c>
      <c r="J2290" t="b">
        <v>0</v>
      </c>
      <c r="K2290" t="s">
        <v>24</v>
      </c>
      <c r="L2290" t="s">
        <v>36</v>
      </c>
      <c r="N2290">
        <v>24.014999389648441</v>
      </c>
      <c r="O2290" t="s">
        <v>5664</v>
      </c>
      <c r="P2290" t="s">
        <v>3686</v>
      </c>
    </row>
    <row r="2291" spans="1:16" x14ac:dyDescent="0.25">
      <c r="A2291" t="s">
        <v>2</v>
      </c>
      <c r="B2291" t="s">
        <v>7406</v>
      </c>
      <c r="C2291" t="s">
        <v>780</v>
      </c>
      <c r="D2291" t="s">
        <v>3973</v>
      </c>
      <c r="E2291" t="s">
        <v>20</v>
      </c>
      <c r="F2291" t="b">
        <v>0</v>
      </c>
      <c r="G2291" t="s">
        <v>27</v>
      </c>
      <c r="H2291" s="4">
        <v>45697.000173611108</v>
      </c>
      <c r="I2291" t="b">
        <v>0</v>
      </c>
      <c r="J2291" t="b">
        <v>0</v>
      </c>
      <c r="K2291" t="s">
        <v>24</v>
      </c>
      <c r="L2291" t="s">
        <v>22</v>
      </c>
      <c r="M2291">
        <v>82850</v>
      </c>
      <c r="O2291" t="s">
        <v>5482</v>
      </c>
      <c r="P2291" t="s">
        <v>3772</v>
      </c>
    </row>
    <row r="2292" spans="1:16" x14ac:dyDescent="0.25">
      <c r="A2292" t="s">
        <v>2</v>
      </c>
      <c r="B2292" t="s">
        <v>7407</v>
      </c>
      <c r="C2292" t="s">
        <v>372</v>
      </c>
      <c r="D2292" t="s">
        <v>4014</v>
      </c>
      <c r="E2292" t="s">
        <v>20</v>
      </c>
      <c r="F2292" t="b">
        <v>0</v>
      </c>
      <c r="G2292" t="s">
        <v>41</v>
      </c>
      <c r="H2292" s="4">
        <v>45697.00209490741</v>
      </c>
      <c r="I2292" t="b">
        <v>0</v>
      </c>
      <c r="J2292" t="b">
        <v>1</v>
      </c>
      <c r="K2292" t="s">
        <v>24</v>
      </c>
      <c r="L2292" t="s">
        <v>22</v>
      </c>
      <c r="M2292">
        <v>220900</v>
      </c>
      <c r="O2292" t="s">
        <v>402</v>
      </c>
      <c r="P2292" t="s">
        <v>7408</v>
      </c>
    </row>
    <row r="2293" spans="1:16" x14ac:dyDescent="0.25">
      <c r="A2293" t="s">
        <v>2</v>
      </c>
      <c r="B2293" t="s">
        <v>2492</v>
      </c>
      <c r="C2293" t="s">
        <v>825</v>
      </c>
      <c r="D2293" t="s">
        <v>3973</v>
      </c>
      <c r="E2293" t="s">
        <v>20</v>
      </c>
      <c r="F2293" t="b">
        <v>0</v>
      </c>
      <c r="G2293" t="s">
        <v>35</v>
      </c>
      <c r="H2293" s="4">
        <v>45697.002395833333</v>
      </c>
      <c r="I2293" t="b">
        <v>0</v>
      </c>
      <c r="J2293" t="b">
        <v>1</v>
      </c>
      <c r="K2293" t="s">
        <v>24</v>
      </c>
      <c r="L2293" t="s">
        <v>22</v>
      </c>
      <c r="M2293">
        <v>122087</v>
      </c>
      <c r="O2293" t="s">
        <v>5482</v>
      </c>
      <c r="P2293" t="s">
        <v>7409</v>
      </c>
    </row>
    <row r="2294" spans="1:16" x14ac:dyDescent="0.25">
      <c r="A2294" t="s">
        <v>2</v>
      </c>
      <c r="B2294" t="s">
        <v>7410</v>
      </c>
      <c r="C2294" t="s">
        <v>622</v>
      </c>
      <c r="D2294" t="s">
        <v>3973</v>
      </c>
      <c r="E2294" t="s">
        <v>20</v>
      </c>
      <c r="F2294" t="b">
        <v>0</v>
      </c>
      <c r="G2294" t="s">
        <v>52</v>
      </c>
      <c r="H2294" s="4">
        <v>45697.003298611111</v>
      </c>
      <c r="I2294" t="b">
        <v>0</v>
      </c>
      <c r="J2294" t="b">
        <v>1</v>
      </c>
      <c r="K2294" t="s">
        <v>24</v>
      </c>
      <c r="L2294" t="s">
        <v>22</v>
      </c>
      <c r="M2294">
        <v>115000</v>
      </c>
      <c r="O2294" t="s">
        <v>954</v>
      </c>
      <c r="P2294" t="s">
        <v>7411</v>
      </c>
    </row>
    <row r="2295" spans="1:16" x14ac:dyDescent="0.25">
      <c r="A2295" t="s">
        <v>28</v>
      </c>
      <c r="B2295" t="s">
        <v>7412</v>
      </c>
      <c r="C2295" t="s">
        <v>39</v>
      </c>
      <c r="D2295" t="s">
        <v>3973</v>
      </c>
      <c r="E2295" t="s">
        <v>20</v>
      </c>
      <c r="F2295" t="b">
        <v>1</v>
      </c>
      <c r="G2295" t="s">
        <v>30</v>
      </c>
      <c r="H2295" s="4">
        <v>45697.017511574071</v>
      </c>
      <c r="I2295" t="b">
        <v>0</v>
      </c>
      <c r="J2295" t="b">
        <v>0</v>
      </c>
      <c r="K2295" t="s">
        <v>24</v>
      </c>
      <c r="L2295" t="s">
        <v>36</v>
      </c>
      <c r="N2295">
        <v>50</v>
      </c>
      <c r="O2295" t="s">
        <v>7413</v>
      </c>
    </row>
    <row r="2296" spans="1:16" x14ac:dyDescent="0.25">
      <c r="A2296" t="s">
        <v>0</v>
      </c>
      <c r="B2296" t="s">
        <v>4495</v>
      </c>
      <c r="C2296" t="s">
        <v>140</v>
      </c>
      <c r="D2296" t="s">
        <v>3828</v>
      </c>
      <c r="E2296" t="s">
        <v>20</v>
      </c>
      <c r="F2296" t="b">
        <v>0</v>
      </c>
      <c r="G2296" t="s">
        <v>35</v>
      </c>
      <c r="H2296" s="4">
        <v>45697.04210648148</v>
      </c>
      <c r="I2296" t="b">
        <v>0</v>
      </c>
      <c r="J2296" t="b">
        <v>0</v>
      </c>
      <c r="K2296" t="s">
        <v>24</v>
      </c>
      <c r="L2296" t="s">
        <v>22</v>
      </c>
      <c r="M2296">
        <v>70000</v>
      </c>
      <c r="O2296" t="s">
        <v>4496</v>
      </c>
      <c r="P2296" t="s">
        <v>204</v>
      </c>
    </row>
    <row r="2297" spans="1:16" x14ac:dyDescent="0.25">
      <c r="A2297" t="s">
        <v>0</v>
      </c>
      <c r="B2297" t="s">
        <v>2900</v>
      </c>
      <c r="C2297" t="s">
        <v>749</v>
      </c>
      <c r="D2297" t="s">
        <v>3828</v>
      </c>
      <c r="E2297" t="s">
        <v>20</v>
      </c>
      <c r="F2297" t="b">
        <v>0</v>
      </c>
      <c r="G2297" t="s">
        <v>30</v>
      </c>
      <c r="H2297" s="4">
        <v>45697.042280092603</v>
      </c>
      <c r="I2297" t="b">
        <v>0</v>
      </c>
      <c r="J2297" t="b">
        <v>1</v>
      </c>
      <c r="K2297" t="s">
        <v>24</v>
      </c>
      <c r="L2297" t="s">
        <v>22</v>
      </c>
      <c r="M2297">
        <v>82500</v>
      </c>
      <c r="O2297" t="s">
        <v>4497</v>
      </c>
      <c r="P2297" t="s">
        <v>3459</v>
      </c>
    </row>
    <row r="2298" spans="1:16" x14ac:dyDescent="0.25">
      <c r="A2298" t="s">
        <v>19</v>
      </c>
      <c r="B2298" t="s">
        <v>2448</v>
      </c>
      <c r="C2298" t="s">
        <v>1270</v>
      </c>
      <c r="D2298" t="s">
        <v>3973</v>
      </c>
      <c r="E2298" t="s">
        <v>20</v>
      </c>
      <c r="F2298" t="b">
        <v>0</v>
      </c>
      <c r="G2298" t="s">
        <v>23</v>
      </c>
      <c r="H2298" s="4">
        <v>45697.077384259261</v>
      </c>
      <c r="I2298" t="b">
        <v>0</v>
      </c>
      <c r="J2298" t="b">
        <v>1</v>
      </c>
      <c r="K2298" t="s">
        <v>24</v>
      </c>
      <c r="L2298" t="s">
        <v>36</v>
      </c>
      <c r="N2298">
        <v>56.5</v>
      </c>
      <c r="O2298" t="s">
        <v>5482</v>
      </c>
      <c r="P2298" t="s">
        <v>149</v>
      </c>
    </row>
    <row r="2299" spans="1:16" x14ac:dyDescent="0.25">
      <c r="A2299" t="s">
        <v>28</v>
      </c>
      <c r="B2299" t="s">
        <v>7414</v>
      </c>
      <c r="C2299" t="s">
        <v>192</v>
      </c>
      <c r="D2299" t="s">
        <v>3957</v>
      </c>
      <c r="E2299" t="s">
        <v>20</v>
      </c>
      <c r="F2299" t="b">
        <v>0</v>
      </c>
      <c r="G2299" t="s">
        <v>23</v>
      </c>
      <c r="H2299" s="4">
        <v>45697.09920138889</v>
      </c>
      <c r="I2299" t="b">
        <v>0</v>
      </c>
      <c r="J2299" t="b">
        <v>1</v>
      </c>
      <c r="K2299" t="s">
        <v>24</v>
      </c>
      <c r="L2299" t="s">
        <v>36</v>
      </c>
      <c r="N2299">
        <v>41.884998321533203</v>
      </c>
      <c r="O2299" t="s">
        <v>5013</v>
      </c>
      <c r="P2299" t="s">
        <v>7415</v>
      </c>
    </row>
    <row r="2300" spans="1:16" x14ac:dyDescent="0.25">
      <c r="A2300" t="s">
        <v>40</v>
      </c>
      <c r="B2300" t="s">
        <v>7416</v>
      </c>
      <c r="C2300" t="s">
        <v>5404</v>
      </c>
      <c r="D2300" t="s">
        <v>3957</v>
      </c>
      <c r="E2300" t="s">
        <v>20</v>
      </c>
      <c r="F2300" t="b">
        <v>0</v>
      </c>
      <c r="G2300" t="s">
        <v>27</v>
      </c>
      <c r="H2300" s="4">
        <v>45697.100543981483</v>
      </c>
      <c r="I2300" t="b">
        <v>0</v>
      </c>
      <c r="J2300" t="b">
        <v>0</v>
      </c>
      <c r="K2300" t="s">
        <v>24</v>
      </c>
      <c r="L2300" t="s">
        <v>36</v>
      </c>
      <c r="N2300">
        <v>45.745002746582031</v>
      </c>
      <c r="O2300" t="s">
        <v>1422</v>
      </c>
      <c r="P2300" t="s">
        <v>7417</v>
      </c>
    </row>
    <row r="2301" spans="1:16" x14ac:dyDescent="0.25">
      <c r="A2301" t="s">
        <v>19</v>
      </c>
      <c r="B2301" t="s">
        <v>7418</v>
      </c>
      <c r="C2301" t="s">
        <v>122</v>
      </c>
      <c r="D2301" t="s">
        <v>3973</v>
      </c>
      <c r="E2301" t="s">
        <v>20</v>
      </c>
      <c r="F2301" t="b">
        <v>0</v>
      </c>
      <c r="G2301" t="s">
        <v>52</v>
      </c>
      <c r="H2301" s="4">
        <v>45697.246979166674</v>
      </c>
      <c r="I2301" t="b">
        <v>1</v>
      </c>
      <c r="J2301" t="b">
        <v>1</v>
      </c>
      <c r="K2301" t="s">
        <v>24</v>
      </c>
      <c r="L2301" t="s">
        <v>36</v>
      </c>
      <c r="N2301">
        <v>67.5</v>
      </c>
      <c r="O2301" t="s">
        <v>4344</v>
      </c>
      <c r="P2301" t="s">
        <v>2460</v>
      </c>
    </row>
    <row r="2302" spans="1:16" x14ac:dyDescent="0.25">
      <c r="A2302" t="s">
        <v>0</v>
      </c>
      <c r="B2302" t="s">
        <v>7419</v>
      </c>
      <c r="C2302" t="s">
        <v>82</v>
      </c>
      <c r="D2302" t="s">
        <v>5915</v>
      </c>
      <c r="E2302" t="s">
        <v>20</v>
      </c>
      <c r="F2302" t="b">
        <v>0</v>
      </c>
      <c r="G2302" t="s">
        <v>27</v>
      </c>
      <c r="H2302" s="4">
        <v>45697.249976851846</v>
      </c>
      <c r="I2302" t="b">
        <v>0</v>
      </c>
      <c r="J2302" t="b">
        <v>1</v>
      </c>
      <c r="K2302" t="s">
        <v>24</v>
      </c>
      <c r="L2302" t="s">
        <v>22</v>
      </c>
      <c r="M2302">
        <v>169500</v>
      </c>
      <c r="O2302" t="s">
        <v>7420</v>
      </c>
      <c r="P2302" t="s">
        <v>2951</v>
      </c>
    </row>
    <row r="2303" spans="1:16" x14ac:dyDescent="0.25">
      <c r="A2303" t="s">
        <v>0</v>
      </c>
      <c r="B2303" t="s">
        <v>0</v>
      </c>
      <c r="C2303" t="s">
        <v>2821</v>
      </c>
      <c r="D2303" t="s">
        <v>1051</v>
      </c>
      <c r="E2303" t="s">
        <v>20</v>
      </c>
      <c r="F2303" t="b">
        <v>0</v>
      </c>
      <c r="G2303" t="s">
        <v>41</v>
      </c>
      <c r="H2303" s="4">
        <v>45697.250231481477</v>
      </c>
      <c r="I2303" t="b">
        <v>1</v>
      </c>
      <c r="J2303" t="b">
        <v>1</v>
      </c>
      <c r="K2303" t="s">
        <v>24</v>
      </c>
      <c r="L2303" t="s">
        <v>36</v>
      </c>
      <c r="N2303">
        <v>30.5</v>
      </c>
      <c r="O2303" t="s">
        <v>1051</v>
      </c>
      <c r="P2303" t="s">
        <v>204</v>
      </c>
    </row>
    <row r="2304" spans="1:16" x14ac:dyDescent="0.25">
      <c r="A2304" t="s">
        <v>0</v>
      </c>
      <c r="B2304" t="s">
        <v>0</v>
      </c>
      <c r="C2304" t="s">
        <v>585</v>
      </c>
      <c r="D2304" t="s">
        <v>3828</v>
      </c>
      <c r="E2304" t="s">
        <v>219</v>
      </c>
      <c r="F2304" t="b">
        <v>0</v>
      </c>
      <c r="G2304" t="s">
        <v>41</v>
      </c>
      <c r="H2304" s="4">
        <v>45697.250277777777</v>
      </c>
      <c r="I2304" t="b">
        <v>0</v>
      </c>
      <c r="J2304" t="b">
        <v>1</v>
      </c>
      <c r="K2304" t="s">
        <v>24</v>
      </c>
      <c r="L2304" t="s">
        <v>36</v>
      </c>
      <c r="N2304">
        <v>62.5</v>
      </c>
      <c r="O2304" t="s">
        <v>3776</v>
      </c>
      <c r="P2304" t="s">
        <v>1823</v>
      </c>
    </row>
    <row r="2305" spans="1:16" x14ac:dyDescent="0.25">
      <c r="A2305" t="s">
        <v>25</v>
      </c>
      <c r="B2305" t="s">
        <v>7421</v>
      </c>
      <c r="C2305" t="s">
        <v>49</v>
      </c>
      <c r="D2305" t="s">
        <v>3108</v>
      </c>
      <c r="E2305" t="s">
        <v>20</v>
      </c>
      <c r="F2305" t="b">
        <v>0</v>
      </c>
      <c r="G2305" t="s">
        <v>41</v>
      </c>
      <c r="H2305" s="4">
        <v>45697.250462962962</v>
      </c>
      <c r="I2305" t="b">
        <v>0</v>
      </c>
      <c r="J2305" t="b">
        <v>1</v>
      </c>
      <c r="K2305" t="s">
        <v>24</v>
      </c>
      <c r="L2305" t="s">
        <v>22</v>
      </c>
      <c r="M2305">
        <v>220612</v>
      </c>
      <c r="O2305" t="s">
        <v>43</v>
      </c>
      <c r="P2305" t="s">
        <v>7422</v>
      </c>
    </row>
    <row r="2306" spans="1:16" x14ac:dyDescent="0.25">
      <c r="A2306" t="s">
        <v>0</v>
      </c>
      <c r="B2306" t="s">
        <v>288</v>
      </c>
      <c r="C2306" t="s">
        <v>696</v>
      </c>
      <c r="D2306" t="s">
        <v>7423</v>
      </c>
      <c r="E2306" t="s">
        <v>51</v>
      </c>
      <c r="F2306" t="b">
        <v>0</v>
      </c>
      <c r="G2306" t="s">
        <v>30</v>
      </c>
      <c r="H2306" s="4">
        <v>45697.250902777778</v>
      </c>
      <c r="I2306" t="b">
        <v>1</v>
      </c>
      <c r="J2306" t="b">
        <v>1</v>
      </c>
      <c r="K2306" t="s">
        <v>24</v>
      </c>
      <c r="L2306" t="s">
        <v>36</v>
      </c>
      <c r="N2306">
        <v>25</v>
      </c>
      <c r="O2306" t="s">
        <v>2075</v>
      </c>
      <c r="P2306" t="s">
        <v>863</v>
      </c>
    </row>
    <row r="2307" spans="1:16" x14ac:dyDescent="0.25">
      <c r="A2307" t="s">
        <v>19</v>
      </c>
      <c r="B2307" t="s">
        <v>7424</v>
      </c>
      <c r="C2307" t="s">
        <v>985</v>
      </c>
      <c r="D2307" t="s">
        <v>3973</v>
      </c>
      <c r="E2307" t="s">
        <v>20</v>
      </c>
      <c r="F2307" t="b">
        <v>0</v>
      </c>
      <c r="G2307" t="s">
        <v>27</v>
      </c>
      <c r="H2307" s="4">
        <v>45697.251006944447</v>
      </c>
      <c r="I2307" t="b">
        <v>0</v>
      </c>
      <c r="J2307" t="b">
        <v>1</v>
      </c>
      <c r="K2307" t="s">
        <v>24</v>
      </c>
      <c r="L2307" t="s">
        <v>22</v>
      </c>
      <c r="M2307">
        <v>260000</v>
      </c>
      <c r="O2307" t="s">
        <v>575</v>
      </c>
    </row>
    <row r="2308" spans="1:16" x14ac:dyDescent="0.25">
      <c r="A2308" t="s">
        <v>1</v>
      </c>
      <c r="B2308" t="s">
        <v>661</v>
      </c>
      <c r="C2308" t="s">
        <v>386</v>
      </c>
      <c r="D2308" t="s">
        <v>3828</v>
      </c>
      <c r="E2308" t="s">
        <v>20</v>
      </c>
      <c r="F2308" t="b">
        <v>0</v>
      </c>
      <c r="G2308" t="s">
        <v>41</v>
      </c>
      <c r="H2308" s="4">
        <v>45697.251944444448</v>
      </c>
      <c r="I2308" t="b">
        <v>0</v>
      </c>
      <c r="J2308" t="b">
        <v>1</v>
      </c>
      <c r="K2308" t="s">
        <v>24</v>
      </c>
      <c r="L2308" t="s">
        <v>22</v>
      </c>
      <c r="M2308">
        <v>127275.203125</v>
      </c>
      <c r="O2308" t="s">
        <v>7425</v>
      </c>
      <c r="P2308" t="s">
        <v>7426</v>
      </c>
    </row>
    <row r="2309" spans="1:16" x14ac:dyDescent="0.25">
      <c r="A2309" t="s">
        <v>0</v>
      </c>
      <c r="B2309" t="s">
        <v>7427</v>
      </c>
      <c r="C2309" t="s">
        <v>3180</v>
      </c>
      <c r="D2309" t="s">
        <v>2208</v>
      </c>
      <c r="E2309" t="s">
        <v>20</v>
      </c>
      <c r="F2309" t="b">
        <v>0</v>
      </c>
      <c r="G2309" t="s">
        <v>23</v>
      </c>
      <c r="H2309" s="4">
        <v>45697.269016203703</v>
      </c>
      <c r="I2309" t="b">
        <v>0</v>
      </c>
      <c r="J2309" t="b">
        <v>0</v>
      </c>
      <c r="K2309" t="s">
        <v>24</v>
      </c>
      <c r="L2309" t="s">
        <v>36</v>
      </c>
      <c r="N2309">
        <v>33.5</v>
      </c>
      <c r="O2309" t="s">
        <v>3375</v>
      </c>
      <c r="P2309" t="s">
        <v>963</v>
      </c>
    </row>
    <row r="2310" spans="1:16" x14ac:dyDescent="0.25">
      <c r="A2310" t="s">
        <v>2</v>
      </c>
      <c r="B2310" t="s">
        <v>2</v>
      </c>
      <c r="C2310" t="s">
        <v>7428</v>
      </c>
      <c r="D2310" t="s">
        <v>4972</v>
      </c>
      <c r="E2310" t="s">
        <v>20</v>
      </c>
      <c r="F2310" t="b">
        <v>0</v>
      </c>
      <c r="G2310" t="s">
        <v>226</v>
      </c>
      <c r="H2310" s="4">
        <v>45697.273310185177</v>
      </c>
      <c r="I2310" t="b">
        <v>1</v>
      </c>
      <c r="J2310" t="b">
        <v>0</v>
      </c>
      <c r="K2310" t="s">
        <v>226</v>
      </c>
      <c r="L2310" t="s">
        <v>22</v>
      </c>
      <c r="M2310">
        <v>65000</v>
      </c>
      <c r="O2310" t="s">
        <v>7429</v>
      </c>
      <c r="P2310" t="s">
        <v>7430</v>
      </c>
    </row>
    <row r="2311" spans="1:16" x14ac:dyDescent="0.25">
      <c r="A2311" t="s">
        <v>19</v>
      </c>
      <c r="B2311" t="s">
        <v>7519</v>
      </c>
      <c r="C2311" t="s">
        <v>213</v>
      </c>
      <c r="D2311" t="s">
        <v>2208</v>
      </c>
      <c r="E2311" t="s">
        <v>20</v>
      </c>
      <c r="F2311" t="b">
        <v>0</v>
      </c>
      <c r="G2311" t="s">
        <v>41</v>
      </c>
      <c r="H2311" s="4">
        <v>45697.292048611111</v>
      </c>
      <c r="I2311" t="b">
        <v>0</v>
      </c>
      <c r="J2311" t="b">
        <v>1</v>
      </c>
      <c r="K2311" t="s">
        <v>24</v>
      </c>
      <c r="L2311" t="s">
        <v>22</v>
      </c>
      <c r="M2311">
        <v>193000</v>
      </c>
      <c r="O2311" t="s">
        <v>405</v>
      </c>
      <c r="P2311" t="s">
        <v>7520</v>
      </c>
    </row>
    <row r="2312" spans="1:16" x14ac:dyDescent="0.25">
      <c r="A2312" t="s">
        <v>2</v>
      </c>
      <c r="B2312" t="s">
        <v>7431</v>
      </c>
      <c r="C2312" t="s">
        <v>172</v>
      </c>
      <c r="D2312" t="s">
        <v>2208</v>
      </c>
      <c r="E2312" t="s">
        <v>20</v>
      </c>
      <c r="F2312" t="b">
        <v>0</v>
      </c>
      <c r="G2312" t="s">
        <v>27</v>
      </c>
      <c r="H2312" s="4">
        <v>45697.293217592603</v>
      </c>
      <c r="I2312" t="b">
        <v>0</v>
      </c>
      <c r="J2312" t="b">
        <v>0</v>
      </c>
      <c r="K2312" t="s">
        <v>24</v>
      </c>
      <c r="L2312" t="s">
        <v>22</v>
      </c>
      <c r="M2312">
        <v>180000</v>
      </c>
      <c r="O2312" t="s">
        <v>2868</v>
      </c>
      <c r="P2312" t="s">
        <v>7432</v>
      </c>
    </row>
    <row r="2313" spans="1:16" x14ac:dyDescent="0.25">
      <c r="A2313" t="s">
        <v>0</v>
      </c>
      <c r="B2313" t="s">
        <v>4222</v>
      </c>
      <c r="D2313" t="s">
        <v>4220</v>
      </c>
      <c r="E2313" t="s">
        <v>20</v>
      </c>
      <c r="F2313" t="b">
        <v>0</v>
      </c>
      <c r="G2313" t="s">
        <v>1420</v>
      </c>
      <c r="H2313" s="4">
        <v>45697.298101851848</v>
      </c>
      <c r="I2313" t="b">
        <v>0</v>
      </c>
      <c r="J2313" t="b">
        <v>0</v>
      </c>
      <c r="K2313" t="s">
        <v>1420</v>
      </c>
      <c r="L2313" t="s">
        <v>22</v>
      </c>
      <c r="M2313">
        <v>65000</v>
      </c>
      <c r="O2313" t="s">
        <v>2946</v>
      </c>
      <c r="P2313" t="s">
        <v>1374</v>
      </c>
    </row>
    <row r="2314" spans="1:16" x14ac:dyDescent="0.25">
      <c r="A2314" t="s">
        <v>1</v>
      </c>
      <c r="B2314" t="s">
        <v>7433</v>
      </c>
      <c r="C2314" t="s">
        <v>39</v>
      </c>
      <c r="D2314" t="s">
        <v>7434</v>
      </c>
      <c r="E2314" t="s">
        <v>20</v>
      </c>
      <c r="F2314" t="b">
        <v>1</v>
      </c>
      <c r="G2314" t="s">
        <v>1833</v>
      </c>
      <c r="H2314" s="4">
        <v>45697.299421296288</v>
      </c>
      <c r="I2314" t="b">
        <v>1</v>
      </c>
      <c r="J2314" t="b">
        <v>0</v>
      </c>
      <c r="K2314" t="s">
        <v>1833</v>
      </c>
      <c r="L2314" t="s">
        <v>22</v>
      </c>
      <c r="M2314">
        <v>47500</v>
      </c>
      <c r="O2314" t="s">
        <v>1426</v>
      </c>
    </row>
    <row r="2315" spans="1:16" x14ac:dyDescent="0.25">
      <c r="A2315" t="s">
        <v>0</v>
      </c>
      <c r="B2315" t="s">
        <v>3335</v>
      </c>
      <c r="C2315" t="s">
        <v>160</v>
      </c>
      <c r="D2315" t="s">
        <v>4084</v>
      </c>
      <c r="E2315" t="s">
        <v>20</v>
      </c>
      <c r="F2315" t="b">
        <v>0</v>
      </c>
      <c r="G2315" t="s">
        <v>52</v>
      </c>
      <c r="H2315" s="4">
        <v>45697.303819444453</v>
      </c>
      <c r="I2315" t="b">
        <v>0</v>
      </c>
      <c r="J2315" t="b">
        <v>1</v>
      </c>
      <c r="K2315" t="s">
        <v>24</v>
      </c>
      <c r="L2315" t="s">
        <v>22</v>
      </c>
      <c r="M2315">
        <v>137500</v>
      </c>
      <c r="O2315" t="s">
        <v>88</v>
      </c>
      <c r="P2315" t="s">
        <v>7435</v>
      </c>
    </row>
    <row r="2316" spans="1:16" x14ac:dyDescent="0.25">
      <c r="A2316" t="s">
        <v>139</v>
      </c>
      <c r="B2316" t="s">
        <v>7436</v>
      </c>
      <c r="C2316" t="s">
        <v>2500</v>
      </c>
      <c r="D2316" t="s">
        <v>3970</v>
      </c>
      <c r="E2316" t="s">
        <v>20</v>
      </c>
      <c r="F2316" t="b">
        <v>0</v>
      </c>
      <c r="G2316" t="s">
        <v>41</v>
      </c>
      <c r="H2316" s="4">
        <v>45697.333784722221</v>
      </c>
      <c r="I2316" t="b">
        <v>0</v>
      </c>
      <c r="J2316" t="b">
        <v>1</v>
      </c>
      <c r="K2316" t="s">
        <v>24</v>
      </c>
      <c r="L2316" t="s">
        <v>22</v>
      </c>
      <c r="M2316">
        <v>96000</v>
      </c>
      <c r="O2316" t="s">
        <v>7437</v>
      </c>
    </row>
    <row r="2317" spans="1:16" x14ac:dyDescent="0.25">
      <c r="A2317" t="s">
        <v>40</v>
      </c>
      <c r="B2317" t="s">
        <v>7438</v>
      </c>
      <c r="C2317" t="s">
        <v>151</v>
      </c>
      <c r="D2317" t="s">
        <v>5133</v>
      </c>
      <c r="E2317" t="s">
        <v>20</v>
      </c>
      <c r="F2317" t="b">
        <v>0</v>
      </c>
      <c r="G2317" t="s">
        <v>30</v>
      </c>
      <c r="H2317" s="4">
        <v>45697.334583333337</v>
      </c>
      <c r="I2317" t="b">
        <v>0</v>
      </c>
      <c r="J2317" t="b">
        <v>1</v>
      </c>
      <c r="K2317" t="s">
        <v>24</v>
      </c>
      <c r="L2317" t="s">
        <v>22</v>
      </c>
      <c r="M2317">
        <v>149743</v>
      </c>
      <c r="O2317" t="s">
        <v>7439</v>
      </c>
      <c r="P2317" t="s">
        <v>7440</v>
      </c>
    </row>
    <row r="2318" spans="1:16" x14ac:dyDescent="0.25">
      <c r="A2318" t="s">
        <v>2</v>
      </c>
      <c r="B2318" t="s">
        <v>7441</v>
      </c>
      <c r="C2318" t="s">
        <v>29</v>
      </c>
      <c r="D2318" t="s">
        <v>3957</v>
      </c>
      <c r="E2318" t="s">
        <v>20</v>
      </c>
      <c r="F2318" t="b">
        <v>0</v>
      </c>
      <c r="G2318" t="s">
        <v>27</v>
      </c>
      <c r="H2318" s="4">
        <v>45697.334675925929</v>
      </c>
      <c r="I2318" t="b">
        <v>0</v>
      </c>
      <c r="J2318" t="b">
        <v>1</v>
      </c>
      <c r="K2318" t="s">
        <v>24</v>
      </c>
      <c r="L2318" t="s">
        <v>36</v>
      </c>
      <c r="N2318">
        <v>38.215000152587891</v>
      </c>
      <c r="O2318" t="s">
        <v>2768</v>
      </c>
      <c r="P2318" t="s">
        <v>128</v>
      </c>
    </row>
    <row r="2319" spans="1:16" x14ac:dyDescent="0.25">
      <c r="A2319" t="s">
        <v>2</v>
      </c>
      <c r="B2319" t="s">
        <v>7442</v>
      </c>
      <c r="C2319" t="s">
        <v>6313</v>
      </c>
      <c r="D2319" t="s">
        <v>3970</v>
      </c>
      <c r="E2319" t="s">
        <v>20</v>
      </c>
      <c r="F2319" t="b">
        <v>0</v>
      </c>
      <c r="G2319" t="s">
        <v>1420</v>
      </c>
      <c r="H2319" s="4">
        <v>45697.350810185177</v>
      </c>
      <c r="I2319" t="b">
        <v>0</v>
      </c>
      <c r="J2319" t="b">
        <v>0</v>
      </c>
      <c r="K2319" t="s">
        <v>1420</v>
      </c>
      <c r="L2319" t="s">
        <v>22</v>
      </c>
      <c r="M2319">
        <v>109605.5</v>
      </c>
      <c r="O2319" t="s">
        <v>7443</v>
      </c>
      <c r="P2319" t="s">
        <v>7444</v>
      </c>
    </row>
    <row r="2320" spans="1:16" x14ac:dyDescent="0.25">
      <c r="A2320" t="s">
        <v>0</v>
      </c>
      <c r="B2320" t="s">
        <v>7445</v>
      </c>
      <c r="C2320" t="s">
        <v>39</v>
      </c>
      <c r="D2320" t="s">
        <v>3828</v>
      </c>
      <c r="E2320" t="s">
        <v>20</v>
      </c>
      <c r="F2320" t="b">
        <v>1</v>
      </c>
      <c r="G2320" t="s">
        <v>27</v>
      </c>
      <c r="H2320" s="4">
        <v>45697.375150462962</v>
      </c>
      <c r="I2320" t="b">
        <v>1</v>
      </c>
      <c r="J2320" t="b">
        <v>0</v>
      </c>
      <c r="K2320" t="s">
        <v>24</v>
      </c>
      <c r="L2320" t="s">
        <v>22</v>
      </c>
      <c r="M2320">
        <v>163085</v>
      </c>
      <c r="O2320" t="s">
        <v>7446</v>
      </c>
      <c r="P2320" t="s">
        <v>709</v>
      </c>
    </row>
    <row r="2321" spans="1:16" x14ac:dyDescent="0.25">
      <c r="A2321" t="s">
        <v>0</v>
      </c>
      <c r="B2321" t="s">
        <v>7447</v>
      </c>
      <c r="C2321" t="s">
        <v>585</v>
      </c>
      <c r="D2321" t="s">
        <v>4084</v>
      </c>
      <c r="E2321" t="s">
        <v>20</v>
      </c>
      <c r="F2321" t="b">
        <v>0</v>
      </c>
      <c r="G2321" t="s">
        <v>41</v>
      </c>
      <c r="H2321" s="4">
        <v>45697.375474537039</v>
      </c>
      <c r="I2321" t="b">
        <v>0</v>
      </c>
      <c r="J2321" t="b">
        <v>0</v>
      </c>
      <c r="K2321" t="s">
        <v>24</v>
      </c>
      <c r="L2321" t="s">
        <v>22</v>
      </c>
      <c r="M2321">
        <v>125000</v>
      </c>
      <c r="O2321" t="s">
        <v>374</v>
      </c>
      <c r="P2321" t="s">
        <v>7448</v>
      </c>
    </row>
    <row r="2322" spans="1:16" x14ac:dyDescent="0.25">
      <c r="A2322" t="s">
        <v>1</v>
      </c>
      <c r="B2322" t="s">
        <v>4431</v>
      </c>
      <c r="C2322" t="s">
        <v>949</v>
      </c>
      <c r="D2322" t="s">
        <v>4432</v>
      </c>
      <c r="E2322" t="s">
        <v>20</v>
      </c>
      <c r="F2322" t="b">
        <v>0</v>
      </c>
      <c r="G2322" t="s">
        <v>30</v>
      </c>
      <c r="H2322" s="4">
        <v>45697.376006944447</v>
      </c>
      <c r="I2322" t="b">
        <v>0</v>
      </c>
      <c r="J2322" t="b">
        <v>1</v>
      </c>
      <c r="K2322" t="s">
        <v>24</v>
      </c>
      <c r="L2322" t="s">
        <v>22</v>
      </c>
      <c r="M2322">
        <v>99000</v>
      </c>
      <c r="O2322" t="s">
        <v>1763</v>
      </c>
      <c r="P2322" t="s">
        <v>4433</v>
      </c>
    </row>
    <row r="2323" spans="1:16" x14ac:dyDescent="0.25">
      <c r="A2323" t="s">
        <v>0</v>
      </c>
      <c r="B2323" t="s">
        <v>5421</v>
      </c>
      <c r="C2323" t="s">
        <v>372</v>
      </c>
      <c r="D2323" t="s">
        <v>3957</v>
      </c>
      <c r="E2323" t="s">
        <v>34</v>
      </c>
      <c r="F2323" t="b">
        <v>0</v>
      </c>
      <c r="G2323" t="s">
        <v>27</v>
      </c>
      <c r="H2323" s="4">
        <v>45697.416701388887</v>
      </c>
      <c r="I2323" t="b">
        <v>1</v>
      </c>
      <c r="J2323" t="b">
        <v>0</v>
      </c>
      <c r="K2323" t="s">
        <v>24</v>
      </c>
      <c r="L2323" t="s">
        <v>36</v>
      </c>
      <c r="N2323">
        <v>27.979999542236332</v>
      </c>
      <c r="O2323" t="s">
        <v>4622</v>
      </c>
    </row>
    <row r="2324" spans="1:16" x14ac:dyDescent="0.25">
      <c r="A2324" t="s">
        <v>40</v>
      </c>
      <c r="B2324" t="s">
        <v>7449</v>
      </c>
      <c r="C2324" t="s">
        <v>1546</v>
      </c>
      <c r="D2324" t="s">
        <v>3828</v>
      </c>
      <c r="E2324" t="s">
        <v>20</v>
      </c>
      <c r="F2324" t="b">
        <v>0</v>
      </c>
      <c r="G2324" t="s">
        <v>27</v>
      </c>
      <c r="H2324" s="4">
        <v>45697.417939814812</v>
      </c>
      <c r="I2324" t="b">
        <v>0</v>
      </c>
      <c r="J2324" t="b">
        <v>1</v>
      </c>
      <c r="K2324" t="s">
        <v>24</v>
      </c>
      <c r="L2324" t="s">
        <v>22</v>
      </c>
      <c r="M2324">
        <v>162225</v>
      </c>
      <c r="O2324" t="s">
        <v>254</v>
      </c>
      <c r="P2324" t="s">
        <v>7450</v>
      </c>
    </row>
    <row r="2325" spans="1:16" x14ac:dyDescent="0.25">
      <c r="A2325" t="s">
        <v>40</v>
      </c>
      <c r="B2325" t="s">
        <v>2541</v>
      </c>
      <c r="C2325" t="s">
        <v>3347</v>
      </c>
      <c r="D2325" t="s">
        <v>3973</v>
      </c>
      <c r="E2325" t="s">
        <v>20</v>
      </c>
      <c r="F2325" t="b">
        <v>0</v>
      </c>
      <c r="G2325" t="s">
        <v>27</v>
      </c>
      <c r="H2325" s="4">
        <v>45697.418842592589</v>
      </c>
      <c r="I2325" t="b">
        <v>0</v>
      </c>
      <c r="J2325" t="b">
        <v>1</v>
      </c>
      <c r="K2325" t="s">
        <v>24</v>
      </c>
      <c r="L2325" t="s">
        <v>22</v>
      </c>
      <c r="M2325">
        <v>110500</v>
      </c>
      <c r="O2325" t="s">
        <v>2227</v>
      </c>
      <c r="P2325" t="s">
        <v>4333</v>
      </c>
    </row>
    <row r="2326" spans="1:16" x14ac:dyDescent="0.25">
      <c r="A2326" t="s">
        <v>2</v>
      </c>
      <c r="B2326" t="s">
        <v>4385</v>
      </c>
      <c r="C2326" t="s">
        <v>3515</v>
      </c>
      <c r="D2326" t="s">
        <v>2208</v>
      </c>
      <c r="E2326" t="s">
        <v>34</v>
      </c>
      <c r="F2326" t="b">
        <v>0</v>
      </c>
      <c r="G2326" t="s">
        <v>41</v>
      </c>
      <c r="H2326" s="4">
        <v>45697.418923611112</v>
      </c>
      <c r="I2326" t="b">
        <v>0</v>
      </c>
      <c r="J2326" t="b">
        <v>1</v>
      </c>
      <c r="K2326" t="s">
        <v>24</v>
      </c>
      <c r="L2326" t="s">
        <v>22</v>
      </c>
      <c r="M2326">
        <v>165000</v>
      </c>
      <c r="O2326" t="s">
        <v>428</v>
      </c>
      <c r="P2326" t="s">
        <v>7451</v>
      </c>
    </row>
    <row r="2327" spans="1:16" x14ac:dyDescent="0.25">
      <c r="A2327" t="s">
        <v>89</v>
      </c>
      <c r="B2327" t="s">
        <v>7452</v>
      </c>
      <c r="C2327" t="s">
        <v>7313</v>
      </c>
      <c r="D2327" t="s">
        <v>2208</v>
      </c>
      <c r="E2327" t="s">
        <v>34</v>
      </c>
      <c r="F2327" t="b">
        <v>0</v>
      </c>
      <c r="G2327" t="s">
        <v>41</v>
      </c>
      <c r="H2327" s="4">
        <v>45697.433148148149</v>
      </c>
      <c r="I2327" t="b">
        <v>0</v>
      </c>
      <c r="J2327" t="b">
        <v>1</v>
      </c>
      <c r="K2327" t="s">
        <v>24</v>
      </c>
      <c r="L2327" t="s">
        <v>22</v>
      </c>
      <c r="M2327">
        <v>195000</v>
      </c>
      <c r="O2327" t="s">
        <v>428</v>
      </c>
      <c r="P2327" t="s">
        <v>7453</v>
      </c>
    </row>
    <row r="2328" spans="1:16" x14ac:dyDescent="0.25">
      <c r="A2328" t="s">
        <v>2</v>
      </c>
      <c r="B2328" t="s">
        <v>6517</v>
      </c>
      <c r="C2328" t="s">
        <v>151</v>
      </c>
      <c r="D2328" t="s">
        <v>3973</v>
      </c>
      <c r="E2328" t="s">
        <v>20</v>
      </c>
      <c r="F2328" t="b">
        <v>0</v>
      </c>
      <c r="G2328" t="s">
        <v>30</v>
      </c>
      <c r="H2328" s="4">
        <v>45697.45925925926</v>
      </c>
      <c r="I2328" t="b">
        <v>0</v>
      </c>
      <c r="J2328" t="b">
        <v>1</v>
      </c>
      <c r="K2328" t="s">
        <v>24</v>
      </c>
      <c r="L2328" t="s">
        <v>22</v>
      </c>
      <c r="M2328">
        <v>140500</v>
      </c>
      <c r="O2328" t="s">
        <v>6518</v>
      </c>
      <c r="P2328" t="s">
        <v>6519</v>
      </c>
    </row>
    <row r="2329" spans="1:16" x14ac:dyDescent="0.25">
      <c r="A2329" t="s">
        <v>2</v>
      </c>
      <c r="B2329" t="s">
        <v>307</v>
      </c>
      <c r="C2329" t="s">
        <v>39</v>
      </c>
      <c r="D2329" t="s">
        <v>7454</v>
      </c>
      <c r="E2329" t="s">
        <v>20</v>
      </c>
      <c r="F2329" t="b">
        <v>1</v>
      </c>
      <c r="G2329" t="s">
        <v>1094</v>
      </c>
      <c r="H2329" s="4">
        <v>45697.489560185182</v>
      </c>
      <c r="I2329" t="b">
        <v>1</v>
      </c>
      <c r="J2329" t="b">
        <v>0</v>
      </c>
      <c r="K2329" t="s">
        <v>1094</v>
      </c>
      <c r="L2329" t="s">
        <v>22</v>
      </c>
      <c r="M2329">
        <v>200000</v>
      </c>
      <c r="O2329" t="s">
        <v>7455</v>
      </c>
      <c r="P2329" t="s">
        <v>1818</v>
      </c>
    </row>
    <row r="2330" spans="1:16" x14ac:dyDescent="0.25">
      <c r="A2330" t="s">
        <v>1</v>
      </c>
      <c r="B2330" t="s">
        <v>2955</v>
      </c>
      <c r="C2330" t="s">
        <v>2765</v>
      </c>
      <c r="D2330" t="s">
        <v>3973</v>
      </c>
      <c r="E2330" t="s">
        <v>20</v>
      </c>
      <c r="F2330" t="b">
        <v>0</v>
      </c>
      <c r="G2330" t="s">
        <v>52</v>
      </c>
      <c r="H2330" s="4">
        <v>45697.500891203701</v>
      </c>
      <c r="I2330" t="b">
        <v>0</v>
      </c>
      <c r="J2330" t="b">
        <v>1</v>
      </c>
      <c r="K2330" t="s">
        <v>24</v>
      </c>
      <c r="L2330" t="s">
        <v>22</v>
      </c>
      <c r="M2330">
        <v>174000</v>
      </c>
      <c r="O2330" t="s">
        <v>5482</v>
      </c>
      <c r="P2330" t="s">
        <v>603</v>
      </c>
    </row>
    <row r="2331" spans="1:16" x14ac:dyDescent="0.25">
      <c r="A2331" t="s">
        <v>2</v>
      </c>
      <c r="B2331" t="s">
        <v>7406</v>
      </c>
      <c r="C2331" t="s">
        <v>3608</v>
      </c>
      <c r="D2331" t="s">
        <v>3973</v>
      </c>
      <c r="E2331" t="s">
        <v>20</v>
      </c>
      <c r="F2331" t="b">
        <v>0</v>
      </c>
      <c r="G2331" t="s">
        <v>27</v>
      </c>
      <c r="H2331" s="4">
        <v>45697.501215277778</v>
      </c>
      <c r="I2331" t="b">
        <v>0</v>
      </c>
      <c r="J2331" t="b">
        <v>0</v>
      </c>
      <c r="K2331" t="s">
        <v>24</v>
      </c>
      <c r="L2331" t="s">
        <v>22</v>
      </c>
      <c r="M2331">
        <v>82850</v>
      </c>
      <c r="O2331" t="s">
        <v>5482</v>
      </c>
      <c r="P2331" t="s">
        <v>3772</v>
      </c>
    </row>
    <row r="2332" spans="1:16" x14ac:dyDescent="0.25">
      <c r="A2332" t="s">
        <v>2</v>
      </c>
      <c r="B2332" t="s">
        <v>7456</v>
      </c>
      <c r="C2332" t="s">
        <v>114</v>
      </c>
      <c r="D2332" t="s">
        <v>3973</v>
      </c>
      <c r="E2332" t="s">
        <v>20</v>
      </c>
      <c r="F2332" t="b">
        <v>0</v>
      </c>
      <c r="G2332" t="s">
        <v>27</v>
      </c>
      <c r="H2332" s="4">
        <v>45697.501689814817</v>
      </c>
      <c r="I2332" t="b">
        <v>0</v>
      </c>
      <c r="J2332" t="b">
        <v>1</v>
      </c>
      <c r="K2332" t="s">
        <v>24</v>
      </c>
      <c r="L2332" t="s">
        <v>22</v>
      </c>
      <c r="M2332">
        <v>207500</v>
      </c>
      <c r="O2332" t="s">
        <v>341</v>
      </c>
      <c r="P2332" t="s">
        <v>7457</v>
      </c>
    </row>
    <row r="2333" spans="1:16" x14ac:dyDescent="0.25">
      <c r="A2333" t="s">
        <v>28</v>
      </c>
      <c r="B2333" t="s">
        <v>7458</v>
      </c>
      <c r="C2333" t="s">
        <v>39</v>
      </c>
      <c r="D2333" t="s">
        <v>3973</v>
      </c>
      <c r="E2333" t="s">
        <v>20</v>
      </c>
      <c r="F2333" t="b">
        <v>1</v>
      </c>
      <c r="G2333" t="s">
        <v>106</v>
      </c>
      <c r="H2333" s="4">
        <v>45697.50849537037</v>
      </c>
      <c r="I2333" t="b">
        <v>0</v>
      </c>
      <c r="J2333" t="b">
        <v>0</v>
      </c>
      <c r="K2333" t="s">
        <v>106</v>
      </c>
      <c r="L2333" t="s">
        <v>36</v>
      </c>
      <c r="N2333">
        <v>50</v>
      </c>
      <c r="O2333" t="s">
        <v>7413</v>
      </c>
      <c r="P2333" t="s">
        <v>7459</v>
      </c>
    </row>
    <row r="2334" spans="1:16" x14ac:dyDescent="0.25">
      <c r="A2334" t="s">
        <v>139</v>
      </c>
      <c r="B2334" t="s">
        <v>7460</v>
      </c>
      <c r="C2334" t="s">
        <v>1867</v>
      </c>
      <c r="D2334" t="s">
        <v>2208</v>
      </c>
      <c r="E2334" t="s">
        <v>105</v>
      </c>
      <c r="F2334" t="b">
        <v>0</v>
      </c>
      <c r="G2334" t="s">
        <v>27</v>
      </c>
      <c r="H2334" s="4">
        <v>45697.54178240741</v>
      </c>
      <c r="I2334" t="b">
        <v>0</v>
      </c>
      <c r="J2334" t="b">
        <v>1</v>
      </c>
      <c r="K2334" t="s">
        <v>24</v>
      </c>
      <c r="L2334" t="s">
        <v>22</v>
      </c>
      <c r="M2334">
        <v>93500</v>
      </c>
      <c r="O2334" t="s">
        <v>7461</v>
      </c>
      <c r="P2334" t="s">
        <v>2014</v>
      </c>
    </row>
    <row r="2335" spans="1:16" x14ac:dyDescent="0.25">
      <c r="A2335" t="s">
        <v>1</v>
      </c>
      <c r="B2335" t="s">
        <v>2473</v>
      </c>
      <c r="C2335" t="s">
        <v>1845</v>
      </c>
      <c r="D2335" t="s">
        <v>4084</v>
      </c>
      <c r="E2335" t="s">
        <v>20</v>
      </c>
      <c r="F2335" t="b">
        <v>0</v>
      </c>
      <c r="G2335" t="s">
        <v>27</v>
      </c>
      <c r="H2335" s="4">
        <v>45697.543252314812</v>
      </c>
      <c r="I2335" t="b">
        <v>0</v>
      </c>
      <c r="J2335" t="b">
        <v>1</v>
      </c>
      <c r="K2335" t="s">
        <v>24</v>
      </c>
      <c r="L2335" t="s">
        <v>22</v>
      </c>
      <c r="M2335">
        <v>145000</v>
      </c>
      <c r="O2335" t="s">
        <v>1388</v>
      </c>
      <c r="P2335" t="s">
        <v>7462</v>
      </c>
    </row>
    <row r="2336" spans="1:16" x14ac:dyDescent="0.25">
      <c r="A2336" t="s">
        <v>40</v>
      </c>
      <c r="B2336" t="s">
        <v>7463</v>
      </c>
      <c r="C2336" t="s">
        <v>2701</v>
      </c>
      <c r="D2336" t="s">
        <v>3828</v>
      </c>
      <c r="E2336" t="s">
        <v>20</v>
      </c>
      <c r="F2336" t="b">
        <v>0</v>
      </c>
      <c r="G2336" t="s">
        <v>41</v>
      </c>
      <c r="H2336" s="4">
        <v>45697.543657407397</v>
      </c>
      <c r="I2336" t="b">
        <v>1</v>
      </c>
      <c r="J2336" t="b">
        <v>1</v>
      </c>
      <c r="K2336" t="s">
        <v>24</v>
      </c>
      <c r="L2336" t="s">
        <v>36</v>
      </c>
      <c r="N2336">
        <v>60</v>
      </c>
      <c r="O2336" t="s">
        <v>7464</v>
      </c>
      <c r="P2336" t="s">
        <v>7465</v>
      </c>
    </row>
    <row r="2337" spans="1:16" x14ac:dyDescent="0.25">
      <c r="A2337" t="s">
        <v>19</v>
      </c>
      <c r="B2337" t="s">
        <v>7466</v>
      </c>
      <c r="C2337" t="s">
        <v>2765</v>
      </c>
      <c r="D2337" t="s">
        <v>3957</v>
      </c>
      <c r="E2337" t="s">
        <v>20</v>
      </c>
      <c r="F2337" t="b">
        <v>0</v>
      </c>
      <c r="G2337" t="s">
        <v>23</v>
      </c>
      <c r="H2337" s="4">
        <v>45697.581053240741</v>
      </c>
      <c r="I2337" t="b">
        <v>0</v>
      </c>
      <c r="J2337" t="b">
        <v>1</v>
      </c>
      <c r="K2337" t="s">
        <v>24</v>
      </c>
      <c r="L2337" t="s">
        <v>36</v>
      </c>
      <c r="N2337">
        <v>11.335000038146971</v>
      </c>
      <c r="O2337" t="s">
        <v>254</v>
      </c>
      <c r="P2337" t="s">
        <v>1637</v>
      </c>
    </row>
    <row r="2338" spans="1:16" x14ac:dyDescent="0.25">
      <c r="A2338" t="s">
        <v>0</v>
      </c>
      <c r="B2338" t="s">
        <v>7467</v>
      </c>
      <c r="C2338" t="s">
        <v>859</v>
      </c>
      <c r="D2338" t="s">
        <v>3957</v>
      </c>
      <c r="E2338" t="s">
        <v>20</v>
      </c>
      <c r="F2338" t="b">
        <v>0</v>
      </c>
      <c r="G2338" t="s">
        <v>27</v>
      </c>
      <c r="H2338" s="4">
        <v>45697.583518518521</v>
      </c>
      <c r="I2338" t="b">
        <v>0</v>
      </c>
      <c r="J2338" t="b">
        <v>1</v>
      </c>
      <c r="K2338" t="s">
        <v>24</v>
      </c>
      <c r="L2338" t="s">
        <v>36</v>
      </c>
      <c r="N2338">
        <v>24.014999389648441</v>
      </c>
      <c r="O2338" t="s">
        <v>7468</v>
      </c>
      <c r="P2338" t="s">
        <v>1304</v>
      </c>
    </row>
    <row r="2339" spans="1:16" x14ac:dyDescent="0.25">
      <c r="A2339" t="s">
        <v>25</v>
      </c>
      <c r="B2339" t="s">
        <v>7521</v>
      </c>
      <c r="C2339" t="s">
        <v>82</v>
      </c>
      <c r="D2339" t="s">
        <v>3828</v>
      </c>
      <c r="E2339" t="s">
        <v>20</v>
      </c>
      <c r="F2339" t="b">
        <v>0</v>
      </c>
      <c r="G2339" t="s">
        <v>27</v>
      </c>
      <c r="H2339" s="4">
        <v>45697.584178240737</v>
      </c>
      <c r="I2339" t="b">
        <v>0</v>
      </c>
      <c r="J2339" t="b">
        <v>1</v>
      </c>
      <c r="K2339" t="s">
        <v>24</v>
      </c>
      <c r="L2339" t="s">
        <v>22</v>
      </c>
      <c r="M2339">
        <v>85210.5</v>
      </c>
      <c r="O2339" t="s">
        <v>7522</v>
      </c>
      <c r="P2339" t="s">
        <v>2884</v>
      </c>
    </row>
    <row r="2340" spans="1:16" x14ac:dyDescent="0.25">
      <c r="A2340" t="s">
        <v>28</v>
      </c>
      <c r="B2340" t="s">
        <v>7469</v>
      </c>
      <c r="C2340" t="s">
        <v>24</v>
      </c>
      <c r="D2340" t="s">
        <v>3973</v>
      </c>
      <c r="E2340" t="s">
        <v>20</v>
      </c>
      <c r="F2340" t="b">
        <v>0</v>
      </c>
      <c r="G2340" t="s">
        <v>27</v>
      </c>
      <c r="H2340" s="4">
        <v>45697.585509259261</v>
      </c>
      <c r="I2340" t="b">
        <v>0</v>
      </c>
      <c r="J2340" t="b">
        <v>0</v>
      </c>
      <c r="K2340" t="s">
        <v>24</v>
      </c>
      <c r="L2340" t="s">
        <v>22</v>
      </c>
      <c r="M2340">
        <v>155000</v>
      </c>
      <c r="O2340" t="s">
        <v>7470</v>
      </c>
      <c r="P2340" t="s">
        <v>7471</v>
      </c>
    </row>
    <row r="2341" spans="1:16" x14ac:dyDescent="0.25">
      <c r="A2341" t="s">
        <v>191</v>
      </c>
      <c r="B2341" t="s">
        <v>7472</v>
      </c>
      <c r="C2341" t="s">
        <v>972</v>
      </c>
      <c r="D2341" t="s">
        <v>4084</v>
      </c>
      <c r="E2341" t="s">
        <v>20</v>
      </c>
      <c r="F2341" t="b">
        <v>0</v>
      </c>
      <c r="G2341" t="s">
        <v>862</v>
      </c>
      <c r="H2341" s="4">
        <v>45697.589016203703</v>
      </c>
      <c r="I2341" t="b">
        <v>0</v>
      </c>
      <c r="J2341" t="b">
        <v>0</v>
      </c>
      <c r="K2341" t="s">
        <v>862</v>
      </c>
      <c r="L2341" t="s">
        <v>22</v>
      </c>
      <c r="M2341">
        <v>127500</v>
      </c>
      <c r="O2341" t="s">
        <v>7473</v>
      </c>
      <c r="P2341" t="s">
        <v>7474</v>
      </c>
    </row>
    <row r="2342" spans="1:16" x14ac:dyDescent="0.25">
      <c r="A2342" t="s">
        <v>0</v>
      </c>
      <c r="B2342" t="s">
        <v>5357</v>
      </c>
      <c r="C2342" t="s">
        <v>5358</v>
      </c>
      <c r="D2342" t="s">
        <v>3828</v>
      </c>
      <c r="E2342" t="s">
        <v>219</v>
      </c>
      <c r="F2342" t="b">
        <v>0</v>
      </c>
      <c r="G2342" t="s">
        <v>27</v>
      </c>
      <c r="H2342" s="4">
        <v>45697.625069444453</v>
      </c>
      <c r="I2342" t="b">
        <v>1</v>
      </c>
      <c r="J2342" t="b">
        <v>1</v>
      </c>
      <c r="K2342" t="s">
        <v>24</v>
      </c>
      <c r="L2342" t="s">
        <v>36</v>
      </c>
      <c r="N2342">
        <v>26.494998931884769</v>
      </c>
      <c r="O2342" t="s">
        <v>3769</v>
      </c>
      <c r="P2342" t="s">
        <v>1702</v>
      </c>
    </row>
    <row r="2343" spans="1:16" x14ac:dyDescent="0.25">
      <c r="A2343" t="s">
        <v>0</v>
      </c>
      <c r="B2343" t="s">
        <v>7475</v>
      </c>
      <c r="C2343" t="s">
        <v>179</v>
      </c>
      <c r="D2343" t="s">
        <v>2208</v>
      </c>
      <c r="E2343" t="s">
        <v>20</v>
      </c>
      <c r="F2343" t="b">
        <v>0</v>
      </c>
      <c r="G2343" t="s">
        <v>27</v>
      </c>
      <c r="H2343" s="4">
        <v>45697.625173611108</v>
      </c>
      <c r="I2343" t="b">
        <v>0</v>
      </c>
      <c r="J2343" t="b">
        <v>0</v>
      </c>
      <c r="K2343" t="s">
        <v>24</v>
      </c>
      <c r="L2343" t="s">
        <v>22</v>
      </c>
      <c r="M2343">
        <v>61750</v>
      </c>
      <c r="O2343" t="s">
        <v>7476</v>
      </c>
      <c r="P2343" t="s">
        <v>7477</v>
      </c>
    </row>
    <row r="2344" spans="1:16" x14ac:dyDescent="0.25">
      <c r="A2344" t="s">
        <v>0</v>
      </c>
      <c r="B2344" t="s">
        <v>7478</v>
      </c>
      <c r="C2344" t="s">
        <v>2883</v>
      </c>
      <c r="D2344" t="s">
        <v>3828</v>
      </c>
      <c r="E2344" t="s">
        <v>51</v>
      </c>
      <c r="F2344" t="b">
        <v>0</v>
      </c>
      <c r="G2344" t="s">
        <v>30</v>
      </c>
      <c r="H2344" s="4">
        <v>45697.625601851847</v>
      </c>
      <c r="I2344" t="b">
        <v>1</v>
      </c>
      <c r="J2344" t="b">
        <v>0</v>
      </c>
      <c r="K2344" t="s">
        <v>24</v>
      </c>
      <c r="L2344" t="s">
        <v>36</v>
      </c>
      <c r="N2344">
        <v>53.5</v>
      </c>
      <c r="O2344" t="s">
        <v>7479</v>
      </c>
      <c r="P2344" t="s">
        <v>338</v>
      </c>
    </row>
    <row r="2345" spans="1:16" x14ac:dyDescent="0.25">
      <c r="A2345" t="s">
        <v>1</v>
      </c>
      <c r="B2345" t="s">
        <v>4444</v>
      </c>
      <c r="C2345" t="s">
        <v>122</v>
      </c>
      <c r="D2345" t="s">
        <v>3973</v>
      </c>
      <c r="E2345" t="s">
        <v>20</v>
      </c>
      <c r="F2345" t="b">
        <v>0</v>
      </c>
      <c r="G2345" t="s">
        <v>52</v>
      </c>
      <c r="H2345" s="4">
        <v>45697.625740740739</v>
      </c>
      <c r="I2345" t="b">
        <v>0</v>
      </c>
      <c r="J2345" t="b">
        <v>1</v>
      </c>
      <c r="K2345" t="s">
        <v>24</v>
      </c>
      <c r="L2345" t="s">
        <v>22</v>
      </c>
      <c r="M2345">
        <v>222545</v>
      </c>
      <c r="O2345" t="s">
        <v>759</v>
      </c>
      <c r="P2345" t="s">
        <v>2237</v>
      </c>
    </row>
    <row r="2346" spans="1:16" x14ac:dyDescent="0.25">
      <c r="A2346" t="s">
        <v>1</v>
      </c>
      <c r="B2346" t="s">
        <v>7480</v>
      </c>
      <c r="C2346" t="s">
        <v>82</v>
      </c>
      <c r="D2346" t="s">
        <v>4084</v>
      </c>
      <c r="E2346" t="s">
        <v>20</v>
      </c>
      <c r="F2346" t="b">
        <v>0</v>
      </c>
      <c r="G2346" t="s">
        <v>27</v>
      </c>
      <c r="H2346" s="4">
        <v>45697.626018518517</v>
      </c>
      <c r="I2346" t="b">
        <v>0</v>
      </c>
      <c r="J2346" t="b">
        <v>0</v>
      </c>
      <c r="K2346" t="s">
        <v>24</v>
      </c>
      <c r="L2346" t="s">
        <v>22</v>
      </c>
      <c r="M2346">
        <v>155000</v>
      </c>
      <c r="O2346" t="s">
        <v>377</v>
      </c>
      <c r="P2346" t="s">
        <v>3559</v>
      </c>
    </row>
    <row r="2347" spans="1:16" x14ac:dyDescent="0.25">
      <c r="A2347" t="s">
        <v>2</v>
      </c>
      <c r="B2347" t="s">
        <v>7481</v>
      </c>
      <c r="C2347" t="s">
        <v>24</v>
      </c>
      <c r="D2347" t="s">
        <v>4328</v>
      </c>
      <c r="E2347" t="s">
        <v>20</v>
      </c>
      <c r="F2347" t="b">
        <v>0</v>
      </c>
      <c r="G2347" t="s">
        <v>27</v>
      </c>
      <c r="H2347" s="4">
        <v>45697.626979166656</v>
      </c>
      <c r="I2347" t="b">
        <v>0</v>
      </c>
      <c r="J2347" t="b">
        <v>0</v>
      </c>
      <c r="K2347" t="s">
        <v>24</v>
      </c>
      <c r="L2347" t="s">
        <v>22</v>
      </c>
      <c r="M2347">
        <v>126500</v>
      </c>
      <c r="O2347" t="s">
        <v>7482</v>
      </c>
      <c r="P2347" t="s">
        <v>7483</v>
      </c>
    </row>
    <row r="2348" spans="1:16" x14ac:dyDescent="0.25">
      <c r="A2348" t="s">
        <v>0</v>
      </c>
      <c r="B2348" t="s">
        <v>2760</v>
      </c>
      <c r="C2348" t="s">
        <v>236</v>
      </c>
      <c r="D2348" t="s">
        <v>2208</v>
      </c>
      <c r="E2348" t="s">
        <v>20</v>
      </c>
      <c r="F2348" t="b">
        <v>0</v>
      </c>
      <c r="G2348" t="s">
        <v>27</v>
      </c>
      <c r="H2348" s="4">
        <v>45697.666817129633</v>
      </c>
      <c r="I2348" t="b">
        <v>0</v>
      </c>
      <c r="J2348" t="b">
        <v>1</v>
      </c>
      <c r="K2348" t="s">
        <v>24</v>
      </c>
      <c r="L2348" t="s">
        <v>22</v>
      </c>
      <c r="M2348">
        <v>120000</v>
      </c>
      <c r="O2348" t="s">
        <v>301</v>
      </c>
      <c r="P2348" t="s">
        <v>7484</v>
      </c>
    </row>
    <row r="2349" spans="1:16" x14ac:dyDescent="0.25">
      <c r="A2349" t="s">
        <v>0</v>
      </c>
      <c r="B2349" t="s">
        <v>7485</v>
      </c>
      <c r="C2349" t="s">
        <v>179</v>
      </c>
      <c r="D2349" t="s">
        <v>3828</v>
      </c>
      <c r="E2349" t="s">
        <v>20</v>
      </c>
      <c r="F2349" t="b">
        <v>0</v>
      </c>
      <c r="G2349" t="s">
        <v>27</v>
      </c>
      <c r="H2349" s="4">
        <v>45697.66684027778</v>
      </c>
      <c r="I2349" t="b">
        <v>0</v>
      </c>
      <c r="J2349" t="b">
        <v>1</v>
      </c>
      <c r="K2349" t="s">
        <v>24</v>
      </c>
      <c r="L2349" t="s">
        <v>22</v>
      </c>
      <c r="M2349">
        <v>79871.5</v>
      </c>
      <c r="O2349" t="s">
        <v>3851</v>
      </c>
      <c r="P2349" t="s">
        <v>7486</v>
      </c>
    </row>
    <row r="2350" spans="1:16" x14ac:dyDescent="0.25">
      <c r="A2350" t="s">
        <v>139</v>
      </c>
      <c r="B2350" t="s">
        <v>7487</v>
      </c>
      <c r="C2350" t="s">
        <v>1421</v>
      </c>
      <c r="D2350" t="s">
        <v>3828</v>
      </c>
      <c r="E2350" t="s">
        <v>20</v>
      </c>
      <c r="F2350" t="b">
        <v>0</v>
      </c>
      <c r="G2350" t="s">
        <v>52</v>
      </c>
      <c r="H2350" s="4">
        <v>45697.667858796303</v>
      </c>
      <c r="I2350" t="b">
        <v>0</v>
      </c>
      <c r="J2350" t="b">
        <v>1</v>
      </c>
      <c r="K2350" t="s">
        <v>24</v>
      </c>
      <c r="L2350" t="s">
        <v>22</v>
      </c>
      <c r="M2350">
        <v>120000</v>
      </c>
      <c r="O2350" t="s">
        <v>7488</v>
      </c>
      <c r="P2350" t="s">
        <v>7489</v>
      </c>
    </row>
    <row r="2351" spans="1:16" x14ac:dyDescent="0.25">
      <c r="A2351" t="s">
        <v>40</v>
      </c>
      <c r="B2351" t="s">
        <v>7490</v>
      </c>
      <c r="C2351" t="s">
        <v>825</v>
      </c>
      <c r="D2351" t="s">
        <v>3828</v>
      </c>
      <c r="E2351" t="s">
        <v>20</v>
      </c>
      <c r="F2351" t="b">
        <v>0</v>
      </c>
      <c r="G2351" t="s">
        <v>27</v>
      </c>
      <c r="H2351" s="4">
        <v>45697.668009259258</v>
      </c>
      <c r="I2351" t="b">
        <v>1</v>
      </c>
      <c r="J2351" t="b">
        <v>1</v>
      </c>
      <c r="K2351" t="s">
        <v>24</v>
      </c>
      <c r="L2351" t="s">
        <v>22</v>
      </c>
      <c r="M2351">
        <v>147500</v>
      </c>
      <c r="O2351" t="s">
        <v>2576</v>
      </c>
      <c r="P2351" t="s">
        <v>7491</v>
      </c>
    </row>
    <row r="2352" spans="1:16" x14ac:dyDescent="0.25">
      <c r="A2352" t="s">
        <v>0</v>
      </c>
      <c r="B2352" t="s">
        <v>0</v>
      </c>
      <c r="C2352" t="s">
        <v>76</v>
      </c>
      <c r="D2352" t="s">
        <v>4090</v>
      </c>
      <c r="E2352" t="s">
        <v>20</v>
      </c>
      <c r="F2352" t="b">
        <v>0</v>
      </c>
      <c r="G2352" t="s">
        <v>41</v>
      </c>
      <c r="H2352" s="4">
        <v>45697.708738425928</v>
      </c>
      <c r="I2352" t="b">
        <v>0</v>
      </c>
      <c r="J2352" t="b">
        <v>0</v>
      </c>
      <c r="K2352" t="s">
        <v>24</v>
      </c>
      <c r="L2352" t="s">
        <v>36</v>
      </c>
      <c r="N2352">
        <v>37.5</v>
      </c>
      <c r="O2352" t="s">
        <v>712</v>
      </c>
      <c r="P2352" t="s">
        <v>1904</v>
      </c>
    </row>
    <row r="2353" spans="1:16" x14ac:dyDescent="0.25">
      <c r="A2353" t="s">
        <v>139</v>
      </c>
      <c r="B2353" t="s">
        <v>7523</v>
      </c>
      <c r="C2353" t="s">
        <v>151</v>
      </c>
      <c r="D2353" t="s">
        <v>3973</v>
      </c>
      <c r="E2353" t="s">
        <v>20</v>
      </c>
      <c r="F2353" t="b">
        <v>0</v>
      </c>
      <c r="G2353" t="s">
        <v>30</v>
      </c>
      <c r="H2353" s="4">
        <v>45697.709236111114</v>
      </c>
      <c r="I2353" t="b">
        <v>0</v>
      </c>
      <c r="J2353" t="b">
        <v>0</v>
      </c>
      <c r="K2353" t="s">
        <v>24</v>
      </c>
      <c r="L2353" t="s">
        <v>36</v>
      </c>
      <c r="N2353">
        <v>22</v>
      </c>
      <c r="O2353" t="s">
        <v>7524</v>
      </c>
      <c r="P2353" t="s">
        <v>2808</v>
      </c>
    </row>
    <row r="2354" spans="1:16" x14ac:dyDescent="0.25">
      <c r="A2354" t="s">
        <v>2</v>
      </c>
      <c r="B2354" t="s">
        <v>417</v>
      </c>
      <c r="C2354" t="s">
        <v>908</v>
      </c>
      <c r="D2354" t="s">
        <v>3828</v>
      </c>
      <c r="E2354" t="s">
        <v>20</v>
      </c>
      <c r="F2354" t="b">
        <v>0</v>
      </c>
      <c r="G2354" t="s">
        <v>27</v>
      </c>
      <c r="H2354" s="4">
        <v>45697.710324074083</v>
      </c>
      <c r="I2354" t="b">
        <v>0</v>
      </c>
      <c r="J2354" t="b">
        <v>0</v>
      </c>
      <c r="K2354" t="s">
        <v>24</v>
      </c>
      <c r="L2354" t="s">
        <v>22</v>
      </c>
      <c r="M2354">
        <v>90094.2578125</v>
      </c>
      <c r="O2354" t="s">
        <v>6068</v>
      </c>
      <c r="P2354" t="s">
        <v>6069</v>
      </c>
    </row>
    <row r="2355" spans="1:16" x14ac:dyDescent="0.25">
      <c r="A2355" t="s">
        <v>2</v>
      </c>
      <c r="B2355" t="s">
        <v>2337</v>
      </c>
      <c r="C2355" t="s">
        <v>49</v>
      </c>
      <c r="D2355" t="s">
        <v>3973</v>
      </c>
      <c r="E2355" t="s">
        <v>20</v>
      </c>
      <c r="F2355" t="b">
        <v>0</v>
      </c>
      <c r="G2355" t="s">
        <v>30</v>
      </c>
      <c r="H2355" s="4">
        <v>45697.711342592593</v>
      </c>
      <c r="I2355" t="b">
        <v>0</v>
      </c>
      <c r="J2355" t="b">
        <v>0</v>
      </c>
      <c r="K2355" t="s">
        <v>24</v>
      </c>
      <c r="L2355" t="s">
        <v>22</v>
      </c>
      <c r="M2355">
        <v>350000</v>
      </c>
      <c r="O2355" t="s">
        <v>3634</v>
      </c>
      <c r="P2355" t="s">
        <v>7163</v>
      </c>
    </row>
    <row r="2356" spans="1:16" x14ac:dyDescent="0.25">
      <c r="A2356" t="s">
        <v>139</v>
      </c>
      <c r="B2356" t="s">
        <v>2929</v>
      </c>
      <c r="C2356" t="s">
        <v>3238</v>
      </c>
      <c r="D2356" t="s">
        <v>3973</v>
      </c>
      <c r="E2356" t="s">
        <v>20</v>
      </c>
      <c r="F2356" t="b">
        <v>0</v>
      </c>
      <c r="G2356" t="s">
        <v>41</v>
      </c>
      <c r="H2356" s="4">
        <v>45697.7503125</v>
      </c>
      <c r="I2356" t="b">
        <v>0</v>
      </c>
      <c r="J2356" t="b">
        <v>1</v>
      </c>
      <c r="K2356" t="s">
        <v>24</v>
      </c>
      <c r="L2356" t="s">
        <v>22</v>
      </c>
      <c r="M2356">
        <v>103900</v>
      </c>
      <c r="O2356" t="s">
        <v>4329</v>
      </c>
      <c r="P2356" t="s">
        <v>7492</v>
      </c>
    </row>
    <row r="2357" spans="1:16" x14ac:dyDescent="0.25">
      <c r="A2357" t="s">
        <v>139</v>
      </c>
      <c r="B2357" t="s">
        <v>7493</v>
      </c>
      <c r="C2357" t="s">
        <v>151</v>
      </c>
      <c r="D2357" t="s">
        <v>3828</v>
      </c>
      <c r="E2357" t="s">
        <v>51</v>
      </c>
      <c r="F2357" t="b">
        <v>0</v>
      </c>
      <c r="G2357" t="s">
        <v>30</v>
      </c>
      <c r="H2357" s="4">
        <v>45697.750902777778</v>
      </c>
      <c r="I2357" t="b">
        <v>1</v>
      </c>
      <c r="J2357" t="b">
        <v>0</v>
      </c>
      <c r="K2357" t="s">
        <v>24</v>
      </c>
      <c r="L2357" t="s">
        <v>36</v>
      </c>
      <c r="N2357">
        <v>38</v>
      </c>
      <c r="O2357" t="s">
        <v>6991</v>
      </c>
    </row>
    <row r="2358" spans="1:16" x14ac:dyDescent="0.25">
      <c r="A2358" t="s">
        <v>2</v>
      </c>
      <c r="B2358" t="s">
        <v>7494</v>
      </c>
      <c r="C2358" t="s">
        <v>945</v>
      </c>
      <c r="D2358" t="s">
        <v>3600</v>
      </c>
      <c r="E2358" t="s">
        <v>20</v>
      </c>
      <c r="F2358" t="b">
        <v>0</v>
      </c>
      <c r="G2358" t="s">
        <v>27</v>
      </c>
      <c r="H2358" s="4">
        <v>45697.751388888893</v>
      </c>
      <c r="I2358" t="b">
        <v>1</v>
      </c>
      <c r="J2358" t="b">
        <v>1</v>
      </c>
      <c r="K2358" t="s">
        <v>24</v>
      </c>
      <c r="L2358" t="s">
        <v>22</v>
      </c>
      <c r="M2358">
        <v>145000</v>
      </c>
      <c r="O2358" t="s">
        <v>7495</v>
      </c>
      <c r="P2358" t="s">
        <v>7496</v>
      </c>
    </row>
    <row r="2359" spans="1:16" x14ac:dyDescent="0.25">
      <c r="A2359" t="s">
        <v>19</v>
      </c>
      <c r="B2359" t="s">
        <v>7497</v>
      </c>
      <c r="C2359" t="s">
        <v>122</v>
      </c>
      <c r="D2359" t="s">
        <v>3973</v>
      </c>
      <c r="E2359" t="s">
        <v>20</v>
      </c>
      <c r="F2359" t="b">
        <v>0</v>
      </c>
      <c r="G2359" t="s">
        <v>52</v>
      </c>
      <c r="H2359" s="4">
        <v>45697.75240740741</v>
      </c>
      <c r="I2359" t="b">
        <v>1</v>
      </c>
      <c r="J2359" t="b">
        <v>0</v>
      </c>
      <c r="K2359" t="s">
        <v>24</v>
      </c>
      <c r="L2359" t="s">
        <v>22</v>
      </c>
      <c r="M2359">
        <v>112116</v>
      </c>
      <c r="O2359" t="s">
        <v>554</v>
      </c>
      <c r="P2359" t="s">
        <v>7498</v>
      </c>
    </row>
    <row r="2360" spans="1:16" x14ac:dyDescent="0.25">
      <c r="A2360" t="s">
        <v>0</v>
      </c>
      <c r="B2360" t="s">
        <v>4251</v>
      </c>
      <c r="C2360" t="s">
        <v>3519</v>
      </c>
      <c r="D2360" t="s">
        <v>3973</v>
      </c>
      <c r="E2360" t="s">
        <v>20</v>
      </c>
      <c r="F2360" t="b">
        <v>0</v>
      </c>
      <c r="G2360" t="s">
        <v>27</v>
      </c>
      <c r="H2360" s="4">
        <v>45697.791770833333</v>
      </c>
      <c r="I2360" t="b">
        <v>1</v>
      </c>
      <c r="J2360" t="b">
        <v>0</v>
      </c>
      <c r="K2360" t="s">
        <v>24</v>
      </c>
      <c r="L2360" t="s">
        <v>22</v>
      </c>
      <c r="M2360">
        <v>70000</v>
      </c>
      <c r="O2360" t="s">
        <v>7499</v>
      </c>
      <c r="P2360" t="s">
        <v>1075</v>
      </c>
    </row>
    <row r="2361" spans="1:16" x14ac:dyDescent="0.25">
      <c r="A2361" t="s">
        <v>1</v>
      </c>
      <c r="B2361" t="s">
        <v>7500</v>
      </c>
      <c r="C2361" t="s">
        <v>624</v>
      </c>
      <c r="D2361" t="s">
        <v>3973</v>
      </c>
      <c r="E2361" t="s">
        <v>20</v>
      </c>
      <c r="F2361" t="b">
        <v>0</v>
      </c>
      <c r="G2361" t="s">
        <v>35</v>
      </c>
      <c r="H2361" s="4">
        <v>45697.792164351849</v>
      </c>
      <c r="I2361" t="b">
        <v>0</v>
      </c>
      <c r="J2361" t="b">
        <v>1</v>
      </c>
      <c r="K2361" t="s">
        <v>24</v>
      </c>
      <c r="L2361" t="s">
        <v>22</v>
      </c>
      <c r="M2361">
        <v>184000</v>
      </c>
      <c r="O2361" t="s">
        <v>65</v>
      </c>
      <c r="P2361" t="s">
        <v>66</v>
      </c>
    </row>
    <row r="2362" spans="1:16" x14ac:dyDescent="0.25">
      <c r="A2362" t="s">
        <v>2</v>
      </c>
      <c r="B2362" t="s">
        <v>7244</v>
      </c>
      <c r="C2362" t="s">
        <v>322</v>
      </c>
      <c r="D2362" t="s">
        <v>3973</v>
      </c>
      <c r="E2362" t="s">
        <v>20</v>
      </c>
      <c r="F2362" t="b">
        <v>0</v>
      </c>
      <c r="G2362" t="s">
        <v>41</v>
      </c>
      <c r="H2362" s="4">
        <v>45697.792210648149</v>
      </c>
      <c r="I2362" t="b">
        <v>0</v>
      </c>
      <c r="J2362" t="b">
        <v>1</v>
      </c>
      <c r="K2362" t="s">
        <v>24</v>
      </c>
      <c r="L2362" t="s">
        <v>22</v>
      </c>
      <c r="M2362">
        <v>193500</v>
      </c>
      <c r="O2362" t="s">
        <v>3973</v>
      </c>
      <c r="P2362" t="s">
        <v>7245</v>
      </c>
    </row>
    <row r="2363" spans="1:16" x14ac:dyDescent="0.25">
      <c r="A2363" t="s">
        <v>89</v>
      </c>
      <c r="B2363" t="s">
        <v>7501</v>
      </c>
      <c r="C2363" t="s">
        <v>44</v>
      </c>
      <c r="D2363" t="s">
        <v>3973</v>
      </c>
      <c r="E2363" t="s">
        <v>20</v>
      </c>
      <c r="F2363" t="b">
        <v>0</v>
      </c>
      <c r="G2363" t="s">
        <v>41</v>
      </c>
      <c r="H2363" s="4">
        <v>45697.83</v>
      </c>
      <c r="I2363" t="b">
        <v>0</v>
      </c>
      <c r="J2363" t="b">
        <v>0</v>
      </c>
      <c r="K2363" t="s">
        <v>24</v>
      </c>
      <c r="L2363" t="s">
        <v>22</v>
      </c>
      <c r="M2363">
        <v>144000</v>
      </c>
      <c r="O2363" t="s">
        <v>7502</v>
      </c>
      <c r="P2363" t="s">
        <v>7503</v>
      </c>
    </row>
    <row r="2364" spans="1:16" x14ac:dyDescent="0.25">
      <c r="A2364" t="s">
        <v>40</v>
      </c>
      <c r="B2364" t="s">
        <v>57</v>
      </c>
      <c r="C2364" t="s">
        <v>179</v>
      </c>
      <c r="D2364" t="s">
        <v>3973</v>
      </c>
      <c r="E2364" t="s">
        <v>20</v>
      </c>
      <c r="F2364" t="b">
        <v>0</v>
      </c>
      <c r="G2364" t="s">
        <v>52</v>
      </c>
      <c r="H2364" s="4">
        <v>45697.832152777781</v>
      </c>
      <c r="I2364" t="b">
        <v>0</v>
      </c>
      <c r="J2364" t="b">
        <v>1</v>
      </c>
      <c r="K2364" t="s">
        <v>24</v>
      </c>
      <c r="L2364" t="s">
        <v>22</v>
      </c>
      <c r="M2364">
        <v>139105</v>
      </c>
      <c r="O2364" t="s">
        <v>1856</v>
      </c>
      <c r="P2364" t="s">
        <v>2720</v>
      </c>
    </row>
    <row r="2365" spans="1:16" x14ac:dyDescent="0.25">
      <c r="A2365" t="s">
        <v>0</v>
      </c>
      <c r="B2365" t="s">
        <v>7504</v>
      </c>
      <c r="C2365" t="s">
        <v>203</v>
      </c>
      <c r="D2365" t="s">
        <v>3973</v>
      </c>
      <c r="E2365" t="s">
        <v>20</v>
      </c>
      <c r="F2365" t="b">
        <v>0</v>
      </c>
      <c r="G2365" t="s">
        <v>23</v>
      </c>
      <c r="H2365" s="4">
        <v>45697.832256944443</v>
      </c>
      <c r="I2365" t="b">
        <v>1</v>
      </c>
      <c r="J2365" t="b">
        <v>1</v>
      </c>
      <c r="K2365" t="s">
        <v>24</v>
      </c>
      <c r="L2365" t="s">
        <v>22</v>
      </c>
      <c r="M2365">
        <v>85000</v>
      </c>
      <c r="O2365" t="s">
        <v>4675</v>
      </c>
      <c r="P2365" t="s">
        <v>204</v>
      </c>
    </row>
    <row r="2366" spans="1:16" x14ac:dyDescent="0.25">
      <c r="A2366" t="s">
        <v>0</v>
      </c>
      <c r="B2366" t="s">
        <v>1219</v>
      </c>
      <c r="C2366" t="s">
        <v>64</v>
      </c>
      <c r="D2366" t="s">
        <v>6851</v>
      </c>
      <c r="E2366" t="s">
        <v>20</v>
      </c>
      <c r="F2366" t="b">
        <v>0</v>
      </c>
      <c r="G2366" t="s">
        <v>52</v>
      </c>
      <c r="H2366" s="4">
        <v>45697.834317129629</v>
      </c>
      <c r="I2366" t="b">
        <v>1</v>
      </c>
      <c r="J2366" t="b">
        <v>0</v>
      </c>
      <c r="K2366" t="s">
        <v>24</v>
      </c>
      <c r="L2366" t="s">
        <v>36</v>
      </c>
      <c r="N2366">
        <v>37.5</v>
      </c>
      <c r="O2366" t="s">
        <v>131</v>
      </c>
      <c r="P2366" t="s">
        <v>1463</v>
      </c>
    </row>
    <row r="2367" spans="1:16" x14ac:dyDescent="0.25">
      <c r="A2367" t="s">
        <v>0</v>
      </c>
      <c r="B2367" t="s">
        <v>7505</v>
      </c>
      <c r="C2367" t="s">
        <v>2015</v>
      </c>
      <c r="D2367" t="s">
        <v>3973</v>
      </c>
      <c r="E2367" t="s">
        <v>51</v>
      </c>
      <c r="F2367" t="b">
        <v>0</v>
      </c>
      <c r="G2367" t="s">
        <v>27</v>
      </c>
      <c r="H2367" s="4">
        <v>45697.834456018521</v>
      </c>
      <c r="I2367" t="b">
        <v>0</v>
      </c>
      <c r="J2367" t="b">
        <v>0</v>
      </c>
      <c r="K2367" t="s">
        <v>24</v>
      </c>
      <c r="L2367" t="s">
        <v>36</v>
      </c>
      <c r="N2367">
        <v>30</v>
      </c>
      <c r="O2367" t="s">
        <v>1137</v>
      </c>
      <c r="P2367" t="s">
        <v>1687</v>
      </c>
    </row>
    <row r="2368" spans="1:16" x14ac:dyDescent="0.25">
      <c r="A2368" t="s">
        <v>0</v>
      </c>
      <c r="B2368" t="s">
        <v>7506</v>
      </c>
      <c r="C2368" t="s">
        <v>966</v>
      </c>
      <c r="D2368" t="s">
        <v>3957</v>
      </c>
      <c r="E2368" t="s">
        <v>20</v>
      </c>
      <c r="F2368" t="b">
        <v>0</v>
      </c>
      <c r="G2368" t="s">
        <v>30</v>
      </c>
      <c r="H2368" s="4">
        <v>45697.836087962962</v>
      </c>
      <c r="I2368" t="b">
        <v>0</v>
      </c>
      <c r="J2368" t="b">
        <v>0</v>
      </c>
      <c r="K2368" t="s">
        <v>24</v>
      </c>
      <c r="L2368" t="s">
        <v>36</v>
      </c>
      <c r="N2368">
        <v>25</v>
      </c>
      <c r="O2368" t="s">
        <v>7507</v>
      </c>
      <c r="P2368" t="s">
        <v>7508</v>
      </c>
    </row>
    <row r="2369" spans="1:16" x14ac:dyDescent="0.25">
      <c r="A2369" t="s">
        <v>0</v>
      </c>
      <c r="B2369" t="s">
        <v>3005</v>
      </c>
      <c r="C2369" t="s">
        <v>203</v>
      </c>
      <c r="D2369" t="s">
        <v>3973</v>
      </c>
      <c r="E2369" t="s">
        <v>20</v>
      </c>
      <c r="F2369" t="b">
        <v>0</v>
      </c>
      <c r="G2369" t="s">
        <v>23</v>
      </c>
      <c r="H2369" s="4">
        <v>45697.868854166663</v>
      </c>
      <c r="I2369" t="b">
        <v>1</v>
      </c>
      <c r="J2369" t="b">
        <v>1</v>
      </c>
      <c r="K2369" t="s">
        <v>24</v>
      </c>
      <c r="L2369" t="s">
        <v>36</v>
      </c>
      <c r="N2369">
        <v>19</v>
      </c>
      <c r="O2369" t="s">
        <v>4344</v>
      </c>
      <c r="P2369" t="s">
        <v>7509</v>
      </c>
    </row>
    <row r="2370" spans="1:16" x14ac:dyDescent="0.25">
      <c r="A2370" t="s">
        <v>0</v>
      </c>
      <c r="B2370" t="s">
        <v>7510</v>
      </c>
      <c r="C2370" t="s">
        <v>985</v>
      </c>
      <c r="D2370" t="s">
        <v>4328</v>
      </c>
      <c r="E2370" t="s">
        <v>20</v>
      </c>
      <c r="F2370" t="b">
        <v>0</v>
      </c>
      <c r="G2370" t="s">
        <v>27</v>
      </c>
      <c r="H2370" s="4">
        <v>45697.871157407397</v>
      </c>
      <c r="I2370" t="b">
        <v>0</v>
      </c>
      <c r="J2370" t="b">
        <v>1</v>
      </c>
      <c r="K2370" t="s">
        <v>24</v>
      </c>
      <c r="L2370" t="s">
        <v>22</v>
      </c>
      <c r="M2370">
        <v>120000</v>
      </c>
      <c r="O2370" t="s">
        <v>7511</v>
      </c>
    </row>
    <row r="2371" spans="1:16" x14ac:dyDescent="0.25">
      <c r="A2371" t="s">
        <v>0</v>
      </c>
      <c r="B2371" t="s">
        <v>7525</v>
      </c>
      <c r="C2371" t="s">
        <v>372</v>
      </c>
      <c r="D2371" t="s">
        <v>2208</v>
      </c>
      <c r="E2371" t="s">
        <v>20</v>
      </c>
      <c r="F2371" t="b">
        <v>0</v>
      </c>
      <c r="G2371" t="s">
        <v>27</v>
      </c>
      <c r="H2371" s="4">
        <v>45697.874988425923</v>
      </c>
      <c r="I2371" t="b">
        <v>0</v>
      </c>
      <c r="J2371" t="b">
        <v>0</v>
      </c>
      <c r="K2371" t="s">
        <v>24</v>
      </c>
      <c r="L2371" t="s">
        <v>22</v>
      </c>
      <c r="M2371">
        <v>82500</v>
      </c>
      <c r="O2371" t="s">
        <v>7526</v>
      </c>
      <c r="P2371" t="s">
        <v>7527</v>
      </c>
    </row>
    <row r="2372" spans="1:16" x14ac:dyDescent="0.25">
      <c r="A2372" t="s">
        <v>2</v>
      </c>
      <c r="B2372" t="s">
        <v>7512</v>
      </c>
      <c r="C2372" t="s">
        <v>24</v>
      </c>
      <c r="D2372" t="s">
        <v>4035</v>
      </c>
      <c r="E2372" t="s">
        <v>20</v>
      </c>
      <c r="F2372" t="b">
        <v>0</v>
      </c>
      <c r="G2372" t="s">
        <v>41</v>
      </c>
      <c r="H2372" s="4">
        <v>45697.877106481479</v>
      </c>
      <c r="I2372" t="b">
        <v>1</v>
      </c>
      <c r="J2372" t="b">
        <v>1</v>
      </c>
      <c r="K2372" t="s">
        <v>24</v>
      </c>
      <c r="L2372" t="s">
        <v>22</v>
      </c>
      <c r="M2372">
        <v>125000</v>
      </c>
      <c r="O2372" t="s">
        <v>1831</v>
      </c>
      <c r="P2372" t="s">
        <v>7513</v>
      </c>
    </row>
    <row r="2373" spans="1:16" x14ac:dyDescent="0.25">
      <c r="A2373" t="s">
        <v>0</v>
      </c>
      <c r="B2373" t="s">
        <v>7514</v>
      </c>
      <c r="C2373" t="s">
        <v>82</v>
      </c>
      <c r="D2373" t="s">
        <v>3973</v>
      </c>
      <c r="E2373" t="s">
        <v>105</v>
      </c>
      <c r="F2373" t="b">
        <v>0</v>
      </c>
      <c r="G2373" t="s">
        <v>27</v>
      </c>
      <c r="H2373" s="4">
        <v>45697.916770833333</v>
      </c>
      <c r="I2373" t="b">
        <v>0</v>
      </c>
      <c r="J2373" t="b">
        <v>0</v>
      </c>
      <c r="K2373" t="s">
        <v>24</v>
      </c>
      <c r="L2373" t="s">
        <v>36</v>
      </c>
      <c r="N2373">
        <v>15.25</v>
      </c>
      <c r="O2373" t="s">
        <v>7515</v>
      </c>
    </row>
    <row r="2374" spans="1:16" x14ac:dyDescent="0.25">
      <c r="A2374" t="s">
        <v>2</v>
      </c>
      <c r="B2374" t="s">
        <v>4481</v>
      </c>
      <c r="C2374" t="s">
        <v>2555</v>
      </c>
      <c r="D2374" t="s">
        <v>3973</v>
      </c>
      <c r="E2374" t="s">
        <v>20</v>
      </c>
      <c r="F2374" t="b">
        <v>0</v>
      </c>
      <c r="G2374" t="s">
        <v>27</v>
      </c>
      <c r="H2374" s="4">
        <v>45697.918055555558</v>
      </c>
      <c r="I2374" t="b">
        <v>1</v>
      </c>
      <c r="J2374" t="b">
        <v>1</v>
      </c>
      <c r="K2374" t="s">
        <v>24</v>
      </c>
      <c r="L2374" t="s">
        <v>36</v>
      </c>
      <c r="N2374">
        <v>60</v>
      </c>
      <c r="O2374" t="s">
        <v>1227</v>
      </c>
      <c r="P2374" t="s">
        <v>887</v>
      </c>
    </row>
    <row r="2375" spans="1:16" x14ac:dyDescent="0.25">
      <c r="A2375" t="s">
        <v>0</v>
      </c>
      <c r="B2375" t="s">
        <v>7516</v>
      </c>
      <c r="C2375" t="s">
        <v>1096</v>
      </c>
      <c r="D2375" t="s">
        <v>3828</v>
      </c>
      <c r="E2375" t="s">
        <v>20</v>
      </c>
      <c r="F2375" t="b">
        <v>0</v>
      </c>
      <c r="G2375" t="s">
        <v>27</v>
      </c>
      <c r="H2375" s="4">
        <v>45697.954479166663</v>
      </c>
      <c r="I2375" t="b">
        <v>0</v>
      </c>
      <c r="J2375" t="b">
        <v>0</v>
      </c>
      <c r="K2375" t="s">
        <v>24</v>
      </c>
      <c r="L2375" t="s">
        <v>36</v>
      </c>
      <c r="N2375">
        <v>67.360000610351563</v>
      </c>
      <c r="O2375" t="s">
        <v>7517</v>
      </c>
      <c r="P2375" t="s">
        <v>7518</v>
      </c>
    </row>
    <row r="2376" spans="1:16" x14ac:dyDescent="0.25">
      <c r="A2376" t="s">
        <v>1</v>
      </c>
      <c r="B2376" t="s">
        <v>7403</v>
      </c>
      <c r="C2376" t="s">
        <v>39</v>
      </c>
      <c r="D2376" t="s">
        <v>3973</v>
      </c>
      <c r="E2376" t="s">
        <v>51</v>
      </c>
      <c r="F2376" t="b">
        <v>1</v>
      </c>
      <c r="G2376" t="s">
        <v>41</v>
      </c>
      <c r="H2376" s="4">
        <v>45698.000034722223</v>
      </c>
      <c r="I2376" t="b">
        <v>0</v>
      </c>
      <c r="J2376" t="b">
        <v>1</v>
      </c>
      <c r="K2376" t="s">
        <v>24</v>
      </c>
      <c r="L2376" t="s">
        <v>36</v>
      </c>
      <c r="N2376">
        <v>31</v>
      </c>
      <c r="O2376" t="s">
        <v>7404</v>
      </c>
      <c r="P2376" t="s">
        <v>1212</v>
      </c>
    </row>
    <row r="2377" spans="1:16" x14ac:dyDescent="0.25">
      <c r="A2377" t="s">
        <v>2</v>
      </c>
      <c r="B2377" t="s">
        <v>7406</v>
      </c>
      <c r="C2377" t="s">
        <v>780</v>
      </c>
      <c r="D2377" t="s">
        <v>3973</v>
      </c>
      <c r="E2377" t="s">
        <v>20</v>
      </c>
      <c r="F2377" t="b">
        <v>0</v>
      </c>
      <c r="G2377" t="s">
        <v>27</v>
      </c>
      <c r="H2377" s="4">
        <v>45698.000173611108</v>
      </c>
      <c r="I2377" t="b">
        <v>0</v>
      </c>
      <c r="J2377" t="b">
        <v>0</v>
      </c>
      <c r="K2377" t="s">
        <v>24</v>
      </c>
      <c r="L2377" t="s">
        <v>22</v>
      </c>
      <c r="M2377">
        <v>82850</v>
      </c>
      <c r="O2377" t="s">
        <v>5482</v>
      </c>
      <c r="P2377" t="s">
        <v>3772</v>
      </c>
    </row>
    <row r="2378" spans="1:16" x14ac:dyDescent="0.25">
      <c r="A2378" t="s">
        <v>0</v>
      </c>
      <c r="B2378" t="s">
        <v>7405</v>
      </c>
      <c r="C2378" t="s">
        <v>5663</v>
      </c>
      <c r="D2378" t="s">
        <v>3957</v>
      </c>
      <c r="E2378" t="s">
        <v>34</v>
      </c>
      <c r="F2378" t="b">
        <v>0</v>
      </c>
      <c r="G2378" t="s">
        <v>27</v>
      </c>
      <c r="H2378" s="4">
        <v>45698.000173611108</v>
      </c>
      <c r="I2378" t="b">
        <v>0</v>
      </c>
      <c r="J2378" t="b">
        <v>0</v>
      </c>
      <c r="K2378" t="s">
        <v>24</v>
      </c>
      <c r="L2378" t="s">
        <v>36</v>
      </c>
      <c r="N2378">
        <v>24.014999389648441</v>
      </c>
      <c r="O2378" t="s">
        <v>5664</v>
      </c>
      <c r="P2378" t="s">
        <v>3686</v>
      </c>
    </row>
    <row r="2379" spans="1:16" x14ac:dyDescent="0.25">
      <c r="A2379" t="s">
        <v>2</v>
      </c>
      <c r="B2379" t="s">
        <v>7407</v>
      </c>
      <c r="C2379" t="s">
        <v>372</v>
      </c>
      <c r="D2379" t="s">
        <v>4014</v>
      </c>
      <c r="E2379" t="s">
        <v>20</v>
      </c>
      <c r="F2379" t="b">
        <v>0</v>
      </c>
      <c r="G2379" t="s">
        <v>41</v>
      </c>
      <c r="H2379" s="4">
        <v>45698.00209490741</v>
      </c>
      <c r="I2379" t="b">
        <v>0</v>
      </c>
      <c r="J2379" t="b">
        <v>1</v>
      </c>
      <c r="K2379" t="s">
        <v>24</v>
      </c>
      <c r="L2379" t="s">
        <v>22</v>
      </c>
      <c r="M2379">
        <v>220900</v>
      </c>
      <c r="O2379" t="s">
        <v>402</v>
      </c>
      <c r="P2379" t="s">
        <v>7408</v>
      </c>
    </row>
    <row r="2380" spans="1:16" x14ac:dyDescent="0.25">
      <c r="A2380" t="s">
        <v>2</v>
      </c>
      <c r="B2380" t="s">
        <v>2492</v>
      </c>
      <c r="C2380" t="s">
        <v>825</v>
      </c>
      <c r="D2380" t="s">
        <v>3973</v>
      </c>
      <c r="E2380" t="s">
        <v>20</v>
      </c>
      <c r="F2380" t="b">
        <v>0</v>
      </c>
      <c r="G2380" t="s">
        <v>35</v>
      </c>
      <c r="H2380" s="4">
        <v>45698.002395833333</v>
      </c>
      <c r="I2380" t="b">
        <v>0</v>
      </c>
      <c r="J2380" t="b">
        <v>1</v>
      </c>
      <c r="K2380" t="s">
        <v>24</v>
      </c>
      <c r="L2380" t="s">
        <v>22</v>
      </c>
      <c r="M2380">
        <v>122087</v>
      </c>
      <c r="O2380" t="s">
        <v>5482</v>
      </c>
      <c r="P2380" t="s">
        <v>7409</v>
      </c>
    </row>
    <row r="2381" spans="1:16" x14ac:dyDescent="0.25">
      <c r="A2381" t="s">
        <v>2</v>
      </c>
      <c r="B2381" t="s">
        <v>7410</v>
      </c>
      <c r="C2381" t="s">
        <v>622</v>
      </c>
      <c r="D2381" t="s">
        <v>3973</v>
      </c>
      <c r="E2381" t="s">
        <v>20</v>
      </c>
      <c r="F2381" t="b">
        <v>0</v>
      </c>
      <c r="G2381" t="s">
        <v>52</v>
      </c>
      <c r="H2381" s="4">
        <v>45698.003298611111</v>
      </c>
      <c r="I2381" t="b">
        <v>0</v>
      </c>
      <c r="J2381" t="b">
        <v>1</v>
      </c>
      <c r="K2381" t="s">
        <v>24</v>
      </c>
      <c r="L2381" t="s">
        <v>22</v>
      </c>
      <c r="M2381">
        <v>115000</v>
      </c>
      <c r="O2381" t="s">
        <v>954</v>
      </c>
      <c r="P2381" t="s">
        <v>7411</v>
      </c>
    </row>
    <row r="2382" spans="1:16" x14ac:dyDescent="0.25">
      <c r="A2382" t="s">
        <v>28</v>
      </c>
      <c r="B2382" t="s">
        <v>7412</v>
      </c>
      <c r="C2382" t="s">
        <v>39</v>
      </c>
      <c r="D2382" t="s">
        <v>3973</v>
      </c>
      <c r="E2382" t="s">
        <v>20</v>
      </c>
      <c r="F2382" t="b">
        <v>1</v>
      </c>
      <c r="G2382" t="s">
        <v>30</v>
      </c>
      <c r="H2382" s="4">
        <v>45698.017511574071</v>
      </c>
      <c r="I2382" t="b">
        <v>0</v>
      </c>
      <c r="J2382" t="b">
        <v>0</v>
      </c>
      <c r="K2382" t="s">
        <v>24</v>
      </c>
      <c r="L2382" t="s">
        <v>36</v>
      </c>
      <c r="N2382">
        <v>50</v>
      </c>
      <c r="O2382" t="s">
        <v>7413</v>
      </c>
    </row>
    <row r="2383" spans="1:16" x14ac:dyDescent="0.25">
      <c r="A2383" t="s">
        <v>0</v>
      </c>
      <c r="B2383" t="s">
        <v>6983</v>
      </c>
      <c r="C2383" t="s">
        <v>39</v>
      </c>
      <c r="D2383" t="s">
        <v>3973</v>
      </c>
      <c r="E2383" t="s">
        <v>20</v>
      </c>
      <c r="F2383" t="b">
        <v>1</v>
      </c>
      <c r="G2383" t="s">
        <v>106</v>
      </c>
      <c r="H2383" s="4">
        <v>45698.018483796302</v>
      </c>
      <c r="I2383" t="b">
        <v>0</v>
      </c>
      <c r="J2383" t="b">
        <v>0</v>
      </c>
      <c r="K2383" t="s">
        <v>106</v>
      </c>
      <c r="L2383" t="s">
        <v>22</v>
      </c>
      <c r="M2383">
        <v>71500</v>
      </c>
      <c r="O2383" t="s">
        <v>6984</v>
      </c>
      <c r="P2383" t="s">
        <v>6985</v>
      </c>
    </row>
    <row r="2384" spans="1:16" x14ac:dyDescent="0.25">
      <c r="A2384" t="s">
        <v>0</v>
      </c>
      <c r="B2384" t="s">
        <v>4495</v>
      </c>
      <c r="C2384" t="s">
        <v>140</v>
      </c>
      <c r="D2384" t="s">
        <v>3828</v>
      </c>
      <c r="E2384" t="s">
        <v>20</v>
      </c>
      <c r="F2384" t="b">
        <v>0</v>
      </c>
      <c r="G2384" t="s">
        <v>35</v>
      </c>
      <c r="H2384" s="4">
        <v>45698.04210648148</v>
      </c>
      <c r="I2384" t="b">
        <v>0</v>
      </c>
      <c r="J2384" t="b">
        <v>0</v>
      </c>
      <c r="K2384" t="s">
        <v>24</v>
      </c>
      <c r="L2384" t="s">
        <v>22</v>
      </c>
      <c r="M2384">
        <v>70000</v>
      </c>
      <c r="O2384" t="s">
        <v>4496</v>
      </c>
      <c r="P2384" t="s">
        <v>204</v>
      </c>
    </row>
    <row r="2385" spans="1:16" x14ac:dyDescent="0.25">
      <c r="A2385" t="s">
        <v>0</v>
      </c>
      <c r="B2385" t="s">
        <v>2900</v>
      </c>
      <c r="C2385" t="s">
        <v>749</v>
      </c>
      <c r="D2385" t="s">
        <v>3828</v>
      </c>
      <c r="E2385" t="s">
        <v>20</v>
      </c>
      <c r="F2385" t="b">
        <v>0</v>
      </c>
      <c r="G2385" t="s">
        <v>30</v>
      </c>
      <c r="H2385" s="4">
        <v>45698.042280092603</v>
      </c>
      <c r="I2385" t="b">
        <v>0</v>
      </c>
      <c r="J2385" t="b">
        <v>1</v>
      </c>
      <c r="K2385" t="s">
        <v>24</v>
      </c>
      <c r="L2385" t="s">
        <v>22</v>
      </c>
      <c r="M2385">
        <v>82500</v>
      </c>
      <c r="O2385" t="s">
        <v>4497</v>
      </c>
      <c r="P2385" t="s">
        <v>3459</v>
      </c>
    </row>
    <row r="2386" spans="1:16" x14ac:dyDescent="0.25">
      <c r="A2386" t="s">
        <v>2</v>
      </c>
      <c r="B2386" t="s">
        <v>7528</v>
      </c>
      <c r="C2386" t="s">
        <v>7529</v>
      </c>
      <c r="D2386" t="s">
        <v>3828</v>
      </c>
      <c r="E2386" t="s">
        <v>20</v>
      </c>
      <c r="F2386" t="b">
        <v>0</v>
      </c>
      <c r="G2386" t="s">
        <v>23</v>
      </c>
      <c r="H2386" s="4">
        <v>45698.059699074067</v>
      </c>
      <c r="I2386" t="b">
        <v>1</v>
      </c>
      <c r="J2386" t="b">
        <v>1</v>
      </c>
      <c r="K2386" t="s">
        <v>24</v>
      </c>
      <c r="L2386" t="s">
        <v>22</v>
      </c>
      <c r="M2386">
        <v>46000</v>
      </c>
      <c r="O2386" t="s">
        <v>7530</v>
      </c>
      <c r="P2386" t="s">
        <v>3540</v>
      </c>
    </row>
    <row r="2387" spans="1:16" x14ac:dyDescent="0.25">
      <c r="A2387" t="s">
        <v>19</v>
      </c>
      <c r="B2387" t="s">
        <v>2448</v>
      </c>
      <c r="C2387" t="s">
        <v>1270</v>
      </c>
      <c r="D2387" t="s">
        <v>3973</v>
      </c>
      <c r="E2387" t="s">
        <v>20</v>
      </c>
      <c r="F2387" t="b">
        <v>0</v>
      </c>
      <c r="G2387" t="s">
        <v>23</v>
      </c>
      <c r="H2387" s="4">
        <v>45698.077384259261</v>
      </c>
      <c r="I2387" t="b">
        <v>0</v>
      </c>
      <c r="J2387" t="b">
        <v>1</v>
      </c>
      <c r="K2387" t="s">
        <v>24</v>
      </c>
      <c r="L2387" t="s">
        <v>36</v>
      </c>
      <c r="N2387">
        <v>56.5</v>
      </c>
      <c r="O2387" t="s">
        <v>5482</v>
      </c>
      <c r="P2387" t="s">
        <v>149</v>
      </c>
    </row>
    <row r="2388" spans="1:16" x14ac:dyDescent="0.25">
      <c r="A2388" t="s">
        <v>28</v>
      </c>
      <c r="B2388" t="s">
        <v>7414</v>
      </c>
      <c r="C2388" t="s">
        <v>192</v>
      </c>
      <c r="D2388" t="s">
        <v>3957</v>
      </c>
      <c r="E2388" t="s">
        <v>20</v>
      </c>
      <c r="F2388" t="b">
        <v>0</v>
      </c>
      <c r="G2388" t="s">
        <v>23</v>
      </c>
      <c r="H2388" s="4">
        <v>45698.09920138889</v>
      </c>
      <c r="I2388" t="b">
        <v>0</v>
      </c>
      <c r="J2388" t="b">
        <v>1</v>
      </c>
      <c r="K2388" t="s">
        <v>24</v>
      </c>
      <c r="L2388" t="s">
        <v>36</v>
      </c>
      <c r="N2388">
        <v>41.884998321533203</v>
      </c>
      <c r="O2388" t="s">
        <v>5013</v>
      </c>
      <c r="P2388" t="s">
        <v>7415</v>
      </c>
    </row>
    <row r="2389" spans="1:16" x14ac:dyDescent="0.25">
      <c r="A2389" t="s">
        <v>40</v>
      </c>
      <c r="B2389" t="s">
        <v>7416</v>
      </c>
      <c r="C2389" t="s">
        <v>5404</v>
      </c>
      <c r="D2389" t="s">
        <v>3957</v>
      </c>
      <c r="E2389" t="s">
        <v>20</v>
      </c>
      <c r="F2389" t="b">
        <v>0</v>
      </c>
      <c r="G2389" t="s">
        <v>27</v>
      </c>
      <c r="H2389" s="4">
        <v>45698.100543981483</v>
      </c>
      <c r="I2389" t="b">
        <v>0</v>
      </c>
      <c r="J2389" t="b">
        <v>0</v>
      </c>
      <c r="K2389" t="s">
        <v>24</v>
      </c>
      <c r="L2389" t="s">
        <v>36</v>
      </c>
      <c r="N2389">
        <v>45.745002746582031</v>
      </c>
      <c r="O2389" t="s">
        <v>1422</v>
      </c>
      <c r="P2389" t="s">
        <v>7417</v>
      </c>
    </row>
    <row r="2390" spans="1:16" x14ac:dyDescent="0.25">
      <c r="A2390" t="s">
        <v>19</v>
      </c>
      <c r="B2390" t="s">
        <v>7418</v>
      </c>
      <c r="C2390" t="s">
        <v>122</v>
      </c>
      <c r="D2390" t="s">
        <v>3973</v>
      </c>
      <c r="E2390" t="s">
        <v>20</v>
      </c>
      <c r="F2390" t="b">
        <v>0</v>
      </c>
      <c r="G2390" t="s">
        <v>52</v>
      </c>
      <c r="H2390" s="4">
        <v>45698.246979166674</v>
      </c>
      <c r="I2390" t="b">
        <v>1</v>
      </c>
      <c r="J2390" t="b">
        <v>1</v>
      </c>
      <c r="K2390" t="s">
        <v>24</v>
      </c>
      <c r="L2390" t="s">
        <v>36</v>
      </c>
      <c r="N2390">
        <v>67.5</v>
      </c>
      <c r="O2390" t="s">
        <v>4344</v>
      </c>
      <c r="P2390" t="s">
        <v>2460</v>
      </c>
    </row>
    <row r="2391" spans="1:16" x14ac:dyDescent="0.25">
      <c r="A2391" t="s">
        <v>0</v>
      </c>
      <c r="B2391" t="s">
        <v>7419</v>
      </c>
      <c r="C2391" t="s">
        <v>82</v>
      </c>
      <c r="D2391" t="s">
        <v>5915</v>
      </c>
      <c r="E2391" t="s">
        <v>20</v>
      </c>
      <c r="F2391" t="b">
        <v>0</v>
      </c>
      <c r="G2391" t="s">
        <v>27</v>
      </c>
      <c r="H2391" s="4">
        <v>45698.249976851846</v>
      </c>
      <c r="I2391" t="b">
        <v>0</v>
      </c>
      <c r="J2391" t="b">
        <v>1</v>
      </c>
      <c r="K2391" t="s">
        <v>24</v>
      </c>
      <c r="L2391" t="s">
        <v>22</v>
      </c>
      <c r="M2391">
        <v>169500</v>
      </c>
      <c r="O2391" t="s">
        <v>7420</v>
      </c>
      <c r="P2391" t="s">
        <v>2951</v>
      </c>
    </row>
    <row r="2392" spans="1:16" x14ac:dyDescent="0.25">
      <c r="A2392" t="s">
        <v>0</v>
      </c>
      <c r="B2392" t="s">
        <v>0</v>
      </c>
      <c r="C2392" t="s">
        <v>2821</v>
      </c>
      <c r="D2392" t="s">
        <v>1051</v>
      </c>
      <c r="E2392" t="s">
        <v>20</v>
      </c>
      <c r="F2392" t="b">
        <v>0</v>
      </c>
      <c r="G2392" t="s">
        <v>41</v>
      </c>
      <c r="H2392" s="4">
        <v>45698.250231481477</v>
      </c>
      <c r="I2392" t="b">
        <v>1</v>
      </c>
      <c r="J2392" t="b">
        <v>1</v>
      </c>
      <c r="K2392" t="s">
        <v>24</v>
      </c>
      <c r="L2392" t="s">
        <v>36</v>
      </c>
      <c r="N2392">
        <v>30.5</v>
      </c>
      <c r="O2392" t="s">
        <v>1051</v>
      </c>
      <c r="P2392" t="s">
        <v>204</v>
      </c>
    </row>
    <row r="2393" spans="1:16" x14ac:dyDescent="0.25">
      <c r="A2393" t="s">
        <v>0</v>
      </c>
      <c r="B2393" t="s">
        <v>0</v>
      </c>
      <c r="C2393" t="s">
        <v>585</v>
      </c>
      <c r="D2393" t="s">
        <v>3828</v>
      </c>
      <c r="E2393" t="s">
        <v>219</v>
      </c>
      <c r="F2393" t="b">
        <v>0</v>
      </c>
      <c r="G2393" t="s">
        <v>41</v>
      </c>
      <c r="H2393" s="4">
        <v>45698.250277777777</v>
      </c>
      <c r="I2393" t="b">
        <v>0</v>
      </c>
      <c r="J2393" t="b">
        <v>1</v>
      </c>
      <c r="K2393" t="s">
        <v>24</v>
      </c>
      <c r="L2393" t="s">
        <v>36</v>
      </c>
      <c r="N2393">
        <v>62.5</v>
      </c>
      <c r="O2393" t="s">
        <v>3776</v>
      </c>
      <c r="P2393" t="s">
        <v>1823</v>
      </c>
    </row>
    <row r="2394" spans="1:16" x14ac:dyDescent="0.25">
      <c r="A2394" t="s">
        <v>25</v>
      </c>
      <c r="B2394" t="s">
        <v>7421</v>
      </c>
      <c r="C2394" t="s">
        <v>49</v>
      </c>
      <c r="D2394" t="s">
        <v>3108</v>
      </c>
      <c r="E2394" t="s">
        <v>20</v>
      </c>
      <c r="F2394" t="b">
        <v>0</v>
      </c>
      <c r="G2394" t="s">
        <v>41</v>
      </c>
      <c r="H2394" s="4">
        <v>45698.250462962962</v>
      </c>
      <c r="I2394" t="b">
        <v>0</v>
      </c>
      <c r="J2394" t="b">
        <v>1</v>
      </c>
      <c r="K2394" t="s">
        <v>24</v>
      </c>
      <c r="L2394" t="s">
        <v>22</v>
      </c>
      <c r="M2394">
        <v>220612</v>
      </c>
      <c r="O2394" t="s">
        <v>43</v>
      </c>
      <c r="P2394" t="s">
        <v>7422</v>
      </c>
    </row>
    <row r="2395" spans="1:16" x14ac:dyDescent="0.25">
      <c r="A2395" t="s">
        <v>0</v>
      </c>
      <c r="B2395" t="s">
        <v>288</v>
      </c>
      <c r="C2395" t="s">
        <v>696</v>
      </c>
      <c r="D2395" t="s">
        <v>7423</v>
      </c>
      <c r="E2395" t="s">
        <v>51</v>
      </c>
      <c r="F2395" t="b">
        <v>0</v>
      </c>
      <c r="G2395" t="s">
        <v>30</v>
      </c>
      <c r="H2395" s="4">
        <v>45698.250902777778</v>
      </c>
      <c r="I2395" t="b">
        <v>1</v>
      </c>
      <c r="J2395" t="b">
        <v>1</v>
      </c>
      <c r="K2395" t="s">
        <v>24</v>
      </c>
      <c r="L2395" t="s">
        <v>36</v>
      </c>
      <c r="N2395">
        <v>25</v>
      </c>
      <c r="O2395" t="s">
        <v>2075</v>
      </c>
      <c r="P2395" t="s">
        <v>863</v>
      </c>
    </row>
    <row r="2396" spans="1:16" x14ac:dyDescent="0.25">
      <c r="A2396" t="s">
        <v>19</v>
      </c>
      <c r="B2396" t="s">
        <v>7424</v>
      </c>
      <c r="C2396" t="s">
        <v>985</v>
      </c>
      <c r="D2396" t="s">
        <v>3973</v>
      </c>
      <c r="E2396" t="s">
        <v>20</v>
      </c>
      <c r="F2396" t="b">
        <v>0</v>
      </c>
      <c r="G2396" t="s">
        <v>27</v>
      </c>
      <c r="H2396" s="4">
        <v>45698.251006944447</v>
      </c>
      <c r="I2396" t="b">
        <v>0</v>
      </c>
      <c r="J2396" t="b">
        <v>1</v>
      </c>
      <c r="K2396" t="s">
        <v>24</v>
      </c>
      <c r="L2396" t="s">
        <v>22</v>
      </c>
      <c r="M2396">
        <v>260000</v>
      </c>
      <c r="O2396" t="s">
        <v>575</v>
      </c>
    </row>
    <row r="2397" spans="1:16" x14ac:dyDescent="0.25">
      <c r="A2397" t="s">
        <v>0</v>
      </c>
      <c r="B2397" t="s">
        <v>0</v>
      </c>
      <c r="C2397" t="s">
        <v>1226</v>
      </c>
      <c r="D2397" t="s">
        <v>3828</v>
      </c>
      <c r="E2397" t="s">
        <v>20</v>
      </c>
      <c r="F2397" t="b">
        <v>0</v>
      </c>
      <c r="G2397" t="s">
        <v>52</v>
      </c>
      <c r="H2397" s="4">
        <v>45698.251215277778</v>
      </c>
      <c r="I2397" t="b">
        <v>0</v>
      </c>
      <c r="J2397" t="b">
        <v>0</v>
      </c>
      <c r="K2397" t="s">
        <v>24</v>
      </c>
      <c r="L2397" t="s">
        <v>22</v>
      </c>
      <c r="M2397">
        <v>70000</v>
      </c>
      <c r="O2397" t="s">
        <v>5918</v>
      </c>
      <c r="P2397" t="s">
        <v>5919</v>
      </c>
    </row>
    <row r="2398" spans="1:16" x14ac:dyDescent="0.25">
      <c r="A2398" t="s">
        <v>1</v>
      </c>
      <c r="B2398" t="s">
        <v>661</v>
      </c>
      <c r="C2398" t="s">
        <v>386</v>
      </c>
      <c r="D2398" t="s">
        <v>3828</v>
      </c>
      <c r="E2398" t="s">
        <v>20</v>
      </c>
      <c r="F2398" t="b">
        <v>0</v>
      </c>
      <c r="G2398" t="s">
        <v>41</v>
      </c>
      <c r="H2398" s="4">
        <v>45698.251944444448</v>
      </c>
      <c r="I2398" t="b">
        <v>0</v>
      </c>
      <c r="J2398" t="b">
        <v>1</v>
      </c>
      <c r="K2398" t="s">
        <v>24</v>
      </c>
      <c r="L2398" t="s">
        <v>22</v>
      </c>
      <c r="M2398">
        <v>127275.203125</v>
      </c>
      <c r="O2398" t="s">
        <v>7425</v>
      </c>
      <c r="P2398" t="s">
        <v>7426</v>
      </c>
    </row>
    <row r="2399" spans="1:16" x14ac:dyDescent="0.25">
      <c r="A2399" t="s">
        <v>2</v>
      </c>
      <c r="B2399" t="s">
        <v>1544</v>
      </c>
      <c r="C2399" t="s">
        <v>39</v>
      </c>
      <c r="D2399" t="s">
        <v>4014</v>
      </c>
      <c r="E2399" t="s">
        <v>20</v>
      </c>
      <c r="F2399" t="b">
        <v>1</v>
      </c>
      <c r="G2399" t="s">
        <v>610</v>
      </c>
      <c r="H2399" s="4">
        <v>45698.257430555554</v>
      </c>
      <c r="I2399" t="b">
        <v>0</v>
      </c>
      <c r="J2399" t="b">
        <v>1</v>
      </c>
      <c r="K2399" t="s">
        <v>610</v>
      </c>
      <c r="L2399" t="s">
        <v>22</v>
      </c>
      <c r="M2399">
        <v>184000</v>
      </c>
      <c r="O2399" t="s">
        <v>3016</v>
      </c>
      <c r="P2399" t="s">
        <v>6878</v>
      </c>
    </row>
    <row r="2400" spans="1:16" x14ac:dyDescent="0.25">
      <c r="A2400" t="s">
        <v>0</v>
      </c>
      <c r="B2400" t="s">
        <v>7427</v>
      </c>
      <c r="C2400" t="s">
        <v>3180</v>
      </c>
      <c r="D2400" t="s">
        <v>2208</v>
      </c>
      <c r="E2400" t="s">
        <v>20</v>
      </c>
      <c r="F2400" t="b">
        <v>0</v>
      </c>
      <c r="G2400" t="s">
        <v>23</v>
      </c>
      <c r="H2400" s="4">
        <v>45698.269016203703</v>
      </c>
      <c r="I2400" t="b">
        <v>0</v>
      </c>
      <c r="J2400" t="b">
        <v>0</v>
      </c>
      <c r="K2400" t="s">
        <v>24</v>
      </c>
      <c r="L2400" t="s">
        <v>36</v>
      </c>
      <c r="N2400">
        <v>33.5</v>
      </c>
      <c r="O2400" t="s">
        <v>3375</v>
      </c>
      <c r="P2400" t="s">
        <v>963</v>
      </c>
    </row>
    <row r="2401" spans="1:16" x14ac:dyDescent="0.25">
      <c r="A2401" t="s">
        <v>2</v>
      </c>
      <c r="B2401" t="s">
        <v>2</v>
      </c>
      <c r="C2401" t="s">
        <v>7428</v>
      </c>
      <c r="D2401" t="s">
        <v>4972</v>
      </c>
      <c r="E2401" t="s">
        <v>20</v>
      </c>
      <c r="F2401" t="b">
        <v>0</v>
      </c>
      <c r="G2401" t="s">
        <v>226</v>
      </c>
      <c r="H2401" s="4">
        <v>45698.273310185177</v>
      </c>
      <c r="I2401" t="b">
        <v>1</v>
      </c>
      <c r="J2401" t="b">
        <v>0</v>
      </c>
      <c r="K2401" t="s">
        <v>226</v>
      </c>
      <c r="L2401" t="s">
        <v>22</v>
      </c>
      <c r="M2401">
        <v>65000</v>
      </c>
      <c r="O2401" t="s">
        <v>7429</v>
      </c>
      <c r="P2401" t="s">
        <v>7430</v>
      </c>
    </row>
    <row r="2402" spans="1:16" x14ac:dyDescent="0.25">
      <c r="A2402" t="s">
        <v>19</v>
      </c>
      <c r="B2402" t="s">
        <v>7519</v>
      </c>
      <c r="C2402" t="s">
        <v>213</v>
      </c>
      <c r="D2402" t="s">
        <v>2208</v>
      </c>
      <c r="E2402" t="s">
        <v>20</v>
      </c>
      <c r="F2402" t="b">
        <v>0</v>
      </c>
      <c r="G2402" t="s">
        <v>41</v>
      </c>
      <c r="H2402" s="4">
        <v>45698.292048611111</v>
      </c>
      <c r="I2402" t="b">
        <v>0</v>
      </c>
      <c r="J2402" t="b">
        <v>1</v>
      </c>
      <c r="K2402" t="s">
        <v>24</v>
      </c>
      <c r="L2402" t="s">
        <v>22</v>
      </c>
      <c r="M2402">
        <v>193000</v>
      </c>
      <c r="O2402" t="s">
        <v>405</v>
      </c>
      <c r="P2402" t="s">
        <v>7520</v>
      </c>
    </row>
    <row r="2403" spans="1:16" x14ac:dyDescent="0.25">
      <c r="A2403" t="s">
        <v>2</v>
      </c>
      <c r="B2403" t="s">
        <v>7431</v>
      </c>
      <c r="C2403" t="s">
        <v>172</v>
      </c>
      <c r="D2403" t="s">
        <v>2208</v>
      </c>
      <c r="E2403" t="s">
        <v>20</v>
      </c>
      <c r="F2403" t="b">
        <v>0</v>
      </c>
      <c r="G2403" t="s">
        <v>27</v>
      </c>
      <c r="H2403" s="4">
        <v>45698.293217592603</v>
      </c>
      <c r="I2403" t="b">
        <v>0</v>
      </c>
      <c r="J2403" t="b">
        <v>0</v>
      </c>
      <c r="K2403" t="s">
        <v>24</v>
      </c>
      <c r="L2403" t="s">
        <v>22</v>
      </c>
      <c r="M2403">
        <v>180000</v>
      </c>
      <c r="O2403" t="s">
        <v>2868</v>
      </c>
      <c r="P2403" t="s">
        <v>7432</v>
      </c>
    </row>
    <row r="2404" spans="1:16" x14ac:dyDescent="0.25">
      <c r="A2404" t="s">
        <v>0</v>
      </c>
      <c r="B2404" t="s">
        <v>4222</v>
      </c>
      <c r="D2404" t="s">
        <v>4220</v>
      </c>
      <c r="E2404" t="s">
        <v>20</v>
      </c>
      <c r="F2404" t="b">
        <v>0</v>
      </c>
      <c r="G2404" t="s">
        <v>1420</v>
      </c>
      <c r="H2404" s="4">
        <v>45698.298101851848</v>
      </c>
      <c r="I2404" t="b">
        <v>0</v>
      </c>
      <c r="J2404" t="b">
        <v>0</v>
      </c>
      <c r="K2404" t="s">
        <v>1420</v>
      </c>
      <c r="L2404" t="s">
        <v>22</v>
      </c>
      <c r="M2404">
        <v>65000</v>
      </c>
      <c r="O2404" t="s">
        <v>2946</v>
      </c>
      <c r="P2404" t="s">
        <v>1374</v>
      </c>
    </row>
    <row r="2405" spans="1:16" x14ac:dyDescent="0.25">
      <c r="A2405" t="s">
        <v>1</v>
      </c>
      <c r="B2405" t="s">
        <v>7433</v>
      </c>
      <c r="C2405" t="s">
        <v>39</v>
      </c>
      <c r="D2405" t="s">
        <v>7434</v>
      </c>
      <c r="E2405" t="s">
        <v>20</v>
      </c>
      <c r="F2405" t="b">
        <v>1</v>
      </c>
      <c r="G2405" t="s">
        <v>1833</v>
      </c>
      <c r="H2405" s="4">
        <v>45698.299421296288</v>
      </c>
      <c r="I2405" t="b">
        <v>1</v>
      </c>
      <c r="J2405" t="b">
        <v>0</v>
      </c>
      <c r="K2405" t="s">
        <v>1833</v>
      </c>
      <c r="L2405" t="s">
        <v>22</v>
      </c>
      <c r="M2405">
        <v>47500</v>
      </c>
      <c r="O2405" t="s">
        <v>1426</v>
      </c>
    </row>
    <row r="2406" spans="1:16" x14ac:dyDescent="0.25">
      <c r="A2406" t="s">
        <v>0</v>
      </c>
      <c r="B2406" t="s">
        <v>3335</v>
      </c>
      <c r="C2406" t="s">
        <v>160</v>
      </c>
      <c r="D2406" t="s">
        <v>4084</v>
      </c>
      <c r="E2406" t="s">
        <v>20</v>
      </c>
      <c r="F2406" t="b">
        <v>0</v>
      </c>
      <c r="G2406" t="s">
        <v>52</v>
      </c>
      <c r="H2406" s="4">
        <v>45698.303819444453</v>
      </c>
      <c r="I2406" t="b">
        <v>0</v>
      </c>
      <c r="J2406" t="b">
        <v>1</v>
      </c>
      <c r="K2406" t="s">
        <v>24</v>
      </c>
      <c r="L2406" t="s">
        <v>22</v>
      </c>
      <c r="M2406">
        <v>137500</v>
      </c>
      <c r="O2406" t="s">
        <v>88</v>
      </c>
      <c r="P2406" t="s">
        <v>7435</v>
      </c>
    </row>
    <row r="2407" spans="1:16" x14ac:dyDescent="0.25">
      <c r="A2407" t="s">
        <v>89</v>
      </c>
      <c r="B2407" t="s">
        <v>7531</v>
      </c>
      <c r="C2407" t="s">
        <v>7532</v>
      </c>
      <c r="D2407" t="s">
        <v>4035</v>
      </c>
      <c r="E2407" t="s">
        <v>20</v>
      </c>
      <c r="F2407" t="b">
        <v>0</v>
      </c>
      <c r="G2407" t="s">
        <v>1119</v>
      </c>
      <c r="H2407" s="4">
        <v>45698.31212962963</v>
      </c>
      <c r="I2407" t="b">
        <v>0</v>
      </c>
      <c r="J2407" t="b">
        <v>0</v>
      </c>
      <c r="K2407" t="s">
        <v>1119</v>
      </c>
      <c r="L2407" t="s">
        <v>22</v>
      </c>
      <c r="M2407">
        <v>275000</v>
      </c>
      <c r="O2407" t="s">
        <v>7533</v>
      </c>
      <c r="P2407" t="s">
        <v>274</v>
      </c>
    </row>
    <row r="2408" spans="1:16" x14ac:dyDescent="0.25">
      <c r="A2408" t="s">
        <v>89</v>
      </c>
      <c r="B2408" t="s">
        <v>7534</v>
      </c>
      <c r="C2408" t="s">
        <v>1420</v>
      </c>
      <c r="D2408" t="s">
        <v>4220</v>
      </c>
      <c r="E2408" t="s">
        <v>20</v>
      </c>
      <c r="F2408" t="b">
        <v>0</v>
      </c>
      <c r="G2408" t="s">
        <v>1420</v>
      </c>
      <c r="H2408" s="4">
        <v>45698.317175925928</v>
      </c>
      <c r="I2408" t="b">
        <v>0</v>
      </c>
      <c r="J2408" t="b">
        <v>0</v>
      </c>
      <c r="K2408" t="s">
        <v>1420</v>
      </c>
      <c r="L2408" t="s">
        <v>22</v>
      </c>
      <c r="M2408">
        <v>174400</v>
      </c>
      <c r="O2408" t="s">
        <v>1773</v>
      </c>
      <c r="P2408" t="s">
        <v>7535</v>
      </c>
    </row>
    <row r="2409" spans="1:16" x14ac:dyDescent="0.25">
      <c r="A2409" t="s">
        <v>139</v>
      </c>
      <c r="B2409" t="s">
        <v>7436</v>
      </c>
      <c r="C2409" t="s">
        <v>2500</v>
      </c>
      <c r="D2409" t="s">
        <v>3970</v>
      </c>
      <c r="E2409" t="s">
        <v>20</v>
      </c>
      <c r="F2409" t="b">
        <v>0</v>
      </c>
      <c r="G2409" t="s">
        <v>41</v>
      </c>
      <c r="H2409" s="4">
        <v>45698.333784722221</v>
      </c>
      <c r="I2409" t="b">
        <v>0</v>
      </c>
      <c r="J2409" t="b">
        <v>1</v>
      </c>
      <c r="K2409" t="s">
        <v>24</v>
      </c>
      <c r="L2409" t="s">
        <v>22</v>
      </c>
      <c r="M2409">
        <v>96000</v>
      </c>
      <c r="O2409" t="s">
        <v>7437</v>
      </c>
    </row>
    <row r="2410" spans="1:16" x14ac:dyDescent="0.25">
      <c r="A2410" t="s">
        <v>40</v>
      </c>
      <c r="B2410" t="s">
        <v>7438</v>
      </c>
      <c r="C2410" t="s">
        <v>151</v>
      </c>
      <c r="D2410" t="s">
        <v>5133</v>
      </c>
      <c r="E2410" t="s">
        <v>20</v>
      </c>
      <c r="F2410" t="b">
        <v>0</v>
      </c>
      <c r="G2410" t="s">
        <v>30</v>
      </c>
      <c r="H2410" s="4">
        <v>45698.334583333337</v>
      </c>
      <c r="I2410" t="b">
        <v>0</v>
      </c>
      <c r="J2410" t="b">
        <v>1</v>
      </c>
      <c r="K2410" t="s">
        <v>24</v>
      </c>
      <c r="L2410" t="s">
        <v>22</v>
      </c>
      <c r="M2410">
        <v>149743</v>
      </c>
      <c r="O2410" t="s">
        <v>7439</v>
      </c>
      <c r="P2410" t="s">
        <v>7440</v>
      </c>
    </row>
    <row r="2411" spans="1:16" x14ac:dyDescent="0.25">
      <c r="A2411" t="s">
        <v>2</v>
      </c>
      <c r="B2411" t="s">
        <v>7441</v>
      </c>
      <c r="C2411" t="s">
        <v>29</v>
      </c>
      <c r="D2411" t="s">
        <v>3957</v>
      </c>
      <c r="E2411" t="s">
        <v>20</v>
      </c>
      <c r="F2411" t="b">
        <v>0</v>
      </c>
      <c r="G2411" t="s">
        <v>27</v>
      </c>
      <c r="H2411" s="4">
        <v>45698.334675925929</v>
      </c>
      <c r="I2411" t="b">
        <v>0</v>
      </c>
      <c r="J2411" t="b">
        <v>1</v>
      </c>
      <c r="K2411" t="s">
        <v>24</v>
      </c>
      <c r="L2411" t="s">
        <v>36</v>
      </c>
      <c r="N2411">
        <v>38.215000152587891</v>
      </c>
      <c r="O2411" t="s">
        <v>2768</v>
      </c>
      <c r="P2411" t="s">
        <v>128</v>
      </c>
    </row>
    <row r="2412" spans="1:16" x14ac:dyDescent="0.25">
      <c r="A2412" t="s">
        <v>2</v>
      </c>
      <c r="B2412" t="s">
        <v>7442</v>
      </c>
      <c r="C2412" t="s">
        <v>6313</v>
      </c>
      <c r="D2412" t="s">
        <v>3970</v>
      </c>
      <c r="E2412" t="s">
        <v>20</v>
      </c>
      <c r="F2412" t="b">
        <v>0</v>
      </c>
      <c r="G2412" t="s">
        <v>1420</v>
      </c>
      <c r="H2412" s="4">
        <v>45698.350810185177</v>
      </c>
      <c r="I2412" t="b">
        <v>0</v>
      </c>
      <c r="J2412" t="b">
        <v>0</v>
      </c>
      <c r="K2412" t="s">
        <v>1420</v>
      </c>
      <c r="L2412" t="s">
        <v>22</v>
      </c>
      <c r="M2412">
        <v>109605.5</v>
      </c>
      <c r="O2412" t="s">
        <v>7443</v>
      </c>
      <c r="P2412" t="s">
        <v>7444</v>
      </c>
    </row>
    <row r="2413" spans="1:16" x14ac:dyDescent="0.25">
      <c r="A2413" t="s">
        <v>0</v>
      </c>
      <c r="B2413" t="s">
        <v>7536</v>
      </c>
      <c r="C2413" t="s">
        <v>3225</v>
      </c>
      <c r="D2413" t="s">
        <v>3828</v>
      </c>
      <c r="E2413" t="s">
        <v>20</v>
      </c>
      <c r="F2413" t="b">
        <v>0</v>
      </c>
      <c r="G2413" t="s">
        <v>27</v>
      </c>
      <c r="H2413" s="4">
        <v>45698.375081018523</v>
      </c>
      <c r="I2413" t="b">
        <v>1</v>
      </c>
      <c r="J2413" t="b">
        <v>1</v>
      </c>
      <c r="K2413" t="s">
        <v>24</v>
      </c>
      <c r="L2413" t="s">
        <v>22</v>
      </c>
      <c r="M2413">
        <v>80000</v>
      </c>
      <c r="O2413" t="s">
        <v>7537</v>
      </c>
      <c r="P2413" t="s">
        <v>7538</v>
      </c>
    </row>
    <row r="2414" spans="1:16" x14ac:dyDescent="0.25">
      <c r="A2414" t="s">
        <v>0</v>
      </c>
      <c r="B2414" t="s">
        <v>7445</v>
      </c>
      <c r="C2414" t="s">
        <v>39</v>
      </c>
      <c r="D2414" t="s">
        <v>3828</v>
      </c>
      <c r="E2414" t="s">
        <v>20</v>
      </c>
      <c r="F2414" t="b">
        <v>1</v>
      </c>
      <c r="G2414" t="s">
        <v>27</v>
      </c>
      <c r="H2414" s="4">
        <v>45698.375150462962</v>
      </c>
      <c r="I2414" t="b">
        <v>1</v>
      </c>
      <c r="J2414" t="b">
        <v>0</v>
      </c>
      <c r="K2414" t="s">
        <v>24</v>
      </c>
      <c r="L2414" t="s">
        <v>22</v>
      </c>
      <c r="M2414">
        <v>163085</v>
      </c>
      <c r="O2414" t="s">
        <v>7446</v>
      </c>
      <c r="P2414" t="s">
        <v>709</v>
      </c>
    </row>
    <row r="2415" spans="1:16" x14ac:dyDescent="0.25">
      <c r="A2415" t="s">
        <v>0</v>
      </c>
      <c r="B2415" t="s">
        <v>7447</v>
      </c>
      <c r="C2415" t="s">
        <v>585</v>
      </c>
      <c r="D2415" t="s">
        <v>4084</v>
      </c>
      <c r="E2415" t="s">
        <v>20</v>
      </c>
      <c r="F2415" t="b">
        <v>0</v>
      </c>
      <c r="G2415" t="s">
        <v>41</v>
      </c>
      <c r="H2415" s="4">
        <v>45698.375474537039</v>
      </c>
      <c r="I2415" t="b">
        <v>0</v>
      </c>
      <c r="J2415" t="b">
        <v>0</v>
      </c>
      <c r="K2415" t="s">
        <v>24</v>
      </c>
      <c r="L2415" t="s">
        <v>22</v>
      </c>
      <c r="M2415">
        <v>125000</v>
      </c>
      <c r="O2415" t="s">
        <v>374</v>
      </c>
      <c r="P2415" t="s">
        <v>7448</v>
      </c>
    </row>
    <row r="2416" spans="1:16" x14ac:dyDescent="0.25">
      <c r="A2416" t="s">
        <v>1</v>
      </c>
      <c r="B2416" t="s">
        <v>4431</v>
      </c>
      <c r="C2416" t="s">
        <v>949</v>
      </c>
      <c r="D2416" t="s">
        <v>4432</v>
      </c>
      <c r="E2416" t="s">
        <v>20</v>
      </c>
      <c r="F2416" t="b">
        <v>0</v>
      </c>
      <c r="G2416" t="s">
        <v>30</v>
      </c>
      <c r="H2416" s="4">
        <v>45698.376006944447</v>
      </c>
      <c r="I2416" t="b">
        <v>0</v>
      </c>
      <c r="J2416" t="b">
        <v>1</v>
      </c>
      <c r="K2416" t="s">
        <v>24</v>
      </c>
      <c r="L2416" t="s">
        <v>22</v>
      </c>
      <c r="M2416">
        <v>99000</v>
      </c>
      <c r="O2416" t="s">
        <v>1763</v>
      </c>
      <c r="P2416" t="s">
        <v>4433</v>
      </c>
    </row>
    <row r="2417" spans="1:16" x14ac:dyDescent="0.25">
      <c r="A2417" t="s">
        <v>0</v>
      </c>
      <c r="B2417" t="s">
        <v>5421</v>
      </c>
      <c r="C2417" t="s">
        <v>372</v>
      </c>
      <c r="D2417" t="s">
        <v>3957</v>
      </c>
      <c r="E2417" t="s">
        <v>34</v>
      </c>
      <c r="F2417" t="b">
        <v>0</v>
      </c>
      <c r="G2417" t="s">
        <v>27</v>
      </c>
      <c r="H2417" s="4">
        <v>45698.416701388887</v>
      </c>
      <c r="I2417" t="b">
        <v>1</v>
      </c>
      <c r="J2417" t="b">
        <v>0</v>
      </c>
      <c r="K2417" t="s">
        <v>24</v>
      </c>
      <c r="L2417" t="s">
        <v>36</v>
      </c>
      <c r="N2417">
        <v>27.979999542236332</v>
      </c>
      <c r="O2417" t="s">
        <v>4622</v>
      </c>
    </row>
    <row r="2418" spans="1:16" x14ac:dyDescent="0.25">
      <c r="A2418" t="s">
        <v>40</v>
      </c>
      <c r="B2418" t="s">
        <v>7449</v>
      </c>
      <c r="C2418" t="s">
        <v>1546</v>
      </c>
      <c r="D2418" t="s">
        <v>3828</v>
      </c>
      <c r="E2418" t="s">
        <v>20</v>
      </c>
      <c r="F2418" t="b">
        <v>0</v>
      </c>
      <c r="G2418" t="s">
        <v>27</v>
      </c>
      <c r="H2418" s="4">
        <v>45698.417939814812</v>
      </c>
      <c r="I2418" t="b">
        <v>0</v>
      </c>
      <c r="J2418" t="b">
        <v>1</v>
      </c>
      <c r="K2418" t="s">
        <v>24</v>
      </c>
      <c r="L2418" t="s">
        <v>22</v>
      </c>
      <c r="M2418">
        <v>162225</v>
      </c>
      <c r="O2418" t="s">
        <v>254</v>
      </c>
      <c r="P2418" t="s">
        <v>7450</v>
      </c>
    </row>
    <row r="2419" spans="1:16" x14ac:dyDescent="0.25">
      <c r="A2419" t="s">
        <v>40</v>
      </c>
      <c r="B2419" t="s">
        <v>2541</v>
      </c>
      <c r="C2419" t="s">
        <v>3347</v>
      </c>
      <c r="D2419" t="s">
        <v>3973</v>
      </c>
      <c r="E2419" t="s">
        <v>20</v>
      </c>
      <c r="F2419" t="b">
        <v>0</v>
      </c>
      <c r="G2419" t="s">
        <v>27</v>
      </c>
      <c r="H2419" s="4">
        <v>45698.418842592589</v>
      </c>
      <c r="I2419" t="b">
        <v>0</v>
      </c>
      <c r="J2419" t="b">
        <v>1</v>
      </c>
      <c r="K2419" t="s">
        <v>24</v>
      </c>
      <c r="L2419" t="s">
        <v>22</v>
      </c>
      <c r="M2419">
        <v>110500</v>
      </c>
      <c r="O2419" t="s">
        <v>2227</v>
      </c>
      <c r="P2419" t="s">
        <v>4333</v>
      </c>
    </row>
    <row r="2420" spans="1:16" x14ac:dyDescent="0.25">
      <c r="A2420" t="s">
        <v>2</v>
      </c>
      <c r="B2420" t="s">
        <v>4385</v>
      </c>
      <c r="C2420" t="s">
        <v>3515</v>
      </c>
      <c r="D2420" t="s">
        <v>2208</v>
      </c>
      <c r="E2420" t="s">
        <v>34</v>
      </c>
      <c r="F2420" t="b">
        <v>0</v>
      </c>
      <c r="G2420" t="s">
        <v>41</v>
      </c>
      <c r="H2420" s="4">
        <v>45698.418923611112</v>
      </c>
      <c r="I2420" t="b">
        <v>0</v>
      </c>
      <c r="J2420" t="b">
        <v>1</v>
      </c>
      <c r="K2420" t="s">
        <v>24</v>
      </c>
      <c r="L2420" t="s">
        <v>22</v>
      </c>
      <c r="M2420">
        <v>165000</v>
      </c>
      <c r="O2420" t="s">
        <v>428</v>
      </c>
      <c r="P2420" t="s">
        <v>7451</v>
      </c>
    </row>
    <row r="2421" spans="1:16" x14ac:dyDescent="0.25">
      <c r="A2421" t="s">
        <v>28</v>
      </c>
      <c r="B2421" t="s">
        <v>642</v>
      </c>
      <c r="C2421" t="s">
        <v>696</v>
      </c>
      <c r="D2421" t="s">
        <v>3973</v>
      </c>
      <c r="E2421" t="s">
        <v>20</v>
      </c>
      <c r="F2421" t="b">
        <v>0</v>
      </c>
      <c r="G2421" t="s">
        <v>30</v>
      </c>
      <c r="H2421" s="4">
        <v>45698.420115740737</v>
      </c>
      <c r="I2421" t="b">
        <v>0</v>
      </c>
      <c r="J2421" t="b">
        <v>1</v>
      </c>
      <c r="K2421" t="s">
        <v>24</v>
      </c>
      <c r="L2421" t="s">
        <v>22</v>
      </c>
      <c r="M2421">
        <v>147000</v>
      </c>
      <c r="O2421" t="s">
        <v>950</v>
      </c>
      <c r="P2421" t="s">
        <v>6325</v>
      </c>
    </row>
    <row r="2422" spans="1:16" x14ac:dyDescent="0.25">
      <c r="A2422" t="s">
        <v>89</v>
      </c>
      <c r="B2422" t="s">
        <v>7452</v>
      </c>
      <c r="C2422" t="s">
        <v>7313</v>
      </c>
      <c r="D2422" t="s">
        <v>2208</v>
      </c>
      <c r="E2422" t="s">
        <v>34</v>
      </c>
      <c r="F2422" t="b">
        <v>0</v>
      </c>
      <c r="G2422" t="s">
        <v>41</v>
      </c>
      <c r="H2422" s="4">
        <v>45698.433148148149</v>
      </c>
      <c r="I2422" t="b">
        <v>0</v>
      </c>
      <c r="J2422" t="b">
        <v>1</v>
      </c>
      <c r="K2422" t="s">
        <v>24</v>
      </c>
      <c r="L2422" t="s">
        <v>22</v>
      </c>
      <c r="M2422">
        <v>195000</v>
      </c>
      <c r="O2422" t="s">
        <v>428</v>
      </c>
      <c r="P2422" t="s">
        <v>7453</v>
      </c>
    </row>
    <row r="2423" spans="1:16" x14ac:dyDescent="0.25">
      <c r="A2423" t="s">
        <v>2</v>
      </c>
      <c r="B2423" t="s">
        <v>6517</v>
      </c>
      <c r="C2423" t="s">
        <v>151</v>
      </c>
      <c r="D2423" t="s">
        <v>3973</v>
      </c>
      <c r="E2423" t="s">
        <v>20</v>
      </c>
      <c r="F2423" t="b">
        <v>0</v>
      </c>
      <c r="G2423" t="s">
        <v>30</v>
      </c>
      <c r="H2423" s="4">
        <v>45698.45925925926</v>
      </c>
      <c r="I2423" t="b">
        <v>0</v>
      </c>
      <c r="J2423" t="b">
        <v>1</v>
      </c>
      <c r="K2423" t="s">
        <v>24</v>
      </c>
      <c r="L2423" t="s">
        <v>22</v>
      </c>
      <c r="M2423">
        <v>140500</v>
      </c>
      <c r="O2423" t="s">
        <v>6518</v>
      </c>
      <c r="P2423" t="s">
        <v>6519</v>
      </c>
    </row>
    <row r="2424" spans="1:16" x14ac:dyDescent="0.25">
      <c r="A2424" t="s">
        <v>2</v>
      </c>
      <c r="B2424" t="s">
        <v>307</v>
      </c>
      <c r="C2424" t="s">
        <v>39</v>
      </c>
      <c r="D2424" t="s">
        <v>7454</v>
      </c>
      <c r="E2424" t="s">
        <v>20</v>
      </c>
      <c r="F2424" t="b">
        <v>1</v>
      </c>
      <c r="G2424" t="s">
        <v>1094</v>
      </c>
      <c r="H2424" s="4">
        <v>45698.489560185182</v>
      </c>
      <c r="I2424" t="b">
        <v>1</v>
      </c>
      <c r="J2424" t="b">
        <v>0</v>
      </c>
      <c r="K2424" t="s">
        <v>1094</v>
      </c>
      <c r="L2424" t="s">
        <v>22</v>
      </c>
      <c r="M2424">
        <v>200000</v>
      </c>
      <c r="O2424" t="s">
        <v>7455</v>
      </c>
      <c r="P2424" t="s">
        <v>1818</v>
      </c>
    </row>
    <row r="2425" spans="1:16" x14ac:dyDescent="0.25">
      <c r="A2425" t="s">
        <v>1</v>
      </c>
      <c r="B2425" t="s">
        <v>2955</v>
      </c>
      <c r="C2425" t="s">
        <v>2765</v>
      </c>
      <c r="D2425" t="s">
        <v>3973</v>
      </c>
      <c r="E2425" t="s">
        <v>20</v>
      </c>
      <c r="F2425" t="b">
        <v>0</v>
      </c>
      <c r="G2425" t="s">
        <v>52</v>
      </c>
      <c r="H2425" s="4">
        <v>45698.500891203701</v>
      </c>
      <c r="I2425" t="b">
        <v>0</v>
      </c>
      <c r="J2425" t="b">
        <v>1</v>
      </c>
      <c r="K2425" t="s">
        <v>24</v>
      </c>
      <c r="L2425" t="s">
        <v>22</v>
      </c>
      <c r="M2425">
        <v>174000</v>
      </c>
      <c r="O2425" t="s">
        <v>5482</v>
      </c>
      <c r="P2425" t="s">
        <v>603</v>
      </c>
    </row>
    <row r="2426" spans="1:16" x14ac:dyDescent="0.25">
      <c r="A2426" t="s">
        <v>2</v>
      </c>
      <c r="B2426" t="s">
        <v>7406</v>
      </c>
      <c r="C2426" t="s">
        <v>3608</v>
      </c>
      <c r="D2426" t="s">
        <v>3973</v>
      </c>
      <c r="E2426" t="s">
        <v>20</v>
      </c>
      <c r="F2426" t="b">
        <v>0</v>
      </c>
      <c r="G2426" t="s">
        <v>27</v>
      </c>
      <c r="H2426" s="4">
        <v>45698.501215277778</v>
      </c>
      <c r="I2426" t="b">
        <v>0</v>
      </c>
      <c r="J2426" t="b">
        <v>0</v>
      </c>
      <c r="K2426" t="s">
        <v>24</v>
      </c>
      <c r="L2426" t="s">
        <v>22</v>
      </c>
      <c r="M2426">
        <v>82850</v>
      </c>
      <c r="O2426" t="s">
        <v>5482</v>
      </c>
      <c r="P2426" t="s">
        <v>3772</v>
      </c>
    </row>
    <row r="2427" spans="1:16" x14ac:dyDescent="0.25">
      <c r="A2427" t="s">
        <v>2</v>
      </c>
      <c r="B2427" t="s">
        <v>7456</v>
      </c>
      <c r="C2427" t="s">
        <v>114</v>
      </c>
      <c r="D2427" t="s">
        <v>3973</v>
      </c>
      <c r="E2427" t="s">
        <v>20</v>
      </c>
      <c r="F2427" t="b">
        <v>0</v>
      </c>
      <c r="G2427" t="s">
        <v>27</v>
      </c>
      <c r="H2427" s="4">
        <v>45698.501689814817</v>
      </c>
      <c r="I2427" t="b">
        <v>0</v>
      </c>
      <c r="J2427" t="b">
        <v>1</v>
      </c>
      <c r="K2427" t="s">
        <v>24</v>
      </c>
      <c r="L2427" t="s">
        <v>22</v>
      </c>
      <c r="M2427">
        <v>207500</v>
      </c>
      <c r="O2427" t="s">
        <v>341</v>
      </c>
      <c r="P2427" t="s">
        <v>7457</v>
      </c>
    </row>
    <row r="2428" spans="1:16" x14ac:dyDescent="0.25">
      <c r="A2428" t="s">
        <v>28</v>
      </c>
      <c r="B2428" t="s">
        <v>7458</v>
      </c>
      <c r="C2428" t="s">
        <v>39</v>
      </c>
      <c r="D2428" t="s">
        <v>3973</v>
      </c>
      <c r="E2428" t="s">
        <v>20</v>
      </c>
      <c r="F2428" t="b">
        <v>1</v>
      </c>
      <c r="G2428" t="s">
        <v>106</v>
      </c>
      <c r="H2428" s="4">
        <v>45698.50849537037</v>
      </c>
      <c r="I2428" t="b">
        <v>0</v>
      </c>
      <c r="J2428" t="b">
        <v>0</v>
      </c>
      <c r="K2428" t="s">
        <v>106</v>
      </c>
      <c r="L2428" t="s">
        <v>36</v>
      </c>
      <c r="N2428">
        <v>50</v>
      </c>
      <c r="O2428" t="s">
        <v>7413</v>
      </c>
      <c r="P2428" t="s">
        <v>7459</v>
      </c>
    </row>
    <row r="2429" spans="1:16" x14ac:dyDescent="0.25">
      <c r="A2429" t="s">
        <v>139</v>
      </c>
      <c r="B2429" t="s">
        <v>7460</v>
      </c>
      <c r="C2429" t="s">
        <v>1867</v>
      </c>
      <c r="D2429" t="s">
        <v>2208</v>
      </c>
      <c r="E2429" t="s">
        <v>105</v>
      </c>
      <c r="F2429" t="b">
        <v>0</v>
      </c>
      <c r="G2429" t="s">
        <v>27</v>
      </c>
      <c r="H2429" s="4">
        <v>45698.54178240741</v>
      </c>
      <c r="I2429" t="b">
        <v>0</v>
      </c>
      <c r="J2429" t="b">
        <v>1</v>
      </c>
      <c r="K2429" t="s">
        <v>24</v>
      </c>
      <c r="L2429" t="s">
        <v>22</v>
      </c>
      <c r="M2429">
        <v>93500</v>
      </c>
      <c r="O2429" t="s">
        <v>7461</v>
      </c>
      <c r="P2429" t="s">
        <v>2014</v>
      </c>
    </row>
    <row r="2430" spans="1:16" x14ac:dyDescent="0.25">
      <c r="A2430" t="s">
        <v>1</v>
      </c>
      <c r="B2430" t="s">
        <v>2473</v>
      </c>
      <c r="C2430" t="s">
        <v>1845</v>
      </c>
      <c r="D2430" t="s">
        <v>4084</v>
      </c>
      <c r="E2430" t="s">
        <v>20</v>
      </c>
      <c r="F2430" t="b">
        <v>0</v>
      </c>
      <c r="G2430" t="s">
        <v>27</v>
      </c>
      <c r="H2430" s="4">
        <v>45698.543252314812</v>
      </c>
      <c r="I2430" t="b">
        <v>0</v>
      </c>
      <c r="J2430" t="b">
        <v>1</v>
      </c>
      <c r="K2430" t="s">
        <v>24</v>
      </c>
      <c r="L2430" t="s">
        <v>22</v>
      </c>
      <c r="M2430">
        <v>145000</v>
      </c>
      <c r="O2430" t="s">
        <v>1388</v>
      </c>
      <c r="P2430" t="s">
        <v>7462</v>
      </c>
    </row>
    <row r="2431" spans="1:16" x14ac:dyDescent="0.25">
      <c r="A2431" t="s">
        <v>40</v>
      </c>
      <c r="B2431" t="s">
        <v>7463</v>
      </c>
      <c r="C2431" t="s">
        <v>2701</v>
      </c>
      <c r="D2431" t="s">
        <v>3828</v>
      </c>
      <c r="E2431" t="s">
        <v>20</v>
      </c>
      <c r="F2431" t="b">
        <v>0</v>
      </c>
      <c r="G2431" t="s">
        <v>41</v>
      </c>
      <c r="H2431" s="4">
        <v>45698.543657407397</v>
      </c>
      <c r="I2431" t="b">
        <v>1</v>
      </c>
      <c r="J2431" t="b">
        <v>1</v>
      </c>
      <c r="K2431" t="s">
        <v>24</v>
      </c>
      <c r="L2431" t="s">
        <v>36</v>
      </c>
      <c r="N2431">
        <v>60</v>
      </c>
      <c r="O2431" t="s">
        <v>7464</v>
      </c>
      <c r="P2431" t="s">
        <v>7465</v>
      </c>
    </row>
    <row r="2432" spans="1:16" x14ac:dyDescent="0.25">
      <c r="A2432" t="s">
        <v>19</v>
      </c>
      <c r="B2432" t="s">
        <v>7466</v>
      </c>
      <c r="C2432" t="s">
        <v>2765</v>
      </c>
      <c r="D2432" t="s">
        <v>3957</v>
      </c>
      <c r="E2432" t="s">
        <v>20</v>
      </c>
      <c r="F2432" t="b">
        <v>0</v>
      </c>
      <c r="G2432" t="s">
        <v>23</v>
      </c>
      <c r="H2432" s="4">
        <v>45698.581053240741</v>
      </c>
      <c r="I2432" t="b">
        <v>0</v>
      </c>
      <c r="J2432" t="b">
        <v>1</v>
      </c>
      <c r="K2432" t="s">
        <v>24</v>
      </c>
      <c r="L2432" t="s">
        <v>36</v>
      </c>
      <c r="N2432">
        <v>11.335000038146971</v>
      </c>
      <c r="O2432" t="s">
        <v>254</v>
      </c>
      <c r="P2432" t="s">
        <v>1637</v>
      </c>
    </row>
    <row r="2433" spans="1:16" x14ac:dyDescent="0.25">
      <c r="A2433" t="s">
        <v>0</v>
      </c>
      <c r="B2433" t="s">
        <v>7467</v>
      </c>
      <c r="C2433" t="s">
        <v>859</v>
      </c>
      <c r="D2433" t="s">
        <v>3957</v>
      </c>
      <c r="E2433" t="s">
        <v>20</v>
      </c>
      <c r="F2433" t="b">
        <v>0</v>
      </c>
      <c r="G2433" t="s">
        <v>27</v>
      </c>
      <c r="H2433" s="4">
        <v>45698.583518518521</v>
      </c>
      <c r="I2433" t="b">
        <v>0</v>
      </c>
      <c r="J2433" t="b">
        <v>1</v>
      </c>
      <c r="K2433" t="s">
        <v>24</v>
      </c>
      <c r="L2433" t="s">
        <v>36</v>
      </c>
      <c r="N2433">
        <v>24.014999389648441</v>
      </c>
      <c r="O2433" t="s">
        <v>7468</v>
      </c>
      <c r="P2433" t="s">
        <v>1304</v>
      </c>
    </row>
    <row r="2434" spans="1:16" x14ac:dyDescent="0.25">
      <c r="A2434" t="s">
        <v>25</v>
      </c>
      <c r="B2434" t="s">
        <v>7521</v>
      </c>
      <c r="C2434" t="s">
        <v>82</v>
      </c>
      <c r="D2434" t="s">
        <v>3828</v>
      </c>
      <c r="E2434" t="s">
        <v>20</v>
      </c>
      <c r="F2434" t="b">
        <v>0</v>
      </c>
      <c r="G2434" t="s">
        <v>27</v>
      </c>
      <c r="H2434" s="4">
        <v>45698.584178240737</v>
      </c>
      <c r="I2434" t="b">
        <v>0</v>
      </c>
      <c r="J2434" t="b">
        <v>1</v>
      </c>
      <c r="K2434" t="s">
        <v>24</v>
      </c>
      <c r="L2434" t="s">
        <v>22</v>
      </c>
      <c r="M2434">
        <v>85210.5</v>
      </c>
      <c r="O2434" t="s">
        <v>7522</v>
      </c>
      <c r="P2434" t="s">
        <v>2884</v>
      </c>
    </row>
    <row r="2435" spans="1:16" x14ac:dyDescent="0.25">
      <c r="A2435" t="s">
        <v>28</v>
      </c>
      <c r="B2435" t="s">
        <v>7469</v>
      </c>
      <c r="C2435" t="s">
        <v>24</v>
      </c>
      <c r="D2435" t="s">
        <v>3973</v>
      </c>
      <c r="E2435" t="s">
        <v>20</v>
      </c>
      <c r="F2435" t="b">
        <v>0</v>
      </c>
      <c r="G2435" t="s">
        <v>27</v>
      </c>
      <c r="H2435" s="4">
        <v>45698.585509259261</v>
      </c>
      <c r="I2435" t="b">
        <v>0</v>
      </c>
      <c r="J2435" t="b">
        <v>0</v>
      </c>
      <c r="K2435" t="s">
        <v>24</v>
      </c>
      <c r="L2435" t="s">
        <v>22</v>
      </c>
      <c r="M2435">
        <v>155000</v>
      </c>
      <c r="O2435" t="s">
        <v>7470</v>
      </c>
      <c r="P2435" t="s">
        <v>7471</v>
      </c>
    </row>
    <row r="2436" spans="1:16" x14ac:dyDescent="0.25">
      <c r="A2436" t="s">
        <v>191</v>
      </c>
      <c r="B2436" t="s">
        <v>7472</v>
      </c>
      <c r="C2436" t="s">
        <v>972</v>
      </c>
      <c r="D2436" t="s">
        <v>4084</v>
      </c>
      <c r="E2436" t="s">
        <v>20</v>
      </c>
      <c r="F2436" t="b">
        <v>0</v>
      </c>
      <c r="G2436" t="s">
        <v>862</v>
      </c>
      <c r="H2436" s="4">
        <v>45698.589016203703</v>
      </c>
      <c r="I2436" t="b">
        <v>0</v>
      </c>
      <c r="J2436" t="b">
        <v>0</v>
      </c>
      <c r="K2436" t="s">
        <v>862</v>
      </c>
      <c r="L2436" t="s">
        <v>22</v>
      </c>
      <c r="M2436">
        <v>127500</v>
      </c>
      <c r="O2436" t="s">
        <v>7473</v>
      </c>
      <c r="P2436" t="s">
        <v>7474</v>
      </c>
    </row>
    <row r="2437" spans="1:16" x14ac:dyDescent="0.25">
      <c r="A2437" t="s">
        <v>0</v>
      </c>
      <c r="B2437" t="s">
        <v>5357</v>
      </c>
      <c r="C2437" t="s">
        <v>5358</v>
      </c>
      <c r="D2437" t="s">
        <v>3828</v>
      </c>
      <c r="E2437" t="s">
        <v>219</v>
      </c>
      <c r="F2437" t="b">
        <v>0</v>
      </c>
      <c r="G2437" t="s">
        <v>27</v>
      </c>
      <c r="H2437" s="4">
        <v>45698.625069444453</v>
      </c>
      <c r="I2437" t="b">
        <v>1</v>
      </c>
      <c r="J2437" t="b">
        <v>1</v>
      </c>
      <c r="K2437" t="s">
        <v>24</v>
      </c>
      <c r="L2437" t="s">
        <v>36</v>
      </c>
      <c r="N2437">
        <v>26.494998931884769</v>
      </c>
      <c r="O2437" t="s">
        <v>3769</v>
      </c>
      <c r="P2437" t="s">
        <v>1702</v>
      </c>
    </row>
    <row r="2438" spans="1:16" x14ac:dyDescent="0.25">
      <c r="A2438" t="s">
        <v>0</v>
      </c>
      <c r="B2438" t="s">
        <v>7475</v>
      </c>
      <c r="C2438" t="s">
        <v>179</v>
      </c>
      <c r="D2438" t="s">
        <v>2208</v>
      </c>
      <c r="E2438" t="s">
        <v>20</v>
      </c>
      <c r="F2438" t="b">
        <v>0</v>
      </c>
      <c r="G2438" t="s">
        <v>27</v>
      </c>
      <c r="H2438" s="4">
        <v>45698.625173611108</v>
      </c>
      <c r="I2438" t="b">
        <v>0</v>
      </c>
      <c r="J2438" t="b">
        <v>0</v>
      </c>
      <c r="K2438" t="s">
        <v>24</v>
      </c>
      <c r="L2438" t="s">
        <v>22</v>
      </c>
      <c r="M2438">
        <v>61750</v>
      </c>
      <c r="O2438" t="s">
        <v>7476</v>
      </c>
      <c r="P2438" t="s">
        <v>7477</v>
      </c>
    </row>
    <row r="2439" spans="1:16" x14ac:dyDescent="0.25">
      <c r="A2439" t="s">
        <v>0</v>
      </c>
      <c r="B2439" t="s">
        <v>7478</v>
      </c>
      <c r="C2439" t="s">
        <v>2883</v>
      </c>
      <c r="D2439" t="s">
        <v>3828</v>
      </c>
      <c r="E2439" t="s">
        <v>51</v>
      </c>
      <c r="F2439" t="b">
        <v>0</v>
      </c>
      <c r="G2439" t="s">
        <v>30</v>
      </c>
      <c r="H2439" s="4">
        <v>45698.625601851847</v>
      </c>
      <c r="I2439" t="b">
        <v>1</v>
      </c>
      <c r="J2439" t="b">
        <v>0</v>
      </c>
      <c r="K2439" t="s">
        <v>24</v>
      </c>
      <c r="L2439" t="s">
        <v>36</v>
      </c>
      <c r="N2439">
        <v>53.5</v>
      </c>
      <c r="O2439" t="s">
        <v>7479</v>
      </c>
      <c r="P2439" t="s">
        <v>338</v>
      </c>
    </row>
    <row r="2440" spans="1:16" x14ac:dyDescent="0.25">
      <c r="A2440" t="s">
        <v>1</v>
      </c>
      <c r="B2440" t="s">
        <v>4444</v>
      </c>
      <c r="C2440" t="s">
        <v>122</v>
      </c>
      <c r="D2440" t="s">
        <v>3973</v>
      </c>
      <c r="E2440" t="s">
        <v>20</v>
      </c>
      <c r="F2440" t="b">
        <v>0</v>
      </c>
      <c r="G2440" t="s">
        <v>52</v>
      </c>
      <c r="H2440" s="4">
        <v>45698.625740740739</v>
      </c>
      <c r="I2440" t="b">
        <v>0</v>
      </c>
      <c r="J2440" t="b">
        <v>1</v>
      </c>
      <c r="K2440" t="s">
        <v>24</v>
      </c>
      <c r="L2440" t="s">
        <v>22</v>
      </c>
      <c r="M2440">
        <v>222545</v>
      </c>
      <c r="O2440" t="s">
        <v>759</v>
      </c>
      <c r="P2440" t="s">
        <v>2237</v>
      </c>
    </row>
    <row r="2441" spans="1:16" x14ac:dyDescent="0.25">
      <c r="A2441" t="s">
        <v>1</v>
      </c>
      <c r="B2441" t="s">
        <v>7480</v>
      </c>
      <c r="C2441" t="s">
        <v>82</v>
      </c>
      <c r="D2441" t="s">
        <v>4084</v>
      </c>
      <c r="E2441" t="s">
        <v>20</v>
      </c>
      <c r="F2441" t="b">
        <v>0</v>
      </c>
      <c r="G2441" t="s">
        <v>27</v>
      </c>
      <c r="H2441" s="4">
        <v>45698.626018518517</v>
      </c>
      <c r="I2441" t="b">
        <v>0</v>
      </c>
      <c r="J2441" t="b">
        <v>0</v>
      </c>
      <c r="K2441" t="s">
        <v>24</v>
      </c>
      <c r="L2441" t="s">
        <v>22</v>
      </c>
      <c r="M2441">
        <v>155000</v>
      </c>
      <c r="O2441" t="s">
        <v>377</v>
      </c>
      <c r="P2441" t="s">
        <v>3559</v>
      </c>
    </row>
    <row r="2442" spans="1:16" x14ac:dyDescent="0.25">
      <c r="A2442" t="s">
        <v>2</v>
      </c>
      <c r="B2442" t="s">
        <v>7481</v>
      </c>
      <c r="C2442" t="s">
        <v>24</v>
      </c>
      <c r="D2442" t="s">
        <v>4328</v>
      </c>
      <c r="E2442" t="s">
        <v>20</v>
      </c>
      <c r="F2442" t="b">
        <v>0</v>
      </c>
      <c r="G2442" t="s">
        <v>27</v>
      </c>
      <c r="H2442" s="4">
        <v>45698.626979166656</v>
      </c>
      <c r="I2442" t="b">
        <v>0</v>
      </c>
      <c r="J2442" t="b">
        <v>0</v>
      </c>
      <c r="K2442" t="s">
        <v>24</v>
      </c>
      <c r="L2442" t="s">
        <v>22</v>
      </c>
      <c r="M2442">
        <v>126500</v>
      </c>
      <c r="O2442" t="s">
        <v>7482</v>
      </c>
      <c r="P2442" t="s">
        <v>7483</v>
      </c>
    </row>
    <row r="2443" spans="1:16" x14ac:dyDescent="0.25">
      <c r="A2443" t="s">
        <v>0</v>
      </c>
      <c r="B2443" t="s">
        <v>2760</v>
      </c>
      <c r="C2443" t="s">
        <v>236</v>
      </c>
      <c r="D2443" t="s">
        <v>2208</v>
      </c>
      <c r="E2443" t="s">
        <v>20</v>
      </c>
      <c r="F2443" t="b">
        <v>0</v>
      </c>
      <c r="G2443" t="s">
        <v>27</v>
      </c>
      <c r="H2443" s="4">
        <v>45698.666817129633</v>
      </c>
      <c r="I2443" t="b">
        <v>0</v>
      </c>
      <c r="J2443" t="b">
        <v>1</v>
      </c>
      <c r="K2443" t="s">
        <v>24</v>
      </c>
      <c r="L2443" t="s">
        <v>22</v>
      </c>
      <c r="M2443">
        <v>120000</v>
      </c>
      <c r="O2443" t="s">
        <v>301</v>
      </c>
      <c r="P2443" t="s">
        <v>7484</v>
      </c>
    </row>
    <row r="2444" spans="1:16" x14ac:dyDescent="0.25">
      <c r="A2444" t="s">
        <v>0</v>
      </c>
      <c r="B2444" t="s">
        <v>7485</v>
      </c>
      <c r="C2444" t="s">
        <v>179</v>
      </c>
      <c r="D2444" t="s">
        <v>3828</v>
      </c>
      <c r="E2444" t="s">
        <v>20</v>
      </c>
      <c r="F2444" t="b">
        <v>0</v>
      </c>
      <c r="G2444" t="s">
        <v>27</v>
      </c>
      <c r="H2444" s="4">
        <v>45698.66684027778</v>
      </c>
      <c r="I2444" t="b">
        <v>0</v>
      </c>
      <c r="J2444" t="b">
        <v>1</v>
      </c>
      <c r="K2444" t="s">
        <v>24</v>
      </c>
      <c r="L2444" t="s">
        <v>22</v>
      </c>
      <c r="M2444">
        <v>79871.5</v>
      </c>
      <c r="O2444" t="s">
        <v>3851</v>
      </c>
      <c r="P2444" t="s">
        <v>7486</v>
      </c>
    </row>
    <row r="2445" spans="1:16" x14ac:dyDescent="0.25">
      <c r="A2445" t="s">
        <v>139</v>
      </c>
      <c r="B2445" t="s">
        <v>277</v>
      </c>
      <c r="C2445" t="s">
        <v>1065</v>
      </c>
      <c r="D2445" t="s">
        <v>3973</v>
      </c>
      <c r="E2445" t="s">
        <v>20</v>
      </c>
      <c r="F2445" t="b">
        <v>0</v>
      </c>
      <c r="G2445" t="s">
        <v>35</v>
      </c>
      <c r="H2445" s="4">
        <v>45698.667071759257</v>
      </c>
      <c r="I2445" t="b">
        <v>0</v>
      </c>
      <c r="J2445" t="b">
        <v>0</v>
      </c>
      <c r="K2445" t="s">
        <v>24</v>
      </c>
      <c r="L2445" t="s">
        <v>36</v>
      </c>
      <c r="N2445">
        <v>60</v>
      </c>
      <c r="O2445" t="s">
        <v>200</v>
      </c>
      <c r="P2445" t="s">
        <v>7539</v>
      </c>
    </row>
    <row r="2446" spans="1:16" x14ac:dyDescent="0.25">
      <c r="A2446" t="s">
        <v>139</v>
      </c>
      <c r="B2446" t="s">
        <v>7487</v>
      </c>
      <c r="C2446" t="s">
        <v>1421</v>
      </c>
      <c r="D2446" t="s">
        <v>3828</v>
      </c>
      <c r="E2446" t="s">
        <v>20</v>
      </c>
      <c r="F2446" t="b">
        <v>0</v>
      </c>
      <c r="G2446" t="s">
        <v>52</v>
      </c>
      <c r="H2446" s="4">
        <v>45698.667858796303</v>
      </c>
      <c r="I2446" t="b">
        <v>0</v>
      </c>
      <c r="J2446" t="b">
        <v>1</v>
      </c>
      <c r="K2446" t="s">
        <v>24</v>
      </c>
      <c r="L2446" t="s">
        <v>22</v>
      </c>
      <c r="M2446">
        <v>120000</v>
      </c>
      <c r="O2446" t="s">
        <v>7488</v>
      </c>
      <c r="P2446" t="s">
        <v>7489</v>
      </c>
    </row>
    <row r="2447" spans="1:16" x14ac:dyDescent="0.25">
      <c r="A2447" t="s">
        <v>40</v>
      </c>
      <c r="B2447" t="s">
        <v>7490</v>
      </c>
      <c r="C2447" t="s">
        <v>825</v>
      </c>
      <c r="D2447" t="s">
        <v>3828</v>
      </c>
      <c r="E2447" t="s">
        <v>20</v>
      </c>
      <c r="F2447" t="b">
        <v>0</v>
      </c>
      <c r="G2447" t="s">
        <v>27</v>
      </c>
      <c r="H2447" s="4">
        <v>45698.668009259258</v>
      </c>
      <c r="I2447" t="b">
        <v>1</v>
      </c>
      <c r="J2447" t="b">
        <v>1</v>
      </c>
      <c r="K2447" t="s">
        <v>24</v>
      </c>
      <c r="L2447" t="s">
        <v>22</v>
      </c>
      <c r="M2447">
        <v>147500</v>
      </c>
      <c r="O2447" t="s">
        <v>2576</v>
      </c>
      <c r="P2447" t="s">
        <v>7491</v>
      </c>
    </row>
    <row r="2448" spans="1:16" x14ac:dyDescent="0.25">
      <c r="A2448" t="s">
        <v>0</v>
      </c>
      <c r="B2448" t="s">
        <v>7540</v>
      </c>
      <c r="C2448" t="s">
        <v>2716</v>
      </c>
      <c r="D2448" t="s">
        <v>3973</v>
      </c>
      <c r="E2448" t="s">
        <v>20</v>
      </c>
      <c r="F2448" t="b">
        <v>0</v>
      </c>
      <c r="G2448" t="s">
        <v>23</v>
      </c>
      <c r="H2448" s="4">
        <v>45698.700891203713</v>
      </c>
      <c r="I2448" t="b">
        <v>0</v>
      </c>
      <c r="J2448" t="b">
        <v>1</v>
      </c>
      <c r="K2448" t="s">
        <v>24</v>
      </c>
      <c r="L2448" t="s">
        <v>22</v>
      </c>
      <c r="M2448">
        <v>74100</v>
      </c>
      <c r="O2448" t="s">
        <v>5949</v>
      </c>
      <c r="P2448" t="s">
        <v>7541</v>
      </c>
    </row>
    <row r="2449" spans="1:16" x14ac:dyDescent="0.25">
      <c r="A2449" t="s">
        <v>0</v>
      </c>
      <c r="B2449" t="s">
        <v>0</v>
      </c>
      <c r="C2449" t="s">
        <v>76</v>
      </c>
      <c r="D2449" t="s">
        <v>4090</v>
      </c>
      <c r="E2449" t="s">
        <v>20</v>
      </c>
      <c r="F2449" t="b">
        <v>0</v>
      </c>
      <c r="G2449" t="s">
        <v>41</v>
      </c>
      <c r="H2449" s="4">
        <v>45698.708738425928</v>
      </c>
      <c r="I2449" t="b">
        <v>0</v>
      </c>
      <c r="J2449" t="b">
        <v>0</v>
      </c>
      <c r="K2449" t="s">
        <v>24</v>
      </c>
      <c r="L2449" t="s">
        <v>36</v>
      </c>
      <c r="N2449">
        <v>37.5</v>
      </c>
      <c r="O2449" t="s">
        <v>712</v>
      </c>
      <c r="P2449" t="s">
        <v>1904</v>
      </c>
    </row>
    <row r="2450" spans="1:16" x14ac:dyDescent="0.25">
      <c r="A2450" t="s">
        <v>139</v>
      </c>
      <c r="B2450" t="s">
        <v>7523</v>
      </c>
      <c r="C2450" t="s">
        <v>151</v>
      </c>
      <c r="D2450" t="s">
        <v>3973</v>
      </c>
      <c r="E2450" t="s">
        <v>20</v>
      </c>
      <c r="F2450" t="b">
        <v>0</v>
      </c>
      <c r="G2450" t="s">
        <v>30</v>
      </c>
      <c r="H2450" s="4">
        <v>45698.709236111114</v>
      </c>
      <c r="I2450" t="b">
        <v>0</v>
      </c>
      <c r="J2450" t="b">
        <v>0</v>
      </c>
      <c r="K2450" t="s">
        <v>24</v>
      </c>
      <c r="L2450" t="s">
        <v>36</v>
      </c>
      <c r="N2450">
        <v>22</v>
      </c>
      <c r="O2450" t="s">
        <v>7524</v>
      </c>
      <c r="P2450" t="s">
        <v>2808</v>
      </c>
    </row>
    <row r="2451" spans="1:16" x14ac:dyDescent="0.25">
      <c r="A2451" t="s">
        <v>2</v>
      </c>
      <c r="B2451" t="s">
        <v>417</v>
      </c>
      <c r="C2451" t="s">
        <v>908</v>
      </c>
      <c r="D2451" t="s">
        <v>3828</v>
      </c>
      <c r="E2451" t="s">
        <v>20</v>
      </c>
      <c r="F2451" t="b">
        <v>0</v>
      </c>
      <c r="G2451" t="s">
        <v>27</v>
      </c>
      <c r="H2451" s="4">
        <v>45698.710324074083</v>
      </c>
      <c r="I2451" t="b">
        <v>0</v>
      </c>
      <c r="J2451" t="b">
        <v>0</v>
      </c>
      <c r="K2451" t="s">
        <v>24</v>
      </c>
      <c r="L2451" t="s">
        <v>22</v>
      </c>
      <c r="M2451">
        <v>90094.2578125</v>
      </c>
      <c r="O2451" t="s">
        <v>6068</v>
      </c>
      <c r="P2451" t="s">
        <v>6069</v>
      </c>
    </row>
    <row r="2452" spans="1:16" x14ac:dyDescent="0.25">
      <c r="A2452" t="s">
        <v>2</v>
      </c>
      <c r="B2452" t="s">
        <v>2337</v>
      </c>
      <c r="C2452" t="s">
        <v>49</v>
      </c>
      <c r="D2452" t="s">
        <v>3973</v>
      </c>
      <c r="E2452" t="s">
        <v>20</v>
      </c>
      <c r="F2452" t="b">
        <v>0</v>
      </c>
      <c r="G2452" t="s">
        <v>30</v>
      </c>
      <c r="H2452" s="4">
        <v>45698.711342592593</v>
      </c>
      <c r="I2452" t="b">
        <v>0</v>
      </c>
      <c r="J2452" t="b">
        <v>0</v>
      </c>
      <c r="K2452" t="s">
        <v>24</v>
      </c>
      <c r="L2452" t="s">
        <v>22</v>
      </c>
      <c r="M2452">
        <v>350000</v>
      </c>
      <c r="O2452" t="s">
        <v>3634</v>
      </c>
      <c r="P2452" t="s">
        <v>7163</v>
      </c>
    </row>
    <row r="2453" spans="1:16" x14ac:dyDescent="0.25">
      <c r="A2453" t="s">
        <v>139</v>
      </c>
      <c r="B2453" t="s">
        <v>2929</v>
      </c>
      <c r="C2453" t="s">
        <v>3238</v>
      </c>
      <c r="D2453" t="s">
        <v>3973</v>
      </c>
      <c r="E2453" t="s">
        <v>20</v>
      </c>
      <c r="F2453" t="b">
        <v>0</v>
      </c>
      <c r="G2453" t="s">
        <v>41</v>
      </c>
      <c r="H2453" s="4">
        <v>45698.7503125</v>
      </c>
      <c r="I2453" t="b">
        <v>0</v>
      </c>
      <c r="J2453" t="b">
        <v>1</v>
      </c>
      <c r="K2453" t="s">
        <v>24</v>
      </c>
      <c r="L2453" t="s">
        <v>22</v>
      </c>
      <c r="M2453">
        <v>103900</v>
      </c>
      <c r="O2453" t="s">
        <v>4329</v>
      </c>
      <c r="P2453" t="s">
        <v>7492</v>
      </c>
    </row>
    <row r="2454" spans="1:16" x14ac:dyDescent="0.25">
      <c r="A2454" t="s">
        <v>139</v>
      </c>
      <c r="B2454" t="s">
        <v>7493</v>
      </c>
      <c r="C2454" t="s">
        <v>151</v>
      </c>
      <c r="D2454" t="s">
        <v>3828</v>
      </c>
      <c r="E2454" t="s">
        <v>51</v>
      </c>
      <c r="F2454" t="b">
        <v>0</v>
      </c>
      <c r="G2454" t="s">
        <v>30</v>
      </c>
      <c r="H2454" s="4">
        <v>45698.750902777778</v>
      </c>
      <c r="I2454" t="b">
        <v>1</v>
      </c>
      <c r="J2454" t="b">
        <v>0</v>
      </c>
      <c r="K2454" t="s">
        <v>24</v>
      </c>
      <c r="L2454" t="s">
        <v>36</v>
      </c>
      <c r="N2454">
        <v>38</v>
      </c>
      <c r="O2454" t="s">
        <v>6991</v>
      </c>
    </row>
    <row r="2455" spans="1:16" x14ac:dyDescent="0.25">
      <c r="A2455" t="s">
        <v>2</v>
      </c>
      <c r="B2455" t="s">
        <v>7494</v>
      </c>
      <c r="C2455" t="s">
        <v>945</v>
      </c>
      <c r="D2455" t="s">
        <v>3600</v>
      </c>
      <c r="E2455" t="s">
        <v>20</v>
      </c>
      <c r="F2455" t="b">
        <v>0</v>
      </c>
      <c r="G2455" t="s">
        <v>27</v>
      </c>
      <c r="H2455" s="4">
        <v>45698.751388888893</v>
      </c>
      <c r="I2455" t="b">
        <v>1</v>
      </c>
      <c r="J2455" t="b">
        <v>1</v>
      </c>
      <c r="K2455" t="s">
        <v>24</v>
      </c>
      <c r="L2455" t="s">
        <v>22</v>
      </c>
      <c r="M2455">
        <v>145000</v>
      </c>
      <c r="O2455" t="s">
        <v>7495</v>
      </c>
      <c r="P2455" t="s">
        <v>7496</v>
      </c>
    </row>
    <row r="2456" spans="1:16" x14ac:dyDescent="0.25">
      <c r="A2456" t="s">
        <v>19</v>
      </c>
      <c r="B2456" t="s">
        <v>7497</v>
      </c>
      <c r="C2456" t="s">
        <v>122</v>
      </c>
      <c r="D2456" t="s">
        <v>3973</v>
      </c>
      <c r="E2456" t="s">
        <v>20</v>
      </c>
      <c r="F2456" t="b">
        <v>0</v>
      </c>
      <c r="G2456" t="s">
        <v>52</v>
      </c>
      <c r="H2456" s="4">
        <v>45698.75240740741</v>
      </c>
      <c r="I2456" t="b">
        <v>1</v>
      </c>
      <c r="J2456" t="b">
        <v>0</v>
      </c>
      <c r="K2456" t="s">
        <v>24</v>
      </c>
      <c r="L2456" t="s">
        <v>22</v>
      </c>
      <c r="M2456">
        <v>112116</v>
      </c>
      <c r="O2456" t="s">
        <v>554</v>
      </c>
      <c r="P2456" t="s">
        <v>7498</v>
      </c>
    </row>
    <row r="2457" spans="1:16" x14ac:dyDescent="0.25">
      <c r="A2457" t="s">
        <v>0</v>
      </c>
      <c r="B2457" t="s">
        <v>4251</v>
      </c>
      <c r="C2457" t="s">
        <v>3519</v>
      </c>
      <c r="D2457" t="s">
        <v>3973</v>
      </c>
      <c r="E2457" t="s">
        <v>20</v>
      </c>
      <c r="F2457" t="b">
        <v>0</v>
      </c>
      <c r="G2457" t="s">
        <v>27</v>
      </c>
      <c r="H2457" s="4">
        <v>45698.791770833333</v>
      </c>
      <c r="I2457" t="b">
        <v>1</v>
      </c>
      <c r="J2457" t="b">
        <v>0</v>
      </c>
      <c r="K2457" t="s">
        <v>24</v>
      </c>
      <c r="L2457" t="s">
        <v>22</v>
      </c>
      <c r="M2457">
        <v>70000</v>
      </c>
      <c r="O2457" t="s">
        <v>7499</v>
      </c>
      <c r="P2457" t="s">
        <v>1075</v>
      </c>
    </row>
    <row r="2458" spans="1:16" x14ac:dyDescent="0.25">
      <c r="A2458" t="s">
        <v>1</v>
      </c>
      <c r="B2458" t="s">
        <v>7500</v>
      </c>
      <c r="C2458" t="s">
        <v>624</v>
      </c>
      <c r="D2458" t="s">
        <v>3973</v>
      </c>
      <c r="E2458" t="s">
        <v>20</v>
      </c>
      <c r="F2458" t="b">
        <v>0</v>
      </c>
      <c r="G2458" t="s">
        <v>35</v>
      </c>
      <c r="H2458" s="4">
        <v>45698.792164351849</v>
      </c>
      <c r="I2458" t="b">
        <v>0</v>
      </c>
      <c r="J2458" t="b">
        <v>1</v>
      </c>
      <c r="K2458" t="s">
        <v>24</v>
      </c>
      <c r="L2458" t="s">
        <v>22</v>
      </c>
      <c r="M2458">
        <v>184000</v>
      </c>
      <c r="O2458" t="s">
        <v>65</v>
      </c>
      <c r="P2458" t="s">
        <v>66</v>
      </c>
    </row>
    <row r="2459" spans="1:16" x14ac:dyDescent="0.25">
      <c r="A2459" t="s">
        <v>2</v>
      </c>
      <c r="B2459" t="s">
        <v>7244</v>
      </c>
      <c r="C2459" t="s">
        <v>322</v>
      </c>
      <c r="D2459" t="s">
        <v>3973</v>
      </c>
      <c r="E2459" t="s">
        <v>20</v>
      </c>
      <c r="F2459" t="b">
        <v>0</v>
      </c>
      <c r="G2459" t="s">
        <v>41</v>
      </c>
      <c r="H2459" s="4">
        <v>45698.792210648149</v>
      </c>
      <c r="I2459" t="b">
        <v>0</v>
      </c>
      <c r="J2459" t="b">
        <v>1</v>
      </c>
      <c r="K2459" t="s">
        <v>24</v>
      </c>
      <c r="L2459" t="s">
        <v>22</v>
      </c>
      <c r="M2459">
        <v>193500</v>
      </c>
      <c r="O2459" t="s">
        <v>3973</v>
      </c>
      <c r="P2459" t="s">
        <v>7245</v>
      </c>
    </row>
    <row r="2460" spans="1:16" x14ac:dyDescent="0.25">
      <c r="A2460" t="s">
        <v>2</v>
      </c>
      <c r="B2460" t="s">
        <v>7542</v>
      </c>
      <c r="C2460" t="s">
        <v>1588</v>
      </c>
      <c r="D2460" t="s">
        <v>7543</v>
      </c>
      <c r="E2460" t="s">
        <v>20</v>
      </c>
      <c r="F2460" t="b">
        <v>0</v>
      </c>
      <c r="G2460" t="s">
        <v>27</v>
      </c>
      <c r="H2460" s="4">
        <v>45698.792962962973</v>
      </c>
      <c r="I2460" t="b">
        <v>0</v>
      </c>
      <c r="J2460" t="b">
        <v>0</v>
      </c>
      <c r="K2460" t="s">
        <v>24</v>
      </c>
      <c r="L2460" t="s">
        <v>22</v>
      </c>
      <c r="M2460">
        <v>90000</v>
      </c>
      <c r="O2460" t="s">
        <v>7544</v>
      </c>
      <c r="P2460" t="s">
        <v>7545</v>
      </c>
    </row>
    <row r="2461" spans="1:16" x14ac:dyDescent="0.25">
      <c r="A2461" t="s">
        <v>1</v>
      </c>
      <c r="B2461" t="s">
        <v>5990</v>
      </c>
      <c r="C2461" t="s">
        <v>3891</v>
      </c>
      <c r="D2461" t="s">
        <v>3828</v>
      </c>
      <c r="E2461" t="s">
        <v>20</v>
      </c>
      <c r="F2461" t="b">
        <v>0</v>
      </c>
      <c r="G2461" t="s">
        <v>27</v>
      </c>
      <c r="H2461" s="4">
        <v>45698.793854166674</v>
      </c>
      <c r="I2461" t="b">
        <v>0</v>
      </c>
      <c r="J2461" t="b">
        <v>1</v>
      </c>
      <c r="K2461" t="s">
        <v>24</v>
      </c>
      <c r="L2461" t="s">
        <v>22</v>
      </c>
      <c r="M2461">
        <v>120000</v>
      </c>
      <c r="O2461" t="s">
        <v>3892</v>
      </c>
      <c r="P2461" t="s">
        <v>5991</v>
      </c>
    </row>
    <row r="2462" spans="1:16" x14ac:dyDescent="0.25">
      <c r="A2462" t="s">
        <v>1</v>
      </c>
      <c r="B2462" t="s">
        <v>3477</v>
      </c>
      <c r="C2462" t="s">
        <v>155</v>
      </c>
      <c r="D2462" t="s">
        <v>3973</v>
      </c>
      <c r="E2462" t="s">
        <v>51</v>
      </c>
      <c r="F2462" t="b">
        <v>0</v>
      </c>
      <c r="G2462" t="s">
        <v>27</v>
      </c>
      <c r="H2462" s="4">
        <v>45698.794027777767</v>
      </c>
      <c r="I2462" t="b">
        <v>0</v>
      </c>
      <c r="J2462" t="b">
        <v>1</v>
      </c>
      <c r="K2462" t="s">
        <v>24</v>
      </c>
      <c r="L2462" t="s">
        <v>36</v>
      </c>
      <c r="N2462">
        <v>45</v>
      </c>
      <c r="O2462" t="s">
        <v>270</v>
      </c>
      <c r="P2462" t="s">
        <v>1851</v>
      </c>
    </row>
    <row r="2463" spans="1:16" x14ac:dyDescent="0.25">
      <c r="A2463" t="s">
        <v>89</v>
      </c>
      <c r="B2463" t="s">
        <v>7501</v>
      </c>
      <c r="C2463" t="s">
        <v>44</v>
      </c>
      <c r="D2463" t="s">
        <v>3973</v>
      </c>
      <c r="E2463" t="s">
        <v>20</v>
      </c>
      <c r="F2463" t="b">
        <v>0</v>
      </c>
      <c r="G2463" t="s">
        <v>41</v>
      </c>
      <c r="H2463" s="4">
        <v>45698.83</v>
      </c>
      <c r="I2463" t="b">
        <v>0</v>
      </c>
      <c r="J2463" t="b">
        <v>0</v>
      </c>
      <c r="K2463" t="s">
        <v>24</v>
      </c>
      <c r="L2463" t="s">
        <v>22</v>
      </c>
      <c r="M2463">
        <v>144000</v>
      </c>
      <c r="O2463" t="s">
        <v>7502</v>
      </c>
      <c r="P2463" t="s">
        <v>7503</v>
      </c>
    </row>
    <row r="2464" spans="1:16" x14ac:dyDescent="0.25">
      <c r="A2464" t="s">
        <v>40</v>
      </c>
      <c r="B2464" t="s">
        <v>57</v>
      </c>
      <c r="C2464" t="s">
        <v>179</v>
      </c>
      <c r="D2464" t="s">
        <v>3973</v>
      </c>
      <c r="E2464" t="s">
        <v>20</v>
      </c>
      <c r="F2464" t="b">
        <v>0</v>
      </c>
      <c r="G2464" t="s">
        <v>52</v>
      </c>
      <c r="H2464" s="4">
        <v>45698.832152777781</v>
      </c>
      <c r="I2464" t="b">
        <v>0</v>
      </c>
      <c r="J2464" t="b">
        <v>1</v>
      </c>
      <c r="K2464" t="s">
        <v>24</v>
      </c>
      <c r="L2464" t="s">
        <v>22</v>
      </c>
      <c r="M2464">
        <v>139105</v>
      </c>
      <c r="O2464" t="s">
        <v>1856</v>
      </c>
      <c r="P2464" t="s">
        <v>2720</v>
      </c>
    </row>
    <row r="2465" spans="1:16" x14ac:dyDescent="0.25">
      <c r="A2465" t="s">
        <v>0</v>
      </c>
      <c r="B2465" t="s">
        <v>7504</v>
      </c>
      <c r="C2465" t="s">
        <v>203</v>
      </c>
      <c r="D2465" t="s">
        <v>3973</v>
      </c>
      <c r="E2465" t="s">
        <v>20</v>
      </c>
      <c r="F2465" t="b">
        <v>0</v>
      </c>
      <c r="G2465" t="s">
        <v>23</v>
      </c>
      <c r="H2465" s="4">
        <v>45698.832256944443</v>
      </c>
      <c r="I2465" t="b">
        <v>1</v>
      </c>
      <c r="J2465" t="b">
        <v>1</v>
      </c>
      <c r="K2465" t="s">
        <v>24</v>
      </c>
      <c r="L2465" t="s">
        <v>22</v>
      </c>
      <c r="M2465">
        <v>85000</v>
      </c>
      <c r="O2465" t="s">
        <v>4675</v>
      </c>
      <c r="P2465" t="s">
        <v>204</v>
      </c>
    </row>
    <row r="2466" spans="1:16" x14ac:dyDescent="0.25">
      <c r="A2466" t="s">
        <v>0</v>
      </c>
      <c r="B2466" t="s">
        <v>1219</v>
      </c>
      <c r="C2466" t="s">
        <v>64</v>
      </c>
      <c r="D2466" t="s">
        <v>6851</v>
      </c>
      <c r="E2466" t="s">
        <v>20</v>
      </c>
      <c r="F2466" t="b">
        <v>0</v>
      </c>
      <c r="G2466" t="s">
        <v>52</v>
      </c>
      <c r="H2466" s="4">
        <v>45698.834317129629</v>
      </c>
      <c r="I2466" t="b">
        <v>1</v>
      </c>
      <c r="J2466" t="b">
        <v>0</v>
      </c>
      <c r="K2466" t="s">
        <v>24</v>
      </c>
      <c r="L2466" t="s">
        <v>36</v>
      </c>
      <c r="N2466">
        <v>37.5</v>
      </c>
      <c r="O2466" t="s">
        <v>131</v>
      </c>
      <c r="P2466" t="s">
        <v>1463</v>
      </c>
    </row>
    <row r="2467" spans="1:16" x14ac:dyDescent="0.25">
      <c r="A2467" t="s">
        <v>0</v>
      </c>
      <c r="B2467" t="s">
        <v>7505</v>
      </c>
      <c r="C2467" t="s">
        <v>2015</v>
      </c>
      <c r="D2467" t="s">
        <v>3973</v>
      </c>
      <c r="E2467" t="s">
        <v>51</v>
      </c>
      <c r="F2467" t="b">
        <v>0</v>
      </c>
      <c r="G2467" t="s">
        <v>27</v>
      </c>
      <c r="H2467" s="4">
        <v>45698.834456018521</v>
      </c>
      <c r="I2467" t="b">
        <v>0</v>
      </c>
      <c r="J2467" t="b">
        <v>0</v>
      </c>
      <c r="K2467" t="s">
        <v>24</v>
      </c>
      <c r="L2467" t="s">
        <v>36</v>
      </c>
      <c r="N2467">
        <v>30</v>
      </c>
      <c r="O2467" t="s">
        <v>1137</v>
      </c>
      <c r="P2467" t="s">
        <v>1687</v>
      </c>
    </row>
    <row r="2468" spans="1:16" x14ac:dyDescent="0.25">
      <c r="A2468" t="s">
        <v>0</v>
      </c>
      <c r="B2468" t="s">
        <v>1632</v>
      </c>
      <c r="C2468" t="s">
        <v>967</v>
      </c>
      <c r="D2468" t="s">
        <v>3973</v>
      </c>
      <c r="E2468" t="s">
        <v>20</v>
      </c>
      <c r="F2468" t="b">
        <v>0</v>
      </c>
      <c r="G2468" t="s">
        <v>27</v>
      </c>
      <c r="H2468" s="4">
        <v>45698.834837962961</v>
      </c>
      <c r="I2468" t="b">
        <v>1</v>
      </c>
      <c r="J2468" t="b">
        <v>0</v>
      </c>
      <c r="K2468" t="s">
        <v>24</v>
      </c>
      <c r="L2468" t="s">
        <v>22</v>
      </c>
      <c r="M2468">
        <v>105000</v>
      </c>
      <c r="O2468" t="s">
        <v>482</v>
      </c>
      <c r="P2468" t="s">
        <v>7546</v>
      </c>
    </row>
    <row r="2469" spans="1:16" x14ac:dyDescent="0.25">
      <c r="A2469" t="s">
        <v>0</v>
      </c>
      <c r="B2469" t="s">
        <v>7506</v>
      </c>
      <c r="C2469" t="s">
        <v>966</v>
      </c>
      <c r="D2469" t="s">
        <v>3957</v>
      </c>
      <c r="E2469" t="s">
        <v>20</v>
      </c>
      <c r="F2469" t="b">
        <v>0</v>
      </c>
      <c r="G2469" t="s">
        <v>30</v>
      </c>
      <c r="H2469" s="4">
        <v>45698.836087962962</v>
      </c>
      <c r="I2469" t="b">
        <v>0</v>
      </c>
      <c r="J2469" t="b">
        <v>0</v>
      </c>
      <c r="K2469" t="s">
        <v>24</v>
      </c>
      <c r="L2469" t="s">
        <v>36</v>
      </c>
      <c r="N2469">
        <v>25</v>
      </c>
      <c r="O2469" t="s">
        <v>7507</v>
      </c>
      <c r="P2469" t="s">
        <v>7508</v>
      </c>
    </row>
    <row r="2470" spans="1:16" x14ac:dyDescent="0.25">
      <c r="A2470" t="s">
        <v>0</v>
      </c>
      <c r="B2470" t="s">
        <v>3005</v>
      </c>
      <c r="C2470" t="s">
        <v>203</v>
      </c>
      <c r="D2470" t="s">
        <v>3973</v>
      </c>
      <c r="E2470" t="s">
        <v>20</v>
      </c>
      <c r="F2470" t="b">
        <v>0</v>
      </c>
      <c r="G2470" t="s">
        <v>23</v>
      </c>
      <c r="H2470" s="4">
        <v>45698.868854166663</v>
      </c>
      <c r="I2470" t="b">
        <v>1</v>
      </c>
      <c r="J2470" t="b">
        <v>1</v>
      </c>
      <c r="K2470" t="s">
        <v>24</v>
      </c>
      <c r="L2470" t="s">
        <v>36</v>
      </c>
      <c r="N2470">
        <v>19</v>
      </c>
      <c r="O2470" t="s">
        <v>4344</v>
      </c>
      <c r="P2470" t="s">
        <v>7509</v>
      </c>
    </row>
    <row r="2471" spans="1:16" x14ac:dyDescent="0.25">
      <c r="A2471" t="s">
        <v>0</v>
      </c>
      <c r="B2471" t="s">
        <v>7510</v>
      </c>
      <c r="C2471" t="s">
        <v>985</v>
      </c>
      <c r="D2471" t="s">
        <v>4328</v>
      </c>
      <c r="E2471" t="s">
        <v>20</v>
      </c>
      <c r="F2471" t="b">
        <v>0</v>
      </c>
      <c r="G2471" t="s">
        <v>27</v>
      </c>
      <c r="H2471" s="4">
        <v>45698.871157407397</v>
      </c>
      <c r="I2471" t="b">
        <v>0</v>
      </c>
      <c r="J2471" t="b">
        <v>1</v>
      </c>
      <c r="K2471" t="s">
        <v>24</v>
      </c>
      <c r="L2471" t="s">
        <v>22</v>
      </c>
      <c r="M2471">
        <v>120000</v>
      </c>
      <c r="O2471" t="s">
        <v>7511</v>
      </c>
    </row>
    <row r="2472" spans="1:16" x14ac:dyDescent="0.25">
      <c r="A2472" t="s">
        <v>0</v>
      </c>
      <c r="B2472" t="s">
        <v>7525</v>
      </c>
      <c r="C2472" t="s">
        <v>372</v>
      </c>
      <c r="D2472" t="s">
        <v>2208</v>
      </c>
      <c r="E2472" t="s">
        <v>20</v>
      </c>
      <c r="F2472" t="b">
        <v>0</v>
      </c>
      <c r="G2472" t="s">
        <v>27</v>
      </c>
      <c r="H2472" s="4">
        <v>45698.874988425923</v>
      </c>
      <c r="I2472" t="b">
        <v>0</v>
      </c>
      <c r="J2472" t="b">
        <v>0</v>
      </c>
      <c r="K2472" t="s">
        <v>24</v>
      </c>
      <c r="L2472" t="s">
        <v>22</v>
      </c>
      <c r="M2472">
        <v>82500</v>
      </c>
      <c r="O2472" t="s">
        <v>7526</v>
      </c>
      <c r="P2472" t="s">
        <v>7527</v>
      </c>
    </row>
    <row r="2473" spans="1:16" x14ac:dyDescent="0.25">
      <c r="A2473" t="s">
        <v>2</v>
      </c>
      <c r="B2473" t="s">
        <v>7512</v>
      </c>
      <c r="C2473" t="s">
        <v>24</v>
      </c>
      <c r="D2473" t="s">
        <v>4035</v>
      </c>
      <c r="E2473" t="s">
        <v>20</v>
      </c>
      <c r="F2473" t="b">
        <v>0</v>
      </c>
      <c r="G2473" t="s">
        <v>41</v>
      </c>
      <c r="H2473" s="4">
        <v>45698.877106481479</v>
      </c>
      <c r="I2473" t="b">
        <v>1</v>
      </c>
      <c r="J2473" t="b">
        <v>1</v>
      </c>
      <c r="K2473" t="s">
        <v>24</v>
      </c>
      <c r="L2473" t="s">
        <v>22</v>
      </c>
      <c r="M2473">
        <v>125000</v>
      </c>
      <c r="O2473" t="s">
        <v>1831</v>
      </c>
      <c r="P2473" t="s">
        <v>7513</v>
      </c>
    </row>
    <row r="2474" spans="1:16" x14ac:dyDescent="0.25">
      <c r="A2474" t="s">
        <v>0</v>
      </c>
      <c r="B2474" t="s">
        <v>7514</v>
      </c>
      <c r="C2474" t="s">
        <v>82</v>
      </c>
      <c r="D2474" t="s">
        <v>3973</v>
      </c>
      <c r="E2474" t="s">
        <v>105</v>
      </c>
      <c r="F2474" t="b">
        <v>0</v>
      </c>
      <c r="G2474" t="s">
        <v>27</v>
      </c>
      <c r="H2474" s="4">
        <v>45698.916770833333</v>
      </c>
      <c r="I2474" t="b">
        <v>0</v>
      </c>
      <c r="J2474" t="b">
        <v>0</v>
      </c>
      <c r="K2474" t="s">
        <v>24</v>
      </c>
      <c r="L2474" t="s">
        <v>36</v>
      </c>
      <c r="N2474">
        <v>15.25</v>
      </c>
      <c r="O2474" t="s">
        <v>7515</v>
      </c>
    </row>
    <row r="2475" spans="1:16" x14ac:dyDescent="0.25">
      <c r="A2475" t="s">
        <v>2</v>
      </c>
      <c r="B2475" t="s">
        <v>4481</v>
      </c>
      <c r="C2475" t="s">
        <v>2555</v>
      </c>
      <c r="D2475" t="s">
        <v>3973</v>
      </c>
      <c r="E2475" t="s">
        <v>20</v>
      </c>
      <c r="F2475" t="b">
        <v>0</v>
      </c>
      <c r="G2475" t="s">
        <v>27</v>
      </c>
      <c r="H2475" s="4">
        <v>45698.918055555558</v>
      </c>
      <c r="I2475" t="b">
        <v>1</v>
      </c>
      <c r="J2475" t="b">
        <v>1</v>
      </c>
      <c r="K2475" t="s">
        <v>24</v>
      </c>
      <c r="L2475" t="s">
        <v>36</v>
      </c>
      <c r="N2475">
        <v>60</v>
      </c>
      <c r="O2475" t="s">
        <v>1227</v>
      </c>
      <c r="P2475" t="s">
        <v>887</v>
      </c>
    </row>
    <row r="2476" spans="1:16" x14ac:dyDescent="0.25">
      <c r="A2476" t="s">
        <v>0</v>
      </c>
      <c r="B2476" t="s">
        <v>7516</v>
      </c>
      <c r="C2476" t="s">
        <v>1096</v>
      </c>
      <c r="D2476" t="s">
        <v>3828</v>
      </c>
      <c r="E2476" t="s">
        <v>20</v>
      </c>
      <c r="F2476" t="b">
        <v>0</v>
      </c>
      <c r="G2476" t="s">
        <v>27</v>
      </c>
      <c r="H2476" s="4">
        <v>45698.954479166663</v>
      </c>
      <c r="I2476" t="b">
        <v>0</v>
      </c>
      <c r="J2476" t="b">
        <v>0</v>
      </c>
      <c r="K2476" t="s">
        <v>24</v>
      </c>
      <c r="L2476" t="s">
        <v>36</v>
      </c>
      <c r="N2476">
        <v>67.360000610351563</v>
      </c>
      <c r="O2476" t="s">
        <v>7517</v>
      </c>
      <c r="P2476" t="s">
        <v>7518</v>
      </c>
    </row>
    <row r="2477" spans="1:16" x14ac:dyDescent="0.25">
      <c r="A2477" t="s">
        <v>1</v>
      </c>
      <c r="B2477" t="s">
        <v>7403</v>
      </c>
      <c r="C2477" t="s">
        <v>39</v>
      </c>
      <c r="D2477" t="s">
        <v>3973</v>
      </c>
      <c r="E2477" t="s">
        <v>51</v>
      </c>
      <c r="F2477" t="b">
        <v>1</v>
      </c>
      <c r="G2477" t="s">
        <v>41</v>
      </c>
      <c r="H2477" s="4">
        <v>45699.000034722223</v>
      </c>
      <c r="I2477" t="b">
        <v>0</v>
      </c>
      <c r="J2477" t="b">
        <v>1</v>
      </c>
      <c r="K2477" t="s">
        <v>24</v>
      </c>
      <c r="L2477" t="s">
        <v>36</v>
      </c>
      <c r="N2477">
        <v>31</v>
      </c>
      <c r="O2477" t="s">
        <v>7404</v>
      </c>
      <c r="P2477" t="s">
        <v>1212</v>
      </c>
    </row>
    <row r="2478" spans="1:16" x14ac:dyDescent="0.25">
      <c r="A2478" t="s">
        <v>0</v>
      </c>
      <c r="B2478" t="s">
        <v>7405</v>
      </c>
      <c r="C2478" t="s">
        <v>5663</v>
      </c>
      <c r="D2478" t="s">
        <v>3957</v>
      </c>
      <c r="E2478" t="s">
        <v>34</v>
      </c>
      <c r="F2478" t="b">
        <v>0</v>
      </c>
      <c r="G2478" t="s">
        <v>27</v>
      </c>
      <c r="H2478" s="4">
        <v>45699.000173611108</v>
      </c>
      <c r="I2478" t="b">
        <v>0</v>
      </c>
      <c r="J2478" t="b">
        <v>0</v>
      </c>
      <c r="K2478" t="s">
        <v>24</v>
      </c>
      <c r="L2478" t="s">
        <v>36</v>
      </c>
      <c r="N2478">
        <v>24.014999389648441</v>
      </c>
      <c r="O2478" t="s">
        <v>5664</v>
      </c>
      <c r="P2478" t="s">
        <v>3686</v>
      </c>
    </row>
    <row r="2479" spans="1:16" x14ac:dyDescent="0.25">
      <c r="A2479" t="s">
        <v>2</v>
      </c>
      <c r="B2479" t="s">
        <v>7406</v>
      </c>
      <c r="C2479" t="s">
        <v>780</v>
      </c>
      <c r="D2479" t="s">
        <v>3973</v>
      </c>
      <c r="E2479" t="s">
        <v>20</v>
      </c>
      <c r="F2479" t="b">
        <v>0</v>
      </c>
      <c r="G2479" t="s">
        <v>27</v>
      </c>
      <c r="H2479" s="4">
        <v>45699.000173611108</v>
      </c>
      <c r="I2479" t="b">
        <v>0</v>
      </c>
      <c r="J2479" t="b">
        <v>0</v>
      </c>
      <c r="K2479" t="s">
        <v>24</v>
      </c>
      <c r="L2479" t="s">
        <v>22</v>
      </c>
      <c r="M2479">
        <v>82850</v>
      </c>
      <c r="O2479" t="s">
        <v>5482</v>
      </c>
      <c r="P2479" t="s">
        <v>3772</v>
      </c>
    </row>
    <row r="2480" spans="1:16" x14ac:dyDescent="0.25">
      <c r="A2480" t="s">
        <v>2</v>
      </c>
      <c r="B2480" t="s">
        <v>7407</v>
      </c>
      <c r="C2480" t="s">
        <v>372</v>
      </c>
      <c r="D2480" t="s">
        <v>4014</v>
      </c>
      <c r="E2480" t="s">
        <v>20</v>
      </c>
      <c r="F2480" t="b">
        <v>0</v>
      </c>
      <c r="G2480" t="s">
        <v>41</v>
      </c>
      <c r="H2480" s="4">
        <v>45699.00209490741</v>
      </c>
      <c r="I2480" t="b">
        <v>0</v>
      </c>
      <c r="J2480" t="b">
        <v>1</v>
      </c>
      <c r="K2480" t="s">
        <v>24</v>
      </c>
      <c r="L2480" t="s">
        <v>22</v>
      </c>
      <c r="M2480">
        <v>220900</v>
      </c>
      <c r="O2480" t="s">
        <v>402</v>
      </c>
      <c r="P2480" t="s">
        <v>7408</v>
      </c>
    </row>
    <row r="2481" spans="1:16" x14ac:dyDescent="0.25">
      <c r="A2481" t="s">
        <v>2</v>
      </c>
      <c r="B2481" t="s">
        <v>2492</v>
      </c>
      <c r="C2481" t="s">
        <v>825</v>
      </c>
      <c r="D2481" t="s">
        <v>3973</v>
      </c>
      <c r="E2481" t="s">
        <v>20</v>
      </c>
      <c r="F2481" t="b">
        <v>0</v>
      </c>
      <c r="G2481" t="s">
        <v>35</v>
      </c>
      <c r="H2481" s="4">
        <v>45699.002395833333</v>
      </c>
      <c r="I2481" t="b">
        <v>0</v>
      </c>
      <c r="J2481" t="b">
        <v>1</v>
      </c>
      <c r="K2481" t="s">
        <v>24</v>
      </c>
      <c r="L2481" t="s">
        <v>22</v>
      </c>
      <c r="M2481">
        <v>122087</v>
      </c>
      <c r="O2481" t="s">
        <v>5482</v>
      </c>
      <c r="P2481" t="s">
        <v>7409</v>
      </c>
    </row>
    <row r="2482" spans="1:16" x14ac:dyDescent="0.25">
      <c r="A2482" t="s">
        <v>2</v>
      </c>
      <c r="B2482" t="s">
        <v>7410</v>
      </c>
      <c r="C2482" t="s">
        <v>622</v>
      </c>
      <c r="D2482" t="s">
        <v>3973</v>
      </c>
      <c r="E2482" t="s">
        <v>20</v>
      </c>
      <c r="F2482" t="b">
        <v>0</v>
      </c>
      <c r="G2482" t="s">
        <v>52</v>
      </c>
      <c r="H2482" s="4">
        <v>45699.003298611111</v>
      </c>
      <c r="I2482" t="b">
        <v>0</v>
      </c>
      <c r="J2482" t="b">
        <v>1</v>
      </c>
      <c r="K2482" t="s">
        <v>24</v>
      </c>
      <c r="L2482" t="s">
        <v>22</v>
      </c>
      <c r="M2482">
        <v>115000</v>
      </c>
      <c r="O2482" t="s">
        <v>954</v>
      </c>
      <c r="P2482" t="s">
        <v>7411</v>
      </c>
    </row>
    <row r="2483" spans="1:16" x14ac:dyDescent="0.25">
      <c r="A2483" t="s">
        <v>28</v>
      </c>
      <c r="B2483" t="s">
        <v>7412</v>
      </c>
      <c r="C2483" t="s">
        <v>39</v>
      </c>
      <c r="D2483" t="s">
        <v>3973</v>
      </c>
      <c r="E2483" t="s">
        <v>20</v>
      </c>
      <c r="F2483" t="b">
        <v>1</v>
      </c>
      <c r="G2483" t="s">
        <v>30</v>
      </c>
      <c r="H2483" s="4">
        <v>45699.017511574071</v>
      </c>
      <c r="I2483" t="b">
        <v>0</v>
      </c>
      <c r="J2483" t="b">
        <v>0</v>
      </c>
      <c r="K2483" t="s">
        <v>24</v>
      </c>
      <c r="L2483" t="s">
        <v>36</v>
      </c>
      <c r="N2483">
        <v>50</v>
      </c>
      <c r="O2483" t="s">
        <v>7413</v>
      </c>
    </row>
    <row r="2484" spans="1:16" x14ac:dyDescent="0.25">
      <c r="A2484" t="s">
        <v>0</v>
      </c>
      <c r="B2484" t="s">
        <v>6983</v>
      </c>
      <c r="C2484" t="s">
        <v>39</v>
      </c>
      <c r="D2484" t="s">
        <v>3973</v>
      </c>
      <c r="E2484" t="s">
        <v>20</v>
      </c>
      <c r="F2484" t="b">
        <v>1</v>
      </c>
      <c r="G2484" t="s">
        <v>106</v>
      </c>
      <c r="H2484" s="4">
        <v>45699.018483796302</v>
      </c>
      <c r="I2484" t="b">
        <v>0</v>
      </c>
      <c r="J2484" t="b">
        <v>0</v>
      </c>
      <c r="K2484" t="s">
        <v>106</v>
      </c>
      <c r="L2484" t="s">
        <v>22</v>
      </c>
      <c r="M2484">
        <v>71500</v>
      </c>
      <c r="O2484" t="s">
        <v>6984</v>
      </c>
      <c r="P2484" t="s">
        <v>6985</v>
      </c>
    </row>
    <row r="2485" spans="1:16" x14ac:dyDescent="0.25">
      <c r="A2485" t="s">
        <v>0</v>
      </c>
      <c r="B2485" t="s">
        <v>4495</v>
      </c>
      <c r="C2485" t="s">
        <v>140</v>
      </c>
      <c r="D2485" t="s">
        <v>3828</v>
      </c>
      <c r="E2485" t="s">
        <v>20</v>
      </c>
      <c r="F2485" t="b">
        <v>0</v>
      </c>
      <c r="G2485" t="s">
        <v>35</v>
      </c>
      <c r="H2485" s="4">
        <v>45699.04210648148</v>
      </c>
      <c r="I2485" t="b">
        <v>0</v>
      </c>
      <c r="J2485" t="b">
        <v>0</v>
      </c>
      <c r="K2485" t="s">
        <v>24</v>
      </c>
      <c r="L2485" t="s">
        <v>22</v>
      </c>
      <c r="M2485">
        <v>70000</v>
      </c>
      <c r="O2485" t="s">
        <v>4496</v>
      </c>
      <c r="P2485" t="s">
        <v>204</v>
      </c>
    </row>
    <row r="2486" spans="1:16" x14ac:dyDescent="0.25">
      <c r="A2486" t="s">
        <v>0</v>
      </c>
      <c r="B2486" t="s">
        <v>2900</v>
      </c>
      <c r="C2486" t="s">
        <v>749</v>
      </c>
      <c r="D2486" t="s">
        <v>3828</v>
      </c>
      <c r="E2486" t="s">
        <v>20</v>
      </c>
      <c r="F2486" t="b">
        <v>0</v>
      </c>
      <c r="G2486" t="s">
        <v>30</v>
      </c>
      <c r="H2486" s="4">
        <v>45699.042280092603</v>
      </c>
      <c r="I2486" t="b">
        <v>0</v>
      </c>
      <c r="J2486" t="b">
        <v>1</v>
      </c>
      <c r="K2486" t="s">
        <v>24</v>
      </c>
      <c r="L2486" t="s">
        <v>22</v>
      </c>
      <c r="M2486">
        <v>82500</v>
      </c>
      <c r="O2486" t="s">
        <v>4497</v>
      </c>
      <c r="P2486" t="s">
        <v>3459</v>
      </c>
    </row>
    <row r="2487" spans="1:16" x14ac:dyDescent="0.25">
      <c r="A2487" t="s">
        <v>2</v>
      </c>
      <c r="B2487" t="s">
        <v>7528</v>
      </c>
      <c r="C2487" t="s">
        <v>7529</v>
      </c>
      <c r="D2487" t="s">
        <v>3828</v>
      </c>
      <c r="E2487" t="s">
        <v>20</v>
      </c>
      <c r="F2487" t="b">
        <v>0</v>
      </c>
      <c r="G2487" t="s">
        <v>23</v>
      </c>
      <c r="H2487" s="4">
        <v>45699.059699074067</v>
      </c>
      <c r="I2487" t="b">
        <v>1</v>
      </c>
      <c r="J2487" t="b">
        <v>1</v>
      </c>
      <c r="K2487" t="s">
        <v>24</v>
      </c>
      <c r="L2487" t="s">
        <v>22</v>
      </c>
      <c r="M2487">
        <v>46000</v>
      </c>
      <c r="O2487" t="s">
        <v>7530</v>
      </c>
      <c r="P2487" t="s">
        <v>3540</v>
      </c>
    </row>
    <row r="2488" spans="1:16" x14ac:dyDescent="0.25">
      <c r="A2488" t="s">
        <v>19</v>
      </c>
      <c r="B2488" t="s">
        <v>2448</v>
      </c>
      <c r="C2488" t="s">
        <v>1270</v>
      </c>
      <c r="D2488" t="s">
        <v>3973</v>
      </c>
      <c r="E2488" t="s">
        <v>20</v>
      </c>
      <c r="F2488" t="b">
        <v>0</v>
      </c>
      <c r="G2488" t="s">
        <v>23</v>
      </c>
      <c r="H2488" s="4">
        <v>45699.077384259261</v>
      </c>
      <c r="I2488" t="b">
        <v>0</v>
      </c>
      <c r="J2488" t="b">
        <v>1</v>
      </c>
      <c r="K2488" t="s">
        <v>24</v>
      </c>
      <c r="L2488" t="s">
        <v>36</v>
      </c>
      <c r="N2488">
        <v>56.5</v>
      </c>
      <c r="O2488" t="s">
        <v>5482</v>
      </c>
      <c r="P2488" t="s">
        <v>149</v>
      </c>
    </row>
    <row r="2489" spans="1:16" x14ac:dyDescent="0.25">
      <c r="A2489" t="s">
        <v>28</v>
      </c>
      <c r="B2489" t="s">
        <v>7414</v>
      </c>
      <c r="C2489" t="s">
        <v>192</v>
      </c>
      <c r="D2489" t="s">
        <v>3957</v>
      </c>
      <c r="E2489" t="s">
        <v>20</v>
      </c>
      <c r="F2489" t="b">
        <v>0</v>
      </c>
      <c r="G2489" t="s">
        <v>23</v>
      </c>
      <c r="H2489" s="4">
        <v>45699.09920138889</v>
      </c>
      <c r="I2489" t="b">
        <v>0</v>
      </c>
      <c r="J2489" t="b">
        <v>1</v>
      </c>
      <c r="K2489" t="s">
        <v>24</v>
      </c>
      <c r="L2489" t="s">
        <v>36</v>
      </c>
      <c r="N2489">
        <v>41.884998321533203</v>
      </c>
      <c r="O2489" t="s">
        <v>5013</v>
      </c>
      <c r="P2489" t="s">
        <v>7415</v>
      </c>
    </row>
    <row r="2490" spans="1:16" x14ac:dyDescent="0.25">
      <c r="A2490" t="s">
        <v>40</v>
      </c>
      <c r="B2490" t="s">
        <v>7416</v>
      </c>
      <c r="C2490" t="s">
        <v>5404</v>
      </c>
      <c r="D2490" t="s">
        <v>3957</v>
      </c>
      <c r="E2490" t="s">
        <v>20</v>
      </c>
      <c r="F2490" t="b">
        <v>0</v>
      </c>
      <c r="G2490" t="s">
        <v>27</v>
      </c>
      <c r="H2490" s="4">
        <v>45699.100543981483</v>
      </c>
      <c r="I2490" t="b">
        <v>0</v>
      </c>
      <c r="J2490" t="b">
        <v>0</v>
      </c>
      <c r="K2490" t="s">
        <v>24</v>
      </c>
      <c r="L2490" t="s">
        <v>36</v>
      </c>
      <c r="N2490">
        <v>45.745002746582031</v>
      </c>
      <c r="O2490" t="s">
        <v>1422</v>
      </c>
      <c r="P2490" t="s">
        <v>7417</v>
      </c>
    </row>
    <row r="2491" spans="1:16" x14ac:dyDescent="0.25">
      <c r="A2491" t="s">
        <v>19</v>
      </c>
      <c r="B2491" t="s">
        <v>7418</v>
      </c>
      <c r="C2491" t="s">
        <v>122</v>
      </c>
      <c r="D2491" t="s">
        <v>3973</v>
      </c>
      <c r="E2491" t="s">
        <v>20</v>
      </c>
      <c r="F2491" t="b">
        <v>0</v>
      </c>
      <c r="G2491" t="s">
        <v>52</v>
      </c>
      <c r="H2491" s="4">
        <v>45699.246979166674</v>
      </c>
      <c r="I2491" t="b">
        <v>1</v>
      </c>
      <c r="J2491" t="b">
        <v>1</v>
      </c>
      <c r="K2491" t="s">
        <v>24</v>
      </c>
      <c r="L2491" t="s">
        <v>36</v>
      </c>
      <c r="N2491">
        <v>67.5</v>
      </c>
      <c r="O2491" t="s">
        <v>4344</v>
      </c>
      <c r="P2491" t="s">
        <v>2460</v>
      </c>
    </row>
    <row r="2492" spans="1:16" x14ac:dyDescent="0.25">
      <c r="A2492" t="s">
        <v>0</v>
      </c>
      <c r="B2492" t="s">
        <v>7419</v>
      </c>
      <c r="C2492" t="s">
        <v>82</v>
      </c>
      <c r="D2492" t="s">
        <v>5915</v>
      </c>
      <c r="E2492" t="s">
        <v>20</v>
      </c>
      <c r="F2492" t="b">
        <v>0</v>
      </c>
      <c r="G2492" t="s">
        <v>27</v>
      </c>
      <c r="H2492" s="4">
        <v>45699.249976851846</v>
      </c>
      <c r="I2492" t="b">
        <v>0</v>
      </c>
      <c r="J2492" t="b">
        <v>1</v>
      </c>
      <c r="K2492" t="s">
        <v>24</v>
      </c>
      <c r="L2492" t="s">
        <v>22</v>
      </c>
      <c r="M2492">
        <v>169500</v>
      </c>
      <c r="O2492" t="s">
        <v>7420</v>
      </c>
      <c r="P2492" t="s">
        <v>2951</v>
      </c>
    </row>
    <row r="2493" spans="1:16" x14ac:dyDescent="0.25">
      <c r="A2493" t="s">
        <v>0</v>
      </c>
      <c r="B2493" t="s">
        <v>0</v>
      </c>
      <c r="C2493" t="s">
        <v>2821</v>
      </c>
      <c r="D2493" t="s">
        <v>1051</v>
      </c>
      <c r="E2493" t="s">
        <v>20</v>
      </c>
      <c r="F2493" t="b">
        <v>0</v>
      </c>
      <c r="G2493" t="s">
        <v>41</v>
      </c>
      <c r="H2493" s="4">
        <v>45699.250231481477</v>
      </c>
      <c r="I2493" t="b">
        <v>1</v>
      </c>
      <c r="J2493" t="b">
        <v>1</v>
      </c>
      <c r="K2493" t="s">
        <v>24</v>
      </c>
      <c r="L2493" t="s">
        <v>36</v>
      </c>
      <c r="N2493">
        <v>30.5</v>
      </c>
      <c r="O2493" t="s">
        <v>1051</v>
      </c>
      <c r="P2493" t="s">
        <v>204</v>
      </c>
    </row>
    <row r="2494" spans="1:16" x14ac:dyDescent="0.25">
      <c r="A2494" t="s">
        <v>0</v>
      </c>
      <c r="B2494" t="s">
        <v>0</v>
      </c>
      <c r="C2494" t="s">
        <v>585</v>
      </c>
      <c r="D2494" t="s">
        <v>3828</v>
      </c>
      <c r="E2494" t="s">
        <v>219</v>
      </c>
      <c r="F2494" t="b">
        <v>0</v>
      </c>
      <c r="G2494" t="s">
        <v>41</v>
      </c>
      <c r="H2494" s="4">
        <v>45699.250277777777</v>
      </c>
      <c r="I2494" t="b">
        <v>0</v>
      </c>
      <c r="J2494" t="b">
        <v>1</v>
      </c>
      <c r="K2494" t="s">
        <v>24</v>
      </c>
      <c r="L2494" t="s">
        <v>36</v>
      </c>
      <c r="N2494">
        <v>62.5</v>
      </c>
      <c r="O2494" t="s">
        <v>3776</v>
      </c>
      <c r="P2494" t="s">
        <v>1823</v>
      </c>
    </row>
    <row r="2495" spans="1:16" x14ac:dyDescent="0.25">
      <c r="A2495" t="s">
        <v>25</v>
      </c>
      <c r="B2495" t="s">
        <v>7421</v>
      </c>
      <c r="C2495" t="s">
        <v>49</v>
      </c>
      <c r="D2495" t="s">
        <v>3108</v>
      </c>
      <c r="E2495" t="s">
        <v>20</v>
      </c>
      <c r="F2495" t="b">
        <v>0</v>
      </c>
      <c r="G2495" t="s">
        <v>41</v>
      </c>
      <c r="H2495" s="4">
        <v>45699.250462962962</v>
      </c>
      <c r="I2495" t="b">
        <v>0</v>
      </c>
      <c r="J2495" t="b">
        <v>1</v>
      </c>
      <c r="K2495" t="s">
        <v>24</v>
      </c>
      <c r="L2495" t="s">
        <v>22</v>
      </c>
      <c r="M2495">
        <v>220612</v>
      </c>
      <c r="O2495" t="s">
        <v>43</v>
      </c>
      <c r="P2495" t="s">
        <v>7422</v>
      </c>
    </row>
    <row r="2496" spans="1:16" x14ac:dyDescent="0.25">
      <c r="A2496" t="s">
        <v>0</v>
      </c>
      <c r="B2496" t="s">
        <v>288</v>
      </c>
      <c r="C2496" t="s">
        <v>696</v>
      </c>
      <c r="D2496" t="s">
        <v>7423</v>
      </c>
      <c r="E2496" t="s">
        <v>51</v>
      </c>
      <c r="F2496" t="b">
        <v>0</v>
      </c>
      <c r="G2496" t="s">
        <v>30</v>
      </c>
      <c r="H2496" s="4">
        <v>45699.250902777778</v>
      </c>
      <c r="I2496" t="b">
        <v>1</v>
      </c>
      <c r="J2496" t="b">
        <v>1</v>
      </c>
      <c r="K2496" t="s">
        <v>24</v>
      </c>
      <c r="L2496" t="s">
        <v>36</v>
      </c>
      <c r="N2496">
        <v>25</v>
      </c>
      <c r="O2496" t="s">
        <v>2075</v>
      </c>
      <c r="P2496" t="s">
        <v>863</v>
      </c>
    </row>
    <row r="2497" spans="1:16" x14ac:dyDescent="0.25">
      <c r="A2497" t="s">
        <v>19</v>
      </c>
      <c r="B2497" t="s">
        <v>7424</v>
      </c>
      <c r="C2497" t="s">
        <v>985</v>
      </c>
      <c r="D2497" t="s">
        <v>3973</v>
      </c>
      <c r="E2497" t="s">
        <v>20</v>
      </c>
      <c r="F2497" t="b">
        <v>0</v>
      </c>
      <c r="G2497" t="s">
        <v>27</v>
      </c>
      <c r="H2497" s="4">
        <v>45699.251006944447</v>
      </c>
      <c r="I2497" t="b">
        <v>0</v>
      </c>
      <c r="J2497" t="b">
        <v>1</v>
      </c>
      <c r="K2497" t="s">
        <v>24</v>
      </c>
      <c r="L2497" t="s">
        <v>22</v>
      </c>
      <c r="M2497">
        <v>260000</v>
      </c>
      <c r="O2497" t="s">
        <v>575</v>
      </c>
    </row>
    <row r="2498" spans="1:16" x14ac:dyDescent="0.25">
      <c r="A2498" t="s">
        <v>0</v>
      </c>
      <c r="B2498" t="s">
        <v>0</v>
      </c>
      <c r="C2498" t="s">
        <v>1226</v>
      </c>
      <c r="D2498" t="s">
        <v>3828</v>
      </c>
      <c r="E2498" t="s">
        <v>20</v>
      </c>
      <c r="F2498" t="b">
        <v>0</v>
      </c>
      <c r="G2498" t="s">
        <v>52</v>
      </c>
      <c r="H2498" s="4">
        <v>45699.251215277778</v>
      </c>
      <c r="I2498" t="b">
        <v>0</v>
      </c>
      <c r="J2498" t="b">
        <v>0</v>
      </c>
      <c r="K2498" t="s">
        <v>24</v>
      </c>
      <c r="L2498" t="s">
        <v>22</v>
      </c>
      <c r="M2498">
        <v>70000</v>
      </c>
      <c r="O2498" t="s">
        <v>5918</v>
      </c>
      <c r="P2498" t="s">
        <v>5919</v>
      </c>
    </row>
    <row r="2499" spans="1:16" x14ac:dyDescent="0.25">
      <c r="A2499" t="s">
        <v>1</v>
      </c>
      <c r="B2499" t="s">
        <v>661</v>
      </c>
      <c r="C2499" t="s">
        <v>386</v>
      </c>
      <c r="D2499" t="s">
        <v>3828</v>
      </c>
      <c r="E2499" t="s">
        <v>20</v>
      </c>
      <c r="F2499" t="b">
        <v>0</v>
      </c>
      <c r="G2499" t="s">
        <v>41</v>
      </c>
      <c r="H2499" s="4">
        <v>45699.251944444448</v>
      </c>
      <c r="I2499" t="b">
        <v>0</v>
      </c>
      <c r="J2499" t="b">
        <v>1</v>
      </c>
      <c r="K2499" t="s">
        <v>24</v>
      </c>
      <c r="L2499" t="s">
        <v>22</v>
      </c>
      <c r="M2499">
        <v>127275.203125</v>
      </c>
      <c r="O2499" t="s">
        <v>7425</v>
      </c>
      <c r="P2499" t="s">
        <v>7426</v>
      </c>
    </row>
    <row r="2500" spans="1:16" x14ac:dyDescent="0.25">
      <c r="A2500" t="s">
        <v>2</v>
      </c>
      <c r="B2500" t="s">
        <v>1544</v>
      </c>
      <c r="C2500" t="s">
        <v>39</v>
      </c>
      <c r="D2500" t="s">
        <v>4014</v>
      </c>
      <c r="E2500" t="s">
        <v>20</v>
      </c>
      <c r="F2500" t="b">
        <v>1</v>
      </c>
      <c r="G2500" t="s">
        <v>610</v>
      </c>
      <c r="H2500" s="4">
        <v>45699.257430555554</v>
      </c>
      <c r="I2500" t="b">
        <v>0</v>
      </c>
      <c r="J2500" t="b">
        <v>1</v>
      </c>
      <c r="K2500" t="s">
        <v>610</v>
      </c>
      <c r="L2500" t="s">
        <v>22</v>
      </c>
      <c r="M2500">
        <v>184000</v>
      </c>
      <c r="O2500" t="s">
        <v>3016</v>
      </c>
      <c r="P2500" t="s">
        <v>6878</v>
      </c>
    </row>
    <row r="2501" spans="1:16" x14ac:dyDescent="0.25">
      <c r="A2501" t="s">
        <v>0</v>
      </c>
      <c r="B2501" t="s">
        <v>7427</v>
      </c>
      <c r="C2501" t="s">
        <v>3180</v>
      </c>
      <c r="D2501" t="s">
        <v>2208</v>
      </c>
      <c r="E2501" t="s">
        <v>20</v>
      </c>
      <c r="F2501" t="b">
        <v>0</v>
      </c>
      <c r="G2501" t="s">
        <v>23</v>
      </c>
      <c r="H2501" s="4">
        <v>45699.269016203703</v>
      </c>
      <c r="I2501" t="b">
        <v>0</v>
      </c>
      <c r="J2501" t="b">
        <v>0</v>
      </c>
      <c r="K2501" t="s">
        <v>24</v>
      </c>
      <c r="L2501" t="s">
        <v>36</v>
      </c>
      <c r="N2501">
        <v>33.5</v>
      </c>
      <c r="O2501" t="s">
        <v>3375</v>
      </c>
      <c r="P2501" t="s">
        <v>963</v>
      </c>
    </row>
    <row r="2502" spans="1:16" x14ac:dyDescent="0.25">
      <c r="A2502" t="s">
        <v>2</v>
      </c>
      <c r="B2502" t="s">
        <v>2</v>
      </c>
      <c r="C2502" t="s">
        <v>7428</v>
      </c>
      <c r="D2502" t="s">
        <v>4972</v>
      </c>
      <c r="E2502" t="s">
        <v>20</v>
      </c>
      <c r="F2502" t="b">
        <v>0</v>
      </c>
      <c r="G2502" t="s">
        <v>226</v>
      </c>
      <c r="H2502" s="4">
        <v>45699.273310185177</v>
      </c>
      <c r="I2502" t="b">
        <v>1</v>
      </c>
      <c r="J2502" t="b">
        <v>0</v>
      </c>
      <c r="K2502" t="s">
        <v>226</v>
      </c>
      <c r="L2502" t="s">
        <v>22</v>
      </c>
      <c r="M2502">
        <v>65000</v>
      </c>
      <c r="O2502" t="s">
        <v>7429</v>
      </c>
      <c r="P2502" t="s">
        <v>7430</v>
      </c>
    </row>
    <row r="2503" spans="1:16" x14ac:dyDescent="0.25">
      <c r="A2503" t="s">
        <v>19</v>
      </c>
      <c r="B2503" t="s">
        <v>7519</v>
      </c>
      <c r="C2503" t="s">
        <v>213</v>
      </c>
      <c r="D2503" t="s">
        <v>2208</v>
      </c>
      <c r="E2503" t="s">
        <v>20</v>
      </c>
      <c r="F2503" t="b">
        <v>0</v>
      </c>
      <c r="G2503" t="s">
        <v>41</v>
      </c>
      <c r="H2503" s="4">
        <v>45699.292048611111</v>
      </c>
      <c r="I2503" t="b">
        <v>0</v>
      </c>
      <c r="J2503" t="b">
        <v>1</v>
      </c>
      <c r="K2503" t="s">
        <v>24</v>
      </c>
      <c r="L2503" t="s">
        <v>22</v>
      </c>
      <c r="M2503">
        <v>193000</v>
      </c>
      <c r="O2503" t="s">
        <v>405</v>
      </c>
      <c r="P2503" t="s">
        <v>7520</v>
      </c>
    </row>
    <row r="2504" spans="1:16" x14ac:dyDescent="0.25">
      <c r="A2504" t="s">
        <v>2</v>
      </c>
      <c r="B2504" t="s">
        <v>7431</v>
      </c>
      <c r="C2504" t="s">
        <v>172</v>
      </c>
      <c r="D2504" t="s">
        <v>2208</v>
      </c>
      <c r="E2504" t="s">
        <v>20</v>
      </c>
      <c r="F2504" t="b">
        <v>0</v>
      </c>
      <c r="G2504" t="s">
        <v>27</v>
      </c>
      <c r="H2504" s="4">
        <v>45699.293217592603</v>
      </c>
      <c r="I2504" t="b">
        <v>0</v>
      </c>
      <c r="J2504" t="b">
        <v>0</v>
      </c>
      <c r="K2504" t="s">
        <v>24</v>
      </c>
      <c r="L2504" t="s">
        <v>22</v>
      </c>
      <c r="M2504">
        <v>180000</v>
      </c>
      <c r="O2504" t="s">
        <v>2868</v>
      </c>
      <c r="P2504" t="s">
        <v>7432</v>
      </c>
    </row>
    <row r="2505" spans="1:16" x14ac:dyDescent="0.25">
      <c r="A2505" t="s">
        <v>0</v>
      </c>
      <c r="B2505" t="s">
        <v>4222</v>
      </c>
      <c r="D2505" t="s">
        <v>4220</v>
      </c>
      <c r="E2505" t="s">
        <v>20</v>
      </c>
      <c r="F2505" t="b">
        <v>0</v>
      </c>
      <c r="G2505" t="s">
        <v>1420</v>
      </c>
      <c r="H2505" s="4">
        <v>45699.298101851848</v>
      </c>
      <c r="I2505" t="b">
        <v>0</v>
      </c>
      <c r="J2505" t="b">
        <v>0</v>
      </c>
      <c r="K2505" t="s">
        <v>1420</v>
      </c>
      <c r="L2505" t="s">
        <v>22</v>
      </c>
      <c r="M2505">
        <v>65000</v>
      </c>
      <c r="O2505" t="s">
        <v>2946</v>
      </c>
      <c r="P2505" t="s">
        <v>1374</v>
      </c>
    </row>
    <row r="2506" spans="1:16" x14ac:dyDescent="0.25">
      <c r="A2506" t="s">
        <v>1</v>
      </c>
      <c r="B2506" t="s">
        <v>7433</v>
      </c>
      <c r="C2506" t="s">
        <v>39</v>
      </c>
      <c r="D2506" t="s">
        <v>7434</v>
      </c>
      <c r="E2506" t="s">
        <v>20</v>
      </c>
      <c r="F2506" t="b">
        <v>1</v>
      </c>
      <c r="G2506" t="s">
        <v>1833</v>
      </c>
      <c r="H2506" s="4">
        <v>45699.299421296288</v>
      </c>
      <c r="I2506" t="b">
        <v>1</v>
      </c>
      <c r="J2506" t="b">
        <v>0</v>
      </c>
      <c r="K2506" t="s">
        <v>1833</v>
      </c>
      <c r="L2506" t="s">
        <v>22</v>
      </c>
      <c r="M2506">
        <v>47500</v>
      </c>
      <c r="O2506" t="s">
        <v>1426</v>
      </c>
    </row>
    <row r="2507" spans="1:16" x14ac:dyDescent="0.25">
      <c r="A2507" t="s">
        <v>0</v>
      </c>
      <c r="B2507" t="s">
        <v>3335</v>
      </c>
      <c r="C2507" t="s">
        <v>160</v>
      </c>
      <c r="D2507" t="s">
        <v>4084</v>
      </c>
      <c r="E2507" t="s">
        <v>20</v>
      </c>
      <c r="F2507" t="b">
        <v>0</v>
      </c>
      <c r="G2507" t="s">
        <v>52</v>
      </c>
      <c r="H2507" s="4">
        <v>45699.303819444453</v>
      </c>
      <c r="I2507" t="b">
        <v>0</v>
      </c>
      <c r="J2507" t="b">
        <v>1</v>
      </c>
      <c r="K2507" t="s">
        <v>24</v>
      </c>
      <c r="L2507" t="s">
        <v>22</v>
      </c>
      <c r="M2507">
        <v>137500</v>
      </c>
      <c r="O2507" t="s">
        <v>88</v>
      </c>
      <c r="P2507" t="s">
        <v>7435</v>
      </c>
    </row>
    <row r="2508" spans="1:16" x14ac:dyDescent="0.25">
      <c r="A2508" t="s">
        <v>89</v>
      </c>
      <c r="B2508" t="s">
        <v>7531</v>
      </c>
      <c r="C2508" t="s">
        <v>7532</v>
      </c>
      <c r="D2508" t="s">
        <v>4035</v>
      </c>
      <c r="E2508" t="s">
        <v>20</v>
      </c>
      <c r="F2508" t="b">
        <v>0</v>
      </c>
      <c r="G2508" t="s">
        <v>1119</v>
      </c>
      <c r="H2508" s="4">
        <v>45699.31212962963</v>
      </c>
      <c r="I2508" t="b">
        <v>0</v>
      </c>
      <c r="J2508" t="b">
        <v>0</v>
      </c>
      <c r="K2508" t="s">
        <v>1119</v>
      </c>
      <c r="L2508" t="s">
        <v>22</v>
      </c>
      <c r="M2508">
        <v>275000</v>
      </c>
      <c r="O2508" t="s">
        <v>7533</v>
      </c>
      <c r="P2508" t="s">
        <v>274</v>
      </c>
    </row>
    <row r="2509" spans="1:16" x14ac:dyDescent="0.25">
      <c r="A2509" t="s">
        <v>89</v>
      </c>
      <c r="B2509" t="s">
        <v>7534</v>
      </c>
      <c r="C2509" t="s">
        <v>1420</v>
      </c>
      <c r="D2509" t="s">
        <v>4220</v>
      </c>
      <c r="E2509" t="s">
        <v>20</v>
      </c>
      <c r="F2509" t="b">
        <v>0</v>
      </c>
      <c r="G2509" t="s">
        <v>1420</v>
      </c>
      <c r="H2509" s="4">
        <v>45699.317175925928</v>
      </c>
      <c r="I2509" t="b">
        <v>0</v>
      </c>
      <c r="J2509" t="b">
        <v>0</v>
      </c>
      <c r="K2509" t="s">
        <v>1420</v>
      </c>
      <c r="L2509" t="s">
        <v>22</v>
      </c>
      <c r="M2509">
        <v>174400</v>
      </c>
      <c r="O2509" t="s">
        <v>1773</v>
      </c>
      <c r="P2509" t="s">
        <v>7535</v>
      </c>
    </row>
    <row r="2510" spans="1:16" x14ac:dyDescent="0.25">
      <c r="A2510" t="s">
        <v>139</v>
      </c>
      <c r="B2510" t="s">
        <v>7436</v>
      </c>
      <c r="C2510" t="s">
        <v>2500</v>
      </c>
      <c r="D2510" t="s">
        <v>3970</v>
      </c>
      <c r="E2510" t="s">
        <v>20</v>
      </c>
      <c r="F2510" t="b">
        <v>0</v>
      </c>
      <c r="G2510" t="s">
        <v>41</v>
      </c>
      <c r="H2510" s="4">
        <v>45699.333784722221</v>
      </c>
      <c r="I2510" t="b">
        <v>0</v>
      </c>
      <c r="J2510" t="b">
        <v>1</v>
      </c>
      <c r="K2510" t="s">
        <v>24</v>
      </c>
      <c r="L2510" t="s">
        <v>22</v>
      </c>
      <c r="M2510">
        <v>96000</v>
      </c>
      <c r="O2510" t="s">
        <v>7437</v>
      </c>
    </row>
    <row r="2511" spans="1:16" x14ac:dyDescent="0.25">
      <c r="A2511" t="s">
        <v>40</v>
      </c>
      <c r="B2511" t="s">
        <v>7438</v>
      </c>
      <c r="C2511" t="s">
        <v>151</v>
      </c>
      <c r="D2511" t="s">
        <v>5133</v>
      </c>
      <c r="E2511" t="s">
        <v>20</v>
      </c>
      <c r="F2511" t="b">
        <v>0</v>
      </c>
      <c r="G2511" t="s">
        <v>30</v>
      </c>
      <c r="H2511" s="4">
        <v>45699.334583333337</v>
      </c>
      <c r="I2511" t="b">
        <v>0</v>
      </c>
      <c r="J2511" t="b">
        <v>1</v>
      </c>
      <c r="K2511" t="s">
        <v>24</v>
      </c>
      <c r="L2511" t="s">
        <v>22</v>
      </c>
      <c r="M2511">
        <v>149743</v>
      </c>
      <c r="O2511" t="s">
        <v>7439</v>
      </c>
      <c r="P2511" t="s">
        <v>7440</v>
      </c>
    </row>
    <row r="2512" spans="1:16" x14ac:dyDescent="0.25">
      <c r="A2512" t="s">
        <v>2</v>
      </c>
      <c r="B2512" t="s">
        <v>7441</v>
      </c>
      <c r="C2512" t="s">
        <v>29</v>
      </c>
      <c r="D2512" t="s">
        <v>3957</v>
      </c>
      <c r="E2512" t="s">
        <v>20</v>
      </c>
      <c r="F2512" t="b">
        <v>0</v>
      </c>
      <c r="G2512" t="s">
        <v>27</v>
      </c>
      <c r="H2512" s="4">
        <v>45699.334675925929</v>
      </c>
      <c r="I2512" t="b">
        <v>0</v>
      </c>
      <c r="J2512" t="b">
        <v>1</v>
      </c>
      <c r="K2512" t="s">
        <v>24</v>
      </c>
      <c r="L2512" t="s">
        <v>36</v>
      </c>
      <c r="N2512">
        <v>38.215000152587891</v>
      </c>
      <c r="O2512" t="s">
        <v>2768</v>
      </c>
      <c r="P2512" t="s">
        <v>128</v>
      </c>
    </row>
    <row r="2513" spans="1:16" x14ac:dyDescent="0.25">
      <c r="A2513" t="s">
        <v>2</v>
      </c>
      <c r="B2513" t="s">
        <v>7442</v>
      </c>
      <c r="C2513" t="s">
        <v>6313</v>
      </c>
      <c r="D2513" t="s">
        <v>3970</v>
      </c>
      <c r="E2513" t="s">
        <v>20</v>
      </c>
      <c r="F2513" t="b">
        <v>0</v>
      </c>
      <c r="G2513" t="s">
        <v>1420</v>
      </c>
      <c r="H2513" s="4">
        <v>45699.350810185177</v>
      </c>
      <c r="I2513" t="b">
        <v>0</v>
      </c>
      <c r="J2513" t="b">
        <v>0</v>
      </c>
      <c r="K2513" t="s">
        <v>1420</v>
      </c>
      <c r="L2513" t="s">
        <v>22</v>
      </c>
      <c r="M2513">
        <v>109605.5</v>
      </c>
      <c r="O2513" t="s">
        <v>7443</v>
      </c>
      <c r="P2513" t="s">
        <v>7444</v>
      </c>
    </row>
    <row r="2514" spans="1:16" x14ac:dyDescent="0.25">
      <c r="A2514" t="s">
        <v>0</v>
      </c>
      <c r="B2514" t="s">
        <v>7536</v>
      </c>
      <c r="C2514" t="s">
        <v>3225</v>
      </c>
      <c r="D2514" t="s">
        <v>3828</v>
      </c>
      <c r="E2514" t="s">
        <v>20</v>
      </c>
      <c r="F2514" t="b">
        <v>0</v>
      </c>
      <c r="G2514" t="s">
        <v>27</v>
      </c>
      <c r="H2514" s="4">
        <v>45699.375081018523</v>
      </c>
      <c r="I2514" t="b">
        <v>1</v>
      </c>
      <c r="J2514" t="b">
        <v>1</v>
      </c>
      <c r="K2514" t="s">
        <v>24</v>
      </c>
      <c r="L2514" t="s">
        <v>22</v>
      </c>
      <c r="M2514">
        <v>80000</v>
      </c>
      <c r="O2514" t="s">
        <v>7537</v>
      </c>
      <c r="P2514" t="s">
        <v>7538</v>
      </c>
    </row>
    <row r="2515" spans="1:16" x14ac:dyDescent="0.25">
      <c r="A2515" t="s">
        <v>0</v>
      </c>
      <c r="B2515" t="s">
        <v>7445</v>
      </c>
      <c r="C2515" t="s">
        <v>39</v>
      </c>
      <c r="D2515" t="s">
        <v>3828</v>
      </c>
      <c r="E2515" t="s">
        <v>20</v>
      </c>
      <c r="F2515" t="b">
        <v>1</v>
      </c>
      <c r="G2515" t="s">
        <v>27</v>
      </c>
      <c r="H2515" s="4">
        <v>45699.375150462962</v>
      </c>
      <c r="I2515" t="b">
        <v>1</v>
      </c>
      <c r="J2515" t="b">
        <v>0</v>
      </c>
      <c r="K2515" t="s">
        <v>24</v>
      </c>
      <c r="L2515" t="s">
        <v>22</v>
      </c>
      <c r="M2515">
        <v>163085</v>
      </c>
      <c r="O2515" t="s">
        <v>7446</v>
      </c>
      <c r="P2515" t="s">
        <v>709</v>
      </c>
    </row>
    <row r="2516" spans="1:16" x14ac:dyDescent="0.25">
      <c r="A2516" t="s">
        <v>0</v>
      </c>
      <c r="B2516" t="s">
        <v>7447</v>
      </c>
      <c r="C2516" t="s">
        <v>585</v>
      </c>
      <c r="D2516" t="s">
        <v>4084</v>
      </c>
      <c r="E2516" t="s">
        <v>20</v>
      </c>
      <c r="F2516" t="b">
        <v>0</v>
      </c>
      <c r="G2516" t="s">
        <v>41</v>
      </c>
      <c r="H2516" s="4">
        <v>45699.375474537039</v>
      </c>
      <c r="I2516" t="b">
        <v>0</v>
      </c>
      <c r="J2516" t="b">
        <v>0</v>
      </c>
      <c r="K2516" t="s">
        <v>24</v>
      </c>
      <c r="L2516" t="s">
        <v>22</v>
      </c>
      <c r="M2516">
        <v>125000</v>
      </c>
      <c r="O2516" t="s">
        <v>374</v>
      </c>
      <c r="P2516" t="s">
        <v>7448</v>
      </c>
    </row>
    <row r="2517" spans="1:16" x14ac:dyDescent="0.25">
      <c r="A2517" t="s">
        <v>1</v>
      </c>
      <c r="B2517" t="s">
        <v>4431</v>
      </c>
      <c r="C2517" t="s">
        <v>949</v>
      </c>
      <c r="D2517" t="s">
        <v>4432</v>
      </c>
      <c r="E2517" t="s">
        <v>20</v>
      </c>
      <c r="F2517" t="b">
        <v>0</v>
      </c>
      <c r="G2517" t="s">
        <v>30</v>
      </c>
      <c r="H2517" s="4">
        <v>45699.376006944447</v>
      </c>
      <c r="I2517" t="b">
        <v>0</v>
      </c>
      <c r="J2517" t="b">
        <v>1</v>
      </c>
      <c r="K2517" t="s">
        <v>24</v>
      </c>
      <c r="L2517" t="s">
        <v>22</v>
      </c>
      <c r="M2517">
        <v>99000</v>
      </c>
      <c r="O2517" t="s">
        <v>1763</v>
      </c>
      <c r="P2517" t="s">
        <v>4433</v>
      </c>
    </row>
    <row r="2518" spans="1:16" x14ac:dyDescent="0.25">
      <c r="A2518" t="s">
        <v>0</v>
      </c>
      <c r="B2518" t="s">
        <v>5421</v>
      </c>
      <c r="C2518" t="s">
        <v>372</v>
      </c>
      <c r="D2518" t="s">
        <v>3957</v>
      </c>
      <c r="E2518" t="s">
        <v>34</v>
      </c>
      <c r="F2518" t="b">
        <v>0</v>
      </c>
      <c r="G2518" t="s">
        <v>27</v>
      </c>
      <c r="H2518" s="4">
        <v>45699.416701388887</v>
      </c>
      <c r="I2518" t="b">
        <v>1</v>
      </c>
      <c r="J2518" t="b">
        <v>0</v>
      </c>
      <c r="K2518" t="s">
        <v>24</v>
      </c>
      <c r="L2518" t="s">
        <v>36</v>
      </c>
      <c r="N2518">
        <v>27.979999542236332</v>
      </c>
      <c r="O2518" t="s">
        <v>4622</v>
      </c>
    </row>
    <row r="2519" spans="1:16" x14ac:dyDescent="0.25">
      <c r="A2519" t="s">
        <v>40</v>
      </c>
      <c r="B2519" t="s">
        <v>7449</v>
      </c>
      <c r="C2519" t="s">
        <v>1546</v>
      </c>
      <c r="D2519" t="s">
        <v>3828</v>
      </c>
      <c r="E2519" t="s">
        <v>20</v>
      </c>
      <c r="F2519" t="b">
        <v>0</v>
      </c>
      <c r="G2519" t="s">
        <v>27</v>
      </c>
      <c r="H2519" s="4">
        <v>45699.417939814812</v>
      </c>
      <c r="I2519" t="b">
        <v>0</v>
      </c>
      <c r="J2519" t="b">
        <v>1</v>
      </c>
      <c r="K2519" t="s">
        <v>24</v>
      </c>
      <c r="L2519" t="s">
        <v>22</v>
      </c>
      <c r="M2519">
        <v>162225</v>
      </c>
      <c r="O2519" t="s">
        <v>254</v>
      </c>
      <c r="P2519" t="s">
        <v>7450</v>
      </c>
    </row>
    <row r="2520" spans="1:16" x14ac:dyDescent="0.25">
      <c r="A2520" t="s">
        <v>40</v>
      </c>
      <c r="B2520" t="s">
        <v>2541</v>
      </c>
      <c r="C2520" t="s">
        <v>3347</v>
      </c>
      <c r="D2520" t="s">
        <v>3973</v>
      </c>
      <c r="E2520" t="s">
        <v>20</v>
      </c>
      <c r="F2520" t="b">
        <v>0</v>
      </c>
      <c r="G2520" t="s">
        <v>27</v>
      </c>
      <c r="H2520" s="4">
        <v>45699.418842592589</v>
      </c>
      <c r="I2520" t="b">
        <v>0</v>
      </c>
      <c r="J2520" t="b">
        <v>1</v>
      </c>
      <c r="K2520" t="s">
        <v>24</v>
      </c>
      <c r="L2520" t="s">
        <v>22</v>
      </c>
      <c r="M2520">
        <v>110500</v>
      </c>
      <c r="O2520" t="s">
        <v>2227</v>
      </c>
      <c r="P2520" t="s">
        <v>4333</v>
      </c>
    </row>
    <row r="2521" spans="1:16" x14ac:dyDescent="0.25">
      <c r="A2521" t="s">
        <v>2</v>
      </c>
      <c r="B2521" t="s">
        <v>4385</v>
      </c>
      <c r="C2521" t="s">
        <v>3515</v>
      </c>
      <c r="D2521" t="s">
        <v>2208</v>
      </c>
      <c r="E2521" t="s">
        <v>34</v>
      </c>
      <c r="F2521" t="b">
        <v>0</v>
      </c>
      <c r="G2521" t="s">
        <v>41</v>
      </c>
      <c r="H2521" s="4">
        <v>45699.418923611112</v>
      </c>
      <c r="I2521" t="b">
        <v>0</v>
      </c>
      <c r="J2521" t="b">
        <v>1</v>
      </c>
      <c r="K2521" t="s">
        <v>24</v>
      </c>
      <c r="L2521" t="s">
        <v>22</v>
      </c>
      <c r="M2521">
        <v>165000</v>
      </c>
      <c r="O2521" t="s">
        <v>428</v>
      </c>
      <c r="P2521" t="s">
        <v>7451</v>
      </c>
    </row>
    <row r="2522" spans="1:16" x14ac:dyDescent="0.25">
      <c r="A2522" t="s">
        <v>28</v>
      </c>
      <c r="B2522" t="s">
        <v>642</v>
      </c>
      <c r="C2522" t="s">
        <v>696</v>
      </c>
      <c r="D2522" t="s">
        <v>3973</v>
      </c>
      <c r="E2522" t="s">
        <v>20</v>
      </c>
      <c r="F2522" t="b">
        <v>0</v>
      </c>
      <c r="G2522" t="s">
        <v>30</v>
      </c>
      <c r="H2522" s="4">
        <v>45699.420115740737</v>
      </c>
      <c r="I2522" t="b">
        <v>0</v>
      </c>
      <c r="J2522" t="b">
        <v>1</v>
      </c>
      <c r="K2522" t="s">
        <v>24</v>
      </c>
      <c r="L2522" t="s">
        <v>22</v>
      </c>
      <c r="M2522">
        <v>147000</v>
      </c>
      <c r="O2522" t="s">
        <v>950</v>
      </c>
      <c r="P2522" t="s">
        <v>6325</v>
      </c>
    </row>
    <row r="2523" spans="1:16" x14ac:dyDescent="0.25">
      <c r="A2523" t="s">
        <v>89</v>
      </c>
      <c r="B2523" t="s">
        <v>7452</v>
      </c>
      <c r="C2523" t="s">
        <v>7313</v>
      </c>
      <c r="D2523" t="s">
        <v>2208</v>
      </c>
      <c r="E2523" t="s">
        <v>34</v>
      </c>
      <c r="F2523" t="b">
        <v>0</v>
      </c>
      <c r="G2523" t="s">
        <v>41</v>
      </c>
      <c r="H2523" s="4">
        <v>45699.433148148149</v>
      </c>
      <c r="I2523" t="b">
        <v>0</v>
      </c>
      <c r="J2523" t="b">
        <v>1</v>
      </c>
      <c r="K2523" t="s">
        <v>24</v>
      </c>
      <c r="L2523" t="s">
        <v>22</v>
      </c>
      <c r="M2523">
        <v>195000</v>
      </c>
      <c r="O2523" t="s">
        <v>428</v>
      </c>
      <c r="P2523" t="s">
        <v>7453</v>
      </c>
    </row>
    <row r="2524" spans="1:16" x14ac:dyDescent="0.25">
      <c r="A2524" t="s">
        <v>2</v>
      </c>
      <c r="B2524" t="s">
        <v>6517</v>
      </c>
      <c r="C2524" t="s">
        <v>151</v>
      </c>
      <c r="D2524" t="s">
        <v>3973</v>
      </c>
      <c r="E2524" t="s">
        <v>20</v>
      </c>
      <c r="F2524" t="b">
        <v>0</v>
      </c>
      <c r="G2524" t="s">
        <v>30</v>
      </c>
      <c r="H2524" s="4">
        <v>45699.45925925926</v>
      </c>
      <c r="I2524" t="b">
        <v>0</v>
      </c>
      <c r="J2524" t="b">
        <v>1</v>
      </c>
      <c r="K2524" t="s">
        <v>24</v>
      </c>
      <c r="L2524" t="s">
        <v>22</v>
      </c>
      <c r="M2524">
        <v>140500</v>
      </c>
      <c r="O2524" t="s">
        <v>6518</v>
      </c>
      <c r="P2524" t="s">
        <v>6519</v>
      </c>
    </row>
    <row r="2525" spans="1:16" x14ac:dyDescent="0.25">
      <c r="A2525" t="s">
        <v>2</v>
      </c>
      <c r="B2525" t="s">
        <v>307</v>
      </c>
      <c r="C2525" t="s">
        <v>39</v>
      </c>
      <c r="D2525" t="s">
        <v>7454</v>
      </c>
      <c r="E2525" t="s">
        <v>20</v>
      </c>
      <c r="F2525" t="b">
        <v>1</v>
      </c>
      <c r="G2525" t="s">
        <v>1094</v>
      </c>
      <c r="H2525" s="4">
        <v>45699.489560185182</v>
      </c>
      <c r="I2525" t="b">
        <v>1</v>
      </c>
      <c r="J2525" t="b">
        <v>0</v>
      </c>
      <c r="K2525" t="s">
        <v>1094</v>
      </c>
      <c r="L2525" t="s">
        <v>22</v>
      </c>
      <c r="M2525">
        <v>200000</v>
      </c>
      <c r="O2525" t="s">
        <v>7455</v>
      </c>
      <c r="P2525" t="s">
        <v>1818</v>
      </c>
    </row>
    <row r="2526" spans="1:16" x14ac:dyDescent="0.25">
      <c r="A2526" t="s">
        <v>1</v>
      </c>
      <c r="B2526" t="s">
        <v>2955</v>
      </c>
      <c r="C2526" t="s">
        <v>2765</v>
      </c>
      <c r="D2526" t="s">
        <v>3973</v>
      </c>
      <c r="E2526" t="s">
        <v>20</v>
      </c>
      <c r="F2526" t="b">
        <v>0</v>
      </c>
      <c r="G2526" t="s">
        <v>52</v>
      </c>
      <c r="H2526" s="4">
        <v>45699.500891203701</v>
      </c>
      <c r="I2526" t="b">
        <v>0</v>
      </c>
      <c r="J2526" t="b">
        <v>1</v>
      </c>
      <c r="K2526" t="s">
        <v>24</v>
      </c>
      <c r="L2526" t="s">
        <v>22</v>
      </c>
      <c r="M2526">
        <v>174000</v>
      </c>
      <c r="O2526" t="s">
        <v>5482</v>
      </c>
      <c r="P2526" t="s">
        <v>603</v>
      </c>
    </row>
    <row r="2527" spans="1:16" x14ac:dyDescent="0.25">
      <c r="A2527" t="s">
        <v>2</v>
      </c>
      <c r="B2527" t="s">
        <v>7406</v>
      </c>
      <c r="C2527" t="s">
        <v>3608</v>
      </c>
      <c r="D2527" t="s">
        <v>3973</v>
      </c>
      <c r="E2527" t="s">
        <v>20</v>
      </c>
      <c r="F2527" t="b">
        <v>0</v>
      </c>
      <c r="G2527" t="s">
        <v>27</v>
      </c>
      <c r="H2527" s="4">
        <v>45699.501215277778</v>
      </c>
      <c r="I2527" t="b">
        <v>0</v>
      </c>
      <c r="J2527" t="b">
        <v>0</v>
      </c>
      <c r="K2527" t="s">
        <v>24</v>
      </c>
      <c r="L2527" t="s">
        <v>22</v>
      </c>
      <c r="M2527">
        <v>82850</v>
      </c>
      <c r="O2527" t="s">
        <v>5482</v>
      </c>
      <c r="P2527" t="s">
        <v>3772</v>
      </c>
    </row>
    <row r="2528" spans="1:16" x14ac:dyDescent="0.25">
      <c r="A2528" t="s">
        <v>2</v>
      </c>
      <c r="B2528" t="s">
        <v>7456</v>
      </c>
      <c r="C2528" t="s">
        <v>114</v>
      </c>
      <c r="D2528" t="s">
        <v>3973</v>
      </c>
      <c r="E2528" t="s">
        <v>20</v>
      </c>
      <c r="F2528" t="b">
        <v>0</v>
      </c>
      <c r="G2528" t="s">
        <v>27</v>
      </c>
      <c r="H2528" s="4">
        <v>45699.501689814817</v>
      </c>
      <c r="I2528" t="b">
        <v>0</v>
      </c>
      <c r="J2528" t="b">
        <v>1</v>
      </c>
      <c r="K2528" t="s">
        <v>24</v>
      </c>
      <c r="L2528" t="s">
        <v>22</v>
      </c>
      <c r="M2528">
        <v>207500</v>
      </c>
      <c r="O2528" t="s">
        <v>341</v>
      </c>
      <c r="P2528" t="s">
        <v>7457</v>
      </c>
    </row>
    <row r="2529" spans="1:16" x14ac:dyDescent="0.25">
      <c r="A2529" t="s">
        <v>28</v>
      </c>
      <c r="B2529" t="s">
        <v>7458</v>
      </c>
      <c r="C2529" t="s">
        <v>39</v>
      </c>
      <c r="D2529" t="s">
        <v>3973</v>
      </c>
      <c r="E2529" t="s">
        <v>20</v>
      </c>
      <c r="F2529" t="b">
        <v>1</v>
      </c>
      <c r="G2529" t="s">
        <v>106</v>
      </c>
      <c r="H2529" s="4">
        <v>45699.50849537037</v>
      </c>
      <c r="I2529" t="b">
        <v>0</v>
      </c>
      <c r="J2529" t="b">
        <v>0</v>
      </c>
      <c r="K2529" t="s">
        <v>106</v>
      </c>
      <c r="L2529" t="s">
        <v>36</v>
      </c>
      <c r="N2529">
        <v>50</v>
      </c>
      <c r="O2529" t="s">
        <v>7413</v>
      </c>
      <c r="P2529" t="s">
        <v>7459</v>
      </c>
    </row>
    <row r="2530" spans="1:16" x14ac:dyDescent="0.25">
      <c r="A2530" t="s">
        <v>0</v>
      </c>
      <c r="B2530" t="s">
        <v>0</v>
      </c>
      <c r="C2530" t="s">
        <v>569</v>
      </c>
      <c r="D2530" t="s">
        <v>7547</v>
      </c>
      <c r="E2530" t="s">
        <v>34</v>
      </c>
      <c r="F2530" t="b">
        <v>0</v>
      </c>
      <c r="G2530" t="s">
        <v>52</v>
      </c>
      <c r="H2530" s="4">
        <v>45699.515636574077</v>
      </c>
      <c r="I2530" t="b">
        <v>0</v>
      </c>
      <c r="J2530" t="b">
        <v>0</v>
      </c>
      <c r="K2530" t="s">
        <v>24</v>
      </c>
      <c r="L2530" t="s">
        <v>36</v>
      </c>
      <c r="N2530">
        <v>15</v>
      </c>
      <c r="O2530" t="s">
        <v>7548</v>
      </c>
      <c r="P2530" t="s">
        <v>61</v>
      </c>
    </row>
    <row r="2531" spans="1:16" x14ac:dyDescent="0.25">
      <c r="A2531" t="s">
        <v>139</v>
      </c>
      <c r="B2531" t="s">
        <v>7460</v>
      </c>
      <c r="C2531" t="s">
        <v>1867</v>
      </c>
      <c r="D2531" t="s">
        <v>2208</v>
      </c>
      <c r="E2531" t="s">
        <v>105</v>
      </c>
      <c r="F2531" t="b">
        <v>0</v>
      </c>
      <c r="G2531" t="s">
        <v>27</v>
      </c>
      <c r="H2531" s="4">
        <v>45699.54178240741</v>
      </c>
      <c r="I2531" t="b">
        <v>0</v>
      </c>
      <c r="J2531" t="b">
        <v>1</v>
      </c>
      <c r="K2531" t="s">
        <v>24</v>
      </c>
      <c r="L2531" t="s">
        <v>22</v>
      </c>
      <c r="M2531">
        <v>93500</v>
      </c>
      <c r="O2531" t="s">
        <v>7461</v>
      </c>
      <c r="P2531" t="s">
        <v>2014</v>
      </c>
    </row>
    <row r="2532" spans="1:16" x14ac:dyDescent="0.25">
      <c r="A2532" t="s">
        <v>1</v>
      </c>
      <c r="B2532" t="s">
        <v>2473</v>
      </c>
      <c r="C2532" t="s">
        <v>1845</v>
      </c>
      <c r="D2532" t="s">
        <v>4084</v>
      </c>
      <c r="E2532" t="s">
        <v>20</v>
      </c>
      <c r="F2532" t="b">
        <v>0</v>
      </c>
      <c r="G2532" t="s">
        <v>27</v>
      </c>
      <c r="H2532" s="4">
        <v>45699.543252314812</v>
      </c>
      <c r="I2532" t="b">
        <v>0</v>
      </c>
      <c r="J2532" t="b">
        <v>1</v>
      </c>
      <c r="K2532" t="s">
        <v>24</v>
      </c>
      <c r="L2532" t="s">
        <v>22</v>
      </c>
      <c r="M2532">
        <v>145000</v>
      </c>
      <c r="O2532" t="s">
        <v>1388</v>
      </c>
      <c r="P2532" t="s">
        <v>7462</v>
      </c>
    </row>
    <row r="2533" spans="1:16" x14ac:dyDescent="0.25">
      <c r="A2533" t="s">
        <v>40</v>
      </c>
      <c r="B2533" t="s">
        <v>7463</v>
      </c>
      <c r="C2533" t="s">
        <v>2701</v>
      </c>
      <c r="D2533" t="s">
        <v>3828</v>
      </c>
      <c r="E2533" t="s">
        <v>20</v>
      </c>
      <c r="F2533" t="b">
        <v>0</v>
      </c>
      <c r="G2533" t="s">
        <v>41</v>
      </c>
      <c r="H2533" s="4">
        <v>45699.543657407397</v>
      </c>
      <c r="I2533" t="b">
        <v>1</v>
      </c>
      <c r="J2533" t="b">
        <v>1</v>
      </c>
      <c r="K2533" t="s">
        <v>24</v>
      </c>
      <c r="L2533" t="s">
        <v>36</v>
      </c>
      <c r="N2533">
        <v>60</v>
      </c>
      <c r="O2533" t="s">
        <v>7464</v>
      </c>
      <c r="P2533" t="s">
        <v>7465</v>
      </c>
    </row>
    <row r="2534" spans="1:16" x14ac:dyDescent="0.25">
      <c r="A2534" t="s">
        <v>19</v>
      </c>
      <c r="B2534" t="s">
        <v>7466</v>
      </c>
      <c r="C2534" t="s">
        <v>2765</v>
      </c>
      <c r="D2534" t="s">
        <v>3957</v>
      </c>
      <c r="E2534" t="s">
        <v>20</v>
      </c>
      <c r="F2534" t="b">
        <v>0</v>
      </c>
      <c r="G2534" t="s">
        <v>23</v>
      </c>
      <c r="H2534" s="4">
        <v>45699.581053240741</v>
      </c>
      <c r="I2534" t="b">
        <v>0</v>
      </c>
      <c r="J2534" t="b">
        <v>1</v>
      </c>
      <c r="K2534" t="s">
        <v>24</v>
      </c>
      <c r="L2534" t="s">
        <v>36</v>
      </c>
      <c r="N2534">
        <v>11.335000038146971</v>
      </c>
      <c r="O2534" t="s">
        <v>254</v>
      </c>
      <c r="P2534" t="s">
        <v>1637</v>
      </c>
    </row>
    <row r="2535" spans="1:16" x14ac:dyDescent="0.25">
      <c r="A2535" t="s">
        <v>0</v>
      </c>
      <c r="B2535" t="s">
        <v>7549</v>
      </c>
      <c r="C2535" t="s">
        <v>484</v>
      </c>
      <c r="D2535" t="s">
        <v>3828</v>
      </c>
      <c r="E2535" t="s">
        <v>20</v>
      </c>
      <c r="F2535" t="b">
        <v>0</v>
      </c>
      <c r="G2535" t="s">
        <v>27</v>
      </c>
      <c r="H2535" s="4">
        <v>45699.583402777767</v>
      </c>
      <c r="I2535" t="b">
        <v>0</v>
      </c>
      <c r="J2535" t="b">
        <v>1</v>
      </c>
      <c r="K2535" t="s">
        <v>24</v>
      </c>
      <c r="L2535" t="s">
        <v>22</v>
      </c>
      <c r="M2535">
        <v>70000</v>
      </c>
      <c r="O2535" t="s">
        <v>7550</v>
      </c>
      <c r="P2535" t="s">
        <v>280</v>
      </c>
    </row>
    <row r="2536" spans="1:16" x14ac:dyDescent="0.25">
      <c r="A2536" t="s">
        <v>0</v>
      </c>
      <c r="B2536" t="s">
        <v>7467</v>
      </c>
      <c r="C2536" t="s">
        <v>859</v>
      </c>
      <c r="D2536" t="s">
        <v>3957</v>
      </c>
      <c r="E2536" t="s">
        <v>20</v>
      </c>
      <c r="F2536" t="b">
        <v>0</v>
      </c>
      <c r="G2536" t="s">
        <v>27</v>
      </c>
      <c r="H2536" s="4">
        <v>45699.583518518521</v>
      </c>
      <c r="I2536" t="b">
        <v>0</v>
      </c>
      <c r="J2536" t="b">
        <v>1</v>
      </c>
      <c r="K2536" t="s">
        <v>24</v>
      </c>
      <c r="L2536" t="s">
        <v>36</v>
      </c>
      <c r="N2536">
        <v>24.014999389648441</v>
      </c>
      <c r="O2536" t="s">
        <v>7468</v>
      </c>
      <c r="P2536" t="s">
        <v>1304</v>
      </c>
    </row>
    <row r="2537" spans="1:16" x14ac:dyDescent="0.25">
      <c r="A2537" t="s">
        <v>25</v>
      </c>
      <c r="B2537" t="s">
        <v>7521</v>
      </c>
      <c r="C2537" t="s">
        <v>82</v>
      </c>
      <c r="D2537" t="s">
        <v>3828</v>
      </c>
      <c r="E2537" t="s">
        <v>20</v>
      </c>
      <c r="F2537" t="b">
        <v>0</v>
      </c>
      <c r="G2537" t="s">
        <v>27</v>
      </c>
      <c r="H2537" s="4">
        <v>45699.584178240737</v>
      </c>
      <c r="I2537" t="b">
        <v>0</v>
      </c>
      <c r="J2537" t="b">
        <v>1</v>
      </c>
      <c r="K2537" t="s">
        <v>24</v>
      </c>
      <c r="L2537" t="s">
        <v>22</v>
      </c>
      <c r="M2537">
        <v>85210.5</v>
      </c>
      <c r="O2537" t="s">
        <v>7522</v>
      </c>
      <c r="P2537" t="s">
        <v>2884</v>
      </c>
    </row>
    <row r="2538" spans="1:16" x14ac:dyDescent="0.25">
      <c r="A2538" t="s">
        <v>28</v>
      </c>
      <c r="B2538" t="s">
        <v>7469</v>
      </c>
      <c r="C2538" t="s">
        <v>24</v>
      </c>
      <c r="D2538" t="s">
        <v>3973</v>
      </c>
      <c r="E2538" t="s">
        <v>20</v>
      </c>
      <c r="F2538" t="b">
        <v>0</v>
      </c>
      <c r="G2538" t="s">
        <v>27</v>
      </c>
      <c r="H2538" s="4">
        <v>45699.585509259261</v>
      </c>
      <c r="I2538" t="b">
        <v>0</v>
      </c>
      <c r="J2538" t="b">
        <v>0</v>
      </c>
      <c r="K2538" t="s">
        <v>24</v>
      </c>
      <c r="L2538" t="s">
        <v>22</v>
      </c>
      <c r="M2538">
        <v>155000</v>
      </c>
      <c r="O2538" t="s">
        <v>7470</v>
      </c>
      <c r="P2538" t="s">
        <v>7471</v>
      </c>
    </row>
    <row r="2539" spans="1:16" x14ac:dyDescent="0.25">
      <c r="A2539" t="s">
        <v>191</v>
      </c>
      <c r="B2539" t="s">
        <v>7472</v>
      </c>
      <c r="C2539" t="s">
        <v>972</v>
      </c>
      <c r="D2539" t="s">
        <v>4084</v>
      </c>
      <c r="E2539" t="s">
        <v>20</v>
      </c>
      <c r="F2539" t="b">
        <v>0</v>
      </c>
      <c r="G2539" t="s">
        <v>862</v>
      </c>
      <c r="H2539" s="4">
        <v>45699.589016203703</v>
      </c>
      <c r="I2539" t="b">
        <v>0</v>
      </c>
      <c r="J2539" t="b">
        <v>0</v>
      </c>
      <c r="K2539" t="s">
        <v>862</v>
      </c>
      <c r="L2539" t="s">
        <v>22</v>
      </c>
      <c r="M2539">
        <v>127500</v>
      </c>
      <c r="O2539" t="s">
        <v>7473</v>
      </c>
      <c r="P2539" t="s">
        <v>7474</v>
      </c>
    </row>
    <row r="2540" spans="1:16" x14ac:dyDescent="0.25">
      <c r="A2540" t="s">
        <v>0</v>
      </c>
      <c r="B2540" t="s">
        <v>5357</v>
      </c>
      <c r="C2540" t="s">
        <v>5358</v>
      </c>
      <c r="D2540" t="s">
        <v>3828</v>
      </c>
      <c r="E2540" t="s">
        <v>219</v>
      </c>
      <c r="F2540" t="b">
        <v>0</v>
      </c>
      <c r="G2540" t="s">
        <v>27</v>
      </c>
      <c r="H2540" s="4">
        <v>45699.625069444453</v>
      </c>
      <c r="I2540" t="b">
        <v>1</v>
      </c>
      <c r="J2540" t="b">
        <v>1</v>
      </c>
      <c r="K2540" t="s">
        <v>24</v>
      </c>
      <c r="L2540" t="s">
        <v>36</v>
      </c>
      <c r="N2540">
        <v>26.494998931884769</v>
      </c>
      <c r="O2540" t="s">
        <v>3769</v>
      </c>
      <c r="P2540" t="s">
        <v>1702</v>
      </c>
    </row>
    <row r="2541" spans="1:16" x14ac:dyDescent="0.25">
      <c r="A2541" t="s">
        <v>0</v>
      </c>
      <c r="B2541" t="s">
        <v>7475</v>
      </c>
      <c r="C2541" t="s">
        <v>179</v>
      </c>
      <c r="D2541" t="s">
        <v>2208</v>
      </c>
      <c r="E2541" t="s">
        <v>20</v>
      </c>
      <c r="F2541" t="b">
        <v>0</v>
      </c>
      <c r="G2541" t="s">
        <v>27</v>
      </c>
      <c r="H2541" s="4">
        <v>45699.625173611108</v>
      </c>
      <c r="I2541" t="b">
        <v>0</v>
      </c>
      <c r="J2541" t="b">
        <v>0</v>
      </c>
      <c r="K2541" t="s">
        <v>24</v>
      </c>
      <c r="L2541" t="s">
        <v>22</v>
      </c>
      <c r="M2541">
        <v>61750</v>
      </c>
      <c r="O2541" t="s">
        <v>7476</v>
      </c>
      <c r="P2541" t="s">
        <v>7477</v>
      </c>
    </row>
    <row r="2542" spans="1:16" x14ac:dyDescent="0.25">
      <c r="A2542" t="s">
        <v>0</v>
      </c>
      <c r="B2542" t="s">
        <v>7478</v>
      </c>
      <c r="C2542" t="s">
        <v>2883</v>
      </c>
      <c r="D2542" t="s">
        <v>3828</v>
      </c>
      <c r="E2542" t="s">
        <v>51</v>
      </c>
      <c r="F2542" t="b">
        <v>0</v>
      </c>
      <c r="G2542" t="s">
        <v>30</v>
      </c>
      <c r="H2542" s="4">
        <v>45699.625601851847</v>
      </c>
      <c r="I2542" t="b">
        <v>1</v>
      </c>
      <c r="J2542" t="b">
        <v>0</v>
      </c>
      <c r="K2542" t="s">
        <v>24</v>
      </c>
      <c r="L2542" t="s">
        <v>36</v>
      </c>
      <c r="N2542">
        <v>53.5</v>
      </c>
      <c r="O2542" t="s">
        <v>7479</v>
      </c>
      <c r="P2542" t="s">
        <v>338</v>
      </c>
    </row>
    <row r="2543" spans="1:16" x14ac:dyDescent="0.25">
      <c r="A2543" t="s">
        <v>1</v>
      </c>
      <c r="B2543" t="s">
        <v>4444</v>
      </c>
      <c r="C2543" t="s">
        <v>122</v>
      </c>
      <c r="D2543" t="s">
        <v>3973</v>
      </c>
      <c r="E2543" t="s">
        <v>20</v>
      </c>
      <c r="F2543" t="b">
        <v>0</v>
      </c>
      <c r="G2543" t="s">
        <v>52</v>
      </c>
      <c r="H2543" s="4">
        <v>45699.625740740739</v>
      </c>
      <c r="I2543" t="b">
        <v>0</v>
      </c>
      <c r="J2543" t="b">
        <v>1</v>
      </c>
      <c r="K2543" t="s">
        <v>24</v>
      </c>
      <c r="L2543" t="s">
        <v>22</v>
      </c>
      <c r="M2543">
        <v>222545</v>
      </c>
      <c r="O2543" t="s">
        <v>759</v>
      </c>
      <c r="P2543" t="s">
        <v>2237</v>
      </c>
    </row>
    <row r="2544" spans="1:16" x14ac:dyDescent="0.25">
      <c r="A2544" t="s">
        <v>1</v>
      </c>
      <c r="B2544" t="s">
        <v>7480</v>
      </c>
      <c r="C2544" t="s">
        <v>82</v>
      </c>
      <c r="D2544" t="s">
        <v>4084</v>
      </c>
      <c r="E2544" t="s">
        <v>20</v>
      </c>
      <c r="F2544" t="b">
        <v>0</v>
      </c>
      <c r="G2544" t="s">
        <v>27</v>
      </c>
      <c r="H2544" s="4">
        <v>45699.626018518517</v>
      </c>
      <c r="I2544" t="b">
        <v>0</v>
      </c>
      <c r="J2544" t="b">
        <v>0</v>
      </c>
      <c r="K2544" t="s">
        <v>24</v>
      </c>
      <c r="L2544" t="s">
        <v>22</v>
      </c>
      <c r="M2544">
        <v>155000</v>
      </c>
      <c r="O2544" t="s">
        <v>377</v>
      </c>
      <c r="P2544" t="s">
        <v>3559</v>
      </c>
    </row>
    <row r="2545" spans="1:16" x14ac:dyDescent="0.25">
      <c r="A2545" t="s">
        <v>2</v>
      </c>
      <c r="B2545" t="s">
        <v>7481</v>
      </c>
      <c r="C2545" t="s">
        <v>24</v>
      </c>
      <c r="D2545" t="s">
        <v>4328</v>
      </c>
      <c r="E2545" t="s">
        <v>20</v>
      </c>
      <c r="F2545" t="b">
        <v>0</v>
      </c>
      <c r="G2545" t="s">
        <v>27</v>
      </c>
      <c r="H2545" s="4">
        <v>45699.626979166656</v>
      </c>
      <c r="I2545" t="b">
        <v>0</v>
      </c>
      <c r="J2545" t="b">
        <v>0</v>
      </c>
      <c r="K2545" t="s">
        <v>24</v>
      </c>
      <c r="L2545" t="s">
        <v>22</v>
      </c>
      <c r="M2545">
        <v>126500</v>
      </c>
      <c r="O2545" t="s">
        <v>7482</v>
      </c>
      <c r="P2545" t="s">
        <v>7483</v>
      </c>
    </row>
    <row r="2546" spans="1:16" x14ac:dyDescent="0.25">
      <c r="A2546" t="s">
        <v>0</v>
      </c>
      <c r="B2546" t="s">
        <v>2760</v>
      </c>
      <c r="C2546" t="s">
        <v>236</v>
      </c>
      <c r="D2546" t="s">
        <v>2208</v>
      </c>
      <c r="E2546" t="s">
        <v>20</v>
      </c>
      <c r="F2546" t="b">
        <v>0</v>
      </c>
      <c r="G2546" t="s">
        <v>27</v>
      </c>
      <c r="H2546" s="4">
        <v>45699.666817129633</v>
      </c>
      <c r="I2546" t="b">
        <v>0</v>
      </c>
      <c r="J2546" t="b">
        <v>1</v>
      </c>
      <c r="K2546" t="s">
        <v>24</v>
      </c>
      <c r="L2546" t="s">
        <v>22</v>
      </c>
      <c r="M2546">
        <v>120000</v>
      </c>
      <c r="O2546" t="s">
        <v>301</v>
      </c>
      <c r="P2546" t="s">
        <v>7484</v>
      </c>
    </row>
    <row r="2547" spans="1:16" x14ac:dyDescent="0.25">
      <c r="A2547" t="s">
        <v>0</v>
      </c>
      <c r="B2547" t="s">
        <v>7485</v>
      </c>
      <c r="C2547" t="s">
        <v>179</v>
      </c>
      <c r="D2547" t="s">
        <v>3828</v>
      </c>
      <c r="E2547" t="s">
        <v>20</v>
      </c>
      <c r="F2547" t="b">
        <v>0</v>
      </c>
      <c r="G2547" t="s">
        <v>27</v>
      </c>
      <c r="H2547" s="4">
        <v>45699.66684027778</v>
      </c>
      <c r="I2547" t="b">
        <v>0</v>
      </c>
      <c r="J2547" t="b">
        <v>1</v>
      </c>
      <c r="K2547" t="s">
        <v>24</v>
      </c>
      <c r="L2547" t="s">
        <v>22</v>
      </c>
      <c r="M2547">
        <v>79871.5</v>
      </c>
      <c r="O2547" t="s">
        <v>3851</v>
      </c>
      <c r="P2547" t="s">
        <v>7486</v>
      </c>
    </row>
    <row r="2548" spans="1:16" x14ac:dyDescent="0.25">
      <c r="A2548" t="s">
        <v>139</v>
      </c>
      <c r="B2548" t="s">
        <v>277</v>
      </c>
      <c r="C2548" t="s">
        <v>1065</v>
      </c>
      <c r="D2548" t="s">
        <v>3973</v>
      </c>
      <c r="E2548" t="s">
        <v>20</v>
      </c>
      <c r="F2548" t="b">
        <v>0</v>
      </c>
      <c r="G2548" t="s">
        <v>35</v>
      </c>
      <c r="H2548" s="4">
        <v>45699.667071759257</v>
      </c>
      <c r="I2548" t="b">
        <v>0</v>
      </c>
      <c r="J2548" t="b">
        <v>0</v>
      </c>
      <c r="K2548" t="s">
        <v>24</v>
      </c>
      <c r="L2548" t="s">
        <v>36</v>
      </c>
      <c r="N2548">
        <v>60</v>
      </c>
      <c r="O2548" t="s">
        <v>200</v>
      </c>
      <c r="P2548" t="s">
        <v>7539</v>
      </c>
    </row>
    <row r="2549" spans="1:16" x14ac:dyDescent="0.25">
      <c r="A2549" t="s">
        <v>139</v>
      </c>
      <c r="B2549" t="s">
        <v>7487</v>
      </c>
      <c r="C2549" t="s">
        <v>1421</v>
      </c>
      <c r="D2549" t="s">
        <v>3828</v>
      </c>
      <c r="E2549" t="s">
        <v>20</v>
      </c>
      <c r="F2549" t="b">
        <v>0</v>
      </c>
      <c r="G2549" t="s">
        <v>52</v>
      </c>
      <c r="H2549" s="4">
        <v>45699.667858796303</v>
      </c>
      <c r="I2549" t="b">
        <v>0</v>
      </c>
      <c r="J2549" t="b">
        <v>1</v>
      </c>
      <c r="K2549" t="s">
        <v>24</v>
      </c>
      <c r="L2549" t="s">
        <v>22</v>
      </c>
      <c r="M2549">
        <v>120000</v>
      </c>
      <c r="O2549" t="s">
        <v>7488</v>
      </c>
      <c r="P2549" t="s">
        <v>7489</v>
      </c>
    </row>
    <row r="2550" spans="1:16" x14ac:dyDescent="0.25">
      <c r="A2550" t="s">
        <v>40</v>
      </c>
      <c r="B2550" t="s">
        <v>7490</v>
      </c>
      <c r="C2550" t="s">
        <v>825</v>
      </c>
      <c r="D2550" t="s">
        <v>3828</v>
      </c>
      <c r="E2550" t="s">
        <v>20</v>
      </c>
      <c r="F2550" t="b">
        <v>0</v>
      </c>
      <c r="G2550" t="s">
        <v>27</v>
      </c>
      <c r="H2550" s="4">
        <v>45699.668009259258</v>
      </c>
      <c r="I2550" t="b">
        <v>1</v>
      </c>
      <c r="J2550" t="b">
        <v>1</v>
      </c>
      <c r="K2550" t="s">
        <v>24</v>
      </c>
      <c r="L2550" t="s">
        <v>22</v>
      </c>
      <c r="M2550">
        <v>147500</v>
      </c>
      <c r="O2550" t="s">
        <v>2576</v>
      </c>
      <c r="P2550" t="s">
        <v>7491</v>
      </c>
    </row>
    <row r="2551" spans="1:16" x14ac:dyDescent="0.25">
      <c r="A2551" t="s">
        <v>0</v>
      </c>
      <c r="B2551" t="s">
        <v>7540</v>
      </c>
      <c r="C2551" t="s">
        <v>2716</v>
      </c>
      <c r="D2551" t="s">
        <v>3973</v>
      </c>
      <c r="E2551" t="s">
        <v>20</v>
      </c>
      <c r="F2551" t="b">
        <v>0</v>
      </c>
      <c r="G2551" t="s">
        <v>23</v>
      </c>
      <c r="H2551" s="4">
        <v>45699.700891203713</v>
      </c>
      <c r="I2551" t="b">
        <v>0</v>
      </c>
      <c r="J2551" t="b">
        <v>1</v>
      </c>
      <c r="K2551" t="s">
        <v>24</v>
      </c>
      <c r="L2551" t="s">
        <v>22</v>
      </c>
      <c r="M2551">
        <v>74100</v>
      </c>
      <c r="O2551" t="s">
        <v>5949</v>
      </c>
      <c r="P2551" t="s">
        <v>7541</v>
      </c>
    </row>
    <row r="2552" spans="1:16" x14ac:dyDescent="0.25">
      <c r="A2552" t="s">
        <v>0</v>
      </c>
      <c r="B2552" t="s">
        <v>0</v>
      </c>
      <c r="C2552" t="s">
        <v>76</v>
      </c>
      <c r="D2552" t="s">
        <v>4090</v>
      </c>
      <c r="E2552" t="s">
        <v>20</v>
      </c>
      <c r="F2552" t="b">
        <v>0</v>
      </c>
      <c r="G2552" t="s">
        <v>41</v>
      </c>
      <c r="H2552" s="4">
        <v>45699.708738425928</v>
      </c>
      <c r="I2552" t="b">
        <v>0</v>
      </c>
      <c r="J2552" t="b">
        <v>0</v>
      </c>
      <c r="K2552" t="s">
        <v>24</v>
      </c>
      <c r="L2552" t="s">
        <v>36</v>
      </c>
      <c r="N2552">
        <v>37.5</v>
      </c>
      <c r="O2552" t="s">
        <v>712</v>
      </c>
      <c r="P2552" t="s">
        <v>1904</v>
      </c>
    </row>
    <row r="2553" spans="1:16" x14ac:dyDescent="0.25">
      <c r="A2553" t="s">
        <v>139</v>
      </c>
      <c r="B2553" t="s">
        <v>7523</v>
      </c>
      <c r="C2553" t="s">
        <v>151</v>
      </c>
      <c r="D2553" t="s">
        <v>3973</v>
      </c>
      <c r="E2553" t="s">
        <v>20</v>
      </c>
      <c r="F2553" t="b">
        <v>0</v>
      </c>
      <c r="G2553" t="s">
        <v>30</v>
      </c>
      <c r="H2553" s="4">
        <v>45699.709236111114</v>
      </c>
      <c r="I2553" t="b">
        <v>0</v>
      </c>
      <c r="J2553" t="b">
        <v>0</v>
      </c>
      <c r="K2553" t="s">
        <v>24</v>
      </c>
      <c r="L2553" t="s">
        <v>36</v>
      </c>
      <c r="N2553">
        <v>22</v>
      </c>
      <c r="O2553" t="s">
        <v>7524</v>
      </c>
      <c r="P2553" t="s">
        <v>2808</v>
      </c>
    </row>
    <row r="2554" spans="1:16" x14ac:dyDescent="0.25">
      <c r="A2554" t="s">
        <v>2</v>
      </c>
      <c r="B2554" t="s">
        <v>417</v>
      </c>
      <c r="C2554" t="s">
        <v>908</v>
      </c>
      <c r="D2554" t="s">
        <v>3828</v>
      </c>
      <c r="E2554" t="s">
        <v>20</v>
      </c>
      <c r="F2554" t="b">
        <v>0</v>
      </c>
      <c r="G2554" t="s">
        <v>27</v>
      </c>
      <c r="H2554" s="4">
        <v>45699.710324074083</v>
      </c>
      <c r="I2554" t="b">
        <v>0</v>
      </c>
      <c r="J2554" t="b">
        <v>0</v>
      </c>
      <c r="K2554" t="s">
        <v>24</v>
      </c>
      <c r="L2554" t="s">
        <v>22</v>
      </c>
      <c r="M2554">
        <v>90094.2578125</v>
      </c>
      <c r="O2554" t="s">
        <v>6068</v>
      </c>
      <c r="P2554" t="s">
        <v>6069</v>
      </c>
    </row>
    <row r="2555" spans="1:16" x14ac:dyDescent="0.25">
      <c r="A2555" t="s">
        <v>2</v>
      </c>
      <c r="B2555" t="s">
        <v>2337</v>
      </c>
      <c r="C2555" t="s">
        <v>49</v>
      </c>
      <c r="D2555" t="s">
        <v>3973</v>
      </c>
      <c r="E2555" t="s">
        <v>20</v>
      </c>
      <c r="F2555" t="b">
        <v>0</v>
      </c>
      <c r="G2555" t="s">
        <v>30</v>
      </c>
      <c r="H2555" s="4">
        <v>45699.711342592593</v>
      </c>
      <c r="I2555" t="b">
        <v>0</v>
      </c>
      <c r="J2555" t="b">
        <v>0</v>
      </c>
      <c r="K2555" t="s">
        <v>24</v>
      </c>
      <c r="L2555" t="s">
        <v>22</v>
      </c>
      <c r="M2555">
        <v>350000</v>
      </c>
      <c r="O2555" t="s">
        <v>3634</v>
      </c>
      <c r="P2555" t="s">
        <v>7163</v>
      </c>
    </row>
    <row r="2556" spans="1:16" x14ac:dyDescent="0.25">
      <c r="A2556" t="s">
        <v>139</v>
      </c>
      <c r="B2556" t="s">
        <v>2929</v>
      </c>
      <c r="C2556" t="s">
        <v>3238</v>
      </c>
      <c r="D2556" t="s">
        <v>3973</v>
      </c>
      <c r="E2556" t="s">
        <v>20</v>
      </c>
      <c r="F2556" t="b">
        <v>0</v>
      </c>
      <c r="G2556" t="s">
        <v>41</v>
      </c>
      <c r="H2556" s="4">
        <v>45699.7503125</v>
      </c>
      <c r="I2556" t="b">
        <v>0</v>
      </c>
      <c r="J2556" t="b">
        <v>1</v>
      </c>
      <c r="K2556" t="s">
        <v>24</v>
      </c>
      <c r="L2556" t="s">
        <v>22</v>
      </c>
      <c r="M2556">
        <v>103900</v>
      </c>
      <c r="O2556" t="s">
        <v>4329</v>
      </c>
      <c r="P2556" t="s">
        <v>7492</v>
      </c>
    </row>
    <row r="2557" spans="1:16" x14ac:dyDescent="0.25">
      <c r="A2557" t="s">
        <v>139</v>
      </c>
      <c r="B2557" t="s">
        <v>7493</v>
      </c>
      <c r="C2557" t="s">
        <v>151</v>
      </c>
      <c r="D2557" t="s">
        <v>3828</v>
      </c>
      <c r="E2557" t="s">
        <v>51</v>
      </c>
      <c r="F2557" t="b">
        <v>0</v>
      </c>
      <c r="G2557" t="s">
        <v>30</v>
      </c>
      <c r="H2557" s="4">
        <v>45699.750902777778</v>
      </c>
      <c r="I2557" t="b">
        <v>1</v>
      </c>
      <c r="J2557" t="b">
        <v>0</v>
      </c>
      <c r="K2557" t="s">
        <v>24</v>
      </c>
      <c r="L2557" t="s">
        <v>36</v>
      </c>
      <c r="N2557">
        <v>38</v>
      </c>
      <c r="O2557" t="s">
        <v>6991</v>
      </c>
    </row>
    <row r="2558" spans="1:16" x14ac:dyDescent="0.25">
      <c r="A2558" t="s">
        <v>2</v>
      </c>
      <c r="B2558" t="s">
        <v>7494</v>
      </c>
      <c r="C2558" t="s">
        <v>945</v>
      </c>
      <c r="D2558" t="s">
        <v>3600</v>
      </c>
      <c r="E2558" t="s">
        <v>20</v>
      </c>
      <c r="F2558" t="b">
        <v>0</v>
      </c>
      <c r="G2558" t="s">
        <v>27</v>
      </c>
      <c r="H2558" s="4">
        <v>45699.751388888893</v>
      </c>
      <c r="I2558" t="b">
        <v>1</v>
      </c>
      <c r="J2558" t="b">
        <v>1</v>
      </c>
      <c r="K2558" t="s">
        <v>24</v>
      </c>
      <c r="L2558" t="s">
        <v>22</v>
      </c>
      <c r="M2558">
        <v>145000</v>
      </c>
      <c r="O2558" t="s">
        <v>7495</v>
      </c>
      <c r="P2558" t="s">
        <v>7496</v>
      </c>
    </row>
    <row r="2559" spans="1:16" x14ac:dyDescent="0.25">
      <c r="A2559" t="s">
        <v>19</v>
      </c>
      <c r="B2559" t="s">
        <v>7497</v>
      </c>
      <c r="C2559" t="s">
        <v>122</v>
      </c>
      <c r="D2559" t="s">
        <v>3973</v>
      </c>
      <c r="E2559" t="s">
        <v>20</v>
      </c>
      <c r="F2559" t="b">
        <v>0</v>
      </c>
      <c r="G2559" t="s">
        <v>52</v>
      </c>
      <c r="H2559" s="4">
        <v>45699.75240740741</v>
      </c>
      <c r="I2559" t="b">
        <v>1</v>
      </c>
      <c r="J2559" t="b">
        <v>0</v>
      </c>
      <c r="K2559" t="s">
        <v>24</v>
      </c>
      <c r="L2559" t="s">
        <v>22</v>
      </c>
      <c r="M2559">
        <v>112116</v>
      </c>
      <c r="O2559" t="s">
        <v>554</v>
      </c>
      <c r="P2559" t="s">
        <v>7498</v>
      </c>
    </row>
    <row r="2560" spans="1:16" x14ac:dyDescent="0.25">
      <c r="A2560" t="s">
        <v>0</v>
      </c>
      <c r="B2560" t="s">
        <v>4251</v>
      </c>
      <c r="C2560" t="s">
        <v>3519</v>
      </c>
      <c r="D2560" t="s">
        <v>3973</v>
      </c>
      <c r="E2560" t="s">
        <v>20</v>
      </c>
      <c r="F2560" t="b">
        <v>0</v>
      </c>
      <c r="G2560" t="s">
        <v>27</v>
      </c>
      <c r="H2560" s="4">
        <v>45699.791770833333</v>
      </c>
      <c r="I2560" t="b">
        <v>1</v>
      </c>
      <c r="J2560" t="b">
        <v>0</v>
      </c>
      <c r="K2560" t="s">
        <v>24</v>
      </c>
      <c r="L2560" t="s">
        <v>22</v>
      </c>
      <c r="M2560">
        <v>70000</v>
      </c>
      <c r="O2560" t="s">
        <v>7499</v>
      </c>
      <c r="P2560" t="s">
        <v>1075</v>
      </c>
    </row>
    <row r="2561" spans="1:16" x14ac:dyDescent="0.25">
      <c r="A2561" t="s">
        <v>1</v>
      </c>
      <c r="B2561" t="s">
        <v>7500</v>
      </c>
      <c r="C2561" t="s">
        <v>624</v>
      </c>
      <c r="D2561" t="s">
        <v>3973</v>
      </c>
      <c r="E2561" t="s">
        <v>20</v>
      </c>
      <c r="F2561" t="b">
        <v>0</v>
      </c>
      <c r="G2561" t="s">
        <v>35</v>
      </c>
      <c r="H2561" s="4">
        <v>45699.792164351849</v>
      </c>
      <c r="I2561" t="b">
        <v>0</v>
      </c>
      <c r="J2561" t="b">
        <v>1</v>
      </c>
      <c r="K2561" t="s">
        <v>24</v>
      </c>
      <c r="L2561" t="s">
        <v>22</v>
      </c>
      <c r="M2561">
        <v>184000</v>
      </c>
      <c r="O2561" t="s">
        <v>65</v>
      </c>
      <c r="P2561" t="s">
        <v>66</v>
      </c>
    </row>
    <row r="2562" spans="1:16" x14ac:dyDescent="0.25">
      <c r="A2562" t="s">
        <v>2</v>
      </c>
      <c r="B2562" t="s">
        <v>7244</v>
      </c>
      <c r="C2562" t="s">
        <v>322</v>
      </c>
      <c r="D2562" t="s">
        <v>3973</v>
      </c>
      <c r="E2562" t="s">
        <v>20</v>
      </c>
      <c r="F2562" t="b">
        <v>0</v>
      </c>
      <c r="G2562" t="s">
        <v>41</v>
      </c>
      <c r="H2562" s="4">
        <v>45699.792210648149</v>
      </c>
      <c r="I2562" t="b">
        <v>0</v>
      </c>
      <c r="J2562" t="b">
        <v>1</v>
      </c>
      <c r="K2562" t="s">
        <v>24</v>
      </c>
      <c r="L2562" t="s">
        <v>22</v>
      </c>
      <c r="M2562">
        <v>193500</v>
      </c>
      <c r="O2562" t="s">
        <v>3973</v>
      </c>
      <c r="P2562" t="s">
        <v>7245</v>
      </c>
    </row>
    <row r="2563" spans="1:16" x14ac:dyDescent="0.25">
      <c r="A2563" t="s">
        <v>2</v>
      </c>
      <c r="B2563" t="s">
        <v>7542</v>
      </c>
      <c r="C2563" t="s">
        <v>1588</v>
      </c>
      <c r="D2563" t="s">
        <v>7543</v>
      </c>
      <c r="E2563" t="s">
        <v>20</v>
      </c>
      <c r="F2563" t="b">
        <v>0</v>
      </c>
      <c r="G2563" t="s">
        <v>27</v>
      </c>
      <c r="H2563" s="4">
        <v>45699.792962962973</v>
      </c>
      <c r="I2563" t="b">
        <v>0</v>
      </c>
      <c r="J2563" t="b">
        <v>0</v>
      </c>
      <c r="K2563" t="s">
        <v>24</v>
      </c>
      <c r="L2563" t="s">
        <v>22</v>
      </c>
      <c r="M2563">
        <v>90000</v>
      </c>
      <c r="O2563" t="s">
        <v>7544</v>
      </c>
      <c r="P2563" t="s">
        <v>7545</v>
      </c>
    </row>
    <row r="2564" spans="1:16" x14ac:dyDescent="0.25">
      <c r="A2564" t="s">
        <v>1</v>
      </c>
      <c r="B2564" t="s">
        <v>5990</v>
      </c>
      <c r="C2564" t="s">
        <v>3891</v>
      </c>
      <c r="D2564" t="s">
        <v>3828</v>
      </c>
      <c r="E2564" t="s">
        <v>20</v>
      </c>
      <c r="F2564" t="b">
        <v>0</v>
      </c>
      <c r="G2564" t="s">
        <v>27</v>
      </c>
      <c r="H2564" s="4">
        <v>45699.793854166674</v>
      </c>
      <c r="I2564" t="b">
        <v>0</v>
      </c>
      <c r="J2564" t="b">
        <v>1</v>
      </c>
      <c r="K2564" t="s">
        <v>24</v>
      </c>
      <c r="L2564" t="s">
        <v>22</v>
      </c>
      <c r="M2564">
        <v>120000</v>
      </c>
      <c r="O2564" t="s">
        <v>3892</v>
      </c>
      <c r="P2564" t="s">
        <v>5991</v>
      </c>
    </row>
    <row r="2565" spans="1:16" x14ac:dyDescent="0.25">
      <c r="A2565" t="s">
        <v>1</v>
      </c>
      <c r="B2565" t="s">
        <v>3477</v>
      </c>
      <c r="C2565" t="s">
        <v>155</v>
      </c>
      <c r="D2565" t="s">
        <v>3973</v>
      </c>
      <c r="E2565" t="s">
        <v>51</v>
      </c>
      <c r="F2565" t="b">
        <v>0</v>
      </c>
      <c r="G2565" t="s">
        <v>27</v>
      </c>
      <c r="H2565" s="4">
        <v>45699.794027777767</v>
      </c>
      <c r="I2565" t="b">
        <v>0</v>
      </c>
      <c r="J2565" t="b">
        <v>1</v>
      </c>
      <c r="K2565" t="s">
        <v>24</v>
      </c>
      <c r="L2565" t="s">
        <v>36</v>
      </c>
      <c r="N2565">
        <v>45</v>
      </c>
      <c r="O2565" t="s">
        <v>270</v>
      </c>
      <c r="P2565" t="s">
        <v>1851</v>
      </c>
    </row>
    <row r="2566" spans="1:16" x14ac:dyDescent="0.25">
      <c r="A2566" t="s">
        <v>89</v>
      </c>
      <c r="B2566" t="s">
        <v>7501</v>
      </c>
      <c r="C2566" t="s">
        <v>44</v>
      </c>
      <c r="D2566" t="s">
        <v>3973</v>
      </c>
      <c r="E2566" t="s">
        <v>20</v>
      </c>
      <c r="F2566" t="b">
        <v>0</v>
      </c>
      <c r="G2566" t="s">
        <v>41</v>
      </c>
      <c r="H2566" s="4">
        <v>45699.83</v>
      </c>
      <c r="I2566" t="b">
        <v>0</v>
      </c>
      <c r="J2566" t="b">
        <v>0</v>
      </c>
      <c r="K2566" t="s">
        <v>24</v>
      </c>
      <c r="L2566" t="s">
        <v>22</v>
      </c>
      <c r="M2566">
        <v>144000</v>
      </c>
      <c r="O2566" t="s">
        <v>7502</v>
      </c>
      <c r="P2566" t="s">
        <v>7503</v>
      </c>
    </row>
    <row r="2567" spans="1:16" x14ac:dyDescent="0.25">
      <c r="A2567" t="s">
        <v>40</v>
      </c>
      <c r="B2567" t="s">
        <v>57</v>
      </c>
      <c r="C2567" t="s">
        <v>179</v>
      </c>
      <c r="D2567" t="s">
        <v>3973</v>
      </c>
      <c r="E2567" t="s">
        <v>20</v>
      </c>
      <c r="F2567" t="b">
        <v>0</v>
      </c>
      <c r="G2567" t="s">
        <v>52</v>
      </c>
      <c r="H2567" s="4">
        <v>45699.832152777781</v>
      </c>
      <c r="I2567" t="b">
        <v>0</v>
      </c>
      <c r="J2567" t="b">
        <v>1</v>
      </c>
      <c r="K2567" t="s">
        <v>24</v>
      </c>
      <c r="L2567" t="s">
        <v>22</v>
      </c>
      <c r="M2567">
        <v>139105</v>
      </c>
      <c r="O2567" t="s">
        <v>1856</v>
      </c>
      <c r="P2567" t="s">
        <v>2720</v>
      </c>
    </row>
    <row r="2568" spans="1:16" x14ac:dyDescent="0.25">
      <c r="A2568" t="s">
        <v>0</v>
      </c>
      <c r="B2568" t="s">
        <v>7504</v>
      </c>
      <c r="C2568" t="s">
        <v>203</v>
      </c>
      <c r="D2568" t="s">
        <v>3973</v>
      </c>
      <c r="E2568" t="s">
        <v>20</v>
      </c>
      <c r="F2568" t="b">
        <v>0</v>
      </c>
      <c r="G2568" t="s">
        <v>23</v>
      </c>
      <c r="H2568" s="4">
        <v>45699.832256944443</v>
      </c>
      <c r="I2568" t="b">
        <v>1</v>
      </c>
      <c r="J2568" t="b">
        <v>1</v>
      </c>
      <c r="K2568" t="s">
        <v>24</v>
      </c>
      <c r="L2568" t="s">
        <v>22</v>
      </c>
      <c r="M2568">
        <v>85000</v>
      </c>
      <c r="O2568" t="s">
        <v>4675</v>
      </c>
      <c r="P2568" t="s">
        <v>204</v>
      </c>
    </row>
    <row r="2569" spans="1:16" x14ac:dyDescent="0.25">
      <c r="A2569" t="s">
        <v>0</v>
      </c>
      <c r="B2569" t="s">
        <v>1219</v>
      </c>
      <c r="C2569" t="s">
        <v>64</v>
      </c>
      <c r="D2569" t="s">
        <v>6851</v>
      </c>
      <c r="E2569" t="s">
        <v>20</v>
      </c>
      <c r="F2569" t="b">
        <v>0</v>
      </c>
      <c r="G2569" t="s">
        <v>52</v>
      </c>
      <c r="H2569" s="4">
        <v>45699.834317129629</v>
      </c>
      <c r="I2569" t="b">
        <v>1</v>
      </c>
      <c r="J2569" t="b">
        <v>0</v>
      </c>
      <c r="K2569" t="s">
        <v>24</v>
      </c>
      <c r="L2569" t="s">
        <v>36</v>
      </c>
      <c r="N2569">
        <v>37.5</v>
      </c>
      <c r="O2569" t="s">
        <v>131</v>
      </c>
      <c r="P2569" t="s">
        <v>1463</v>
      </c>
    </row>
    <row r="2570" spans="1:16" x14ac:dyDescent="0.25">
      <c r="A2570" t="s">
        <v>0</v>
      </c>
      <c r="B2570" t="s">
        <v>7505</v>
      </c>
      <c r="C2570" t="s">
        <v>2015</v>
      </c>
      <c r="D2570" t="s">
        <v>3973</v>
      </c>
      <c r="E2570" t="s">
        <v>51</v>
      </c>
      <c r="F2570" t="b">
        <v>0</v>
      </c>
      <c r="G2570" t="s">
        <v>27</v>
      </c>
      <c r="H2570" s="4">
        <v>45699.834456018521</v>
      </c>
      <c r="I2570" t="b">
        <v>0</v>
      </c>
      <c r="J2570" t="b">
        <v>0</v>
      </c>
      <c r="K2570" t="s">
        <v>24</v>
      </c>
      <c r="L2570" t="s">
        <v>36</v>
      </c>
      <c r="N2570">
        <v>30</v>
      </c>
      <c r="O2570" t="s">
        <v>1137</v>
      </c>
      <c r="P2570" t="s">
        <v>1687</v>
      </c>
    </row>
    <row r="2571" spans="1:16" x14ac:dyDescent="0.25">
      <c r="A2571" t="s">
        <v>0</v>
      </c>
      <c r="B2571" t="s">
        <v>1632</v>
      </c>
      <c r="C2571" t="s">
        <v>967</v>
      </c>
      <c r="D2571" t="s">
        <v>3973</v>
      </c>
      <c r="E2571" t="s">
        <v>20</v>
      </c>
      <c r="F2571" t="b">
        <v>0</v>
      </c>
      <c r="G2571" t="s">
        <v>27</v>
      </c>
      <c r="H2571" s="4">
        <v>45699.834837962961</v>
      </c>
      <c r="I2571" t="b">
        <v>1</v>
      </c>
      <c r="J2571" t="b">
        <v>0</v>
      </c>
      <c r="K2571" t="s">
        <v>24</v>
      </c>
      <c r="L2571" t="s">
        <v>22</v>
      </c>
      <c r="M2571">
        <v>105000</v>
      </c>
      <c r="O2571" t="s">
        <v>482</v>
      </c>
      <c r="P2571" t="s">
        <v>7546</v>
      </c>
    </row>
    <row r="2572" spans="1:16" x14ac:dyDescent="0.25">
      <c r="A2572" t="s">
        <v>19</v>
      </c>
      <c r="B2572" t="s">
        <v>7551</v>
      </c>
      <c r="C2572" t="s">
        <v>559</v>
      </c>
      <c r="D2572" t="s">
        <v>3957</v>
      </c>
      <c r="E2572" t="s">
        <v>20</v>
      </c>
      <c r="F2572" t="b">
        <v>0</v>
      </c>
      <c r="G2572" t="s">
        <v>27</v>
      </c>
      <c r="H2572" s="4">
        <v>45699.835057870368</v>
      </c>
      <c r="I2572" t="b">
        <v>0</v>
      </c>
      <c r="J2572" t="b">
        <v>1</v>
      </c>
      <c r="K2572" t="s">
        <v>24</v>
      </c>
      <c r="L2572" t="s">
        <v>36</v>
      </c>
      <c r="N2572">
        <v>37.514999389648438</v>
      </c>
      <c r="O2572" t="s">
        <v>7552</v>
      </c>
      <c r="P2572" t="s">
        <v>7553</v>
      </c>
    </row>
    <row r="2573" spans="1:16" x14ac:dyDescent="0.25">
      <c r="A2573" t="s">
        <v>0</v>
      </c>
      <c r="B2573" t="s">
        <v>7506</v>
      </c>
      <c r="C2573" t="s">
        <v>966</v>
      </c>
      <c r="D2573" t="s">
        <v>3957</v>
      </c>
      <c r="E2573" t="s">
        <v>20</v>
      </c>
      <c r="F2573" t="b">
        <v>0</v>
      </c>
      <c r="G2573" t="s">
        <v>30</v>
      </c>
      <c r="H2573" s="4">
        <v>45699.836087962962</v>
      </c>
      <c r="I2573" t="b">
        <v>0</v>
      </c>
      <c r="J2573" t="b">
        <v>0</v>
      </c>
      <c r="K2573" t="s">
        <v>24</v>
      </c>
      <c r="L2573" t="s">
        <v>36</v>
      </c>
      <c r="N2573">
        <v>25</v>
      </c>
      <c r="O2573" t="s">
        <v>7507</v>
      </c>
      <c r="P2573" t="s">
        <v>7508</v>
      </c>
    </row>
    <row r="2574" spans="1:16" x14ac:dyDescent="0.25">
      <c r="A2574" t="s">
        <v>0</v>
      </c>
      <c r="B2574" t="s">
        <v>3005</v>
      </c>
      <c r="C2574" t="s">
        <v>203</v>
      </c>
      <c r="D2574" t="s">
        <v>3973</v>
      </c>
      <c r="E2574" t="s">
        <v>20</v>
      </c>
      <c r="F2574" t="b">
        <v>0</v>
      </c>
      <c r="G2574" t="s">
        <v>23</v>
      </c>
      <c r="H2574" s="4">
        <v>45699.868854166663</v>
      </c>
      <c r="I2574" t="b">
        <v>1</v>
      </c>
      <c r="J2574" t="b">
        <v>1</v>
      </c>
      <c r="K2574" t="s">
        <v>24</v>
      </c>
      <c r="L2574" t="s">
        <v>36</v>
      </c>
      <c r="N2574">
        <v>19</v>
      </c>
      <c r="O2574" t="s">
        <v>4344</v>
      </c>
      <c r="P2574" t="s">
        <v>7509</v>
      </c>
    </row>
    <row r="2575" spans="1:16" x14ac:dyDescent="0.25">
      <c r="A2575" t="s">
        <v>0</v>
      </c>
      <c r="B2575" t="s">
        <v>7510</v>
      </c>
      <c r="C2575" t="s">
        <v>985</v>
      </c>
      <c r="D2575" t="s">
        <v>4328</v>
      </c>
      <c r="E2575" t="s">
        <v>20</v>
      </c>
      <c r="F2575" t="b">
        <v>0</v>
      </c>
      <c r="G2575" t="s">
        <v>27</v>
      </c>
      <c r="H2575" s="4">
        <v>45699.871157407397</v>
      </c>
      <c r="I2575" t="b">
        <v>0</v>
      </c>
      <c r="J2575" t="b">
        <v>1</v>
      </c>
      <c r="K2575" t="s">
        <v>24</v>
      </c>
      <c r="L2575" t="s">
        <v>22</v>
      </c>
      <c r="M2575">
        <v>120000</v>
      </c>
      <c r="O2575" t="s">
        <v>7511</v>
      </c>
    </row>
    <row r="2576" spans="1:16" x14ac:dyDescent="0.25">
      <c r="A2576" t="s">
        <v>0</v>
      </c>
      <c r="B2576" t="s">
        <v>7525</v>
      </c>
      <c r="C2576" t="s">
        <v>372</v>
      </c>
      <c r="D2576" t="s">
        <v>2208</v>
      </c>
      <c r="E2576" t="s">
        <v>20</v>
      </c>
      <c r="F2576" t="b">
        <v>0</v>
      </c>
      <c r="G2576" t="s">
        <v>27</v>
      </c>
      <c r="H2576" s="4">
        <v>45699.874988425923</v>
      </c>
      <c r="I2576" t="b">
        <v>0</v>
      </c>
      <c r="J2576" t="b">
        <v>0</v>
      </c>
      <c r="K2576" t="s">
        <v>24</v>
      </c>
      <c r="L2576" t="s">
        <v>22</v>
      </c>
      <c r="M2576">
        <v>82500</v>
      </c>
      <c r="O2576" t="s">
        <v>7526</v>
      </c>
      <c r="P2576" t="s">
        <v>7527</v>
      </c>
    </row>
    <row r="2577" spans="1:16" x14ac:dyDescent="0.25">
      <c r="A2577" t="s">
        <v>2</v>
      </c>
      <c r="B2577" t="s">
        <v>7512</v>
      </c>
      <c r="C2577" t="s">
        <v>24</v>
      </c>
      <c r="D2577" t="s">
        <v>4035</v>
      </c>
      <c r="E2577" t="s">
        <v>20</v>
      </c>
      <c r="F2577" t="b">
        <v>0</v>
      </c>
      <c r="G2577" t="s">
        <v>41</v>
      </c>
      <c r="H2577" s="4">
        <v>45699.877106481479</v>
      </c>
      <c r="I2577" t="b">
        <v>1</v>
      </c>
      <c r="J2577" t="b">
        <v>1</v>
      </c>
      <c r="K2577" t="s">
        <v>24</v>
      </c>
      <c r="L2577" t="s">
        <v>22</v>
      </c>
      <c r="M2577">
        <v>125000</v>
      </c>
      <c r="O2577" t="s">
        <v>1831</v>
      </c>
      <c r="P2577" t="s">
        <v>7513</v>
      </c>
    </row>
    <row r="2578" spans="1:16" x14ac:dyDescent="0.25">
      <c r="A2578" t="s">
        <v>0</v>
      </c>
      <c r="B2578" t="s">
        <v>7514</v>
      </c>
      <c r="C2578" t="s">
        <v>82</v>
      </c>
      <c r="D2578" t="s">
        <v>3973</v>
      </c>
      <c r="E2578" t="s">
        <v>105</v>
      </c>
      <c r="F2578" t="b">
        <v>0</v>
      </c>
      <c r="G2578" t="s">
        <v>27</v>
      </c>
      <c r="H2578" s="4">
        <v>45699.916770833333</v>
      </c>
      <c r="I2578" t="b">
        <v>0</v>
      </c>
      <c r="J2578" t="b">
        <v>0</v>
      </c>
      <c r="K2578" t="s">
        <v>24</v>
      </c>
      <c r="L2578" t="s">
        <v>36</v>
      </c>
      <c r="N2578">
        <v>15.25</v>
      </c>
      <c r="O2578" t="s">
        <v>7515</v>
      </c>
    </row>
    <row r="2579" spans="1:16" x14ac:dyDescent="0.25">
      <c r="A2579" t="s">
        <v>2</v>
      </c>
      <c r="B2579" t="s">
        <v>4481</v>
      </c>
      <c r="C2579" t="s">
        <v>2555</v>
      </c>
      <c r="D2579" t="s">
        <v>3973</v>
      </c>
      <c r="E2579" t="s">
        <v>20</v>
      </c>
      <c r="F2579" t="b">
        <v>0</v>
      </c>
      <c r="G2579" t="s">
        <v>27</v>
      </c>
      <c r="H2579" s="4">
        <v>45699.918055555558</v>
      </c>
      <c r="I2579" t="b">
        <v>1</v>
      </c>
      <c r="J2579" t="b">
        <v>1</v>
      </c>
      <c r="K2579" t="s">
        <v>24</v>
      </c>
      <c r="L2579" t="s">
        <v>36</v>
      </c>
      <c r="N2579">
        <v>60</v>
      </c>
      <c r="O2579" t="s">
        <v>1227</v>
      </c>
      <c r="P2579" t="s">
        <v>887</v>
      </c>
    </row>
    <row r="2580" spans="1:16" x14ac:dyDescent="0.25">
      <c r="A2580" t="s">
        <v>0</v>
      </c>
      <c r="B2580" t="s">
        <v>7516</v>
      </c>
      <c r="C2580" t="s">
        <v>1096</v>
      </c>
      <c r="D2580" t="s">
        <v>3828</v>
      </c>
      <c r="E2580" t="s">
        <v>20</v>
      </c>
      <c r="F2580" t="b">
        <v>0</v>
      </c>
      <c r="G2580" t="s">
        <v>27</v>
      </c>
      <c r="H2580" s="4">
        <v>45699.954479166663</v>
      </c>
      <c r="I2580" t="b">
        <v>0</v>
      </c>
      <c r="J2580" t="b">
        <v>0</v>
      </c>
      <c r="K2580" t="s">
        <v>24</v>
      </c>
      <c r="L2580" t="s">
        <v>36</v>
      </c>
      <c r="N2580">
        <v>67.360000610351563</v>
      </c>
      <c r="O2580" t="s">
        <v>7517</v>
      </c>
      <c r="P2580" t="s">
        <v>7518</v>
      </c>
    </row>
    <row r="2581" spans="1:16" x14ac:dyDescent="0.25">
      <c r="A2581" t="s">
        <v>1</v>
      </c>
      <c r="B2581" t="s">
        <v>7403</v>
      </c>
      <c r="C2581" t="s">
        <v>39</v>
      </c>
      <c r="D2581" t="s">
        <v>3973</v>
      </c>
      <c r="E2581" t="s">
        <v>51</v>
      </c>
      <c r="F2581" t="b">
        <v>1</v>
      </c>
      <c r="G2581" t="s">
        <v>41</v>
      </c>
      <c r="H2581" s="4">
        <v>45700.000034722223</v>
      </c>
      <c r="I2581" t="b">
        <v>0</v>
      </c>
      <c r="J2581" t="b">
        <v>1</v>
      </c>
      <c r="K2581" t="s">
        <v>24</v>
      </c>
      <c r="L2581" t="s">
        <v>36</v>
      </c>
      <c r="N2581">
        <v>31</v>
      </c>
      <c r="O2581" t="s">
        <v>7404</v>
      </c>
      <c r="P2581" t="s">
        <v>1212</v>
      </c>
    </row>
    <row r="2582" spans="1:16" x14ac:dyDescent="0.25">
      <c r="A2582" t="s">
        <v>0</v>
      </c>
      <c r="B2582" t="s">
        <v>7405</v>
      </c>
      <c r="C2582" t="s">
        <v>5663</v>
      </c>
      <c r="D2582" t="s">
        <v>3957</v>
      </c>
      <c r="E2582" t="s">
        <v>34</v>
      </c>
      <c r="F2582" t="b">
        <v>0</v>
      </c>
      <c r="G2582" t="s">
        <v>27</v>
      </c>
      <c r="H2582" s="4">
        <v>45700.000173611108</v>
      </c>
      <c r="I2582" t="b">
        <v>0</v>
      </c>
      <c r="J2582" t="b">
        <v>0</v>
      </c>
      <c r="K2582" t="s">
        <v>24</v>
      </c>
      <c r="L2582" t="s">
        <v>36</v>
      </c>
      <c r="N2582">
        <v>24.014999389648441</v>
      </c>
      <c r="O2582" t="s">
        <v>5664</v>
      </c>
      <c r="P2582" t="s">
        <v>3686</v>
      </c>
    </row>
    <row r="2583" spans="1:16" x14ac:dyDescent="0.25">
      <c r="A2583" t="s">
        <v>2</v>
      </c>
      <c r="B2583" t="s">
        <v>7406</v>
      </c>
      <c r="C2583" t="s">
        <v>780</v>
      </c>
      <c r="D2583" t="s">
        <v>3973</v>
      </c>
      <c r="E2583" t="s">
        <v>20</v>
      </c>
      <c r="F2583" t="b">
        <v>0</v>
      </c>
      <c r="G2583" t="s">
        <v>27</v>
      </c>
      <c r="H2583" s="4">
        <v>45700.000173611108</v>
      </c>
      <c r="I2583" t="b">
        <v>0</v>
      </c>
      <c r="J2583" t="b">
        <v>0</v>
      </c>
      <c r="K2583" t="s">
        <v>24</v>
      </c>
      <c r="L2583" t="s">
        <v>22</v>
      </c>
      <c r="M2583">
        <v>82850</v>
      </c>
      <c r="O2583" t="s">
        <v>5482</v>
      </c>
      <c r="P2583" t="s">
        <v>3772</v>
      </c>
    </row>
    <row r="2584" spans="1:16" x14ac:dyDescent="0.25">
      <c r="A2584" t="s">
        <v>1</v>
      </c>
      <c r="B2584" t="s">
        <v>7554</v>
      </c>
      <c r="C2584" t="s">
        <v>82</v>
      </c>
      <c r="D2584" t="s">
        <v>3973</v>
      </c>
      <c r="E2584" t="s">
        <v>20</v>
      </c>
      <c r="F2584" t="b">
        <v>0</v>
      </c>
      <c r="G2584" t="s">
        <v>27</v>
      </c>
      <c r="H2584" s="4">
        <v>45700.00136574074</v>
      </c>
      <c r="I2584" t="b">
        <v>0</v>
      </c>
      <c r="J2584" t="b">
        <v>1</v>
      </c>
      <c r="K2584" t="s">
        <v>24</v>
      </c>
      <c r="L2584" t="s">
        <v>22</v>
      </c>
      <c r="M2584">
        <v>125320</v>
      </c>
      <c r="O2584" t="s">
        <v>4194</v>
      </c>
      <c r="P2584" t="s">
        <v>149</v>
      </c>
    </row>
    <row r="2585" spans="1:16" x14ac:dyDescent="0.25">
      <c r="A2585" t="s">
        <v>2</v>
      </c>
      <c r="B2585" t="s">
        <v>7407</v>
      </c>
      <c r="C2585" t="s">
        <v>372</v>
      </c>
      <c r="D2585" t="s">
        <v>4014</v>
      </c>
      <c r="E2585" t="s">
        <v>20</v>
      </c>
      <c r="F2585" t="b">
        <v>0</v>
      </c>
      <c r="G2585" t="s">
        <v>41</v>
      </c>
      <c r="H2585" s="4">
        <v>45700.00209490741</v>
      </c>
      <c r="I2585" t="b">
        <v>0</v>
      </c>
      <c r="J2585" t="b">
        <v>1</v>
      </c>
      <c r="K2585" t="s">
        <v>24</v>
      </c>
      <c r="L2585" t="s">
        <v>22</v>
      </c>
      <c r="M2585">
        <v>220900</v>
      </c>
      <c r="O2585" t="s">
        <v>402</v>
      </c>
      <c r="P2585" t="s">
        <v>7408</v>
      </c>
    </row>
    <row r="2586" spans="1:16" x14ac:dyDescent="0.25">
      <c r="A2586" t="s">
        <v>2</v>
      </c>
      <c r="B2586" t="s">
        <v>2492</v>
      </c>
      <c r="C2586" t="s">
        <v>825</v>
      </c>
      <c r="D2586" t="s">
        <v>3973</v>
      </c>
      <c r="E2586" t="s">
        <v>20</v>
      </c>
      <c r="F2586" t="b">
        <v>0</v>
      </c>
      <c r="G2586" t="s">
        <v>35</v>
      </c>
      <c r="H2586" s="4">
        <v>45700.002395833333</v>
      </c>
      <c r="I2586" t="b">
        <v>0</v>
      </c>
      <c r="J2586" t="b">
        <v>1</v>
      </c>
      <c r="K2586" t="s">
        <v>24</v>
      </c>
      <c r="L2586" t="s">
        <v>22</v>
      </c>
      <c r="M2586">
        <v>122087</v>
      </c>
      <c r="O2586" t="s">
        <v>5482</v>
      </c>
      <c r="P2586" t="s">
        <v>7409</v>
      </c>
    </row>
    <row r="2587" spans="1:16" x14ac:dyDescent="0.25">
      <c r="A2587" t="s">
        <v>1</v>
      </c>
      <c r="B2587" t="s">
        <v>5780</v>
      </c>
      <c r="C2587" t="s">
        <v>7555</v>
      </c>
      <c r="D2587" t="s">
        <v>5123</v>
      </c>
      <c r="E2587" t="s">
        <v>20</v>
      </c>
      <c r="F2587" t="b">
        <v>0</v>
      </c>
      <c r="G2587" t="s">
        <v>30</v>
      </c>
      <c r="H2587" s="4">
        <v>45700.002418981479</v>
      </c>
      <c r="I2587" t="b">
        <v>0</v>
      </c>
      <c r="J2587" t="b">
        <v>1</v>
      </c>
      <c r="K2587" t="s">
        <v>24</v>
      </c>
      <c r="L2587" t="s">
        <v>22</v>
      </c>
      <c r="M2587">
        <v>198500</v>
      </c>
      <c r="O2587" t="s">
        <v>59</v>
      </c>
      <c r="P2587" t="s">
        <v>7556</v>
      </c>
    </row>
    <row r="2588" spans="1:16" x14ac:dyDescent="0.25">
      <c r="A2588" t="s">
        <v>2</v>
      </c>
      <c r="B2588" t="s">
        <v>7410</v>
      </c>
      <c r="C2588" t="s">
        <v>622</v>
      </c>
      <c r="D2588" t="s">
        <v>3973</v>
      </c>
      <c r="E2588" t="s">
        <v>20</v>
      </c>
      <c r="F2588" t="b">
        <v>0</v>
      </c>
      <c r="G2588" t="s">
        <v>52</v>
      </c>
      <c r="H2588" s="4">
        <v>45700.003298611111</v>
      </c>
      <c r="I2588" t="b">
        <v>0</v>
      </c>
      <c r="J2588" t="b">
        <v>1</v>
      </c>
      <c r="K2588" t="s">
        <v>24</v>
      </c>
      <c r="L2588" t="s">
        <v>22</v>
      </c>
      <c r="M2588">
        <v>115000</v>
      </c>
      <c r="O2588" t="s">
        <v>954</v>
      </c>
      <c r="P2588" t="s">
        <v>7411</v>
      </c>
    </row>
    <row r="2589" spans="1:16" x14ac:dyDescent="0.25">
      <c r="A2589" t="s">
        <v>28</v>
      </c>
      <c r="B2589" t="s">
        <v>7412</v>
      </c>
      <c r="C2589" t="s">
        <v>39</v>
      </c>
      <c r="D2589" t="s">
        <v>3973</v>
      </c>
      <c r="E2589" t="s">
        <v>20</v>
      </c>
      <c r="F2589" t="b">
        <v>1</v>
      </c>
      <c r="G2589" t="s">
        <v>30</v>
      </c>
      <c r="H2589" s="4">
        <v>45700.017511574071</v>
      </c>
      <c r="I2589" t="b">
        <v>0</v>
      </c>
      <c r="J2589" t="b">
        <v>0</v>
      </c>
      <c r="K2589" t="s">
        <v>24</v>
      </c>
      <c r="L2589" t="s">
        <v>36</v>
      </c>
      <c r="N2589">
        <v>50</v>
      </c>
      <c r="O2589" t="s">
        <v>7413</v>
      </c>
    </row>
    <row r="2590" spans="1:16" x14ac:dyDescent="0.25">
      <c r="A2590" t="s">
        <v>0</v>
      </c>
      <c r="B2590" t="s">
        <v>6983</v>
      </c>
      <c r="C2590" t="s">
        <v>39</v>
      </c>
      <c r="D2590" t="s">
        <v>3973</v>
      </c>
      <c r="E2590" t="s">
        <v>20</v>
      </c>
      <c r="F2590" t="b">
        <v>1</v>
      </c>
      <c r="G2590" t="s">
        <v>106</v>
      </c>
      <c r="H2590" s="4">
        <v>45700.018483796302</v>
      </c>
      <c r="I2590" t="b">
        <v>0</v>
      </c>
      <c r="J2590" t="b">
        <v>0</v>
      </c>
      <c r="K2590" t="s">
        <v>106</v>
      </c>
      <c r="L2590" t="s">
        <v>22</v>
      </c>
      <c r="M2590">
        <v>71500</v>
      </c>
      <c r="O2590" t="s">
        <v>6984</v>
      </c>
      <c r="P2590" t="s">
        <v>6985</v>
      </c>
    </row>
    <row r="2591" spans="1:16" x14ac:dyDescent="0.25">
      <c r="A2591" t="s">
        <v>0</v>
      </c>
      <c r="B2591" t="s">
        <v>4495</v>
      </c>
      <c r="C2591" t="s">
        <v>140</v>
      </c>
      <c r="D2591" t="s">
        <v>3828</v>
      </c>
      <c r="E2591" t="s">
        <v>20</v>
      </c>
      <c r="F2591" t="b">
        <v>0</v>
      </c>
      <c r="G2591" t="s">
        <v>35</v>
      </c>
      <c r="H2591" s="4">
        <v>45700.04210648148</v>
      </c>
      <c r="I2591" t="b">
        <v>0</v>
      </c>
      <c r="J2591" t="b">
        <v>0</v>
      </c>
      <c r="K2591" t="s">
        <v>24</v>
      </c>
      <c r="L2591" t="s">
        <v>22</v>
      </c>
      <c r="M2591">
        <v>70000</v>
      </c>
      <c r="O2591" t="s">
        <v>4496</v>
      </c>
      <c r="P2591" t="s">
        <v>204</v>
      </c>
    </row>
    <row r="2592" spans="1:16" x14ac:dyDescent="0.25">
      <c r="A2592" t="s">
        <v>0</v>
      </c>
      <c r="B2592" t="s">
        <v>2900</v>
      </c>
      <c r="C2592" t="s">
        <v>749</v>
      </c>
      <c r="D2592" t="s">
        <v>3828</v>
      </c>
      <c r="E2592" t="s">
        <v>20</v>
      </c>
      <c r="F2592" t="b">
        <v>0</v>
      </c>
      <c r="G2592" t="s">
        <v>30</v>
      </c>
      <c r="H2592" s="4">
        <v>45700.042280092603</v>
      </c>
      <c r="I2592" t="b">
        <v>0</v>
      </c>
      <c r="J2592" t="b">
        <v>1</v>
      </c>
      <c r="K2592" t="s">
        <v>24</v>
      </c>
      <c r="L2592" t="s">
        <v>22</v>
      </c>
      <c r="M2592">
        <v>82500</v>
      </c>
      <c r="O2592" t="s">
        <v>4497</v>
      </c>
      <c r="P2592" t="s">
        <v>3459</v>
      </c>
    </row>
    <row r="2593" spans="1:16" x14ac:dyDescent="0.25">
      <c r="A2593" t="s">
        <v>2</v>
      </c>
      <c r="B2593" t="s">
        <v>7528</v>
      </c>
      <c r="C2593" t="s">
        <v>7529</v>
      </c>
      <c r="D2593" t="s">
        <v>3828</v>
      </c>
      <c r="E2593" t="s">
        <v>20</v>
      </c>
      <c r="F2593" t="b">
        <v>0</v>
      </c>
      <c r="G2593" t="s">
        <v>23</v>
      </c>
      <c r="H2593" s="4">
        <v>45700.059699074067</v>
      </c>
      <c r="I2593" t="b">
        <v>1</v>
      </c>
      <c r="J2593" t="b">
        <v>1</v>
      </c>
      <c r="K2593" t="s">
        <v>24</v>
      </c>
      <c r="L2593" t="s">
        <v>22</v>
      </c>
      <c r="M2593">
        <v>46000</v>
      </c>
      <c r="O2593" t="s">
        <v>7530</v>
      </c>
      <c r="P2593" t="s">
        <v>3540</v>
      </c>
    </row>
    <row r="2594" spans="1:16" x14ac:dyDescent="0.25">
      <c r="A2594" t="s">
        <v>19</v>
      </c>
      <c r="B2594" t="s">
        <v>2448</v>
      </c>
      <c r="C2594" t="s">
        <v>1270</v>
      </c>
      <c r="D2594" t="s">
        <v>3973</v>
      </c>
      <c r="E2594" t="s">
        <v>20</v>
      </c>
      <c r="F2594" t="b">
        <v>0</v>
      </c>
      <c r="G2594" t="s">
        <v>23</v>
      </c>
      <c r="H2594" s="4">
        <v>45700.077384259261</v>
      </c>
      <c r="I2594" t="b">
        <v>0</v>
      </c>
      <c r="J2594" t="b">
        <v>1</v>
      </c>
      <c r="K2594" t="s">
        <v>24</v>
      </c>
      <c r="L2594" t="s">
        <v>36</v>
      </c>
      <c r="N2594">
        <v>56.5</v>
      </c>
      <c r="O2594" t="s">
        <v>5482</v>
      </c>
      <c r="P2594" t="s">
        <v>149</v>
      </c>
    </row>
    <row r="2595" spans="1:16" x14ac:dyDescent="0.25">
      <c r="A2595" t="s">
        <v>28</v>
      </c>
      <c r="B2595" t="s">
        <v>7414</v>
      </c>
      <c r="C2595" t="s">
        <v>192</v>
      </c>
      <c r="D2595" t="s">
        <v>3957</v>
      </c>
      <c r="E2595" t="s">
        <v>20</v>
      </c>
      <c r="F2595" t="b">
        <v>0</v>
      </c>
      <c r="G2595" t="s">
        <v>23</v>
      </c>
      <c r="H2595" s="4">
        <v>45700.09920138889</v>
      </c>
      <c r="I2595" t="b">
        <v>0</v>
      </c>
      <c r="J2595" t="b">
        <v>1</v>
      </c>
      <c r="K2595" t="s">
        <v>24</v>
      </c>
      <c r="L2595" t="s">
        <v>36</v>
      </c>
      <c r="N2595">
        <v>41.884998321533203</v>
      </c>
      <c r="O2595" t="s">
        <v>5013</v>
      </c>
      <c r="P2595" t="s">
        <v>7415</v>
      </c>
    </row>
    <row r="2596" spans="1:16" x14ac:dyDescent="0.25">
      <c r="A2596" t="s">
        <v>40</v>
      </c>
      <c r="B2596" t="s">
        <v>7416</v>
      </c>
      <c r="C2596" t="s">
        <v>5404</v>
      </c>
      <c r="D2596" t="s">
        <v>3957</v>
      </c>
      <c r="E2596" t="s">
        <v>20</v>
      </c>
      <c r="F2596" t="b">
        <v>0</v>
      </c>
      <c r="G2596" t="s">
        <v>27</v>
      </c>
      <c r="H2596" s="4">
        <v>45700.100543981483</v>
      </c>
      <c r="I2596" t="b">
        <v>0</v>
      </c>
      <c r="J2596" t="b">
        <v>0</v>
      </c>
      <c r="K2596" t="s">
        <v>24</v>
      </c>
      <c r="L2596" t="s">
        <v>36</v>
      </c>
      <c r="N2596">
        <v>45.745002746582031</v>
      </c>
      <c r="O2596" t="s">
        <v>1422</v>
      </c>
      <c r="P2596" t="s">
        <v>7417</v>
      </c>
    </row>
    <row r="2597" spans="1:16" x14ac:dyDescent="0.25">
      <c r="A2597" t="s">
        <v>19</v>
      </c>
      <c r="B2597" t="s">
        <v>7418</v>
      </c>
      <c r="C2597" t="s">
        <v>122</v>
      </c>
      <c r="D2597" t="s">
        <v>3973</v>
      </c>
      <c r="E2597" t="s">
        <v>20</v>
      </c>
      <c r="F2597" t="b">
        <v>0</v>
      </c>
      <c r="G2597" t="s">
        <v>52</v>
      </c>
      <c r="H2597" s="4">
        <v>45700.246979166674</v>
      </c>
      <c r="I2597" t="b">
        <v>1</v>
      </c>
      <c r="J2597" t="b">
        <v>1</v>
      </c>
      <c r="K2597" t="s">
        <v>24</v>
      </c>
      <c r="L2597" t="s">
        <v>36</v>
      </c>
      <c r="N2597">
        <v>67.5</v>
      </c>
      <c r="O2597" t="s">
        <v>4344</v>
      </c>
      <c r="P2597" t="s">
        <v>2460</v>
      </c>
    </row>
    <row r="2598" spans="1:16" x14ac:dyDescent="0.25">
      <c r="A2598" t="s">
        <v>0</v>
      </c>
      <c r="B2598" t="s">
        <v>7419</v>
      </c>
      <c r="C2598" t="s">
        <v>82</v>
      </c>
      <c r="D2598" t="s">
        <v>5915</v>
      </c>
      <c r="E2598" t="s">
        <v>20</v>
      </c>
      <c r="F2598" t="b">
        <v>0</v>
      </c>
      <c r="G2598" t="s">
        <v>27</v>
      </c>
      <c r="H2598" s="4">
        <v>45700.249976851846</v>
      </c>
      <c r="I2598" t="b">
        <v>0</v>
      </c>
      <c r="J2598" t="b">
        <v>1</v>
      </c>
      <c r="K2598" t="s">
        <v>24</v>
      </c>
      <c r="L2598" t="s">
        <v>22</v>
      </c>
      <c r="M2598">
        <v>169500</v>
      </c>
      <c r="O2598" t="s">
        <v>7420</v>
      </c>
      <c r="P2598" t="s">
        <v>2951</v>
      </c>
    </row>
    <row r="2599" spans="1:16" x14ac:dyDescent="0.25">
      <c r="A2599" t="s">
        <v>0</v>
      </c>
      <c r="B2599" t="s">
        <v>0</v>
      </c>
      <c r="C2599" t="s">
        <v>2821</v>
      </c>
      <c r="D2599" t="s">
        <v>1051</v>
      </c>
      <c r="E2599" t="s">
        <v>20</v>
      </c>
      <c r="F2599" t="b">
        <v>0</v>
      </c>
      <c r="G2599" t="s">
        <v>41</v>
      </c>
      <c r="H2599" s="4">
        <v>45700.250231481477</v>
      </c>
      <c r="I2599" t="b">
        <v>1</v>
      </c>
      <c r="J2599" t="b">
        <v>1</v>
      </c>
      <c r="K2599" t="s">
        <v>24</v>
      </c>
      <c r="L2599" t="s">
        <v>36</v>
      </c>
      <c r="N2599">
        <v>30.5</v>
      </c>
      <c r="O2599" t="s">
        <v>1051</v>
      </c>
      <c r="P2599" t="s">
        <v>204</v>
      </c>
    </row>
    <row r="2600" spans="1:16" x14ac:dyDescent="0.25">
      <c r="A2600" t="s">
        <v>0</v>
      </c>
      <c r="B2600" t="s">
        <v>0</v>
      </c>
      <c r="C2600" t="s">
        <v>585</v>
      </c>
      <c r="D2600" t="s">
        <v>3828</v>
      </c>
      <c r="E2600" t="s">
        <v>219</v>
      </c>
      <c r="F2600" t="b">
        <v>0</v>
      </c>
      <c r="G2600" t="s">
        <v>41</v>
      </c>
      <c r="H2600" s="4">
        <v>45700.250277777777</v>
      </c>
      <c r="I2600" t="b">
        <v>0</v>
      </c>
      <c r="J2600" t="b">
        <v>1</v>
      </c>
      <c r="K2600" t="s">
        <v>24</v>
      </c>
      <c r="L2600" t="s">
        <v>36</v>
      </c>
      <c r="N2600">
        <v>62.5</v>
      </c>
      <c r="O2600" t="s">
        <v>3776</v>
      </c>
      <c r="P2600" t="s">
        <v>1823</v>
      </c>
    </row>
    <row r="2601" spans="1:16" x14ac:dyDescent="0.25">
      <c r="A2601" t="s">
        <v>25</v>
      </c>
      <c r="B2601" t="s">
        <v>7421</v>
      </c>
      <c r="C2601" t="s">
        <v>49</v>
      </c>
      <c r="D2601" t="s">
        <v>3108</v>
      </c>
      <c r="E2601" t="s">
        <v>20</v>
      </c>
      <c r="F2601" t="b">
        <v>0</v>
      </c>
      <c r="G2601" t="s">
        <v>41</v>
      </c>
      <c r="H2601" s="4">
        <v>45700.250462962962</v>
      </c>
      <c r="I2601" t="b">
        <v>0</v>
      </c>
      <c r="J2601" t="b">
        <v>1</v>
      </c>
      <c r="K2601" t="s">
        <v>24</v>
      </c>
      <c r="L2601" t="s">
        <v>22</v>
      </c>
      <c r="M2601">
        <v>220612</v>
      </c>
      <c r="O2601" t="s">
        <v>43</v>
      </c>
      <c r="P2601" t="s">
        <v>7422</v>
      </c>
    </row>
    <row r="2602" spans="1:16" x14ac:dyDescent="0.25">
      <c r="A2602" t="s">
        <v>0</v>
      </c>
      <c r="B2602" t="s">
        <v>288</v>
      </c>
      <c r="C2602" t="s">
        <v>696</v>
      </c>
      <c r="D2602" t="s">
        <v>7423</v>
      </c>
      <c r="E2602" t="s">
        <v>51</v>
      </c>
      <c r="F2602" t="b">
        <v>0</v>
      </c>
      <c r="G2602" t="s">
        <v>30</v>
      </c>
      <c r="H2602" s="4">
        <v>45700.250902777778</v>
      </c>
      <c r="I2602" t="b">
        <v>1</v>
      </c>
      <c r="J2602" t="b">
        <v>1</v>
      </c>
      <c r="K2602" t="s">
        <v>24</v>
      </c>
      <c r="L2602" t="s">
        <v>36</v>
      </c>
      <c r="N2602">
        <v>25</v>
      </c>
      <c r="O2602" t="s">
        <v>2075</v>
      </c>
      <c r="P2602" t="s">
        <v>863</v>
      </c>
    </row>
    <row r="2603" spans="1:16" x14ac:dyDescent="0.25">
      <c r="A2603" t="s">
        <v>19</v>
      </c>
      <c r="B2603" t="s">
        <v>7424</v>
      </c>
      <c r="C2603" t="s">
        <v>985</v>
      </c>
      <c r="D2603" t="s">
        <v>3973</v>
      </c>
      <c r="E2603" t="s">
        <v>20</v>
      </c>
      <c r="F2603" t="b">
        <v>0</v>
      </c>
      <c r="G2603" t="s">
        <v>27</v>
      </c>
      <c r="H2603" s="4">
        <v>45700.251006944447</v>
      </c>
      <c r="I2603" t="b">
        <v>0</v>
      </c>
      <c r="J2603" t="b">
        <v>1</v>
      </c>
      <c r="K2603" t="s">
        <v>24</v>
      </c>
      <c r="L2603" t="s">
        <v>22</v>
      </c>
      <c r="M2603">
        <v>260000</v>
      </c>
      <c r="O2603" t="s">
        <v>575</v>
      </c>
    </row>
    <row r="2604" spans="1:16" x14ac:dyDescent="0.25">
      <c r="A2604" t="s">
        <v>0</v>
      </c>
      <c r="B2604" t="s">
        <v>0</v>
      </c>
      <c r="C2604" t="s">
        <v>1226</v>
      </c>
      <c r="D2604" t="s">
        <v>3828</v>
      </c>
      <c r="E2604" t="s">
        <v>20</v>
      </c>
      <c r="F2604" t="b">
        <v>0</v>
      </c>
      <c r="G2604" t="s">
        <v>52</v>
      </c>
      <c r="H2604" s="4">
        <v>45700.251215277778</v>
      </c>
      <c r="I2604" t="b">
        <v>0</v>
      </c>
      <c r="J2604" t="b">
        <v>0</v>
      </c>
      <c r="K2604" t="s">
        <v>24</v>
      </c>
      <c r="L2604" t="s">
        <v>22</v>
      </c>
      <c r="M2604">
        <v>70000</v>
      </c>
      <c r="O2604" t="s">
        <v>5918</v>
      </c>
      <c r="P2604" t="s">
        <v>5919</v>
      </c>
    </row>
    <row r="2605" spans="1:16" x14ac:dyDescent="0.25">
      <c r="A2605" t="s">
        <v>1</v>
      </c>
      <c r="B2605" t="s">
        <v>661</v>
      </c>
      <c r="C2605" t="s">
        <v>1521</v>
      </c>
      <c r="D2605" t="s">
        <v>3973</v>
      </c>
      <c r="E2605" t="s">
        <v>20</v>
      </c>
      <c r="F2605" t="b">
        <v>0</v>
      </c>
      <c r="G2605" t="s">
        <v>52</v>
      </c>
      <c r="H2605" s="4">
        <v>45700.251643518517</v>
      </c>
      <c r="I2605" t="b">
        <v>0</v>
      </c>
      <c r="J2605" t="b">
        <v>0</v>
      </c>
      <c r="K2605" t="s">
        <v>24</v>
      </c>
      <c r="L2605" t="s">
        <v>22</v>
      </c>
      <c r="M2605">
        <v>81100</v>
      </c>
      <c r="O2605" t="s">
        <v>1549</v>
      </c>
    </row>
    <row r="2606" spans="1:16" x14ac:dyDescent="0.25">
      <c r="A2606" t="s">
        <v>1</v>
      </c>
      <c r="B2606" t="s">
        <v>661</v>
      </c>
      <c r="C2606" t="s">
        <v>386</v>
      </c>
      <c r="D2606" t="s">
        <v>3828</v>
      </c>
      <c r="E2606" t="s">
        <v>20</v>
      </c>
      <c r="F2606" t="b">
        <v>0</v>
      </c>
      <c r="G2606" t="s">
        <v>41</v>
      </c>
      <c r="H2606" s="4">
        <v>45700.251944444448</v>
      </c>
      <c r="I2606" t="b">
        <v>0</v>
      </c>
      <c r="J2606" t="b">
        <v>1</v>
      </c>
      <c r="K2606" t="s">
        <v>24</v>
      </c>
      <c r="L2606" t="s">
        <v>22</v>
      </c>
      <c r="M2606">
        <v>127275.203125</v>
      </c>
      <c r="O2606" t="s">
        <v>7425</v>
      </c>
      <c r="P2606" t="s">
        <v>7426</v>
      </c>
    </row>
    <row r="2607" spans="1:16" x14ac:dyDescent="0.25">
      <c r="A2607" t="s">
        <v>2</v>
      </c>
      <c r="B2607" t="s">
        <v>1544</v>
      </c>
      <c r="C2607" t="s">
        <v>39</v>
      </c>
      <c r="D2607" t="s">
        <v>4014</v>
      </c>
      <c r="E2607" t="s">
        <v>20</v>
      </c>
      <c r="F2607" t="b">
        <v>1</v>
      </c>
      <c r="G2607" t="s">
        <v>610</v>
      </c>
      <c r="H2607" s="4">
        <v>45700.257430555554</v>
      </c>
      <c r="I2607" t="b">
        <v>0</v>
      </c>
      <c r="J2607" t="b">
        <v>1</v>
      </c>
      <c r="K2607" t="s">
        <v>610</v>
      </c>
      <c r="L2607" t="s">
        <v>22</v>
      </c>
      <c r="M2607">
        <v>184000</v>
      </c>
      <c r="O2607" t="s">
        <v>3016</v>
      </c>
      <c r="P2607" t="s">
        <v>6878</v>
      </c>
    </row>
    <row r="2608" spans="1:16" x14ac:dyDescent="0.25">
      <c r="A2608" t="s">
        <v>0</v>
      </c>
      <c r="B2608" t="s">
        <v>7427</v>
      </c>
      <c r="C2608" t="s">
        <v>3180</v>
      </c>
      <c r="D2608" t="s">
        <v>2208</v>
      </c>
      <c r="E2608" t="s">
        <v>20</v>
      </c>
      <c r="F2608" t="b">
        <v>0</v>
      </c>
      <c r="G2608" t="s">
        <v>23</v>
      </c>
      <c r="H2608" s="4">
        <v>45700.269016203703</v>
      </c>
      <c r="I2608" t="b">
        <v>0</v>
      </c>
      <c r="J2608" t="b">
        <v>0</v>
      </c>
      <c r="K2608" t="s">
        <v>24</v>
      </c>
      <c r="L2608" t="s">
        <v>36</v>
      </c>
      <c r="N2608">
        <v>33.5</v>
      </c>
      <c r="O2608" t="s">
        <v>3375</v>
      </c>
      <c r="P2608" t="s">
        <v>963</v>
      </c>
    </row>
    <row r="2609" spans="1:16" x14ac:dyDescent="0.25">
      <c r="A2609" t="s">
        <v>2</v>
      </c>
      <c r="B2609" t="s">
        <v>2</v>
      </c>
      <c r="C2609" t="s">
        <v>7428</v>
      </c>
      <c r="D2609" t="s">
        <v>4972</v>
      </c>
      <c r="E2609" t="s">
        <v>20</v>
      </c>
      <c r="F2609" t="b">
        <v>0</v>
      </c>
      <c r="G2609" t="s">
        <v>226</v>
      </c>
      <c r="H2609" s="4">
        <v>45700.273310185177</v>
      </c>
      <c r="I2609" t="b">
        <v>1</v>
      </c>
      <c r="J2609" t="b">
        <v>0</v>
      </c>
      <c r="K2609" t="s">
        <v>226</v>
      </c>
      <c r="L2609" t="s">
        <v>22</v>
      </c>
      <c r="M2609">
        <v>65000</v>
      </c>
      <c r="O2609" t="s">
        <v>7429</v>
      </c>
      <c r="P2609" t="s">
        <v>7430</v>
      </c>
    </row>
    <row r="2610" spans="1:16" x14ac:dyDescent="0.25">
      <c r="A2610" t="s">
        <v>19</v>
      </c>
      <c r="B2610" t="s">
        <v>7519</v>
      </c>
      <c r="C2610" t="s">
        <v>213</v>
      </c>
      <c r="D2610" t="s">
        <v>2208</v>
      </c>
      <c r="E2610" t="s">
        <v>20</v>
      </c>
      <c r="F2610" t="b">
        <v>0</v>
      </c>
      <c r="G2610" t="s">
        <v>41</v>
      </c>
      <c r="H2610" s="4">
        <v>45700.292048611111</v>
      </c>
      <c r="I2610" t="b">
        <v>0</v>
      </c>
      <c r="J2610" t="b">
        <v>1</v>
      </c>
      <c r="K2610" t="s">
        <v>24</v>
      </c>
      <c r="L2610" t="s">
        <v>22</v>
      </c>
      <c r="M2610">
        <v>193000</v>
      </c>
      <c r="O2610" t="s">
        <v>405</v>
      </c>
      <c r="P2610" t="s">
        <v>7520</v>
      </c>
    </row>
    <row r="2611" spans="1:16" x14ac:dyDescent="0.25">
      <c r="A2611" t="s">
        <v>2</v>
      </c>
      <c r="B2611" t="s">
        <v>7431</v>
      </c>
      <c r="C2611" t="s">
        <v>172</v>
      </c>
      <c r="D2611" t="s">
        <v>2208</v>
      </c>
      <c r="E2611" t="s">
        <v>20</v>
      </c>
      <c r="F2611" t="b">
        <v>0</v>
      </c>
      <c r="G2611" t="s">
        <v>27</v>
      </c>
      <c r="H2611" s="4">
        <v>45700.293217592603</v>
      </c>
      <c r="I2611" t="b">
        <v>0</v>
      </c>
      <c r="J2611" t="b">
        <v>0</v>
      </c>
      <c r="K2611" t="s">
        <v>24</v>
      </c>
      <c r="L2611" t="s">
        <v>22</v>
      </c>
      <c r="M2611">
        <v>180000</v>
      </c>
      <c r="O2611" t="s">
        <v>2868</v>
      </c>
      <c r="P2611" t="s">
        <v>7432</v>
      </c>
    </row>
    <row r="2612" spans="1:16" x14ac:dyDescent="0.25">
      <c r="A2612" t="s">
        <v>0</v>
      </c>
      <c r="B2612" t="s">
        <v>4222</v>
      </c>
      <c r="D2612" t="s">
        <v>4220</v>
      </c>
      <c r="E2612" t="s">
        <v>20</v>
      </c>
      <c r="F2612" t="b">
        <v>0</v>
      </c>
      <c r="G2612" t="s">
        <v>1420</v>
      </c>
      <c r="H2612" s="4">
        <v>45700.298101851848</v>
      </c>
      <c r="I2612" t="b">
        <v>0</v>
      </c>
      <c r="J2612" t="b">
        <v>0</v>
      </c>
      <c r="K2612" t="s">
        <v>1420</v>
      </c>
      <c r="L2612" t="s">
        <v>22</v>
      </c>
      <c r="M2612">
        <v>65000</v>
      </c>
      <c r="O2612" t="s">
        <v>2946</v>
      </c>
      <c r="P2612" t="s">
        <v>1374</v>
      </c>
    </row>
    <row r="2613" spans="1:16" x14ac:dyDescent="0.25">
      <c r="A2613" t="s">
        <v>1</v>
      </c>
      <c r="B2613" t="s">
        <v>7433</v>
      </c>
      <c r="C2613" t="s">
        <v>39</v>
      </c>
      <c r="D2613" t="s">
        <v>7434</v>
      </c>
      <c r="E2613" t="s">
        <v>20</v>
      </c>
      <c r="F2613" t="b">
        <v>1</v>
      </c>
      <c r="G2613" t="s">
        <v>1833</v>
      </c>
      <c r="H2613" s="4">
        <v>45700.299421296288</v>
      </c>
      <c r="I2613" t="b">
        <v>1</v>
      </c>
      <c r="J2613" t="b">
        <v>0</v>
      </c>
      <c r="K2613" t="s">
        <v>1833</v>
      </c>
      <c r="L2613" t="s">
        <v>22</v>
      </c>
      <c r="M2613">
        <v>47500</v>
      </c>
      <c r="O2613" t="s">
        <v>1426</v>
      </c>
    </row>
    <row r="2614" spans="1:16" x14ac:dyDescent="0.25">
      <c r="A2614" t="s">
        <v>0</v>
      </c>
      <c r="B2614" t="s">
        <v>3335</v>
      </c>
      <c r="C2614" t="s">
        <v>160</v>
      </c>
      <c r="D2614" t="s">
        <v>4084</v>
      </c>
      <c r="E2614" t="s">
        <v>20</v>
      </c>
      <c r="F2614" t="b">
        <v>0</v>
      </c>
      <c r="G2614" t="s">
        <v>52</v>
      </c>
      <c r="H2614" s="4">
        <v>45700.303819444453</v>
      </c>
      <c r="I2614" t="b">
        <v>0</v>
      </c>
      <c r="J2614" t="b">
        <v>1</v>
      </c>
      <c r="K2614" t="s">
        <v>24</v>
      </c>
      <c r="L2614" t="s">
        <v>22</v>
      </c>
      <c r="M2614">
        <v>137500</v>
      </c>
      <c r="O2614" t="s">
        <v>88</v>
      </c>
      <c r="P2614" t="s">
        <v>7435</v>
      </c>
    </row>
    <row r="2615" spans="1:16" x14ac:dyDescent="0.25">
      <c r="A2615" t="s">
        <v>89</v>
      </c>
      <c r="B2615" t="s">
        <v>7531</v>
      </c>
      <c r="C2615" t="s">
        <v>7532</v>
      </c>
      <c r="D2615" t="s">
        <v>4035</v>
      </c>
      <c r="E2615" t="s">
        <v>20</v>
      </c>
      <c r="F2615" t="b">
        <v>0</v>
      </c>
      <c r="G2615" t="s">
        <v>1119</v>
      </c>
      <c r="H2615" s="4">
        <v>45700.31212962963</v>
      </c>
      <c r="I2615" t="b">
        <v>0</v>
      </c>
      <c r="J2615" t="b">
        <v>0</v>
      </c>
      <c r="K2615" t="s">
        <v>1119</v>
      </c>
      <c r="L2615" t="s">
        <v>22</v>
      </c>
      <c r="M2615">
        <v>275000</v>
      </c>
      <c r="O2615" t="s">
        <v>7533</v>
      </c>
      <c r="P2615" t="s">
        <v>274</v>
      </c>
    </row>
    <row r="2616" spans="1:16" x14ac:dyDescent="0.25">
      <c r="A2616" t="s">
        <v>89</v>
      </c>
      <c r="B2616" t="s">
        <v>7534</v>
      </c>
      <c r="C2616" t="s">
        <v>1420</v>
      </c>
      <c r="D2616" t="s">
        <v>4220</v>
      </c>
      <c r="E2616" t="s">
        <v>20</v>
      </c>
      <c r="F2616" t="b">
        <v>0</v>
      </c>
      <c r="G2616" t="s">
        <v>1420</v>
      </c>
      <c r="H2616" s="4">
        <v>45700.317175925928</v>
      </c>
      <c r="I2616" t="b">
        <v>0</v>
      </c>
      <c r="J2616" t="b">
        <v>0</v>
      </c>
      <c r="K2616" t="s">
        <v>1420</v>
      </c>
      <c r="L2616" t="s">
        <v>22</v>
      </c>
      <c r="M2616">
        <v>174400</v>
      </c>
      <c r="O2616" t="s">
        <v>1773</v>
      </c>
      <c r="P2616" t="s">
        <v>7535</v>
      </c>
    </row>
    <row r="2617" spans="1:16" x14ac:dyDescent="0.25">
      <c r="A2617" t="s">
        <v>139</v>
      </c>
      <c r="B2617" t="s">
        <v>7436</v>
      </c>
      <c r="C2617" t="s">
        <v>2500</v>
      </c>
      <c r="D2617" t="s">
        <v>3970</v>
      </c>
      <c r="E2617" t="s">
        <v>20</v>
      </c>
      <c r="F2617" t="b">
        <v>0</v>
      </c>
      <c r="G2617" t="s">
        <v>41</v>
      </c>
      <c r="H2617" s="4">
        <v>45700.333784722221</v>
      </c>
      <c r="I2617" t="b">
        <v>0</v>
      </c>
      <c r="J2617" t="b">
        <v>1</v>
      </c>
      <c r="K2617" t="s">
        <v>24</v>
      </c>
      <c r="L2617" t="s">
        <v>22</v>
      </c>
      <c r="M2617">
        <v>96000</v>
      </c>
      <c r="O2617" t="s">
        <v>7437</v>
      </c>
    </row>
    <row r="2618" spans="1:16" x14ac:dyDescent="0.25">
      <c r="A2618" t="s">
        <v>40</v>
      </c>
      <c r="B2618" t="s">
        <v>7438</v>
      </c>
      <c r="C2618" t="s">
        <v>151</v>
      </c>
      <c r="D2618" t="s">
        <v>5133</v>
      </c>
      <c r="E2618" t="s">
        <v>20</v>
      </c>
      <c r="F2618" t="b">
        <v>0</v>
      </c>
      <c r="G2618" t="s">
        <v>30</v>
      </c>
      <c r="H2618" s="4">
        <v>45700.334583333337</v>
      </c>
      <c r="I2618" t="b">
        <v>0</v>
      </c>
      <c r="J2618" t="b">
        <v>1</v>
      </c>
      <c r="K2618" t="s">
        <v>24</v>
      </c>
      <c r="L2618" t="s">
        <v>22</v>
      </c>
      <c r="M2618">
        <v>149743</v>
      </c>
      <c r="O2618" t="s">
        <v>7439</v>
      </c>
      <c r="P2618" t="s">
        <v>7440</v>
      </c>
    </row>
    <row r="2619" spans="1:16" x14ac:dyDescent="0.25">
      <c r="A2619" t="s">
        <v>19</v>
      </c>
      <c r="B2619" t="s">
        <v>7557</v>
      </c>
      <c r="C2619" t="s">
        <v>453</v>
      </c>
      <c r="D2619" t="s">
        <v>3957</v>
      </c>
      <c r="E2619" t="s">
        <v>20</v>
      </c>
      <c r="F2619" t="b">
        <v>0</v>
      </c>
      <c r="G2619" t="s">
        <v>27</v>
      </c>
      <c r="H2619" s="4">
        <v>45700.334618055553</v>
      </c>
      <c r="I2619" t="b">
        <v>0</v>
      </c>
      <c r="J2619" t="b">
        <v>0</v>
      </c>
      <c r="K2619" t="s">
        <v>24</v>
      </c>
      <c r="L2619" t="s">
        <v>36</v>
      </c>
      <c r="N2619">
        <v>51.239997863769531</v>
      </c>
      <c r="O2619" t="s">
        <v>349</v>
      </c>
      <c r="P2619" t="s">
        <v>7558</v>
      </c>
    </row>
    <row r="2620" spans="1:16" x14ac:dyDescent="0.25">
      <c r="A2620" t="s">
        <v>2</v>
      </c>
      <c r="B2620" t="s">
        <v>7441</v>
      </c>
      <c r="C2620" t="s">
        <v>29</v>
      </c>
      <c r="D2620" t="s">
        <v>3957</v>
      </c>
      <c r="E2620" t="s">
        <v>20</v>
      </c>
      <c r="F2620" t="b">
        <v>0</v>
      </c>
      <c r="G2620" t="s">
        <v>27</v>
      </c>
      <c r="H2620" s="4">
        <v>45700.334675925929</v>
      </c>
      <c r="I2620" t="b">
        <v>0</v>
      </c>
      <c r="J2620" t="b">
        <v>1</v>
      </c>
      <c r="K2620" t="s">
        <v>24</v>
      </c>
      <c r="L2620" t="s">
        <v>36</v>
      </c>
      <c r="N2620">
        <v>38.215000152587891</v>
      </c>
      <c r="O2620" t="s">
        <v>2768</v>
      </c>
      <c r="P2620" t="s">
        <v>128</v>
      </c>
    </row>
    <row r="2621" spans="1:16" x14ac:dyDescent="0.25">
      <c r="A2621" t="s">
        <v>2</v>
      </c>
      <c r="B2621" t="s">
        <v>1676</v>
      </c>
      <c r="C2621" t="s">
        <v>92</v>
      </c>
      <c r="D2621" t="s">
        <v>4090</v>
      </c>
      <c r="E2621" t="s">
        <v>20</v>
      </c>
      <c r="F2621" t="b">
        <v>0</v>
      </c>
      <c r="G2621" t="s">
        <v>35</v>
      </c>
      <c r="H2621" s="4">
        <v>45700.335509259261</v>
      </c>
      <c r="I2621" t="b">
        <v>0</v>
      </c>
      <c r="J2621" t="b">
        <v>0</v>
      </c>
      <c r="K2621" t="s">
        <v>24</v>
      </c>
      <c r="L2621" t="s">
        <v>22</v>
      </c>
      <c r="M2621">
        <v>125000</v>
      </c>
      <c r="O2621" t="s">
        <v>202</v>
      </c>
      <c r="P2621" t="s">
        <v>7559</v>
      </c>
    </row>
    <row r="2622" spans="1:16" x14ac:dyDescent="0.25">
      <c r="A2622" t="s">
        <v>2</v>
      </c>
      <c r="B2622" t="s">
        <v>7442</v>
      </c>
      <c r="C2622" t="s">
        <v>6313</v>
      </c>
      <c r="D2622" t="s">
        <v>3970</v>
      </c>
      <c r="E2622" t="s">
        <v>20</v>
      </c>
      <c r="F2622" t="b">
        <v>0</v>
      </c>
      <c r="G2622" t="s">
        <v>1420</v>
      </c>
      <c r="H2622" s="4">
        <v>45700.350810185177</v>
      </c>
      <c r="I2622" t="b">
        <v>0</v>
      </c>
      <c r="J2622" t="b">
        <v>0</v>
      </c>
      <c r="K2622" t="s">
        <v>1420</v>
      </c>
      <c r="L2622" t="s">
        <v>22</v>
      </c>
      <c r="M2622">
        <v>109605.5</v>
      </c>
      <c r="O2622" t="s">
        <v>7443</v>
      </c>
      <c r="P2622" t="s">
        <v>7444</v>
      </c>
    </row>
    <row r="2623" spans="1:16" x14ac:dyDescent="0.25">
      <c r="A2623" t="s">
        <v>0</v>
      </c>
      <c r="B2623" t="s">
        <v>7536</v>
      </c>
      <c r="C2623" t="s">
        <v>3225</v>
      </c>
      <c r="D2623" t="s">
        <v>3828</v>
      </c>
      <c r="E2623" t="s">
        <v>20</v>
      </c>
      <c r="F2623" t="b">
        <v>0</v>
      </c>
      <c r="G2623" t="s">
        <v>27</v>
      </c>
      <c r="H2623" s="4">
        <v>45700.375081018523</v>
      </c>
      <c r="I2623" t="b">
        <v>1</v>
      </c>
      <c r="J2623" t="b">
        <v>1</v>
      </c>
      <c r="K2623" t="s">
        <v>24</v>
      </c>
      <c r="L2623" t="s">
        <v>22</v>
      </c>
      <c r="M2623">
        <v>80000</v>
      </c>
      <c r="O2623" t="s">
        <v>7537</v>
      </c>
      <c r="P2623" t="s">
        <v>7538</v>
      </c>
    </row>
    <row r="2624" spans="1:16" x14ac:dyDescent="0.25">
      <c r="A2624" t="s">
        <v>0</v>
      </c>
      <c r="B2624" t="s">
        <v>7445</v>
      </c>
      <c r="C2624" t="s">
        <v>39</v>
      </c>
      <c r="D2624" t="s">
        <v>3828</v>
      </c>
      <c r="E2624" t="s">
        <v>20</v>
      </c>
      <c r="F2624" t="b">
        <v>1</v>
      </c>
      <c r="G2624" t="s">
        <v>27</v>
      </c>
      <c r="H2624" s="4">
        <v>45700.375150462962</v>
      </c>
      <c r="I2624" t="b">
        <v>1</v>
      </c>
      <c r="J2624" t="b">
        <v>0</v>
      </c>
      <c r="K2624" t="s">
        <v>24</v>
      </c>
      <c r="L2624" t="s">
        <v>22</v>
      </c>
      <c r="M2624">
        <v>163085</v>
      </c>
      <c r="O2624" t="s">
        <v>7446</v>
      </c>
      <c r="P2624" t="s">
        <v>709</v>
      </c>
    </row>
    <row r="2625" spans="1:16" x14ac:dyDescent="0.25">
      <c r="A2625" t="s">
        <v>0</v>
      </c>
      <c r="B2625" t="s">
        <v>7447</v>
      </c>
      <c r="C2625" t="s">
        <v>585</v>
      </c>
      <c r="D2625" t="s">
        <v>4084</v>
      </c>
      <c r="E2625" t="s">
        <v>20</v>
      </c>
      <c r="F2625" t="b">
        <v>0</v>
      </c>
      <c r="G2625" t="s">
        <v>41</v>
      </c>
      <c r="H2625" s="4">
        <v>45700.375474537039</v>
      </c>
      <c r="I2625" t="b">
        <v>0</v>
      </c>
      <c r="J2625" t="b">
        <v>0</v>
      </c>
      <c r="K2625" t="s">
        <v>24</v>
      </c>
      <c r="L2625" t="s">
        <v>22</v>
      </c>
      <c r="M2625">
        <v>125000</v>
      </c>
      <c r="O2625" t="s">
        <v>374</v>
      </c>
      <c r="P2625" t="s">
        <v>7448</v>
      </c>
    </row>
    <row r="2626" spans="1:16" x14ac:dyDescent="0.25">
      <c r="A2626" t="s">
        <v>1</v>
      </c>
      <c r="B2626" t="s">
        <v>4431</v>
      </c>
      <c r="C2626" t="s">
        <v>949</v>
      </c>
      <c r="D2626" t="s">
        <v>4432</v>
      </c>
      <c r="E2626" t="s">
        <v>20</v>
      </c>
      <c r="F2626" t="b">
        <v>0</v>
      </c>
      <c r="G2626" t="s">
        <v>30</v>
      </c>
      <c r="H2626" s="4">
        <v>45700.376006944447</v>
      </c>
      <c r="I2626" t="b">
        <v>0</v>
      </c>
      <c r="J2626" t="b">
        <v>1</v>
      </c>
      <c r="K2626" t="s">
        <v>24</v>
      </c>
      <c r="L2626" t="s">
        <v>22</v>
      </c>
      <c r="M2626">
        <v>99000</v>
      </c>
      <c r="O2626" t="s">
        <v>1763</v>
      </c>
      <c r="P2626" t="s">
        <v>4433</v>
      </c>
    </row>
    <row r="2627" spans="1:16" x14ac:dyDescent="0.25">
      <c r="A2627" t="s">
        <v>0</v>
      </c>
      <c r="B2627" t="s">
        <v>5421</v>
      </c>
      <c r="C2627" t="s">
        <v>372</v>
      </c>
      <c r="D2627" t="s">
        <v>3957</v>
      </c>
      <c r="E2627" t="s">
        <v>34</v>
      </c>
      <c r="F2627" t="b">
        <v>0</v>
      </c>
      <c r="G2627" t="s">
        <v>27</v>
      </c>
      <c r="H2627" s="4">
        <v>45700.416701388887</v>
      </c>
      <c r="I2627" t="b">
        <v>1</v>
      </c>
      <c r="J2627" t="b">
        <v>0</v>
      </c>
      <c r="K2627" t="s">
        <v>24</v>
      </c>
      <c r="L2627" t="s">
        <v>36</v>
      </c>
      <c r="N2627">
        <v>27.979999542236332</v>
      </c>
      <c r="O2627" t="s">
        <v>4622</v>
      </c>
    </row>
    <row r="2628" spans="1:16" x14ac:dyDescent="0.25">
      <c r="A2628" t="s">
        <v>40</v>
      </c>
      <c r="B2628" t="s">
        <v>7449</v>
      </c>
      <c r="C2628" t="s">
        <v>1546</v>
      </c>
      <c r="D2628" t="s">
        <v>3828</v>
      </c>
      <c r="E2628" t="s">
        <v>20</v>
      </c>
      <c r="F2628" t="b">
        <v>0</v>
      </c>
      <c r="G2628" t="s">
        <v>27</v>
      </c>
      <c r="H2628" s="4">
        <v>45700.417939814812</v>
      </c>
      <c r="I2628" t="b">
        <v>0</v>
      </c>
      <c r="J2628" t="b">
        <v>1</v>
      </c>
      <c r="K2628" t="s">
        <v>24</v>
      </c>
      <c r="L2628" t="s">
        <v>22</v>
      </c>
      <c r="M2628">
        <v>162225</v>
      </c>
      <c r="O2628" t="s">
        <v>254</v>
      </c>
      <c r="P2628" t="s">
        <v>7450</v>
      </c>
    </row>
    <row r="2629" spans="1:16" x14ac:dyDescent="0.25">
      <c r="A2629" t="s">
        <v>40</v>
      </c>
      <c r="B2629" t="s">
        <v>2541</v>
      </c>
      <c r="C2629" t="s">
        <v>3347</v>
      </c>
      <c r="D2629" t="s">
        <v>3973</v>
      </c>
      <c r="E2629" t="s">
        <v>20</v>
      </c>
      <c r="F2629" t="b">
        <v>0</v>
      </c>
      <c r="G2629" t="s">
        <v>27</v>
      </c>
      <c r="H2629" s="4">
        <v>45700.418842592589</v>
      </c>
      <c r="I2629" t="b">
        <v>0</v>
      </c>
      <c r="J2629" t="b">
        <v>1</v>
      </c>
      <c r="K2629" t="s">
        <v>24</v>
      </c>
      <c r="L2629" t="s">
        <v>22</v>
      </c>
      <c r="M2629">
        <v>110500</v>
      </c>
      <c r="O2629" t="s">
        <v>2227</v>
      </c>
      <c r="P2629" t="s">
        <v>4333</v>
      </c>
    </row>
    <row r="2630" spans="1:16" x14ac:dyDescent="0.25">
      <c r="A2630" t="s">
        <v>2</v>
      </c>
      <c r="B2630" t="s">
        <v>4385</v>
      </c>
      <c r="C2630" t="s">
        <v>3515</v>
      </c>
      <c r="D2630" t="s">
        <v>2208</v>
      </c>
      <c r="E2630" t="s">
        <v>34</v>
      </c>
      <c r="F2630" t="b">
        <v>0</v>
      </c>
      <c r="G2630" t="s">
        <v>41</v>
      </c>
      <c r="H2630" s="4">
        <v>45700.418923611112</v>
      </c>
      <c r="I2630" t="b">
        <v>0</v>
      </c>
      <c r="J2630" t="b">
        <v>1</v>
      </c>
      <c r="K2630" t="s">
        <v>24</v>
      </c>
      <c r="L2630" t="s">
        <v>22</v>
      </c>
      <c r="M2630">
        <v>165000</v>
      </c>
      <c r="O2630" t="s">
        <v>428</v>
      </c>
      <c r="P2630" t="s">
        <v>7451</v>
      </c>
    </row>
    <row r="2631" spans="1:16" x14ac:dyDescent="0.25">
      <c r="A2631" t="s">
        <v>28</v>
      </c>
      <c r="B2631" t="s">
        <v>642</v>
      </c>
      <c r="C2631" t="s">
        <v>696</v>
      </c>
      <c r="D2631" t="s">
        <v>3973</v>
      </c>
      <c r="E2631" t="s">
        <v>20</v>
      </c>
      <c r="F2631" t="b">
        <v>0</v>
      </c>
      <c r="G2631" t="s">
        <v>30</v>
      </c>
      <c r="H2631" s="4">
        <v>45700.420115740737</v>
      </c>
      <c r="I2631" t="b">
        <v>0</v>
      </c>
      <c r="J2631" t="b">
        <v>1</v>
      </c>
      <c r="K2631" t="s">
        <v>24</v>
      </c>
      <c r="L2631" t="s">
        <v>22</v>
      </c>
      <c r="M2631">
        <v>147000</v>
      </c>
      <c r="O2631" t="s">
        <v>950</v>
      </c>
      <c r="P2631" t="s">
        <v>6325</v>
      </c>
    </row>
    <row r="2632" spans="1:16" x14ac:dyDescent="0.25">
      <c r="A2632" t="s">
        <v>89</v>
      </c>
      <c r="B2632" t="s">
        <v>7452</v>
      </c>
      <c r="C2632" t="s">
        <v>7313</v>
      </c>
      <c r="D2632" t="s">
        <v>2208</v>
      </c>
      <c r="E2632" t="s">
        <v>34</v>
      </c>
      <c r="F2632" t="b">
        <v>0</v>
      </c>
      <c r="G2632" t="s">
        <v>41</v>
      </c>
      <c r="H2632" s="4">
        <v>45700.433148148149</v>
      </c>
      <c r="I2632" t="b">
        <v>0</v>
      </c>
      <c r="J2632" t="b">
        <v>1</v>
      </c>
      <c r="K2632" t="s">
        <v>24</v>
      </c>
      <c r="L2632" t="s">
        <v>22</v>
      </c>
      <c r="M2632">
        <v>195000</v>
      </c>
      <c r="O2632" t="s">
        <v>428</v>
      </c>
      <c r="P2632" t="s">
        <v>7453</v>
      </c>
    </row>
    <row r="2633" spans="1:16" x14ac:dyDescent="0.25">
      <c r="A2633" t="s">
        <v>2</v>
      </c>
      <c r="B2633" t="s">
        <v>6517</v>
      </c>
      <c r="C2633" t="s">
        <v>151</v>
      </c>
      <c r="D2633" t="s">
        <v>3973</v>
      </c>
      <c r="E2633" t="s">
        <v>20</v>
      </c>
      <c r="F2633" t="b">
        <v>0</v>
      </c>
      <c r="G2633" t="s">
        <v>30</v>
      </c>
      <c r="H2633" s="4">
        <v>45700.45925925926</v>
      </c>
      <c r="I2633" t="b">
        <v>0</v>
      </c>
      <c r="J2633" t="b">
        <v>1</v>
      </c>
      <c r="K2633" t="s">
        <v>24</v>
      </c>
      <c r="L2633" t="s">
        <v>22</v>
      </c>
      <c r="M2633">
        <v>140500</v>
      </c>
      <c r="O2633" t="s">
        <v>6518</v>
      </c>
      <c r="P2633" t="s">
        <v>6519</v>
      </c>
    </row>
    <row r="2634" spans="1:16" x14ac:dyDescent="0.25">
      <c r="A2634" t="s">
        <v>2</v>
      </c>
      <c r="B2634" t="s">
        <v>307</v>
      </c>
      <c r="C2634" t="s">
        <v>39</v>
      </c>
      <c r="D2634" t="s">
        <v>7454</v>
      </c>
      <c r="E2634" t="s">
        <v>20</v>
      </c>
      <c r="F2634" t="b">
        <v>1</v>
      </c>
      <c r="G2634" t="s">
        <v>1094</v>
      </c>
      <c r="H2634" s="4">
        <v>45700.489560185182</v>
      </c>
      <c r="I2634" t="b">
        <v>1</v>
      </c>
      <c r="J2634" t="b">
        <v>0</v>
      </c>
      <c r="K2634" t="s">
        <v>1094</v>
      </c>
      <c r="L2634" t="s">
        <v>22</v>
      </c>
      <c r="M2634">
        <v>200000</v>
      </c>
      <c r="O2634" t="s">
        <v>7455</v>
      </c>
      <c r="P2634" t="s">
        <v>1818</v>
      </c>
    </row>
    <row r="2635" spans="1:16" x14ac:dyDescent="0.25">
      <c r="A2635" t="s">
        <v>0</v>
      </c>
      <c r="B2635" t="s">
        <v>0</v>
      </c>
      <c r="C2635" t="s">
        <v>7560</v>
      </c>
      <c r="D2635" t="s">
        <v>7547</v>
      </c>
      <c r="E2635" t="s">
        <v>34</v>
      </c>
      <c r="F2635" t="b">
        <v>0</v>
      </c>
      <c r="G2635" t="s">
        <v>41</v>
      </c>
      <c r="H2635" s="4">
        <v>45700.500532407408</v>
      </c>
      <c r="I2635" t="b">
        <v>0</v>
      </c>
      <c r="J2635" t="b">
        <v>0</v>
      </c>
      <c r="K2635" t="s">
        <v>24</v>
      </c>
      <c r="L2635" t="s">
        <v>36</v>
      </c>
      <c r="N2635">
        <v>15</v>
      </c>
      <c r="O2635" t="s">
        <v>7548</v>
      </c>
      <c r="P2635" t="s">
        <v>61</v>
      </c>
    </row>
    <row r="2636" spans="1:16" x14ac:dyDescent="0.25">
      <c r="A2636" t="s">
        <v>1</v>
      </c>
      <c r="B2636" t="s">
        <v>2955</v>
      </c>
      <c r="C2636" t="s">
        <v>2765</v>
      </c>
      <c r="D2636" t="s">
        <v>3973</v>
      </c>
      <c r="E2636" t="s">
        <v>20</v>
      </c>
      <c r="F2636" t="b">
        <v>0</v>
      </c>
      <c r="G2636" t="s">
        <v>52</v>
      </c>
      <c r="H2636" s="4">
        <v>45700.500891203701</v>
      </c>
      <c r="I2636" t="b">
        <v>0</v>
      </c>
      <c r="J2636" t="b">
        <v>1</v>
      </c>
      <c r="K2636" t="s">
        <v>24</v>
      </c>
      <c r="L2636" t="s">
        <v>22</v>
      </c>
      <c r="M2636">
        <v>174000</v>
      </c>
      <c r="O2636" t="s">
        <v>5482</v>
      </c>
      <c r="P2636" t="s">
        <v>603</v>
      </c>
    </row>
    <row r="2637" spans="1:16" x14ac:dyDescent="0.25">
      <c r="A2637" t="s">
        <v>2</v>
      </c>
      <c r="B2637" t="s">
        <v>7406</v>
      </c>
      <c r="C2637" t="s">
        <v>3608</v>
      </c>
      <c r="D2637" t="s">
        <v>3973</v>
      </c>
      <c r="E2637" t="s">
        <v>20</v>
      </c>
      <c r="F2637" t="b">
        <v>0</v>
      </c>
      <c r="G2637" t="s">
        <v>27</v>
      </c>
      <c r="H2637" s="4">
        <v>45700.501215277778</v>
      </c>
      <c r="I2637" t="b">
        <v>0</v>
      </c>
      <c r="J2637" t="b">
        <v>0</v>
      </c>
      <c r="K2637" t="s">
        <v>24</v>
      </c>
      <c r="L2637" t="s">
        <v>22</v>
      </c>
      <c r="M2637">
        <v>82850</v>
      </c>
      <c r="O2637" t="s">
        <v>5482</v>
      </c>
      <c r="P2637" t="s">
        <v>3772</v>
      </c>
    </row>
    <row r="2638" spans="1:16" x14ac:dyDescent="0.25">
      <c r="A2638" t="s">
        <v>2</v>
      </c>
      <c r="B2638" t="s">
        <v>7456</v>
      </c>
      <c r="C2638" t="s">
        <v>114</v>
      </c>
      <c r="D2638" t="s">
        <v>3973</v>
      </c>
      <c r="E2638" t="s">
        <v>20</v>
      </c>
      <c r="F2638" t="b">
        <v>0</v>
      </c>
      <c r="G2638" t="s">
        <v>27</v>
      </c>
      <c r="H2638" s="4">
        <v>45700.501689814817</v>
      </c>
      <c r="I2638" t="b">
        <v>0</v>
      </c>
      <c r="J2638" t="b">
        <v>1</v>
      </c>
      <c r="K2638" t="s">
        <v>24</v>
      </c>
      <c r="L2638" t="s">
        <v>22</v>
      </c>
      <c r="M2638">
        <v>207500</v>
      </c>
      <c r="O2638" t="s">
        <v>341</v>
      </c>
      <c r="P2638" t="s">
        <v>7457</v>
      </c>
    </row>
    <row r="2639" spans="1:16" x14ac:dyDescent="0.25">
      <c r="A2639" t="s">
        <v>1</v>
      </c>
      <c r="B2639" t="s">
        <v>7561</v>
      </c>
      <c r="C2639" t="s">
        <v>713</v>
      </c>
      <c r="D2639" t="s">
        <v>3973</v>
      </c>
      <c r="E2639" t="s">
        <v>20</v>
      </c>
      <c r="F2639" t="b">
        <v>0</v>
      </c>
      <c r="G2639" t="s">
        <v>27</v>
      </c>
      <c r="H2639" s="4">
        <v>45700.501770833333</v>
      </c>
      <c r="I2639" t="b">
        <v>0</v>
      </c>
      <c r="J2639" t="b">
        <v>1</v>
      </c>
      <c r="K2639" t="s">
        <v>24</v>
      </c>
      <c r="L2639" t="s">
        <v>22</v>
      </c>
      <c r="M2639">
        <v>113750</v>
      </c>
      <c r="O2639" t="s">
        <v>5482</v>
      </c>
      <c r="P2639" t="s">
        <v>7562</v>
      </c>
    </row>
    <row r="2640" spans="1:16" x14ac:dyDescent="0.25">
      <c r="A2640" t="s">
        <v>1</v>
      </c>
      <c r="B2640" t="s">
        <v>844</v>
      </c>
      <c r="C2640" t="s">
        <v>3608</v>
      </c>
      <c r="D2640" t="s">
        <v>3973</v>
      </c>
      <c r="E2640" t="s">
        <v>20</v>
      </c>
      <c r="F2640" t="b">
        <v>0</v>
      </c>
      <c r="G2640" t="s">
        <v>30</v>
      </c>
      <c r="H2640" s="4">
        <v>45700.502858796302</v>
      </c>
      <c r="I2640" t="b">
        <v>0</v>
      </c>
      <c r="J2640" t="b">
        <v>0</v>
      </c>
      <c r="K2640" t="s">
        <v>24</v>
      </c>
      <c r="L2640" t="s">
        <v>22</v>
      </c>
      <c r="M2640">
        <v>174500</v>
      </c>
      <c r="O2640" t="s">
        <v>5482</v>
      </c>
      <c r="P2640" t="s">
        <v>302</v>
      </c>
    </row>
    <row r="2641" spans="1:16" x14ac:dyDescent="0.25">
      <c r="A2641" t="s">
        <v>28</v>
      </c>
      <c r="B2641" t="s">
        <v>7458</v>
      </c>
      <c r="C2641" t="s">
        <v>39</v>
      </c>
      <c r="D2641" t="s">
        <v>3973</v>
      </c>
      <c r="E2641" t="s">
        <v>20</v>
      </c>
      <c r="F2641" t="b">
        <v>1</v>
      </c>
      <c r="G2641" t="s">
        <v>106</v>
      </c>
      <c r="H2641" s="4">
        <v>45700.50849537037</v>
      </c>
      <c r="I2641" t="b">
        <v>0</v>
      </c>
      <c r="J2641" t="b">
        <v>0</v>
      </c>
      <c r="K2641" t="s">
        <v>106</v>
      </c>
      <c r="L2641" t="s">
        <v>36</v>
      </c>
      <c r="N2641">
        <v>50</v>
      </c>
      <c r="O2641" t="s">
        <v>7413</v>
      </c>
      <c r="P2641" t="s">
        <v>7459</v>
      </c>
    </row>
    <row r="2642" spans="1:16" x14ac:dyDescent="0.25">
      <c r="A2642" t="s">
        <v>0</v>
      </c>
      <c r="B2642" t="s">
        <v>0</v>
      </c>
      <c r="C2642" t="s">
        <v>569</v>
      </c>
      <c r="D2642" t="s">
        <v>7547</v>
      </c>
      <c r="E2642" t="s">
        <v>34</v>
      </c>
      <c r="F2642" t="b">
        <v>0</v>
      </c>
      <c r="G2642" t="s">
        <v>52</v>
      </c>
      <c r="H2642" s="4">
        <v>45700.515636574077</v>
      </c>
      <c r="I2642" t="b">
        <v>0</v>
      </c>
      <c r="J2642" t="b">
        <v>0</v>
      </c>
      <c r="K2642" t="s">
        <v>24</v>
      </c>
      <c r="L2642" t="s">
        <v>36</v>
      </c>
      <c r="N2642">
        <v>15</v>
      </c>
      <c r="O2642" t="s">
        <v>7548</v>
      </c>
      <c r="P2642" t="s">
        <v>61</v>
      </c>
    </row>
    <row r="2643" spans="1:16" x14ac:dyDescent="0.25">
      <c r="A2643" t="s">
        <v>139</v>
      </c>
      <c r="B2643" t="s">
        <v>7460</v>
      </c>
      <c r="C2643" t="s">
        <v>1867</v>
      </c>
      <c r="D2643" t="s">
        <v>2208</v>
      </c>
      <c r="E2643" t="s">
        <v>105</v>
      </c>
      <c r="F2643" t="b">
        <v>0</v>
      </c>
      <c r="G2643" t="s">
        <v>27</v>
      </c>
      <c r="H2643" s="4">
        <v>45700.54178240741</v>
      </c>
      <c r="I2643" t="b">
        <v>0</v>
      </c>
      <c r="J2643" t="b">
        <v>1</v>
      </c>
      <c r="K2643" t="s">
        <v>24</v>
      </c>
      <c r="L2643" t="s">
        <v>22</v>
      </c>
      <c r="M2643">
        <v>93500</v>
      </c>
      <c r="O2643" t="s">
        <v>7461</v>
      </c>
      <c r="P2643" t="s">
        <v>2014</v>
      </c>
    </row>
    <row r="2644" spans="1:16" x14ac:dyDescent="0.25">
      <c r="A2644" t="s">
        <v>1</v>
      </c>
      <c r="B2644" t="s">
        <v>2473</v>
      </c>
      <c r="C2644" t="s">
        <v>1845</v>
      </c>
      <c r="D2644" t="s">
        <v>4084</v>
      </c>
      <c r="E2644" t="s">
        <v>20</v>
      </c>
      <c r="F2644" t="b">
        <v>0</v>
      </c>
      <c r="G2644" t="s">
        <v>27</v>
      </c>
      <c r="H2644" s="4">
        <v>45700.543252314812</v>
      </c>
      <c r="I2644" t="b">
        <v>0</v>
      </c>
      <c r="J2644" t="b">
        <v>1</v>
      </c>
      <c r="K2644" t="s">
        <v>24</v>
      </c>
      <c r="L2644" t="s">
        <v>22</v>
      </c>
      <c r="M2644">
        <v>145000</v>
      </c>
      <c r="O2644" t="s">
        <v>1388</v>
      </c>
      <c r="P2644" t="s">
        <v>7462</v>
      </c>
    </row>
    <row r="2645" spans="1:16" x14ac:dyDescent="0.25">
      <c r="A2645" t="s">
        <v>40</v>
      </c>
      <c r="B2645" t="s">
        <v>7463</v>
      </c>
      <c r="C2645" t="s">
        <v>2701</v>
      </c>
      <c r="D2645" t="s">
        <v>3828</v>
      </c>
      <c r="E2645" t="s">
        <v>20</v>
      </c>
      <c r="F2645" t="b">
        <v>0</v>
      </c>
      <c r="G2645" t="s">
        <v>41</v>
      </c>
      <c r="H2645" s="4">
        <v>45700.543657407397</v>
      </c>
      <c r="I2645" t="b">
        <v>1</v>
      </c>
      <c r="J2645" t="b">
        <v>1</v>
      </c>
      <c r="K2645" t="s">
        <v>24</v>
      </c>
      <c r="L2645" t="s">
        <v>36</v>
      </c>
      <c r="N2645">
        <v>60</v>
      </c>
      <c r="O2645" t="s">
        <v>7464</v>
      </c>
      <c r="P2645" t="s">
        <v>7465</v>
      </c>
    </row>
    <row r="2646" spans="1:16" x14ac:dyDescent="0.25">
      <c r="A2646" t="s">
        <v>19</v>
      </c>
      <c r="B2646" t="s">
        <v>7466</v>
      </c>
      <c r="C2646" t="s">
        <v>2765</v>
      </c>
      <c r="D2646" t="s">
        <v>3957</v>
      </c>
      <c r="E2646" t="s">
        <v>20</v>
      </c>
      <c r="F2646" t="b">
        <v>0</v>
      </c>
      <c r="G2646" t="s">
        <v>23</v>
      </c>
      <c r="H2646" s="4">
        <v>45700.581053240741</v>
      </c>
      <c r="I2646" t="b">
        <v>0</v>
      </c>
      <c r="J2646" t="b">
        <v>1</v>
      </c>
      <c r="K2646" t="s">
        <v>24</v>
      </c>
      <c r="L2646" t="s">
        <v>36</v>
      </c>
      <c r="N2646">
        <v>11.335000038146971</v>
      </c>
      <c r="O2646" t="s">
        <v>254</v>
      </c>
      <c r="P2646" t="s">
        <v>1637</v>
      </c>
    </row>
    <row r="2647" spans="1:16" x14ac:dyDescent="0.25">
      <c r="A2647" t="s">
        <v>0</v>
      </c>
      <c r="B2647" t="s">
        <v>7549</v>
      </c>
      <c r="C2647" t="s">
        <v>484</v>
      </c>
      <c r="D2647" t="s">
        <v>3828</v>
      </c>
      <c r="E2647" t="s">
        <v>20</v>
      </c>
      <c r="F2647" t="b">
        <v>0</v>
      </c>
      <c r="G2647" t="s">
        <v>27</v>
      </c>
      <c r="H2647" s="4">
        <v>45700.583402777767</v>
      </c>
      <c r="I2647" t="b">
        <v>0</v>
      </c>
      <c r="J2647" t="b">
        <v>1</v>
      </c>
      <c r="K2647" t="s">
        <v>24</v>
      </c>
      <c r="L2647" t="s">
        <v>22</v>
      </c>
      <c r="M2647">
        <v>70000</v>
      </c>
      <c r="O2647" t="s">
        <v>7550</v>
      </c>
      <c r="P2647" t="s">
        <v>280</v>
      </c>
    </row>
    <row r="2648" spans="1:16" x14ac:dyDescent="0.25">
      <c r="A2648" t="s">
        <v>0</v>
      </c>
      <c r="B2648" t="s">
        <v>7467</v>
      </c>
      <c r="C2648" t="s">
        <v>859</v>
      </c>
      <c r="D2648" t="s">
        <v>3957</v>
      </c>
      <c r="E2648" t="s">
        <v>20</v>
      </c>
      <c r="F2648" t="b">
        <v>0</v>
      </c>
      <c r="G2648" t="s">
        <v>27</v>
      </c>
      <c r="H2648" s="4">
        <v>45700.583518518521</v>
      </c>
      <c r="I2648" t="b">
        <v>0</v>
      </c>
      <c r="J2648" t="b">
        <v>1</v>
      </c>
      <c r="K2648" t="s">
        <v>24</v>
      </c>
      <c r="L2648" t="s">
        <v>36</v>
      </c>
      <c r="N2648">
        <v>24.014999389648441</v>
      </c>
      <c r="O2648" t="s">
        <v>7468</v>
      </c>
      <c r="P2648" t="s">
        <v>1304</v>
      </c>
    </row>
    <row r="2649" spans="1:16" x14ac:dyDescent="0.25">
      <c r="A2649" t="s">
        <v>25</v>
      </c>
      <c r="B2649" t="s">
        <v>7521</v>
      </c>
      <c r="C2649" t="s">
        <v>82</v>
      </c>
      <c r="D2649" t="s">
        <v>3828</v>
      </c>
      <c r="E2649" t="s">
        <v>20</v>
      </c>
      <c r="F2649" t="b">
        <v>0</v>
      </c>
      <c r="G2649" t="s">
        <v>27</v>
      </c>
      <c r="H2649" s="4">
        <v>45700.584178240737</v>
      </c>
      <c r="I2649" t="b">
        <v>0</v>
      </c>
      <c r="J2649" t="b">
        <v>1</v>
      </c>
      <c r="K2649" t="s">
        <v>24</v>
      </c>
      <c r="L2649" t="s">
        <v>22</v>
      </c>
      <c r="M2649">
        <v>85210.5</v>
      </c>
      <c r="O2649" t="s">
        <v>7522</v>
      </c>
      <c r="P2649" t="s">
        <v>2884</v>
      </c>
    </row>
    <row r="2650" spans="1:16" x14ac:dyDescent="0.25">
      <c r="A2650" t="s">
        <v>2</v>
      </c>
      <c r="B2650" t="s">
        <v>170</v>
      </c>
      <c r="C2650" t="s">
        <v>171</v>
      </c>
      <c r="D2650" t="s">
        <v>3957</v>
      </c>
      <c r="E2650" t="s">
        <v>20</v>
      </c>
      <c r="F2650" t="b">
        <v>0</v>
      </c>
      <c r="G2650" t="s">
        <v>27</v>
      </c>
      <c r="H2650" s="4">
        <v>45700.584618055553</v>
      </c>
      <c r="I2650" t="b">
        <v>0</v>
      </c>
      <c r="J2650" t="b">
        <v>1</v>
      </c>
      <c r="K2650" t="s">
        <v>24</v>
      </c>
      <c r="L2650" t="s">
        <v>36</v>
      </c>
      <c r="N2650">
        <v>46.060001373291023</v>
      </c>
      <c r="O2650" t="s">
        <v>7563</v>
      </c>
      <c r="P2650" t="s">
        <v>7564</v>
      </c>
    </row>
    <row r="2651" spans="1:16" x14ac:dyDescent="0.25">
      <c r="A2651" t="s">
        <v>28</v>
      </c>
      <c r="B2651" t="s">
        <v>7469</v>
      </c>
      <c r="C2651" t="s">
        <v>24</v>
      </c>
      <c r="D2651" t="s">
        <v>3973</v>
      </c>
      <c r="E2651" t="s">
        <v>20</v>
      </c>
      <c r="F2651" t="b">
        <v>0</v>
      </c>
      <c r="G2651" t="s">
        <v>27</v>
      </c>
      <c r="H2651" s="4">
        <v>45700.585509259261</v>
      </c>
      <c r="I2651" t="b">
        <v>0</v>
      </c>
      <c r="J2651" t="b">
        <v>0</v>
      </c>
      <c r="K2651" t="s">
        <v>24</v>
      </c>
      <c r="L2651" t="s">
        <v>22</v>
      </c>
      <c r="M2651">
        <v>155000</v>
      </c>
      <c r="O2651" t="s">
        <v>7470</v>
      </c>
      <c r="P2651" t="s">
        <v>7471</v>
      </c>
    </row>
    <row r="2652" spans="1:16" x14ac:dyDescent="0.25">
      <c r="A2652" t="s">
        <v>191</v>
      </c>
      <c r="B2652" t="s">
        <v>7472</v>
      </c>
      <c r="C2652" t="s">
        <v>972</v>
      </c>
      <c r="D2652" t="s">
        <v>4084</v>
      </c>
      <c r="E2652" t="s">
        <v>20</v>
      </c>
      <c r="F2652" t="b">
        <v>0</v>
      </c>
      <c r="G2652" t="s">
        <v>862</v>
      </c>
      <c r="H2652" s="4">
        <v>45700.589016203703</v>
      </c>
      <c r="I2652" t="b">
        <v>0</v>
      </c>
      <c r="J2652" t="b">
        <v>0</v>
      </c>
      <c r="K2652" t="s">
        <v>862</v>
      </c>
      <c r="L2652" t="s">
        <v>22</v>
      </c>
      <c r="M2652">
        <v>127500</v>
      </c>
      <c r="O2652" t="s">
        <v>7473</v>
      </c>
      <c r="P2652" t="s">
        <v>7474</v>
      </c>
    </row>
    <row r="2653" spans="1:16" x14ac:dyDescent="0.25">
      <c r="A2653" t="s">
        <v>0</v>
      </c>
      <c r="B2653" t="s">
        <v>5357</v>
      </c>
      <c r="C2653" t="s">
        <v>5358</v>
      </c>
      <c r="D2653" t="s">
        <v>3828</v>
      </c>
      <c r="E2653" t="s">
        <v>219</v>
      </c>
      <c r="F2653" t="b">
        <v>0</v>
      </c>
      <c r="G2653" t="s">
        <v>27</v>
      </c>
      <c r="H2653" s="4">
        <v>45700.625069444453</v>
      </c>
      <c r="I2653" t="b">
        <v>1</v>
      </c>
      <c r="J2653" t="b">
        <v>1</v>
      </c>
      <c r="K2653" t="s">
        <v>24</v>
      </c>
      <c r="L2653" t="s">
        <v>36</v>
      </c>
      <c r="N2653">
        <v>26.494998931884769</v>
      </c>
      <c r="O2653" t="s">
        <v>3769</v>
      </c>
      <c r="P2653" t="s">
        <v>1702</v>
      </c>
    </row>
    <row r="2654" spans="1:16" x14ac:dyDescent="0.25">
      <c r="A2654" t="s">
        <v>0</v>
      </c>
      <c r="B2654" t="s">
        <v>7475</v>
      </c>
      <c r="C2654" t="s">
        <v>179</v>
      </c>
      <c r="D2654" t="s">
        <v>2208</v>
      </c>
      <c r="E2654" t="s">
        <v>20</v>
      </c>
      <c r="F2654" t="b">
        <v>0</v>
      </c>
      <c r="G2654" t="s">
        <v>27</v>
      </c>
      <c r="H2654" s="4">
        <v>45700.625173611108</v>
      </c>
      <c r="I2654" t="b">
        <v>0</v>
      </c>
      <c r="J2654" t="b">
        <v>0</v>
      </c>
      <c r="K2654" t="s">
        <v>24</v>
      </c>
      <c r="L2654" t="s">
        <v>22</v>
      </c>
      <c r="M2654">
        <v>61750</v>
      </c>
      <c r="O2654" t="s">
        <v>7476</v>
      </c>
      <c r="P2654" t="s">
        <v>7477</v>
      </c>
    </row>
    <row r="2655" spans="1:16" x14ac:dyDescent="0.25">
      <c r="A2655" t="s">
        <v>0</v>
      </c>
      <c r="B2655" t="s">
        <v>7478</v>
      </c>
      <c r="C2655" t="s">
        <v>2883</v>
      </c>
      <c r="D2655" t="s">
        <v>3828</v>
      </c>
      <c r="E2655" t="s">
        <v>51</v>
      </c>
      <c r="F2655" t="b">
        <v>0</v>
      </c>
      <c r="G2655" t="s">
        <v>30</v>
      </c>
      <c r="H2655" s="4">
        <v>45700.625601851847</v>
      </c>
      <c r="I2655" t="b">
        <v>1</v>
      </c>
      <c r="J2655" t="b">
        <v>0</v>
      </c>
      <c r="K2655" t="s">
        <v>24</v>
      </c>
      <c r="L2655" t="s">
        <v>36</v>
      </c>
      <c r="N2655">
        <v>53.5</v>
      </c>
      <c r="O2655" t="s">
        <v>7479</v>
      </c>
      <c r="P2655" t="s">
        <v>338</v>
      </c>
    </row>
    <row r="2656" spans="1:16" x14ac:dyDescent="0.25">
      <c r="A2656" t="s">
        <v>1</v>
      </c>
      <c r="B2656" t="s">
        <v>4444</v>
      </c>
      <c r="C2656" t="s">
        <v>122</v>
      </c>
      <c r="D2656" t="s">
        <v>3973</v>
      </c>
      <c r="E2656" t="s">
        <v>20</v>
      </c>
      <c r="F2656" t="b">
        <v>0</v>
      </c>
      <c r="G2656" t="s">
        <v>52</v>
      </c>
      <c r="H2656" s="4">
        <v>45700.625740740739</v>
      </c>
      <c r="I2656" t="b">
        <v>0</v>
      </c>
      <c r="J2656" t="b">
        <v>1</v>
      </c>
      <c r="K2656" t="s">
        <v>24</v>
      </c>
      <c r="L2656" t="s">
        <v>22</v>
      </c>
      <c r="M2656">
        <v>222545</v>
      </c>
      <c r="O2656" t="s">
        <v>759</v>
      </c>
      <c r="P2656" t="s">
        <v>2237</v>
      </c>
    </row>
    <row r="2657" spans="1:16" x14ac:dyDescent="0.25">
      <c r="A2657" t="s">
        <v>1</v>
      </c>
      <c r="B2657" t="s">
        <v>7480</v>
      </c>
      <c r="C2657" t="s">
        <v>82</v>
      </c>
      <c r="D2657" t="s">
        <v>4084</v>
      </c>
      <c r="E2657" t="s">
        <v>20</v>
      </c>
      <c r="F2657" t="b">
        <v>0</v>
      </c>
      <c r="G2657" t="s">
        <v>27</v>
      </c>
      <c r="H2657" s="4">
        <v>45700.626018518517</v>
      </c>
      <c r="I2657" t="b">
        <v>0</v>
      </c>
      <c r="J2657" t="b">
        <v>0</v>
      </c>
      <c r="K2657" t="s">
        <v>24</v>
      </c>
      <c r="L2657" t="s">
        <v>22</v>
      </c>
      <c r="M2657">
        <v>155000</v>
      </c>
      <c r="O2657" t="s">
        <v>377</v>
      </c>
      <c r="P2657" t="s">
        <v>3559</v>
      </c>
    </row>
    <row r="2658" spans="1:16" x14ac:dyDescent="0.25">
      <c r="A2658" t="s">
        <v>2</v>
      </c>
      <c r="B2658" t="s">
        <v>7481</v>
      </c>
      <c r="C2658" t="s">
        <v>24</v>
      </c>
      <c r="D2658" t="s">
        <v>4328</v>
      </c>
      <c r="E2658" t="s">
        <v>20</v>
      </c>
      <c r="F2658" t="b">
        <v>0</v>
      </c>
      <c r="G2658" t="s">
        <v>27</v>
      </c>
      <c r="H2658" s="4">
        <v>45700.626979166656</v>
      </c>
      <c r="I2658" t="b">
        <v>0</v>
      </c>
      <c r="J2658" t="b">
        <v>0</v>
      </c>
      <c r="K2658" t="s">
        <v>24</v>
      </c>
      <c r="L2658" t="s">
        <v>22</v>
      </c>
      <c r="M2658">
        <v>126500</v>
      </c>
      <c r="O2658" t="s">
        <v>7482</v>
      </c>
      <c r="P2658" t="s">
        <v>7483</v>
      </c>
    </row>
    <row r="2659" spans="1:16" x14ac:dyDescent="0.25">
      <c r="A2659" t="s">
        <v>0</v>
      </c>
      <c r="B2659" t="s">
        <v>2760</v>
      </c>
      <c r="C2659" t="s">
        <v>236</v>
      </c>
      <c r="D2659" t="s">
        <v>2208</v>
      </c>
      <c r="E2659" t="s">
        <v>20</v>
      </c>
      <c r="F2659" t="b">
        <v>0</v>
      </c>
      <c r="G2659" t="s">
        <v>27</v>
      </c>
      <c r="H2659" s="4">
        <v>45700.666817129633</v>
      </c>
      <c r="I2659" t="b">
        <v>0</v>
      </c>
      <c r="J2659" t="b">
        <v>1</v>
      </c>
      <c r="K2659" t="s">
        <v>24</v>
      </c>
      <c r="L2659" t="s">
        <v>22</v>
      </c>
      <c r="M2659">
        <v>120000</v>
      </c>
      <c r="O2659" t="s">
        <v>301</v>
      </c>
      <c r="P2659" t="s">
        <v>7484</v>
      </c>
    </row>
    <row r="2660" spans="1:16" x14ac:dyDescent="0.25">
      <c r="A2660" t="s">
        <v>0</v>
      </c>
      <c r="B2660" t="s">
        <v>7485</v>
      </c>
      <c r="C2660" t="s">
        <v>179</v>
      </c>
      <c r="D2660" t="s">
        <v>3828</v>
      </c>
      <c r="E2660" t="s">
        <v>20</v>
      </c>
      <c r="F2660" t="b">
        <v>0</v>
      </c>
      <c r="G2660" t="s">
        <v>27</v>
      </c>
      <c r="H2660" s="4">
        <v>45700.66684027778</v>
      </c>
      <c r="I2660" t="b">
        <v>0</v>
      </c>
      <c r="J2660" t="b">
        <v>1</v>
      </c>
      <c r="K2660" t="s">
        <v>24</v>
      </c>
      <c r="L2660" t="s">
        <v>22</v>
      </c>
      <c r="M2660">
        <v>79871.5</v>
      </c>
      <c r="O2660" t="s">
        <v>3851</v>
      </c>
      <c r="P2660" t="s">
        <v>7486</v>
      </c>
    </row>
    <row r="2661" spans="1:16" x14ac:dyDescent="0.25">
      <c r="A2661" t="s">
        <v>139</v>
      </c>
      <c r="B2661" t="s">
        <v>277</v>
      </c>
      <c r="C2661" t="s">
        <v>1065</v>
      </c>
      <c r="D2661" t="s">
        <v>3973</v>
      </c>
      <c r="E2661" t="s">
        <v>20</v>
      </c>
      <c r="F2661" t="b">
        <v>0</v>
      </c>
      <c r="G2661" t="s">
        <v>35</v>
      </c>
      <c r="H2661" s="4">
        <v>45700.667071759257</v>
      </c>
      <c r="I2661" t="b">
        <v>0</v>
      </c>
      <c r="J2661" t="b">
        <v>0</v>
      </c>
      <c r="K2661" t="s">
        <v>24</v>
      </c>
      <c r="L2661" t="s">
        <v>36</v>
      </c>
      <c r="N2661">
        <v>60</v>
      </c>
      <c r="O2661" t="s">
        <v>200</v>
      </c>
      <c r="P2661" t="s">
        <v>7539</v>
      </c>
    </row>
    <row r="2662" spans="1:16" x14ac:dyDescent="0.25">
      <c r="A2662" t="s">
        <v>139</v>
      </c>
      <c r="B2662" t="s">
        <v>7487</v>
      </c>
      <c r="C2662" t="s">
        <v>1421</v>
      </c>
      <c r="D2662" t="s">
        <v>3828</v>
      </c>
      <c r="E2662" t="s">
        <v>20</v>
      </c>
      <c r="F2662" t="b">
        <v>0</v>
      </c>
      <c r="G2662" t="s">
        <v>52</v>
      </c>
      <c r="H2662" s="4">
        <v>45700.667858796303</v>
      </c>
      <c r="I2662" t="b">
        <v>0</v>
      </c>
      <c r="J2662" t="b">
        <v>1</v>
      </c>
      <c r="K2662" t="s">
        <v>24</v>
      </c>
      <c r="L2662" t="s">
        <v>22</v>
      </c>
      <c r="M2662">
        <v>120000</v>
      </c>
      <c r="O2662" t="s">
        <v>7488</v>
      </c>
      <c r="P2662" t="s">
        <v>7489</v>
      </c>
    </row>
    <row r="2663" spans="1:16" x14ac:dyDescent="0.25">
      <c r="A2663" t="s">
        <v>40</v>
      </c>
      <c r="B2663" t="s">
        <v>7490</v>
      </c>
      <c r="C2663" t="s">
        <v>825</v>
      </c>
      <c r="D2663" t="s">
        <v>3828</v>
      </c>
      <c r="E2663" t="s">
        <v>20</v>
      </c>
      <c r="F2663" t="b">
        <v>0</v>
      </c>
      <c r="G2663" t="s">
        <v>27</v>
      </c>
      <c r="H2663" s="4">
        <v>45700.668009259258</v>
      </c>
      <c r="I2663" t="b">
        <v>1</v>
      </c>
      <c r="J2663" t="b">
        <v>1</v>
      </c>
      <c r="K2663" t="s">
        <v>24</v>
      </c>
      <c r="L2663" t="s">
        <v>22</v>
      </c>
      <c r="M2663">
        <v>147500</v>
      </c>
      <c r="O2663" t="s">
        <v>2576</v>
      </c>
      <c r="P2663" t="s">
        <v>7491</v>
      </c>
    </row>
    <row r="2664" spans="1:16" x14ac:dyDescent="0.25">
      <c r="A2664" t="s">
        <v>0</v>
      </c>
      <c r="B2664" t="s">
        <v>7540</v>
      </c>
      <c r="C2664" t="s">
        <v>2716</v>
      </c>
      <c r="D2664" t="s">
        <v>3973</v>
      </c>
      <c r="E2664" t="s">
        <v>20</v>
      </c>
      <c r="F2664" t="b">
        <v>0</v>
      </c>
      <c r="G2664" t="s">
        <v>23</v>
      </c>
      <c r="H2664" s="4">
        <v>45700.700891203713</v>
      </c>
      <c r="I2664" t="b">
        <v>0</v>
      </c>
      <c r="J2664" t="b">
        <v>1</v>
      </c>
      <c r="K2664" t="s">
        <v>24</v>
      </c>
      <c r="L2664" t="s">
        <v>22</v>
      </c>
      <c r="M2664">
        <v>74100</v>
      </c>
      <c r="O2664" t="s">
        <v>5949</v>
      </c>
      <c r="P2664" t="s">
        <v>7541</v>
      </c>
    </row>
    <row r="2665" spans="1:16" x14ac:dyDescent="0.25">
      <c r="A2665" t="s">
        <v>0</v>
      </c>
      <c r="B2665" t="s">
        <v>0</v>
      </c>
      <c r="C2665" t="s">
        <v>76</v>
      </c>
      <c r="D2665" t="s">
        <v>4090</v>
      </c>
      <c r="E2665" t="s">
        <v>20</v>
      </c>
      <c r="F2665" t="b">
        <v>0</v>
      </c>
      <c r="G2665" t="s">
        <v>41</v>
      </c>
      <c r="H2665" s="4">
        <v>45700.708738425928</v>
      </c>
      <c r="I2665" t="b">
        <v>0</v>
      </c>
      <c r="J2665" t="b">
        <v>0</v>
      </c>
      <c r="K2665" t="s">
        <v>24</v>
      </c>
      <c r="L2665" t="s">
        <v>36</v>
      </c>
      <c r="N2665">
        <v>37.5</v>
      </c>
      <c r="O2665" t="s">
        <v>712</v>
      </c>
      <c r="P2665" t="s">
        <v>1904</v>
      </c>
    </row>
    <row r="2666" spans="1:16" x14ac:dyDescent="0.25">
      <c r="A2666" t="s">
        <v>139</v>
      </c>
      <c r="B2666" t="s">
        <v>7523</v>
      </c>
      <c r="C2666" t="s">
        <v>151</v>
      </c>
      <c r="D2666" t="s">
        <v>3973</v>
      </c>
      <c r="E2666" t="s">
        <v>20</v>
      </c>
      <c r="F2666" t="b">
        <v>0</v>
      </c>
      <c r="G2666" t="s">
        <v>30</v>
      </c>
      <c r="H2666" s="4">
        <v>45700.709236111114</v>
      </c>
      <c r="I2666" t="b">
        <v>0</v>
      </c>
      <c r="J2666" t="b">
        <v>0</v>
      </c>
      <c r="K2666" t="s">
        <v>24</v>
      </c>
      <c r="L2666" t="s">
        <v>36</v>
      </c>
      <c r="N2666">
        <v>22</v>
      </c>
      <c r="O2666" t="s">
        <v>7524</v>
      </c>
      <c r="P2666" t="s">
        <v>2808</v>
      </c>
    </row>
    <row r="2667" spans="1:16" x14ac:dyDescent="0.25">
      <c r="A2667" t="s">
        <v>2</v>
      </c>
      <c r="B2667" t="s">
        <v>417</v>
      </c>
      <c r="C2667" t="s">
        <v>908</v>
      </c>
      <c r="D2667" t="s">
        <v>3828</v>
      </c>
      <c r="E2667" t="s">
        <v>20</v>
      </c>
      <c r="F2667" t="b">
        <v>0</v>
      </c>
      <c r="G2667" t="s">
        <v>27</v>
      </c>
      <c r="H2667" s="4">
        <v>45700.710324074083</v>
      </c>
      <c r="I2667" t="b">
        <v>0</v>
      </c>
      <c r="J2667" t="b">
        <v>0</v>
      </c>
      <c r="K2667" t="s">
        <v>24</v>
      </c>
      <c r="L2667" t="s">
        <v>22</v>
      </c>
      <c r="M2667">
        <v>90094.2578125</v>
      </c>
      <c r="O2667" t="s">
        <v>6068</v>
      </c>
      <c r="P2667" t="s">
        <v>6069</v>
      </c>
    </row>
    <row r="2668" spans="1:16" x14ac:dyDescent="0.25">
      <c r="A2668" t="s">
        <v>2</v>
      </c>
      <c r="B2668" t="s">
        <v>2337</v>
      </c>
      <c r="C2668" t="s">
        <v>49</v>
      </c>
      <c r="D2668" t="s">
        <v>3973</v>
      </c>
      <c r="E2668" t="s">
        <v>20</v>
      </c>
      <c r="F2668" t="b">
        <v>0</v>
      </c>
      <c r="G2668" t="s">
        <v>30</v>
      </c>
      <c r="H2668" s="4">
        <v>45700.711342592593</v>
      </c>
      <c r="I2668" t="b">
        <v>0</v>
      </c>
      <c r="J2668" t="b">
        <v>0</v>
      </c>
      <c r="K2668" t="s">
        <v>24</v>
      </c>
      <c r="L2668" t="s">
        <v>22</v>
      </c>
      <c r="M2668">
        <v>350000</v>
      </c>
      <c r="O2668" t="s">
        <v>3634</v>
      </c>
      <c r="P2668" t="s">
        <v>7163</v>
      </c>
    </row>
    <row r="2669" spans="1:16" x14ac:dyDescent="0.25">
      <c r="A2669" t="s">
        <v>139</v>
      </c>
      <c r="B2669" t="s">
        <v>2929</v>
      </c>
      <c r="C2669" t="s">
        <v>3238</v>
      </c>
      <c r="D2669" t="s">
        <v>3973</v>
      </c>
      <c r="E2669" t="s">
        <v>20</v>
      </c>
      <c r="F2669" t="b">
        <v>0</v>
      </c>
      <c r="G2669" t="s">
        <v>41</v>
      </c>
      <c r="H2669" s="4">
        <v>45700.7503125</v>
      </c>
      <c r="I2669" t="b">
        <v>0</v>
      </c>
      <c r="J2669" t="b">
        <v>1</v>
      </c>
      <c r="K2669" t="s">
        <v>24</v>
      </c>
      <c r="L2669" t="s">
        <v>22</v>
      </c>
      <c r="M2669">
        <v>103900</v>
      </c>
      <c r="O2669" t="s">
        <v>4329</v>
      </c>
      <c r="P2669" t="s">
        <v>7492</v>
      </c>
    </row>
    <row r="2670" spans="1:16" x14ac:dyDescent="0.25">
      <c r="A2670" t="s">
        <v>139</v>
      </c>
      <c r="B2670" t="s">
        <v>7493</v>
      </c>
      <c r="C2670" t="s">
        <v>151</v>
      </c>
      <c r="D2670" t="s">
        <v>3828</v>
      </c>
      <c r="E2670" t="s">
        <v>51</v>
      </c>
      <c r="F2670" t="b">
        <v>0</v>
      </c>
      <c r="G2670" t="s">
        <v>30</v>
      </c>
      <c r="H2670" s="4">
        <v>45700.750902777778</v>
      </c>
      <c r="I2670" t="b">
        <v>1</v>
      </c>
      <c r="J2670" t="b">
        <v>0</v>
      </c>
      <c r="K2670" t="s">
        <v>24</v>
      </c>
      <c r="L2670" t="s">
        <v>36</v>
      </c>
      <c r="N2670">
        <v>38</v>
      </c>
      <c r="O2670" t="s">
        <v>6991</v>
      </c>
    </row>
    <row r="2671" spans="1:16" x14ac:dyDescent="0.25">
      <c r="A2671" t="s">
        <v>2</v>
      </c>
      <c r="B2671" t="s">
        <v>7494</v>
      </c>
      <c r="C2671" t="s">
        <v>945</v>
      </c>
      <c r="D2671" t="s">
        <v>3600</v>
      </c>
      <c r="E2671" t="s">
        <v>20</v>
      </c>
      <c r="F2671" t="b">
        <v>0</v>
      </c>
      <c r="G2671" t="s">
        <v>27</v>
      </c>
      <c r="H2671" s="4">
        <v>45700.751388888893</v>
      </c>
      <c r="I2671" t="b">
        <v>1</v>
      </c>
      <c r="J2671" t="b">
        <v>1</v>
      </c>
      <c r="K2671" t="s">
        <v>24</v>
      </c>
      <c r="L2671" t="s">
        <v>22</v>
      </c>
      <c r="M2671">
        <v>145000</v>
      </c>
      <c r="O2671" t="s">
        <v>7495</v>
      </c>
      <c r="P2671" t="s">
        <v>7496</v>
      </c>
    </row>
    <row r="2672" spans="1:16" x14ac:dyDescent="0.25">
      <c r="A2672" t="s">
        <v>19</v>
      </c>
      <c r="B2672" t="s">
        <v>7497</v>
      </c>
      <c r="C2672" t="s">
        <v>122</v>
      </c>
      <c r="D2672" t="s">
        <v>3973</v>
      </c>
      <c r="E2672" t="s">
        <v>20</v>
      </c>
      <c r="F2672" t="b">
        <v>0</v>
      </c>
      <c r="G2672" t="s">
        <v>52</v>
      </c>
      <c r="H2672" s="4">
        <v>45700.75240740741</v>
      </c>
      <c r="I2672" t="b">
        <v>1</v>
      </c>
      <c r="J2672" t="b">
        <v>0</v>
      </c>
      <c r="K2672" t="s">
        <v>24</v>
      </c>
      <c r="L2672" t="s">
        <v>22</v>
      </c>
      <c r="M2672">
        <v>112116</v>
      </c>
      <c r="O2672" t="s">
        <v>554</v>
      </c>
      <c r="P2672" t="s">
        <v>7498</v>
      </c>
    </row>
    <row r="2673" spans="1:16" x14ac:dyDescent="0.25">
      <c r="A2673" t="s">
        <v>0</v>
      </c>
      <c r="B2673" t="s">
        <v>4251</v>
      </c>
      <c r="C2673" t="s">
        <v>3519</v>
      </c>
      <c r="D2673" t="s">
        <v>3973</v>
      </c>
      <c r="E2673" t="s">
        <v>20</v>
      </c>
      <c r="F2673" t="b">
        <v>0</v>
      </c>
      <c r="G2673" t="s">
        <v>27</v>
      </c>
      <c r="H2673" s="4">
        <v>45700.791770833333</v>
      </c>
      <c r="I2673" t="b">
        <v>1</v>
      </c>
      <c r="J2673" t="b">
        <v>0</v>
      </c>
      <c r="K2673" t="s">
        <v>24</v>
      </c>
      <c r="L2673" t="s">
        <v>22</v>
      </c>
      <c r="M2673">
        <v>70000</v>
      </c>
      <c r="O2673" t="s">
        <v>7499</v>
      </c>
      <c r="P2673" t="s">
        <v>1075</v>
      </c>
    </row>
    <row r="2674" spans="1:16" x14ac:dyDescent="0.25">
      <c r="A2674" t="s">
        <v>1</v>
      </c>
      <c r="B2674" t="s">
        <v>7500</v>
      </c>
      <c r="C2674" t="s">
        <v>624</v>
      </c>
      <c r="D2674" t="s">
        <v>3973</v>
      </c>
      <c r="E2674" t="s">
        <v>20</v>
      </c>
      <c r="F2674" t="b">
        <v>0</v>
      </c>
      <c r="G2674" t="s">
        <v>35</v>
      </c>
      <c r="H2674" s="4">
        <v>45700.792164351849</v>
      </c>
      <c r="I2674" t="b">
        <v>0</v>
      </c>
      <c r="J2674" t="b">
        <v>1</v>
      </c>
      <c r="K2674" t="s">
        <v>24</v>
      </c>
      <c r="L2674" t="s">
        <v>22</v>
      </c>
      <c r="M2674">
        <v>184000</v>
      </c>
      <c r="O2674" t="s">
        <v>65</v>
      </c>
      <c r="P2674" t="s">
        <v>66</v>
      </c>
    </row>
    <row r="2675" spans="1:16" x14ac:dyDescent="0.25">
      <c r="A2675" t="s">
        <v>2</v>
      </c>
      <c r="B2675" t="s">
        <v>7244</v>
      </c>
      <c r="C2675" t="s">
        <v>322</v>
      </c>
      <c r="D2675" t="s">
        <v>3973</v>
      </c>
      <c r="E2675" t="s">
        <v>20</v>
      </c>
      <c r="F2675" t="b">
        <v>0</v>
      </c>
      <c r="G2675" t="s">
        <v>41</v>
      </c>
      <c r="H2675" s="4">
        <v>45700.792210648149</v>
      </c>
      <c r="I2675" t="b">
        <v>0</v>
      </c>
      <c r="J2675" t="b">
        <v>1</v>
      </c>
      <c r="K2675" t="s">
        <v>24</v>
      </c>
      <c r="L2675" t="s">
        <v>22</v>
      </c>
      <c r="M2675">
        <v>193500</v>
      </c>
      <c r="O2675" t="s">
        <v>3973</v>
      </c>
      <c r="P2675" t="s">
        <v>7245</v>
      </c>
    </row>
    <row r="2676" spans="1:16" x14ac:dyDescent="0.25">
      <c r="A2676" t="s">
        <v>2</v>
      </c>
      <c r="B2676" t="s">
        <v>7542</v>
      </c>
      <c r="C2676" t="s">
        <v>1588</v>
      </c>
      <c r="D2676" t="s">
        <v>7543</v>
      </c>
      <c r="E2676" t="s">
        <v>20</v>
      </c>
      <c r="F2676" t="b">
        <v>0</v>
      </c>
      <c r="G2676" t="s">
        <v>27</v>
      </c>
      <c r="H2676" s="4">
        <v>45700.792962962973</v>
      </c>
      <c r="I2676" t="b">
        <v>0</v>
      </c>
      <c r="J2676" t="b">
        <v>0</v>
      </c>
      <c r="K2676" t="s">
        <v>24</v>
      </c>
      <c r="L2676" t="s">
        <v>22</v>
      </c>
      <c r="M2676">
        <v>90000</v>
      </c>
      <c r="O2676" t="s">
        <v>7544</v>
      </c>
      <c r="P2676" t="s">
        <v>7545</v>
      </c>
    </row>
    <row r="2677" spans="1:16" x14ac:dyDescent="0.25">
      <c r="A2677" t="s">
        <v>1</v>
      </c>
      <c r="B2677" t="s">
        <v>5990</v>
      </c>
      <c r="C2677" t="s">
        <v>3891</v>
      </c>
      <c r="D2677" t="s">
        <v>3828</v>
      </c>
      <c r="E2677" t="s">
        <v>20</v>
      </c>
      <c r="F2677" t="b">
        <v>0</v>
      </c>
      <c r="G2677" t="s">
        <v>27</v>
      </c>
      <c r="H2677" s="4">
        <v>45700.793854166674</v>
      </c>
      <c r="I2677" t="b">
        <v>0</v>
      </c>
      <c r="J2677" t="b">
        <v>1</v>
      </c>
      <c r="K2677" t="s">
        <v>24</v>
      </c>
      <c r="L2677" t="s">
        <v>22</v>
      </c>
      <c r="M2677">
        <v>120000</v>
      </c>
      <c r="O2677" t="s">
        <v>3892</v>
      </c>
      <c r="P2677" t="s">
        <v>5991</v>
      </c>
    </row>
    <row r="2678" spans="1:16" x14ac:dyDescent="0.25">
      <c r="A2678" t="s">
        <v>1</v>
      </c>
      <c r="B2678" t="s">
        <v>3477</v>
      </c>
      <c r="C2678" t="s">
        <v>155</v>
      </c>
      <c r="D2678" t="s">
        <v>3973</v>
      </c>
      <c r="E2678" t="s">
        <v>51</v>
      </c>
      <c r="F2678" t="b">
        <v>0</v>
      </c>
      <c r="G2678" t="s">
        <v>27</v>
      </c>
      <c r="H2678" s="4">
        <v>45700.794027777767</v>
      </c>
      <c r="I2678" t="b">
        <v>0</v>
      </c>
      <c r="J2678" t="b">
        <v>1</v>
      </c>
      <c r="K2678" t="s">
        <v>24</v>
      </c>
      <c r="L2678" t="s">
        <v>36</v>
      </c>
      <c r="N2678">
        <v>45</v>
      </c>
      <c r="O2678" t="s">
        <v>270</v>
      </c>
      <c r="P2678" t="s">
        <v>1851</v>
      </c>
    </row>
    <row r="2679" spans="1:16" x14ac:dyDescent="0.25">
      <c r="A2679" t="s">
        <v>89</v>
      </c>
      <c r="B2679" t="s">
        <v>7501</v>
      </c>
      <c r="C2679" t="s">
        <v>44</v>
      </c>
      <c r="D2679" t="s">
        <v>3973</v>
      </c>
      <c r="E2679" t="s">
        <v>20</v>
      </c>
      <c r="F2679" t="b">
        <v>0</v>
      </c>
      <c r="G2679" t="s">
        <v>41</v>
      </c>
      <c r="H2679" s="4">
        <v>45700.83</v>
      </c>
      <c r="I2679" t="b">
        <v>0</v>
      </c>
      <c r="J2679" t="b">
        <v>0</v>
      </c>
      <c r="K2679" t="s">
        <v>24</v>
      </c>
      <c r="L2679" t="s">
        <v>22</v>
      </c>
      <c r="M2679">
        <v>144000</v>
      </c>
      <c r="O2679" t="s">
        <v>7502</v>
      </c>
      <c r="P2679" t="s">
        <v>7503</v>
      </c>
    </row>
    <row r="2680" spans="1:16" x14ac:dyDescent="0.25">
      <c r="A2680" t="s">
        <v>40</v>
      </c>
      <c r="B2680" t="s">
        <v>57</v>
      </c>
      <c r="C2680" t="s">
        <v>179</v>
      </c>
      <c r="D2680" t="s">
        <v>3973</v>
      </c>
      <c r="E2680" t="s">
        <v>20</v>
      </c>
      <c r="F2680" t="b">
        <v>0</v>
      </c>
      <c r="G2680" t="s">
        <v>52</v>
      </c>
      <c r="H2680" s="4">
        <v>45700.832152777781</v>
      </c>
      <c r="I2680" t="b">
        <v>0</v>
      </c>
      <c r="J2680" t="b">
        <v>1</v>
      </c>
      <c r="K2680" t="s">
        <v>24</v>
      </c>
      <c r="L2680" t="s">
        <v>22</v>
      </c>
      <c r="M2680">
        <v>139105</v>
      </c>
      <c r="O2680" t="s">
        <v>1856</v>
      </c>
      <c r="P2680" t="s">
        <v>2720</v>
      </c>
    </row>
    <row r="2681" spans="1:16" x14ac:dyDescent="0.25">
      <c r="A2681" t="s">
        <v>0</v>
      </c>
      <c r="B2681" t="s">
        <v>7504</v>
      </c>
      <c r="C2681" t="s">
        <v>203</v>
      </c>
      <c r="D2681" t="s">
        <v>3973</v>
      </c>
      <c r="E2681" t="s">
        <v>20</v>
      </c>
      <c r="F2681" t="b">
        <v>0</v>
      </c>
      <c r="G2681" t="s">
        <v>23</v>
      </c>
      <c r="H2681" s="4">
        <v>45700.832256944443</v>
      </c>
      <c r="I2681" t="b">
        <v>1</v>
      </c>
      <c r="J2681" t="b">
        <v>1</v>
      </c>
      <c r="K2681" t="s">
        <v>24</v>
      </c>
      <c r="L2681" t="s">
        <v>22</v>
      </c>
      <c r="M2681">
        <v>85000</v>
      </c>
      <c r="O2681" t="s">
        <v>4675</v>
      </c>
      <c r="P2681" t="s">
        <v>204</v>
      </c>
    </row>
    <row r="2682" spans="1:16" x14ac:dyDescent="0.25">
      <c r="A2682" t="s">
        <v>0</v>
      </c>
      <c r="B2682" t="s">
        <v>7565</v>
      </c>
      <c r="C2682" t="s">
        <v>1894</v>
      </c>
      <c r="D2682" t="s">
        <v>3973</v>
      </c>
      <c r="E2682" t="s">
        <v>20</v>
      </c>
      <c r="F2682" t="b">
        <v>0</v>
      </c>
      <c r="G2682" t="s">
        <v>41</v>
      </c>
      <c r="H2682" s="4">
        <v>45700.833657407413</v>
      </c>
      <c r="I2682" t="b">
        <v>0</v>
      </c>
      <c r="J2682" t="b">
        <v>0</v>
      </c>
      <c r="K2682" t="s">
        <v>24</v>
      </c>
      <c r="L2682" t="s">
        <v>22</v>
      </c>
      <c r="M2682">
        <v>83500</v>
      </c>
      <c r="O2682" t="s">
        <v>5522</v>
      </c>
      <c r="P2682" t="s">
        <v>2715</v>
      </c>
    </row>
    <row r="2683" spans="1:16" x14ac:dyDescent="0.25">
      <c r="A2683" t="s">
        <v>0</v>
      </c>
      <c r="B2683" t="s">
        <v>1219</v>
      </c>
      <c r="C2683" t="s">
        <v>64</v>
      </c>
      <c r="D2683" t="s">
        <v>6851</v>
      </c>
      <c r="E2683" t="s">
        <v>20</v>
      </c>
      <c r="F2683" t="b">
        <v>0</v>
      </c>
      <c r="G2683" t="s">
        <v>52</v>
      </c>
      <c r="H2683" s="4">
        <v>45700.834317129629</v>
      </c>
      <c r="I2683" t="b">
        <v>1</v>
      </c>
      <c r="J2683" t="b">
        <v>0</v>
      </c>
      <c r="K2683" t="s">
        <v>24</v>
      </c>
      <c r="L2683" t="s">
        <v>36</v>
      </c>
      <c r="N2683">
        <v>37.5</v>
      </c>
      <c r="O2683" t="s">
        <v>131</v>
      </c>
      <c r="P2683" t="s">
        <v>1463</v>
      </c>
    </row>
    <row r="2684" spans="1:16" x14ac:dyDescent="0.25">
      <c r="A2684" t="s">
        <v>0</v>
      </c>
      <c r="B2684" t="s">
        <v>7505</v>
      </c>
      <c r="C2684" t="s">
        <v>2015</v>
      </c>
      <c r="D2684" t="s">
        <v>3973</v>
      </c>
      <c r="E2684" t="s">
        <v>51</v>
      </c>
      <c r="F2684" t="b">
        <v>0</v>
      </c>
      <c r="G2684" t="s">
        <v>27</v>
      </c>
      <c r="H2684" s="4">
        <v>45700.834456018521</v>
      </c>
      <c r="I2684" t="b">
        <v>0</v>
      </c>
      <c r="J2684" t="b">
        <v>0</v>
      </c>
      <c r="K2684" t="s">
        <v>24</v>
      </c>
      <c r="L2684" t="s">
        <v>36</v>
      </c>
      <c r="N2684">
        <v>30</v>
      </c>
      <c r="O2684" t="s">
        <v>1137</v>
      </c>
      <c r="P2684" t="s">
        <v>1687</v>
      </c>
    </row>
    <row r="2685" spans="1:16" x14ac:dyDescent="0.25">
      <c r="A2685" t="s">
        <v>0</v>
      </c>
      <c r="B2685" t="s">
        <v>1632</v>
      </c>
      <c r="C2685" t="s">
        <v>967</v>
      </c>
      <c r="D2685" t="s">
        <v>3973</v>
      </c>
      <c r="E2685" t="s">
        <v>20</v>
      </c>
      <c r="F2685" t="b">
        <v>0</v>
      </c>
      <c r="G2685" t="s">
        <v>27</v>
      </c>
      <c r="H2685" s="4">
        <v>45700.834837962961</v>
      </c>
      <c r="I2685" t="b">
        <v>1</v>
      </c>
      <c r="J2685" t="b">
        <v>0</v>
      </c>
      <c r="K2685" t="s">
        <v>24</v>
      </c>
      <c r="L2685" t="s">
        <v>22</v>
      </c>
      <c r="M2685">
        <v>105000</v>
      </c>
      <c r="O2685" t="s">
        <v>482</v>
      </c>
      <c r="P2685" t="s">
        <v>7546</v>
      </c>
    </row>
    <row r="2686" spans="1:16" x14ac:dyDescent="0.25">
      <c r="A2686" t="s">
        <v>19</v>
      </c>
      <c r="B2686" t="s">
        <v>7551</v>
      </c>
      <c r="C2686" t="s">
        <v>559</v>
      </c>
      <c r="D2686" t="s">
        <v>3957</v>
      </c>
      <c r="E2686" t="s">
        <v>20</v>
      </c>
      <c r="F2686" t="b">
        <v>0</v>
      </c>
      <c r="G2686" t="s">
        <v>27</v>
      </c>
      <c r="H2686" s="4">
        <v>45700.835057870368</v>
      </c>
      <c r="I2686" t="b">
        <v>0</v>
      </c>
      <c r="J2686" t="b">
        <v>1</v>
      </c>
      <c r="K2686" t="s">
        <v>24</v>
      </c>
      <c r="L2686" t="s">
        <v>36</v>
      </c>
      <c r="N2686">
        <v>37.514999389648438</v>
      </c>
      <c r="O2686" t="s">
        <v>7552</v>
      </c>
      <c r="P2686" t="s">
        <v>7553</v>
      </c>
    </row>
    <row r="2687" spans="1:16" x14ac:dyDescent="0.25">
      <c r="A2687" t="s">
        <v>0</v>
      </c>
      <c r="B2687" t="s">
        <v>7506</v>
      </c>
      <c r="C2687" t="s">
        <v>966</v>
      </c>
      <c r="D2687" t="s">
        <v>3957</v>
      </c>
      <c r="E2687" t="s">
        <v>20</v>
      </c>
      <c r="F2687" t="b">
        <v>0</v>
      </c>
      <c r="G2687" t="s">
        <v>30</v>
      </c>
      <c r="H2687" s="4">
        <v>45700.836087962962</v>
      </c>
      <c r="I2687" t="b">
        <v>0</v>
      </c>
      <c r="J2687" t="b">
        <v>0</v>
      </c>
      <c r="K2687" t="s">
        <v>24</v>
      </c>
      <c r="L2687" t="s">
        <v>36</v>
      </c>
      <c r="N2687">
        <v>25</v>
      </c>
      <c r="O2687" t="s">
        <v>7507</v>
      </c>
      <c r="P2687" t="s">
        <v>7508</v>
      </c>
    </row>
    <row r="2688" spans="1:16" x14ac:dyDescent="0.25">
      <c r="A2688" t="s">
        <v>0</v>
      </c>
      <c r="B2688" t="s">
        <v>3005</v>
      </c>
      <c r="C2688" t="s">
        <v>203</v>
      </c>
      <c r="D2688" t="s">
        <v>3973</v>
      </c>
      <c r="E2688" t="s">
        <v>20</v>
      </c>
      <c r="F2688" t="b">
        <v>0</v>
      </c>
      <c r="G2688" t="s">
        <v>23</v>
      </c>
      <c r="H2688" s="4">
        <v>45700.868854166663</v>
      </c>
      <c r="I2688" t="b">
        <v>1</v>
      </c>
      <c r="J2688" t="b">
        <v>1</v>
      </c>
      <c r="K2688" t="s">
        <v>24</v>
      </c>
      <c r="L2688" t="s">
        <v>36</v>
      </c>
      <c r="N2688">
        <v>19</v>
      </c>
      <c r="O2688" t="s">
        <v>4344</v>
      </c>
      <c r="P2688" t="s">
        <v>7509</v>
      </c>
    </row>
    <row r="2689" spans="1:16" x14ac:dyDescent="0.25">
      <c r="A2689" t="s">
        <v>0</v>
      </c>
      <c r="B2689" t="s">
        <v>7510</v>
      </c>
      <c r="C2689" t="s">
        <v>985</v>
      </c>
      <c r="D2689" t="s">
        <v>4328</v>
      </c>
      <c r="E2689" t="s">
        <v>20</v>
      </c>
      <c r="F2689" t="b">
        <v>0</v>
      </c>
      <c r="G2689" t="s">
        <v>27</v>
      </c>
      <c r="H2689" s="4">
        <v>45700.871157407397</v>
      </c>
      <c r="I2689" t="b">
        <v>0</v>
      </c>
      <c r="J2689" t="b">
        <v>1</v>
      </c>
      <c r="K2689" t="s">
        <v>24</v>
      </c>
      <c r="L2689" t="s">
        <v>22</v>
      </c>
      <c r="M2689">
        <v>120000</v>
      </c>
      <c r="O2689" t="s">
        <v>7511</v>
      </c>
    </row>
    <row r="2690" spans="1:16" x14ac:dyDescent="0.25">
      <c r="A2690" t="s">
        <v>0</v>
      </c>
      <c r="B2690" t="s">
        <v>7525</v>
      </c>
      <c r="C2690" t="s">
        <v>372</v>
      </c>
      <c r="D2690" t="s">
        <v>2208</v>
      </c>
      <c r="E2690" t="s">
        <v>20</v>
      </c>
      <c r="F2690" t="b">
        <v>0</v>
      </c>
      <c r="G2690" t="s">
        <v>27</v>
      </c>
      <c r="H2690" s="4">
        <v>45700.874988425923</v>
      </c>
      <c r="I2690" t="b">
        <v>0</v>
      </c>
      <c r="J2690" t="b">
        <v>0</v>
      </c>
      <c r="K2690" t="s">
        <v>24</v>
      </c>
      <c r="L2690" t="s">
        <v>22</v>
      </c>
      <c r="M2690">
        <v>82500</v>
      </c>
      <c r="O2690" t="s">
        <v>7526</v>
      </c>
      <c r="P2690" t="s">
        <v>7527</v>
      </c>
    </row>
    <row r="2691" spans="1:16" x14ac:dyDescent="0.25">
      <c r="A2691" t="s">
        <v>191</v>
      </c>
      <c r="B2691" t="s">
        <v>7566</v>
      </c>
      <c r="C2691" t="s">
        <v>2883</v>
      </c>
      <c r="D2691" t="s">
        <v>3973</v>
      </c>
      <c r="E2691" t="s">
        <v>51</v>
      </c>
      <c r="F2691" t="b">
        <v>0</v>
      </c>
      <c r="G2691" t="s">
        <v>30</v>
      </c>
      <c r="H2691" s="4">
        <v>45700.875763888893</v>
      </c>
      <c r="I2691" t="b">
        <v>0</v>
      </c>
      <c r="J2691" t="b">
        <v>1</v>
      </c>
      <c r="K2691" t="s">
        <v>24</v>
      </c>
      <c r="L2691" t="s">
        <v>36</v>
      </c>
      <c r="N2691">
        <v>50</v>
      </c>
      <c r="O2691" t="s">
        <v>2434</v>
      </c>
      <c r="P2691" t="s">
        <v>7567</v>
      </c>
    </row>
    <row r="2692" spans="1:16" x14ac:dyDescent="0.25">
      <c r="A2692" t="s">
        <v>2</v>
      </c>
      <c r="B2692" t="s">
        <v>7512</v>
      </c>
      <c r="C2692" t="s">
        <v>24</v>
      </c>
      <c r="D2692" t="s">
        <v>4035</v>
      </c>
      <c r="E2692" t="s">
        <v>20</v>
      </c>
      <c r="F2692" t="b">
        <v>0</v>
      </c>
      <c r="G2692" t="s">
        <v>41</v>
      </c>
      <c r="H2692" s="4">
        <v>45700.877106481479</v>
      </c>
      <c r="I2692" t="b">
        <v>1</v>
      </c>
      <c r="J2692" t="b">
        <v>1</v>
      </c>
      <c r="K2692" t="s">
        <v>24</v>
      </c>
      <c r="L2692" t="s">
        <v>22</v>
      </c>
      <c r="M2692">
        <v>125000</v>
      </c>
      <c r="O2692" t="s">
        <v>1831</v>
      </c>
      <c r="P2692" t="s">
        <v>7513</v>
      </c>
    </row>
    <row r="2693" spans="1:16" x14ac:dyDescent="0.25">
      <c r="A2693" t="s">
        <v>0</v>
      </c>
      <c r="B2693" t="s">
        <v>7514</v>
      </c>
      <c r="C2693" t="s">
        <v>82</v>
      </c>
      <c r="D2693" t="s">
        <v>3973</v>
      </c>
      <c r="E2693" t="s">
        <v>105</v>
      </c>
      <c r="F2693" t="b">
        <v>0</v>
      </c>
      <c r="G2693" t="s">
        <v>27</v>
      </c>
      <c r="H2693" s="4">
        <v>45700.916770833333</v>
      </c>
      <c r="I2693" t="b">
        <v>0</v>
      </c>
      <c r="J2693" t="b">
        <v>0</v>
      </c>
      <c r="K2693" t="s">
        <v>24</v>
      </c>
      <c r="L2693" t="s">
        <v>36</v>
      </c>
      <c r="N2693">
        <v>15.25</v>
      </c>
      <c r="O2693" t="s">
        <v>7515</v>
      </c>
    </row>
    <row r="2694" spans="1:16" x14ac:dyDescent="0.25">
      <c r="A2694" t="s">
        <v>2</v>
      </c>
      <c r="B2694" t="s">
        <v>4481</v>
      </c>
      <c r="C2694" t="s">
        <v>2555</v>
      </c>
      <c r="D2694" t="s">
        <v>3973</v>
      </c>
      <c r="E2694" t="s">
        <v>20</v>
      </c>
      <c r="F2694" t="b">
        <v>0</v>
      </c>
      <c r="G2694" t="s">
        <v>27</v>
      </c>
      <c r="H2694" s="4">
        <v>45700.918055555558</v>
      </c>
      <c r="I2694" t="b">
        <v>1</v>
      </c>
      <c r="J2694" t="b">
        <v>1</v>
      </c>
      <c r="K2694" t="s">
        <v>24</v>
      </c>
      <c r="L2694" t="s">
        <v>36</v>
      </c>
      <c r="N2694">
        <v>60</v>
      </c>
      <c r="O2694" t="s">
        <v>1227</v>
      </c>
      <c r="P2694" t="s">
        <v>887</v>
      </c>
    </row>
    <row r="2695" spans="1:16" x14ac:dyDescent="0.25">
      <c r="A2695" t="s">
        <v>0</v>
      </c>
      <c r="B2695" t="s">
        <v>7516</v>
      </c>
      <c r="C2695" t="s">
        <v>1096</v>
      </c>
      <c r="D2695" t="s">
        <v>3828</v>
      </c>
      <c r="E2695" t="s">
        <v>20</v>
      </c>
      <c r="F2695" t="b">
        <v>0</v>
      </c>
      <c r="G2695" t="s">
        <v>27</v>
      </c>
      <c r="H2695" s="4">
        <v>45700.954479166663</v>
      </c>
      <c r="I2695" t="b">
        <v>0</v>
      </c>
      <c r="J2695" t="b">
        <v>0</v>
      </c>
      <c r="K2695" t="s">
        <v>24</v>
      </c>
      <c r="L2695" t="s">
        <v>36</v>
      </c>
      <c r="N2695">
        <v>67.360000610351563</v>
      </c>
      <c r="O2695" t="s">
        <v>7517</v>
      </c>
      <c r="P2695" t="s">
        <v>7518</v>
      </c>
    </row>
    <row r="2696" spans="1:16" x14ac:dyDescent="0.25">
      <c r="A2696" t="s">
        <v>1</v>
      </c>
      <c r="B2696" t="s">
        <v>7568</v>
      </c>
      <c r="C2696" t="s">
        <v>151</v>
      </c>
      <c r="D2696" t="s">
        <v>3973</v>
      </c>
      <c r="E2696" t="s">
        <v>20</v>
      </c>
      <c r="F2696" t="b">
        <v>0</v>
      </c>
      <c r="G2696" t="s">
        <v>30</v>
      </c>
      <c r="H2696" s="4">
        <v>45700.959097222221</v>
      </c>
      <c r="I2696" t="b">
        <v>0</v>
      </c>
      <c r="J2696" t="b">
        <v>1</v>
      </c>
      <c r="K2696" t="s">
        <v>24</v>
      </c>
      <c r="L2696" t="s">
        <v>22</v>
      </c>
      <c r="M2696">
        <v>169500</v>
      </c>
      <c r="O2696" t="s">
        <v>4535</v>
      </c>
      <c r="P2696" t="s">
        <v>7569</v>
      </c>
    </row>
    <row r="2697" spans="1:16" x14ac:dyDescent="0.25">
      <c r="A2697" t="s">
        <v>1</v>
      </c>
      <c r="B2697" t="s">
        <v>7403</v>
      </c>
      <c r="C2697" t="s">
        <v>39</v>
      </c>
      <c r="D2697" t="s">
        <v>3973</v>
      </c>
      <c r="E2697" t="s">
        <v>51</v>
      </c>
      <c r="F2697" t="b">
        <v>1</v>
      </c>
      <c r="G2697" t="s">
        <v>41</v>
      </c>
      <c r="H2697" s="4">
        <v>45701.000034722223</v>
      </c>
      <c r="I2697" t="b">
        <v>0</v>
      </c>
      <c r="J2697" t="b">
        <v>1</v>
      </c>
      <c r="K2697" t="s">
        <v>24</v>
      </c>
      <c r="L2697" t="s">
        <v>36</v>
      </c>
      <c r="N2697">
        <v>31</v>
      </c>
      <c r="O2697" t="s">
        <v>7404</v>
      </c>
      <c r="P2697" t="s">
        <v>1212</v>
      </c>
    </row>
    <row r="2698" spans="1:16" x14ac:dyDescent="0.25">
      <c r="A2698" t="s">
        <v>2</v>
      </c>
      <c r="B2698" t="s">
        <v>7406</v>
      </c>
      <c r="C2698" t="s">
        <v>780</v>
      </c>
      <c r="D2698" t="s">
        <v>3973</v>
      </c>
      <c r="E2698" t="s">
        <v>20</v>
      </c>
      <c r="F2698" t="b">
        <v>0</v>
      </c>
      <c r="G2698" t="s">
        <v>27</v>
      </c>
      <c r="H2698" s="4">
        <v>45701.000173611108</v>
      </c>
      <c r="I2698" t="b">
        <v>0</v>
      </c>
      <c r="J2698" t="b">
        <v>0</v>
      </c>
      <c r="K2698" t="s">
        <v>24</v>
      </c>
      <c r="L2698" t="s">
        <v>22</v>
      </c>
      <c r="M2698">
        <v>82850</v>
      </c>
      <c r="O2698" t="s">
        <v>5482</v>
      </c>
      <c r="P2698" t="s">
        <v>3772</v>
      </c>
    </row>
    <row r="2699" spans="1:16" x14ac:dyDescent="0.25">
      <c r="A2699" t="s">
        <v>0</v>
      </c>
      <c r="B2699" t="s">
        <v>7405</v>
      </c>
      <c r="C2699" t="s">
        <v>5663</v>
      </c>
      <c r="D2699" t="s">
        <v>3957</v>
      </c>
      <c r="E2699" t="s">
        <v>34</v>
      </c>
      <c r="F2699" t="b">
        <v>0</v>
      </c>
      <c r="G2699" t="s">
        <v>27</v>
      </c>
      <c r="H2699" s="4">
        <v>45701.000173611108</v>
      </c>
      <c r="I2699" t="b">
        <v>0</v>
      </c>
      <c r="J2699" t="b">
        <v>0</v>
      </c>
      <c r="K2699" t="s">
        <v>24</v>
      </c>
      <c r="L2699" t="s">
        <v>36</v>
      </c>
      <c r="N2699">
        <v>24.014999389648441</v>
      </c>
      <c r="O2699" t="s">
        <v>5664</v>
      </c>
      <c r="P2699" t="s">
        <v>3686</v>
      </c>
    </row>
    <row r="2700" spans="1:16" x14ac:dyDescent="0.25">
      <c r="A2700" t="s">
        <v>2</v>
      </c>
      <c r="B2700" t="s">
        <v>7570</v>
      </c>
      <c r="C2700" t="s">
        <v>39</v>
      </c>
      <c r="D2700" t="s">
        <v>4014</v>
      </c>
      <c r="E2700" t="s">
        <v>20</v>
      </c>
      <c r="F2700" t="b">
        <v>1</v>
      </c>
      <c r="G2700" t="s">
        <v>27</v>
      </c>
      <c r="H2700" s="4">
        <v>45701.001273148147</v>
      </c>
      <c r="I2700" t="b">
        <v>0</v>
      </c>
      <c r="J2700" t="b">
        <v>0</v>
      </c>
      <c r="K2700" t="s">
        <v>24</v>
      </c>
      <c r="L2700" t="s">
        <v>22</v>
      </c>
      <c r="M2700">
        <v>155000</v>
      </c>
      <c r="O2700" t="s">
        <v>7571</v>
      </c>
      <c r="P2700" t="s">
        <v>7572</v>
      </c>
    </row>
    <row r="2701" spans="1:16" x14ac:dyDescent="0.25">
      <c r="A2701" t="s">
        <v>1</v>
      </c>
      <c r="B2701" t="s">
        <v>7554</v>
      </c>
      <c r="C2701" t="s">
        <v>82</v>
      </c>
      <c r="D2701" t="s">
        <v>3973</v>
      </c>
      <c r="E2701" t="s">
        <v>20</v>
      </c>
      <c r="F2701" t="b">
        <v>0</v>
      </c>
      <c r="G2701" t="s">
        <v>27</v>
      </c>
      <c r="H2701" s="4">
        <v>45701.00136574074</v>
      </c>
      <c r="I2701" t="b">
        <v>0</v>
      </c>
      <c r="J2701" t="b">
        <v>1</v>
      </c>
      <c r="K2701" t="s">
        <v>24</v>
      </c>
      <c r="L2701" t="s">
        <v>22</v>
      </c>
      <c r="M2701">
        <v>125320</v>
      </c>
      <c r="O2701" t="s">
        <v>4194</v>
      </c>
      <c r="P2701" t="s">
        <v>149</v>
      </c>
    </row>
    <row r="2702" spans="1:16" x14ac:dyDescent="0.25">
      <c r="A2702" t="s">
        <v>2</v>
      </c>
      <c r="B2702" t="s">
        <v>7407</v>
      </c>
      <c r="C2702" t="s">
        <v>372</v>
      </c>
      <c r="D2702" t="s">
        <v>4014</v>
      </c>
      <c r="E2702" t="s">
        <v>20</v>
      </c>
      <c r="F2702" t="b">
        <v>0</v>
      </c>
      <c r="G2702" t="s">
        <v>41</v>
      </c>
      <c r="H2702" s="4">
        <v>45701.00209490741</v>
      </c>
      <c r="I2702" t="b">
        <v>0</v>
      </c>
      <c r="J2702" t="b">
        <v>1</v>
      </c>
      <c r="K2702" t="s">
        <v>24</v>
      </c>
      <c r="L2702" t="s">
        <v>22</v>
      </c>
      <c r="M2702">
        <v>220900</v>
      </c>
      <c r="O2702" t="s">
        <v>402</v>
      </c>
      <c r="P2702" t="s">
        <v>7408</v>
      </c>
    </row>
    <row r="2703" spans="1:16" x14ac:dyDescent="0.25">
      <c r="A2703" t="s">
        <v>2</v>
      </c>
      <c r="B2703" t="s">
        <v>2492</v>
      </c>
      <c r="C2703" t="s">
        <v>825</v>
      </c>
      <c r="D2703" t="s">
        <v>3973</v>
      </c>
      <c r="E2703" t="s">
        <v>20</v>
      </c>
      <c r="F2703" t="b">
        <v>0</v>
      </c>
      <c r="G2703" t="s">
        <v>35</v>
      </c>
      <c r="H2703" s="4">
        <v>45701.002395833333</v>
      </c>
      <c r="I2703" t="b">
        <v>0</v>
      </c>
      <c r="J2703" t="b">
        <v>1</v>
      </c>
      <c r="K2703" t="s">
        <v>24</v>
      </c>
      <c r="L2703" t="s">
        <v>22</v>
      </c>
      <c r="M2703">
        <v>122087</v>
      </c>
      <c r="O2703" t="s">
        <v>5482</v>
      </c>
      <c r="P2703" t="s">
        <v>7409</v>
      </c>
    </row>
    <row r="2704" spans="1:16" x14ac:dyDescent="0.25">
      <c r="A2704" t="s">
        <v>1</v>
      </c>
      <c r="B2704" t="s">
        <v>5780</v>
      </c>
      <c r="C2704" t="s">
        <v>7555</v>
      </c>
      <c r="D2704" t="s">
        <v>5123</v>
      </c>
      <c r="E2704" t="s">
        <v>20</v>
      </c>
      <c r="F2704" t="b">
        <v>0</v>
      </c>
      <c r="G2704" t="s">
        <v>30</v>
      </c>
      <c r="H2704" s="4">
        <v>45701.002418981479</v>
      </c>
      <c r="I2704" t="b">
        <v>0</v>
      </c>
      <c r="J2704" t="b">
        <v>1</v>
      </c>
      <c r="K2704" t="s">
        <v>24</v>
      </c>
      <c r="L2704" t="s">
        <v>22</v>
      </c>
      <c r="M2704">
        <v>198500</v>
      </c>
      <c r="O2704" t="s">
        <v>59</v>
      </c>
      <c r="P2704" t="s">
        <v>7556</v>
      </c>
    </row>
    <row r="2705" spans="1:16" x14ac:dyDescent="0.25">
      <c r="A2705" t="s">
        <v>2</v>
      </c>
      <c r="B2705" t="s">
        <v>7410</v>
      </c>
      <c r="C2705" t="s">
        <v>622</v>
      </c>
      <c r="D2705" t="s">
        <v>3973</v>
      </c>
      <c r="E2705" t="s">
        <v>20</v>
      </c>
      <c r="F2705" t="b">
        <v>0</v>
      </c>
      <c r="G2705" t="s">
        <v>52</v>
      </c>
      <c r="H2705" s="4">
        <v>45701.003298611111</v>
      </c>
      <c r="I2705" t="b">
        <v>0</v>
      </c>
      <c r="J2705" t="b">
        <v>1</v>
      </c>
      <c r="K2705" t="s">
        <v>24</v>
      </c>
      <c r="L2705" t="s">
        <v>22</v>
      </c>
      <c r="M2705">
        <v>115000</v>
      </c>
      <c r="O2705" t="s">
        <v>954</v>
      </c>
      <c r="P2705" t="s">
        <v>7411</v>
      </c>
    </row>
    <row r="2706" spans="1:16" x14ac:dyDescent="0.25">
      <c r="A2706" t="s">
        <v>28</v>
      </c>
      <c r="B2706" t="s">
        <v>7412</v>
      </c>
      <c r="C2706" t="s">
        <v>39</v>
      </c>
      <c r="D2706" t="s">
        <v>3973</v>
      </c>
      <c r="E2706" t="s">
        <v>20</v>
      </c>
      <c r="F2706" t="b">
        <v>1</v>
      </c>
      <c r="G2706" t="s">
        <v>30</v>
      </c>
      <c r="H2706" s="4">
        <v>45701.017511574071</v>
      </c>
      <c r="I2706" t="b">
        <v>0</v>
      </c>
      <c r="J2706" t="b">
        <v>0</v>
      </c>
      <c r="K2706" t="s">
        <v>24</v>
      </c>
      <c r="L2706" t="s">
        <v>36</v>
      </c>
      <c r="N2706">
        <v>50</v>
      </c>
      <c r="O2706" t="s">
        <v>7413</v>
      </c>
    </row>
    <row r="2707" spans="1:16" x14ac:dyDescent="0.25">
      <c r="A2707" t="s">
        <v>0</v>
      </c>
      <c r="B2707" t="s">
        <v>6983</v>
      </c>
      <c r="C2707" t="s">
        <v>39</v>
      </c>
      <c r="D2707" t="s">
        <v>3973</v>
      </c>
      <c r="E2707" t="s">
        <v>20</v>
      </c>
      <c r="F2707" t="b">
        <v>1</v>
      </c>
      <c r="G2707" t="s">
        <v>106</v>
      </c>
      <c r="H2707" s="4">
        <v>45701.018483796302</v>
      </c>
      <c r="I2707" t="b">
        <v>0</v>
      </c>
      <c r="J2707" t="b">
        <v>0</v>
      </c>
      <c r="K2707" t="s">
        <v>106</v>
      </c>
      <c r="L2707" t="s">
        <v>22</v>
      </c>
      <c r="M2707">
        <v>71500</v>
      </c>
      <c r="O2707" t="s">
        <v>6984</v>
      </c>
      <c r="P2707" t="s">
        <v>6985</v>
      </c>
    </row>
    <row r="2708" spans="1:16" x14ac:dyDescent="0.25">
      <c r="A2708" t="s">
        <v>0</v>
      </c>
      <c r="B2708" t="s">
        <v>4495</v>
      </c>
      <c r="C2708" t="s">
        <v>140</v>
      </c>
      <c r="D2708" t="s">
        <v>3828</v>
      </c>
      <c r="E2708" t="s">
        <v>20</v>
      </c>
      <c r="F2708" t="b">
        <v>0</v>
      </c>
      <c r="G2708" t="s">
        <v>35</v>
      </c>
      <c r="H2708" s="4">
        <v>45701.04210648148</v>
      </c>
      <c r="I2708" t="b">
        <v>0</v>
      </c>
      <c r="J2708" t="b">
        <v>0</v>
      </c>
      <c r="K2708" t="s">
        <v>24</v>
      </c>
      <c r="L2708" t="s">
        <v>22</v>
      </c>
      <c r="M2708">
        <v>70000</v>
      </c>
      <c r="O2708" t="s">
        <v>4496</v>
      </c>
      <c r="P2708" t="s">
        <v>204</v>
      </c>
    </row>
    <row r="2709" spans="1:16" x14ac:dyDescent="0.25">
      <c r="A2709" t="s">
        <v>0</v>
      </c>
      <c r="B2709" t="s">
        <v>2900</v>
      </c>
      <c r="C2709" t="s">
        <v>749</v>
      </c>
      <c r="D2709" t="s">
        <v>3828</v>
      </c>
      <c r="E2709" t="s">
        <v>20</v>
      </c>
      <c r="F2709" t="b">
        <v>0</v>
      </c>
      <c r="G2709" t="s">
        <v>30</v>
      </c>
      <c r="H2709" s="4">
        <v>45701.042280092603</v>
      </c>
      <c r="I2709" t="b">
        <v>0</v>
      </c>
      <c r="J2709" t="b">
        <v>1</v>
      </c>
      <c r="K2709" t="s">
        <v>24</v>
      </c>
      <c r="L2709" t="s">
        <v>22</v>
      </c>
      <c r="M2709">
        <v>82500</v>
      </c>
      <c r="O2709" t="s">
        <v>4497</v>
      </c>
      <c r="P2709" t="s">
        <v>3459</v>
      </c>
    </row>
    <row r="2710" spans="1:16" x14ac:dyDescent="0.25">
      <c r="A2710" t="s">
        <v>2</v>
      </c>
      <c r="B2710" t="s">
        <v>7528</v>
      </c>
      <c r="C2710" t="s">
        <v>7529</v>
      </c>
      <c r="D2710" t="s">
        <v>3828</v>
      </c>
      <c r="E2710" t="s">
        <v>20</v>
      </c>
      <c r="F2710" t="b">
        <v>0</v>
      </c>
      <c r="G2710" t="s">
        <v>23</v>
      </c>
      <c r="H2710" s="4">
        <v>45701.059699074067</v>
      </c>
      <c r="I2710" t="b">
        <v>1</v>
      </c>
      <c r="J2710" t="b">
        <v>1</v>
      </c>
      <c r="K2710" t="s">
        <v>24</v>
      </c>
      <c r="L2710" t="s">
        <v>22</v>
      </c>
      <c r="M2710">
        <v>46000</v>
      </c>
      <c r="O2710" t="s">
        <v>7530</v>
      </c>
      <c r="P2710" t="s">
        <v>3540</v>
      </c>
    </row>
    <row r="2711" spans="1:16" x14ac:dyDescent="0.25">
      <c r="A2711" t="s">
        <v>19</v>
      </c>
      <c r="B2711" t="s">
        <v>2448</v>
      </c>
      <c r="C2711" t="s">
        <v>1270</v>
      </c>
      <c r="D2711" t="s">
        <v>3973</v>
      </c>
      <c r="E2711" t="s">
        <v>20</v>
      </c>
      <c r="F2711" t="b">
        <v>0</v>
      </c>
      <c r="G2711" t="s">
        <v>23</v>
      </c>
      <c r="H2711" s="4">
        <v>45701.077384259261</v>
      </c>
      <c r="I2711" t="b">
        <v>0</v>
      </c>
      <c r="J2711" t="b">
        <v>1</v>
      </c>
      <c r="K2711" t="s">
        <v>24</v>
      </c>
      <c r="L2711" t="s">
        <v>36</v>
      </c>
      <c r="N2711">
        <v>56.5</v>
      </c>
      <c r="O2711" t="s">
        <v>5482</v>
      </c>
      <c r="P2711" t="s">
        <v>149</v>
      </c>
    </row>
    <row r="2712" spans="1:16" x14ac:dyDescent="0.25">
      <c r="A2712" t="s">
        <v>2</v>
      </c>
      <c r="B2712" t="s">
        <v>4295</v>
      </c>
      <c r="C2712" t="s">
        <v>612</v>
      </c>
      <c r="D2712" t="s">
        <v>3973</v>
      </c>
      <c r="E2712" t="s">
        <v>20</v>
      </c>
      <c r="F2712" t="b">
        <v>0</v>
      </c>
      <c r="G2712" t="s">
        <v>27</v>
      </c>
      <c r="H2712" s="4">
        <v>45701.084456018521</v>
      </c>
      <c r="I2712" t="b">
        <v>0</v>
      </c>
      <c r="J2712" t="b">
        <v>0</v>
      </c>
      <c r="K2712" t="s">
        <v>24</v>
      </c>
      <c r="L2712" t="s">
        <v>22</v>
      </c>
      <c r="M2712">
        <v>142500</v>
      </c>
      <c r="O2712" t="s">
        <v>5482</v>
      </c>
      <c r="P2712" t="s">
        <v>7573</v>
      </c>
    </row>
    <row r="2713" spans="1:16" x14ac:dyDescent="0.25">
      <c r="A2713" t="s">
        <v>28</v>
      </c>
      <c r="B2713" t="s">
        <v>7414</v>
      </c>
      <c r="C2713" t="s">
        <v>192</v>
      </c>
      <c r="D2713" t="s">
        <v>3957</v>
      </c>
      <c r="E2713" t="s">
        <v>20</v>
      </c>
      <c r="F2713" t="b">
        <v>0</v>
      </c>
      <c r="G2713" t="s">
        <v>23</v>
      </c>
      <c r="H2713" s="4">
        <v>45701.09920138889</v>
      </c>
      <c r="I2713" t="b">
        <v>0</v>
      </c>
      <c r="J2713" t="b">
        <v>1</v>
      </c>
      <c r="K2713" t="s">
        <v>24</v>
      </c>
      <c r="L2713" t="s">
        <v>36</v>
      </c>
      <c r="N2713">
        <v>41.884998321533203</v>
      </c>
      <c r="O2713" t="s">
        <v>5013</v>
      </c>
      <c r="P2713" t="s">
        <v>7415</v>
      </c>
    </row>
    <row r="2714" spans="1:16" x14ac:dyDescent="0.25">
      <c r="A2714" t="s">
        <v>40</v>
      </c>
      <c r="B2714" t="s">
        <v>7416</v>
      </c>
      <c r="C2714" t="s">
        <v>5404</v>
      </c>
      <c r="D2714" t="s">
        <v>3957</v>
      </c>
      <c r="E2714" t="s">
        <v>20</v>
      </c>
      <c r="F2714" t="b">
        <v>0</v>
      </c>
      <c r="G2714" t="s">
        <v>27</v>
      </c>
      <c r="H2714" s="4">
        <v>45701.100543981483</v>
      </c>
      <c r="I2714" t="b">
        <v>0</v>
      </c>
      <c r="J2714" t="b">
        <v>0</v>
      </c>
      <c r="K2714" t="s">
        <v>24</v>
      </c>
      <c r="L2714" t="s">
        <v>36</v>
      </c>
      <c r="N2714">
        <v>45.745002746582031</v>
      </c>
      <c r="O2714" t="s">
        <v>1422</v>
      </c>
      <c r="P2714" t="s">
        <v>7417</v>
      </c>
    </row>
    <row r="2715" spans="1:16" x14ac:dyDescent="0.25">
      <c r="A2715" t="s">
        <v>2</v>
      </c>
      <c r="B2715" t="s">
        <v>7574</v>
      </c>
      <c r="C2715" t="s">
        <v>293</v>
      </c>
      <c r="D2715" t="s">
        <v>3973</v>
      </c>
      <c r="E2715" t="s">
        <v>20</v>
      </c>
      <c r="F2715" t="b">
        <v>0</v>
      </c>
      <c r="G2715" t="s">
        <v>41</v>
      </c>
      <c r="H2715" s="4">
        <v>45701.121493055558</v>
      </c>
      <c r="I2715" t="b">
        <v>0</v>
      </c>
      <c r="J2715" t="b">
        <v>1</v>
      </c>
      <c r="K2715" t="s">
        <v>24</v>
      </c>
      <c r="L2715" t="s">
        <v>36</v>
      </c>
      <c r="N2715">
        <v>40.375</v>
      </c>
      <c r="O2715" t="s">
        <v>7575</v>
      </c>
      <c r="P2715" t="s">
        <v>1597</v>
      </c>
    </row>
    <row r="2716" spans="1:16" x14ac:dyDescent="0.25">
      <c r="A2716" t="s">
        <v>19</v>
      </c>
      <c r="B2716" t="s">
        <v>7418</v>
      </c>
      <c r="C2716" t="s">
        <v>122</v>
      </c>
      <c r="D2716" t="s">
        <v>3973</v>
      </c>
      <c r="E2716" t="s">
        <v>20</v>
      </c>
      <c r="F2716" t="b">
        <v>0</v>
      </c>
      <c r="G2716" t="s">
        <v>52</v>
      </c>
      <c r="H2716" s="4">
        <v>45701.246979166674</v>
      </c>
      <c r="I2716" t="b">
        <v>1</v>
      </c>
      <c r="J2716" t="b">
        <v>1</v>
      </c>
      <c r="K2716" t="s">
        <v>24</v>
      </c>
      <c r="L2716" t="s">
        <v>36</v>
      </c>
      <c r="N2716">
        <v>67.5</v>
      </c>
      <c r="O2716" t="s">
        <v>4344</v>
      </c>
      <c r="P2716" t="s">
        <v>2460</v>
      </c>
    </row>
    <row r="2717" spans="1:16" x14ac:dyDescent="0.25">
      <c r="A2717" t="s">
        <v>0</v>
      </c>
      <c r="B2717" t="s">
        <v>7419</v>
      </c>
      <c r="C2717" t="s">
        <v>82</v>
      </c>
      <c r="D2717" t="s">
        <v>5915</v>
      </c>
      <c r="E2717" t="s">
        <v>20</v>
      </c>
      <c r="F2717" t="b">
        <v>0</v>
      </c>
      <c r="G2717" t="s">
        <v>27</v>
      </c>
      <c r="H2717" s="4">
        <v>45701.249976851846</v>
      </c>
      <c r="I2717" t="b">
        <v>0</v>
      </c>
      <c r="J2717" t="b">
        <v>1</v>
      </c>
      <c r="K2717" t="s">
        <v>24</v>
      </c>
      <c r="L2717" t="s">
        <v>22</v>
      </c>
      <c r="M2717">
        <v>169500</v>
      </c>
      <c r="O2717" t="s">
        <v>7420</v>
      </c>
      <c r="P2717" t="s">
        <v>2951</v>
      </c>
    </row>
    <row r="2718" spans="1:16" x14ac:dyDescent="0.25">
      <c r="A2718" t="s">
        <v>0</v>
      </c>
      <c r="B2718" t="s">
        <v>1507</v>
      </c>
      <c r="C2718" t="s">
        <v>82</v>
      </c>
      <c r="D2718" t="s">
        <v>3973</v>
      </c>
      <c r="E2718" t="s">
        <v>20</v>
      </c>
      <c r="F2718" t="b">
        <v>0</v>
      </c>
      <c r="G2718" t="s">
        <v>27</v>
      </c>
      <c r="H2718" s="4">
        <v>45701.2500462963</v>
      </c>
      <c r="I2718" t="b">
        <v>0</v>
      </c>
      <c r="J2718" t="b">
        <v>1</v>
      </c>
      <c r="K2718" t="s">
        <v>24</v>
      </c>
      <c r="L2718" t="s">
        <v>22</v>
      </c>
      <c r="M2718">
        <v>83025</v>
      </c>
      <c r="O2718" t="s">
        <v>444</v>
      </c>
    </row>
    <row r="2719" spans="1:16" x14ac:dyDescent="0.25">
      <c r="A2719" t="s">
        <v>0</v>
      </c>
      <c r="B2719" t="s">
        <v>0</v>
      </c>
      <c r="C2719" t="s">
        <v>2821</v>
      </c>
      <c r="D2719" t="s">
        <v>1051</v>
      </c>
      <c r="E2719" t="s">
        <v>20</v>
      </c>
      <c r="F2719" t="b">
        <v>0</v>
      </c>
      <c r="G2719" t="s">
        <v>41</v>
      </c>
      <c r="H2719" s="4">
        <v>45701.250231481477</v>
      </c>
      <c r="I2719" t="b">
        <v>1</v>
      </c>
      <c r="J2719" t="b">
        <v>1</v>
      </c>
      <c r="K2719" t="s">
        <v>24</v>
      </c>
      <c r="L2719" t="s">
        <v>36</v>
      </c>
      <c r="N2719">
        <v>30.5</v>
      </c>
      <c r="O2719" t="s">
        <v>1051</v>
      </c>
      <c r="P2719" t="s">
        <v>204</v>
      </c>
    </row>
    <row r="2720" spans="1:16" x14ac:dyDescent="0.25">
      <c r="A2720" t="s">
        <v>0</v>
      </c>
      <c r="B2720" t="s">
        <v>0</v>
      </c>
      <c r="C2720" t="s">
        <v>585</v>
      </c>
      <c r="D2720" t="s">
        <v>3828</v>
      </c>
      <c r="E2720" t="s">
        <v>219</v>
      </c>
      <c r="F2720" t="b">
        <v>0</v>
      </c>
      <c r="G2720" t="s">
        <v>41</v>
      </c>
      <c r="H2720" s="4">
        <v>45701.250277777777</v>
      </c>
      <c r="I2720" t="b">
        <v>0</v>
      </c>
      <c r="J2720" t="b">
        <v>1</v>
      </c>
      <c r="K2720" t="s">
        <v>24</v>
      </c>
      <c r="L2720" t="s">
        <v>36</v>
      </c>
      <c r="N2720">
        <v>62.5</v>
      </c>
      <c r="O2720" t="s">
        <v>3776</v>
      </c>
      <c r="P2720" t="s">
        <v>1823</v>
      </c>
    </row>
    <row r="2721" spans="1:16" x14ac:dyDescent="0.25">
      <c r="A2721" t="s">
        <v>25</v>
      </c>
      <c r="B2721" t="s">
        <v>7576</v>
      </c>
      <c r="C2721" t="s">
        <v>1322</v>
      </c>
      <c r="D2721" t="s">
        <v>3828</v>
      </c>
      <c r="E2721" t="s">
        <v>20</v>
      </c>
      <c r="F2721" t="b">
        <v>0</v>
      </c>
      <c r="G2721" t="s">
        <v>41</v>
      </c>
      <c r="H2721" s="4">
        <v>45701.250300925924</v>
      </c>
      <c r="I2721" t="b">
        <v>0</v>
      </c>
      <c r="J2721" t="b">
        <v>1</v>
      </c>
      <c r="K2721" t="s">
        <v>24</v>
      </c>
      <c r="L2721" t="s">
        <v>22</v>
      </c>
      <c r="M2721">
        <v>82500</v>
      </c>
      <c r="O2721" t="s">
        <v>3593</v>
      </c>
      <c r="P2721" t="s">
        <v>3529</v>
      </c>
    </row>
    <row r="2722" spans="1:16" x14ac:dyDescent="0.25">
      <c r="A2722" t="s">
        <v>0</v>
      </c>
      <c r="B2722" t="s">
        <v>565</v>
      </c>
      <c r="C2722" t="s">
        <v>293</v>
      </c>
      <c r="D2722" t="s">
        <v>3973</v>
      </c>
      <c r="E2722" t="s">
        <v>51</v>
      </c>
      <c r="F2722" t="b">
        <v>0</v>
      </c>
      <c r="G2722" t="s">
        <v>41</v>
      </c>
      <c r="H2722" s="4">
        <v>45701.2503125</v>
      </c>
      <c r="I2722" t="b">
        <v>0</v>
      </c>
      <c r="J2722" t="b">
        <v>0</v>
      </c>
      <c r="K2722" t="s">
        <v>24</v>
      </c>
      <c r="L2722" t="s">
        <v>36</v>
      </c>
      <c r="N2722">
        <v>65.489997863769531</v>
      </c>
      <c r="O2722" t="s">
        <v>5558</v>
      </c>
      <c r="P2722" t="s">
        <v>5559</v>
      </c>
    </row>
    <row r="2723" spans="1:16" x14ac:dyDescent="0.25">
      <c r="A2723" t="s">
        <v>25</v>
      </c>
      <c r="B2723" t="s">
        <v>7421</v>
      </c>
      <c r="C2723" t="s">
        <v>49</v>
      </c>
      <c r="D2723" t="s">
        <v>3108</v>
      </c>
      <c r="E2723" t="s">
        <v>20</v>
      </c>
      <c r="F2723" t="b">
        <v>0</v>
      </c>
      <c r="G2723" t="s">
        <v>41</v>
      </c>
      <c r="H2723" s="4">
        <v>45701.250462962962</v>
      </c>
      <c r="I2723" t="b">
        <v>0</v>
      </c>
      <c r="J2723" t="b">
        <v>1</v>
      </c>
      <c r="K2723" t="s">
        <v>24</v>
      </c>
      <c r="L2723" t="s">
        <v>22</v>
      </c>
      <c r="M2723">
        <v>220612</v>
      </c>
      <c r="O2723" t="s">
        <v>43</v>
      </c>
      <c r="P2723" t="s">
        <v>7422</v>
      </c>
    </row>
    <row r="2724" spans="1:16" x14ac:dyDescent="0.25">
      <c r="A2724" t="s">
        <v>0</v>
      </c>
      <c r="B2724" t="s">
        <v>288</v>
      </c>
      <c r="C2724" t="s">
        <v>696</v>
      </c>
      <c r="D2724" t="s">
        <v>7423</v>
      </c>
      <c r="E2724" t="s">
        <v>51</v>
      </c>
      <c r="F2724" t="b">
        <v>0</v>
      </c>
      <c r="G2724" t="s">
        <v>30</v>
      </c>
      <c r="H2724" s="4">
        <v>45701.250902777778</v>
      </c>
      <c r="I2724" t="b">
        <v>1</v>
      </c>
      <c r="J2724" t="b">
        <v>1</v>
      </c>
      <c r="K2724" t="s">
        <v>24</v>
      </c>
      <c r="L2724" t="s">
        <v>36</v>
      </c>
      <c r="N2724">
        <v>25</v>
      </c>
      <c r="O2724" t="s">
        <v>2075</v>
      </c>
      <c r="P2724" t="s">
        <v>863</v>
      </c>
    </row>
    <row r="2725" spans="1:16" x14ac:dyDescent="0.25">
      <c r="A2725" t="s">
        <v>19</v>
      </c>
      <c r="B2725" t="s">
        <v>7424</v>
      </c>
      <c r="C2725" t="s">
        <v>985</v>
      </c>
      <c r="D2725" t="s">
        <v>3973</v>
      </c>
      <c r="E2725" t="s">
        <v>20</v>
      </c>
      <c r="F2725" t="b">
        <v>0</v>
      </c>
      <c r="G2725" t="s">
        <v>27</v>
      </c>
      <c r="H2725" s="4">
        <v>45701.251006944447</v>
      </c>
      <c r="I2725" t="b">
        <v>0</v>
      </c>
      <c r="J2725" t="b">
        <v>1</v>
      </c>
      <c r="K2725" t="s">
        <v>24</v>
      </c>
      <c r="L2725" t="s">
        <v>22</v>
      </c>
      <c r="M2725">
        <v>260000</v>
      </c>
      <c r="O2725" t="s">
        <v>575</v>
      </c>
    </row>
    <row r="2726" spans="1:16" x14ac:dyDescent="0.25">
      <c r="A2726" t="s">
        <v>0</v>
      </c>
      <c r="B2726" t="s">
        <v>0</v>
      </c>
      <c r="C2726" t="s">
        <v>1226</v>
      </c>
      <c r="D2726" t="s">
        <v>3828</v>
      </c>
      <c r="E2726" t="s">
        <v>20</v>
      </c>
      <c r="F2726" t="b">
        <v>0</v>
      </c>
      <c r="G2726" t="s">
        <v>52</v>
      </c>
      <c r="H2726" s="4">
        <v>45701.251215277778</v>
      </c>
      <c r="I2726" t="b">
        <v>0</v>
      </c>
      <c r="J2726" t="b">
        <v>0</v>
      </c>
      <c r="K2726" t="s">
        <v>24</v>
      </c>
      <c r="L2726" t="s">
        <v>22</v>
      </c>
      <c r="M2726">
        <v>70000</v>
      </c>
      <c r="O2726" t="s">
        <v>5918</v>
      </c>
      <c r="P2726" t="s">
        <v>5919</v>
      </c>
    </row>
    <row r="2727" spans="1:16" x14ac:dyDescent="0.25">
      <c r="A2727" t="s">
        <v>1</v>
      </c>
      <c r="B2727" t="s">
        <v>661</v>
      </c>
      <c r="C2727" t="s">
        <v>1521</v>
      </c>
      <c r="D2727" t="s">
        <v>3973</v>
      </c>
      <c r="E2727" t="s">
        <v>20</v>
      </c>
      <c r="F2727" t="b">
        <v>0</v>
      </c>
      <c r="G2727" t="s">
        <v>52</v>
      </c>
      <c r="H2727" s="4">
        <v>45701.251643518517</v>
      </c>
      <c r="I2727" t="b">
        <v>0</v>
      </c>
      <c r="J2727" t="b">
        <v>0</v>
      </c>
      <c r="K2727" t="s">
        <v>24</v>
      </c>
      <c r="L2727" t="s">
        <v>22</v>
      </c>
      <c r="M2727">
        <v>81100</v>
      </c>
      <c r="O2727" t="s">
        <v>1549</v>
      </c>
    </row>
    <row r="2728" spans="1:16" x14ac:dyDescent="0.25">
      <c r="A2728" t="s">
        <v>1</v>
      </c>
      <c r="B2728" t="s">
        <v>661</v>
      </c>
      <c r="C2728" t="s">
        <v>386</v>
      </c>
      <c r="D2728" t="s">
        <v>3828</v>
      </c>
      <c r="E2728" t="s">
        <v>20</v>
      </c>
      <c r="F2728" t="b">
        <v>0</v>
      </c>
      <c r="G2728" t="s">
        <v>41</v>
      </c>
      <c r="H2728" s="4">
        <v>45701.251944444448</v>
      </c>
      <c r="I2728" t="b">
        <v>0</v>
      </c>
      <c r="J2728" t="b">
        <v>1</v>
      </c>
      <c r="K2728" t="s">
        <v>24</v>
      </c>
      <c r="L2728" t="s">
        <v>22</v>
      </c>
      <c r="M2728">
        <v>127275.203125</v>
      </c>
      <c r="O2728" t="s">
        <v>7425</v>
      </c>
      <c r="P2728" t="s">
        <v>7426</v>
      </c>
    </row>
    <row r="2729" spans="1:16" x14ac:dyDescent="0.25">
      <c r="A2729" t="s">
        <v>2</v>
      </c>
      <c r="B2729" t="s">
        <v>1544</v>
      </c>
      <c r="C2729" t="s">
        <v>39</v>
      </c>
      <c r="D2729" t="s">
        <v>4014</v>
      </c>
      <c r="E2729" t="s">
        <v>20</v>
      </c>
      <c r="F2729" t="b">
        <v>1</v>
      </c>
      <c r="G2729" t="s">
        <v>610</v>
      </c>
      <c r="H2729" s="4">
        <v>45701.257430555554</v>
      </c>
      <c r="I2729" t="b">
        <v>0</v>
      </c>
      <c r="J2729" t="b">
        <v>1</v>
      </c>
      <c r="K2729" t="s">
        <v>610</v>
      </c>
      <c r="L2729" t="s">
        <v>22</v>
      </c>
      <c r="M2729">
        <v>184000</v>
      </c>
      <c r="O2729" t="s">
        <v>3016</v>
      </c>
      <c r="P2729" t="s">
        <v>6878</v>
      </c>
    </row>
    <row r="2730" spans="1:16" x14ac:dyDescent="0.25">
      <c r="A2730" t="s">
        <v>0</v>
      </c>
      <c r="B2730" t="s">
        <v>7427</v>
      </c>
      <c r="C2730" t="s">
        <v>3180</v>
      </c>
      <c r="D2730" t="s">
        <v>2208</v>
      </c>
      <c r="E2730" t="s">
        <v>20</v>
      </c>
      <c r="F2730" t="b">
        <v>0</v>
      </c>
      <c r="G2730" t="s">
        <v>23</v>
      </c>
      <c r="H2730" s="4">
        <v>45701.269016203703</v>
      </c>
      <c r="I2730" t="b">
        <v>0</v>
      </c>
      <c r="J2730" t="b">
        <v>0</v>
      </c>
      <c r="K2730" t="s">
        <v>24</v>
      </c>
      <c r="L2730" t="s">
        <v>36</v>
      </c>
      <c r="N2730">
        <v>33.5</v>
      </c>
      <c r="O2730" t="s">
        <v>3375</v>
      </c>
      <c r="P2730" t="s">
        <v>963</v>
      </c>
    </row>
    <row r="2731" spans="1:16" x14ac:dyDescent="0.25">
      <c r="A2731" t="s">
        <v>2</v>
      </c>
      <c r="B2731" t="s">
        <v>2</v>
      </c>
      <c r="C2731" t="s">
        <v>7428</v>
      </c>
      <c r="D2731" t="s">
        <v>4972</v>
      </c>
      <c r="E2731" t="s">
        <v>20</v>
      </c>
      <c r="F2731" t="b">
        <v>0</v>
      </c>
      <c r="G2731" t="s">
        <v>226</v>
      </c>
      <c r="H2731" s="4">
        <v>45701.273310185177</v>
      </c>
      <c r="I2731" t="b">
        <v>1</v>
      </c>
      <c r="J2731" t="b">
        <v>0</v>
      </c>
      <c r="K2731" t="s">
        <v>226</v>
      </c>
      <c r="L2731" t="s">
        <v>22</v>
      </c>
      <c r="M2731">
        <v>65000</v>
      </c>
      <c r="O2731" t="s">
        <v>7429</v>
      </c>
      <c r="P2731" t="s">
        <v>7430</v>
      </c>
    </row>
    <row r="2732" spans="1:16" x14ac:dyDescent="0.25">
      <c r="A2732" t="s">
        <v>19</v>
      </c>
      <c r="B2732" t="s">
        <v>7519</v>
      </c>
      <c r="C2732" t="s">
        <v>213</v>
      </c>
      <c r="D2732" t="s">
        <v>2208</v>
      </c>
      <c r="E2732" t="s">
        <v>20</v>
      </c>
      <c r="F2732" t="b">
        <v>0</v>
      </c>
      <c r="G2732" t="s">
        <v>41</v>
      </c>
      <c r="H2732" s="4">
        <v>45701.292048611111</v>
      </c>
      <c r="I2732" t="b">
        <v>0</v>
      </c>
      <c r="J2732" t="b">
        <v>1</v>
      </c>
      <c r="K2732" t="s">
        <v>24</v>
      </c>
      <c r="L2732" t="s">
        <v>22</v>
      </c>
      <c r="M2732">
        <v>193000</v>
      </c>
      <c r="O2732" t="s">
        <v>405</v>
      </c>
      <c r="P2732" t="s">
        <v>7520</v>
      </c>
    </row>
    <row r="2733" spans="1:16" x14ac:dyDescent="0.25">
      <c r="A2733" t="s">
        <v>2</v>
      </c>
      <c r="B2733" t="s">
        <v>7431</v>
      </c>
      <c r="C2733" t="s">
        <v>172</v>
      </c>
      <c r="D2733" t="s">
        <v>2208</v>
      </c>
      <c r="E2733" t="s">
        <v>20</v>
      </c>
      <c r="F2733" t="b">
        <v>0</v>
      </c>
      <c r="G2733" t="s">
        <v>27</v>
      </c>
      <c r="H2733" s="4">
        <v>45701.293217592603</v>
      </c>
      <c r="I2733" t="b">
        <v>0</v>
      </c>
      <c r="J2733" t="b">
        <v>0</v>
      </c>
      <c r="K2733" t="s">
        <v>24</v>
      </c>
      <c r="L2733" t="s">
        <v>22</v>
      </c>
      <c r="M2733">
        <v>180000</v>
      </c>
      <c r="O2733" t="s">
        <v>2868</v>
      </c>
      <c r="P2733" t="s">
        <v>7432</v>
      </c>
    </row>
    <row r="2734" spans="1:16" x14ac:dyDescent="0.25">
      <c r="A2734" t="s">
        <v>28</v>
      </c>
      <c r="B2734" t="s">
        <v>7577</v>
      </c>
      <c r="C2734" t="s">
        <v>39</v>
      </c>
      <c r="D2734" t="s">
        <v>3985</v>
      </c>
      <c r="E2734" t="s">
        <v>20</v>
      </c>
      <c r="F2734" t="b">
        <v>1</v>
      </c>
      <c r="G2734" t="s">
        <v>2713</v>
      </c>
      <c r="H2734" s="4">
        <v>45701.294016203698</v>
      </c>
      <c r="I2734" t="b">
        <v>0</v>
      </c>
      <c r="J2734" t="b">
        <v>1</v>
      </c>
      <c r="K2734" t="s">
        <v>2713</v>
      </c>
      <c r="L2734" t="s">
        <v>22</v>
      </c>
      <c r="M2734">
        <v>138433.5</v>
      </c>
      <c r="O2734" t="s">
        <v>7578</v>
      </c>
    </row>
    <row r="2735" spans="1:16" x14ac:dyDescent="0.25">
      <c r="A2735" t="s">
        <v>2</v>
      </c>
      <c r="B2735" t="s">
        <v>7579</v>
      </c>
      <c r="C2735" t="s">
        <v>39</v>
      </c>
      <c r="D2735" t="s">
        <v>7580</v>
      </c>
      <c r="E2735" t="s">
        <v>20</v>
      </c>
      <c r="F2735" t="b">
        <v>1</v>
      </c>
      <c r="G2735" t="s">
        <v>816</v>
      </c>
      <c r="H2735" s="4">
        <v>45701.29515046296</v>
      </c>
      <c r="I2735" t="b">
        <v>0</v>
      </c>
      <c r="J2735" t="b">
        <v>0</v>
      </c>
      <c r="K2735" t="s">
        <v>816</v>
      </c>
      <c r="L2735" t="s">
        <v>22</v>
      </c>
      <c r="M2735">
        <v>87500</v>
      </c>
      <c r="O2735" t="s">
        <v>7580</v>
      </c>
      <c r="P2735" t="s">
        <v>7581</v>
      </c>
    </row>
    <row r="2736" spans="1:16" x14ac:dyDescent="0.25">
      <c r="A2736" t="s">
        <v>0</v>
      </c>
      <c r="B2736" t="s">
        <v>4222</v>
      </c>
      <c r="D2736" t="s">
        <v>4220</v>
      </c>
      <c r="E2736" t="s">
        <v>20</v>
      </c>
      <c r="F2736" t="b">
        <v>0</v>
      </c>
      <c r="G2736" t="s">
        <v>1420</v>
      </c>
      <c r="H2736" s="4">
        <v>45701.298101851848</v>
      </c>
      <c r="I2736" t="b">
        <v>0</v>
      </c>
      <c r="J2736" t="b">
        <v>0</v>
      </c>
      <c r="K2736" t="s">
        <v>1420</v>
      </c>
      <c r="L2736" t="s">
        <v>22</v>
      </c>
      <c r="M2736">
        <v>65000</v>
      </c>
      <c r="O2736" t="s">
        <v>2946</v>
      </c>
      <c r="P2736" t="s">
        <v>1374</v>
      </c>
    </row>
    <row r="2737" spans="1:16" x14ac:dyDescent="0.25">
      <c r="A2737" t="s">
        <v>1</v>
      </c>
      <c r="B2737" t="s">
        <v>7433</v>
      </c>
      <c r="C2737" t="s">
        <v>39</v>
      </c>
      <c r="D2737" t="s">
        <v>7434</v>
      </c>
      <c r="E2737" t="s">
        <v>20</v>
      </c>
      <c r="F2737" t="b">
        <v>1</v>
      </c>
      <c r="G2737" t="s">
        <v>1833</v>
      </c>
      <c r="H2737" s="4">
        <v>45701.299421296288</v>
      </c>
      <c r="I2737" t="b">
        <v>1</v>
      </c>
      <c r="J2737" t="b">
        <v>0</v>
      </c>
      <c r="K2737" t="s">
        <v>1833</v>
      </c>
      <c r="L2737" t="s">
        <v>22</v>
      </c>
      <c r="M2737">
        <v>47500</v>
      </c>
      <c r="O2737" t="s">
        <v>1426</v>
      </c>
    </row>
    <row r="2738" spans="1:16" x14ac:dyDescent="0.25">
      <c r="A2738" t="s">
        <v>0</v>
      </c>
      <c r="B2738" t="s">
        <v>3335</v>
      </c>
      <c r="C2738" t="s">
        <v>160</v>
      </c>
      <c r="D2738" t="s">
        <v>4084</v>
      </c>
      <c r="E2738" t="s">
        <v>20</v>
      </c>
      <c r="F2738" t="b">
        <v>0</v>
      </c>
      <c r="G2738" t="s">
        <v>52</v>
      </c>
      <c r="H2738" s="4">
        <v>45701.303819444453</v>
      </c>
      <c r="I2738" t="b">
        <v>0</v>
      </c>
      <c r="J2738" t="b">
        <v>1</v>
      </c>
      <c r="K2738" t="s">
        <v>24</v>
      </c>
      <c r="L2738" t="s">
        <v>22</v>
      </c>
      <c r="M2738">
        <v>137500</v>
      </c>
      <c r="O2738" t="s">
        <v>88</v>
      </c>
      <c r="P2738" t="s">
        <v>7435</v>
      </c>
    </row>
    <row r="2739" spans="1:16" x14ac:dyDescent="0.25">
      <c r="A2739" t="s">
        <v>89</v>
      </c>
      <c r="B2739" t="s">
        <v>7582</v>
      </c>
      <c r="C2739" t="s">
        <v>39</v>
      </c>
      <c r="D2739" t="s">
        <v>4627</v>
      </c>
      <c r="E2739" t="s">
        <v>20</v>
      </c>
      <c r="F2739" t="b">
        <v>1</v>
      </c>
      <c r="G2739" t="s">
        <v>4062</v>
      </c>
      <c r="H2739" s="4">
        <v>45701.308275462958</v>
      </c>
      <c r="I2739" t="b">
        <v>1</v>
      </c>
      <c r="J2739" t="b">
        <v>0</v>
      </c>
      <c r="K2739" t="s">
        <v>4062</v>
      </c>
      <c r="L2739" t="s">
        <v>22</v>
      </c>
      <c r="M2739">
        <v>170000</v>
      </c>
      <c r="O2739" t="s">
        <v>7583</v>
      </c>
      <c r="P2739" t="s">
        <v>7584</v>
      </c>
    </row>
    <row r="2740" spans="1:16" x14ac:dyDescent="0.25">
      <c r="A2740" t="s">
        <v>89</v>
      </c>
      <c r="B2740" t="s">
        <v>7531</v>
      </c>
      <c r="C2740" t="s">
        <v>7532</v>
      </c>
      <c r="D2740" t="s">
        <v>4035</v>
      </c>
      <c r="E2740" t="s">
        <v>20</v>
      </c>
      <c r="F2740" t="b">
        <v>0</v>
      </c>
      <c r="G2740" t="s">
        <v>1119</v>
      </c>
      <c r="H2740" s="4">
        <v>45701.31212962963</v>
      </c>
      <c r="I2740" t="b">
        <v>0</v>
      </c>
      <c r="J2740" t="b">
        <v>0</v>
      </c>
      <c r="K2740" t="s">
        <v>1119</v>
      </c>
      <c r="L2740" t="s">
        <v>22</v>
      </c>
      <c r="M2740">
        <v>275000</v>
      </c>
      <c r="O2740" t="s">
        <v>7533</v>
      </c>
      <c r="P2740" t="s">
        <v>274</v>
      </c>
    </row>
    <row r="2741" spans="1:16" x14ac:dyDescent="0.25">
      <c r="A2741" t="s">
        <v>89</v>
      </c>
      <c r="B2741" t="s">
        <v>7534</v>
      </c>
      <c r="C2741" t="s">
        <v>1420</v>
      </c>
      <c r="D2741" t="s">
        <v>4220</v>
      </c>
      <c r="E2741" t="s">
        <v>20</v>
      </c>
      <c r="F2741" t="b">
        <v>0</v>
      </c>
      <c r="G2741" t="s">
        <v>1420</v>
      </c>
      <c r="H2741" s="4">
        <v>45701.317175925928</v>
      </c>
      <c r="I2741" t="b">
        <v>0</v>
      </c>
      <c r="J2741" t="b">
        <v>0</v>
      </c>
      <c r="K2741" t="s">
        <v>1420</v>
      </c>
      <c r="L2741" t="s">
        <v>22</v>
      </c>
      <c r="M2741">
        <v>174400</v>
      </c>
      <c r="O2741" t="s">
        <v>1773</v>
      </c>
      <c r="P2741" t="s">
        <v>7535</v>
      </c>
    </row>
    <row r="2742" spans="1:16" x14ac:dyDescent="0.25">
      <c r="A2742" t="s">
        <v>139</v>
      </c>
      <c r="B2742" t="s">
        <v>7436</v>
      </c>
      <c r="C2742" t="s">
        <v>2500</v>
      </c>
      <c r="D2742" t="s">
        <v>3970</v>
      </c>
      <c r="E2742" t="s">
        <v>20</v>
      </c>
      <c r="F2742" t="b">
        <v>0</v>
      </c>
      <c r="G2742" t="s">
        <v>41</v>
      </c>
      <c r="H2742" s="4">
        <v>45701.333784722221</v>
      </c>
      <c r="I2742" t="b">
        <v>0</v>
      </c>
      <c r="J2742" t="b">
        <v>1</v>
      </c>
      <c r="K2742" t="s">
        <v>24</v>
      </c>
      <c r="L2742" t="s">
        <v>22</v>
      </c>
      <c r="M2742">
        <v>96000</v>
      </c>
      <c r="O2742" t="s">
        <v>7437</v>
      </c>
    </row>
    <row r="2743" spans="1:16" x14ac:dyDescent="0.25">
      <c r="A2743" t="s">
        <v>40</v>
      </c>
      <c r="B2743" t="s">
        <v>7438</v>
      </c>
      <c r="C2743" t="s">
        <v>151</v>
      </c>
      <c r="D2743" t="s">
        <v>5133</v>
      </c>
      <c r="E2743" t="s">
        <v>20</v>
      </c>
      <c r="F2743" t="b">
        <v>0</v>
      </c>
      <c r="G2743" t="s">
        <v>30</v>
      </c>
      <c r="H2743" s="4">
        <v>45701.334583333337</v>
      </c>
      <c r="I2743" t="b">
        <v>0</v>
      </c>
      <c r="J2743" t="b">
        <v>1</v>
      </c>
      <c r="K2743" t="s">
        <v>24</v>
      </c>
      <c r="L2743" t="s">
        <v>22</v>
      </c>
      <c r="M2743">
        <v>149743</v>
      </c>
      <c r="O2743" t="s">
        <v>7439</v>
      </c>
      <c r="P2743" t="s">
        <v>7440</v>
      </c>
    </row>
    <row r="2744" spans="1:16" x14ac:dyDescent="0.25">
      <c r="A2744" t="s">
        <v>19</v>
      </c>
      <c r="B2744" t="s">
        <v>7557</v>
      </c>
      <c r="C2744" t="s">
        <v>453</v>
      </c>
      <c r="D2744" t="s">
        <v>3957</v>
      </c>
      <c r="E2744" t="s">
        <v>20</v>
      </c>
      <c r="F2744" t="b">
        <v>0</v>
      </c>
      <c r="G2744" t="s">
        <v>27</v>
      </c>
      <c r="H2744" s="4">
        <v>45701.334618055553</v>
      </c>
      <c r="I2744" t="b">
        <v>0</v>
      </c>
      <c r="J2744" t="b">
        <v>0</v>
      </c>
      <c r="K2744" t="s">
        <v>24</v>
      </c>
      <c r="L2744" t="s">
        <v>36</v>
      </c>
      <c r="N2744">
        <v>51.239997863769531</v>
      </c>
      <c r="O2744" t="s">
        <v>349</v>
      </c>
      <c r="P2744" t="s">
        <v>7558</v>
      </c>
    </row>
    <row r="2745" spans="1:16" x14ac:dyDescent="0.25">
      <c r="A2745" t="s">
        <v>2</v>
      </c>
      <c r="B2745" t="s">
        <v>7441</v>
      </c>
      <c r="C2745" t="s">
        <v>29</v>
      </c>
      <c r="D2745" t="s">
        <v>3957</v>
      </c>
      <c r="E2745" t="s">
        <v>20</v>
      </c>
      <c r="F2745" t="b">
        <v>0</v>
      </c>
      <c r="G2745" t="s">
        <v>27</v>
      </c>
      <c r="H2745" s="4">
        <v>45701.334675925929</v>
      </c>
      <c r="I2745" t="b">
        <v>0</v>
      </c>
      <c r="J2745" t="b">
        <v>1</v>
      </c>
      <c r="K2745" t="s">
        <v>24</v>
      </c>
      <c r="L2745" t="s">
        <v>36</v>
      </c>
      <c r="N2745">
        <v>38.215000152587891</v>
      </c>
      <c r="O2745" t="s">
        <v>2768</v>
      </c>
      <c r="P2745" t="s">
        <v>128</v>
      </c>
    </row>
    <row r="2746" spans="1:16" x14ac:dyDescent="0.25">
      <c r="A2746" t="s">
        <v>2</v>
      </c>
      <c r="B2746" t="s">
        <v>1676</v>
      </c>
      <c r="C2746" t="s">
        <v>92</v>
      </c>
      <c r="D2746" t="s">
        <v>4090</v>
      </c>
      <c r="E2746" t="s">
        <v>20</v>
      </c>
      <c r="F2746" t="b">
        <v>0</v>
      </c>
      <c r="G2746" t="s">
        <v>35</v>
      </c>
      <c r="H2746" s="4">
        <v>45701.335509259261</v>
      </c>
      <c r="I2746" t="b">
        <v>0</v>
      </c>
      <c r="J2746" t="b">
        <v>0</v>
      </c>
      <c r="K2746" t="s">
        <v>24</v>
      </c>
      <c r="L2746" t="s">
        <v>22</v>
      </c>
      <c r="M2746">
        <v>125000</v>
      </c>
      <c r="O2746" t="s">
        <v>202</v>
      </c>
      <c r="P2746" t="s">
        <v>7559</v>
      </c>
    </row>
    <row r="2747" spans="1:16" x14ac:dyDescent="0.25">
      <c r="A2747" t="s">
        <v>2</v>
      </c>
      <c r="B2747" t="s">
        <v>7442</v>
      </c>
      <c r="C2747" t="s">
        <v>6313</v>
      </c>
      <c r="D2747" t="s">
        <v>3970</v>
      </c>
      <c r="E2747" t="s">
        <v>20</v>
      </c>
      <c r="F2747" t="b">
        <v>0</v>
      </c>
      <c r="G2747" t="s">
        <v>1420</v>
      </c>
      <c r="H2747" s="4">
        <v>45701.350810185177</v>
      </c>
      <c r="I2747" t="b">
        <v>0</v>
      </c>
      <c r="J2747" t="b">
        <v>0</v>
      </c>
      <c r="K2747" t="s">
        <v>1420</v>
      </c>
      <c r="L2747" t="s">
        <v>22</v>
      </c>
      <c r="M2747">
        <v>109605.5</v>
      </c>
      <c r="O2747" t="s">
        <v>7443</v>
      </c>
      <c r="P2747" t="s">
        <v>7444</v>
      </c>
    </row>
    <row r="2748" spans="1:16" x14ac:dyDescent="0.25">
      <c r="A2748" t="s">
        <v>0</v>
      </c>
      <c r="B2748" t="s">
        <v>7536</v>
      </c>
      <c r="C2748" t="s">
        <v>3225</v>
      </c>
      <c r="D2748" t="s">
        <v>3828</v>
      </c>
      <c r="E2748" t="s">
        <v>20</v>
      </c>
      <c r="F2748" t="b">
        <v>0</v>
      </c>
      <c r="G2748" t="s">
        <v>27</v>
      </c>
      <c r="H2748" s="4">
        <v>45701.375081018523</v>
      </c>
      <c r="I2748" t="b">
        <v>1</v>
      </c>
      <c r="J2748" t="b">
        <v>1</v>
      </c>
      <c r="K2748" t="s">
        <v>24</v>
      </c>
      <c r="L2748" t="s">
        <v>22</v>
      </c>
      <c r="M2748">
        <v>80000</v>
      </c>
      <c r="O2748" t="s">
        <v>7537</v>
      </c>
      <c r="P2748" t="s">
        <v>7538</v>
      </c>
    </row>
    <row r="2749" spans="1:16" x14ac:dyDescent="0.25">
      <c r="A2749" t="s">
        <v>0</v>
      </c>
      <c r="B2749" t="s">
        <v>7445</v>
      </c>
      <c r="C2749" t="s">
        <v>39</v>
      </c>
      <c r="D2749" t="s">
        <v>3828</v>
      </c>
      <c r="E2749" t="s">
        <v>20</v>
      </c>
      <c r="F2749" t="b">
        <v>1</v>
      </c>
      <c r="G2749" t="s">
        <v>27</v>
      </c>
      <c r="H2749" s="4">
        <v>45701.375150462962</v>
      </c>
      <c r="I2749" t="b">
        <v>1</v>
      </c>
      <c r="J2749" t="b">
        <v>0</v>
      </c>
      <c r="K2749" t="s">
        <v>24</v>
      </c>
      <c r="L2749" t="s">
        <v>22</v>
      </c>
      <c r="M2749">
        <v>163085</v>
      </c>
      <c r="O2749" t="s">
        <v>7446</v>
      </c>
      <c r="P2749" t="s">
        <v>709</v>
      </c>
    </row>
    <row r="2750" spans="1:16" x14ac:dyDescent="0.25">
      <c r="A2750" t="s">
        <v>0</v>
      </c>
      <c r="B2750" t="s">
        <v>7447</v>
      </c>
      <c r="C2750" t="s">
        <v>585</v>
      </c>
      <c r="D2750" t="s">
        <v>4084</v>
      </c>
      <c r="E2750" t="s">
        <v>20</v>
      </c>
      <c r="F2750" t="b">
        <v>0</v>
      </c>
      <c r="G2750" t="s">
        <v>41</v>
      </c>
      <c r="H2750" s="4">
        <v>45701.375474537039</v>
      </c>
      <c r="I2750" t="b">
        <v>0</v>
      </c>
      <c r="J2750" t="b">
        <v>0</v>
      </c>
      <c r="K2750" t="s">
        <v>24</v>
      </c>
      <c r="L2750" t="s">
        <v>22</v>
      </c>
      <c r="M2750">
        <v>125000</v>
      </c>
      <c r="O2750" t="s">
        <v>374</v>
      </c>
      <c r="P2750" t="s">
        <v>7448</v>
      </c>
    </row>
    <row r="2751" spans="1:16" x14ac:dyDescent="0.25">
      <c r="A2751" t="s">
        <v>1</v>
      </c>
      <c r="B2751" t="s">
        <v>4431</v>
      </c>
      <c r="C2751" t="s">
        <v>949</v>
      </c>
      <c r="D2751" t="s">
        <v>4432</v>
      </c>
      <c r="E2751" t="s">
        <v>20</v>
      </c>
      <c r="F2751" t="b">
        <v>0</v>
      </c>
      <c r="G2751" t="s">
        <v>30</v>
      </c>
      <c r="H2751" s="4">
        <v>45701.376006944447</v>
      </c>
      <c r="I2751" t="b">
        <v>0</v>
      </c>
      <c r="J2751" t="b">
        <v>1</v>
      </c>
      <c r="K2751" t="s">
        <v>24</v>
      </c>
      <c r="L2751" t="s">
        <v>22</v>
      </c>
      <c r="M2751">
        <v>99000</v>
      </c>
      <c r="O2751" t="s">
        <v>1763</v>
      </c>
      <c r="P2751" t="s">
        <v>4433</v>
      </c>
    </row>
    <row r="2752" spans="1:16" x14ac:dyDescent="0.25">
      <c r="A2752" t="s">
        <v>0</v>
      </c>
      <c r="B2752" t="s">
        <v>5421</v>
      </c>
      <c r="C2752" t="s">
        <v>372</v>
      </c>
      <c r="D2752" t="s">
        <v>3957</v>
      </c>
      <c r="E2752" t="s">
        <v>34</v>
      </c>
      <c r="F2752" t="b">
        <v>0</v>
      </c>
      <c r="G2752" t="s">
        <v>27</v>
      </c>
      <c r="H2752" s="4">
        <v>45701.416701388887</v>
      </c>
      <c r="I2752" t="b">
        <v>1</v>
      </c>
      <c r="J2752" t="b">
        <v>0</v>
      </c>
      <c r="K2752" t="s">
        <v>24</v>
      </c>
      <c r="L2752" t="s">
        <v>36</v>
      </c>
      <c r="N2752">
        <v>27.979999542236332</v>
      </c>
      <c r="O2752" t="s">
        <v>4622</v>
      </c>
    </row>
    <row r="2753" spans="1:16" x14ac:dyDescent="0.25">
      <c r="A2753" t="s">
        <v>40</v>
      </c>
      <c r="B2753" t="s">
        <v>7449</v>
      </c>
      <c r="C2753" t="s">
        <v>1546</v>
      </c>
      <c r="D2753" t="s">
        <v>3828</v>
      </c>
      <c r="E2753" t="s">
        <v>20</v>
      </c>
      <c r="F2753" t="b">
        <v>0</v>
      </c>
      <c r="G2753" t="s">
        <v>27</v>
      </c>
      <c r="H2753" s="4">
        <v>45701.417939814812</v>
      </c>
      <c r="I2753" t="b">
        <v>0</v>
      </c>
      <c r="J2753" t="b">
        <v>1</v>
      </c>
      <c r="K2753" t="s">
        <v>24</v>
      </c>
      <c r="L2753" t="s">
        <v>22</v>
      </c>
      <c r="M2753">
        <v>162225</v>
      </c>
      <c r="O2753" t="s">
        <v>254</v>
      </c>
      <c r="P2753" t="s">
        <v>7450</v>
      </c>
    </row>
    <row r="2754" spans="1:16" x14ac:dyDescent="0.25">
      <c r="A2754" t="s">
        <v>40</v>
      </c>
      <c r="B2754" t="s">
        <v>2541</v>
      </c>
      <c r="C2754" t="s">
        <v>3347</v>
      </c>
      <c r="D2754" t="s">
        <v>3973</v>
      </c>
      <c r="E2754" t="s">
        <v>20</v>
      </c>
      <c r="F2754" t="b">
        <v>0</v>
      </c>
      <c r="G2754" t="s">
        <v>27</v>
      </c>
      <c r="H2754" s="4">
        <v>45701.418842592589</v>
      </c>
      <c r="I2754" t="b">
        <v>0</v>
      </c>
      <c r="J2754" t="b">
        <v>1</v>
      </c>
      <c r="K2754" t="s">
        <v>24</v>
      </c>
      <c r="L2754" t="s">
        <v>22</v>
      </c>
      <c r="M2754">
        <v>110500</v>
      </c>
      <c r="O2754" t="s">
        <v>2227</v>
      </c>
      <c r="P2754" t="s">
        <v>4333</v>
      </c>
    </row>
    <row r="2755" spans="1:16" x14ac:dyDescent="0.25">
      <c r="A2755" t="s">
        <v>2</v>
      </c>
      <c r="B2755" t="s">
        <v>4385</v>
      </c>
      <c r="C2755" t="s">
        <v>3515</v>
      </c>
      <c r="D2755" t="s">
        <v>2208</v>
      </c>
      <c r="E2755" t="s">
        <v>34</v>
      </c>
      <c r="F2755" t="b">
        <v>0</v>
      </c>
      <c r="G2755" t="s">
        <v>41</v>
      </c>
      <c r="H2755" s="4">
        <v>45701.418923611112</v>
      </c>
      <c r="I2755" t="b">
        <v>0</v>
      </c>
      <c r="J2755" t="b">
        <v>1</v>
      </c>
      <c r="K2755" t="s">
        <v>24</v>
      </c>
      <c r="L2755" t="s">
        <v>22</v>
      </c>
      <c r="M2755">
        <v>165000</v>
      </c>
      <c r="O2755" t="s">
        <v>428</v>
      </c>
      <c r="P2755" t="s">
        <v>7451</v>
      </c>
    </row>
    <row r="2756" spans="1:16" x14ac:dyDescent="0.25">
      <c r="A2756" t="s">
        <v>2</v>
      </c>
      <c r="B2756" t="s">
        <v>506</v>
      </c>
      <c r="C2756" t="s">
        <v>7585</v>
      </c>
      <c r="D2756" t="s">
        <v>2208</v>
      </c>
      <c r="E2756" t="s">
        <v>34</v>
      </c>
      <c r="F2756" t="b">
        <v>0</v>
      </c>
      <c r="G2756" t="s">
        <v>30</v>
      </c>
      <c r="H2756" s="4">
        <v>45701.419374999998</v>
      </c>
      <c r="I2756" t="b">
        <v>0</v>
      </c>
      <c r="J2756" t="b">
        <v>1</v>
      </c>
      <c r="K2756" t="s">
        <v>24</v>
      </c>
      <c r="L2756" t="s">
        <v>22</v>
      </c>
      <c r="M2756">
        <v>135000</v>
      </c>
      <c r="O2756" t="s">
        <v>428</v>
      </c>
      <c r="P2756" t="s">
        <v>4786</v>
      </c>
    </row>
    <row r="2757" spans="1:16" x14ac:dyDescent="0.25">
      <c r="A2757" t="s">
        <v>28</v>
      </c>
      <c r="B2757" t="s">
        <v>642</v>
      </c>
      <c r="C2757" t="s">
        <v>696</v>
      </c>
      <c r="D2757" t="s">
        <v>3973</v>
      </c>
      <c r="E2757" t="s">
        <v>20</v>
      </c>
      <c r="F2757" t="b">
        <v>0</v>
      </c>
      <c r="G2757" t="s">
        <v>30</v>
      </c>
      <c r="H2757" s="4">
        <v>45701.420115740737</v>
      </c>
      <c r="I2757" t="b">
        <v>0</v>
      </c>
      <c r="J2757" t="b">
        <v>1</v>
      </c>
      <c r="K2757" t="s">
        <v>24</v>
      </c>
      <c r="L2757" t="s">
        <v>22</v>
      </c>
      <c r="M2757">
        <v>147000</v>
      </c>
      <c r="O2757" t="s">
        <v>950</v>
      </c>
      <c r="P2757" t="s">
        <v>6325</v>
      </c>
    </row>
    <row r="2758" spans="1:16" x14ac:dyDescent="0.25">
      <c r="A2758" t="s">
        <v>89</v>
      </c>
      <c r="B2758" t="s">
        <v>7452</v>
      </c>
      <c r="C2758" t="s">
        <v>7313</v>
      </c>
      <c r="D2758" t="s">
        <v>2208</v>
      </c>
      <c r="E2758" t="s">
        <v>34</v>
      </c>
      <c r="F2758" t="b">
        <v>0</v>
      </c>
      <c r="G2758" t="s">
        <v>41</v>
      </c>
      <c r="H2758" s="4">
        <v>45701.433148148149</v>
      </c>
      <c r="I2758" t="b">
        <v>0</v>
      </c>
      <c r="J2758" t="b">
        <v>1</v>
      </c>
      <c r="K2758" t="s">
        <v>24</v>
      </c>
      <c r="L2758" t="s">
        <v>22</v>
      </c>
      <c r="M2758">
        <v>195000</v>
      </c>
      <c r="O2758" t="s">
        <v>428</v>
      </c>
      <c r="P2758" t="s">
        <v>7453</v>
      </c>
    </row>
    <row r="2759" spans="1:16" x14ac:dyDescent="0.25">
      <c r="A2759" t="s">
        <v>2</v>
      </c>
      <c r="B2759" t="s">
        <v>6517</v>
      </c>
      <c r="C2759" t="s">
        <v>151</v>
      </c>
      <c r="D2759" t="s">
        <v>3973</v>
      </c>
      <c r="E2759" t="s">
        <v>20</v>
      </c>
      <c r="F2759" t="b">
        <v>0</v>
      </c>
      <c r="G2759" t="s">
        <v>30</v>
      </c>
      <c r="H2759" s="4">
        <v>45701.45925925926</v>
      </c>
      <c r="I2759" t="b">
        <v>0</v>
      </c>
      <c r="J2759" t="b">
        <v>1</v>
      </c>
      <c r="K2759" t="s">
        <v>24</v>
      </c>
      <c r="L2759" t="s">
        <v>22</v>
      </c>
      <c r="M2759">
        <v>140500</v>
      </c>
      <c r="O2759" t="s">
        <v>6518</v>
      </c>
      <c r="P2759" t="s">
        <v>6519</v>
      </c>
    </row>
    <row r="2760" spans="1:16" x14ac:dyDescent="0.25">
      <c r="A2760" t="s">
        <v>2</v>
      </c>
      <c r="B2760" t="s">
        <v>307</v>
      </c>
      <c r="C2760" t="s">
        <v>39</v>
      </c>
      <c r="D2760" t="s">
        <v>7454</v>
      </c>
      <c r="E2760" t="s">
        <v>20</v>
      </c>
      <c r="F2760" t="b">
        <v>1</v>
      </c>
      <c r="G2760" t="s">
        <v>1094</v>
      </c>
      <c r="H2760" s="4">
        <v>45701.489560185182</v>
      </c>
      <c r="I2760" t="b">
        <v>1</v>
      </c>
      <c r="J2760" t="b">
        <v>0</v>
      </c>
      <c r="K2760" t="s">
        <v>1094</v>
      </c>
      <c r="L2760" t="s">
        <v>22</v>
      </c>
      <c r="M2760">
        <v>200000</v>
      </c>
      <c r="O2760" t="s">
        <v>7455</v>
      </c>
      <c r="P2760" t="s">
        <v>1818</v>
      </c>
    </row>
    <row r="2761" spans="1:16" x14ac:dyDescent="0.25">
      <c r="A2761" t="s">
        <v>0</v>
      </c>
      <c r="B2761" t="s">
        <v>0</v>
      </c>
      <c r="C2761" t="s">
        <v>7560</v>
      </c>
      <c r="D2761" t="s">
        <v>7547</v>
      </c>
      <c r="E2761" t="s">
        <v>34</v>
      </c>
      <c r="F2761" t="b">
        <v>0</v>
      </c>
      <c r="G2761" t="s">
        <v>41</v>
      </c>
      <c r="H2761" s="4">
        <v>45701.500532407408</v>
      </c>
      <c r="I2761" t="b">
        <v>0</v>
      </c>
      <c r="J2761" t="b">
        <v>0</v>
      </c>
      <c r="K2761" t="s">
        <v>24</v>
      </c>
      <c r="L2761" t="s">
        <v>36</v>
      </c>
      <c r="N2761">
        <v>15</v>
      </c>
      <c r="O2761" t="s">
        <v>7548</v>
      </c>
      <c r="P2761" t="s">
        <v>61</v>
      </c>
    </row>
    <row r="2762" spans="1:16" x14ac:dyDescent="0.25">
      <c r="A2762" t="s">
        <v>1</v>
      </c>
      <c r="B2762" t="s">
        <v>2955</v>
      </c>
      <c r="C2762" t="s">
        <v>2765</v>
      </c>
      <c r="D2762" t="s">
        <v>3973</v>
      </c>
      <c r="E2762" t="s">
        <v>20</v>
      </c>
      <c r="F2762" t="b">
        <v>0</v>
      </c>
      <c r="G2762" t="s">
        <v>52</v>
      </c>
      <c r="H2762" s="4">
        <v>45701.500891203701</v>
      </c>
      <c r="I2762" t="b">
        <v>0</v>
      </c>
      <c r="J2762" t="b">
        <v>1</v>
      </c>
      <c r="K2762" t="s">
        <v>24</v>
      </c>
      <c r="L2762" t="s">
        <v>22</v>
      </c>
      <c r="M2762">
        <v>174000</v>
      </c>
      <c r="O2762" t="s">
        <v>5482</v>
      </c>
      <c r="P2762" t="s">
        <v>603</v>
      </c>
    </row>
    <row r="2763" spans="1:16" x14ac:dyDescent="0.25">
      <c r="A2763" t="s">
        <v>2</v>
      </c>
      <c r="B2763" t="s">
        <v>7406</v>
      </c>
      <c r="C2763" t="s">
        <v>3608</v>
      </c>
      <c r="D2763" t="s">
        <v>3973</v>
      </c>
      <c r="E2763" t="s">
        <v>20</v>
      </c>
      <c r="F2763" t="b">
        <v>0</v>
      </c>
      <c r="G2763" t="s">
        <v>27</v>
      </c>
      <c r="H2763" s="4">
        <v>45701.501215277778</v>
      </c>
      <c r="I2763" t="b">
        <v>0</v>
      </c>
      <c r="J2763" t="b">
        <v>0</v>
      </c>
      <c r="K2763" t="s">
        <v>24</v>
      </c>
      <c r="L2763" t="s">
        <v>22</v>
      </c>
      <c r="M2763">
        <v>82850</v>
      </c>
      <c r="O2763" t="s">
        <v>5482</v>
      </c>
      <c r="P2763" t="s">
        <v>3772</v>
      </c>
    </row>
    <row r="2764" spans="1:16" x14ac:dyDescent="0.25">
      <c r="A2764" t="s">
        <v>1</v>
      </c>
      <c r="B2764" t="s">
        <v>5636</v>
      </c>
      <c r="C2764" t="s">
        <v>236</v>
      </c>
      <c r="D2764" t="s">
        <v>3957</v>
      </c>
      <c r="E2764" t="s">
        <v>34</v>
      </c>
      <c r="F2764" t="b">
        <v>0</v>
      </c>
      <c r="G2764" t="s">
        <v>27</v>
      </c>
      <c r="H2764" s="4">
        <v>45701.501550925917</v>
      </c>
      <c r="I2764" t="b">
        <v>0</v>
      </c>
      <c r="J2764" t="b">
        <v>1</v>
      </c>
      <c r="K2764" t="s">
        <v>24</v>
      </c>
      <c r="L2764" t="s">
        <v>36</v>
      </c>
      <c r="N2764">
        <v>46.050003051757813</v>
      </c>
      <c r="O2764" t="s">
        <v>5637</v>
      </c>
      <c r="P2764" t="s">
        <v>5638</v>
      </c>
    </row>
    <row r="2765" spans="1:16" x14ac:dyDescent="0.25">
      <c r="A2765" t="s">
        <v>2</v>
      </c>
      <c r="B2765" t="s">
        <v>7456</v>
      </c>
      <c r="C2765" t="s">
        <v>114</v>
      </c>
      <c r="D2765" t="s">
        <v>3973</v>
      </c>
      <c r="E2765" t="s">
        <v>20</v>
      </c>
      <c r="F2765" t="b">
        <v>0</v>
      </c>
      <c r="G2765" t="s">
        <v>27</v>
      </c>
      <c r="H2765" s="4">
        <v>45701.501689814817</v>
      </c>
      <c r="I2765" t="b">
        <v>0</v>
      </c>
      <c r="J2765" t="b">
        <v>1</v>
      </c>
      <c r="K2765" t="s">
        <v>24</v>
      </c>
      <c r="L2765" t="s">
        <v>22</v>
      </c>
      <c r="M2765">
        <v>207500</v>
      </c>
      <c r="O2765" t="s">
        <v>341</v>
      </c>
      <c r="P2765" t="s">
        <v>7457</v>
      </c>
    </row>
    <row r="2766" spans="1:16" x14ac:dyDescent="0.25">
      <c r="A2766" t="s">
        <v>1</v>
      </c>
      <c r="B2766" t="s">
        <v>7561</v>
      </c>
      <c r="C2766" t="s">
        <v>713</v>
      </c>
      <c r="D2766" t="s">
        <v>3973</v>
      </c>
      <c r="E2766" t="s">
        <v>20</v>
      </c>
      <c r="F2766" t="b">
        <v>0</v>
      </c>
      <c r="G2766" t="s">
        <v>27</v>
      </c>
      <c r="H2766" s="4">
        <v>45701.501770833333</v>
      </c>
      <c r="I2766" t="b">
        <v>0</v>
      </c>
      <c r="J2766" t="b">
        <v>1</v>
      </c>
      <c r="K2766" t="s">
        <v>24</v>
      </c>
      <c r="L2766" t="s">
        <v>22</v>
      </c>
      <c r="M2766">
        <v>113750</v>
      </c>
      <c r="O2766" t="s">
        <v>5482</v>
      </c>
      <c r="P2766" t="s">
        <v>7562</v>
      </c>
    </row>
    <row r="2767" spans="1:16" x14ac:dyDescent="0.25">
      <c r="A2767" t="s">
        <v>1</v>
      </c>
      <c r="B2767" t="s">
        <v>844</v>
      </c>
      <c r="C2767" t="s">
        <v>3608</v>
      </c>
      <c r="D2767" t="s">
        <v>3973</v>
      </c>
      <c r="E2767" t="s">
        <v>20</v>
      </c>
      <c r="F2767" t="b">
        <v>0</v>
      </c>
      <c r="G2767" t="s">
        <v>30</v>
      </c>
      <c r="H2767" s="4">
        <v>45701.502858796302</v>
      </c>
      <c r="I2767" t="b">
        <v>0</v>
      </c>
      <c r="J2767" t="b">
        <v>0</v>
      </c>
      <c r="K2767" t="s">
        <v>24</v>
      </c>
      <c r="L2767" t="s">
        <v>22</v>
      </c>
      <c r="M2767">
        <v>174500</v>
      </c>
      <c r="O2767" t="s">
        <v>5482</v>
      </c>
      <c r="P2767" t="s">
        <v>302</v>
      </c>
    </row>
    <row r="2768" spans="1:16" x14ac:dyDescent="0.25">
      <c r="A2768" t="s">
        <v>40</v>
      </c>
      <c r="B2768" t="s">
        <v>6048</v>
      </c>
      <c r="C2768" t="s">
        <v>194</v>
      </c>
      <c r="D2768" t="s">
        <v>4035</v>
      </c>
      <c r="E2768" t="s">
        <v>20</v>
      </c>
      <c r="F2768" t="b">
        <v>0</v>
      </c>
      <c r="G2768" t="s">
        <v>158</v>
      </c>
      <c r="H2768" s="4">
        <v>45701.504050925927</v>
      </c>
      <c r="I2768" t="b">
        <v>1</v>
      </c>
      <c r="J2768" t="b">
        <v>0</v>
      </c>
      <c r="K2768" t="s">
        <v>158</v>
      </c>
      <c r="L2768" t="s">
        <v>22</v>
      </c>
      <c r="M2768">
        <v>86459.5</v>
      </c>
      <c r="O2768" t="s">
        <v>6045</v>
      </c>
      <c r="P2768" t="s">
        <v>6049</v>
      </c>
    </row>
    <row r="2769" spans="1:16" x14ac:dyDescent="0.25">
      <c r="A2769" t="s">
        <v>28</v>
      </c>
      <c r="B2769" t="s">
        <v>7458</v>
      </c>
      <c r="C2769" t="s">
        <v>39</v>
      </c>
      <c r="D2769" t="s">
        <v>3973</v>
      </c>
      <c r="E2769" t="s">
        <v>20</v>
      </c>
      <c r="F2769" t="b">
        <v>1</v>
      </c>
      <c r="G2769" t="s">
        <v>106</v>
      </c>
      <c r="H2769" s="4">
        <v>45701.50849537037</v>
      </c>
      <c r="I2769" t="b">
        <v>0</v>
      </c>
      <c r="J2769" t="b">
        <v>0</v>
      </c>
      <c r="K2769" t="s">
        <v>106</v>
      </c>
      <c r="L2769" t="s">
        <v>36</v>
      </c>
      <c r="N2769">
        <v>50</v>
      </c>
      <c r="O2769" t="s">
        <v>7413</v>
      </c>
      <c r="P2769" t="s">
        <v>7459</v>
      </c>
    </row>
    <row r="2770" spans="1:16" x14ac:dyDescent="0.25">
      <c r="A2770" t="s">
        <v>0</v>
      </c>
      <c r="B2770" t="s">
        <v>0</v>
      </c>
      <c r="C2770" t="s">
        <v>569</v>
      </c>
      <c r="D2770" t="s">
        <v>7547</v>
      </c>
      <c r="E2770" t="s">
        <v>34</v>
      </c>
      <c r="F2770" t="b">
        <v>0</v>
      </c>
      <c r="G2770" t="s">
        <v>52</v>
      </c>
      <c r="H2770" s="4">
        <v>45701.515636574077</v>
      </c>
      <c r="I2770" t="b">
        <v>0</v>
      </c>
      <c r="J2770" t="b">
        <v>0</v>
      </c>
      <c r="K2770" t="s">
        <v>24</v>
      </c>
      <c r="L2770" t="s">
        <v>36</v>
      </c>
      <c r="N2770">
        <v>15</v>
      </c>
      <c r="O2770" t="s">
        <v>7548</v>
      </c>
      <c r="P2770" t="s">
        <v>61</v>
      </c>
    </row>
    <row r="2771" spans="1:16" x14ac:dyDescent="0.25">
      <c r="A2771" t="s">
        <v>0</v>
      </c>
      <c r="B2771" t="s">
        <v>7586</v>
      </c>
      <c r="C2771" t="s">
        <v>1343</v>
      </c>
      <c r="D2771" t="s">
        <v>2208</v>
      </c>
      <c r="E2771" t="s">
        <v>20</v>
      </c>
      <c r="F2771" t="b">
        <v>0</v>
      </c>
      <c r="G2771" t="s">
        <v>27</v>
      </c>
      <c r="H2771" s="4">
        <v>45701.541712962957</v>
      </c>
      <c r="I2771" t="b">
        <v>0</v>
      </c>
      <c r="J2771" t="b">
        <v>1</v>
      </c>
      <c r="K2771" t="s">
        <v>24</v>
      </c>
      <c r="L2771" t="s">
        <v>22</v>
      </c>
      <c r="M2771">
        <v>60700</v>
      </c>
      <c r="O2771" t="s">
        <v>2918</v>
      </c>
      <c r="P2771" t="s">
        <v>1711</v>
      </c>
    </row>
    <row r="2772" spans="1:16" x14ac:dyDescent="0.25">
      <c r="A2772" t="s">
        <v>139</v>
      </c>
      <c r="B2772" t="s">
        <v>7460</v>
      </c>
      <c r="C2772" t="s">
        <v>1867</v>
      </c>
      <c r="D2772" t="s">
        <v>2208</v>
      </c>
      <c r="E2772" t="s">
        <v>105</v>
      </c>
      <c r="F2772" t="b">
        <v>0</v>
      </c>
      <c r="G2772" t="s">
        <v>27</v>
      </c>
      <c r="H2772" s="4">
        <v>45701.54178240741</v>
      </c>
      <c r="I2772" t="b">
        <v>0</v>
      </c>
      <c r="J2772" t="b">
        <v>1</v>
      </c>
      <c r="K2772" t="s">
        <v>24</v>
      </c>
      <c r="L2772" t="s">
        <v>22</v>
      </c>
      <c r="M2772">
        <v>93500</v>
      </c>
      <c r="O2772" t="s">
        <v>7461</v>
      </c>
      <c r="P2772" t="s">
        <v>2014</v>
      </c>
    </row>
    <row r="2773" spans="1:16" x14ac:dyDescent="0.25">
      <c r="A2773" t="s">
        <v>25</v>
      </c>
      <c r="B2773" t="s">
        <v>7587</v>
      </c>
      <c r="C2773" t="s">
        <v>622</v>
      </c>
      <c r="D2773" t="s">
        <v>3973</v>
      </c>
      <c r="E2773" t="s">
        <v>20</v>
      </c>
      <c r="F2773" t="b">
        <v>0</v>
      </c>
      <c r="G2773" t="s">
        <v>35</v>
      </c>
      <c r="H2773" s="4">
        <v>45701.542071759257</v>
      </c>
      <c r="I2773" t="b">
        <v>0</v>
      </c>
      <c r="J2773" t="b">
        <v>1</v>
      </c>
      <c r="K2773" t="s">
        <v>24</v>
      </c>
      <c r="L2773" t="s">
        <v>22</v>
      </c>
      <c r="M2773">
        <v>115850</v>
      </c>
      <c r="O2773" t="s">
        <v>7588</v>
      </c>
      <c r="P2773" t="s">
        <v>66</v>
      </c>
    </row>
    <row r="2774" spans="1:16" x14ac:dyDescent="0.25">
      <c r="A2774" t="s">
        <v>1</v>
      </c>
      <c r="B2774" t="s">
        <v>2473</v>
      </c>
      <c r="C2774" t="s">
        <v>1845</v>
      </c>
      <c r="D2774" t="s">
        <v>4084</v>
      </c>
      <c r="E2774" t="s">
        <v>20</v>
      </c>
      <c r="F2774" t="b">
        <v>0</v>
      </c>
      <c r="G2774" t="s">
        <v>27</v>
      </c>
      <c r="H2774" s="4">
        <v>45701.543252314812</v>
      </c>
      <c r="I2774" t="b">
        <v>0</v>
      </c>
      <c r="J2774" t="b">
        <v>1</v>
      </c>
      <c r="K2774" t="s">
        <v>24</v>
      </c>
      <c r="L2774" t="s">
        <v>22</v>
      </c>
      <c r="M2774">
        <v>145000</v>
      </c>
      <c r="O2774" t="s">
        <v>1388</v>
      </c>
      <c r="P2774" t="s">
        <v>7462</v>
      </c>
    </row>
    <row r="2775" spans="1:16" x14ac:dyDescent="0.25">
      <c r="A2775" t="s">
        <v>40</v>
      </c>
      <c r="B2775" t="s">
        <v>7463</v>
      </c>
      <c r="C2775" t="s">
        <v>2701</v>
      </c>
      <c r="D2775" t="s">
        <v>3828</v>
      </c>
      <c r="E2775" t="s">
        <v>20</v>
      </c>
      <c r="F2775" t="b">
        <v>0</v>
      </c>
      <c r="G2775" t="s">
        <v>41</v>
      </c>
      <c r="H2775" s="4">
        <v>45701.543657407397</v>
      </c>
      <c r="I2775" t="b">
        <v>1</v>
      </c>
      <c r="J2775" t="b">
        <v>1</v>
      </c>
      <c r="K2775" t="s">
        <v>24</v>
      </c>
      <c r="L2775" t="s">
        <v>36</v>
      </c>
      <c r="N2775">
        <v>60</v>
      </c>
      <c r="O2775" t="s">
        <v>7464</v>
      </c>
      <c r="P2775" t="s">
        <v>7465</v>
      </c>
    </row>
    <row r="2776" spans="1:16" x14ac:dyDescent="0.25">
      <c r="A2776" t="s">
        <v>19</v>
      </c>
      <c r="B2776" t="s">
        <v>7466</v>
      </c>
      <c r="C2776" t="s">
        <v>2765</v>
      </c>
      <c r="D2776" t="s">
        <v>3957</v>
      </c>
      <c r="E2776" t="s">
        <v>20</v>
      </c>
      <c r="F2776" t="b">
        <v>0</v>
      </c>
      <c r="G2776" t="s">
        <v>23</v>
      </c>
      <c r="H2776" s="4">
        <v>45701.581053240741</v>
      </c>
      <c r="I2776" t="b">
        <v>0</v>
      </c>
      <c r="J2776" t="b">
        <v>1</v>
      </c>
      <c r="K2776" t="s">
        <v>24</v>
      </c>
      <c r="L2776" t="s">
        <v>36</v>
      </c>
      <c r="N2776">
        <v>11.335000038146971</v>
      </c>
      <c r="O2776" t="s">
        <v>254</v>
      </c>
      <c r="P2776" t="s">
        <v>1637</v>
      </c>
    </row>
    <row r="2777" spans="1:16" x14ac:dyDescent="0.25">
      <c r="A2777" t="s">
        <v>0</v>
      </c>
      <c r="B2777" t="s">
        <v>7549</v>
      </c>
      <c r="C2777" t="s">
        <v>484</v>
      </c>
      <c r="D2777" t="s">
        <v>3828</v>
      </c>
      <c r="E2777" t="s">
        <v>20</v>
      </c>
      <c r="F2777" t="b">
        <v>0</v>
      </c>
      <c r="G2777" t="s">
        <v>27</v>
      </c>
      <c r="H2777" s="4">
        <v>45701.583402777767</v>
      </c>
      <c r="I2777" t="b">
        <v>0</v>
      </c>
      <c r="J2777" t="b">
        <v>1</v>
      </c>
      <c r="K2777" t="s">
        <v>24</v>
      </c>
      <c r="L2777" t="s">
        <v>22</v>
      </c>
      <c r="M2777">
        <v>70000</v>
      </c>
      <c r="O2777" t="s">
        <v>7550</v>
      </c>
      <c r="P2777" t="s">
        <v>280</v>
      </c>
    </row>
    <row r="2778" spans="1:16" x14ac:dyDescent="0.25">
      <c r="A2778" t="s">
        <v>0</v>
      </c>
      <c r="B2778" t="s">
        <v>7467</v>
      </c>
      <c r="C2778" t="s">
        <v>859</v>
      </c>
      <c r="D2778" t="s">
        <v>3957</v>
      </c>
      <c r="E2778" t="s">
        <v>20</v>
      </c>
      <c r="F2778" t="b">
        <v>0</v>
      </c>
      <c r="G2778" t="s">
        <v>27</v>
      </c>
      <c r="H2778" s="4">
        <v>45701.583518518521</v>
      </c>
      <c r="I2778" t="b">
        <v>0</v>
      </c>
      <c r="J2778" t="b">
        <v>1</v>
      </c>
      <c r="K2778" t="s">
        <v>24</v>
      </c>
      <c r="L2778" t="s">
        <v>36</v>
      </c>
      <c r="N2778">
        <v>24.014999389648441</v>
      </c>
      <c r="O2778" t="s">
        <v>7468</v>
      </c>
      <c r="P2778" t="s">
        <v>1304</v>
      </c>
    </row>
    <row r="2779" spans="1:16" x14ac:dyDescent="0.25">
      <c r="A2779" t="s">
        <v>25</v>
      </c>
      <c r="B2779" t="s">
        <v>7521</v>
      </c>
      <c r="C2779" t="s">
        <v>82</v>
      </c>
      <c r="D2779" t="s">
        <v>3828</v>
      </c>
      <c r="E2779" t="s">
        <v>20</v>
      </c>
      <c r="F2779" t="b">
        <v>0</v>
      </c>
      <c r="G2779" t="s">
        <v>27</v>
      </c>
      <c r="H2779" s="4">
        <v>45701.584178240737</v>
      </c>
      <c r="I2779" t="b">
        <v>0</v>
      </c>
      <c r="J2779" t="b">
        <v>1</v>
      </c>
      <c r="K2779" t="s">
        <v>24</v>
      </c>
      <c r="L2779" t="s">
        <v>22</v>
      </c>
      <c r="M2779">
        <v>85210.5</v>
      </c>
      <c r="O2779" t="s">
        <v>7522</v>
      </c>
      <c r="P2779" t="s">
        <v>2884</v>
      </c>
    </row>
    <row r="2780" spans="1:16" x14ac:dyDescent="0.25">
      <c r="A2780" t="s">
        <v>2</v>
      </c>
      <c r="B2780" t="s">
        <v>170</v>
      </c>
      <c r="C2780" t="s">
        <v>171</v>
      </c>
      <c r="D2780" t="s">
        <v>3957</v>
      </c>
      <c r="E2780" t="s">
        <v>20</v>
      </c>
      <c r="F2780" t="b">
        <v>0</v>
      </c>
      <c r="G2780" t="s">
        <v>27</v>
      </c>
      <c r="H2780" s="4">
        <v>45701.584618055553</v>
      </c>
      <c r="I2780" t="b">
        <v>0</v>
      </c>
      <c r="J2780" t="b">
        <v>1</v>
      </c>
      <c r="K2780" t="s">
        <v>24</v>
      </c>
      <c r="L2780" t="s">
        <v>36</v>
      </c>
      <c r="N2780">
        <v>46.060001373291023</v>
      </c>
      <c r="O2780" t="s">
        <v>7563</v>
      </c>
      <c r="P2780" t="s">
        <v>7564</v>
      </c>
    </row>
    <row r="2781" spans="1:16" x14ac:dyDescent="0.25">
      <c r="A2781" t="s">
        <v>28</v>
      </c>
      <c r="B2781" t="s">
        <v>7469</v>
      </c>
      <c r="C2781" t="s">
        <v>24</v>
      </c>
      <c r="D2781" t="s">
        <v>3973</v>
      </c>
      <c r="E2781" t="s">
        <v>20</v>
      </c>
      <c r="F2781" t="b">
        <v>0</v>
      </c>
      <c r="G2781" t="s">
        <v>27</v>
      </c>
      <c r="H2781" s="4">
        <v>45701.585509259261</v>
      </c>
      <c r="I2781" t="b">
        <v>0</v>
      </c>
      <c r="J2781" t="b">
        <v>0</v>
      </c>
      <c r="K2781" t="s">
        <v>24</v>
      </c>
      <c r="L2781" t="s">
        <v>22</v>
      </c>
      <c r="M2781">
        <v>155000</v>
      </c>
      <c r="O2781" t="s">
        <v>7470</v>
      </c>
      <c r="P2781" t="s">
        <v>7471</v>
      </c>
    </row>
    <row r="2782" spans="1:16" x14ac:dyDescent="0.25">
      <c r="A2782" t="s">
        <v>191</v>
      </c>
      <c r="B2782" t="s">
        <v>7472</v>
      </c>
      <c r="C2782" t="s">
        <v>972</v>
      </c>
      <c r="D2782" t="s">
        <v>4084</v>
      </c>
      <c r="E2782" t="s">
        <v>20</v>
      </c>
      <c r="F2782" t="b">
        <v>0</v>
      </c>
      <c r="G2782" t="s">
        <v>862</v>
      </c>
      <c r="H2782" s="4">
        <v>45701.589016203703</v>
      </c>
      <c r="I2782" t="b">
        <v>0</v>
      </c>
      <c r="J2782" t="b">
        <v>0</v>
      </c>
      <c r="K2782" t="s">
        <v>862</v>
      </c>
      <c r="L2782" t="s">
        <v>22</v>
      </c>
      <c r="M2782">
        <v>127500</v>
      </c>
      <c r="O2782" t="s">
        <v>7473</v>
      </c>
      <c r="P2782" t="s">
        <v>7474</v>
      </c>
    </row>
    <row r="2783" spans="1:16" x14ac:dyDescent="0.25">
      <c r="A2783" t="s">
        <v>0</v>
      </c>
      <c r="B2783" t="s">
        <v>5357</v>
      </c>
      <c r="C2783" t="s">
        <v>5358</v>
      </c>
      <c r="D2783" t="s">
        <v>3828</v>
      </c>
      <c r="E2783" t="s">
        <v>219</v>
      </c>
      <c r="F2783" t="b">
        <v>0</v>
      </c>
      <c r="G2783" t="s">
        <v>27</v>
      </c>
      <c r="H2783" s="4">
        <v>45701.625069444453</v>
      </c>
      <c r="I2783" t="b">
        <v>1</v>
      </c>
      <c r="J2783" t="b">
        <v>1</v>
      </c>
      <c r="K2783" t="s">
        <v>24</v>
      </c>
      <c r="L2783" t="s">
        <v>36</v>
      </c>
      <c r="N2783">
        <v>26.494998931884769</v>
      </c>
      <c r="O2783" t="s">
        <v>3769</v>
      </c>
      <c r="P2783" t="s">
        <v>1702</v>
      </c>
    </row>
    <row r="2784" spans="1:16" x14ac:dyDescent="0.25">
      <c r="A2784" t="s">
        <v>0</v>
      </c>
      <c r="B2784" t="s">
        <v>7475</v>
      </c>
      <c r="C2784" t="s">
        <v>179</v>
      </c>
      <c r="D2784" t="s">
        <v>2208</v>
      </c>
      <c r="E2784" t="s">
        <v>20</v>
      </c>
      <c r="F2784" t="b">
        <v>0</v>
      </c>
      <c r="G2784" t="s">
        <v>27</v>
      </c>
      <c r="H2784" s="4">
        <v>45701.625173611108</v>
      </c>
      <c r="I2784" t="b">
        <v>0</v>
      </c>
      <c r="J2784" t="b">
        <v>0</v>
      </c>
      <c r="K2784" t="s">
        <v>24</v>
      </c>
      <c r="L2784" t="s">
        <v>22</v>
      </c>
      <c r="M2784">
        <v>61750</v>
      </c>
      <c r="O2784" t="s">
        <v>7476</v>
      </c>
      <c r="P2784" t="s">
        <v>7477</v>
      </c>
    </row>
    <row r="2785" spans="1:16" x14ac:dyDescent="0.25">
      <c r="A2785" t="s">
        <v>0</v>
      </c>
      <c r="B2785" t="s">
        <v>7478</v>
      </c>
      <c r="C2785" t="s">
        <v>2883</v>
      </c>
      <c r="D2785" t="s">
        <v>3828</v>
      </c>
      <c r="E2785" t="s">
        <v>51</v>
      </c>
      <c r="F2785" t="b">
        <v>0</v>
      </c>
      <c r="G2785" t="s">
        <v>30</v>
      </c>
      <c r="H2785" s="4">
        <v>45701.625601851847</v>
      </c>
      <c r="I2785" t="b">
        <v>1</v>
      </c>
      <c r="J2785" t="b">
        <v>0</v>
      </c>
      <c r="K2785" t="s">
        <v>24</v>
      </c>
      <c r="L2785" t="s">
        <v>36</v>
      </c>
      <c r="N2785">
        <v>53.5</v>
      </c>
      <c r="O2785" t="s">
        <v>7479</v>
      </c>
      <c r="P2785" t="s">
        <v>338</v>
      </c>
    </row>
    <row r="2786" spans="1:16" x14ac:dyDescent="0.25">
      <c r="A2786" t="s">
        <v>1</v>
      </c>
      <c r="B2786" t="s">
        <v>4444</v>
      </c>
      <c r="C2786" t="s">
        <v>122</v>
      </c>
      <c r="D2786" t="s">
        <v>3973</v>
      </c>
      <c r="E2786" t="s">
        <v>20</v>
      </c>
      <c r="F2786" t="b">
        <v>0</v>
      </c>
      <c r="G2786" t="s">
        <v>52</v>
      </c>
      <c r="H2786" s="4">
        <v>45701.625740740739</v>
      </c>
      <c r="I2786" t="b">
        <v>0</v>
      </c>
      <c r="J2786" t="b">
        <v>1</v>
      </c>
      <c r="K2786" t="s">
        <v>24</v>
      </c>
      <c r="L2786" t="s">
        <v>22</v>
      </c>
      <c r="M2786">
        <v>222545</v>
      </c>
      <c r="O2786" t="s">
        <v>759</v>
      </c>
      <c r="P2786" t="s">
        <v>2237</v>
      </c>
    </row>
    <row r="2787" spans="1:16" x14ac:dyDescent="0.25">
      <c r="A2787" t="s">
        <v>1</v>
      </c>
      <c r="B2787" t="s">
        <v>7480</v>
      </c>
      <c r="C2787" t="s">
        <v>82</v>
      </c>
      <c r="D2787" t="s">
        <v>4084</v>
      </c>
      <c r="E2787" t="s">
        <v>20</v>
      </c>
      <c r="F2787" t="b">
        <v>0</v>
      </c>
      <c r="G2787" t="s">
        <v>27</v>
      </c>
      <c r="H2787" s="4">
        <v>45701.626018518517</v>
      </c>
      <c r="I2787" t="b">
        <v>0</v>
      </c>
      <c r="J2787" t="b">
        <v>0</v>
      </c>
      <c r="K2787" t="s">
        <v>24</v>
      </c>
      <c r="L2787" t="s">
        <v>22</v>
      </c>
      <c r="M2787">
        <v>155000</v>
      </c>
      <c r="O2787" t="s">
        <v>377</v>
      </c>
      <c r="P2787" t="s">
        <v>3559</v>
      </c>
    </row>
    <row r="2788" spans="1:16" x14ac:dyDescent="0.25">
      <c r="A2788" t="s">
        <v>2</v>
      </c>
      <c r="B2788" t="s">
        <v>7481</v>
      </c>
      <c r="C2788" t="s">
        <v>24</v>
      </c>
      <c r="D2788" t="s">
        <v>4328</v>
      </c>
      <c r="E2788" t="s">
        <v>20</v>
      </c>
      <c r="F2788" t="b">
        <v>0</v>
      </c>
      <c r="G2788" t="s">
        <v>27</v>
      </c>
      <c r="H2788" s="4">
        <v>45701.626979166656</v>
      </c>
      <c r="I2788" t="b">
        <v>0</v>
      </c>
      <c r="J2788" t="b">
        <v>0</v>
      </c>
      <c r="K2788" t="s">
        <v>24</v>
      </c>
      <c r="L2788" t="s">
        <v>22</v>
      </c>
      <c r="M2788">
        <v>126500</v>
      </c>
      <c r="O2788" t="s">
        <v>7482</v>
      </c>
      <c r="P2788" t="s">
        <v>7483</v>
      </c>
    </row>
    <row r="2789" spans="1:16" x14ac:dyDescent="0.25">
      <c r="A2789" t="s">
        <v>0</v>
      </c>
      <c r="B2789" t="s">
        <v>2760</v>
      </c>
      <c r="C2789" t="s">
        <v>236</v>
      </c>
      <c r="D2789" t="s">
        <v>2208</v>
      </c>
      <c r="E2789" t="s">
        <v>20</v>
      </c>
      <c r="F2789" t="b">
        <v>0</v>
      </c>
      <c r="G2789" t="s">
        <v>27</v>
      </c>
      <c r="H2789" s="4">
        <v>45701.666817129633</v>
      </c>
      <c r="I2789" t="b">
        <v>0</v>
      </c>
      <c r="J2789" t="b">
        <v>1</v>
      </c>
      <c r="K2789" t="s">
        <v>24</v>
      </c>
      <c r="L2789" t="s">
        <v>22</v>
      </c>
      <c r="M2789">
        <v>120000</v>
      </c>
      <c r="O2789" t="s">
        <v>301</v>
      </c>
      <c r="P2789" t="s">
        <v>7484</v>
      </c>
    </row>
    <row r="2790" spans="1:16" x14ac:dyDescent="0.25">
      <c r="A2790" t="s">
        <v>0</v>
      </c>
      <c r="B2790" t="s">
        <v>7485</v>
      </c>
      <c r="C2790" t="s">
        <v>179</v>
      </c>
      <c r="D2790" t="s">
        <v>3828</v>
      </c>
      <c r="E2790" t="s">
        <v>20</v>
      </c>
      <c r="F2790" t="b">
        <v>0</v>
      </c>
      <c r="G2790" t="s">
        <v>27</v>
      </c>
      <c r="H2790" s="4">
        <v>45701.66684027778</v>
      </c>
      <c r="I2790" t="b">
        <v>0</v>
      </c>
      <c r="J2790" t="b">
        <v>1</v>
      </c>
      <c r="K2790" t="s">
        <v>24</v>
      </c>
      <c r="L2790" t="s">
        <v>22</v>
      </c>
      <c r="M2790">
        <v>79871.5</v>
      </c>
      <c r="O2790" t="s">
        <v>3851</v>
      </c>
      <c r="P2790" t="s">
        <v>7486</v>
      </c>
    </row>
    <row r="2791" spans="1:16" x14ac:dyDescent="0.25">
      <c r="A2791" t="s">
        <v>139</v>
      </c>
      <c r="B2791" t="s">
        <v>277</v>
      </c>
      <c r="C2791" t="s">
        <v>1065</v>
      </c>
      <c r="D2791" t="s">
        <v>3973</v>
      </c>
      <c r="E2791" t="s">
        <v>20</v>
      </c>
      <c r="F2791" t="b">
        <v>0</v>
      </c>
      <c r="G2791" t="s">
        <v>35</v>
      </c>
      <c r="H2791" s="4">
        <v>45701.667071759257</v>
      </c>
      <c r="I2791" t="b">
        <v>0</v>
      </c>
      <c r="J2791" t="b">
        <v>0</v>
      </c>
      <c r="K2791" t="s">
        <v>24</v>
      </c>
      <c r="L2791" t="s">
        <v>36</v>
      </c>
      <c r="N2791">
        <v>60</v>
      </c>
      <c r="O2791" t="s">
        <v>200</v>
      </c>
      <c r="P2791" t="s">
        <v>7539</v>
      </c>
    </row>
    <row r="2792" spans="1:16" x14ac:dyDescent="0.25">
      <c r="A2792" t="s">
        <v>139</v>
      </c>
      <c r="B2792" t="s">
        <v>7487</v>
      </c>
      <c r="C2792" t="s">
        <v>1421</v>
      </c>
      <c r="D2792" t="s">
        <v>3828</v>
      </c>
      <c r="E2792" t="s">
        <v>20</v>
      </c>
      <c r="F2792" t="b">
        <v>0</v>
      </c>
      <c r="G2792" t="s">
        <v>52</v>
      </c>
      <c r="H2792" s="4">
        <v>45701.667858796303</v>
      </c>
      <c r="I2792" t="b">
        <v>0</v>
      </c>
      <c r="J2792" t="b">
        <v>1</v>
      </c>
      <c r="K2792" t="s">
        <v>24</v>
      </c>
      <c r="L2792" t="s">
        <v>22</v>
      </c>
      <c r="M2792">
        <v>120000</v>
      </c>
      <c r="O2792" t="s">
        <v>7488</v>
      </c>
      <c r="P2792" t="s">
        <v>7489</v>
      </c>
    </row>
    <row r="2793" spans="1:16" x14ac:dyDescent="0.25">
      <c r="A2793" t="s">
        <v>40</v>
      </c>
      <c r="B2793" t="s">
        <v>7490</v>
      </c>
      <c r="C2793" t="s">
        <v>825</v>
      </c>
      <c r="D2793" t="s">
        <v>3828</v>
      </c>
      <c r="E2793" t="s">
        <v>20</v>
      </c>
      <c r="F2793" t="b">
        <v>0</v>
      </c>
      <c r="G2793" t="s">
        <v>27</v>
      </c>
      <c r="H2793" s="4">
        <v>45701.668009259258</v>
      </c>
      <c r="I2793" t="b">
        <v>1</v>
      </c>
      <c r="J2793" t="b">
        <v>1</v>
      </c>
      <c r="K2793" t="s">
        <v>24</v>
      </c>
      <c r="L2793" t="s">
        <v>22</v>
      </c>
      <c r="M2793">
        <v>147500</v>
      </c>
      <c r="O2793" t="s">
        <v>2576</v>
      </c>
      <c r="P2793" t="s">
        <v>7491</v>
      </c>
    </row>
    <row r="2794" spans="1:16" x14ac:dyDescent="0.25">
      <c r="A2794" t="s">
        <v>0</v>
      </c>
      <c r="B2794" t="s">
        <v>7540</v>
      </c>
      <c r="C2794" t="s">
        <v>2716</v>
      </c>
      <c r="D2794" t="s">
        <v>3973</v>
      </c>
      <c r="E2794" t="s">
        <v>20</v>
      </c>
      <c r="F2794" t="b">
        <v>0</v>
      </c>
      <c r="G2794" t="s">
        <v>23</v>
      </c>
      <c r="H2794" s="4">
        <v>45701.700891203713</v>
      </c>
      <c r="I2794" t="b">
        <v>0</v>
      </c>
      <c r="J2794" t="b">
        <v>1</v>
      </c>
      <c r="K2794" t="s">
        <v>24</v>
      </c>
      <c r="L2794" t="s">
        <v>22</v>
      </c>
      <c r="M2794">
        <v>74100</v>
      </c>
      <c r="O2794" t="s">
        <v>5949</v>
      </c>
      <c r="P2794" t="s">
        <v>7541</v>
      </c>
    </row>
    <row r="2795" spans="1:16" x14ac:dyDescent="0.25">
      <c r="A2795" t="s">
        <v>0</v>
      </c>
      <c r="B2795" t="s">
        <v>0</v>
      </c>
      <c r="C2795" t="s">
        <v>76</v>
      </c>
      <c r="D2795" t="s">
        <v>4090</v>
      </c>
      <c r="E2795" t="s">
        <v>20</v>
      </c>
      <c r="F2795" t="b">
        <v>0</v>
      </c>
      <c r="G2795" t="s">
        <v>41</v>
      </c>
      <c r="H2795" s="4">
        <v>45701.708738425928</v>
      </c>
      <c r="I2795" t="b">
        <v>0</v>
      </c>
      <c r="J2795" t="b">
        <v>0</v>
      </c>
      <c r="K2795" t="s">
        <v>24</v>
      </c>
      <c r="L2795" t="s">
        <v>36</v>
      </c>
      <c r="N2795">
        <v>37.5</v>
      </c>
      <c r="O2795" t="s">
        <v>712</v>
      </c>
      <c r="P2795" t="s">
        <v>1904</v>
      </c>
    </row>
    <row r="2796" spans="1:16" x14ac:dyDescent="0.25">
      <c r="A2796" t="s">
        <v>139</v>
      </c>
      <c r="B2796" t="s">
        <v>7523</v>
      </c>
      <c r="C2796" t="s">
        <v>151</v>
      </c>
      <c r="D2796" t="s">
        <v>3973</v>
      </c>
      <c r="E2796" t="s">
        <v>20</v>
      </c>
      <c r="F2796" t="b">
        <v>0</v>
      </c>
      <c r="G2796" t="s">
        <v>30</v>
      </c>
      <c r="H2796" s="4">
        <v>45701.709236111114</v>
      </c>
      <c r="I2796" t="b">
        <v>0</v>
      </c>
      <c r="J2796" t="b">
        <v>0</v>
      </c>
      <c r="K2796" t="s">
        <v>24</v>
      </c>
      <c r="L2796" t="s">
        <v>36</v>
      </c>
      <c r="N2796">
        <v>22</v>
      </c>
      <c r="O2796" t="s">
        <v>7524</v>
      </c>
      <c r="P2796" t="s">
        <v>2808</v>
      </c>
    </row>
    <row r="2797" spans="1:16" x14ac:dyDescent="0.25">
      <c r="A2797" t="s">
        <v>1</v>
      </c>
      <c r="B2797" t="s">
        <v>4557</v>
      </c>
      <c r="C2797" t="s">
        <v>2154</v>
      </c>
      <c r="D2797" t="s">
        <v>3973</v>
      </c>
      <c r="E2797" t="s">
        <v>20</v>
      </c>
      <c r="F2797" t="b">
        <v>0</v>
      </c>
      <c r="G2797" t="s">
        <v>27</v>
      </c>
      <c r="H2797" s="4">
        <v>45701.709363425929</v>
      </c>
      <c r="I2797" t="b">
        <v>0</v>
      </c>
      <c r="J2797" t="b">
        <v>1</v>
      </c>
      <c r="K2797" t="s">
        <v>24</v>
      </c>
      <c r="L2797" t="s">
        <v>36</v>
      </c>
      <c r="N2797">
        <v>87.5</v>
      </c>
      <c r="O2797" t="s">
        <v>4344</v>
      </c>
      <c r="P2797" t="s">
        <v>4558</v>
      </c>
    </row>
    <row r="2798" spans="1:16" x14ac:dyDescent="0.25">
      <c r="A2798" t="s">
        <v>2</v>
      </c>
      <c r="B2798" t="s">
        <v>417</v>
      </c>
      <c r="C2798" t="s">
        <v>908</v>
      </c>
      <c r="D2798" t="s">
        <v>3828</v>
      </c>
      <c r="E2798" t="s">
        <v>20</v>
      </c>
      <c r="F2798" t="b">
        <v>0</v>
      </c>
      <c r="G2798" t="s">
        <v>27</v>
      </c>
      <c r="H2798" s="4">
        <v>45701.710324074083</v>
      </c>
      <c r="I2798" t="b">
        <v>0</v>
      </c>
      <c r="J2798" t="b">
        <v>0</v>
      </c>
      <c r="K2798" t="s">
        <v>24</v>
      </c>
      <c r="L2798" t="s">
        <v>22</v>
      </c>
      <c r="M2798">
        <v>90094.2578125</v>
      </c>
      <c r="O2798" t="s">
        <v>6068</v>
      </c>
      <c r="P2798" t="s">
        <v>6069</v>
      </c>
    </row>
    <row r="2799" spans="1:16" x14ac:dyDescent="0.25">
      <c r="A2799" t="s">
        <v>2</v>
      </c>
      <c r="B2799" t="s">
        <v>2337</v>
      </c>
      <c r="C2799" t="s">
        <v>49</v>
      </c>
      <c r="D2799" t="s">
        <v>3973</v>
      </c>
      <c r="E2799" t="s">
        <v>20</v>
      </c>
      <c r="F2799" t="b">
        <v>0</v>
      </c>
      <c r="G2799" t="s">
        <v>30</v>
      </c>
      <c r="H2799" s="4">
        <v>45701.711342592593</v>
      </c>
      <c r="I2799" t="b">
        <v>0</v>
      </c>
      <c r="J2799" t="b">
        <v>0</v>
      </c>
      <c r="K2799" t="s">
        <v>24</v>
      </c>
      <c r="L2799" t="s">
        <v>22</v>
      </c>
      <c r="M2799">
        <v>350000</v>
      </c>
      <c r="O2799" t="s">
        <v>3634</v>
      </c>
      <c r="P2799" t="s">
        <v>7163</v>
      </c>
    </row>
    <row r="2800" spans="1:16" x14ac:dyDescent="0.25">
      <c r="A2800" t="s">
        <v>139</v>
      </c>
      <c r="B2800" t="s">
        <v>2929</v>
      </c>
      <c r="C2800" t="s">
        <v>3238</v>
      </c>
      <c r="D2800" t="s">
        <v>3973</v>
      </c>
      <c r="E2800" t="s">
        <v>20</v>
      </c>
      <c r="F2800" t="b">
        <v>0</v>
      </c>
      <c r="G2800" t="s">
        <v>41</v>
      </c>
      <c r="H2800" s="4">
        <v>45701.7503125</v>
      </c>
      <c r="I2800" t="b">
        <v>0</v>
      </c>
      <c r="J2800" t="b">
        <v>1</v>
      </c>
      <c r="K2800" t="s">
        <v>24</v>
      </c>
      <c r="L2800" t="s">
        <v>22</v>
      </c>
      <c r="M2800">
        <v>103900</v>
      </c>
      <c r="O2800" t="s">
        <v>4329</v>
      </c>
      <c r="P2800" t="s">
        <v>7492</v>
      </c>
    </row>
    <row r="2801" spans="1:16" x14ac:dyDescent="0.25">
      <c r="A2801" t="s">
        <v>139</v>
      </c>
      <c r="B2801" t="s">
        <v>7493</v>
      </c>
      <c r="C2801" t="s">
        <v>151</v>
      </c>
      <c r="D2801" t="s">
        <v>3828</v>
      </c>
      <c r="E2801" t="s">
        <v>51</v>
      </c>
      <c r="F2801" t="b">
        <v>0</v>
      </c>
      <c r="G2801" t="s">
        <v>30</v>
      </c>
      <c r="H2801" s="4">
        <v>45701.750902777778</v>
      </c>
      <c r="I2801" t="b">
        <v>1</v>
      </c>
      <c r="J2801" t="b">
        <v>0</v>
      </c>
      <c r="K2801" t="s">
        <v>24</v>
      </c>
      <c r="L2801" t="s">
        <v>36</v>
      </c>
      <c r="N2801">
        <v>38</v>
      </c>
      <c r="O2801" t="s">
        <v>6991</v>
      </c>
    </row>
    <row r="2802" spans="1:16" x14ac:dyDescent="0.25">
      <c r="A2802" t="s">
        <v>2</v>
      </c>
      <c r="B2802" t="s">
        <v>7494</v>
      </c>
      <c r="C2802" t="s">
        <v>945</v>
      </c>
      <c r="D2802" t="s">
        <v>3600</v>
      </c>
      <c r="E2802" t="s">
        <v>20</v>
      </c>
      <c r="F2802" t="b">
        <v>0</v>
      </c>
      <c r="G2802" t="s">
        <v>27</v>
      </c>
      <c r="H2802" s="4">
        <v>45701.751388888893</v>
      </c>
      <c r="I2802" t="b">
        <v>1</v>
      </c>
      <c r="J2802" t="b">
        <v>1</v>
      </c>
      <c r="K2802" t="s">
        <v>24</v>
      </c>
      <c r="L2802" t="s">
        <v>22</v>
      </c>
      <c r="M2802">
        <v>145000</v>
      </c>
      <c r="O2802" t="s">
        <v>7495</v>
      </c>
      <c r="P2802" t="s">
        <v>7496</v>
      </c>
    </row>
    <row r="2803" spans="1:16" x14ac:dyDescent="0.25">
      <c r="A2803" t="s">
        <v>19</v>
      </c>
      <c r="B2803" t="s">
        <v>7497</v>
      </c>
      <c r="C2803" t="s">
        <v>122</v>
      </c>
      <c r="D2803" t="s">
        <v>3973</v>
      </c>
      <c r="E2803" t="s">
        <v>20</v>
      </c>
      <c r="F2803" t="b">
        <v>0</v>
      </c>
      <c r="G2803" t="s">
        <v>52</v>
      </c>
      <c r="H2803" s="4">
        <v>45701.75240740741</v>
      </c>
      <c r="I2803" t="b">
        <v>1</v>
      </c>
      <c r="J2803" t="b">
        <v>0</v>
      </c>
      <c r="K2803" t="s">
        <v>24</v>
      </c>
      <c r="L2803" t="s">
        <v>22</v>
      </c>
      <c r="M2803">
        <v>112116</v>
      </c>
      <c r="O2803" t="s">
        <v>554</v>
      </c>
      <c r="P2803" t="s">
        <v>7498</v>
      </c>
    </row>
    <row r="2804" spans="1:16" x14ac:dyDescent="0.25">
      <c r="A2804" t="s">
        <v>0</v>
      </c>
      <c r="B2804" t="s">
        <v>4251</v>
      </c>
      <c r="C2804" t="s">
        <v>3519</v>
      </c>
      <c r="D2804" t="s">
        <v>3973</v>
      </c>
      <c r="E2804" t="s">
        <v>20</v>
      </c>
      <c r="F2804" t="b">
        <v>0</v>
      </c>
      <c r="G2804" t="s">
        <v>27</v>
      </c>
      <c r="H2804" s="4">
        <v>45701.791770833333</v>
      </c>
      <c r="I2804" t="b">
        <v>1</v>
      </c>
      <c r="J2804" t="b">
        <v>0</v>
      </c>
      <c r="K2804" t="s">
        <v>24</v>
      </c>
      <c r="L2804" t="s">
        <v>22</v>
      </c>
      <c r="M2804">
        <v>70000</v>
      </c>
      <c r="O2804" t="s">
        <v>7499</v>
      </c>
      <c r="P2804" t="s">
        <v>1075</v>
      </c>
    </row>
    <row r="2805" spans="1:16" x14ac:dyDescent="0.25">
      <c r="A2805" t="s">
        <v>1</v>
      </c>
      <c r="B2805" t="s">
        <v>7500</v>
      </c>
      <c r="C2805" t="s">
        <v>624</v>
      </c>
      <c r="D2805" t="s">
        <v>3973</v>
      </c>
      <c r="E2805" t="s">
        <v>20</v>
      </c>
      <c r="F2805" t="b">
        <v>0</v>
      </c>
      <c r="G2805" t="s">
        <v>35</v>
      </c>
      <c r="H2805" s="4">
        <v>45701.792164351849</v>
      </c>
      <c r="I2805" t="b">
        <v>0</v>
      </c>
      <c r="J2805" t="b">
        <v>1</v>
      </c>
      <c r="K2805" t="s">
        <v>24</v>
      </c>
      <c r="L2805" t="s">
        <v>22</v>
      </c>
      <c r="M2805">
        <v>184000</v>
      </c>
      <c r="O2805" t="s">
        <v>65</v>
      </c>
      <c r="P2805" t="s">
        <v>66</v>
      </c>
    </row>
    <row r="2806" spans="1:16" x14ac:dyDescent="0.25">
      <c r="A2806" t="s">
        <v>2</v>
      </c>
      <c r="B2806" t="s">
        <v>7244</v>
      </c>
      <c r="C2806" t="s">
        <v>322</v>
      </c>
      <c r="D2806" t="s">
        <v>3973</v>
      </c>
      <c r="E2806" t="s">
        <v>20</v>
      </c>
      <c r="F2806" t="b">
        <v>0</v>
      </c>
      <c r="G2806" t="s">
        <v>41</v>
      </c>
      <c r="H2806" s="4">
        <v>45701.792210648149</v>
      </c>
      <c r="I2806" t="b">
        <v>0</v>
      </c>
      <c r="J2806" t="b">
        <v>1</v>
      </c>
      <c r="K2806" t="s">
        <v>24</v>
      </c>
      <c r="L2806" t="s">
        <v>22</v>
      </c>
      <c r="M2806">
        <v>193500</v>
      </c>
      <c r="O2806" t="s">
        <v>3973</v>
      </c>
      <c r="P2806" t="s">
        <v>7245</v>
      </c>
    </row>
    <row r="2807" spans="1:16" x14ac:dyDescent="0.25">
      <c r="A2807" t="s">
        <v>2</v>
      </c>
      <c r="B2807" t="s">
        <v>7542</v>
      </c>
      <c r="C2807" t="s">
        <v>1588</v>
      </c>
      <c r="D2807" t="s">
        <v>7543</v>
      </c>
      <c r="E2807" t="s">
        <v>20</v>
      </c>
      <c r="F2807" t="b">
        <v>0</v>
      </c>
      <c r="G2807" t="s">
        <v>27</v>
      </c>
      <c r="H2807" s="4">
        <v>45701.792962962973</v>
      </c>
      <c r="I2807" t="b">
        <v>0</v>
      </c>
      <c r="J2807" t="b">
        <v>0</v>
      </c>
      <c r="K2807" t="s">
        <v>24</v>
      </c>
      <c r="L2807" t="s">
        <v>22</v>
      </c>
      <c r="M2807">
        <v>90000</v>
      </c>
      <c r="O2807" t="s">
        <v>7544</v>
      </c>
      <c r="P2807" t="s">
        <v>7545</v>
      </c>
    </row>
    <row r="2808" spans="1:16" x14ac:dyDescent="0.25">
      <c r="A2808" t="s">
        <v>40</v>
      </c>
      <c r="B2808" t="s">
        <v>1207</v>
      </c>
      <c r="C2808" t="s">
        <v>2033</v>
      </c>
      <c r="D2808" t="s">
        <v>3973</v>
      </c>
      <c r="E2808" t="s">
        <v>20</v>
      </c>
      <c r="F2808" t="b">
        <v>0</v>
      </c>
      <c r="G2808" t="s">
        <v>27</v>
      </c>
      <c r="H2808" s="4">
        <v>45701.793576388889</v>
      </c>
      <c r="I2808" t="b">
        <v>1</v>
      </c>
      <c r="J2808" t="b">
        <v>1</v>
      </c>
      <c r="K2808" t="s">
        <v>24</v>
      </c>
      <c r="L2808" t="s">
        <v>22</v>
      </c>
      <c r="M2808">
        <v>115700.5</v>
      </c>
      <c r="O2808" t="s">
        <v>4834</v>
      </c>
      <c r="P2808" t="s">
        <v>4820</v>
      </c>
    </row>
    <row r="2809" spans="1:16" x14ac:dyDescent="0.25">
      <c r="A2809" t="s">
        <v>1</v>
      </c>
      <c r="B2809" t="s">
        <v>5990</v>
      </c>
      <c r="C2809" t="s">
        <v>3891</v>
      </c>
      <c r="D2809" t="s">
        <v>3828</v>
      </c>
      <c r="E2809" t="s">
        <v>20</v>
      </c>
      <c r="F2809" t="b">
        <v>0</v>
      </c>
      <c r="G2809" t="s">
        <v>27</v>
      </c>
      <c r="H2809" s="4">
        <v>45701.793854166674</v>
      </c>
      <c r="I2809" t="b">
        <v>0</v>
      </c>
      <c r="J2809" t="b">
        <v>1</v>
      </c>
      <c r="K2809" t="s">
        <v>24</v>
      </c>
      <c r="L2809" t="s">
        <v>22</v>
      </c>
      <c r="M2809">
        <v>120000</v>
      </c>
      <c r="O2809" t="s">
        <v>3892</v>
      </c>
      <c r="P2809" t="s">
        <v>5991</v>
      </c>
    </row>
    <row r="2810" spans="1:16" x14ac:dyDescent="0.25">
      <c r="A2810" t="s">
        <v>1</v>
      </c>
      <c r="B2810" t="s">
        <v>3477</v>
      </c>
      <c r="C2810" t="s">
        <v>155</v>
      </c>
      <c r="D2810" t="s">
        <v>3973</v>
      </c>
      <c r="E2810" t="s">
        <v>51</v>
      </c>
      <c r="F2810" t="b">
        <v>0</v>
      </c>
      <c r="G2810" t="s">
        <v>27</v>
      </c>
      <c r="H2810" s="4">
        <v>45701.794027777767</v>
      </c>
      <c r="I2810" t="b">
        <v>0</v>
      </c>
      <c r="J2810" t="b">
        <v>1</v>
      </c>
      <c r="K2810" t="s">
        <v>24</v>
      </c>
      <c r="L2810" t="s">
        <v>36</v>
      </c>
      <c r="N2810">
        <v>45</v>
      </c>
      <c r="O2810" t="s">
        <v>270</v>
      </c>
      <c r="P2810" t="s">
        <v>1851</v>
      </c>
    </row>
    <row r="2811" spans="1:16" x14ac:dyDescent="0.25">
      <c r="A2811" t="s">
        <v>89</v>
      </c>
      <c r="B2811" t="s">
        <v>7501</v>
      </c>
      <c r="C2811" t="s">
        <v>44</v>
      </c>
      <c r="D2811" t="s">
        <v>3973</v>
      </c>
      <c r="E2811" t="s">
        <v>20</v>
      </c>
      <c r="F2811" t="b">
        <v>0</v>
      </c>
      <c r="G2811" t="s">
        <v>41</v>
      </c>
      <c r="H2811" s="4">
        <v>45701.83</v>
      </c>
      <c r="I2811" t="b">
        <v>0</v>
      </c>
      <c r="J2811" t="b">
        <v>0</v>
      </c>
      <c r="K2811" t="s">
        <v>24</v>
      </c>
      <c r="L2811" t="s">
        <v>22</v>
      </c>
      <c r="M2811">
        <v>144000</v>
      </c>
      <c r="O2811" t="s">
        <v>7502</v>
      </c>
      <c r="P2811" t="s">
        <v>7503</v>
      </c>
    </row>
    <row r="2812" spans="1:16" x14ac:dyDescent="0.25">
      <c r="A2812" t="s">
        <v>40</v>
      </c>
      <c r="B2812" t="s">
        <v>57</v>
      </c>
      <c r="C2812" t="s">
        <v>179</v>
      </c>
      <c r="D2812" t="s">
        <v>3973</v>
      </c>
      <c r="E2812" t="s">
        <v>20</v>
      </c>
      <c r="F2812" t="b">
        <v>0</v>
      </c>
      <c r="G2812" t="s">
        <v>52</v>
      </c>
      <c r="H2812" s="4">
        <v>45701.832152777781</v>
      </c>
      <c r="I2812" t="b">
        <v>0</v>
      </c>
      <c r="J2812" t="b">
        <v>1</v>
      </c>
      <c r="K2812" t="s">
        <v>24</v>
      </c>
      <c r="L2812" t="s">
        <v>22</v>
      </c>
      <c r="M2812">
        <v>139105</v>
      </c>
      <c r="O2812" t="s">
        <v>1856</v>
      </c>
      <c r="P2812" t="s">
        <v>2720</v>
      </c>
    </row>
    <row r="2813" spans="1:16" x14ac:dyDescent="0.25">
      <c r="A2813" t="s">
        <v>0</v>
      </c>
      <c r="B2813" t="s">
        <v>7504</v>
      </c>
      <c r="C2813" t="s">
        <v>203</v>
      </c>
      <c r="D2813" t="s">
        <v>3973</v>
      </c>
      <c r="E2813" t="s">
        <v>20</v>
      </c>
      <c r="F2813" t="b">
        <v>0</v>
      </c>
      <c r="G2813" t="s">
        <v>23</v>
      </c>
      <c r="H2813" s="4">
        <v>45701.832256944443</v>
      </c>
      <c r="I2813" t="b">
        <v>1</v>
      </c>
      <c r="J2813" t="b">
        <v>1</v>
      </c>
      <c r="K2813" t="s">
        <v>24</v>
      </c>
      <c r="L2813" t="s">
        <v>22</v>
      </c>
      <c r="M2813">
        <v>85000</v>
      </c>
      <c r="O2813" t="s">
        <v>4675</v>
      </c>
      <c r="P2813" t="s">
        <v>204</v>
      </c>
    </row>
    <row r="2814" spans="1:16" x14ac:dyDescent="0.25">
      <c r="A2814" t="s">
        <v>0</v>
      </c>
      <c r="B2814" t="s">
        <v>7565</v>
      </c>
      <c r="C2814" t="s">
        <v>1894</v>
      </c>
      <c r="D2814" t="s">
        <v>3973</v>
      </c>
      <c r="E2814" t="s">
        <v>20</v>
      </c>
      <c r="F2814" t="b">
        <v>0</v>
      </c>
      <c r="G2814" t="s">
        <v>41</v>
      </c>
      <c r="H2814" s="4">
        <v>45701.833657407413</v>
      </c>
      <c r="I2814" t="b">
        <v>0</v>
      </c>
      <c r="J2814" t="b">
        <v>0</v>
      </c>
      <c r="K2814" t="s">
        <v>24</v>
      </c>
      <c r="L2814" t="s">
        <v>22</v>
      </c>
      <c r="M2814">
        <v>83500</v>
      </c>
      <c r="O2814" t="s">
        <v>5522</v>
      </c>
      <c r="P2814" t="s">
        <v>2715</v>
      </c>
    </row>
    <row r="2815" spans="1:16" x14ac:dyDescent="0.25">
      <c r="A2815" t="s">
        <v>0</v>
      </c>
      <c r="B2815" t="s">
        <v>1219</v>
      </c>
      <c r="C2815" t="s">
        <v>64</v>
      </c>
      <c r="D2815" t="s">
        <v>6851</v>
      </c>
      <c r="E2815" t="s">
        <v>20</v>
      </c>
      <c r="F2815" t="b">
        <v>0</v>
      </c>
      <c r="G2815" t="s">
        <v>52</v>
      </c>
      <c r="H2815" s="4">
        <v>45701.834317129629</v>
      </c>
      <c r="I2815" t="b">
        <v>1</v>
      </c>
      <c r="J2815" t="b">
        <v>0</v>
      </c>
      <c r="K2815" t="s">
        <v>24</v>
      </c>
      <c r="L2815" t="s">
        <v>36</v>
      </c>
      <c r="N2815">
        <v>37.5</v>
      </c>
      <c r="O2815" t="s">
        <v>131</v>
      </c>
      <c r="P2815" t="s">
        <v>1463</v>
      </c>
    </row>
    <row r="2816" spans="1:16" x14ac:dyDescent="0.25">
      <c r="A2816" t="s">
        <v>0</v>
      </c>
      <c r="B2816" t="s">
        <v>7505</v>
      </c>
      <c r="C2816" t="s">
        <v>2015</v>
      </c>
      <c r="D2816" t="s">
        <v>3973</v>
      </c>
      <c r="E2816" t="s">
        <v>51</v>
      </c>
      <c r="F2816" t="b">
        <v>0</v>
      </c>
      <c r="G2816" t="s">
        <v>27</v>
      </c>
      <c r="H2816" s="4">
        <v>45701.834456018521</v>
      </c>
      <c r="I2816" t="b">
        <v>0</v>
      </c>
      <c r="J2816" t="b">
        <v>0</v>
      </c>
      <c r="K2816" t="s">
        <v>24</v>
      </c>
      <c r="L2816" t="s">
        <v>36</v>
      </c>
      <c r="N2816">
        <v>30</v>
      </c>
      <c r="O2816" t="s">
        <v>1137</v>
      </c>
      <c r="P2816" t="s">
        <v>1687</v>
      </c>
    </row>
    <row r="2817" spans="1:16" x14ac:dyDescent="0.25">
      <c r="A2817" t="s">
        <v>0</v>
      </c>
      <c r="B2817" t="s">
        <v>1632</v>
      </c>
      <c r="C2817" t="s">
        <v>967</v>
      </c>
      <c r="D2817" t="s">
        <v>3973</v>
      </c>
      <c r="E2817" t="s">
        <v>20</v>
      </c>
      <c r="F2817" t="b">
        <v>0</v>
      </c>
      <c r="G2817" t="s">
        <v>27</v>
      </c>
      <c r="H2817" s="4">
        <v>45701.834837962961</v>
      </c>
      <c r="I2817" t="b">
        <v>1</v>
      </c>
      <c r="J2817" t="b">
        <v>0</v>
      </c>
      <c r="K2817" t="s">
        <v>24</v>
      </c>
      <c r="L2817" t="s">
        <v>22</v>
      </c>
      <c r="M2817">
        <v>105000</v>
      </c>
      <c r="O2817" t="s">
        <v>482</v>
      </c>
      <c r="P2817" t="s">
        <v>7546</v>
      </c>
    </row>
    <row r="2818" spans="1:16" x14ac:dyDescent="0.25">
      <c r="A2818" t="s">
        <v>19</v>
      </c>
      <c r="B2818" t="s">
        <v>7551</v>
      </c>
      <c r="C2818" t="s">
        <v>559</v>
      </c>
      <c r="D2818" t="s">
        <v>3957</v>
      </c>
      <c r="E2818" t="s">
        <v>20</v>
      </c>
      <c r="F2818" t="b">
        <v>0</v>
      </c>
      <c r="G2818" t="s">
        <v>27</v>
      </c>
      <c r="H2818" s="4">
        <v>45701.835057870368</v>
      </c>
      <c r="I2818" t="b">
        <v>0</v>
      </c>
      <c r="J2818" t="b">
        <v>1</v>
      </c>
      <c r="K2818" t="s">
        <v>24</v>
      </c>
      <c r="L2818" t="s">
        <v>36</v>
      </c>
      <c r="N2818">
        <v>37.514999389648438</v>
      </c>
      <c r="O2818" t="s">
        <v>7552</v>
      </c>
      <c r="P2818" t="s">
        <v>7553</v>
      </c>
    </row>
    <row r="2819" spans="1:16" x14ac:dyDescent="0.25">
      <c r="A2819" t="s">
        <v>0</v>
      </c>
      <c r="B2819" t="s">
        <v>7506</v>
      </c>
      <c r="C2819" t="s">
        <v>966</v>
      </c>
      <c r="D2819" t="s">
        <v>3957</v>
      </c>
      <c r="E2819" t="s">
        <v>20</v>
      </c>
      <c r="F2819" t="b">
        <v>0</v>
      </c>
      <c r="G2819" t="s">
        <v>30</v>
      </c>
      <c r="H2819" s="4">
        <v>45701.836087962962</v>
      </c>
      <c r="I2819" t="b">
        <v>0</v>
      </c>
      <c r="J2819" t="b">
        <v>0</v>
      </c>
      <c r="K2819" t="s">
        <v>24</v>
      </c>
      <c r="L2819" t="s">
        <v>36</v>
      </c>
      <c r="N2819">
        <v>25</v>
      </c>
      <c r="O2819" t="s">
        <v>7507</v>
      </c>
      <c r="P2819" t="s">
        <v>7508</v>
      </c>
    </row>
    <row r="2820" spans="1:16" x14ac:dyDescent="0.25">
      <c r="A2820" t="s">
        <v>0</v>
      </c>
      <c r="B2820" t="s">
        <v>3005</v>
      </c>
      <c r="C2820" t="s">
        <v>203</v>
      </c>
      <c r="D2820" t="s">
        <v>3973</v>
      </c>
      <c r="E2820" t="s">
        <v>20</v>
      </c>
      <c r="F2820" t="b">
        <v>0</v>
      </c>
      <c r="G2820" t="s">
        <v>23</v>
      </c>
      <c r="H2820" s="4">
        <v>45701.868854166663</v>
      </c>
      <c r="I2820" t="b">
        <v>1</v>
      </c>
      <c r="J2820" t="b">
        <v>1</v>
      </c>
      <c r="K2820" t="s">
        <v>24</v>
      </c>
      <c r="L2820" t="s">
        <v>36</v>
      </c>
      <c r="N2820">
        <v>19</v>
      </c>
      <c r="O2820" t="s">
        <v>4344</v>
      </c>
      <c r="P2820" t="s">
        <v>7509</v>
      </c>
    </row>
    <row r="2821" spans="1:16" x14ac:dyDescent="0.25">
      <c r="A2821" t="s">
        <v>0</v>
      </c>
      <c r="B2821" t="s">
        <v>7510</v>
      </c>
      <c r="C2821" t="s">
        <v>985</v>
      </c>
      <c r="D2821" t="s">
        <v>4328</v>
      </c>
      <c r="E2821" t="s">
        <v>20</v>
      </c>
      <c r="F2821" t="b">
        <v>0</v>
      </c>
      <c r="G2821" t="s">
        <v>27</v>
      </c>
      <c r="H2821" s="4">
        <v>45701.871157407397</v>
      </c>
      <c r="I2821" t="b">
        <v>0</v>
      </c>
      <c r="J2821" t="b">
        <v>1</v>
      </c>
      <c r="K2821" t="s">
        <v>24</v>
      </c>
      <c r="L2821" t="s">
        <v>22</v>
      </c>
      <c r="M2821">
        <v>120000</v>
      </c>
      <c r="O2821" t="s">
        <v>7511</v>
      </c>
    </row>
    <row r="2822" spans="1:16" x14ac:dyDescent="0.25">
      <c r="A2822" t="s">
        <v>0</v>
      </c>
      <c r="B2822" t="s">
        <v>7525</v>
      </c>
      <c r="C2822" t="s">
        <v>372</v>
      </c>
      <c r="D2822" t="s">
        <v>2208</v>
      </c>
      <c r="E2822" t="s">
        <v>20</v>
      </c>
      <c r="F2822" t="b">
        <v>0</v>
      </c>
      <c r="G2822" t="s">
        <v>27</v>
      </c>
      <c r="H2822" s="4">
        <v>45701.874988425923</v>
      </c>
      <c r="I2822" t="b">
        <v>0</v>
      </c>
      <c r="J2822" t="b">
        <v>0</v>
      </c>
      <c r="K2822" t="s">
        <v>24</v>
      </c>
      <c r="L2822" t="s">
        <v>22</v>
      </c>
      <c r="M2822">
        <v>82500</v>
      </c>
      <c r="O2822" t="s">
        <v>7526</v>
      </c>
      <c r="P2822" t="s">
        <v>7527</v>
      </c>
    </row>
    <row r="2823" spans="1:16" x14ac:dyDescent="0.25">
      <c r="A2823" t="s">
        <v>191</v>
      </c>
      <c r="B2823" t="s">
        <v>7566</v>
      </c>
      <c r="C2823" t="s">
        <v>2883</v>
      </c>
      <c r="D2823" t="s">
        <v>3973</v>
      </c>
      <c r="E2823" t="s">
        <v>51</v>
      </c>
      <c r="F2823" t="b">
        <v>0</v>
      </c>
      <c r="G2823" t="s">
        <v>30</v>
      </c>
      <c r="H2823" s="4">
        <v>45701.875763888893</v>
      </c>
      <c r="I2823" t="b">
        <v>0</v>
      </c>
      <c r="J2823" t="b">
        <v>1</v>
      </c>
      <c r="K2823" t="s">
        <v>24</v>
      </c>
      <c r="L2823" t="s">
        <v>36</v>
      </c>
      <c r="N2823">
        <v>50</v>
      </c>
      <c r="O2823" t="s">
        <v>2434</v>
      </c>
      <c r="P2823" t="s">
        <v>7567</v>
      </c>
    </row>
    <row r="2824" spans="1:16" x14ac:dyDescent="0.25">
      <c r="A2824" t="s">
        <v>2</v>
      </c>
      <c r="B2824" t="s">
        <v>7512</v>
      </c>
      <c r="C2824" t="s">
        <v>24</v>
      </c>
      <c r="D2824" t="s">
        <v>4035</v>
      </c>
      <c r="E2824" t="s">
        <v>20</v>
      </c>
      <c r="F2824" t="b">
        <v>0</v>
      </c>
      <c r="G2824" t="s">
        <v>41</v>
      </c>
      <c r="H2824" s="4">
        <v>45701.877106481479</v>
      </c>
      <c r="I2824" t="b">
        <v>1</v>
      </c>
      <c r="J2824" t="b">
        <v>1</v>
      </c>
      <c r="K2824" t="s">
        <v>24</v>
      </c>
      <c r="L2824" t="s">
        <v>22</v>
      </c>
      <c r="M2824">
        <v>125000</v>
      </c>
      <c r="O2824" t="s">
        <v>1831</v>
      </c>
      <c r="P2824" t="s">
        <v>7513</v>
      </c>
    </row>
    <row r="2825" spans="1:16" x14ac:dyDescent="0.25">
      <c r="A2825" t="s">
        <v>0</v>
      </c>
      <c r="B2825" t="s">
        <v>7514</v>
      </c>
      <c r="C2825" t="s">
        <v>82</v>
      </c>
      <c r="D2825" t="s">
        <v>3973</v>
      </c>
      <c r="E2825" t="s">
        <v>105</v>
      </c>
      <c r="F2825" t="b">
        <v>0</v>
      </c>
      <c r="G2825" t="s">
        <v>27</v>
      </c>
      <c r="H2825" s="4">
        <v>45701.916770833333</v>
      </c>
      <c r="I2825" t="b">
        <v>0</v>
      </c>
      <c r="J2825" t="b">
        <v>0</v>
      </c>
      <c r="K2825" t="s">
        <v>24</v>
      </c>
      <c r="L2825" t="s">
        <v>36</v>
      </c>
      <c r="N2825">
        <v>15.25</v>
      </c>
      <c r="O2825" t="s">
        <v>7515</v>
      </c>
    </row>
    <row r="2826" spans="1:16" x14ac:dyDescent="0.25">
      <c r="A2826" t="s">
        <v>2</v>
      </c>
      <c r="B2826" t="s">
        <v>4481</v>
      </c>
      <c r="C2826" t="s">
        <v>2555</v>
      </c>
      <c r="D2826" t="s">
        <v>3973</v>
      </c>
      <c r="E2826" t="s">
        <v>20</v>
      </c>
      <c r="F2826" t="b">
        <v>0</v>
      </c>
      <c r="G2826" t="s">
        <v>27</v>
      </c>
      <c r="H2826" s="4">
        <v>45701.918055555558</v>
      </c>
      <c r="I2826" t="b">
        <v>1</v>
      </c>
      <c r="J2826" t="b">
        <v>1</v>
      </c>
      <c r="K2826" t="s">
        <v>24</v>
      </c>
      <c r="L2826" t="s">
        <v>36</v>
      </c>
      <c r="N2826">
        <v>60</v>
      </c>
      <c r="O2826" t="s">
        <v>1227</v>
      </c>
      <c r="P2826" t="s">
        <v>887</v>
      </c>
    </row>
    <row r="2827" spans="1:16" x14ac:dyDescent="0.25">
      <c r="A2827" t="s">
        <v>0</v>
      </c>
      <c r="B2827" t="s">
        <v>7516</v>
      </c>
      <c r="C2827" t="s">
        <v>1096</v>
      </c>
      <c r="D2827" t="s">
        <v>3828</v>
      </c>
      <c r="E2827" t="s">
        <v>20</v>
      </c>
      <c r="F2827" t="b">
        <v>0</v>
      </c>
      <c r="G2827" t="s">
        <v>27</v>
      </c>
      <c r="H2827" s="4">
        <v>45701.954479166663</v>
      </c>
      <c r="I2827" t="b">
        <v>0</v>
      </c>
      <c r="J2827" t="b">
        <v>0</v>
      </c>
      <c r="K2827" t="s">
        <v>24</v>
      </c>
      <c r="L2827" t="s">
        <v>36</v>
      </c>
      <c r="N2827">
        <v>67.360000610351563</v>
      </c>
      <c r="O2827" t="s">
        <v>7517</v>
      </c>
      <c r="P2827" t="s">
        <v>7518</v>
      </c>
    </row>
    <row r="2828" spans="1:16" x14ac:dyDescent="0.25">
      <c r="A2828" t="s">
        <v>1</v>
      </c>
      <c r="B2828" t="s">
        <v>7568</v>
      </c>
      <c r="C2828" t="s">
        <v>151</v>
      </c>
      <c r="D2828" t="s">
        <v>3973</v>
      </c>
      <c r="E2828" t="s">
        <v>20</v>
      </c>
      <c r="F2828" t="b">
        <v>0</v>
      </c>
      <c r="G2828" t="s">
        <v>30</v>
      </c>
      <c r="H2828" s="4">
        <v>45701.959097222221</v>
      </c>
      <c r="I2828" t="b">
        <v>0</v>
      </c>
      <c r="J2828" t="b">
        <v>1</v>
      </c>
      <c r="K2828" t="s">
        <v>24</v>
      </c>
      <c r="L2828" t="s">
        <v>22</v>
      </c>
      <c r="M2828">
        <v>169500</v>
      </c>
      <c r="O2828" t="s">
        <v>4535</v>
      </c>
      <c r="P2828" t="s">
        <v>7569</v>
      </c>
    </row>
    <row r="2829" spans="1:16" x14ac:dyDescent="0.25">
      <c r="A2829" t="s">
        <v>1</v>
      </c>
      <c r="B2829" t="s">
        <v>7403</v>
      </c>
      <c r="C2829" t="s">
        <v>39</v>
      </c>
      <c r="D2829" t="s">
        <v>3973</v>
      </c>
      <c r="E2829" t="s">
        <v>51</v>
      </c>
      <c r="F2829" t="b">
        <v>1</v>
      </c>
      <c r="G2829" t="s">
        <v>41</v>
      </c>
      <c r="H2829" s="4">
        <v>45702.000034722223</v>
      </c>
      <c r="I2829" t="b">
        <v>0</v>
      </c>
      <c r="J2829" t="b">
        <v>1</v>
      </c>
      <c r="K2829" t="s">
        <v>24</v>
      </c>
      <c r="L2829" t="s">
        <v>36</v>
      </c>
      <c r="N2829">
        <v>31</v>
      </c>
      <c r="O2829" t="s">
        <v>7404</v>
      </c>
      <c r="P2829" t="s">
        <v>1212</v>
      </c>
    </row>
    <row r="2830" spans="1:16" x14ac:dyDescent="0.25">
      <c r="A2830" t="s">
        <v>2</v>
      </c>
      <c r="B2830" t="s">
        <v>7406</v>
      </c>
      <c r="C2830" t="s">
        <v>780</v>
      </c>
      <c r="D2830" t="s">
        <v>3973</v>
      </c>
      <c r="E2830" t="s">
        <v>20</v>
      </c>
      <c r="F2830" t="b">
        <v>0</v>
      </c>
      <c r="G2830" t="s">
        <v>27</v>
      </c>
      <c r="H2830" s="4">
        <v>45702.000173611108</v>
      </c>
      <c r="I2830" t="b">
        <v>0</v>
      </c>
      <c r="J2830" t="b">
        <v>0</v>
      </c>
      <c r="K2830" t="s">
        <v>24</v>
      </c>
      <c r="L2830" t="s">
        <v>22</v>
      </c>
      <c r="M2830">
        <v>82850</v>
      </c>
      <c r="O2830" t="s">
        <v>5482</v>
      </c>
      <c r="P2830" t="s">
        <v>3772</v>
      </c>
    </row>
    <row r="2831" spans="1:16" x14ac:dyDescent="0.25">
      <c r="A2831" t="s">
        <v>0</v>
      </c>
      <c r="B2831" t="s">
        <v>7405</v>
      </c>
      <c r="C2831" t="s">
        <v>5663</v>
      </c>
      <c r="D2831" t="s">
        <v>3957</v>
      </c>
      <c r="E2831" t="s">
        <v>34</v>
      </c>
      <c r="F2831" t="b">
        <v>0</v>
      </c>
      <c r="G2831" t="s">
        <v>27</v>
      </c>
      <c r="H2831" s="4">
        <v>45702.000173611108</v>
      </c>
      <c r="I2831" t="b">
        <v>0</v>
      </c>
      <c r="J2831" t="b">
        <v>0</v>
      </c>
      <c r="K2831" t="s">
        <v>24</v>
      </c>
      <c r="L2831" t="s">
        <v>36</v>
      </c>
      <c r="N2831">
        <v>24.014999389648441</v>
      </c>
      <c r="O2831" t="s">
        <v>5664</v>
      </c>
      <c r="P2831" t="s">
        <v>3686</v>
      </c>
    </row>
    <row r="2832" spans="1:16" x14ac:dyDescent="0.25">
      <c r="A2832" t="s">
        <v>2</v>
      </c>
      <c r="B2832" t="s">
        <v>7407</v>
      </c>
      <c r="C2832" t="s">
        <v>372</v>
      </c>
      <c r="D2832" t="s">
        <v>4014</v>
      </c>
      <c r="E2832" t="s">
        <v>20</v>
      </c>
      <c r="F2832" t="b">
        <v>0</v>
      </c>
      <c r="G2832" t="s">
        <v>41</v>
      </c>
      <c r="H2832" s="4">
        <v>45702.00209490741</v>
      </c>
      <c r="I2832" t="b">
        <v>0</v>
      </c>
      <c r="J2832" t="b">
        <v>1</v>
      </c>
      <c r="K2832" t="s">
        <v>24</v>
      </c>
      <c r="L2832" t="s">
        <v>22</v>
      </c>
      <c r="M2832">
        <v>220900</v>
      </c>
      <c r="O2832" t="s">
        <v>402</v>
      </c>
      <c r="P2832" t="s">
        <v>7408</v>
      </c>
    </row>
    <row r="2833" spans="1:16" x14ac:dyDescent="0.25">
      <c r="A2833" t="s">
        <v>2</v>
      </c>
      <c r="B2833" t="s">
        <v>2492</v>
      </c>
      <c r="C2833" t="s">
        <v>825</v>
      </c>
      <c r="D2833" t="s">
        <v>3973</v>
      </c>
      <c r="E2833" t="s">
        <v>20</v>
      </c>
      <c r="F2833" t="b">
        <v>0</v>
      </c>
      <c r="G2833" t="s">
        <v>35</v>
      </c>
      <c r="H2833" s="4">
        <v>45702.002395833333</v>
      </c>
      <c r="I2833" t="b">
        <v>0</v>
      </c>
      <c r="J2833" t="b">
        <v>1</v>
      </c>
      <c r="K2833" t="s">
        <v>24</v>
      </c>
      <c r="L2833" t="s">
        <v>22</v>
      </c>
      <c r="M2833">
        <v>122087</v>
      </c>
      <c r="O2833" t="s">
        <v>5482</v>
      </c>
      <c r="P2833" t="s">
        <v>7409</v>
      </c>
    </row>
    <row r="2834" spans="1:16" x14ac:dyDescent="0.25">
      <c r="A2834" t="s">
        <v>2</v>
      </c>
      <c r="B2834" t="s">
        <v>7410</v>
      </c>
      <c r="C2834" t="s">
        <v>622</v>
      </c>
      <c r="D2834" t="s">
        <v>3973</v>
      </c>
      <c r="E2834" t="s">
        <v>20</v>
      </c>
      <c r="F2834" t="b">
        <v>0</v>
      </c>
      <c r="G2834" t="s">
        <v>52</v>
      </c>
      <c r="H2834" s="4">
        <v>45702.003298611111</v>
      </c>
      <c r="I2834" t="b">
        <v>0</v>
      </c>
      <c r="J2834" t="b">
        <v>1</v>
      </c>
      <c r="K2834" t="s">
        <v>24</v>
      </c>
      <c r="L2834" t="s">
        <v>22</v>
      </c>
      <c r="M2834">
        <v>115000</v>
      </c>
      <c r="O2834" t="s">
        <v>954</v>
      </c>
      <c r="P2834" t="s">
        <v>7411</v>
      </c>
    </row>
    <row r="2835" spans="1:16" x14ac:dyDescent="0.25">
      <c r="A2835" t="s">
        <v>28</v>
      </c>
      <c r="B2835" t="s">
        <v>7412</v>
      </c>
      <c r="C2835" t="s">
        <v>39</v>
      </c>
      <c r="D2835" t="s">
        <v>3973</v>
      </c>
      <c r="E2835" t="s">
        <v>20</v>
      </c>
      <c r="F2835" t="b">
        <v>1</v>
      </c>
      <c r="G2835" t="s">
        <v>30</v>
      </c>
      <c r="H2835" s="4">
        <v>45702.017511574071</v>
      </c>
      <c r="I2835" t="b">
        <v>0</v>
      </c>
      <c r="J2835" t="b">
        <v>0</v>
      </c>
      <c r="K2835" t="s">
        <v>24</v>
      </c>
      <c r="L2835" t="s">
        <v>36</v>
      </c>
      <c r="N2835">
        <v>50</v>
      </c>
      <c r="O2835" t="s">
        <v>7413</v>
      </c>
    </row>
    <row r="2836" spans="1:16" x14ac:dyDescent="0.25">
      <c r="A2836" t="s">
        <v>0</v>
      </c>
      <c r="B2836" t="s">
        <v>6983</v>
      </c>
      <c r="C2836" t="s">
        <v>39</v>
      </c>
      <c r="D2836" t="s">
        <v>3973</v>
      </c>
      <c r="E2836" t="s">
        <v>20</v>
      </c>
      <c r="F2836" t="b">
        <v>1</v>
      </c>
      <c r="G2836" t="s">
        <v>106</v>
      </c>
      <c r="H2836" s="4">
        <v>45702.018483796302</v>
      </c>
      <c r="I2836" t="b">
        <v>0</v>
      </c>
      <c r="J2836" t="b">
        <v>0</v>
      </c>
      <c r="K2836" t="s">
        <v>106</v>
      </c>
      <c r="L2836" t="s">
        <v>22</v>
      </c>
      <c r="M2836">
        <v>71500</v>
      </c>
      <c r="O2836" t="s">
        <v>6984</v>
      </c>
      <c r="P2836" t="s">
        <v>6985</v>
      </c>
    </row>
    <row r="2837" spans="1:16" x14ac:dyDescent="0.25">
      <c r="A2837" t="s">
        <v>0</v>
      </c>
      <c r="B2837" t="s">
        <v>4495</v>
      </c>
      <c r="C2837" t="s">
        <v>140</v>
      </c>
      <c r="D2837" t="s">
        <v>3828</v>
      </c>
      <c r="E2837" t="s">
        <v>20</v>
      </c>
      <c r="F2837" t="b">
        <v>0</v>
      </c>
      <c r="G2837" t="s">
        <v>35</v>
      </c>
      <c r="H2837" s="4">
        <v>45702.04210648148</v>
      </c>
      <c r="I2837" t="b">
        <v>0</v>
      </c>
      <c r="J2837" t="b">
        <v>0</v>
      </c>
      <c r="K2837" t="s">
        <v>24</v>
      </c>
      <c r="L2837" t="s">
        <v>22</v>
      </c>
      <c r="M2837">
        <v>70000</v>
      </c>
      <c r="O2837" t="s">
        <v>4496</v>
      </c>
      <c r="P2837" t="s">
        <v>204</v>
      </c>
    </row>
    <row r="2838" spans="1:16" x14ac:dyDescent="0.25">
      <c r="A2838" t="s">
        <v>0</v>
      </c>
      <c r="B2838" t="s">
        <v>2900</v>
      </c>
      <c r="C2838" t="s">
        <v>749</v>
      </c>
      <c r="D2838" t="s">
        <v>3828</v>
      </c>
      <c r="E2838" t="s">
        <v>20</v>
      </c>
      <c r="F2838" t="b">
        <v>0</v>
      </c>
      <c r="G2838" t="s">
        <v>30</v>
      </c>
      <c r="H2838" s="4">
        <v>45702.042280092603</v>
      </c>
      <c r="I2838" t="b">
        <v>0</v>
      </c>
      <c r="J2838" t="b">
        <v>1</v>
      </c>
      <c r="K2838" t="s">
        <v>24</v>
      </c>
      <c r="L2838" t="s">
        <v>22</v>
      </c>
      <c r="M2838">
        <v>82500</v>
      </c>
      <c r="O2838" t="s">
        <v>4497</v>
      </c>
      <c r="P2838" t="s">
        <v>3459</v>
      </c>
    </row>
    <row r="2839" spans="1:16" x14ac:dyDescent="0.25">
      <c r="A2839" t="s">
        <v>2</v>
      </c>
      <c r="B2839" t="s">
        <v>7528</v>
      </c>
      <c r="C2839" t="s">
        <v>7529</v>
      </c>
      <c r="D2839" t="s">
        <v>3828</v>
      </c>
      <c r="E2839" t="s">
        <v>20</v>
      </c>
      <c r="F2839" t="b">
        <v>0</v>
      </c>
      <c r="G2839" t="s">
        <v>23</v>
      </c>
      <c r="H2839" s="4">
        <v>45702.059699074067</v>
      </c>
      <c r="I2839" t="b">
        <v>1</v>
      </c>
      <c r="J2839" t="b">
        <v>1</v>
      </c>
      <c r="K2839" t="s">
        <v>24</v>
      </c>
      <c r="L2839" t="s">
        <v>22</v>
      </c>
      <c r="M2839">
        <v>46000</v>
      </c>
      <c r="O2839" t="s">
        <v>7530</v>
      </c>
      <c r="P2839" t="s">
        <v>3540</v>
      </c>
    </row>
    <row r="2840" spans="1:16" x14ac:dyDescent="0.25">
      <c r="A2840" t="s">
        <v>19</v>
      </c>
      <c r="B2840" t="s">
        <v>2448</v>
      </c>
      <c r="C2840" t="s">
        <v>1270</v>
      </c>
      <c r="D2840" t="s">
        <v>3973</v>
      </c>
      <c r="E2840" t="s">
        <v>20</v>
      </c>
      <c r="F2840" t="b">
        <v>0</v>
      </c>
      <c r="G2840" t="s">
        <v>23</v>
      </c>
      <c r="H2840" s="4">
        <v>45702.077384259261</v>
      </c>
      <c r="I2840" t="b">
        <v>0</v>
      </c>
      <c r="J2840" t="b">
        <v>1</v>
      </c>
      <c r="K2840" t="s">
        <v>24</v>
      </c>
      <c r="L2840" t="s">
        <v>36</v>
      </c>
      <c r="N2840">
        <v>56.5</v>
      </c>
      <c r="O2840" t="s">
        <v>5482</v>
      </c>
      <c r="P2840" t="s">
        <v>149</v>
      </c>
    </row>
    <row r="2841" spans="1:16" x14ac:dyDescent="0.25">
      <c r="A2841" t="s">
        <v>28</v>
      </c>
      <c r="B2841" t="s">
        <v>7414</v>
      </c>
      <c r="C2841" t="s">
        <v>192</v>
      </c>
      <c r="D2841" t="s">
        <v>3957</v>
      </c>
      <c r="E2841" t="s">
        <v>20</v>
      </c>
      <c r="F2841" t="b">
        <v>0</v>
      </c>
      <c r="G2841" t="s">
        <v>23</v>
      </c>
      <c r="H2841" s="4">
        <v>45702.09920138889</v>
      </c>
      <c r="I2841" t="b">
        <v>0</v>
      </c>
      <c r="J2841" t="b">
        <v>1</v>
      </c>
      <c r="K2841" t="s">
        <v>24</v>
      </c>
      <c r="L2841" t="s">
        <v>36</v>
      </c>
      <c r="N2841">
        <v>41.884998321533203</v>
      </c>
      <c r="O2841" t="s">
        <v>5013</v>
      </c>
      <c r="P2841" t="s">
        <v>7415</v>
      </c>
    </row>
    <row r="2842" spans="1:16" x14ac:dyDescent="0.25">
      <c r="A2842" t="s">
        <v>40</v>
      </c>
      <c r="B2842" t="s">
        <v>7416</v>
      </c>
      <c r="C2842" t="s">
        <v>5404</v>
      </c>
      <c r="D2842" t="s">
        <v>3957</v>
      </c>
      <c r="E2842" t="s">
        <v>20</v>
      </c>
      <c r="F2842" t="b">
        <v>0</v>
      </c>
      <c r="G2842" t="s">
        <v>27</v>
      </c>
      <c r="H2842" s="4">
        <v>45702.100543981483</v>
      </c>
      <c r="I2842" t="b">
        <v>0</v>
      </c>
      <c r="J2842" t="b">
        <v>0</v>
      </c>
      <c r="K2842" t="s">
        <v>24</v>
      </c>
      <c r="L2842" t="s">
        <v>36</v>
      </c>
      <c r="N2842">
        <v>45.745002746582031</v>
      </c>
      <c r="O2842" t="s">
        <v>1422</v>
      </c>
      <c r="P2842" t="s">
        <v>7417</v>
      </c>
    </row>
    <row r="2843" spans="1:16" x14ac:dyDescent="0.25">
      <c r="A2843" t="s">
        <v>19</v>
      </c>
      <c r="B2843" t="s">
        <v>7418</v>
      </c>
      <c r="C2843" t="s">
        <v>122</v>
      </c>
      <c r="D2843" t="s">
        <v>3973</v>
      </c>
      <c r="E2843" t="s">
        <v>20</v>
      </c>
      <c r="F2843" t="b">
        <v>0</v>
      </c>
      <c r="G2843" t="s">
        <v>52</v>
      </c>
      <c r="H2843" s="4">
        <v>45702.246979166674</v>
      </c>
      <c r="I2843" t="b">
        <v>1</v>
      </c>
      <c r="J2843" t="b">
        <v>1</v>
      </c>
      <c r="K2843" t="s">
        <v>24</v>
      </c>
      <c r="L2843" t="s">
        <v>36</v>
      </c>
      <c r="N2843">
        <v>67.5</v>
      </c>
      <c r="O2843" t="s">
        <v>4344</v>
      </c>
      <c r="P2843" t="s">
        <v>2460</v>
      </c>
    </row>
    <row r="2844" spans="1:16" x14ac:dyDescent="0.25">
      <c r="A2844" t="s">
        <v>0</v>
      </c>
      <c r="B2844" t="s">
        <v>7419</v>
      </c>
      <c r="C2844" t="s">
        <v>82</v>
      </c>
      <c r="D2844" t="s">
        <v>5915</v>
      </c>
      <c r="E2844" t="s">
        <v>20</v>
      </c>
      <c r="F2844" t="b">
        <v>0</v>
      </c>
      <c r="G2844" t="s">
        <v>27</v>
      </c>
      <c r="H2844" s="4">
        <v>45702.249976851846</v>
      </c>
      <c r="I2844" t="b">
        <v>0</v>
      </c>
      <c r="J2844" t="b">
        <v>1</v>
      </c>
      <c r="K2844" t="s">
        <v>24</v>
      </c>
      <c r="L2844" t="s">
        <v>22</v>
      </c>
      <c r="M2844">
        <v>169500</v>
      </c>
      <c r="O2844" t="s">
        <v>7420</v>
      </c>
      <c r="P2844" t="s">
        <v>2951</v>
      </c>
    </row>
    <row r="2845" spans="1:16" x14ac:dyDescent="0.25">
      <c r="A2845" t="s">
        <v>0</v>
      </c>
      <c r="B2845" t="s">
        <v>0</v>
      </c>
      <c r="C2845" t="s">
        <v>2821</v>
      </c>
      <c r="D2845" t="s">
        <v>1051</v>
      </c>
      <c r="E2845" t="s">
        <v>20</v>
      </c>
      <c r="F2845" t="b">
        <v>0</v>
      </c>
      <c r="G2845" t="s">
        <v>41</v>
      </c>
      <c r="H2845" s="4">
        <v>45702.250231481477</v>
      </c>
      <c r="I2845" t="b">
        <v>1</v>
      </c>
      <c r="J2845" t="b">
        <v>1</v>
      </c>
      <c r="K2845" t="s">
        <v>24</v>
      </c>
      <c r="L2845" t="s">
        <v>36</v>
      </c>
      <c r="N2845">
        <v>30.5</v>
      </c>
      <c r="O2845" t="s">
        <v>1051</v>
      </c>
      <c r="P2845" t="s">
        <v>204</v>
      </c>
    </row>
    <row r="2846" spans="1:16" x14ac:dyDescent="0.25">
      <c r="A2846" t="s">
        <v>0</v>
      </c>
      <c r="B2846" t="s">
        <v>0</v>
      </c>
      <c r="C2846" t="s">
        <v>585</v>
      </c>
      <c r="D2846" t="s">
        <v>3828</v>
      </c>
      <c r="E2846" t="s">
        <v>219</v>
      </c>
      <c r="F2846" t="b">
        <v>0</v>
      </c>
      <c r="G2846" t="s">
        <v>41</v>
      </c>
      <c r="H2846" s="4">
        <v>45702.250277777777</v>
      </c>
      <c r="I2846" t="b">
        <v>0</v>
      </c>
      <c r="J2846" t="b">
        <v>1</v>
      </c>
      <c r="K2846" t="s">
        <v>24</v>
      </c>
      <c r="L2846" t="s">
        <v>36</v>
      </c>
      <c r="N2846">
        <v>62.5</v>
      </c>
      <c r="O2846" t="s">
        <v>3776</v>
      </c>
      <c r="P2846" t="s">
        <v>1823</v>
      </c>
    </row>
    <row r="2847" spans="1:16" x14ac:dyDescent="0.25">
      <c r="A2847" t="s">
        <v>25</v>
      </c>
      <c r="B2847" t="s">
        <v>7421</v>
      </c>
      <c r="C2847" t="s">
        <v>49</v>
      </c>
      <c r="D2847" t="s">
        <v>3108</v>
      </c>
      <c r="E2847" t="s">
        <v>20</v>
      </c>
      <c r="F2847" t="b">
        <v>0</v>
      </c>
      <c r="G2847" t="s">
        <v>41</v>
      </c>
      <c r="H2847" s="4">
        <v>45702.250462962962</v>
      </c>
      <c r="I2847" t="b">
        <v>0</v>
      </c>
      <c r="J2847" t="b">
        <v>1</v>
      </c>
      <c r="K2847" t="s">
        <v>24</v>
      </c>
      <c r="L2847" t="s">
        <v>22</v>
      </c>
      <c r="M2847">
        <v>220612</v>
      </c>
      <c r="O2847" t="s">
        <v>43</v>
      </c>
      <c r="P2847" t="s">
        <v>7422</v>
      </c>
    </row>
    <row r="2848" spans="1:16" x14ac:dyDescent="0.25">
      <c r="A2848" t="s">
        <v>0</v>
      </c>
      <c r="B2848" t="s">
        <v>288</v>
      </c>
      <c r="C2848" t="s">
        <v>696</v>
      </c>
      <c r="D2848" t="s">
        <v>7423</v>
      </c>
      <c r="E2848" t="s">
        <v>51</v>
      </c>
      <c r="F2848" t="b">
        <v>0</v>
      </c>
      <c r="G2848" t="s">
        <v>30</v>
      </c>
      <c r="H2848" s="4">
        <v>45702.250902777778</v>
      </c>
      <c r="I2848" t="b">
        <v>1</v>
      </c>
      <c r="J2848" t="b">
        <v>1</v>
      </c>
      <c r="K2848" t="s">
        <v>24</v>
      </c>
      <c r="L2848" t="s">
        <v>36</v>
      </c>
      <c r="N2848">
        <v>25</v>
      </c>
      <c r="O2848" t="s">
        <v>2075</v>
      </c>
      <c r="P2848" t="s">
        <v>863</v>
      </c>
    </row>
    <row r="2849" spans="1:16" x14ac:dyDescent="0.25">
      <c r="A2849" t="s">
        <v>19</v>
      </c>
      <c r="B2849" t="s">
        <v>7424</v>
      </c>
      <c r="C2849" t="s">
        <v>985</v>
      </c>
      <c r="D2849" t="s">
        <v>3973</v>
      </c>
      <c r="E2849" t="s">
        <v>20</v>
      </c>
      <c r="F2849" t="b">
        <v>0</v>
      </c>
      <c r="G2849" t="s">
        <v>27</v>
      </c>
      <c r="H2849" s="4">
        <v>45702.251006944447</v>
      </c>
      <c r="I2849" t="b">
        <v>0</v>
      </c>
      <c r="J2849" t="b">
        <v>1</v>
      </c>
      <c r="K2849" t="s">
        <v>24</v>
      </c>
      <c r="L2849" t="s">
        <v>22</v>
      </c>
      <c r="M2849">
        <v>260000</v>
      </c>
      <c r="O2849" t="s">
        <v>575</v>
      </c>
    </row>
    <row r="2850" spans="1:16" x14ac:dyDescent="0.25">
      <c r="A2850" t="s">
        <v>1</v>
      </c>
      <c r="B2850" t="s">
        <v>661</v>
      </c>
      <c r="C2850" t="s">
        <v>386</v>
      </c>
      <c r="D2850" t="s">
        <v>3828</v>
      </c>
      <c r="E2850" t="s">
        <v>20</v>
      </c>
      <c r="F2850" t="b">
        <v>0</v>
      </c>
      <c r="G2850" t="s">
        <v>41</v>
      </c>
      <c r="H2850" s="4">
        <v>45702.251944444448</v>
      </c>
      <c r="I2850" t="b">
        <v>0</v>
      </c>
      <c r="J2850" t="b">
        <v>1</v>
      </c>
      <c r="K2850" t="s">
        <v>24</v>
      </c>
      <c r="L2850" t="s">
        <v>22</v>
      </c>
      <c r="M2850">
        <v>127275.203125</v>
      </c>
      <c r="O2850" t="s">
        <v>7425</v>
      </c>
      <c r="P2850" t="s">
        <v>7426</v>
      </c>
    </row>
    <row r="2851" spans="1:16" x14ac:dyDescent="0.25">
      <c r="A2851" t="s">
        <v>2</v>
      </c>
      <c r="B2851" t="s">
        <v>1544</v>
      </c>
      <c r="C2851" t="s">
        <v>39</v>
      </c>
      <c r="D2851" t="s">
        <v>4014</v>
      </c>
      <c r="E2851" t="s">
        <v>20</v>
      </c>
      <c r="F2851" t="b">
        <v>1</v>
      </c>
      <c r="G2851" t="s">
        <v>610</v>
      </c>
      <c r="H2851" s="4">
        <v>45702.257430555554</v>
      </c>
      <c r="I2851" t="b">
        <v>0</v>
      </c>
      <c r="J2851" t="b">
        <v>1</v>
      </c>
      <c r="K2851" t="s">
        <v>610</v>
      </c>
      <c r="L2851" t="s">
        <v>22</v>
      </c>
      <c r="M2851">
        <v>184000</v>
      </c>
      <c r="O2851" t="s">
        <v>3016</v>
      </c>
      <c r="P2851" t="s">
        <v>6878</v>
      </c>
    </row>
    <row r="2852" spans="1:16" x14ac:dyDescent="0.25">
      <c r="A2852" t="s">
        <v>0</v>
      </c>
      <c r="B2852" t="s">
        <v>7427</v>
      </c>
      <c r="C2852" t="s">
        <v>3180</v>
      </c>
      <c r="D2852" t="s">
        <v>2208</v>
      </c>
      <c r="E2852" t="s">
        <v>20</v>
      </c>
      <c r="F2852" t="b">
        <v>0</v>
      </c>
      <c r="G2852" t="s">
        <v>23</v>
      </c>
      <c r="H2852" s="4">
        <v>45702.269016203703</v>
      </c>
      <c r="I2852" t="b">
        <v>0</v>
      </c>
      <c r="J2852" t="b">
        <v>0</v>
      </c>
      <c r="K2852" t="s">
        <v>24</v>
      </c>
      <c r="L2852" t="s">
        <v>36</v>
      </c>
      <c r="N2852">
        <v>33.5</v>
      </c>
      <c r="O2852" t="s">
        <v>3375</v>
      </c>
      <c r="P2852" t="s">
        <v>963</v>
      </c>
    </row>
    <row r="2853" spans="1:16" x14ac:dyDescent="0.25">
      <c r="A2853" t="s">
        <v>2</v>
      </c>
      <c r="B2853" t="s">
        <v>2</v>
      </c>
      <c r="C2853" t="s">
        <v>7428</v>
      </c>
      <c r="D2853" t="s">
        <v>4972</v>
      </c>
      <c r="E2853" t="s">
        <v>20</v>
      </c>
      <c r="F2853" t="b">
        <v>0</v>
      </c>
      <c r="G2853" t="s">
        <v>226</v>
      </c>
      <c r="H2853" s="4">
        <v>45702.273310185177</v>
      </c>
      <c r="I2853" t="b">
        <v>1</v>
      </c>
      <c r="J2853" t="b">
        <v>0</v>
      </c>
      <c r="K2853" t="s">
        <v>226</v>
      </c>
      <c r="L2853" t="s">
        <v>22</v>
      </c>
      <c r="M2853">
        <v>65000</v>
      </c>
      <c r="O2853" t="s">
        <v>7429</v>
      </c>
      <c r="P2853" t="s">
        <v>7430</v>
      </c>
    </row>
    <row r="2854" spans="1:16" x14ac:dyDescent="0.25">
      <c r="A2854" t="s">
        <v>19</v>
      </c>
      <c r="B2854" t="s">
        <v>7519</v>
      </c>
      <c r="C2854" t="s">
        <v>213</v>
      </c>
      <c r="D2854" t="s">
        <v>2208</v>
      </c>
      <c r="E2854" t="s">
        <v>20</v>
      </c>
      <c r="F2854" t="b">
        <v>0</v>
      </c>
      <c r="G2854" t="s">
        <v>41</v>
      </c>
      <c r="H2854" s="4">
        <v>45702.292048611111</v>
      </c>
      <c r="I2854" t="b">
        <v>0</v>
      </c>
      <c r="J2854" t="b">
        <v>1</v>
      </c>
      <c r="K2854" t="s">
        <v>24</v>
      </c>
      <c r="L2854" t="s">
        <v>22</v>
      </c>
      <c r="M2854">
        <v>193000</v>
      </c>
      <c r="O2854" t="s">
        <v>405</v>
      </c>
      <c r="P2854" t="s">
        <v>7520</v>
      </c>
    </row>
    <row r="2855" spans="1:16" x14ac:dyDescent="0.25">
      <c r="A2855" t="s">
        <v>2</v>
      </c>
      <c r="B2855" t="s">
        <v>7431</v>
      </c>
      <c r="C2855" t="s">
        <v>172</v>
      </c>
      <c r="D2855" t="s">
        <v>2208</v>
      </c>
      <c r="E2855" t="s">
        <v>20</v>
      </c>
      <c r="F2855" t="b">
        <v>0</v>
      </c>
      <c r="G2855" t="s">
        <v>27</v>
      </c>
      <c r="H2855" s="4">
        <v>45702.293217592603</v>
      </c>
      <c r="I2855" t="b">
        <v>0</v>
      </c>
      <c r="J2855" t="b">
        <v>0</v>
      </c>
      <c r="K2855" t="s">
        <v>24</v>
      </c>
      <c r="L2855" t="s">
        <v>22</v>
      </c>
      <c r="M2855">
        <v>180000</v>
      </c>
      <c r="O2855" t="s">
        <v>2868</v>
      </c>
      <c r="P2855" t="s">
        <v>7432</v>
      </c>
    </row>
    <row r="2856" spans="1:16" x14ac:dyDescent="0.25">
      <c r="A2856" t="s">
        <v>0</v>
      </c>
      <c r="B2856" t="s">
        <v>4222</v>
      </c>
      <c r="D2856" t="s">
        <v>4220</v>
      </c>
      <c r="E2856" t="s">
        <v>20</v>
      </c>
      <c r="F2856" t="b">
        <v>0</v>
      </c>
      <c r="G2856" t="s">
        <v>1420</v>
      </c>
      <c r="H2856" s="4">
        <v>45702.298101851848</v>
      </c>
      <c r="I2856" t="b">
        <v>0</v>
      </c>
      <c r="J2856" t="b">
        <v>0</v>
      </c>
      <c r="K2856" t="s">
        <v>1420</v>
      </c>
      <c r="L2856" t="s">
        <v>22</v>
      </c>
      <c r="M2856">
        <v>65000</v>
      </c>
      <c r="O2856" t="s">
        <v>2946</v>
      </c>
      <c r="P2856" t="s">
        <v>1374</v>
      </c>
    </row>
    <row r="2857" spans="1:16" x14ac:dyDescent="0.25">
      <c r="A2857" t="s">
        <v>1</v>
      </c>
      <c r="B2857" t="s">
        <v>7433</v>
      </c>
      <c r="C2857" t="s">
        <v>39</v>
      </c>
      <c r="D2857" t="s">
        <v>7434</v>
      </c>
      <c r="E2857" t="s">
        <v>20</v>
      </c>
      <c r="F2857" t="b">
        <v>1</v>
      </c>
      <c r="G2857" t="s">
        <v>1833</v>
      </c>
      <c r="H2857" s="4">
        <v>45702.299421296288</v>
      </c>
      <c r="I2857" t="b">
        <v>1</v>
      </c>
      <c r="J2857" t="b">
        <v>0</v>
      </c>
      <c r="K2857" t="s">
        <v>1833</v>
      </c>
      <c r="L2857" t="s">
        <v>22</v>
      </c>
      <c r="M2857">
        <v>47500</v>
      </c>
      <c r="O2857" t="s">
        <v>1426</v>
      </c>
    </row>
    <row r="2858" spans="1:16" x14ac:dyDescent="0.25">
      <c r="A2858" t="s">
        <v>0</v>
      </c>
      <c r="B2858" t="s">
        <v>3335</v>
      </c>
      <c r="C2858" t="s">
        <v>160</v>
      </c>
      <c r="D2858" t="s">
        <v>4084</v>
      </c>
      <c r="E2858" t="s">
        <v>20</v>
      </c>
      <c r="F2858" t="b">
        <v>0</v>
      </c>
      <c r="G2858" t="s">
        <v>52</v>
      </c>
      <c r="H2858" s="4">
        <v>45702.303819444453</v>
      </c>
      <c r="I2858" t="b">
        <v>0</v>
      </c>
      <c r="J2858" t="b">
        <v>1</v>
      </c>
      <c r="K2858" t="s">
        <v>24</v>
      </c>
      <c r="L2858" t="s">
        <v>22</v>
      </c>
      <c r="M2858">
        <v>137500</v>
      </c>
      <c r="O2858" t="s">
        <v>88</v>
      </c>
      <c r="P2858" t="s">
        <v>7435</v>
      </c>
    </row>
    <row r="2859" spans="1:16" x14ac:dyDescent="0.25">
      <c r="A2859" t="s">
        <v>89</v>
      </c>
      <c r="B2859" t="s">
        <v>7531</v>
      </c>
      <c r="C2859" t="s">
        <v>7532</v>
      </c>
      <c r="D2859" t="s">
        <v>4035</v>
      </c>
      <c r="E2859" t="s">
        <v>20</v>
      </c>
      <c r="F2859" t="b">
        <v>0</v>
      </c>
      <c r="G2859" t="s">
        <v>1119</v>
      </c>
      <c r="H2859" s="4">
        <v>45702.31212962963</v>
      </c>
      <c r="I2859" t="b">
        <v>0</v>
      </c>
      <c r="J2859" t="b">
        <v>0</v>
      </c>
      <c r="K2859" t="s">
        <v>1119</v>
      </c>
      <c r="L2859" t="s">
        <v>22</v>
      </c>
      <c r="M2859">
        <v>275000</v>
      </c>
      <c r="O2859" t="s">
        <v>7533</v>
      </c>
      <c r="P2859" t="s">
        <v>274</v>
      </c>
    </row>
    <row r="2860" spans="1:16" x14ac:dyDescent="0.25">
      <c r="A2860" t="s">
        <v>89</v>
      </c>
      <c r="B2860" t="s">
        <v>7534</v>
      </c>
      <c r="C2860" t="s">
        <v>1420</v>
      </c>
      <c r="D2860" t="s">
        <v>4220</v>
      </c>
      <c r="E2860" t="s">
        <v>20</v>
      </c>
      <c r="F2860" t="b">
        <v>0</v>
      </c>
      <c r="G2860" t="s">
        <v>1420</v>
      </c>
      <c r="H2860" s="4">
        <v>45702.317175925928</v>
      </c>
      <c r="I2860" t="b">
        <v>0</v>
      </c>
      <c r="J2860" t="b">
        <v>0</v>
      </c>
      <c r="K2860" t="s">
        <v>1420</v>
      </c>
      <c r="L2860" t="s">
        <v>22</v>
      </c>
      <c r="M2860">
        <v>174400</v>
      </c>
      <c r="O2860" t="s">
        <v>1773</v>
      </c>
      <c r="P2860" t="s">
        <v>7535</v>
      </c>
    </row>
    <row r="2861" spans="1:16" x14ac:dyDescent="0.25">
      <c r="A2861" t="s">
        <v>139</v>
      </c>
      <c r="B2861" t="s">
        <v>7436</v>
      </c>
      <c r="C2861" t="s">
        <v>2500</v>
      </c>
      <c r="D2861" t="s">
        <v>3970</v>
      </c>
      <c r="E2861" t="s">
        <v>20</v>
      </c>
      <c r="F2861" t="b">
        <v>0</v>
      </c>
      <c r="G2861" t="s">
        <v>41</v>
      </c>
      <c r="H2861" s="4">
        <v>45702.333784722221</v>
      </c>
      <c r="I2861" t="b">
        <v>0</v>
      </c>
      <c r="J2861" t="b">
        <v>1</v>
      </c>
      <c r="K2861" t="s">
        <v>24</v>
      </c>
      <c r="L2861" t="s">
        <v>22</v>
      </c>
      <c r="M2861">
        <v>96000</v>
      </c>
      <c r="O2861" t="s">
        <v>7437</v>
      </c>
    </row>
    <row r="2862" spans="1:16" x14ac:dyDescent="0.25">
      <c r="A2862" t="s">
        <v>40</v>
      </c>
      <c r="B2862" t="s">
        <v>7438</v>
      </c>
      <c r="C2862" t="s">
        <v>151</v>
      </c>
      <c r="D2862" t="s">
        <v>5133</v>
      </c>
      <c r="E2862" t="s">
        <v>20</v>
      </c>
      <c r="F2862" t="b">
        <v>0</v>
      </c>
      <c r="G2862" t="s">
        <v>30</v>
      </c>
      <c r="H2862" s="4">
        <v>45702.334583333337</v>
      </c>
      <c r="I2862" t="b">
        <v>0</v>
      </c>
      <c r="J2862" t="b">
        <v>1</v>
      </c>
      <c r="K2862" t="s">
        <v>24</v>
      </c>
      <c r="L2862" t="s">
        <v>22</v>
      </c>
      <c r="M2862">
        <v>149743</v>
      </c>
      <c r="O2862" t="s">
        <v>7439</v>
      </c>
      <c r="P2862" t="s">
        <v>7440</v>
      </c>
    </row>
    <row r="2863" spans="1:16" x14ac:dyDescent="0.25">
      <c r="A2863" t="s">
        <v>2</v>
      </c>
      <c r="B2863" t="s">
        <v>7441</v>
      </c>
      <c r="C2863" t="s">
        <v>29</v>
      </c>
      <c r="D2863" t="s">
        <v>3957</v>
      </c>
      <c r="E2863" t="s">
        <v>20</v>
      </c>
      <c r="F2863" t="b">
        <v>0</v>
      </c>
      <c r="G2863" t="s">
        <v>27</v>
      </c>
      <c r="H2863" s="4">
        <v>45702.334675925929</v>
      </c>
      <c r="I2863" t="b">
        <v>0</v>
      </c>
      <c r="J2863" t="b">
        <v>1</v>
      </c>
      <c r="K2863" t="s">
        <v>24</v>
      </c>
      <c r="L2863" t="s">
        <v>36</v>
      </c>
      <c r="N2863">
        <v>38.215000152587891</v>
      </c>
      <c r="O2863" t="s">
        <v>2768</v>
      </c>
      <c r="P2863" t="s">
        <v>128</v>
      </c>
    </row>
    <row r="2864" spans="1:16" x14ac:dyDescent="0.25">
      <c r="A2864" t="s">
        <v>2</v>
      </c>
      <c r="B2864" t="s">
        <v>7442</v>
      </c>
      <c r="C2864" t="s">
        <v>6313</v>
      </c>
      <c r="D2864" t="s">
        <v>3970</v>
      </c>
      <c r="E2864" t="s">
        <v>20</v>
      </c>
      <c r="F2864" t="b">
        <v>0</v>
      </c>
      <c r="G2864" t="s">
        <v>1420</v>
      </c>
      <c r="H2864" s="4">
        <v>45702.350810185177</v>
      </c>
      <c r="I2864" t="b">
        <v>0</v>
      </c>
      <c r="J2864" t="b">
        <v>0</v>
      </c>
      <c r="K2864" t="s">
        <v>1420</v>
      </c>
      <c r="L2864" t="s">
        <v>22</v>
      </c>
      <c r="M2864">
        <v>109605.5</v>
      </c>
      <c r="O2864" t="s">
        <v>7443</v>
      </c>
      <c r="P2864" t="s">
        <v>7444</v>
      </c>
    </row>
    <row r="2865" spans="1:16" x14ac:dyDescent="0.25">
      <c r="A2865" t="s">
        <v>0</v>
      </c>
      <c r="B2865" t="s">
        <v>7536</v>
      </c>
      <c r="C2865" t="s">
        <v>3225</v>
      </c>
      <c r="D2865" t="s">
        <v>3828</v>
      </c>
      <c r="E2865" t="s">
        <v>20</v>
      </c>
      <c r="F2865" t="b">
        <v>0</v>
      </c>
      <c r="G2865" t="s">
        <v>27</v>
      </c>
      <c r="H2865" s="4">
        <v>45702.375081018523</v>
      </c>
      <c r="I2865" t="b">
        <v>1</v>
      </c>
      <c r="J2865" t="b">
        <v>1</v>
      </c>
      <c r="K2865" t="s">
        <v>24</v>
      </c>
      <c r="L2865" t="s">
        <v>22</v>
      </c>
      <c r="M2865">
        <v>80000</v>
      </c>
      <c r="O2865" t="s">
        <v>7537</v>
      </c>
      <c r="P2865" t="s">
        <v>7538</v>
      </c>
    </row>
    <row r="2866" spans="1:16" x14ac:dyDescent="0.25">
      <c r="A2866" t="s">
        <v>0</v>
      </c>
      <c r="B2866" t="s">
        <v>7445</v>
      </c>
      <c r="C2866" t="s">
        <v>39</v>
      </c>
      <c r="D2866" t="s">
        <v>3828</v>
      </c>
      <c r="E2866" t="s">
        <v>20</v>
      </c>
      <c r="F2866" t="b">
        <v>1</v>
      </c>
      <c r="G2866" t="s">
        <v>27</v>
      </c>
      <c r="H2866" s="4">
        <v>45702.375150462962</v>
      </c>
      <c r="I2866" t="b">
        <v>1</v>
      </c>
      <c r="J2866" t="b">
        <v>0</v>
      </c>
      <c r="K2866" t="s">
        <v>24</v>
      </c>
      <c r="L2866" t="s">
        <v>22</v>
      </c>
      <c r="M2866">
        <v>163085</v>
      </c>
      <c r="O2866" t="s">
        <v>7446</v>
      </c>
      <c r="P2866" t="s">
        <v>709</v>
      </c>
    </row>
    <row r="2867" spans="1:16" x14ac:dyDescent="0.25">
      <c r="A2867" t="s">
        <v>0</v>
      </c>
      <c r="B2867" t="s">
        <v>7447</v>
      </c>
      <c r="C2867" t="s">
        <v>585</v>
      </c>
      <c r="D2867" t="s">
        <v>4084</v>
      </c>
      <c r="E2867" t="s">
        <v>20</v>
      </c>
      <c r="F2867" t="b">
        <v>0</v>
      </c>
      <c r="G2867" t="s">
        <v>41</v>
      </c>
      <c r="H2867" s="4">
        <v>45702.375474537039</v>
      </c>
      <c r="I2867" t="b">
        <v>0</v>
      </c>
      <c r="J2867" t="b">
        <v>0</v>
      </c>
      <c r="K2867" t="s">
        <v>24</v>
      </c>
      <c r="L2867" t="s">
        <v>22</v>
      </c>
      <c r="M2867">
        <v>125000</v>
      </c>
      <c r="O2867" t="s">
        <v>374</v>
      </c>
      <c r="P2867" t="s">
        <v>7448</v>
      </c>
    </row>
    <row r="2868" spans="1:16" x14ac:dyDescent="0.25">
      <c r="A2868" t="s">
        <v>1</v>
      </c>
      <c r="B2868" t="s">
        <v>4431</v>
      </c>
      <c r="C2868" t="s">
        <v>949</v>
      </c>
      <c r="D2868" t="s">
        <v>4432</v>
      </c>
      <c r="E2868" t="s">
        <v>20</v>
      </c>
      <c r="F2868" t="b">
        <v>0</v>
      </c>
      <c r="G2868" t="s">
        <v>30</v>
      </c>
      <c r="H2868" s="4">
        <v>45702.376006944447</v>
      </c>
      <c r="I2868" t="b">
        <v>0</v>
      </c>
      <c r="J2868" t="b">
        <v>1</v>
      </c>
      <c r="K2868" t="s">
        <v>24</v>
      </c>
      <c r="L2868" t="s">
        <v>22</v>
      </c>
      <c r="M2868">
        <v>99000</v>
      </c>
      <c r="O2868" t="s">
        <v>1763</v>
      </c>
      <c r="P2868" t="s">
        <v>4433</v>
      </c>
    </row>
    <row r="2869" spans="1:16" x14ac:dyDescent="0.25">
      <c r="A2869" t="s">
        <v>0</v>
      </c>
      <c r="B2869" t="s">
        <v>5421</v>
      </c>
      <c r="C2869" t="s">
        <v>372</v>
      </c>
      <c r="D2869" t="s">
        <v>3957</v>
      </c>
      <c r="E2869" t="s">
        <v>34</v>
      </c>
      <c r="F2869" t="b">
        <v>0</v>
      </c>
      <c r="G2869" t="s">
        <v>27</v>
      </c>
      <c r="H2869" s="4">
        <v>45702.416701388887</v>
      </c>
      <c r="I2869" t="b">
        <v>1</v>
      </c>
      <c r="J2869" t="b">
        <v>0</v>
      </c>
      <c r="K2869" t="s">
        <v>24</v>
      </c>
      <c r="L2869" t="s">
        <v>36</v>
      </c>
      <c r="N2869">
        <v>27.979999542236332</v>
      </c>
      <c r="O2869" t="s">
        <v>4622</v>
      </c>
    </row>
    <row r="2870" spans="1:16" x14ac:dyDescent="0.25">
      <c r="A2870" t="s">
        <v>40</v>
      </c>
      <c r="B2870" t="s">
        <v>7449</v>
      </c>
      <c r="C2870" t="s">
        <v>1546</v>
      </c>
      <c r="D2870" t="s">
        <v>3828</v>
      </c>
      <c r="E2870" t="s">
        <v>20</v>
      </c>
      <c r="F2870" t="b">
        <v>0</v>
      </c>
      <c r="G2870" t="s">
        <v>27</v>
      </c>
      <c r="H2870" s="4">
        <v>45702.417939814812</v>
      </c>
      <c r="I2870" t="b">
        <v>0</v>
      </c>
      <c r="J2870" t="b">
        <v>1</v>
      </c>
      <c r="K2870" t="s">
        <v>24</v>
      </c>
      <c r="L2870" t="s">
        <v>22</v>
      </c>
      <c r="M2870">
        <v>162225</v>
      </c>
      <c r="O2870" t="s">
        <v>254</v>
      </c>
      <c r="P2870" t="s">
        <v>7450</v>
      </c>
    </row>
    <row r="2871" spans="1:16" x14ac:dyDescent="0.25">
      <c r="A2871" t="s">
        <v>40</v>
      </c>
      <c r="B2871" t="s">
        <v>2541</v>
      </c>
      <c r="C2871" t="s">
        <v>3347</v>
      </c>
      <c r="D2871" t="s">
        <v>3973</v>
      </c>
      <c r="E2871" t="s">
        <v>20</v>
      </c>
      <c r="F2871" t="b">
        <v>0</v>
      </c>
      <c r="G2871" t="s">
        <v>27</v>
      </c>
      <c r="H2871" s="4">
        <v>45702.418842592589</v>
      </c>
      <c r="I2871" t="b">
        <v>0</v>
      </c>
      <c r="J2871" t="b">
        <v>1</v>
      </c>
      <c r="K2871" t="s">
        <v>24</v>
      </c>
      <c r="L2871" t="s">
        <v>22</v>
      </c>
      <c r="M2871">
        <v>110500</v>
      </c>
      <c r="O2871" t="s">
        <v>2227</v>
      </c>
      <c r="P2871" t="s">
        <v>4333</v>
      </c>
    </row>
    <row r="2872" spans="1:16" x14ac:dyDescent="0.25">
      <c r="A2872" t="s">
        <v>2</v>
      </c>
      <c r="B2872" t="s">
        <v>4385</v>
      </c>
      <c r="C2872" t="s">
        <v>3515</v>
      </c>
      <c r="D2872" t="s">
        <v>2208</v>
      </c>
      <c r="E2872" t="s">
        <v>34</v>
      </c>
      <c r="F2872" t="b">
        <v>0</v>
      </c>
      <c r="G2872" t="s">
        <v>41</v>
      </c>
      <c r="H2872" s="4">
        <v>45702.418923611112</v>
      </c>
      <c r="I2872" t="b">
        <v>0</v>
      </c>
      <c r="J2872" t="b">
        <v>1</v>
      </c>
      <c r="K2872" t="s">
        <v>24</v>
      </c>
      <c r="L2872" t="s">
        <v>22</v>
      </c>
      <c r="M2872">
        <v>165000</v>
      </c>
      <c r="O2872" t="s">
        <v>428</v>
      </c>
      <c r="P2872" t="s">
        <v>7451</v>
      </c>
    </row>
    <row r="2873" spans="1:16" x14ac:dyDescent="0.25">
      <c r="A2873" t="s">
        <v>28</v>
      </c>
      <c r="B2873" t="s">
        <v>642</v>
      </c>
      <c r="C2873" t="s">
        <v>696</v>
      </c>
      <c r="D2873" t="s">
        <v>3973</v>
      </c>
      <c r="E2873" t="s">
        <v>20</v>
      </c>
      <c r="F2873" t="b">
        <v>0</v>
      </c>
      <c r="G2873" t="s">
        <v>30</v>
      </c>
      <c r="H2873" s="4">
        <v>45702.420115740737</v>
      </c>
      <c r="I2873" t="b">
        <v>0</v>
      </c>
      <c r="J2873" t="b">
        <v>1</v>
      </c>
      <c r="K2873" t="s">
        <v>24</v>
      </c>
      <c r="L2873" t="s">
        <v>22</v>
      </c>
      <c r="M2873">
        <v>147000</v>
      </c>
      <c r="O2873" t="s">
        <v>950</v>
      </c>
      <c r="P2873" t="s">
        <v>6325</v>
      </c>
    </row>
    <row r="2874" spans="1:16" x14ac:dyDescent="0.25">
      <c r="A2874" t="s">
        <v>89</v>
      </c>
      <c r="B2874" t="s">
        <v>7452</v>
      </c>
      <c r="C2874" t="s">
        <v>7313</v>
      </c>
      <c r="D2874" t="s">
        <v>2208</v>
      </c>
      <c r="E2874" t="s">
        <v>34</v>
      </c>
      <c r="F2874" t="b">
        <v>0</v>
      </c>
      <c r="G2874" t="s">
        <v>41</v>
      </c>
      <c r="H2874" s="4">
        <v>45702.433148148149</v>
      </c>
      <c r="I2874" t="b">
        <v>0</v>
      </c>
      <c r="J2874" t="b">
        <v>1</v>
      </c>
      <c r="K2874" t="s">
        <v>24</v>
      </c>
      <c r="L2874" t="s">
        <v>22</v>
      </c>
      <c r="M2874">
        <v>195000</v>
      </c>
      <c r="O2874" t="s">
        <v>428</v>
      </c>
      <c r="P2874" t="s">
        <v>7453</v>
      </c>
    </row>
    <row r="2875" spans="1:16" x14ac:dyDescent="0.25">
      <c r="A2875" t="s">
        <v>2</v>
      </c>
      <c r="B2875" t="s">
        <v>6517</v>
      </c>
      <c r="C2875" t="s">
        <v>151</v>
      </c>
      <c r="D2875" t="s">
        <v>3973</v>
      </c>
      <c r="E2875" t="s">
        <v>20</v>
      </c>
      <c r="F2875" t="b">
        <v>0</v>
      </c>
      <c r="G2875" t="s">
        <v>30</v>
      </c>
      <c r="H2875" s="4">
        <v>45702.45925925926</v>
      </c>
      <c r="I2875" t="b">
        <v>0</v>
      </c>
      <c r="J2875" t="b">
        <v>1</v>
      </c>
      <c r="K2875" t="s">
        <v>24</v>
      </c>
      <c r="L2875" t="s">
        <v>22</v>
      </c>
      <c r="M2875">
        <v>140500</v>
      </c>
      <c r="O2875" t="s">
        <v>6518</v>
      </c>
      <c r="P2875" t="s">
        <v>6519</v>
      </c>
    </row>
    <row r="2876" spans="1:16" x14ac:dyDescent="0.25">
      <c r="A2876" t="s">
        <v>2</v>
      </c>
      <c r="B2876" t="s">
        <v>307</v>
      </c>
      <c r="C2876" t="s">
        <v>39</v>
      </c>
      <c r="D2876" t="s">
        <v>7454</v>
      </c>
      <c r="E2876" t="s">
        <v>20</v>
      </c>
      <c r="F2876" t="b">
        <v>1</v>
      </c>
      <c r="G2876" t="s">
        <v>1094</v>
      </c>
      <c r="H2876" s="4">
        <v>45702.489560185182</v>
      </c>
      <c r="I2876" t="b">
        <v>1</v>
      </c>
      <c r="J2876" t="b">
        <v>0</v>
      </c>
      <c r="K2876" t="s">
        <v>1094</v>
      </c>
      <c r="L2876" t="s">
        <v>22</v>
      </c>
      <c r="M2876">
        <v>200000</v>
      </c>
      <c r="O2876" t="s">
        <v>7455</v>
      </c>
      <c r="P2876" t="s">
        <v>1818</v>
      </c>
    </row>
    <row r="2877" spans="1:16" x14ac:dyDescent="0.25">
      <c r="A2877" t="s">
        <v>1</v>
      </c>
      <c r="B2877" t="s">
        <v>2955</v>
      </c>
      <c r="C2877" t="s">
        <v>2765</v>
      </c>
      <c r="D2877" t="s">
        <v>3973</v>
      </c>
      <c r="E2877" t="s">
        <v>20</v>
      </c>
      <c r="F2877" t="b">
        <v>0</v>
      </c>
      <c r="G2877" t="s">
        <v>52</v>
      </c>
      <c r="H2877" s="4">
        <v>45702.500891203701</v>
      </c>
      <c r="I2877" t="b">
        <v>0</v>
      </c>
      <c r="J2877" t="b">
        <v>1</v>
      </c>
      <c r="K2877" t="s">
        <v>24</v>
      </c>
      <c r="L2877" t="s">
        <v>22</v>
      </c>
      <c r="M2877">
        <v>174000</v>
      </c>
      <c r="O2877" t="s">
        <v>5482</v>
      </c>
      <c r="P2877" t="s">
        <v>603</v>
      </c>
    </row>
    <row r="2878" spans="1:16" x14ac:dyDescent="0.25">
      <c r="A2878" t="s">
        <v>2</v>
      </c>
      <c r="B2878" t="s">
        <v>7406</v>
      </c>
      <c r="C2878" t="s">
        <v>3608</v>
      </c>
      <c r="D2878" t="s">
        <v>3973</v>
      </c>
      <c r="E2878" t="s">
        <v>20</v>
      </c>
      <c r="F2878" t="b">
        <v>0</v>
      </c>
      <c r="G2878" t="s">
        <v>27</v>
      </c>
      <c r="H2878" s="4">
        <v>45702.501215277778</v>
      </c>
      <c r="I2878" t="b">
        <v>0</v>
      </c>
      <c r="J2878" t="b">
        <v>0</v>
      </c>
      <c r="K2878" t="s">
        <v>24</v>
      </c>
      <c r="L2878" t="s">
        <v>22</v>
      </c>
      <c r="M2878">
        <v>82850</v>
      </c>
      <c r="O2878" t="s">
        <v>5482</v>
      </c>
      <c r="P2878" t="s">
        <v>3772</v>
      </c>
    </row>
    <row r="2879" spans="1:16" x14ac:dyDescent="0.25">
      <c r="A2879" t="s">
        <v>2</v>
      </c>
      <c r="B2879" t="s">
        <v>7456</v>
      </c>
      <c r="C2879" t="s">
        <v>114</v>
      </c>
      <c r="D2879" t="s">
        <v>3973</v>
      </c>
      <c r="E2879" t="s">
        <v>20</v>
      </c>
      <c r="F2879" t="b">
        <v>0</v>
      </c>
      <c r="G2879" t="s">
        <v>27</v>
      </c>
      <c r="H2879" s="4">
        <v>45702.501689814817</v>
      </c>
      <c r="I2879" t="b">
        <v>0</v>
      </c>
      <c r="J2879" t="b">
        <v>1</v>
      </c>
      <c r="K2879" t="s">
        <v>24</v>
      </c>
      <c r="L2879" t="s">
        <v>22</v>
      </c>
      <c r="M2879">
        <v>207500</v>
      </c>
      <c r="O2879" t="s">
        <v>341</v>
      </c>
      <c r="P2879" t="s">
        <v>7457</v>
      </c>
    </row>
    <row r="2880" spans="1:16" x14ac:dyDescent="0.25">
      <c r="A2880" t="s">
        <v>28</v>
      </c>
      <c r="B2880" t="s">
        <v>7458</v>
      </c>
      <c r="C2880" t="s">
        <v>39</v>
      </c>
      <c r="D2880" t="s">
        <v>3973</v>
      </c>
      <c r="E2880" t="s">
        <v>20</v>
      </c>
      <c r="F2880" t="b">
        <v>1</v>
      </c>
      <c r="G2880" t="s">
        <v>106</v>
      </c>
      <c r="H2880" s="4">
        <v>45702.50849537037</v>
      </c>
      <c r="I2880" t="b">
        <v>0</v>
      </c>
      <c r="J2880" t="b">
        <v>0</v>
      </c>
      <c r="K2880" t="s">
        <v>106</v>
      </c>
      <c r="L2880" t="s">
        <v>36</v>
      </c>
      <c r="N2880">
        <v>50</v>
      </c>
      <c r="O2880" t="s">
        <v>7413</v>
      </c>
      <c r="P2880" t="s">
        <v>7459</v>
      </c>
    </row>
    <row r="2881" spans="1:16" x14ac:dyDescent="0.25">
      <c r="A2881" t="s">
        <v>139</v>
      </c>
      <c r="B2881" t="s">
        <v>7460</v>
      </c>
      <c r="C2881" t="s">
        <v>1867</v>
      </c>
      <c r="D2881" t="s">
        <v>2208</v>
      </c>
      <c r="E2881" t="s">
        <v>105</v>
      </c>
      <c r="F2881" t="b">
        <v>0</v>
      </c>
      <c r="G2881" t="s">
        <v>27</v>
      </c>
      <c r="H2881" s="4">
        <v>45702.54178240741</v>
      </c>
      <c r="I2881" t="b">
        <v>0</v>
      </c>
      <c r="J2881" t="b">
        <v>1</v>
      </c>
      <c r="K2881" t="s">
        <v>24</v>
      </c>
      <c r="L2881" t="s">
        <v>22</v>
      </c>
      <c r="M2881">
        <v>93500</v>
      </c>
      <c r="O2881" t="s">
        <v>7461</v>
      </c>
      <c r="P2881" t="s">
        <v>2014</v>
      </c>
    </row>
    <row r="2882" spans="1:16" x14ac:dyDescent="0.25">
      <c r="A2882" t="s">
        <v>1</v>
      </c>
      <c r="B2882" t="s">
        <v>2473</v>
      </c>
      <c r="C2882" t="s">
        <v>1845</v>
      </c>
      <c r="D2882" t="s">
        <v>4084</v>
      </c>
      <c r="E2882" t="s">
        <v>20</v>
      </c>
      <c r="F2882" t="b">
        <v>0</v>
      </c>
      <c r="G2882" t="s">
        <v>27</v>
      </c>
      <c r="H2882" s="4">
        <v>45702.543252314812</v>
      </c>
      <c r="I2882" t="b">
        <v>0</v>
      </c>
      <c r="J2882" t="b">
        <v>1</v>
      </c>
      <c r="K2882" t="s">
        <v>24</v>
      </c>
      <c r="L2882" t="s">
        <v>22</v>
      </c>
      <c r="M2882">
        <v>145000</v>
      </c>
      <c r="O2882" t="s">
        <v>1388</v>
      </c>
      <c r="P2882" t="s">
        <v>7462</v>
      </c>
    </row>
    <row r="2883" spans="1:16" x14ac:dyDescent="0.25">
      <c r="A2883" t="s">
        <v>40</v>
      </c>
      <c r="B2883" t="s">
        <v>7463</v>
      </c>
      <c r="C2883" t="s">
        <v>2701</v>
      </c>
      <c r="D2883" t="s">
        <v>3828</v>
      </c>
      <c r="E2883" t="s">
        <v>20</v>
      </c>
      <c r="F2883" t="b">
        <v>0</v>
      </c>
      <c r="G2883" t="s">
        <v>41</v>
      </c>
      <c r="H2883" s="4">
        <v>45702.543657407397</v>
      </c>
      <c r="I2883" t="b">
        <v>1</v>
      </c>
      <c r="J2883" t="b">
        <v>1</v>
      </c>
      <c r="K2883" t="s">
        <v>24</v>
      </c>
      <c r="L2883" t="s">
        <v>36</v>
      </c>
      <c r="N2883">
        <v>60</v>
      </c>
      <c r="O2883" t="s">
        <v>7464</v>
      </c>
      <c r="P2883" t="s">
        <v>7465</v>
      </c>
    </row>
    <row r="2884" spans="1:16" x14ac:dyDescent="0.25">
      <c r="A2884" t="s">
        <v>19</v>
      </c>
      <c r="B2884" t="s">
        <v>7466</v>
      </c>
      <c r="C2884" t="s">
        <v>2765</v>
      </c>
      <c r="D2884" t="s">
        <v>3957</v>
      </c>
      <c r="E2884" t="s">
        <v>20</v>
      </c>
      <c r="F2884" t="b">
        <v>0</v>
      </c>
      <c r="G2884" t="s">
        <v>23</v>
      </c>
      <c r="H2884" s="4">
        <v>45702.581053240741</v>
      </c>
      <c r="I2884" t="b">
        <v>0</v>
      </c>
      <c r="J2884" t="b">
        <v>1</v>
      </c>
      <c r="K2884" t="s">
        <v>24</v>
      </c>
      <c r="L2884" t="s">
        <v>36</v>
      </c>
      <c r="N2884">
        <v>11.335000038146971</v>
      </c>
      <c r="O2884" t="s">
        <v>254</v>
      </c>
      <c r="P2884" t="s">
        <v>1637</v>
      </c>
    </row>
    <row r="2885" spans="1:16" x14ac:dyDescent="0.25">
      <c r="A2885" t="s">
        <v>0</v>
      </c>
      <c r="B2885" t="s">
        <v>7467</v>
      </c>
      <c r="C2885" t="s">
        <v>859</v>
      </c>
      <c r="D2885" t="s">
        <v>3957</v>
      </c>
      <c r="E2885" t="s">
        <v>20</v>
      </c>
      <c r="F2885" t="b">
        <v>0</v>
      </c>
      <c r="G2885" t="s">
        <v>27</v>
      </c>
      <c r="H2885" s="4">
        <v>45702.583518518521</v>
      </c>
      <c r="I2885" t="b">
        <v>0</v>
      </c>
      <c r="J2885" t="b">
        <v>1</v>
      </c>
      <c r="K2885" t="s">
        <v>24</v>
      </c>
      <c r="L2885" t="s">
        <v>36</v>
      </c>
      <c r="N2885">
        <v>24.014999389648441</v>
      </c>
      <c r="O2885" t="s">
        <v>7468</v>
      </c>
      <c r="P2885" t="s">
        <v>1304</v>
      </c>
    </row>
    <row r="2886" spans="1:16" x14ac:dyDescent="0.25">
      <c r="A2886" t="s">
        <v>25</v>
      </c>
      <c r="B2886" t="s">
        <v>7521</v>
      </c>
      <c r="C2886" t="s">
        <v>82</v>
      </c>
      <c r="D2886" t="s">
        <v>3828</v>
      </c>
      <c r="E2886" t="s">
        <v>20</v>
      </c>
      <c r="F2886" t="b">
        <v>0</v>
      </c>
      <c r="G2886" t="s">
        <v>27</v>
      </c>
      <c r="H2886" s="4">
        <v>45702.584178240737</v>
      </c>
      <c r="I2886" t="b">
        <v>0</v>
      </c>
      <c r="J2886" t="b">
        <v>1</v>
      </c>
      <c r="K2886" t="s">
        <v>24</v>
      </c>
      <c r="L2886" t="s">
        <v>22</v>
      </c>
      <c r="M2886">
        <v>85210.5</v>
      </c>
      <c r="O2886" t="s">
        <v>7522</v>
      </c>
      <c r="P2886" t="s">
        <v>2884</v>
      </c>
    </row>
    <row r="2887" spans="1:16" x14ac:dyDescent="0.25">
      <c r="A2887" t="s">
        <v>28</v>
      </c>
      <c r="B2887" t="s">
        <v>7469</v>
      </c>
      <c r="C2887" t="s">
        <v>24</v>
      </c>
      <c r="D2887" t="s">
        <v>3973</v>
      </c>
      <c r="E2887" t="s">
        <v>20</v>
      </c>
      <c r="F2887" t="b">
        <v>0</v>
      </c>
      <c r="G2887" t="s">
        <v>27</v>
      </c>
      <c r="H2887" s="4">
        <v>45702.585509259261</v>
      </c>
      <c r="I2887" t="b">
        <v>0</v>
      </c>
      <c r="J2887" t="b">
        <v>0</v>
      </c>
      <c r="K2887" t="s">
        <v>24</v>
      </c>
      <c r="L2887" t="s">
        <v>22</v>
      </c>
      <c r="M2887">
        <v>155000</v>
      </c>
      <c r="O2887" t="s">
        <v>7470</v>
      </c>
      <c r="P2887" t="s">
        <v>7471</v>
      </c>
    </row>
    <row r="2888" spans="1:16" x14ac:dyDescent="0.25">
      <c r="A2888" t="s">
        <v>191</v>
      </c>
      <c r="B2888" t="s">
        <v>7472</v>
      </c>
      <c r="C2888" t="s">
        <v>972</v>
      </c>
      <c r="D2888" t="s">
        <v>4084</v>
      </c>
      <c r="E2888" t="s">
        <v>20</v>
      </c>
      <c r="F2888" t="b">
        <v>0</v>
      </c>
      <c r="G2888" t="s">
        <v>862</v>
      </c>
      <c r="H2888" s="4">
        <v>45702.589016203703</v>
      </c>
      <c r="I2888" t="b">
        <v>0</v>
      </c>
      <c r="J2888" t="b">
        <v>0</v>
      </c>
      <c r="K2888" t="s">
        <v>862</v>
      </c>
      <c r="L2888" t="s">
        <v>22</v>
      </c>
      <c r="M2888">
        <v>127500</v>
      </c>
      <c r="O2888" t="s">
        <v>7473</v>
      </c>
      <c r="P2888" t="s">
        <v>7474</v>
      </c>
    </row>
    <row r="2889" spans="1:16" x14ac:dyDescent="0.25">
      <c r="A2889" t="s">
        <v>0</v>
      </c>
      <c r="B2889" t="s">
        <v>5357</v>
      </c>
      <c r="C2889" t="s">
        <v>5358</v>
      </c>
      <c r="D2889" t="s">
        <v>3828</v>
      </c>
      <c r="E2889" t="s">
        <v>219</v>
      </c>
      <c r="F2889" t="b">
        <v>0</v>
      </c>
      <c r="G2889" t="s">
        <v>27</v>
      </c>
      <c r="H2889" s="4">
        <v>45702.625069444453</v>
      </c>
      <c r="I2889" t="b">
        <v>1</v>
      </c>
      <c r="J2889" t="b">
        <v>1</v>
      </c>
      <c r="K2889" t="s">
        <v>24</v>
      </c>
      <c r="L2889" t="s">
        <v>36</v>
      </c>
      <c r="N2889">
        <v>26.494998931884769</v>
      </c>
      <c r="O2889" t="s">
        <v>3769</v>
      </c>
      <c r="P2889" t="s">
        <v>1702</v>
      </c>
    </row>
    <row r="2890" spans="1:16" x14ac:dyDescent="0.25">
      <c r="A2890" t="s">
        <v>0</v>
      </c>
      <c r="B2890" t="s">
        <v>7475</v>
      </c>
      <c r="C2890" t="s">
        <v>179</v>
      </c>
      <c r="D2890" t="s">
        <v>2208</v>
      </c>
      <c r="E2890" t="s">
        <v>20</v>
      </c>
      <c r="F2890" t="b">
        <v>0</v>
      </c>
      <c r="G2890" t="s">
        <v>27</v>
      </c>
      <c r="H2890" s="4">
        <v>45702.625173611108</v>
      </c>
      <c r="I2890" t="b">
        <v>0</v>
      </c>
      <c r="J2890" t="b">
        <v>0</v>
      </c>
      <c r="K2890" t="s">
        <v>24</v>
      </c>
      <c r="L2890" t="s">
        <v>22</v>
      </c>
      <c r="M2890">
        <v>61750</v>
      </c>
      <c r="O2890" t="s">
        <v>7476</v>
      </c>
      <c r="P2890" t="s">
        <v>7477</v>
      </c>
    </row>
    <row r="2891" spans="1:16" x14ac:dyDescent="0.25">
      <c r="A2891" t="s">
        <v>0</v>
      </c>
      <c r="B2891" t="s">
        <v>7478</v>
      </c>
      <c r="C2891" t="s">
        <v>2883</v>
      </c>
      <c r="D2891" t="s">
        <v>3828</v>
      </c>
      <c r="E2891" t="s">
        <v>51</v>
      </c>
      <c r="F2891" t="b">
        <v>0</v>
      </c>
      <c r="G2891" t="s">
        <v>30</v>
      </c>
      <c r="H2891" s="4">
        <v>45702.625601851847</v>
      </c>
      <c r="I2891" t="b">
        <v>1</v>
      </c>
      <c r="J2891" t="b">
        <v>0</v>
      </c>
      <c r="K2891" t="s">
        <v>24</v>
      </c>
      <c r="L2891" t="s">
        <v>36</v>
      </c>
      <c r="N2891">
        <v>53.5</v>
      </c>
      <c r="O2891" t="s">
        <v>7479</v>
      </c>
      <c r="P2891" t="s">
        <v>338</v>
      </c>
    </row>
    <row r="2892" spans="1:16" x14ac:dyDescent="0.25">
      <c r="A2892" t="s">
        <v>1</v>
      </c>
      <c r="B2892" t="s">
        <v>4444</v>
      </c>
      <c r="C2892" t="s">
        <v>122</v>
      </c>
      <c r="D2892" t="s">
        <v>3973</v>
      </c>
      <c r="E2892" t="s">
        <v>20</v>
      </c>
      <c r="F2892" t="b">
        <v>0</v>
      </c>
      <c r="G2892" t="s">
        <v>52</v>
      </c>
      <c r="H2892" s="4">
        <v>45702.625740740739</v>
      </c>
      <c r="I2892" t="b">
        <v>0</v>
      </c>
      <c r="J2892" t="b">
        <v>1</v>
      </c>
      <c r="K2892" t="s">
        <v>24</v>
      </c>
      <c r="L2892" t="s">
        <v>22</v>
      </c>
      <c r="M2892">
        <v>222545</v>
      </c>
      <c r="O2892" t="s">
        <v>759</v>
      </c>
      <c r="P2892" t="s">
        <v>2237</v>
      </c>
    </row>
    <row r="2893" spans="1:16" x14ac:dyDescent="0.25">
      <c r="A2893" t="s">
        <v>1</v>
      </c>
      <c r="B2893" t="s">
        <v>7480</v>
      </c>
      <c r="C2893" t="s">
        <v>82</v>
      </c>
      <c r="D2893" t="s">
        <v>4084</v>
      </c>
      <c r="E2893" t="s">
        <v>20</v>
      </c>
      <c r="F2893" t="b">
        <v>0</v>
      </c>
      <c r="G2893" t="s">
        <v>27</v>
      </c>
      <c r="H2893" s="4">
        <v>45702.626018518517</v>
      </c>
      <c r="I2893" t="b">
        <v>0</v>
      </c>
      <c r="J2893" t="b">
        <v>0</v>
      </c>
      <c r="K2893" t="s">
        <v>24</v>
      </c>
      <c r="L2893" t="s">
        <v>22</v>
      </c>
      <c r="M2893">
        <v>155000</v>
      </c>
      <c r="O2893" t="s">
        <v>377</v>
      </c>
      <c r="P2893" t="s">
        <v>3559</v>
      </c>
    </row>
    <row r="2894" spans="1:16" x14ac:dyDescent="0.25">
      <c r="A2894" t="s">
        <v>2</v>
      </c>
      <c r="B2894" t="s">
        <v>7481</v>
      </c>
      <c r="C2894" t="s">
        <v>24</v>
      </c>
      <c r="D2894" t="s">
        <v>4328</v>
      </c>
      <c r="E2894" t="s">
        <v>20</v>
      </c>
      <c r="F2894" t="b">
        <v>0</v>
      </c>
      <c r="G2894" t="s">
        <v>27</v>
      </c>
      <c r="H2894" s="4">
        <v>45702.626979166656</v>
      </c>
      <c r="I2894" t="b">
        <v>0</v>
      </c>
      <c r="J2894" t="b">
        <v>0</v>
      </c>
      <c r="K2894" t="s">
        <v>24</v>
      </c>
      <c r="L2894" t="s">
        <v>22</v>
      </c>
      <c r="M2894">
        <v>126500</v>
      </c>
      <c r="O2894" t="s">
        <v>7482</v>
      </c>
      <c r="P2894" t="s">
        <v>7483</v>
      </c>
    </row>
    <row r="2895" spans="1:16" x14ac:dyDescent="0.25">
      <c r="A2895" t="s">
        <v>0</v>
      </c>
      <c r="B2895" t="s">
        <v>2760</v>
      </c>
      <c r="C2895" t="s">
        <v>236</v>
      </c>
      <c r="D2895" t="s">
        <v>2208</v>
      </c>
      <c r="E2895" t="s">
        <v>20</v>
      </c>
      <c r="F2895" t="b">
        <v>0</v>
      </c>
      <c r="G2895" t="s">
        <v>27</v>
      </c>
      <c r="H2895" s="4">
        <v>45702.666817129633</v>
      </c>
      <c r="I2895" t="b">
        <v>0</v>
      </c>
      <c r="J2895" t="b">
        <v>1</v>
      </c>
      <c r="K2895" t="s">
        <v>24</v>
      </c>
      <c r="L2895" t="s">
        <v>22</v>
      </c>
      <c r="M2895">
        <v>120000</v>
      </c>
      <c r="O2895" t="s">
        <v>301</v>
      </c>
      <c r="P2895" t="s">
        <v>7484</v>
      </c>
    </row>
    <row r="2896" spans="1:16" x14ac:dyDescent="0.25">
      <c r="A2896" t="s">
        <v>0</v>
      </c>
      <c r="B2896" t="s">
        <v>7485</v>
      </c>
      <c r="C2896" t="s">
        <v>179</v>
      </c>
      <c r="D2896" t="s">
        <v>3828</v>
      </c>
      <c r="E2896" t="s">
        <v>20</v>
      </c>
      <c r="F2896" t="b">
        <v>0</v>
      </c>
      <c r="G2896" t="s">
        <v>27</v>
      </c>
      <c r="H2896" s="4">
        <v>45702.66684027778</v>
      </c>
      <c r="I2896" t="b">
        <v>0</v>
      </c>
      <c r="J2896" t="b">
        <v>1</v>
      </c>
      <c r="K2896" t="s">
        <v>24</v>
      </c>
      <c r="L2896" t="s">
        <v>22</v>
      </c>
      <c r="M2896">
        <v>79871.5</v>
      </c>
      <c r="O2896" t="s">
        <v>3851</v>
      </c>
      <c r="P2896" t="s">
        <v>7486</v>
      </c>
    </row>
    <row r="2897" spans="1:16" x14ac:dyDescent="0.25">
      <c r="A2897" t="s">
        <v>139</v>
      </c>
      <c r="B2897" t="s">
        <v>277</v>
      </c>
      <c r="C2897" t="s">
        <v>1065</v>
      </c>
      <c r="D2897" t="s">
        <v>3973</v>
      </c>
      <c r="E2897" t="s">
        <v>20</v>
      </c>
      <c r="F2897" t="b">
        <v>0</v>
      </c>
      <c r="G2897" t="s">
        <v>35</v>
      </c>
      <c r="H2897" s="4">
        <v>45702.667071759257</v>
      </c>
      <c r="I2897" t="b">
        <v>0</v>
      </c>
      <c r="J2897" t="b">
        <v>0</v>
      </c>
      <c r="K2897" t="s">
        <v>24</v>
      </c>
      <c r="L2897" t="s">
        <v>36</v>
      </c>
      <c r="N2897">
        <v>60</v>
      </c>
      <c r="O2897" t="s">
        <v>200</v>
      </c>
      <c r="P2897" t="s">
        <v>7539</v>
      </c>
    </row>
    <row r="2898" spans="1:16" x14ac:dyDescent="0.25">
      <c r="A2898" t="s">
        <v>139</v>
      </c>
      <c r="B2898" t="s">
        <v>7487</v>
      </c>
      <c r="C2898" t="s">
        <v>1421</v>
      </c>
      <c r="D2898" t="s">
        <v>3828</v>
      </c>
      <c r="E2898" t="s">
        <v>20</v>
      </c>
      <c r="F2898" t="b">
        <v>0</v>
      </c>
      <c r="G2898" t="s">
        <v>52</v>
      </c>
      <c r="H2898" s="4">
        <v>45702.667858796303</v>
      </c>
      <c r="I2898" t="b">
        <v>0</v>
      </c>
      <c r="J2898" t="b">
        <v>1</v>
      </c>
      <c r="K2898" t="s">
        <v>24</v>
      </c>
      <c r="L2898" t="s">
        <v>22</v>
      </c>
      <c r="M2898">
        <v>120000</v>
      </c>
      <c r="O2898" t="s">
        <v>7488</v>
      </c>
      <c r="P2898" t="s">
        <v>7489</v>
      </c>
    </row>
    <row r="2899" spans="1:16" x14ac:dyDescent="0.25">
      <c r="A2899" t="s">
        <v>40</v>
      </c>
      <c r="B2899" t="s">
        <v>7490</v>
      </c>
      <c r="C2899" t="s">
        <v>825</v>
      </c>
      <c r="D2899" t="s">
        <v>3828</v>
      </c>
      <c r="E2899" t="s">
        <v>20</v>
      </c>
      <c r="F2899" t="b">
        <v>0</v>
      </c>
      <c r="G2899" t="s">
        <v>27</v>
      </c>
      <c r="H2899" s="4">
        <v>45702.668009259258</v>
      </c>
      <c r="I2899" t="b">
        <v>1</v>
      </c>
      <c r="J2899" t="b">
        <v>1</v>
      </c>
      <c r="K2899" t="s">
        <v>24</v>
      </c>
      <c r="L2899" t="s">
        <v>22</v>
      </c>
      <c r="M2899">
        <v>147500</v>
      </c>
      <c r="O2899" t="s">
        <v>2576</v>
      </c>
      <c r="P2899" t="s">
        <v>7491</v>
      </c>
    </row>
    <row r="2900" spans="1:16" x14ac:dyDescent="0.25">
      <c r="A2900" t="s">
        <v>0</v>
      </c>
      <c r="B2900" t="s">
        <v>7540</v>
      </c>
      <c r="C2900" t="s">
        <v>2716</v>
      </c>
      <c r="D2900" t="s">
        <v>3973</v>
      </c>
      <c r="E2900" t="s">
        <v>20</v>
      </c>
      <c r="F2900" t="b">
        <v>0</v>
      </c>
      <c r="G2900" t="s">
        <v>23</v>
      </c>
      <c r="H2900" s="4">
        <v>45702.700891203713</v>
      </c>
      <c r="I2900" t="b">
        <v>0</v>
      </c>
      <c r="J2900" t="b">
        <v>1</v>
      </c>
      <c r="K2900" t="s">
        <v>24</v>
      </c>
      <c r="L2900" t="s">
        <v>22</v>
      </c>
      <c r="M2900">
        <v>74100</v>
      </c>
      <c r="O2900" t="s">
        <v>5949</v>
      </c>
      <c r="P2900" t="s">
        <v>7541</v>
      </c>
    </row>
    <row r="2901" spans="1:16" x14ac:dyDescent="0.25">
      <c r="A2901" t="s">
        <v>0</v>
      </c>
      <c r="B2901" t="s">
        <v>0</v>
      </c>
      <c r="C2901" t="s">
        <v>76</v>
      </c>
      <c r="D2901" t="s">
        <v>4090</v>
      </c>
      <c r="E2901" t="s">
        <v>20</v>
      </c>
      <c r="F2901" t="b">
        <v>0</v>
      </c>
      <c r="G2901" t="s">
        <v>41</v>
      </c>
      <c r="H2901" s="4">
        <v>45702.708738425928</v>
      </c>
      <c r="I2901" t="b">
        <v>0</v>
      </c>
      <c r="J2901" t="b">
        <v>0</v>
      </c>
      <c r="K2901" t="s">
        <v>24</v>
      </c>
      <c r="L2901" t="s">
        <v>36</v>
      </c>
      <c r="N2901">
        <v>37.5</v>
      </c>
      <c r="O2901" t="s">
        <v>712</v>
      </c>
      <c r="P2901" t="s">
        <v>1904</v>
      </c>
    </row>
    <row r="2902" spans="1:16" x14ac:dyDescent="0.25">
      <c r="A2902" t="s">
        <v>139</v>
      </c>
      <c r="B2902" t="s">
        <v>7523</v>
      </c>
      <c r="C2902" t="s">
        <v>151</v>
      </c>
      <c r="D2902" t="s">
        <v>3973</v>
      </c>
      <c r="E2902" t="s">
        <v>20</v>
      </c>
      <c r="F2902" t="b">
        <v>0</v>
      </c>
      <c r="G2902" t="s">
        <v>30</v>
      </c>
      <c r="H2902" s="4">
        <v>45702.709236111114</v>
      </c>
      <c r="I2902" t="b">
        <v>0</v>
      </c>
      <c r="J2902" t="b">
        <v>0</v>
      </c>
      <c r="K2902" t="s">
        <v>24</v>
      </c>
      <c r="L2902" t="s">
        <v>36</v>
      </c>
      <c r="N2902">
        <v>22</v>
      </c>
      <c r="O2902" t="s">
        <v>7524</v>
      </c>
      <c r="P2902" t="s">
        <v>2808</v>
      </c>
    </row>
    <row r="2903" spans="1:16" x14ac:dyDescent="0.25">
      <c r="A2903" t="s">
        <v>2</v>
      </c>
      <c r="B2903" t="s">
        <v>417</v>
      </c>
      <c r="C2903" t="s">
        <v>908</v>
      </c>
      <c r="D2903" t="s">
        <v>3828</v>
      </c>
      <c r="E2903" t="s">
        <v>20</v>
      </c>
      <c r="F2903" t="b">
        <v>0</v>
      </c>
      <c r="G2903" t="s">
        <v>27</v>
      </c>
      <c r="H2903" s="4">
        <v>45702.710324074083</v>
      </c>
      <c r="I2903" t="b">
        <v>0</v>
      </c>
      <c r="J2903" t="b">
        <v>0</v>
      </c>
      <c r="K2903" t="s">
        <v>24</v>
      </c>
      <c r="L2903" t="s">
        <v>22</v>
      </c>
      <c r="M2903">
        <v>90094.2578125</v>
      </c>
      <c r="O2903" t="s">
        <v>6068</v>
      </c>
      <c r="P2903" t="s">
        <v>6069</v>
      </c>
    </row>
    <row r="2904" spans="1:16" x14ac:dyDescent="0.25">
      <c r="A2904" t="s">
        <v>2</v>
      </c>
      <c r="B2904" t="s">
        <v>2337</v>
      </c>
      <c r="C2904" t="s">
        <v>49</v>
      </c>
      <c r="D2904" t="s">
        <v>3973</v>
      </c>
      <c r="E2904" t="s">
        <v>20</v>
      </c>
      <c r="F2904" t="b">
        <v>0</v>
      </c>
      <c r="G2904" t="s">
        <v>30</v>
      </c>
      <c r="H2904" s="4">
        <v>45702.711342592593</v>
      </c>
      <c r="I2904" t="b">
        <v>0</v>
      </c>
      <c r="J2904" t="b">
        <v>0</v>
      </c>
      <c r="K2904" t="s">
        <v>24</v>
      </c>
      <c r="L2904" t="s">
        <v>22</v>
      </c>
      <c r="M2904">
        <v>350000</v>
      </c>
      <c r="O2904" t="s">
        <v>3634</v>
      </c>
      <c r="P2904" t="s">
        <v>7163</v>
      </c>
    </row>
    <row r="2905" spans="1:16" x14ac:dyDescent="0.25">
      <c r="A2905" t="s">
        <v>139</v>
      </c>
      <c r="B2905" t="s">
        <v>2929</v>
      </c>
      <c r="C2905" t="s">
        <v>3238</v>
      </c>
      <c r="D2905" t="s">
        <v>3973</v>
      </c>
      <c r="E2905" t="s">
        <v>20</v>
      </c>
      <c r="F2905" t="b">
        <v>0</v>
      </c>
      <c r="G2905" t="s">
        <v>41</v>
      </c>
      <c r="H2905" s="4">
        <v>45702.7503125</v>
      </c>
      <c r="I2905" t="b">
        <v>0</v>
      </c>
      <c r="J2905" t="b">
        <v>1</v>
      </c>
      <c r="K2905" t="s">
        <v>24</v>
      </c>
      <c r="L2905" t="s">
        <v>22</v>
      </c>
      <c r="M2905">
        <v>103900</v>
      </c>
      <c r="O2905" t="s">
        <v>4329</v>
      </c>
      <c r="P2905" t="s">
        <v>7492</v>
      </c>
    </row>
    <row r="2906" spans="1:16" x14ac:dyDescent="0.25">
      <c r="A2906" t="s">
        <v>139</v>
      </c>
      <c r="B2906" t="s">
        <v>7493</v>
      </c>
      <c r="C2906" t="s">
        <v>151</v>
      </c>
      <c r="D2906" t="s">
        <v>3828</v>
      </c>
      <c r="E2906" t="s">
        <v>51</v>
      </c>
      <c r="F2906" t="b">
        <v>0</v>
      </c>
      <c r="G2906" t="s">
        <v>30</v>
      </c>
      <c r="H2906" s="4">
        <v>45702.750902777778</v>
      </c>
      <c r="I2906" t="b">
        <v>1</v>
      </c>
      <c r="J2906" t="b">
        <v>0</v>
      </c>
      <c r="K2906" t="s">
        <v>24</v>
      </c>
      <c r="L2906" t="s">
        <v>36</v>
      </c>
      <c r="N2906">
        <v>38</v>
      </c>
      <c r="O2906" t="s">
        <v>6991</v>
      </c>
    </row>
    <row r="2907" spans="1:16" x14ac:dyDescent="0.25">
      <c r="A2907" t="s">
        <v>2</v>
      </c>
      <c r="B2907" t="s">
        <v>7494</v>
      </c>
      <c r="C2907" t="s">
        <v>945</v>
      </c>
      <c r="D2907" t="s">
        <v>3600</v>
      </c>
      <c r="E2907" t="s">
        <v>20</v>
      </c>
      <c r="F2907" t="b">
        <v>0</v>
      </c>
      <c r="G2907" t="s">
        <v>27</v>
      </c>
      <c r="H2907" s="4">
        <v>45702.751388888893</v>
      </c>
      <c r="I2907" t="b">
        <v>1</v>
      </c>
      <c r="J2907" t="b">
        <v>1</v>
      </c>
      <c r="K2907" t="s">
        <v>24</v>
      </c>
      <c r="L2907" t="s">
        <v>22</v>
      </c>
      <c r="M2907">
        <v>145000</v>
      </c>
      <c r="O2907" t="s">
        <v>7495</v>
      </c>
      <c r="P2907" t="s">
        <v>7496</v>
      </c>
    </row>
    <row r="2908" spans="1:16" x14ac:dyDescent="0.25">
      <c r="A2908" t="s">
        <v>19</v>
      </c>
      <c r="B2908" t="s">
        <v>7497</v>
      </c>
      <c r="C2908" t="s">
        <v>122</v>
      </c>
      <c r="D2908" t="s">
        <v>3973</v>
      </c>
      <c r="E2908" t="s">
        <v>20</v>
      </c>
      <c r="F2908" t="b">
        <v>0</v>
      </c>
      <c r="G2908" t="s">
        <v>52</v>
      </c>
      <c r="H2908" s="4">
        <v>45702.75240740741</v>
      </c>
      <c r="I2908" t="b">
        <v>1</v>
      </c>
      <c r="J2908" t="b">
        <v>0</v>
      </c>
      <c r="K2908" t="s">
        <v>24</v>
      </c>
      <c r="L2908" t="s">
        <v>22</v>
      </c>
      <c r="M2908">
        <v>112116</v>
      </c>
      <c r="O2908" t="s">
        <v>554</v>
      </c>
      <c r="P2908" t="s">
        <v>7498</v>
      </c>
    </row>
    <row r="2909" spans="1:16" x14ac:dyDescent="0.25">
      <c r="A2909" t="s">
        <v>0</v>
      </c>
      <c r="B2909" t="s">
        <v>4251</v>
      </c>
      <c r="C2909" t="s">
        <v>3519</v>
      </c>
      <c r="D2909" t="s">
        <v>3973</v>
      </c>
      <c r="E2909" t="s">
        <v>20</v>
      </c>
      <c r="F2909" t="b">
        <v>0</v>
      </c>
      <c r="G2909" t="s">
        <v>27</v>
      </c>
      <c r="H2909" s="4">
        <v>45702.791770833333</v>
      </c>
      <c r="I2909" t="b">
        <v>1</v>
      </c>
      <c r="J2909" t="b">
        <v>0</v>
      </c>
      <c r="K2909" t="s">
        <v>24</v>
      </c>
      <c r="L2909" t="s">
        <v>22</v>
      </c>
      <c r="M2909">
        <v>70000</v>
      </c>
      <c r="O2909" t="s">
        <v>7499</v>
      </c>
      <c r="P2909" t="s">
        <v>1075</v>
      </c>
    </row>
    <row r="2910" spans="1:16" x14ac:dyDescent="0.25">
      <c r="A2910" t="s">
        <v>1</v>
      </c>
      <c r="B2910" t="s">
        <v>7500</v>
      </c>
      <c r="C2910" t="s">
        <v>624</v>
      </c>
      <c r="D2910" t="s">
        <v>3973</v>
      </c>
      <c r="E2910" t="s">
        <v>20</v>
      </c>
      <c r="F2910" t="b">
        <v>0</v>
      </c>
      <c r="G2910" t="s">
        <v>35</v>
      </c>
      <c r="H2910" s="4">
        <v>45702.792164351849</v>
      </c>
      <c r="I2910" t="b">
        <v>0</v>
      </c>
      <c r="J2910" t="b">
        <v>1</v>
      </c>
      <c r="K2910" t="s">
        <v>24</v>
      </c>
      <c r="L2910" t="s">
        <v>22</v>
      </c>
      <c r="M2910">
        <v>184000</v>
      </c>
      <c r="O2910" t="s">
        <v>65</v>
      </c>
      <c r="P2910" t="s">
        <v>66</v>
      </c>
    </row>
    <row r="2911" spans="1:16" x14ac:dyDescent="0.25">
      <c r="A2911" t="s">
        <v>2</v>
      </c>
      <c r="B2911" t="s">
        <v>7244</v>
      </c>
      <c r="C2911" t="s">
        <v>322</v>
      </c>
      <c r="D2911" t="s">
        <v>3973</v>
      </c>
      <c r="E2911" t="s">
        <v>20</v>
      </c>
      <c r="F2911" t="b">
        <v>0</v>
      </c>
      <c r="G2911" t="s">
        <v>41</v>
      </c>
      <c r="H2911" s="4">
        <v>45702.792210648149</v>
      </c>
      <c r="I2911" t="b">
        <v>0</v>
      </c>
      <c r="J2911" t="b">
        <v>1</v>
      </c>
      <c r="K2911" t="s">
        <v>24</v>
      </c>
      <c r="L2911" t="s">
        <v>22</v>
      </c>
      <c r="M2911">
        <v>193500</v>
      </c>
      <c r="O2911" t="s">
        <v>3973</v>
      </c>
      <c r="P2911" t="s">
        <v>7245</v>
      </c>
    </row>
    <row r="2912" spans="1:16" x14ac:dyDescent="0.25">
      <c r="A2912" t="s">
        <v>2</v>
      </c>
      <c r="B2912" t="s">
        <v>7542</v>
      </c>
      <c r="C2912" t="s">
        <v>1588</v>
      </c>
      <c r="D2912" t="s">
        <v>7543</v>
      </c>
      <c r="E2912" t="s">
        <v>20</v>
      </c>
      <c r="F2912" t="b">
        <v>0</v>
      </c>
      <c r="G2912" t="s">
        <v>27</v>
      </c>
      <c r="H2912" s="4">
        <v>45702.792962962973</v>
      </c>
      <c r="I2912" t="b">
        <v>0</v>
      </c>
      <c r="J2912" t="b">
        <v>0</v>
      </c>
      <c r="K2912" t="s">
        <v>24</v>
      </c>
      <c r="L2912" t="s">
        <v>22</v>
      </c>
      <c r="M2912">
        <v>90000</v>
      </c>
      <c r="O2912" t="s">
        <v>7544</v>
      </c>
      <c r="P2912" t="s">
        <v>7545</v>
      </c>
    </row>
    <row r="2913" spans="1:16" x14ac:dyDescent="0.25">
      <c r="A2913" t="s">
        <v>1</v>
      </c>
      <c r="B2913" t="s">
        <v>5990</v>
      </c>
      <c r="C2913" t="s">
        <v>3891</v>
      </c>
      <c r="D2913" t="s">
        <v>3828</v>
      </c>
      <c r="E2913" t="s">
        <v>20</v>
      </c>
      <c r="F2913" t="b">
        <v>0</v>
      </c>
      <c r="G2913" t="s">
        <v>27</v>
      </c>
      <c r="H2913" s="4">
        <v>45702.793854166674</v>
      </c>
      <c r="I2913" t="b">
        <v>0</v>
      </c>
      <c r="J2913" t="b">
        <v>1</v>
      </c>
      <c r="K2913" t="s">
        <v>24</v>
      </c>
      <c r="L2913" t="s">
        <v>22</v>
      </c>
      <c r="M2913">
        <v>120000</v>
      </c>
      <c r="O2913" t="s">
        <v>3892</v>
      </c>
      <c r="P2913" t="s">
        <v>5991</v>
      </c>
    </row>
    <row r="2914" spans="1:16" x14ac:dyDescent="0.25">
      <c r="A2914" t="s">
        <v>1</v>
      </c>
      <c r="B2914" t="s">
        <v>3477</v>
      </c>
      <c r="C2914" t="s">
        <v>155</v>
      </c>
      <c r="D2914" t="s">
        <v>3973</v>
      </c>
      <c r="E2914" t="s">
        <v>51</v>
      </c>
      <c r="F2914" t="b">
        <v>0</v>
      </c>
      <c r="G2914" t="s">
        <v>27</v>
      </c>
      <c r="H2914" s="4">
        <v>45702.794027777767</v>
      </c>
      <c r="I2914" t="b">
        <v>0</v>
      </c>
      <c r="J2914" t="b">
        <v>1</v>
      </c>
      <c r="K2914" t="s">
        <v>24</v>
      </c>
      <c r="L2914" t="s">
        <v>36</v>
      </c>
      <c r="N2914">
        <v>45</v>
      </c>
      <c r="O2914" t="s">
        <v>270</v>
      </c>
      <c r="P2914" t="s">
        <v>1851</v>
      </c>
    </row>
    <row r="2915" spans="1:16" x14ac:dyDescent="0.25">
      <c r="A2915" t="s">
        <v>89</v>
      </c>
      <c r="B2915" t="s">
        <v>7501</v>
      </c>
      <c r="C2915" t="s">
        <v>44</v>
      </c>
      <c r="D2915" t="s">
        <v>3973</v>
      </c>
      <c r="E2915" t="s">
        <v>20</v>
      </c>
      <c r="F2915" t="b">
        <v>0</v>
      </c>
      <c r="G2915" t="s">
        <v>41</v>
      </c>
      <c r="H2915" s="4">
        <v>45702.83</v>
      </c>
      <c r="I2915" t="b">
        <v>0</v>
      </c>
      <c r="J2915" t="b">
        <v>0</v>
      </c>
      <c r="K2915" t="s">
        <v>24</v>
      </c>
      <c r="L2915" t="s">
        <v>22</v>
      </c>
      <c r="M2915">
        <v>144000</v>
      </c>
      <c r="O2915" t="s">
        <v>7502</v>
      </c>
      <c r="P2915" t="s">
        <v>7503</v>
      </c>
    </row>
    <row r="2916" spans="1:16" x14ac:dyDescent="0.25">
      <c r="A2916" t="s">
        <v>40</v>
      </c>
      <c r="B2916" t="s">
        <v>57</v>
      </c>
      <c r="C2916" t="s">
        <v>179</v>
      </c>
      <c r="D2916" t="s">
        <v>3973</v>
      </c>
      <c r="E2916" t="s">
        <v>20</v>
      </c>
      <c r="F2916" t="b">
        <v>0</v>
      </c>
      <c r="G2916" t="s">
        <v>52</v>
      </c>
      <c r="H2916" s="4">
        <v>45702.832152777781</v>
      </c>
      <c r="I2916" t="b">
        <v>0</v>
      </c>
      <c r="J2916" t="b">
        <v>1</v>
      </c>
      <c r="K2916" t="s">
        <v>24</v>
      </c>
      <c r="L2916" t="s">
        <v>22</v>
      </c>
      <c r="M2916">
        <v>139105</v>
      </c>
      <c r="O2916" t="s">
        <v>1856</v>
      </c>
      <c r="P2916" t="s">
        <v>2720</v>
      </c>
    </row>
    <row r="2917" spans="1:16" x14ac:dyDescent="0.25">
      <c r="A2917" t="s">
        <v>0</v>
      </c>
      <c r="B2917" t="s">
        <v>7504</v>
      </c>
      <c r="C2917" t="s">
        <v>203</v>
      </c>
      <c r="D2917" t="s">
        <v>3973</v>
      </c>
      <c r="E2917" t="s">
        <v>20</v>
      </c>
      <c r="F2917" t="b">
        <v>0</v>
      </c>
      <c r="G2917" t="s">
        <v>23</v>
      </c>
      <c r="H2917" s="4">
        <v>45702.832256944443</v>
      </c>
      <c r="I2917" t="b">
        <v>1</v>
      </c>
      <c r="J2917" t="b">
        <v>1</v>
      </c>
      <c r="K2917" t="s">
        <v>24</v>
      </c>
      <c r="L2917" t="s">
        <v>22</v>
      </c>
      <c r="M2917">
        <v>85000</v>
      </c>
      <c r="O2917" t="s">
        <v>4675</v>
      </c>
      <c r="P2917" t="s">
        <v>204</v>
      </c>
    </row>
    <row r="2918" spans="1:16" x14ac:dyDescent="0.25">
      <c r="A2918" t="s">
        <v>0</v>
      </c>
      <c r="B2918" t="s">
        <v>1219</v>
      </c>
      <c r="C2918" t="s">
        <v>64</v>
      </c>
      <c r="D2918" t="s">
        <v>6851</v>
      </c>
      <c r="E2918" t="s">
        <v>20</v>
      </c>
      <c r="F2918" t="b">
        <v>0</v>
      </c>
      <c r="G2918" t="s">
        <v>52</v>
      </c>
      <c r="H2918" s="4">
        <v>45702.834317129629</v>
      </c>
      <c r="I2918" t="b">
        <v>1</v>
      </c>
      <c r="J2918" t="b">
        <v>0</v>
      </c>
      <c r="K2918" t="s">
        <v>24</v>
      </c>
      <c r="L2918" t="s">
        <v>36</v>
      </c>
      <c r="N2918">
        <v>37.5</v>
      </c>
      <c r="O2918" t="s">
        <v>131</v>
      </c>
      <c r="P2918" t="s">
        <v>1463</v>
      </c>
    </row>
    <row r="2919" spans="1:16" x14ac:dyDescent="0.25">
      <c r="A2919" t="s">
        <v>0</v>
      </c>
      <c r="B2919" t="s">
        <v>7505</v>
      </c>
      <c r="C2919" t="s">
        <v>2015</v>
      </c>
      <c r="D2919" t="s">
        <v>3973</v>
      </c>
      <c r="E2919" t="s">
        <v>51</v>
      </c>
      <c r="F2919" t="b">
        <v>0</v>
      </c>
      <c r="G2919" t="s">
        <v>27</v>
      </c>
      <c r="H2919" s="4">
        <v>45702.834456018521</v>
      </c>
      <c r="I2919" t="b">
        <v>0</v>
      </c>
      <c r="J2919" t="b">
        <v>0</v>
      </c>
      <c r="K2919" t="s">
        <v>24</v>
      </c>
      <c r="L2919" t="s">
        <v>36</v>
      </c>
      <c r="N2919">
        <v>30</v>
      </c>
      <c r="O2919" t="s">
        <v>1137</v>
      </c>
      <c r="P2919" t="s">
        <v>1687</v>
      </c>
    </row>
    <row r="2920" spans="1:16" x14ac:dyDescent="0.25">
      <c r="A2920" t="s">
        <v>0</v>
      </c>
      <c r="B2920" t="s">
        <v>1632</v>
      </c>
      <c r="C2920" t="s">
        <v>967</v>
      </c>
      <c r="D2920" t="s">
        <v>3973</v>
      </c>
      <c r="E2920" t="s">
        <v>20</v>
      </c>
      <c r="F2920" t="b">
        <v>0</v>
      </c>
      <c r="G2920" t="s">
        <v>27</v>
      </c>
      <c r="H2920" s="4">
        <v>45702.834837962961</v>
      </c>
      <c r="I2920" t="b">
        <v>1</v>
      </c>
      <c r="J2920" t="b">
        <v>0</v>
      </c>
      <c r="K2920" t="s">
        <v>24</v>
      </c>
      <c r="L2920" t="s">
        <v>22</v>
      </c>
      <c r="M2920">
        <v>105000</v>
      </c>
      <c r="O2920" t="s">
        <v>482</v>
      </c>
      <c r="P2920" t="s">
        <v>7546</v>
      </c>
    </row>
    <row r="2921" spans="1:16" x14ac:dyDescent="0.25">
      <c r="A2921" t="s">
        <v>0</v>
      </c>
      <c r="B2921" t="s">
        <v>7506</v>
      </c>
      <c r="C2921" t="s">
        <v>966</v>
      </c>
      <c r="D2921" t="s">
        <v>3957</v>
      </c>
      <c r="E2921" t="s">
        <v>20</v>
      </c>
      <c r="F2921" t="b">
        <v>0</v>
      </c>
      <c r="G2921" t="s">
        <v>30</v>
      </c>
      <c r="H2921" s="4">
        <v>45702.836087962962</v>
      </c>
      <c r="I2921" t="b">
        <v>0</v>
      </c>
      <c r="J2921" t="b">
        <v>0</v>
      </c>
      <c r="K2921" t="s">
        <v>24</v>
      </c>
      <c r="L2921" t="s">
        <v>36</v>
      </c>
      <c r="N2921">
        <v>25</v>
      </c>
      <c r="O2921" t="s">
        <v>7507</v>
      </c>
      <c r="P2921" t="s">
        <v>7508</v>
      </c>
    </row>
    <row r="2922" spans="1:16" x14ac:dyDescent="0.25">
      <c r="A2922" t="s">
        <v>0</v>
      </c>
      <c r="B2922" t="s">
        <v>3005</v>
      </c>
      <c r="C2922" t="s">
        <v>203</v>
      </c>
      <c r="D2922" t="s">
        <v>3973</v>
      </c>
      <c r="E2922" t="s">
        <v>20</v>
      </c>
      <c r="F2922" t="b">
        <v>0</v>
      </c>
      <c r="G2922" t="s">
        <v>23</v>
      </c>
      <c r="H2922" s="4">
        <v>45702.868854166663</v>
      </c>
      <c r="I2922" t="b">
        <v>1</v>
      </c>
      <c r="J2922" t="b">
        <v>1</v>
      </c>
      <c r="K2922" t="s">
        <v>24</v>
      </c>
      <c r="L2922" t="s">
        <v>36</v>
      </c>
      <c r="N2922">
        <v>19</v>
      </c>
      <c r="O2922" t="s">
        <v>4344</v>
      </c>
      <c r="P2922" t="s">
        <v>7509</v>
      </c>
    </row>
    <row r="2923" spans="1:16" x14ac:dyDescent="0.25">
      <c r="A2923" t="s">
        <v>0</v>
      </c>
      <c r="B2923" t="s">
        <v>7510</v>
      </c>
      <c r="C2923" t="s">
        <v>985</v>
      </c>
      <c r="D2923" t="s">
        <v>4328</v>
      </c>
      <c r="E2923" t="s">
        <v>20</v>
      </c>
      <c r="F2923" t="b">
        <v>0</v>
      </c>
      <c r="G2923" t="s">
        <v>27</v>
      </c>
      <c r="H2923" s="4">
        <v>45702.871157407397</v>
      </c>
      <c r="I2923" t="b">
        <v>0</v>
      </c>
      <c r="J2923" t="b">
        <v>1</v>
      </c>
      <c r="K2923" t="s">
        <v>24</v>
      </c>
      <c r="L2923" t="s">
        <v>22</v>
      </c>
      <c r="M2923">
        <v>120000</v>
      </c>
      <c r="O2923" t="s">
        <v>7511</v>
      </c>
    </row>
    <row r="2924" spans="1:16" x14ac:dyDescent="0.25">
      <c r="A2924" t="s">
        <v>0</v>
      </c>
      <c r="B2924" t="s">
        <v>7525</v>
      </c>
      <c r="C2924" t="s">
        <v>372</v>
      </c>
      <c r="D2924" t="s">
        <v>2208</v>
      </c>
      <c r="E2924" t="s">
        <v>20</v>
      </c>
      <c r="F2924" t="b">
        <v>0</v>
      </c>
      <c r="G2924" t="s">
        <v>27</v>
      </c>
      <c r="H2924" s="4">
        <v>45702.874988425923</v>
      </c>
      <c r="I2924" t="b">
        <v>0</v>
      </c>
      <c r="J2924" t="b">
        <v>0</v>
      </c>
      <c r="K2924" t="s">
        <v>24</v>
      </c>
      <c r="L2924" t="s">
        <v>22</v>
      </c>
      <c r="M2924">
        <v>82500</v>
      </c>
      <c r="O2924" t="s">
        <v>7526</v>
      </c>
      <c r="P2924" t="s">
        <v>7527</v>
      </c>
    </row>
    <row r="2925" spans="1:16" x14ac:dyDescent="0.25">
      <c r="A2925" t="s">
        <v>2</v>
      </c>
      <c r="B2925" t="s">
        <v>7512</v>
      </c>
      <c r="C2925" t="s">
        <v>24</v>
      </c>
      <c r="D2925" t="s">
        <v>4035</v>
      </c>
      <c r="E2925" t="s">
        <v>20</v>
      </c>
      <c r="F2925" t="b">
        <v>0</v>
      </c>
      <c r="G2925" t="s">
        <v>41</v>
      </c>
      <c r="H2925" s="4">
        <v>45702.877106481479</v>
      </c>
      <c r="I2925" t="b">
        <v>1</v>
      </c>
      <c r="J2925" t="b">
        <v>1</v>
      </c>
      <c r="K2925" t="s">
        <v>24</v>
      </c>
      <c r="L2925" t="s">
        <v>22</v>
      </c>
      <c r="M2925">
        <v>125000</v>
      </c>
      <c r="O2925" t="s">
        <v>1831</v>
      </c>
      <c r="P2925" t="s">
        <v>7513</v>
      </c>
    </row>
    <row r="2926" spans="1:16" x14ac:dyDescent="0.25">
      <c r="A2926" t="s">
        <v>0</v>
      </c>
      <c r="B2926" t="s">
        <v>7514</v>
      </c>
      <c r="C2926" t="s">
        <v>82</v>
      </c>
      <c r="D2926" t="s">
        <v>3973</v>
      </c>
      <c r="E2926" t="s">
        <v>105</v>
      </c>
      <c r="F2926" t="b">
        <v>0</v>
      </c>
      <c r="G2926" t="s">
        <v>27</v>
      </c>
      <c r="H2926" s="4">
        <v>45702.916770833333</v>
      </c>
      <c r="I2926" t="b">
        <v>0</v>
      </c>
      <c r="J2926" t="b">
        <v>0</v>
      </c>
      <c r="K2926" t="s">
        <v>24</v>
      </c>
      <c r="L2926" t="s">
        <v>36</v>
      </c>
      <c r="N2926">
        <v>15.25</v>
      </c>
      <c r="O2926" t="s">
        <v>7515</v>
      </c>
    </row>
    <row r="2927" spans="1:16" x14ac:dyDescent="0.25">
      <c r="A2927" t="s">
        <v>2</v>
      </c>
      <c r="B2927" t="s">
        <v>4481</v>
      </c>
      <c r="C2927" t="s">
        <v>2555</v>
      </c>
      <c r="D2927" t="s">
        <v>3973</v>
      </c>
      <c r="E2927" t="s">
        <v>20</v>
      </c>
      <c r="F2927" t="b">
        <v>0</v>
      </c>
      <c r="G2927" t="s">
        <v>27</v>
      </c>
      <c r="H2927" s="4">
        <v>45702.918055555558</v>
      </c>
      <c r="I2927" t="b">
        <v>1</v>
      </c>
      <c r="J2927" t="b">
        <v>1</v>
      </c>
      <c r="K2927" t="s">
        <v>24</v>
      </c>
      <c r="L2927" t="s">
        <v>36</v>
      </c>
      <c r="N2927">
        <v>60</v>
      </c>
      <c r="O2927" t="s">
        <v>1227</v>
      </c>
      <c r="P2927" t="s">
        <v>887</v>
      </c>
    </row>
    <row r="2928" spans="1:16" x14ac:dyDescent="0.25">
      <c r="A2928" t="s">
        <v>0</v>
      </c>
      <c r="B2928" t="s">
        <v>7516</v>
      </c>
      <c r="C2928" t="s">
        <v>1096</v>
      </c>
      <c r="D2928" t="s">
        <v>3828</v>
      </c>
      <c r="E2928" t="s">
        <v>20</v>
      </c>
      <c r="F2928" t="b">
        <v>0</v>
      </c>
      <c r="G2928" t="s">
        <v>27</v>
      </c>
      <c r="H2928" s="4">
        <v>45702.954479166663</v>
      </c>
      <c r="I2928" t="b">
        <v>0</v>
      </c>
      <c r="J2928" t="b">
        <v>0</v>
      </c>
      <c r="K2928" t="s">
        <v>24</v>
      </c>
      <c r="L2928" t="s">
        <v>36</v>
      </c>
      <c r="N2928">
        <v>67.360000610351563</v>
      </c>
      <c r="O2928" t="s">
        <v>7517</v>
      </c>
      <c r="P2928" t="s">
        <v>7518</v>
      </c>
    </row>
    <row r="2929" spans="1:16" x14ac:dyDescent="0.25">
      <c r="A2929" t="s">
        <v>1</v>
      </c>
      <c r="B2929" t="s">
        <v>7403</v>
      </c>
      <c r="C2929" t="s">
        <v>39</v>
      </c>
      <c r="D2929" t="s">
        <v>3973</v>
      </c>
      <c r="E2929" t="s">
        <v>51</v>
      </c>
      <c r="F2929" t="b">
        <v>1</v>
      </c>
      <c r="G2929" t="s">
        <v>41</v>
      </c>
      <c r="H2929" s="4">
        <v>45703.000034722223</v>
      </c>
      <c r="I2929" t="b">
        <v>0</v>
      </c>
      <c r="J2929" t="b">
        <v>1</v>
      </c>
      <c r="K2929" t="s">
        <v>24</v>
      </c>
      <c r="L2929" t="s">
        <v>36</v>
      </c>
      <c r="N2929">
        <v>31</v>
      </c>
      <c r="O2929" t="s">
        <v>7404</v>
      </c>
      <c r="P2929" t="s">
        <v>1212</v>
      </c>
    </row>
    <row r="2930" spans="1:16" x14ac:dyDescent="0.25">
      <c r="A2930" t="s">
        <v>0</v>
      </c>
      <c r="B2930" t="s">
        <v>7405</v>
      </c>
      <c r="C2930" t="s">
        <v>5663</v>
      </c>
      <c r="D2930" t="s">
        <v>3957</v>
      </c>
      <c r="E2930" t="s">
        <v>34</v>
      </c>
      <c r="F2930" t="b">
        <v>0</v>
      </c>
      <c r="G2930" t="s">
        <v>27</v>
      </c>
      <c r="H2930" s="4">
        <v>45703.000173611108</v>
      </c>
      <c r="I2930" t="b">
        <v>0</v>
      </c>
      <c r="J2930" t="b">
        <v>0</v>
      </c>
      <c r="K2930" t="s">
        <v>24</v>
      </c>
      <c r="L2930" t="s">
        <v>36</v>
      </c>
      <c r="N2930">
        <v>24.014999389648441</v>
      </c>
      <c r="O2930" t="s">
        <v>5664</v>
      </c>
      <c r="P2930" t="s">
        <v>3686</v>
      </c>
    </row>
    <row r="2931" spans="1:16" x14ac:dyDescent="0.25">
      <c r="A2931" t="s">
        <v>2</v>
      </c>
      <c r="B2931" t="s">
        <v>7406</v>
      </c>
      <c r="C2931" t="s">
        <v>780</v>
      </c>
      <c r="D2931" t="s">
        <v>3973</v>
      </c>
      <c r="E2931" t="s">
        <v>20</v>
      </c>
      <c r="F2931" t="b">
        <v>0</v>
      </c>
      <c r="G2931" t="s">
        <v>27</v>
      </c>
      <c r="H2931" s="4">
        <v>45703.000173611108</v>
      </c>
      <c r="I2931" t="b">
        <v>0</v>
      </c>
      <c r="J2931" t="b">
        <v>0</v>
      </c>
      <c r="K2931" t="s">
        <v>24</v>
      </c>
      <c r="L2931" t="s">
        <v>22</v>
      </c>
      <c r="M2931">
        <v>82850</v>
      </c>
      <c r="O2931" t="s">
        <v>5482</v>
      </c>
      <c r="P2931" t="s">
        <v>3772</v>
      </c>
    </row>
    <row r="2932" spans="1:16" x14ac:dyDescent="0.25">
      <c r="A2932" t="s">
        <v>2</v>
      </c>
      <c r="B2932" t="s">
        <v>7407</v>
      </c>
      <c r="C2932" t="s">
        <v>372</v>
      </c>
      <c r="D2932" t="s">
        <v>4014</v>
      </c>
      <c r="E2932" t="s">
        <v>20</v>
      </c>
      <c r="F2932" t="b">
        <v>0</v>
      </c>
      <c r="G2932" t="s">
        <v>41</v>
      </c>
      <c r="H2932" s="4">
        <v>45703.00209490741</v>
      </c>
      <c r="I2932" t="b">
        <v>0</v>
      </c>
      <c r="J2932" t="b">
        <v>1</v>
      </c>
      <c r="K2932" t="s">
        <v>24</v>
      </c>
      <c r="L2932" t="s">
        <v>22</v>
      </c>
      <c r="M2932">
        <v>220900</v>
      </c>
      <c r="O2932" t="s">
        <v>402</v>
      </c>
      <c r="P2932" t="s">
        <v>7408</v>
      </c>
    </row>
    <row r="2933" spans="1:16" x14ac:dyDescent="0.25">
      <c r="A2933" t="s">
        <v>2</v>
      </c>
      <c r="B2933" t="s">
        <v>2492</v>
      </c>
      <c r="C2933" t="s">
        <v>825</v>
      </c>
      <c r="D2933" t="s">
        <v>3973</v>
      </c>
      <c r="E2933" t="s">
        <v>20</v>
      </c>
      <c r="F2933" t="b">
        <v>0</v>
      </c>
      <c r="G2933" t="s">
        <v>35</v>
      </c>
      <c r="H2933" s="4">
        <v>45703.002395833333</v>
      </c>
      <c r="I2933" t="b">
        <v>0</v>
      </c>
      <c r="J2933" t="b">
        <v>1</v>
      </c>
      <c r="K2933" t="s">
        <v>24</v>
      </c>
      <c r="L2933" t="s">
        <v>22</v>
      </c>
      <c r="M2933">
        <v>122087</v>
      </c>
      <c r="O2933" t="s">
        <v>5482</v>
      </c>
      <c r="P2933" t="s">
        <v>7409</v>
      </c>
    </row>
    <row r="2934" spans="1:16" x14ac:dyDescent="0.25">
      <c r="A2934" t="s">
        <v>2</v>
      </c>
      <c r="B2934" t="s">
        <v>7410</v>
      </c>
      <c r="C2934" t="s">
        <v>622</v>
      </c>
      <c r="D2934" t="s">
        <v>3973</v>
      </c>
      <c r="E2934" t="s">
        <v>20</v>
      </c>
      <c r="F2934" t="b">
        <v>0</v>
      </c>
      <c r="G2934" t="s">
        <v>52</v>
      </c>
      <c r="H2934" s="4">
        <v>45703.003298611111</v>
      </c>
      <c r="I2934" t="b">
        <v>0</v>
      </c>
      <c r="J2934" t="b">
        <v>1</v>
      </c>
      <c r="K2934" t="s">
        <v>24</v>
      </c>
      <c r="L2934" t="s">
        <v>22</v>
      </c>
      <c r="M2934">
        <v>115000</v>
      </c>
      <c r="O2934" t="s">
        <v>954</v>
      </c>
      <c r="P2934" t="s">
        <v>7411</v>
      </c>
    </row>
    <row r="2935" spans="1:16" x14ac:dyDescent="0.25">
      <c r="A2935" t="s">
        <v>28</v>
      </c>
      <c r="B2935" t="s">
        <v>7412</v>
      </c>
      <c r="C2935" t="s">
        <v>39</v>
      </c>
      <c r="D2935" t="s">
        <v>3973</v>
      </c>
      <c r="E2935" t="s">
        <v>20</v>
      </c>
      <c r="F2935" t="b">
        <v>1</v>
      </c>
      <c r="G2935" t="s">
        <v>30</v>
      </c>
      <c r="H2935" s="4">
        <v>45703.017511574071</v>
      </c>
      <c r="I2935" t="b">
        <v>0</v>
      </c>
      <c r="J2935" t="b">
        <v>0</v>
      </c>
      <c r="K2935" t="s">
        <v>24</v>
      </c>
      <c r="L2935" t="s">
        <v>36</v>
      </c>
      <c r="N2935">
        <v>50</v>
      </c>
      <c r="O2935" t="s">
        <v>7413</v>
      </c>
    </row>
    <row r="2936" spans="1:16" x14ac:dyDescent="0.25">
      <c r="A2936" t="s">
        <v>0</v>
      </c>
      <c r="B2936" t="s">
        <v>6983</v>
      </c>
      <c r="C2936" t="s">
        <v>39</v>
      </c>
      <c r="D2936" t="s">
        <v>3973</v>
      </c>
      <c r="E2936" t="s">
        <v>20</v>
      </c>
      <c r="F2936" t="b">
        <v>1</v>
      </c>
      <c r="G2936" t="s">
        <v>106</v>
      </c>
      <c r="H2936" s="4">
        <v>45703.018483796302</v>
      </c>
      <c r="I2936" t="b">
        <v>0</v>
      </c>
      <c r="J2936" t="b">
        <v>0</v>
      </c>
      <c r="K2936" t="s">
        <v>106</v>
      </c>
      <c r="L2936" t="s">
        <v>22</v>
      </c>
      <c r="M2936">
        <v>71500</v>
      </c>
      <c r="O2936" t="s">
        <v>6984</v>
      </c>
      <c r="P2936" t="s">
        <v>6985</v>
      </c>
    </row>
    <row r="2937" spans="1:16" x14ac:dyDescent="0.25">
      <c r="A2937" t="s">
        <v>0</v>
      </c>
      <c r="B2937" t="s">
        <v>4495</v>
      </c>
      <c r="C2937" t="s">
        <v>140</v>
      </c>
      <c r="D2937" t="s">
        <v>3828</v>
      </c>
      <c r="E2937" t="s">
        <v>20</v>
      </c>
      <c r="F2937" t="b">
        <v>0</v>
      </c>
      <c r="G2937" t="s">
        <v>35</v>
      </c>
      <c r="H2937" s="4">
        <v>45703.04210648148</v>
      </c>
      <c r="I2937" t="b">
        <v>0</v>
      </c>
      <c r="J2937" t="b">
        <v>0</v>
      </c>
      <c r="K2937" t="s">
        <v>24</v>
      </c>
      <c r="L2937" t="s">
        <v>22</v>
      </c>
      <c r="M2937">
        <v>70000</v>
      </c>
      <c r="O2937" t="s">
        <v>4496</v>
      </c>
      <c r="P2937" t="s">
        <v>204</v>
      </c>
    </row>
    <row r="2938" spans="1:16" x14ac:dyDescent="0.25">
      <c r="A2938" t="s">
        <v>0</v>
      </c>
      <c r="B2938" t="s">
        <v>2900</v>
      </c>
      <c r="C2938" t="s">
        <v>749</v>
      </c>
      <c r="D2938" t="s">
        <v>3828</v>
      </c>
      <c r="E2938" t="s">
        <v>20</v>
      </c>
      <c r="F2938" t="b">
        <v>0</v>
      </c>
      <c r="G2938" t="s">
        <v>30</v>
      </c>
      <c r="H2938" s="4">
        <v>45703.042280092603</v>
      </c>
      <c r="I2938" t="b">
        <v>0</v>
      </c>
      <c r="J2938" t="b">
        <v>1</v>
      </c>
      <c r="K2938" t="s">
        <v>24</v>
      </c>
      <c r="L2938" t="s">
        <v>22</v>
      </c>
      <c r="M2938">
        <v>82500</v>
      </c>
      <c r="O2938" t="s">
        <v>4497</v>
      </c>
      <c r="P2938" t="s">
        <v>3459</v>
      </c>
    </row>
    <row r="2939" spans="1:16" x14ac:dyDescent="0.25">
      <c r="A2939" t="s">
        <v>2</v>
      </c>
      <c r="B2939" t="s">
        <v>7528</v>
      </c>
      <c r="C2939" t="s">
        <v>7529</v>
      </c>
      <c r="D2939" t="s">
        <v>3828</v>
      </c>
      <c r="E2939" t="s">
        <v>20</v>
      </c>
      <c r="F2939" t="b">
        <v>0</v>
      </c>
      <c r="G2939" t="s">
        <v>23</v>
      </c>
      <c r="H2939" s="4">
        <v>45703.059699074067</v>
      </c>
      <c r="I2939" t="b">
        <v>1</v>
      </c>
      <c r="J2939" t="b">
        <v>1</v>
      </c>
      <c r="K2939" t="s">
        <v>24</v>
      </c>
      <c r="L2939" t="s">
        <v>22</v>
      </c>
      <c r="M2939">
        <v>46000</v>
      </c>
      <c r="O2939" t="s">
        <v>7530</v>
      </c>
      <c r="P2939" t="s">
        <v>3540</v>
      </c>
    </row>
    <row r="2940" spans="1:16" x14ac:dyDescent="0.25">
      <c r="A2940" t="s">
        <v>19</v>
      </c>
      <c r="B2940" t="s">
        <v>2448</v>
      </c>
      <c r="C2940" t="s">
        <v>1270</v>
      </c>
      <c r="D2940" t="s">
        <v>3973</v>
      </c>
      <c r="E2940" t="s">
        <v>20</v>
      </c>
      <c r="F2940" t="b">
        <v>0</v>
      </c>
      <c r="G2940" t="s">
        <v>23</v>
      </c>
      <c r="H2940" s="4">
        <v>45703.077384259261</v>
      </c>
      <c r="I2940" t="b">
        <v>0</v>
      </c>
      <c r="J2940" t="b">
        <v>1</v>
      </c>
      <c r="K2940" t="s">
        <v>24</v>
      </c>
      <c r="L2940" t="s">
        <v>36</v>
      </c>
      <c r="N2940">
        <v>56.5</v>
      </c>
      <c r="O2940" t="s">
        <v>5482</v>
      </c>
      <c r="P2940" t="s">
        <v>149</v>
      </c>
    </row>
    <row r="2941" spans="1:16" x14ac:dyDescent="0.25">
      <c r="A2941" t="s">
        <v>28</v>
      </c>
      <c r="B2941" t="s">
        <v>7414</v>
      </c>
      <c r="C2941" t="s">
        <v>192</v>
      </c>
      <c r="D2941" t="s">
        <v>3957</v>
      </c>
      <c r="E2941" t="s">
        <v>20</v>
      </c>
      <c r="F2941" t="b">
        <v>0</v>
      </c>
      <c r="G2941" t="s">
        <v>23</v>
      </c>
      <c r="H2941" s="4">
        <v>45703.09920138889</v>
      </c>
      <c r="I2941" t="b">
        <v>0</v>
      </c>
      <c r="J2941" t="b">
        <v>1</v>
      </c>
      <c r="K2941" t="s">
        <v>24</v>
      </c>
      <c r="L2941" t="s">
        <v>36</v>
      </c>
      <c r="N2941">
        <v>41.884998321533203</v>
      </c>
      <c r="O2941" t="s">
        <v>5013</v>
      </c>
      <c r="P2941" t="s">
        <v>7415</v>
      </c>
    </row>
    <row r="2942" spans="1:16" x14ac:dyDescent="0.25">
      <c r="A2942" t="s">
        <v>40</v>
      </c>
      <c r="B2942" t="s">
        <v>7416</v>
      </c>
      <c r="C2942" t="s">
        <v>5404</v>
      </c>
      <c r="D2942" t="s">
        <v>3957</v>
      </c>
      <c r="E2942" t="s">
        <v>20</v>
      </c>
      <c r="F2942" t="b">
        <v>0</v>
      </c>
      <c r="G2942" t="s">
        <v>27</v>
      </c>
      <c r="H2942" s="4">
        <v>45703.100543981483</v>
      </c>
      <c r="I2942" t="b">
        <v>0</v>
      </c>
      <c r="J2942" t="b">
        <v>0</v>
      </c>
      <c r="K2942" t="s">
        <v>24</v>
      </c>
      <c r="L2942" t="s">
        <v>36</v>
      </c>
      <c r="N2942">
        <v>45.745002746582031</v>
      </c>
      <c r="O2942" t="s">
        <v>1422</v>
      </c>
      <c r="P2942" t="s">
        <v>7417</v>
      </c>
    </row>
    <row r="2943" spans="1:16" x14ac:dyDescent="0.25">
      <c r="A2943" t="s">
        <v>19</v>
      </c>
      <c r="B2943" t="s">
        <v>7418</v>
      </c>
      <c r="C2943" t="s">
        <v>122</v>
      </c>
      <c r="D2943" t="s">
        <v>3973</v>
      </c>
      <c r="E2943" t="s">
        <v>20</v>
      </c>
      <c r="F2943" t="b">
        <v>0</v>
      </c>
      <c r="G2943" t="s">
        <v>52</v>
      </c>
      <c r="H2943" s="4">
        <v>45703.246979166674</v>
      </c>
      <c r="I2943" t="b">
        <v>1</v>
      </c>
      <c r="J2943" t="b">
        <v>1</v>
      </c>
      <c r="K2943" t="s">
        <v>24</v>
      </c>
      <c r="L2943" t="s">
        <v>36</v>
      </c>
      <c r="N2943">
        <v>67.5</v>
      </c>
      <c r="O2943" t="s">
        <v>4344</v>
      </c>
      <c r="P2943" t="s">
        <v>2460</v>
      </c>
    </row>
    <row r="2944" spans="1:16" x14ac:dyDescent="0.25">
      <c r="A2944" t="s">
        <v>0</v>
      </c>
      <c r="B2944" t="s">
        <v>7419</v>
      </c>
      <c r="C2944" t="s">
        <v>82</v>
      </c>
      <c r="D2944" t="s">
        <v>5915</v>
      </c>
      <c r="E2944" t="s">
        <v>20</v>
      </c>
      <c r="F2944" t="b">
        <v>0</v>
      </c>
      <c r="G2944" t="s">
        <v>27</v>
      </c>
      <c r="H2944" s="4">
        <v>45703.249976851846</v>
      </c>
      <c r="I2944" t="b">
        <v>0</v>
      </c>
      <c r="J2944" t="b">
        <v>1</v>
      </c>
      <c r="K2944" t="s">
        <v>24</v>
      </c>
      <c r="L2944" t="s">
        <v>22</v>
      </c>
      <c r="M2944">
        <v>169500</v>
      </c>
      <c r="O2944" t="s">
        <v>7420</v>
      </c>
      <c r="P2944" t="s">
        <v>2951</v>
      </c>
    </row>
    <row r="2945" spans="1:16" x14ac:dyDescent="0.25">
      <c r="A2945" t="s">
        <v>0</v>
      </c>
      <c r="B2945" t="s">
        <v>0</v>
      </c>
      <c r="C2945" t="s">
        <v>2821</v>
      </c>
      <c r="D2945" t="s">
        <v>1051</v>
      </c>
      <c r="E2945" t="s">
        <v>20</v>
      </c>
      <c r="F2945" t="b">
        <v>0</v>
      </c>
      <c r="G2945" t="s">
        <v>41</v>
      </c>
      <c r="H2945" s="4">
        <v>45703.250231481477</v>
      </c>
      <c r="I2945" t="b">
        <v>1</v>
      </c>
      <c r="J2945" t="b">
        <v>1</v>
      </c>
      <c r="K2945" t="s">
        <v>24</v>
      </c>
      <c r="L2945" t="s">
        <v>36</v>
      </c>
      <c r="N2945">
        <v>30.5</v>
      </c>
      <c r="O2945" t="s">
        <v>1051</v>
      </c>
      <c r="P2945" t="s">
        <v>204</v>
      </c>
    </row>
    <row r="2946" spans="1:16" x14ac:dyDescent="0.25">
      <c r="A2946" t="s">
        <v>0</v>
      </c>
      <c r="B2946" t="s">
        <v>0</v>
      </c>
      <c r="C2946" t="s">
        <v>585</v>
      </c>
      <c r="D2946" t="s">
        <v>3828</v>
      </c>
      <c r="E2946" t="s">
        <v>219</v>
      </c>
      <c r="F2946" t="b">
        <v>0</v>
      </c>
      <c r="G2946" t="s">
        <v>41</v>
      </c>
      <c r="H2946" s="4">
        <v>45703.250277777777</v>
      </c>
      <c r="I2946" t="b">
        <v>0</v>
      </c>
      <c r="J2946" t="b">
        <v>1</v>
      </c>
      <c r="K2946" t="s">
        <v>24</v>
      </c>
      <c r="L2946" t="s">
        <v>36</v>
      </c>
      <c r="N2946">
        <v>62.5</v>
      </c>
      <c r="O2946" t="s">
        <v>3776</v>
      </c>
      <c r="P2946" t="s">
        <v>1823</v>
      </c>
    </row>
    <row r="2947" spans="1:16" x14ac:dyDescent="0.25">
      <c r="A2947" t="s">
        <v>25</v>
      </c>
      <c r="B2947" t="s">
        <v>7421</v>
      </c>
      <c r="C2947" t="s">
        <v>49</v>
      </c>
      <c r="D2947" t="s">
        <v>3108</v>
      </c>
      <c r="E2947" t="s">
        <v>20</v>
      </c>
      <c r="F2947" t="b">
        <v>0</v>
      </c>
      <c r="G2947" t="s">
        <v>41</v>
      </c>
      <c r="H2947" s="4">
        <v>45703.250462962962</v>
      </c>
      <c r="I2947" t="b">
        <v>0</v>
      </c>
      <c r="J2947" t="b">
        <v>1</v>
      </c>
      <c r="K2947" t="s">
        <v>24</v>
      </c>
      <c r="L2947" t="s">
        <v>22</v>
      </c>
      <c r="M2947">
        <v>220612</v>
      </c>
      <c r="O2947" t="s">
        <v>43</v>
      </c>
      <c r="P2947" t="s">
        <v>7422</v>
      </c>
    </row>
    <row r="2948" spans="1:16" x14ac:dyDescent="0.25">
      <c r="A2948" t="s">
        <v>0</v>
      </c>
      <c r="B2948" t="s">
        <v>288</v>
      </c>
      <c r="C2948" t="s">
        <v>696</v>
      </c>
      <c r="D2948" t="s">
        <v>7423</v>
      </c>
      <c r="E2948" t="s">
        <v>51</v>
      </c>
      <c r="F2948" t="b">
        <v>0</v>
      </c>
      <c r="G2948" t="s">
        <v>30</v>
      </c>
      <c r="H2948" s="4">
        <v>45703.250902777778</v>
      </c>
      <c r="I2948" t="b">
        <v>1</v>
      </c>
      <c r="J2948" t="b">
        <v>1</v>
      </c>
      <c r="K2948" t="s">
        <v>24</v>
      </c>
      <c r="L2948" t="s">
        <v>36</v>
      </c>
      <c r="N2948">
        <v>25</v>
      </c>
      <c r="O2948" t="s">
        <v>2075</v>
      </c>
      <c r="P2948" t="s">
        <v>863</v>
      </c>
    </row>
    <row r="2949" spans="1:16" x14ac:dyDescent="0.25">
      <c r="A2949" t="s">
        <v>19</v>
      </c>
      <c r="B2949" t="s">
        <v>7424</v>
      </c>
      <c r="C2949" t="s">
        <v>985</v>
      </c>
      <c r="D2949" t="s">
        <v>3973</v>
      </c>
      <c r="E2949" t="s">
        <v>20</v>
      </c>
      <c r="F2949" t="b">
        <v>0</v>
      </c>
      <c r="G2949" t="s">
        <v>27</v>
      </c>
      <c r="H2949" s="4">
        <v>45703.251006944447</v>
      </c>
      <c r="I2949" t="b">
        <v>0</v>
      </c>
      <c r="J2949" t="b">
        <v>1</v>
      </c>
      <c r="K2949" t="s">
        <v>24</v>
      </c>
      <c r="L2949" t="s">
        <v>22</v>
      </c>
      <c r="M2949">
        <v>260000</v>
      </c>
      <c r="O2949" t="s">
        <v>575</v>
      </c>
    </row>
    <row r="2950" spans="1:16" x14ac:dyDescent="0.25">
      <c r="A2950" t="s">
        <v>0</v>
      </c>
      <c r="B2950" t="s">
        <v>0</v>
      </c>
      <c r="C2950" t="s">
        <v>1226</v>
      </c>
      <c r="D2950" t="s">
        <v>3828</v>
      </c>
      <c r="E2950" t="s">
        <v>20</v>
      </c>
      <c r="F2950" t="b">
        <v>0</v>
      </c>
      <c r="G2950" t="s">
        <v>52</v>
      </c>
      <c r="H2950" s="4">
        <v>45703.251215277778</v>
      </c>
      <c r="I2950" t="b">
        <v>0</v>
      </c>
      <c r="J2950" t="b">
        <v>0</v>
      </c>
      <c r="K2950" t="s">
        <v>24</v>
      </c>
      <c r="L2950" t="s">
        <v>22</v>
      </c>
      <c r="M2950">
        <v>70000</v>
      </c>
      <c r="O2950" t="s">
        <v>5918</v>
      </c>
      <c r="P2950" t="s">
        <v>5919</v>
      </c>
    </row>
    <row r="2951" spans="1:16" x14ac:dyDescent="0.25">
      <c r="A2951" t="s">
        <v>1</v>
      </c>
      <c r="B2951" t="s">
        <v>661</v>
      </c>
      <c r="C2951" t="s">
        <v>386</v>
      </c>
      <c r="D2951" t="s">
        <v>3828</v>
      </c>
      <c r="E2951" t="s">
        <v>20</v>
      </c>
      <c r="F2951" t="b">
        <v>0</v>
      </c>
      <c r="G2951" t="s">
        <v>41</v>
      </c>
      <c r="H2951" s="4">
        <v>45703.251944444448</v>
      </c>
      <c r="I2951" t="b">
        <v>0</v>
      </c>
      <c r="J2951" t="b">
        <v>1</v>
      </c>
      <c r="K2951" t="s">
        <v>24</v>
      </c>
      <c r="L2951" t="s">
        <v>22</v>
      </c>
      <c r="M2951">
        <v>127275.203125</v>
      </c>
      <c r="O2951" t="s">
        <v>7425</v>
      </c>
      <c r="P2951" t="s">
        <v>7426</v>
      </c>
    </row>
    <row r="2952" spans="1:16" x14ac:dyDescent="0.25">
      <c r="A2952" t="s">
        <v>2</v>
      </c>
      <c r="B2952" t="s">
        <v>1544</v>
      </c>
      <c r="C2952" t="s">
        <v>39</v>
      </c>
      <c r="D2952" t="s">
        <v>4014</v>
      </c>
      <c r="E2952" t="s">
        <v>20</v>
      </c>
      <c r="F2952" t="b">
        <v>1</v>
      </c>
      <c r="G2952" t="s">
        <v>610</v>
      </c>
      <c r="H2952" s="4">
        <v>45703.257430555554</v>
      </c>
      <c r="I2952" t="b">
        <v>0</v>
      </c>
      <c r="J2952" t="b">
        <v>1</v>
      </c>
      <c r="K2952" t="s">
        <v>610</v>
      </c>
      <c r="L2952" t="s">
        <v>22</v>
      </c>
      <c r="M2952">
        <v>184000</v>
      </c>
      <c r="O2952" t="s">
        <v>3016</v>
      </c>
      <c r="P2952" t="s">
        <v>6878</v>
      </c>
    </row>
    <row r="2953" spans="1:16" x14ac:dyDescent="0.25">
      <c r="A2953" t="s">
        <v>0</v>
      </c>
      <c r="B2953" t="s">
        <v>7427</v>
      </c>
      <c r="C2953" t="s">
        <v>3180</v>
      </c>
      <c r="D2953" t="s">
        <v>2208</v>
      </c>
      <c r="E2953" t="s">
        <v>20</v>
      </c>
      <c r="F2953" t="b">
        <v>0</v>
      </c>
      <c r="G2953" t="s">
        <v>23</v>
      </c>
      <c r="H2953" s="4">
        <v>45703.269016203703</v>
      </c>
      <c r="I2953" t="b">
        <v>0</v>
      </c>
      <c r="J2953" t="b">
        <v>0</v>
      </c>
      <c r="K2953" t="s">
        <v>24</v>
      </c>
      <c r="L2953" t="s">
        <v>36</v>
      </c>
      <c r="N2953">
        <v>33.5</v>
      </c>
      <c r="O2953" t="s">
        <v>3375</v>
      </c>
      <c r="P2953" t="s">
        <v>963</v>
      </c>
    </row>
    <row r="2954" spans="1:16" x14ac:dyDescent="0.25">
      <c r="A2954" t="s">
        <v>2</v>
      </c>
      <c r="B2954" t="s">
        <v>2</v>
      </c>
      <c r="C2954" t="s">
        <v>7428</v>
      </c>
      <c r="D2954" t="s">
        <v>4972</v>
      </c>
      <c r="E2954" t="s">
        <v>20</v>
      </c>
      <c r="F2954" t="b">
        <v>0</v>
      </c>
      <c r="G2954" t="s">
        <v>226</v>
      </c>
      <c r="H2954" s="4">
        <v>45703.273310185177</v>
      </c>
      <c r="I2954" t="b">
        <v>1</v>
      </c>
      <c r="J2954" t="b">
        <v>0</v>
      </c>
      <c r="K2954" t="s">
        <v>226</v>
      </c>
      <c r="L2954" t="s">
        <v>22</v>
      </c>
      <c r="M2954">
        <v>65000</v>
      </c>
      <c r="O2954" t="s">
        <v>7429</v>
      </c>
      <c r="P2954" t="s">
        <v>7430</v>
      </c>
    </row>
    <row r="2955" spans="1:16" x14ac:dyDescent="0.25">
      <c r="A2955" t="s">
        <v>19</v>
      </c>
      <c r="B2955" t="s">
        <v>7519</v>
      </c>
      <c r="C2955" t="s">
        <v>213</v>
      </c>
      <c r="D2955" t="s">
        <v>2208</v>
      </c>
      <c r="E2955" t="s">
        <v>20</v>
      </c>
      <c r="F2955" t="b">
        <v>0</v>
      </c>
      <c r="G2955" t="s">
        <v>41</v>
      </c>
      <c r="H2955" s="4">
        <v>45703.292048611111</v>
      </c>
      <c r="I2955" t="b">
        <v>0</v>
      </c>
      <c r="J2955" t="b">
        <v>1</v>
      </c>
      <c r="K2955" t="s">
        <v>24</v>
      </c>
      <c r="L2955" t="s">
        <v>22</v>
      </c>
      <c r="M2955">
        <v>193000</v>
      </c>
      <c r="O2955" t="s">
        <v>405</v>
      </c>
      <c r="P2955" t="s">
        <v>7520</v>
      </c>
    </row>
    <row r="2956" spans="1:16" x14ac:dyDescent="0.25">
      <c r="A2956" t="s">
        <v>2</v>
      </c>
      <c r="B2956" t="s">
        <v>7431</v>
      </c>
      <c r="C2956" t="s">
        <v>172</v>
      </c>
      <c r="D2956" t="s">
        <v>2208</v>
      </c>
      <c r="E2956" t="s">
        <v>20</v>
      </c>
      <c r="F2956" t="b">
        <v>0</v>
      </c>
      <c r="G2956" t="s">
        <v>27</v>
      </c>
      <c r="H2956" s="4">
        <v>45703.293217592603</v>
      </c>
      <c r="I2956" t="b">
        <v>0</v>
      </c>
      <c r="J2956" t="b">
        <v>0</v>
      </c>
      <c r="K2956" t="s">
        <v>24</v>
      </c>
      <c r="L2956" t="s">
        <v>22</v>
      </c>
      <c r="M2956">
        <v>180000</v>
      </c>
      <c r="O2956" t="s">
        <v>2868</v>
      </c>
      <c r="P2956" t="s">
        <v>7432</v>
      </c>
    </row>
    <row r="2957" spans="1:16" x14ac:dyDescent="0.25">
      <c r="A2957" t="s">
        <v>0</v>
      </c>
      <c r="B2957" t="s">
        <v>4222</v>
      </c>
      <c r="D2957" t="s">
        <v>4220</v>
      </c>
      <c r="E2957" t="s">
        <v>20</v>
      </c>
      <c r="F2957" t="b">
        <v>0</v>
      </c>
      <c r="G2957" t="s">
        <v>1420</v>
      </c>
      <c r="H2957" s="4">
        <v>45703.298101851848</v>
      </c>
      <c r="I2957" t="b">
        <v>0</v>
      </c>
      <c r="J2957" t="b">
        <v>0</v>
      </c>
      <c r="K2957" t="s">
        <v>1420</v>
      </c>
      <c r="L2957" t="s">
        <v>22</v>
      </c>
      <c r="M2957">
        <v>65000</v>
      </c>
      <c r="O2957" t="s">
        <v>2946</v>
      </c>
      <c r="P2957" t="s">
        <v>1374</v>
      </c>
    </row>
    <row r="2958" spans="1:16" x14ac:dyDescent="0.25">
      <c r="A2958" t="s">
        <v>1</v>
      </c>
      <c r="B2958" t="s">
        <v>7433</v>
      </c>
      <c r="C2958" t="s">
        <v>39</v>
      </c>
      <c r="D2958" t="s">
        <v>7434</v>
      </c>
      <c r="E2958" t="s">
        <v>20</v>
      </c>
      <c r="F2958" t="b">
        <v>1</v>
      </c>
      <c r="G2958" t="s">
        <v>1833</v>
      </c>
      <c r="H2958" s="4">
        <v>45703.299421296288</v>
      </c>
      <c r="I2958" t="b">
        <v>1</v>
      </c>
      <c r="J2958" t="b">
        <v>0</v>
      </c>
      <c r="K2958" t="s">
        <v>1833</v>
      </c>
      <c r="L2958" t="s">
        <v>22</v>
      </c>
      <c r="M2958">
        <v>47500</v>
      </c>
      <c r="O2958" t="s">
        <v>1426</v>
      </c>
    </row>
    <row r="2959" spans="1:16" x14ac:dyDescent="0.25">
      <c r="A2959" t="s">
        <v>0</v>
      </c>
      <c r="B2959" t="s">
        <v>3335</v>
      </c>
      <c r="C2959" t="s">
        <v>160</v>
      </c>
      <c r="D2959" t="s">
        <v>4084</v>
      </c>
      <c r="E2959" t="s">
        <v>20</v>
      </c>
      <c r="F2959" t="b">
        <v>0</v>
      </c>
      <c r="G2959" t="s">
        <v>52</v>
      </c>
      <c r="H2959" s="4">
        <v>45703.303819444453</v>
      </c>
      <c r="I2959" t="b">
        <v>0</v>
      </c>
      <c r="J2959" t="b">
        <v>1</v>
      </c>
      <c r="K2959" t="s">
        <v>24</v>
      </c>
      <c r="L2959" t="s">
        <v>22</v>
      </c>
      <c r="M2959">
        <v>137500</v>
      </c>
      <c r="O2959" t="s">
        <v>88</v>
      </c>
      <c r="P2959" t="s">
        <v>7435</v>
      </c>
    </row>
    <row r="2960" spans="1:16" x14ac:dyDescent="0.25">
      <c r="A2960" t="s">
        <v>89</v>
      </c>
      <c r="B2960" t="s">
        <v>7531</v>
      </c>
      <c r="C2960" t="s">
        <v>7532</v>
      </c>
      <c r="D2960" t="s">
        <v>4035</v>
      </c>
      <c r="E2960" t="s">
        <v>20</v>
      </c>
      <c r="F2960" t="b">
        <v>0</v>
      </c>
      <c r="G2960" t="s">
        <v>1119</v>
      </c>
      <c r="H2960" s="4">
        <v>45703.31212962963</v>
      </c>
      <c r="I2960" t="b">
        <v>0</v>
      </c>
      <c r="J2960" t="b">
        <v>0</v>
      </c>
      <c r="K2960" t="s">
        <v>1119</v>
      </c>
      <c r="L2960" t="s">
        <v>22</v>
      </c>
      <c r="M2960">
        <v>275000</v>
      </c>
      <c r="O2960" t="s">
        <v>7533</v>
      </c>
      <c r="P2960" t="s">
        <v>274</v>
      </c>
    </row>
    <row r="2961" spans="1:16" x14ac:dyDescent="0.25">
      <c r="A2961" t="s">
        <v>89</v>
      </c>
      <c r="B2961" t="s">
        <v>7534</v>
      </c>
      <c r="C2961" t="s">
        <v>1420</v>
      </c>
      <c r="D2961" t="s">
        <v>4220</v>
      </c>
      <c r="E2961" t="s">
        <v>20</v>
      </c>
      <c r="F2961" t="b">
        <v>0</v>
      </c>
      <c r="G2961" t="s">
        <v>1420</v>
      </c>
      <c r="H2961" s="4">
        <v>45703.317175925928</v>
      </c>
      <c r="I2961" t="b">
        <v>0</v>
      </c>
      <c r="J2961" t="b">
        <v>0</v>
      </c>
      <c r="K2961" t="s">
        <v>1420</v>
      </c>
      <c r="L2961" t="s">
        <v>22</v>
      </c>
      <c r="M2961">
        <v>174400</v>
      </c>
      <c r="O2961" t="s">
        <v>1773</v>
      </c>
      <c r="P2961" t="s">
        <v>7535</v>
      </c>
    </row>
    <row r="2962" spans="1:16" x14ac:dyDescent="0.25">
      <c r="A2962" t="s">
        <v>139</v>
      </c>
      <c r="B2962" t="s">
        <v>7436</v>
      </c>
      <c r="C2962" t="s">
        <v>2500</v>
      </c>
      <c r="D2962" t="s">
        <v>3970</v>
      </c>
      <c r="E2962" t="s">
        <v>20</v>
      </c>
      <c r="F2962" t="b">
        <v>0</v>
      </c>
      <c r="G2962" t="s">
        <v>41</v>
      </c>
      <c r="H2962" s="4">
        <v>45703.333784722221</v>
      </c>
      <c r="I2962" t="b">
        <v>0</v>
      </c>
      <c r="J2962" t="b">
        <v>1</v>
      </c>
      <c r="K2962" t="s">
        <v>24</v>
      </c>
      <c r="L2962" t="s">
        <v>22</v>
      </c>
      <c r="M2962">
        <v>96000</v>
      </c>
      <c r="O2962" t="s">
        <v>7437</v>
      </c>
    </row>
    <row r="2963" spans="1:16" x14ac:dyDescent="0.25">
      <c r="A2963" t="s">
        <v>40</v>
      </c>
      <c r="B2963" t="s">
        <v>7438</v>
      </c>
      <c r="C2963" t="s">
        <v>151</v>
      </c>
      <c r="D2963" t="s">
        <v>5133</v>
      </c>
      <c r="E2963" t="s">
        <v>20</v>
      </c>
      <c r="F2963" t="b">
        <v>0</v>
      </c>
      <c r="G2963" t="s">
        <v>30</v>
      </c>
      <c r="H2963" s="4">
        <v>45703.334583333337</v>
      </c>
      <c r="I2963" t="b">
        <v>0</v>
      </c>
      <c r="J2963" t="b">
        <v>1</v>
      </c>
      <c r="K2963" t="s">
        <v>24</v>
      </c>
      <c r="L2963" t="s">
        <v>22</v>
      </c>
      <c r="M2963">
        <v>149743</v>
      </c>
      <c r="O2963" t="s">
        <v>7439</v>
      </c>
      <c r="P2963" t="s">
        <v>7440</v>
      </c>
    </row>
    <row r="2964" spans="1:16" x14ac:dyDescent="0.25">
      <c r="A2964" t="s">
        <v>2</v>
      </c>
      <c r="B2964" t="s">
        <v>7441</v>
      </c>
      <c r="C2964" t="s">
        <v>29</v>
      </c>
      <c r="D2964" t="s">
        <v>3957</v>
      </c>
      <c r="E2964" t="s">
        <v>20</v>
      </c>
      <c r="F2964" t="b">
        <v>0</v>
      </c>
      <c r="G2964" t="s">
        <v>27</v>
      </c>
      <c r="H2964" s="4">
        <v>45703.334675925929</v>
      </c>
      <c r="I2964" t="b">
        <v>0</v>
      </c>
      <c r="J2964" t="b">
        <v>1</v>
      </c>
      <c r="K2964" t="s">
        <v>24</v>
      </c>
      <c r="L2964" t="s">
        <v>36</v>
      </c>
      <c r="N2964">
        <v>38.215000152587891</v>
      </c>
      <c r="O2964" t="s">
        <v>2768</v>
      </c>
      <c r="P2964" t="s">
        <v>128</v>
      </c>
    </row>
    <row r="2965" spans="1:16" x14ac:dyDescent="0.25">
      <c r="A2965" t="s">
        <v>2</v>
      </c>
      <c r="B2965" t="s">
        <v>7442</v>
      </c>
      <c r="C2965" t="s">
        <v>6313</v>
      </c>
      <c r="D2965" t="s">
        <v>3970</v>
      </c>
      <c r="E2965" t="s">
        <v>20</v>
      </c>
      <c r="F2965" t="b">
        <v>0</v>
      </c>
      <c r="G2965" t="s">
        <v>1420</v>
      </c>
      <c r="H2965" s="4">
        <v>45703.350810185177</v>
      </c>
      <c r="I2965" t="b">
        <v>0</v>
      </c>
      <c r="J2965" t="b">
        <v>0</v>
      </c>
      <c r="K2965" t="s">
        <v>1420</v>
      </c>
      <c r="L2965" t="s">
        <v>22</v>
      </c>
      <c r="M2965">
        <v>109605.5</v>
      </c>
      <c r="O2965" t="s">
        <v>7443</v>
      </c>
      <c r="P2965" t="s">
        <v>7444</v>
      </c>
    </row>
    <row r="2966" spans="1:16" x14ac:dyDescent="0.25">
      <c r="A2966" t="s">
        <v>0</v>
      </c>
      <c r="B2966" t="s">
        <v>7536</v>
      </c>
      <c r="C2966" t="s">
        <v>3225</v>
      </c>
      <c r="D2966" t="s">
        <v>3828</v>
      </c>
      <c r="E2966" t="s">
        <v>20</v>
      </c>
      <c r="F2966" t="b">
        <v>0</v>
      </c>
      <c r="G2966" t="s">
        <v>27</v>
      </c>
      <c r="H2966" s="4">
        <v>45703.375081018523</v>
      </c>
      <c r="I2966" t="b">
        <v>1</v>
      </c>
      <c r="J2966" t="b">
        <v>1</v>
      </c>
      <c r="K2966" t="s">
        <v>24</v>
      </c>
      <c r="L2966" t="s">
        <v>22</v>
      </c>
      <c r="M2966">
        <v>80000</v>
      </c>
      <c r="O2966" t="s">
        <v>7537</v>
      </c>
      <c r="P2966" t="s">
        <v>7538</v>
      </c>
    </row>
    <row r="2967" spans="1:16" x14ac:dyDescent="0.25">
      <c r="A2967" t="s">
        <v>0</v>
      </c>
      <c r="B2967" t="s">
        <v>7445</v>
      </c>
      <c r="C2967" t="s">
        <v>39</v>
      </c>
      <c r="D2967" t="s">
        <v>3828</v>
      </c>
      <c r="E2967" t="s">
        <v>20</v>
      </c>
      <c r="F2967" t="b">
        <v>1</v>
      </c>
      <c r="G2967" t="s">
        <v>27</v>
      </c>
      <c r="H2967" s="4">
        <v>45703.375150462962</v>
      </c>
      <c r="I2967" t="b">
        <v>1</v>
      </c>
      <c r="J2967" t="b">
        <v>0</v>
      </c>
      <c r="K2967" t="s">
        <v>24</v>
      </c>
      <c r="L2967" t="s">
        <v>22</v>
      </c>
      <c r="M2967">
        <v>163085</v>
      </c>
      <c r="O2967" t="s">
        <v>7446</v>
      </c>
      <c r="P2967" t="s">
        <v>709</v>
      </c>
    </row>
    <row r="2968" spans="1:16" x14ac:dyDescent="0.25">
      <c r="A2968" t="s">
        <v>0</v>
      </c>
      <c r="B2968" t="s">
        <v>7447</v>
      </c>
      <c r="C2968" t="s">
        <v>585</v>
      </c>
      <c r="D2968" t="s">
        <v>4084</v>
      </c>
      <c r="E2968" t="s">
        <v>20</v>
      </c>
      <c r="F2968" t="b">
        <v>0</v>
      </c>
      <c r="G2968" t="s">
        <v>41</v>
      </c>
      <c r="H2968" s="4">
        <v>45703.375474537039</v>
      </c>
      <c r="I2968" t="b">
        <v>0</v>
      </c>
      <c r="J2968" t="b">
        <v>0</v>
      </c>
      <c r="K2968" t="s">
        <v>24</v>
      </c>
      <c r="L2968" t="s">
        <v>22</v>
      </c>
      <c r="M2968">
        <v>125000</v>
      </c>
      <c r="O2968" t="s">
        <v>374</v>
      </c>
      <c r="P2968" t="s">
        <v>7448</v>
      </c>
    </row>
    <row r="2969" spans="1:16" x14ac:dyDescent="0.25">
      <c r="A2969" t="s">
        <v>1</v>
      </c>
      <c r="B2969" t="s">
        <v>4431</v>
      </c>
      <c r="C2969" t="s">
        <v>949</v>
      </c>
      <c r="D2969" t="s">
        <v>4432</v>
      </c>
      <c r="E2969" t="s">
        <v>20</v>
      </c>
      <c r="F2969" t="b">
        <v>0</v>
      </c>
      <c r="G2969" t="s">
        <v>30</v>
      </c>
      <c r="H2969" s="4">
        <v>45703.376006944447</v>
      </c>
      <c r="I2969" t="b">
        <v>0</v>
      </c>
      <c r="J2969" t="b">
        <v>1</v>
      </c>
      <c r="K2969" t="s">
        <v>24</v>
      </c>
      <c r="L2969" t="s">
        <v>22</v>
      </c>
      <c r="M2969">
        <v>99000</v>
      </c>
      <c r="O2969" t="s">
        <v>1763</v>
      </c>
      <c r="P2969" t="s">
        <v>4433</v>
      </c>
    </row>
    <row r="2970" spans="1:16" x14ac:dyDescent="0.25">
      <c r="A2970" t="s">
        <v>0</v>
      </c>
      <c r="B2970" t="s">
        <v>5421</v>
      </c>
      <c r="C2970" t="s">
        <v>372</v>
      </c>
      <c r="D2970" t="s">
        <v>3957</v>
      </c>
      <c r="E2970" t="s">
        <v>34</v>
      </c>
      <c r="F2970" t="b">
        <v>0</v>
      </c>
      <c r="G2970" t="s">
        <v>27</v>
      </c>
      <c r="H2970" s="4">
        <v>45703.416701388887</v>
      </c>
      <c r="I2970" t="b">
        <v>1</v>
      </c>
      <c r="J2970" t="b">
        <v>0</v>
      </c>
      <c r="K2970" t="s">
        <v>24</v>
      </c>
      <c r="L2970" t="s">
        <v>36</v>
      </c>
      <c r="N2970">
        <v>27.979999542236332</v>
      </c>
      <c r="O2970" t="s">
        <v>4622</v>
      </c>
    </row>
    <row r="2971" spans="1:16" x14ac:dyDescent="0.25">
      <c r="A2971" t="s">
        <v>40</v>
      </c>
      <c r="B2971" t="s">
        <v>7449</v>
      </c>
      <c r="C2971" t="s">
        <v>1546</v>
      </c>
      <c r="D2971" t="s">
        <v>3828</v>
      </c>
      <c r="E2971" t="s">
        <v>20</v>
      </c>
      <c r="F2971" t="b">
        <v>0</v>
      </c>
      <c r="G2971" t="s">
        <v>27</v>
      </c>
      <c r="H2971" s="4">
        <v>45703.417939814812</v>
      </c>
      <c r="I2971" t="b">
        <v>0</v>
      </c>
      <c r="J2971" t="b">
        <v>1</v>
      </c>
      <c r="K2971" t="s">
        <v>24</v>
      </c>
      <c r="L2971" t="s">
        <v>22</v>
      </c>
      <c r="M2971">
        <v>162225</v>
      </c>
      <c r="O2971" t="s">
        <v>254</v>
      </c>
      <c r="P2971" t="s">
        <v>7450</v>
      </c>
    </row>
    <row r="2972" spans="1:16" x14ac:dyDescent="0.25">
      <c r="A2972" t="s">
        <v>40</v>
      </c>
      <c r="B2972" t="s">
        <v>2541</v>
      </c>
      <c r="C2972" t="s">
        <v>3347</v>
      </c>
      <c r="D2972" t="s">
        <v>3973</v>
      </c>
      <c r="E2972" t="s">
        <v>20</v>
      </c>
      <c r="F2972" t="b">
        <v>0</v>
      </c>
      <c r="G2972" t="s">
        <v>27</v>
      </c>
      <c r="H2972" s="4">
        <v>45703.418842592589</v>
      </c>
      <c r="I2972" t="b">
        <v>0</v>
      </c>
      <c r="J2972" t="b">
        <v>1</v>
      </c>
      <c r="K2972" t="s">
        <v>24</v>
      </c>
      <c r="L2972" t="s">
        <v>22</v>
      </c>
      <c r="M2972">
        <v>110500</v>
      </c>
      <c r="O2972" t="s">
        <v>2227</v>
      </c>
      <c r="P2972" t="s">
        <v>4333</v>
      </c>
    </row>
    <row r="2973" spans="1:16" x14ac:dyDescent="0.25">
      <c r="A2973" t="s">
        <v>2</v>
      </c>
      <c r="B2973" t="s">
        <v>4385</v>
      </c>
      <c r="C2973" t="s">
        <v>3515</v>
      </c>
      <c r="D2973" t="s">
        <v>2208</v>
      </c>
      <c r="E2973" t="s">
        <v>34</v>
      </c>
      <c r="F2973" t="b">
        <v>0</v>
      </c>
      <c r="G2973" t="s">
        <v>41</v>
      </c>
      <c r="H2973" s="4">
        <v>45703.418923611112</v>
      </c>
      <c r="I2973" t="b">
        <v>0</v>
      </c>
      <c r="J2973" t="b">
        <v>1</v>
      </c>
      <c r="K2973" t="s">
        <v>24</v>
      </c>
      <c r="L2973" t="s">
        <v>22</v>
      </c>
      <c r="M2973">
        <v>165000</v>
      </c>
      <c r="O2973" t="s">
        <v>428</v>
      </c>
      <c r="P2973" t="s">
        <v>7451</v>
      </c>
    </row>
    <row r="2974" spans="1:16" x14ac:dyDescent="0.25">
      <c r="A2974" t="s">
        <v>28</v>
      </c>
      <c r="B2974" t="s">
        <v>642</v>
      </c>
      <c r="C2974" t="s">
        <v>696</v>
      </c>
      <c r="D2974" t="s">
        <v>3973</v>
      </c>
      <c r="E2974" t="s">
        <v>20</v>
      </c>
      <c r="F2974" t="b">
        <v>0</v>
      </c>
      <c r="G2974" t="s">
        <v>30</v>
      </c>
      <c r="H2974" s="4">
        <v>45703.420115740737</v>
      </c>
      <c r="I2974" t="b">
        <v>0</v>
      </c>
      <c r="J2974" t="b">
        <v>1</v>
      </c>
      <c r="K2974" t="s">
        <v>24</v>
      </c>
      <c r="L2974" t="s">
        <v>22</v>
      </c>
      <c r="M2974">
        <v>147000</v>
      </c>
      <c r="O2974" t="s">
        <v>950</v>
      </c>
      <c r="P2974" t="s">
        <v>6325</v>
      </c>
    </row>
    <row r="2975" spans="1:16" x14ac:dyDescent="0.25">
      <c r="A2975" t="s">
        <v>89</v>
      </c>
      <c r="B2975" t="s">
        <v>7452</v>
      </c>
      <c r="C2975" t="s">
        <v>7313</v>
      </c>
      <c r="D2975" t="s">
        <v>2208</v>
      </c>
      <c r="E2975" t="s">
        <v>34</v>
      </c>
      <c r="F2975" t="b">
        <v>0</v>
      </c>
      <c r="G2975" t="s">
        <v>41</v>
      </c>
      <c r="H2975" s="4">
        <v>45703.433148148149</v>
      </c>
      <c r="I2975" t="b">
        <v>0</v>
      </c>
      <c r="J2975" t="b">
        <v>1</v>
      </c>
      <c r="K2975" t="s">
        <v>24</v>
      </c>
      <c r="L2975" t="s">
        <v>22</v>
      </c>
      <c r="M2975">
        <v>195000</v>
      </c>
      <c r="O2975" t="s">
        <v>428</v>
      </c>
      <c r="P2975" t="s">
        <v>7453</v>
      </c>
    </row>
    <row r="2976" spans="1:16" x14ac:dyDescent="0.25">
      <c r="A2976" t="s">
        <v>2</v>
      </c>
      <c r="B2976" t="s">
        <v>6517</v>
      </c>
      <c r="C2976" t="s">
        <v>151</v>
      </c>
      <c r="D2976" t="s">
        <v>3973</v>
      </c>
      <c r="E2976" t="s">
        <v>20</v>
      </c>
      <c r="F2976" t="b">
        <v>0</v>
      </c>
      <c r="G2976" t="s">
        <v>30</v>
      </c>
      <c r="H2976" s="4">
        <v>45703.45925925926</v>
      </c>
      <c r="I2976" t="b">
        <v>0</v>
      </c>
      <c r="J2976" t="b">
        <v>1</v>
      </c>
      <c r="K2976" t="s">
        <v>24</v>
      </c>
      <c r="L2976" t="s">
        <v>22</v>
      </c>
      <c r="M2976">
        <v>140500</v>
      </c>
      <c r="O2976" t="s">
        <v>6518</v>
      </c>
      <c r="P2976" t="s">
        <v>6519</v>
      </c>
    </row>
    <row r="2977" spans="1:16" x14ac:dyDescent="0.25">
      <c r="A2977" t="s">
        <v>2</v>
      </c>
      <c r="B2977" t="s">
        <v>307</v>
      </c>
      <c r="C2977" t="s">
        <v>39</v>
      </c>
      <c r="D2977" t="s">
        <v>7454</v>
      </c>
      <c r="E2977" t="s">
        <v>20</v>
      </c>
      <c r="F2977" t="b">
        <v>1</v>
      </c>
      <c r="G2977" t="s">
        <v>1094</v>
      </c>
      <c r="H2977" s="4">
        <v>45703.489560185182</v>
      </c>
      <c r="I2977" t="b">
        <v>1</v>
      </c>
      <c r="J2977" t="b">
        <v>0</v>
      </c>
      <c r="K2977" t="s">
        <v>1094</v>
      </c>
      <c r="L2977" t="s">
        <v>22</v>
      </c>
      <c r="M2977">
        <v>200000</v>
      </c>
      <c r="O2977" t="s">
        <v>7455</v>
      </c>
      <c r="P2977" t="s">
        <v>1818</v>
      </c>
    </row>
    <row r="2978" spans="1:16" x14ac:dyDescent="0.25">
      <c r="A2978" t="s">
        <v>1</v>
      </c>
      <c r="B2978" t="s">
        <v>2955</v>
      </c>
      <c r="C2978" t="s">
        <v>2765</v>
      </c>
      <c r="D2978" t="s">
        <v>3973</v>
      </c>
      <c r="E2978" t="s">
        <v>20</v>
      </c>
      <c r="F2978" t="b">
        <v>0</v>
      </c>
      <c r="G2978" t="s">
        <v>52</v>
      </c>
      <c r="H2978" s="4">
        <v>45703.500891203701</v>
      </c>
      <c r="I2978" t="b">
        <v>0</v>
      </c>
      <c r="J2978" t="b">
        <v>1</v>
      </c>
      <c r="K2978" t="s">
        <v>24</v>
      </c>
      <c r="L2978" t="s">
        <v>22</v>
      </c>
      <c r="M2978">
        <v>174000</v>
      </c>
      <c r="O2978" t="s">
        <v>5482</v>
      </c>
      <c r="P2978" t="s">
        <v>603</v>
      </c>
    </row>
    <row r="2979" spans="1:16" x14ac:dyDescent="0.25">
      <c r="A2979" t="s">
        <v>2</v>
      </c>
      <c r="B2979" t="s">
        <v>7406</v>
      </c>
      <c r="C2979" t="s">
        <v>3608</v>
      </c>
      <c r="D2979" t="s">
        <v>3973</v>
      </c>
      <c r="E2979" t="s">
        <v>20</v>
      </c>
      <c r="F2979" t="b">
        <v>0</v>
      </c>
      <c r="G2979" t="s">
        <v>27</v>
      </c>
      <c r="H2979" s="4">
        <v>45703.501215277778</v>
      </c>
      <c r="I2979" t="b">
        <v>0</v>
      </c>
      <c r="J2979" t="b">
        <v>0</v>
      </c>
      <c r="K2979" t="s">
        <v>24</v>
      </c>
      <c r="L2979" t="s">
        <v>22</v>
      </c>
      <c r="M2979">
        <v>82850</v>
      </c>
      <c r="O2979" t="s">
        <v>5482</v>
      </c>
      <c r="P2979" t="s">
        <v>3772</v>
      </c>
    </row>
    <row r="2980" spans="1:16" x14ac:dyDescent="0.25">
      <c r="A2980" t="s">
        <v>2</v>
      </c>
      <c r="B2980" t="s">
        <v>7456</v>
      </c>
      <c r="C2980" t="s">
        <v>114</v>
      </c>
      <c r="D2980" t="s">
        <v>3973</v>
      </c>
      <c r="E2980" t="s">
        <v>20</v>
      </c>
      <c r="F2980" t="b">
        <v>0</v>
      </c>
      <c r="G2980" t="s">
        <v>27</v>
      </c>
      <c r="H2980" s="4">
        <v>45703.501689814817</v>
      </c>
      <c r="I2980" t="b">
        <v>0</v>
      </c>
      <c r="J2980" t="b">
        <v>1</v>
      </c>
      <c r="K2980" t="s">
        <v>24</v>
      </c>
      <c r="L2980" t="s">
        <v>22</v>
      </c>
      <c r="M2980">
        <v>207500</v>
      </c>
      <c r="O2980" t="s">
        <v>341</v>
      </c>
      <c r="P2980" t="s">
        <v>7457</v>
      </c>
    </row>
    <row r="2981" spans="1:16" x14ac:dyDescent="0.25">
      <c r="A2981" t="s">
        <v>28</v>
      </c>
      <c r="B2981" t="s">
        <v>7458</v>
      </c>
      <c r="C2981" t="s">
        <v>39</v>
      </c>
      <c r="D2981" t="s">
        <v>3973</v>
      </c>
      <c r="E2981" t="s">
        <v>20</v>
      </c>
      <c r="F2981" t="b">
        <v>1</v>
      </c>
      <c r="G2981" t="s">
        <v>106</v>
      </c>
      <c r="H2981" s="4">
        <v>45703.50849537037</v>
      </c>
      <c r="I2981" t="b">
        <v>0</v>
      </c>
      <c r="J2981" t="b">
        <v>0</v>
      </c>
      <c r="K2981" t="s">
        <v>106</v>
      </c>
      <c r="L2981" t="s">
        <v>36</v>
      </c>
      <c r="N2981">
        <v>50</v>
      </c>
      <c r="O2981" t="s">
        <v>7413</v>
      </c>
      <c r="P2981" t="s">
        <v>7459</v>
      </c>
    </row>
    <row r="2982" spans="1:16" x14ac:dyDescent="0.25">
      <c r="A2982" t="s">
        <v>139</v>
      </c>
      <c r="B2982" t="s">
        <v>7460</v>
      </c>
      <c r="C2982" t="s">
        <v>1867</v>
      </c>
      <c r="D2982" t="s">
        <v>2208</v>
      </c>
      <c r="E2982" t="s">
        <v>105</v>
      </c>
      <c r="F2982" t="b">
        <v>0</v>
      </c>
      <c r="G2982" t="s">
        <v>27</v>
      </c>
      <c r="H2982" s="4">
        <v>45703.54178240741</v>
      </c>
      <c r="I2982" t="b">
        <v>0</v>
      </c>
      <c r="J2982" t="b">
        <v>1</v>
      </c>
      <c r="K2982" t="s">
        <v>24</v>
      </c>
      <c r="L2982" t="s">
        <v>22</v>
      </c>
      <c r="M2982">
        <v>93500</v>
      </c>
      <c r="O2982" t="s">
        <v>7461</v>
      </c>
      <c r="P2982" t="s">
        <v>2014</v>
      </c>
    </row>
    <row r="2983" spans="1:16" x14ac:dyDescent="0.25">
      <c r="A2983" t="s">
        <v>1</v>
      </c>
      <c r="B2983" t="s">
        <v>2473</v>
      </c>
      <c r="C2983" t="s">
        <v>1845</v>
      </c>
      <c r="D2983" t="s">
        <v>4084</v>
      </c>
      <c r="E2983" t="s">
        <v>20</v>
      </c>
      <c r="F2983" t="b">
        <v>0</v>
      </c>
      <c r="G2983" t="s">
        <v>27</v>
      </c>
      <c r="H2983" s="4">
        <v>45703.543252314812</v>
      </c>
      <c r="I2983" t="b">
        <v>0</v>
      </c>
      <c r="J2983" t="b">
        <v>1</v>
      </c>
      <c r="K2983" t="s">
        <v>24</v>
      </c>
      <c r="L2983" t="s">
        <v>22</v>
      </c>
      <c r="M2983">
        <v>145000</v>
      </c>
      <c r="O2983" t="s">
        <v>1388</v>
      </c>
      <c r="P2983" t="s">
        <v>7462</v>
      </c>
    </row>
    <row r="2984" spans="1:16" x14ac:dyDescent="0.25">
      <c r="A2984" t="s">
        <v>40</v>
      </c>
      <c r="B2984" t="s">
        <v>7463</v>
      </c>
      <c r="C2984" t="s">
        <v>2701</v>
      </c>
      <c r="D2984" t="s">
        <v>3828</v>
      </c>
      <c r="E2984" t="s">
        <v>20</v>
      </c>
      <c r="F2984" t="b">
        <v>0</v>
      </c>
      <c r="G2984" t="s">
        <v>41</v>
      </c>
      <c r="H2984" s="4">
        <v>45703.543657407397</v>
      </c>
      <c r="I2984" t="b">
        <v>1</v>
      </c>
      <c r="J2984" t="b">
        <v>1</v>
      </c>
      <c r="K2984" t="s">
        <v>24</v>
      </c>
      <c r="L2984" t="s">
        <v>36</v>
      </c>
      <c r="N2984">
        <v>60</v>
      </c>
      <c r="O2984" t="s">
        <v>7464</v>
      </c>
      <c r="P2984" t="s">
        <v>7465</v>
      </c>
    </row>
    <row r="2985" spans="1:16" x14ac:dyDescent="0.25">
      <c r="A2985" t="s">
        <v>19</v>
      </c>
      <c r="B2985" t="s">
        <v>7466</v>
      </c>
      <c r="C2985" t="s">
        <v>2765</v>
      </c>
      <c r="D2985" t="s">
        <v>3957</v>
      </c>
      <c r="E2985" t="s">
        <v>20</v>
      </c>
      <c r="F2985" t="b">
        <v>0</v>
      </c>
      <c r="G2985" t="s">
        <v>23</v>
      </c>
      <c r="H2985" s="4">
        <v>45703.581053240741</v>
      </c>
      <c r="I2985" t="b">
        <v>0</v>
      </c>
      <c r="J2985" t="b">
        <v>1</v>
      </c>
      <c r="K2985" t="s">
        <v>24</v>
      </c>
      <c r="L2985" t="s">
        <v>36</v>
      </c>
      <c r="N2985">
        <v>11.335000038146971</v>
      </c>
      <c r="O2985" t="s">
        <v>254</v>
      </c>
      <c r="P2985" t="s">
        <v>1637</v>
      </c>
    </row>
    <row r="2986" spans="1:16" x14ac:dyDescent="0.25">
      <c r="A2986" t="s">
        <v>0</v>
      </c>
      <c r="B2986" t="s">
        <v>7549</v>
      </c>
      <c r="C2986" t="s">
        <v>484</v>
      </c>
      <c r="D2986" t="s">
        <v>3828</v>
      </c>
      <c r="E2986" t="s">
        <v>20</v>
      </c>
      <c r="F2986" t="b">
        <v>0</v>
      </c>
      <c r="G2986" t="s">
        <v>27</v>
      </c>
      <c r="H2986" s="4">
        <v>45703.583402777767</v>
      </c>
      <c r="I2986" t="b">
        <v>0</v>
      </c>
      <c r="J2986" t="b">
        <v>1</v>
      </c>
      <c r="K2986" t="s">
        <v>24</v>
      </c>
      <c r="L2986" t="s">
        <v>22</v>
      </c>
      <c r="M2986">
        <v>70000</v>
      </c>
      <c r="O2986" t="s">
        <v>7550</v>
      </c>
      <c r="P2986" t="s">
        <v>280</v>
      </c>
    </row>
    <row r="2987" spans="1:16" x14ac:dyDescent="0.25">
      <c r="A2987" t="s">
        <v>0</v>
      </c>
      <c r="B2987" t="s">
        <v>7467</v>
      </c>
      <c r="C2987" t="s">
        <v>859</v>
      </c>
      <c r="D2987" t="s">
        <v>3957</v>
      </c>
      <c r="E2987" t="s">
        <v>20</v>
      </c>
      <c r="F2987" t="b">
        <v>0</v>
      </c>
      <c r="G2987" t="s">
        <v>27</v>
      </c>
      <c r="H2987" s="4">
        <v>45703.583518518521</v>
      </c>
      <c r="I2987" t="b">
        <v>0</v>
      </c>
      <c r="J2987" t="b">
        <v>1</v>
      </c>
      <c r="K2987" t="s">
        <v>24</v>
      </c>
      <c r="L2987" t="s">
        <v>36</v>
      </c>
      <c r="N2987">
        <v>24.014999389648441</v>
      </c>
      <c r="O2987" t="s">
        <v>7468</v>
      </c>
      <c r="P2987" t="s">
        <v>1304</v>
      </c>
    </row>
    <row r="2988" spans="1:16" x14ac:dyDescent="0.25">
      <c r="A2988" t="s">
        <v>25</v>
      </c>
      <c r="B2988" t="s">
        <v>7521</v>
      </c>
      <c r="C2988" t="s">
        <v>82</v>
      </c>
      <c r="D2988" t="s">
        <v>3828</v>
      </c>
      <c r="E2988" t="s">
        <v>20</v>
      </c>
      <c r="F2988" t="b">
        <v>0</v>
      </c>
      <c r="G2988" t="s">
        <v>27</v>
      </c>
      <c r="H2988" s="4">
        <v>45703.584178240737</v>
      </c>
      <c r="I2988" t="b">
        <v>0</v>
      </c>
      <c r="J2988" t="b">
        <v>1</v>
      </c>
      <c r="K2988" t="s">
        <v>24</v>
      </c>
      <c r="L2988" t="s">
        <v>22</v>
      </c>
      <c r="M2988">
        <v>85210.5</v>
      </c>
      <c r="O2988" t="s">
        <v>7522</v>
      </c>
      <c r="P2988" t="s">
        <v>2884</v>
      </c>
    </row>
    <row r="2989" spans="1:16" x14ac:dyDescent="0.25">
      <c r="A2989" t="s">
        <v>28</v>
      </c>
      <c r="B2989" t="s">
        <v>7469</v>
      </c>
      <c r="C2989" t="s">
        <v>24</v>
      </c>
      <c r="D2989" t="s">
        <v>3973</v>
      </c>
      <c r="E2989" t="s">
        <v>20</v>
      </c>
      <c r="F2989" t="b">
        <v>0</v>
      </c>
      <c r="G2989" t="s">
        <v>27</v>
      </c>
      <c r="H2989" s="4">
        <v>45703.585509259261</v>
      </c>
      <c r="I2989" t="b">
        <v>0</v>
      </c>
      <c r="J2989" t="b">
        <v>0</v>
      </c>
      <c r="K2989" t="s">
        <v>24</v>
      </c>
      <c r="L2989" t="s">
        <v>22</v>
      </c>
      <c r="M2989">
        <v>155000</v>
      </c>
      <c r="O2989" t="s">
        <v>7470</v>
      </c>
      <c r="P2989" t="s">
        <v>7471</v>
      </c>
    </row>
    <row r="2990" spans="1:16" x14ac:dyDescent="0.25">
      <c r="A2990" t="s">
        <v>191</v>
      </c>
      <c r="B2990" t="s">
        <v>7472</v>
      </c>
      <c r="C2990" t="s">
        <v>972</v>
      </c>
      <c r="D2990" t="s">
        <v>4084</v>
      </c>
      <c r="E2990" t="s">
        <v>20</v>
      </c>
      <c r="F2990" t="b">
        <v>0</v>
      </c>
      <c r="G2990" t="s">
        <v>862</v>
      </c>
      <c r="H2990" s="4">
        <v>45703.589016203703</v>
      </c>
      <c r="I2990" t="b">
        <v>0</v>
      </c>
      <c r="J2990" t="b">
        <v>0</v>
      </c>
      <c r="K2990" t="s">
        <v>862</v>
      </c>
      <c r="L2990" t="s">
        <v>22</v>
      </c>
      <c r="M2990">
        <v>127500</v>
      </c>
      <c r="O2990" t="s">
        <v>7473</v>
      </c>
      <c r="P2990" t="s">
        <v>7474</v>
      </c>
    </row>
    <row r="2991" spans="1:16" x14ac:dyDescent="0.25">
      <c r="A2991" t="s">
        <v>0</v>
      </c>
      <c r="B2991" t="s">
        <v>5357</v>
      </c>
      <c r="C2991" t="s">
        <v>5358</v>
      </c>
      <c r="D2991" t="s">
        <v>3828</v>
      </c>
      <c r="E2991" t="s">
        <v>219</v>
      </c>
      <c r="F2991" t="b">
        <v>0</v>
      </c>
      <c r="G2991" t="s">
        <v>27</v>
      </c>
      <c r="H2991" s="4">
        <v>45703.625069444453</v>
      </c>
      <c r="I2991" t="b">
        <v>1</v>
      </c>
      <c r="J2991" t="b">
        <v>1</v>
      </c>
      <c r="K2991" t="s">
        <v>24</v>
      </c>
      <c r="L2991" t="s">
        <v>36</v>
      </c>
      <c r="N2991">
        <v>26.494998931884769</v>
      </c>
      <c r="O2991" t="s">
        <v>3769</v>
      </c>
      <c r="P2991" t="s">
        <v>1702</v>
      </c>
    </row>
    <row r="2992" spans="1:16" x14ac:dyDescent="0.25">
      <c r="A2992" t="s">
        <v>0</v>
      </c>
      <c r="B2992" t="s">
        <v>7475</v>
      </c>
      <c r="C2992" t="s">
        <v>179</v>
      </c>
      <c r="D2992" t="s">
        <v>2208</v>
      </c>
      <c r="E2992" t="s">
        <v>20</v>
      </c>
      <c r="F2992" t="b">
        <v>0</v>
      </c>
      <c r="G2992" t="s">
        <v>27</v>
      </c>
      <c r="H2992" s="4">
        <v>45703.625173611108</v>
      </c>
      <c r="I2992" t="b">
        <v>0</v>
      </c>
      <c r="J2992" t="b">
        <v>0</v>
      </c>
      <c r="K2992" t="s">
        <v>24</v>
      </c>
      <c r="L2992" t="s">
        <v>22</v>
      </c>
      <c r="M2992">
        <v>61750</v>
      </c>
      <c r="O2992" t="s">
        <v>7476</v>
      </c>
      <c r="P2992" t="s">
        <v>7477</v>
      </c>
    </row>
    <row r="2993" spans="1:16" x14ac:dyDescent="0.25">
      <c r="A2993" t="s">
        <v>0</v>
      </c>
      <c r="B2993" t="s">
        <v>7478</v>
      </c>
      <c r="C2993" t="s">
        <v>2883</v>
      </c>
      <c r="D2993" t="s">
        <v>3828</v>
      </c>
      <c r="E2993" t="s">
        <v>51</v>
      </c>
      <c r="F2993" t="b">
        <v>0</v>
      </c>
      <c r="G2993" t="s">
        <v>30</v>
      </c>
      <c r="H2993" s="4">
        <v>45703.625601851847</v>
      </c>
      <c r="I2993" t="b">
        <v>1</v>
      </c>
      <c r="J2993" t="b">
        <v>0</v>
      </c>
      <c r="K2993" t="s">
        <v>24</v>
      </c>
      <c r="L2993" t="s">
        <v>36</v>
      </c>
      <c r="N2993">
        <v>53.5</v>
      </c>
      <c r="O2993" t="s">
        <v>7479</v>
      </c>
      <c r="P2993" t="s">
        <v>338</v>
      </c>
    </row>
    <row r="2994" spans="1:16" x14ac:dyDescent="0.25">
      <c r="A2994" t="s">
        <v>1</v>
      </c>
      <c r="B2994" t="s">
        <v>4444</v>
      </c>
      <c r="C2994" t="s">
        <v>122</v>
      </c>
      <c r="D2994" t="s">
        <v>3973</v>
      </c>
      <c r="E2994" t="s">
        <v>20</v>
      </c>
      <c r="F2994" t="b">
        <v>0</v>
      </c>
      <c r="G2994" t="s">
        <v>52</v>
      </c>
      <c r="H2994" s="4">
        <v>45703.625740740739</v>
      </c>
      <c r="I2994" t="b">
        <v>0</v>
      </c>
      <c r="J2994" t="b">
        <v>1</v>
      </c>
      <c r="K2994" t="s">
        <v>24</v>
      </c>
      <c r="L2994" t="s">
        <v>22</v>
      </c>
      <c r="M2994">
        <v>222545</v>
      </c>
      <c r="O2994" t="s">
        <v>759</v>
      </c>
      <c r="P2994" t="s">
        <v>2237</v>
      </c>
    </row>
    <row r="2995" spans="1:16" x14ac:dyDescent="0.25">
      <c r="A2995" t="s">
        <v>1</v>
      </c>
      <c r="B2995" t="s">
        <v>7480</v>
      </c>
      <c r="C2995" t="s">
        <v>82</v>
      </c>
      <c r="D2995" t="s">
        <v>4084</v>
      </c>
      <c r="E2995" t="s">
        <v>20</v>
      </c>
      <c r="F2995" t="b">
        <v>0</v>
      </c>
      <c r="G2995" t="s">
        <v>27</v>
      </c>
      <c r="H2995" s="4">
        <v>45703.626018518517</v>
      </c>
      <c r="I2995" t="b">
        <v>0</v>
      </c>
      <c r="J2995" t="b">
        <v>0</v>
      </c>
      <c r="K2995" t="s">
        <v>24</v>
      </c>
      <c r="L2995" t="s">
        <v>22</v>
      </c>
      <c r="M2995">
        <v>155000</v>
      </c>
      <c r="O2995" t="s">
        <v>377</v>
      </c>
      <c r="P2995" t="s">
        <v>3559</v>
      </c>
    </row>
    <row r="2996" spans="1:16" x14ac:dyDescent="0.25">
      <c r="A2996" t="s">
        <v>2</v>
      </c>
      <c r="B2996" t="s">
        <v>7481</v>
      </c>
      <c r="C2996" t="s">
        <v>24</v>
      </c>
      <c r="D2996" t="s">
        <v>4328</v>
      </c>
      <c r="E2996" t="s">
        <v>20</v>
      </c>
      <c r="F2996" t="b">
        <v>0</v>
      </c>
      <c r="G2996" t="s">
        <v>27</v>
      </c>
      <c r="H2996" s="4">
        <v>45703.626979166656</v>
      </c>
      <c r="I2996" t="b">
        <v>0</v>
      </c>
      <c r="J2996" t="b">
        <v>0</v>
      </c>
      <c r="K2996" t="s">
        <v>24</v>
      </c>
      <c r="L2996" t="s">
        <v>22</v>
      </c>
      <c r="M2996">
        <v>126500</v>
      </c>
      <c r="O2996" t="s">
        <v>7482</v>
      </c>
      <c r="P2996" t="s">
        <v>7483</v>
      </c>
    </row>
    <row r="2997" spans="1:16" x14ac:dyDescent="0.25">
      <c r="A2997" t="s">
        <v>0</v>
      </c>
      <c r="B2997" t="s">
        <v>2760</v>
      </c>
      <c r="C2997" t="s">
        <v>236</v>
      </c>
      <c r="D2997" t="s">
        <v>2208</v>
      </c>
      <c r="E2997" t="s">
        <v>20</v>
      </c>
      <c r="F2997" t="b">
        <v>0</v>
      </c>
      <c r="G2997" t="s">
        <v>27</v>
      </c>
      <c r="H2997" s="4">
        <v>45703.666817129633</v>
      </c>
      <c r="I2997" t="b">
        <v>0</v>
      </c>
      <c r="J2997" t="b">
        <v>1</v>
      </c>
      <c r="K2997" t="s">
        <v>24</v>
      </c>
      <c r="L2997" t="s">
        <v>22</v>
      </c>
      <c r="M2997">
        <v>120000</v>
      </c>
      <c r="O2997" t="s">
        <v>301</v>
      </c>
      <c r="P2997" t="s">
        <v>7484</v>
      </c>
    </row>
    <row r="2998" spans="1:16" x14ac:dyDescent="0.25">
      <c r="A2998" t="s">
        <v>0</v>
      </c>
      <c r="B2998" t="s">
        <v>7485</v>
      </c>
      <c r="C2998" t="s">
        <v>179</v>
      </c>
      <c r="D2998" t="s">
        <v>3828</v>
      </c>
      <c r="E2998" t="s">
        <v>20</v>
      </c>
      <c r="F2998" t="b">
        <v>0</v>
      </c>
      <c r="G2998" t="s">
        <v>27</v>
      </c>
      <c r="H2998" s="4">
        <v>45703.66684027778</v>
      </c>
      <c r="I2998" t="b">
        <v>0</v>
      </c>
      <c r="J2998" t="b">
        <v>1</v>
      </c>
      <c r="K2998" t="s">
        <v>24</v>
      </c>
      <c r="L2998" t="s">
        <v>22</v>
      </c>
      <c r="M2998">
        <v>79871.5</v>
      </c>
      <c r="O2998" t="s">
        <v>3851</v>
      </c>
      <c r="P2998" t="s">
        <v>7486</v>
      </c>
    </row>
    <row r="2999" spans="1:16" x14ac:dyDescent="0.25">
      <c r="A2999" t="s">
        <v>139</v>
      </c>
      <c r="B2999" t="s">
        <v>277</v>
      </c>
      <c r="C2999" t="s">
        <v>1065</v>
      </c>
      <c r="D2999" t="s">
        <v>3973</v>
      </c>
      <c r="E2999" t="s">
        <v>20</v>
      </c>
      <c r="F2999" t="b">
        <v>0</v>
      </c>
      <c r="G2999" t="s">
        <v>35</v>
      </c>
      <c r="H2999" s="4">
        <v>45703.667071759257</v>
      </c>
      <c r="I2999" t="b">
        <v>0</v>
      </c>
      <c r="J2999" t="b">
        <v>0</v>
      </c>
      <c r="K2999" t="s">
        <v>24</v>
      </c>
      <c r="L2999" t="s">
        <v>36</v>
      </c>
      <c r="N2999">
        <v>60</v>
      </c>
      <c r="O2999" t="s">
        <v>200</v>
      </c>
      <c r="P2999" t="s">
        <v>7539</v>
      </c>
    </row>
    <row r="3000" spans="1:16" x14ac:dyDescent="0.25">
      <c r="A3000" t="s">
        <v>139</v>
      </c>
      <c r="B3000" t="s">
        <v>7487</v>
      </c>
      <c r="C3000" t="s">
        <v>1421</v>
      </c>
      <c r="D3000" t="s">
        <v>3828</v>
      </c>
      <c r="E3000" t="s">
        <v>20</v>
      </c>
      <c r="F3000" t="b">
        <v>0</v>
      </c>
      <c r="G3000" t="s">
        <v>52</v>
      </c>
      <c r="H3000" s="4">
        <v>45703.667858796303</v>
      </c>
      <c r="I3000" t="b">
        <v>0</v>
      </c>
      <c r="J3000" t="b">
        <v>1</v>
      </c>
      <c r="K3000" t="s">
        <v>24</v>
      </c>
      <c r="L3000" t="s">
        <v>22</v>
      </c>
      <c r="M3000">
        <v>120000</v>
      </c>
      <c r="O3000" t="s">
        <v>7488</v>
      </c>
      <c r="P3000" t="s">
        <v>7489</v>
      </c>
    </row>
    <row r="3001" spans="1:16" x14ac:dyDescent="0.25">
      <c r="A3001" t="s">
        <v>40</v>
      </c>
      <c r="B3001" t="s">
        <v>7490</v>
      </c>
      <c r="C3001" t="s">
        <v>825</v>
      </c>
      <c r="D3001" t="s">
        <v>3828</v>
      </c>
      <c r="E3001" t="s">
        <v>20</v>
      </c>
      <c r="F3001" t="b">
        <v>0</v>
      </c>
      <c r="G3001" t="s">
        <v>27</v>
      </c>
      <c r="H3001" s="4">
        <v>45703.668009259258</v>
      </c>
      <c r="I3001" t="b">
        <v>1</v>
      </c>
      <c r="J3001" t="b">
        <v>1</v>
      </c>
      <c r="K3001" t="s">
        <v>24</v>
      </c>
      <c r="L3001" t="s">
        <v>22</v>
      </c>
      <c r="M3001">
        <v>147500</v>
      </c>
      <c r="O3001" t="s">
        <v>2576</v>
      </c>
      <c r="P3001" t="s">
        <v>7491</v>
      </c>
    </row>
    <row r="3002" spans="1:16" x14ac:dyDescent="0.25">
      <c r="A3002" t="s">
        <v>0</v>
      </c>
      <c r="B3002" t="s">
        <v>7540</v>
      </c>
      <c r="C3002" t="s">
        <v>2716</v>
      </c>
      <c r="D3002" t="s">
        <v>3973</v>
      </c>
      <c r="E3002" t="s">
        <v>20</v>
      </c>
      <c r="F3002" t="b">
        <v>0</v>
      </c>
      <c r="G3002" t="s">
        <v>23</v>
      </c>
      <c r="H3002" s="4">
        <v>45703.700891203713</v>
      </c>
      <c r="I3002" t="b">
        <v>0</v>
      </c>
      <c r="J3002" t="b">
        <v>1</v>
      </c>
      <c r="K3002" t="s">
        <v>24</v>
      </c>
      <c r="L3002" t="s">
        <v>22</v>
      </c>
      <c r="M3002">
        <v>74100</v>
      </c>
      <c r="O3002" t="s">
        <v>5949</v>
      </c>
      <c r="P3002" t="s">
        <v>7541</v>
      </c>
    </row>
    <row r="3003" spans="1:16" x14ac:dyDescent="0.25">
      <c r="A3003" t="s">
        <v>0</v>
      </c>
      <c r="B3003" t="s">
        <v>0</v>
      </c>
      <c r="C3003" t="s">
        <v>76</v>
      </c>
      <c r="D3003" t="s">
        <v>4090</v>
      </c>
      <c r="E3003" t="s">
        <v>20</v>
      </c>
      <c r="F3003" t="b">
        <v>0</v>
      </c>
      <c r="G3003" t="s">
        <v>41</v>
      </c>
      <c r="H3003" s="4">
        <v>45703.708738425928</v>
      </c>
      <c r="I3003" t="b">
        <v>0</v>
      </c>
      <c r="J3003" t="b">
        <v>0</v>
      </c>
      <c r="K3003" t="s">
        <v>24</v>
      </c>
      <c r="L3003" t="s">
        <v>36</v>
      </c>
      <c r="N3003">
        <v>37.5</v>
      </c>
      <c r="O3003" t="s">
        <v>712</v>
      </c>
      <c r="P3003" t="s">
        <v>1904</v>
      </c>
    </row>
    <row r="3004" spans="1:16" x14ac:dyDescent="0.25">
      <c r="A3004" t="s">
        <v>139</v>
      </c>
      <c r="B3004" t="s">
        <v>7523</v>
      </c>
      <c r="C3004" t="s">
        <v>151</v>
      </c>
      <c r="D3004" t="s">
        <v>3973</v>
      </c>
      <c r="E3004" t="s">
        <v>20</v>
      </c>
      <c r="F3004" t="b">
        <v>0</v>
      </c>
      <c r="G3004" t="s">
        <v>30</v>
      </c>
      <c r="H3004" s="4">
        <v>45703.709236111114</v>
      </c>
      <c r="I3004" t="b">
        <v>0</v>
      </c>
      <c r="J3004" t="b">
        <v>0</v>
      </c>
      <c r="K3004" t="s">
        <v>24</v>
      </c>
      <c r="L3004" t="s">
        <v>36</v>
      </c>
      <c r="N3004">
        <v>22</v>
      </c>
      <c r="O3004" t="s">
        <v>7524</v>
      </c>
      <c r="P3004" t="s">
        <v>2808</v>
      </c>
    </row>
    <row r="3005" spans="1:16" x14ac:dyDescent="0.25">
      <c r="A3005" t="s">
        <v>2</v>
      </c>
      <c r="B3005" t="s">
        <v>417</v>
      </c>
      <c r="C3005" t="s">
        <v>908</v>
      </c>
      <c r="D3005" t="s">
        <v>3828</v>
      </c>
      <c r="E3005" t="s">
        <v>20</v>
      </c>
      <c r="F3005" t="b">
        <v>0</v>
      </c>
      <c r="G3005" t="s">
        <v>27</v>
      </c>
      <c r="H3005" s="4">
        <v>45703.710324074083</v>
      </c>
      <c r="I3005" t="b">
        <v>0</v>
      </c>
      <c r="J3005" t="b">
        <v>0</v>
      </c>
      <c r="K3005" t="s">
        <v>24</v>
      </c>
      <c r="L3005" t="s">
        <v>22</v>
      </c>
      <c r="M3005">
        <v>90094.2578125</v>
      </c>
      <c r="O3005" t="s">
        <v>6068</v>
      </c>
      <c r="P3005" t="s">
        <v>6069</v>
      </c>
    </row>
    <row r="3006" spans="1:16" x14ac:dyDescent="0.25">
      <c r="A3006" t="s">
        <v>2</v>
      </c>
      <c r="B3006" t="s">
        <v>2337</v>
      </c>
      <c r="C3006" t="s">
        <v>49</v>
      </c>
      <c r="D3006" t="s">
        <v>3973</v>
      </c>
      <c r="E3006" t="s">
        <v>20</v>
      </c>
      <c r="F3006" t="b">
        <v>0</v>
      </c>
      <c r="G3006" t="s">
        <v>30</v>
      </c>
      <c r="H3006" s="4">
        <v>45703.711342592593</v>
      </c>
      <c r="I3006" t="b">
        <v>0</v>
      </c>
      <c r="J3006" t="b">
        <v>0</v>
      </c>
      <c r="K3006" t="s">
        <v>24</v>
      </c>
      <c r="L3006" t="s">
        <v>22</v>
      </c>
      <c r="M3006">
        <v>350000</v>
      </c>
      <c r="O3006" t="s">
        <v>3634</v>
      </c>
      <c r="P3006" t="s">
        <v>7163</v>
      </c>
    </row>
    <row r="3007" spans="1:16" x14ac:dyDescent="0.25">
      <c r="A3007" t="s">
        <v>139</v>
      </c>
      <c r="B3007" t="s">
        <v>2929</v>
      </c>
      <c r="C3007" t="s">
        <v>3238</v>
      </c>
      <c r="D3007" t="s">
        <v>3973</v>
      </c>
      <c r="E3007" t="s">
        <v>20</v>
      </c>
      <c r="F3007" t="b">
        <v>0</v>
      </c>
      <c r="G3007" t="s">
        <v>41</v>
      </c>
      <c r="H3007" s="4">
        <v>45703.7503125</v>
      </c>
      <c r="I3007" t="b">
        <v>0</v>
      </c>
      <c r="J3007" t="b">
        <v>1</v>
      </c>
      <c r="K3007" t="s">
        <v>24</v>
      </c>
      <c r="L3007" t="s">
        <v>22</v>
      </c>
      <c r="M3007">
        <v>103900</v>
      </c>
      <c r="O3007" t="s">
        <v>4329</v>
      </c>
      <c r="P3007" t="s">
        <v>7492</v>
      </c>
    </row>
    <row r="3008" spans="1:16" x14ac:dyDescent="0.25">
      <c r="A3008" t="s">
        <v>139</v>
      </c>
      <c r="B3008" t="s">
        <v>7493</v>
      </c>
      <c r="C3008" t="s">
        <v>151</v>
      </c>
      <c r="D3008" t="s">
        <v>3828</v>
      </c>
      <c r="E3008" t="s">
        <v>51</v>
      </c>
      <c r="F3008" t="b">
        <v>0</v>
      </c>
      <c r="G3008" t="s">
        <v>30</v>
      </c>
      <c r="H3008" s="4">
        <v>45703.750902777778</v>
      </c>
      <c r="I3008" t="b">
        <v>1</v>
      </c>
      <c r="J3008" t="b">
        <v>0</v>
      </c>
      <c r="K3008" t="s">
        <v>24</v>
      </c>
      <c r="L3008" t="s">
        <v>36</v>
      </c>
      <c r="N3008">
        <v>38</v>
      </c>
      <c r="O3008" t="s">
        <v>6991</v>
      </c>
    </row>
    <row r="3009" spans="1:16" x14ac:dyDescent="0.25">
      <c r="A3009" t="s">
        <v>2</v>
      </c>
      <c r="B3009" t="s">
        <v>7494</v>
      </c>
      <c r="C3009" t="s">
        <v>945</v>
      </c>
      <c r="D3009" t="s">
        <v>3600</v>
      </c>
      <c r="E3009" t="s">
        <v>20</v>
      </c>
      <c r="F3009" t="b">
        <v>0</v>
      </c>
      <c r="G3009" t="s">
        <v>27</v>
      </c>
      <c r="H3009" s="4">
        <v>45703.751388888893</v>
      </c>
      <c r="I3009" t="b">
        <v>1</v>
      </c>
      <c r="J3009" t="b">
        <v>1</v>
      </c>
      <c r="K3009" t="s">
        <v>24</v>
      </c>
      <c r="L3009" t="s">
        <v>22</v>
      </c>
      <c r="M3009">
        <v>145000</v>
      </c>
      <c r="O3009" t="s">
        <v>7495</v>
      </c>
      <c r="P3009" t="s">
        <v>7496</v>
      </c>
    </row>
    <row r="3010" spans="1:16" x14ac:dyDescent="0.25">
      <c r="A3010" t="s">
        <v>19</v>
      </c>
      <c r="B3010" t="s">
        <v>7497</v>
      </c>
      <c r="C3010" t="s">
        <v>122</v>
      </c>
      <c r="D3010" t="s">
        <v>3973</v>
      </c>
      <c r="E3010" t="s">
        <v>20</v>
      </c>
      <c r="F3010" t="b">
        <v>0</v>
      </c>
      <c r="G3010" t="s">
        <v>52</v>
      </c>
      <c r="H3010" s="4">
        <v>45703.75240740741</v>
      </c>
      <c r="I3010" t="b">
        <v>1</v>
      </c>
      <c r="J3010" t="b">
        <v>0</v>
      </c>
      <c r="K3010" t="s">
        <v>24</v>
      </c>
      <c r="L3010" t="s">
        <v>22</v>
      </c>
      <c r="M3010">
        <v>112116</v>
      </c>
      <c r="O3010" t="s">
        <v>554</v>
      </c>
      <c r="P3010" t="s">
        <v>7498</v>
      </c>
    </row>
    <row r="3011" spans="1:16" x14ac:dyDescent="0.25">
      <c r="A3011" t="s">
        <v>0</v>
      </c>
      <c r="B3011" t="s">
        <v>4251</v>
      </c>
      <c r="C3011" t="s">
        <v>3519</v>
      </c>
      <c r="D3011" t="s">
        <v>3973</v>
      </c>
      <c r="E3011" t="s">
        <v>20</v>
      </c>
      <c r="F3011" t="b">
        <v>0</v>
      </c>
      <c r="G3011" t="s">
        <v>27</v>
      </c>
      <c r="H3011" s="4">
        <v>45703.791770833333</v>
      </c>
      <c r="I3011" t="b">
        <v>1</v>
      </c>
      <c r="J3011" t="b">
        <v>0</v>
      </c>
      <c r="K3011" t="s">
        <v>24</v>
      </c>
      <c r="L3011" t="s">
        <v>22</v>
      </c>
      <c r="M3011">
        <v>70000</v>
      </c>
      <c r="O3011" t="s">
        <v>7499</v>
      </c>
      <c r="P3011" t="s">
        <v>1075</v>
      </c>
    </row>
    <row r="3012" spans="1:16" x14ac:dyDescent="0.25">
      <c r="A3012" t="s">
        <v>1</v>
      </c>
      <c r="B3012" t="s">
        <v>7500</v>
      </c>
      <c r="C3012" t="s">
        <v>624</v>
      </c>
      <c r="D3012" t="s">
        <v>3973</v>
      </c>
      <c r="E3012" t="s">
        <v>20</v>
      </c>
      <c r="F3012" t="b">
        <v>0</v>
      </c>
      <c r="G3012" t="s">
        <v>35</v>
      </c>
      <c r="H3012" s="4">
        <v>45703.792164351849</v>
      </c>
      <c r="I3012" t="b">
        <v>0</v>
      </c>
      <c r="J3012" t="b">
        <v>1</v>
      </c>
      <c r="K3012" t="s">
        <v>24</v>
      </c>
      <c r="L3012" t="s">
        <v>22</v>
      </c>
      <c r="M3012">
        <v>184000</v>
      </c>
      <c r="O3012" t="s">
        <v>65</v>
      </c>
      <c r="P3012" t="s">
        <v>66</v>
      </c>
    </row>
    <row r="3013" spans="1:16" x14ac:dyDescent="0.25">
      <c r="A3013" t="s">
        <v>2</v>
      </c>
      <c r="B3013" t="s">
        <v>7244</v>
      </c>
      <c r="C3013" t="s">
        <v>322</v>
      </c>
      <c r="D3013" t="s">
        <v>3973</v>
      </c>
      <c r="E3013" t="s">
        <v>20</v>
      </c>
      <c r="F3013" t="b">
        <v>0</v>
      </c>
      <c r="G3013" t="s">
        <v>41</v>
      </c>
      <c r="H3013" s="4">
        <v>45703.792210648149</v>
      </c>
      <c r="I3013" t="b">
        <v>0</v>
      </c>
      <c r="J3013" t="b">
        <v>1</v>
      </c>
      <c r="K3013" t="s">
        <v>24</v>
      </c>
      <c r="L3013" t="s">
        <v>22</v>
      </c>
      <c r="M3013">
        <v>193500</v>
      </c>
      <c r="O3013" t="s">
        <v>3973</v>
      </c>
      <c r="P3013" t="s">
        <v>7245</v>
      </c>
    </row>
    <row r="3014" spans="1:16" x14ac:dyDescent="0.25">
      <c r="A3014" t="s">
        <v>2</v>
      </c>
      <c r="B3014" t="s">
        <v>7542</v>
      </c>
      <c r="C3014" t="s">
        <v>1588</v>
      </c>
      <c r="D3014" t="s">
        <v>7543</v>
      </c>
      <c r="E3014" t="s">
        <v>20</v>
      </c>
      <c r="F3014" t="b">
        <v>0</v>
      </c>
      <c r="G3014" t="s">
        <v>27</v>
      </c>
      <c r="H3014" s="4">
        <v>45703.792962962973</v>
      </c>
      <c r="I3014" t="b">
        <v>0</v>
      </c>
      <c r="J3014" t="b">
        <v>0</v>
      </c>
      <c r="K3014" t="s">
        <v>24</v>
      </c>
      <c r="L3014" t="s">
        <v>22</v>
      </c>
      <c r="M3014">
        <v>90000</v>
      </c>
      <c r="O3014" t="s">
        <v>7544</v>
      </c>
      <c r="P3014" t="s">
        <v>7545</v>
      </c>
    </row>
    <row r="3015" spans="1:16" x14ac:dyDescent="0.25">
      <c r="A3015" t="s">
        <v>1</v>
      </c>
      <c r="B3015" t="s">
        <v>5990</v>
      </c>
      <c r="C3015" t="s">
        <v>3891</v>
      </c>
      <c r="D3015" t="s">
        <v>3828</v>
      </c>
      <c r="E3015" t="s">
        <v>20</v>
      </c>
      <c r="F3015" t="b">
        <v>0</v>
      </c>
      <c r="G3015" t="s">
        <v>27</v>
      </c>
      <c r="H3015" s="4">
        <v>45703.793854166674</v>
      </c>
      <c r="I3015" t="b">
        <v>0</v>
      </c>
      <c r="J3015" t="b">
        <v>1</v>
      </c>
      <c r="K3015" t="s">
        <v>24</v>
      </c>
      <c r="L3015" t="s">
        <v>22</v>
      </c>
      <c r="M3015">
        <v>120000</v>
      </c>
      <c r="O3015" t="s">
        <v>3892</v>
      </c>
      <c r="P3015" t="s">
        <v>5991</v>
      </c>
    </row>
    <row r="3016" spans="1:16" x14ac:dyDescent="0.25">
      <c r="A3016" t="s">
        <v>1</v>
      </c>
      <c r="B3016" t="s">
        <v>3477</v>
      </c>
      <c r="C3016" t="s">
        <v>155</v>
      </c>
      <c r="D3016" t="s">
        <v>3973</v>
      </c>
      <c r="E3016" t="s">
        <v>51</v>
      </c>
      <c r="F3016" t="b">
        <v>0</v>
      </c>
      <c r="G3016" t="s">
        <v>27</v>
      </c>
      <c r="H3016" s="4">
        <v>45703.794027777767</v>
      </c>
      <c r="I3016" t="b">
        <v>0</v>
      </c>
      <c r="J3016" t="b">
        <v>1</v>
      </c>
      <c r="K3016" t="s">
        <v>24</v>
      </c>
      <c r="L3016" t="s">
        <v>36</v>
      </c>
      <c r="N3016">
        <v>45</v>
      </c>
      <c r="O3016" t="s">
        <v>270</v>
      </c>
      <c r="P3016" t="s">
        <v>1851</v>
      </c>
    </row>
    <row r="3017" spans="1:16" x14ac:dyDescent="0.25">
      <c r="A3017" t="s">
        <v>89</v>
      </c>
      <c r="B3017" t="s">
        <v>7501</v>
      </c>
      <c r="C3017" t="s">
        <v>44</v>
      </c>
      <c r="D3017" t="s">
        <v>3973</v>
      </c>
      <c r="E3017" t="s">
        <v>20</v>
      </c>
      <c r="F3017" t="b">
        <v>0</v>
      </c>
      <c r="G3017" t="s">
        <v>41</v>
      </c>
      <c r="H3017" s="4">
        <v>45703.83</v>
      </c>
      <c r="I3017" t="b">
        <v>0</v>
      </c>
      <c r="J3017" t="b">
        <v>0</v>
      </c>
      <c r="K3017" t="s">
        <v>24</v>
      </c>
      <c r="L3017" t="s">
        <v>22</v>
      </c>
      <c r="M3017">
        <v>144000</v>
      </c>
      <c r="O3017" t="s">
        <v>7502</v>
      </c>
      <c r="P3017" t="s">
        <v>7503</v>
      </c>
    </row>
    <row r="3018" spans="1:16" x14ac:dyDescent="0.25">
      <c r="A3018" t="s">
        <v>40</v>
      </c>
      <c r="B3018" t="s">
        <v>57</v>
      </c>
      <c r="C3018" t="s">
        <v>179</v>
      </c>
      <c r="D3018" t="s">
        <v>3973</v>
      </c>
      <c r="E3018" t="s">
        <v>20</v>
      </c>
      <c r="F3018" t="b">
        <v>0</v>
      </c>
      <c r="G3018" t="s">
        <v>52</v>
      </c>
      <c r="H3018" s="4">
        <v>45703.832152777781</v>
      </c>
      <c r="I3018" t="b">
        <v>0</v>
      </c>
      <c r="J3018" t="b">
        <v>1</v>
      </c>
      <c r="K3018" t="s">
        <v>24</v>
      </c>
      <c r="L3018" t="s">
        <v>22</v>
      </c>
      <c r="M3018">
        <v>139105</v>
      </c>
      <c r="O3018" t="s">
        <v>1856</v>
      </c>
      <c r="P3018" t="s">
        <v>2720</v>
      </c>
    </row>
    <row r="3019" spans="1:16" x14ac:dyDescent="0.25">
      <c r="A3019" t="s">
        <v>0</v>
      </c>
      <c r="B3019" t="s">
        <v>7504</v>
      </c>
      <c r="C3019" t="s">
        <v>203</v>
      </c>
      <c r="D3019" t="s">
        <v>3973</v>
      </c>
      <c r="E3019" t="s">
        <v>20</v>
      </c>
      <c r="F3019" t="b">
        <v>0</v>
      </c>
      <c r="G3019" t="s">
        <v>23</v>
      </c>
      <c r="H3019" s="4">
        <v>45703.832256944443</v>
      </c>
      <c r="I3019" t="b">
        <v>1</v>
      </c>
      <c r="J3019" t="b">
        <v>1</v>
      </c>
      <c r="K3019" t="s">
        <v>24</v>
      </c>
      <c r="L3019" t="s">
        <v>22</v>
      </c>
      <c r="M3019">
        <v>85000</v>
      </c>
      <c r="O3019" t="s">
        <v>4675</v>
      </c>
      <c r="P3019" t="s">
        <v>204</v>
      </c>
    </row>
    <row r="3020" spans="1:16" x14ac:dyDescent="0.25">
      <c r="A3020" t="s">
        <v>0</v>
      </c>
      <c r="B3020" t="s">
        <v>1219</v>
      </c>
      <c r="C3020" t="s">
        <v>64</v>
      </c>
      <c r="D3020" t="s">
        <v>6851</v>
      </c>
      <c r="E3020" t="s">
        <v>20</v>
      </c>
      <c r="F3020" t="b">
        <v>0</v>
      </c>
      <c r="G3020" t="s">
        <v>52</v>
      </c>
      <c r="H3020" s="4">
        <v>45703.834317129629</v>
      </c>
      <c r="I3020" t="b">
        <v>1</v>
      </c>
      <c r="J3020" t="b">
        <v>0</v>
      </c>
      <c r="K3020" t="s">
        <v>24</v>
      </c>
      <c r="L3020" t="s">
        <v>36</v>
      </c>
      <c r="N3020">
        <v>37.5</v>
      </c>
      <c r="O3020" t="s">
        <v>131</v>
      </c>
      <c r="P3020" t="s">
        <v>1463</v>
      </c>
    </row>
    <row r="3021" spans="1:16" x14ac:dyDescent="0.25">
      <c r="A3021" t="s">
        <v>0</v>
      </c>
      <c r="B3021" t="s">
        <v>7505</v>
      </c>
      <c r="C3021" t="s">
        <v>2015</v>
      </c>
      <c r="D3021" t="s">
        <v>3973</v>
      </c>
      <c r="E3021" t="s">
        <v>51</v>
      </c>
      <c r="F3021" t="b">
        <v>0</v>
      </c>
      <c r="G3021" t="s">
        <v>27</v>
      </c>
      <c r="H3021" s="4">
        <v>45703.834456018521</v>
      </c>
      <c r="I3021" t="b">
        <v>0</v>
      </c>
      <c r="J3021" t="b">
        <v>0</v>
      </c>
      <c r="K3021" t="s">
        <v>24</v>
      </c>
      <c r="L3021" t="s">
        <v>36</v>
      </c>
      <c r="N3021">
        <v>30</v>
      </c>
      <c r="O3021" t="s">
        <v>1137</v>
      </c>
      <c r="P3021" t="s">
        <v>1687</v>
      </c>
    </row>
    <row r="3022" spans="1:16" x14ac:dyDescent="0.25">
      <c r="A3022" t="s">
        <v>0</v>
      </c>
      <c r="B3022" t="s">
        <v>1632</v>
      </c>
      <c r="C3022" t="s">
        <v>967</v>
      </c>
      <c r="D3022" t="s">
        <v>3973</v>
      </c>
      <c r="E3022" t="s">
        <v>20</v>
      </c>
      <c r="F3022" t="b">
        <v>0</v>
      </c>
      <c r="G3022" t="s">
        <v>27</v>
      </c>
      <c r="H3022" s="4">
        <v>45703.834837962961</v>
      </c>
      <c r="I3022" t="b">
        <v>1</v>
      </c>
      <c r="J3022" t="b">
        <v>0</v>
      </c>
      <c r="K3022" t="s">
        <v>24</v>
      </c>
      <c r="L3022" t="s">
        <v>22</v>
      </c>
      <c r="M3022">
        <v>105000</v>
      </c>
      <c r="O3022" t="s">
        <v>482</v>
      </c>
      <c r="P3022" t="s">
        <v>7546</v>
      </c>
    </row>
    <row r="3023" spans="1:16" x14ac:dyDescent="0.25">
      <c r="A3023" t="s">
        <v>0</v>
      </c>
      <c r="B3023" t="s">
        <v>7506</v>
      </c>
      <c r="C3023" t="s">
        <v>966</v>
      </c>
      <c r="D3023" t="s">
        <v>3957</v>
      </c>
      <c r="E3023" t="s">
        <v>20</v>
      </c>
      <c r="F3023" t="b">
        <v>0</v>
      </c>
      <c r="G3023" t="s">
        <v>30</v>
      </c>
      <c r="H3023" s="4">
        <v>45703.836087962962</v>
      </c>
      <c r="I3023" t="b">
        <v>0</v>
      </c>
      <c r="J3023" t="b">
        <v>0</v>
      </c>
      <c r="K3023" t="s">
        <v>24</v>
      </c>
      <c r="L3023" t="s">
        <v>36</v>
      </c>
      <c r="N3023">
        <v>25</v>
      </c>
      <c r="O3023" t="s">
        <v>7507</v>
      </c>
      <c r="P3023" t="s">
        <v>7508</v>
      </c>
    </row>
    <row r="3024" spans="1:16" x14ac:dyDescent="0.25">
      <c r="A3024" t="s">
        <v>0</v>
      </c>
      <c r="B3024" t="s">
        <v>3005</v>
      </c>
      <c r="C3024" t="s">
        <v>203</v>
      </c>
      <c r="D3024" t="s">
        <v>3973</v>
      </c>
      <c r="E3024" t="s">
        <v>20</v>
      </c>
      <c r="F3024" t="b">
        <v>0</v>
      </c>
      <c r="G3024" t="s">
        <v>23</v>
      </c>
      <c r="H3024" s="4">
        <v>45703.868854166663</v>
      </c>
      <c r="I3024" t="b">
        <v>1</v>
      </c>
      <c r="J3024" t="b">
        <v>1</v>
      </c>
      <c r="K3024" t="s">
        <v>24</v>
      </c>
      <c r="L3024" t="s">
        <v>36</v>
      </c>
      <c r="N3024">
        <v>19</v>
      </c>
      <c r="O3024" t="s">
        <v>4344</v>
      </c>
      <c r="P3024" t="s">
        <v>7509</v>
      </c>
    </row>
    <row r="3025" spans="1:16" x14ac:dyDescent="0.25">
      <c r="A3025" t="s">
        <v>0</v>
      </c>
      <c r="B3025" t="s">
        <v>7510</v>
      </c>
      <c r="C3025" t="s">
        <v>985</v>
      </c>
      <c r="D3025" t="s">
        <v>4328</v>
      </c>
      <c r="E3025" t="s">
        <v>20</v>
      </c>
      <c r="F3025" t="b">
        <v>0</v>
      </c>
      <c r="G3025" t="s">
        <v>27</v>
      </c>
      <c r="H3025" s="4">
        <v>45703.871157407397</v>
      </c>
      <c r="I3025" t="b">
        <v>0</v>
      </c>
      <c r="J3025" t="b">
        <v>1</v>
      </c>
      <c r="K3025" t="s">
        <v>24</v>
      </c>
      <c r="L3025" t="s">
        <v>22</v>
      </c>
      <c r="M3025">
        <v>120000</v>
      </c>
      <c r="O3025" t="s">
        <v>7511</v>
      </c>
    </row>
    <row r="3026" spans="1:16" x14ac:dyDescent="0.25">
      <c r="A3026" t="s">
        <v>0</v>
      </c>
      <c r="B3026" t="s">
        <v>7525</v>
      </c>
      <c r="C3026" t="s">
        <v>372</v>
      </c>
      <c r="D3026" t="s">
        <v>2208</v>
      </c>
      <c r="E3026" t="s">
        <v>20</v>
      </c>
      <c r="F3026" t="b">
        <v>0</v>
      </c>
      <c r="G3026" t="s">
        <v>27</v>
      </c>
      <c r="H3026" s="4">
        <v>45703.874988425923</v>
      </c>
      <c r="I3026" t="b">
        <v>0</v>
      </c>
      <c r="J3026" t="b">
        <v>0</v>
      </c>
      <c r="K3026" t="s">
        <v>24</v>
      </c>
      <c r="L3026" t="s">
        <v>22</v>
      </c>
      <c r="M3026">
        <v>82500</v>
      </c>
      <c r="O3026" t="s">
        <v>7526</v>
      </c>
      <c r="P3026" t="s">
        <v>7527</v>
      </c>
    </row>
    <row r="3027" spans="1:16" x14ac:dyDescent="0.25">
      <c r="A3027" t="s">
        <v>2</v>
      </c>
      <c r="B3027" t="s">
        <v>7512</v>
      </c>
      <c r="C3027" t="s">
        <v>24</v>
      </c>
      <c r="D3027" t="s">
        <v>4035</v>
      </c>
      <c r="E3027" t="s">
        <v>20</v>
      </c>
      <c r="F3027" t="b">
        <v>0</v>
      </c>
      <c r="G3027" t="s">
        <v>41</v>
      </c>
      <c r="H3027" s="4">
        <v>45703.877106481479</v>
      </c>
      <c r="I3027" t="b">
        <v>1</v>
      </c>
      <c r="J3027" t="b">
        <v>1</v>
      </c>
      <c r="K3027" t="s">
        <v>24</v>
      </c>
      <c r="L3027" t="s">
        <v>22</v>
      </c>
      <c r="M3027">
        <v>125000</v>
      </c>
      <c r="O3027" t="s">
        <v>1831</v>
      </c>
      <c r="P3027" t="s">
        <v>7513</v>
      </c>
    </row>
    <row r="3028" spans="1:16" x14ac:dyDescent="0.25">
      <c r="A3028" t="s">
        <v>0</v>
      </c>
      <c r="B3028" t="s">
        <v>7514</v>
      </c>
      <c r="C3028" t="s">
        <v>82</v>
      </c>
      <c r="D3028" t="s">
        <v>3973</v>
      </c>
      <c r="E3028" t="s">
        <v>105</v>
      </c>
      <c r="F3028" t="b">
        <v>0</v>
      </c>
      <c r="G3028" t="s">
        <v>27</v>
      </c>
      <c r="H3028" s="4">
        <v>45703.916770833333</v>
      </c>
      <c r="I3028" t="b">
        <v>0</v>
      </c>
      <c r="J3028" t="b">
        <v>0</v>
      </c>
      <c r="K3028" t="s">
        <v>24</v>
      </c>
      <c r="L3028" t="s">
        <v>36</v>
      </c>
      <c r="N3028">
        <v>15.25</v>
      </c>
      <c r="O3028" t="s">
        <v>7515</v>
      </c>
    </row>
    <row r="3029" spans="1:16" x14ac:dyDescent="0.25">
      <c r="A3029" t="s">
        <v>2</v>
      </c>
      <c r="B3029" t="s">
        <v>4481</v>
      </c>
      <c r="C3029" t="s">
        <v>2555</v>
      </c>
      <c r="D3029" t="s">
        <v>3973</v>
      </c>
      <c r="E3029" t="s">
        <v>20</v>
      </c>
      <c r="F3029" t="b">
        <v>0</v>
      </c>
      <c r="G3029" t="s">
        <v>27</v>
      </c>
      <c r="H3029" s="4">
        <v>45703.918055555558</v>
      </c>
      <c r="I3029" t="b">
        <v>1</v>
      </c>
      <c r="J3029" t="b">
        <v>1</v>
      </c>
      <c r="K3029" t="s">
        <v>24</v>
      </c>
      <c r="L3029" t="s">
        <v>36</v>
      </c>
      <c r="N3029">
        <v>60</v>
      </c>
      <c r="O3029" t="s">
        <v>1227</v>
      </c>
      <c r="P3029" t="s">
        <v>887</v>
      </c>
    </row>
    <row r="3030" spans="1:16" x14ac:dyDescent="0.25">
      <c r="A3030" t="s">
        <v>0</v>
      </c>
      <c r="B3030" t="s">
        <v>7516</v>
      </c>
      <c r="C3030" t="s">
        <v>1096</v>
      </c>
      <c r="D3030" t="s">
        <v>3828</v>
      </c>
      <c r="E3030" t="s">
        <v>20</v>
      </c>
      <c r="F3030" t="b">
        <v>0</v>
      </c>
      <c r="G3030" t="s">
        <v>27</v>
      </c>
      <c r="H3030" s="4">
        <v>45703.954479166663</v>
      </c>
      <c r="I3030" t="b">
        <v>0</v>
      </c>
      <c r="J3030" t="b">
        <v>0</v>
      </c>
      <c r="K3030" t="s">
        <v>24</v>
      </c>
      <c r="L3030" t="s">
        <v>36</v>
      </c>
      <c r="N3030">
        <v>67.360000610351563</v>
      </c>
      <c r="O3030" t="s">
        <v>7517</v>
      </c>
      <c r="P3030" t="s">
        <v>7518</v>
      </c>
    </row>
    <row r="3031" spans="1:16" x14ac:dyDescent="0.25">
      <c r="A3031" t="s">
        <v>1</v>
      </c>
      <c r="B3031" t="s">
        <v>7403</v>
      </c>
      <c r="C3031" t="s">
        <v>39</v>
      </c>
      <c r="D3031" t="s">
        <v>3973</v>
      </c>
      <c r="E3031" t="s">
        <v>51</v>
      </c>
      <c r="F3031" t="b">
        <v>1</v>
      </c>
      <c r="G3031" t="s">
        <v>41</v>
      </c>
      <c r="H3031" s="4">
        <v>45704.000034722223</v>
      </c>
      <c r="I3031" t="b">
        <v>0</v>
      </c>
      <c r="J3031" t="b">
        <v>1</v>
      </c>
      <c r="K3031" t="s">
        <v>24</v>
      </c>
      <c r="L3031" t="s">
        <v>36</v>
      </c>
      <c r="N3031">
        <v>31</v>
      </c>
      <c r="O3031" t="s">
        <v>7404</v>
      </c>
      <c r="P3031" t="s">
        <v>1212</v>
      </c>
    </row>
    <row r="3032" spans="1:16" x14ac:dyDescent="0.25">
      <c r="A3032" t="s">
        <v>0</v>
      </c>
      <c r="B3032" t="s">
        <v>7405</v>
      </c>
      <c r="C3032" t="s">
        <v>5663</v>
      </c>
      <c r="D3032" t="s">
        <v>3957</v>
      </c>
      <c r="E3032" t="s">
        <v>34</v>
      </c>
      <c r="F3032" t="b">
        <v>0</v>
      </c>
      <c r="G3032" t="s">
        <v>27</v>
      </c>
      <c r="H3032" s="4">
        <v>45704.000173611108</v>
      </c>
      <c r="I3032" t="b">
        <v>0</v>
      </c>
      <c r="J3032" t="b">
        <v>0</v>
      </c>
      <c r="K3032" t="s">
        <v>24</v>
      </c>
      <c r="L3032" t="s">
        <v>36</v>
      </c>
      <c r="N3032">
        <v>24.014999389648441</v>
      </c>
      <c r="O3032" t="s">
        <v>5664</v>
      </c>
      <c r="P3032" t="s">
        <v>3686</v>
      </c>
    </row>
    <row r="3033" spans="1:16" x14ac:dyDescent="0.25">
      <c r="A3033" t="s">
        <v>2</v>
      </c>
      <c r="B3033" t="s">
        <v>7406</v>
      </c>
      <c r="C3033" t="s">
        <v>780</v>
      </c>
      <c r="D3033" t="s">
        <v>3973</v>
      </c>
      <c r="E3033" t="s">
        <v>20</v>
      </c>
      <c r="F3033" t="b">
        <v>0</v>
      </c>
      <c r="G3033" t="s">
        <v>27</v>
      </c>
      <c r="H3033" s="4">
        <v>45704.000173611108</v>
      </c>
      <c r="I3033" t="b">
        <v>0</v>
      </c>
      <c r="J3033" t="b">
        <v>0</v>
      </c>
      <c r="K3033" t="s">
        <v>24</v>
      </c>
      <c r="L3033" t="s">
        <v>22</v>
      </c>
      <c r="M3033">
        <v>82850</v>
      </c>
      <c r="O3033" t="s">
        <v>5482</v>
      </c>
      <c r="P3033" t="s">
        <v>3772</v>
      </c>
    </row>
    <row r="3034" spans="1:16" x14ac:dyDescent="0.25">
      <c r="A3034" t="s">
        <v>2</v>
      </c>
      <c r="B3034" t="s">
        <v>7407</v>
      </c>
      <c r="C3034" t="s">
        <v>372</v>
      </c>
      <c r="D3034" t="s">
        <v>4014</v>
      </c>
      <c r="E3034" t="s">
        <v>20</v>
      </c>
      <c r="F3034" t="b">
        <v>0</v>
      </c>
      <c r="G3034" t="s">
        <v>41</v>
      </c>
      <c r="H3034" s="4">
        <v>45704.00209490741</v>
      </c>
      <c r="I3034" t="b">
        <v>0</v>
      </c>
      <c r="J3034" t="b">
        <v>1</v>
      </c>
      <c r="K3034" t="s">
        <v>24</v>
      </c>
      <c r="L3034" t="s">
        <v>22</v>
      </c>
      <c r="M3034">
        <v>220900</v>
      </c>
      <c r="O3034" t="s">
        <v>402</v>
      </c>
      <c r="P3034" t="s">
        <v>7408</v>
      </c>
    </row>
    <row r="3035" spans="1:16" x14ac:dyDescent="0.25">
      <c r="A3035" t="s">
        <v>2</v>
      </c>
      <c r="B3035" t="s">
        <v>2492</v>
      </c>
      <c r="C3035" t="s">
        <v>825</v>
      </c>
      <c r="D3035" t="s">
        <v>3973</v>
      </c>
      <c r="E3035" t="s">
        <v>20</v>
      </c>
      <c r="F3035" t="b">
        <v>0</v>
      </c>
      <c r="G3035" t="s">
        <v>35</v>
      </c>
      <c r="H3035" s="4">
        <v>45704.002395833333</v>
      </c>
      <c r="I3035" t="b">
        <v>0</v>
      </c>
      <c r="J3035" t="b">
        <v>1</v>
      </c>
      <c r="K3035" t="s">
        <v>24</v>
      </c>
      <c r="L3035" t="s">
        <v>22</v>
      </c>
      <c r="M3035">
        <v>122087</v>
      </c>
      <c r="O3035" t="s">
        <v>5482</v>
      </c>
      <c r="P3035" t="s">
        <v>7409</v>
      </c>
    </row>
    <row r="3036" spans="1:16" x14ac:dyDescent="0.25">
      <c r="A3036" t="s">
        <v>2</v>
      </c>
      <c r="B3036" t="s">
        <v>7410</v>
      </c>
      <c r="C3036" t="s">
        <v>622</v>
      </c>
      <c r="D3036" t="s">
        <v>3973</v>
      </c>
      <c r="E3036" t="s">
        <v>20</v>
      </c>
      <c r="F3036" t="b">
        <v>0</v>
      </c>
      <c r="G3036" t="s">
        <v>52</v>
      </c>
      <c r="H3036" s="4">
        <v>45704.003298611111</v>
      </c>
      <c r="I3036" t="b">
        <v>0</v>
      </c>
      <c r="J3036" t="b">
        <v>1</v>
      </c>
      <c r="K3036" t="s">
        <v>24</v>
      </c>
      <c r="L3036" t="s">
        <v>22</v>
      </c>
      <c r="M3036">
        <v>115000</v>
      </c>
      <c r="O3036" t="s">
        <v>954</v>
      </c>
      <c r="P3036" t="s">
        <v>7411</v>
      </c>
    </row>
    <row r="3037" spans="1:16" x14ac:dyDescent="0.25">
      <c r="A3037" t="s">
        <v>28</v>
      </c>
      <c r="B3037" t="s">
        <v>7412</v>
      </c>
      <c r="C3037" t="s">
        <v>39</v>
      </c>
      <c r="D3037" t="s">
        <v>3973</v>
      </c>
      <c r="E3037" t="s">
        <v>20</v>
      </c>
      <c r="F3037" t="b">
        <v>1</v>
      </c>
      <c r="G3037" t="s">
        <v>30</v>
      </c>
      <c r="H3037" s="4">
        <v>45704.017511574071</v>
      </c>
      <c r="I3037" t="b">
        <v>0</v>
      </c>
      <c r="J3037" t="b">
        <v>0</v>
      </c>
      <c r="K3037" t="s">
        <v>24</v>
      </c>
      <c r="L3037" t="s">
        <v>36</v>
      </c>
      <c r="N3037">
        <v>50</v>
      </c>
      <c r="O3037" t="s">
        <v>7413</v>
      </c>
    </row>
    <row r="3038" spans="1:16" x14ac:dyDescent="0.25">
      <c r="A3038" t="s">
        <v>0</v>
      </c>
      <c r="B3038" t="s">
        <v>6983</v>
      </c>
      <c r="C3038" t="s">
        <v>39</v>
      </c>
      <c r="D3038" t="s">
        <v>3973</v>
      </c>
      <c r="E3038" t="s">
        <v>20</v>
      </c>
      <c r="F3038" t="b">
        <v>1</v>
      </c>
      <c r="G3038" t="s">
        <v>106</v>
      </c>
      <c r="H3038" s="4">
        <v>45704.018483796302</v>
      </c>
      <c r="I3038" t="b">
        <v>0</v>
      </c>
      <c r="J3038" t="b">
        <v>0</v>
      </c>
      <c r="K3038" t="s">
        <v>106</v>
      </c>
      <c r="L3038" t="s">
        <v>22</v>
      </c>
      <c r="M3038">
        <v>71500</v>
      </c>
      <c r="O3038" t="s">
        <v>6984</v>
      </c>
      <c r="P3038" t="s">
        <v>6985</v>
      </c>
    </row>
    <row r="3039" spans="1:16" x14ac:dyDescent="0.25">
      <c r="A3039" t="s">
        <v>0</v>
      </c>
      <c r="B3039" t="s">
        <v>4495</v>
      </c>
      <c r="C3039" t="s">
        <v>140</v>
      </c>
      <c r="D3039" t="s">
        <v>3828</v>
      </c>
      <c r="E3039" t="s">
        <v>20</v>
      </c>
      <c r="F3039" t="b">
        <v>0</v>
      </c>
      <c r="G3039" t="s">
        <v>35</v>
      </c>
      <c r="H3039" s="4">
        <v>45704.04210648148</v>
      </c>
      <c r="I3039" t="b">
        <v>0</v>
      </c>
      <c r="J3039" t="b">
        <v>0</v>
      </c>
      <c r="K3039" t="s">
        <v>24</v>
      </c>
      <c r="L3039" t="s">
        <v>22</v>
      </c>
      <c r="M3039">
        <v>70000</v>
      </c>
      <c r="O3039" t="s">
        <v>4496</v>
      </c>
      <c r="P3039" t="s">
        <v>204</v>
      </c>
    </row>
    <row r="3040" spans="1:16" x14ac:dyDescent="0.25">
      <c r="A3040" t="s">
        <v>0</v>
      </c>
      <c r="B3040" t="s">
        <v>2900</v>
      </c>
      <c r="C3040" t="s">
        <v>749</v>
      </c>
      <c r="D3040" t="s">
        <v>3828</v>
      </c>
      <c r="E3040" t="s">
        <v>20</v>
      </c>
      <c r="F3040" t="b">
        <v>0</v>
      </c>
      <c r="G3040" t="s">
        <v>30</v>
      </c>
      <c r="H3040" s="4">
        <v>45704.042280092603</v>
      </c>
      <c r="I3040" t="b">
        <v>0</v>
      </c>
      <c r="J3040" t="b">
        <v>1</v>
      </c>
      <c r="K3040" t="s">
        <v>24</v>
      </c>
      <c r="L3040" t="s">
        <v>22</v>
      </c>
      <c r="M3040">
        <v>82500</v>
      </c>
      <c r="O3040" t="s">
        <v>4497</v>
      </c>
      <c r="P3040" t="s">
        <v>3459</v>
      </c>
    </row>
    <row r="3041" spans="1:16" x14ac:dyDescent="0.25">
      <c r="A3041" t="s">
        <v>2</v>
      </c>
      <c r="B3041" t="s">
        <v>7528</v>
      </c>
      <c r="C3041" t="s">
        <v>7529</v>
      </c>
      <c r="D3041" t="s">
        <v>3828</v>
      </c>
      <c r="E3041" t="s">
        <v>20</v>
      </c>
      <c r="F3041" t="b">
        <v>0</v>
      </c>
      <c r="G3041" t="s">
        <v>23</v>
      </c>
      <c r="H3041" s="4">
        <v>45704.059699074067</v>
      </c>
      <c r="I3041" t="b">
        <v>1</v>
      </c>
      <c r="J3041" t="b">
        <v>1</v>
      </c>
      <c r="K3041" t="s">
        <v>24</v>
      </c>
      <c r="L3041" t="s">
        <v>22</v>
      </c>
      <c r="M3041">
        <v>46000</v>
      </c>
      <c r="O3041" t="s">
        <v>7530</v>
      </c>
      <c r="P3041" t="s">
        <v>3540</v>
      </c>
    </row>
    <row r="3042" spans="1:16" x14ac:dyDescent="0.25">
      <c r="A3042" t="s">
        <v>19</v>
      </c>
      <c r="B3042" t="s">
        <v>2448</v>
      </c>
      <c r="C3042" t="s">
        <v>1270</v>
      </c>
      <c r="D3042" t="s">
        <v>3973</v>
      </c>
      <c r="E3042" t="s">
        <v>20</v>
      </c>
      <c r="F3042" t="b">
        <v>0</v>
      </c>
      <c r="G3042" t="s">
        <v>23</v>
      </c>
      <c r="H3042" s="4">
        <v>45704.077384259261</v>
      </c>
      <c r="I3042" t="b">
        <v>0</v>
      </c>
      <c r="J3042" t="b">
        <v>1</v>
      </c>
      <c r="K3042" t="s">
        <v>24</v>
      </c>
      <c r="L3042" t="s">
        <v>36</v>
      </c>
      <c r="N3042">
        <v>56.5</v>
      </c>
      <c r="O3042" t="s">
        <v>5482</v>
      </c>
      <c r="P3042" t="s">
        <v>149</v>
      </c>
    </row>
    <row r="3043" spans="1:16" x14ac:dyDescent="0.25">
      <c r="A3043" t="s">
        <v>28</v>
      </c>
      <c r="B3043" t="s">
        <v>7414</v>
      </c>
      <c r="C3043" t="s">
        <v>192</v>
      </c>
      <c r="D3043" t="s">
        <v>3957</v>
      </c>
      <c r="E3043" t="s">
        <v>20</v>
      </c>
      <c r="F3043" t="b">
        <v>0</v>
      </c>
      <c r="G3043" t="s">
        <v>23</v>
      </c>
      <c r="H3043" s="4">
        <v>45704.09920138889</v>
      </c>
      <c r="I3043" t="b">
        <v>0</v>
      </c>
      <c r="J3043" t="b">
        <v>1</v>
      </c>
      <c r="K3043" t="s">
        <v>24</v>
      </c>
      <c r="L3043" t="s">
        <v>36</v>
      </c>
      <c r="N3043">
        <v>41.884998321533203</v>
      </c>
      <c r="O3043" t="s">
        <v>5013</v>
      </c>
      <c r="P3043" t="s">
        <v>7415</v>
      </c>
    </row>
    <row r="3044" spans="1:16" x14ac:dyDescent="0.25">
      <c r="A3044" t="s">
        <v>40</v>
      </c>
      <c r="B3044" t="s">
        <v>7416</v>
      </c>
      <c r="C3044" t="s">
        <v>5404</v>
      </c>
      <c r="D3044" t="s">
        <v>3957</v>
      </c>
      <c r="E3044" t="s">
        <v>20</v>
      </c>
      <c r="F3044" t="b">
        <v>0</v>
      </c>
      <c r="G3044" t="s">
        <v>27</v>
      </c>
      <c r="H3044" s="4">
        <v>45704.100543981483</v>
      </c>
      <c r="I3044" t="b">
        <v>0</v>
      </c>
      <c r="J3044" t="b">
        <v>0</v>
      </c>
      <c r="K3044" t="s">
        <v>24</v>
      </c>
      <c r="L3044" t="s">
        <v>36</v>
      </c>
      <c r="N3044">
        <v>45.745002746582031</v>
      </c>
      <c r="O3044" t="s">
        <v>1422</v>
      </c>
      <c r="P3044" t="s">
        <v>7417</v>
      </c>
    </row>
    <row r="3045" spans="1:16" x14ac:dyDescent="0.25">
      <c r="A3045" t="s">
        <v>19</v>
      </c>
      <c r="B3045" t="s">
        <v>7418</v>
      </c>
      <c r="C3045" t="s">
        <v>122</v>
      </c>
      <c r="D3045" t="s">
        <v>3973</v>
      </c>
      <c r="E3045" t="s">
        <v>20</v>
      </c>
      <c r="F3045" t="b">
        <v>0</v>
      </c>
      <c r="G3045" t="s">
        <v>52</v>
      </c>
      <c r="H3045" s="4">
        <v>45704.246979166674</v>
      </c>
      <c r="I3045" t="b">
        <v>1</v>
      </c>
      <c r="J3045" t="b">
        <v>1</v>
      </c>
      <c r="K3045" t="s">
        <v>24</v>
      </c>
      <c r="L3045" t="s">
        <v>36</v>
      </c>
      <c r="N3045">
        <v>67.5</v>
      </c>
      <c r="O3045" t="s">
        <v>4344</v>
      </c>
      <c r="P3045" t="s">
        <v>2460</v>
      </c>
    </row>
    <row r="3046" spans="1:16" x14ac:dyDescent="0.25">
      <c r="A3046" t="s">
        <v>0</v>
      </c>
      <c r="B3046" t="s">
        <v>7419</v>
      </c>
      <c r="C3046" t="s">
        <v>82</v>
      </c>
      <c r="D3046" t="s">
        <v>5915</v>
      </c>
      <c r="E3046" t="s">
        <v>20</v>
      </c>
      <c r="F3046" t="b">
        <v>0</v>
      </c>
      <c r="G3046" t="s">
        <v>27</v>
      </c>
      <c r="H3046" s="4">
        <v>45704.249976851846</v>
      </c>
      <c r="I3046" t="b">
        <v>0</v>
      </c>
      <c r="J3046" t="b">
        <v>1</v>
      </c>
      <c r="K3046" t="s">
        <v>24</v>
      </c>
      <c r="L3046" t="s">
        <v>22</v>
      </c>
      <c r="M3046">
        <v>169500</v>
      </c>
      <c r="O3046" t="s">
        <v>7420</v>
      </c>
      <c r="P3046" t="s">
        <v>2951</v>
      </c>
    </row>
    <row r="3047" spans="1:16" x14ac:dyDescent="0.25">
      <c r="A3047" t="s">
        <v>0</v>
      </c>
      <c r="B3047" t="s">
        <v>0</v>
      </c>
      <c r="C3047" t="s">
        <v>2821</v>
      </c>
      <c r="D3047" t="s">
        <v>1051</v>
      </c>
      <c r="E3047" t="s">
        <v>20</v>
      </c>
      <c r="F3047" t="b">
        <v>0</v>
      </c>
      <c r="G3047" t="s">
        <v>41</v>
      </c>
      <c r="H3047" s="4">
        <v>45704.250231481477</v>
      </c>
      <c r="I3047" t="b">
        <v>1</v>
      </c>
      <c r="J3047" t="b">
        <v>1</v>
      </c>
      <c r="K3047" t="s">
        <v>24</v>
      </c>
      <c r="L3047" t="s">
        <v>36</v>
      </c>
      <c r="N3047">
        <v>30.5</v>
      </c>
      <c r="O3047" t="s">
        <v>1051</v>
      </c>
      <c r="P3047" t="s">
        <v>204</v>
      </c>
    </row>
    <row r="3048" spans="1:16" x14ac:dyDescent="0.25">
      <c r="A3048" t="s">
        <v>0</v>
      </c>
      <c r="B3048" t="s">
        <v>0</v>
      </c>
      <c r="C3048" t="s">
        <v>585</v>
      </c>
      <c r="D3048" t="s">
        <v>3828</v>
      </c>
      <c r="E3048" t="s">
        <v>219</v>
      </c>
      <c r="F3048" t="b">
        <v>0</v>
      </c>
      <c r="G3048" t="s">
        <v>41</v>
      </c>
      <c r="H3048" s="4">
        <v>45704.250277777777</v>
      </c>
      <c r="I3048" t="b">
        <v>0</v>
      </c>
      <c r="J3048" t="b">
        <v>1</v>
      </c>
      <c r="K3048" t="s">
        <v>24</v>
      </c>
      <c r="L3048" t="s">
        <v>36</v>
      </c>
      <c r="N3048">
        <v>62.5</v>
      </c>
      <c r="O3048" t="s">
        <v>3776</v>
      </c>
      <c r="P3048" t="s">
        <v>1823</v>
      </c>
    </row>
    <row r="3049" spans="1:16" x14ac:dyDescent="0.25">
      <c r="A3049" t="s">
        <v>25</v>
      </c>
      <c r="B3049" t="s">
        <v>7421</v>
      </c>
      <c r="C3049" t="s">
        <v>49</v>
      </c>
      <c r="D3049" t="s">
        <v>3108</v>
      </c>
      <c r="E3049" t="s">
        <v>20</v>
      </c>
      <c r="F3049" t="b">
        <v>0</v>
      </c>
      <c r="G3049" t="s">
        <v>41</v>
      </c>
      <c r="H3049" s="4">
        <v>45704.250462962962</v>
      </c>
      <c r="I3049" t="b">
        <v>0</v>
      </c>
      <c r="J3049" t="b">
        <v>1</v>
      </c>
      <c r="K3049" t="s">
        <v>24</v>
      </c>
      <c r="L3049" t="s">
        <v>22</v>
      </c>
      <c r="M3049">
        <v>220612</v>
      </c>
      <c r="O3049" t="s">
        <v>43</v>
      </c>
      <c r="P3049" t="s">
        <v>7422</v>
      </c>
    </row>
    <row r="3050" spans="1:16" x14ac:dyDescent="0.25">
      <c r="A3050" t="s">
        <v>0</v>
      </c>
      <c r="B3050" t="s">
        <v>288</v>
      </c>
      <c r="C3050" t="s">
        <v>696</v>
      </c>
      <c r="D3050" t="s">
        <v>7423</v>
      </c>
      <c r="E3050" t="s">
        <v>51</v>
      </c>
      <c r="F3050" t="b">
        <v>0</v>
      </c>
      <c r="G3050" t="s">
        <v>30</v>
      </c>
      <c r="H3050" s="4">
        <v>45704.250902777778</v>
      </c>
      <c r="I3050" t="b">
        <v>1</v>
      </c>
      <c r="J3050" t="b">
        <v>1</v>
      </c>
      <c r="K3050" t="s">
        <v>24</v>
      </c>
      <c r="L3050" t="s">
        <v>36</v>
      </c>
      <c r="N3050">
        <v>25</v>
      </c>
      <c r="O3050" t="s">
        <v>2075</v>
      </c>
      <c r="P3050" t="s">
        <v>863</v>
      </c>
    </row>
    <row r="3051" spans="1:16" x14ac:dyDescent="0.25">
      <c r="A3051" t="s">
        <v>19</v>
      </c>
      <c r="B3051" t="s">
        <v>7424</v>
      </c>
      <c r="C3051" t="s">
        <v>985</v>
      </c>
      <c r="D3051" t="s">
        <v>3973</v>
      </c>
      <c r="E3051" t="s">
        <v>20</v>
      </c>
      <c r="F3051" t="b">
        <v>0</v>
      </c>
      <c r="G3051" t="s">
        <v>27</v>
      </c>
      <c r="H3051" s="4">
        <v>45704.251006944447</v>
      </c>
      <c r="I3051" t="b">
        <v>0</v>
      </c>
      <c r="J3051" t="b">
        <v>1</v>
      </c>
      <c r="K3051" t="s">
        <v>24</v>
      </c>
      <c r="L3051" t="s">
        <v>22</v>
      </c>
      <c r="M3051">
        <v>260000</v>
      </c>
      <c r="O3051" t="s">
        <v>575</v>
      </c>
    </row>
    <row r="3052" spans="1:16" x14ac:dyDescent="0.25">
      <c r="A3052" t="s">
        <v>1</v>
      </c>
      <c r="B3052" t="s">
        <v>661</v>
      </c>
      <c r="C3052" t="s">
        <v>386</v>
      </c>
      <c r="D3052" t="s">
        <v>3828</v>
      </c>
      <c r="E3052" t="s">
        <v>20</v>
      </c>
      <c r="F3052" t="b">
        <v>0</v>
      </c>
      <c r="G3052" t="s">
        <v>41</v>
      </c>
      <c r="H3052" s="4">
        <v>45704.251944444448</v>
      </c>
      <c r="I3052" t="b">
        <v>0</v>
      </c>
      <c r="J3052" t="b">
        <v>1</v>
      </c>
      <c r="K3052" t="s">
        <v>24</v>
      </c>
      <c r="L3052" t="s">
        <v>22</v>
      </c>
      <c r="M3052">
        <v>127275.203125</v>
      </c>
      <c r="O3052" t="s">
        <v>7425</v>
      </c>
      <c r="P3052" t="s">
        <v>7426</v>
      </c>
    </row>
    <row r="3053" spans="1:16" x14ac:dyDescent="0.25">
      <c r="A3053" t="s">
        <v>0</v>
      </c>
      <c r="B3053" t="s">
        <v>7427</v>
      </c>
      <c r="C3053" t="s">
        <v>3180</v>
      </c>
      <c r="D3053" t="s">
        <v>2208</v>
      </c>
      <c r="E3053" t="s">
        <v>20</v>
      </c>
      <c r="F3053" t="b">
        <v>0</v>
      </c>
      <c r="G3053" t="s">
        <v>23</v>
      </c>
      <c r="H3053" s="4">
        <v>45704.269016203703</v>
      </c>
      <c r="I3053" t="b">
        <v>0</v>
      </c>
      <c r="J3053" t="b">
        <v>0</v>
      </c>
      <c r="K3053" t="s">
        <v>24</v>
      </c>
      <c r="L3053" t="s">
        <v>36</v>
      </c>
      <c r="N3053">
        <v>33.5</v>
      </c>
      <c r="O3053" t="s">
        <v>3375</v>
      </c>
      <c r="P3053" t="s">
        <v>963</v>
      </c>
    </row>
    <row r="3054" spans="1:16" x14ac:dyDescent="0.25">
      <c r="A3054" t="s">
        <v>2</v>
      </c>
      <c r="B3054" t="s">
        <v>2</v>
      </c>
      <c r="C3054" t="s">
        <v>7428</v>
      </c>
      <c r="D3054" t="s">
        <v>4972</v>
      </c>
      <c r="E3054" t="s">
        <v>20</v>
      </c>
      <c r="F3054" t="b">
        <v>0</v>
      </c>
      <c r="G3054" t="s">
        <v>226</v>
      </c>
      <c r="H3054" s="4">
        <v>45704.273310185177</v>
      </c>
      <c r="I3054" t="b">
        <v>1</v>
      </c>
      <c r="J3054" t="b">
        <v>0</v>
      </c>
      <c r="K3054" t="s">
        <v>226</v>
      </c>
      <c r="L3054" t="s">
        <v>22</v>
      </c>
      <c r="M3054">
        <v>65000</v>
      </c>
      <c r="O3054" t="s">
        <v>7429</v>
      </c>
      <c r="P3054" t="s">
        <v>7430</v>
      </c>
    </row>
    <row r="3055" spans="1:16" x14ac:dyDescent="0.25">
      <c r="A3055" t="s">
        <v>19</v>
      </c>
      <c r="B3055" t="s">
        <v>7519</v>
      </c>
      <c r="C3055" t="s">
        <v>213</v>
      </c>
      <c r="D3055" t="s">
        <v>2208</v>
      </c>
      <c r="E3055" t="s">
        <v>20</v>
      </c>
      <c r="F3055" t="b">
        <v>0</v>
      </c>
      <c r="G3055" t="s">
        <v>41</v>
      </c>
      <c r="H3055" s="4">
        <v>45704.292048611111</v>
      </c>
      <c r="I3055" t="b">
        <v>0</v>
      </c>
      <c r="J3055" t="b">
        <v>1</v>
      </c>
      <c r="K3055" t="s">
        <v>24</v>
      </c>
      <c r="L3055" t="s">
        <v>22</v>
      </c>
      <c r="M3055">
        <v>193000</v>
      </c>
      <c r="O3055" t="s">
        <v>405</v>
      </c>
      <c r="P3055" t="s">
        <v>7520</v>
      </c>
    </row>
    <row r="3056" spans="1:16" x14ac:dyDescent="0.25">
      <c r="A3056" t="s">
        <v>2</v>
      </c>
      <c r="B3056" t="s">
        <v>7431</v>
      </c>
      <c r="C3056" t="s">
        <v>172</v>
      </c>
      <c r="D3056" t="s">
        <v>2208</v>
      </c>
      <c r="E3056" t="s">
        <v>20</v>
      </c>
      <c r="F3056" t="b">
        <v>0</v>
      </c>
      <c r="G3056" t="s">
        <v>27</v>
      </c>
      <c r="H3056" s="4">
        <v>45704.293217592603</v>
      </c>
      <c r="I3056" t="b">
        <v>0</v>
      </c>
      <c r="J3056" t="b">
        <v>0</v>
      </c>
      <c r="K3056" t="s">
        <v>24</v>
      </c>
      <c r="L3056" t="s">
        <v>22</v>
      </c>
      <c r="M3056">
        <v>180000</v>
      </c>
      <c r="O3056" t="s">
        <v>2868</v>
      </c>
      <c r="P3056" t="s">
        <v>7432</v>
      </c>
    </row>
    <row r="3057" spans="1:16" x14ac:dyDescent="0.25">
      <c r="A3057" t="s">
        <v>0</v>
      </c>
      <c r="B3057" t="s">
        <v>4222</v>
      </c>
      <c r="D3057" t="s">
        <v>4220</v>
      </c>
      <c r="E3057" t="s">
        <v>20</v>
      </c>
      <c r="F3057" t="b">
        <v>0</v>
      </c>
      <c r="G3057" t="s">
        <v>1420</v>
      </c>
      <c r="H3057" s="4">
        <v>45704.298101851848</v>
      </c>
      <c r="I3057" t="b">
        <v>0</v>
      </c>
      <c r="J3057" t="b">
        <v>0</v>
      </c>
      <c r="K3057" t="s">
        <v>1420</v>
      </c>
      <c r="L3057" t="s">
        <v>22</v>
      </c>
      <c r="M3057">
        <v>65000</v>
      </c>
      <c r="O3057" t="s">
        <v>2946</v>
      </c>
      <c r="P3057" t="s">
        <v>1374</v>
      </c>
    </row>
    <row r="3058" spans="1:16" x14ac:dyDescent="0.25">
      <c r="A3058" t="s">
        <v>1</v>
      </c>
      <c r="B3058" t="s">
        <v>7433</v>
      </c>
      <c r="C3058" t="s">
        <v>39</v>
      </c>
      <c r="D3058" t="s">
        <v>7434</v>
      </c>
      <c r="E3058" t="s">
        <v>20</v>
      </c>
      <c r="F3058" t="b">
        <v>1</v>
      </c>
      <c r="G3058" t="s">
        <v>1833</v>
      </c>
      <c r="H3058" s="4">
        <v>45704.299421296288</v>
      </c>
      <c r="I3058" t="b">
        <v>1</v>
      </c>
      <c r="J3058" t="b">
        <v>0</v>
      </c>
      <c r="K3058" t="s">
        <v>1833</v>
      </c>
      <c r="L3058" t="s">
        <v>22</v>
      </c>
      <c r="M3058">
        <v>47500</v>
      </c>
      <c r="O3058" t="s">
        <v>1426</v>
      </c>
    </row>
    <row r="3059" spans="1:16" x14ac:dyDescent="0.25">
      <c r="A3059" t="s">
        <v>0</v>
      </c>
      <c r="B3059" t="s">
        <v>3335</v>
      </c>
      <c r="C3059" t="s">
        <v>160</v>
      </c>
      <c r="D3059" t="s">
        <v>4084</v>
      </c>
      <c r="E3059" t="s">
        <v>20</v>
      </c>
      <c r="F3059" t="b">
        <v>0</v>
      </c>
      <c r="G3059" t="s">
        <v>52</v>
      </c>
      <c r="H3059" s="4">
        <v>45704.303819444453</v>
      </c>
      <c r="I3059" t="b">
        <v>0</v>
      </c>
      <c r="J3059" t="b">
        <v>1</v>
      </c>
      <c r="K3059" t="s">
        <v>24</v>
      </c>
      <c r="L3059" t="s">
        <v>22</v>
      </c>
      <c r="M3059">
        <v>137500</v>
      </c>
      <c r="O3059" t="s">
        <v>88</v>
      </c>
      <c r="P3059" t="s">
        <v>7435</v>
      </c>
    </row>
    <row r="3060" spans="1:16" x14ac:dyDescent="0.25">
      <c r="A3060" t="s">
        <v>89</v>
      </c>
      <c r="B3060" t="s">
        <v>7531</v>
      </c>
      <c r="C3060" t="s">
        <v>7532</v>
      </c>
      <c r="D3060" t="s">
        <v>4035</v>
      </c>
      <c r="E3060" t="s">
        <v>20</v>
      </c>
      <c r="F3060" t="b">
        <v>0</v>
      </c>
      <c r="G3060" t="s">
        <v>1119</v>
      </c>
      <c r="H3060" s="4">
        <v>45704.31212962963</v>
      </c>
      <c r="I3060" t="b">
        <v>0</v>
      </c>
      <c r="J3060" t="b">
        <v>0</v>
      </c>
      <c r="K3060" t="s">
        <v>1119</v>
      </c>
      <c r="L3060" t="s">
        <v>22</v>
      </c>
      <c r="M3060">
        <v>275000</v>
      </c>
      <c r="O3060" t="s">
        <v>7533</v>
      </c>
      <c r="P3060" t="s">
        <v>274</v>
      </c>
    </row>
    <row r="3061" spans="1:16" x14ac:dyDescent="0.25">
      <c r="A3061" t="s">
        <v>139</v>
      </c>
      <c r="B3061" t="s">
        <v>7436</v>
      </c>
      <c r="C3061" t="s">
        <v>2500</v>
      </c>
      <c r="D3061" t="s">
        <v>3970</v>
      </c>
      <c r="E3061" t="s">
        <v>20</v>
      </c>
      <c r="F3061" t="b">
        <v>0</v>
      </c>
      <c r="G3061" t="s">
        <v>41</v>
      </c>
      <c r="H3061" s="4">
        <v>45704.333784722221</v>
      </c>
      <c r="I3061" t="b">
        <v>0</v>
      </c>
      <c r="J3061" t="b">
        <v>1</v>
      </c>
      <c r="K3061" t="s">
        <v>24</v>
      </c>
      <c r="L3061" t="s">
        <v>22</v>
      </c>
      <c r="M3061">
        <v>96000</v>
      </c>
      <c r="O3061" t="s">
        <v>7437</v>
      </c>
    </row>
    <row r="3062" spans="1:16" x14ac:dyDescent="0.25">
      <c r="A3062" t="s">
        <v>40</v>
      </c>
      <c r="B3062" t="s">
        <v>7438</v>
      </c>
      <c r="C3062" t="s">
        <v>151</v>
      </c>
      <c r="D3062" t="s">
        <v>5133</v>
      </c>
      <c r="E3062" t="s">
        <v>20</v>
      </c>
      <c r="F3062" t="b">
        <v>0</v>
      </c>
      <c r="G3062" t="s">
        <v>30</v>
      </c>
      <c r="H3062" s="4">
        <v>45704.334583333337</v>
      </c>
      <c r="I3062" t="b">
        <v>0</v>
      </c>
      <c r="J3062" t="b">
        <v>1</v>
      </c>
      <c r="K3062" t="s">
        <v>24</v>
      </c>
      <c r="L3062" t="s">
        <v>22</v>
      </c>
      <c r="M3062">
        <v>149743</v>
      </c>
      <c r="O3062" t="s">
        <v>7439</v>
      </c>
      <c r="P3062" t="s">
        <v>7440</v>
      </c>
    </row>
    <row r="3063" spans="1:16" x14ac:dyDescent="0.25">
      <c r="A3063" t="s">
        <v>2</v>
      </c>
      <c r="B3063" t="s">
        <v>7441</v>
      </c>
      <c r="C3063" t="s">
        <v>29</v>
      </c>
      <c r="D3063" t="s">
        <v>3957</v>
      </c>
      <c r="E3063" t="s">
        <v>20</v>
      </c>
      <c r="F3063" t="b">
        <v>0</v>
      </c>
      <c r="G3063" t="s">
        <v>27</v>
      </c>
      <c r="H3063" s="4">
        <v>45704.334675925929</v>
      </c>
      <c r="I3063" t="b">
        <v>0</v>
      </c>
      <c r="J3063" t="b">
        <v>1</v>
      </c>
      <c r="K3063" t="s">
        <v>24</v>
      </c>
      <c r="L3063" t="s">
        <v>36</v>
      </c>
      <c r="N3063">
        <v>38.215000152587891</v>
      </c>
      <c r="O3063" t="s">
        <v>2768</v>
      </c>
      <c r="P3063" t="s">
        <v>128</v>
      </c>
    </row>
    <row r="3064" spans="1:16" x14ac:dyDescent="0.25">
      <c r="A3064" t="s">
        <v>2</v>
      </c>
      <c r="B3064" t="s">
        <v>7442</v>
      </c>
      <c r="C3064" t="s">
        <v>6313</v>
      </c>
      <c r="D3064" t="s">
        <v>3970</v>
      </c>
      <c r="E3064" t="s">
        <v>20</v>
      </c>
      <c r="F3064" t="b">
        <v>0</v>
      </c>
      <c r="G3064" t="s">
        <v>1420</v>
      </c>
      <c r="H3064" s="4">
        <v>45704.350810185177</v>
      </c>
      <c r="I3064" t="b">
        <v>0</v>
      </c>
      <c r="J3064" t="b">
        <v>0</v>
      </c>
      <c r="K3064" t="s">
        <v>1420</v>
      </c>
      <c r="L3064" t="s">
        <v>22</v>
      </c>
      <c r="M3064">
        <v>109605.5</v>
      </c>
      <c r="O3064" t="s">
        <v>7443</v>
      </c>
      <c r="P3064" t="s">
        <v>7444</v>
      </c>
    </row>
    <row r="3065" spans="1:16" x14ac:dyDescent="0.25">
      <c r="A3065" t="s">
        <v>0</v>
      </c>
      <c r="B3065" t="s">
        <v>7445</v>
      </c>
      <c r="C3065" t="s">
        <v>39</v>
      </c>
      <c r="D3065" t="s">
        <v>3828</v>
      </c>
      <c r="E3065" t="s">
        <v>20</v>
      </c>
      <c r="F3065" t="b">
        <v>1</v>
      </c>
      <c r="G3065" t="s">
        <v>27</v>
      </c>
      <c r="H3065" s="4">
        <v>45704.375150462962</v>
      </c>
      <c r="I3065" t="b">
        <v>1</v>
      </c>
      <c r="J3065" t="b">
        <v>0</v>
      </c>
      <c r="K3065" t="s">
        <v>24</v>
      </c>
      <c r="L3065" t="s">
        <v>22</v>
      </c>
      <c r="M3065">
        <v>163085</v>
      </c>
      <c r="O3065" t="s">
        <v>7446</v>
      </c>
      <c r="P3065" t="s">
        <v>709</v>
      </c>
    </row>
    <row r="3066" spans="1:16" x14ac:dyDescent="0.25">
      <c r="A3066" t="s">
        <v>0</v>
      </c>
      <c r="B3066" t="s">
        <v>7447</v>
      </c>
      <c r="C3066" t="s">
        <v>585</v>
      </c>
      <c r="D3066" t="s">
        <v>4084</v>
      </c>
      <c r="E3066" t="s">
        <v>20</v>
      </c>
      <c r="F3066" t="b">
        <v>0</v>
      </c>
      <c r="G3066" t="s">
        <v>41</v>
      </c>
      <c r="H3066" s="4">
        <v>45704.375474537039</v>
      </c>
      <c r="I3066" t="b">
        <v>0</v>
      </c>
      <c r="J3066" t="b">
        <v>0</v>
      </c>
      <c r="K3066" t="s">
        <v>24</v>
      </c>
      <c r="L3066" t="s">
        <v>22</v>
      </c>
      <c r="M3066">
        <v>125000</v>
      </c>
      <c r="O3066" t="s">
        <v>374</v>
      </c>
      <c r="P3066" t="s">
        <v>7448</v>
      </c>
    </row>
    <row r="3067" spans="1:16" x14ac:dyDescent="0.25">
      <c r="A3067" t="s">
        <v>1</v>
      </c>
      <c r="B3067" t="s">
        <v>4431</v>
      </c>
      <c r="C3067" t="s">
        <v>949</v>
      </c>
      <c r="D3067" t="s">
        <v>4432</v>
      </c>
      <c r="E3067" t="s">
        <v>20</v>
      </c>
      <c r="F3067" t="b">
        <v>0</v>
      </c>
      <c r="G3067" t="s">
        <v>30</v>
      </c>
      <c r="H3067" s="4">
        <v>45704.376006944447</v>
      </c>
      <c r="I3067" t="b">
        <v>0</v>
      </c>
      <c r="J3067" t="b">
        <v>1</v>
      </c>
      <c r="K3067" t="s">
        <v>24</v>
      </c>
      <c r="L3067" t="s">
        <v>22</v>
      </c>
      <c r="M3067">
        <v>99000</v>
      </c>
      <c r="O3067" t="s">
        <v>1763</v>
      </c>
      <c r="P3067" t="s">
        <v>4433</v>
      </c>
    </row>
    <row r="3068" spans="1:16" x14ac:dyDescent="0.25">
      <c r="A3068" t="s">
        <v>0</v>
      </c>
      <c r="B3068" t="s">
        <v>5421</v>
      </c>
      <c r="C3068" t="s">
        <v>372</v>
      </c>
      <c r="D3068" t="s">
        <v>3957</v>
      </c>
      <c r="E3068" t="s">
        <v>34</v>
      </c>
      <c r="F3068" t="b">
        <v>0</v>
      </c>
      <c r="G3068" t="s">
        <v>27</v>
      </c>
      <c r="H3068" s="4">
        <v>45704.416701388887</v>
      </c>
      <c r="I3068" t="b">
        <v>1</v>
      </c>
      <c r="J3068" t="b">
        <v>0</v>
      </c>
      <c r="K3068" t="s">
        <v>24</v>
      </c>
      <c r="L3068" t="s">
        <v>36</v>
      </c>
      <c r="N3068">
        <v>27.979999542236332</v>
      </c>
      <c r="O3068" t="s">
        <v>4622</v>
      </c>
    </row>
    <row r="3069" spans="1:16" x14ac:dyDescent="0.25">
      <c r="A3069" t="s">
        <v>40</v>
      </c>
      <c r="B3069" t="s">
        <v>7449</v>
      </c>
      <c r="C3069" t="s">
        <v>1546</v>
      </c>
      <c r="D3069" t="s">
        <v>3828</v>
      </c>
      <c r="E3069" t="s">
        <v>20</v>
      </c>
      <c r="F3069" t="b">
        <v>0</v>
      </c>
      <c r="G3069" t="s">
        <v>27</v>
      </c>
      <c r="H3069" s="4">
        <v>45704.417939814812</v>
      </c>
      <c r="I3069" t="b">
        <v>0</v>
      </c>
      <c r="J3069" t="b">
        <v>1</v>
      </c>
      <c r="K3069" t="s">
        <v>24</v>
      </c>
      <c r="L3069" t="s">
        <v>22</v>
      </c>
      <c r="M3069">
        <v>162225</v>
      </c>
      <c r="O3069" t="s">
        <v>254</v>
      </c>
      <c r="P3069" t="s">
        <v>7450</v>
      </c>
    </row>
    <row r="3070" spans="1:16" x14ac:dyDescent="0.25">
      <c r="A3070" t="s">
        <v>40</v>
      </c>
      <c r="B3070" t="s">
        <v>2541</v>
      </c>
      <c r="C3070" t="s">
        <v>3347</v>
      </c>
      <c r="D3070" t="s">
        <v>3973</v>
      </c>
      <c r="E3070" t="s">
        <v>20</v>
      </c>
      <c r="F3070" t="b">
        <v>0</v>
      </c>
      <c r="G3070" t="s">
        <v>27</v>
      </c>
      <c r="H3070" s="4">
        <v>45704.418842592589</v>
      </c>
      <c r="I3070" t="b">
        <v>0</v>
      </c>
      <c r="J3070" t="b">
        <v>1</v>
      </c>
      <c r="K3070" t="s">
        <v>24</v>
      </c>
      <c r="L3070" t="s">
        <v>22</v>
      </c>
      <c r="M3070">
        <v>110500</v>
      </c>
      <c r="O3070" t="s">
        <v>2227</v>
      </c>
      <c r="P3070" t="s">
        <v>4333</v>
      </c>
    </row>
    <row r="3071" spans="1:16" x14ac:dyDescent="0.25">
      <c r="A3071" t="s">
        <v>2</v>
      </c>
      <c r="B3071" t="s">
        <v>4385</v>
      </c>
      <c r="C3071" t="s">
        <v>3515</v>
      </c>
      <c r="D3071" t="s">
        <v>2208</v>
      </c>
      <c r="E3071" t="s">
        <v>34</v>
      </c>
      <c r="F3071" t="b">
        <v>0</v>
      </c>
      <c r="G3071" t="s">
        <v>41</v>
      </c>
      <c r="H3071" s="4">
        <v>45704.418923611112</v>
      </c>
      <c r="I3071" t="b">
        <v>0</v>
      </c>
      <c r="J3071" t="b">
        <v>1</v>
      </c>
      <c r="K3071" t="s">
        <v>24</v>
      </c>
      <c r="L3071" t="s">
        <v>22</v>
      </c>
      <c r="M3071">
        <v>165000</v>
      </c>
      <c r="O3071" t="s">
        <v>428</v>
      </c>
      <c r="P3071" t="s">
        <v>7451</v>
      </c>
    </row>
    <row r="3072" spans="1:16" x14ac:dyDescent="0.25">
      <c r="A3072" t="s">
        <v>89</v>
      </c>
      <c r="B3072" t="s">
        <v>7452</v>
      </c>
      <c r="C3072" t="s">
        <v>7313</v>
      </c>
      <c r="D3072" t="s">
        <v>2208</v>
      </c>
      <c r="E3072" t="s">
        <v>34</v>
      </c>
      <c r="F3072" t="b">
        <v>0</v>
      </c>
      <c r="G3072" t="s">
        <v>41</v>
      </c>
      <c r="H3072" s="4">
        <v>45704.433148148149</v>
      </c>
      <c r="I3072" t="b">
        <v>0</v>
      </c>
      <c r="J3072" t="b">
        <v>1</v>
      </c>
      <c r="K3072" t="s">
        <v>24</v>
      </c>
      <c r="L3072" t="s">
        <v>22</v>
      </c>
      <c r="M3072">
        <v>195000</v>
      </c>
      <c r="O3072" t="s">
        <v>428</v>
      </c>
      <c r="P3072" t="s">
        <v>7453</v>
      </c>
    </row>
    <row r="3073" spans="1:16" x14ac:dyDescent="0.25">
      <c r="A3073" t="s">
        <v>2</v>
      </c>
      <c r="B3073" t="s">
        <v>6517</v>
      </c>
      <c r="C3073" t="s">
        <v>151</v>
      </c>
      <c r="D3073" t="s">
        <v>3973</v>
      </c>
      <c r="E3073" t="s">
        <v>20</v>
      </c>
      <c r="F3073" t="b">
        <v>0</v>
      </c>
      <c r="G3073" t="s">
        <v>30</v>
      </c>
      <c r="H3073" s="4">
        <v>45704.45925925926</v>
      </c>
      <c r="I3073" t="b">
        <v>0</v>
      </c>
      <c r="J3073" t="b">
        <v>1</v>
      </c>
      <c r="K3073" t="s">
        <v>24</v>
      </c>
      <c r="L3073" t="s">
        <v>22</v>
      </c>
      <c r="M3073">
        <v>140500</v>
      </c>
      <c r="O3073" t="s">
        <v>6518</v>
      </c>
      <c r="P3073" t="s">
        <v>6519</v>
      </c>
    </row>
    <row r="3074" spans="1:16" x14ac:dyDescent="0.25">
      <c r="A3074" t="s">
        <v>2</v>
      </c>
      <c r="B3074" t="s">
        <v>307</v>
      </c>
      <c r="C3074" t="s">
        <v>39</v>
      </c>
      <c r="D3074" t="s">
        <v>7454</v>
      </c>
      <c r="E3074" t="s">
        <v>20</v>
      </c>
      <c r="F3074" t="b">
        <v>1</v>
      </c>
      <c r="G3074" t="s">
        <v>1094</v>
      </c>
      <c r="H3074" s="4">
        <v>45704.489560185182</v>
      </c>
      <c r="I3074" t="b">
        <v>1</v>
      </c>
      <c r="J3074" t="b">
        <v>0</v>
      </c>
      <c r="K3074" t="s">
        <v>1094</v>
      </c>
      <c r="L3074" t="s">
        <v>22</v>
      </c>
      <c r="M3074">
        <v>200000</v>
      </c>
      <c r="O3074" t="s">
        <v>7455</v>
      </c>
      <c r="P3074" t="s">
        <v>1818</v>
      </c>
    </row>
    <row r="3075" spans="1:16" x14ac:dyDescent="0.25">
      <c r="A3075" t="s">
        <v>1</v>
      </c>
      <c r="B3075" t="s">
        <v>2955</v>
      </c>
      <c r="C3075" t="s">
        <v>2765</v>
      </c>
      <c r="D3075" t="s">
        <v>3973</v>
      </c>
      <c r="E3075" t="s">
        <v>20</v>
      </c>
      <c r="F3075" t="b">
        <v>0</v>
      </c>
      <c r="G3075" t="s">
        <v>52</v>
      </c>
      <c r="H3075" s="4">
        <v>45704.500891203701</v>
      </c>
      <c r="I3075" t="b">
        <v>0</v>
      </c>
      <c r="J3075" t="b">
        <v>1</v>
      </c>
      <c r="K3075" t="s">
        <v>24</v>
      </c>
      <c r="L3075" t="s">
        <v>22</v>
      </c>
      <c r="M3075">
        <v>174000</v>
      </c>
      <c r="O3075" t="s">
        <v>5482</v>
      </c>
      <c r="P3075" t="s">
        <v>603</v>
      </c>
    </row>
    <row r="3076" spans="1:16" x14ac:dyDescent="0.25">
      <c r="A3076" t="s">
        <v>2</v>
      </c>
      <c r="B3076" t="s">
        <v>7406</v>
      </c>
      <c r="C3076" t="s">
        <v>3608</v>
      </c>
      <c r="D3076" t="s">
        <v>3973</v>
      </c>
      <c r="E3076" t="s">
        <v>20</v>
      </c>
      <c r="F3076" t="b">
        <v>0</v>
      </c>
      <c r="G3076" t="s">
        <v>27</v>
      </c>
      <c r="H3076" s="4">
        <v>45704.501215277778</v>
      </c>
      <c r="I3076" t="b">
        <v>0</v>
      </c>
      <c r="J3076" t="b">
        <v>0</v>
      </c>
      <c r="K3076" t="s">
        <v>24</v>
      </c>
      <c r="L3076" t="s">
        <v>22</v>
      </c>
      <c r="M3076">
        <v>82850</v>
      </c>
      <c r="O3076" t="s">
        <v>5482</v>
      </c>
      <c r="P3076" t="s">
        <v>3772</v>
      </c>
    </row>
    <row r="3077" spans="1:16" x14ac:dyDescent="0.25">
      <c r="A3077" t="s">
        <v>2</v>
      </c>
      <c r="B3077" t="s">
        <v>7456</v>
      </c>
      <c r="C3077" t="s">
        <v>114</v>
      </c>
      <c r="D3077" t="s">
        <v>3973</v>
      </c>
      <c r="E3077" t="s">
        <v>20</v>
      </c>
      <c r="F3077" t="b">
        <v>0</v>
      </c>
      <c r="G3077" t="s">
        <v>27</v>
      </c>
      <c r="H3077" s="4">
        <v>45704.501689814817</v>
      </c>
      <c r="I3077" t="b">
        <v>0</v>
      </c>
      <c r="J3077" t="b">
        <v>1</v>
      </c>
      <c r="K3077" t="s">
        <v>24</v>
      </c>
      <c r="L3077" t="s">
        <v>22</v>
      </c>
      <c r="M3077">
        <v>207500</v>
      </c>
      <c r="O3077" t="s">
        <v>341</v>
      </c>
      <c r="P3077" t="s">
        <v>7457</v>
      </c>
    </row>
    <row r="3078" spans="1:16" x14ac:dyDescent="0.25">
      <c r="A3078" t="s">
        <v>28</v>
      </c>
      <c r="B3078" t="s">
        <v>7458</v>
      </c>
      <c r="C3078" t="s">
        <v>39</v>
      </c>
      <c r="D3078" t="s">
        <v>3973</v>
      </c>
      <c r="E3078" t="s">
        <v>20</v>
      </c>
      <c r="F3078" t="b">
        <v>1</v>
      </c>
      <c r="G3078" t="s">
        <v>106</v>
      </c>
      <c r="H3078" s="4">
        <v>45704.50849537037</v>
      </c>
      <c r="I3078" t="b">
        <v>0</v>
      </c>
      <c r="J3078" t="b">
        <v>0</v>
      </c>
      <c r="K3078" t="s">
        <v>106</v>
      </c>
      <c r="L3078" t="s">
        <v>36</v>
      </c>
      <c r="N3078">
        <v>50</v>
      </c>
      <c r="O3078" t="s">
        <v>7413</v>
      </c>
      <c r="P3078" t="s">
        <v>7459</v>
      </c>
    </row>
    <row r="3079" spans="1:16" x14ac:dyDescent="0.25">
      <c r="A3079" t="s">
        <v>139</v>
      </c>
      <c r="B3079" t="s">
        <v>7460</v>
      </c>
      <c r="C3079" t="s">
        <v>1867</v>
      </c>
      <c r="D3079" t="s">
        <v>2208</v>
      </c>
      <c r="E3079" t="s">
        <v>105</v>
      </c>
      <c r="F3079" t="b">
        <v>0</v>
      </c>
      <c r="G3079" t="s">
        <v>27</v>
      </c>
      <c r="H3079" s="4">
        <v>45704.54178240741</v>
      </c>
      <c r="I3079" t="b">
        <v>0</v>
      </c>
      <c r="J3079" t="b">
        <v>1</v>
      </c>
      <c r="K3079" t="s">
        <v>24</v>
      </c>
      <c r="L3079" t="s">
        <v>22</v>
      </c>
      <c r="M3079">
        <v>93500</v>
      </c>
      <c r="O3079" t="s">
        <v>7461</v>
      </c>
      <c r="P3079" t="s">
        <v>2014</v>
      </c>
    </row>
    <row r="3080" spans="1:16" x14ac:dyDescent="0.25">
      <c r="A3080" t="s">
        <v>1</v>
      </c>
      <c r="B3080" t="s">
        <v>2473</v>
      </c>
      <c r="C3080" t="s">
        <v>1845</v>
      </c>
      <c r="D3080" t="s">
        <v>4084</v>
      </c>
      <c r="E3080" t="s">
        <v>20</v>
      </c>
      <c r="F3080" t="b">
        <v>0</v>
      </c>
      <c r="G3080" t="s">
        <v>27</v>
      </c>
      <c r="H3080" s="4">
        <v>45704.543252314812</v>
      </c>
      <c r="I3080" t="b">
        <v>0</v>
      </c>
      <c r="J3080" t="b">
        <v>1</v>
      </c>
      <c r="K3080" t="s">
        <v>24</v>
      </c>
      <c r="L3080" t="s">
        <v>22</v>
      </c>
      <c r="M3080">
        <v>145000</v>
      </c>
      <c r="O3080" t="s">
        <v>1388</v>
      </c>
      <c r="P3080" t="s">
        <v>7462</v>
      </c>
    </row>
    <row r="3081" spans="1:16" x14ac:dyDescent="0.25">
      <c r="A3081" t="s">
        <v>40</v>
      </c>
      <c r="B3081" t="s">
        <v>7463</v>
      </c>
      <c r="C3081" t="s">
        <v>2701</v>
      </c>
      <c r="D3081" t="s">
        <v>3828</v>
      </c>
      <c r="E3081" t="s">
        <v>20</v>
      </c>
      <c r="F3081" t="b">
        <v>0</v>
      </c>
      <c r="G3081" t="s">
        <v>41</v>
      </c>
      <c r="H3081" s="4">
        <v>45704.543657407397</v>
      </c>
      <c r="I3081" t="b">
        <v>1</v>
      </c>
      <c r="J3081" t="b">
        <v>1</v>
      </c>
      <c r="K3081" t="s">
        <v>24</v>
      </c>
      <c r="L3081" t="s">
        <v>36</v>
      </c>
      <c r="N3081">
        <v>60</v>
      </c>
      <c r="O3081" t="s">
        <v>7464</v>
      </c>
      <c r="P3081" t="s">
        <v>7465</v>
      </c>
    </row>
    <row r="3082" spans="1:16" x14ac:dyDescent="0.25">
      <c r="A3082" t="s">
        <v>19</v>
      </c>
      <c r="B3082" t="s">
        <v>7466</v>
      </c>
      <c r="C3082" t="s">
        <v>2765</v>
      </c>
      <c r="D3082" t="s">
        <v>3957</v>
      </c>
      <c r="E3082" t="s">
        <v>20</v>
      </c>
      <c r="F3082" t="b">
        <v>0</v>
      </c>
      <c r="G3082" t="s">
        <v>23</v>
      </c>
      <c r="H3082" s="4">
        <v>45704.581053240741</v>
      </c>
      <c r="I3082" t="b">
        <v>0</v>
      </c>
      <c r="J3082" t="b">
        <v>1</v>
      </c>
      <c r="K3082" t="s">
        <v>24</v>
      </c>
      <c r="L3082" t="s">
        <v>36</v>
      </c>
      <c r="N3082">
        <v>11.335000038146971</v>
      </c>
      <c r="O3082" t="s">
        <v>254</v>
      </c>
      <c r="P3082" t="s">
        <v>1637</v>
      </c>
    </row>
    <row r="3083" spans="1:16" x14ac:dyDescent="0.25">
      <c r="A3083" t="s">
        <v>0</v>
      </c>
      <c r="B3083" t="s">
        <v>7467</v>
      </c>
      <c r="C3083" t="s">
        <v>859</v>
      </c>
      <c r="D3083" t="s">
        <v>3957</v>
      </c>
      <c r="E3083" t="s">
        <v>20</v>
      </c>
      <c r="F3083" t="b">
        <v>0</v>
      </c>
      <c r="G3083" t="s">
        <v>27</v>
      </c>
      <c r="H3083" s="4">
        <v>45704.583518518521</v>
      </c>
      <c r="I3083" t="b">
        <v>0</v>
      </c>
      <c r="J3083" t="b">
        <v>1</v>
      </c>
      <c r="K3083" t="s">
        <v>24</v>
      </c>
      <c r="L3083" t="s">
        <v>36</v>
      </c>
      <c r="N3083">
        <v>24.014999389648441</v>
      </c>
      <c r="O3083" t="s">
        <v>7468</v>
      </c>
      <c r="P3083" t="s">
        <v>1304</v>
      </c>
    </row>
    <row r="3084" spans="1:16" x14ac:dyDescent="0.25">
      <c r="A3084" t="s">
        <v>25</v>
      </c>
      <c r="B3084" t="s">
        <v>7521</v>
      </c>
      <c r="C3084" t="s">
        <v>82</v>
      </c>
      <c r="D3084" t="s">
        <v>3828</v>
      </c>
      <c r="E3084" t="s">
        <v>20</v>
      </c>
      <c r="F3084" t="b">
        <v>0</v>
      </c>
      <c r="G3084" t="s">
        <v>27</v>
      </c>
      <c r="H3084" s="4">
        <v>45704.584178240737</v>
      </c>
      <c r="I3084" t="b">
        <v>0</v>
      </c>
      <c r="J3084" t="b">
        <v>1</v>
      </c>
      <c r="K3084" t="s">
        <v>24</v>
      </c>
      <c r="L3084" t="s">
        <v>22</v>
      </c>
      <c r="M3084">
        <v>85210.5</v>
      </c>
      <c r="O3084" t="s">
        <v>7522</v>
      </c>
      <c r="P3084" t="s">
        <v>2884</v>
      </c>
    </row>
    <row r="3085" spans="1:16" x14ac:dyDescent="0.25">
      <c r="A3085" t="s">
        <v>28</v>
      </c>
      <c r="B3085" t="s">
        <v>7469</v>
      </c>
      <c r="C3085" t="s">
        <v>24</v>
      </c>
      <c r="D3085" t="s">
        <v>3973</v>
      </c>
      <c r="E3085" t="s">
        <v>20</v>
      </c>
      <c r="F3085" t="b">
        <v>0</v>
      </c>
      <c r="G3085" t="s">
        <v>27</v>
      </c>
      <c r="H3085" s="4">
        <v>45704.585509259261</v>
      </c>
      <c r="I3085" t="b">
        <v>0</v>
      </c>
      <c r="J3085" t="b">
        <v>0</v>
      </c>
      <c r="K3085" t="s">
        <v>24</v>
      </c>
      <c r="L3085" t="s">
        <v>22</v>
      </c>
      <c r="M3085">
        <v>155000</v>
      </c>
      <c r="O3085" t="s">
        <v>7470</v>
      </c>
      <c r="P3085" t="s">
        <v>7471</v>
      </c>
    </row>
    <row r="3086" spans="1:16" x14ac:dyDescent="0.25">
      <c r="A3086" t="s">
        <v>191</v>
      </c>
      <c r="B3086" t="s">
        <v>7472</v>
      </c>
      <c r="C3086" t="s">
        <v>972</v>
      </c>
      <c r="D3086" t="s">
        <v>4084</v>
      </c>
      <c r="E3086" t="s">
        <v>20</v>
      </c>
      <c r="F3086" t="b">
        <v>0</v>
      </c>
      <c r="G3086" t="s">
        <v>862</v>
      </c>
      <c r="H3086" s="4">
        <v>45704.589016203703</v>
      </c>
      <c r="I3086" t="b">
        <v>0</v>
      </c>
      <c r="J3086" t="b">
        <v>0</v>
      </c>
      <c r="K3086" t="s">
        <v>862</v>
      </c>
      <c r="L3086" t="s">
        <v>22</v>
      </c>
      <c r="M3086">
        <v>127500</v>
      </c>
      <c r="O3086" t="s">
        <v>7473</v>
      </c>
      <c r="P3086" t="s">
        <v>7474</v>
      </c>
    </row>
    <row r="3087" spans="1:16" x14ac:dyDescent="0.25">
      <c r="A3087" t="s">
        <v>0</v>
      </c>
      <c r="B3087" t="s">
        <v>5357</v>
      </c>
      <c r="C3087" t="s">
        <v>5358</v>
      </c>
      <c r="D3087" t="s">
        <v>3828</v>
      </c>
      <c r="E3087" t="s">
        <v>219</v>
      </c>
      <c r="F3087" t="b">
        <v>0</v>
      </c>
      <c r="G3087" t="s">
        <v>27</v>
      </c>
      <c r="H3087" s="4">
        <v>45704.625069444453</v>
      </c>
      <c r="I3087" t="b">
        <v>1</v>
      </c>
      <c r="J3087" t="b">
        <v>1</v>
      </c>
      <c r="K3087" t="s">
        <v>24</v>
      </c>
      <c r="L3087" t="s">
        <v>36</v>
      </c>
      <c r="N3087">
        <v>26.494998931884769</v>
      </c>
      <c r="O3087" t="s">
        <v>3769</v>
      </c>
      <c r="P3087" t="s">
        <v>1702</v>
      </c>
    </row>
    <row r="3088" spans="1:16" x14ac:dyDescent="0.25">
      <c r="A3088" t="s">
        <v>0</v>
      </c>
      <c r="B3088" t="s">
        <v>7475</v>
      </c>
      <c r="C3088" t="s">
        <v>179</v>
      </c>
      <c r="D3088" t="s">
        <v>2208</v>
      </c>
      <c r="E3088" t="s">
        <v>20</v>
      </c>
      <c r="F3088" t="b">
        <v>0</v>
      </c>
      <c r="G3088" t="s">
        <v>27</v>
      </c>
      <c r="H3088" s="4">
        <v>45704.625173611108</v>
      </c>
      <c r="I3088" t="b">
        <v>0</v>
      </c>
      <c r="J3088" t="b">
        <v>0</v>
      </c>
      <c r="K3088" t="s">
        <v>24</v>
      </c>
      <c r="L3088" t="s">
        <v>22</v>
      </c>
      <c r="M3088">
        <v>61750</v>
      </c>
      <c r="O3088" t="s">
        <v>7476</v>
      </c>
      <c r="P3088" t="s">
        <v>7477</v>
      </c>
    </row>
    <row r="3089" spans="1:16" x14ac:dyDescent="0.25">
      <c r="A3089" t="s">
        <v>0</v>
      </c>
      <c r="B3089" t="s">
        <v>7478</v>
      </c>
      <c r="C3089" t="s">
        <v>2883</v>
      </c>
      <c r="D3089" t="s">
        <v>3828</v>
      </c>
      <c r="E3089" t="s">
        <v>51</v>
      </c>
      <c r="F3089" t="b">
        <v>0</v>
      </c>
      <c r="G3089" t="s">
        <v>30</v>
      </c>
      <c r="H3089" s="4">
        <v>45704.625601851847</v>
      </c>
      <c r="I3089" t="b">
        <v>1</v>
      </c>
      <c r="J3089" t="b">
        <v>0</v>
      </c>
      <c r="K3089" t="s">
        <v>24</v>
      </c>
      <c r="L3089" t="s">
        <v>36</v>
      </c>
      <c r="N3089">
        <v>53.5</v>
      </c>
      <c r="O3089" t="s">
        <v>7479</v>
      </c>
      <c r="P3089" t="s">
        <v>338</v>
      </c>
    </row>
    <row r="3090" spans="1:16" x14ac:dyDescent="0.25">
      <c r="A3090" t="s">
        <v>1</v>
      </c>
      <c r="B3090" t="s">
        <v>4444</v>
      </c>
      <c r="C3090" t="s">
        <v>122</v>
      </c>
      <c r="D3090" t="s">
        <v>3973</v>
      </c>
      <c r="E3090" t="s">
        <v>20</v>
      </c>
      <c r="F3090" t="b">
        <v>0</v>
      </c>
      <c r="G3090" t="s">
        <v>52</v>
      </c>
      <c r="H3090" s="4">
        <v>45704.625740740739</v>
      </c>
      <c r="I3090" t="b">
        <v>0</v>
      </c>
      <c r="J3090" t="b">
        <v>1</v>
      </c>
      <c r="K3090" t="s">
        <v>24</v>
      </c>
      <c r="L3090" t="s">
        <v>22</v>
      </c>
      <c r="M3090">
        <v>222545</v>
      </c>
      <c r="O3090" t="s">
        <v>759</v>
      </c>
      <c r="P3090" t="s">
        <v>2237</v>
      </c>
    </row>
    <row r="3091" spans="1:16" x14ac:dyDescent="0.25">
      <c r="A3091" t="s">
        <v>1</v>
      </c>
      <c r="B3091" t="s">
        <v>7480</v>
      </c>
      <c r="C3091" t="s">
        <v>82</v>
      </c>
      <c r="D3091" t="s">
        <v>4084</v>
      </c>
      <c r="E3091" t="s">
        <v>20</v>
      </c>
      <c r="F3091" t="b">
        <v>0</v>
      </c>
      <c r="G3091" t="s">
        <v>27</v>
      </c>
      <c r="H3091" s="4">
        <v>45704.626018518517</v>
      </c>
      <c r="I3091" t="b">
        <v>0</v>
      </c>
      <c r="J3091" t="b">
        <v>0</v>
      </c>
      <c r="K3091" t="s">
        <v>24</v>
      </c>
      <c r="L3091" t="s">
        <v>22</v>
      </c>
      <c r="M3091">
        <v>155000</v>
      </c>
      <c r="O3091" t="s">
        <v>377</v>
      </c>
      <c r="P3091" t="s">
        <v>3559</v>
      </c>
    </row>
    <row r="3092" spans="1:16" x14ac:dyDescent="0.25">
      <c r="A3092" t="s">
        <v>2</v>
      </c>
      <c r="B3092" t="s">
        <v>7481</v>
      </c>
      <c r="C3092" t="s">
        <v>24</v>
      </c>
      <c r="D3092" t="s">
        <v>4328</v>
      </c>
      <c r="E3092" t="s">
        <v>20</v>
      </c>
      <c r="F3092" t="b">
        <v>0</v>
      </c>
      <c r="G3092" t="s">
        <v>27</v>
      </c>
      <c r="H3092" s="4">
        <v>45704.626979166656</v>
      </c>
      <c r="I3092" t="b">
        <v>0</v>
      </c>
      <c r="J3092" t="b">
        <v>0</v>
      </c>
      <c r="K3092" t="s">
        <v>24</v>
      </c>
      <c r="L3092" t="s">
        <v>22</v>
      </c>
      <c r="M3092">
        <v>126500</v>
      </c>
      <c r="O3092" t="s">
        <v>7482</v>
      </c>
      <c r="P3092" t="s">
        <v>7483</v>
      </c>
    </row>
    <row r="3093" spans="1:16" x14ac:dyDescent="0.25">
      <c r="A3093" t="s">
        <v>0</v>
      </c>
      <c r="B3093" t="s">
        <v>2760</v>
      </c>
      <c r="C3093" t="s">
        <v>236</v>
      </c>
      <c r="D3093" t="s">
        <v>2208</v>
      </c>
      <c r="E3093" t="s">
        <v>20</v>
      </c>
      <c r="F3093" t="b">
        <v>0</v>
      </c>
      <c r="G3093" t="s">
        <v>27</v>
      </c>
      <c r="H3093" s="4">
        <v>45704.666817129633</v>
      </c>
      <c r="I3093" t="b">
        <v>0</v>
      </c>
      <c r="J3093" t="b">
        <v>1</v>
      </c>
      <c r="K3093" t="s">
        <v>24</v>
      </c>
      <c r="L3093" t="s">
        <v>22</v>
      </c>
      <c r="M3093">
        <v>120000</v>
      </c>
      <c r="O3093" t="s">
        <v>301</v>
      </c>
      <c r="P3093" t="s">
        <v>7484</v>
      </c>
    </row>
    <row r="3094" spans="1:16" x14ac:dyDescent="0.25">
      <c r="A3094" t="s">
        <v>0</v>
      </c>
      <c r="B3094" t="s">
        <v>7485</v>
      </c>
      <c r="C3094" t="s">
        <v>179</v>
      </c>
      <c r="D3094" t="s">
        <v>3828</v>
      </c>
      <c r="E3094" t="s">
        <v>20</v>
      </c>
      <c r="F3094" t="b">
        <v>0</v>
      </c>
      <c r="G3094" t="s">
        <v>27</v>
      </c>
      <c r="H3094" s="4">
        <v>45704.66684027778</v>
      </c>
      <c r="I3094" t="b">
        <v>0</v>
      </c>
      <c r="J3094" t="b">
        <v>1</v>
      </c>
      <c r="K3094" t="s">
        <v>24</v>
      </c>
      <c r="L3094" t="s">
        <v>22</v>
      </c>
      <c r="M3094">
        <v>79871.5</v>
      </c>
      <c r="O3094" t="s">
        <v>3851</v>
      </c>
      <c r="P3094" t="s">
        <v>7486</v>
      </c>
    </row>
    <row r="3095" spans="1:16" x14ac:dyDescent="0.25">
      <c r="A3095" t="s">
        <v>139</v>
      </c>
      <c r="B3095" t="s">
        <v>277</v>
      </c>
      <c r="C3095" t="s">
        <v>1065</v>
      </c>
      <c r="D3095" t="s">
        <v>3973</v>
      </c>
      <c r="E3095" t="s">
        <v>20</v>
      </c>
      <c r="F3095" t="b">
        <v>0</v>
      </c>
      <c r="G3095" t="s">
        <v>35</v>
      </c>
      <c r="H3095" s="4">
        <v>45704.667071759257</v>
      </c>
      <c r="I3095" t="b">
        <v>0</v>
      </c>
      <c r="J3095" t="b">
        <v>0</v>
      </c>
      <c r="K3095" t="s">
        <v>24</v>
      </c>
      <c r="L3095" t="s">
        <v>36</v>
      </c>
      <c r="N3095">
        <v>60</v>
      </c>
      <c r="O3095" t="s">
        <v>200</v>
      </c>
      <c r="P3095" t="s">
        <v>7539</v>
      </c>
    </row>
    <row r="3096" spans="1:16" x14ac:dyDescent="0.25">
      <c r="A3096" t="s">
        <v>139</v>
      </c>
      <c r="B3096" t="s">
        <v>7487</v>
      </c>
      <c r="C3096" t="s">
        <v>1421</v>
      </c>
      <c r="D3096" t="s">
        <v>3828</v>
      </c>
      <c r="E3096" t="s">
        <v>20</v>
      </c>
      <c r="F3096" t="b">
        <v>0</v>
      </c>
      <c r="G3096" t="s">
        <v>52</v>
      </c>
      <c r="H3096" s="4">
        <v>45704.667858796303</v>
      </c>
      <c r="I3096" t="b">
        <v>0</v>
      </c>
      <c r="J3096" t="b">
        <v>1</v>
      </c>
      <c r="K3096" t="s">
        <v>24</v>
      </c>
      <c r="L3096" t="s">
        <v>22</v>
      </c>
      <c r="M3096">
        <v>120000</v>
      </c>
      <c r="O3096" t="s">
        <v>7488</v>
      </c>
      <c r="P3096" t="s">
        <v>7489</v>
      </c>
    </row>
    <row r="3097" spans="1:16" x14ac:dyDescent="0.25">
      <c r="A3097" t="s">
        <v>40</v>
      </c>
      <c r="B3097" t="s">
        <v>7490</v>
      </c>
      <c r="C3097" t="s">
        <v>825</v>
      </c>
      <c r="D3097" t="s">
        <v>3828</v>
      </c>
      <c r="E3097" t="s">
        <v>20</v>
      </c>
      <c r="F3097" t="b">
        <v>0</v>
      </c>
      <c r="G3097" t="s">
        <v>27</v>
      </c>
      <c r="H3097" s="4">
        <v>45704.668009259258</v>
      </c>
      <c r="I3097" t="b">
        <v>1</v>
      </c>
      <c r="J3097" t="b">
        <v>1</v>
      </c>
      <c r="K3097" t="s">
        <v>24</v>
      </c>
      <c r="L3097" t="s">
        <v>22</v>
      </c>
      <c r="M3097">
        <v>147500</v>
      </c>
      <c r="O3097" t="s">
        <v>2576</v>
      </c>
      <c r="P3097" t="s">
        <v>7491</v>
      </c>
    </row>
    <row r="3098" spans="1:16" x14ac:dyDescent="0.25">
      <c r="A3098" t="s">
        <v>0</v>
      </c>
      <c r="B3098" t="s">
        <v>7540</v>
      </c>
      <c r="C3098" t="s">
        <v>2716</v>
      </c>
      <c r="D3098" t="s">
        <v>3973</v>
      </c>
      <c r="E3098" t="s">
        <v>20</v>
      </c>
      <c r="F3098" t="b">
        <v>0</v>
      </c>
      <c r="G3098" t="s">
        <v>23</v>
      </c>
      <c r="H3098" s="4">
        <v>45704.700891203713</v>
      </c>
      <c r="I3098" t="b">
        <v>0</v>
      </c>
      <c r="J3098" t="b">
        <v>1</v>
      </c>
      <c r="K3098" t="s">
        <v>24</v>
      </c>
      <c r="L3098" t="s">
        <v>22</v>
      </c>
      <c r="M3098">
        <v>74100</v>
      </c>
      <c r="O3098" t="s">
        <v>5949</v>
      </c>
      <c r="P3098" t="s">
        <v>7541</v>
      </c>
    </row>
    <row r="3099" spans="1:16" x14ac:dyDescent="0.25">
      <c r="A3099" t="s">
        <v>0</v>
      </c>
      <c r="B3099" t="s">
        <v>0</v>
      </c>
      <c r="C3099" t="s">
        <v>76</v>
      </c>
      <c r="D3099" t="s">
        <v>4090</v>
      </c>
      <c r="E3099" t="s">
        <v>20</v>
      </c>
      <c r="F3099" t="b">
        <v>0</v>
      </c>
      <c r="G3099" t="s">
        <v>41</v>
      </c>
      <c r="H3099" s="4">
        <v>45704.708738425928</v>
      </c>
      <c r="I3099" t="b">
        <v>0</v>
      </c>
      <c r="J3099" t="b">
        <v>0</v>
      </c>
      <c r="K3099" t="s">
        <v>24</v>
      </c>
      <c r="L3099" t="s">
        <v>36</v>
      </c>
      <c r="N3099">
        <v>37.5</v>
      </c>
      <c r="O3099" t="s">
        <v>712</v>
      </c>
      <c r="P3099" t="s">
        <v>1904</v>
      </c>
    </row>
    <row r="3100" spans="1:16" x14ac:dyDescent="0.25">
      <c r="A3100" t="s">
        <v>139</v>
      </c>
      <c r="B3100" t="s">
        <v>7523</v>
      </c>
      <c r="C3100" t="s">
        <v>151</v>
      </c>
      <c r="D3100" t="s">
        <v>3973</v>
      </c>
      <c r="E3100" t="s">
        <v>20</v>
      </c>
      <c r="F3100" t="b">
        <v>0</v>
      </c>
      <c r="G3100" t="s">
        <v>30</v>
      </c>
      <c r="H3100" s="4">
        <v>45704.709236111114</v>
      </c>
      <c r="I3100" t="b">
        <v>0</v>
      </c>
      <c r="J3100" t="b">
        <v>0</v>
      </c>
      <c r="K3100" t="s">
        <v>24</v>
      </c>
      <c r="L3100" t="s">
        <v>36</v>
      </c>
      <c r="N3100">
        <v>22</v>
      </c>
      <c r="O3100" t="s">
        <v>7524</v>
      </c>
      <c r="P3100" t="s">
        <v>2808</v>
      </c>
    </row>
    <row r="3101" spans="1:16" x14ac:dyDescent="0.25">
      <c r="A3101" t="s">
        <v>2</v>
      </c>
      <c r="B3101" t="s">
        <v>417</v>
      </c>
      <c r="C3101" t="s">
        <v>908</v>
      </c>
      <c r="D3101" t="s">
        <v>3828</v>
      </c>
      <c r="E3101" t="s">
        <v>20</v>
      </c>
      <c r="F3101" t="b">
        <v>0</v>
      </c>
      <c r="G3101" t="s">
        <v>27</v>
      </c>
      <c r="H3101" s="4">
        <v>45704.710324074083</v>
      </c>
      <c r="I3101" t="b">
        <v>0</v>
      </c>
      <c r="J3101" t="b">
        <v>0</v>
      </c>
      <c r="K3101" t="s">
        <v>24</v>
      </c>
      <c r="L3101" t="s">
        <v>22</v>
      </c>
      <c r="M3101">
        <v>90094.2578125</v>
      </c>
      <c r="O3101" t="s">
        <v>6068</v>
      </c>
      <c r="P3101" t="s">
        <v>6069</v>
      </c>
    </row>
    <row r="3102" spans="1:16" x14ac:dyDescent="0.25">
      <c r="A3102" t="s">
        <v>2</v>
      </c>
      <c r="B3102" t="s">
        <v>2337</v>
      </c>
      <c r="C3102" t="s">
        <v>49</v>
      </c>
      <c r="D3102" t="s">
        <v>3973</v>
      </c>
      <c r="E3102" t="s">
        <v>20</v>
      </c>
      <c r="F3102" t="b">
        <v>0</v>
      </c>
      <c r="G3102" t="s">
        <v>30</v>
      </c>
      <c r="H3102" s="4">
        <v>45704.711342592593</v>
      </c>
      <c r="I3102" t="b">
        <v>0</v>
      </c>
      <c r="J3102" t="b">
        <v>0</v>
      </c>
      <c r="K3102" t="s">
        <v>24</v>
      </c>
      <c r="L3102" t="s">
        <v>22</v>
      </c>
      <c r="M3102">
        <v>350000</v>
      </c>
      <c r="O3102" t="s">
        <v>3634</v>
      </c>
      <c r="P3102" t="s">
        <v>7163</v>
      </c>
    </row>
    <row r="3103" spans="1:16" x14ac:dyDescent="0.25">
      <c r="A3103" t="s">
        <v>139</v>
      </c>
      <c r="B3103" t="s">
        <v>2929</v>
      </c>
      <c r="C3103" t="s">
        <v>3238</v>
      </c>
      <c r="D3103" t="s">
        <v>3973</v>
      </c>
      <c r="E3103" t="s">
        <v>20</v>
      </c>
      <c r="F3103" t="b">
        <v>0</v>
      </c>
      <c r="G3103" t="s">
        <v>41</v>
      </c>
      <c r="H3103" s="4">
        <v>45704.7503125</v>
      </c>
      <c r="I3103" t="b">
        <v>0</v>
      </c>
      <c r="J3103" t="b">
        <v>1</v>
      </c>
      <c r="K3103" t="s">
        <v>24</v>
      </c>
      <c r="L3103" t="s">
        <v>22</v>
      </c>
      <c r="M3103">
        <v>103900</v>
      </c>
      <c r="O3103" t="s">
        <v>4329</v>
      </c>
      <c r="P3103" t="s">
        <v>7492</v>
      </c>
    </row>
    <row r="3104" spans="1:16" x14ac:dyDescent="0.25">
      <c r="A3104" t="s">
        <v>139</v>
      </c>
      <c r="B3104" t="s">
        <v>7493</v>
      </c>
      <c r="C3104" t="s">
        <v>151</v>
      </c>
      <c r="D3104" t="s">
        <v>3828</v>
      </c>
      <c r="E3104" t="s">
        <v>51</v>
      </c>
      <c r="F3104" t="b">
        <v>0</v>
      </c>
      <c r="G3104" t="s">
        <v>30</v>
      </c>
      <c r="H3104" s="4">
        <v>45704.750902777778</v>
      </c>
      <c r="I3104" t="b">
        <v>1</v>
      </c>
      <c r="J3104" t="b">
        <v>0</v>
      </c>
      <c r="K3104" t="s">
        <v>24</v>
      </c>
      <c r="L3104" t="s">
        <v>36</v>
      </c>
      <c r="N3104">
        <v>38</v>
      </c>
      <c r="O3104" t="s">
        <v>6991</v>
      </c>
    </row>
    <row r="3105" spans="1:16" x14ac:dyDescent="0.25">
      <c r="A3105" t="s">
        <v>2</v>
      </c>
      <c r="B3105" t="s">
        <v>7494</v>
      </c>
      <c r="C3105" t="s">
        <v>945</v>
      </c>
      <c r="D3105" t="s">
        <v>3600</v>
      </c>
      <c r="E3105" t="s">
        <v>20</v>
      </c>
      <c r="F3105" t="b">
        <v>0</v>
      </c>
      <c r="G3105" t="s">
        <v>27</v>
      </c>
      <c r="H3105" s="4">
        <v>45704.751388888893</v>
      </c>
      <c r="I3105" t="b">
        <v>1</v>
      </c>
      <c r="J3105" t="b">
        <v>1</v>
      </c>
      <c r="K3105" t="s">
        <v>24</v>
      </c>
      <c r="L3105" t="s">
        <v>22</v>
      </c>
      <c r="M3105">
        <v>145000</v>
      </c>
      <c r="O3105" t="s">
        <v>7495</v>
      </c>
      <c r="P3105" t="s">
        <v>7496</v>
      </c>
    </row>
    <row r="3106" spans="1:16" x14ac:dyDescent="0.25">
      <c r="A3106" t="s">
        <v>19</v>
      </c>
      <c r="B3106" t="s">
        <v>7497</v>
      </c>
      <c r="C3106" t="s">
        <v>122</v>
      </c>
      <c r="D3106" t="s">
        <v>3973</v>
      </c>
      <c r="E3106" t="s">
        <v>20</v>
      </c>
      <c r="F3106" t="b">
        <v>0</v>
      </c>
      <c r="G3106" t="s">
        <v>52</v>
      </c>
      <c r="H3106" s="4">
        <v>45704.75240740741</v>
      </c>
      <c r="I3106" t="b">
        <v>1</v>
      </c>
      <c r="J3106" t="b">
        <v>0</v>
      </c>
      <c r="K3106" t="s">
        <v>24</v>
      </c>
      <c r="L3106" t="s">
        <v>22</v>
      </c>
      <c r="M3106">
        <v>112116</v>
      </c>
      <c r="O3106" t="s">
        <v>554</v>
      </c>
      <c r="P3106" t="s">
        <v>7498</v>
      </c>
    </row>
    <row r="3107" spans="1:16" x14ac:dyDescent="0.25">
      <c r="A3107" t="s">
        <v>0</v>
      </c>
      <c r="B3107" t="s">
        <v>4251</v>
      </c>
      <c r="C3107" t="s">
        <v>3519</v>
      </c>
      <c r="D3107" t="s">
        <v>3973</v>
      </c>
      <c r="E3107" t="s">
        <v>20</v>
      </c>
      <c r="F3107" t="b">
        <v>0</v>
      </c>
      <c r="G3107" t="s">
        <v>27</v>
      </c>
      <c r="H3107" s="4">
        <v>45704.791770833333</v>
      </c>
      <c r="I3107" t="b">
        <v>1</v>
      </c>
      <c r="J3107" t="b">
        <v>0</v>
      </c>
      <c r="K3107" t="s">
        <v>24</v>
      </c>
      <c r="L3107" t="s">
        <v>22</v>
      </c>
      <c r="M3107">
        <v>70000</v>
      </c>
      <c r="O3107" t="s">
        <v>7499</v>
      </c>
      <c r="P3107" t="s">
        <v>1075</v>
      </c>
    </row>
    <row r="3108" spans="1:16" x14ac:dyDescent="0.25">
      <c r="A3108" t="s">
        <v>1</v>
      </c>
      <c r="B3108" t="s">
        <v>7500</v>
      </c>
      <c r="C3108" t="s">
        <v>624</v>
      </c>
      <c r="D3108" t="s">
        <v>3973</v>
      </c>
      <c r="E3108" t="s">
        <v>20</v>
      </c>
      <c r="F3108" t="b">
        <v>0</v>
      </c>
      <c r="G3108" t="s">
        <v>35</v>
      </c>
      <c r="H3108" s="4">
        <v>45704.792164351849</v>
      </c>
      <c r="I3108" t="b">
        <v>0</v>
      </c>
      <c r="J3108" t="b">
        <v>1</v>
      </c>
      <c r="K3108" t="s">
        <v>24</v>
      </c>
      <c r="L3108" t="s">
        <v>22</v>
      </c>
      <c r="M3108">
        <v>184000</v>
      </c>
      <c r="O3108" t="s">
        <v>65</v>
      </c>
      <c r="P3108" t="s">
        <v>66</v>
      </c>
    </row>
    <row r="3109" spans="1:16" x14ac:dyDescent="0.25">
      <c r="A3109" t="s">
        <v>2</v>
      </c>
      <c r="B3109" t="s">
        <v>7244</v>
      </c>
      <c r="C3109" t="s">
        <v>322</v>
      </c>
      <c r="D3109" t="s">
        <v>3973</v>
      </c>
      <c r="E3109" t="s">
        <v>20</v>
      </c>
      <c r="F3109" t="b">
        <v>0</v>
      </c>
      <c r="G3109" t="s">
        <v>41</v>
      </c>
      <c r="H3109" s="4">
        <v>45704.792210648149</v>
      </c>
      <c r="I3109" t="b">
        <v>0</v>
      </c>
      <c r="J3109" t="b">
        <v>1</v>
      </c>
      <c r="K3109" t="s">
        <v>24</v>
      </c>
      <c r="L3109" t="s">
        <v>22</v>
      </c>
      <c r="M3109">
        <v>193500</v>
      </c>
      <c r="O3109" t="s">
        <v>3973</v>
      </c>
      <c r="P3109" t="s">
        <v>7245</v>
      </c>
    </row>
    <row r="3110" spans="1:16" x14ac:dyDescent="0.25">
      <c r="A3110" t="s">
        <v>2</v>
      </c>
      <c r="B3110" t="s">
        <v>7542</v>
      </c>
      <c r="C3110" t="s">
        <v>1588</v>
      </c>
      <c r="D3110" t="s">
        <v>7543</v>
      </c>
      <c r="E3110" t="s">
        <v>20</v>
      </c>
      <c r="F3110" t="b">
        <v>0</v>
      </c>
      <c r="G3110" t="s">
        <v>27</v>
      </c>
      <c r="H3110" s="4">
        <v>45704.792962962973</v>
      </c>
      <c r="I3110" t="b">
        <v>0</v>
      </c>
      <c r="J3110" t="b">
        <v>0</v>
      </c>
      <c r="K3110" t="s">
        <v>24</v>
      </c>
      <c r="L3110" t="s">
        <v>22</v>
      </c>
      <c r="M3110">
        <v>90000</v>
      </c>
      <c r="O3110" t="s">
        <v>7544</v>
      </c>
      <c r="P3110" t="s">
        <v>7545</v>
      </c>
    </row>
    <row r="3111" spans="1:16" x14ac:dyDescent="0.25">
      <c r="A3111" t="s">
        <v>1</v>
      </c>
      <c r="B3111" t="s">
        <v>3477</v>
      </c>
      <c r="C3111" t="s">
        <v>155</v>
      </c>
      <c r="D3111" t="s">
        <v>3973</v>
      </c>
      <c r="E3111" t="s">
        <v>51</v>
      </c>
      <c r="F3111" t="b">
        <v>0</v>
      </c>
      <c r="G3111" t="s">
        <v>27</v>
      </c>
      <c r="H3111" s="4">
        <v>45704.794027777767</v>
      </c>
      <c r="I3111" t="b">
        <v>0</v>
      </c>
      <c r="J3111" t="b">
        <v>1</v>
      </c>
      <c r="K3111" t="s">
        <v>24</v>
      </c>
      <c r="L3111" t="s">
        <v>36</v>
      </c>
      <c r="N3111">
        <v>45</v>
      </c>
      <c r="O3111" t="s">
        <v>270</v>
      </c>
      <c r="P3111" t="s">
        <v>1851</v>
      </c>
    </row>
    <row r="3112" spans="1:16" x14ac:dyDescent="0.25">
      <c r="A3112" t="s">
        <v>89</v>
      </c>
      <c r="B3112" t="s">
        <v>7501</v>
      </c>
      <c r="C3112" t="s">
        <v>44</v>
      </c>
      <c r="D3112" t="s">
        <v>3973</v>
      </c>
      <c r="E3112" t="s">
        <v>20</v>
      </c>
      <c r="F3112" t="b">
        <v>0</v>
      </c>
      <c r="G3112" t="s">
        <v>41</v>
      </c>
      <c r="H3112" s="4">
        <v>45704.83</v>
      </c>
      <c r="I3112" t="b">
        <v>0</v>
      </c>
      <c r="J3112" t="b">
        <v>0</v>
      </c>
      <c r="K3112" t="s">
        <v>24</v>
      </c>
      <c r="L3112" t="s">
        <v>22</v>
      </c>
      <c r="M3112">
        <v>144000</v>
      </c>
      <c r="O3112" t="s">
        <v>7502</v>
      </c>
      <c r="P3112" t="s">
        <v>7503</v>
      </c>
    </row>
    <row r="3113" spans="1:16" x14ac:dyDescent="0.25">
      <c r="A3113" t="s">
        <v>40</v>
      </c>
      <c r="B3113" t="s">
        <v>57</v>
      </c>
      <c r="C3113" t="s">
        <v>179</v>
      </c>
      <c r="D3113" t="s">
        <v>3973</v>
      </c>
      <c r="E3113" t="s">
        <v>20</v>
      </c>
      <c r="F3113" t="b">
        <v>0</v>
      </c>
      <c r="G3113" t="s">
        <v>52</v>
      </c>
      <c r="H3113" s="4">
        <v>45704.832152777781</v>
      </c>
      <c r="I3113" t="b">
        <v>0</v>
      </c>
      <c r="J3113" t="b">
        <v>1</v>
      </c>
      <c r="K3113" t="s">
        <v>24</v>
      </c>
      <c r="L3113" t="s">
        <v>22</v>
      </c>
      <c r="M3113">
        <v>139105</v>
      </c>
      <c r="O3113" t="s">
        <v>1856</v>
      </c>
      <c r="P3113" t="s">
        <v>2720</v>
      </c>
    </row>
    <row r="3114" spans="1:16" x14ac:dyDescent="0.25">
      <c r="A3114" t="s">
        <v>0</v>
      </c>
      <c r="B3114" t="s">
        <v>7504</v>
      </c>
      <c r="C3114" t="s">
        <v>203</v>
      </c>
      <c r="D3114" t="s">
        <v>3973</v>
      </c>
      <c r="E3114" t="s">
        <v>20</v>
      </c>
      <c r="F3114" t="b">
        <v>0</v>
      </c>
      <c r="G3114" t="s">
        <v>23</v>
      </c>
      <c r="H3114" s="4">
        <v>45704.832256944443</v>
      </c>
      <c r="I3114" t="b">
        <v>1</v>
      </c>
      <c r="J3114" t="b">
        <v>1</v>
      </c>
      <c r="K3114" t="s">
        <v>24</v>
      </c>
      <c r="L3114" t="s">
        <v>22</v>
      </c>
      <c r="M3114">
        <v>85000</v>
      </c>
      <c r="O3114" t="s">
        <v>4675</v>
      </c>
      <c r="P3114" t="s">
        <v>204</v>
      </c>
    </row>
    <row r="3115" spans="1:16" x14ac:dyDescent="0.25">
      <c r="A3115" t="s">
        <v>0</v>
      </c>
      <c r="B3115" t="s">
        <v>1219</v>
      </c>
      <c r="C3115" t="s">
        <v>64</v>
      </c>
      <c r="D3115" t="s">
        <v>6851</v>
      </c>
      <c r="E3115" t="s">
        <v>20</v>
      </c>
      <c r="F3115" t="b">
        <v>0</v>
      </c>
      <c r="G3115" t="s">
        <v>52</v>
      </c>
      <c r="H3115" s="4">
        <v>45704.834317129629</v>
      </c>
      <c r="I3115" t="b">
        <v>1</v>
      </c>
      <c r="J3115" t="b">
        <v>0</v>
      </c>
      <c r="K3115" t="s">
        <v>24</v>
      </c>
      <c r="L3115" t="s">
        <v>36</v>
      </c>
      <c r="N3115">
        <v>37.5</v>
      </c>
      <c r="O3115" t="s">
        <v>131</v>
      </c>
      <c r="P3115" t="s">
        <v>1463</v>
      </c>
    </row>
    <row r="3116" spans="1:16" x14ac:dyDescent="0.25">
      <c r="A3116" t="s">
        <v>0</v>
      </c>
      <c r="B3116" t="s">
        <v>7505</v>
      </c>
      <c r="C3116" t="s">
        <v>2015</v>
      </c>
      <c r="D3116" t="s">
        <v>3973</v>
      </c>
      <c r="E3116" t="s">
        <v>51</v>
      </c>
      <c r="F3116" t="b">
        <v>0</v>
      </c>
      <c r="G3116" t="s">
        <v>27</v>
      </c>
      <c r="H3116" s="4">
        <v>45704.834456018521</v>
      </c>
      <c r="I3116" t="b">
        <v>0</v>
      </c>
      <c r="J3116" t="b">
        <v>0</v>
      </c>
      <c r="K3116" t="s">
        <v>24</v>
      </c>
      <c r="L3116" t="s">
        <v>36</v>
      </c>
      <c r="N3116">
        <v>30</v>
      </c>
      <c r="O3116" t="s">
        <v>1137</v>
      </c>
      <c r="P3116" t="s">
        <v>1687</v>
      </c>
    </row>
    <row r="3117" spans="1:16" x14ac:dyDescent="0.25">
      <c r="A3117" t="s">
        <v>0</v>
      </c>
      <c r="B3117" t="s">
        <v>1632</v>
      </c>
      <c r="C3117" t="s">
        <v>967</v>
      </c>
      <c r="D3117" t="s">
        <v>3973</v>
      </c>
      <c r="E3117" t="s">
        <v>20</v>
      </c>
      <c r="F3117" t="b">
        <v>0</v>
      </c>
      <c r="G3117" t="s">
        <v>27</v>
      </c>
      <c r="H3117" s="4">
        <v>45704.834837962961</v>
      </c>
      <c r="I3117" t="b">
        <v>1</v>
      </c>
      <c r="J3117" t="b">
        <v>0</v>
      </c>
      <c r="K3117" t="s">
        <v>24</v>
      </c>
      <c r="L3117" t="s">
        <v>22</v>
      </c>
      <c r="M3117">
        <v>105000</v>
      </c>
      <c r="O3117" t="s">
        <v>482</v>
      </c>
      <c r="P3117" t="s">
        <v>7546</v>
      </c>
    </row>
    <row r="3118" spans="1:16" x14ac:dyDescent="0.25">
      <c r="A3118" t="s">
        <v>0</v>
      </c>
      <c r="B3118" t="s">
        <v>7506</v>
      </c>
      <c r="C3118" t="s">
        <v>966</v>
      </c>
      <c r="D3118" t="s">
        <v>3957</v>
      </c>
      <c r="E3118" t="s">
        <v>20</v>
      </c>
      <c r="F3118" t="b">
        <v>0</v>
      </c>
      <c r="G3118" t="s">
        <v>30</v>
      </c>
      <c r="H3118" s="4">
        <v>45704.836087962962</v>
      </c>
      <c r="I3118" t="b">
        <v>0</v>
      </c>
      <c r="J3118" t="b">
        <v>0</v>
      </c>
      <c r="K3118" t="s">
        <v>24</v>
      </c>
      <c r="L3118" t="s">
        <v>36</v>
      </c>
      <c r="N3118">
        <v>25</v>
      </c>
      <c r="O3118" t="s">
        <v>7507</v>
      </c>
      <c r="P3118" t="s">
        <v>7508</v>
      </c>
    </row>
    <row r="3119" spans="1:16" x14ac:dyDescent="0.25">
      <c r="A3119" t="s">
        <v>0</v>
      </c>
      <c r="B3119" t="s">
        <v>3005</v>
      </c>
      <c r="C3119" t="s">
        <v>203</v>
      </c>
      <c r="D3119" t="s">
        <v>3973</v>
      </c>
      <c r="E3119" t="s">
        <v>20</v>
      </c>
      <c r="F3119" t="b">
        <v>0</v>
      </c>
      <c r="G3119" t="s">
        <v>23</v>
      </c>
      <c r="H3119" s="4">
        <v>45704.868854166663</v>
      </c>
      <c r="I3119" t="b">
        <v>1</v>
      </c>
      <c r="J3119" t="b">
        <v>1</v>
      </c>
      <c r="K3119" t="s">
        <v>24</v>
      </c>
      <c r="L3119" t="s">
        <v>36</v>
      </c>
      <c r="N3119">
        <v>19</v>
      </c>
      <c r="O3119" t="s">
        <v>4344</v>
      </c>
      <c r="P3119" t="s">
        <v>7509</v>
      </c>
    </row>
    <row r="3120" spans="1:16" x14ac:dyDescent="0.25">
      <c r="A3120" t="s">
        <v>0</v>
      </c>
      <c r="B3120" t="s">
        <v>7510</v>
      </c>
      <c r="C3120" t="s">
        <v>985</v>
      </c>
      <c r="D3120" t="s">
        <v>4328</v>
      </c>
      <c r="E3120" t="s">
        <v>20</v>
      </c>
      <c r="F3120" t="b">
        <v>0</v>
      </c>
      <c r="G3120" t="s">
        <v>27</v>
      </c>
      <c r="H3120" s="4">
        <v>45704.871157407397</v>
      </c>
      <c r="I3120" t="b">
        <v>0</v>
      </c>
      <c r="J3120" t="b">
        <v>1</v>
      </c>
      <c r="K3120" t="s">
        <v>24</v>
      </c>
      <c r="L3120" t="s">
        <v>22</v>
      </c>
      <c r="M3120">
        <v>120000</v>
      </c>
      <c r="O3120" t="s">
        <v>7511</v>
      </c>
    </row>
    <row r="3121" spans="1:16" x14ac:dyDescent="0.25">
      <c r="A3121" t="s">
        <v>0</v>
      </c>
      <c r="B3121" t="s">
        <v>7525</v>
      </c>
      <c r="C3121" t="s">
        <v>372</v>
      </c>
      <c r="D3121" t="s">
        <v>2208</v>
      </c>
      <c r="E3121" t="s">
        <v>20</v>
      </c>
      <c r="F3121" t="b">
        <v>0</v>
      </c>
      <c r="G3121" t="s">
        <v>27</v>
      </c>
      <c r="H3121" s="4">
        <v>45704.874988425923</v>
      </c>
      <c r="I3121" t="b">
        <v>0</v>
      </c>
      <c r="J3121" t="b">
        <v>0</v>
      </c>
      <c r="K3121" t="s">
        <v>24</v>
      </c>
      <c r="L3121" t="s">
        <v>22</v>
      </c>
      <c r="M3121">
        <v>82500</v>
      </c>
      <c r="O3121" t="s">
        <v>7526</v>
      </c>
      <c r="P3121" t="s">
        <v>7527</v>
      </c>
    </row>
    <row r="3122" spans="1:16" x14ac:dyDescent="0.25">
      <c r="A3122" t="s">
        <v>2</v>
      </c>
      <c r="B3122" t="s">
        <v>7512</v>
      </c>
      <c r="C3122" t="s">
        <v>24</v>
      </c>
      <c r="D3122" t="s">
        <v>4035</v>
      </c>
      <c r="E3122" t="s">
        <v>20</v>
      </c>
      <c r="F3122" t="b">
        <v>0</v>
      </c>
      <c r="G3122" t="s">
        <v>41</v>
      </c>
      <c r="H3122" s="4">
        <v>45704.877106481479</v>
      </c>
      <c r="I3122" t="b">
        <v>1</v>
      </c>
      <c r="J3122" t="b">
        <v>1</v>
      </c>
      <c r="K3122" t="s">
        <v>24</v>
      </c>
      <c r="L3122" t="s">
        <v>22</v>
      </c>
      <c r="M3122">
        <v>125000</v>
      </c>
      <c r="O3122" t="s">
        <v>1831</v>
      </c>
      <c r="P3122" t="s">
        <v>7513</v>
      </c>
    </row>
    <row r="3123" spans="1:16" x14ac:dyDescent="0.25">
      <c r="A3123" t="s">
        <v>0</v>
      </c>
      <c r="B3123" t="s">
        <v>7514</v>
      </c>
      <c r="C3123" t="s">
        <v>82</v>
      </c>
      <c r="D3123" t="s">
        <v>3973</v>
      </c>
      <c r="E3123" t="s">
        <v>105</v>
      </c>
      <c r="F3123" t="b">
        <v>0</v>
      </c>
      <c r="G3123" t="s">
        <v>27</v>
      </c>
      <c r="H3123" s="4">
        <v>45704.916770833333</v>
      </c>
      <c r="I3123" t="b">
        <v>0</v>
      </c>
      <c r="J3123" t="b">
        <v>0</v>
      </c>
      <c r="K3123" t="s">
        <v>24</v>
      </c>
      <c r="L3123" t="s">
        <v>36</v>
      </c>
      <c r="N3123">
        <v>15.25</v>
      </c>
      <c r="O3123" t="s">
        <v>7515</v>
      </c>
    </row>
    <row r="3124" spans="1:16" x14ac:dyDescent="0.25">
      <c r="A3124" t="s">
        <v>2</v>
      </c>
      <c r="B3124" t="s">
        <v>4481</v>
      </c>
      <c r="C3124" t="s">
        <v>2555</v>
      </c>
      <c r="D3124" t="s">
        <v>3973</v>
      </c>
      <c r="E3124" t="s">
        <v>20</v>
      </c>
      <c r="F3124" t="b">
        <v>0</v>
      </c>
      <c r="G3124" t="s">
        <v>27</v>
      </c>
      <c r="H3124" s="4">
        <v>45704.918055555558</v>
      </c>
      <c r="I3124" t="b">
        <v>1</v>
      </c>
      <c r="J3124" t="b">
        <v>1</v>
      </c>
      <c r="K3124" t="s">
        <v>24</v>
      </c>
      <c r="L3124" t="s">
        <v>36</v>
      </c>
      <c r="N3124">
        <v>60</v>
      </c>
      <c r="O3124" t="s">
        <v>1227</v>
      </c>
      <c r="P3124" t="s">
        <v>887</v>
      </c>
    </row>
    <row r="3125" spans="1:16" x14ac:dyDescent="0.25">
      <c r="A3125" t="s">
        <v>0</v>
      </c>
      <c r="B3125" t="s">
        <v>7516</v>
      </c>
      <c r="C3125" t="s">
        <v>1096</v>
      </c>
      <c r="D3125" t="s">
        <v>3828</v>
      </c>
      <c r="E3125" t="s">
        <v>20</v>
      </c>
      <c r="F3125" t="b">
        <v>0</v>
      </c>
      <c r="G3125" t="s">
        <v>27</v>
      </c>
      <c r="H3125" s="4">
        <v>45704.954479166663</v>
      </c>
      <c r="I3125" t="b">
        <v>0</v>
      </c>
      <c r="J3125" t="b">
        <v>0</v>
      </c>
      <c r="K3125" t="s">
        <v>24</v>
      </c>
      <c r="L3125" t="s">
        <v>36</v>
      </c>
      <c r="N3125">
        <v>67.360000610351563</v>
      </c>
      <c r="O3125" t="s">
        <v>7517</v>
      </c>
      <c r="P3125" t="s">
        <v>7518</v>
      </c>
    </row>
    <row r="3126" spans="1:16" x14ac:dyDescent="0.25">
      <c r="A3126" t="s">
        <v>1</v>
      </c>
      <c r="B3126" t="s">
        <v>7403</v>
      </c>
      <c r="C3126" t="s">
        <v>39</v>
      </c>
      <c r="D3126" t="s">
        <v>3973</v>
      </c>
      <c r="E3126" t="s">
        <v>51</v>
      </c>
      <c r="F3126" t="b">
        <v>1</v>
      </c>
      <c r="G3126" t="s">
        <v>41</v>
      </c>
      <c r="H3126" s="4">
        <v>45705.000034722223</v>
      </c>
      <c r="I3126" t="b">
        <v>0</v>
      </c>
      <c r="J3126" t="b">
        <v>1</v>
      </c>
      <c r="K3126" t="s">
        <v>24</v>
      </c>
      <c r="L3126" t="s">
        <v>36</v>
      </c>
      <c r="N3126">
        <v>31</v>
      </c>
      <c r="O3126" t="s">
        <v>7404</v>
      </c>
      <c r="P3126" t="s">
        <v>1212</v>
      </c>
    </row>
    <row r="3127" spans="1:16" x14ac:dyDescent="0.25">
      <c r="A3127" t="s">
        <v>2</v>
      </c>
      <c r="B3127" t="s">
        <v>7406</v>
      </c>
      <c r="C3127" t="s">
        <v>780</v>
      </c>
      <c r="D3127" t="s">
        <v>3973</v>
      </c>
      <c r="E3127" t="s">
        <v>20</v>
      </c>
      <c r="F3127" t="b">
        <v>0</v>
      </c>
      <c r="G3127" t="s">
        <v>27</v>
      </c>
      <c r="H3127" s="4">
        <v>45705.000173611108</v>
      </c>
      <c r="I3127" t="b">
        <v>0</v>
      </c>
      <c r="J3127" t="b">
        <v>0</v>
      </c>
      <c r="K3127" t="s">
        <v>24</v>
      </c>
      <c r="L3127" t="s">
        <v>22</v>
      </c>
      <c r="M3127">
        <v>82850</v>
      </c>
      <c r="O3127" t="s">
        <v>5482</v>
      </c>
      <c r="P3127" t="s">
        <v>3772</v>
      </c>
    </row>
    <row r="3128" spans="1:16" x14ac:dyDescent="0.25">
      <c r="A3128" t="s">
        <v>0</v>
      </c>
      <c r="B3128" t="s">
        <v>7405</v>
      </c>
      <c r="C3128" t="s">
        <v>5663</v>
      </c>
      <c r="D3128" t="s">
        <v>3957</v>
      </c>
      <c r="E3128" t="s">
        <v>34</v>
      </c>
      <c r="F3128" t="b">
        <v>0</v>
      </c>
      <c r="G3128" t="s">
        <v>27</v>
      </c>
      <c r="H3128" s="4">
        <v>45705.000173611108</v>
      </c>
      <c r="I3128" t="b">
        <v>0</v>
      </c>
      <c r="J3128" t="b">
        <v>0</v>
      </c>
      <c r="K3128" t="s">
        <v>24</v>
      </c>
      <c r="L3128" t="s">
        <v>36</v>
      </c>
      <c r="N3128">
        <v>24.014999389648441</v>
      </c>
      <c r="O3128" t="s">
        <v>5664</v>
      </c>
      <c r="P3128" t="s">
        <v>3686</v>
      </c>
    </row>
    <row r="3129" spans="1:16" x14ac:dyDescent="0.25">
      <c r="A3129" t="s">
        <v>1</v>
      </c>
      <c r="B3129" t="s">
        <v>7554</v>
      </c>
      <c r="C3129" t="s">
        <v>82</v>
      </c>
      <c r="D3129" t="s">
        <v>3973</v>
      </c>
      <c r="E3129" t="s">
        <v>20</v>
      </c>
      <c r="F3129" t="b">
        <v>0</v>
      </c>
      <c r="G3129" t="s">
        <v>27</v>
      </c>
      <c r="H3129" s="4">
        <v>45705.00136574074</v>
      </c>
      <c r="I3129" t="b">
        <v>0</v>
      </c>
      <c r="J3129" t="b">
        <v>1</v>
      </c>
      <c r="K3129" t="s">
        <v>24</v>
      </c>
      <c r="L3129" t="s">
        <v>22</v>
      </c>
      <c r="M3129">
        <v>125320</v>
      </c>
      <c r="O3129" t="s">
        <v>4194</v>
      </c>
      <c r="P3129" t="s">
        <v>149</v>
      </c>
    </row>
    <row r="3130" spans="1:16" x14ac:dyDescent="0.25">
      <c r="A3130" t="s">
        <v>2</v>
      </c>
      <c r="B3130" t="s">
        <v>7407</v>
      </c>
      <c r="C3130" t="s">
        <v>372</v>
      </c>
      <c r="D3130" t="s">
        <v>4014</v>
      </c>
      <c r="E3130" t="s">
        <v>20</v>
      </c>
      <c r="F3130" t="b">
        <v>0</v>
      </c>
      <c r="G3130" t="s">
        <v>41</v>
      </c>
      <c r="H3130" s="4">
        <v>45705.00209490741</v>
      </c>
      <c r="I3130" t="b">
        <v>0</v>
      </c>
      <c r="J3130" t="b">
        <v>1</v>
      </c>
      <c r="K3130" t="s">
        <v>24</v>
      </c>
      <c r="L3130" t="s">
        <v>22</v>
      </c>
      <c r="M3130">
        <v>220900</v>
      </c>
      <c r="O3130" t="s">
        <v>402</v>
      </c>
      <c r="P3130" t="s">
        <v>7408</v>
      </c>
    </row>
    <row r="3131" spans="1:16" x14ac:dyDescent="0.25">
      <c r="A3131" t="s">
        <v>2</v>
      </c>
      <c r="B3131" t="s">
        <v>2492</v>
      </c>
      <c r="C3131" t="s">
        <v>825</v>
      </c>
      <c r="D3131" t="s">
        <v>3973</v>
      </c>
      <c r="E3131" t="s">
        <v>20</v>
      </c>
      <c r="F3131" t="b">
        <v>0</v>
      </c>
      <c r="G3131" t="s">
        <v>35</v>
      </c>
      <c r="H3131" s="4">
        <v>45705.002395833333</v>
      </c>
      <c r="I3131" t="b">
        <v>0</v>
      </c>
      <c r="J3131" t="b">
        <v>1</v>
      </c>
      <c r="K3131" t="s">
        <v>24</v>
      </c>
      <c r="L3131" t="s">
        <v>22</v>
      </c>
      <c r="M3131">
        <v>122087</v>
      </c>
      <c r="O3131" t="s">
        <v>5482</v>
      </c>
      <c r="P3131" t="s">
        <v>7409</v>
      </c>
    </row>
    <row r="3132" spans="1:16" x14ac:dyDescent="0.25">
      <c r="A3132" t="s">
        <v>1</v>
      </c>
      <c r="B3132" t="s">
        <v>5780</v>
      </c>
      <c r="C3132" t="s">
        <v>7555</v>
      </c>
      <c r="D3132" t="s">
        <v>5123</v>
      </c>
      <c r="E3132" t="s">
        <v>20</v>
      </c>
      <c r="F3132" t="b">
        <v>0</v>
      </c>
      <c r="G3132" t="s">
        <v>30</v>
      </c>
      <c r="H3132" s="4">
        <v>45705.002418981479</v>
      </c>
      <c r="I3132" t="b">
        <v>0</v>
      </c>
      <c r="J3132" t="b">
        <v>1</v>
      </c>
      <c r="K3132" t="s">
        <v>24</v>
      </c>
      <c r="L3132" t="s">
        <v>22</v>
      </c>
      <c r="M3132">
        <v>198500</v>
      </c>
      <c r="O3132" t="s">
        <v>59</v>
      </c>
      <c r="P3132" t="s">
        <v>7556</v>
      </c>
    </row>
    <row r="3133" spans="1:16" x14ac:dyDescent="0.25">
      <c r="A3133" t="s">
        <v>2</v>
      </c>
      <c r="B3133" t="s">
        <v>7410</v>
      </c>
      <c r="C3133" t="s">
        <v>622</v>
      </c>
      <c r="D3133" t="s">
        <v>3973</v>
      </c>
      <c r="E3133" t="s">
        <v>20</v>
      </c>
      <c r="F3133" t="b">
        <v>0</v>
      </c>
      <c r="G3133" t="s">
        <v>52</v>
      </c>
      <c r="H3133" s="4">
        <v>45705.003298611111</v>
      </c>
      <c r="I3133" t="b">
        <v>0</v>
      </c>
      <c r="J3133" t="b">
        <v>1</v>
      </c>
      <c r="K3133" t="s">
        <v>24</v>
      </c>
      <c r="L3133" t="s">
        <v>22</v>
      </c>
      <c r="M3133">
        <v>115000</v>
      </c>
      <c r="O3133" t="s">
        <v>954</v>
      </c>
      <c r="P3133" t="s">
        <v>7411</v>
      </c>
    </row>
    <row r="3134" spans="1:16" x14ac:dyDescent="0.25">
      <c r="A3134" t="s">
        <v>28</v>
      </c>
      <c r="B3134" t="s">
        <v>7412</v>
      </c>
      <c r="C3134" t="s">
        <v>39</v>
      </c>
      <c r="D3134" t="s">
        <v>3973</v>
      </c>
      <c r="E3134" t="s">
        <v>20</v>
      </c>
      <c r="F3134" t="b">
        <v>1</v>
      </c>
      <c r="G3134" t="s">
        <v>30</v>
      </c>
      <c r="H3134" s="4">
        <v>45705.017511574071</v>
      </c>
      <c r="I3134" t="b">
        <v>0</v>
      </c>
      <c r="J3134" t="b">
        <v>0</v>
      </c>
      <c r="K3134" t="s">
        <v>24</v>
      </c>
      <c r="L3134" t="s">
        <v>36</v>
      </c>
      <c r="N3134">
        <v>50</v>
      </c>
      <c r="O3134" t="s">
        <v>7413</v>
      </c>
    </row>
    <row r="3135" spans="1:16" x14ac:dyDescent="0.25">
      <c r="A3135" t="s">
        <v>0</v>
      </c>
      <c r="B3135" t="s">
        <v>6983</v>
      </c>
      <c r="C3135" t="s">
        <v>39</v>
      </c>
      <c r="D3135" t="s">
        <v>3973</v>
      </c>
      <c r="E3135" t="s">
        <v>20</v>
      </c>
      <c r="F3135" t="b">
        <v>1</v>
      </c>
      <c r="G3135" t="s">
        <v>106</v>
      </c>
      <c r="H3135" s="4">
        <v>45705.018483796302</v>
      </c>
      <c r="I3135" t="b">
        <v>0</v>
      </c>
      <c r="J3135" t="b">
        <v>0</v>
      </c>
      <c r="K3135" t="s">
        <v>106</v>
      </c>
      <c r="L3135" t="s">
        <v>22</v>
      </c>
      <c r="M3135">
        <v>71500</v>
      </c>
      <c r="O3135" t="s">
        <v>6984</v>
      </c>
      <c r="P3135" t="s">
        <v>6985</v>
      </c>
    </row>
    <row r="3136" spans="1:16" x14ac:dyDescent="0.25">
      <c r="A3136" t="s">
        <v>0</v>
      </c>
      <c r="B3136" t="s">
        <v>4495</v>
      </c>
      <c r="C3136" t="s">
        <v>140</v>
      </c>
      <c r="D3136" t="s">
        <v>3828</v>
      </c>
      <c r="E3136" t="s">
        <v>20</v>
      </c>
      <c r="F3136" t="b">
        <v>0</v>
      </c>
      <c r="G3136" t="s">
        <v>35</v>
      </c>
      <c r="H3136" s="4">
        <v>45705.04210648148</v>
      </c>
      <c r="I3136" t="b">
        <v>0</v>
      </c>
      <c r="J3136" t="b">
        <v>0</v>
      </c>
      <c r="K3136" t="s">
        <v>24</v>
      </c>
      <c r="L3136" t="s">
        <v>22</v>
      </c>
      <c r="M3136">
        <v>70000</v>
      </c>
      <c r="O3136" t="s">
        <v>4496</v>
      </c>
      <c r="P3136" t="s">
        <v>204</v>
      </c>
    </row>
    <row r="3137" spans="1:16" x14ac:dyDescent="0.25">
      <c r="A3137" t="s">
        <v>0</v>
      </c>
      <c r="B3137" t="s">
        <v>2900</v>
      </c>
      <c r="C3137" t="s">
        <v>749</v>
      </c>
      <c r="D3137" t="s">
        <v>3828</v>
      </c>
      <c r="E3137" t="s">
        <v>20</v>
      </c>
      <c r="F3137" t="b">
        <v>0</v>
      </c>
      <c r="G3137" t="s">
        <v>30</v>
      </c>
      <c r="H3137" s="4">
        <v>45705.042280092603</v>
      </c>
      <c r="I3137" t="b">
        <v>0</v>
      </c>
      <c r="J3137" t="b">
        <v>1</v>
      </c>
      <c r="K3137" t="s">
        <v>24</v>
      </c>
      <c r="L3137" t="s">
        <v>22</v>
      </c>
      <c r="M3137">
        <v>82500</v>
      </c>
      <c r="O3137" t="s">
        <v>4497</v>
      </c>
      <c r="P3137" t="s">
        <v>3459</v>
      </c>
    </row>
    <row r="3138" spans="1:16" x14ac:dyDescent="0.25">
      <c r="A3138" t="s">
        <v>2</v>
      </c>
      <c r="B3138" t="s">
        <v>7528</v>
      </c>
      <c r="C3138" t="s">
        <v>7529</v>
      </c>
      <c r="D3138" t="s">
        <v>3828</v>
      </c>
      <c r="E3138" t="s">
        <v>20</v>
      </c>
      <c r="F3138" t="b">
        <v>0</v>
      </c>
      <c r="G3138" t="s">
        <v>23</v>
      </c>
      <c r="H3138" s="4">
        <v>45705.059699074067</v>
      </c>
      <c r="I3138" t="b">
        <v>1</v>
      </c>
      <c r="J3138" t="b">
        <v>1</v>
      </c>
      <c r="K3138" t="s">
        <v>24</v>
      </c>
      <c r="L3138" t="s">
        <v>22</v>
      </c>
      <c r="M3138">
        <v>46000</v>
      </c>
      <c r="O3138" t="s">
        <v>7530</v>
      </c>
      <c r="P3138" t="s">
        <v>3540</v>
      </c>
    </row>
    <row r="3139" spans="1:16" x14ac:dyDescent="0.25">
      <c r="A3139" t="s">
        <v>19</v>
      </c>
      <c r="B3139" t="s">
        <v>2448</v>
      </c>
      <c r="C3139" t="s">
        <v>1270</v>
      </c>
      <c r="D3139" t="s">
        <v>3973</v>
      </c>
      <c r="E3139" t="s">
        <v>20</v>
      </c>
      <c r="F3139" t="b">
        <v>0</v>
      </c>
      <c r="G3139" t="s">
        <v>23</v>
      </c>
      <c r="H3139" s="4">
        <v>45705.077384259261</v>
      </c>
      <c r="I3139" t="b">
        <v>0</v>
      </c>
      <c r="J3139" t="b">
        <v>1</v>
      </c>
      <c r="K3139" t="s">
        <v>24</v>
      </c>
      <c r="L3139" t="s">
        <v>36</v>
      </c>
      <c r="N3139">
        <v>56.5</v>
      </c>
      <c r="O3139" t="s">
        <v>5482</v>
      </c>
      <c r="P3139" t="s">
        <v>149</v>
      </c>
    </row>
    <row r="3140" spans="1:16" x14ac:dyDescent="0.25">
      <c r="A3140" t="s">
        <v>28</v>
      </c>
      <c r="B3140" t="s">
        <v>7414</v>
      </c>
      <c r="C3140" t="s">
        <v>192</v>
      </c>
      <c r="D3140" t="s">
        <v>3957</v>
      </c>
      <c r="E3140" t="s">
        <v>20</v>
      </c>
      <c r="F3140" t="b">
        <v>0</v>
      </c>
      <c r="G3140" t="s">
        <v>23</v>
      </c>
      <c r="H3140" s="4">
        <v>45705.09920138889</v>
      </c>
      <c r="I3140" t="b">
        <v>0</v>
      </c>
      <c r="J3140" t="b">
        <v>1</v>
      </c>
      <c r="K3140" t="s">
        <v>24</v>
      </c>
      <c r="L3140" t="s">
        <v>36</v>
      </c>
      <c r="N3140">
        <v>41.884998321533203</v>
      </c>
      <c r="O3140" t="s">
        <v>5013</v>
      </c>
      <c r="P3140" t="s">
        <v>7415</v>
      </c>
    </row>
    <row r="3141" spans="1:16" x14ac:dyDescent="0.25">
      <c r="A3141" t="s">
        <v>40</v>
      </c>
      <c r="B3141" t="s">
        <v>7416</v>
      </c>
      <c r="C3141" t="s">
        <v>5404</v>
      </c>
      <c r="D3141" t="s">
        <v>3957</v>
      </c>
      <c r="E3141" t="s">
        <v>20</v>
      </c>
      <c r="F3141" t="b">
        <v>0</v>
      </c>
      <c r="G3141" t="s">
        <v>27</v>
      </c>
      <c r="H3141" s="4">
        <v>45705.100543981483</v>
      </c>
      <c r="I3141" t="b">
        <v>0</v>
      </c>
      <c r="J3141" t="b">
        <v>0</v>
      </c>
      <c r="K3141" t="s">
        <v>24</v>
      </c>
      <c r="L3141" t="s">
        <v>36</v>
      </c>
      <c r="N3141">
        <v>45.745002746582031</v>
      </c>
      <c r="O3141" t="s">
        <v>1422</v>
      </c>
      <c r="P3141" t="s">
        <v>7417</v>
      </c>
    </row>
    <row r="3142" spans="1:16" x14ac:dyDescent="0.25">
      <c r="A3142" t="s">
        <v>19</v>
      </c>
      <c r="B3142" t="s">
        <v>7418</v>
      </c>
      <c r="C3142" t="s">
        <v>122</v>
      </c>
      <c r="D3142" t="s">
        <v>3973</v>
      </c>
      <c r="E3142" t="s">
        <v>20</v>
      </c>
      <c r="F3142" t="b">
        <v>0</v>
      </c>
      <c r="G3142" t="s">
        <v>52</v>
      </c>
      <c r="H3142" s="4">
        <v>45705.246979166674</v>
      </c>
      <c r="I3142" t="b">
        <v>1</v>
      </c>
      <c r="J3142" t="b">
        <v>1</v>
      </c>
      <c r="K3142" t="s">
        <v>24</v>
      </c>
      <c r="L3142" t="s">
        <v>36</v>
      </c>
      <c r="N3142">
        <v>67.5</v>
      </c>
      <c r="O3142" t="s">
        <v>4344</v>
      </c>
      <c r="P3142" t="s">
        <v>2460</v>
      </c>
    </row>
    <row r="3143" spans="1:16" x14ac:dyDescent="0.25">
      <c r="A3143" t="s">
        <v>0</v>
      </c>
      <c r="B3143" t="s">
        <v>7419</v>
      </c>
      <c r="C3143" t="s">
        <v>82</v>
      </c>
      <c r="D3143" t="s">
        <v>5915</v>
      </c>
      <c r="E3143" t="s">
        <v>20</v>
      </c>
      <c r="F3143" t="b">
        <v>0</v>
      </c>
      <c r="G3143" t="s">
        <v>27</v>
      </c>
      <c r="H3143" s="4">
        <v>45705.249976851846</v>
      </c>
      <c r="I3143" t="b">
        <v>0</v>
      </c>
      <c r="J3143" t="b">
        <v>1</v>
      </c>
      <c r="K3143" t="s">
        <v>24</v>
      </c>
      <c r="L3143" t="s">
        <v>22</v>
      </c>
      <c r="M3143">
        <v>169500</v>
      </c>
      <c r="O3143" t="s">
        <v>7420</v>
      </c>
      <c r="P3143" t="s">
        <v>2951</v>
      </c>
    </row>
    <row r="3144" spans="1:16" x14ac:dyDescent="0.25">
      <c r="A3144" t="s">
        <v>0</v>
      </c>
      <c r="B3144" t="s">
        <v>0</v>
      </c>
      <c r="C3144" t="s">
        <v>2821</v>
      </c>
      <c r="D3144" t="s">
        <v>1051</v>
      </c>
      <c r="E3144" t="s">
        <v>20</v>
      </c>
      <c r="F3144" t="b">
        <v>0</v>
      </c>
      <c r="G3144" t="s">
        <v>41</v>
      </c>
      <c r="H3144" s="4">
        <v>45705.250231481477</v>
      </c>
      <c r="I3144" t="b">
        <v>1</v>
      </c>
      <c r="J3144" t="b">
        <v>1</v>
      </c>
      <c r="K3144" t="s">
        <v>24</v>
      </c>
      <c r="L3144" t="s">
        <v>36</v>
      </c>
      <c r="N3144">
        <v>30.5</v>
      </c>
      <c r="O3144" t="s">
        <v>1051</v>
      </c>
      <c r="P3144" t="s">
        <v>204</v>
      </c>
    </row>
    <row r="3145" spans="1:16" x14ac:dyDescent="0.25">
      <c r="A3145" t="s">
        <v>0</v>
      </c>
      <c r="B3145" t="s">
        <v>0</v>
      </c>
      <c r="C3145" t="s">
        <v>585</v>
      </c>
      <c r="D3145" t="s">
        <v>3828</v>
      </c>
      <c r="E3145" t="s">
        <v>219</v>
      </c>
      <c r="F3145" t="b">
        <v>0</v>
      </c>
      <c r="G3145" t="s">
        <v>41</v>
      </c>
      <c r="H3145" s="4">
        <v>45705.250277777777</v>
      </c>
      <c r="I3145" t="b">
        <v>0</v>
      </c>
      <c r="J3145" t="b">
        <v>1</v>
      </c>
      <c r="K3145" t="s">
        <v>24</v>
      </c>
      <c r="L3145" t="s">
        <v>36</v>
      </c>
      <c r="N3145">
        <v>62.5</v>
      </c>
      <c r="O3145" t="s">
        <v>3776</v>
      </c>
      <c r="P3145" t="s">
        <v>1823</v>
      </c>
    </row>
    <row r="3146" spans="1:16" x14ac:dyDescent="0.25">
      <c r="A3146" t="s">
        <v>25</v>
      </c>
      <c r="B3146" t="s">
        <v>7421</v>
      </c>
      <c r="C3146" t="s">
        <v>49</v>
      </c>
      <c r="D3146" t="s">
        <v>3108</v>
      </c>
      <c r="E3146" t="s">
        <v>20</v>
      </c>
      <c r="F3146" t="b">
        <v>0</v>
      </c>
      <c r="G3146" t="s">
        <v>41</v>
      </c>
      <c r="H3146" s="4">
        <v>45705.250462962962</v>
      </c>
      <c r="I3146" t="b">
        <v>0</v>
      </c>
      <c r="J3146" t="b">
        <v>1</v>
      </c>
      <c r="K3146" t="s">
        <v>24</v>
      </c>
      <c r="L3146" t="s">
        <v>22</v>
      </c>
      <c r="M3146">
        <v>220612</v>
      </c>
      <c r="O3146" t="s">
        <v>43</v>
      </c>
      <c r="P3146" t="s">
        <v>7422</v>
      </c>
    </row>
    <row r="3147" spans="1:16" x14ac:dyDescent="0.25">
      <c r="A3147" t="s">
        <v>0</v>
      </c>
      <c r="B3147" t="s">
        <v>288</v>
      </c>
      <c r="C3147" t="s">
        <v>696</v>
      </c>
      <c r="D3147" t="s">
        <v>7423</v>
      </c>
      <c r="E3147" t="s">
        <v>51</v>
      </c>
      <c r="F3147" t="b">
        <v>0</v>
      </c>
      <c r="G3147" t="s">
        <v>30</v>
      </c>
      <c r="H3147" s="4">
        <v>45705.250902777778</v>
      </c>
      <c r="I3147" t="b">
        <v>1</v>
      </c>
      <c r="J3147" t="b">
        <v>1</v>
      </c>
      <c r="K3147" t="s">
        <v>24</v>
      </c>
      <c r="L3147" t="s">
        <v>36</v>
      </c>
      <c r="N3147">
        <v>25</v>
      </c>
      <c r="O3147" t="s">
        <v>2075</v>
      </c>
      <c r="P3147" t="s">
        <v>863</v>
      </c>
    </row>
    <row r="3148" spans="1:16" x14ac:dyDescent="0.25">
      <c r="A3148" t="s">
        <v>19</v>
      </c>
      <c r="B3148" t="s">
        <v>7424</v>
      </c>
      <c r="C3148" t="s">
        <v>985</v>
      </c>
      <c r="D3148" t="s">
        <v>3973</v>
      </c>
      <c r="E3148" t="s">
        <v>20</v>
      </c>
      <c r="F3148" t="b">
        <v>0</v>
      </c>
      <c r="G3148" t="s">
        <v>27</v>
      </c>
      <c r="H3148" s="4">
        <v>45705.251006944447</v>
      </c>
      <c r="I3148" t="b">
        <v>0</v>
      </c>
      <c r="J3148" t="b">
        <v>1</v>
      </c>
      <c r="K3148" t="s">
        <v>24</v>
      </c>
      <c r="L3148" t="s">
        <v>22</v>
      </c>
      <c r="M3148">
        <v>260000</v>
      </c>
      <c r="O3148" t="s">
        <v>575</v>
      </c>
    </row>
    <row r="3149" spans="1:16" x14ac:dyDescent="0.25">
      <c r="A3149" t="s">
        <v>0</v>
      </c>
      <c r="B3149" t="s">
        <v>0</v>
      </c>
      <c r="C3149" t="s">
        <v>1226</v>
      </c>
      <c r="D3149" t="s">
        <v>3828</v>
      </c>
      <c r="E3149" t="s">
        <v>20</v>
      </c>
      <c r="F3149" t="b">
        <v>0</v>
      </c>
      <c r="G3149" t="s">
        <v>52</v>
      </c>
      <c r="H3149" s="4">
        <v>45705.251215277778</v>
      </c>
      <c r="I3149" t="b">
        <v>0</v>
      </c>
      <c r="J3149" t="b">
        <v>0</v>
      </c>
      <c r="K3149" t="s">
        <v>24</v>
      </c>
      <c r="L3149" t="s">
        <v>22</v>
      </c>
      <c r="M3149">
        <v>70000</v>
      </c>
      <c r="O3149" t="s">
        <v>5918</v>
      </c>
      <c r="P3149" t="s">
        <v>5919</v>
      </c>
    </row>
    <row r="3150" spans="1:16" x14ac:dyDescent="0.25">
      <c r="A3150" t="s">
        <v>1</v>
      </c>
      <c r="B3150" t="s">
        <v>661</v>
      </c>
      <c r="C3150" t="s">
        <v>386</v>
      </c>
      <c r="D3150" t="s">
        <v>3828</v>
      </c>
      <c r="E3150" t="s">
        <v>20</v>
      </c>
      <c r="F3150" t="b">
        <v>0</v>
      </c>
      <c r="G3150" t="s">
        <v>41</v>
      </c>
      <c r="H3150" s="4">
        <v>45705.251944444448</v>
      </c>
      <c r="I3150" t="b">
        <v>0</v>
      </c>
      <c r="J3150" t="b">
        <v>1</v>
      </c>
      <c r="K3150" t="s">
        <v>24</v>
      </c>
      <c r="L3150" t="s">
        <v>22</v>
      </c>
      <c r="M3150">
        <v>127275.203125</v>
      </c>
      <c r="O3150" t="s">
        <v>7425</v>
      </c>
      <c r="P3150" t="s">
        <v>7426</v>
      </c>
    </row>
    <row r="3151" spans="1:16" x14ac:dyDescent="0.25">
      <c r="A3151" t="s">
        <v>2</v>
      </c>
      <c r="B3151" t="s">
        <v>1544</v>
      </c>
      <c r="C3151" t="s">
        <v>39</v>
      </c>
      <c r="D3151" t="s">
        <v>4014</v>
      </c>
      <c r="E3151" t="s">
        <v>20</v>
      </c>
      <c r="F3151" t="b">
        <v>1</v>
      </c>
      <c r="G3151" t="s">
        <v>610</v>
      </c>
      <c r="H3151" s="4">
        <v>45705.257430555554</v>
      </c>
      <c r="I3151" t="b">
        <v>0</v>
      </c>
      <c r="J3151" t="b">
        <v>1</v>
      </c>
      <c r="K3151" t="s">
        <v>610</v>
      </c>
      <c r="L3151" t="s">
        <v>22</v>
      </c>
      <c r="M3151">
        <v>184000</v>
      </c>
      <c r="O3151" t="s">
        <v>3016</v>
      </c>
      <c r="P3151" t="s">
        <v>6878</v>
      </c>
    </row>
    <row r="3152" spans="1:16" x14ac:dyDescent="0.25">
      <c r="A3152" t="s">
        <v>0</v>
      </c>
      <c r="B3152" t="s">
        <v>7427</v>
      </c>
      <c r="C3152" t="s">
        <v>3180</v>
      </c>
      <c r="D3152" t="s">
        <v>2208</v>
      </c>
      <c r="E3152" t="s">
        <v>20</v>
      </c>
      <c r="F3152" t="b">
        <v>0</v>
      </c>
      <c r="G3152" t="s">
        <v>23</v>
      </c>
      <c r="H3152" s="4">
        <v>45705.269016203703</v>
      </c>
      <c r="I3152" t="b">
        <v>0</v>
      </c>
      <c r="J3152" t="b">
        <v>0</v>
      </c>
      <c r="K3152" t="s">
        <v>24</v>
      </c>
      <c r="L3152" t="s">
        <v>36</v>
      </c>
      <c r="N3152">
        <v>33.5</v>
      </c>
      <c r="O3152" t="s">
        <v>3375</v>
      </c>
      <c r="P3152" t="s">
        <v>963</v>
      </c>
    </row>
    <row r="3153" spans="1:16" x14ac:dyDescent="0.25">
      <c r="A3153" t="s">
        <v>2</v>
      </c>
      <c r="B3153" t="s">
        <v>2</v>
      </c>
      <c r="C3153" t="s">
        <v>7428</v>
      </c>
      <c r="D3153" t="s">
        <v>4972</v>
      </c>
      <c r="E3153" t="s">
        <v>20</v>
      </c>
      <c r="F3153" t="b">
        <v>0</v>
      </c>
      <c r="G3153" t="s">
        <v>226</v>
      </c>
      <c r="H3153" s="4">
        <v>45705.273310185177</v>
      </c>
      <c r="I3153" t="b">
        <v>1</v>
      </c>
      <c r="J3153" t="b">
        <v>0</v>
      </c>
      <c r="K3153" t="s">
        <v>226</v>
      </c>
      <c r="L3153" t="s">
        <v>22</v>
      </c>
      <c r="M3153">
        <v>65000</v>
      </c>
      <c r="O3153" t="s">
        <v>7429</v>
      </c>
      <c r="P3153" t="s">
        <v>7430</v>
      </c>
    </row>
    <row r="3154" spans="1:16" x14ac:dyDescent="0.25">
      <c r="A3154" t="s">
        <v>19</v>
      </c>
      <c r="B3154" t="s">
        <v>7519</v>
      </c>
      <c r="C3154" t="s">
        <v>213</v>
      </c>
      <c r="D3154" t="s">
        <v>2208</v>
      </c>
      <c r="E3154" t="s">
        <v>20</v>
      </c>
      <c r="F3154" t="b">
        <v>0</v>
      </c>
      <c r="G3154" t="s">
        <v>41</v>
      </c>
      <c r="H3154" s="4">
        <v>45705.292048611111</v>
      </c>
      <c r="I3154" t="b">
        <v>0</v>
      </c>
      <c r="J3154" t="b">
        <v>1</v>
      </c>
      <c r="K3154" t="s">
        <v>24</v>
      </c>
      <c r="L3154" t="s">
        <v>22</v>
      </c>
      <c r="M3154">
        <v>193000</v>
      </c>
      <c r="O3154" t="s">
        <v>405</v>
      </c>
      <c r="P3154" t="s">
        <v>7520</v>
      </c>
    </row>
    <row r="3155" spans="1:16" x14ac:dyDescent="0.25">
      <c r="A3155" t="s">
        <v>2</v>
      </c>
      <c r="B3155" t="s">
        <v>7431</v>
      </c>
      <c r="C3155" t="s">
        <v>172</v>
      </c>
      <c r="D3155" t="s">
        <v>2208</v>
      </c>
      <c r="E3155" t="s">
        <v>20</v>
      </c>
      <c r="F3155" t="b">
        <v>0</v>
      </c>
      <c r="G3155" t="s">
        <v>27</v>
      </c>
      <c r="H3155" s="4">
        <v>45705.293217592603</v>
      </c>
      <c r="I3155" t="b">
        <v>0</v>
      </c>
      <c r="J3155" t="b">
        <v>0</v>
      </c>
      <c r="K3155" t="s">
        <v>24</v>
      </c>
      <c r="L3155" t="s">
        <v>22</v>
      </c>
      <c r="M3155">
        <v>180000</v>
      </c>
      <c r="O3155" t="s">
        <v>2868</v>
      </c>
      <c r="P3155" t="s">
        <v>7432</v>
      </c>
    </row>
    <row r="3156" spans="1:16" x14ac:dyDescent="0.25">
      <c r="A3156" t="s">
        <v>0</v>
      </c>
      <c r="B3156" t="s">
        <v>4222</v>
      </c>
      <c r="D3156" t="s">
        <v>4220</v>
      </c>
      <c r="E3156" t="s">
        <v>20</v>
      </c>
      <c r="F3156" t="b">
        <v>0</v>
      </c>
      <c r="G3156" t="s">
        <v>1420</v>
      </c>
      <c r="H3156" s="4">
        <v>45705.298101851848</v>
      </c>
      <c r="I3156" t="b">
        <v>0</v>
      </c>
      <c r="J3156" t="b">
        <v>0</v>
      </c>
      <c r="K3156" t="s">
        <v>1420</v>
      </c>
      <c r="L3156" t="s">
        <v>22</v>
      </c>
      <c r="M3156">
        <v>65000</v>
      </c>
      <c r="O3156" t="s">
        <v>2946</v>
      </c>
      <c r="P3156" t="s">
        <v>1374</v>
      </c>
    </row>
    <row r="3157" spans="1:16" x14ac:dyDescent="0.25">
      <c r="A3157" t="s">
        <v>1</v>
      </c>
      <c r="B3157" t="s">
        <v>7433</v>
      </c>
      <c r="C3157" t="s">
        <v>39</v>
      </c>
      <c r="D3157" t="s">
        <v>7434</v>
      </c>
      <c r="E3157" t="s">
        <v>20</v>
      </c>
      <c r="F3157" t="b">
        <v>1</v>
      </c>
      <c r="G3157" t="s">
        <v>1833</v>
      </c>
      <c r="H3157" s="4">
        <v>45705.299421296288</v>
      </c>
      <c r="I3157" t="b">
        <v>1</v>
      </c>
      <c r="J3157" t="b">
        <v>0</v>
      </c>
      <c r="K3157" t="s">
        <v>1833</v>
      </c>
      <c r="L3157" t="s">
        <v>22</v>
      </c>
      <c r="M3157">
        <v>47500</v>
      </c>
      <c r="O3157" t="s">
        <v>1426</v>
      </c>
    </row>
    <row r="3158" spans="1:16" x14ac:dyDescent="0.25">
      <c r="A3158" t="s">
        <v>0</v>
      </c>
      <c r="B3158" t="s">
        <v>3335</v>
      </c>
      <c r="C3158" t="s">
        <v>160</v>
      </c>
      <c r="D3158" t="s">
        <v>4084</v>
      </c>
      <c r="E3158" t="s">
        <v>20</v>
      </c>
      <c r="F3158" t="b">
        <v>0</v>
      </c>
      <c r="G3158" t="s">
        <v>52</v>
      </c>
      <c r="H3158" s="4">
        <v>45705.303819444453</v>
      </c>
      <c r="I3158" t="b">
        <v>0</v>
      </c>
      <c r="J3158" t="b">
        <v>1</v>
      </c>
      <c r="K3158" t="s">
        <v>24</v>
      </c>
      <c r="L3158" t="s">
        <v>22</v>
      </c>
      <c r="M3158">
        <v>137500</v>
      </c>
      <c r="O3158" t="s">
        <v>88</v>
      </c>
      <c r="P3158" t="s">
        <v>7435</v>
      </c>
    </row>
    <row r="3159" spans="1:16" x14ac:dyDescent="0.25">
      <c r="A3159" t="s">
        <v>89</v>
      </c>
      <c r="B3159" t="s">
        <v>7531</v>
      </c>
      <c r="C3159" t="s">
        <v>7532</v>
      </c>
      <c r="D3159" t="s">
        <v>4035</v>
      </c>
      <c r="E3159" t="s">
        <v>20</v>
      </c>
      <c r="F3159" t="b">
        <v>0</v>
      </c>
      <c r="G3159" t="s">
        <v>1119</v>
      </c>
      <c r="H3159" s="4">
        <v>45705.31212962963</v>
      </c>
      <c r="I3159" t="b">
        <v>0</v>
      </c>
      <c r="J3159" t="b">
        <v>0</v>
      </c>
      <c r="K3159" t="s">
        <v>1119</v>
      </c>
      <c r="L3159" t="s">
        <v>22</v>
      </c>
      <c r="M3159">
        <v>275000</v>
      </c>
      <c r="O3159" t="s">
        <v>7533</v>
      </c>
      <c r="P3159" t="s">
        <v>274</v>
      </c>
    </row>
    <row r="3160" spans="1:16" x14ac:dyDescent="0.25">
      <c r="A3160" t="s">
        <v>89</v>
      </c>
      <c r="B3160" t="s">
        <v>7534</v>
      </c>
      <c r="C3160" t="s">
        <v>1420</v>
      </c>
      <c r="D3160" t="s">
        <v>4220</v>
      </c>
      <c r="E3160" t="s">
        <v>20</v>
      </c>
      <c r="F3160" t="b">
        <v>0</v>
      </c>
      <c r="G3160" t="s">
        <v>1420</v>
      </c>
      <c r="H3160" s="4">
        <v>45705.317175925928</v>
      </c>
      <c r="I3160" t="b">
        <v>0</v>
      </c>
      <c r="J3160" t="b">
        <v>0</v>
      </c>
      <c r="K3160" t="s">
        <v>1420</v>
      </c>
      <c r="L3160" t="s">
        <v>22</v>
      </c>
      <c r="M3160">
        <v>174400</v>
      </c>
      <c r="O3160" t="s">
        <v>1773</v>
      </c>
      <c r="P3160" t="s">
        <v>7535</v>
      </c>
    </row>
    <row r="3161" spans="1:16" x14ac:dyDescent="0.25">
      <c r="A3161" t="s">
        <v>139</v>
      </c>
      <c r="B3161" t="s">
        <v>7436</v>
      </c>
      <c r="C3161" t="s">
        <v>2500</v>
      </c>
      <c r="D3161" t="s">
        <v>3970</v>
      </c>
      <c r="E3161" t="s">
        <v>20</v>
      </c>
      <c r="F3161" t="b">
        <v>0</v>
      </c>
      <c r="G3161" t="s">
        <v>41</v>
      </c>
      <c r="H3161" s="4">
        <v>45705.333784722221</v>
      </c>
      <c r="I3161" t="b">
        <v>0</v>
      </c>
      <c r="J3161" t="b">
        <v>1</v>
      </c>
      <c r="K3161" t="s">
        <v>24</v>
      </c>
      <c r="L3161" t="s">
        <v>22</v>
      </c>
      <c r="M3161">
        <v>96000</v>
      </c>
      <c r="O3161" t="s">
        <v>7437</v>
      </c>
    </row>
    <row r="3162" spans="1:16" x14ac:dyDescent="0.25">
      <c r="A3162" t="s">
        <v>40</v>
      </c>
      <c r="B3162" t="s">
        <v>7438</v>
      </c>
      <c r="C3162" t="s">
        <v>151</v>
      </c>
      <c r="D3162" t="s">
        <v>5133</v>
      </c>
      <c r="E3162" t="s">
        <v>20</v>
      </c>
      <c r="F3162" t="b">
        <v>0</v>
      </c>
      <c r="G3162" t="s">
        <v>30</v>
      </c>
      <c r="H3162" s="4">
        <v>45705.334583333337</v>
      </c>
      <c r="I3162" t="b">
        <v>0</v>
      </c>
      <c r="J3162" t="b">
        <v>1</v>
      </c>
      <c r="K3162" t="s">
        <v>24</v>
      </c>
      <c r="L3162" t="s">
        <v>22</v>
      </c>
      <c r="M3162">
        <v>149743</v>
      </c>
      <c r="O3162" t="s">
        <v>7439</v>
      </c>
      <c r="P3162" t="s">
        <v>7440</v>
      </c>
    </row>
    <row r="3163" spans="1:16" x14ac:dyDescent="0.25">
      <c r="A3163" t="s">
        <v>19</v>
      </c>
      <c r="B3163" t="s">
        <v>7557</v>
      </c>
      <c r="C3163" t="s">
        <v>453</v>
      </c>
      <c r="D3163" t="s">
        <v>3957</v>
      </c>
      <c r="E3163" t="s">
        <v>20</v>
      </c>
      <c r="F3163" t="b">
        <v>0</v>
      </c>
      <c r="G3163" t="s">
        <v>27</v>
      </c>
      <c r="H3163" s="4">
        <v>45705.334618055553</v>
      </c>
      <c r="I3163" t="b">
        <v>0</v>
      </c>
      <c r="J3163" t="b">
        <v>0</v>
      </c>
      <c r="K3163" t="s">
        <v>24</v>
      </c>
      <c r="L3163" t="s">
        <v>36</v>
      </c>
      <c r="N3163">
        <v>51.239997863769531</v>
      </c>
      <c r="O3163" t="s">
        <v>349</v>
      </c>
      <c r="P3163" t="s">
        <v>7558</v>
      </c>
    </row>
    <row r="3164" spans="1:16" x14ac:dyDescent="0.25">
      <c r="A3164" t="s">
        <v>2</v>
      </c>
      <c r="B3164" t="s">
        <v>7441</v>
      </c>
      <c r="C3164" t="s">
        <v>29</v>
      </c>
      <c r="D3164" t="s">
        <v>3957</v>
      </c>
      <c r="E3164" t="s">
        <v>20</v>
      </c>
      <c r="F3164" t="b">
        <v>0</v>
      </c>
      <c r="G3164" t="s">
        <v>27</v>
      </c>
      <c r="H3164" s="4">
        <v>45705.334675925929</v>
      </c>
      <c r="I3164" t="b">
        <v>0</v>
      </c>
      <c r="J3164" t="b">
        <v>1</v>
      </c>
      <c r="K3164" t="s">
        <v>24</v>
      </c>
      <c r="L3164" t="s">
        <v>36</v>
      </c>
      <c r="N3164">
        <v>38.215000152587891</v>
      </c>
      <c r="O3164" t="s">
        <v>2768</v>
      </c>
      <c r="P3164" t="s">
        <v>128</v>
      </c>
    </row>
    <row r="3165" spans="1:16" x14ac:dyDescent="0.25">
      <c r="A3165" t="s">
        <v>2</v>
      </c>
      <c r="B3165" t="s">
        <v>1676</v>
      </c>
      <c r="C3165" t="s">
        <v>92</v>
      </c>
      <c r="D3165" t="s">
        <v>4090</v>
      </c>
      <c r="E3165" t="s">
        <v>20</v>
      </c>
      <c r="F3165" t="b">
        <v>0</v>
      </c>
      <c r="G3165" t="s">
        <v>35</v>
      </c>
      <c r="H3165" s="4">
        <v>45705.335509259261</v>
      </c>
      <c r="I3165" t="b">
        <v>0</v>
      </c>
      <c r="J3165" t="b">
        <v>0</v>
      </c>
      <c r="K3165" t="s">
        <v>24</v>
      </c>
      <c r="L3165" t="s">
        <v>22</v>
      </c>
      <c r="M3165">
        <v>125000</v>
      </c>
      <c r="O3165" t="s">
        <v>202</v>
      </c>
      <c r="P3165" t="s">
        <v>7559</v>
      </c>
    </row>
    <row r="3166" spans="1:16" x14ac:dyDescent="0.25">
      <c r="A3166" t="s">
        <v>2</v>
      </c>
      <c r="B3166" t="s">
        <v>7442</v>
      </c>
      <c r="C3166" t="s">
        <v>6313</v>
      </c>
      <c r="D3166" t="s">
        <v>3970</v>
      </c>
      <c r="E3166" t="s">
        <v>20</v>
      </c>
      <c r="F3166" t="b">
        <v>0</v>
      </c>
      <c r="G3166" t="s">
        <v>1420</v>
      </c>
      <c r="H3166" s="4">
        <v>45705.350810185177</v>
      </c>
      <c r="I3166" t="b">
        <v>0</v>
      </c>
      <c r="J3166" t="b">
        <v>0</v>
      </c>
      <c r="K3166" t="s">
        <v>1420</v>
      </c>
      <c r="L3166" t="s">
        <v>22</v>
      </c>
      <c r="M3166">
        <v>109605.5</v>
      </c>
      <c r="O3166" t="s">
        <v>7443</v>
      </c>
      <c r="P3166" t="s">
        <v>7444</v>
      </c>
    </row>
    <row r="3167" spans="1:16" x14ac:dyDescent="0.25">
      <c r="A3167" t="s">
        <v>0</v>
      </c>
      <c r="B3167" t="s">
        <v>7536</v>
      </c>
      <c r="C3167" t="s">
        <v>3225</v>
      </c>
      <c r="D3167" t="s">
        <v>3828</v>
      </c>
      <c r="E3167" t="s">
        <v>20</v>
      </c>
      <c r="F3167" t="b">
        <v>0</v>
      </c>
      <c r="G3167" t="s">
        <v>27</v>
      </c>
      <c r="H3167" s="4">
        <v>45705.375081018523</v>
      </c>
      <c r="I3167" t="b">
        <v>1</v>
      </c>
      <c r="J3167" t="b">
        <v>1</v>
      </c>
      <c r="K3167" t="s">
        <v>24</v>
      </c>
      <c r="L3167" t="s">
        <v>22</v>
      </c>
      <c r="M3167">
        <v>80000</v>
      </c>
      <c r="O3167" t="s">
        <v>7537</v>
      </c>
      <c r="P3167" t="s">
        <v>7538</v>
      </c>
    </row>
    <row r="3168" spans="1:16" x14ac:dyDescent="0.25">
      <c r="A3168" t="s">
        <v>0</v>
      </c>
      <c r="B3168" t="s">
        <v>7445</v>
      </c>
      <c r="C3168" t="s">
        <v>39</v>
      </c>
      <c r="D3168" t="s">
        <v>3828</v>
      </c>
      <c r="E3168" t="s">
        <v>20</v>
      </c>
      <c r="F3168" t="b">
        <v>1</v>
      </c>
      <c r="G3168" t="s">
        <v>27</v>
      </c>
      <c r="H3168" s="4">
        <v>45705.375150462962</v>
      </c>
      <c r="I3168" t="b">
        <v>1</v>
      </c>
      <c r="J3168" t="b">
        <v>0</v>
      </c>
      <c r="K3168" t="s">
        <v>24</v>
      </c>
      <c r="L3168" t="s">
        <v>22</v>
      </c>
      <c r="M3168">
        <v>163085</v>
      </c>
      <c r="O3168" t="s">
        <v>7446</v>
      </c>
      <c r="P3168" t="s">
        <v>709</v>
      </c>
    </row>
    <row r="3169" spans="1:16" x14ac:dyDescent="0.25">
      <c r="A3169" t="s">
        <v>0</v>
      </c>
      <c r="B3169" t="s">
        <v>7447</v>
      </c>
      <c r="C3169" t="s">
        <v>585</v>
      </c>
      <c r="D3169" t="s">
        <v>4084</v>
      </c>
      <c r="E3169" t="s">
        <v>20</v>
      </c>
      <c r="F3169" t="b">
        <v>0</v>
      </c>
      <c r="G3169" t="s">
        <v>41</v>
      </c>
      <c r="H3169" s="4">
        <v>45705.375474537039</v>
      </c>
      <c r="I3169" t="b">
        <v>0</v>
      </c>
      <c r="J3169" t="b">
        <v>0</v>
      </c>
      <c r="K3169" t="s">
        <v>24</v>
      </c>
      <c r="L3169" t="s">
        <v>22</v>
      </c>
      <c r="M3169">
        <v>125000</v>
      </c>
      <c r="O3169" t="s">
        <v>374</v>
      </c>
      <c r="P3169" t="s">
        <v>7448</v>
      </c>
    </row>
    <row r="3170" spans="1:16" x14ac:dyDescent="0.25">
      <c r="A3170" t="s">
        <v>1</v>
      </c>
      <c r="B3170" t="s">
        <v>4431</v>
      </c>
      <c r="C3170" t="s">
        <v>949</v>
      </c>
      <c r="D3170" t="s">
        <v>4432</v>
      </c>
      <c r="E3170" t="s">
        <v>20</v>
      </c>
      <c r="F3170" t="b">
        <v>0</v>
      </c>
      <c r="G3170" t="s">
        <v>30</v>
      </c>
      <c r="H3170" s="4">
        <v>45705.376006944447</v>
      </c>
      <c r="I3170" t="b">
        <v>0</v>
      </c>
      <c r="J3170" t="b">
        <v>1</v>
      </c>
      <c r="K3170" t="s">
        <v>24</v>
      </c>
      <c r="L3170" t="s">
        <v>22</v>
      </c>
      <c r="M3170">
        <v>99000</v>
      </c>
      <c r="O3170" t="s">
        <v>1763</v>
      </c>
      <c r="P3170" t="s">
        <v>4433</v>
      </c>
    </row>
    <row r="3171" spans="1:16" x14ac:dyDescent="0.25">
      <c r="A3171" t="s">
        <v>0</v>
      </c>
      <c r="B3171" t="s">
        <v>5421</v>
      </c>
      <c r="C3171" t="s">
        <v>372</v>
      </c>
      <c r="D3171" t="s">
        <v>3957</v>
      </c>
      <c r="E3171" t="s">
        <v>34</v>
      </c>
      <c r="F3171" t="b">
        <v>0</v>
      </c>
      <c r="G3171" t="s">
        <v>27</v>
      </c>
      <c r="H3171" s="4">
        <v>45705.416701388887</v>
      </c>
      <c r="I3171" t="b">
        <v>1</v>
      </c>
      <c r="J3171" t="b">
        <v>0</v>
      </c>
      <c r="K3171" t="s">
        <v>24</v>
      </c>
      <c r="L3171" t="s">
        <v>36</v>
      </c>
      <c r="N3171">
        <v>27.979999542236332</v>
      </c>
      <c r="O3171" t="s">
        <v>4622</v>
      </c>
    </row>
    <row r="3172" spans="1:16" x14ac:dyDescent="0.25">
      <c r="A3172" t="s">
        <v>40</v>
      </c>
      <c r="B3172" t="s">
        <v>7449</v>
      </c>
      <c r="C3172" t="s">
        <v>1546</v>
      </c>
      <c r="D3172" t="s">
        <v>3828</v>
      </c>
      <c r="E3172" t="s">
        <v>20</v>
      </c>
      <c r="F3172" t="b">
        <v>0</v>
      </c>
      <c r="G3172" t="s">
        <v>27</v>
      </c>
      <c r="H3172" s="4">
        <v>45705.417939814812</v>
      </c>
      <c r="I3172" t="b">
        <v>0</v>
      </c>
      <c r="J3172" t="b">
        <v>1</v>
      </c>
      <c r="K3172" t="s">
        <v>24</v>
      </c>
      <c r="L3172" t="s">
        <v>22</v>
      </c>
      <c r="M3172">
        <v>162225</v>
      </c>
      <c r="O3172" t="s">
        <v>254</v>
      </c>
      <c r="P3172" t="s">
        <v>7450</v>
      </c>
    </row>
    <row r="3173" spans="1:16" x14ac:dyDescent="0.25">
      <c r="A3173" t="s">
        <v>40</v>
      </c>
      <c r="B3173" t="s">
        <v>2541</v>
      </c>
      <c r="C3173" t="s">
        <v>3347</v>
      </c>
      <c r="D3173" t="s">
        <v>3973</v>
      </c>
      <c r="E3173" t="s">
        <v>20</v>
      </c>
      <c r="F3173" t="b">
        <v>0</v>
      </c>
      <c r="G3173" t="s">
        <v>27</v>
      </c>
      <c r="H3173" s="4">
        <v>45705.418842592589</v>
      </c>
      <c r="I3173" t="b">
        <v>0</v>
      </c>
      <c r="J3173" t="b">
        <v>1</v>
      </c>
      <c r="K3173" t="s">
        <v>24</v>
      </c>
      <c r="L3173" t="s">
        <v>22</v>
      </c>
      <c r="M3173">
        <v>110500</v>
      </c>
      <c r="O3173" t="s">
        <v>2227</v>
      </c>
      <c r="P3173" t="s">
        <v>4333</v>
      </c>
    </row>
    <row r="3174" spans="1:16" x14ac:dyDescent="0.25">
      <c r="A3174" t="s">
        <v>2</v>
      </c>
      <c r="B3174" t="s">
        <v>4385</v>
      </c>
      <c r="C3174" t="s">
        <v>3515</v>
      </c>
      <c r="D3174" t="s">
        <v>2208</v>
      </c>
      <c r="E3174" t="s">
        <v>34</v>
      </c>
      <c r="F3174" t="b">
        <v>0</v>
      </c>
      <c r="G3174" t="s">
        <v>41</v>
      </c>
      <c r="H3174" s="4">
        <v>45705.418923611112</v>
      </c>
      <c r="I3174" t="b">
        <v>0</v>
      </c>
      <c r="J3174" t="b">
        <v>1</v>
      </c>
      <c r="K3174" t="s">
        <v>24</v>
      </c>
      <c r="L3174" t="s">
        <v>22</v>
      </c>
      <c r="M3174">
        <v>165000</v>
      </c>
      <c r="O3174" t="s">
        <v>428</v>
      </c>
      <c r="P3174" t="s">
        <v>7451</v>
      </c>
    </row>
    <row r="3175" spans="1:16" x14ac:dyDescent="0.25">
      <c r="A3175" t="s">
        <v>28</v>
      </c>
      <c r="B3175" t="s">
        <v>642</v>
      </c>
      <c r="C3175" t="s">
        <v>696</v>
      </c>
      <c r="D3175" t="s">
        <v>3973</v>
      </c>
      <c r="E3175" t="s">
        <v>20</v>
      </c>
      <c r="F3175" t="b">
        <v>0</v>
      </c>
      <c r="G3175" t="s">
        <v>30</v>
      </c>
      <c r="H3175" s="4">
        <v>45705.420115740737</v>
      </c>
      <c r="I3175" t="b">
        <v>0</v>
      </c>
      <c r="J3175" t="b">
        <v>1</v>
      </c>
      <c r="K3175" t="s">
        <v>24</v>
      </c>
      <c r="L3175" t="s">
        <v>22</v>
      </c>
      <c r="M3175">
        <v>147000</v>
      </c>
      <c r="O3175" t="s">
        <v>950</v>
      </c>
      <c r="P3175" t="s">
        <v>6325</v>
      </c>
    </row>
    <row r="3176" spans="1:16" x14ac:dyDescent="0.25">
      <c r="A3176" t="s">
        <v>89</v>
      </c>
      <c r="B3176" t="s">
        <v>7452</v>
      </c>
      <c r="C3176" t="s">
        <v>7313</v>
      </c>
      <c r="D3176" t="s">
        <v>2208</v>
      </c>
      <c r="E3176" t="s">
        <v>34</v>
      </c>
      <c r="F3176" t="b">
        <v>0</v>
      </c>
      <c r="G3176" t="s">
        <v>41</v>
      </c>
      <c r="H3176" s="4">
        <v>45705.433148148149</v>
      </c>
      <c r="I3176" t="b">
        <v>0</v>
      </c>
      <c r="J3176" t="b">
        <v>1</v>
      </c>
      <c r="K3176" t="s">
        <v>24</v>
      </c>
      <c r="L3176" t="s">
        <v>22</v>
      </c>
      <c r="M3176">
        <v>195000</v>
      </c>
      <c r="O3176" t="s">
        <v>428</v>
      </c>
      <c r="P3176" t="s">
        <v>7453</v>
      </c>
    </row>
    <row r="3177" spans="1:16" x14ac:dyDescent="0.25">
      <c r="A3177" t="s">
        <v>2</v>
      </c>
      <c r="B3177" t="s">
        <v>6517</v>
      </c>
      <c r="C3177" t="s">
        <v>151</v>
      </c>
      <c r="D3177" t="s">
        <v>3973</v>
      </c>
      <c r="E3177" t="s">
        <v>20</v>
      </c>
      <c r="F3177" t="b">
        <v>0</v>
      </c>
      <c r="G3177" t="s">
        <v>30</v>
      </c>
      <c r="H3177" s="4">
        <v>45705.45925925926</v>
      </c>
      <c r="I3177" t="b">
        <v>0</v>
      </c>
      <c r="J3177" t="b">
        <v>1</v>
      </c>
      <c r="K3177" t="s">
        <v>24</v>
      </c>
      <c r="L3177" t="s">
        <v>22</v>
      </c>
      <c r="M3177">
        <v>140500</v>
      </c>
      <c r="O3177" t="s">
        <v>6518</v>
      </c>
      <c r="P3177" t="s">
        <v>6519</v>
      </c>
    </row>
    <row r="3178" spans="1:16" x14ac:dyDescent="0.25">
      <c r="A3178" t="s">
        <v>2</v>
      </c>
      <c r="B3178" t="s">
        <v>307</v>
      </c>
      <c r="C3178" t="s">
        <v>39</v>
      </c>
      <c r="D3178" t="s">
        <v>7454</v>
      </c>
      <c r="E3178" t="s">
        <v>20</v>
      </c>
      <c r="F3178" t="b">
        <v>1</v>
      </c>
      <c r="G3178" t="s">
        <v>1094</v>
      </c>
      <c r="H3178" s="4">
        <v>45705.489560185182</v>
      </c>
      <c r="I3178" t="b">
        <v>1</v>
      </c>
      <c r="J3178" t="b">
        <v>0</v>
      </c>
      <c r="K3178" t="s">
        <v>1094</v>
      </c>
      <c r="L3178" t="s">
        <v>22</v>
      </c>
      <c r="M3178">
        <v>200000</v>
      </c>
      <c r="O3178" t="s">
        <v>7455</v>
      </c>
      <c r="P3178" t="s">
        <v>1818</v>
      </c>
    </row>
    <row r="3179" spans="1:16" x14ac:dyDescent="0.25">
      <c r="A3179" t="s">
        <v>0</v>
      </c>
      <c r="B3179" t="s">
        <v>0</v>
      </c>
      <c r="C3179" t="s">
        <v>7560</v>
      </c>
      <c r="D3179" t="s">
        <v>7547</v>
      </c>
      <c r="E3179" t="s">
        <v>34</v>
      </c>
      <c r="F3179" t="b">
        <v>0</v>
      </c>
      <c r="G3179" t="s">
        <v>41</v>
      </c>
      <c r="H3179" s="4">
        <v>45705.500532407408</v>
      </c>
      <c r="I3179" t="b">
        <v>0</v>
      </c>
      <c r="J3179" t="b">
        <v>0</v>
      </c>
      <c r="K3179" t="s">
        <v>24</v>
      </c>
      <c r="L3179" t="s">
        <v>36</v>
      </c>
      <c r="N3179">
        <v>15</v>
      </c>
      <c r="O3179" t="s">
        <v>7548</v>
      </c>
      <c r="P3179" t="s">
        <v>61</v>
      </c>
    </row>
    <row r="3180" spans="1:16" x14ac:dyDescent="0.25">
      <c r="A3180" t="s">
        <v>1</v>
      </c>
      <c r="B3180" t="s">
        <v>2955</v>
      </c>
      <c r="C3180" t="s">
        <v>2765</v>
      </c>
      <c r="D3180" t="s">
        <v>3973</v>
      </c>
      <c r="E3180" t="s">
        <v>20</v>
      </c>
      <c r="F3180" t="b">
        <v>0</v>
      </c>
      <c r="G3180" t="s">
        <v>52</v>
      </c>
      <c r="H3180" s="4">
        <v>45705.500891203701</v>
      </c>
      <c r="I3180" t="b">
        <v>0</v>
      </c>
      <c r="J3180" t="b">
        <v>1</v>
      </c>
      <c r="K3180" t="s">
        <v>24</v>
      </c>
      <c r="L3180" t="s">
        <v>22</v>
      </c>
      <c r="M3180">
        <v>174000</v>
      </c>
      <c r="O3180" t="s">
        <v>5482</v>
      </c>
      <c r="P3180" t="s">
        <v>603</v>
      </c>
    </row>
    <row r="3181" spans="1:16" x14ac:dyDescent="0.25">
      <c r="A3181" t="s">
        <v>2</v>
      </c>
      <c r="B3181" t="s">
        <v>7406</v>
      </c>
      <c r="C3181" t="s">
        <v>3608</v>
      </c>
      <c r="D3181" t="s">
        <v>3973</v>
      </c>
      <c r="E3181" t="s">
        <v>20</v>
      </c>
      <c r="F3181" t="b">
        <v>0</v>
      </c>
      <c r="G3181" t="s">
        <v>27</v>
      </c>
      <c r="H3181" s="4">
        <v>45705.501215277778</v>
      </c>
      <c r="I3181" t="b">
        <v>0</v>
      </c>
      <c r="J3181" t="b">
        <v>0</v>
      </c>
      <c r="K3181" t="s">
        <v>24</v>
      </c>
      <c r="L3181" t="s">
        <v>22</v>
      </c>
      <c r="M3181">
        <v>82850</v>
      </c>
      <c r="O3181" t="s">
        <v>5482</v>
      </c>
      <c r="P3181" t="s">
        <v>3772</v>
      </c>
    </row>
    <row r="3182" spans="1:16" x14ac:dyDescent="0.25">
      <c r="A3182" t="s">
        <v>2</v>
      </c>
      <c r="B3182" t="s">
        <v>7456</v>
      </c>
      <c r="C3182" t="s">
        <v>114</v>
      </c>
      <c r="D3182" t="s">
        <v>3973</v>
      </c>
      <c r="E3182" t="s">
        <v>20</v>
      </c>
      <c r="F3182" t="b">
        <v>0</v>
      </c>
      <c r="G3182" t="s">
        <v>27</v>
      </c>
      <c r="H3182" s="4">
        <v>45705.501689814817</v>
      </c>
      <c r="I3182" t="b">
        <v>0</v>
      </c>
      <c r="J3182" t="b">
        <v>1</v>
      </c>
      <c r="K3182" t="s">
        <v>24</v>
      </c>
      <c r="L3182" t="s">
        <v>22</v>
      </c>
      <c r="M3182">
        <v>207500</v>
      </c>
      <c r="O3182" t="s">
        <v>341</v>
      </c>
      <c r="P3182" t="s">
        <v>7457</v>
      </c>
    </row>
    <row r="3183" spans="1:16" x14ac:dyDescent="0.25">
      <c r="A3183" t="s">
        <v>1</v>
      </c>
      <c r="B3183" t="s">
        <v>7561</v>
      </c>
      <c r="C3183" t="s">
        <v>713</v>
      </c>
      <c r="D3183" t="s">
        <v>3973</v>
      </c>
      <c r="E3183" t="s">
        <v>20</v>
      </c>
      <c r="F3183" t="b">
        <v>0</v>
      </c>
      <c r="G3183" t="s">
        <v>27</v>
      </c>
      <c r="H3183" s="4">
        <v>45705.501770833333</v>
      </c>
      <c r="I3183" t="b">
        <v>0</v>
      </c>
      <c r="J3183" t="b">
        <v>1</v>
      </c>
      <c r="K3183" t="s">
        <v>24</v>
      </c>
      <c r="L3183" t="s">
        <v>22</v>
      </c>
      <c r="M3183">
        <v>113750</v>
      </c>
      <c r="O3183" t="s">
        <v>5482</v>
      </c>
      <c r="P3183" t="s">
        <v>7562</v>
      </c>
    </row>
    <row r="3184" spans="1:16" x14ac:dyDescent="0.25">
      <c r="A3184" t="s">
        <v>1</v>
      </c>
      <c r="B3184" t="s">
        <v>844</v>
      </c>
      <c r="C3184" t="s">
        <v>3608</v>
      </c>
      <c r="D3184" t="s">
        <v>3973</v>
      </c>
      <c r="E3184" t="s">
        <v>20</v>
      </c>
      <c r="F3184" t="b">
        <v>0</v>
      </c>
      <c r="G3184" t="s">
        <v>30</v>
      </c>
      <c r="H3184" s="4">
        <v>45705.502858796302</v>
      </c>
      <c r="I3184" t="b">
        <v>0</v>
      </c>
      <c r="J3184" t="b">
        <v>0</v>
      </c>
      <c r="K3184" t="s">
        <v>24</v>
      </c>
      <c r="L3184" t="s">
        <v>22</v>
      </c>
      <c r="M3184">
        <v>174500</v>
      </c>
      <c r="O3184" t="s">
        <v>5482</v>
      </c>
      <c r="P3184" t="s">
        <v>302</v>
      </c>
    </row>
    <row r="3185" spans="1:16" x14ac:dyDescent="0.25">
      <c r="A3185" t="s">
        <v>28</v>
      </c>
      <c r="B3185" t="s">
        <v>7458</v>
      </c>
      <c r="C3185" t="s">
        <v>39</v>
      </c>
      <c r="D3185" t="s">
        <v>3973</v>
      </c>
      <c r="E3185" t="s">
        <v>20</v>
      </c>
      <c r="F3185" t="b">
        <v>1</v>
      </c>
      <c r="G3185" t="s">
        <v>106</v>
      </c>
      <c r="H3185" s="4">
        <v>45705.50849537037</v>
      </c>
      <c r="I3185" t="b">
        <v>0</v>
      </c>
      <c r="J3185" t="b">
        <v>0</v>
      </c>
      <c r="K3185" t="s">
        <v>106</v>
      </c>
      <c r="L3185" t="s">
        <v>36</v>
      </c>
      <c r="N3185">
        <v>50</v>
      </c>
      <c r="O3185" t="s">
        <v>7413</v>
      </c>
      <c r="P3185" t="s">
        <v>7459</v>
      </c>
    </row>
    <row r="3186" spans="1:16" x14ac:dyDescent="0.25">
      <c r="A3186" t="s">
        <v>0</v>
      </c>
      <c r="B3186" t="s">
        <v>0</v>
      </c>
      <c r="C3186" t="s">
        <v>569</v>
      </c>
      <c r="D3186" t="s">
        <v>7547</v>
      </c>
      <c r="E3186" t="s">
        <v>34</v>
      </c>
      <c r="F3186" t="b">
        <v>0</v>
      </c>
      <c r="G3186" t="s">
        <v>52</v>
      </c>
      <c r="H3186" s="4">
        <v>45705.515636574077</v>
      </c>
      <c r="I3186" t="b">
        <v>0</v>
      </c>
      <c r="J3186" t="b">
        <v>0</v>
      </c>
      <c r="K3186" t="s">
        <v>24</v>
      </c>
      <c r="L3186" t="s">
        <v>36</v>
      </c>
      <c r="N3186">
        <v>15</v>
      </c>
      <c r="O3186" t="s">
        <v>7548</v>
      </c>
      <c r="P3186" t="s">
        <v>61</v>
      </c>
    </row>
    <row r="3187" spans="1:16" x14ac:dyDescent="0.25">
      <c r="A3187" t="s">
        <v>139</v>
      </c>
      <c r="B3187" t="s">
        <v>7460</v>
      </c>
      <c r="C3187" t="s">
        <v>1867</v>
      </c>
      <c r="D3187" t="s">
        <v>2208</v>
      </c>
      <c r="E3187" t="s">
        <v>105</v>
      </c>
      <c r="F3187" t="b">
        <v>0</v>
      </c>
      <c r="G3187" t="s">
        <v>27</v>
      </c>
      <c r="H3187" s="4">
        <v>45705.54178240741</v>
      </c>
      <c r="I3187" t="b">
        <v>0</v>
      </c>
      <c r="J3187" t="b">
        <v>1</v>
      </c>
      <c r="K3187" t="s">
        <v>24</v>
      </c>
      <c r="L3187" t="s">
        <v>22</v>
      </c>
      <c r="M3187">
        <v>93500</v>
      </c>
      <c r="O3187" t="s">
        <v>7461</v>
      </c>
      <c r="P3187" t="s">
        <v>2014</v>
      </c>
    </row>
    <row r="3188" spans="1:16" x14ac:dyDescent="0.25">
      <c r="A3188" t="s">
        <v>1</v>
      </c>
      <c r="B3188" t="s">
        <v>2473</v>
      </c>
      <c r="C3188" t="s">
        <v>1845</v>
      </c>
      <c r="D3188" t="s">
        <v>4084</v>
      </c>
      <c r="E3188" t="s">
        <v>20</v>
      </c>
      <c r="F3188" t="b">
        <v>0</v>
      </c>
      <c r="G3188" t="s">
        <v>27</v>
      </c>
      <c r="H3188" s="4">
        <v>45705.543252314812</v>
      </c>
      <c r="I3188" t="b">
        <v>0</v>
      </c>
      <c r="J3188" t="b">
        <v>1</v>
      </c>
      <c r="K3188" t="s">
        <v>24</v>
      </c>
      <c r="L3188" t="s">
        <v>22</v>
      </c>
      <c r="M3188">
        <v>145000</v>
      </c>
      <c r="O3188" t="s">
        <v>1388</v>
      </c>
      <c r="P3188" t="s">
        <v>7462</v>
      </c>
    </row>
    <row r="3189" spans="1:16" x14ac:dyDescent="0.25">
      <c r="A3189" t="s">
        <v>40</v>
      </c>
      <c r="B3189" t="s">
        <v>7463</v>
      </c>
      <c r="C3189" t="s">
        <v>2701</v>
      </c>
      <c r="D3189" t="s">
        <v>3828</v>
      </c>
      <c r="E3189" t="s">
        <v>20</v>
      </c>
      <c r="F3189" t="b">
        <v>0</v>
      </c>
      <c r="G3189" t="s">
        <v>41</v>
      </c>
      <c r="H3189" s="4">
        <v>45705.543657407397</v>
      </c>
      <c r="I3189" t="b">
        <v>1</v>
      </c>
      <c r="J3189" t="b">
        <v>1</v>
      </c>
      <c r="K3189" t="s">
        <v>24</v>
      </c>
      <c r="L3189" t="s">
        <v>36</v>
      </c>
      <c r="N3189">
        <v>60</v>
      </c>
      <c r="O3189" t="s">
        <v>7464</v>
      </c>
      <c r="P3189" t="s">
        <v>7465</v>
      </c>
    </row>
    <row r="3190" spans="1:16" x14ac:dyDescent="0.25">
      <c r="A3190" t="s">
        <v>19</v>
      </c>
      <c r="B3190" t="s">
        <v>7466</v>
      </c>
      <c r="C3190" t="s">
        <v>2765</v>
      </c>
      <c r="D3190" t="s">
        <v>3957</v>
      </c>
      <c r="E3190" t="s">
        <v>20</v>
      </c>
      <c r="F3190" t="b">
        <v>0</v>
      </c>
      <c r="G3190" t="s">
        <v>23</v>
      </c>
      <c r="H3190" s="4">
        <v>45705.581053240741</v>
      </c>
      <c r="I3190" t="b">
        <v>0</v>
      </c>
      <c r="J3190" t="b">
        <v>1</v>
      </c>
      <c r="K3190" t="s">
        <v>24</v>
      </c>
      <c r="L3190" t="s">
        <v>36</v>
      </c>
      <c r="N3190">
        <v>11.335000038146971</v>
      </c>
      <c r="O3190" t="s">
        <v>254</v>
      </c>
      <c r="P3190" t="s">
        <v>1637</v>
      </c>
    </row>
    <row r="3191" spans="1:16" x14ac:dyDescent="0.25">
      <c r="A3191" t="s">
        <v>0</v>
      </c>
      <c r="B3191" t="s">
        <v>7549</v>
      </c>
      <c r="C3191" t="s">
        <v>484</v>
      </c>
      <c r="D3191" t="s">
        <v>3828</v>
      </c>
      <c r="E3191" t="s">
        <v>20</v>
      </c>
      <c r="F3191" t="b">
        <v>0</v>
      </c>
      <c r="G3191" t="s">
        <v>27</v>
      </c>
      <c r="H3191" s="4">
        <v>45705.583402777767</v>
      </c>
      <c r="I3191" t="b">
        <v>0</v>
      </c>
      <c r="J3191" t="b">
        <v>1</v>
      </c>
      <c r="K3191" t="s">
        <v>24</v>
      </c>
      <c r="L3191" t="s">
        <v>22</v>
      </c>
      <c r="M3191">
        <v>70000</v>
      </c>
      <c r="O3191" t="s">
        <v>7550</v>
      </c>
      <c r="P3191" t="s">
        <v>280</v>
      </c>
    </row>
    <row r="3192" spans="1:16" x14ac:dyDescent="0.25">
      <c r="A3192" t="s">
        <v>0</v>
      </c>
      <c r="B3192" t="s">
        <v>7467</v>
      </c>
      <c r="C3192" t="s">
        <v>859</v>
      </c>
      <c r="D3192" t="s">
        <v>3957</v>
      </c>
      <c r="E3192" t="s">
        <v>20</v>
      </c>
      <c r="F3192" t="b">
        <v>0</v>
      </c>
      <c r="G3192" t="s">
        <v>27</v>
      </c>
      <c r="H3192" s="4">
        <v>45705.583518518521</v>
      </c>
      <c r="I3192" t="b">
        <v>0</v>
      </c>
      <c r="J3192" t="b">
        <v>1</v>
      </c>
      <c r="K3192" t="s">
        <v>24</v>
      </c>
      <c r="L3192" t="s">
        <v>36</v>
      </c>
      <c r="N3192">
        <v>24.014999389648441</v>
      </c>
      <c r="O3192" t="s">
        <v>7468</v>
      </c>
      <c r="P3192" t="s">
        <v>1304</v>
      </c>
    </row>
    <row r="3193" spans="1:16" x14ac:dyDescent="0.25">
      <c r="A3193" t="s">
        <v>25</v>
      </c>
      <c r="B3193" t="s">
        <v>7521</v>
      </c>
      <c r="C3193" t="s">
        <v>82</v>
      </c>
      <c r="D3193" t="s">
        <v>3828</v>
      </c>
      <c r="E3193" t="s">
        <v>20</v>
      </c>
      <c r="F3193" t="b">
        <v>0</v>
      </c>
      <c r="G3193" t="s">
        <v>27</v>
      </c>
      <c r="H3193" s="4">
        <v>45705.584178240737</v>
      </c>
      <c r="I3193" t="b">
        <v>0</v>
      </c>
      <c r="J3193" t="b">
        <v>1</v>
      </c>
      <c r="K3193" t="s">
        <v>24</v>
      </c>
      <c r="L3193" t="s">
        <v>22</v>
      </c>
      <c r="M3193">
        <v>85210.5</v>
      </c>
      <c r="O3193" t="s">
        <v>7522</v>
      </c>
      <c r="P3193" t="s">
        <v>2884</v>
      </c>
    </row>
    <row r="3194" spans="1:16" x14ac:dyDescent="0.25">
      <c r="A3194" t="s">
        <v>2</v>
      </c>
      <c r="B3194" t="s">
        <v>170</v>
      </c>
      <c r="C3194" t="s">
        <v>171</v>
      </c>
      <c r="D3194" t="s">
        <v>3957</v>
      </c>
      <c r="E3194" t="s">
        <v>20</v>
      </c>
      <c r="F3194" t="b">
        <v>0</v>
      </c>
      <c r="G3194" t="s">
        <v>27</v>
      </c>
      <c r="H3194" s="4">
        <v>45705.584618055553</v>
      </c>
      <c r="I3194" t="b">
        <v>0</v>
      </c>
      <c r="J3194" t="b">
        <v>1</v>
      </c>
      <c r="K3194" t="s">
        <v>24</v>
      </c>
      <c r="L3194" t="s">
        <v>36</v>
      </c>
      <c r="N3194">
        <v>46.060001373291023</v>
      </c>
      <c r="O3194" t="s">
        <v>7563</v>
      </c>
      <c r="P3194" t="s">
        <v>7564</v>
      </c>
    </row>
    <row r="3195" spans="1:16" x14ac:dyDescent="0.25">
      <c r="A3195" t="s">
        <v>28</v>
      </c>
      <c r="B3195" t="s">
        <v>7469</v>
      </c>
      <c r="C3195" t="s">
        <v>24</v>
      </c>
      <c r="D3195" t="s">
        <v>3973</v>
      </c>
      <c r="E3195" t="s">
        <v>20</v>
      </c>
      <c r="F3195" t="b">
        <v>0</v>
      </c>
      <c r="G3195" t="s">
        <v>27</v>
      </c>
      <c r="H3195" s="4">
        <v>45705.585509259261</v>
      </c>
      <c r="I3195" t="b">
        <v>0</v>
      </c>
      <c r="J3195" t="b">
        <v>0</v>
      </c>
      <c r="K3195" t="s">
        <v>24</v>
      </c>
      <c r="L3195" t="s">
        <v>22</v>
      </c>
      <c r="M3195">
        <v>155000</v>
      </c>
      <c r="O3195" t="s">
        <v>7470</v>
      </c>
      <c r="P3195" t="s">
        <v>7471</v>
      </c>
    </row>
    <row r="3196" spans="1:16" x14ac:dyDescent="0.25">
      <c r="A3196" t="s">
        <v>191</v>
      </c>
      <c r="B3196" t="s">
        <v>7472</v>
      </c>
      <c r="C3196" t="s">
        <v>972</v>
      </c>
      <c r="D3196" t="s">
        <v>4084</v>
      </c>
      <c r="E3196" t="s">
        <v>20</v>
      </c>
      <c r="F3196" t="b">
        <v>0</v>
      </c>
      <c r="G3196" t="s">
        <v>862</v>
      </c>
      <c r="H3196" s="4">
        <v>45705.589016203703</v>
      </c>
      <c r="I3196" t="b">
        <v>0</v>
      </c>
      <c r="J3196" t="b">
        <v>0</v>
      </c>
      <c r="K3196" t="s">
        <v>862</v>
      </c>
      <c r="L3196" t="s">
        <v>22</v>
      </c>
      <c r="M3196">
        <v>127500</v>
      </c>
      <c r="O3196" t="s">
        <v>7473</v>
      </c>
      <c r="P3196" t="s">
        <v>7474</v>
      </c>
    </row>
    <row r="3197" spans="1:16" x14ac:dyDescent="0.25">
      <c r="A3197" t="s">
        <v>0</v>
      </c>
      <c r="B3197" t="s">
        <v>5357</v>
      </c>
      <c r="C3197" t="s">
        <v>5358</v>
      </c>
      <c r="D3197" t="s">
        <v>3828</v>
      </c>
      <c r="E3197" t="s">
        <v>219</v>
      </c>
      <c r="F3197" t="b">
        <v>0</v>
      </c>
      <c r="G3197" t="s">
        <v>27</v>
      </c>
      <c r="H3197" s="4">
        <v>45705.625069444453</v>
      </c>
      <c r="I3197" t="b">
        <v>1</v>
      </c>
      <c r="J3197" t="b">
        <v>1</v>
      </c>
      <c r="K3197" t="s">
        <v>24</v>
      </c>
      <c r="L3197" t="s">
        <v>36</v>
      </c>
      <c r="N3197">
        <v>26.494998931884769</v>
      </c>
      <c r="O3197" t="s">
        <v>3769</v>
      </c>
      <c r="P3197" t="s">
        <v>1702</v>
      </c>
    </row>
    <row r="3198" spans="1:16" x14ac:dyDescent="0.25">
      <c r="A3198" t="s">
        <v>0</v>
      </c>
      <c r="B3198" t="s">
        <v>7475</v>
      </c>
      <c r="C3198" t="s">
        <v>179</v>
      </c>
      <c r="D3198" t="s">
        <v>2208</v>
      </c>
      <c r="E3198" t="s">
        <v>20</v>
      </c>
      <c r="F3198" t="b">
        <v>0</v>
      </c>
      <c r="G3198" t="s">
        <v>27</v>
      </c>
      <c r="H3198" s="4">
        <v>45705.625173611108</v>
      </c>
      <c r="I3198" t="b">
        <v>0</v>
      </c>
      <c r="J3198" t="b">
        <v>0</v>
      </c>
      <c r="K3198" t="s">
        <v>24</v>
      </c>
      <c r="L3198" t="s">
        <v>22</v>
      </c>
      <c r="M3198">
        <v>61750</v>
      </c>
      <c r="O3198" t="s">
        <v>7476</v>
      </c>
      <c r="P3198" t="s">
        <v>7477</v>
      </c>
    </row>
    <row r="3199" spans="1:16" x14ac:dyDescent="0.25">
      <c r="A3199" t="s">
        <v>0</v>
      </c>
      <c r="B3199" t="s">
        <v>7478</v>
      </c>
      <c r="C3199" t="s">
        <v>2883</v>
      </c>
      <c r="D3199" t="s">
        <v>3828</v>
      </c>
      <c r="E3199" t="s">
        <v>51</v>
      </c>
      <c r="F3199" t="b">
        <v>0</v>
      </c>
      <c r="G3199" t="s">
        <v>30</v>
      </c>
      <c r="H3199" s="4">
        <v>45705.625601851847</v>
      </c>
      <c r="I3199" t="b">
        <v>1</v>
      </c>
      <c r="J3199" t="b">
        <v>0</v>
      </c>
      <c r="K3199" t="s">
        <v>24</v>
      </c>
      <c r="L3199" t="s">
        <v>36</v>
      </c>
      <c r="N3199">
        <v>53.5</v>
      </c>
      <c r="O3199" t="s">
        <v>7479</v>
      </c>
      <c r="P3199" t="s">
        <v>338</v>
      </c>
    </row>
    <row r="3200" spans="1:16" x14ac:dyDescent="0.25">
      <c r="A3200" t="s">
        <v>1</v>
      </c>
      <c r="B3200" t="s">
        <v>4444</v>
      </c>
      <c r="C3200" t="s">
        <v>122</v>
      </c>
      <c r="D3200" t="s">
        <v>3973</v>
      </c>
      <c r="E3200" t="s">
        <v>20</v>
      </c>
      <c r="F3200" t="b">
        <v>0</v>
      </c>
      <c r="G3200" t="s">
        <v>52</v>
      </c>
      <c r="H3200" s="4">
        <v>45705.625740740739</v>
      </c>
      <c r="I3200" t="b">
        <v>0</v>
      </c>
      <c r="J3200" t="b">
        <v>1</v>
      </c>
      <c r="K3200" t="s">
        <v>24</v>
      </c>
      <c r="L3200" t="s">
        <v>22</v>
      </c>
      <c r="M3200">
        <v>222545</v>
      </c>
      <c r="O3200" t="s">
        <v>759</v>
      </c>
      <c r="P3200" t="s">
        <v>2237</v>
      </c>
    </row>
    <row r="3201" spans="1:16" x14ac:dyDescent="0.25">
      <c r="A3201" t="s">
        <v>1</v>
      </c>
      <c r="B3201" t="s">
        <v>7480</v>
      </c>
      <c r="C3201" t="s">
        <v>82</v>
      </c>
      <c r="D3201" t="s">
        <v>4084</v>
      </c>
      <c r="E3201" t="s">
        <v>20</v>
      </c>
      <c r="F3201" t="b">
        <v>0</v>
      </c>
      <c r="G3201" t="s">
        <v>27</v>
      </c>
      <c r="H3201" s="4">
        <v>45705.626018518517</v>
      </c>
      <c r="I3201" t="b">
        <v>0</v>
      </c>
      <c r="J3201" t="b">
        <v>0</v>
      </c>
      <c r="K3201" t="s">
        <v>24</v>
      </c>
      <c r="L3201" t="s">
        <v>22</v>
      </c>
      <c r="M3201">
        <v>155000</v>
      </c>
      <c r="O3201" t="s">
        <v>377</v>
      </c>
      <c r="P3201" t="s">
        <v>3559</v>
      </c>
    </row>
    <row r="3202" spans="1:16" x14ac:dyDescent="0.25">
      <c r="A3202" t="s">
        <v>2</v>
      </c>
      <c r="B3202" t="s">
        <v>7481</v>
      </c>
      <c r="C3202" t="s">
        <v>24</v>
      </c>
      <c r="D3202" t="s">
        <v>4328</v>
      </c>
      <c r="E3202" t="s">
        <v>20</v>
      </c>
      <c r="F3202" t="b">
        <v>0</v>
      </c>
      <c r="G3202" t="s">
        <v>27</v>
      </c>
      <c r="H3202" s="4">
        <v>45705.626979166656</v>
      </c>
      <c r="I3202" t="b">
        <v>0</v>
      </c>
      <c r="J3202" t="b">
        <v>0</v>
      </c>
      <c r="K3202" t="s">
        <v>24</v>
      </c>
      <c r="L3202" t="s">
        <v>22</v>
      </c>
      <c r="M3202">
        <v>126500</v>
      </c>
      <c r="O3202" t="s">
        <v>7482</v>
      </c>
      <c r="P3202" t="s">
        <v>7483</v>
      </c>
    </row>
    <row r="3203" spans="1:16" x14ac:dyDescent="0.25">
      <c r="A3203" t="s">
        <v>0</v>
      </c>
      <c r="B3203" t="s">
        <v>2760</v>
      </c>
      <c r="C3203" t="s">
        <v>236</v>
      </c>
      <c r="D3203" t="s">
        <v>2208</v>
      </c>
      <c r="E3203" t="s">
        <v>20</v>
      </c>
      <c r="F3203" t="b">
        <v>0</v>
      </c>
      <c r="G3203" t="s">
        <v>27</v>
      </c>
      <c r="H3203" s="4">
        <v>45705.666817129633</v>
      </c>
      <c r="I3203" t="b">
        <v>0</v>
      </c>
      <c r="J3203" t="b">
        <v>1</v>
      </c>
      <c r="K3203" t="s">
        <v>24</v>
      </c>
      <c r="L3203" t="s">
        <v>22</v>
      </c>
      <c r="M3203">
        <v>120000</v>
      </c>
      <c r="O3203" t="s">
        <v>301</v>
      </c>
      <c r="P3203" t="s">
        <v>7484</v>
      </c>
    </row>
    <row r="3204" spans="1:16" x14ac:dyDescent="0.25">
      <c r="A3204" t="s">
        <v>0</v>
      </c>
      <c r="B3204" t="s">
        <v>7485</v>
      </c>
      <c r="C3204" t="s">
        <v>179</v>
      </c>
      <c r="D3204" t="s">
        <v>3828</v>
      </c>
      <c r="E3204" t="s">
        <v>20</v>
      </c>
      <c r="F3204" t="b">
        <v>0</v>
      </c>
      <c r="G3204" t="s">
        <v>27</v>
      </c>
      <c r="H3204" s="4">
        <v>45705.66684027778</v>
      </c>
      <c r="I3204" t="b">
        <v>0</v>
      </c>
      <c r="J3204" t="b">
        <v>1</v>
      </c>
      <c r="K3204" t="s">
        <v>24</v>
      </c>
      <c r="L3204" t="s">
        <v>22</v>
      </c>
      <c r="M3204">
        <v>79871.5</v>
      </c>
      <c r="O3204" t="s">
        <v>3851</v>
      </c>
      <c r="P3204" t="s">
        <v>7486</v>
      </c>
    </row>
    <row r="3205" spans="1:16" x14ac:dyDescent="0.25">
      <c r="A3205" t="s">
        <v>139</v>
      </c>
      <c r="B3205" t="s">
        <v>277</v>
      </c>
      <c r="C3205" t="s">
        <v>1065</v>
      </c>
      <c r="D3205" t="s">
        <v>3973</v>
      </c>
      <c r="E3205" t="s">
        <v>20</v>
      </c>
      <c r="F3205" t="b">
        <v>0</v>
      </c>
      <c r="G3205" t="s">
        <v>35</v>
      </c>
      <c r="H3205" s="4">
        <v>45705.667071759257</v>
      </c>
      <c r="I3205" t="b">
        <v>0</v>
      </c>
      <c r="J3205" t="b">
        <v>0</v>
      </c>
      <c r="K3205" t="s">
        <v>24</v>
      </c>
      <c r="L3205" t="s">
        <v>36</v>
      </c>
      <c r="N3205">
        <v>60</v>
      </c>
      <c r="O3205" t="s">
        <v>200</v>
      </c>
      <c r="P3205" t="s">
        <v>7539</v>
      </c>
    </row>
    <row r="3206" spans="1:16" x14ac:dyDescent="0.25">
      <c r="A3206" t="s">
        <v>139</v>
      </c>
      <c r="B3206" t="s">
        <v>7487</v>
      </c>
      <c r="C3206" t="s">
        <v>1421</v>
      </c>
      <c r="D3206" t="s">
        <v>3828</v>
      </c>
      <c r="E3206" t="s">
        <v>20</v>
      </c>
      <c r="F3206" t="b">
        <v>0</v>
      </c>
      <c r="G3206" t="s">
        <v>52</v>
      </c>
      <c r="H3206" s="4">
        <v>45705.667858796303</v>
      </c>
      <c r="I3206" t="b">
        <v>0</v>
      </c>
      <c r="J3206" t="b">
        <v>1</v>
      </c>
      <c r="K3206" t="s">
        <v>24</v>
      </c>
      <c r="L3206" t="s">
        <v>22</v>
      </c>
      <c r="M3206">
        <v>120000</v>
      </c>
      <c r="O3206" t="s">
        <v>7488</v>
      </c>
      <c r="P3206" t="s">
        <v>7489</v>
      </c>
    </row>
    <row r="3207" spans="1:16" x14ac:dyDescent="0.25">
      <c r="A3207" t="s">
        <v>40</v>
      </c>
      <c r="B3207" t="s">
        <v>7490</v>
      </c>
      <c r="C3207" t="s">
        <v>825</v>
      </c>
      <c r="D3207" t="s">
        <v>3828</v>
      </c>
      <c r="E3207" t="s">
        <v>20</v>
      </c>
      <c r="F3207" t="b">
        <v>0</v>
      </c>
      <c r="G3207" t="s">
        <v>27</v>
      </c>
      <c r="H3207" s="4">
        <v>45705.668009259258</v>
      </c>
      <c r="I3207" t="b">
        <v>1</v>
      </c>
      <c r="J3207" t="b">
        <v>1</v>
      </c>
      <c r="K3207" t="s">
        <v>24</v>
      </c>
      <c r="L3207" t="s">
        <v>22</v>
      </c>
      <c r="M3207">
        <v>147500</v>
      </c>
      <c r="O3207" t="s">
        <v>2576</v>
      </c>
      <c r="P3207" t="s">
        <v>7491</v>
      </c>
    </row>
    <row r="3208" spans="1:16" x14ac:dyDescent="0.25">
      <c r="A3208" t="s">
        <v>0</v>
      </c>
      <c r="B3208" t="s">
        <v>7540</v>
      </c>
      <c r="C3208" t="s">
        <v>2716</v>
      </c>
      <c r="D3208" t="s">
        <v>3973</v>
      </c>
      <c r="E3208" t="s">
        <v>20</v>
      </c>
      <c r="F3208" t="b">
        <v>0</v>
      </c>
      <c r="G3208" t="s">
        <v>23</v>
      </c>
      <c r="H3208" s="4">
        <v>45705.700891203713</v>
      </c>
      <c r="I3208" t="b">
        <v>0</v>
      </c>
      <c r="J3208" t="b">
        <v>1</v>
      </c>
      <c r="K3208" t="s">
        <v>24</v>
      </c>
      <c r="L3208" t="s">
        <v>22</v>
      </c>
      <c r="M3208">
        <v>74100</v>
      </c>
      <c r="O3208" t="s">
        <v>5949</v>
      </c>
      <c r="P3208" t="s">
        <v>7541</v>
      </c>
    </row>
    <row r="3209" spans="1:16" x14ac:dyDescent="0.25">
      <c r="A3209" t="s">
        <v>0</v>
      </c>
      <c r="B3209" t="s">
        <v>0</v>
      </c>
      <c r="C3209" t="s">
        <v>76</v>
      </c>
      <c r="D3209" t="s">
        <v>4090</v>
      </c>
      <c r="E3209" t="s">
        <v>20</v>
      </c>
      <c r="F3209" t="b">
        <v>0</v>
      </c>
      <c r="G3209" t="s">
        <v>41</v>
      </c>
      <c r="H3209" s="4">
        <v>45705.708738425928</v>
      </c>
      <c r="I3209" t="b">
        <v>0</v>
      </c>
      <c r="J3209" t="b">
        <v>0</v>
      </c>
      <c r="K3209" t="s">
        <v>24</v>
      </c>
      <c r="L3209" t="s">
        <v>36</v>
      </c>
      <c r="N3209">
        <v>37.5</v>
      </c>
      <c r="O3209" t="s">
        <v>712</v>
      </c>
      <c r="P3209" t="s">
        <v>1904</v>
      </c>
    </row>
    <row r="3210" spans="1:16" x14ac:dyDescent="0.25">
      <c r="A3210" t="s">
        <v>139</v>
      </c>
      <c r="B3210" t="s">
        <v>7523</v>
      </c>
      <c r="C3210" t="s">
        <v>151</v>
      </c>
      <c r="D3210" t="s">
        <v>3973</v>
      </c>
      <c r="E3210" t="s">
        <v>20</v>
      </c>
      <c r="F3210" t="b">
        <v>0</v>
      </c>
      <c r="G3210" t="s">
        <v>30</v>
      </c>
      <c r="H3210" s="4">
        <v>45705.709236111114</v>
      </c>
      <c r="I3210" t="b">
        <v>0</v>
      </c>
      <c r="J3210" t="b">
        <v>0</v>
      </c>
      <c r="K3210" t="s">
        <v>24</v>
      </c>
      <c r="L3210" t="s">
        <v>36</v>
      </c>
      <c r="N3210">
        <v>22</v>
      </c>
      <c r="O3210" t="s">
        <v>7524</v>
      </c>
      <c r="P3210" t="s">
        <v>2808</v>
      </c>
    </row>
    <row r="3211" spans="1:16" x14ac:dyDescent="0.25">
      <c r="A3211" t="s">
        <v>2</v>
      </c>
      <c r="B3211" t="s">
        <v>417</v>
      </c>
      <c r="C3211" t="s">
        <v>908</v>
      </c>
      <c r="D3211" t="s">
        <v>3828</v>
      </c>
      <c r="E3211" t="s">
        <v>20</v>
      </c>
      <c r="F3211" t="b">
        <v>0</v>
      </c>
      <c r="G3211" t="s">
        <v>27</v>
      </c>
      <c r="H3211" s="4">
        <v>45705.710324074083</v>
      </c>
      <c r="I3211" t="b">
        <v>0</v>
      </c>
      <c r="J3211" t="b">
        <v>0</v>
      </c>
      <c r="K3211" t="s">
        <v>24</v>
      </c>
      <c r="L3211" t="s">
        <v>22</v>
      </c>
      <c r="M3211">
        <v>90094.2578125</v>
      </c>
      <c r="O3211" t="s">
        <v>6068</v>
      </c>
      <c r="P3211" t="s">
        <v>6069</v>
      </c>
    </row>
    <row r="3212" spans="1:16" x14ac:dyDescent="0.25">
      <c r="A3212" t="s">
        <v>2</v>
      </c>
      <c r="B3212" t="s">
        <v>2337</v>
      </c>
      <c r="C3212" t="s">
        <v>49</v>
      </c>
      <c r="D3212" t="s">
        <v>3973</v>
      </c>
      <c r="E3212" t="s">
        <v>20</v>
      </c>
      <c r="F3212" t="b">
        <v>0</v>
      </c>
      <c r="G3212" t="s">
        <v>30</v>
      </c>
      <c r="H3212" s="4">
        <v>45705.711342592593</v>
      </c>
      <c r="I3212" t="b">
        <v>0</v>
      </c>
      <c r="J3212" t="b">
        <v>0</v>
      </c>
      <c r="K3212" t="s">
        <v>24</v>
      </c>
      <c r="L3212" t="s">
        <v>22</v>
      </c>
      <c r="M3212">
        <v>350000</v>
      </c>
      <c r="O3212" t="s">
        <v>3634</v>
      </c>
      <c r="P3212" t="s">
        <v>7163</v>
      </c>
    </row>
    <row r="3213" spans="1:16" x14ac:dyDescent="0.25">
      <c r="A3213" t="s">
        <v>139</v>
      </c>
      <c r="B3213" t="s">
        <v>2929</v>
      </c>
      <c r="C3213" t="s">
        <v>3238</v>
      </c>
      <c r="D3213" t="s">
        <v>3973</v>
      </c>
      <c r="E3213" t="s">
        <v>20</v>
      </c>
      <c r="F3213" t="b">
        <v>0</v>
      </c>
      <c r="G3213" t="s">
        <v>41</v>
      </c>
      <c r="H3213" s="4">
        <v>45705.7503125</v>
      </c>
      <c r="I3213" t="b">
        <v>0</v>
      </c>
      <c r="J3213" t="b">
        <v>1</v>
      </c>
      <c r="K3213" t="s">
        <v>24</v>
      </c>
      <c r="L3213" t="s">
        <v>22</v>
      </c>
      <c r="M3213">
        <v>103900</v>
      </c>
      <c r="O3213" t="s">
        <v>4329</v>
      </c>
      <c r="P3213" t="s">
        <v>7492</v>
      </c>
    </row>
    <row r="3214" spans="1:16" x14ac:dyDescent="0.25">
      <c r="A3214" t="s">
        <v>139</v>
      </c>
      <c r="B3214" t="s">
        <v>7493</v>
      </c>
      <c r="C3214" t="s">
        <v>151</v>
      </c>
      <c r="D3214" t="s">
        <v>3828</v>
      </c>
      <c r="E3214" t="s">
        <v>51</v>
      </c>
      <c r="F3214" t="b">
        <v>0</v>
      </c>
      <c r="G3214" t="s">
        <v>30</v>
      </c>
      <c r="H3214" s="4">
        <v>45705.750902777778</v>
      </c>
      <c r="I3214" t="b">
        <v>1</v>
      </c>
      <c r="J3214" t="b">
        <v>0</v>
      </c>
      <c r="K3214" t="s">
        <v>24</v>
      </c>
      <c r="L3214" t="s">
        <v>36</v>
      </c>
      <c r="N3214">
        <v>38</v>
      </c>
      <c r="O3214" t="s">
        <v>6991</v>
      </c>
    </row>
    <row r="3215" spans="1:16" x14ac:dyDescent="0.25">
      <c r="A3215" t="s">
        <v>2</v>
      </c>
      <c r="B3215" t="s">
        <v>7494</v>
      </c>
      <c r="C3215" t="s">
        <v>945</v>
      </c>
      <c r="D3215" t="s">
        <v>3600</v>
      </c>
      <c r="E3215" t="s">
        <v>20</v>
      </c>
      <c r="F3215" t="b">
        <v>0</v>
      </c>
      <c r="G3215" t="s">
        <v>27</v>
      </c>
      <c r="H3215" s="4">
        <v>45705.751388888893</v>
      </c>
      <c r="I3215" t="b">
        <v>1</v>
      </c>
      <c r="J3215" t="b">
        <v>1</v>
      </c>
      <c r="K3215" t="s">
        <v>24</v>
      </c>
      <c r="L3215" t="s">
        <v>22</v>
      </c>
      <c r="M3215">
        <v>145000</v>
      </c>
      <c r="O3215" t="s">
        <v>7495</v>
      </c>
      <c r="P3215" t="s">
        <v>7496</v>
      </c>
    </row>
    <row r="3216" spans="1:16" x14ac:dyDescent="0.25">
      <c r="A3216" t="s">
        <v>19</v>
      </c>
      <c r="B3216" t="s">
        <v>7497</v>
      </c>
      <c r="C3216" t="s">
        <v>122</v>
      </c>
      <c r="D3216" t="s">
        <v>3973</v>
      </c>
      <c r="E3216" t="s">
        <v>20</v>
      </c>
      <c r="F3216" t="b">
        <v>0</v>
      </c>
      <c r="G3216" t="s">
        <v>52</v>
      </c>
      <c r="H3216" s="4">
        <v>45705.75240740741</v>
      </c>
      <c r="I3216" t="b">
        <v>1</v>
      </c>
      <c r="J3216" t="b">
        <v>0</v>
      </c>
      <c r="K3216" t="s">
        <v>24</v>
      </c>
      <c r="L3216" t="s">
        <v>22</v>
      </c>
      <c r="M3216">
        <v>112116</v>
      </c>
      <c r="O3216" t="s">
        <v>554</v>
      </c>
      <c r="P3216" t="s">
        <v>7498</v>
      </c>
    </row>
    <row r="3217" spans="1:16" x14ac:dyDescent="0.25">
      <c r="A3217" t="s">
        <v>0</v>
      </c>
      <c r="B3217" t="s">
        <v>4251</v>
      </c>
      <c r="C3217" t="s">
        <v>3519</v>
      </c>
      <c r="D3217" t="s">
        <v>3973</v>
      </c>
      <c r="E3217" t="s">
        <v>20</v>
      </c>
      <c r="F3217" t="b">
        <v>0</v>
      </c>
      <c r="G3217" t="s">
        <v>27</v>
      </c>
      <c r="H3217" s="4">
        <v>45705.791770833333</v>
      </c>
      <c r="I3217" t="b">
        <v>1</v>
      </c>
      <c r="J3217" t="b">
        <v>0</v>
      </c>
      <c r="K3217" t="s">
        <v>24</v>
      </c>
      <c r="L3217" t="s">
        <v>22</v>
      </c>
      <c r="M3217">
        <v>70000</v>
      </c>
      <c r="O3217" t="s">
        <v>7499</v>
      </c>
      <c r="P3217" t="s">
        <v>1075</v>
      </c>
    </row>
    <row r="3218" spans="1:16" x14ac:dyDescent="0.25">
      <c r="A3218" t="s">
        <v>1</v>
      </c>
      <c r="B3218" t="s">
        <v>7500</v>
      </c>
      <c r="C3218" t="s">
        <v>624</v>
      </c>
      <c r="D3218" t="s">
        <v>3973</v>
      </c>
      <c r="E3218" t="s">
        <v>20</v>
      </c>
      <c r="F3218" t="b">
        <v>0</v>
      </c>
      <c r="G3218" t="s">
        <v>35</v>
      </c>
      <c r="H3218" s="4">
        <v>45705.792164351849</v>
      </c>
      <c r="I3218" t="b">
        <v>0</v>
      </c>
      <c r="J3218" t="b">
        <v>1</v>
      </c>
      <c r="K3218" t="s">
        <v>24</v>
      </c>
      <c r="L3218" t="s">
        <v>22</v>
      </c>
      <c r="M3218">
        <v>184000</v>
      </c>
      <c r="O3218" t="s">
        <v>65</v>
      </c>
      <c r="P3218" t="s">
        <v>66</v>
      </c>
    </row>
    <row r="3219" spans="1:16" x14ac:dyDescent="0.25">
      <c r="A3219" t="s">
        <v>2</v>
      </c>
      <c r="B3219" t="s">
        <v>7244</v>
      </c>
      <c r="C3219" t="s">
        <v>322</v>
      </c>
      <c r="D3219" t="s">
        <v>3973</v>
      </c>
      <c r="E3219" t="s">
        <v>20</v>
      </c>
      <c r="F3219" t="b">
        <v>0</v>
      </c>
      <c r="G3219" t="s">
        <v>41</v>
      </c>
      <c r="H3219" s="4">
        <v>45705.792210648149</v>
      </c>
      <c r="I3219" t="b">
        <v>0</v>
      </c>
      <c r="J3219" t="b">
        <v>1</v>
      </c>
      <c r="K3219" t="s">
        <v>24</v>
      </c>
      <c r="L3219" t="s">
        <v>22</v>
      </c>
      <c r="M3219">
        <v>193500</v>
      </c>
      <c r="O3219" t="s">
        <v>3973</v>
      </c>
      <c r="P3219" t="s">
        <v>7245</v>
      </c>
    </row>
    <row r="3220" spans="1:16" x14ac:dyDescent="0.25">
      <c r="A3220" t="s">
        <v>2</v>
      </c>
      <c r="B3220" t="s">
        <v>7542</v>
      </c>
      <c r="C3220" t="s">
        <v>1588</v>
      </c>
      <c r="D3220" t="s">
        <v>7543</v>
      </c>
      <c r="E3220" t="s">
        <v>20</v>
      </c>
      <c r="F3220" t="b">
        <v>0</v>
      </c>
      <c r="G3220" t="s">
        <v>27</v>
      </c>
      <c r="H3220" s="4">
        <v>45705.792962962973</v>
      </c>
      <c r="I3220" t="b">
        <v>0</v>
      </c>
      <c r="J3220" t="b">
        <v>0</v>
      </c>
      <c r="K3220" t="s">
        <v>24</v>
      </c>
      <c r="L3220" t="s">
        <v>22</v>
      </c>
      <c r="M3220">
        <v>90000</v>
      </c>
      <c r="O3220" t="s">
        <v>7544</v>
      </c>
      <c r="P3220" t="s">
        <v>7545</v>
      </c>
    </row>
    <row r="3221" spans="1:16" x14ac:dyDescent="0.25">
      <c r="A3221" t="s">
        <v>1</v>
      </c>
      <c r="B3221" t="s">
        <v>5990</v>
      </c>
      <c r="C3221" t="s">
        <v>3891</v>
      </c>
      <c r="D3221" t="s">
        <v>3828</v>
      </c>
      <c r="E3221" t="s">
        <v>20</v>
      </c>
      <c r="F3221" t="b">
        <v>0</v>
      </c>
      <c r="G3221" t="s">
        <v>27</v>
      </c>
      <c r="H3221" s="4">
        <v>45705.793854166674</v>
      </c>
      <c r="I3221" t="b">
        <v>0</v>
      </c>
      <c r="J3221" t="b">
        <v>1</v>
      </c>
      <c r="K3221" t="s">
        <v>24</v>
      </c>
      <c r="L3221" t="s">
        <v>22</v>
      </c>
      <c r="M3221">
        <v>120000</v>
      </c>
      <c r="O3221" t="s">
        <v>3892</v>
      </c>
      <c r="P3221" t="s">
        <v>5991</v>
      </c>
    </row>
    <row r="3222" spans="1:16" x14ac:dyDescent="0.25">
      <c r="A3222" t="s">
        <v>1</v>
      </c>
      <c r="B3222" t="s">
        <v>3477</v>
      </c>
      <c r="C3222" t="s">
        <v>155</v>
      </c>
      <c r="D3222" t="s">
        <v>3973</v>
      </c>
      <c r="E3222" t="s">
        <v>51</v>
      </c>
      <c r="F3222" t="b">
        <v>0</v>
      </c>
      <c r="G3222" t="s">
        <v>27</v>
      </c>
      <c r="H3222" s="4">
        <v>45705.794027777767</v>
      </c>
      <c r="I3222" t="b">
        <v>0</v>
      </c>
      <c r="J3222" t="b">
        <v>1</v>
      </c>
      <c r="K3222" t="s">
        <v>24</v>
      </c>
      <c r="L3222" t="s">
        <v>36</v>
      </c>
      <c r="N3222">
        <v>45</v>
      </c>
      <c r="O3222" t="s">
        <v>270</v>
      </c>
      <c r="P3222" t="s">
        <v>1851</v>
      </c>
    </row>
    <row r="3223" spans="1:16" x14ac:dyDescent="0.25">
      <c r="A3223" t="s">
        <v>89</v>
      </c>
      <c r="B3223" t="s">
        <v>7501</v>
      </c>
      <c r="C3223" t="s">
        <v>44</v>
      </c>
      <c r="D3223" t="s">
        <v>3973</v>
      </c>
      <c r="E3223" t="s">
        <v>20</v>
      </c>
      <c r="F3223" t="b">
        <v>0</v>
      </c>
      <c r="G3223" t="s">
        <v>41</v>
      </c>
      <c r="H3223" s="4">
        <v>45705.83</v>
      </c>
      <c r="I3223" t="b">
        <v>0</v>
      </c>
      <c r="J3223" t="b">
        <v>0</v>
      </c>
      <c r="K3223" t="s">
        <v>24</v>
      </c>
      <c r="L3223" t="s">
        <v>22</v>
      </c>
      <c r="M3223">
        <v>144000</v>
      </c>
      <c r="O3223" t="s">
        <v>7502</v>
      </c>
      <c r="P3223" t="s">
        <v>7503</v>
      </c>
    </row>
    <row r="3224" spans="1:16" x14ac:dyDescent="0.25">
      <c r="A3224" t="s">
        <v>40</v>
      </c>
      <c r="B3224" t="s">
        <v>57</v>
      </c>
      <c r="C3224" t="s">
        <v>179</v>
      </c>
      <c r="D3224" t="s">
        <v>3973</v>
      </c>
      <c r="E3224" t="s">
        <v>20</v>
      </c>
      <c r="F3224" t="b">
        <v>0</v>
      </c>
      <c r="G3224" t="s">
        <v>52</v>
      </c>
      <c r="H3224" s="4">
        <v>45705.832152777781</v>
      </c>
      <c r="I3224" t="b">
        <v>0</v>
      </c>
      <c r="J3224" t="b">
        <v>1</v>
      </c>
      <c r="K3224" t="s">
        <v>24</v>
      </c>
      <c r="L3224" t="s">
        <v>22</v>
      </c>
      <c r="M3224">
        <v>139105</v>
      </c>
      <c r="O3224" t="s">
        <v>1856</v>
      </c>
      <c r="P3224" t="s">
        <v>2720</v>
      </c>
    </row>
    <row r="3225" spans="1:16" x14ac:dyDescent="0.25">
      <c r="A3225" t="s">
        <v>0</v>
      </c>
      <c r="B3225" t="s">
        <v>7504</v>
      </c>
      <c r="C3225" t="s">
        <v>203</v>
      </c>
      <c r="D3225" t="s">
        <v>3973</v>
      </c>
      <c r="E3225" t="s">
        <v>20</v>
      </c>
      <c r="F3225" t="b">
        <v>0</v>
      </c>
      <c r="G3225" t="s">
        <v>23</v>
      </c>
      <c r="H3225" s="4">
        <v>45705.832256944443</v>
      </c>
      <c r="I3225" t="b">
        <v>1</v>
      </c>
      <c r="J3225" t="b">
        <v>1</v>
      </c>
      <c r="K3225" t="s">
        <v>24</v>
      </c>
      <c r="L3225" t="s">
        <v>22</v>
      </c>
      <c r="M3225">
        <v>85000</v>
      </c>
      <c r="O3225" t="s">
        <v>4675</v>
      </c>
      <c r="P3225" t="s">
        <v>204</v>
      </c>
    </row>
    <row r="3226" spans="1:16" x14ac:dyDescent="0.25">
      <c r="A3226" t="s">
        <v>0</v>
      </c>
      <c r="B3226" t="s">
        <v>7565</v>
      </c>
      <c r="C3226" t="s">
        <v>1894</v>
      </c>
      <c r="D3226" t="s">
        <v>3973</v>
      </c>
      <c r="E3226" t="s">
        <v>20</v>
      </c>
      <c r="F3226" t="b">
        <v>0</v>
      </c>
      <c r="G3226" t="s">
        <v>41</v>
      </c>
      <c r="H3226" s="4">
        <v>45705.833657407413</v>
      </c>
      <c r="I3226" t="b">
        <v>0</v>
      </c>
      <c r="J3226" t="b">
        <v>0</v>
      </c>
      <c r="K3226" t="s">
        <v>24</v>
      </c>
      <c r="L3226" t="s">
        <v>22</v>
      </c>
      <c r="M3226">
        <v>83500</v>
      </c>
      <c r="O3226" t="s">
        <v>5522</v>
      </c>
      <c r="P3226" t="s">
        <v>2715</v>
      </c>
    </row>
    <row r="3227" spans="1:16" x14ac:dyDescent="0.25">
      <c r="A3227" t="s">
        <v>0</v>
      </c>
      <c r="B3227" t="s">
        <v>1219</v>
      </c>
      <c r="C3227" t="s">
        <v>64</v>
      </c>
      <c r="D3227" t="s">
        <v>6851</v>
      </c>
      <c r="E3227" t="s">
        <v>20</v>
      </c>
      <c r="F3227" t="b">
        <v>0</v>
      </c>
      <c r="G3227" t="s">
        <v>52</v>
      </c>
      <c r="H3227" s="4">
        <v>45705.834317129629</v>
      </c>
      <c r="I3227" t="b">
        <v>1</v>
      </c>
      <c r="J3227" t="b">
        <v>0</v>
      </c>
      <c r="K3227" t="s">
        <v>24</v>
      </c>
      <c r="L3227" t="s">
        <v>36</v>
      </c>
      <c r="N3227">
        <v>37.5</v>
      </c>
      <c r="O3227" t="s">
        <v>131</v>
      </c>
      <c r="P3227" t="s">
        <v>1463</v>
      </c>
    </row>
    <row r="3228" spans="1:16" x14ac:dyDescent="0.25">
      <c r="A3228" t="s">
        <v>0</v>
      </c>
      <c r="B3228" t="s">
        <v>7505</v>
      </c>
      <c r="C3228" t="s">
        <v>2015</v>
      </c>
      <c r="D3228" t="s">
        <v>3973</v>
      </c>
      <c r="E3228" t="s">
        <v>51</v>
      </c>
      <c r="F3228" t="b">
        <v>0</v>
      </c>
      <c r="G3228" t="s">
        <v>27</v>
      </c>
      <c r="H3228" s="4">
        <v>45705.834456018521</v>
      </c>
      <c r="I3228" t="b">
        <v>0</v>
      </c>
      <c r="J3228" t="b">
        <v>0</v>
      </c>
      <c r="K3228" t="s">
        <v>24</v>
      </c>
      <c r="L3228" t="s">
        <v>36</v>
      </c>
      <c r="N3228">
        <v>30</v>
      </c>
      <c r="O3228" t="s">
        <v>1137</v>
      </c>
      <c r="P3228" t="s">
        <v>1687</v>
      </c>
    </row>
    <row r="3229" spans="1:16" x14ac:dyDescent="0.25">
      <c r="A3229" t="s">
        <v>0</v>
      </c>
      <c r="B3229" t="s">
        <v>1632</v>
      </c>
      <c r="C3229" t="s">
        <v>967</v>
      </c>
      <c r="D3229" t="s">
        <v>3973</v>
      </c>
      <c r="E3229" t="s">
        <v>20</v>
      </c>
      <c r="F3229" t="b">
        <v>0</v>
      </c>
      <c r="G3229" t="s">
        <v>27</v>
      </c>
      <c r="H3229" s="4">
        <v>45705.834837962961</v>
      </c>
      <c r="I3229" t="b">
        <v>1</v>
      </c>
      <c r="J3229" t="b">
        <v>0</v>
      </c>
      <c r="K3229" t="s">
        <v>24</v>
      </c>
      <c r="L3229" t="s">
        <v>22</v>
      </c>
      <c r="M3229">
        <v>105000</v>
      </c>
      <c r="O3229" t="s">
        <v>482</v>
      </c>
      <c r="P3229" t="s">
        <v>7546</v>
      </c>
    </row>
    <row r="3230" spans="1:16" x14ac:dyDescent="0.25">
      <c r="A3230" t="s">
        <v>19</v>
      </c>
      <c r="B3230" t="s">
        <v>7551</v>
      </c>
      <c r="C3230" t="s">
        <v>559</v>
      </c>
      <c r="D3230" t="s">
        <v>3957</v>
      </c>
      <c r="E3230" t="s">
        <v>20</v>
      </c>
      <c r="F3230" t="b">
        <v>0</v>
      </c>
      <c r="G3230" t="s">
        <v>27</v>
      </c>
      <c r="H3230" s="4">
        <v>45705.835057870368</v>
      </c>
      <c r="I3230" t="b">
        <v>0</v>
      </c>
      <c r="J3230" t="b">
        <v>1</v>
      </c>
      <c r="K3230" t="s">
        <v>24</v>
      </c>
      <c r="L3230" t="s">
        <v>36</v>
      </c>
      <c r="N3230">
        <v>37.514999389648438</v>
      </c>
      <c r="O3230" t="s">
        <v>7552</v>
      </c>
      <c r="P3230" t="s">
        <v>7553</v>
      </c>
    </row>
    <row r="3231" spans="1:16" x14ac:dyDescent="0.25">
      <c r="A3231" t="s">
        <v>0</v>
      </c>
      <c r="B3231" t="s">
        <v>7506</v>
      </c>
      <c r="C3231" t="s">
        <v>966</v>
      </c>
      <c r="D3231" t="s">
        <v>3957</v>
      </c>
      <c r="E3231" t="s">
        <v>20</v>
      </c>
      <c r="F3231" t="b">
        <v>0</v>
      </c>
      <c r="G3231" t="s">
        <v>30</v>
      </c>
      <c r="H3231" s="4">
        <v>45705.836087962962</v>
      </c>
      <c r="I3231" t="b">
        <v>0</v>
      </c>
      <c r="J3231" t="b">
        <v>0</v>
      </c>
      <c r="K3231" t="s">
        <v>24</v>
      </c>
      <c r="L3231" t="s">
        <v>36</v>
      </c>
      <c r="N3231">
        <v>25</v>
      </c>
      <c r="O3231" t="s">
        <v>7507</v>
      </c>
      <c r="P3231" t="s">
        <v>7508</v>
      </c>
    </row>
    <row r="3232" spans="1:16" x14ac:dyDescent="0.25">
      <c r="A3232" t="s">
        <v>0</v>
      </c>
      <c r="B3232" t="s">
        <v>3005</v>
      </c>
      <c r="C3232" t="s">
        <v>203</v>
      </c>
      <c r="D3232" t="s">
        <v>3973</v>
      </c>
      <c r="E3232" t="s">
        <v>20</v>
      </c>
      <c r="F3232" t="b">
        <v>0</v>
      </c>
      <c r="G3232" t="s">
        <v>23</v>
      </c>
      <c r="H3232" s="4">
        <v>45705.868854166663</v>
      </c>
      <c r="I3232" t="b">
        <v>1</v>
      </c>
      <c r="J3232" t="b">
        <v>1</v>
      </c>
      <c r="K3232" t="s">
        <v>24</v>
      </c>
      <c r="L3232" t="s">
        <v>36</v>
      </c>
      <c r="N3232">
        <v>19</v>
      </c>
      <c r="O3232" t="s">
        <v>4344</v>
      </c>
      <c r="P3232" t="s">
        <v>7509</v>
      </c>
    </row>
    <row r="3233" spans="1:16" x14ac:dyDescent="0.25">
      <c r="A3233" t="s">
        <v>0</v>
      </c>
      <c r="B3233" t="s">
        <v>7510</v>
      </c>
      <c r="C3233" t="s">
        <v>985</v>
      </c>
      <c r="D3233" t="s">
        <v>4328</v>
      </c>
      <c r="E3233" t="s">
        <v>20</v>
      </c>
      <c r="F3233" t="b">
        <v>0</v>
      </c>
      <c r="G3233" t="s">
        <v>27</v>
      </c>
      <c r="H3233" s="4">
        <v>45705.871157407397</v>
      </c>
      <c r="I3233" t="b">
        <v>0</v>
      </c>
      <c r="J3233" t="b">
        <v>1</v>
      </c>
      <c r="K3233" t="s">
        <v>24</v>
      </c>
      <c r="L3233" t="s">
        <v>22</v>
      </c>
      <c r="M3233">
        <v>120000</v>
      </c>
      <c r="O3233" t="s">
        <v>7511</v>
      </c>
    </row>
    <row r="3234" spans="1:16" x14ac:dyDescent="0.25">
      <c r="A3234" t="s">
        <v>0</v>
      </c>
      <c r="B3234" t="s">
        <v>7525</v>
      </c>
      <c r="C3234" t="s">
        <v>372</v>
      </c>
      <c r="D3234" t="s">
        <v>2208</v>
      </c>
      <c r="E3234" t="s">
        <v>20</v>
      </c>
      <c r="F3234" t="b">
        <v>0</v>
      </c>
      <c r="G3234" t="s">
        <v>27</v>
      </c>
      <c r="H3234" s="4">
        <v>45705.874988425923</v>
      </c>
      <c r="I3234" t="b">
        <v>0</v>
      </c>
      <c r="J3234" t="b">
        <v>0</v>
      </c>
      <c r="K3234" t="s">
        <v>24</v>
      </c>
      <c r="L3234" t="s">
        <v>22</v>
      </c>
      <c r="M3234">
        <v>82500</v>
      </c>
      <c r="O3234" t="s">
        <v>7526</v>
      </c>
      <c r="P3234" t="s">
        <v>7527</v>
      </c>
    </row>
    <row r="3235" spans="1:16" x14ac:dyDescent="0.25">
      <c r="A3235" t="s">
        <v>191</v>
      </c>
      <c r="B3235" t="s">
        <v>7566</v>
      </c>
      <c r="C3235" t="s">
        <v>2883</v>
      </c>
      <c r="D3235" t="s">
        <v>3973</v>
      </c>
      <c r="E3235" t="s">
        <v>51</v>
      </c>
      <c r="F3235" t="b">
        <v>0</v>
      </c>
      <c r="G3235" t="s">
        <v>30</v>
      </c>
      <c r="H3235" s="4">
        <v>45705.875763888893</v>
      </c>
      <c r="I3235" t="b">
        <v>0</v>
      </c>
      <c r="J3235" t="b">
        <v>1</v>
      </c>
      <c r="K3235" t="s">
        <v>24</v>
      </c>
      <c r="L3235" t="s">
        <v>36</v>
      </c>
      <c r="N3235">
        <v>50</v>
      </c>
      <c r="O3235" t="s">
        <v>2434</v>
      </c>
      <c r="P3235" t="s">
        <v>7567</v>
      </c>
    </row>
    <row r="3236" spans="1:16" x14ac:dyDescent="0.25">
      <c r="A3236" t="s">
        <v>2</v>
      </c>
      <c r="B3236" t="s">
        <v>7512</v>
      </c>
      <c r="C3236" t="s">
        <v>24</v>
      </c>
      <c r="D3236" t="s">
        <v>4035</v>
      </c>
      <c r="E3236" t="s">
        <v>20</v>
      </c>
      <c r="F3236" t="b">
        <v>0</v>
      </c>
      <c r="G3236" t="s">
        <v>41</v>
      </c>
      <c r="H3236" s="4">
        <v>45705.877106481479</v>
      </c>
      <c r="I3236" t="b">
        <v>1</v>
      </c>
      <c r="J3236" t="b">
        <v>1</v>
      </c>
      <c r="K3236" t="s">
        <v>24</v>
      </c>
      <c r="L3236" t="s">
        <v>22</v>
      </c>
      <c r="M3236">
        <v>125000</v>
      </c>
      <c r="O3236" t="s">
        <v>1831</v>
      </c>
      <c r="P3236" t="s">
        <v>7513</v>
      </c>
    </row>
    <row r="3237" spans="1:16" x14ac:dyDescent="0.25">
      <c r="A3237" t="s">
        <v>0</v>
      </c>
      <c r="B3237" t="s">
        <v>7514</v>
      </c>
      <c r="C3237" t="s">
        <v>82</v>
      </c>
      <c r="D3237" t="s">
        <v>3973</v>
      </c>
      <c r="E3237" t="s">
        <v>105</v>
      </c>
      <c r="F3237" t="b">
        <v>0</v>
      </c>
      <c r="G3237" t="s">
        <v>27</v>
      </c>
      <c r="H3237" s="4">
        <v>45705.916770833333</v>
      </c>
      <c r="I3237" t="b">
        <v>0</v>
      </c>
      <c r="J3237" t="b">
        <v>0</v>
      </c>
      <c r="K3237" t="s">
        <v>24</v>
      </c>
      <c r="L3237" t="s">
        <v>36</v>
      </c>
      <c r="N3237">
        <v>15.25</v>
      </c>
      <c r="O3237" t="s">
        <v>7515</v>
      </c>
    </row>
    <row r="3238" spans="1:16" x14ac:dyDescent="0.25">
      <c r="A3238" t="s">
        <v>2</v>
      </c>
      <c r="B3238" t="s">
        <v>4481</v>
      </c>
      <c r="C3238" t="s">
        <v>2555</v>
      </c>
      <c r="D3238" t="s">
        <v>3973</v>
      </c>
      <c r="E3238" t="s">
        <v>20</v>
      </c>
      <c r="F3238" t="b">
        <v>0</v>
      </c>
      <c r="G3238" t="s">
        <v>27</v>
      </c>
      <c r="H3238" s="4">
        <v>45705.918055555558</v>
      </c>
      <c r="I3238" t="b">
        <v>1</v>
      </c>
      <c r="J3238" t="b">
        <v>1</v>
      </c>
      <c r="K3238" t="s">
        <v>24</v>
      </c>
      <c r="L3238" t="s">
        <v>36</v>
      </c>
      <c r="N3238">
        <v>60</v>
      </c>
      <c r="O3238" t="s">
        <v>1227</v>
      </c>
      <c r="P3238" t="s">
        <v>887</v>
      </c>
    </row>
    <row r="3239" spans="1:16" x14ac:dyDescent="0.25">
      <c r="A3239" t="s">
        <v>0</v>
      </c>
      <c r="B3239" t="s">
        <v>7516</v>
      </c>
      <c r="C3239" t="s">
        <v>1096</v>
      </c>
      <c r="D3239" t="s">
        <v>3828</v>
      </c>
      <c r="E3239" t="s">
        <v>20</v>
      </c>
      <c r="F3239" t="b">
        <v>0</v>
      </c>
      <c r="G3239" t="s">
        <v>27</v>
      </c>
      <c r="H3239" s="4">
        <v>45705.954479166663</v>
      </c>
      <c r="I3239" t="b">
        <v>0</v>
      </c>
      <c r="J3239" t="b">
        <v>0</v>
      </c>
      <c r="K3239" t="s">
        <v>24</v>
      </c>
      <c r="L3239" t="s">
        <v>36</v>
      </c>
      <c r="N3239">
        <v>67.360000610351563</v>
      </c>
      <c r="O3239" t="s">
        <v>7517</v>
      </c>
      <c r="P3239" t="s">
        <v>7518</v>
      </c>
    </row>
    <row r="3240" spans="1:16" x14ac:dyDescent="0.25">
      <c r="A3240" t="s">
        <v>1</v>
      </c>
      <c r="B3240" t="s">
        <v>7568</v>
      </c>
      <c r="C3240" t="s">
        <v>151</v>
      </c>
      <c r="D3240" t="s">
        <v>3973</v>
      </c>
      <c r="E3240" t="s">
        <v>20</v>
      </c>
      <c r="F3240" t="b">
        <v>0</v>
      </c>
      <c r="G3240" t="s">
        <v>30</v>
      </c>
      <c r="H3240" s="4">
        <v>45705.959097222221</v>
      </c>
      <c r="I3240" t="b">
        <v>0</v>
      </c>
      <c r="J3240" t="b">
        <v>1</v>
      </c>
      <c r="K3240" t="s">
        <v>24</v>
      </c>
      <c r="L3240" t="s">
        <v>22</v>
      </c>
      <c r="M3240">
        <v>169500</v>
      </c>
      <c r="O3240" t="s">
        <v>4535</v>
      </c>
      <c r="P3240" t="s">
        <v>7569</v>
      </c>
    </row>
    <row r="3241" spans="1:16" x14ac:dyDescent="0.25">
      <c r="A3241" t="s">
        <v>1</v>
      </c>
      <c r="B3241" t="s">
        <v>7403</v>
      </c>
      <c r="C3241" t="s">
        <v>39</v>
      </c>
      <c r="D3241" t="s">
        <v>3973</v>
      </c>
      <c r="E3241" t="s">
        <v>51</v>
      </c>
      <c r="F3241" t="b">
        <v>1</v>
      </c>
      <c r="G3241" t="s">
        <v>41</v>
      </c>
      <c r="H3241" s="4">
        <v>45706.000034722223</v>
      </c>
      <c r="I3241" t="b">
        <v>0</v>
      </c>
      <c r="J3241" t="b">
        <v>1</v>
      </c>
      <c r="K3241" t="s">
        <v>24</v>
      </c>
      <c r="L3241" t="s">
        <v>36</v>
      </c>
      <c r="N3241">
        <v>31</v>
      </c>
      <c r="O3241" t="s">
        <v>7404</v>
      </c>
      <c r="P3241" t="s">
        <v>1212</v>
      </c>
    </row>
    <row r="3242" spans="1:16" x14ac:dyDescent="0.25">
      <c r="A3242" t="s">
        <v>2</v>
      </c>
      <c r="B3242" t="s">
        <v>7406</v>
      </c>
      <c r="C3242" t="s">
        <v>780</v>
      </c>
      <c r="D3242" t="s">
        <v>3973</v>
      </c>
      <c r="E3242" t="s">
        <v>20</v>
      </c>
      <c r="F3242" t="b">
        <v>0</v>
      </c>
      <c r="G3242" t="s">
        <v>27</v>
      </c>
      <c r="H3242" s="4">
        <v>45706.000173611108</v>
      </c>
      <c r="I3242" t="b">
        <v>0</v>
      </c>
      <c r="J3242" t="b">
        <v>0</v>
      </c>
      <c r="K3242" t="s">
        <v>24</v>
      </c>
      <c r="L3242" t="s">
        <v>22</v>
      </c>
      <c r="M3242">
        <v>82850</v>
      </c>
      <c r="O3242" t="s">
        <v>5482</v>
      </c>
      <c r="P3242" t="s">
        <v>3772</v>
      </c>
    </row>
    <row r="3243" spans="1:16" x14ac:dyDescent="0.25">
      <c r="A3243" t="s">
        <v>0</v>
      </c>
      <c r="B3243" t="s">
        <v>7405</v>
      </c>
      <c r="C3243" t="s">
        <v>5663</v>
      </c>
      <c r="D3243" t="s">
        <v>3957</v>
      </c>
      <c r="E3243" t="s">
        <v>34</v>
      </c>
      <c r="F3243" t="b">
        <v>0</v>
      </c>
      <c r="G3243" t="s">
        <v>27</v>
      </c>
      <c r="H3243" s="4">
        <v>45706.000173611108</v>
      </c>
      <c r="I3243" t="b">
        <v>0</v>
      </c>
      <c r="J3243" t="b">
        <v>0</v>
      </c>
      <c r="K3243" t="s">
        <v>24</v>
      </c>
      <c r="L3243" t="s">
        <v>36</v>
      </c>
      <c r="N3243">
        <v>24.014999389648441</v>
      </c>
      <c r="O3243" t="s">
        <v>5664</v>
      </c>
      <c r="P3243" t="s">
        <v>3686</v>
      </c>
    </row>
    <row r="3244" spans="1:16" x14ac:dyDescent="0.25">
      <c r="A3244" t="s">
        <v>1</v>
      </c>
      <c r="B3244" t="s">
        <v>7554</v>
      </c>
      <c r="C3244" t="s">
        <v>82</v>
      </c>
      <c r="D3244" t="s">
        <v>3973</v>
      </c>
      <c r="E3244" t="s">
        <v>20</v>
      </c>
      <c r="F3244" t="b">
        <v>0</v>
      </c>
      <c r="G3244" t="s">
        <v>27</v>
      </c>
      <c r="H3244" s="4">
        <v>45706.00136574074</v>
      </c>
      <c r="I3244" t="b">
        <v>0</v>
      </c>
      <c r="J3244" t="b">
        <v>1</v>
      </c>
      <c r="K3244" t="s">
        <v>24</v>
      </c>
      <c r="L3244" t="s">
        <v>22</v>
      </c>
      <c r="M3244">
        <v>125320</v>
      </c>
      <c r="O3244" t="s">
        <v>4194</v>
      </c>
      <c r="P3244" t="s">
        <v>149</v>
      </c>
    </row>
    <row r="3245" spans="1:16" x14ac:dyDescent="0.25">
      <c r="A3245" t="s">
        <v>2</v>
      </c>
      <c r="B3245" t="s">
        <v>7407</v>
      </c>
      <c r="C3245" t="s">
        <v>372</v>
      </c>
      <c r="D3245" t="s">
        <v>4014</v>
      </c>
      <c r="E3245" t="s">
        <v>20</v>
      </c>
      <c r="F3245" t="b">
        <v>0</v>
      </c>
      <c r="G3245" t="s">
        <v>41</v>
      </c>
      <c r="H3245" s="4">
        <v>45706.00209490741</v>
      </c>
      <c r="I3245" t="b">
        <v>0</v>
      </c>
      <c r="J3245" t="b">
        <v>1</v>
      </c>
      <c r="K3245" t="s">
        <v>24</v>
      </c>
      <c r="L3245" t="s">
        <v>22</v>
      </c>
      <c r="M3245">
        <v>220900</v>
      </c>
      <c r="O3245" t="s">
        <v>402</v>
      </c>
      <c r="P3245" t="s">
        <v>7408</v>
      </c>
    </row>
    <row r="3246" spans="1:16" x14ac:dyDescent="0.25">
      <c r="A3246" t="s">
        <v>2</v>
      </c>
      <c r="B3246" t="s">
        <v>2492</v>
      </c>
      <c r="C3246" t="s">
        <v>825</v>
      </c>
      <c r="D3246" t="s">
        <v>3973</v>
      </c>
      <c r="E3246" t="s">
        <v>20</v>
      </c>
      <c r="F3246" t="b">
        <v>0</v>
      </c>
      <c r="G3246" t="s">
        <v>35</v>
      </c>
      <c r="H3246" s="4">
        <v>45706.002395833333</v>
      </c>
      <c r="I3246" t="b">
        <v>0</v>
      </c>
      <c r="J3246" t="b">
        <v>1</v>
      </c>
      <c r="K3246" t="s">
        <v>24</v>
      </c>
      <c r="L3246" t="s">
        <v>22</v>
      </c>
      <c r="M3246">
        <v>122087</v>
      </c>
      <c r="O3246" t="s">
        <v>5482</v>
      </c>
      <c r="P3246" t="s">
        <v>7409</v>
      </c>
    </row>
    <row r="3247" spans="1:16" x14ac:dyDescent="0.25">
      <c r="A3247" t="s">
        <v>2</v>
      </c>
      <c r="B3247" t="s">
        <v>7410</v>
      </c>
      <c r="C3247" t="s">
        <v>622</v>
      </c>
      <c r="D3247" t="s">
        <v>3973</v>
      </c>
      <c r="E3247" t="s">
        <v>20</v>
      </c>
      <c r="F3247" t="b">
        <v>0</v>
      </c>
      <c r="G3247" t="s">
        <v>52</v>
      </c>
      <c r="H3247" s="4">
        <v>45706.003298611111</v>
      </c>
      <c r="I3247" t="b">
        <v>0</v>
      </c>
      <c r="J3247" t="b">
        <v>1</v>
      </c>
      <c r="K3247" t="s">
        <v>24</v>
      </c>
      <c r="L3247" t="s">
        <v>22</v>
      </c>
      <c r="M3247">
        <v>115000</v>
      </c>
      <c r="O3247" t="s">
        <v>954</v>
      </c>
      <c r="P3247" t="s">
        <v>7411</v>
      </c>
    </row>
    <row r="3248" spans="1:16" x14ac:dyDescent="0.25">
      <c r="A3248" t="s">
        <v>28</v>
      </c>
      <c r="B3248" t="s">
        <v>7412</v>
      </c>
      <c r="C3248" t="s">
        <v>39</v>
      </c>
      <c r="D3248" t="s">
        <v>3973</v>
      </c>
      <c r="E3248" t="s">
        <v>20</v>
      </c>
      <c r="F3248" t="b">
        <v>1</v>
      </c>
      <c r="G3248" t="s">
        <v>30</v>
      </c>
      <c r="H3248" s="4">
        <v>45706.017511574071</v>
      </c>
      <c r="I3248" t="b">
        <v>0</v>
      </c>
      <c r="J3248" t="b">
        <v>0</v>
      </c>
      <c r="K3248" t="s">
        <v>24</v>
      </c>
      <c r="L3248" t="s">
        <v>36</v>
      </c>
      <c r="N3248">
        <v>50</v>
      </c>
      <c r="O3248" t="s">
        <v>7413</v>
      </c>
    </row>
    <row r="3249" spans="1:16" x14ac:dyDescent="0.25">
      <c r="A3249" t="s">
        <v>0</v>
      </c>
      <c r="B3249" t="s">
        <v>6983</v>
      </c>
      <c r="C3249" t="s">
        <v>39</v>
      </c>
      <c r="D3249" t="s">
        <v>3973</v>
      </c>
      <c r="E3249" t="s">
        <v>20</v>
      </c>
      <c r="F3249" t="b">
        <v>1</v>
      </c>
      <c r="G3249" t="s">
        <v>106</v>
      </c>
      <c r="H3249" s="4">
        <v>45706.018483796302</v>
      </c>
      <c r="I3249" t="b">
        <v>0</v>
      </c>
      <c r="J3249" t="b">
        <v>0</v>
      </c>
      <c r="K3249" t="s">
        <v>106</v>
      </c>
      <c r="L3249" t="s">
        <v>22</v>
      </c>
      <c r="M3249">
        <v>71500</v>
      </c>
      <c r="O3249" t="s">
        <v>6984</v>
      </c>
      <c r="P3249" t="s">
        <v>6985</v>
      </c>
    </row>
    <row r="3250" spans="1:16" x14ac:dyDescent="0.25">
      <c r="A3250" t="s">
        <v>0</v>
      </c>
      <c r="B3250" t="s">
        <v>4495</v>
      </c>
      <c r="C3250" t="s">
        <v>140</v>
      </c>
      <c r="D3250" t="s">
        <v>3828</v>
      </c>
      <c r="E3250" t="s">
        <v>20</v>
      </c>
      <c r="F3250" t="b">
        <v>0</v>
      </c>
      <c r="G3250" t="s">
        <v>35</v>
      </c>
      <c r="H3250" s="4">
        <v>45706.04210648148</v>
      </c>
      <c r="I3250" t="b">
        <v>0</v>
      </c>
      <c r="J3250" t="b">
        <v>0</v>
      </c>
      <c r="K3250" t="s">
        <v>24</v>
      </c>
      <c r="L3250" t="s">
        <v>22</v>
      </c>
      <c r="M3250">
        <v>70000</v>
      </c>
      <c r="O3250" t="s">
        <v>4496</v>
      </c>
      <c r="P3250" t="s">
        <v>204</v>
      </c>
    </row>
    <row r="3251" spans="1:16" x14ac:dyDescent="0.25">
      <c r="A3251" t="s">
        <v>0</v>
      </c>
      <c r="B3251" t="s">
        <v>2900</v>
      </c>
      <c r="C3251" t="s">
        <v>749</v>
      </c>
      <c r="D3251" t="s">
        <v>3828</v>
      </c>
      <c r="E3251" t="s">
        <v>20</v>
      </c>
      <c r="F3251" t="b">
        <v>0</v>
      </c>
      <c r="G3251" t="s">
        <v>30</v>
      </c>
      <c r="H3251" s="4">
        <v>45706.042280092603</v>
      </c>
      <c r="I3251" t="b">
        <v>0</v>
      </c>
      <c r="J3251" t="b">
        <v>1</v>
      </c>
      <c r="K3251" t="s">
        <v>24</v>
      </c>
      <c r="L3251" t="s">
        <v>22</v>
      </c>
      <c r="M3251">
        <v>82500</v>
      </c>
      <c r="O3251" t="s">
        <v>4497</v>
      </c>
      <c r="P3251" t="s">
        <v>3459</v>
      </c>
    </row>
    <row r="3252" spans="1:16" x14ac:dyDescent="0.25">
      <c r="A3252" t="s">
        <v>2</v>
      </c>
      <c r="B3252" t="s">
        <v>7528</v>
      </c>
      <c r="C3252" t="s">
        <v>7529</v>
      </c>
      <c r="D3252" t="s">
        <v>3828</v>
      </c>
      <c r="E3252" t="s">
        <v>20</v>
      </c>
      <c r="F3252" t="b">
        <v>0</v>
      </c>
      <c r="G3252" t="s">
        <v>23</v>
      </c>
      <c r="H3252" s="4">
        <v>45706.059699074067</v>
      </c>
      <c r="I3252" t="b">
        <v>1</v>
      </c>
      <c r="J3252" t="b">
        <v>1</v>
      </c>
      <c r="K3252" t="s">
        <v>24</v>
      </c>
      <c r="L3252" t="s">
        <v>22</v>
      </c>
      <c r="M3252">
        <v>46000</v>
      </c>
      <c r="O3252" t="s">
        <v>7530</v>
      </c>
      <c r="P3252" t="s">
        <v>3540</v>
      </c>
    </row>
    <row r="3253" spans="1:16" x14ac:dyDescent="0.25">
      <c r="A3253" t="s">
        <v>19</v>
      </c>
      <c r="B3253" t="s">
        <v>2448</v>
      </c>
      <c r="C3253" t="s">
        <v>1270</v>
      </c>
      <c r="D3253" t="s">
        <v>3973</v>
      </c>
      <c r="E3253" t="s">
        <v>20</v>
      </c>
      <c r="F3253" t="b">
        <v>0</v>
      </c>
      <c r="G3253" t="s">
        <v>23</v>
      </c>
      <c r="H3253" s="4">
        <v>45706.077384259261</v>
      </c>
      <c r="I3253" t="b">
        <v>0</v>
      </c>
      <c r="J3253" t="b">
        <v>1</v>
      </c>
      <c r="K3253" t="s">
        <v>24</v>
      </c>
      <c r="L3253" t="s">
        <v>36</v>
      </c>
      <c r="N3253">
        <v>56.5</v>
      </c>
      <c r="O3253" t="s">
        <v>5482</v>
      </c>
      <c r="P3253" t="s">
        <v>149</v>
      </c>
    </row>
    <row r="3254" spans="1:16" x14ac:dyDescent="0.25">
      <c r="A3254" t="s">
        <v>28</v>
      </c>
      <c r="B3254" t="s">
        <v>7414</v>
      </c>
      <c r="C3254" t="s">
        <v>192</v>
      </c>
      <c r="D3254" t="s">
        <v>3957</v>
      </c>
      <c r="E3254" t="s">
        <v>20</v>
      </c>
      <c r="F3254" t="b">
        <v>0</v>
      </c>
      <c r="G3254" t="s">
        <v>23</v>
      </c>
      <c r="H3254" s="4">
        <v>45706.09920138889</v>
      </c>
      <c r="I3254" t="b">
        <v>0</v>
      </c>
      <c r="J3254" t="b">
        <v>1</v>
      </c>
      <c r="K3254" t="s">
        <v>24</v>
      </c>
      <c r="L3254" t="s">
        <v>36</v>
      </c>
      <c r="N3254">
        <v>41.884998321533203</v>
      </c>
      <c r="O3254" t="s">
        <v>5013</v>
      </c>
      <c r="P3254" t="s">
        <v>7415</v>
      </c>
    </row>
    <row r="3255" spans="1:16" x14ac:dyDescent="0.25">
      <c r="A3255" t="s">
        <v>40</v>
      </c>
      <c r="B3255" t="s">
        <v>7416</v>
      </c>
      <c r="C3255" t="s">
        <v>5404</v>
      </c>
      <c r="D3255" t="s">
        <v>3957</v>
      </c>
      <c r="E3255" t="s">
        <v>20</v>
      </c>
      <c r="F3255" t="b">
        <v>0</v>
      </c>
      <c r="G3255" t="s">
        <v>27</v>
      </c>
      <c r="H3255" s="4">
        <v>45706.100543981483</v>
      </c>
      <c r="I3255" t="b">
        <v>0</v>
      </c>
      <c r="J3255" t="b">
        <v>0</v>
      </c>
      <c r="K3255" t="s">
        <v>24</v>
      </c>
      <c r="L3255" t="s">
        <v>36</v>
      </c>
      <c r="N3255">
        <v>45.745002746582031</v>
      </c>
      <c r="O3255" t="s">
        <v>1422</v>
      </c>
      <c r="P3255" t="s">
        <v>7417</v>
      </c>
    </row>
    <row r="3256" spans="1:16" x14ac:dyDescent="0.25">
      <c r="A3256" t="s">
        <v>19</v>
      </c>
      <c r="B3256" t="s">
        <v>7418</v>
      </c>
      <c r="C3256" t="s">
        <v>122</v>
      </c>
      <c r="D3256" t="s">
        <v>3973</v>
      </c>
      <c r="E3256" t="s">
        <v>20</v>
      </c>
      <c r="F3256" t="b">
        <v>0</v>
      </c>
      <c r="G3256" t="s">
        <v>52</v>
      </c>
      <c r="H3256" s="4">
        <v>45706.246979166674</v>
      </c>
      <c r="I3256" t="b">
        <v>1</v>
      </c>
      <c r="J3256" t="b">
        <v>1</v>
      </c>
      <c r="K3256" t="s">
        <v>24</v>
      </c>
      <c r="L3256" t="s">
        <v>36</v>
      </c>
      <c r="N3256">
        <v>67.5</v>
      </c>
      <c r="O3256" t="s">
        <v>4344</v>
      </c>
      <c r="P3256" t="s">
        <v>2460</v>
      </c>
    </row>
    <row r="3257" spans="1:16" x14ac:dyDescent="0.25">
      <c r="A3257" t="s">
        <v>0</v>
      </c>
      <c r="B3257" t="s">
        <v>7419</v>
      </c>
      <c r="C3257" t="s">
        <v>82</v>
      </c>
      <c r="D3257" t="s">
        <v>5915</v>
      </c>
      <c r="E3257" t="s">
        <v>20</v>
      </c>
      <c r="F3257" t="b">
        <v>0</v>
      </c>
      <c r="G3257" t="s">
        <v>27</v>
      </c>
      <c r="H3257" s="4">
        <v>45706.249976851846</v>
      </c>
      <c r="I3257" t="b">
        <v>0</v>
      </c>
      <c r="J3257" t="b">
        <v>1</v>
      </c>
      <c r="K3257" t="s">
        <v>24</v>
      </c>
      <c r="L3257" t="s">
        <v>22</v>
      </c>
      <c r="M3257">
        <v>169500</v>
      </c>
      <c r="O3257" t="s">
        <v>7420</v>
      </c>
      <c r="P3257" t="s">
        <v>2951</v>
      </c>
    </row>
    <row r="3258" spans="1:16" x14ac:dyDescent="0.25">
      <c r="A3258" t="s">
        <v>0</v>
      </c>
      <c r="B3258" t="s">
        <v>0</v>
      </c>
      <c r="C3258" t="s">
        <v>2821</v>
      </c>
      <c r="D3258" t="s">
        <v>1051</v>
      </c>
      <c r="E3258" t="s">
        <v>20</v>
      </c>
      <c r="F3258" t="b">
        <v>0</v>
      </c>
      <c r="G3258" t="s">
        <v>41</v>
      </c>
      <c r="H3258" s="4">
        <v>45706.250231481477</v>
      </c>
      <c r="I3258" t="b">
        <v>1</v>
      </c>
      <c r="J3258" t="b">
        <v>1</v>
      </c>
      <c r="K3258" t="s">
        <v>24</v>
      </c>
      <c r="L3258" t="s">
        <v>36</v>
      </c>
      <c r="N3258">
        <v>30.5</v>
      </c>
      <c r="O3258" t="s">
        <v>1051</v>
      </c>
      <c r="P3258" t="s">
        <v>204</v>
      </c>
    </row>
    <row r="3259" spans="1:16" x14ac:dyDescent="0.25">
      <c r="A3259" t="s">
        <v>0</v>
      </c>
      <c r="B3259" t="s">
        <v>0</v>
      </c>
      <c r="C3259" t="s">
        <v>585</v>
      </c>
      <c r="D3259" t="s">
        <v>3828</v>
      </c>
      <c r="E3259" t="s">
        <v>219</v>
      </c>
      <c r="F3259" t="b">
        <v>0</v>
      </c>
      <c r="G3259" t="s">
        <v>41</v>
      </c>
      <c r="H3259" s="4">
        <v>45706.250277777777</v>
      </c>
      <c r="I3259" t="b">
        <v>0</v>
      </c>
      <c r="J3259" t="b">
        <v>1</v>
      </c>
      <c r="K3259" t="s">
        <v>24</v>
      </c>
      <c r="L3259" t="s">
        <v>36</v>
      </c>
      <c r="N3259">
        <v>62.5</v>
      </c>
      <c r="O3259" t="s">
        <v>3776</v>
      </c>
      <c r="P3259" t="s">
        <v>1823</v>
      </c>
    </row>
    <row r="3260" spans="1:16" x14ac:dyDescent="0.25">
      <c r="A3260" t="s">
        <v>25</v>
      </c>
      <c r="B3260" t="s">
        <v>7421</v>
      </c>
      <c r="C3260" t="s">
        <v>49</v>
      </c>
      <c r="D3260" t="s">
        <v>3108</v>
      </c>
      <c r="E3260" t="s">
        <v>20</v>
      </c>
      <c r="F3260" t="b">
        <v>0</v>
      </c>
      <c r="G3260" t="s">
        <v>41</v>
      </c>
      <c r="H3260" s="4">
        <v>45706.250462962962</v>
      </c>
      <c r="I3260" t="b">
        <v>0</v>
      </c>
      <c r="J3260" t="b">
        <v>1</v>
      </c>
      <c r="K3260" t="s">
        <v>24</v>
      </c>
      <c r="L3260" t="s">
        <v>22</v>
      </c>
      <c r="M3260">
        <v>220612</v>
      </c>
      <c r="O3260" t="s">
        <v>43</v>
      </c>
      <c r="P3260" t="s">
        <v>7422</v>
      </c>
    </row>
    <row r="3261" spans="1:16" x14ac:dyDescent="0.25">
      <c r="A3261" t="s">
        <v>0</v>
      </c>
      <c r="B3261" t="s">
        <v>288</v>
      </c>
      <c r="C3261" t="s">
        <v>696</v>
      </c>
      <c r="D3261" t="s">
        <v>7423</v>
      </c>
      <c r="E3261" t="s">
        <v>51</v>
      </c>
      <c r="F3261" t="b">
        <v>0</v>
      </c>
      <c r="G3261" t="s">
        <v>30</v>
      </c>
      <c r="H3261" s="4">
        <v>45706.250902777778</v>
      </c>
      <c r="I3261" t="b">
        <v>1</v>
      </c>
      <c r="J3261" t="b">
        <v>1</v>
      </c>
      <c r="K3261" t="s">
        <v>24</v>
      </c>
      <c r="L3261" t="s">
        <v>36</v>
      </c>
      <c r="N3261">
        <v>25</v>
      </c>
      <c r="O3261" t="s">
        <v>2075</v>
      </c>
      <c r="P3261" t="s">
        <v>863</v>
      </c>
    </row>
    <row r="3262" spans="1:16" x14ac:dyDescent="0.25">
      <c r="A3262" t="s">
        <v>19</v>
      </c>
      <c r="B3262" t="s">
        <v>7424</v>
      </c>
      <c r="C3262" t="s">
        <v>985</v>
      </c>
      <c r="D3262" t="s">
        <v>3973</v>
      </c>
      <c r="E3262" t="s">
        <v>20</v>
      </c>
      <c r="F3262" t="b">
        <v>0</v>
      </c>
      <c r="G3262" t="s">
        <v>27</v>
      </c>
      <c r="H3262" s="4">
        <v>45706.251006944447</v>
      </c>
      <c r="I3262" t="b">
        <v>0</v>
      </c>
      <c r="J3262" t="b">
        <v>1</v>
      </c>
      <c r="K3262" t="s">
        <v>24</v>
      </c>
      <c r="L3262" t="s">
        <v>22</v>
      </c>
      <c r="M3262">
        <v>260000</v>
      </c>
      <c r="O3262" t="s">
        <v>575</v>
      </c>
    </row>
    <row r="3263" spans="1:16" x14ac:dyDescent="0.25">
      <c r="A3263" t="s">
        <v>0</v>
      </c>
      <c r="B3263" t="s">
        <v>0</v>
      </c>
      <c r="C3263" t="s">
        <v>1226</v>
      </c>
      <c r="D3263" t="s">
        <v>3828</v>
      </c>
      <c r="E3263" t="s">
        <v>20</v>
      </c>
      <c r="F3263" t="b">
        <v>0</v>
      </c>
      <c r="G3263" t="s">
        <v>52</v>
      </c>
      <c r="H3263" s="4">
        <v>45706.251215277778</v>
      </c>
      <c r="I3263" t="b">
        <v>0</v>
      </c>
      <c r="J3263" t="b">
        <v>0</v>
      </c>
      <c r="K3263" t="s">
        <v>24</v>
      </c>
      <c r="L3263" t="s">
        <v>22</v>
      </c>
      <c r="M3263">
        <v>70000</v>
      </c>
      <c r="O3263" t="s">
        <v>5918</v>
      </c>
      <c r="P3263" t="s">
        <v>5919</v>
      </c>
    </row>
    <row r="3264" spans="1:16" x14ac:dyDescent="0.25">
      <c r="A3264" t="s">
        <v>1</v>
      </c>
      <c r="B3264" t="s">
        <v>661</v>
      </c>
      <c r="C3264" t="s">
        <v>386</v>
      </c>
      <c r="D3264" t="s">
        <v>3828</v>
      </c>
      <c r="E3264" t="s">
        <v>20</v>
      </c>
      <c r="F3264" t="b">
        <v>0</v>
      </c>
      <c r="G3264" t="s">
        <v>41</v>
      </c>
      <c r="H3264" s="4">
        <v>45706.251944444448</v>
      </c>
      <c r="I3264" t="b">
        <v>0</v>
      </c>
      <c r="J3264" t="b">
        <v>1</v>
      </c>
      <c r="K3264" t="s">
        <v>24</v>
      </c>
      <c r="L3264" t="s">
        <v>22</v>
      </c>
      <c r="M3264">
        <v>127275.203125</v>
      </c>
      <c r="O3264" t="s">
        <v>7425</v>
      </c>
      <c r="P3264" t="s">
        <v>7426</v>
      </c>
    </row>
    <row r="3265" spans="1:16" x14ac:dyDescent="0.25">
      <c r="A3265" t="s">
        <v>2</v>
      </c>
      <c r="B3265" t="s">
        <v>1544</v>
      </c>
      <c r="C3265" t="s">
        <v>39</v>
      </c>
      <c r="D3265" t="s">
        <v>4014</v>
      </c>
      <c r="E3265" t="s">
        <v>20</v>
      </c>
      <c r="F3265" t="b">
        <v>1</v>
      </c>
      <c r="G3265" t="s">
        <v>610</v>
      </c>
      <c r="H3265" s="4">
        <v>45706.257430555554</v>
      </c>
      <c r="I3265" t="b">
        <v>0</v>
      </c>
      <c r="J3265" t="b">
        <v>1</v>
      </c>
      <c r="K3265" t="s">
        <v>610</v>
      </c>
      <c r="L3265" t="s">
        <v>22</v>
      </c>
      <c r="M3265">
        <v>184000</v>
      </c>
      <c r="O3265" t="s">
        <v>3016</v>
      </c>
      <c r="P3265" t="s">
        <v>6878</v>
      </c>
    </row>
    <row r="3266" spans="1:16" x14ac:dyDescent="0.25">
      <c r="A3266" t="s">
        <v>0</v>
      </c>
      <c r="B3266" t="s">
        <v>7427</v>
      </c>
      <c r="C3266" t="s">
        <v>3180</v>
      </c>
      <c r="D3266" t="s">
        <v>2208</v>
      </c>
      <c r="E3266" t="s">
        <v>20</v>
      </c>
      <c r="F3266" t="b">
        <v>0</v>
      </c>
      <c r="G3266" t="s">
        <v>23</v>
      </c>
      <c r="H3266" s="4">
        <v>45706.269016203703</v>
      </c>
      <c r="I3266" t="b">
        <v>0</v>
      </c>
      <c r="J3266" t="b">
        <v>0</v>
      </c>
      <c r="K3266" t="s">
        <v>24</v>
      </c>
      <c r="L3266" t="s">
        <v>36</v>
      </c>
      <c r="N3266">
        <v>33.5</v>
      </c>
      <c r="O3266" t="s">
        <v>3375</v>
      </c>
      <c r="P3266" t="s">
        <v>963</v>
      </c>
    </row>
    <row r="3267" spans="1:16" x14ac:dyDescent="0.25">
      <c r="A3267" t="s">
        <v>2</v>
      </c>
      <c r="B3267" t="s">
        <v>2</v>
      </c>
      <c r="C3267" t="s">
        <v>7428</v>
      </c>
      <c r="D3267" t="s">
        <v>4972</v>
      </c>
      <c r="E3267" t="s">
        <v>20</v>
      </c>
      <c r="F3267" t="b">
        <v>0</v>
      </c>
      <c r="G3267" t="s">
        <v>226</v>
      </c>
      <c r="H3267" s="4">
        <v>45706.273310185177</v>
      </c>
      <c r="I3267" t="b">
        <v>1</v>
      </c>
      <c r="J3267" t="b">
        <v>0</v>
      </c>
      <c r="K3267" t="s">
        <v>226</v>
      </c>
      <c r="L3267" t="s">
        <v>22</v>
      </c>
      <c r="M3267">
        <v>65000</v>
      </c>
      <c r="O3267" t="s">
        <v>7429</v>
      </c>
      <c r="P3267" t="s">
        <v>7430</v>
      </c>
    </row>
    <row r="3268" spans="1:16" x14ac:dyDescent="0.25">
      <c r="A3268" t="s">
        <v>19</v>
      </c>
      <c r="B3268" t="s">
        <v>7519</v>
      </c>
      <c r="C3268" t="s">
        <v>213</v>
      </c>
      <c r="D3268" t="s">
        <v>2208</v>
      </c>
      <c r="E3268" t="s">
        <v>20</v>
      </c>
      <c r="F3268" t="b">
        <v>0</v>
      </c>
      <c r="G3268" t="s">
        <v>41</v>
      </c>
      <c r="H3268" s="4">
        <v>45706.292048611111</v>
      </c>
      <c r="I3268" t="b">
        <v>0</v>
      </c>
      <c r="J3268" t="b">
        <v>1</v>
      </c>
      <c r="K3268" t="s">
        <v>24</v>
      </c>
      <c r="L3268" t="s">
        <v>22</v>
      </c>
      <c r="M3268">
        <v>193000</v>
      </c>
      <c r="O3268" t="s">
        <v>405</v>
      </c>
      <c r="P3268" t="s">
        <v>7520</v>
      </c>
    </row>
    <row r="3269" spans="1:16" x14ac:dyDescent="0.25">
      <c r="A3269" t="s">
        <v>2</v>
      </c>
      <c r="B3269" t="s">
        <v>7431</v>
      </c>
      <c r="C3269" t="s">
        <v>172</v>
      </c>
      <c r="D3269" t="s">
        <v>2208</v>
      </c>
      <c r="E3269" t="s">
        <v>20</v>
      </c>
      <c r="F3269" t="b">
        <v>0</v>
      </c>
      <c r="G3269" t="s">
        <v>27</v>
      </c>
      <c r="H3269" s="4">
        <v>45706.293217592603</v>
      </c>
      <c r="I3269" t="b">
        <v>0</v>
      </c>
      <c r="J3269" t="b">
        <v>0</v>
      </c>
      <c r="K3269" t="s">
        <v>24</v>
      </c>
      <c r="L3269" t="s">
        <v>22</v>
      </c>
      <c r="M3269">
        <v>180000</v>
      </c>
      <c r="O3269" t="s">
        <v>2868</v>
      </c>
      <c r="P3269" t="s">
        <v>7432</v>
      </c>
    </row>
    <row r="3270" spans="1:16" x14ac:dyDescent="0.25">
      <c r="A3270" t="s">
        <v>0</v>
      </c>
      <c r="B3270" t="s">
        <v>4222</v>
      </c>
      <c r="D3270" t="s">
        <v>4220</v>
      </c>
      <c r="E3270" t="s">
        <v>20</v>
      </c>
      <c r="F3270" t="b">
        <v>0</v>
      </c>
      <c r="G3270" t="s">
        <v>1420</v>
      </c>
      <c r="H3270" s="4">
        <v>45706.298101851848</v>
      </c>
      <c r="I3270" t="b">
        <v>0</v>
      </c>
      <c r="J3270" t="b">
        <v>0</v>
      </c>
      <c r="K3270" t="s">
        <v>1420</v>
      </c>
      <c r="L3270" t="s">
        <v>22</v>
      </c>
      <c r="M3270">
        <v>65000</v>
      </c>
      <c r="O3270" t="s">
        <v>2946</v>
      </c>
      <c r="P3270" t="s">
        <v>1374</v>
      </c>
    </row>
    <row r="3271" spans="1:16" x14ac:dyDescent="0.25">
      <c r="A3271" t="s">
        <v>1</v>
      </c>
      <c r="B3271" t="s">
        <v>7433</v>
      </c>
      <c r="C3271" t="s">
        <v>39</v>
      </c>
      <c r="D3271" t="s">
        <v>7434</v>
      </c>
      <c r="E3271" t="s">
        <v>20</v>
      </c>
      <c r="F3271" t="b">
        <v>1</v>
      </c>
      <c r="G3271" t="s">
        <v>1833</v>
      </c>
      <c r="H3271" s="4">
        <v>45706.299421296288</v>
      </c>
      <c r="I3271" t="b">
        <v>1</v>
      </c>
      <c r="J3271" t="b">
        <v>0</v>
      </c>
      <c r="K3271" t="s">
        <v>1833</v>
      </c>
      <c r="L3271" t="s">
        <v>22</v>
      </c>
      <c r="M3271">
        <v>47500</v>
      </c>
      <c r="O3271" t="s">
        <v>1426</v>
      </c>
    </row>
    <row r="3272" spans="1:16" x14ac:dyDescent="0.25">
      <c r="A3272" t="s">
        <v>0</v>
      </c>
      <c r="B3272" t="s">
        <v>3335</v>
      </c>
      <c r="C3272" t="s">
        <v>160</v>
      </c>
      <c r="D3272" t="s">
        <v>4084</v>
      </c>
      <c r="E3272" t="s">
        <v>20</v>
      </c>
      <c r="F3272" t="b">
        <v>0</v>
      </c>
      <c r="G3272" t="s">
        <v>52</v>
      </c>
      <c r="H3272" s="4">
        <v>45706.303819444453</v>
      </c>
      <c r="I3272" t="b">
        <v>0</v>
      </c>
      <c r="J3272" t="b">
        <v>1</v>
      </c>
      <c r="K3272" t="s">
        <v>24</v>
      </c>
      <c r="L3272" t="s">
        <v>22</v>
      </c>
      <c r="M3272">
        <v>137500</v>
      </c>
      <c r="O3272" t="s">
        <v>88</v>
      </c>
      <c r="P3272" t="s">
        <v>7435</v>
      </c>
    </row>
    <row r="3273" spans="1:16" x14ac:dyDescent="0.25">
      <c r="A3273" t="s">
        <v>89</v>
      </c>
      <c r="B3273" t="s">
        <v>7531</v>
      </c>
      <c r="C3273" t="s">
        <v>7532</v>
      </c>
      <c r="D3273" t="s">
        <v>4035</v>
      </c>
      <c r="E3273" t="s">
        <v>20</v>
      </c>
      <c r="F3273" t="b">
        <v>0</v>
      </c>
      <c r="G3273" t="s">
        <v>1119</v>
      </c>
      <c r="H3273" s="4">
        <v>45706.31212962963</v>
      </c>
      <c r="I3273" t="b">
        <v>0</v>
      </c>
      <c r="J3273" t="b">
        <v>0</v>
      </c>
      <c r="K3273" t="s">
        <v>1119</v>
      </c>
      <c r="L3273" t="s">
        <v>22</v>
      </c>
      <c r="M3273">
        <v>275000</v>
      </c>
      <c r="O3273" t="s">
        <v>7533</v>
      </c>
      <c r="P3273" t="s">
        <v>274</v>
      </c>
    </row>
    <row r="3274" spans="1:16" x14ac:dyDescent="0.25">
      <c r="A3274" t="s">
        <v>89</v>
      </c>
      <c r="B3274" t="s">
        <v>7534</v>
      </c>
      <c r="C3274" t="s">
        <v>1420</v>
      </c>
      <c r="D3274" t="s">
        <v>4220</v>
      </c>
      <c r="E3274" t="s">
        <v>20</v>
      </c>
      <c r="F3274" t="b">
        <v>0</v>
      </c>
      <c r="G3274" t="s">
        <v>1420</v>
      </c>
      <c r="H3274" s="4">
        <v>45706.317175925928</v>
      </c>
      <c r="I3274" t="b">
        <v>0</v>
      </c>
      <c r="J3274" t="b">
        <v>0</v>
      </c>
      <c r="K3274" t="s">
        <v>1420</v>
      </c>
      <c r="L3274" t="s">
        <v>22</v>
      </c>
      <c r="M3274">
        <v>174400</v>
      </c>
      <c r="O3274" t="s">
        <v>1773</v>
      </c>
      <c r="P3274" t="s">
        <v>7535</v>
      </c>
    </row>
    <row r="3275" spans="1:16" x14ac:dyDescent="0.25">
      <c r="A3275" t="s">
        <v>139</v>
      </c>
      <c r="B3275" t="s">
        <v>7436</v>
      </c>
      <c r="C3275" t="s">
        <v>2500</v>
      </c>
      <c r="D3275" t="s">
        <v>3970</v>
      </c>
      <c r="E3275" t="s">
        <v>20</v>
      </c>
      <c r="F3275" t="b">
        <v>0</v>
      </c>
      <c r="G3275" t="s">
        <v>41</v>
      </c>
      <c r="H3275" s="4">
        <v>45706.333784722221</v>
      </c>
      <c r="I3275" t="b">
        <v>0</v>
      </c>
      <c r="J3275" t="b">
        <v>1</v>
      </c>
      <c r="K3275" t="s">
        <v>24</v>
      </c>
      <c r="L3275" t="s">
        <v>22</v>
      </c>
      <c r="M3275">
        <v>96000</v>
      </c>
      <c r="O3275" t="s">
        <v>7437</v>
      </c>
    </row>
    <row r="3276" spans="1:16" x14ac:dyDescent="0.25">
      <c r="A3276" t="s">
        <v>40</v>
      </c>
      <c r="B3276" t="s">
        <v>7438</v>
      </c>
      <c r="C3276" t="s">
        <v>151</v>
      </c>
      <c r="D3276" t="s">
        <v>5133</v>
      </c>
      <c r="E3276" t="s">
        <v>20</v>
      </c>
      <c r="F3276" t="b">
        <v>0</v>
      </c>
      <c r="G3276" t="s">
        <v>30</v>
      </c>
      <c r="H3276" s="4">
        <v>45706.334583333337</v>
      </c>
      <c r="I3276" t="b">
        <v>0</v>
      </c>
      <c r="J3276" t="b">
        <v>1</v>
      </c>
      <c r="K3276" t="s">
        <v>24</v>
      </c>
      <c r="L3276" t="s">
        <v>22</v>
      </c>
      <c r="M3276">
        <v>149743</v>
      </c>
      <c r="O3276" t="s">
        <v>7439</v>
      </c>
      <c r="P3276" t="s">
        <v>7440</v>
      </c>
    </row>
    <row r="3277" spans="1:16" x14ac:dyDescent="0.25">
      <c r="A3277" t="s">
        <v>19</v>
      </c>
      <c r="B3277" t="s">
        <v>7557</v>
      </c>
      <c r="C3277" t="s">
        <v>453</v>
      </c>
      <c r="D3277" t="s">
        <v>3957</v>
      </c>
      <c r="E3277" t="s">
        <v>20</v>
      </c>
      <c r="F3277" t="b">
        <v>0</v>
      </c>
      <c r="G3277" t="s">
        <v>27</v>
      </c>
      <c r="H3277" s="4">
        <v>45706.334618055553</v>
      </c>
      <c r="I3277" t="b">
        <v>0</v>
      </c>
      <c r="J3277" t="b">
        <v>0</v>
      </c>
      <c r="K3277" t="s">
        <v>24</v>
      </c>
      <c r="L3277" t="s">
        <v>36</v>
      </c>
      <c r="N3277">
        <v>51.239997863769531</v>
      </c>
      <c r="O3277" t="s">
        <v>349</v>
      </c>
      <c r="P3277" t="s">
        <v>7558</v>
      </c>
    </row>
    <row r="3278" spans="1:16" x14ac:dyDescent="0.25">
      <c r="A3278" t="s">
        <v>2</v>
      </c>
      <c r="B3278" t="s">
        <v>7441</v>
      </c>
      <c r="C3278" t="s">
        <v>29</v>
      </c>
      <c r="D3278" t="s">
        <v>3957</v>
      </c>
      <c r="E3278" t="s">
        <v>20</v>
      </c>
      <c r="F3278" t="b">
        <v>0</v>
      </c>
      <c r="G3278" t="s">
        <v>27</v>
      </c>
      <c r="H3278" s="4">
        <v>45706.334675925929</v>
      </c>
      <c r="I3278" t="b">
        <v>0</v>
      </c>
      <c r="J3278" t="b">
        <v>1</v>
      </c>
      <c r="K3278" t="s">
        <v>24</v>
      </c>
      <c r="L3278" t="s">
        <v>36</v>
      </c>
      <c r="N3278">
        <v>38.215000152587891</v>
      </c>
      <c r="O3278" t="s">
        <v>2768</v>
      </c>
      <c r="P3278" t="s">
        <v>128</v>
      </c>
    </row>
    <row r="3279" spans="1:16" x14ac:dyDescent="0.25">
      <c r="A3279" t="s">
        <v>2</v>
      </c>
      <c r="B3279" t="s">
        <v>1676</v>
      </c>
      <c r="C3279" t="s">
        <v>92</v>
      </c>
      <c r="D3279" t="s">
        <v>4090</v>
      </c>
      <c r="E3279" t="s">
        <v>20</v>
      </c>
      <c r="F3279" t="b">
        <v>0</v>
      </c>
      <c r="G3279" t="s">
        <v>35</v>
      </c>
      <c r="H3279" s="4">
        <v>45706.335509259261</v>
      </c>
      <c r="I3279" t="b">
        <v>0</v>
      </c>
      <c r="J3279" t="b">
        <v>0</v>
      </c>
      <c r="K3279" t="s">
        <v>24</v>
      </c>
      <c r="L3279" t="s">
        <v>22</v>
      </c>
      <c r="M3279">
        <v>125000</v>
      </c>
      <c r="O3279" t="s">
        <v>202</v>
      </c>
      <c r="P3279" t="s">
        <v>7559</v>
      </c>
    </row>
    <row r="3280" spans="1:16" x14ac:dyDescent="0.25">
      <c r="A3280" t="s">
        <v>2</v>
      </c>
      <c r="B3280" t="s">
        <v>7442</v>
      </c>
      <c r="C3280" t="s">
        <v>6313</v>
      </c>
      <c r="D3280" t="s">
        <v>3970</v>
      </c>
      <c r="E3280" t="s">
        <v>20</v>
      </c>
      <c r="F3280" t="b">
        <v>0</v>
      </c>
      <c r="G3280" t="s">
        <v>1420</v>
      </c>
      <c r="H3280" s="4">
        <v>45706.350810185177</v>
      </c>
      <c r="I3280" t="b">
        <v>0</v>
      </c>
      <c r="J3280" t="b">
        <v>0</v>
      </c>
      <c r="K3280" t="s">
        <v>1420</v>
      </c>
      <c r="L3280" t="s">
        <v>22</v>
      </c>
      <c r="M3280">
        <v>109605.5</v>
      </c>
      <c r="O3280" t="s">
        <v>7443</v>
      </c>
      <c r="P3280" t="s">
        <v>7444</v>
      </c>
    </row>
    <row r="3281" spans="1:16" x14ac:dyDescent="0.25">
      <c r="A3281" t="s">
        <v>0</v>
      </c>
      <c r="B3281" t="s">
        <v>7536</v>
      </c>
      <c r="C3281" t="s">
        <v>3225</v>
      </c>
      <c r="D3281" t="s">
        <v>3828</v>
      </c>
      <c r="E3281" t="s">
        <v>20</v>
      </c>
      <c r="F3281" t="b">
        <v>0</v>
      </c>
      <c r="G3281" t="s">
        <v>27</v>
      </c>
      <c r="H3281" s="4">
        <v>45706.375081018523</v>
      </c>
      <c r="I3281" t="b">
        <v>1</v>
      </c>
      <c r="J3281" t="b">
        <v>1</v>
      </c>
      <c r="K3281" t="s">
        <v>24</v>
      </c>
      <c r="L3281" t="s">
        <v>22</v>
      </c>
      <c r="M3281">
        <v>80000</v>
      </c>
      <c r="O3281" t="s">
        <v>7537</v>
      </c>
      <c r="P3281" t="s">
        <v>7538</v>
      </c>
    </row>
    <row r="3282" spans="1:16" x14ac:dyDescent="0.25">
      <c r="A3282" t="s">
        <v>0</v>
      </c>
      <c r="B3282" t="s">
        <v>7445</v>
      </c>
      <c r="C3282" t="s">
        <v>39</v>
      </c>
      <c r="D3282" t="s">
        <v>3828</v>
      </c>
      <c r="E3282" t="s">
        <v>20</v>
      </c>
      <c r="F3282" t="b">
        <v>1</v>
      </c>
      <c r="G3282" t="s">
        <v>27</v>
      </c>
      <c r="H3282" s="4">
        <v>45706.375150462962</v>
      </c>
      <c r="I3282" t="b">
        <v>1</v>
      </c>
      <c r="J3282" t="b">
        <v>0</v>
      </c>
      <c r="K3282" t="s">
        <v>24</v>
      </c>
      <c r="L3282" t="s">
        <v>22</v>
      </c>
      <c r="M3282">
        <v>163085</v>
      </c>
      <c r="O3282" t="s">
        <v>7446</v>
      </c>
      <c r="P3282" t="s">
        <v>709</v>
      </c>
    </row>
    <row r="3283" spans="1:16" x14ac:dyDescent="0.25">
      <c r="A3283" t="s">
        <v>0</v>
      </c>
      <c r="B3283" t="s">
        <v>7447</v>
      </c>
      <c r="C3283" t="s">
        <v>585</v>
      </c>
      <c r="D3283" t="s">
        <v>4084</v>
      </c>
      <c r="E3283" t="s">
        <v>20</v>
      </c>
      <c r="F3283" t="b">
        <v>0</v>
      </c>
      <c r="G3283" t="s">
        <v>41</v>
      </c>
      <c r="H3283" s="4">
        <v>45706.375474537039</v>
      </c>
      <c r="I3283" t="b">
        <v>0</v>
      </c>
      <c r="J3283" t="b">
        <v>0</v>
      </c>
      <c r="K3283" t="s">
        <v>24</v>
      </c>
      <c r="L3283" t="s">
        <v>22</v>
      </c>
      <c r="M3283">
        <v>125000</v>
      </c>
      <c r="O3283" t="s">
        <v>374</v>
      </c>
      <c r="P3283" t="s">
        <v>7448</v>
      </c>
    </row>
    <row r="3284" spans="1:16" x14ac:dyDescent="0.25">
      <c r="A3284" t="s">
        <v>1</v>
      </c>
      <c r="B3284" t="s">
        <v>4431</v>
      </c>
      <c r="C3284" t="s">
        <v>949</v>
      </c>
      <c r="D3284" t="s">
        <v>4432</v>
      </c>
      <c r="E3284" t="s">
        <v>20</v>
      </c>
      <c r="F3284" t="b">
        <v>0</v>
      </c>
      <c r="G3284" t="s">
        <v>30</v>
      </c>
      <c r="H3284" s="4">
        <v>45706.376006944447</v>
      </c>
      <c r="I3284" t="b">
        <v>0</v>
      </c>
      <c r="J3284" t="b">
        <v>1</v>
      </c>
      <c r="K3284" t="s">
        <v>24</v>
      </c>
      <c r="L3284" t="s">
        <v>22</v>
      </c>
      <c r="M3284">
        <v>99000</v>
      </c>
      <c r="O3284" t="s">
        <v>1763</v>
      </c>
      <c r="P3284" t="s">
        <v>4433</v>
      </c>
    </row>
    <row r="3285" spans="1:16" x14ac:dyDescent="0.25">
      <c r="A3285" t="s">
        <v>0</v>
      </c>
      <c r="B3285" t="s">
        <v>5421</v>
      </c>
      <c r="C3285" t="s">
        <v>372</v>
      </c>
      <c r="D3285" t="s">
        <v>3957</v>
      </c>
      <c r="E3285" t="s">
        <v>34</v>
      </c>
      <c r="F3285" t="b">
        <v>0</v>
      </c>
      <c r="G3285" t="s">
        <v>27</v>
      </c>
      <c r="H3285" s="4">
        <v>45706.416701388887</v>
      </c>
      <c r="I3285" t="b">
        <v>1</v>
      </c>
      <c r="J3285" t="b">
        <v>0</v>
      </c>
      <c r="K3285" t="s">
        <v>24</v>
      </c>
      <c r="L3285" t="s">
        <v>36</v>
      </c>
      <c r="N3285">
        <v>27.979999542236332</v>
      </c>
      <c r="O3285" t="s">
        <v>4622</v>
      </c>
    </row>
    <row r="3286" spans="1:16" x14ac:dyDescent="0.25">
      <c r="A3286" t="s">
        <v>40</v>
      </c>
      <c r="B3286" t="s">
        <v>7449</v>
      </c>
      <c r="C3286" t="s">
        <v>1546</v>
      </c>
      <c r="D3286" t="s">
        <v>3828</v>
      </c>
      <c r="E3286" t="s">
        <v>20</v>
      </c>
      <c r="F3286" t="b">
        <v>0</v>
      </c>
      <c r="G3286" t="s">
        <v>27</v>
      </c>
      <c r="H3286" s="4">
        <v>45706.417939814812</v>
      </c>
      <c r="I3286" t="b">
        <v>0</v>
      </c>
      <c r="J3286" t="b">
        <v>1</v>
      </c>
      <c r="K3286" t="s">
        <v>24</v>
      </c>
      <c r="L3286" t="s">
        <v>22</v>
      </c>
      <c r="M3286">
        <v>162225</v>
      </c>
      <c r="O3286" t="s">
        <v>254</v>
      </c>
      <c r="P3286" t="s">
        <v>7450</v>
      </c>
    </row>
    <row r="3287" spans="1:16" x14ac:dyDescent="0.25">
      <c r="A3287" t="s">
        <v>40</v>
      </c>
      <c r="B3287" t="s">
        <v>2541</v>
      </c>
      <c r="C3287" t="s">
        <v>3347</v>
      </c>
      <c r="D3287" t="s">
        <v>3973</v>
      </c>
      <c r="E3287" t="s">
        <v>20</v>
      </c>
      <c r="F3287" t="b">
        <v>0</v>
      </c>
      <c r="G3287" t="s">
        <v>27</v>
      </c>
      <c r="H3287" s="4">
        <v>45706.418842592589</v>
      </c>
      <c r="I3287" t="b">
        <v>0</v>
      </c>
      <c r="J3287" t="b">
        <v>1</v>
      </c>
      <c r="K3287" t="s">
        <v>24</v>
      </c>
      <c r="L3287" t="s">
        <v>22</v>
      </c>
      <c r="M3287">
        <v>110500</v>
      </c>
      <c r="O3287" t="s">
        <v>2227</v>
      </c>
      <c r="P3287" t="s">
        <v>4333</v>
      </c>
    </row>
    <row r="3288" spans="1:16" x14ac:dyDescent="0.25">
      <c r="A3288" t="s">
        <v>2</v>
      </c>
      <c r="B3288" t="s">
        <v>4385</v>
      </c>
      <c r="C3288" t="s">
        <v>3515</v>
      </c>
      <c r="D3288" t="s">
        <v>2208</v>
      </c>
      <c r="E3288" t="s">
        <v>34</v>
      </c>
      <c r="F3288" t="b">
        <v>0</v>
      </c>
      <c r="G3288" t="s">
        <v>41</v>
      </c>
      <c r="H3288" s="4">
        <v>45706.418923611112</v>
      </c>
      <c r="I3288" t="b">
        <v>0</v>
      </c>
      <c r="J3288" t="b">
        <v>1</v>
      </c>
      <c r="K3288" t="s">
        <v>24</v>
      </c>
      <c r="L3288" t="s">
        <v>22</v>
      </c>
      <c r="M3288">
        <v>165000</v>
      </c>
      <c r="O3288" t="s">
        <v>428</v>
      </c>
      <c r="P3288" t="s">
        <v>7451</v>
      </c>
    </row>
    <row r="3289" spans="1:16" x14ac:dyDescent="0.25">
      <c r="A3289" t="s">
        <v>28</v>
      </c>
      <c r="B3289" t="s">
        <v>642</v>
      </c>
      <c r="C3289" t="s">
        <v>696</v>
      </c>
      <c r="D3289" t="s">
        <v>3973</v>
      </c>
      <c r="E3289" t="s">
        <v>20</v>
      </c>
      <c r="F3289" t="b">
        <v>0</v>
      </c>
      <c r="G3289" t="s">
        <v>30</v>
      </c>
      <c r="H3289" s="4">
        <v>45706.420115740737</v>
      </c>
      <c r="I3289" t="b">
        <v>0</v>
      </c>
      <c r="J3289" t="b">
        <v>1</v>
      </c>
      <c r="K3289" t="s">
        <v>24</v>
      </c>
      <c r="L3289" t="s">
        <v>22</v>
      </c>
      <c r="M3289">
        <v>147000</v>
      </c>
      <c r="O3289" t="s">
        <v>950</v>
      </c>
      <c r="P3289" t="s">
        <v>6325</v>
      </c>
    </row>
    <row r="3290" spans="1:16" x14ac:dyDescent="0.25">
      <c r="A3290" t="s">
        <v>89</v>
      </c>
      <c r="B3290" t="s">
        <v>7452</v>
      </c>
      <c r="C3290" t="s">
        <v>7313</v>
      </c>
      <c r="D3290" t="s">
        <v>2208</v>
      </c>
      <c r="E3290" t="s">
        <v>34</v>
      </c>
      <c r="F3290" t="b">
        <v>0</v>
      </c>
      <c r="G3290" t="s">
        <v>41</v>
      </c>
      <c r="H3290" s="4">
        <v>45706.433148148149</v>
      </c>
      <c r="I3290" t="b">
        <v>0</v>
      </c>
      <c r="J3290" t="b">
        <v>1</v>
      </c>
      <c r="K3290" t="s">
        <v>24</v>
      </c>
      <c r="L3290" t="s">
        <v>22</v>
      </c>
      <c r="M3290">
        <v>195000</v>
      </c>
      <c r="O3290" t="s">
        <v>428</v>
      </c>
      <c r="P3290" t="s">
        <v>7453</v>
      </c>
    </row>
    <row r="3291" spans="1:16" x14ac:dyDescent="0.25">
      <c r="A3291" t="s">
        <v>2</v>
      </c>
      <c r="B3291" t="s">
        <v>6517</v>
      </c>
      <c r="C3291" t="s">
        <v>151</v>
      </c>
      <c r="D3291" t="s">
        <v>3973</v>
      </c>
      <c r="E3291" t="s">
        <v>20</v>
      </c>
      <c r="F3291" t="b">
        <v>0</v>
      </c>
      <c r="G3291" t="s">
        <v>30</v>
      </c>
      <c r="H3291" s="4">
        <v>45706.45925925926</v>
      </c>
      <c r="I3291" t="b">
        <v>0</v>
      </c>
      <c r="J3291" t="b">
        <v>1</v>
      </c>
      <c r="K3291" t="s">
        <v>24</v>
      </c>
      <c r="L3291" t="s">
        <v>22</v>
      </c>
      <c r="M3291">
        <v>140500</v>
      </c>
      <c r="O3291" t="s">
        <v>6518</v>
      </c>
      <c r="P3291" t="s">
        <v>6519</v>
      </c>
    </row>
    <row r="3292" spans="1:16" x14ac:dyDescent="0.25">
      <c r="A3292" t="s">
        <v>2</v>
      </c>
      <c r="B3292" t="s">
        <v>307</v>
      </c>
      <c r="C3292" t="s">
        <v>39</v>
      </c>
      <c r="D3292" t="s">
        <v>7454</v>
      </c>
      <c r="E3292" t="s">
        <v>20</v>
      </c>
      <c r="F3292" t="b">
        <v>1</v>
      </c>
      <c r="G3292" t="s">
        <v>1094</v>
      </c>
      <c r="H3292" s="4">
        <v>45706.489560185182</v>
      </c>
      <c r="I3292" t="b">
        <v>1</v>
      </c>
      <c r="J3292" t="b">
        <v>0</v>
      </c>
      <c r="K3292" t="s">
        <v>1094</v>
      </c>
      <c r="L3292" t="s">
        <v>22</v>
      </c>
      <c r="M3292">
        <v>200000</v>
      </c>
      <c r="O3292" t="s">
        <v>7455</v>
      </c>
      <c r="P3292" t="s">
        <v>1818</v>
      </c>
    </row>
    <row r="3293" spans="1:16" x14ac:dyDescent="0.25">
      <c r="A3293" t="s">
        <v>0</v>
      </c>
      <c r="B3293" t="s">
        <v>0</v>
      </c>
      <c r="C3293" t="s">
        <v>7560</v>
      </c>
      <c r="D3293" t="s">
        <v>7547</v>
      </c>
      <c r="E3293" t="s">
        <v>34</v>
      </c>
      <c r="F3293" t="b">
        <v>0</v>
      </c>
      <c r="G3293" t="s">
        <v>41</v>
      </c>
      <c r="H3293" s="4">
        <v>45706.500532407408</v>
      </c>
      <c r="I3293" t="b">
        <v>0</v>
      </c>
      <c r="J3293" t="b">
        <v>0</v>
      </c>
      <c r="K3293" t="s">
        <v>24</v>
      </c>
      <c r="L3293" t="s">
        <v>36</v>
      </c>
      <c r="N3293">
        <v>15</v>
      </c>
      <c r="O3293" t="s">
        <v>7548</v>
      </c>
      <c r="P3293" t="s">
        <v>61</v>
      </c>
    </row>
    <row r="3294" spans="1:16" x14ac:dyDescent="0.25">
      <c r="A3294" t="s">
        <v>1</v>
      </c>
      <c r="B3294" t="s">
        <v>2955</v>
      </c>
      <c r="C3294" t="s">
        <v>2765</v>
      </c>
      <c r="D3294" t="s">
        <v>3973</v>
      </c>
      <c r="E3294" t="s">
        <v>20</v>
      </c>
      <c r="F3294" t="b">
        <v>0</v>
      </c>
      <c r="G3294" t="s">
        <v>52</v>
      </c>
      <c r="H3294" s="4">
        <v>45706.500891203701</v>
      </c>
      <c r="I3294" t="b">
        <v>0</v>
      </c>
      <c r="J3294" t="b">
        <v>1</v>
      </c>
      <c r="K3294" t="s">
        <v>24</v>
      </c>
      <c r="L3294" t="s">
        <v>22</v>
      </c>
      <c r="M3294">
        <v>174000</v>
      </c>
      <c r="O3294" t="s">
        <v>5482</v>
      </c>
      <c r="P3294" t="s">
        <v>603</v>
      </c>
    </row>
    <row r="3295" spans="1:16" x14ac:dyDescent="0.25">
      <c r="A3295" t="s">
        <v>2</v>
      </c>
      <c r="B3295" t="s">
        <v>7406</v>
      </c>
      <c r="C3295" t="s">
        <v>3608</v>
      </c>
      <c r="D3295" t="s">
        <v>3973</v>
      </c>
      <c r="E3295" t="s">
        <v>20</v>
      </c>
      <c r="F3295" t="b">
        <v>0</v>
      </c>
      <c r="G3295" t="s">
        <v>27</v>
      </c>
      <c r="H3295" s="4">
        <v>45706.501215277778</v>
      </c>
      <c r="I3295" t="b">
        <v>0</v>
      </c>
      <c r="J3295" t="b">
        <v>0</v>
      </c>
      <c r="K3295" t="s">
        <v>24</v>
      </c>
      <c r="L3295" t="s">
        <v>22</v>
      </c>
      <c r="M3295">
        <v>82850</v>
      </c>
      <c r="O3295" t="s">
        <v>5482</v>
      </c>
      <c r="P3295" t="s">
        <v>3772</v>
      </c>
    </row>
    <row r="3296" spans="1:16" x14ac:dyDescent="0.25">
      <c r="A3296" t="s">
        <v>2</v>
      </c>
      <c r="B3296" t="s">
        <v>7456</v>
      </c>
      <c r="C3296" t="s">
        <v>114</v>
      </c>
      <c r="D3296" t="s">
        <v>3973</v>
      </c>
      <c r="E3296" t="s">
        <v>20</v>
      </c>
      <c r="F3296" t="b">
        <v>0</v>
      </c>
      <c r="G3296" t="s">
        <v>27</v>
      </c>
      <c r="H3296" s="4">
        <v>45706.501689814817</v>
      </c>
      <c r="I3296" t="b">
        <v>0</v>
      </c>
      <c r="J3296" t="b">
        <v>1</v>
      </c>
      <c r="K3296" t="s">
        <v>24</v>
      </c>
      <c r="L3296" t="s">
        <v>22</v>
      </c>
      <c r="M3296">
        <v>207500</v>
      </c>
      <c r="O3296" t="s">
        <v>341</v>
      </c>
      <c r="P3296" t="s">
        <v>7457</v>
      </c>
    </row>
    <row r="3297" spans="1:16" x14ac:dyDescent="0.25">
      <c r="A3297" t="s">
        <v>1</v>
      </c>
      <c r="B3297" t="s">
        <v>844</v>
      </c>
      <c r="C3297" t="s">
        <v>3608</v>
      </c>
      <c r="D3297" t="s">
        <v>3973</v>
      </c>
      <c r="E3297" t="s">
        <v>20</v>
      </c>
      <c r="F3297" t="b">
        <v>0</v>
      </c>
      <c r="G3297" t="s">
        <v>30</v>
      </c>
      <c r="H3297" s="4">
        <v>45706.502858796302</v>
      </c>
      <c r="I3297" t="b">
        <v>0</v>
      </c>
      <c r="J3297" t="b">
        <v>0</v>
      </c>
      <c r="K3297" t="s">
        <v>24</v>
      </c>
      <c r="L3297" t="s">
        <v>22</v>
      </c>
      <c r="M3297">
        <v>174500</v>
      </c>
      <c r="O3297" t="s">
        <v>5482</v>
      </c>
      <c r="P3297" t="s">
        <v>302</v>
      </c>
    </row>
    <row r="3298" spans="1:16" x14ac:dyDescent="0.25">
      <c r="A3298" t="s">
        <v>28</v>
      </c>
      <c r="B3298" t="s">
        <v>7458</v>
      </c>
      <c r="C3298" t="s">
        <v>39</v>
      </c>
      <c r="D3298" t="s">
        <v>3973</v>
      </c>
      <c r="E3298" t="s">
        <v>20</v>
      </c>
      <c r="F3298" t="b">
        <v>1</v>
      </c>
      <c r="G3298" t="s">
        <v>106</v>
      </c>
      <c r="H3298" s="4">
        <v>45706.50849537037</v>
      </c>
      <c r="I3298" t="b">
        <v>0</v>
      </c>
      <c r="J3298" t="b">
        <v>0</v>
      </c>
      <c r="K3298" t="s">
        <v>106</v>
      </c>
      <c r="L3298" t="s">
        <v>36</v>
      </c>
      <c r="N3298">
        <v>50</v>
      </c>
      <c r="O3298" t="s">
        <v>7413</v>
      </c>
      <c r="P3298" t="s">
        <v>7459</v>
      </c>
    </row>
    <row r="3299" spans="1:16" x14ac:dyDescent="0.25">
      <c r="A3299" t="s">
        <v>0</v>
      </c>
      <c r="B3299" t="s">
        <v>0</v>
      </c>
      <c r="C3299" t="s">
        <v>569</v>
      </c>
      <c r="D3299" t="s">
        <v>7547</v>
      </c>
      <c r="E3299" t="s">
        <v>34</v>
      </c>
      <c r="F3299" t="b">
        <v>0</v>
      </c>
      <c r="G3299" t="s">
        <v>52</v>
      </c>
      <c r="H3299" s="4">
        <v>45706.515636574077</v>
      </c>
      <c r="I3299" t="b">
        <v>0</v>
      </c>
      <c r="J3299" t="b">
        <v>0</v>
      </c>
      <c r="K3299" t="s">
        <v>24</v>
      </c>
      <c r="L3299" t="s">
        <v>36</v>
      </c>
      <c r="N3299">
        <v>15</v>
      </c>
      <c r="O3299" t="s">
        <v>7548</v>
      </c>
      <c r="P3299" t="s">
        <v>61</v>
      </c>
    </row>
    <row r="3300" spans="1:16" x14ac:dyDescent="0.25">
      <c r="A3300" t="s">
        <v>139</v>
      </c>
      <c r="B3300" t="s">
        <v>7460</v>
      </c>
      <c r="C3300" t="s">
        <v>1867</v>
      </c>
      <c r="D3300" t="s">
        <v>2208</v>
      </c>
      <c r="E3300" t="s">
        <v>105</v>
      </c>
      <c r="F3300" t="b">
        <v>0</v>
      </c>
      <c r="G3300" t="s">
        <v>27</v>
      </c>
      <c r="H3300" s="4">
        <v>45706.54178240741</v>
      </c>
      <c r="I3300" t="b">
        <v>0</v>
      </c>
      <c r="J3300" t="b">
        <v>1</v>
      </c>
      <c r="K3300" t="s">
        <v>24</v>
      </c>
      <c r="L3300" t="s">
        <v>22</v>
      </c>
      <c r="M3300">
        <v>93500</v>
      </c>
      <c r="O3300" t="s">
        <v>7461</v>
      </c>
      <c r="P3300" t="s">
        <v>2014</v>
      </c>
    </row>
    <row r="3301" spans="1:16" x14ac:dyDescent="0.25">
      <c r="A3301" t="s">
        <v>1</v>
      </c>
      <c r="B3301" t="s">
        <v>2473</v>
      </c>
      <c r="C3301" t="s">
        <v>1845</v>
      </c>
      <c r="D3301" t="s">
        <v>4084</v>
      </c>
      <c r="E3301" t="s">
        <v>20</v>
      </c>
      <c r="F3301" t="b">
        <v>0</v>
      </c>
      <c r="G3301" t="s">
        <v>27</v>
      </c>
      <c r="H3301" s="4">
        <v>45706.543252314812</v>
      </c>
      <c r="I3301" t="b">
        <v>0</v>
      </c>
      <c r="J3301" t="b">
        <v>1</v>
      </c>
      <c r="K3301" t="s">
        <v>24</v>
      </c>
      <c r="L3301" t="s">
        <v>22</v>
      </c>
      <c r="M3301">
        <v>145000</v>
      </c>
      <c r="O3301" t="s">
        <v>1388</v>
      </c>
      <c r="P3301" t="s">
        <v>7462</v>
      </c>
    </row>
    <row r="3302" spans="1:16" x14ac:dyDescent="0.25">
      <c r="A3302" t="s">
        <v>40</v>
      </c>
      <c r="B3302" t="s">
        <v>7463</v>
      </c>
      <c r="C3302" t="s">
        <v>2701</v>
      </c>
      <c r="D3302" t="s">
        <v>3828</v>
      </c>
      <c r="E3302" t="s">
        <v>20</v>
      </c>
      <c r="F3302" t="b">
        <v>0</v>
      </c>
      <c r="G3302" t="s">
        <v>41</v>
      </c>
      <c r="H3302" s="4">
        <v>45706.543657407397</v>
      </c>
      <c r="I3302" t="b">
        <v>1</v>
      </c>
      <c r="J3302" t="b">
        <v>1</v>
      </c>
      <c r="K3302" t="s">
        <v>24</v>
      </c>
      <c r="L3302" t="s">
        <v>36</v>
      </c>
      <c r="N3302">
        <v>60</v>
      </c>
      <c r="O3302" t="s">
        <v>7464</v>
      </c>
      <c r="P3302" t="s">
        <v>7465</v>
      </c>
    </row>
    <row r="3303" spans="1:16" x14ac:dyDescent="0.25">
      <c r="A3303" t="s">
        <v>19</v>
      </c>
      <c r="B3303" t="s">
        <v>7466</v>
      </c>
      <c r="C3303" t="s">
        <v>2765</v>
      </c>
      <c r="D3303" t="s">
        <v>3957</v>
      </c>
      <c r="E3303" t="s">
        <v>20</v>
      </c>
      <c r="F3303" t="b">
        <v>0</v>
      </c>
      <c r="G3303" t="s">
        <v>23</v>
      </c>
      <c r="H3303" s="4">
        <v>45706.581053240741</v>
      </c>
      <c r="I3303" t="b">
        <v>0</v>
      </c>
      <c r="J3303" t="b">
        <v>1</v>
      </c>
      <c r="K3303" t="s">
        <v>24</v>
      </c>
      <c r="L3303" t="s">
        <v>36</v>
      </c>
      <c r="N3303">
        <v>11.335000038146971</v>
      </c>
      <c r="O3303" t="s">
        <v>254</v>
      </c>
      <c r="P3303" t="s">
        <v>1637</v>
      </c>
    </row>
    <row r="3304" spans="1:16" x14ac:dyDescent="0.25">
      <c r="A3304" t="s">
        <v>0</v>
      </c>
      <c r="B3304" t="s">
        <v>7549</v>
      </c>
      <c r="C3304" t="s">
        <v>484</v>
      </c>
      <c r="D3304" t="s">
        <v>3828</v>
      </c>
      <c r="E3304" t="s">
        <v>20</v>
      </c>
      <c r="F3304" t="b">
        <v>0</v>
      </c>
      <c r="G3304" t="s">
        <v>27</v>
      </c>
      <c r="H3304" s="4">
        <v>45706.583402777767</v>
      </c>
      <c r="I3304" t="b">
        <v>0</v>
      </c>
      <c r="J3304" t="b">
        <v>1</v>
      </c>
      <c r="K3304" t="s">
        <v>24</v>
      </c>
      <c r="L3304" t="s">
        <v>22</v>
      </c>
      <c r="M3304">
        <v>70000</v>
      </c>
      <c r="O3304" t="s">
        <v>7550</v>
      </c>
      <c r="P3304" t="s">
        <v>280</v>
      </c>
    </row>
    <row r="3305" spans="1:16" x14ac:dyDescent="0.25">
      <c r="A3305" t="s">
        <v>0</v>
      </c>
      <c r="B3305" t="s">
        <v>7467</v>
      </c>
      <c r="C3305" t="s">
        <v>859</v>
      </c>
      <c r="D3305" t="s">
        <v>3957</v>
      </c>
      <c r="E3305" t="s">
        <v>20</v>
      </c>
      <c r="F3305" t="b">
        <v>0</v>
      </c>
      <c r="G3305" t="s">
        <v>27</v>
      </c>
      <c r="H3305" s="4">
        <v>45706.583518518521</v>
      </c>
      <c r="I3305" t="b">
        <v>0</v>
      </c>
      <c r="J3305" t="b">
        <v>1</v>
      </c>
      <c r="K3305" t="s">
        <v>24</v>
      </c>
      <c r="L3305" t="s">
        <v>36</v>
      </c>
      <c r="N3305">
        <v>24.014999389648441</v>
      </c>
      <c r="O3305" t="s">
        <v>7468</v>
      </c>
      <c r="P3305" t="s">
        <v>1304</v>
      </c>
    </row>
    <row r="3306" spans="1:16" x14ac:dyDescent="0.25">
      <c r="A3306" t="s">
        <v>25</v>
      </c>
      <c r="B3306" t="s">
        <v>7521</v>
      </c>
      <c r="C3306" t="s">
        <v>82</v>
      </c>
      <c r="D3306" t="s">
        <v>3828</v>
      </c>
      <c r="E3306" t="s">
        <v>20</v>
      </c>
      <c r="F3306" t="b">
        <v>0</v>
      </c>
      <c r="G3306" t="s">
        <v>27</v>
      </c>
      <c r="H3306" s="4">
        <v>45706.584178240737</v>
      </c>
      <c r="I3306" t="b">
        <v>0</v>
      </c>
      <c r="J3306" t="b">
        <v>1</v>
      </c>
      <c r="K3306" t="s">
        <v>24</v>
      </c>
      <c r="L3306" t="s">
        <v>22</v>
      </c>
      <c r="M3306">
        <v>85210.5</v>
      </c>
      <c r="O3306" t="s">
        <v>7522</v>
      </c>
      <c r="P3306" t="s">
        <v>2884</v>
      </c>
    </row>
    <row r="3307" spans="1:16" x14ac:dyDescent="0.25">
      <c r="A3307" t="s">
        <v>2</v>
      </c>
      <c r="B3307" t="s">
        <v>170</v>
      </c>
      <c r="C3307" t="s">
        <v>171</v>
      </c>
      <c r="D3307" t="s">
        <v>3957</v>
      </c>
      <c r="E3307" t="s">
        <v>20</v>
      </c>
      <c r="F3307" t="b">
        <v>0</v>
      </c>
      <c r="G3307" t="s">
        <v>27</v>
      </c>
      <c r="H3307" s="4">
        <v>45706.584618055553</v>
      </c>
      <c r="I3307" t="b">
        <v>0</v>
      </c>
      <c r="J3307" t="b">
        <v>1</v>
      </c>
      <c r="K3307" t="s">
        <v>24</v>
      </c>
      <c r="L3307" t="s">
        <v>36</v>
      </c>
      <c r="N3307">
        <v>46.060001373291023</v>
      </c>
      <c r="O3307" t="s">
        <v>7563</v>
      </c>
      <c r="P3307" t="s">
        <v>7564</v>
      </c>
    </row>
    <row r="3308" spans="1:16" x14ac:dyDescent="0.25">
      <c r="A3308" t="s">
        <v>28</v>
      </c>
      <c r="B3308" t="s">
        <v>7469</v>
      </c>
      <c r="C3308" t="s">
        <v>24</v>
      </c>
      <c r="D3308" t="s">
        <v>3973</v>
      </c>
      <c r="E3308" t="s">
        <v>20</v>
      </c>
      <c r="F3308" t="b">
        <v>0</v>
      </c>
      <c r="G3308" t="s">
        <v>27</v>
      </c>
      <c r="H3308" s="4">
        <v>45706.585509259261</v>
      </c>
      <c r="I3308" t="b">
        <v>0</v>
      </c>
      <c r="J3308" t="b">
        <v>0</v>
      </c>
      <c r="K3308" t="s">
        <v>24</v>
      </c>
      <c r="L3308" t="s">
        <v>22</v>
      </c>
      <c r="M3308">
        <v>155000</v>
      </c>
      <c r="O3308" t="s">
        <v>7470</v>
      </c>
      <c r="P3308" t="s">
        <v>7471</v>
      </c>
    </row>
    <row r="3309" spans="1:16" x14ac:dyDescent="0.25">
      <c r="A3309" t="s">
        <v>191</v>
      </c>
      <c r="B3309" t="s">
        <v>7472</v>
      </c>
      <c r="C3309" t="s">
        <v>972</v>
      </c>
      <c r="D3309" t="s">
        <v>4084</v>
      </c>
      <c r="E3309" t="s">
        <v>20</v>
      </c>
      <c r="F3309" t="b">
        <v>0</v>
      </c>
      <c r="G3309" t="s">
        <v>862</v>
      </c>
      <c r="H3309" s="4">
        <v>45706.589016203703</v>
      </c>
      <c r="I3309" t="b">
        <v>0</v>
      </c>
      <c r="J3309" t="b">
        <v>0</v>
      </c>
      <c r="K3309" t="s">
        <v>862</v>
      </c>
      <c r="L3309" t="s">
        <v>22</v>
      </c>
      <c r="M3309">
        <v>127500</v>
      </c>
      <c r="O3309" t="s">
        <v>7473</v>
      </c>
      <c r="P3309" t="s">
        <v>7474</v>
      </c>
    </row>
    <row r="3310" spans="1:16" x14ac:dyDescent="0.25">
      <c r="A3310" t="s">
        <v>0</v>
      </c>
      <c r="B3310" t="s">
        <v>5357</v>
      </c>
      <c r="C3310" t="s">
        <v>5358</v>
      </c>
      <c r="D3310" t="s">
        <v>3828</v>
      </c>
      <c r="E3310" t="s">
        <v>219</v>
      </c>
      <c r="F3310" t="b">
        <v>0</v>
      </c>
      <c r="G3310" t="s">
        <v>27</v>
      </c>
      <c r="H3310" s="4">
        <v>45706.625069444453</v>
      </c>
      <c r="I3310" t="b">
        <v>1</v>
      </c>
      <c r="J3310" t="b">
        <v>1</v>
      </c>
      <c r="K3310" t="s">
        <v>24</v>
      </c>
      <c r="L3310" t="s">
        <v>36</v>
      </c>
      <c r="N3310">
        <v>26.494998931884769</v>
      </c>
      <c r="O3310" t="s">
        <v>3769</v>
      </c>
      <c r="P3310" t="s">
        <v>1702</v>
      </c>
    </row>
    <row r="3311" spans="1:16" x14ac:dyDescent="0.25">
      <c r="A3311" t="s">
        <v>0</v>
      </c>
      <c r="B3311" t="s">
        <v>7475</v>
      </c>
      <c r="C3311" t="s">
        <v>179</v>
      </c>
      <c r="D3311" t="s">
        <v>2208</v>
      </c>
      <c r="E3311" t="s">
        <v>20</v>
      </c>
      <c r="F3311" t="b">
        <v>0</v>
      </c>
      <c r="G3311" t="s">
        <v>27</v>
      </c>
      <c r="H3311" s="4">
        <v>45706.625173611108</v>
      </c>
      <c r="I3311" t="b">
        <v>0</v>
      </c>
      <c r="J3311" t="b">
        <v>0</v>
      </c>
      <c r="K3311" t="s">
        <v>24</v>
      </c>
      <c r="L3311" t="s">
        <v>22</v>
      </c>
      <c r="M3311">
        <v>61750</v>
      </c>
      <c r="O3311" t="s">
        <v>7476</v>
      </c>
      <c r="P3311" t="s">
        <v>7477</v>
      </c>
    </row>
    <row r="3312" spans="1:16" x14ac:dyDescent="0.25">
      <c r="A3312" t="s">
        <v>0</v>
      </c>
      <c r="B3312" t="s">
        <v>7478</v>
      </c>
      <c r="C3312" t="s">
        <v>2883</v>
      </c>
      <c r="D3312" t="s">
        <v>3828</v>
      </c>
      <c r="E3312" t="s">
        <v>51</v>
      </c>
      <c r="F3312" t="b">
        <v>0</v>
      </c>
      <c r="G3312" t="s">
        <v>30</v>
      </c>
      <c r="H3312" s="4">
        <v>45706.625601851847</v>
      </c>
      <c r="I3312" t="b">
        <v>1</v>
      </c>
      <c r="J3312" t="b">
        <v>0</v>
      </c>
      <c r="K3312" t="s">
        <v>24</v>
      </c>
      <c r="L3312" t="s">
        <v>36</v>
      </c>
      <c r="N3312">
        <v>53.5</v>
      </c>
      <c r="O3312" t="s">
        <v>7479</v>
      </c>
      <c r="P3312" t="s">
        <v>338</v>
      </c>
    </row>
    <row r="3313" spans="1:16" x14ac:dyDescent="0.25">
      <c r="A3313" t="s">
        <v>1</v>
      </c>
      <c r="B3313" t="s">
        <v>4444</v>
      </c>
      <c r="C3313" t="s">
        <v>122</v>
      </c>
      <c r="D3313" t="s">
        <v>3973</v>
      </c>
      <c r="E3313" t="s">
        <v>20</v>
      </c>
      <c r="F3313" t="b">
        <v>0</v>
      </c>
      <c r="G3313" t="s">
        <v>52</v>
      </c>
      <c r="H3313" s="4">
        <v>45706.625740740739</v>
      </c>
      <c r="I3313" t="b">
        <v>0</v>
      </c>
      <c r="J3313" t="b">
        <v>1</v>
      </c>
      <c r="K3313" t="s">
        <v>24</v>
      </c>
      <c r="L3313" t="s">
        <v>22</v>
      </c>
      <c r="M3313">
        <v>222545</v>
      </c>
      <c r="O3313" t="s">
        <v>759</v>
      </c>
      <c r="P3313" t="s">
        <v>2237</v>
      </c>
    </row>
    <row r="3314" spans="1:16" x14ac:dyDescent="0.25">
      <c r="A3314" t="s">
        <v>1</v>
      </c>
      <c r="B3314" t="s">
        <v>7480</v>
      </c>
      <c r="C3314" t="s">
        <v>82</v>
      </c>
      <c r="D3314" t="s">
        <v>4084</v>
      </c>
      <c r="E3314" t="s">
        <v>20</v>
      </c>
      <c r="F3314" t="b">
        <v>0</v>
      </c>
      <c r="G3314" t="s">
        <v>27</v>
      </c>
      <c r="H3314" s="4">
        <v>45706.626018518517</v>
      </c>
      <c r="I3314" t="b">
        <v>0</v>
      </c>
      <c r="J3314" t="b">
        <v>0</v>
      </c>
      <c r="K3314" t="s">
        <v>24</v>
      </c>
      <c r="L3314" t="s">
        <v>22</v>
      </c>
      <c r="M3314">
        <v>155000</v>
      </c>
      <c r="O3314" t="s">
        <v>377</v>
      </c>
      <c r="P3314" t="s">
        <v>3559</v>
      </c>
    </row>
    <row r="3315" spans="1:16" x14ac:dyDescent="0.25">
      <c r="A3315" t="s">
        <v>2</v>
      </c>
      <c r="B3315" t="s">
        <v>7481</v>
      </c>
      <c r="C3315" t="s">
        <v>24</v>
      </c>
      <c r="D3315" t="s">
        <v>4328</v>
      </c>
      <c r="E3315" t="s">
        <v>20</v>
      </c>
      <c r="F3315" t="b">
        <v>0</v>
      </c>
      <c r="G3315" t="s">
        <v>27</v>
      </c>
      <c r="H3315" s="4">
        <v>45706.626979166656</v>
      </c>
      <c r="I3315" t="b">
        <v>0</v>
      </c>
      <c r="J3315" t="b">
        <v>0</v>
      </c>
      <c r="K3315" t="s">
        <v>24</v>
      </c>
      <c r="L3315" t="s">
        <v>22</v>
      </c>
      <c r="M3315">
        <v>126500</v>
      </c>
      <c r="O3315" t="s">
        <v>7482</v>
      </c>
      <c r="P3315" t="s">
        <v>7483</v>
      </c>
    </row>
    <row r="3316" spans="1:16" x14ac:dyDescent="0.25">
      <c r="A3316" t="s">
        <v>0</v>
      </c>
      <c r="B3316" t="s">
        <v>2760</v>
      </c>
      <c r="C3316" t="s">
        <v>236</v>
      </c>
      <c r="D3316" t="s">
        <v>2208</v>
      </c>
      <c r="E3316" t="s">
        <v>20</v>
      </c>
      <c r="F3316" t="b">
        <v>0</v>
      </c>
      <c r="G3316" t="s">
        <v>27</v>
      </c>
      <c r="H3316" s="4">
        <v>45706.666817129633</v>
      </c>
      <c r="I3316" t="b">
        <v>0</v>
      </c>
      <c r="J3316" t="b">
        <v>1</v>
      </c>
      <c r="K3316" t="s">
        <v>24</v>
      </c>
      <c r="L3316" t="s">
        <v>22</v>
      </c>
      <c r="M3316">
        <v>120000</v>
      </c>
      <c r="O3316" t="s">
        <v>301</v>
      </c>
      <c r="P3316" t="s">
        <v>7484</v>
      </c>
    </row>
    <row r="3317" spans="1:16" x14ac:dyDescent="0.25">
      <c r="A3317" t="s">
        <v>0</v>
      </c>
      <c r="B3317" t="s">
        <v>7485</v>
      </c>
      <c r="C3317" t="s">
        <v>179</v>
      </c>
      <c r="D3317" t="s">
        <v>3828</v>
      </c>
      <c r="E3317" t="s">
        <v>20</v>
      </c>
      <c r="F3317" t="b">
        <v>0</v>
      </c>
      <c r="G3317" t="s">
        <v>27</v>
      </c>
      <c r="H3317" s="4">
        <v>45706.66684027778</v>
      </c>
      <c r="I3317" t="b">
        <v>0</v>
      </c>
      <c r="J3317" t="b">
        <v>1</v>
      </c>
      <c r="K3317" t="s">
        <v>24</v>
      </c>
      <c r="L3317" t="s">
        <v>22</v>
      </c>
      <c r="M3317">
        <v>79871.5</v>
      </c>
      <c r="O3317" t="s">
        <v>3851</v>
      </c>
      <c r="P3317" t="s">
        <v>7486</v>
      </c>
    </row>
    <row r="3318" spans="1:16" x14ac:dyDescent="0.25">
      <c r="A3318" t="s">
        <v>139</v>
      </c>
      <c r="B3318" t="s">
        <v>277</v>
      </c>
      <c r="C3318" t="s">
        <v>1065</v>
      </c>
      <c r="D3318" t="s">
        <v>3973</v>
      </c>
      <c r="E3318" t="s">
        <v>20</v>
      </c>
      <c r="F3318" t="b">
        <v>0</v>
      </c>
      <c r="G3318" t="s">
        <v>35</v>
      </c>
      <c r="H3318" s="4">
        <v>45706.667071759257</v>
      </c>
      <c r="I3318" t="b">
        <v>0</v>
      </c>
      <c r="J3318" t="b">
        <v>0</v>
      </c>
      <c r="K3318" t="s">
        <v>24</v>
      </c>
      <c r="L3318" t="s">
        <v>36</v>
      </c>
      <c r="N3318">
        <v>60</v>
      </c>
      <c r="O3318" t="s">
        <v>200</v>
      </c>
      <c r="P3318" t="s">
        <v>7539</v>
      </c>
    </row>
    <row r="3319" spans="1:16" x14ac:dyDescent="0.25">
      <c r="A3319" t="s">
        <v>139</v>
      </c>
      <c r="B3319" t="s">
        <v>7487</v>
      </c>
      <c r="C3319" t="s">
        <v>1421</v>
      </c>
      <c r="D3319" t="s">
        <v>3828</v>
      </c>
      <c r="E3319" t="s">
        <v>20</v>
      </c>
      <c r="F3319" t="b">
        <v>0</v>
      </c>
      <c r="G3319" t="s">
        <v>52</v>
      </c>
      <c r="H3319" s="4">
        <v>45706.667858796303</v>
      </c>
      <c r="I3319" t="b">
        <v>0</v>
      </c>
      <c r="J3319" t="b">
        <v>1</v>
      </c>
      <c r="K3319" t="s">
        <v>24</v>
      </c>
      <c r="L3319" t="s">
        <v>22</v>
      </c>
      <c r="M3319">
        <v>120000</v>
      </c>
      <c r="O3319" t="s">
        <v>7488</v>
      </c>
      <c r="P3319" t="s">
        <v>7489</v>
      </c>
    </row>
    <row r="3320" spans="1:16" x14ac:dyDescent="0.25">
      <c r="A3320" t="s">
        <v>40</v>
      </c>
      <c r="B3320" t="s">
        <v>7490</v>
      </c>
      <c r="C3320" t="s">
        <v>825</v>
      </c>
      <c r="D3320" t="s">
        <v>3828</v>
      </c>
      <c r="E3320" t="s">
        <v>20</v>
      </c>
      <c r="F3320" t="b">
        <v>0</v>
      </c>
      <c r="G3320" t="s">
        <v>27</v>
      </c>
      <c r="H3320" s="4">
        <v>45706.668009259258</v>
      </c>
      <c r="I3320" t="b">
        <v>1</v>
      </c>
      <c r="J3320" t="b">
        <v>1</v>
      </c>
      <c r="K3320" t="s">
        <v>24</v>
      </c>
      <c r="L3320" t="s">
        <v>22</v>
      </c>
      <c r="M3320">
        <v>147500</v>
      </c>
      <c r="O3320" t="s">
        <v>2576</v>
      </c>
      <c r="P3320" t="s">
        <v>7491</v>
      </c>
    </row>
    <row r="3321" spans="1:16" x14ac:dyDescent="0.25">
      <c r="A3321" t="s">
        <v>0</v>
      </c>
      <c r="B3321" t="s">
        <v>7540</v>
      </c>
      <c r="C3321" t="s">
        <v>2716</v>
      </c>
      <c r="D3321" t="s">
        <v>3973</v>
      </c>
      <c r="E3321" t="s">
        <v>20</v>
      </c>
      <c r="F3321" t="b">
        <v>0</v>
      </c>
      <c r="G3321" t="s">
        <v>23</v>
      </c>
      <c r="H3321" s="4">
        <v>45706.700891203713</v>
      </c>
      <c r="I3321" t="b">
        <v>0</v>
      </c>
      <c r="J3321" t="b">
        <v>1</v>
      </c>
      <c r="K3321" t="s">
        <v>24</v>
      </c>
      <c r="L3321" t="s">
        <v>22</v>
      </c>
      <c r="M3321">
        <v>74100</v>
      </c>
      <c r="O3321" t="s">
        <v>5949</v>
      </c>
      <c r="P3321" t="s">
        <v>7541</v>
      </c>
    </row>
    <row r="3322" spans="1:16" x14ac:dyDescent="0.25">
      <c r="A3322" t="s">
        <v>0</v>
      </c>
      <c r="B3322" t="s">
        <v>0</v>
      </c>
      <c r="C3322" t="s">
        <v>76</v>
      </c>
      <c r="D3322" t="s">
        <v>4090</v>
      </c>
      <c r="E3322" t="s">
        <v>20</v>
      </c>
      <c r="F3322" t="b">
        <v>0</v>
      </c>
      <c r="G3322" t="s">
        <v>41</v>
      </c>
      <c r="H3322" s="4">
        <v>45706.708738425928</v>
      </c>
      <c r="I3322" t="b">
        <v>0</v>
      </c>
      <c r="J3322" t="b">
        <v>0</v>
      </c>
      <c r="K3322" t="s">
        <v>24</v>
      </c>
      <c r="L3322" t="s">
        <v>36</v>
      </c>
      <c r="N3322">
        <v>37.5</v>
      </c>
      <c r="O3322" t="s">
        <v>712</v>
      </c>
      <c r="P3322" t="s">
        <v>1904</v>
      </c>
    </row>
    <row r="3323" spans="1:16" x14ac:dyDescent="0.25">
      <c r="A3323" t="s">
        <v>139</v>
      </c>
      <c r="B3323" t="s">
        <v>7523</v>
      </c>
      <c r="C3323" t="s">
        <v>151</v>
      </c>
      <c r="D3323" t="s">
        <v>3973</v>
      </c>
      <c r="E3323" t="s">
        <v>20</v>
      </c>
      <c r="F3323" t="b">
        <v>0</v>
      </c>
      <c r="G3323" t="s">
        <v>30</v>
      </c>
      <c r="H3323" s="4">
        <v>45706.709236111114</v>
      </c>
      <c r="I3323" t="b">
        <v>0</v>
      </c>
      <c r="J3323" t="b">
        <v>0</v>
      </c>
      <c r="K3323" t="s">
        <v>24</v>
      </c>
      <c r="L3323" t="s">
        <v>36</v>
      </c>
      <c r="N3323">
        <v>22</v>
      </c>
      <c r="O3323" t="s">
        <v>7524</v>
      </c>
      <c r="P3323" t="s">
        <v>2808</v>
      </c>
    </row>
    <row r="3324" spans="1:16" x14ac:dyDescent="0.25">
      <c r="A3324" t="s">
        <v>2</v>
      </c>
      <c r="B3324" t="s">
        <v>417</v>
      </c>
      <c r="C3324" t="s">
        <v>908</v>
      </c>
      <c r="D3324" t="s">
        <v>3828</v>
      </c>
      <c r="E3324" t="s">
        <v>20</v>
      </c>
      <c r="F3324" t="b">
        <v>0</v>
      </c>
      <c r="G3324" t="s">
        <v>27</v>
      </c>
      <c r="H3324" s="4">
        <v>45706.710324074083</v>
      </c>
      <c r="I3324" t="b">
        <v>0</v>
      </c>
      <c r="J3324" t="b">
        <v>0</v>
      </c>
      <c r="K3324" t="s">
        <v>24</v>
      </c>
      <c r="L3324" t="s">
        <v>22</v>
      </c>
      <c r="M3324">
        <v>90094.2578125</v>
      </c>
      <c r="O3324" t="s">
        <v>6068</v>
      </c>
      <c r="P3324" t="s">
        <v>6069</v>
      </c>
    </row>
    <row r="3325" spans="1:16" x14ac:dyDescent="0.25">
      <c r="A3325" t="s">
        <v>2</v>
      </c>
      <c r="B3325" t="s">
        <v>2337</v>
      </c>
      <c r="C3325" t="s">
        <v>49</v>
      </c>
      <c r="D3325" t="s">
        <v>3973</v>
      </c>
      <c r="E3325" t="s">
        <v>20</v>
      </c>
      <c r="F3325" t="b">
        <v>0</v>
      </c>
      <c r="G3325" t="s">
        <v>30</v>
      </c>
      <c r="H3325" s="4">
        <v>45706.711342592593</v>
      </c>
      <c r="I3325" t="b">
        <v>0</v>
      </c>
      <c r="J3325" t="b">
        <v>0</v>
      </c>
      <c r="K3325" t="s">
        <v>24</v>
      </c>
      <c r="L3325" t="s">
        <v>22</v>
      </c>
      <c r="M3325">
        <v>350000</v>
      </c>
      <c r="O3325" t="s">
        <v>3634</v>
      </c>
      <c r="P3325" t="s">
        <v>7163</v>
      </c>
    </row>
    <row r="3326" spans="1:16" x14ac:dyDescent="0.25">
      <c r="A3326" t="s">
        <v>139</v>
      </c>
      <c r="B3326" t="s">
        <v>2929</v>
      </c>
      <c r="C3326" t="s">
        <v>3238</v>
      </c>
      <c r="D3326" t="s">
        <v>3973</v>
      </c>
      <c r="E3326" t="s">
        <v>20</v>
      </c>
      <c r="F3326" t="b">
        <v>0</v>
      </c>
      <c r="G3326" t="s">
        <v>41</v>
      </c>
      <c r="H3326" s="4">
        <v>45706.7503125</v>
      </c>
      <c r="I3326" t="b">
        <v>0</v>
      </c>
      <c r="J3326" t="b">
        <v>1</v>
      </c>
      <c r="K3326" t="s">
        <v>24</v>
      </c>
      <c r="L3326" t="s">
        <v>22</v>
      </c>
      <c r="M3326">
        <v>103900</v>
      </c>
      <c r="O3326" t="s">
        <v>4329</v>
      </c>
      <c r="P3326" t="s">
        <v>7492</v>
      </c>
    </row>
    <row r="3327" spans="1:16" x14ac:dyDescent="0.25">
      <c r="A3327" t="s">
        <v>139</v>
      </c>
      <c r="B3327" t="s">
        <v>7493</v>
      </c>
      <c r="C3327" t="s">
        <v>151</v>
      </c>
      <c r="D3327" t="s">
        <v>3828</v>
      </c>
      <c r="E3327" t="s">
        <v>51</v>
      </c>
      <c r="F3327" t="b">
        <v>0</v>
      </c>
      <c r="G3327" t="s">
        <v>30</v>
      </c>
      <c r="H3327" s="4">
        <v>45706.750902777778</v>
      </c>
      <c r="I3327" t="b">
        <v>1</v>
      </c>
      <c r="J3327" t="b">
        <v>0</v>
      </c>
      <c r="K3327" t="s">
        <v>24</v>
      </c>
      <c r="L3327" t="s">
        <v>36</v>
      </c>
      <c r="N3327">
        <v>38</v>
      </c>
      <c r="O3327" t="s">
        <v>6991</v>
      </c>
    </row>
    <row r="3328" spans="1:16" x14ac:dyDescent="0.25">
      <c r="A3328" t="s">
        <v>2</v>
      </c>
      <c r="B3328" t="s">
        <v>7494</v>
      </c>
      <c r="C3328" t="s">
        <v>945</v>
      </c>
      <c r="D3328" t="s">
        <v>3600</v>
      </c>
      <c r="E3328" t="s">
        <v>20</v>
      </c>
      <c r="F3328" t="b">
        <v>0</v>
      </c>
      <c r="G3328" t="s">
        <v>27</v>
      </c>
      <c r="H3328" s="4">
        <v>45706.751388888893</v>
      </c>
      <c r="I3328" t="b">
        <v>1</v>
      </c>
      <c r="J3328" t="b">
        <v>1</v>
      </c>
      <c r="K3328" t="s">
        <v>24</v>
      </c>
      <c r="L3328" t="s">
        <v>22</v>
      </c>
      <c r="M3328">
        <v>145000</v>
      </c>
      <c r="O3328" t="s">
        <v>7495</v>
      </c>
      <c r="P3328" t="s">
        <v>7496</v>
      </c>
    </row>
    <row r="3329" spans="1:16" x14ac:dyDescent="0.25">
      <c r="A3329" t="s">
        <v>19</v>
      </c>
      <c r="B3329" t="s">
        <v>7497</v>
      </c>
      <c r="C3329" t="s">
        <v>122</v>
      </c>
      <c r="D3329" t="s">
        <v>3973</v>
      </c>
      <c r="E3329" t="s">
        <v>20</v>
      </c>
      <c r="F3329" t="b">
        <v>0</v>
      </c>
      <c r="G3329" t="s">
        <v>52</v>
      </c>
      <c r="H3329" s="4">
        <v>45706.75240740741</v>
      </c>
      <c r="I3329" t="b">
        <v>1</v>
      </c>
      <c r="J3329" t="b">
        <v>0</v>
      </c>
      <c r="K3329" t="s">
        <v>24</v>
      </c>
      <c r="L3329" t="s">
        <v>22</v>
      </c>
      <c r="M3329">
        <v>112116</v>
      </c>
      <c r="O3329" t="s">
        <v>554</v>
      </c>
      <c r="P3329" t="s">
        <v>7498</v>
      </c>
    </row>
    <row r="3330" spans="1:16" x14ac:dyDescent="0.25">
      <c r="A3330" t="s">
        <v>0</v>
      </c>
      <c r="B3330" t="s">
        <v>4251</v>
      </c>
      <c r="C3330" t="s">
        <v>3519</v>
      </c>
      <c r="D3330" t="s">
        <v>3973</v>
      </c>
      <c r="E3330" t="s">
        <v>20</v>
      </c>
      <c r="F3330" t="b">
        <v>0</v>
      </c>
      <c r="G3330" t="s">
        <v>27</v>
      </c>
      <c r="H3330" s="4">
        <v>45706.791770833333</v>
      </c>
      <c r="I3330" t="b">
        <v>1</v>
      </c>
      <c r="J3330" t="b">
        <v>0</v>
      </c>
      <c r="K3330" t="s">
        <v>24</v>
      </c>
      <c r="L3330" t="s">
        <v>22</v>
      </c>
      <c r="M3330">
        <v>70000</v>
      </c>
      <c r="O3330" t="s">
        <v>7499</v>
      </c>
      <c r="P3330" t="s">
        <v>1075</v>
      </c>
    </row>
    <row r="3331" spans="1:16" x14ac:dyDescent="0.25">
      <c r="A3331" t="s">
        <v>1</v>
      </c>
      <c r="B3331" t="s">
        <v>7500</v>
      </c>
      <c r="C3331" t="s">
        <v>624</v>
      </c>
      <c r="D3331" t="s">
        <v>3973</v>
      </c>
      <c r="E3331" t="s">
        <v>20</v>
      </c>
      <c r="F3331" t="b">
        <v>0</v>
      </c>
      <c r="G3331" t="s">
        <v>35</v>
      </c>
      <c r="H3331" s="4">
        <v>45706.792164351849</v>
      </c>
      <c r="I3331" t="b">
        <v>0</v>
      </c>
      <c r="J3331" t="b">
        <v>1</v>
      </c>
      <c r="K3331" t="s">
        <v>24</v>
      </c>
      <c r="L3331" t="s">
        <v>22</v>
      </c>
      <c r="M3331">
        <v>184000</v>
      </c>
      <c r="O3331" t="s">
        <v>65</v>
      </c>
      <c r="P3331" t="s">
        <v>66</v>
      </c>
    </row>
    <row r="3332" spans="1:16" x14ac:dyDescent="0.25">
      <c r="A3332" t="s">
        <v>2</v>
      </c>
      <c r="B3332" t="s">
        <v>7244</v>
      </c>
      <c r="C3332" t="s">
        <v>322</v>
      </c>
      <c r="D3332" t="s">
        <v>3973</v>
      </c>
      <c r="E3332" t="s">
        <v>20</v>
      </c>
      <c r="F3332" t="b">
        <v>0</v>
      </c>
      <c r="G3332" t="s">
        <v>41</v>
      </c>
      <c r="H3332" s="4">
        <v>45706.792210648149</v>
      </c>
      <c r="I3332" t="b">
        <v>0</v>
      </c>
      <c r="J3332" t="b">
        <v>1</v>
      </c>
      <c r="K3332" t="s">
        <v>24</v>
      </c>
      <c r="L3332" t="s">
        <v>22</v>
      </c>
      <c r="M3332">
        <v>193500</v>
      </c>
      <c r="O3332" t="s">
        <v>3973</v>
      </c>
      <c r="P3332" t="s">
        <v>7245</v>
      </c>
    </row>
    <row r="3333" spans="1:16" x14ac:dyDescent="0.25">
      <c r="A3333" t="s">
        <v>2</v>
      </c>
      <c r="B3333" t="s">
        <v>7542</v>
      </c>
      <c r="C3333" t="s">
        <v>1588</v>
      </c>
      <c r="D3333" t="s">
        <v>7543</v>
      </c>
      <c r="E3333" t="s">
        <v>20</v>
      </c>
      <c r="F3333" t="b">
        <v>0</v>
      </c>
      <c r="G3333" t="s">
        <v>27</v>
      </c>
      <c r="H3333" s="4">
        <v>45706.792962962973</v>
      </c>
      <c r="I3333" t="b">
        <v>0</v>
      </c>
      <c r="J3333" t="b">
        <v>0</v>
      </c>
      <c r="K3333" t="s">
        <v>24</v>
      </c>
      <c r="L3333" t="s">
        <v>22</v>
      </c>
      <c r="M3333">
        <v>90000</v>
      </c>
      <c r="O3333" t="s">
        <v>7544</v>
      </c>
      <c r="P3333" t="s">
        <v>7545</v>
      </c>
    </row>
    <row r="3334" spans="1:16" x14ac:dyDescent="0.25">
      <c r="A3334" t="s">
        <v>1</v>
      </c>
      <c r="B3334" t="s">
        <v>5990</v>
      </c>
      <c r="C3334" t="s">
        <v>3891</v>
      </c>
      <c r="D3334" t="s">
        <v>3828</v>
      </c>
      <c r="E3334" t="s">
        <v>20</v>
      </c>
      <c r="F3334" t="b">
        <v>0</v>
      </c>
      <c r="G3334" t="s">
        <v>27</v>
      </c>
      <c r="H3334" s="4">
        <v>45706.793854166674</v>
      </c>
      <c r="I3334" t="b">
        <v>0</v>
      </c>
      <c r="J3334" t="b">
        <v>1</v>
      </c>
      <c r="K3334" t="s">
        <v>24</v>
      </c>
      <c r="L3334" t="s">
        <v>22</v>
      </c>
      <c r="M3334">
        <v>120000</v>
      </c>
      <c r="O3334" t="s">
        <v>3892</v>
      </c>
      <c r="P3334" t="s">
        <v>5991</v>
      </c>
    </row>
    <row r="3335" spans="1:16" x14ac:dyDescent="0.25">
      <c r="A3335" t="s">
        <v>1</v>
      </c>
      <c r="B3335" t="s">
        <v>3477</v>
      </c>
      <c r="C3335" t="s">
        <v>155</v>
      </c>
      <c r="D3335" t="s">
        <v>3973</v>
      </c>
      <c r="E3335" t="s">
        <v>51</v>
      </c>
      <c r="F3335" t="b">
        <v>0</v>
      </c>
      <c r="G3335" t="s">
        <v>27</v>
      </c>
      <c r="H3335" s="4">
        <v>45706.794027777767</v>
      </c>
      <c r="I3335" t="b">
        <v>0</v>
      </c>
      <c r="J3335" t="b">
        <v>1</v>
      </c>
      <c r="K3335" t="s">
        <v>24</v>
      </c>
      <c r="L3335" t="s">
        <v>36</v>
      </c>
      <c r="N3335">
        <v>45</v>
      </c>
      <c r="O3335" t="s">
        <v>270</v>
      </c>
      <c r="P3335" t="s">
        <v>1851</v>
      </c>
    </row>
    <row r="3336" spans="1:16" x14ac:dyDescent="0.25">
      <c r="A3336" t="s">
        <v>89</v>
      </c>
      <c r="B3336" t="s">
        <v>7501</v>
      </c>
      <c r="C3336" t="s">
        <v>44</v>
      </c>
      <c r="D3336" t="s">
        <v>3973</v>
      </c>
      <c r="E3336" t="s">
        <v>20</v>
      </c>
      <c r="F3336" t="b">
        <v>0</v>
      </c>
      <c r="G3336" t="s">
        <v>41</v>
      </c>
      <c r="H3336" s="4">
        <v>45706.83</v>
      </c>
      <c r="I3336" t="b">
        <v>0</v>
      </c>
      <c r="J3336" t="b">
        <v>0</v>
      </c>
      <c r="K3336" t="s">
        <v>24</v>
      </c>
      <c r="L3336" t="s">
        <v>22</v>
      </c>
      <c r="M3336">
        <v>144000</v>
      </c>
      <c r="O3336" t="s">
        <v>7502</v>
      </c>
      <c r="P3336" t="s">
        <v>7503</v>
      </c>
    </row>
    <row r="3337" spans="1:16" x14ac:dyDescent="0.25">
      <c r="A3337" t="s">
        <v>40</v>
      </c>
      <c r="B3337" t="s">
        <v>57</v>
      </c>
      <c r="C3337" t="s">
        <v>179</v>
      </c>
      <c r="D3337" t="s">
        <v>3973</v>
      </c>
      <c r="E3337" t="s">
        <v>20</v>
      </c>
      <c r="F3337" t="b">
        <v>0</v>
      </c>
      <c r="G3337" t="s">
        <v>52</v>
      </c>
      <c r="H3337" s="4">
        <v>45706.832152777781</v>
      </c>
      <c r="I3337" t="b">
        <v>0</v>
      </c>
      <c r="J3337" t="b">
        <v>1</v>
      </c>
      <c r="K3337" t="s">
        <v>24</v>
      </c>
      <c r="L3337" t="s">
        <v>22</v>
      </c>
      <c r="M3337">
        <v>139105</v>
      </c>
      <c r="O3337" t="s">
        <v>1856</v>
      </c>
      <c r="P3337" t="s">
        <v>2720</v>
      </c>
    </row>
    <row r="3338" spans="1:16" x14ac:dyDescent="0.25">
      <c r="A3338" t="s">
        <v>0</v>
      </c>
      <c r="B3338" t="s">
        <v>7504</v>
      </c>
      <c r="C3338" t="s">
        <v>203</v>
      </c>
      <c r="D3338" t="s">
        <v>3973</v>
      </c>
      <c r="E3338" t="s">
        <v>20</v>
      </c>
      <c r="F3338" t="b">
        <v>0</v>
      </c>
      <c r="G3338" t="s">
        <v>23</v>
      </c>
      <c r="H3338" s="4">
        <v>45706.832256944443</v>
      </c>
      <c r="I3338" t="b">
        <v>1</v>
      </c>
      <c r="J3338" t="b">
        <v>1</v>
      </c>
      <c r="K3338" t="s">
        <v>24</v>
      </c>
      <c r="L3338" t="s">
        <v>22</v>
      </c>
      <c r="M3338">
        <v>85000</v>
      </c>
      <c r="O3338" t="s">
        <v>4675</v>
      </c>
      <c r="P3338" t="s">
        <v>204</v>
      </c>
    </row>
    <row r="3339" spans="1:16" x14ac:dyDescent="0.25">
      <c r="A3339" t="s">
        <v>0</v>
      </c>
      <c r="B3339" t="s">
        <v>7565</v>
      </c>
      <c r="C3339" t="s">
        <v>1894</v>
      </c>
      <c r="D3339" t="s">
        <v>3973</v>
      </c>
      <c r="E3339" t="s">
        <v>20</v>
      </c>
      <c r="F3339" t="b">
        <v>0</v>
      </c>
      <c r="G3339" t="s">
        <v>41</v>
      </c>
      <c r="H3339" s="4">
        <v>45706.833657407413</v>
      </c>
      <c r="I3339" t="b">
        <v>0</v>
      </c>
      <c r="J3339" t="b">
        <v>0</v>
      </c>
      <c r="K3339" t="s">
        <v>24</v>
      </c>
      <c r="L3339" t="s">
        <v>22</v>
      </c>
      <c r="M3339">
        <v>83500</v>
      </c>
      <c r="O3339" t="s">
        <v>5522</v>
      </c>
      <c r="P3339" t="s">
        <v>2715</v>
      </c>
    </row>
    <row r="3340" spans="1:16" x14ac:dyDescent="0.25">
      <c r="A3340" t="s">
        <v>0</v>
      </c>
      <c r="B3340" t="s">
        <v>1219</v>
      </c>
      <c r="C3340" t="s">
        <v>64</v>
      </c>
      <c r="D3340" t="s">
        <v>6851</v>
      </c>
      <c r="E3340" t="s">
        <v>20</v>
      </c>
      <c r="F3340" t="b">
        <v>0</v>
      </c>
      <c r="G3340" t="s">
        <v>52</v>
      </c>
      <c r="H3340" s="4">
        <v>45706.834317129629</v>
      </c>
      <c r="I3340" t="b">
        <v>1</v>
      </c>
      <c r="J3340" t="b">
        <v>0</v>
      </c>
      <c r="K3340" t="s">
        <v>24</v>
      </c>
      <c r="L3340" t="s">
        <v>36</v>
      </c>
      <c r="N3340">
        <v>37.5</v>
      </c>
      <c r="O3340" t="s">
        <v>131</v>
      </c>
      <c r="P3340" t="s">
        <v>1463</v>
      </c>
    </row>
    <row r="3341" spans="1:16" x14ac:dyDescent="0.25">
      <c r="A3341" t="s">
        <v>0</v>
      </c>
      <c r="B3341" t="s">
        <v>7505</v>
      </c>
      <c r="C3341" t="s">
        <v>2015</v>
      </c>
      <c r="D3341" t="s">
        <v>3973</v>
      </c>
      <c r="E3341" t="s">
        <v>51</v>
      </c>
      <c r="F3341" t="b">
        <v>0</v>
      </c>
      <c r="G3341" t="s">
        <v>27</v>
      </c>
      <c r="H3341" s="4">
        <v>45706.834456018521</v>
      </c>
      <c r="I3341" t="b">
        <v>0</v>
      </c>
      <c r="J3341" t="b">
        <v>0</v>
      </c>
      <c r="K3341" t="s">
        <v>24</v>
      </c>
      <c r="L3341" t="s">
        <v>36</v>
      </c>
      <c r="N3341">
        <v>30</v>
      </c>
      <c r="O3341" t="s">
        <v>1137</v>
      </c>
      <c r="P3341" t="s">
        <v>1687</v>
      </c>
    </row>
    <row r="3342" spans="1:16" x14ac:dyDescent="0.25">
      <c r="A3342" t="s">
        <v>0</v>
      </c>
      <c r="B3342" t="s">
        <v>1632</v>
      </c>
      <c r="C3342" t="s">
        <v>967</v>
      </c>
      <c r="D3342" t="s">
        <v>3973</v>
      </c>
      <c r="E3342" t="s">
        <v>20</v>
      </c>
      <c r="F3342" t="b">
        <v>0</v>
      </c>
      <c r="G3342" t="s">
        <v>27</v>
      </c>
      <c r="H3342" s="4">
        <v>45706.834837962961</v>
      </c>
      <c r="I3342" t="b">
        <v>1</v>
      </c>
      <c r="J3342" t="b">
        <v>0</v>
      </c>
      <c r="K3342" t="s">
        <v>24</v>
      </c>
      <c r="L3342" t="s">
        <v>22</v>
      </c>
      <c r="M3342">
        <v>105000</v>
      </c>
      <c r="O3342" t="s">
        <v>482</v>
      </c>
      <c r="P3342" t="s">
        <v>7546</v>
      </c>
    </row>
    <row r="3343" spans="1:16" x14ac:dyDescent="0.25">
      <c r="A3343" t="s">
        <v>19</v>
      </c>
      <c r="B3343" t="s">
        <v>7551</v>
      </c>
      <c r="C3343" t="s">
        <v>559</v>
      </c>
      <c r="D3343" t="s">
        <v>3957</v>
      </c>
      <c r="E3343" t="s">
        <v>20</v>
      </c>
      <c r="F3343" t="b">
        <v>0</v>
      </c>
      <c r="G3343" t="s">
        <v>27</v>
      </c>
      <c r="H3343" s="4">
        <v>45706.835057870368</v>
      </c>
      <c r="I3343" t="b">
        <v>0</v>
      </c>
      <c r="J3343" t="b">
        <v>1</v>
      </c>
      <c r="K3343" t="s">
        <v>24</v>
      </c>
      <c r="L3343" t="s">
        <v>36</v>
      </c>
      <c r="N3343">
        <v>37.514999389648438</v>
      </c>
      <c r="O3343" t="s">
        <v>7552</v>
      </c>
      <c r="P3343" t="s">
        <v>7553</v>
      </c>
    </row>
    <row r="3344" spans="1:16" x14ac:dyDescent="0.25">
      <c r="A3344" t="s">
        <v>0</v>
      </c>
      <c r="B3344" t="s">
        <v>7506</v>
      </c>
      <c r="C3344" t="s">
        <v>966</v>
      </c>
      <c r="D3344" t="s">
        <v>3957</v>
      </c>
      <c r="E3344" t="s">
        <v>20</v>
      </c>
      <c r="F3344" t="b">
        <v>0</v>
      </c>
      <c r="G3344" t="s">
        <v>30</v>
      </c>
      <c r="H3344" s="4">
        <v>45706.836087962962</v>
      </c>
      <c r="I3344" t="b">
        <v>0</v>
      </c>
      <c r="J3344" t="b">
        <v>0</v>
      </c>
      <c r="K3344" t="s">
        <v>24</v>
      </c>
      <c r="L3344" t="s">
        <v>36</v>
      </c>
      <c r="N3344">
        <v>25</v>
      </c>
      <c r="O3344" t="s">
        <v>7507</v>
      </c>
      <c r="P3344" t="s">
        <v>7508</v>
      </c>
    </row>
    <row r="3345" spans="1:16" x14ac:dyDescent="0.25">
      <c r="A3345" t="s">
        <v>0</v>
      </c>
      <c r="B3345" t="s">
        <v>3005</v>
      </c>
      <c r="C3345" t="s">
        <v>203</v>
      </c>
      <c r="D3345" t="s">
        <v>3973</v>
      </c>
      <c r="E3345" t="s">
        <v>20</v>
      </c>
      <c r="F3345" t="b">
        <v>0</v>
      </c>
      <c r="G3345" t="s">
        <v>23</v>
      </c>
      <c r="H3345" s="4">
        <v>45706.868854166663</v>
      </c>
      <c r="I3345" t="b">
        <v>1</v>
      </c>
      <c r="J3345" t="b">
        <v>1</v>
      </c>
      <c r="K3345" t="s">
        <v>24</v>
      </c>
      <c r="L3345" t="s">
        <v>36</v>
      </c>
      <c r="N3345">
        <v>19</v>
      </c>
      <c r="O3345" t="s">
        <v>4344</v>
      </c>
      <c r="P3345" t="s">
        <v>7509</v>
      </c>
    </row>
    <row r="3346" spans="1:16" x14ac:dyDescent="0.25">
      <c r="A3346" t="s">
        <v>0</v>
      </c>
      <c r="B3346" t="s">
        <v>7510</v>
      </c>
      <c r="C3346" t="s">
        <v>985</v>
      </c>
      <c r="D3346" t="s">
        <v>4328</v>
      </c>
      <c r="E3346" t="s">
        <v>20</v>
      </c>
      <c r="F3346" t="b">
        <v>0</v>
      </c>
      <c r="G3346" t="s">
        <v>27</v>
      </c>
      <c r="H3346" s="4">
        <v>45706.871157407397</v>
      </c>
      <c r="I3346" t="b">
        <v>0</v>
      </c>
      <c r="J3346" t="b">
        <v>1</v>
      </c>
      <c r="K3346" t="s">
        <v>24</v>
      </c>
      <c r="L3346" t="s">
        <v>22</v>
      </c>
      <c r="M3346">
        <v>120000</v>
      </c>
      <c r="O3346" t="s">
        <v>7511</v>
      </c>
    </row>
    <row r="3347" spans="1:16" x14ac:dyDescent="0.25">
      <c r="A3347" t="s">
        <v>0</v>
      </c>
      <c r="B3347" t="s">
        <v>7525</v>
      </c>
      <c r="C3347" t="s">
        <v>372</v>
      </c>
      <c r="D3347" t="s">
        <v>2208</v>
      </c>
      <c r="E3347" t="s">
        <v>20</v>
      </c>
      <c r="F3347" t="b">
        <v>0</v>
      </c>
      <c r="G3347" t="s">
        <v>27</v>
      </c>
      <c r="H3347" s="4">
        <v>45706.874988425923</v>
      </c>
      <c r="I3347" t="b">
        <v>0</v>
      </c>
      <c r="J3347" t="b">
        <v>0</v>
      </c>
      <c r="K3347" t="s">
        <v>24</v>
      </c>
      <c r="L3347" t="s">
        <v>22</v>
      </c>
      <c r="M3347">
        <v>82500</v>
      </c>
      <c r="O3347" t="s">
        <v>7526</v>
      </c>
      <c r="P3347" t="s">
        <v>7527</v>
      </c>
    </row>
    <row r="3348" spans="1:16" x14ac:dyDescent="0.25">
      <c r="A3348" t="s">
        <v>191</v>
      </c>
      <c r="B3348" t="s">
        <v>7566</v>
      </c>
      <c r="C3348" t="s">
        <v>2883</v>
      </c>
      <c r="D3348" t="s">
        <v>3973</v>
      </c>
      <c r="E3348" t="s">
        <v>51</v>
      </c>
      <c r="F3348" t="b">
        <v>0</v>
      </c>
      <c r="G3348" t="s">
        <v>30</v>
      </c>
      <c r="H3348" s="4">
        <v>45706.875763888893</v>
      </c>
      <c r="I3348" t="b">
        <v>0</v>
      </c>
      <c r="J3348" t="b">
        <v>1</v>
      </c>
      <c r="K3348" t="s">
        <v>24</v>
      </c>
      <c r="L3348" t="s">
        <v>36</v>
      </c>
      <c r="N3348">
        <v>50</v>
      </c>
      <c r="O3348" t="s">
        <v>2434</v>
      </c>
      <c r="P3348" t="s">
        <v>7567</v>
      </c>
    </row>
    <row r="3349" spans="1:16" x14ac:dyDescent="0.25">
      <c r="A3349" t="s">
        <v>2</v>
      </c>
      <c r="B3349" t="s">
        <v>7512</v>
      </c>
      <c r="C3349" t="s">
        <v>24</v>
      </c>
      <c r="D3349" t="s">
        <v>4035</v>
      </c>
      <c r="E3349" t="s">
        <v>20</v>
      </c>
      <c r="F3349" t="b">
        <v>0</v>
      </c>
      <c r="G3349" t="s">
        <v>41</v>
      </c>
      <c r="H3349" s="4">
        <v>45706.877106481479</v>
      </c>
      <c r="I3349" t="b">
        <v>1</v>
      </c>
      <c r="J3349" t="b">
        <v>1</v>
      </c>
      <c r="K3349" t="s">
        <v>24</v>
      </c>
      <c r="L3349" t="s">
        <v>22</v>
      </c>
      <c r="M3349">
        <v>125000</v>
      </c>
      <c r="O3349" t="s">
        <v>1831</v>
      </c>
      <c r="P3349" t="s">
        <v>7513</v>
      </c>
    </row>
    <row r="3350" spans="1:16" x14ac:dyDescent="0.25">
      <c r="A3350" t="s">
        <v>0</v>
      </c>
      <c r="B3350" t="s">
        <v>7514</v>
      </c>
      <c r="C3350" t="s">
        <v>82</v>
      </c>
      <c r="D3350" t="s">
        <v>3973</v>
      </c>
      <c r="E3350" t="s">
        <v>105</v>
      </c>
      <c r="F3350" t="b">
        <v>0</v>
      </c>
      <c r="G3350" t="s">
        <v>27</v>
      </c>
      <c r="H3350" s="4">
        <v>45706.916770833333</v>
      </c>
      <c r="I3350" t="b">
        <v>0</v>
      </c>
      <c r="J3350" t="b">
        <v>0</v>
      </c>
      <c r="K3350" t="s">
        <v>24</v>
      </c>
      <c r="L3350" t="s">
        <v>36</v>
      </c>
      <c r="N3350">
        <v>15.25</v>
      </c>
      <c r="O3350" t="s">
        <v>7515</v>
      </c>
    </row>
    <row r="3351" spans="1:16" x14ac:dyDescent="0.25">
      <c r="A3351" t="s">
        <v>2</v>
      </c>
      <c r="B3351" t="s">
        <v>4481</v>
      </c>
      <c r="C3351" t="s">
        <v>2555</v>
      </c>
      <c r="D3351" t="s">
        <v>3973</v>
      </c>
      <c r="E3351" t="s">
        <v>20</v>
      </c>
      <c r="F3351" t="b">
        <v>0</v>
      </c>
      <c r="G3351" t="s">
        <v>27</v>
      </c>
      <c r="H3351" s="4">
        <v>45706.918055555558</v>
      </c>
      <c r="I3351" t="b">
        <v>1</v>
      </c>
      <c r="J3351" t="b">
        <v>1</v>
      </c>
      <c r="K3351" t="s">
        <v>24</v>
      </c>
      <c r="L3351" t="s">
        <v>36</v>
      </c>
      <c r="N3351">
        <v>60</v>
      </c>
      <c r="O3351" t="s">
        <v>1227</v>
      </c>
      <c r="P3351" t="s">
        <v>887</v>
      </c>
    </row>
    <row r="3352" spans="1:16" x14ac:dyDescent="0.25">
      <c r="A3352" t="s">
        <v>0</v>
      </c>
      <c r="B3352" t="s">
        <v>7516</v>
      </c>
      <c r="C3352" t="s">
        <v>1096</v>
      </c>
      <c r="D3352" t="s">
        <v>3828</v>
      </c>
      <c r="E3352" t="s">
        <v>20</v>
      </c>
      <c r="F3352" t="b">
        <v>0</v>
      </c>
      <c r="G3352" t="s">
        <v>27</v>
      </c>
      <c r="H3352" s="4">
        <v>45706.954479166663</v>
      </c>
      <c r="I3352" t="b">
        <v>0</v>
      </c>
      <c r="J3352" t="b">
        <v>0</v>
      </c>
      <c r="K3352" t="s">
        <v>24</v>
      </c>
      <c r="L3352" t="s">
        <v>36</v>
      </c>
      <c r="N3352">
        <v>67.360000610351563</v>
      </c>
      <c r="O3352" t="s">
        <v>7517</v>
      </c>
      <c r="P3352" t="s">
        <v>7518</v>
      </c>
    </row>
    <row r="3353" spans="1:16" x14ac:dyDescent="0.25">
      <c r="A3353" t="s">
        <v>1</v>
      </c>
      <c r="B3353" t="s">
        <v>7403</v>
      </c>
      <c r="C3353" t="s">
        <v>39</v>
      </c>
      <c r="D3353" t="s">
        <v>3973</v>
      </c>
      <c r="E3353" t="s">
        <v>51</v>
      </c>
      <c r="F3353" t="b">
        <v>1</v>
      </c>
      <c r="G3353" t="s">
        <v>41</v>
      </c>
      <c r="H3353" s="4">
        <v>45707.000034722223</v>
      </c>
      <c r="I3353" t="b">
        <v>0</v>
      </c>
      <c r="J3353" t="b">
        <v>1</v>
      </c>
      <c r="K3353" t="s">
        <v>24</v>
      </c>
      <c r="L3353" t="s">
        <v>36</v>
      </c>
      <c r="N3353">
        <v>31</v>
      </c>
      <c r="O3353" t="s">
        <v>7404</v>
      </c>
      <c r="P3353" t="s">
        <v>1212</v>
      </c>
    </row>
    <row r="3354" spans="1:16" x14ac:dyDescent="0.25">
      <c r="A3354" t="s">
        <v>0</v>
      </c>
      <c r="B3354" t="s">
        <v>7405</v>
      </c>
      <c r="C3354" t="s">
        <v>5663</v>
      </c>
      <c r="D3354" t="s">
        <v>3957</v>
      </c>
      <c r="E3354" t="s">
        <v>34</v>
      </c>
      <c r="F3354" t="b">
        <v>0</v>
      </c>
      <c r="G3354" t="s">
        <v>27</v>
      </c>
      <c r="H3354" s="4">
        <v>45707.000173611108</v>
      </c>
      <c r="I3354" t="b">
        <v>0</v>
      </c>
      <c r="J3354" t="b">
        <v>0</v>
      </c>
      <c r="K3354" t="s">
        <v>24</v>
      </c>
      <c r="L3354" t="s">
        <v>36</v>
      </c>
      <c r="N3354">
        <v>24.014999389648441</v>
      </c>
      <c r="O3354" t="s">
        <v>5664</v>
      </c>
      <c r="P3354" t="s">
        <v>3686</v>
      </c>
    </row>
    <row r="3355" spans="1:16" x14ac:dyDescent="0.25">
      <c r="A3355" t="s">
        <v>2</v>
      </c>
      <c r="B3355" t="s">
        <v>7406</v>
      </c>
      <c r="C3355" t="s">
        <v>780</v>
      </c>
      <c r="D3355" t="s">
        <v>3973</v>
      </c>
      <c r="E3355" t="s">
        <v>20</v>
      </c>
      <c r="F3355" t="b">
        <v>0</v>
      </c>
      <c r="G3355" t="s">
        <v>27</v>
      </c>
      <c r="H3355" s="4">
        <v>45707.000173611108</v>
      </c>
      <c r="I3355" t="b">
        <v>0</v>
      </c>
      <c r="J3355" t="b">
        <v>0</v>
      </c>
      <c r="K3355" t="s">
        <v>24</v>
      </c>
      <c r="L3355" t="s">
        <v>22</v>
      </c>
      <c r="M3355">
        <v>82850</v>
      </c>
      <c r="O3355" t="s">
        <v>5482</v>
      </c>
      <c r="P3355" t="s">
        <v>3772</v>
      </c>
    </row>
    <row r="3356" spans="1:16" x14ac:dyDescent="0.25">
      <c r="A3356" t="s">
        <v>2</v>
      </c>
      <c r="B3356" t="s">
        <v>7570</v>
      </c>
      <c r="C3356" t="s">
        <v>39</v>
      </c>
      <c r="D3356" t="s">
        <v>4014</v>
      </c>
      <c r="E3356" t="s">
        <v>20</v>
      </c>
      <c r="F3356" t="b">
        <v>1</v>
      </c>
      <c r="G3356" t="s">
        <v>27</v>
      </c>
      <c r="H3356" s="4">
        <v>45707.001273148147</v>
      </c>
      <c r="I3356" t="b">
        <v>0</v>
      </c>
      <c r="J3356" t="b">
        <v>0</v>
      </c>
      <c r="K3356" t="s">
        <v>24</v>
      </c>
      <c r="L3356" t="s">
        <v>22</v>
      </c>
      <c r="M3356">
        <v>155000</v>
      </c>
      <c r="O3356" t="s">
        <v>7571</v>
      </c>
      <c r="P3356" t="s">
        <v>7572</v>
      </c>
    </row>
    <row r="3357" spans="1:16" x14ac:dyDescent="0.25">
      <c r="A3357" t="s">
        <v>1</v>
      </c>
      <c r="B3357" t="s">
        <v>7554</v>
      </c>
      <c r="C3357" t="s">
        <v>82</v>
      </c>
      <c r="D3357" t="s">
        <v>3973</v>
      </c>
      <c r="E3357" t="s">
        <v>20</v>
      </c>
      <c r="F3357" t="b">
        <v>0</v>
      </c>
      <c r="G3357" t="s">
        <v>27</v>
      </c>
      <c r="H3357" s="4">
        <v>45707.00136574074</v>
      </c>
      <c r="I3357" t="b">
        <v>0</v>
      </c>
      <c r="J3357" t="b">
        <v>1</v>
      </c>
      <c r="K3357" t="s">
        <v>24</v>
      </c>
      <c r="L3357" t="s">
        <v>22</v>
      </c>
      <c r="M3357">
        <v>125320</v>
      </c>
      <c r="O3357" t="s">
        <v>4194</v>
      </c>
      <c r="P3357" t="s">
        <v>149</v>
      </c>
    </row>
    <row r="3358" spans="1:16" x14ac:dyDescent="0.25">
      <c r="A3358" t="s">
        <v>2</v>
      </c>
      <c r="B3358" t="s">
        <v>7407</v>
      </c>
      <c r="C3358" t="s">
        <v>372</v>
      </c>
      <c r="D3358" t="s">
        <v>4014</v>
      </c>
      <c r="E3358" t="s">
        <v>20</v>
      </c>
      <c r="F3358" t="b">
        <v>0</v>
      </c>
      <c r="G3358" t="s">
        <v>41</v>
      </c>
      <c r="H3358" s="4">
        <v>45707.00209490741</v>
      </c>
      <c r="I3358" t="b">
        <v>0</v>
      </c>
      <c r="J3358" t="b">
        <v>1</v>
      </c>
      <c r="K3358" t="s">
        <v>24</v>
      </c>
      <c r="L3358" t="s">
        <v>22</v>
      </c>
      <c r="M3358">
        <v>220900</v>
      </c>
      <c r="O3358" t="s">
        <v>402</v>
      </c>
      <c r="P3358" t="s">
        <v>7408</v>
      </c>
    </row>
    <row r="3359" spans="1:16" x14ac:dyDescent="0.25">
      <c r="A3359" t="s">
        <v>2</v>
      </c>
      <c r="B3359" t="s">
        <v>2492</v>
      </c>
      <c r="C3359" t="s">
        <v>825</v>
      </c>
      <c r="D3359" t="s">
        <v>3973</v>
      </c>
      <c r="E3359" t="s">
        <v>20</v>
      </c>
      <c r="F3359" t="b">
        <v>0</v>
      </c>
      <c r="G3359" t="s">
        <v>35</v>
      </c>
      <c r="H3359" s="4">
        <v>45707.002395833333</v>
      </c>
      <c r="I3359" t="b">
        <v>0</v>
      </c>
      <c r="J3359" t="b">
        <v>1</v>
      </c>
      <c r="K3359" t="s">
        <v>24</v>
      </c>
      <c r="L3359" t="s">
        <v>22</v>
      </c>
      <c r="M3359">
        <v>122087</v>
      </c>
      <c r="O3359" t="s">
        <v>5482</v>
      </c>
      <c r="P3359" t="s">
        <v>7409</v>
      </c>
    </row>
    <row r="3360" spans="1:16" x14ac:dyDescent="0.25">
      <c r="A3360" t="s">
        <v>1</v>
      </c>
      <c r="B3360" t="s">
        <v>5780</v>
      </c>
      <c r="C3360" t="s">
        <v>7555</v>
      </c>
      <c r="D3360" t="s">
        <v>5123</v>
      </c>
      <c r="E3360" t="s">
        <v>20</v>
      </c>
      <c r="F3360" t="b">
        <v>0</v>
      </c>
      <c r="G3360" t="s">
        <v>30</v>
      </c>
      <c r="H3360" s="4">
        <v>45707.002418981479</v>
      </c>
      <c r="I3360" t="b">
        <v>0</v>
      </c>
      <c r="J3360" t="b">
        <v>1</v>
      </c>
      <c r="K3360" t="s">
        <v>24</v>
      </c>
      <c r="L3360" t="s">
        <v>22</v>
      </c>
      <c r="M3360">
        <v>198500</v>
      </c>
      <c r="O3360" t="s">
        <v>59</v>
      </c>
      <c r="P3360" t="s">
        <v>7556</v>
      </c>
    </row>
    <row r="3361" spans="1:16" x14ac:dyDescent="0.25">
      <c r="A3361" t="s">
        <v>2</v>
      </c>
      <c r="B3361" t="s">
        <v>7410</v>
      </c>
      <c r="C3361" t="s">
        <v>622</v>
      </c>
      <c r="D3361" t="s">
        <v>3973</v>
      </c>
      <c r="E3361" t="s">
        <v>20</v>
      </c>
      <c r="F3361" t="b">
        <v>0</v>
      </c>
      <c r="G3361" t="s">
        <v>52</v>
      </c>
      <c r="H3361" s="4">
        <v>45707.003298611111</v>
      </c>
      <c r="I3361" t="b">
        <v>0</v>
      </c>
      <c r="J3361" t="b">
        <v>1</v>
      </c>
      <c r="K3361" t="s">
        <v>24</v>
      </c>
      <c r="L3361" t="s">
        <v>22</v>
      </c>
      <c r="M3361">
        <v>115000</v>
      </c>
      <c r="O3361" t="s">
        <v>954</v>
      </c>
      <c r="P3361" t="s">
        <v>7411</v>
      </c>
    </row>
    <row r="3362" spans="1:16" x14ac:dyDescent="0.25">
      <c r="A3362" t="s">
        <v>28</v>
      </c>
      <c r="B3362" t="s">
        <v>7412</v>
      </c>
      <c r="C3362" t="s">
        <v>39</v>
      </c>
      <c r="D3362" t="s">
        <v>3973</v>
      </c>
      <c r="E3362" t="s">
        <v>20</v>
      </c>
      <c r="F3362" t="b">
        <v>1</v>
      </c>
      <c r="G3362" t="s">
        <v>30</v>
      </c>
      <c r="H3362" s="4">
        <v>45707.017511574071</v>
      </c>
      <c r="I3362" t="b">
        <v>0</v>
      </c>
      <c r="J3362" t="b">
        <v>0</v>
      </c>
      <c r="K3362" t="s">
        <v>24</v>
      </c>
      <c r="L3362" t="s">
        <v>36</v>
      </c>
      <c r="N3362">
        <v>50</v>
      </c>
      <c r="O3362" t="s">
        <v>7413</v>
      </c>
    </row>
    <row r="3363" spans="1:16" x14ac:dyDescent="0.25">
      <c r="A3363" t="s">
        <v>0</v>
      </c>
      <c r="B3363" t="s">
        <v>6983</v>
      </c>
      <c r="C3363" t="s">
        <v>39</v>
      </c>
      <c r="D3363" t="s">
        <v>3973</v>
      </c>
      <c r="E3363" t="s">
        <v>20</v>
      </c>
      <c r="F3363" t="b">
        <v>1</v>
      </c>
      <c r="G3363" t="s">
        <v>106</v>
      </c>
      <c r="H3363" s="4">
        <v>45707.018483796302</v>
      </c>
      <c r="I3363" t="b">
        <v>0</v>
      </c>
      <c r="J3363" t="b">
        <v>0</v>
      </c>
      <c r="K3363" t="s">
        <v>106</v>
      </c>
      <c r="L3363" t="s">
        <v>22</v>
      </c>
      <c r="M3363">
        <v>71500</v>
      </c>
      <c r="O3363" t="s">
        <v>6984</v>
      </c>
      <c r="P3363" t="s">
        <v>6985</v>
      </c>
    </row>
    <row r="3364" spans="1:16" x14ac:dyDescent="0.25">
      <c r="A3364" t="s">
        <v>0</v>
      </c>
      <c r="B3364" t="s">
        <v>4495</v>
      </c>
      <c r="C3364" t="s">
        <v>140</v>
      </c>
      <c r="D3364" t="s">
        <v>3828</v>
      </c>
      <c r="E3364" t="s">
        <v>20</v>
      </c>
      <c r="F3364" t="b">
        <v>0</v>
      </c>
      <c r="G3364" t="s">
        <v>35</v>
      </c>
      <c r="H3364" s="4">
        <v>45707.04210648148</v>
      </c>
      <c r="I3364" t="b">
        <v>0</v>
      </c>
      <c r="J3364" t="b">
        <v>0</v>
      </c>
      <c r="K3364" t="s">
        <v>24</v>
      </c>
      <c r="L3364" t="s">
        <v>22</v>
      </c>
      <c r="M3364">
        <v>70000</v>
      </c>
      <c r="O3364" t="s">
        <v>4496</v>
      </c>
      <c r="P3364" t="s">
        <v>204</v>
      </c>
    </row>
    <row r="3365" spans="1:16" x14ac:dyDescent="0.25">
      <c r="A3365" t="s">
        <v>0</v>
      </c>
      <c r="B3365" t="s">
        <v>2900</v>
      </c>
      <c r="C3365" t="s">
        <v>749</v>
      </c>
      <c r="D3365" t="s">
        <v>3828</v>
      </c>
      <c r="E3365" t="s">
        <v>20</v>
      </c>
      <c r="F3365" t="b">
        <v>0</v>
      </c>
      <c r="G3365" t="s">
        <v>30</v>
      </c>
      <c r="H3365" s="4">
        <v>45707.042280092603</v>
      </c>
      <c r="I3365" t="b">
        <v>0</v>
      </c>
      <c r="J3365" t="b">
        <v>1</v>
      </c>
      <c r="K3365" t="s">
        <v>24</v>
      </c>
      <c r="L3365" t="s">
        <v>22</v>
      </c>
      <c r="M3365">
        <v>82500</v>
      </c>
      <c r="O3365" t="s">
        <v>4497</v>
      </c>
      <c r="P3365" t="s">
        <v>3459</v>
      </c>
    </row>
    <row r="3366" spans="1:16" x14ac:dyDescent="0.25">
      <c r="A3366" t="s">
        <v>2</v>
      </c>
      <c r="B3366" t="s">
        <v>7528</v>
      </c>
      <c r="C3366" t="s">
        <v>7529</v>
      </c>
      <c r="D3366" t="s">
        <v>3828</v>
      </c>
      <c r="E3366" t="s">
        <v>20</v>
      </c>
      <c r="F3366" t="b">
        <v>0</v>
      </c>
      <c r="G3366" t="s">
        <v>23</v>
      </c>
      <c r="H3366" s="4">
        <v>45707.059699074067</v>
      </c>
      <c r="I3366" t="b">
        <v>1</v>
      </c>
      <c r="J3366" t="b">
        <v>1</v>
      </c>
      <c r="K3366" t="s">
        <v>24</v>
      </c>
      <c r="L3366" t="s">
        <v>22</v>
      </c>
      <c r="M3366">
        <v>46000</v>
      </c>
      <c r="O3366" t="s">
        <v>7530</v>
      </c>
      <c r="P3366" t="s">
        <v>3540</v>
      </c>
    </row>
    <row r="3367" spans="1:16" x14ac:dyDescent="0.25">
      <c r="A3367" t="s">
        <v>19</v>
      </c>
      <c r="B3367" t="s">
        <v>2448</v>
      </c>
      <c r="C3367" t="s">
        <v>1270</v>
      </c>
      <c r="D3367" t="s">
        <v>3973</v>
      </c>
      <c r="E3367" t="s">
        <v>20</v>
      </c>
      <c r="F3367" t="b">
        <v>0</v>
      </c>
      <c r="G3367" t="s">
        <v>23</v>
      </c>
      <c r="H3367" s="4">
        <v>45707.077384259261</v>
      </c>
      <c r="I3367" t="b">
        <v>0</v>
      </c>
      <c r="J3367" t="b">
        <v>1</v>
      </c>
      <c r="K3367" t="s">
        <v>24</v>
      </c>
      <c r="L3367" t="s">
        <v>36</v>
      </c>
      <c r="N3367">
        <v>56.5</v>
      </c>
      <c r="O3367" t="s">
        <v>5482</v>
      </c>
      <c r="P3367" t="s">
        <v>149</v>
      </c>
    </row>
    <row r="3368" spans="1:16" x14ac:dyDescent="0.25">
      <c r="A3368" t="s">
        <v>2</v>
      </c>
      <c r="B3368" t="s">
        <v>4295</v>
      </c>
      <c r="C3368" t="s">
        <v>612</v>
      </c>
      <c r="D3368" t="s">
        <v>3973</v>
      </c>
      <c r="E3368" t="s">
        <v>20</v>
      </c>
      <c r="F3368" t="b">
        <v>0</v>
      </c>
      <c r="G3368" t="s">
        <v>27</v>
      </c>
      <c r="H3368" s="4">
        <v>45707.084456018521</v>
      </c>
      <c r="I3368" t="b">
        <v>0</v>
      </c>
      <c r="J3368" t="b">
        <v>0</v>
      </c>
      <c r="K3368" t="s">
        <v>24</v>
      </c>
      <c r="L3368" t="s">
        <v>22</v>
      </c>
      <c r="M3368">
        <v>142500</v>
      </c>
      <c r="O3368" t="s">
        <v>5482</v>
      </c>
      <c r="P3368" t="s">
        <v>7573</v>
      </c>
    </row>
    <row r="3369" spans="1:16" x14ac:dyDescent="0.25">
      <c r="A3369" t="s">
        <v>28</v>
      </c>
      <c r="B3369" t="s">
        <v>7414</v>
      </c>
      <c r="C3369" t="s">
        <v>192</v>
      </c>
      <c r="D3369" t="s">
        <v>3957</v>
      </c>
      <c r="E3369" t="s">
        <v>20</v>
      </c>
      <c r="F3369" t="b">
        <v>0</v>
      </c>
      <c r="G3369" t="s">
        <v>23</v>
      </c>
      <c r="H3369" s="4">
        <v>45707.09920138889</v>
      </c>
      <c r="I3369" t="b">
        <v>0</v>
      </c>
      <c r="J3369" t="b">
        <v>1</v>
      </c>
      <c r="K3369" t="s">
        <v>24</v>
      </c>
      <c r="L3369" t="s">
        <v>36</v>
      </c>
      <c r="N3369">
        <v>41.884998321533203</v>
      </c>
      <c r="O3369" t="s">
        <v>5013</v>
      </c>
      <c r="P3369" t="s">
        <v>7415</v>
      </c>
    </row>
    <row r="3370" spans="1:16" x14ac:dyDescent="0.25">
      <c r="A3370" t="s">
        <v>40</v>
      </c>
      <c r="B3370" t="s">
        <v>7416</v>
      </c>
      <c r="C3370" t="s">
        <v>5404</v>
      </c>
      <c r="D3370" t="s">
        <v>3957</v>
      </c>
      <c r="E3370" t="s">
        <v>20</v>
      </c>
      <c r="F3370" t="b">
        <v>0</v>
      </c>
      <c r="G3370" t="s">
        <v>27</v>
      </c>
      <c r="H3370" s="4">
        <v>45707.100543981483</v>
      </c>
      <c r="I3370" t="b">
        <v>0</v>
      </c>
      <c r="J3370" t="b">
        <v>0</v>
      </c>
      <c r="K3370" t="s">
        <v>24</v>
      </c>
      <c r="L3370" t="s">
        <v>36</v>
      </c>
      <c r="N3370">
        <v>45.745002746582031</v>
      </c>
      <c r="O3370" t="s">
        <v>1422</v>
      </c>
      <c r="P3370" t="s">
        <v>7417</v>
      </c>
    </row>
    <row r="3371" spans="1:16" x14ac:dyDescent="0.25">
      <c r="A3371" t="s">
        <v>2</v>
      </c>
      <c r="B3371" t="s">
        <v>7574</v>
      </c>
      <c r="C3371" t="s">
        <v>293</v>
      </c>
      <c r="D3371" t="s">
        <v>3973</v>
      </c>
      <c r="E3371" t="s">
        <v>20</v>
      </c>
      <c r="F3371" t="b">
        <v>0</v>
      </c>
      <c r="G3371" t="s">
        <v>41</v>
      </c>
      <c r="H3371" s="4">
        <v>45707.121493055558</v>
      </c>
      <c r="I3371" t="b">
        <v>0</v>
      </c>
      <c r="J3371" t="b">
        <v>1</v>
      </c>
      <c r="K3371" t="s">
        <v>24</v>
      </c>
      <c r="L3371" t="s">
        <v>36</v>
      </c>
      <c r="N3371">
        <v>40.375</v>
      </c>
      <c r="O3371" t="s">
        <v>7575</v>
      </c>
      <c r="P3371" t="s">
        <v>1597</v>
      </c>
    </row>
    <row r="3372" spans="1:16" x14ac:dyDescent="0.25">
      <c r="A3372" t="s">
        <v>19</v>
      </c>
      <c r="B3372" t="s">
        <v>7418</v>
      </c>
      <c r="C3372" t="s">
        <v>122</v>
      </c>
      <c r="D3372" t="s">
        <v>3973</v>
      </c>
      <c r="E3372" t="s">
        <v>20</v>
      </c>
      <c r="F3372" t="b">
        <v>0</v>
      </c>
      <c r="G3372" t="s">
        <v>52</v>
      </c>
      <c r="H3372" s="4">
        <v>45707.246979166674</v>
      </c>
      <c r="I3372" t="b">
        <v>1</v>
      </c>
      <c r="J3372" t="b">
        <v>1</v>
      </c>
      <c r="K3372" t="s">
        <v>24</v>
      </c>
      <c r="L3372" t="s">
        <v>36</v>
      </c>
      <c r="N3372">
        <v>67.5</v>
      </c>
      <c r="O3372" t="s">
        <v>4344</v>
      </c>
      <c r="P3372" t="s">
        <v>2460</v>
      </c>
    </row>
    <row r="3373" spans="1:16" x14ac:dyDescent="0.25">
      <c r="A3373" t="s">
        <v>0</v>
      </c>
      <c r="B3373" t="s">
        <v>7419</v>
      </c>
      <c r="C3373" t="s">
        <v>82</v>
      </c>
      <c r="D3373" t="s">
        <v>5915</v>
      </c>
      <c r="E3373" t="s">
        <v>20</v>
      </c>
      <c r="F3373" t="b">
        <v>0</v>
      </c>
      <c r="G3373" t="s">
        <v>27</v>
      </c>
      <c r="H3373" s="4">
        <v>45707.249976851846</v>
      </c>
      <c r="I3373" t="b">
        <v>0</v>
      </c>
      <c r="J3373" t="b">
        <v>1</v>
      </c>
      <c r="K3373" t="s">
        <v>24</v>
      </c>
      <c r="L3373" t="s">
        <v>22</v>
      </c>
      <c r="M3373">
        <v>169500</v>
      </c>
      <c r="O3373" t="s">
        <v>7420</v>
      </c>
      <c r="P3373" t="s">
        <v>2951</v>
      </c>
    </row>
    <row r="3374" spans="1:16" x14ac:dyDescent="0.25">
      <c r="A3374" t="s">
        <v>0</v>
      </c>
      <c r="B3374" t="s">
        <v>1507</v>
      </c>
      <c r="C3374" t="s">
        <v>82</v>
      </c>
      <c r="D3374" t="s">
        <v>3973</v>
      </c>
      <c r="E3374" t="s">
        <v>20</v>
      </c>
      <c r="F3374" t="b">
        <v>0</v>
      </c>
      <c r="G3374" t="s">
        <v>27</v>
      </c>
      <c r="H3374" s="4">
        <v>45707.2500462963</v>
      </c>
      <c r="I3374" t="b">
        <v>0</v>
      </c>
      <c r="J3374" t="b">
        <v>1</v>
      </c>
      <c r="K3374" t="s">
        <v>24</v>
      </c>
      <c r="L3374" t="s">
        <v>22</v>
      </c>
      <c r="M3374">
        <v>83025</v>
      </c>
      <c r="O3374" t="s">
        <v>444</v>
      </c>
    </row>
    <row r="3375" spans="1:16" x14ac:dyDescent="0.25">
      <c r="A3375" t="s">
        <v>0</v>
      </c>
      <c r="B3375" t="s">
        <v>0</v>
      </c>
      <c r="C3375" t="s">
        <v>2821</v>
      </c>
      <c r="D3375" t="s">
        <v>1051</v>
      </c>
      <c r="E3375" t="s">
        <v>20</v>
      </c>
      <c r="F3375" t="b">
        <v>0</v>
      </c>
      <c r="G3375" t="s">
        <v>41</v>
      </c>
      <c r="H3375" s="4">
        <v>45707.250231481477</v>
      </c>
      <c r="I3375" t="b">
        <v>1</v>
      </c>
      <c r="J3375" t="b">
        <v>1</v>
      </c>
      <c r="K3375" t="s">
        <v>24</v>
      </c>
      <c r="L3375" t="s">
        <v>36</v>
      </c>
      <c r="N3375">
        <v>30.5</v>
      </c>
      <c r="O3375" t="s">
        <v>1051</v>
      </c>
      <c r="P3375" t="s">
        <v>204</v>
      </c>
    </row>
    <row r="3376" spans="1:16" x14ac:dyDescent="0.25">
      <c r="A3376" t="s">
        <v>0</v>
      </c>
      <c r="B3376" t="s">
        <v>0</v>
      </c>
      <c r="C3376" t="s">
        <v>585</v>
      </c>
      <c r="D3376" t="s">
        <v>3828</v>
      </c>
      <c r="E3376" t="s">
        <v>219</v>
      </c>
      <c r="F3376" t="b">
        <v>0</v>
      </c>
      <c r="G3376" t="s">
        <v>41</v>
      </c>
      <c r="H3376" s="4">
        <v>45707.250277777777</v>
      </c>
      <c r="I3376" t="b">
        <v>0</v>
      </c>
      <c r="J3376" t="b">
        <v>1</v>
      </c>
      <c r="K3376" t="s">
        <v>24</v>
      </c>
      <c r="L3376" t="s">
        <v>36</v>
      </c>
      <c r="N3376">
        <v>62.5</v>
      </c>
      <c r="O3376" t="s">
        <v>3776</v>
      </c>
      <c r="P3376" t="s">
        <v>1823</v>
      </c>
    </row>
    <row r="3377" spans="1:16" x14ac:dyDescent="0.25">
      <c r="A3377" t="s">
        <v>25</v>
      </c>
      <c r="B3377" t="s">
        <v>7576</v>
      </c>
      <c r="C3377" t="s">
        <v>1322</v>
      </c>
      <c r="D3377" t="s">
        <v>3828</v>
      </c>
      <c r="E3377" t="s">
        <v>20</v>
      </c>
      <c r="F3377" t="b">
        <v>0</v>
      </c>
      <c r="G3377" t="s">
        <v>41</v>
      </c>
      <c r="H3377" s="4">
        <v>45707.250300925924</v>
      </c>
      <c r="I3377" t="b">
        <v>0</v>
      </c>
      <c r="J3377" t="b">
        <v>1</v>
      </c>
      <c r="K3377" t="s">
        <v>24</v>
      </c>
      <c r="L3377" t="s">
        <v>22</v>
      </c>
      <c r="M3377">
        <v>82500</v>
      </c>
      <c r="O3377" t="s">
        <v>3593</v>
      </c>
      <c r="P3377" t="s">
        <v>3529</v>
      </c>
    </row>
    <row r="3378" spans="1:16" x14ac:dyDescent="0.25">
      <c r="A3378" t="s">
        <v>0</v>
      </c>
      <c r="B3378" t="s">
        <v>565</v>
      </c>
      <c r="C3378" t="s">
        <v>293</v>
      </c>
      <c r="D3378" t="s">
        <v>3973</v>
      </c>
      <c r="E3378" t="s">
        <v>51</v>
      </c>
      <c r="F3378" t="b">
        <v>0</v>
      </c>
      <c r="G3378" t="s">
        <v>41</v>
      </c>
      <c r="H3378" s="4">
        <v>45707.2503125</v>
      </c>
      <c r="I3378" t="b">
        <v>0</v>
      </c>
      <c r="J3378" t="b">
        <v>0</v>
      </c>
      <c r="K3378" t="s">
        <v>24</v>
      </c>
      <c r="L3378" t="s">
        <v>36</v>
      </c>
      <c r="N3378">
        <v>65.489997863769531</v>
      </c>
      <c r="O3378" t="s">
        <v>5558</v>
      </c>
      <c r="P3378" t="s">
        <v>5559</v>
      </c>
    </row>
    <row r="3379" spans="1:16" x14ac:dyDescent="0.25">
      <c r="A3379" t="s">
        <v>25</v>
      </c>
      <c r="B3379" t="s">
        <v>7421</v>
      </c>
      <c r="C3379" t="s">
        <v>49</v>
      </c>
      <c r="D3379" t="s">
        <v>3108</v>
      </c>
      <c r="E3379" t="s">
        <v>20</v>
      </c>
      <c r="F3379" t="b">
        <v>0</v>
      </c>
      <c r="G3379" t="s">
        <v>41</v>
      </c>
      <c r="H3379" s="4">
        <v>45707.250462962962</v>
      </c>
      <c r="I3379" t="b">
        <v>0</v>
      </c>
      <c r="J3379" t="b">
        <v>1</v>
      </c>
      <c r="K3379" t="s">
        <v>24</v>
      </c>
      <c r="L3379" t="s">
        <v>22</v>
      </c>
      <c r="M3379">
        <v>220612</v>
      </c>
      <c r="O3379" t="s">
        <v>43</v>
      </c>
      <c r="P3379" t="s">
        <v>7422</v>
      </c>
    </row>
    <row r="3380" spans="1:16" x14ac:dyDescent="0.25">
      <c r="A3380" t="s">
        <v>0</v>
      </c>
      <c r="B3380" t="s">
        <v>288</v>
      </c>
      <c r="C3380" t="s">
        <v>696</v>
      </c>
      <c r="D3380" t="s">
        <v>7423</v>
      </c>
      <c r="E3380" t="s">
        <v>51</v>
      </c>
      <c r="F3380" t="b">
        <v>0</v>
      </c>
      <c r="G3380" t="s">
        <v>30</v>
      </c>
      <c r="H3380" s="4">
        <v>45707.250902777778</v>
      </c>
      <c r="I3380" t="b">
        <v>1</v>
      </c>
      <c r="J3380" t="b">
        <v>1</v>
      </c>
      <c r="K3380" t="s">
        <v>24</v>
      </c>
      <c r="L3380" t="s">
        <v>36</v>
      </c>
      <c r="N3380">
        <v>25</v>
      </c>
      <c r="O3380" t="s">
        <v>2075</v>
      </c>
      <c r="P3380" t="s">
        <v>863</v>
      </c>
    </row>
    <row r="3381" spans="1:16" x14ac:dyDescent="0.25">
      <c r="A3381" t="s">
        <v>19</v>
      </c>
      <c r="B3381" t="s">
        <v>7424</v>
      </c>
      <c r="C3381" t="s">
        <v>985</v>
      </c>
      <c r="D3381" t="s">
        <v>3973</v>
      </c>
      <c r="E3381" t="s">
        <v>20</v>
      </c>
      <c r="F3381" t="b">
        <v>0</v>
      </c>
      <c r="G3381" t="s">
        <v>27</v>
      </c>
      <c r="H3381" s="4">
        <v>45707.251006944447</v>
      </c>
      <c r="I3381" t="b">
        <v>0</v>
      </c>
      <c r="J3381" t="b">
        <v>1</v>
      </c>
      <c r="K3381" t="s">
        <v>24</v>
      </c>
      <c r="L3381" t="s">
        <v>22</v>
      </c>
      <c r="M3381">
        <v>260000</v>
      </c>
      <c r="O3381" t="s">
        <v>575</v>
      </c>
    </row>
    <row r="3382" spans="1:16" x14ac:dyDescent="0.25">
      <c r="A3382" t="s">
        <v>0</v>
      </c>
      <c r="B3382" t="s">
        <v>0</v>
      </c>
      <c r="C3382" t="s">
        <v>1226</v>
      </c>
      <c r="D3382" t="s">
        <v>3828</v>
      </c>
      <c r="E3382" t="s">
        <v>20</v>
      </c>
      <c r="F3382" t="b">
        <v>0</v>
      </c>
      <c r="G3382" t="s">
        <v>52</v>
      </c>
      <c r="H3382" s="4">
        <v>45707.251215277778</v>
      </c>
      <c r="I3382" t="b">
        <v>0</v>
      </c>
      <c r="J3382" t="b">
        <v>0</v>
      </c>
      <c r="K3382" t="s">
        <v>24</v>
      </c>
      <c r="L3382" t="s">
        <v>22</v>
      </c>
      <c r="M3382">
        <v>70000</v>
      </c>
      <c r="O3382" t="s">
        <v>5918</v>
      </c>
      <c r="P3382" t="s">
        <v>5919</v>
      </c>
    </row>
    <row r="3383" spans="1:16" x14ac:dyDescent="0.25">
      <c r="A3383" t="s">
        <v>1</v>
      </c>
      <c r="B3383" t="s">
        <v>2392</v>
      </c>
      <c r="C3383" t="s">
        <v>808</v>
      </c>
      <c r="D3383" t="s">
        <v>4014</v>
      </c>
      <c r="E3383" t="s">
        <v>20</v>
      </c>
      <c r="F3383" t="b">
        <v>0</v>
      </c>
      <c r="G3383" t="s">
        <v>41</v>
      </c>
      <c r="H3383" s="4">
        <v>45707.251539351862</v>
      </c>
      <c r="I3383" t="b">
        <v>0</v>
      </c>
      <c r="J3383" t="b">
        <v>1</v>
      </c>
      <c r="K3383" t="s">
        <v>24</v>
      </c>
      <c r="L3383" t="s">
        <v>22</v>
      </c>
      <c r="M3383">
        <v>192500</v>
      </c>
      <c r="O3383" t="s">
        <v>3788</v>
      </c>
      <c r="P3383" t="s">
        <v>302</v>
      </c>
    </row>
    <row r="3384" spans="1:16" x14ac:dyDescent="0.25">
      <c r="A3384" t="s">
        <v>1</v>
      </c>
      <c r="B3384" t="s">
        <v>661</v>
      </c>
      <c r="C3384" t="s">
        <v>1521</v>
      </c>
      <c r="D3384" t="s">
        <v>3973</v>
      </c>
      <c r="E3384" t="s">
        <v>20</v>
      </c>
      <c r="F3384" t="b">
        <v>0</v>
      </c>
      <c r="G3384" t="s">
        <v>52</v>
      </c>
      <c r="H3384" s="4">
        <v>45707.251643518517</v>
      </c>
      <c r="I3384" t="b">
        <v>0</v>
      </c>
      <c r="J3384" t="b">
        <v>0</v>
      </c>
      <c r="K3384" t="s">
        <v>24</v>
      </c>
      <c r="L3384" t="s">
        <v>22</v>
      </c>
      <c r="M3384">
        <v>81100</v>
      </c>
      <c r="O3384" t="s">
        <v>1549</v>
      </c>
    </row>
    <row r="3385" spans="1:16" x14ac:dyDescent="0.25">
      <c r="A3385" t="s">
        <v>1</v>
      </c>
      <c r="B3385" t="s">
        <v>661</v>
      </c>
      <c r="C3385" t="s">
        <v>386</v>
      </c>
      <c r="D3385" t="s">
        <v>3828</v>
      </c>
      <c r="E3385" t="s">
        <v>20</v>
      </c>
      <c r="F3385" t="b">
        <v>0</v>
      </c>
      <c r="G3385" t="s">
        <v>41</v>
      </c>
      <c r="H3385" s="4">
        <v>45707.251944444448</v>
      </c>
      <c r="I3385" t="b">
        <v>0</v>
      </c>
      <c r="J3385" t="b">
        <v>1</v>
      </c>
      <c r="K3385" t="s">
        <v>24</v>
      </c>
      <c r="L3385" t="s">
        <v>22</v>
      </c>
      <c r="M3385">
        <v>127275.203125</v>
      </c>
      <c r="O3385" t="s">
        <v>7425</v>
      </c>
      <c r="P3385" t="s">
        <v>7426</v>
      </c>
    </row>
    <row r="3386" spans="1:16" x14ac:dyDescent="0.25">
      <c r="A3386" t="s">
        <v>2</v>
      </c>
      <c r="B3386" t="s">
        <v>1544</v>
      </c>
      <c r="C3386" t="s">
        <v>39</v>
      </c>
      <c r="D3386" t="s">
        <v>4014</v>
      </c>
      <c r="E3386" t="s">
        <v>20</v>
      </c>
      <c r="F3386" t="b">
        <v>1</v>
      </c>
      <c r="G3386" t="s">
        <v>610</v>
      </c>
      <c r="H3386" s="4">
        <v>45707.257430555554</v>
      </c>
      <c r="I3386" t="b">
        <v>0</v>
      </c>
      <c r="J3386" t="b">
        <v>1</v>
      </c>
      <c r="K3386" t="s">
        <v>610</v>
      </c>
      <c r="L3386" t="s">
        <v>22</v>
      </c>
      <c r="M3386">
        <v>184000</v>
      </c>
      <c r="O3386" t="s">
        <v>3016</v>
      </c>
      <c r="P3386" t="s">
        <v>6878</v>
      </c>
    </row>
    <row r="3387" spans="1:16" x14ac:dyDescent="0.25">
      <c r="A3387" t="s">
        <v>0</v>
      </c>
      <c r="B3387" t="s">
        <v>7427</v>
      </c>
      <c r="C3387" t="s">
        <v>3180</v>
      </c>
      <c r="D3387" t="s">
        <v>2208</v>
      </c>
      <c r="E3387" t="s">
        <v>20</v>
      </c>
      <c r="F3387" t="b">
        <v>0</v>
      </c>
      <c r="G3387" t="s">
        <v>23</v>
      </c>
      <c r="H3387" s="4">
        <v>45707.269016203703</v>
      </c>
      <c r="I3387" t="b">
        <v>0</v>
      </c>
      <c r="J3387" t="b">
        <v>0</v>
      </c>
      <c r="K3387" t="s">
        <v>24</v>
      </c>
      <c r="L3387" t="s">
        <v>36</v>
      </c>
      <c r="N3387">
        <v>33.5</v>
      </c>
      <c r="O3387" t="s">
        <v>3375</v>
      </c>
      <c r="P3387" t="s">
        <v>963</v>
      </c>
    </row>
    <row r="3388" spans="1:16" x14ac:dyDescent="0.25">
      <c r="A3388" t="s">
        <v>2</v>
      </c>
      <c r="B3388" t="s">
        <v>2</v>
      </c>
      <c r="C3388" t="s">
        <v>7428</v>
      </c>
      <c r="D3388" t="s">
        <v>4972</v>
      </c>
      <c r="E3388" t="s">
        <v>20</v>
      </c>
      <c r="F3388" t="b">
        <v>0</v>
      </c>
      <c r="G3388" t="s">
        <v>226</v>
      </c>
      <c r="H3388" s="4">
        <v>45707.273310185177</v>
      </c>
      <c r="I3388" t="b">
        <v>1</v>
      </c>
      <c r="J3388" t="b">
        <v>0</v>
      </c>
      <c r="K3388" t="s">
        <v>226</v>
      </c>
      <c r="L3388" t="s">
        <v>22</v>
      </c>
      <c r="M3388">
        <v>65000</v>
      </c>
      <c r="O3388" t="s">
        <v>7429</v>
      </c>
      <c r="P3388" t="s">
        <v>7430</v>
      </c>
    </row>
    <row r="3389" spans="1:16" x14ac:dyDescent="0.25">
      <c r="A3389" t="s">
        <v>2</v>
      </c>
      <c r="B3389" t="s">
        <v>392</v>
      </c>
      <c r="C3389" t="s">
        <v>39</v>
      </c>
      <c r="D3389" t="s">
        <v>3968</v>
      </c>
      <c r="E3389" t="s">
        <v>20</v>
      </c>
      <c r="F3389" t="b">
        <v>1</v>
      </c>
      <c r="G3389" t="s">
        <v>1247</v>
      </c>
      <c r="H3389" s="4">
        <v>45707.280081018522</v>
      </c>
      <c r="I3389" t="b">
        <v>1</v>
      </c>
      <c r="J3389" t="b">
        <v>0</v>
      </c>
      <c r="K3389" t="s">
        <v>1247</v>
      </c>
      <c r="L3389" t="s">
        <v>22</v>
      </c>
      <c r="M3389">
        <v>70000</v>
      </c>
      <c r="O3389" t="s">
        <v>7096</v>
      </c>
      <c r="P3389" t="s">
        <v>7097</v>
      </c>
    </row>
    <row r="3390" spans="1:16" x14ac:dyDescent="0.25">
      <c r="A3390" t="s">
        <v>19</v>
      </c>
      <c r="B3390" t="s">
        <v>7519</v>
      </c>
      <c r="C3390" t="s">
        <v>213</v>
      </c>
      <c r="D3390" t="s">
        <v>2208</v>
      </c>
      <c r="E3390" t="s">
        <v>20</v>
      </c>
      <c r="F3390" t="b">
        <v>0</v>
      </c>
      <c r="G3390" t="s">
        <v>41</v>
      </c>
      <c r="H3390" s="4">
        <v>45707.292048611111</v>
      </c>
      <c r="I3390" t="b">
        <v>0</v>
      </c>
      <c r="J3390" t="b">
        <v>1</v>
      </c>
      <c r="K3390" t="s">
        <v>24</v>
      </c>
      <c r="L3390" t="s">
        <v>22</v>
      </c>
      <c r="M3390">
        <v>193000</v>
      </c>
      <c r="O3390" t="s">
        <v>405</v>
      </c>
      <c r="P3390" t="s">
        <v>7520</v>
      </c>
    </row>
    <row r="3391" spans="1:16" x14ac:dyDescent="0.25">
      <c r="A3391" t="s">
        <v>2</v>
      </c>
      <c r="B3391" t="s">
        <v>7431</v>
      </c>
      <c r="C3391" t="s">
        <v>172</v>
      </c>
      <c r="D3391" t="s">
        <v>2208</v>
      </c>
      <c r="E3391" t="s">
        <v>20</v>
      </c>
      <c r="F3391" t="b">
        <v>0</v>
      </c>
      <c r="G3391" t="s">
        <v>27</v>
      </c>
      <c r="H3391" s="4">
        <v>45707.293217592603</v>
      </c>
      <c r="I3391" t="b">
        <v>0</v>
      </c>
      <c r="J3391" t="b">
        <v>0</v>
      </c>
      <c r="K3391" t="s">
        <v>24</v>
      </c>
      <c r="L3391" t="s">
        <v>22</v>
      </c>
      <c r="M3391">
        <v>180000</v>
      </c>
      <c r="O3391" t="s">
        <v>2868</v>
      </c>
      <c r="P3391" t="s">
        <v>7432</v>
      </c>
    </row>
    <row r="3392" spans="1:16" x14ac:dyDescent="0.25">
      <c r="A3392" t="s">
        <v>28</v>
      </c>
      <c r="B3392" t="s">
        <v>7577</v>
      </c>
      <c r="C3392" t="s">
        <v>39</v>
      </c>
      <c r="D3392" t="s">
        <v>3985</v>
      </c>
      <c r="E3392" t="s">
        <v>20</v>
      </c>
      <c r="F3392" t="b">
        <v>1</v>
      </c>
      <c r="G3392" t="s">
        <v>2713</v>
      </c>
      <c r="H3392" s="4">
        <v>45707.294016203698</v>
      </c>
      <c r="I3392" t="b">
        <v>0</v>
      </c>
      <c r="J3392" t="b">
        <v>1</v>
      </c>
      <c r="K3392" t="s">
        <v>2713</v>
      </c>
      <c r="L3392" t="s">
        <v>22</v>
      </c>
      <c r="M3392">
        <v>138433.5</v>
      </c>
      <c r="O3392" t="s">
        <v>7578</v>
      </c>
    </row>
    <row r="3393" spans="1:16" x14ac:dyDescent="0.25">
      <c r="A3393" t="s">
        <v>2</v>
      </c>
      <c r="B3393" t="s">
        <v>7579</v>
      </c>
      <c r="C3393" t="s">
        <v>39</v>
      </c>
      <c r="D3393" t="s">
        <v>7580</v>
      </c>
      <c r="E3393" t="s">
        <v>20</v>
      </c>
      <c r="F3393" t="b">
        <v>1</v>
      </c>
      <c r="G3393" t="s">
        <v>816</v>
      </c>
      <c r="H3393" s="4">
        <v>45707.29515046296</v>
      </c>
      <c r="I3393" t="b">
        <v>0</v>
      </c>
      <c r="J3393" t="b">
        <v>0</v>
      </c>
      <c r="K3393" t="s">
        <v>816</v>
      </c>
      <c r="L3393" t="s">
        <v>22</v>
      </c>
      <c r="M3393">
        <v>87500</v>
      </c>
      <c r="O3393" t="s">
        <v>7580</v>
      </c>
      <c r="P3393" t="s">
        <v>7581</v>
      </c>
    </row>
    <row r="3394" spans="1:16" x14ac:dyDescent="0.25">
      <c r="A3394" t="s">
        <v>0</v>
      </c>
      <c r="B3394" t="s">
        <v>4222</v>
      </c>
      <c r="D3394" t="s">
        <v>4220</v>
      </c>
      <c r="E3394" t="s">
        <v>20</v>
      </c>
      <c r="F3394" t="b">
        <v>0</v>
      </c>
      <c r="G3394" t="s">
        <v>1420</v>
      </c>
      <c r="H3394" s="4">
        <v>45707.298101851848</v>
      </c>
      <c r="I3394" t="b">
        <v>0</v>
      </c>
      <c r="J3394" t="b">
        <v>0</v>
      </c>
      <c r="K3394" t="s">
        <v>1420</v>
      </c>
      <c r="L3394" t="s">
        <v>22</v>
      </c>
      <c r="M3394">
        <v>65000</v>
      </c>
      <c r="O3394" t="s">
        <v>2946</v>
      </c>
      <c r="P3394" t="s">
        <v>1374</v>
      </c>
    </row>
    <row r="3395" spans="1:16" x14ac:dyDescent="0.25">
      <c r="A3395" t="s">
        <v>1</v>
      </c>
      <c r="B3395" t="s">
        <v>7433</v>
      </c>
      <c r="C3395" t="s">
        <v>39</v>
      </c>
      <c r="D3395" t="s">
        <v>7434</v>
      </c>
      <c r="E3395" t="s">
        <v>20</v>
      </c>
      <c r="F3395" t="b">
        <v>1</v>
      </c>
      <c r="G3395" t="s">
        <v>1833</v>
      </c>
      <c r="H3395" s="4">
        <v>45707.299421296288</v>
      </c>
      <c r="I3395" t="b">
        <v>1</v>
      </c>
      <c r="J3395" t="b">
        <v>0</v>
      </c>
      <c r="K3395" t="s">
        <v>1833</v>
      </c>
      <c r="L3395" t="s">
        <v>22</v>
      </c>
      <c r="M3395">
        <v>47500</v>
      </c>
      <c r="O3395" t="s">
        <v>1426</v>
      </c>
    </row>
    <row r="3396" spans="1:16" x14ac:dyDescent="0.25">
      <c r="A3396" t="s">
        <v>0</v>
      </c>
      <c r="B3396" t="s">
        <v>3335</v>
      </c>
      <c r="C3396" t="s">
        <v>160</v>
      </c>
      <c r="D3396" t="s">
        <v>4084</v>
      </c>
      <c r="E3396" t="s">
        <v>20</v>
      </c>
      <c r="F3396" t="b">
        <v>0</v>
      </c>
      <c r="G3396" t="s">
        <v>52</v>
      </c>
      <c r="H3396" s="4">
        <v>45707.303819444453</v>
      </c>
      <c r="I3396" t="b">
        <v>0</v>
      </c>
      <c r="J3396" t="b">
        <v>1</v>
      </c>
      <c r="K3396" t="s">
        <v>24</v>
      </c>
      <c r="L3396" t="s">
        <v>22</v>
      </c>
      <c r="M3396">
        <v>137500</v>
      </c>
      <c r="O3396" t="s">
        <v>88</v>
      </c>
      <c r="P3396" t="s">
        <v>7435</v>
      </c>
    </row>
    <row r="3397" spans="1:16" x14ac:dyDescent="0.25">
      <c r="A3397" t="s">
        <v>89</v>
      </c>
      <c r="B3397" t="s">
        <v>7582</v>
      </c>
      <c r="C3397" t="s">
        <v>39</v>
      </c>
      <c r="D3397" t="s">
        <v>4627</v>
      </c>
      <c r="E3397" t="s">
        <v>20</v>
      </c>
      <c r="F3397" t="b">
        <v>1</v>
      </c>
      <c r="G3397" t="s">
        <v>4062</v>
      </c>
      <c r="H3397" s="4">
        <v>45707.308275462958</v>
      </c>
      <c r="I3397" t="b">
        <v>1</v>
      </c>
      <c r="J3397" t="b">
        <v>0</v>
      </c>
      <c r="K3397" t="s">
        <v>4062</v>
      </c>
      <c r="L3397" t="s">
        <v>22</v>
      </c>
      <c r="M3397">
        <v>170000</v>
      </c>
      <c r="O3397" t="s">
        <v>7583</v>
      </c>
      <c r="P3397" t="s">
        <v>7584</v>
      </c>
    </row>
    <row r="3398" spans="1:16" x14ac:dyDescent="0.25">
      <c r="A3398" t="s">
        <v>89</v>
      </c>
      <c r="B3398" t="s">
        <v>7531</v>
      </c>
      <c r="C3398" t="s">
        <v>7532</v>
      </c>
      <c r="D3398" t="s">
        <v>4035</v>
      </c>
      <c r="E3398" t="s">
        <v>20</v>
      </c>
      <c r="F3398" t="b">
        <v>0</v>
      </c>
      <c r="G3398" t="s">
        <v>1119</v>
      </c>
      <c r="H3398" s="4">
        <v>45707.31212962963</v>
      </c>
      <c r="I3398" t="b">
        <v>0</v>
      </c>
      <c r="J3398" t="b">
        <v>0</v>
      </c>
      <c r="K3398" t="s">
        <v>1119</v>
      </c>
      <c r="L3398" t="s">
        <v>22</v>
      </c>
      <c r="M3398">
        <v>275000</v>
      </c>
      <c r="O3398" t="s">
        <v>7533</v>
      </c>
      <c r="P3398" t="s">
        <v>274</v>
      </c>
    </row>
    <row r="3399" spans="1:16" x14ac:dyDescent="0.25">
      <c r="A3399" t="s">
        <v>89</v>
      </c>
      <c r="B3399" t="s">
        <v>7534</v>
      </c>
      <c r="C3399" t="s">
        <v>1420</v>
      </c>
      <c r="D3399" t="s">
        <v>4220</v>
      </c>
      <c r="E3399" t="s">
        <v>20</v>
      </c>
      <c r="F3399" t="b">
        <v>0</v>
      </c>
      <c r="G3399" t="s">
        <v>1420</v>
      </c>
      <c r="H3399" s="4">
        <v>45707.317175925928</v>
      </c>
      <c r="I3399" t="b">
        <v>0</v>
      </c>
      <c r="J3399" t="b">
        <v>0</v>
      </c>
      <c r="K3399" t="s">
        <v>1420</v>
      </c>
      <c r="L3399" t="s">
        <v>22</v>
      </c>
      <c r="M3399">
        <v>174400</v>
      </c>
      <c r="O3399" t="s">
        <v>1773</v>
      </c>
      <c r="P3399" t="s">
        <v>7535</v>
      </c>
    </row>
    <row r="3400" spans="1:16" x14ac:dyDescent="0.25">
      <c r="A3400" t="s">
        <v>139</v>
      </c>
      <c r="B3400" t="s">
        <v>7436</v>
      </c>
      <c r="C3400" t="s">
        <v>2500</v>
      </c>
      <c r="D3400" t="s">
        <v>3970</v>
      </c>
      <c r="E3400" t="s">
        <v>20</v>
      </c>
      <c r="F3400" t="b">
        <v>0</v>
      </c>
      <c r="G3400" t="s">
        <v>41</v>
      </c>
      <c r="H3400" s="4">
        <v>45707.333784722221</v>
      </c>
      <c r="I3400" t="b">
        <v>0</v>
      </c>
      <c r="J3400" t="b">
        <v>1</v>
      </c>
      <c r="K3400" t="s">
        <v>24</v>
      </c>
      <c r="L3400" t="s">
        <v>22</v>
      </c>
      <c r="M3400">
        <v>96000</v>
      </c>
      <c r="O3400" t="s">
        <v>7437</v>
      </c>
    </row>
    <row r="3401" spans="1:16" x14ac:dyDescent="0.25">
      <c r="A3401" t="s">
        <v>40</v>
      </c>
      <c r="B3401" t="s">
        <v>7438</v>
      </c>
      <c r="C3401" t="s">
        <v>151</v>
      </c>
      <c r="D3401" t="s">
        <v>5133</v>
      </c>
      <c r="E3401" t="s">
        <v>20</v>
      </c>
      <c r="F3401" t="b">
        <v>0</v>
      </c>
      <c r="G3401" t="s">
        <v>30</v>
      </c>
      <c r="H3401" s="4">
        <v>45707.334583333337</v>
      </c>
      <c r="I3401" t="b">
        <v>0</v>
      </c>
      <c r="J3401" t="b">
        <v>1</v>
      </c>
      <c r="K3401" t="s">
        <v>24</v>
      </c>
      <c r="L3401" t="s">
        <v>22</v>
      </c>
      <c r="M3401">
        <v>149743</v>
      </c>
      <c r="O3401" t="s">
        <v>7439</v>
      </c>
      <c r="P3401" t="s">
        <v>7440</v>
      </c>
    </row>
    <row r="3402" spans="1:16" x14ac:dyDescent="0.25">
      <c r="A3402" t="s">
        <v>19</v>
      </c>
      <c r="B3402" t="s">
        <v>7557</v>
      </c>
      <c r="C3402" t="s">
        <v>453</v>
      </c>
      <c r="D3402" t="s">
        <v>3957</v>
      </c>
      <c r="E3402" t="s">
        <v>20</v>
      </c>
      <c r="F3402" t="b">
        <v>0</v>
      </c>
      <c r="G3402" t="s">
        <v>27</v>
      </c>
      <c r="H3402" s="4">
        <v>45707.334618055553</v>
      </c>
      <c r="I3402" t="b">
        <v>0</v>
      </c>
      <c r="J3402" t="b">
        <v>0</v>
      </c>
      <c r="K3402" t="s">
        <v>24</v>
      </c>
      <c r="L3402" t="s">
        <v>36</v>
      </c>
      <c r="N3402">
        <v>51.239997863769531</v>
      </c>
      <c r="O3402" t="s">
        <v>349</v>
      </c>
      <c r="P3402" t="s">
        <v>7558</v>
      </c>
    </row>
    <row r="3403" spans="1:16" x14ac:dyDescent="0.25">
      <c r="A3403" t="s">
        <v>2</v>
      </c>
      <c r="B3403" t="s">
        <v>7441</v>
      </c>
      <c r="C3403" t="s">
        <v>29</v>
      </c>
      <c r="D3403" t="s">
        <v>3957</v>
      </c>
      <c r="E3403" t="s">
        <v>20</v>
      </c>
      <c r="F3403" t="b">
        <v>0</v>
      </c>
      <c r="G3403" t="s">
        <v>27</v>
      </c>
      <c r="H3403" s="4">
        <v>45707.334675925929</v>
      </c>
      <c r="I3403" t="b">
        <v>0</v>
      </c>
      <c r="J3403" t="b">
        <v>1</v>
      </c>
      <c r="K3403" t="s">
        <v>24</v>
      </c>
      <c r="L3403" t="s">
        <v>36</v>
      </c>
      <c r="N3403">
        <v>38.215000152587891</v>
      </c>
      <c r="O3403" t="s">
        <v>2768</v>
      </c>
      <c r="P3403" t="s">
        <v>128</v>
      </c>
    </row>
    <row r="3404" spans="1:16" x14ac:dyDescent="0.25">
      <c r="A3404" t="s">
        <v>2</v>
      </c>
      <c r="B3404" t="s">
        <v>1676</v>
      </c>
      <c r="C3404" t="s">
        <v>92</v>
      </c>
      <c r="D3404" t="s">
        <v>4090</v>
      </c>
      <c r="E3404" t="s">
        <v>20</v>
      </c>
      <c r="F3404" t="b">
        <v>0</v>
      </c>
      <c r="G3404" t="s">
        <v>35</v>
      </c>
      <c r="H3404" s="4">
        <v>45707.335509259261</v>
      </c>
      <c r="I3404" t="b">
        <v>0</v>
      </c>
      <c r="J3404" t="b">
        <v>0</v>
      </c>
      <c r="K3404" t="s">
        <v>24</v>
      </c>
      <c r="L3404" t="s">
        <v>22</v>
      </c>
      <c r="M3404">
        <v>125000</v>
      </c>
      <c r="O3404" t="s">
        <v>202</v>
      </c>
      <c r="P3404" t="s">
        <v>7559</v>
      </c>
    </row>
    <row r="3405" spans="1:16" x14ac:dyDescent="0.25">
      <c r="A3405" t="s">
        <v>2</v>
      </c>
      <c r="B3405" t="s">
        <v>7442</v>
      </c>
      <c r="C3405" t="s">
        <v>6313</v>
      </c>
      <c r="D3405" t="s">
        <v>3970</v>
      </c>
      <c r="E3405" t="s">
        <v>20</v>
      </c>
      <c r="F3405" t="b">
        <v>0</v>
      </c>
      <c r="G3405" t="s">
        <v>1420</v>
      </c>
      <c r="H3405" s="4">
        <v>45707.350810185177</v>
      </c>
      <c r="I3405" t="b">
        <v>0</v>
      </c>
      <c r="J3405" t="b">
        <v>0</v>
      </c>
      <c r="K3405" t="s">
        <v>1420</v>
      </c>
      <c r="L3405" t="s">
        <v>22</v>
      </c>
      <c r="M3405">
        <v>109605.5</v>
      </c>
      <c r="O3405" t="s">
        <v>7443</v>
      </c>
      <c r="P3405" t="s">
        <v>7444</v>
      </c>
    </row>
    <row r="3406" spans="1:16" x14ac:dyDescent="0.25">
      <c r="A3406" t="s">
        <v>0</v>
      </c>
      <c r="B3406" t="s">
        <v>7536</v>
      </c>
      <c r="C3406" t="s">
        <v>3225</v>
      </c>
      <c r="D3406" t="s">
        <v>3828</v>
      </c>
      <c r="E3406" t="s">
        <v>20</v>
      </c>
      <c r="F3406" t="b">
        <v>0</v>
      </c>
      <c r="G3406" t="s">
        <v>27</v>
      </c>
      <c r="H3406" s="4">
        <v>45707.375081018523</v>
      </c>
      <c r="I3406" t="b">
        <v>1</v>
      </c>
      <c r="J3406" t="b">
        <v>1</v>
      </c>
      <c r="K3406" t="s">
        <v>24</v>
      </c>
      <c r="L3406" t="s">
        <v>22</v>
      </c>
      <c r="M3406">
        <v>80000</v>
      </c>
      <c r="O3406" t="s">
        <v>7537</v>
      </c>
      <c r="P3406" t="s">
        <v>7538</v>
      </c>
    </row>
    <row r="3407" spans="1:16" x14ac:dyDescent="0.25">
      <c r="A3407" t="s">
        <v>0</v>
      </c>
      <c r="B3407" t="s">
        <v>7445</v>
      </c>
      <c r="C3407" t="s">
        <v>39</v>
      </c>
      <c r="D3407" t="s">
        <v>3828</v>
      </c>
      <c r="E3407" t="s">
        <v>20</v>
      </c>
      <c r="F3407" t="b">
        <v>1</v>
      </c>
      <c r="G3407" t="s">
        <v>27</v>
      </c>
      <c r="H3407" s="4">
        <v>45707.375150462962</v>
      </c>
      <c r="I3407" t="b">
        <v>1</v>
      </c>
      <c r="J3407" t="b">
        <v>0</v>
      </c>
      <c r="K3407" t="s">
        <v>24</v>
      </c>
      <c r="L3407" t="s">
        <v>22</v>
      </c>
      <c r="M3407">
        <v>163085</v>
      </c>
      <c r="O3407" t="s">
        <v>7446</v>
      </c>
      <c r="P3407" t="s">
        <v>709</v>
      </c>
    </row>
    <row r="3408" spans="1:16" x14ac:dyDescent="0.25">
      <c r="A3408" t="s">
        <v>0</v>
      </c>
      <c r="B3408" t="s">
        <v>7447</v>
      </c>
      <c r="C3408" t="s">
        <v>585</v>
      </c>
      <c r="D3408" t="s">
        <v>4084</v>
      </c>
      <c r="E3408" t="s">
        <v>20</v>
      </c>
      <c r="F3408" t="b">
        <v>0</v>
      </c>
      <c r="G3408" t="s">
        <v>41</v>
      </c>
      <c r="H3408" s="4">
        <v>45707.375474537039</v>
      </c>
      <c r="I3408" t="b">
        <v>0</v>
      </c>
      <c r="J3408" t="b">
        <v>0</v>
      </c>
      <c r="K3408" t="s">
        <v>24</v>
      </c>
      <c r="L3408" t="s">
        <v>22</v>
      </c>
      <c r="M3408">
        <v>125000</v>
      </c>
      <c r="O3408" t="s">
        <v>374</v>
      </c>
      <c r="P3408" t="s">
        <v>7448</v>
      </c>
    </row>
    <row r="3409" spans="1:16" x14ac:dyDescent="0.25">
      <c r="A3409" t="s">
        <v>1</v>
      </c>
      <c r="B3409" t="s">
        <v>4431</v>
      </c>
      <c r="C3409" t="s">
        <v>949</v>
      </c>
      <c r="D3409" t="s">
        <v>4432</v>
      </c>
      <c r="E3409" t="s">
        <v>20</v>
      </c>
      <c r="F3409" t="b">
        <v>0</v>
      </c>
      <c r="G3409" t="s">
        <v>30</v>
      </c>
      <c r="H3409" s="4">
        <v>45707.376006944447</v>
      </c>
      <c r="I3409" t="b">
        <v>0</v>
      </c>
      <c r="J3409" t="b">
        <v>1</v>
      </c>
      <c r="K3409" t="s">
        <v>24</v>
      </c>
      <c r="L3409" t="s">
        <v>22</v>
      </c>
      <c r="M3409">
        <v>99000</v>
      </c>
      <c r="O3409" t="s">
        <v>1763</v>
      </c>
      <c r="P3409" t="s">
        <v>4433</v>
      </c>
    </row>
    <row r="3410" spans="1:16" x14ac:dyDescent="0.25">
      <c r="A3410" t="s">
        <v>0</v>
      </c>
      <c r="B3410" t="s">
        <v>5421</v>
      </c>
      <c r="C3410" t="s">
        <v>372</v>
      </c>
      <c r="D3410" t="s">
        <v>3957</v>
      </c>
      <c r="E3410" t="s">
        <v>34</v>
      </c>
      <c r="F3410" t="b">
        <v>0</v>
      </c>
      <c r="G3410" t="s">
        <v>27</v>
      </c>
      <c r="H3410" s="4">
        <v>45707.416701388887</v>
      </c>
      <c r="I3410" t="b">
        <v>1</v>
      </c>
      <c r="J3410" t="b">
        <v>0</v>
      </c>
      <c r="K3410" t="s">
        <v>24</v>
      </c>
      <c r="L3410" t="s">
        <v>36</v>
      </c>
      <c r="N3410">
        <v>27.979999542236332</v>
      </c>
      <c r="O3410" t="s">
        <v>4622</v>
      </c>
    </row>
    <row r="3411" spans="1:16" x14ac:dyDescent="0.25">
      <c r="A3411" t="s">
        <v>40</v>
      </c>
      <c r="B3411" t="s">
        <v>7449</v>
      </c>
      <c r="C3411" t="s">
        <v>1546</v>
      </c>
      <c r="D3411" t="s">
        <v>3828</v>
      </c>
      <c r="E3411" t="s">
        <v>20</v>
      </c>
      <c r="F3411" t="b">
        <v>0</v>
      </c>
      <c r="G3411" t="s">
        <v>27</v>
      </c>
      <c r="H3411" s="4">
        <v>45707.417939814812</v>
      </c>
      <c r="I3411" t="b">
        <v>0</v>
      </c>
      <c r="J3411" t="b">
        <v>1</v>
      </c>
      <c r="K3411" t="s">
        <v>24</v>
      </c>
      <c r="L3411" t="s">
        <v>22</v>
      </c>
      <c r="M3411">
        <v>162225</v>
      </c>
      <c r="O3411" t="s">
        <v>254</v>
      </c>
      <c r="P3411" t="s">
        <v>7450</v>
      </c>
    </row>
    <row r="3412" spans="1:16" x14ac:dyDescent="0.25">
      <c r="A3412" t="s">
        <v>40</v>
      </c>
      <c r="B3412" t="s">
        <v>2541</v>
      </c>
      <c r="C3412" t="s">
        <v>3347</v>
      </c>
      <c r="D3412" t="s">
        <v>3973</v>
      </c>
      <c r="E3412" t="s">
        <v>20</v>
      </c>
      <c r="F3412" t="b">
        <v>0</v>
      </c>
      <c r="G3412" t="s">
        <v>27</v>
      </c>
      <c r="H3412" s="4">
        <v>45707.418842592589</v>
      </c>
      <c r="I3412" t="b">
        <v>0</v>
      </c>
      <c r="J3412" t="b">
        <v>1</v>
      </c>
      <c r="K3412" t="s">
        <v>24</v>
      </c>
      <c r="L3412" t="s">
        <v>22</v>
      </c>
      <c r="M3412">
        <v>110500</v>
      </c>
      <c r="O3412" t="s">
        <v>2227</v>
      </c>
      <c r="P3412" t="s">
        <v>4333</v>
      </c>
    </row>
    <row r="3413" spans="1:16" x14ac:dyDescent="0.25">
      <c r="A3413" t="s">
        <v>2</v>
      </c>
      <c r="B3413" t="s">
        <v>4385</v>
      </c>
      <c r="C3413" t="s">
        <v>3515</v>
      </c>
      <c r="D3413" t="s">
        <v>2208</v>
      </c>
      <c r="E3413" t="s">
        <v>34</v>
      </c>
      <c r="F3413" t="b">
        <v>0</v>
      </c>
      <c r="G3413" t="s">
        <v>41</v>
      </c>
      <c r="H3413" s="4">
        <v>45707.418923611112</v>
      </c>
      <c r="I3413" t="b">
        <v>0</v>
      </c>
      <c r="J3413" t="b">
        <v>1</v>
      </c>
      <c r="K3413" t="s">
        <v>24</v>
      </c>
      <c r="L3413" t="s">
        <v>22</v>
      </c>
      <c r="M3413">
        <v>165000</v>
      </c>
      <c r="O3413" t="s">
        <v>428</v>
      </c>
      <c r="P3413" t="s">
        <v>7451</v>
      </c>
    </row>
    <row r="3414" spans="1:16" x14ac:dyDescent="0.25">
      <c r="A3414" t="s">
        <v>2</v>
      </c>
      <c r="B3414" t="s">
        <v>506</v>
      </c>
      <c r="C3414" t="s">
        <v>7585</v>
      </c>
      <c r="D3414" t="s">
        <v>2208</v>
      </c>
      <c r="E3414" t="s">
        <v>34</v>
      </c>
      <c r="F3414" t="b">
        <v>0</v>
      </c>
      <c r="G3414" t="s">
        <v>30</v>
      </c>
      <c r="H3414" s="4">
        <v>45707.419374999998</v>
      </c>
      <c r="I3414" t="b">
        <v>0</v>
      </c>
      <c r="J3414" t="b">
        <v>1</v>
      </c>
      <c r="K3414" t="s">
        <v>24</v>
      </c>
      <c r="L3414" t="s">
        <v>22</v>
      </c>
      <c r="M3414">
        <v>135000</v>
      </c>
      <c r="O3414" t="s">
        <v>428</v>
      </c>
      <c r="P3414" t="s">
        <v>4786</v>
      </c>
    </row>
    <row r="3415" spans="1:16" x14ac:dyDescent="0.25">
      <c r="A3415" t="s">
        <v>28</v>
      </c>
      <c r="B3415" t="s">
        <v>642</v>
      </c>
      <c r="C3415" t="s">
        <v>696</v>
      </c>
      <c r="D3415" t="s">
        <v>3973</v>
      </c>
      <c r="E3415" t="s">
        <v>20</v>
      </c>
      <c r="F3415" t="b">
        <v>0</v>
      </c>
      <c r="G3415" t="s">
        <v>30</v>
      </c>
      <c r="H3415" s="4">
        <v>45707.420115740737</v>
      </c>
      <c r="I3415" t="b">
        <v>0</v>
      </c>
      <c r="J3415" t="b">
        <v>1</v>
      </c>
      <c r="K3415" t="s">
        <v>24</v>
      </c>
      <c r="L3415" t="s">
        <v>22</v>
      </c>
      <c r="M3415">
        <v>147000</v>
      </c>
      <c r="O3415" t="s">
        <v>950</v>
      </c>
      <c r="P3415" t="s">
        <v>6325</v>
      </c>
    </row>
    <row r="3416" spans="1:16" x14ac:dyDescent="0.25">
      <c r="A3416" t="s">
        <v>89</v>
      </c>
      <c r="B3416" t="s">
        <v>7452</v>
      </c>
      <c r="C3416" t="s">
        <v>7313</v>
      </c>
      <c r="D3416" t="s">
        <v>2208</v>
      </c>
      <c r="E3416" t="s">
        <v>34</v>
      </c>
      <c r="F3416" t="b">
        <v>0</v>
      </c>
      <c r="G3416" t="s">
        <v>41</v>
      </c>
      <c r="H3416" s="4">
        <v>45707.433148148149</v>
      </c>
      <c r="I3416" t="b">
        <v>0</v>
      </c>
      <c r="J3416" t="b">
        <v>1</v>
      </c>
      <c r="K3416" t="s">
        <v>24</v>
      </c>
      <c r="L3416" t="s">
        <v>22</v>
      </c>
      <c r="M3416">
        <v>195000</v>
      </c>
      <c r="O3416" t="s">
        <v>428</v>
      </c>
      <c r="P3416" t="s">
        <v>7453</v>
      </c>
    </row>
    <row r="3417" spans="1:16" x14ac:dyDescent="0.25">
      <c r="A3417" t="s">
        <v>2</v>
      </c>
      <c r="B3417" t="s">
        <v>6517</v>
      </c>
      <c r="C3417" t="s">
        <v>151</v>
      </c>
      <c r="D3417" t="s">
        <v>3973</v>
      </c>
      <c r="E3417" t="s">
        <v>20</v>
      </c>
      <c r="F3417" t="b">
        <v>0</v>
      </c>
      <c r="G3417" t="s">
        <v>30</v>
      </c>
      <c r="H3417" s="4">
        <v>45707.45925925926</v>
      </c>
      <c r="I3417" t="b">
        <v>0</v>
      </c>
      <c r="J3417" t="b">
        <v>1</v>
      </c>
      <c r="K3417" t="s">
        <v>24</v>
      </c>
      <c r="L3417" t="s">
        <v>22</v>
      </c>
      <c r="M3417">
        <v>140500</v>
      </c>
      <c r="O3417" t="s">
        <v>6518</v>
      </c>
      <c r="P3417" t="s">
        <v>6519</v>
      </c>
    </row>
    <row r="3418" spans="1:16" x14ac:dyDescent="0.25">
      <c r="A3418" t="s">
        <v>2</v>
      </c>
      <c r="B3418" t="s">
        <v>307</v>
      </c>
      <c r="C3418" t="s">
        <v>39</v>
      </c>
      <c r="D3418" t="s">
        <v>7454</v>
      </c>
      <c r="E3418" t="s">
        <v>20</v>
      </c>
      <c r="F3418" t="b">
        <v>1</v>
      </c>
      <c r="G3418" t="s">
        <v>1094</v>
      </c>
      <c r="H3418" s="4">
        <v>45707.489560185182</v>
      </c>
      <c r="I3418" t="b">
        <v>1</v>
      </c>
      <c r="J3418" t="b">
        <v>0</v>
      </c>
      <c r="K3418" t="s">
        <v>1094</v>
      </c>
      <c r="L3418" t="s">
        <v>22</v>
      </c>
      <c r="M3418">
        <v>200000</v>
      </c>
      <c r="O3418" t="s">
        <v>7455</v>
      </c>
      <c r="P3418" t="s">
        <v>1818</v>
      </c>
    </row>
    <row r="3419" spans="1:16" x14ac:dyDescent="0.25">
      <c r="A3419" t="s">
        <v>0</v>
      </c>
      <c r="B3419" t="s">
        <v>0</v>
      </c>
      <c r="C3419" t="s">
        <v>7560</v>
      </c>
      <c r="D3419" t="s">
        <v>7547</v>
      </c>
      <c r="E3419" t="s">
        <v>34</v>
      </c>
      <c r="F3419" t="b">
        <v>0</v>
      </c>
      <c r="G3419" t="s">
        <v>41</v>
      </c>
      <c r="H3419" s="4">
        <v>45707.500532407408</v>
      </c>
      <c r="I3419" t="b">
        <v>0</v>
      </c>
      <c r="J3419" t="b">
        <v>0</v>
      </c>
      <c r="K3419" t="s">
        <v>24</v>
      </c>
      <c r="L3419" t="s">
        <v>36</v>
      </c>
      <c r="N3419">
        <v>15</v>
      </c>
      <c r="O3419" t="s">
        <v>7548</v>
      </c>
      <c r="P3419" t="s">
        <v>61</v>
      </c>
    </row>
    <row r="3420" spans="1:16" x14ac:dyDescent="0.25">
      <c r="A3420" t="s">
        <v>1</v>
      </c>
      <c r="B3420" t="s">
        <v>2955</v>
      </c>
      <c r="C3420" t="s">
        <v>2765</v>
      </c>
      <c r="D3420" t="s">
        <v>3973</v>
      </c>
      <c r="E3420" t="s">
        <v>20</v>
      </c>
      <c r="F3420" t="b">
        <v>0</v>
      </c>
      <c r="G3420" t="s">
        <v>52</v>
      </c>
      <c r="H3420" s="4">
        <v>45707.500891203701</v>
      </c>
      <c r="I3420" t="b">
        <v>0</v>
      </c>
      <c r="J3420" t="b">
        <v>1</v>
      </c>
      <c r="K3420" t="s">
        <v>24</v>
      </c>
      <c r="L3420" t="s">
        <v>22</v>
      </c>
      <c r="M3420">
        <v>174000</v>
      </c>
      <c r="O3420" t="s">
        <v>5482</v>
      </c>
      <c r="P3420" t="s">
        <v>603</v>
      </c>
    </row>
    <row r="3421" spans="1:16" x14ac:dyDescent="0.25">
      <c r="A3421" t="s">
        <v>2</v>
      </c>
      <c r="B3421" t="s">
        <v>7406</v>
      </c>
      <c r="C3421" t="s">
        <v>3608</v>
      </c>
      <c r="D3421" t="s">
        <v>3973</v>
      </c>
      <c r="E3421" t="s">
        <v>20</v>
      </c>
      <c r="F3421" t="b">
        <v>0</v>
      </c>
      <c r="G3421" t="s">
        <v>27</v>
      </c>
      <c r="H3421" s="4">
        <v>45707.501215277778</v>
      </c>
      <c r="I3421" t="b">
        <v>0</v>
      </c>
      <c r="J3421" t="b">
        <v>0</v>
      </c>
      <c r="K3421" t="s">
        <v>24</v>
      </c>
      <c r="L3421" t="s">
        <v>22</v>
      </c>
      <c r="M3421">
        <v>82850</v>
      </c>
      <c r="O3421" t="s">
        <v>5482</v>
      </c>
      <c r="P3421" t="s">
        <v>3772</v>
      </c>
    </row>
    <row r="3422" spans="1:16" x14ac:dyDescent="0.25">
      <c r="A3422" t="s">
        <v>1</v>
      </c>
      <c r="B3422" t="s">
        <v>5636</v>
      </c>
      <c r="C3422" t="s">
        <v>236</v>
      </c>
      <c r="D3422" t="s">
        <v>3957</v>
      </c>
      <c r="E3422" t="s">
        <v>34</v>
      </c>
      <c r="F3422" t="b">
        <v>0</v>
      </c>
      <c r="G3422" t="s">
        <v>27</v>
      </c>
      <c r="H3422" s="4">
        <v>45707.501550925917</v>
      </c>
      <c r="I3422" t="b">
        <v>0</v>
      </c>
      <c r="J3422" t="b">
        <v>1</v>
      </c>
      <c r="K3422" t="s">
        <v>24</v>
      </c>
      <c r="L3422" t="s">
        <v>36</v>
      </c>
      <c r="N3422">
        <v>46.050003051757813</v>
      </c>
      <c r="O3422" t="s">
        <v>5637</v>
      </c>
      <c r="P3422" t="s">
        <v>5638</v>
      </c>
    </row>
    <row r="3423" spans="1:16" x14ac:dyDescent="0.25">
      <c r="A3423" t="s">
        <v>2</v>
      </c>
      <c r="B3423" t="s">
        <v>7456</v>
      </c>
      <c r="C3423" t="s">
        <v>114</v>
      </c>
      <c r="D3423" t="s">
        <v>3973</v>
      </c>
      <c r="E3423" t="s">
        <v>20</v>
      </c>
      <c r="F3423" t="b">
        <v>0</v>
      </c>
      <c r="G3423" t="s">
        <v>27</v>
      </c>
      <c r="H3423" s="4">
        <v>45707.501689814817</v>
      </c>
      <c r="I3423" t="b">
        <v>0</v>
      </c>
      <c r="J3423" t="b">
        <v>1</v>
      </c>
      <c r="K3423" t="s">
        <v>24</v>
      </c>
      <c r="L3423" t="s">
        <v>22</v>
      </c>
      <c r="M3423">
        <v>207500</v>
      </c>
      <c r="O3423" t="s">
        <v>341</v>
      </c>
      <c r="P3423" t="s">
        <v>7457</v>
      </c>
    </row>
    <row r="3424" spans="1:16" x14ac:dyDescent="0.25">
      <c r="A3424" t="s">
        <v>1</v>
      </c>
      <c r="B3424" t="s">
        <v>7561</v>
      </c>
      <c r="C3424" t="s">
        <v>713</v>
      </c>
      <c r="D3424" t="s">
        <v>3973</v>
      </c>
      <c r="E3424" t="s">
        <v>20</v>
      </c>
      <c r="F3424" t="b">
        <v>0</v>
      </c>
      <c r="G3424" t="s">
        <v>27</v>
      </c>
      <c r="H3424" s="4">
        <v>45707.501770833333</v>
      </c>
      <c r="I3424" t="b">
        <v>0</v>
      </c>
      <c r="J3424" t="b">
        <v>1</v>
      </c>
      <c r="K3424" t="s">
        <v>24</v>
      </c>
      <c r="L3424" t="s">
        <v>22</v>
      </c>
      <c r="M3424">
        <v>113750</v>
      </c>
      <c r="O3424" t="s">
        <v>5482</v>
      </c>
      <c r="P3424" t="s">
        <v>7562</v>
      </c>
    </row>
    <row r="3425" spans="1:16" x14ac:dyDescent="0.25">
      <c r="A3425" t="s">
        <v>1</v>
      </c>
      <c r="B3425" t="s">
        <v>844</v>
      </c>
      <c r="C3425" t="s">
        <v>3608</v>
      </c>
      <c r="D3425" t="s">
        <v>3973</v>
      </c>
      <c r="E3425" t="s">
        <v>20</v>
      </c>
      <c r="F3425" t="b">
        <v>0</v>
      </c>
      <c r="G3425" t="s">
        <v>30</v>
      </c>
      <c r="H3425" s="4">
        <v>45707.502858796302</v>
      </c>
      <c r="I3425" t="b">
        <v>0</v>
      </c>
      <c r="J3425" t="b">
        <v>0</v>
      </c>
      <c r="K3425" t="s">
        <v>24</v>
      </c>
      <c r="L3425" t="s">
        <v>22</v>
      </c>
      <c r="M3425">
        <v>174500</v>
      </c>
      <c r="O3425" t="s">
        <v>5482</v>
      </c>
      <c r="P3425" t="s">
        <v>302</v>
      </c>
    </row>
    <row r="3426" spans="1:16" x14ac:dyDescent="0.25">
      <c r="A3426" t="s">
        <v>40</v>
      </c>
      <c r="B3426" t="s">
        <v>6048</v>
      </c>
      <c r="C3426" t="s">
        <v>194</v>
      </c>
      <c r="D3426" t="s">
        <v>4035</v>
      </c>
      <c r="E3426" t="s">
        <v>20</v>
      </c>
      <c r="F3426" t="b">
        <v>0</v>
      </c>
      <c r="G3426" t="s">
        <v>158</v>
      </c>
      <c r="H3426" s="4">
        <v>45707.504050925927</v>
      </c>
      <c r="I3426" t="b">
        <v>1</v>
      </c>
      <c r="J3426" t="b">
        <v>0</v>
      </c>
      <c r="K3426" t="s">
        <v>158</v>
      </c>
      <c r="L3426" t="s">
        <v>22</v>
      </c>
      <c r="M3426">
        <v>86459.5</v>
      </c>
      <c r="O3426" t="s">
        <v>6045</v>
      </c>
      <c r="P3426" t="s">
        <v>6049</v>
      </c>
    </row>
    <row r="3427" spans="1:16" x14ac:dyDescent="0.25">
      <c r="A3427" t="s">
        <v>28</v>
      </c>
      <c r="B3427" t="s">
        <v>7458</v>
      </c>
      <c r="C3427" t="s">
        <v>39</v>
      </c>
      <c r="D3427" t="s">
        <v>3973</v>
      </c>
      <c r="E3427" t="s">
        <v>20</v>
      </c>
      <c r="F3427" t="b">
        <v>1</v>
      </c>
      <c r="G3427" t="s">
        <v>106</v>
      </c>
      <c r="H3427" s="4">
        <v>45707.50849537037</v>
      </c>
      <c r="I3427" t="b">
        <v>0</v>
      </c>
      <c r="J3427" t="b">
        <v>0</v>
      </c>
      <c r="K3427" t="s">
        <v>106</v>
      </c>
      <c r="L3427" t="s">
        <v>36</v>
      </c>
      <c r="N3427">
        <v>50</v>
      </c>
      <c r="O3427" t="s">
        <v>7413</v>
      </c>
      <c r="P3427" t="s">
        <v>7459</v>
      </c>
    </row>
    <row r="3428" spans="1:16" x14ac:dyDescent="0.25">
      <c r="A3428" t="s">
        <v>0</v>
      </c>
      <c r="B3428" t="s">
        <v>0</v>
      </c>
      <c r="C3428" t="s">
        <v>569</v>
      </c>
      <c r="D3428" t="s">
        <v>7547</v>
      </c>
      <c r="E3428" t="s">
        <v>34</v>
      </c>
      <c r="F3428" t="b">
        <v>0</v>
      </c>
      <c r="G3428" t="s">
        <v>52</v>
      </c>
      <c r="H3428" s="4">
        <v>45707.515636574077</v>
      </c>
      <c r="I3428" t="b">
        <v>0</v>
      </c>
      <c r="J3428" t="b">
        <v>0</v>
      </c>
      <c r="K3428" t="s">
        <v>24</v>
      </c>
      <c r="L3428" t="s">
        <v>36</v>
      </c>
      <c r="N3428">
        <v>15</v>
      </c>
      <c r="O3428" t="s">
        <v>7548</v>
      </c>
      <c r="P3428" t="s">
        <v>61</v>
      </c>
    </row>
    <row r="3429" spans="1:16" x14ac:dyDescent="0.25">
      <c r="A3429" t="s">
        <v>0</v>
      </c>
      <c r="B3429" t="s">
        <v>7586</v>
      </c>
      <c r="C3429" t="s">
        <v>1343</v>
      </c>
      <c r="D3429" t="s">
        <v>2208</v>
      </c>
      <c r="E3429" t="s">
        <v>20</v>
      </c>
      <c r="F3429" t="b">
        <v>0</v>
      </c>
      <c r="G3429" t="s">
        <v>27</v>
      </c>
      <c r="H3429" s="4">
        <v>45707.541712962957</v>
      </c>
      <c r="I3429" t="b">
        <v>0</v>
      </c>
      <c r="J3429" t="b">
        <v>1</v>
      </c>
      <c r="K3429" t="s">
        <v>24</v>
      </c>
      <c r="L3429" t="s">
        <v>22</v>
      </c>
      <c r="M3429">
        <v>60700</v>
      </c>
      <c r="O3429" t="s">
        <v>2918</v>
      </c>
      <c r="P3429" t="s">
        <v>1711</v>
      </c>
    </row>
    <row r="3430" spans="1:16" x14ac:dyDescent="0.25">
      <c r="A3430" t="s">
        <v>139</v>
      </c>
      <c r="B3430" t="s">
        <v>7460</v>
      </c>
      <c r="C3430" t="s">
        <v>1867</v>
      </c>
      <c r="D3430" t="s">
        <v>2208</v>
      </c>
      <c r="E3430" t="s">
        <v>105</v>
      </c>
      <c r="F3430" t="b">
        <v>0</v>
      </c>
      <c r="G3430" t="s">
        <v>27</v>
      </c>
      <c r="H3430" s="4">
        <v>45707.54178240741</v>
      </c>
      <c r="I3430" t="b">
        <v>0</v>
      </c>
      <c r="J3430" t="b">
        <v>1</v>
      </c>
      <c r="K3430" t="s">
        <v>24</v>
      </c>
      <c r="L3430" t="s">
        <v>22</v>
      </c>
      <c r="M3430">
        <v>93500</v>
      </c>
      <c r="O3430" t="s">
        <v>7461</v>
      </c>
      <c r="P3430" t="s">
        <v>2014</v>
      </c>
    </row>
    <row r="3431" spans="1:16" x14ac:dyDescent="0.25">
      <c r="A3431" t="s">
        <v>25</v>
      </c>
      <c r="B3431" t="s">
        <v>7587</v>
      </c>
      <c r="C3431" t="s">
        <v>622</v>
      </c>
      <c r="D3431" t="s">
        <v>3973</v>
      </c>
      <c r="E3431" t="s">
        <v>20</v>
      </c>
      <c r="F3431" t="b">
        <v>0</v>
      </c>
      <c r="G3431" t="s">
        <v>35</v>
      </c>
      <c r="H3431" s="4">
        <v>45707.542071759257</v>
      </c>
      <c r="I3431" t="b">
        <v>0</v>
      </c>
      <c r="J3431" t="b">
        <v>1</v>
      </c>
      <c r="K3431" t="s">
        <v>24</v>
      </c>
      <c r="L3431" t="s">
        <v>22</v>
      </c>
      <c r="M3431">
        <v>115850</v>
      </c>
      <c r="O3431" t="s">
        <v>7588</v>
      </c>
      <c r="P3431" t="s">
        <v>66</v>
      </c>
    </row>
    <row r="3432" spans="1:16" x14ac:dyDescent="0.25">
      <c r="A3432" t="s">
        <v>1</v>
      </c>
      <c r="B3432" t="s">
        <v>2473</v>
      </c>
      <c r="C3432" t="s">
        <v>1845</v>
      </c>
      <c r="D3432" t="s">
        <v>4084</v>
      </c>
      <c r="E3432" t="s">
        <v>20</v>
      </c>
      <c r="F3432" t="b">
        <v>0</v>
      </c>
      <c r="G3432" t="s">
        <v>27</v>
      </c>
      <c r="H3432" s="4">
        <v>45707.543252314812</v>
      </c>
      <c r="I3432" t="b">
        <v>0</v>
      </c>
      <c r="J3432" t="b">
        <v>1</v>
      </c>
      <c r="K3432" t="s">
        <v>24</v>
      </c>
      <c r="L3432" t="s">
        <v>22</v>
      </c>
      <c r="M3432">
        <v>145000</v>
      </c>
      <c r="O3432" t="s">
        <v>1388</v>
      </c>
      <c r="P3432" t="s">
        <v>7462</v>
      </c>
    </row>
    <row r="3433" spans="1:16" x14ac:dyDescent="0.25">
      <c r="A3433" t="s">
        <v>40</v>
      </c>
      <c r="B3433" t="s">
        <v>7463</v>
      </c>
      <c r="C3433" t="s">
        <v>2701</v>
      </c>
      <c r="D3433" t="s">
        <v>3828</v>
      </c>
      <c r="E3433" t="s">
        <v>20</v>
      </c>
      <c r="F3433" t="b">
        <v>0</v>
      </c>
      <c r="G3433" t="s">
        <v>41</v>
      </c>
      <c r="H3433" s="4">
        <v>45707.543657407397</v>
      </c>
      <c r="I3433" t="b">
        <v>1</v>
      </c>
      <c r="J3433" t="b">
        <v>1</v>
      </c>
      <c r="K3433" t="s">
        <v>24</v>
      </c>
      <c r="L3433" t="s">
        <v>36</v>
      </c>
      <c r="N3433">
        <v>60</v>
      </c>
      <c r="O3433" t="s">
        <v>7464</v>
      </c>
      <c r="P3433" t="s">
        <v>7465</v>
      </c>
    </row>
    <row r="3434" spans="1:16" x14ac:dyDescent="0.25">
      <c r="A3434" t="s">
        <v>19</v>
      </c>
      <c r="B3434" t="s">
        <v>7466</v>
      </c>
      <c r="C3434" t="s">
        <v>2765</v>
      </c>
      <c r="D3434" t="s">
        <v>3957</v>
      </c>
      <c r="E3434" t="s">
        <v>20</v>
      </c>
      <c r="F3434" t="b">
        <v>0</v>
      </c>
      <c r="G3434" t="s">
        <v>23</v>
      </c>
      <c r="H3434" s="4">
        <v>45707.581053240741</v>
      </c>
      <c r="I3434" t="b">
        <v>0</v>
      </c>
      <c r="J3434" t="b">
        <v>1</v>
      </c>
      <c r="K3434" t="s">
        <v>24</v>
      </c>
      <c r="L3434" t="s">
        <v>36</v>
      </c>
      <c r="N3434">
        <v>11.335000038146971</v>
      </c>
      <c r="O3434" t="s">
        <v>254</v>
      </c>
      <c r="P3434" t="s">
        <v>1637</v>
      </c>
    </row>
    <row r="3435" spans="1:16" x14ac:dyDescent="0.25">
      <c r="A3435" t="s">
        <v>0</v>
      </c>
      <c r="B3435" t="s">
        <v>7549</v>
      </c>
      <c r="C3435" t="s">
        <v>484</v>
      </c>
      <c r="D3435" t="s">
        <v>3828</v>
      </c>
      <c r="E3435" t="s">
        <v>20</v>
      </c>
      <c r="F3435" t="b">
        <v>0</v>
      </c>
      <c r="G3435" t="s">
        <v>27</v>
      </c>
      <c r="H3435" s="4">
        <v>45707.583402777767</v>
      </c>
      <c r="I3435" t="b">
        <v>0</v>
      </c>
      <c r="J3435" t="b">
        <v>1</v>
      </c>
      <c r="K3435" t="s">
        <v>24</v>
      </c>
      <c r="L3435" t="s">
        <v>22</v>
      </c>
      <c r="M3435">
        <v>70000</v>
      </c>
      <c r="O3435" t="s">
        <v>7550</v>
      </c>
      <c r="P3435" t="s">
        <v>280</v>
      </c>
    </row>
    <row r="3436" spans="1:16" x14ac:dyDescent="0.25">
      <c r="A3436" t="s">
        <v>0</v>
      </c>
      <c r="B3436" t="s">
        <v>7467</v>
      </c>
      <c r="C3436" t="s">
        <v>859</v>
      </c>
      <c r="D3436" t="s">
        <v>3957</v>
      </c>
      <c r="E3436" t="s">
        <v>20</v>
      </c>
      <c r="F3436" t="b">
        <v>0</v>
      </c>
      <c r="G3436" t="s">
        <v>27</v>
      </c>
      <c r="H3436" s="4">
        <v>45707.583518518521</v>
      </c>
      <c r="I3436" t="b">
        <v>0</v>
      </c>
      <c r="J3436" t="b">
        <v>1</v>
      </c>
      <c r="K3436" t="s">
        <v>24</v>
      </c>
      <c r="L3436" t="s">
        <v>36</v>
      </c>
      <c r="N3436">
        <v>24.014999389648441</v>
      </c>
      <c r="O3436" t="s">
        <v>7468</v>
      </c>
      <c r="P3436" t="s">
        <v>1304</v>
      </c>
    </row>
    <row r="3437" spans="1:16" x14ac:dyDescent="0.25">
      <c r="A3437" t="s">
        <v>25</v>
      </c>
      <c r="B3437" t="s">
        <v>7521</v>
      </c>
      <c r="C3437" t="s">
        <v>82</v>
      </c>
      <c r="D3437" t="s">
        <v>3828</v>
      </c>
      <c r="E3437" t="s">
        <v>20</v>
      </c>
      <c r="F3437" t="b">
        <v>0</v>
      </c>
      <c r="G3437" t="s">
        <v>27</v>
      </c>
      <c r="H3437" s="4">
        <v>45707.584178240737</v>
      </c>
      <c r="I3437" t="b">
        <v>0</v>
      </c>
      <c r="J3437" t="b">
        <v>1</v>
      </c>
      <c r="K3437" t="s">
        <v>24</v>
      </c>
      <c r="L3437" t="s">
        <v>22</v>
      </c>
      <c r="M3437">
        <v>85210.5</v>
      </c>
      <c r="O3437" t="s">
        <v>7522</v>
      </c>
      <c r="P3437" t="s">
        <v>2884</v>
      </c>
    </row>
    <row r="3438" spans="1:16" x14ac:dyDescent="0.25">
      <c r="A3438" t="s">
        <v>2</v>
      </c>
      <c r="B3438" t="s">
        <v>170</v>
      </c>
      <c r="C3438" t="s">
        <v>171</v>
      </c>
      <c r="D3438" t="s">
        <v>3957</v>
      </c>
      <c r="E3438" t="s">
        <v>20</v>
      </c>
      <c r="F3438" t="b">
        <v>0</v>
      </c>
      <c r="G3438" t="s">
        <v>27</v>
      </c>
      <c r="H3438" s="4">
        <v>45707.584618055553</v>
      </c>
      <c r="I3438" t="b">
        <v>0</v>
      </c>
      <c r="J3438" t="b">
        <v>1</v>
      </c>
      <c r="K3438" t="s">
        <v>24</v>
      </c>
      <c r="L3438" t="s">
        <v>36</v>
      </c>
      <c r="N3438">
        <v>46.060001373291023</v>
      </c>
      <c r="O3438" t="s">
        <v>7563</v>
      </c>
      <c r="P3438" t="s">
        <v>7564</v>
      </c>
    </row>
    <row r="3439" spans="1:16" x14ac:dyDescent="0.25">
      <c r="A3439" t="s">
        <v>28</v>
      </c>
      <c r="B3439" t="s">
        <v>7469</v>
      </c>
      <c r="C3439" t="s">
        <v>24</v>
      </c>
      <c r="D3439" t="s">
        <v>3973</v>
      </c>
      <c r="E3439" t="s">
        <v>20</v>
      </c>
      <c r="F3439" t="b">
        <v>0</v>
      </c>
      <c r="G3439" t="s">
        <v>27</v>
      </c>
      <c r="H3439" s="4">
        <v>45707.585509259261</v>
      </c>
      <c r="I3439" t="b">
        <v>0</v>
      </c>
      <c r="J3439" t="b">
        <v>0</v>
      </c>
      <c r="K3439" t="s">
        <v>24</v>
      </c>
      <c r="L3439" t="s">
        <v>22</v>
      </c>
      <c r="M3439">
        <v>155000</v>
      </c>
      <c r="O3439" t="s">
        <v>7470</v>
      </c>
      <c r="P3439" t="s">
        <v>7471</v>
      </c>
    </row>
    <row r="3440" spans="1:16" x14ac:dyDescent="0.25">
      <c r="A3440" t="s">
        <v>191</v>
      </c>
      <c r="B3440" t="s">
        <v>7472</v>
      </c>
      <c r="C3440" t="s">
        <v>972</v>
      </c>
      <c r="D3440" t="s">
        <v>4084</v>
      </c>
      <c r="E3440" t="s">
        <v>20</v>
      </c>
      <c r="F3440" t="b">
        <v>0</v>
      </c>
      <c r="G3440" t="s">
        <v>862</v>
      </c>
      <c r="H3440" s="4">
        <v>45707.589016203703</v>
      </c>
      <c r="I3440" t="b">
        <v>0</v>
      </c>
      <c r="J3440" t="b">
        <v>0</v>
      </c>
      <c r="K3440" t="s">
        <v>862</v>
      </c>
      <c r="L3440" t="s">
        <v>22</v>
      </c>
      <c r="M3440">
        <v>127500</v>
      </c>
      <c r="O3440" t="s">
        <v>7473</v>
      </c>
      <c r="P3440" t="s">
        <v>7474</v>
      </c>
    </row>
    <row r="3441" spans="1:16" x14ac:dyDescent="0.25">
      <c r="A3441" t="s">
        <v>0</v>
      </c>
      <c r="B3441" t="s">
        <v>5357</v>
      </c>
      <c r="C3441" t="s">
        <v>5358</v>
      </c>
      <c r="D3441" t="s">
        <v>3828</v>
      </c>
      <c r="E3441" t="s">
        <v>219</v>
      </c>
      <c r="F3441" t="b">
        <v>0</v>
      </c>
      <c r="G3441" t="s">
        <v>27</v>
      </c>
      <c r="H3441" s="4">
        <v>45707.625069444453</v>
      </c>
      <c r="I3441" t="b">
        <v>1</v>
      </c>
      <c r="J3441" t="b">
        <v>1</v>
      </c>
      <c r="K3441" t="s">
        <v>24</v>
      </c>
      <c r="L3441" t="s">
        <v>36</v>
      </c>
      <c r="N3441">
        <v>26.494998931884769</v>
      </c>
      <c r="O3441" t="s">
        <v>3769</v>
      </c>
      <c r="P3441" t="s">
        <v>1702</v>
      </c>
    </row>
    <row r="3442" spans="1:16" x14ac:dyDescent="0.25">
      <c r="A3442" t="s">
        <v>0</v>
      </c>
      <c r="B3442" t="s">
        <v>7475</v>
      </c>
      <c r="C3442" t="s">
        <v>179</v>
      </c>
      <c r="D3442" t="s">
        <v>2208</v>
      </c>
      <c r="E3442" t="s">
        <v>20</v>
      </c>
      <c r="F3442" t="b">
        <v>0</v>
      </c>
      <c r="G3442" t="s">
        <v>27</v>
      </c>
      <c r="H3442" s="4">
        <v>45707.625173611108</v>
      </c>
      <c r="I3442" t="b">
        <v>0</v>
      </c>
      <c r="J3442" t="b">
        <v>0</v>
      </c>
      <c r="K3442" t="s">
        <v>24</v>
      </c>
      <c r="L3442" t="s">
        <v>22</v>
      </c>
      <c r="M3442">
        <v>61750</v>
      </c>
      <c r="O3442" t="s">
        <v>7476</v>
      </c>
      <c r="P3442" t="s">
        <v>7477</v>
      </c>
    </row>
    <row r="3443" spans="1:16" x14ac:dyDescent="0.25">
      <c r="A3443" t="s">
        <v>0</v>
      </c>
      <c r="B3443" t="s">
        <v>7478</v>
      </c>
      <c r="C3443" t="s">
        <v>2883</v>
      </c>
      <c r="D3443" t="s">
        <v>3828</v>
      </c>
      <c r="E3443" t="s">
        <v>51</v>
      </c>
      <c r="F3443" t="b">
        <v>0</v>
      </c>
      <c r="G3443" t="s">
        <v>30</v>
      </c>
      <c r="H3443" s="4">
        <v>45707.625601851847</v>
      </c>
      <c r="I3443" t="b">
        <v>1</v>
      </c>
      <c r="J3443" t="b">
        <v>0</v>
      </c>
      <c r="K3443" t="s">
        <v>24</v>
      </c>
      <c r="L3443" t="s">
        <v>36</v>
      </c>
      <c r="N3443">
        <v>53.5</v>
      </c>
      <c r="O3443" t="s">
        <v>7479</v>
      </c>
      <c r="P3443" t="s">
        <v>338</v>
      </c>
    </row>
    <row r="3444" spans="1:16" x14ac:dyDescent="0.25">
      <c r="A3444" t="s">
        <v>1</v>
      </c>
      <c r="B3444" t="s">
        <v>4444</v>
      </c>
      <c r="C3444" t="s">
        <v>122</v>
      </c>
      <c r="D3444" t="s">
        <v>3973</v>
      </c>
      <c r="E3444" t="s">
        <v>20</v>
      </c>
      <c r="F3444" t="b">
        <v>0</v>
      </c>
      <c r="G3444" t="s">
        <v>52</v>
      </c>
      <c r="H3444" s="4">
        <v>45707.625740740739</v>
      </c>
      <c r="I3444" t="b">
        <v>0</v>
      </c>
      <c r="J3444" t="b">
        <v>1</v>
      </c>
      <c r="K3444" t="s">
        <v>24</v>
      </c>
      <c r="L3444" t="s">
        <v>22</v>
      </c>
      <c r="M3444">
        <v>222545</v>
      </c>
      <c r="O3444" t="s">
        <v>759</v>
      </c>
      <c r="P3444" t="s">
        <v>2237</v>
      </c>
    </row>
    <row r="3445" spans="1:16" x14ac:dyDescent="0.25">
      <c r="A3445" t="s">
        <v>1</v>
      </c>
      <c r="B3445" t="s">
        <v>7480</v>
      </c>
      <c r="C3445" t="s">
        <v>82</v>
      </c>
      <c r="D3445" t="s">
        <v>4084</v>
      </c>
      <c r="E3445" t="s">
        <v>20</v>
      </c>
      <c r="F3445" t="b">
        <v>0</v>
      </c>
      <c r="G3445" t="s">
        <v>27</v>
      </c>
      <c r="H3445" s="4">
        <v>45707.626018518517</v>
      </c>
      <c r="I3445" t="b">
        <v>0</v>
      </c>
      <c r="J3445" t="b">
        <v>0</v>
      </c>
      <c r="K3445" t="s">
        <v>24</v>
      </c>
      <c r="L3445" t="s">
        <v>22</v>
      </c>
      <c r="M3445">
        <v>155000</v>
      </c>
      <c r="O3445" t="s">
        <v>377</v>
      </c>
      <c r="P3445" t="s">
        <v>3559</v>
      </c>
    </row>
    <row r="3446" spans="1:16" x14ac:dyDescent="0.25">
      <c r="A3446" t="s">
        <v>2</v>
      </c>
      <c r="B3446" t="s">
        <v>7481</v>
      </c>
      <c r="C3446" t="s">
        <v>24</v>
      </c>
      <c r="D3446" t="s">
        <v>4328</v>
      </c>
      <c r="E3446" t="s">
        <v>20</v>
      </c>
      <c r="F3446" t="b">
        <v>0</v>
      </c>
      <c r="G3446" t="s">
        <v>27</v>
      </c>
      <c r="H3446" s="4">
        <v>45707.626979166656</v>
      </c>
      <c r="I3446" t="b">
        <v>0</v>
      </c>
      <c r="J3446" t="b">
        <v>0</v>
      </c>
      <c r="K3446" t="s">
        <v>24</v>
      </c>
      <c r="L3446" t="s">
        <v>22</v>
      </c>
      <c r="M3446">
        <v>126500</v>
      </c>
      <c r="O3446" t="s">
        <v>7482</v>
      </c>
      <c r="P3446" t="s">
        <v>7483</v>
      </c>
    </row>
    <row r="3447" spans="1:16" x14ac:dyDescent="0.25">
      <c r="A3447" t="s">
        <v>0</v>
      </c>
      <c r="B3447" t="s">
        <v>2760</v>
      </c>
      <c r="C3447" t="s">
        <v>236</v>
      </c>
      <c r="D3447" t="s">
        <v>2208</v>
      </c>
      <c r="E3447" t="s">
        <v>20</v>
      </c>
      <c r="F3447" t="b">
        <v>0</v>
      </c>
      <c r="G3447" t="s">
        <v>27</v>
      </c>
      <c r="H3447" s="4">
        <v>45707.666817129633</v>
      </c>
      <c r="I3447" t="b">
        <v>0</v>
      </c>
      <c r="J3447" t="b">
        <v>1</v>
      </c>
      <c r="K3447" t="s">
        <v>24</v>
      </c>
      <c r="L3447" t="s">
        <v>22</v>
      </c>
      <c r="M3447">
        <v>120000</v>
      </c>
      <c r="O3447" t="s">
        <v>301</v>
      </c>
      <c r="P3447" t="s">
        <v>7484</v>
      </c>
    </row>
    <row r="3448" spans="1:16" x14ac:dyDescent="0.25">
      <c r="A3448" t="s">
        <v>0</v>
      </c>
      <c r="B3448" t="s">
        <v>7485</v>
      </c>
      <c r="C3448" t="s">
        <v>179</v>
      </c>
      <c r="D3448" t="s">
        <v>3828</v>
      </c>
      <c r="E3448" t="s">
        <v>20</v>
      </c>
      <c r="F3448" t="b">
        <v>0</v>
      </c>
      <c r="G3448" t="s">
        <v>27</v>
      </c>
      <c r="H3448" s="4">
        <v>45707.66684027778</v>
      </c>
      <c r="I3448" t="b">
        <v>0</v>
      </c>
      <c r="J3448" t="b">
        <v>1</v>
      </c>
      <c r="K3448" t="s">
        <v>24</v>
      </c>
      <c r="L3448" t="s">
        <v>22</v>
      </c>
      <c r="M3448">
        <v>79871.5</v>
      </c>
      <c r="O3448" t="s">
        <v>3851</v>
      </c>
      <c r="P3448" t="s">
        <v>7486</v>
      </c>
    </row>
    <row r="3449" spans="1:16" x14ac:dyDescent="0.25">
      <c r="A3449" t="s">
        <v>139</v>
      </c>
      <c r="B3449" t="s">
        <v>277</v>
      </c>
      <c r="C3449" t="s">
        <v>1065</v>
      </c>
      <c r="D3449" t="s">
        <v>3973</v>
      </c>
      <c r="E3449" t="s">
        <v>20</v>
      </c>
      <c r="F3449" t="b">
        <v>0</v>
      </c>
      <c r="G3449" t="s">
        <v>35</v>
      </c>
      <c r="H3449" s="4">
        <v>45707.667071759257</v>
      </c>
      <c r="I3449" t="b">
        <v>0</v>
      </c>
      <c r="J3449" t="b">
        <v>0</v>
      </c>
      <c r="K3449" t="s">
        <v>24</v>
      </c>
      <c r="L3449" t="s">
        <v>36</v>
      </c>
      <c r="N3449">
        <v>60</v>
      </c>
      <c r="O3449" t="s">
        <v>200</v>
      </c>
      <c r="P3449" t="s">
        <v>7539</v>
      </c>
    </row>
    <row r="3450" spans="1:16" x14ac:dyDescent="0.25">
      <c r="A3450" t="s">
        <v>139</v>
      </c>
      <c r="B3450" t="s">
        <v>7487</v>
      </c>
      <c r="C3450" t="s">
        <v>1421</v>
      </c>
      <c r="D3450" t="s">
        <v>3828</v>
      </c>
      <c r="E3450" t="s">
        <v>20</v>
      </c>
      <c r="F3450" t="b">
        <v>0</v>
      </c>
      <c r="G3450" t="s">
        <v>52</v>
      </c>
      <c r="H3450" s="4">
        <v>45707.667858796303</v>
      </c>
      <c r="I3450" t="b">
        <v>0</v>
      </c>
      <c r="J3450" t="b">
        <v>1</v>
      </c>
      <c r="K3450" t="s">
        <v>24</v>
      </c>
      <c r="L3450" t="s">
        <v>22</v>
      </c>
      <c r="M3450">
        <v>120000</v>
      </c>
      <c r="O3450" t="s">
        <v>7488</v>
      </c>
      <c r="P3450" t="s">
        <v>7489</v>
      </c>
    </row>
    <row r="3451" spans="1:16" x14ac:dyDescent="0.25">
      <c r="A3451" t="s">
        <v>40</v>
      </c>
      <c r="B3451" t="s">
        <v>7490</v>
      </c>
      <c r="C3451" t="s">
        <v>825</v>
      </c>
      <c r="D3451" t="s">
        <v>3828</v>
      </c>
      <c r="E3451" t="s">
        <v>20</v>
      </c>
      <c r="F3451" t="b">
        <v>0</v>
      </c>
      <c r="G3451" t="s">
        <v>27</v>
      </c>
      <c r="H3451" s="4">
        <v>45707.668009259258</v>
      </c>
      <c r="I3451" t="b">
        <v>1</v>
      </c>
      <c r="J3451" t="b">
        <v>1</v>
      </c>
      <c r="K3451" t="s">
        <v>24</v>
      </c>
      <c r="L3451" t="s">
        <v>22</v>
      </c>
      <c r="M3451">
        <v>147500</v>
      </c>
      <c r="O3451" t="s">
        <v>2576</v>
      </c>
      <c r="P3451" t="s">
        <v>7491</v>
      </c>
    </row>
    <row r="3452" spans="1:16" x14ac:dyDescent="0.25">
      <c r="A3452" t="s">
        <v>0</v>
      </c>
      <c r="B3452" t="s">
        <v>7540</v>
      </c>
      <c r="C3452" t="s">
        <v>2716</v>
      </c>
      <c r="D3452" t="s">
        <v>3973</v>
      </c>
      <c r="E3452" t="s">
        <v>20</v>
      </c>
      <c r="F3452" t="b">
        <v>0</v>
      </c>
      <c r="G3452" t="s">
        <v>23</v>
      </c>
      <c r="H3452" s="4">
        <v>45707.700891203713</v>
      </c>
      <c r="I3452" t="b">
        <v>0</v>
      </c>
      <c r="J3452" t="b">
        <v>1</v>
      </c>
      <c r="K3452" t="s">
        <v>24</v>
      </c>
      <c r="L3452" t="s">
        <v>22</v>
      </c>
      <c r="M3452">
        <v>74100</v>
      </c>
      <c r="O3452" t="s">
        <v>5949</v>
      </c>
      <c r="P3452" t="s">
        <v>7541</v>
      </c>
    </row>
    <row r="3453" spans="1:16" x14ac:dyDescent="0.25">
      <c r="A3453" t="s">
        <v>0</v>
      </c>
      <c r="B3453" t="s">
        <v>0</v>
      </c>
      <c r="C3453" t="s">
        <v>76</v>
      </c>
      <c r="D3453" t="s">
        <v>4090</v>
      </c>
      <c r="E3453" t="s">
        <v>20</v>
      </c>
      <c r="F3453" t="b">
        <v>0</v>
      </c>
      <c r="G3453" t="s">
        <v>41</v>
      </c>
      <c r="H3453" s="4">
        <v>45707.708738425928</v>
      </c>
      <c r="I3453" t="b">
        <v>0</v>
      </c>
      <c r="J3453" t="b">
        <v>0</v>
      </c>
      <c r="K3453" t="s">
        <v>24</v>
      </c>
      <c r="L3453" t="s">
        <v>36</v>
      </c>
      <c r="N3453">
        <v>37.5</v>
      </c>
      <c r="O3453" t="s">
        <v>712</v>
      </c>
      <c r="P3453" t="s">
        <v>1904</v>
      </c>
    </row>
    <row r="3454" spans="1:16" x14ac:dyDescent="0.25">
      <c r="A3454" t="s">
        <v>139</v>
      </c>
      <c r="B3454" t="s">
        <v>7523</v>
      </c>
      <c r="C3454" t="s">
        <v>151</v>
      </c>
      <c r="D3454" t="s">
        <v>3973</v>
      </c>
      <c r="E3454" t="s">
        <v>20</v>
      </c>
      <c r="F3454" t="b">
        <v>0</v>
      </c>
      <c r="G3454" t="s">
        <v>30</v>
      </c>
      <c r="H3454" s="4">
        <v>45707.709236111114</v>
      </c>
      <c r="I3454" t="b">
        <v>0</v>
      </c>
      <c r="J3454" t="b">
        <v>0</v>
      </c>
      <c r="K3454" t="s">
        <v>24</v>
      </c>
      <c r="L3454" t="s">
        <v>36</v>
      </c>
      <c r="N3454">
        <v>22</v>
      </c>
      <c r="O3454" t="s">
        <v>7524</v>
      </c>
      <c r="P3454" t="s">
        <v>2808</v>
      </c>
    </row>
    <row r="3455" spans="1:16" x14ac:dyDescent="0.25">
      <c r="A3455" t="s">
        <v>1</v>
      </c>
      <c r="B3455" t="s">
        <v>4557</v>
      </c>
      <c r="C3455" t="s">
        <v>2154</v>
      </c>
      <c r="D3455" t="s">
        <v>3973</v>
      </c>
      <c r="E3455" t="s">
        <v>20</v>
      </c>
      <c r="F3455" t="b">
        <v>0</v>
      </c>
      <c r="G3455" t="s">
        <v>27</v>
      </c>
      <c r="H3455" s="4">
        <v>45707.709363425929</v>
      </c>
      <c r="I3455" t="b">
        <v>0</v>
      </c>
      <c r="J3455" t="b">
        <v>1</v>
      </c>
      <c r="K3455" t="s">
        <v>24</v>
      </c>
      <c r="L3455" t="s">
        <v>36</v>
      </c>
      <c r="N3455">
        <v>87.5</v>
      </c>
      <c r="O3455" t="s">
        <v>4344</v>
      </c>
      <c r="P3455" t="s">
        <v>4558</v>
      </c>
    </row>
    <row r="3456" spans="1:16" x14ac:dyDescent="0.25">
      <c r="A3456" t="s">
        <v>2</v>
      </c>
      <c r="B3456" t="s">
        <v>417</v>
      </c>
      <c r="C3456" t="s">
        <v>908</v>
      </c>
      <c r="D3456" t="s">
        <v>3828</v>
      </c>
      <c r="E3456" t="s">
        <v>20</v>
      </c>
      <c r="F3456" t="b">
        <v>0</v>
      </c>
      <c r="G3456" t="s">
        <v>27</v>
      </c>
      <c r="H3456" s="4">
        <v>45707.710324074083</v>
      </c>
      <c r="I3456" t="b">
        <v>0</v>
      </c>
      <c r="J3456" t="b">
        <v>0</v>
      </c>
      <c r="K3456" t="s">
        <v>24</v>
      </c>
      <c r="L3456" t="s">
        <v>22</v>
      </c>
      <c r="M3456">
        <v>90094.2578125</v>
      </c>
      <c r="O3456" t="s">
        <v>6068</v>
      </c>
      <c r="P3456" t="s">
        <v>6069</v>
      </c>
    </row>
    <row r="3457" spans="1:16" x14ac:dyDescent="0.25">
      <c r="A3457" t="s">
        <v>2</v>
      </c>
      <c r="B3457" t="s">
        <v>2337</v>
      </c>
      <c r="C3457" t="s">
        <v>49</v>
      </c>
      <c r="D3457" t="s">
        <v>3973</v>
      </c>
      <c r="E3457" t="s">
        <v>20</v>
      </c>
      <c r="F3457" t="b">
        <v>0</v>
      </c>
      <c r="G3457" t="s">
        <v>30</v>
      </c>
      <c r="H3457" s="4">
        <v>45707.711342592593</v>
      </c>
      <c r="I3457" t="b">
        <v>0</v>
      </c>
      <c r="J3457" t="b">
        <v>0</v>
      </c>
      <c r="K3457" t="s">
        <v>24</v>
      </c>
      <c r="L3457" t="s">
        <v>22</v>
      </c>
      <c r="M3457">
        <v>350000</v>
      </c>
      <c r="O3457" t="s">
        <v>3634</v>
      </c>
      <c r="P3457" t="s">
        <v>7163</v>
      </c>
    </row>
    <row r="3458" spans="1:16" x14ac:dyDescent="0.25">
      <c r="A3458" t="s">
        <v>0</v>
      </c>
      <c r="B3458" t="s">
        <v>1269</v>
      </c>
      <c r="C3458" t="s">
        <v>236</v>
      </c>
      <c r="D3458" t="s">
        <v>3828</v>
      </c>
      <c r="E3458" t="s">
        <v>51</v>
      </c>
      <c r="F3458" t="b">
        <v>0</v>
      </c>
      <c r="G3458" t="s">
        <v>27</v>
      </c>
      <c r="H3458" s="4">
        <v>45707.750104166669</v>
      </c>
      <c r="I3458" t="b">
        <v>1</v>
      </c>
      <c r="J3458" t="b">
        <v>0</v>
      </c>
      <c r="K3458" t="s">
        <v>24</v>
      </c>
      <c r="L3458" t="s">
        <v>36</v>
      </c>
      <c r="N3458">
        <v>71.665000915527344</v>
      </c>
      <c r="O3458" t="s">
        <v>1396</v>
      </c>
      <c r="P3458" t="s">
        <v>2752</v>
      </c>
    </row>
    <row r="3459" spans="1:16" x14ac:dyDescent="0.25">
      <c r="A3459" t="s">
        <v>139</v>
      </c>
      <c r="B3459" t="s">
        <v>2929</v>
      </c>
      <c r="C3459" t="s">
        <v>3238</v>
      </c>
      <c r="D3459" t="s">
        <v>3973</v>
      </c>
      <c r="E3459" t="s">
        <v>20</v>
      </c>
      <c r="F3459" t="b">
        <v>0</v>
      </c>
      <c r="G3459" t="s">
        <v>41</v>
      </c>
      <c r="H3459" s="4">
        <v>45707.7503125</v>
      </c>
      <c r="I3459" t="b">
        <v>0</v>
      </c>
      <c r="J3459" t="b">
        <v>1</v>
      </c>
      <c r="K3459" t="s">
        <v>24</v>
      </c>
      <c r="L3459" t="s">
        <v>22</v>
      </c>
      <c r="M3459">
        <v>103900</v>
      </c>
      <c r="O3459" t="s">
        <v>4329</v>
      </c>
      <c r="P3459" t="s">
        <v>7492</v>
      </c>
    </row>
    <row r="3460" spans="1:16" x14ac:dyDescent="0.25">
      <c r="A3460" t="s">
        <v>139</v>
      </c>
      <c r="B3460" t="s">
        <v>7493</v>
      </c>
      <c r="C3460" t="s">
        <v>151</v>
      </c>
      <c r="D3460" t="s">
        <v>3828</v>
      </c>
      <c r="E3460" t="s">
        <v>51</v>
      </c>
      <c r="F3460" t="b">
        <v>0</v>
      </c>
      <c r="G3460" t="s">
        <v>30</v>
      </c>
      <c r="H3460" s="4">
        <v>45707.750902777778</v>
      </c>
      <c r="I3460" t="b">
        <v>1</v>
      </c>
      <c r="J3460" t="b">
        <v>0</v>
      </c>
      <c r="K3460" t="s">
        <v>24</v>
      </c>
      <c r="L3460" t="s">
        <v>36</v>
      </c>
      <c r="N3460">
        <v>38</v>
      </c>
      <c r="O3460" t="s">
        <v>6991</v>
      </c>
    </row>
    <row r="3461" spans="1:16" x14ac:dyDescent="0.25">
      <c r="A3461" t="s">
        <v>2</v>
      </c>
      <c r="B3461" t="s">
        <v>7494</v>
      </c>
      <c r="C3461" t="s">
        <v>945</v>
      </c>
      <c r="D3461" t="s">
        <v>3600</v>
      </c>
      <c r="E3461" t="s">
        <v>20</v>
      </c>
      <c r="F3461" t="b">
        <v>0</v>
      </c>
      <c r="G3461" t="s">
        <v>27</v>
      </c>
      <c r="H3461" s="4">
        <v>45707.751388888893</v>
      </c>
      <c r="I3461" t="b">
        <v>1</v>
      </c>
      <c r="J3461" t="b">
        <v>1</v>
      </c>
      <c r="K3461" t="s">
        <v>24</v>
      </c>
      <c r="L3461" t="s">
        <v>22</v>
      </c>
      <c r="M3461">
        <v>145000</v>
      </c>
      <c r="O3461" t="s">
        <v>7495</v>
      </c>
      <c r="P3461" t="s">
        <v>7496</v>
      </c>
    </row>
    <row r="3462" spans="1:16" x14ac:dyDescent="0.25">
      <c r="A3462" t="s">
        <v>19</v>
      </c>
      <c r="B3462" t="s">
        <v>7497</v>
      </c>
      <c r="C3462" t="s">
        <v>122</v>
      </c>
      <c r="D3462" t="s">
        <v>3973</v>
      </c>
      <c r="E3462" t="s">
        <v>20</v>
      </c>
      <c r="F3462" t="b">
        <v>0</v>
      </c>
      <c r="G3462" t="s">
        <v>52</v>
      </c>
      <c r="H3462" s="4">
        <v>45707.75240740741</v>
      </c>
      <c r="I3462" t="b">
        <v>1</v>
      </c>
      <c r="J3462" t="b">
        <v>0</v>
      </c>
      <c r="K3462" t="s">
        <v>24</v>
      </c>
      <c r="L3462" t="s">
        <v>22</v>
      </c>
      <c r="M3462">
        <v>112116</v>
      </c>
      <c r="O3462" t="s">
        <v>554</v>
      </c>
      <c r="P3462" t="s">
        <v>7498</v>
      </c>
    </row>
    <row r="3463" spans="1:16" x14ac:dyDescent="0.25">
      <c r="A3463" t="s">
        <v>0</v>
      </c>
      <c r="B3463" t="s">
        <v>4251</v>
      </c>
      <c r="C3463" t="s">
        <v>3519</v>
      </c>
      <c r="D3463" t="s">
        <v>3973</v>
      </c>
      <c r="E3463" t="s">
        <v>20</v>
      </c>
      <c r="F3463" t="b">
        <v>0</v>
      </c>
      <c r="G3463" t="s">
        <v>27</v>
      </c>
      <c r="H3463" s="4">
        <v>45707.791770833333</v>
      </c>
      <c r="I3463" t="b">
        <v>1</v>
      </c>
      <c r="J3463" t="b">
        <v>0</v>
      </c>
      <c r="K3463" t="s">
        <v>24</v>
      </c>
      <c r="L3463" t="s">
        <v>22</v>
      </c>
      <c r="M3463">
        <v>70000</v>
      </c>
      <c r="O3463" t="s">
        <v>7499</v>
      </c>
      <c r="P3463" t="s">
        <v>1075</v>
      </c>
    </row>
    <row r="3464" spans="1:16" x14ac:dyDescent="0.25">
      <c r="A3464" t="s">
        <v>1</v>
      </c>
      <c r="B3464" t="s">
        <v>7500</v>
      </c>
      <c r="C3464" t="s">
        <v>624</v>
      </c>
      <c r="D3464" t="s">
        <v>3973</v>
      </c>
      <c r="E3464" t="s">
        <v>20</v>
      </c>
      <c r="F3464" t="b">
        <v>0</v>
      </c>
      <c r="G3464" t="s">
        <v>35</v>
      </c>
      <c r="H3464" s="4">
        <v>45707.792164351849</v>
      </c>
      <c r="I3464" t="b">
        <v>0</v>
      </c>
      <c r="J3464" t="b">
        <v>1</v>
      </c>
      <c r="K3464" t="s">
        <v>24</v>
      </c>
      <c r="L3464" t="s">
        <v>22</v>
      </c>
      <c r="M3464">
        <v>184000</v>
      </c>
      <c r="O3464" t="s">
        <v>65</v>
      </c>
      <c r="P3464" t="s">
        <v>66</v>
      </c>
    </row>
    <row r="3465" spans="1:16" x14ac:dyDescent="0.25">
      <c r="A3465" t="s">
        <v>2</v>
      </c>
      <c r="B3465" t="s">
        <v>7244</v>
      </c>
      <c r="C3465" t="s">
        <v>322</v>
      </c>
      <c r="D3465" t="s">
        <v>3973</v>
      </c>
      <c r="E3465" t="s">
        <v>20</v>
      </c>
      <c r="F3465" t="b">
        <v>0</v>
      </c>
      <c r="G3465" t="s">
        <v>41</v>
      </c>
      <c r="H3465" s="4">
        <v>45707.792210648149</v>
      </c>
      <c r="I3465" t="b">
        <v>0</v>
      </c>
      <c r="J3465" t="b">
        <v>1</v>
      </c>
      <c r="K3465" t="s">
        <v>24</v>
      </c>
      <c r="L3465" t="s">
        <v>22</v>
      </c>
      <c r="M3465">
        <v>193500</v>
      </c>
      <c r="O3465" t="s">
        <v>3973</v>
      </c>
      <c r="P3465" t="s">
        <v>7245</v>
      </c>
    </row>
    <row r="3466" spans="1:16" x14ac:dyDescent="0.25">
      <c r="A3466" t="s">
        <v>2</v>
      </c>
      <c r="B3466" t="s">
        <v>7542</v>
      </c>
      <c r="C3466" t="s">
        <v>1588</v>
      </c>
      <c r="D3466" t="s">
        <v>7543</v>
      </c>
      <c r="E3466" t="s">
        <v>20</v>
      </c>
      <c r="F3466" t="b">
        <v>0</v>
      </c>
      <c r="G3466" t="s">
        <v>27</v>
      </c>
      <c r="H3466" s="4">
        <v>45707.792962962973</v>
      </c>
      <c r="I3466" t="b">
        <v>0</v>
      </c>
      <c r="J3466" t="b">
        <v>0</v>
      </c>
      <c r="K3466" t="s">
        <v>24</v>
      </c>
      <c r="L3466" t="s">
        <v>22</v>
      </c>
      <c r="M3466">
        <v>90000</v>
      </c>
      <c r="O3466" t="s">
        <v>7544</v>
      </c>
      <c r="P3466" t="s">
        <v>7545</v>
      </c>
    </row>
    <row r="3467" spans="1:16" x14ac:dyDescent="0.25">
      <c r="A3467" t="s">
        <v>40</v>
      </c>
      <c r="B3467" t="s">
        <v>1207</v>
      </c>
      <c r="C3467" t="s">
        <v>2033</v>
      </c>
      <c r="D3467" t="s">
        <v>3973</v>
      </c>
      <c r="E3467" t="s">
        <v>20</v>
      </c>
      <c r="F3467" t="b">
        <v>0</v>
      </c>
      <c r="G3467" t="s">
        <v>27</v>
      </c>
      <c r="H3467" s="4">
        <v>45707.793576388889</v>
      </c>
      <c r="I3467" t="b">
        <v>1</v>
      </c>
      <c r="J3467" t="b">
        <v>1</v>
      </c>
      <c r="K3467" t="s">
        <v>24</v>
      </c>
      <c r="L3467" t="s">
        <v>22</v>
      </c>
      <c r="M3467">
        <v>115700.5</v>
      </c>
      <c r="O3467" t="s">
        <v>4834</v>
      </c>
      <c r="P3467" t="s">
        <v>4820</v>
      </c>
    </row>
    <row r="3468" spans="1:16" x14ac:dyDescent="0.25">
      <c r="A3468" t="s">
        <v>1</v>
      </c>
      <c r="B3468" t="s">
        <v>5990</v>
      </c>
      <c r="C3468" t="s">
        <v>3891</v>
      </c>
      <c r="D3468" t="s">
        <v>3828</v>
      </c>
      <c r="E3468" t="s">
        <v>20</v>
      </c>
      <c r="F3468" t="b">
        <v>0</v>
      </c>
      <c r="G3468" t="s">
        <v>27</v>
      </c>
      <c r="H3468" s="4">
        <v>45707.793854166674</v>
      </c>
      <c r="I3468" t="b">
        <v>0</v>
      </c>
      <c r="J3468" t="b">
        <v>1</v>
      </c>
      <c r="K3468" t="s">
        <v>24</v>
      </c>
      <c r="L3468" t="s">
        <v>22</v>
      </c>
      <c r="M3468">
        <v>120000</v>
      </c>
      <c r="O3468" t="s">
        <v>3892</v>
      </c>
      <c r="P3468" t="s">
        <v>5991</v>
      </c>
    </row>
    <row r="3469" spans="1:16" x14ac:dyDescent="0.25">
      <c r="A3469" t="s">
        <v>1</v>
      </c>
      <c r="B3469" t="s">
        <v>3477</v>
      </c>
      <c r="C3469" t="s">
        <v>155</v>
      </c>
      <c r="D3469" t="s">
        <v>3973</v>
      </c>
      <c r="E3469" t="s">
        <v>51</v>
      </c>
      <c r="F3469" t="b">
        <v>0</v>
      </c>
      <c r="G3469" t="s">
        <v>27</v>
      </c>
      <c r="H3469" s="4">
        <v>45707.794027777767</v>
      </c>
      <c r="I3469" t="b">
        <v>0</v>
      </c>
      <c r="J3469" t="b">
        <v>1</v>
      </c>
      <c r="K3469" t="s">
        <v>24</v>
      </c>
      <c r="L3469" t="s">
        <v>36</v>
      </c>
      <c r="N3469">
        <v>45</v>
      </c>
      <c r="O3469" t="s">
        <v>270</v>
      </c>
      <c r="P3469" t="s">
        <v>1851</v>
      </c>
    </row>
    <row r="3470" spans="1:16" x14ac:dyDescent="0.25">
      <c r="A3470" t="s">
        <v>2</v>
      </c>
      <c r="B3470" t="s">
        <v>7589</v>
      </c>
      <c r="C3470" t="s">
        <v>1946</v>
      </c>
      <c r="D3470" t="s">
        <v>7590</v>
      </c>
      <c r="E3470" t="s">
        <v>51</v>
      </c>
      <c r="F3470" t="b">
        <v>0</v>
      </c>
      <c r="G3470" t="s">
        <v>106</v>
      </c>
      <c r="H3470" s="4">
        <v>45707.796990740739</v>
      </c>
      <c r="I3470" t="b">
        <v>1</v>
      </c>
      <c r="J3470" t="b">
        <v>0</v>
      </c>
      <c r="K3470" t="s">
        <v>106</v>
      </c>
      <c r="L3470" t="s">
        <v>22</v>
      </c>
      <c r="M3470">
        <v>150000</v>
      </c>
      <c r="O3470" t="s">
        <v>7591</v>
      </c>
      <c r="P3470" t="s">
        <v>1932</v>
      </c>
    </row>
    <row r="3471" spans="1:16" x14ac:dyDescent="0.25">
      <c r="A3471" t="s">
        <v>89</v>
      </c>
      <c r="B3471" t="s">
        <v>7501</v>
      </c>
      <c r="C3471" t="s">
        <v>44</v>
      </c>
      <c r="D3471" t="s">
        <v>3973</v>
      </c>
      <c r="E3471" t="s">
        <v>20</v>
      </c>
      <c r="F3471" t="b">
        <v>0</v>
      </c>
      <c r="G3471" t="s">
        <v>41</v>
      </c>
      <c r="H3471" s="4">
        <v>45707.83</v>
      </c>
      <c r="I3471" t="b">
        <v>0</v>
      </c>
      <c r="J3471" t="b">
        <v>0</v>
      </c>
      <c r="K3471" t="s">
        <v>24</v>
      </c>
      <c r="L3471" t="s">
        <v>22</v>
      </c>
      <c r="M3471">
        <v>144000</v>
      </c>
      <c r="O3471" t="s">
        <v>7502</v>
      </c>
      <c r="P3471" t="s">
        <v>7503</v>
      </c>
    </row>
    <row r="3472" spans="1:16" x14ac:dyDescent="0.25">
      <c r="A3472" t="s">
        <v>40</v>
      </c>
      <c r="B3472" t="s">
        <v>57</v>
      </c>
      <c r="C3472" t="s">
        <v>179</v>
      </c>
      <c r="D3472" t="s">
        <v>3973</v>
      </c>
      <c r="E3472" t="s">
        <v>20</v>
      </c>
      <c r="F3472" t="b">
        <v>0</v>
      </c>
      <c r="G3472" t="s">
        <v>52</v>
      </c>
      <c r="H3472" s="4">
        <v>45707.832152777781</v>
      </c>
      <c r="I3472" t="b">
        <v>0</v>
      </c>
      <c r="J3472" t="b">
        <v>1</v>
      </c>
      <c r="K3472" t="s">
        <v>24</v>
      </c>
      <c r="L3472" t="s">
        <v>22</v>
      </c>
      <c r="M3472">
        <v>139105</v>
      </c>
      <c r="O3472" t="s">
        <v>1856</v>
      </c>
      <c r="P3472" t="s">
        <v>2720</v>
      </c>
    </row>
    <row r="3473" spans="1:16" x14ac:dyDescent="0.25">
      <c r="A3473" t="s">
        <v>0</v>
      </c>
      <c r="B3473" t="s">
        <v>7504</v>
      </c>
      <c r="C3473" t="s">
        <v>203</v>
      </c>
      <c r="D3473" t="s">
        <v>3973</v>
      </c>
      <c r="E3473" t="s">
        <v>20</v>
      </c>
      <c r="F3473" t="b">
        <v>0</v>
      </c>
      <c r="G3473" t="s">
        <v>23</v>
      </c>
      <c r="H3473" s="4">
        <v>45707.832256944443</v>
      </c>
      <c r="I3473" t="b">
        <v>1</v>
      </c>
      <c r="J3473" t="b">
        <v>1</v>
      </c>
      <c r="K3473" t="s">
        <v>24</v>
      </c>
      <c r="L3473" t="s">
        <v>22</v>
      </c>
      <c r="M3473">
        <v>85000</v>
      </c>
      <c r="O3473" t="s">
        <v>4675</v>
      </c>
      <c r="P3473" t="s">
        <v>204</v>
      </c>
    </row>
    <row r="3474" spans="1:16" x14ac:dyDescent="0.25">
      <c r="A3474" t="s">
        <v>0</v>
      </c>
      <c r="B3474" t="s">
        <v>7565</v>
      </c>
      <c r="C3474" t="s">
        <v>1894</v>
      </c>
      <c r="D3474" t="s">
        <v>3973</v>
      </c>
      <c r="E3474" t="s">
        <v>20</v>
      </c>
      <c r="F3474" t="b">
        <v>0</v>
      </c>
      <c r="G3474" t="s">
        <v>41</v>
      </c>
      <c r="H3474" s="4">
        <v>45707.833657407413</v>
      </c>
      <c r="I3474" t="b">
        <v>0</v>
      </c>
      <c r="J3474" t="b">
        <v>0</v>
      </c>
      <c r="K3474" t="s">
        <v>24</v>
      </c>
      <c r="L3474" t="s">
        <v>22</v>
      </c>
      <c r="M3474">
        <v>83500</v>
      </c>
      <c r="O3474" t="s">
        <v>5522</v>
      </c>
      <c r="P3474" t="s">
        <v>2715</v>
      </c>
    </row>
    <row r="3475" spans="1:16" x14ac:dyDescent="0.25">
      <c r="A3475" t="s">
        <v>0</v>
      </c>
      <c r="B3475" t="s">
        <v>1219</v>
      </c>
      <c r="C3475" t="s">
        <v>64</v>
      </c>
      <c r="D3475" t="s">
        <v>6851</v>
      </c>
      <c r="E3475" t="s">
        <v>20</v>
      </c>
      <c r="F3475" t="b">
        <v>0</v>
      </c>
      <c r="G3475" t="s">
        <v>52</v>
      </c>
      <c r="H3475" s="4">
        <v>45707.834317129629</v>
      </c>
      <c r="I3475" t="b">
        <v>1</v>
      </c>
      <c r="J3475" t="b">
        <v>0</v>
      </c>
      <c r="K3475" t="s">
        <v>24</v>
      </c>
      <c r="L3475" t="s">
        <v>36</v>
      </c>
      <c r="N3475">
        <v>37.5</v>
      </c>
      <c r="O3475" t="s">
        <v>131</v>
      </c>
      <c r="P3475" t="s">
        <v>1463</v>
      </c>
    </row>
    <row r="3476" spans="1:16" x14ac:dyDescent="0.25">
      <c r="A3476" t="s">
        <v>0</v>
      </c>
      <c r="B3476" t="s">
        <v>7505</v>
      </c>
      <c r="C3476" t="s">
        <v>2015</v>
      </c>
      <c r="D3476" t="s">
        <v>3973</v>
      </c>
      <c r="E3476" t="s">
        <v>51</v>
      </c>
      <c r="F3476" t="b">
        <v>0</v>
      </c>
      <c r="G3476" t="s">
        <v>27</v>
      </c>
      <c r="H3476" s="4">
        <v>45707.834456018521</v>
      </c>
      <c r="I3476" t="b">
        <v>0</v>
      </c>
      <c r="J3476" t="b">
        <v>0</v>
      </c>
      <c r="K3476" t="s">
        <v>24</v>
      </c>
      <c r="L3476" t="s">
        <v>36</v>
      </c>
      <c r="N3476">
        <v>30</v>
      </c>
      <c r="O3476" t="s">
        <v>1137</v>
      </c>
      <c r="P3476" t="s">
        <v>1687</v>
      </c>
    </row>
    <row r="3477" spans="1:16" x14ac:dyDescent="0.25">
      <c r="A3477" t="s">
        <v>0</v>
      </c>
      <c r="B3477" t="s">
        <v>1632</v>
      </c>
      <c r="C3477" t="s">
        <v>967</v>
      </c>
      <c r="D3477" t="s">
        <v>3973</v>
      </c>
      <c r="E3477" t="s">
        <v>20</v>
      </c>
      <c r="F3477" t="b">
        <v>0</v>
      </c>
      <c r="G3477" t="s">
        <v>27</v>
      </c>
      <c r="H3477" s="4">
        <v>45707.834837962961</v>
      </c>
      <c r="I3477" t="b">
        <v>1</v>
      </c>
      <c r="J3477" t="b">
        <v>0</v>
      </c>
      <c r="K3477" t="s">
        <v>24</v>
      </c>
      <c r="L3477" t="s">
        <v>22</v>
      </c>
      <c r="M3477">
        <v>105000</v>
      </c>
      <c r="O3477" t="s">
        <v>482</v>
      </c>
      <c r="P3477" t="s">
        <v>7546</v>
      </c>
    </row>
    <row r="3478" spans="1:16" x14ac:dyDescent="0.25">
      <c r="A3478" t="s">
        <v>19</v>
      </c>
      <c r="B3478" t="s">
        <v>7551</v>
      </c>
      <c r="C3478" t="s">
        <v>559</v>
      </c>
      <c r="D3478" t="s">
        <v>3957</v>
      </c>
      <c r="E3478" t="s">
        <v>20</v>
      </c>
      <c r="F3478" t="b">
        <v>0</v>
      </c>
      <c r="G3478" t="s">
        <v>27</v>
      </c>
      <c r="H3478" s="4">
        <v>45707.835057870368</v>
      </c>
      <c r="I3478" t="b">
        <v>0</v>
      </c>
      <c r="J3478" t="b">
        <v>1</v>
      </c>
      <c r="K3478" t="s">
        <v>24</v>
      </c>
      <c r="L3478" t="s">
        <v>36</v>
      </c>
      <c r="N3478">
        <v>37.514999389648438</v>
      </c>
      <c r="O3478" t="s">
        <v>7552</v>
      </c>
      <c r="P3478" t="s">
        <v>7553</v>
      </c>
    </row>
    <row r="3479" spans="1:16" x14ac:dyDescent="0.25">
      <c r="A3479" t="s">
        <v>0</v>
      </c>
      <c r="B3479" t="s">
        <v>7506</v>
      </c>
      <c r="C3479" t="s">
        <v>966</v>
      </c>
      <c r="D3479" t="s">
        <v>3957</v>
      </c>
      <c r="E3479" t="s">
        <v>20</v>
      </c>
      <c r="F3479" t="b">
        <v>0</v>
      </c>
      <c r="G3479" t="s">
        <v>30</v>
      </c>
      <c r="H3479" s="4">
        <v>45707.836087962962</v>
      </c>
      <c r="I3479" t="b">
        <v>0</v>
      </c>
      <c r="J3479" t="b">
        <v>0</v>
      </c>
      <c r="K3479" t="s">
        <v>24</v>
      </c>
      <c r="L3479" t="s">
        <v>36</v>
      </c>
      <c r="N3479">
        <v>25</v>
      </c>
      <c r="O3479" t="s">
        <v>7507</v>
      </c>
      <c r="P3479" t="s">
        <v>7508</v>
      </c>
    </row>
    <row r="3480" spans="1:16" x14ac:dyDescent="0.25">
      <c r="A3480" t="s">
        <v>0</v>
      </c>
      <c r="B3480" t="s">
        <v>3005</v>
      </c>
      <c r="C3480" t="s">
        <v>203</v>
      </c>
      <c r="D3480" t="s">
        <v>3973</v>
      </c>
      <c r="E3480" t="s">
        <v>20</v>
      </c>
      <c r="F3480" t="b">
        <v>0</v>
      </c>
      <c r="G3480" t="s">
        <v>23</v>
      </c>
      <c r="H3480" s="4">
        <v>45707.868854166663</v>
      </c>
      <c r="I3480" t="b">
        <v>1</v>
      </c>
      <c r="J3480" t="b">
        <v>1</v>
      </c>
      <c r="K3480" t="s">
        <v>24</v>
      </c>
      <c r="L3480" t="s">
        <v>36</v>
      </c>
      <c r="N3480">
        <v>19</v>
      </c>
      <c r="O3480" t="s">
        <v>4344</v>
      </c>
      <c r="P3480" t="s">
        <v>7509</v>
      </c>
    </row>
    <row r="3481" spans="1:16" x14ac:dyDescent="0.25">
      <c r="A3481" t="s">
        <v>0</v>
      </c>
      <c r="B3481" t="s">
        <v>7510</v>
      </c>
      <c r="C3481" t="s">
        <v>985</v>
      </c>
      <c r="D3481" t="s">
        <v>4328</v>
      </c>
      <c r="E3481" t="s">
        <v>20</v>
      </c>
      <c r="F3481" t="b">
        <v>0</v>
      </c>
      <c r="G3481" t="s">
        <v>27</v>
      </c>
      <c r="H3481" s="4">
        <v>45707.871157407397</v>
      </c>
      <c r="I3481" t="b">
        <v>0</v>
      </c>
      <c r="J3481" t="b">
        <v>1</v>
      </c>
      <c r="K3481" t="s">
        <v>24</v>
      </c>
      <c r="L3481" t="s">
        <v>22</v>
      </c>
      <c r="M3481">
        <v>120000</v>
      </c>
      <c r="O3481" t="s">
        <v>7511</v>
      </c>
    </row>
    <row r="3482" spans="1:16" x14ac:dyDescent="0.25">
      <c r="A3482" t="s">
        <v>0</v>
      </c>
      <c r="B3482" t="s">
        <v>7525</v>
      </c>
      <c r="C3482" t="s">
        <v>372</v>
      </c>
      <c r="D3482" t="s">
        <v>2208</v>
      </c>
      <c r="E3482" t="s">
        <v>20</v>
      </c>
      <c r="F3482" t="b">
        <v>0</v>
      </c>
      <c r="G3482" t="s">
        <v>27</v>
      </c>
      <c r="H3482" s="4">
        <v>45707.874988425923</v>
      </c>
      <c r="I3482" t="b">
        <v>0</v>
      </c>
      <c r="J3482" t="b">
        <v>0</v>
      </c>
      <c r="K3482" t="s">
        <v>24</v>
      </c>
      <c r="L3482" t="s">
        <v>22</v>
      </c>
      <c r="M3482">
        <v>82500</v>
      </c>
      <c r="O3482" t="s">
        <v>7526</v>
      </c>
      <c r="P3482" t="s">
        <v>7527</v>
      </c>
    </row>
    <row r="3483" spans="1:16" x14ac:dyDescent="0.25">
      <c r="A3483" t="s">
        <v>0</v>
      </c>
      <c r="B3483" t="s">
        <v>7592</v>
      </c>
      <c r="C3483" t="s">
        <v>82</v>
      </c>
      <c r="D3483" t="s">
        <v>3973</v>
      </c>
      <c r="E3483" t="s">
        <v>20</v>
      </c>
      <c r="F3483" t="b">
        <v>0</v>
      </c>
      <c r="G3483" t="s">
        <v>27</v>
      </c>
      <c r="H3483" s="4">
        <v>45707.8750462963</v>
      </c>
      <c r="I3483" t="b">
        <v>0</v>
      </c>
      <c r="J3483" t="b">
        <v>1</v>
      </c>
      <c r="K3483" t="s">
        <v>24</v>
      </c>
      <c r="L3483" t="s">
        <v>22</v>
      </c>
      <c r="M3483">
        <v>130000</v>
      </c>
      <c r="O3483" t="s">
        <v>387</v>
      </c>
      <c r="P3483" t="s">
        <v>7593</v>
      </c>
    </row>
    <row r="3484" spans="1:16" x14ac:dyDescent="0.25">
      <c r="A3484" t="s">
        <v>191</v>
      </c>
      <c r="B3484" t="s">
        <v>7566</v>
      </c>
      <c r="C3484" t="s">
        <v>2883</v>
      </c>
      <c r="D3484" t="s">
        <v>3973</v>
      </c>
      <c r="E3484" t="s">
        <v>51</v>
      </c>
      <c r="F3484" t="b">
        <v>0</v>
      </c>
      <c r="G3484" t="s">
        <v>30</v>
      </c>
      <c r="H3484" s="4">
        <v>45707.875763888893</v>
      </c>
      <c r="I3484" t="b">
        <v>0</v>
      </c>
      <c r="J3484" t="b">
        <v>1</v>
      </c>
      <c r="K3484" t="s">
        <v>24</v>
      </c>
      <c r="L3484" t="s">
        <v>36</v>
      </c>
      <c r="N3484">
        <v>50</v>
      </c>
      <c r="O3484" t="s">
        <v>2434</v>
      </c>
      <c r="P3484" t="s">
        <v>7567</v>
      </c>
    </row>
    <row r="3485" spans="1:16" x14ac:dyDescent="0.25">
      <c r="A3485" t="s">
        <v>2</v>
      </c>
      <c r="B3485" t="s">
        <v>7512</v>
      </c>
      <c r="C3485" t="s">
        <v>24</v>
      </c>
      <c r="D3485" t="s">
        <v>4035</v>
      </c>
      <c r="E3485" t="s">
        <v>20</v>
      </c>
      <c r="F3485" t="b">
        <v>0</v>
      </c>
      <c r="G3485" t="s">
        <v>41</v>
      </c>
      <c r="H3485" s="4">
        <v>45707.877106481479</v>
      </c>
      <c r="I3485" t="b">
        <v>1</v>
      </c>
      <c r="J3485" t="b">
        <v>1</v>
      </c>
      <c r="K3485" t="s">
        <v>24</v>
      </c>
      <c r="L3485" t="s">
        <v>22</v>
      </c>
      <c r="M3485">
        <v>125000</v>
      </c>
      <c r="O3485" t="s">
        <v>1831</v>
      </c>
      <c r="P3485" t="s">
        <v>7513</v>
      </c>
    </row>
    <row r="3486" spans="1:16" x14ac:dyDescent="0.25">
      <c r="A3486" t="s">
        <v>0</v>
      </c>
      <c r="B3486" t="s">
        <v>7514</v>
      </c>
      <c r="C3486" t="s">
        <v>82</v>
      </c>
      <c r="D3486" t="s">
        <v>3973</v>
      </c>
      <c r="E3486" t="s">
        <v>105</v>
      </c>
      <c r="F3486" t="b">
        <v>0</v>
      </c>
      <c r="G3486" t="s">
        <v>27</v>
      </c>
      <c r="H3486" s="4">
        <v>45707.916770833333</v>
      </c>
      <c r="I3486" t="b">
        <v>0</v>
      </c>
      <c r="J3486" t="b">
        <v>0</v>
      </c>
      <c r="K3486" t="s">
        <v>24</v>
      </c>
      <c r="L3486" t="s">
        <v>36</v>
      </c>
      <c r="N3486">
        <v>15.25</v>
      </c>
      <c r="O3486" t="s">
        <v>7515</v>
      </c>
    </row>
    <row r="3487" spans="1:16" x14ac:dyDescent="0.25">
      <c r="A3487" t="s">
        <v>2</v>
      </c>
      <c r="B3487" t="s">
        <v>4481</v>
      </c>
      <c r="C3487" t="s">
        <v>2555</v>
      </c>
      <c r="D3487" t="s">
        <v>3973</v>
      </c>
      <c r="E3487" t="s">
        <v>20</v>
      </c>
      <c r="F3487" t="b">
        <v>0</v>
      </c>
      <c r="G3487" t="s">
        <v>27</v>
      </c>
      <c r="H3487" s="4">
        <v>45707.918055555558</v>
      </c>
      <c r="I3487" t="b">
        <v>1</v>
      </c>
      <c r="J3487" t="b">
        <v>1</v>
      </c>
      <c r="K3487" t="s">
        <v>24</v>
      </c>
      <c r="L3487" t="s">
        <v>36</v>
      </c>
      <c r="N3487">
        <v>60</v>
      </c>
      <c r="O3487" t="s">
        <v>1227</v>
      </c>
      <c r="P3487" t="s">
        <v>887</v>
      </c>
    </row>
    <row r="3488" spans="1:16" x14ac:dyDescent="0.25">
      <c r="A3488" t="s">
        <v>0</v>
      </c>
      <c r="B3488" t="s">
        <v>7516</v>
      </c>
      <c r="C3488" t="s">
        <v>1096</v>
      </c>
      <c r="D3488" t="s">
        <v>3828</v>
      </c>
      <c r="E3488" t="s">
        <v>20</v>
      </c>
      <c r="F3488" t="b">
        <v>0</v>
      </c>
      <c r="G3488" t="s">
        <v>27</v>
      </c>
      <c r="H3488" s="4">
        <v>45707.954479166663</v>
      </c>
      <c r="I3488" t="b">
        <v>0</v>
      </c>
      <c r="J3488" t="b">
        <v>0</v>
      </c>
      <c r="K3488" t="s">
        <v>24</v>
      </c>
      <c r="L3488" t="s">
        <v>36</v>
      </c>
      <c r="N3488">
        <v>67.360000610351563</v>
      </c>
      <c r="O3488" t="s">
        <v>7517</v>
      </c>
      <c r="P3488" t="s">
        <v>7518</v>
      </c>
    </row>
    <row r="3489" spans="1:16" x14ac:dyDescent="0.25">
      <c r="A3489" t="s">
        <v>1</v>
      </c>
      <c r="B3489" t="s">
        <v>7568</v>
      </c>
      <c r="C3489" t="s">
        <v>151</v>
      </c>
      <c r="D3489" t="s">
        <v>3973</v>
      </c>
      <c r="E3489" t="s">
        <v>20</v>
      </c>
      <c r="F3489" t="b">
        <v>0</v>
      </c>
      <c r="G3489" t="s">
        <v>30</v>
      </c>
      <c r="H3489" s="4">
        <v>45707.959097222221</v>
      </c>
      <c r="I3489" t="b">
        <v>0</v>
      </c>
      <c r="J3489" t="b">
        <v>1</v>
      </c>
      <c r="K3489" t="s">
        <v>24</v>
      </c>
      <c r="L3489" t="s">
        <v>22</v>
      </c>
      <c r="M3489">
        <v>169500</v>
      </c>
      <c r="O3489" t="s">
        <v>4535</v>
      </c>
      <c r="P3489" t="s">
        <v>7569</v>
      </c>
    </row>
    <row r="3490" spans="1:16" x14ac:dyDescent="0.25">
      <c r="A3490" t="s">
        <v>1</v>
      </c>
      <c r="B3490" t="s">
        <v>7403</v>
      </c>
      <c r="C3490" t="s">
        <v>39</v>
      </c>
      <c r="D3490" t="s">
        <v>3973</v>
      </c>
      <c r="E3490" t="s">
        <v>51</v>
      </c>
      <c r="F3490" t="b">
        <v>1</v>
      </c>
      <c r="G3490" t="s">
        <v>41</v>
      </c>
      <c r="H3490" s="4">
        <v>45708.000034722223</v>
      </c>
      <c r="I3490" t="b">
        <v>0</v>
      </c>
      <c r="J3490" t="b">
        <v>1</v>
      </c>
      <c r="K3490" t="s">
        <v>24</v>
      </c>
      <c r="L3490" t="s">
        <v>36</v>
      </c>
      <c r="N3490">
        <v>31</v>
      </c>
      <c r="O3490" t="s">
        <v>7404</v>
      </c>
      <c r="P3490" t="s">
        <v>1212</v>
      </c>
    </row>
    <row r="3491" spans="1:16" x14ac:dyDescent="0.25">
      <c r="A3491" t="s">
        <v>2</v>
      </c>
      <c r="B3491" t="s">
        <v>7406</v>
      </c>
      <c r="C3491" t="s">
        <v>780</v>
      </c>
      <c r="D3491" t="s">
        <v>3973</v>
      </c>
      <c r="E3491" t="s">
        <v>20</v>
      </c>
      <c r="F3491" t="b">
        <v>0</v>
      </c>
      <c r="G3491" t="s">
        <v>27</v>
      </c>
      <c r="H3491" s="4">
        <v>45708.000173611108</v>
      </c>
      <c r="I3491" t="b">
        <v>0</v>
      </c>
      <c r="J3491" t="b">
        <v>0</v>
      </c>
      <c r="K3491" t="s">
        <v>24</v>
      </c>
      <c r="L3491" t="s">
        <v>22</v>
      </c>
      <c r="M3491">
        <v>82850</v>
      </c>
      <c r="O3491" t="s">
        <v>5482</v>
      </c>
      <c r="P3491" t="s">
        <v>3772</v>
      </c>
    </row>
    <row r="3492" spans="1:16" x14ac:dyDescent="0.25">
      <c r="A3492" t="s">
        <v>0</v>
      </c>
      <c r="B3492" t="s">
        <v>7405</v>
      </c>
      <c r="C3492" t="s">
        <v>5663</v>
      </c>
      <c r="D3492" t="s">
        <v>3957</v>
      </c>
      <c r="E3492" t="s">
        <v>34</v>
      </c>
      <c r="F3492" t="b">
        <v>0</v>
      </c>
      <c r="G3492" t="s">
        <v>27</v>
      </c>
      <c r="H3492" s="4">
        <v>45708.000173611108</v>
      </c>
      <c r="I3492" t="b">
        <v>0</v>
      </c>
      <c r="J3492" t="b">
        <v>0</v>
      </c>
      <c r="K3492" t="s">
        <v>24</v>
      </c>
      <c r="L3492" t="s">
        <v>36</v>
      </c>
      <c r="N3492">
        <v>24.014999389648441</v>
      </c>
      <c r="O3492" t="s">
        <v>5664</v>
      </c>
      <c r="P3492" t="s">
        <v>3686</v>
      </c>
    </row>
    <row r="3493" spans="1:16" x14ac:dyDescent="0.25">
      <c r="A3493" t="s">
        <v>2</v>
      </c>
      <c r="B3493" t="s">
        <v>7570</v>
      </c>
      <c r="C3493" t="s">
        <v>39</v>
      </c>
      <c r="D3493" t="s">
        <v>4014</v>
      </c>
      <c r="E3493" t="s">
        <v>20</v>
      </c>
      <c r="F3493" t="b">
        <v>1</v>
      </c>
      <c r="G3493" t="s">
        <v>27</v>
      </c>
      <c r="H3493" s="4">
        <v>45708.001273148147</v>
      </c>
      <c r="I3493" t="b">
        <v>0</v>
      </c>
      <c r="J3493" t="b">
        <v>0</v>
      </c>
      <c r="K3493" t="s">
        <v>24</v>
      </c>
      <c r="L3493" t="s">
        <v>22</v>
      </c>
      <c r="M3493">
        <v>155000</v>
      </c>
      <c r="O3493" t="s">
        <v>7571</v>
      </c>
      <c r="P3493" t="s">
        <v>7572</v>
      </c>
    </row>
    <row r="3494" spans="1:16" x14ac:dyDescent="0.25">
      <c r="A3494" t="s">
        <v>1</v>
      </c>
      <c r="B3494" t="s">
        <v>7554</v>
      </c>
      <c r="C3494" t="s">
        <v>82</v>
      </c>
      <c r="D3494" t="s">
        <v>3973</v>
      </c>
      <c r="E3494" t="s">
        <v>20</v>
      </c>
      <c r="F3494" t="b">
        <v>0</v>
      </c>
      <c r="G3494" t="s">
        <v>27</v>
      </c>
      <c r="H3494" s="4">
        <v>45708.00136574074</v>
      </c>
      <c r="I3494" t="b">
        <v>0</v>
      </c>
      <c r="J3494" t="b">
        <v>1</v>
      </c>
      <c r="K3494" t="s">
        <v>24</v>
      </c>
      <c r="L3494" t="s">
        <v>22</v>
      </c>
      <c r="M3494">
        <v>125320</v>
      </c>
      <c r="O3494" t="s">
        <v>4194</v>
      </c>
      <c r="P3494" t="s">
        <v>149</v>
      </c>
    </row>
    <row r="3495" spans="1:16" x14ac:dyDescent="0.25">
      <c r="A3495" t="s">
        <v>2</v>
      </c>
      <c r="B3495" t="s">
        <v>7407</v>
      </c>
      <c r="C3495" t="s">
        <v>372</v>
      </c>
      <c r="D3495" t="s">
        <v>4014</v>
      </c>
      <c r="E3495" t="s">
        <v>20</v>
      </c>
      <c r="F3495" t="b">
        <v>0</v>
      </c>
      <c r="G3495" t="s">
        <v>41</v>
      </c>
      <c r="H3495" s="4">
        <v>45708.00209490741</v>
      </c>
      <c r="I3495" t="b">
        <v>0</v>
      </c>
      <c r="J3495" t="b">
        <v>1</v>
      </c>
      <c r="K3495" t="s">
        <v>24</v>
      </c>
      <c r="L3495" t="s">
        <v>22</v>
      </c>
      <c r="M3495">
        <v>220900</v>
      </c>
      <c r="O3495" t="s">
        <v>402</v>
      </c>
      <c r="P3495" t="s">
        <v>7408</v>
      </c>
    </row>
    <row r="3496" spans="1:16" x14ac:dyDescent="0.25">
      <c r="A3496" t="s">
        <v>2</v>
      </c>
      <c r="B3496" t="s">
        <v>2492</v>
      </c>
      <c r="C3496" t="s">
        <v>825</v>
      </c>
      <c r="D3496" t="s">
        <v>3973</v>
      </c>
      <c r="E3496" t="s">
        <v>20</v>
      </c>
      <c r="F3496" t="b">
        <v>0</v>
      </c>
      <c r="G3496" t="s">
        <v>35</v>
      </c>
      <c r="H3496" s="4">
        <v>45708.002395833333</v>
      </c>
      <c r="I3496" t="b">
        <v>0</v>
      </c>
      <c r="J3496" t="b">
        <v>1</v>
      </c>
      <c r="K3496" t="s">
        <v>24</v>
      </c>
      <c r="L3496" t="s">
        <v>22</v>
      </c>
      <c r="M3496">
        <v>122087</v>
      </c>
      <c r="O3496" t="s">
        <v>5482</v>
      </c>
      <c r="P3496" t="s">
        <v>7409</v>
      </c>
    </row>
    <row r="3497" spans="1:16" x14ac:dyDescent="0.25">
      <c r="A3497" t="s">
        <v>1</v>
      </c>
      <c r="B3497" t="s">
        <v>5780</v>
      </c>
      <c r="C3497" t="s">
        <v>7555</v>
      </c>
      <c r="D3497" t="s">
        <v>5123</v>
      </c>
      <c r="E3497" t="s">
        <v>20</v>
      </c>
      <c r="F3497" t="b">
        <v>0</v>
      </c>
      <c r="G3497" t="s">
        <v>30</v>
      </c>
      <c r="H3497" s="4">
        <v>45708.002418981479</v>
      </c>
      <c r="I3497" t="b">
        <v>0</v>
      </c>
      <c r="J3497" t="b">
        <v>1</v>
      </c>
      <c r="K3497" t="s">
        <v>24</v>
      </c>
      <c r="L3497" t="s">
        <v>22</v>
      </c>
      <c r="M3497">
        <v>198500</v>
      </c>
      <c r="O3497" t="s">
        <v>59</v>
      </c>
      <c r="P3497" t="s">
        <v>7556</v>
      </c>
    </row>
    <row r="3498" spans="1:16" x14ac:dyDescent="0.25">
      <c r="A3498" t="s">
        <v>2</v>
      </c>
      <c r="B3498" t="s">
        <v>7410</v>
      </c>
      <c r="C3498" t="s">
        <v>622</v>
      </c>
      <c r="D3498" t="s">
        <v>3973</v>
      </c>
      <c r="E3498" t="s">
        <v>20</v>
      </c>
      <c r="F3498" t="b">
        <v>0</v>
      </c>
      <c r="G3498" t="s">
        <v>52</v>
      </c>
      <c r="H3498" s="4">
        <v>45708.003298611111</v>
      </c>
      <c r="I3498" t="b">
        <v>0</v>
      </c>
      <c r="J3498" t="b">
        <v>1</v>
      </c>
      <c r="K3498" t="s">
        <v>24</v>
      </c>
      <c r="L3498" t="s">
        <v>22</v>
      </c>
      <c r="M3498">
        <v>115000</v>
      </c>
      <c r="O3498" t="s">
        <v>954</v>
      </c>
      <c r="P3498" t="s">
        <v>7411</v>
      </c>
    </row>
    <row r="3499" spans="1:16" x14ac:dyDescent="0.25">
      <c r="A3499" t="s">
        <v>28</v>
      </c>
      <c r="B3499" t="s">
        <v>7412</v>
      </c>
      <c r="C3499" t="s">
        <v>39</v>
      </c>
      <c r="D3499" t="s">
        <v>3973</v>
      </c>
      <c r="E3499" t="s">
        <v>20</v>
      </c>
      <c r="F3499" t="b">
        <v>1</v>
      </c>
      <c r="G3499" t="s">
        <v>30</v>
      </c>
      <c r="H3499" s="4">
        <v>45708.017511574071</v>
      </c>
      <c r="I3499" t="b">
        <v>0</v>
      </c>
      <c r="J3499" t="b">
        <v>0</v>
      </c>
      <c r="K3499" t="s">
        <v>24</v>
      </c>
      <c r="L3499" t="s">
        <v>36</v>
      </c>
      <c r="N3499">
        <v>50</v>
      </c>
      <c r="O3499" t="s">
        <v>7413</v>
      </c>
    </row>
    <row r="3500" spans="1:16" x14ac:dyDescent="0.25">
      <c r="A3500" t="s">
        <v>0</v>
      </c>
      <c r="B3500" t="s">
        <v>6983</v>
      </c>
      <c r="C3500" t="s">
        <v>39</v>
      </c>
      <c r="D3500" t="s">
        <v>3973</v>
      </c>
      <c r="E3500" t="s">
        <v>20</v>
      </c>
      <c r="F3500" t="b">
        <v>1</v>
      </c>
      <c r="G3500" t="s">
        <v>106</v>
      </c>
      <c r="H3500" s="4">
        <v>45708.018483796302</v>
      </c>
      <c r="I3500" t="b">
        <v>0</v>
      </c>
      <c r="J3500" t="b">
        <v>0</v>
      </c>
      <c r="K3500" t="s">
        <v>106</v>
      </c>
      <c r="L3500" t="s">
        <v>22</v>
      </c>
      <c r="M3500">
        <v>71500</v>
      </c>
      <c r="O3500" t="s">
        <v>6984</v>
      </c>
      <c r="P3500" t="s">
        <v>6985</v>
      </c>
    </row>
    <row r="3501" spans="1:16" x14ac:dyDescent="0.25">
      <c r="A3501" t="s">
        <v>0</v>
      </c>
      <c r="B3501" t="s">
        <v>4495</v>
      </c>
      <c r="C3501" t="s">
        <v>140</v>
      </c>
      <c r="D3501" t="s">
        <v>3828</v>
      </c>
      <c r="E3501" t="s">
        <v>20</v>
      </c>
      <c r="F3501" t="b">
        <v>0</v>
      </c>
      <c r="G3501" t="s">
        <v>35</v>
      </c>
      <c r="H3501" s="4">
        <v>45708.04210648148</v>
      </c>
      <c r="I3501" t="b">
        <v>0</v>
      </c>
      <c r="J3501" t="b">
        <v>0</v>
      </c>
      <c r="K3501" t="s">
        <v>24</v>
      </c>
      <c r="L3501" t="s">
        <v>22</v>
      </c>
      <c r="M3501">
        <v>70000</v>
      </c>
      <c r="O3501" t="s">
        <v>4496</v>
      </c>
      <c r="P3501" t="s">
        <v>204</v>
      </c>
    </row>
    <row r="3502" spans="1:16" x14ac:dyDescent="0.25">
      <c r="A3502" t="s">
        <v>0</v>
      </c>
      <c r="B3502" t="s">
        <v>2900</v>
      </c>
      <c r="C3502" t="s">
        <v>749</v>
      </c>
      <c r="D3502" t="s">
        <v>3828</v>
      </c>
      <c r="E3502" t="s">
        <v>20</v>
      </c>
      <c r="F3502" t="b">
        <v>0</v>
      </c>
      <c r="G3502" t="s">
        <v>30</v>
      </c>
      <c r="H3502" s="4">
        <v>45708.042280092603</v>
      </c>
      <c r="I3502" t="b">
        <v>0</v>
      </c>
      <c r="J3502" t="b">
        <v>1</v>
      </c>
      <c r="K3502" t="s">
        <v>24</v>
      </c>
      <c r="L3502" t="s">
        <v>22</v>
      </c>
      <c r="M3502">
        <v>82500</v>
      </c>
      <c r="O3502" t="s">
        <v>4497</v>
      </c>
      <c r="P3502" t="s">
        <v>3459</v>
      </c>
    </row>
    <row r="3503" spans="1:16" x14ac:dyDescent="0.25">
      <c r="A3503" t="s">
        <v>2</v>
      </c>
      <c r="B3503" t="s">
        <v>7528</v>
      </c>
      <c r="C3503" t="s">
        <v>7529</v>
      </c>
      <c r="D3503" t="s">
        <v>3828</v>
      </c>
      <c r="E3503" t="s">
        <v>20</v>
      </c>
      <c r="F3503" t="b">
        <v>0</v>
      </c>
      <c r="G3503" t="s">
        <v>23</v>
      </c>
      <c r="H3503" s="4">
        <v>45708.059699074067</v>
      </c>
      <c r="I3503" t="b">
        <v>1</v>
      </c>
      <c r="J3503" t="b">
        <v>1</v>
      </c>
      <c r="K3503" t="s">
        <v>24</v>
      </c>
      <c r="L3503" t="s">
        <v>22</v>
      </c>
      <c r="M3503">
        <v>46000</v>
      </c>
      <c r="O3503" t="s">
        <v>7530</v>
      </c>
      <c r="P3503" t="s">
        <v>3540</v>
      </c>
    </row>
    <row r="3504" spans="1:16" x14ac:dyDescent="0.25">
      <c r="A3504" t="s">
        <v>19</v>
      </c>
      <c r="B3504" t="s">
        <v>2448</v>
      </c>
      <c r="C3504" t="s">
        <v>1270</v>
      </c>
      <c r="D3504" t="s">
        <v>3973</v>
      </c>
      <c r="E3504" t="s">
        <v>20</v>
      </c>
      <c r="F3504" t="b">
        <v>0</v>
      </c>
      <c r="G3504" t="s">
        <v>23</v>
      </c>
      <c r="H3504" s="4">
        <v>45708.077384259261</v>
      </c>
      <c r="I3504" t="b">
        <v>0</v>
      </c>
      <c r="J3504" t="b">
        <v>1</v>
      </c>
      <c r="K3504" t="s">
        <v>24</v>
      </c>
      <c r="L3504" t="s">
        <v>36</v>
      </c>
      <c r="N3504">
        <v>56.5</v>
      </c>
      <c r="O3504" t="s">
        <v>5482</v>
      </c>
      <c r="P3504" t="s">
        <v>149</v>
      </c>
    </row>
    <row r="3505" spans="1:16" x14ac:dyDescent="0.25">
      <c r="A3505" t="s">
        <v>2</v>
      </c>
      <c r="B3505" t="s">
        <v>4295</v>
      </c>
      <c r="C3505" t="s">
        <v>612</v>
      </c>
      <c r="D3505" t="s">
        <v>3973</v>
      </c>
      <c r="E3505" t="s">
        <v>20</v>
      </c>
      <c r="F3505" t="b">
        <v>0</v>
      </c>
      <c r="G3505" t="s">
        <v>27</v>
      </c>
      <c r="H3505" s="4">
        <v>45708.084456018521</v>
      </c>
      <c r="I3505" t="b">
        <v>0</v>
      </c>
      <c r="J3505" t="b">
        <v>0</v>
      </c>
      <c r="K3505" t="s">
        <v>24</v>
      </c>
      <c r="L3505" t="s">
        <v>22</v>
      </c>
      <c r="M3505">
        <v>142500</v>
      </c>
      <c r="O3505" t="s">
        <v>5482</v>
      </c>
      <c r="P3505" t="s">
        <v>7573</v>
      </c>
    </row>
    <row r="3506" spans="1:16" x14ac:dyDescent="0.25">
      <c r="A3506" t="s">
        <v>0</v>
      </c>
      <c r="B3506" t="s">
        <v>7594</v>
      </c>
      <c r="C3506" t="s">
        <v>122</v>
      </c>
      <c r="D3506" t="s">
        <v>3957</v>
      </c>
      <c r="E3506" t="s">
        <v>20</v>
      </c>
      <c r="F3506" t="b">
        <v>0</v>
      </c>
      <c r="G3506" t="s">
        <v>52</v>
      </c>
      <c r="H3506" s="4">
        <v>45708.084652777783</v>
      </c>
      <c r="I3506" t="b">
        <v>0</v>
      </c>
      <c r="J3506" t="b">
        <v>1</v>
      </c>
      <c r="K3506" t="s">
        <v>24</v>
      </c>
      <c r="L3506" t="s">
        <v>36</v>
      </c>
      <c r="N3506">
        <v>18.795000076293949</v>
      </c>
      <c r="O3506" t="s">
        <v>7595</v>
      </c>
      <c r="P3506" t="s">
        <v>7596</v>
      </c>
    </row>
    <row r="3507" spans="1:16" x14ac:dyDescent="0.25">
      <c r="A3507" t="s">
        <v>28</v>
      </c>
      <c r="B3507" t="s">
        <v>7414</v>
      </c>
      <c r="C3507" t="s">
        <v>192</v>
      </c>
      <c r="D3507" t="s">
        <v>3957</v>
      </c>
      <c r="E3507" t="s">
        <v>20</v>
      </c>
      <c r="F3507" t="b">
        <v>0</v>
      </c>
      <c r="G3507" t="s">
        <v>23</v>
      </c>
      <c r="H3507" s="4">
        <v>45708.09920138889</v>
      </c>
      <c r="I3507" t="b">
        <v>0</v>
      </c>
      <c r="J3507" t="b">
        <v>1</v>
      </c>
      <c r="K3507" t="s">
        <v>24</v>
      </c>
      <c r="L3507" t="s">
        <v>36</v>
      </c>
      <c r="N3507">
        <v>41.884998321533203</v>
      </c>
      <c r="O3507" t="s">
        <v>5013</v>
      </c>
      <c r="P3507" t="s">
        <v>7415</v>
      </c>
    </row>
    <row r="3508" spans="1:16" x14ac:dyDescent="0.25">
      <c r="A3508" t="s">
        <v>40</v>
      </c>
      <c r="B3508" t="s">
        <v>7416</v>
      </c>
      <c r="C3508" t="s">
        <v>5404</v>
      </c>
      <c r="D3508" t="s">
        <v>3957</v>
      </c>
      <c r="E3508" t="s">
        <v>20</v>
      </c>
      <c r="F3508" t="b">
        <v>0</v>
      </c>
      <c r="G3508" t="s">
        <v>27</v>
      </c>
      <c r="H3508" s="4">
        <v>45708.100543981483</v>
      </c>
      <c r="I3508" t="b">
        <v>0</v>
      </c>
      <c r="J3508" t="b">
        <v>0</v>
      </c>
      <c r="K3508" t="s">
        <v>24</v>
      </c>
      <c r="L3508" t="s">
        <v>36</v>
      </c>
      <c r="N3508">
        <v>45.745002746582031</v>
      </c>
      <c r="O3508" t="s">
        <v>1422</v>
      </c>
      <c r="P3508" t="s">
        <v>7417</v>
      </c>
    </row>
    <row r="3509" spans="1:16" x14ac:dyDescent="0.25">
      <c r="A3509" t="s">
        <v>2</v>
      </c>
      <c r="B3509" t="s">
        <v>7574</v>
      </c>
      <c r="C3509" t="s">
        <v>293</v>
      </c>
      <c r="D3509" t="s">
        <v>3973</v>
      </c>
      <c r="E3509" t="s">
        <v>20</v>
      </c>
      <c r="F3509" t="b">
        <v>0</v>
      </c>
      <c r="G3509" t="s">
        <v>41</v>
      </c>
      <c r="H3509" s="4">
        <v>45708.121493055558</v>
      </c>
      <c r="I3509" t="b">
        <v>0</v>
      </c>
      <c r="J3509" t="b">
        <v>1</v>
      </c>
      <c r="K3509" t="s">
        <v>24</v>
      </c>
      <c r="L3509" t="s">
        <v>36</v>
      </c>
      <c r="N3509">
        <v>40.375</v>
      </c>
      <c r="O3509" t="s">
        <v>7575</v>
      </c>
      <c r="P3509" t="s">
        <v>1597</v>
      </c>
    </row>
    <row r="3510" spans="1:16" x14ac:dyDescent="0.25">
      <c r="A3510" t="s">
        <v>19</v>
      </c>
      <c r="B3510" t="s">
        <v>7418</v>
      </c>
      <c r="C3510" t="s">
        <v>122</v>
      </c>
      <c r="D3510" t="s">
        <v>3973</v>
      </c>
      <c r="E3510" t="s">
        <v>20</v>
      </c>
      <c r="F3510" t="b">
        <v>0</v>
      </c>
      <c r="G3510" t="s">
        <v>52</v>
      </c>
      <c r="H3510" s="4">
        <v>45708.246979166674</v>
      </c>
      <c r="I3510" t="b">
        <v>1</v>
      </c>
      <c r="J3510" t="b">
        <v>1</v>
      </c>
      <c r="K3510" t="s">
        <v>24</v>
      </c>
      <c r="L3510" t="s">
        <v>36</v>
      </c>
      <c r="N3510">
        <v>67.5</v>
      </c>
      <c r="O3510" t="s">
        <v>4344</v>
      </c>
      <c r="P3510" t="s">
        <v>2460</v>
      </c>
    </row>
    <row r="3511" spans="1:16" x14ac:dyDescent="0.25">
      <c r="A3511" t="s">
        <v>0</v>
      </c>
      <c r="B3511" t="s">
        <v>7419</v>
      </c>
      <c r="C3511" t="s">
        <v>82</v>
      </c>
      <c r="D3511" t="s">
        <v>5915</v>
      </c>
      <c r="E3511" t="s">
        <v>20</v>
      </c>
      <c r="F3511" t="b">
        <v>0</v>
      </c>
      <c r="G3511" t="s">
        <v>27</v>
      </c>
      <c r="H3511" s="4">
        <v>45708.249976851846</v>
      </c>
      <c r="I3511" t="b">
        <v>0</v>
      </c>
      <c r="J3511" t="b">
        <v>1</v>
      </c>
      <c r="K3511" t="s">
        <v>24</v>
      </c>
      <c r="L3511" t="s">
        <v>22</v>
      </c>
      <c r="M3511">
        <v>169500</v>
      </c>
      <c r="O3511" t="s">
        <v>7420</v>
      </c>
      <c r="P3511" t="s">
        <v>2951</v>
      </c>
    </row>
    <row r="3512" spans="1:16" x14ac:dyDescent="0.25">
      <c r="A3512" t="s">
        <v>0</v>
      </c>
      <c r="B3512" t="s">
        <v>1507</v>
      </c>
      <c r="C3512" t="s">
        <v>82</v>
      </c>
      <c r="D3512" t="s">
        <v>3973</v>
      </c>
      <c r="E3512" t="s">
        <v>20</v>
      </c>
      <c r="F3512" t="b">
        <v>0</v>
      </c>
      <c r="G3512" t="s">
        <v>27</v>
      </c>
      <c r="H3512" s="4">
        <v>45708.2500462963</v>
      </c>
      <c r="I3512" t="b">
        <v>0</v>
      </c>
      <c r="J3512" t="b">
        <v>1</v>
      </c>
      <c r="K3512" t="s">
        <v>24</v>
      </c>
      <c r="L3512" t="s">
        <v>22</v>
      </c>
      <c r="M3512">
        <v>83025</v>
      </c>
      <c r="O3512" t="s">
        <v>444</v>
      </c>
    </row>
    <row r="3513" spans="1:16" x14ac:dyDescent="0.25">
      <c r="A3513" t="s">
        <v>0</v>
      </c>
      <c r="B3513" t="s">
        <v>0</v>
      </c>
      <c r="C3513" t="s">
        <v>2821</v>
      </c>
      <c r="D3513" t="s">
        <v>1051</v>
      </c>
      <c r="E3513" t="s">
        <v>20</v>
      </c>
      <c r="F3513" t="b">
        <v>0</v>
      </c>
      <c r="G3513" t="s">
        <v>41</v>
      </c>
      <c r="H3513" s="4">
        <v>45708.250231481477</v>
      </c>
      <c r="I3513" t="b">
        <v>1</v>
      </c>
      <c r="J3513" t="b">
        <v>1</v>
      </c>
      <c r="K3513" t="s">
        <v>24</v>
      </c>
      <c r="L3513" t="s">
        <v>36</v>
      </c>
      <c r="N3513">
        <v>30.5</v>
      </c>
      <c r="O3513" t="s">
        <v>1051</v>
      </c>
      <c r="P3513" t="s">
        <v>204</v>
      </c>
    </row>
    <row r="3514" spans="1:16" x14ac:dyDescent="0.25">
      <c r="A3514" t="s">
        <v>0</v>
      </c>
      <c r="B3514" t="s">
        <v>0</v>
      </c>
      <c r="C3514" t="s">
        <v>585</v>
      </c>
      <c r="D3514" t="s">
        <v>3828</v>
      </c>
      <c r="E3514" t="s">
        <v>219</v>
      </c>
      <c r="F3514" t="b">
        <v>0</v>
      </c>
      <c r="G3514" t="s">
        <v>41</v>
      </c>
      <c r="H3514" s="4">
        <v>45708.250277777777</v>
      </c>
      <c r="I3514" t="b">
        <v>0</v>
      </c>
      <c r="J3514" t="b">
        <v>1</v>
      </c>
      <c r="K3514" t="s">
        <v>24</v>
      </c>
      <c r="L3514" t="s">
        <v>36</v>
      </c>
      <c r="N3514">
        <v>62.5</v>
      </c>
      <c r="O3514" t="s">
        <v>3776</v>
      </c>
      <c r="P3514" t="s">
        <v>1823</v>
      </c>
    </row>
    <row r="3515" spans="1:16" x14ac:dyDescent="0.25">
      <c r="A3515" t="s">
        <v>25</v>
      </c>
      <c r="B3515" t="s">
        <v>7576</v>
      </c>
      <c r="C3515" t="s">
        <v>1322</v>
      </c>
      <c r="D3515" t="s">
        <v>3828</v>
      </c>
      <c r="E3515" t="s">
        <v>20</v>
      </c>
      <c r="F3515" t="b">
        <v>0</v>
      </c>
      <c r="G3515" t="s">
        <v>41</v>
      </c>
      <c r="H3515" s="4">
        <v>45708.250300925924</v>
      </c>
      <c r="I3515" t="b">
        <v>0</v>
      </c>
      <c r="J3515" t="b">
        <v>1</v>
      </c>
      <c r="K3515" t="s">
        <v>24</v>
      </c>
      <c r="L3515" t="s">
        <v>22</v>
      </c>
      <c r="M3515">
        <v>82500</v>
      </c>
      <c r="O3515" t="s">
        <v>3593</v>
      </c>
      <c r="P3515" t="s">
        <v>3529</v>
      </c>
    </row>
    <row r="3516" spans="1:16" x14ac:dyDescent="0.25">
      <c r="A3516" t="s">
        <v>0</v>
      </c>
      <c r="B3516" t="s">
        <v>565</v>
      </c>
      <c r="C3516" t="s">
        <v>293</v>
      </c>
      <c r="D3516" t="s">
        <v>3973</v>
      </c>
      <c r="E3516" t="s">
        <v>51</v>
      </c>
      <c r="F3516" t="b">
        <v>0</v>
      </c>
      <c r="G3516" t="s">
        <v>41</v>
      </c>
      <c r="H3516" s="4">
        <v>45708.2503125</v>
      </c>
      <c r="I3516" t="b">
        <v>0</v>
      </c>
      <c r="J3516" t="b">
        <v>0</v>
      </c>
      <c r="K3516" t="s">
        <v>24</v>
      </c>
      <c r="L3516" t="s">
        <v>36</v>
      </c>
      <c r="N3516">
        <v>65.489997863769531</v>
      </c>
      <c r="O3516" t="s">
        <v>5558</v>
      </c>
      <c r="P3516" t="s">
        <v>5559</v>
      </c>
    </row>
    <row r="3517" spans="1:16" x14ac:dyDescent="0.25">
      <c r="A3517" t="s">
        <v>25</v>
      </c>
      <c r="B3517" t="s">
        <v>7421</v>
      </c>
      <c r="C3517" t="s">
        <v>49</v>
      </c>
      <c r="D3517" t="s">
        <v>3108</v>
      </c>
      <c r="E3517" t="s">
        <v>20</v>
      </c>
      <c r="F3517" t="b">
        <v>0</v>
      </c>
      <c r="G3517" t="s">
        <v>41</v>
      </c>
      <c r="H3517" s="4">
        <v>45708.250462962962</v>
      </c>
      <c r="I3517" t="b">
        <v>0</v>
      </c>
      <c r="J3517" t="b">
        <v>1</v>
      </c>
      <c r="K3517" t="s">
        <v>24</v>
      </c>
      <c r="L3517" t="s">
        <v>22</v>
      </c>
      <c r="M3517">
        <v>220612</v>
      </c>
      <c r="O3517" t="s">
        <v>43</v>
      </c>
      <c r="P3517" t="s">
        <v>7422</v>
      </c>
    </row>
    <row r="3518" spans="1:16" x14ac:dyDescent="0.25">
      <c r="A3518" t="s">
        <v>0</v>
      </c>
      <c r="B3518" t="s">
        <v>288</v>
      </c>
      <c r="C3518" t="s">
        <v>696</v>
      </c>
      <c r="D3518" t="s">
        <v>7423</v>
      </c>
      <c r="E3518" t="s">
        <v>51</v>
      </c>
      <c r="F3518" t="b">
        <v>0</v>
      </c>
      <c r="G3518" t="s">
        <v>30</v>
      </c>
      <c r="H3518" s="4">
        <v>45708.250902777778</v>
      </c>
      <c r="I3518" t="b">
        <v>1</v>
      </c>
      <c r="J3518" t="b">
        <v>1</v>
      </c>
      <c r="K3518" t="s">
        <v>24</v>
      </c>
      <c r="L3518" t="s">
        <v>36</v>
      </c>
      <c r="N3518">
        <v>25</v>
      </c>
      <c r="O3518" t="s">
        <v>2075</v>
      </c>
      <c r="P3518" t="s">
        <v>863</v>
      </c>
    </row>
    <row r="3519" spans="1:16" x14ac:dyDescent="0.25">
      <c r="A3519" t="s">
        <v>1</v>
      </c>
      <c r="B3519" t="s">
        <v>5430</v>
      </c>
      <c r="C3519" t="s">
        <v>5431</v>
      </c>
      <c r="D3519" t="s">
        <v>4302</v>
      </c>
      <c r="E3519" t="s">
        <v>20</v>
      </c>
      <c r="F3519" t="b">
        <v>0</v>
      </c>
      <c r="G3519" t="s">
        <v>27</v>
      </c>
      <c r="H3519" s="4">
        <v>45708.25099537037</v>
      </c>
      <c r="I3519" t="b">
        <v>0</v>
      </c>
      <c r="J3519" t="b">
        <v>0</v>
      </c>
      <c r="K3519" t="s">
        <v>24</v>
      </c>
      <c r="L3519" t="s">
        <v>22</v>
      </c>
      <c r="M3519">
        <v>103409</v>
      </c>
      <c r="O3519" t="s">
        <v>905</v>
      </c>
    </row>
    <row r="3520" spans="1:16" x14ac:dyDescent="0.25">
      <c r="A3520" t="s">
        <v>19</v>
      </c>
      <c r="B3520" t="s">
        <v>7424</v>
      </c>
      <c r="C3520" t="s">
        <v>985</v>
      </c>
      <c r="D3520" t="s">
        <v>3973</v>
      </c>
      <c r="E3520" t="s">
        <v>20</v>
      </c>
      <c r="F3520" t="b">
        <v>0</v>
      </c>
      <c r="G3520" t="s">
        <v>27</v>
      </c>
      <c r="H3520" s="4">
        <v>45708.251006944447</v>
      </c>
      <c r="I3520" t="b">
        <v>0</v>
      </c>
      <c r="J3520" t="b">
        <v>1</v>
      </c>
      <c r="K3520" t="s">
        <v>24</v>
      </c>
      <c r="L3520" t="s">
        <v>22</v>
      </c>
      <c r="M3520">
        <v>260000</v>
      </c>
      <c r="O3520" t="s">
        <v>575</v>
      </c>
    </row>
    <row r="3521" spans="1:16" x14ac:dyDescent="0.25">
      <c r="A3521" t="s">
        <v>0</v>
      </c>
      <c r="B3521" t="s">
        <v>0</v>
      </c>
      <c r="C3521" t="s">
        <v>1226</v>
      </c>
      <c r="D3521" t="s">
        <v>3828</v>
      </c>
      <c r="E3521" t="s">
        <v>20</v>
      </c>
      <c r="F3521" t="b">
        <v>0</v>
      </c>
      <c r="G3521" t="s">
        <v>52</v>
      </c>
      <c r="H3521" s="4">
        <v>45708.251215277778</v>
      </c>
      <c r="I3521" t="b">
        <v>0</v>
      </c>
      <c r="J3521" t="b">
        <v>0</v>
      </c>
      <c r="K3521" t="s">
        <v>24</v>
      </c>
      <c r="L3521" t="s">
        <v>22</v>
      </c>
      <c r="M3521">
        <v>70000</v>
      </c>
      <c r="O3521" t="s">
        <v>5918</v>
      </c>
      <c r="P3521" t="s">
        <v>5919</v>
      </c>
    </row>
    <row r="3522" spans="1:16" x14ac:dyDescent="0.25">
      <c r="A3522" t="s">
        <v>1</v>
      </c>
      <c r="B3522" t="s">
        <v>2392</v>
      </c>
      <c r="C3522" t="s">
        <v>808</v>
      </c>
      <c r="D3522" t="s">
        <v>4014</v>
      </c>
      <c r="E3522" t="s">
        <v>20</v>
      </c>
      <c r="F3522" t="b">
        <v>0</v>
      </c>
      <c r="G3522" t="s">
        <v>41</v>
      </c>
      <c r="H3522" s="4">
        <v>45708.251539351862</v>
      </c>
      <c r="I3522" t="b">
        <v>0</v>
      </c>
      <c r="J3522" t="b">
        <v>1</v>
      </c>
      <c r="K3522" t="s">
        <v>24</v>
      </c>
      <c r="L3522" t="s">
        <v>22</v>
      </c>
      <c r="M3522">
        <v>192500</v>
      </c>
      <c r="O3522" t="s">
        <v>3788</v>
      </c>
      <c r="P3522" t="s">
        <v>302</v>
      </c>
    </row>
    <row r="3523" spans="1:16" x14ac:dyDescent="0.25">
      <c r="A3523" t="s">
        <v>1</v>
      </c>
      <c r="B3523" t="s">
        <v>7597</v>
      </c>
      <c r="C3523" t="s">
        <v>49</v>
      </c>
      <c r="D3523" t="s">
        <v>3973</v>
      </c>
      <c r="E3523" t="s">
        <v>20</v>
      </c>
      <c r="F3523" t="b">
        <v>0</v>
      </c>
      <c r="G3523" t="s">
        <v>41</v>
      </c>
      <c r="H3523" s="4">
        <v>45708.251585648148</v>
      </c>
      <c r="I3523" t="b">
        <v>0</v>
      </c>
      <c r="J3523" t="b">
        <v>1</v>
      </c>
      <c r="K3523" t="s">
        <v>24</v>
      </c>
      <c r="L3523" t="s">
        <v>22</v>
      </c>
      <c r="M3523">
        <v>171500</v>
      </c>
      <c r="O3523" t="s">
        <v>1883</v>
      </c>
      <c r="P3523" t="s">
        <v>1884</v>
      </c>
    </row>
    <row r="3524" spans="1:16" x14ac:dyDescent="0.25">
      <c r="A3524" t="s">
        <v>1</v>
      </c>
      <c r="B3524" t="s">
        <v>661</v>
      </c>
      <c r="C3524" t="s">
        <v>1521</v>
      </c>
      <c r="D3524" t="s">
        <v>3973</v>
      </c>
      <c r="E3524" t="s">
        <v>20</v>
      </c>
      <c r="F3524" t="b">
        <v>0</v>
      </c>
      <c r="G3524" t="s">
        <v>52</v>
      </c>
      <c r="H3524" s="4">
        <v>45708.251643518517</v>
      </c>
      <c r="I3524" t="b">
        <v>0</v>
      </c>
      <c r="J3524" t="b">
        <v>0</v>
      </c>
      <c r="K3524" t="s">
        <v>24</v>
      </c>
      <c r="L3524" t="s">
        <v>22</v>
      </c>
      <c r="M3524">
        <v>81100</v>
      </c>
      <c r="O3524" t="s">
        <v>1549</v>
      </c>
    </row>
    <row r="3525" spans="1:16" x14ac:dyDescent="0.25">
      <c r="A3525" t="s">
        <v>1</v>
      </c>
      <c r="B3525" t="s">
        <v>661</v>
      </c>
      <c r="C3525" t="s">
        <v>386</v>
      </c>
      <c r="D3525" t="s">
        <v>3828</v>
      </c>
      <c r="E3525" t="s">
        <v>20</v>
      </c>
      <c r="F3525" t="b">
        <v>0</v>
      </c>
      <c r="G3525" t="s">
        <v>41</v>
      </c>
      <c r="H3525" s="4">
        <v>45708.251944444448</v>
      </c>
      <c r="I3525" t="b">
        <v>0</v>
      </c>
      <c r="J3525" t="b">
        <v>1</v>
      </c>
      <c r="K3525" t="s">
        <v>24</v>
      </c>
      <c r="L3525" t="s">
        <v>22</v>
      </c>
      <c r="M3525">
        <v>127275.203125</v>
      </c>
      <c r="O3525" t="s">
        <v>7425</v>
      </c>
      <c r="P3525" t="s">
        <v>7426</v>
      </c>
    </row>
    <row r="3526" spans="1:16" x14ac:dyDescent="0.25">
      <c r="A3526" t="s">
        <v>2</v>
      </c>
      <c r="B3526" t="s">
        <v>1544</v>
      </c>
      <c r="C3526" t="s">
        <v>39</v>
      </c>
      <c r="D3526" t="s">
        <v>4014</v>
      </c>
      <c r="E3526" t="s">
        <v>20</v>
      </c>
      <c r="F3526" t="b">
        <v>1</v>
      </c>
      <c r="G3526" t="s">
        <v>610</v>
      </c>
      <c r="H3526" s="4">
        <v>45708.257430555554</v>
      </c>
      <c r="I3526" t="b">
        <v>0</v>
      </c>
      <c r="J3526" t="b">
        <v>1</v>
      </c>
      <c r="K3526" t="s">
        <v>610</v>
      </c>
      <c r="L3526" t="s">
        <v>22</v>
      </c>
      <c r="M3526">
        <v>184000</v>
      </c>
      <c r="O3526" t="s">
        <v>3016</v>
      </c>
      <c r="P3526" t="s">
        <v>6878</v>
      </c>
    </row>
    <row r="3527" spans="1:16" x14ac:dyDescent="0.25">
      <c r="A3527" t="s">
        <v>0</v>
      </c>
      <c r="B3527" t="s">
        <v>7427</v>
      </c>
      <c r="C3527" t="s">
        <v>3180</v>
      </c>
      <c r="D3527" t="s">
        <v>2208</v>
      </c>
      <c r="E3527" t="s">
        <v>20</v>
      </c>
      <c r="F3527" t="b">
        <v>0</v>
      </c>
      <c r="G3527" t="s">
        <v>23</v>
      </c>
      <c r="H3527" s="4">
        <v>45708.269016203703</v>
      </c>
      <c r="I3527" t="b">
        <v>0</v>
      </c>
      <c r="J3527" t="b">
        <v>0</v>
      </c>
      <c r="K3527" t="s">
        <v>24</v>
      </c>
      <c r="L3527" t="s">
        <v>36</v>
      </c>
      <c r="N3527">
        <v>33.5</v>
      </c>
      <c r="O3527" t="s">
        <v>3375</v>
      </c>
      <c r="P3527" t="s">
        <v>963</v>
      </c>
    </row>
    <row r="3528" spans="1:16" x14ac:dyDescent="0.25">
      <c r="A3528" t="s">
        <v>2</v>
      </c>
      <c r="B3528" t="s">
        <v>2</v>
      </c>
      <c r="C3528" t="s">
        <v>7428</v>
      </c>
      <c r="D3528" t="s">
        <v>4972</v>
      </c>
      <c r="E3528" t="s">
        <v>20</v>
      </c>
      <c r="F3528" t="b">
        <v>0</v>
      </c>
      <c r="G3528" t="s">
        <v>226</v>
      </c>
      <c r="H3528" s="4">
        <v>45708.273310185177</v>
      </c>
      <c r="I3528" t="b">
        <v>1</v>
      </c>
      <c r="J3528" t="b">
        <v>0</v>
      </c>
      <c r="K3528" t="s">
        <v>226</v>
      </c>
      <c r="L3528" t="s">
        <v>22</v>
      </c>
      <c r="M3528">
        <v>65000</v>
      </c>
      <c r="O3528" t="s">
        <v>7429</v>
      </c>
      <c r="P3528" t="s">
        <v>7430</v>
      </c>
    </row>
    <row r="3529" spans="1:16" x14ac:dyDescent="0.25">
      <c r="A3529" t="s">
        <v>2</v>
      </c>
      <c r="B3529" t="s">
        <v>392</v>
      </c>
      <c r="C3529" t="s">
        <v>39</v>
      </c>
      <c r="D3529" t="s">
        <v>3968</v>
      </c>
      <c r="E3529" t="s">
        <v>20</v>
      </c>
      <c r="F3529" t="b">
        <v>1</v>
      </c>
      <c r="G3529" t="s">
        <v>1247</v>
      </c>
      <c r="H3529" s="4">
        <v>45708.280081018522</v>
      </c>
      <c r="I3529" t="b">
        <v>1</v>
      </c>
      <c r="J3529" t="b">
        <v>0</v>
      </c>
      <c r="K3529" t="s">
        <v>1247</v>
      </c>
      <c r="L3529" t="s">
        <v>22</v>
      </c>
      <c r="M3529">
        <v>70000</v>
      </c>
      <c r="O3529" t="s">
        <v>7096</v>
      </c>
      <c r="P3529" t="s">
        <v>7097</v>
      </c>
    </row>
    <row r="3530" spans="1:16" x14ac:dyDescent="0.25">
      <c r="A3530" t="s">
        <v>19</v>
      </c>
      <c r="B3530" t="s">
        <v>7519</v>
      </c>
      <c r="C3530" t="s">
        <v>213</v>
      </c>
      <c r="D3530" t="s">
        <v>2208</v>
      </c>
      <c r="E3530" t="s">
        <v>20</v>
      </c>
      <c r="F3530" t="b">
        <v>0</v>
      </c>
      <c r="G3530" t="s">
        <v>41</v>
      </c>
      <c r="H3530" s="4">
        <v>45708.292048611111</v>
      </c>
      <c r="I3530" t="b">
        <v>0</v>
      </c>
      <c r="J3530" t="b">
        <v>1</v>
      </c>
      <c r="K3530" t="s">
        <v>24</v>
      </c>
      <c r="L3530" t="s">
        <v>22</v>
      </c>
      <c r="M3530">
        <v>193000</v>
      </c>
      <c r="O3530" t="s">
        <v>405</v>
      </c>
      <c r="P3530" t="s">
        <v>7520</v>
      </c>
    </row>
    <row r="3531" spans="1:16" x14ac:dyDescent="0.25">
      <c r="A3531" t="s">
        <v>0</v>
      </c>
      <c r="B3531" t="s">
        <v>1219</v>
      </c>
      <c r="C3531" t="s">
        <v>142</v>
      </c>
      <c r="D3531" t="s">
        <v>4084</v>
      </c>
      <c r="E3531" t="s">
        <v>20</v>
      </c>
      <c r="F3531" t="b">
        <v>0</v>
      </c>
      <c r="G3531" t="s">
        <v>27</v>
      </c>
      <c r="H3531" s="4">
        <v>45708.292048611111</v>
      </c>
      <c r="I3531" t="b">
        <v>0</v>
      </c>
      <c r="J3531" t="b">
        <v>0</v>
      </c>
      <c r="K3531" t="s">
        <v>24</v>
      </c>
      <c r="L3531" t="s">
        <v>36</v>
      </c>
      <c r="N3531">
        <v>69.930000305175781</v>
      </c>
      <c r="O3531" t="s">
        <v>2527</v>
      </c>
      <c r="P3531" t="s">
        <v>7598</v>
      </c>
    </row>
    <row r="3532" spans="1:16" x14ac:dyDescent="0.25">
      <c r="A3532" t="s">
        <v>2</v>
      </c>
      <c r="B3532" t="s">
        <v>7431</v>
      </c>
      <c r="C3532" t="s">
        <v>172</v>
      </c>
      <c r="D3532" t="s">
        <v>2208</v>
      </c>
      <c r="E3532" t="s">
        <v>20</v>
      </c>
      <c r="F3532" t="b">
        <v>0</v>
      </c>
      <c r="G3532" t="s">
        <v>27</v>
      </c>
      <c r="H3532" s="4">
        <v>45708.293217592603</v>
      </c>
      <c r="I3532" t="b">
        <v>0</v>
      </c>
      <c r="J3532" t="b">
        <v>0</v>
      </c>
      <c r="K3532" t="s">
        <v>24</v>
      </c>
      <c r="L3532" t="s">
        <v>22</v>
      </c>
      <c r="M3532">
        <v>180000</v>
      </c>
      <c r="O3532" t="s">
        <v>2868</v>
      </c>
      <c r="P3532" t="s">
        <v>7432</v>
      </c>
    </row>
    <row r="3533" spans="1:16" x14ac:dyDescent="0.25">
      <c r="A3533" t="s">
        <v>28</v>
      </c>
      <c r="B3533" t="s">
        <v>7577</v>
      </c>
      <c r="C3533" t="s">
        <v>39</v>
      </c>
      <c r="D3533" t="s">
        <v>3985</v>
      </c>
      <c r="E3533" t="s">
        <v>20</v>
      </c>
      <c r="F3533" t="b">
        <v>1</v>
      </c>
      <c r="G3533" t="s">
        <v>2713</v>
      </c>
      <c r="H3533" s="4">
        <v>45708.294016203698</v>
      </c>
      <c r="I3533" t="b">
        <v>0</v>
      </c>
      <c r="J3533" t="b">
        <v>1</v>
      </c>
      <c r="K3533" t="s">
        <v>2713</v>
      </c>
      <c r="L3533" t="s">
        <v>22</v>
      </c>
      <c r="M3533">
        <v>138433.5</v>
      </c>
      <c r="O3533" t="s">
        <v>7578</v>
      </c>
    </row>
    <row r="3534" spans="1:16" x14ac:dyDescent="0.25">
      <c r="A3534" t="s">
        <v>2</v>
      </c>
      <c r="B3534" t="s">
        <v>7579</v>
      </c>
      <c r="C3534" t="s">
        <v>39</v>
      </c>
      <c r="D3534" t="s">
        <v>7580</v>
      </c>
      <c r="E3534" t="s">
        <v>20</v>
      </c>
      <c r="F3534" t="b">
        <v>1</v>
      </c>
      <c r="G3534" t="s">
        <v>816</v>
      </c>
      <c r="H3534" s="4">
        <v>45708.29515046296</v>
      </c>
      <c r="I3534" t="b">
        <v>0</v>
      </c>
      <c r="J3534" t="b">
        <v>0</v>
      </c>
      <c r="K3534" t="s">
        <v>816</v>
      </c>
      <c r="L3534" t="s">
        <v>22</v>
      </c>
      <c r="M3534">
        <v>87500</v>
      </c>
      <c r="O3534" t="s">
        <v>7580</v>
      </c>
      <c r="P3534" t="s">
        <v>7581</v>
      </c>
    </row>
    <row r="3535" spans="1:16" x14ac:dyDescent="0.25">
      <c r="A3535" t="s">
        <v>0</v>
      </c>
      <c r="B3535" t="s">
        <v>4222</v>
      </c>
      <c r="D3535" t="s">
        <v>4220</v>
      </c>
      <c r="E3535" t="s">
        <v>20</v>
      </c>
      <c r="F3535" t="b">
        <v>0</v>
      </c>
      <c r="G3535" t="s">
        <v>1420</v>
      </c>
      <c r="H3535" s="4">
        <v>45708.298101851848</v>
      </c>
      <c r="I3535" t="b">
        <v>0</v>
      </c>
      <c r="J3535" t="b">
        <v>0</v>
      </c>
      <c r="K3535" t="s">
        <v>1420</v>
      </c>
      <c r="L3535" t="s">
        <v>22</v>
      </c>
      <c r="M3535">
        <v>65000</v>
      </c>
      <c r="O3535" t="s">
        <v>2946</v>
      </c>
      <c r="P3535" t="s">
        <v>1374</v>
      </c>
    </row>
    <row r="3536" spans="1:16" x14ac:dyDescent="0.25">
      <c r="A3536" t="s">
        <v>1</v>
      </c>
      <c r="B3536" t="s">
        <v>7433</v>
      </c>
      <c r="C3536" t="s">
        <v>39</v>
      </c>
      <c r="D3536" t="s">
        <v>7434</v>
      </c>
      <c r="E3536" t="s">
        <v>20</v>
      </c>
      <c r="F3536" t="b">
        <v>1</v>
      </c>
      <c r="G3536" t="s">
        <v>1833</v>
      </c>
      <c r="H3536" s="4">
        <v>45708.299421296288</v>
      </c>
      <c r="I3536" t="b">
        <v>1</v>
      </c>
      <c r="J3536" t="b">
        <v>0</v>
      </c>
      <c r="K3536" t="s">
        <v>1833</v>
      </c>
      <c r="L3536" t="s">
        <v>22</v>
      </c>
      <c r="M3536">
        <v>47500</v>
      </c>
      <c r="O3536" t="s">
        <v>1426</v>
      </c>
    </row>
    <row r="3537" spans="1:16" x14ac:dyDescent="0.25">
      <c r="A3537" t="s">
        <v>0</v>
      </c>
      <c r="B3537" t="s">
        <v>3335</v>
      </c>
      <c r="C3537" t="s">
        <v>160</v>
      </c>
      <c r="D3537" t="s">
        <v>4084</v>
      </c>
      <c r="E3537" t="s">
        <v>20</v>
      </c>
      <c r="F3537" t="b">
        <v>0</v>
      </c>
      <c r="G3537" t="s">
        <v>52</v>
      </c>
      <c r="H3537" s="4">
        <v>45708.303819444453</v>
      </c>
      <c r="I3537" t="b">
        <v>0</v>
      </c>
      <c r="J3537" t="b">
        <v>1</v>
      </c>
      <c r="K3537" t="s">
        <v>24</v>
      </c>
      <c r="L3537" t="s">
        <v>22</v>
      </c>
      <c r="M3537">
        <v>137500</v>
      </c>
      <c r="O3537" t="s">
        <v>88</v>
      </c>
      <c r="P3537" t="s">
        <v>7435</v>
      </c>
    </row>
    <row r="3538" spans="1:16" x14ac:dyDescent="0.25">
      <c r="A3538" t="s">
        <v>89</v>
      </c>
      <c r="B3538" t="s">
        <v>7582</v>
      </c>
      <c r="C3538" t="s">
        <v>39</v>
      </c>
      <c r="D3538" t="s">
        <v>4627</v>
      </c>
      <c r="E3538" t="s">
        <v>20</v>
      </c>
      <c r="F3538" t="b">
        <v>1</v>
      </c>
      <c r="G3538" t="s">
        <v>4062</v>
      </c>
      <c r="H3538" s="4">
        <v>45708.308275462958</v>
      </c>
      <c r="I3538" t="b">
        <v>1</v>
      </c>
      <c r="J3538" t="b">
        <v>0</v>
      </c>
      <c r="K3538" t="s">
        <v>4062</v>
      </c>
      <c r="L3538" t="s">
        <v>22</v>
      </c>
      <c r="M3538">
        <v>170000</v>
      </c>
      <c r="O3538" t="s">
        <v>7583</v>
      </c>
      <c r="P3538" t="s">
        <v>7584</v>
      </c>
    </row>
    <row r="3539" spans="1:16" x14ac:dyDescent="0.25">
      <c r="A3539" t="s">
        <v>89</v>
      </c>
      <c r="B3539" t="s">
        <v>7531</v>
      </c>
      <c r="C3539" t="s">
        <v>7532</v>
      </c>
      <c r="D3539" t="s">
        <v>4035</v>
      </c>
      <c r="E3539" t="s">
        <v>20</v>
      </c>
      <c r="F3539" t="b">
        <v>0</v>
      </c>
      <c r="G3539" t="s">
        <v>1119</v>
      </c>
      <c r="H3539" s="4">
        <v>45708.31212962963</v>
      </c>
      <c r="I3539" t="b">
        <v>0</v>
      </c>
      <c r="J3539" t="b">
        <v>0</v>
      </c>
      <c r="K3539" t="s">
        <v>1119</v>
      </c>
      <c r="L3539" t="s">
        <v>22</v>
      </c>
      <c r="M3539">
        <v>275000</v>
      </c>
      <c r="O3539" t="s">
        <v>7533</v>
      </c>
      <c r="P3539" t="s">
        <v>274</v>
      </c>
    </row>
    <row r="3540" spans="1:16" x14ac:dyDescent="0.25">
      <c r="A3540" t="s">
        <v>89</v>
      </c>
      <c r="B3540" t="s">
        <v>7534</v>
      </c>
      <c r="C3540" t="s">
        <v>1420</v>
      </c>
      <c r="D3540" t="s">
        <v>4220</v>
      </c>
      <c r="E3540" t="s">
        <v>20</v>
      </c>
      <c r="F3540" t="b">
        <v>0</v>
      </c>
      <c r="G3540" t="s">
        <v>1420</v>
      </c>
      <c r="H3540" s="4">
        <v>45708.317175925928</v>
      </c>
      <c r="I3540" t="b">
        <v>0</v>
      </c>
      <c r="J3540" t="b">
        <v>0</v>
      </c>
      <c r="K3540" t="s">
        <v>1420</v>
      </c>
      <c r="L3540" t="s">
        <v>22</v>
      </c>
      <c r="M3540">
        <v>174400</v>
      </c>
      <c r="O3540" t="s">
        <v>1773</v>
      </c>
      <c r="P3540" t="s">
        <v>7535</v>
      </c>
    </row>
    <row r="3541" spans="1:16" x14ac:dyDescent="0.25">
      <c r="A3541" t="s">
        <v>139</v>
      </c>
      <c r="B3541" t="s">
        <v>7436</v>
      </c>
      <c r="C3541" t="s">
        <v>2500</v>
      </c>
      <c r="D3541" t="s">
        <v>3970</v>
      </c>
      <c r="E3541" t="s">
        <v>20</v>
      </c>
      <c r="F3541" t="b">
        <v>0</v>
      </c>
      <c r="G3541" t="s">
        <v>41</v>
      </c>
      <c r="H3541" s="4">
        <v>45708.333784722221</v>
      </c>
      <c r="I3541" t="b">
        <v>0</v>
      </c>
      <c r="J3541" t="b">
        <v>1</v>
      </c>
      <c r="K3541" t="s">
        <v>24</v>
      </c>
      <c r="L3541" t="s">
        <v>22</v>
      </c>
      <c r="M3541">
        <v>96000</v>
      </c>
      <c r="O3541" t="s">
        <v>7437</v>
      </c>
    </row>
    <row r="3542" spans="1:16" x14ac:dyDescent="0.25">
      <c r="A3542" t="s">
        <v>40</v>
      </c>
      <c r="B3542" t="s">
        <v>7438</v>
      </c>
      <c r="C3542" t="s">
        <v>151</v>
      </c>
      <c r="D3542" t="s">
        <v>5133</v>
      </c>
      <c r="E3542" t="s">
        <v>20</v>
      </c>
      <c r="F3542" t="b">
        <v>0</v>
      </c>
      <c r="G3542" t="s">
        <v>30</v>
      </c>
      <c r="H3542" s="4">
        <v>45708.334583333337</v>
      </c>
      <c r="I3542" t="b">
        <v>0</v>
      </c>
      <c r="J3542" t="b">
        <v>1</v>
      </c>
      <c r="K3542" t="s">
        <v>24</v>
      </c>
      <c r="L3542" t="s">
        <v>22</v>
      </c>
      <c r="M3542">
        <v>149743</v>
      </c>
      <c r="O3542" t="s">
        <v>7439</v>
      </c>
      <c r="P3542" t="s">
        <v>7440</v>
      </c>
    </row>
    <row r="3543" spans="1:16" x14ac:dyDescent="0.25">
      <c r="A3543" t="s">
        <v>19</v>
      </c>
      <c r="B3543" t="s">
        <v>7557</v>
      </c>
      <c r="C3543" t="s">
        <v>453</v>
      </c>
      <c r="D3543" t="s">
        <v>3957</v>
      </c>
      <c r="E3543" t="s">
        <v>20</v>
      </c>
      <c r="F3543" t="b">
        <v>0</v>
      </c>
      <c r="G3543" t="s">
        <v>27</v>
      </c>
      <c r="H3543" s="4">
        <v>45708.334618055553</v>
      </c>
      <c r="I3543" t="b">
        <v>0</v>
      </c>
      <c r="J3543" t="b">
        <v>0</v>
      </c>
      <c r="K3543" t="s">
        <v>24</v>
      </c>
      <c r="L3543" t="s">
        <v>36</v>
      </c>
      <c r="N3543">
        <v>51.239997863769531</v>
      </c>
      <c r="O3543" t="s">
        <v>349</v>
      </c>
      <c r="P3543" t="s">
        <v>7558</v>
      </c>
    </row>
    <row r="3544" spans="1:16" x14ac:dyDescent="0.25">
      <c r="A3544" t="s">
        <v>2</v>
      </c>
      <c r="B3544" t="s">
        <v>7441</v>
      </c>
      <c r="C3544" t="s">
        <v>29</v>
      </c>
      <c r="D3544" t="s">
        <v>3957</v>
      </c>
      <c r="E3544" t="s">
        <v>20</v>
      </c>
      <c r="F3544" t="b">
        <v>0</v>
      </c>
      <c r="G3544" t="s">
        <v>27</v>
      </c>
      <c r="H3544" s="4">
        <v>45708.334675925929</v>
      </c>
      <c r="I3544" t="b">
        <v>0</v>
      </c>
      <c r="J3544" t="b">
        <v>1</v>
      </c>
      <c r="K3544" t="s">
        <v>24</v>
      </c>
      <c r="L3544" t="s">
        <v>36</v>
      </c>
      <c r="N3544">
        <v>38.215000152587891</v>
      </c>
      <c r="O3544" t="s">
        <v>2768</v>
      </c>
      <c r="P3544" t="s">
        <v>128</v>
      </c>
    </row>
    <row r="3545" spans="1:16" x14ac:dyDescent="0.25">
      <c r="A3545" t="s">
        <v>2</v>
      </c>
      <c r="B3545" t="s">
        <v>1676</v>
      </c>
      <c r="C3545" t="s">
        <v>92</v>
      </c>
      <c r="D3545" t="s">
        <v>4090</v>
      </c>
      <c r="E3545" t="s">
        <v>20</v>
      </c>
      <c r="F3545" t="b">
        <v>0</v>
      </c>
      <c r="G3545" t="s">
        <v>35</v>
      </c>
      <c r="H3545" s="4">
        <v>45708.335509259261</v>
      </c>
      <c r="I3545" t="b">
        <v>0</v>
      </c>
      <c r="J3545" t="b">
        <v>0</v>
      </c>
      <c r="K3545" t="s">
        <v>24</v>
      </c>
      <c r="L3545" t="s">
        <v>22</v>
      </c>
      <c r="M3545">
        <v>125000</v>
      </c>
      <c r="O3545" t="s">
        <v>202</v>
      </c>
      <c r="P3545" t="s">
        <v>7559</v>
      </c>
    </row>
    <row r="3546" spans="1:16" x14ac:dyDescent="0.25">
      <c r="A3546" t="s">
        <v>2</v>
      </c>
      <c r="B3546" t="s">
        <v>6099</v>
      </c>
      <c r="C3546" t="s">
        <v>324</v>
      </c>
      <c r="D3546" t="s">
        <v>4084</v>
      </c>
      <c r="E3546" t="s">
        <v>20</v>
      </c>
      <c r="F3546" t="b">
        <v>0</v>
      </c>
      <c r="G3546" t="s">
        <v>27</v>
      </c>
      <c r="H3546" s="4">
        <v>45708.336689814823</v>
      </c>
      <c r="I3546" t="b">
        <v>0</v>
      </c>
      <c r="J3546" t="b">
        <v>0</v>
      </c>
      <c r="K3546" t="s">
        <v>24</v>
      </c>
      <c r="L3546" t="s">
        <v>36</v>
      </c>
      <c r="N3546">
        <v>67.5</v>
      </c>
      <c r="O3546" t="s">
        <v>654</v>
      </c>
      <c r="P3546" t="s">
        <v>6100</v>
      </c>
    </row>
    <row r="3547" spans="1:16" x14ac:dyDescent="0.25">
      <c r="A3547" t="s">
        <v>2</v>
      </c>
      <c r="B3547" t="s">
        <v>7442</v>
      </c>
      <c r="C3547" t="s">
        <v>6313</v>
      </c>
      <c r="D3547" t="s">
        <v>3970</v>
      </c>
      <c r="E3547" t="s">
        <v>20</v>
      </c>
      <c r="F3547" t="b">
        <v>0</v>
      </c>
      <c r="G3547" t="s">
        <v>1420</v>
      </c>
      <c r="H3547" s="4">
        <v>45708.350810185177</v>
      </c>
      <c r="I3547" t="b">
        <v>0</v>
      </c>
      <c r="J3547" t="b">
        <v>0</v>
      </c>
      <c r="K3547" t="s">
        <v>1420</v>
      </c>
      <c r="L3547" t="s">
        <v>22</v>
      </c>
      <c r="M3547">
        <v>109605.5</v>
      </c>
      <c r="O3547" t="s">
        <v>7443</v>
      </c>
      <c r="P3547" t="s">
        <v>7444</v>
      </c>
    </row>
    <row r="3548" spans="1:16" x14ac:dyDescent="0.25">
      <c r="A3548" t="s">
        <v>0</v>
      </c>
      <c r="B3548" t="s">
        <v>7536</v>
      </c>
      <c r="C3548" t="s">
        <v>3225</v>
      </c>
      <c r="D3548" t="s">
        <v>3828</v>
      </c>
      <c r="E3548" t="s">
        <v>20</v>
      </c>
      <c r="F3548" t="b">
        <v>0</v>
      </c>
      <c r="G3548" t="s">
        <v>27</v>
      </c>
      <c r="H3548" s="4">
        <v>45708.375081018523</v>
      </c>
      <c r="I3548" t="b">
        <v>1</v>
      </c>
      <c r="J3548" t="b">
        <v>1</v>
      </c>
      <c r="K3548" t="s">
        <v>24</v>
      </c>
      <c r="L3548" t="s">
        <v>22</v>
      </c>
      <c r="M3548">
        <v>80000</v>
      </c>
      <c r="O3548" t="s">
        <v>7537</v>
      </c>
      <c r="P3548" t="s">
        <v>7538</v>
      </c>
    </row>
    <row r="3549" spans="1:16" x14ac:dyDescent="0.25">
      <c r="A3549" t="s">
        <v>0</v>
      </c>
      <c r="B3549" t="s">
        <v>7445</v>
      </c>
      <c r="C3549" t="s">
        <v>39</v>
      </c>
      <c r="D3549" t="s">
        <v>3828</v>
      </c>
      <c r="E3549" t="s">
        <v>20</v>
      </c>
      <c r="F3549" t="b">
        <v>1</v>
      </c>
      <c r="G3549" t="s">
        <v>27</v>
      </c>
      <c r="H3549" s="4">
        <v>45708.375150462962</v>
      </c>
      <c r="I3549" t="b">
        <v>1</v>
      </c>
      <c r="J3549" t="b">
        <v>0</v>
      </c>
      <c r="K3549" t="s">
        <v>24</v>
      </c>
      <c r="L3549" t="s">
        <v>22</v>
      </c>
      <c r="M3549">
        <v>163085</v>
      </c>
      <c r="O3549" t="s">
        <v>7446</v>
      </c>
      <c r="P3549" t="s">
        <v>709</v>
      </c>
    </row>
    <row r="3550" spans="1:16" x14ac:dyDescent="0.25">
      <c r="A3550" t="s">
        <v>0</v>
      </c>
      <c r="B3550" t="s">
        <v>7447</v>
      </c>
      <c r="C3550" t="s">
        <v>585</v>
      </c>
      <c r="D3550" t="s">
        <v>4084</v>
      </c>
      <c r="E3550" t="s">
        <v>20</v>
      </c>
      <c r="F3550" t="b">
        <v>0</v>
      </c>
      <c r="G3550" t="s">
        <v>41</v>
      </c>
      <c r="H3550" s="4">
        <v>45708.375474537039</v>
      </c>
      <c r="I3550" t="b">
        <v>0</v>
      </c>
      <c r="J3550" t="b">
        <v>0</v>
      </c>
      <c r="K3550" t="s">
        <v>24</v>
      </c>
      <c r="L3550" t="s">
        <v>22</v>
      </c>
      <c r="M3550">
        <v>125000</v>
      </c>
      <c r="O3550" t="s">
        <v>374</v>
      </c>
      <c r="P3550" t="s">
        <v>7448</v>
      </c>
    </row>
    <row r="3551" spans="1:16" x14ac:dyDescent="0.25">
      <c r="A3551" t="s">
        <v>1</v>
      </c>
      <c r="B3551" t="s">
        <v>4431</v>
      </c>
      <c r="C3551" t="s">
        <v>949</v>
      </c>
      <c r="D3551" t="s">
        <v>4432</v>
      </c>
      <c r="E3551" t="s">
        <v>20</v>
      </c>
      <c r="F3551" t="b">
        <v>0</v>
      </c>
      <c r="G3551" t="s">
        <v>30</v>
      </c>
      <c r="H3551" s="4">
        <v>45708.376006944447</v>
      </c>
      <c r="I3551" t="b">
        <v>0</v>
      </c>
      <c r="J3551" t="b">
        <v>1</v>
      </c>
      <c r="K3551" t="s">
        <v>24</v>
      </c>
      <c r="L3551" t="s">
        <v>22</v>
      </c>
      <c r="M3551">
        <v>99000</v>
      </c>
      <c r="O3551" t="s">
        <v>1763</v>
      </c>
      <c r="P3551" t="s">
        <v>4433</v>
      </c>
    </row>
    <row r="3552" spans="1:16" x14ac:dyDescent="0.25">
      <c r="A3552" t="s">
        <v>0</v>
      </c>
      <c r="B3552" t="s">
        <v>5421</v>
      </c>
      <c r="C3552" t="s">
        <v>372</v>
      </c>
      <c r="D3552" t="s">
        <v>3957</v>
      </c>
      <c r="E3552" t="s">
        <v>34</v>
      </c>
      <c r="F3552" t="b">
        <v>0</v>
      </c>
      <c r="G3552" t="s">
        <v>27</v>
      </c>
      <c r="H3552" s="4">
        <v>45708.416701388887</v>
      </c>
      <c r="I3552" t="b">
        <v>1</v>
      </c>
      <c r="J3552" t="b">
        <v>0</v>
      </c>
      <c r="K3552" t="s">
        <v>24</v>
      </c>
      <c r="L3552" t="s">
        <v>36</v>
      </c>
      <c r="N3552">
        <v>27.979999542236332</v>
      </c>
      <c r="O3552" t="s">
        <v>4622</v>
      </c>
    </row>
    <row r="3553" spans="1:16" x14ac:dyDescent="0.25">
      <c r="A3553" t="s">
        <v>40</v>
      </c>
      <c r="B3553" t="s">
        <v>7449</v>
      </c>
      <c r="C3553" t="s">
        <v>1546</v>
      </c>
      <c r="D3553" t="s">
        <v>3828</v>
      </c>
      <c r="E3553" t="s">
        <v>20</v>
      </c>
      <c r="F3553" t="b">
        <v>0</v>
      </c>
      <c r="G3553" t="s">
        <v>27</v>
      </c>
      <c r="H3553" s="4">
        <v>45708.417939814812</v>
      </c>
      <c r="I3553" t="b">
        <v>0</v>
      </c>
      <c r="J3553" t="b">
        <v>1</v>
      </c>
      <c r="K3553" t="s">
        <v>24</v>
      </c>
      <c r="L3553" t="s">
        <v>22</v>
      </c>
      <c r="M3553">
        <v>162225</v>
      </c>
      <c r="O3553" t="s">
        <v>254</v>
      </c>
      <c r="P3553" t="s">
        <v>7450</v>
      </c>
    </row>
    <row r="3554" spans="1:16" x14ac:dyDescent="0.25">
      <c r="A3554" t="s">
        <v>40</v>
      </c>
      <c r="B3554" t="s">
        <v>2541</v>
      </c>
      <c r="C3554" t="s">
        <v>3347</v>
      </c>
      <c r="D3554" t="s">
        <v>3973</v>
      </c>
      <c r="E3554" t="s">
        <v>20</v>
      </c>
      <c r="F3554" t="b">
        <v>0</v>
      </c>
      <c r="G3554" t="s">
        <v>27</v>
      </c>
      <c r="H3554" s="4">
        <v>45708.418842592589</v>
      </c>
      <c r="I3554" t="b">
        <v>0</v>
      </c>
      <c r="J3554" t="b">
        <v>1</v>
      </c>
      <c r="K3554" t="s">
        <v>24</v>
      </c>
      <c r="L3554" t="s">
        <v>22</v>
      </c>
      <c r="M3554">
        <v>110500</v>
      </c>
      <c r="O3554" t="s">
        <v>2227</v>
      </c>
      <c r="P3554" t="s">
        <v>4333</v>
      </c>
    </row>
    <row r="3555" spans="1:16" x14ac:dyDescent="0.25">
      <c r="A3555" t="s">
        <v>2</v>
      </c>
      <c r="B3555" t="s">
        <v>4385</v>
      </c>
      <c r="C3555" t="s">
        <v>3515</v>
      </c>
      <c r="D3555" t="s">
        <v>2208</v>
      </c>
      <c r="E3555" t="s">
        <v>34</v>
      </c>
      <c r="F3555" t="b">
        <v>0</v>
      </c>
      <c r="G3555" t="s">
        <v>41</v>
      </c>
      <c r="H3555" s="4">
        <v>45708.418923611112</v>
      </c>
      <c r="I3555" t="b">
        <v>0</v>
      </c>
      <c r="J3555" t="b">
        <v>1</v>
      </c>
      <c r="K3555" t="s">
        <v>24</v>
      </c>
      <c r="L3555" t="s">
        <v>22</v>
      </c>
      <c r="M3555">
        <v>165000</v>
      </c>
      <c r="O3555" t="s">
        <v>428</v>
      </c>
      <c r="P3555" t="s">
        <v>7451</v>
      </c>
    </row>
    <row r="3556" spans="1:16" x14ac:dyDescent="0.25">
      <c r="A3556" t="s">
        <v>2</v>
      </c>
      <c r="B3556" t="s">
        <v>506</v>
      </c>
      <c r="C3556" t="s">
        <v>7585</v>
      </c>
      <c r="D3556" t="s">
        <v>2208</v>
      </c>
      <c r="E3556" t="s">
        <v>34</v>
      </c>
      <c r="F3556" t="b">
        <v>0</v>
      </c>
      <c r="G3556" t="s">
        <v>30</v>
      </c>
      <c r="H3556" s="4">
        <v>45708.419374999998</v>
      </c>
      <c r="I3556" t="b">
        <v>0</v>
      </c>
      <c r="J3556" t="b">
        <v>1</v>
      </c>
      <c r="K3556" t="s">
        <v>24</v>
      </c>
      <c r="L3556" t="s">
        <v>22</v>
      </c>
      <c r="M3556">
        <v>135000</v>
      </c>
      <c r="O3556" t="s">
        <v>428</v>
      </c>
      <c r="P3556" t="s">
        <v>4786</v>
      </c>
    </row>
    <row r="3557" spans="1:16" x14ac:dyDescent="0.25">
      <c r="A3557" t="s">
        <v>28</v>
      </c>
      <c r="B3557" t="s">
        <v>642</v>
      </c>
      <c r="C3557" t="s">
        <v>696</v>
      </c>
      <c r="D3557" t="s">
        <v>3973</v>
      </c>
      <c r="E3557" t="s">
        <v>20</v>
      </c>
      <c r="F3557" t="b">
        <v>0</v>
      </c>
      <c r="G3557" t="s">
        <v>30</v>
      </c>
      <c r="H3557" s="4">
        <v>45708.420115740737</v>
      </c>
      <c r="I3557" t="b">
        <v>0</v>
      </c>
      <c r="J3557" t="b">
        <v>1</v>
      </c>
      <c r="K3557" t="s">
        <v>24</v>
      </c>
      <c r="L3557" t="s">
        <v>22</v>
      </c>
      <c r="M3557">
        <v>147000</v>
      </c>
      <c r="O3557" t="s">
        <v>950</v>
      </c>
      <c r="P3557" t="s">
        <v>6325</v>
      </c>
    </row>
    <row r="3558" spans="1:16" x14ac:dyDescent="0.25">
      <c r="A3558" t="s">
        <v>89</v>
      </c>
      <c r="B3558" t="s">
        <v>7452</v>
      </c>
      <c r="C3558" t="s">
        <v>7313</v>
      </c>
      <c r="D3558" t="s">
        <v>2208</v>
      </c>
      <c r="E3558" t="s">
        <v>34</v>
      </c>
      <c r="F3558" t="b">
        <v>0</v>
      </c>
      <c r="G3558" t="s">
        <v>41</v>
      </c>
      <c r="H3558" s="4">
        <v>45708.433148148149</v>
      </c>
      <c r="I3558" t="b">
        <v>0</v>
      </c>
      <c r="J3558" t="b">
        <v>1</v>
      </c>
      <c r="K3558" t="s">
        <v>24</v>
      </c>
      <c r="L3558" t="s">
        <v>22</v>
      </c>
      <c r="M3558">
        <v>195000</v>
      </c>
      <c r="O3558" t="s">
        <v>428</v>
      </c>
      <c r="P3558" t="s">
        <v>7453</v>
      </c>
    </row>
    <row r="3559" spans="1:16" x14ac:dyDescent="0.25">
      <c r="A3559" t="s">
        <v>2</v>
      </c>
      <c r="B3559" t="s">
        <v>6517</v>
      </c>
      <c r="C3559" t="s">
        <v>151</v>
      </c>
      <c r="D3559" t="s">
        <v>3973</v>
      </c>
      <c r="E3559" t="s">
        <v>20</v>
      </c>
      <c r="F3559" t="b">
        <v>0</v>
      </c>
      <c r="G3559" t="s">
        <v>30</v>
      </c>
      <c r="H3559" s="4">
        <v>45708.45925925926</v>
      </c>
      <c r="I3559" t="b">
        <v>0</v>
      </c>
      <c r="J3559" t="b">
        <v>1</v>
      </c>
      <c r="K3559" t="s">
        <v>24</v>
      </c>
      <c r="L3559" t="s">
        <v>22</v>
      </c>
      <c r="M3559">
        <v>140500</v>
      </c>
      <c r="O3559" t="s">
        <v>6518</v>
      </c>
      <c r="P3559" t="s">
        <v>6519</v>
      </c>
    </row>
    <row r="3560" spans="1:16" x14ac:dyDescent="0.25">
      <c r="A3560" t="s">
        <v>2</v>
      </c>
      <c r="B3560" t="s">
        <v>307</v>
      </c>
      <c r="C3560" t="s">
        <v>39</v>
      </c>
      <c r="D3560" t="s">
        <v>7454</v>
      </c>
      <c r="E3560" t="s">
        <v>20</v>
      </c>
      <c r="F3560" t="b">
        <v>1</v>
      </c>
      <c r="G3560" t="s">
        <v>1094</v>
      </c>
      <c r="H3560" s="4">
        <v>45708.489560185182</v>
      </c>
      <c r="I3560" t="b">
        <v>1</v>
      </c>
      <c r="J3560" t="b">
        <v>0</v>
      </c>
      <c r="K3560" t="s">
        <v>1094</v>
      </c>
      <c r="L3560" t="s">
        <v>22</v>
      </c>
      <c r="M3560">
        <v>200000</v>
      </c>
      <c r="O3560" t="s">
        <v>7455</v>
      </c>
      <c r="P3560" t="s">
        <v>1818</v>
      </c>
    </row>
    <row r="3561" spans="1:16" x14ac:dyDescent="0.25">
      <c r="A3561" t="s">
        <v>0</v>
      </c>
      <c r="B3561" t="s">
        <v>0</v>
      </c>
      <c r="C3561" t="s">
        <v>7560</v>
      </c>
      <c r="D3561" t="s">
        <v>7547</v>
      </c>
      <c r="E3561" t="s">
        <v>34</v>
      </c>
      <c r="F3561" t="b">
        <v>0</v>
      </c>
      <c r="G3561" t="s">
        <v>41</v>
      </c>
      <c r="H3561" s="4">
        <v>45708.500532407408</v>
      </c>
      <c r="I3561" t="b">
        <v>0</v>
      </c>
      <c r="J3561" t="b">
        <v>0</v>
      </c>
      <c r="K3561" t="s">
        <v>24</v>
      </c>
      <c r="L3561" t="s">
        <v>36</v>
      </c>
      <c r="N3561">
        <v>15</v>
      </c>
      <c r="O3561" t="s">
        <v>7548</v>
      </c>
      <c r="P3561" t="s">
        <v>61</v>
      </c>
    </row>
    <row r="3562" spans="1:16" x14ac:dyDescent="0.25">
      <c r="A3562" t="s">
        <v>1</v>
      </c>
      <c r="B3562" t="s">
        <v>2955</v>
      </c>
      <c r="C3562" t="s">
        <v>2765</v>
      </c>
      <c r="D3562" t="s">
        <v>3973</v>
      </c>
      <c r="E3562" t="s">
        <v>20</v>
      </c>
      <c r="F3562" t="b">
        <v>0</v>
      </c>
      <c r="G3562" t="s">
        <v>52</v>
      </c>
      <c r="H3562" s="4">
        <v>45708.500891203701</v>
      </c>
      <c r="I3562" t="b">
        <v>0</v>
      </c>
      <c r="J3562" t="b">
        <v>1</v>
      </c>
      <c r="K3562" t="s">
        <v>24</v>
      </c>
      <c r="L3562" t="s">
        <v>22</v>
      </c>
      <c r="M3562">
        <v>174000</v>
      </c>
      <c r="O3562" t="s">
        <v>5482</v>
      </c>
      <c r="P3562" t="s">
        <v>603</v>
      </c>
    </row>
    <row r="3563" spans="1:16" x14ac:dyDescent="0.25">
      <c r="A3563" t="s">
        <v>2</v>
      </c>
      <c r="B3563" t="s">
        <v>7406</v>
      </c>
      <c r="C3563" t="s">
        <v>3608</v>
      </c>
      <c r="D3563" t="s">
        <v>3973</v>
      </c>
      <c r="E3563" t="s">
        <v>20</v>
      </c>
      <c r="F3563" t="b">
        <v>0</v>
      </c>
      <c r="G3563" t="s">
        <v>27</v>
      </c>
      <c r="H3563" s="4">
        <v>45708.501215277778</v>
      </c>
      <c r="I3563" t="b">
        <v>0</v>
      </c>
      <c r="J3563" t="b">
        <v>0</v>
      </c>
      <c r="K3563" t="s">
        <v>24</v>
      </c>
      <c r="L3563" t="s">
        <v>22</v>
      </c>
      <c r="M3563">
        <v>82850</v>
      </c>
      <c r="O3563" t="s">
        <v>5482</v>
      </c>
      <c r="P3563" t="s">
        <v>3772</v>
      </c>
    </row>
    <row r="3564" spans="1:16" x14ac:dyDescent="0.25">
      <c r="A3564" t="s">
        <v>89</v>
      </c>
      <c r="B3564" t="s">
        <v>7599</v>
      </c>
      <c r="C3564" t="s">
        <v>151</v>
      </c>
      <c r="D3564" t="s">
        <v>3973</v>
      </c>
      <c r="E3564" t="s">
        <v>20</v>
      </c>
      <c r="F3564" t="b">
        <v>0</v>
      </c>
      <c r="G3564" t="s">
        <v>27</v>
      </c>
      <c r="H3564" s="4">
        <v>45708.501469907409</v>
      </c>
      <c r="I3564" t="b">
        <v>1</v>
      </c>
      <c r="J3564" t="b">
        <v>0</v>
      </c>
      <c r="K3564" t="s">
        <v>24</v>
      </c>
      <c r="L3564" t="s">
        <v>22</v>
      </c>
      <c r="M3564">
        <v>235000</v>
      </c>
      <c r="O3564" t="s">
        <v>435</v>
      </c>
      <c r="P3564" t="s">
        <v>7600</v>
      </c>
    </row>
    <row r="3565" spans="1:16" x14ac:dyDescent="0.25">
      <c r="A3565" t="s">
        <v>1</v>
      </c>
      <c r="B3565" t="s">
        <v>5636</v>
      </c>
      <c r="C3565" t="s">
        <v>236</v>
      </c>
      <c r="D3565" t="s">
        <v>3957</v>
      </c>
      <c r="E3565" t="s">
        <v>34</v>
      </c>
      <c r="F3565" t="b">
        <v>0</v>
      </c>
      <c r="G3565" t="s">
        <v>27</v>
      </c>
      <c r="H3565" s="4">
        <v>45708.501550925917</v>
      </c>
      <c r="I3565" t="b">
        <v>0</v>
      </c>
      <c r="J3565" t="b">
        <v>1</v>
      </c>
      <c r="K3565" t="s">
        <v>24</v>
      </c>
      <c r="L3565" t="s">
        <v>36</v>
      </c>
      <c r="N3565">
        <v>46.050003051757813</v>
      </c>
      <c r="O3565" t="s">
        <v>5637</v>
      </c>
      <c r="P3565" t="s">
        <v>5638</v>
      </c>
    </row>
    <row r="3566" spans="1:16" x14ac:dyDescent="0.25">
      <c r="A3566" t="s">
        <v>40</v>
      </c>
      <c r="B3566" t="s">
        <v>7601</v>
      </c>
      <c r="C3566" t="s">
        <v>395</v>
      </c>
      <c r="D3566" t="s">
        <v>4328</v>
      </c>
      <c r="E3566" t="s">
        <v>20</v>
      </c>
      <c r="F3566" t="b">
        <v>0</v>
      </c>
      <c r="G3566" t="s">
        <v>27</v>
      </c>
      <c r="H3566" s="4">
        <v>45708.501585648148</v>
      </c>
      <c r="I3566" t="b">
        <v>0</v>
      </c>
      <c r="J3566" t="b">
        <v>1</v>
      </c>
      <c r="K3566" t="s">
        <v>24</v>
      </c>
      <c r="L3566" t="s">
        <v>22</v>
      </c>
      <c r="M3566">
        <v>165000</v>
      </c>
      <c r="O3566" t="s">
        <v>123</v>
      </c>
      <c r="P3566" t="s">
        <v>7602</v>
      </c>
    </row>
    <row r="3567" spans="1:16" x14ac:dyDescent="0.25">
      <c r="A3567" t="s">
        <v>2</v>
      </c>
      <c r="B3567" t="s">
        <v>7456</v>
      </c>
      <c r="C3567" t="s">
        <v>114</v>
      </c>
      <c r="D3567" t="s">
        <v>3973</v>
      </c>
      <c r="E3567" t="s">
        <v>20</v>
      </c>
      <c r="F3567" t="b">
        <v>0</v>
      </c>
      <c r="G3567" t="s">
        <v>27</v>
      </c>
      <c r="H3567" s="4">
        <v>45708.501689814817</v>
      </c>
      <c r="I3567" t="b">
        <v>0</v>
      </c>
      <c r="J3567" t="b">
        <v>1</v>
      </c>
      <c r="K3567" t="s">
        <v>24</v>
      </c>
      <c r="L3567" t="s">
        <v>22</v>
      </c>
      <c r="M3567">
        <v>207500</v>
      </c>
      <c r="O3567" t="s">
        <v>341</v>
      </c>
      <c r="P3567" t="s">
        <v>7457</v>
      </c>
    </row>
    <row r="3568" spans="1:16" x14ac:dyDescent="0.25">
      <c r="A3568" t="s">
        <v>1</v>
      </c>
      <c r="B3568" t="s">
        <v>7561</v>
      </c>
      <c r="C3568" t="s">
        <v>713</v>
      </c>
      <c r="D3568" t="s">
        <v>3973</v>
      </c>
      <c r="E3568" t="s">
        <v>20</v>
      </c>
      <c r="F3568" t="b">
        <v>0</v>
      </c>
      <c r="G3568" t="s">
        <v>27</v>
      </c>
      <c r="H3568" s="4">
        <v>45708.501770833333</v>
      </c>
      <c r="I3568" t="b">
        <v>0</v>
      </c>
      <c r="J3568" t="b">
        <v>1</v>
      </c>
      <c r="K3568" t="s">
        <v>24</v>
      </c>
      <c r="L3568" t="s">
        <v>22</v>
      </c>
      <c r="M3568">
        <v>113750</v>
      </c>
      <c r="O3568" t="s">
        <v>5482</v>
      </c>
      <c r="P3568" t="s">
        <v>7562</v>
      </c>
    </row>
    <row r="3569" spans="1:16" x14ac:dyDescent="0.25">
      <c r="A3569" t="s">
        <v>1</v>
      </c>
      <c r="B3569" t="s">
        <v>844</v>
      </c>
      <c r="C3569" t="s">
        <v>3608</v>
      </c>
      <c r="D3569" t="s">
        <v>3973</v>
      </c>
      <c r="E3569" t="s">
        <v>20</v>
      </c>
      <c r="F3569" t="b">
        <v>0</v>
      </c>
      <c r="G3569" t="s">
        <v>30</v>
      </c>
      <c r="H3569" s="4">
        <v>45708.502858796302</v>
      </c>
      <c r="I3569" t="b">
        <v>0</v>
      </c>
      <c r="J3569" t="b">
        <v>0</v>
      </c>
      <c r="K3569" t="s">
        <v>24</v>
      </c>
      <c r="L3569" t="s">
        <v>22</v>
      </c>
      <c r="M3569">
        <v>174500</v>
      </c>
      <c r="O3569" t="s">
        <v>5482</v>
      </c>
      <c r="P3569" t="s">
        <v>302</v>
      </c>
    </row>
    <row r="3570" spans="1:16" x14ac:dyDescent="0.25">
      <c r="A3570" t="s">
        <v>40</v>
      </c>
      <c r="B3570" t="s">
        <v>6048</v>
      </c>
      <c r="C3570" t="s">
        <v>194</v>
      </c>
      <c r="D3570" t="s">
        <v>4035</v>
      </c>
      <c r="E3570" t="s">
        <v>20</v>
      </c>
      <c r="F3570" t="b">
        <v>0</v>
      </c>
      <c r="G3570" t="s">
        <v>158</v>
      </c>
      <c r="H3570" s="4">
        <v>45708.504050925927</v>
      </c>
      <c r="I3570" t="b">
        <v>1</v>
      </c>
      <c r="J3570" t="b">
        <v>0</v>
      </c>
      <c r="K3570" t="s">
        <v>158</v>
      </c>
      <c r="L3570" t="s">
        <v>22</v>
      </c>
      <c r="M3570">
        <v>86459.5</v>
      </c>
      <c r="O3570" t="s">
        <v>6045</v>
      </c>
      <c r="P3570" t="s">
        <v>6049</v>
      </c>
    </row>
    <row r="3571" spans="1:16" x14ac:dyDescent="0.25">
      <c r="A3571" t="s">
        <v>28</v>
      </c>
      <c r="B3571" t="s">
        <v>7458</v>
      </c>
      <c r="C3571" t="s">
        <v>39</v>
      </c>
      <c r="D3571" t="s">
        <v>3973</v>
      </c>
      <c r="E3571" t="s">
        <v>20</v>
      </c>
      <c r="F3571" t="b">
        <v>1</v>
      </c>
      <c r="G3571" t="s">
        <v>106</v>
      </c>
      <c r="H3571" s="4">
        <v>45708.50849537037</v>
      </c>
      <c r="I3571" t="b">
        <v>0</v>
      </c>
      <c r="J3571" t="b">
        <v>0</v>
      </c>
      <c r="K3571" t="s">
        <v>106</v>
      </c>
      <c r="L3571" t="s">
        <v>36</v>
      </c>
      <c r="N3571">
        <v>50</v>
      </c>
      <c r="O3571" t="s">
        <v>7413</v>
      </c>
      <c r="P3571" t="s">
        <v>7459</v>
      </c>
    </row>
    <row r="3572" spans="1:16" x14ac:dyDescent="0.25">
      <c r="A3572" t="s">
        <v>0</v>
      </c>
      <c r="B3572" t="s">
        <v>0</v>
      </c>
      <c r="C3572" t="s">
        <v>569</v>
      </c>
      <c r="D3572" t="s">
        <v>7547</v>
      </c>
      <c r="E3572" t="s">
        <v>34</v>
      </c>
      <c r="F3572" t="b">
        <v>0</v>
      </c>
      <c r="G3572" t="s">
        <v>52</v>
      </c>
      <c r="H3572" s="4">
        <v>45708.515636574077</v>
      </c>
      <c r="I3572" t="b">
        <v>0</v>
      </c>
      <c r="J3572" t="b">
        <v>0</v>
      </c>
      <c r="K3572" t="s">
        <v>24</v>
      </c>
      <c r="L3572" t="s">
        <v>36</v>
      </c>
      <c r="N3572">
        <v>15</v>
      </c>
      <c r="O3572" t="s">
        <v>7548</v>
      </c>
      <c r="P3572" t="s">
        <v>61</v>
      </c>
    </row>
    <row r="3573" spans="1:16" x14ac:dyDescent="0.25">
      <c r="A3573" t="s">
        <v>0</v>
      </c>
      <c r="B3573" t="s">
        <v>7586</v>
      </c>
      <c r="C3573" t="s">
        <v>1343</v>
      </c>
      <c r="D3573" t="s">
        <v>2208</v>
      </c>
      <c r="E3573" t="s">
        <v>20</v>
      </c>
      <c r="F3573" t="b">
        <v>0</v>
      </c>
      <c r="G3573" t="s">
        <v>27</v>
      </c>
      <c r="H3573" s="4">
        <v>45708.541712962957</v>
      </c>
      <c r="I3573" t="b">
        <v>0</v>
      </c>
      <c r="J3573" t="b">
        <v>1</v>
      </c>
      <c r="K3573" t="s">
        <v>24</v>
      </c>
      <c r="L3573" t="s">
        <v>22</v>
      </c>
      <c r="M3573">
        <v>60700</v>
      </c>
      <c r="O3573" t="s">
        <v>2918</v>
      </c>
      <c r="P3573" t="s">
        <v>1711</v>
      </c>
    </row>
    <row r="3574" spans="1:16" x14ac:dyDescent="0.25">
      <c r="A3574" t="s">
        <v>0</v>
      </c>
      <c r="B3574" t="s">
        <v>731</v>
      </c>
      <c r="C3574" t="s">
        <v>82</v>
      </c>
      <c r="D3574" t="s">
        <v>3957</v>
      </c>
      <c r="E3574" t="s">
        <v>34</v>
      </c>
      <c r="F3574" t="b">
        <v>0</v>
      </c>
      <c r="G3574" t="s">
        <v>27</v>
      </c>
      <c r="H3574" s="4">
        <v>45708.541724537034</v>
      </c>
      <c r="I3574" t="b">
        <v>0</v>
      </c>
      <c r="J3574" t="b">
        <v>0</v>
      </c>
      <c r="K3574" t="s">
        <v>24</v>
      </c>
      <c r="L3574" t="s">
        <v>36</v>
      </c>
      <c r="N3574">
        <v>27.979999542236332</v>
      </c>
      <c r="O3574" t="s">
        <v>1567</v>
      </c>
      <c r="P3574" t="s">
        <v>7603</v>
      </c>
    </row>
    <row r="3575" spans="1:16" x14ac:dyDescent="0.25">
      <c r="A3575" t="s">
        <v>139</v>
      </c>
      <c r="B3575" t="s">
        <v>7460</v>
      </c>
      <c r="C3575" t="s">
        <v>1867</v>
      </c>
      <c r="D3575" t="s">
        <v>2208</v>
      </c>
      <c r="E3575" t="s">
        <v>105</v>
      </c>
      <c r="F3575" t="b">
        <v>0</v>
      </c>
      <c r="G3575" t="s">
        <v>27</v>
      </c>
      <c r="H3575" s="4">
        <v>45708.54178240741</v>
      </c>
      <c r="I3575" t="b">
        <v>0</v>
      </c>
      <c r="J3575" t="b">
        <v>1</v>
      </c>
      <c r="K3575" t="s">
        <v>24</v>
      </c>
      <c r="L3575" t="s">
        <v>22</v>
      </c>
      <c r="M3575">
        <v>93500</v>
      </c>
      <c r="O3575" t="s">
        <v>7461</v>
      </c>
      <c r="P3575" t="s">
        <v>2014</v>
      </c>
    </row>
    <row r="3576" spans="1:16" x14ac:dyDescent="0.25">
      <c r="A3576" t="s">
        <v>25</v>
      </c>
      <c r="B3576" t="s">
        <v>7587</v>
      </c>
      <c r="C3576" t="s">
        <v>622</v>
      </c>
      <c r="D3576" t="s">
        <v>3973</v>
      </c>
      <c r="E3576" t="s">
        <v>20</v>
      </c>
      <c r="F3576" t="b">
        <v>0</v>
      </c>
      <c r="G3576" t="s">
        <v>35</v>
      </c>
      <c r="H3576" s="4">
        <v>45708.542071759257</v>
      </c>
      <c r="I3576" t="b">
        <v>0</v>
      </c>
      <c r="J3576" t="b">
        <v>1</v>
      </c>
      <c r="K3576" t="s">
        <v>24</v>
      </c>
      <c r="L3576" t="s">
        <v>22</v>
      </c>
      <c r="M3576">
        <v>115850</v>
      </c>
      <c r="O3576" t="s">
        <v>7588</v>
      </c>
      <c r="P3576" t="s">
        <v>66</v>
      </c>
    </row>
    <row r="3577" spans="1:16" x14ac:dyDescent="0.25">
      <c r="A3577" t="s">
        <v>1</v>
      </c>
      <c r="B3577" t="s">
        <v>2473</v>
      </c>
      <c r="C3577" t="s">
        <v>1845</v>
      </c>
      <c r="D3577" t="s">
        <v>4084</v>
      </c>
      <c r="E3577" t="s">
        <v>20</v>
      </c>
      <c r="F3577" t="b">
        <v>0</v>
      </c>
      <c r="G3577" t="s">
        <v>27</v>
      </c>
      <c r="H3577" s="4">
        <v>45708.543252314812</v>
      </c>
      <c r="I3577" t="b">
        <v>0</v>
      </c>
      <c r="J3577" t="b">
        <v>1</v>
      </c>
      <c r="K3577" t="s">
        <v>24</v>
      </c>
      <c r="L3577" t="s">
        <v>22</v>
      </c>
      <c r="M3577">
        <v>145000</v>
      </c>
      <c r="O3577" t="s">
        <v>1388</v>
      </c>
      <c r="P3577" t="s">
        <v>7462</v>
      </c>
    </row>
    <row r="3578" spans="1:16" x14ac:dyDescent="0.25">
      <c r="A3578" t="s">
        <v>89</v>
      </c>
      <c r="B3578" t="s">
        <v>7604</v>
      </c>
      <c r="C3578" t="s">
        <v>151</v>
      </c>
      <c r="D3578" t="s">
        <v>3973</v>
      </c>
      <c r="E3578" t="s">
        <v>20</v>
      </c>
      <c r="F3578" t="b">
        <v>0</v>
      </c>
      <c r="G3578" t="s">
        <v>30</v>
      </c>
      <c r="H3578" s="4">
        <v>45708.543344907397</v>
      </c>
      <c r="I3578" t="b">
        <v>0</v>
      </c>
      <c r="J3578" t="b">
        <v>1</v>
      </c>
      <c r="K3578" t="s">
        <v>24</v>
      </c>
      <c r="L3578" t="s">
        <v>22</v>
      </c>
      <c r="M3578">
        <v>77500</v>
      </c>
      <c r="O3578" t="s">
        <v>7605</v>
      </c>
      <c r="P3578" t="s">
        <v>7606</v>
      </c>
    </row>
    <row r="3579" spans="1:16" x14ac:dyDescent="0.25">
      <c r="A3579" t="s">
        <v>40</v>
      </c>
      <c r="B3579" t="s">
        <v>7463</v>
      </c>
      <c r="C3579" t="s">
        <v>2701</v>
      </c>
      <c r="D3579" t="s">
        <v>3828</v>
      </c>
      <c r="E3579" t="s">
        <v>20</v>
      </c>
      <c r="F3579" t="b">
        <v>0</v>
      </c>
      <c r="G3579" t="s">
        <v>41</v>
      </c>
      <c r="H3579" s="4">
        <v>45708.543657407397</v>
      </c>
      <c r="I3579" t="b">
        <v>1</v>
      </c>
      <c r="J3579" t="b">
        <v>1</v>
      </c>
      <c r="K3579" t="s">
        <v>24</v>
      </c>
      <c r="L3579" t="s">
        <v>36</v>
      </c>
      <c r="N3579">
        <v>60</v>
      </c>
      <c r="O3579" t="s">
        <v>7464</v>
      </c>
      <c r="P3579" t="s">
        <v>7465</v>
      </c>
    </row>
    <row r="3580" spans="1:16" x14ac:dyDescent="0.25">
      <c r="A3580" t="s">
        <v>19</v>
      </c>
      <c r="B3580" t="s">
        <v>7466</v>
      </c>
      <c r="C3580" t="s">
        <v>2765</v>
      </c>
      <c r="D3580" t="s">
        <v>3957</v>
      </c>
      <c r="E3580" t="s">
        <v>20</v>
      </c>
      <c r="F3580" t="b">
        <v>0</v>
      </c>
      <c r="G3580" t="s">
        <v>23</v>
      </c>
      <c r="H3580" s="4">
        <v>45708.581053240741</v>
      </c>
      <c r="I3580" t="b">
        <v>0</v>
      </c>
      <c r="J3580" t="b">
        <v>1</v>
      </c>
      <c r="K3580" t="s">
        <v>24</v>
      </c>
      <c r="L3580" t="s">
        <v>36</v>
      </c>
      <c r="N3580">
        <v>11.335000038146971</v>
      </c>
      <c r="O3580" t="s">
        <v>254</v>
      </c>
      <c r="P3580" t="s">
        <v>1637</v>
      </c>
    </row>
    <row r="3581" spans="1:16" x14ac:dyDescent="0.25">
      <c r="A3581" t="s">
        <v>0</v>
      </c>
      <c r="B3581" t="s">
        <v>7549</v>
      </c>
      <c r="C3581" t="s">
        <v>484</v>
      </c>
      <c r="D3581" t="s">
        <v>3828</v>
      </c>
      <c r="E3581" t="s">
        <v>20</v>
      </c>
      <c r="F3581" t="b">
        <v>0</v>
      </c>
      <c r="G3581" t="s">
        <v>27</v>
      </c>
      <c r="H3581" s="4">
        <v>45708.583402777767</v>
      </c>
      <c r="I3581" t="b">
        <v>0</v>
      </c>
      <c r="J3581" t="b">
        <v>1</v>
      </c>
      <c r="K3581" t="s">
        <v>24</v>
      </c>
      <c r="L3581" t="s">
        <v>22</v>
      </c>
      <c r="M3581">
        <v>70000</v>
      </c>
      <c r="O3581" t="s">
        <v>7550</v>
      </c>
      <c r="P3581" t="s">
        <v>280</v>
      </c>
    </row>
    <row r="3582" spans="1:16" x14ac:dyDescent="0.25">
      <c r="A3582" t="s">
        <v>0</v>
      </c>
      <c r="B3582" t="s">
        <v>7467</v>
      </c>
      <c r="C3582" t="s">
        <v>859</v>
      </c>
      <c r="D3582" t="s">
        <v>3957</v>
      </c>
      <c r="E3582" t="s">
        <v>20</v>
      </c>
      <c r="F3582" t="b">
        <v>0</v>
      </c>
      <c r="G3582" t="s">
        <v>27</v>
      </c>
      <c r="H3582" s="4">
        <v>45708.583518518521</v>
      </c>
      <c r="I3582" t="b">
        <v>0</v>
      </c>
      <c r="J3582" t="b">
        <v>1</v>
      </c>
      <c r="K3582" t="s">
        <v>24</v>
      </c>
      <c r="L3582" t="s">
        <v>36</v>
      </c>
      <c r="N3582">
        <v>24.014999389648441</v>
      </c>
      <c r="O3582" t="s">
        <v>7468</v>
      </c>
      <c r="P3582" t="s">
        <v>1304</v>
      </c>
    </row>
    <row r="3583" spans="1:16" x14ac:dyDescent="0.25">
      <c r="A3583" t="s">
        <v>139</v>
      </c>
      <c r="B3583" t="s">
        <v>7607</v>
      </c>
      <c r="C3583" t="s">
        <v>140</v>
      </c>
      <c r="D3583" t="s">
        <v>3973</v>
      </c>
      <c r="E3583" t="s">
        <v>20</v>
      </c>
      <c r="F3583" t="b">
        <v>0</v>
      </c>
      <c r="G3583" t="s">
        <v>35</v>
      </c>
      <c r="H3583" s="4">
        <v>45708.584108796298</v>
      </c>
      <c r="I3583" t="b">
        <v>1</v>
      </c>
      <c r="J3583" t="b">
        <v>1</v>
      </c>
      <c r="K3583" t="s">
        <v>24</v>
      </c>
      <c r="L3583" t="s">
        <v>22</v>
      </c>
      <c r="M3583">
        <v>160000</v>
      </c>
      <c r="O3583" t="s">
        <v>1172</v>
      </c>
      <c r="P3583" t="s">
        <v>582</v>
      </c>
    </row>
    <row r="3584" spans="1:16" x14ac:dyDescent="0.25">
      <c r="A3584" t="s">
        <v>25</v>
      </c>
      <c r="B3584" t="s">
        <v>7521</v>
      </c>
      <c r="C3584" t="s">
        <v>82</v>
      </c>
      <c r="D3584" t="s">
        <v>3828</v>
      </c>
      <c r="E3584" t="s">
        <v>20</v>
      </c>
      <c r="F3584" t="b">
        <v>0</v>
      </c>
      <c r="G3584" t="s">
        <v>27</v>
      </c>
      <c r="H3584" s="4">
        <v>45708.584178240737</v>
      </c>
      <c r="I3584" t="b">
        <v>0</v>
      </c>
      <c r="J3584" t="b">
        <v>1</v>
      </c>
      <c r="K3584" t="s">
        <v>24</v>
      </c>
      <c r="L3584" t="s">
        <v>22</v>
      </c>
      <c r="M3584">
        <v>85210.5</v>
      </c>
      <c r="O3584" t="s">
        <v>7522</v>
      </c>
      <c r="P3584" t="s">
        <v>2884</v>
      </c>
    </row>
    <row r="3585" spans="1:16" x14ac:dyDescent="0.25">
      <c r="A3585" t="s">
        <v>2</v>
      </c>
      <c r="B3585" t="s">
        <v>170</v>
      </c>
      <c r="C3585" t="s">
        <v>171</v>
      </c>
      <c r="D3585" t="s">
        <v>3957</v>
      </c>
      <c r="E3585" t="s">
        <v>20</v>
      </c>
      <c r="F3585" t="b">
        <v>0</v>
      </c>
      <c r="G3585" t="s">
        <v>27</v>
      </c>
      <c r="H3585" s="4">
        <v>45708.584618055553</v>
      </c>
      <c r="I3585" t="b">
        <v>0</v>
      </c>
      <c r="J3585" t="b">
        <v>1</v>
      </c>
      <c r="K3585" t="s">
        <v>24</v>
      </c>
      <c r="L3585" t="s">
        <v>36</v>
      </c>
      <c r="N3585">
        <v>46.060001373291023</v>
      </c>
      <c r="O3585" t="s">
        <v>7563</v>
      </c>
      <c r="P3585" t="s">
        <v>7564</v>
      </c>
    </row>
    <row r="3586" spans="1:16" x14ac:dyDescent="0.25">
      <c r="A3586" t="s">
        <v>28</v>
      </c>
      <c r="B3586" t="s">
        <v>7608</v>
      </c>
      <c r="C3586" t="s">
        <v>140</v>
      </c>
      <c r="D3586" t="s">
        <v>3957</v>
      </c>
      <c r="E3586" t="s">
        <v>20</v>
      </c>
      <c r="F3586" t="b">
        <v>0</v>
      </c>
      <c r="G3586" t="s">
        <v>35</v>
      </c>
      <c r="H3586" s="4">
        <v>45708.584861111107</v>
      </c>
      <c r="I3586" t="b">
        <v>0</v>
      </c>
      <c r="J3586" t="b">
        <v>0</v>
      </c>
      <c r="K3586" t="s">
        <v>24</v>
      </c>
      <c r="L3586" t="s">
        <v>36</v>
      </c>
      <c r="N3586">
        <v>40.779998779296882</v>
      </c>
      <c r="O3586" t="s">
        <v>405</v>
      </c>
      <c r="P3586" t="s">
        <v>7609</v>
      </c>
    </row>
    <row r="3587" spans="1:16" x14ac:dyDescent="0.25">
      <c r="A3587" t="s">
        <v>28</v>
      </c>
      <c r="B3587" t="s">
        <v>7469</v>
      </c>
      <c r="C3587" t="s">
        <v>24</v>
      </c>
      <c r="D3587" t="s">
        <v>3973</v>
      </c>
      <c r="E3587" t="s">
        <v>20</v>
      </c>
      <c r="F3587" t="b">
        <v>0</v>
      </c>
      <c r="G3587" t="s">
        <v>27</v>
      </c>
      <c r="H3587" s="4">
        <v>45708.585509259261</v>
      </c>
      <c r="I3587" t="b">
        <v>0</v>
      </c>
      <c r="J3587" t="b">
        <v>0</v>
      </c>
      <c r="K3587" t="s">
        <v>24</v>
      </c>
      <c r="L3587" t="s">
        <v>22</v>
      </c>
      <c r="M3587">
        <v>155000</v>
      </c>
      <c r="O3587" t="s">
        <v>7470</v>
      </c>
      <c r="P3587" t="s">
        <v>7471</v>
      </c>
    </row>
    <row r="3588" spans="1:16" x14ac:dyDescent="0.25">
      <c r="A3588" t="s">
        <v>2</v>
      </c>
      <c r="B3588" t="s">
        <v>170</v>
      </c>
      <c r="C3588" t="s">
        <v>7610</v>
      </c>
      <c r="D3588" t="s">
        <v>3957</v>
      </c>
      <c r="E3588" t="s">
        <v>20</v>
      </c>
      <c r="F3588" t="b">
        <v>0</v>
      </c>
      <c r="G3588" t="s">
        <v>30</v>
      </c>
      <c r="H3588" s="4">
        <v>45708.585613425923</v>
      </c>
      <c r="I3588" t="b">
        <v>0</v>
      </c>
      <c r="J3588" t="b">
        <v>0</v>
      </c>
      <c r="K3588" t="s">
        <v>24</v>
      </c>
      <c r="L3588" t="s">
        <v>36</v>
      </c>
      <c r="N3588">
        <v>45.745002746582031</v>
      </c>
      <c r="O3588" t="s">
        <v>7611</v>
      </c>
      <c r="P3588" t="s">
        <v>7612</v>
      </c>
    </row>
    <row r="3589" spans="1:16" x14ac:dyDescent="0.25">
      <c r="A3589" t="s">
        <v>191</v>
      </c>
      <c r="B3589" t="s">
        <v>7472</v>
      </c>
      <c r="C3589" t="s">
        <v>972</v>
      </c>
      <c r="D3589" t="s">
        <v>4084</v>
      </c>
      <c r="E3589" t="s">
        <v>20</v>
      </c>
      <c r="F3589" t="b">
        <v>0</v>
      </c>
      <c r="G3589" t="s">
        <v>862</v>
      </c>
      <c r="H3589" s="4">
        <v>45708.589016203703</v>
      </c>
      <c r="I3589" t="b">
        <v>0</v>
      </c>
      <c r="J3589" t="b">
        <v>0</v>
      </c>
      <c r="K3589" t="s">
        <v>862</v>
      </c>
      <c r="L3589" t="s">
        <v>22</v>
      </c>
      <c r="M3589">
        <v>127500</v>
      </c>
      <c r="O3589" t="s">
        <v>7473</v>
      </c>
      <c r="P3589" t="s">
        <v>7474</v>
      </c>
    </row>
    <row r="3590" spans="1:16" x14ac:dyDescent="0.25">
      <c r="A3590" t="s">
        <v>0</v>
      </c>
      <c r="B3590" t="s">
        <v>5357</v>
      </c>
      <c r="C3590" t="s">
        <v>5358</v>
      </c>
      <c r="D3590" t="s">
        <v>3828</v>
      </c>
      <c r="E3590" t="s">
        <v>219</v>
      </c>
      <c r="F3590" t="b">
        <v>0</v>
      </c>
      <c r="G3590" t="s">
        <v>27</v>
      </c>
      <c r="H3590" s="4">
        <v>45708.625069444453</v>
      </c>
      <c r="I3590" t="b">
        <v>1</v>
      </c>
      <c r="J3590" t="b">
        <v>1</v>
      </c>
      <c r="K3590" t="s">
        <v>24</v>
      </c>
      <c r="L3590" t="s">
        <v>36</v>
      </c>
      <c r="N3590">
        <v>26.494998931884769</v>
      </c>
      <c r="O3590" t="s">
        <v>3769</v>
      </c>
      <c r="P3590" t="s">
        <v>1702</v>
      </c>
    </row>
    <row r="3591" spans="1:16" x14ac:dyDescent="0.25">
      <c r="A3591" t="s">
        <v>0</v>
      </c>
      <c r="B3591" t="s">
        <v>7475</v>
      </c>
      <c r="C3591" t="s">
        <v>179</v>
      </c>
      <c r="D3591" t="s">
        <v>2208</v>
      </c>
      <c r="E3591" t="s">
        <v>20</v>
      </c>
      <c r="F3591" t="b">
        <v>0</v>
      </c>
      <c r="G3591" t="s">
        <v>27</v>
      </c>
      <c r="H3591" s="4">
        <v>45708.625173611108</v>
      </c>
      <c r="I3591" t="b">
        <v>0</v>
      </c>
      <c r="J3591" t="b">
        <v>0</v>
      </c>
      <c r="K3591" t="s">
        <v>24</v>
      </c>
      <c r="L3591" t="s">
        <v>22</v>
      </c>
      <c r="M3591">
        <v>61750</v>
      </c>
      <c r="O3591" t="s">
        <v>7476</v>
      </c>
      <c r="P3591" t="s">
        <v>7477</v>
      </c>
    </row>
    <row r="3592" spans="1:16" x14ac:dyDescent="0.25">
      <c r="A3592" t="s">
        <v>0</v>
      </c>
      <c r="B3592" t="s">
        <v>7478</v>
      </c>
      <c r="C3592" t="s">
        <v>2883</v>
      </c>
      <c r="D3592" t="s">
        <v>3828</v>
      </c>
      <c r="E3592" t="s">
        <v>51</v>
      </c>
      <c r="F3592" t="b">
        <v>0</v>
      </c>
      <c r="G3592" t="s">
        <v>30</v>
      </c>
      <c r="H3592" s="4">
        <v>45708.625601851847</v>
      </c>
      <c r="I3592" t="b">
        <v>1</v>
      </c>
      <c r="J3592" t="b">
        <v>0</v>
      </c>
      <c r="K3592" t="s">
        <v>24</v>
      </c>
      <c r="L3592" t="s">
        <v>36</v>
      </c>
      <c r="N3592">
        <v>53.5</v>
      </c>
      <c r="O3592" t="s">
        <v>7479</v>
      </c>
      <c r="P3592" t="s">
        <v>338</v>
      </c>
    </row>
    <row r="3593" spans="1:16" x14ac:dyDescent="0.25">
      <c r="A3593" t="s">
        <v>1</v>
      </c>
      <c r="B3593" t="s">
        <v>4444</v>
      </c>
      <c r="C3593" t="s">
        <v>122</v>
      </c>
      <c r="D3593" t="s">
        <v>3973</v>
      </c>
      <c r="E3593" t="s">
        <v>20</v>
      </c>
      <c r="F3593" t="b">
        <v>0</v>
      </c>
      <c r="G3593" t="s">
        <v>52</v>
      </c>
      <c r="H3593" s="4">
        <v>45708.625740740739</v>
      </c>
      <c r="I3593" t="b">
        <v>0</v>
      </c>
      <c r="J3593" t="b">
        <v>1</v>
      </c>
      <c r="K3593" t="s">
        <v>24</v>
      </c>
      <c r="L3593" t="s">
        <v>22</v>
      </c>
      <c r="M3593">
        <v>222545</v>
      </c>
      <c r="O3593" t="s">
        <v>759</v>
      </c>
      <c r="P3593" t="s">
        <v>2237</v>
      </c>
    </row>
    <row r="3594" spans="1:16" x14ac:dyDescent="0.25">
      <c r="A3594" t="s">
        <v>1</v>
      </c>
      <c r="B3594" t="s">
        <v>7480</v>
      </c>
      <c r="C3594" t="s">
        <v>82</v>
      </c>
      <c r="D3594" t="s">
        <v>4084</v>
      </c>
      <c r="E3594" t="s">
        <v>20</v>
      </c>
      <c r="F3594" t="b">
        <v>0</v>
      </c>
      <c r="G3594" t="s">
        <v>27</v>
      </c>
      <c r="H3594" s="4">
        <v>45708.626018518517</v>
      </c>
      <c r="I3594" t="b">
        <v>0</v>
      </c>
      <c r="J3594" t="b">
        <v>0</v>
      </c>
      <c r="K3594" t="s">
        <v>24</v>
      </c>
      <c r="L3594" t="s">
        <v>22</v>
      </c>
      <c r="M3594">
        <v>155000</v>
      </c>
      <c r="O3594" t="s">
        <v>377</v>
      </c>
      <c r="P3594" t="s">
        <v>3559</v>
      </c>
    </row>
    <row r="3595" spans="1:16" x14ac:dyDescent="0.25">
      <c r="A3595" t="s">
        <v>2</v>
      </c>
      <c r="B3595" t="s">
        <v>7481</v>
      </c>
      <c r="C3595" t="s">
        <v>24</v>
      </c>
      <c r="D3595" t="s">
        <v>4328</v>
      </c>
      <c r="E3595" t="s">
        <v>20</v>
      </c>
      <c r="F3595" t="b">
        <v>0</v>
      </c>
      <c r="G3595" t="s">
        <v>27</v>
      </c>
      <c r="H3595" s="4">
        <v>45708.626979166656</v>
      </c>
      <c r="I3595" t="b">
        <v>0</v>
      </c>
      <c r="J3595" t="b">
        <v>0</v>
      </c>
      <c r="K3595" t="s">
        <v>24</v>
      </c>
      <c r="L3595" t="s">
        <v>22</v>
      </c>
      <c r="M3595">
        <v>126500</v>
      </c>
      <c r="O3595" t="s">
        <v>7482</v>
      </c>
      <c r="P3595" t="s">
        <v>7483</v>
      </c>
    </row>
    <row r="3596" spans="1:16" x14ac:dyDescent="0.25">
      <c r="A3596" t="s">
        <v>1</v>
      </c>
      <c r="B3596" t="s">
        <v>7613</v>
      </c>
      <c r="C3596" t="s">
        <v>472</v>
      </c>
      <c r="D3596" t="s">
        <v>3973</v>
      </c>
      <c r="E3596" t="s">
        <v>20</v>
      </c>
      <c r="F3596" t="b">
        <v>0</v>
      </c>
      <c r="G3596" t="s">
        <v>473</v>
      </c>
      <c r="H3596" s="4">
        <v>45708.639317129629</v>
      </c>
      <c r="I3596" t="b">
        <v>0</v>
      </c>
      <c r="J3596" t="b">
        <v>0</v>
      </c>
      <c r="K3596" t="s">
        <v>473</v>
      </c>
      <c r="L3596" t="s">
        <v>22</v>
      </c>
      <c r="M3596">
        <v>160000</v>
      </c>
      <c r="O3596" t="s">
        <v>1883</v>
      </c>
      <c r="P3596" t="s">
        <v>447</v>
      </c>
    </row>
    <row r="3597" spans="1:16" x14ac:dyDescent="0.25">
      <c r="A3597" t="s">
        <v>0</v>
      </c>
      <c r="B3597" t="s">
        <v>2760</v>
      </c>
      <c r="C3597" t="s">
        <v>236</v>
      </c>
      <c r="D3597" t="s">
        <v>2208</v>
      </c>
      <c r="E3597" t="s">
        <v>20</v>
      </c>
      <c r="F3597" t="b">
        <v>0</v>
      </c>
      <c r="G3597" t="s">
        <v>27</v>
      </c>
      <c r="H3597" s="4">
        <v>45708.666817129633</v>
      </c>
      <c r="I3597" t="b">
        <v>0</v>
      </c>
      <c r="J3597" t="b">
        <v>1</v>
      </c>
      <c r="K3597" t="s">
        <v>24</v>
      </c>
      <c r="L3597" t="s">
        <v>22</v>
      </c>
      <c r="M3597">
        <v>120000</v>
      </c>
      <c r="O3597" t="s">
        <v>301</v>
      </c>
      <c r="P3597" t="s">
        <v>7484</v>
      </c>
    </row>
    <row r="3598" spans="1:16" x14ac:dyDescent="0.25">
      <c r="A3598" t="s">
        <v>0</v>
      </c>
      <c r="B3598" t="s">
        <v>7485</v>
      </c>
      <c r="C3598" t="s">
        <v>179</v>
      </c>
      <c r="D3598" t="s">
        <v>3828</v>
      </c>
      <c r="E3598" t="s">
        <v>20</v>
      </c>
      <c r="F3598" t="b">
        <v>0</v>
      </c>
      <c r="G3598" t="s">
        <v>27</v>
      </c>
      <c r="H3598" s="4">
        <v>45708.66684027778</v>
      </c>
      <c r="I3598" t="b">
        <v>0</v>
      </c>
      <c r="J3598" t="b">
        <v>1</v>
      </c>
      <c r="K3598" t="s">
        <v>24</v>
      </c>
      <c r="L3598" t="s">
        <v>22</v>
      </c>
      <c r="M3598">
        <v>79871.5</v>
      </c>
      <c r="O3598" t="s">
        <v>3851</v>
      </c>
      <c r="P3598" t="s">
        <v>7486</v>
      </c>
    </row>
    <row r="3599" spans="1:16" x14ac:dyDescent="0.25">
      <c r="A3599" t="s">
        <v>139</v>
      </c>
      <c r="B3599" t="s">
        <v>277</v>
      </c>
      <c r="C3599" t="s">
        <v>1065</v>
      </c>
      <c r="D3599" t="s">
        <v>3973</v>
      </c>
      <c r="E3599" t="s">
        <v>20</v>
      </c>
      <c r="F3599" t="b">
        <v>0</v>
      </c>
      <c r="G3599" t="s">
        <v>35</v>
      </c>
      <c r="H3599" s="4">
        <v>45708.667071759257</v>
      </c>
      <c r="I3599" t="b">
        <v>0</v>
      </c>
      <c r="J3599" t="b">
        <v>0</v>
      </c>
      <c r="K3599" t="s">
        <v>24</v>
      </c>
      <c r="L3599" t="s">
        <v>36</v>
      </c>
      <c r="N3599">
        <v>60</v>
      </c>
      <c r="O3599" t="s">
        <v>200</v>
      </c>
      <c r="P3599" t="s">
        <v>7539</v>
      </c>
    </row>
    <row r="3600" spans="1:16" x14ac:dyDescent="0.25">
      <c r="A3600" t="s">
        <v>139</v>
      </c>
      <c r="B3600" t="s">
        <v>7487</v>
      </c>
      <c r="C3600" t="s">
        <v>1421</v>
      </c>
      <c r="D3600" t="s">
        <v>3828</v>
      </c>
      <c r="E3600" t="s">
        <v>20</v>
      </c>
      <c r="F3600" t="b">
        <v>0</v>
      </c>
      <c r="G3600" t="s">
        <v>52</v>
      </c>
      <c r="H3600" s="4">
        <v>45708.667858796303</v>
      </c>
      <c r="I3600" t="b">
        <v>0</v>
      </c>
      <c r="J3600" t="b">
        <v>1</v>
      </c>
      <c r="K3600" t="s">
        <v>24</v>
      </c>
      <c r="L3600" t="s">
        <v>22</v>
      </c>
      <c r="M3600">
        <v>120000</v>
      </c>
      <c r="O3600" t="s">
        <v>7488</v>
      </c>
      <c r="P3600" t="s">
        <v>7489</v>
      </c>
    </row>
    <row r="3601" spans="1:16" x14ac:dyDescent="0.25">
      <c r="A3601" t="s">
        <v>40</v>
      </c>
      <c r="B3601" t="s">
        <v>7490</v>
      </c>
      <c r="C3601" t="s">
        <v>825</v>
      </c>
      <c r="D3601" t="s">
        <v>3828</v>
      </c>
      <c r="E3601" t="s">
        <v>20</v>
      </c>
      <c r="F3601" t="b">
        <v>0</v>
      </c>
      <c r="G3601" t="s">
        <v>27</v>
      </c>
      <c r="H3601" s="4">
        <v>45708.668009259258</v>
      </c>
      <c r="I3601" t="b">
        <v>1</v>
      </c>
      <c r="J3601" t="b">
        <v>1</v>
      </c>
      <c r="K3601" t="s">
        <v>24</v>
      </c>
      <c r="L3601" t="s">
        <v>22</v>
      </c>
      <c r="M3601">
        <v>147500</v>
      </c>
      <c r="O3601" t="s">
        <v>2576</v>
      </c>
      <c r="P3601" t="s">
        <v>7491</v>
      </c>
    </row>
    <row r="3602" spans="1:16" x14ac:dyDescent="0.25">
      <c r="A3602" t="s">
        <v>0</v>
      </c>
      <c r="B3602" t="s">
        <v>7540</v>
      </c>
      <c r="C3602" t="s">
        <v>2716</v>
      </c>
      <c r="D3602" t="s">
        <v>3973</v>
      </c>
      <c r="E3602" t="s">
        <v>20</v>
      </c>
      <c r="F3602" t="b">
        <v>0</v>
      </c>
      <c r="G3602" t="s">
        <v>23</v>
      </c>
      <c r="H3602" s="4">
        <v>45708.700891203713</v>
      </c>
      <c r="I3602" t="b">
        <v>0</v>
      </c>
      <c r="J3602" t="b">
        <v>1</v>
      </c>
      <c r="K3602" t="s">
        <v>24</v>
      </c>
      <c r="L3602" t="s">
        <v>22</v>
      </c>
      <c r="M3602">
        <v>74100</v>
      </c>
      <c r="O3602" t="s">
        <v>5949</v>
      </c>
      <c r="P3602" t="s">
        <v>7541</v>
      </c>
    </row>
    <row r="3603" spans="1:16" x14ac:dyDescent="0.25">
      <c r="A3603" t="s">
        <v>0</v>
      </c>
      <c r="B3603" t="s">
        <v>0</v>
      </c>
      <c r="C3603" t="s">
        <v>76</v>
      </c>
      <c r="D3603" t="s">
        <v>4090</v>
      </c>
      <c r="E3603" t="s">
        <v>20</v>
      </c>
      <c r="F3603" t="b">
        <v>0</v>
      </c>
      <c r="G3603" t="s">
        <v>41</v>
      </c>
      <c r="H3603" s="4">
        <v>45708.708738425928</v>
      </c>
      <c r="I3603" t="b">
        <v>0</v>
      </c>
      <c r="J3603" t="b">
        <v>0</v>
      </c>
      <c r="K3603" t="s">
        <v>24</v>
      </c>
      <c r="L3603" t="s">
        <v>36</v>
      </c>
      <c r="N3603">
        <v>37.5</v>
      </c>
      <c r="O3603" t="s">
        <v>712</v>
      </c>
      <c r="P3603" t="s">
        <v>1904</v>
      </c>
    </row>
    <row r="3604" spans="1:16" x14ac:dyDescent="0.25">
      <c r="A3604" t="s">
        <v>139</v>
      </c>
      <c r="B3604" t="s">
        <v>7523</v>
      </c>
      <c r="C3604" t="s">
        <v>151</v>
      </c>
      <c r="D3604" t="s">
        <v>3973</v>
      </c>
      <c r="E3604" t="s">
        <v>20</v>
      </c>
      <c r="F3604" t="b">
        <v>0</v>
      </c>
      <c r="G3604" t="s">
        <v>30</v>
      </c>
      <c r="H3604" s="4">
        <v>45708.709236111114</v>
      </c>
      <c r="I3604" t="b">
        <v>0</v>
      </c>
      <c r="J3604" t="b">
        <v>0</v>
      </c>
      <c r="K3604" t="s">
        <v>24</v>
      </c>
      <c r="L3604" t="s">
        <v>36</v>
      </c>
      <c r="N3604">
        <v>22</v>
      </c>
      <c r="O3604" t="s">
        <v>7524</v>
      </c>
      <c r="P3604" t="s">
        <v>2808</v>
      </c>
    </row>
    <row r="3605" spans="1:16" x14ac:dyDescent="0.25">
      <c r="A3605" t="s">
        <v>1</v>
      </c>
      <c r="B3605" t="s">
        <v>4557</v>
      </c>
      <c r="C3605" t="s">
        <v>2154</v>
      </c>
      <c r="D3605" t="s">
        <v>3973</v>
      </c>
      <c r="E3605" t="s">
        <v>20</v>
      </c>
      <c r="F3605" t="b">
        <v>0</v>
      </c>
      <c r="G3605" t="s">
        <v>27</v>
      </c>
      <c r="H3605" s="4">
        <v>45708.709363425929</v>
      </c>
      <c r="I3605" t="b">
        <v>0</v>
      </c>
      <c r="J3605" t="b">
        <v>1</v>
      </c>
      <c r="K3605" t="s">
        <v>24</v>
      </c>
      <c r="L3605" t="s">
        <v>36</v>
      </c>
      <c r="N3605">
        <v>87.5</v>
      </c>
      <c r="O3605" t="s">
        <v>4344</v>
      </c>
      <c r="P3605" t="s">
        <v>4558</v>
      </c>
    </row>
    <row r="3606" spans="1:16" x14ac:dyDescent="0.25">
      <c r="A3606" t="s">
        <v>28</v>
      </c>
      <c r="B3606" t="s">
        <v>3258</v>
      </c>
      <c r="C3606" t="s">
        <v>213</v>
      </c>
      <c r="D3606" t="s">
        <v>3973</v>
      </c>
      <c r="E3606" t="s">
        <v>20</v>
      </c>
      <c r="F3606" t="b">
        <v>0</v>
      </c>
      <c r="G3606" t="s">
        <v>41</v>
      </c>
      <c r="H3606" s="4">
        <v>45708.709652777783</v>
      </c>
      <c r="I3606" t="b">
        <v>0</v>
      </c>
      <c r="J3606" t="b">
        <v>1</v>
      </c>
      <c r="K3606" t="s">
        <v>24</v>
      </c>
      <c r="L3606" t="s">
        <v>22</v>
      </c>
      <c r="M3606">
        <v>205000</v>
      </c>
      <c r="O3606" t="s">
        <v>7614</v>
      </c>
      <c r="P3606" t="s">
        <v>193</v>
      </c>
    </row>
    <row r="3607" spans="1:16" x14ac:dyDescent="0.25">
      <c r="A3607" t="s">
        <v>2</v>
      </c>
      <c r="B3607" t="s">
        <v>7615</v>
      </c>
      <c r="C3607" t="s">
        <v>1439</v>
      </c>
      <c r="D3607" t="s">
        <v>3973</v>
      </c>
      <c r="E3607" t="s">
        <v>20</v>
      </c>
      <c r="F3607" t="b">
        <v>0</v>
      </c>
      <c r="G3607" t="s">
        <v>27</v>
      </c>
      <c r="H3607" s="4">
        <v>45708.710104166668</v>
      </c>
      <c r="I3607" t="b">
        <v>0</v>
      </c>
      <c r="J3607" t="b">
        <v>1</v>
      </c>
      <c r="K3607" t="s">
        <v>24</v>
      </c>
      <c r="L3607" t="s">
        <v>22</v>
      </c>
      <c r="M3607">
        <v>161955</v>
      </c>
      <c r="O3607" t="s">
        <v>7616</v>
      </c>
      <c r="P3607" t="s">
        <v>7617</v>
      </c>
    </row>
    <row r="3608" spans="1:16" x14ac:dyDescent="0.25">
      <c r="A3608" t="s">
        <v>2</v>
      </c>
      <c r="B3608" t="s">
        <v>417</v>
      </c>
      <c r="C3608" t="s">
        <v>908</v>
      </c>
      <c r="D3608" t="s">
        <v>3828</v>
      </c>
      <c r="E3608" t="s">
        <v>20</v>
      </c>
      <c r="F3608" t="b">
        <v>0</v>
      </c>
      <c r="G3608" t="s">
        <v>27</v>
      </c>
      <c r="H3608" s="4">
        <v>45708.710324074083</v>
      </c>
      <c r="I3608" t="b">
        <v>0</v>
      </c>
      <c r="J3608" t="b">
        <v>0</v>
      </c>
      <c r="K3608" t="s">
        <v>24</v>
      </c>
      <c r="L3608" t="s">
        <v>22</v>
      </c>
      <c r="M3608">
        <v>90094.2578125</v>
      </c>
      <c r="O3608" t="s">
        <v>6068</v>
      </c>
      <c r="P3608" t="s">
        <v>6069</v>
      </c>
    </row>
    <row r="3609" spans="1:16" x14ac:dyDescent="0.25">
      <c r="A3609" t="s">
        <v>2</v>
      </c>
      <c r="B3609" t="s">
        <v>7618</v>
      </c>
      <c r="C3609" t="s">
        <v>7619</v>
      </c>
      <c r="D3609" t="s">
        <v>3828</v>
      </c>
      <c r="E3609" t="s">
        <v>105</v>
      </c>
      <c r="F3609" t="b">
        <v>0</v>
      </c>
      <c r="G3609" t="s">
        <v>41</v>
      </c>
      <c r="H3609" s="4">
        <v>45708.710474537038</v>
      </c>
      <c r="I3609" t="b">
        <v>0</v>
      </c>
      <c r="J3609" t="b">
        <v>0</v>
      </c>
      <c r="K3609" t="s">
        <v>24</v>
      </c>
      <c r="L3609" t="s">
        <v>36</v>
      </c>
      <c r="N3609">
        <v>25</v>
      </c>
      <c r="O3609" t="s">
        <v>7620</v>
      </c>
      <c r="P3609" t="s">
        <v>1224</v>
      </c>
    </row>
    <row r="3610" spans="1:16" x14ac:dyDescent="0.25">
      <c r="A3610" t="s">
        <v>2</v>
      </c>
      <c r="B3610" t="s">
        <v>2337</v>
      </c>
      <c r="C3610" t="s">
        <v>49</v>
      </c>
      <c r="D3610" t="s">
        <v>3973</v>
      </c>
      <c r="E3610" t="s">
        <v>20</v>
      </c>
      <c r="F3610" t="b">
        <v>0</v>
      </c>
      <c r="G3610" t="s">
        <v>30</v>
      </c>
      <c r="H3610" s="4">
        <v>45708.711342592593</v>
      </c>
      <c r="I3610" t="b">
        <v>0</v>
      </c>
      <c r="J3610" t="b">
        <v>0</v>
      </c>
      <c r="K3610" t="s">
        <v>24</v>
      </c>
      <c r="L3610" t="s">
        <v>22</v>
      </c>
      <c r="M3610">
        <v>350000</v>
      </c>
      <c r="O3610" t="s">
        <v>3634</v>
      </c>
      <c r="P3610" t="s">
        <v>7163</v>
      </c>
    </row>
    <row r="3611" spans="1:16" x14ac:dyDescent="0.25">
      <c r="A3611" t="s">
        <v>0</v>
      </c>
      <c r="B3611" t="s">
        <v>1269</v>
      </c>
      <c r="C3611" t="s">
        <v>236</v>
      </c>
      <c r="D3611" t="s">
        <v>3828</v>
      </c>
      <c r="E3611" t="s">
        <v>51</v>
      </c>
      <c r="F3611" t="b">
        <v>0</v>
      </c>
      <c r="G3611" t="s">
        <v>27</v>
      </c>
      <c r="H3611" s="4">
        <v>45708.750104166669</v>
      </c>
      <c r="I3611" t="b">
        <v>1</v>
      </c>
      <c r="J3611" t="b">
        <v>0</v>
      </c>
      <c r="K3611" t="s">
        <v>24</v>
      </c>
      <c r="L3611" t="s">
        <v>36</v>
      </c>
      <c r="N3611">
        <v>71.665000915527344</v>
      </c>
      <c r="O3611" t="s">
        <v>1396</v>
      </c>
      <c r="P3611" t="s">
        <v>2752</v>
      </c>
    </row>
    <row r="3612" spans="1:16" x14ac:dyDescent="0.25">
      <c r="A3612" t="s">
        <v>139</v>
      </c>
      <c r="B3612" t="s">
        <v>2929</v>
      </c>
      <c r="C3612" t="s">
        <v>3238</v>
      </c>
      <c r="D3612" t="s">
        <v>3973</v>
      </c>
      <c r="E3612" t="s">
        <v>20</v>
      </c>
      <c r="F3612" t="b">
        <v>0</v>
      </c>
      <c r="G3612" t="s">
        <v>41</v>
      </c>
      <c r="H3612" s="4">
        <v>45708.7503125</v>
      </c>
      <c r="I3612" t="b">
        <v>0</v>
      </c>
      <c r="J3612" t="b">
        <v>1</v>
      </c>
      <c r="K3612" t="s">
        <v>24</v>
      </c>
      <c r="L3612" t="s">
        <v>22</v>
      </c>
      <c r="M3612">
        <v>103900</v>
      </c>
      <c r="O3612" t="s">
        <v>4329</v>
      </c>
      <c r="P3612" t="s">
        <v>7492</v>
      </c>
    </row>
    <row r="3613" spans="1:16" x14ac:dyDescent="0.25">
      <c r="A3613" t="s">
        <v>139</v>
      </c>
      <c r="B3613" t="s">
        <v>7493</v>
      </c>
      <c r="C3613" t="s">
        <v>151</v>
      </c>
      <c r="D3613" t="s">
        <v>3828</v>
      </c>
      <c r="E3613" t="s">
        <v>51</v>
      </c>
      <c r="F3613" t="b">
        <v>0</v>
      </c>
      <c r="G3613" t="s">
        <v>30</v>
      </c>
      <c r="H3613" s="4">
        <v>45708.750902777778</v>
      </c>
      <c r="I3613" t="b">
        <v>1</v>
      </c>
      <c r="J3613" t="b">
        <v>0</v>
      </c>
      <c r="K3613" t="s">
        <v>24</v>
      </c>
      <c r="L3613" t="s">
        <v>36</v>
      </c>
      <c r="N3613">
        <v>38</v>
      </c>
      <c r="O3613" t="s">
        <v>6991</v>
      </c>
    </row>
    <row r="3614" spans="1:16" x14ac:dyDescent="0.25">
      <c r="A3614" t="s">
        <v>2</v>
      </c>
      <c r="B3614" t="s">
        <v>7494</v>
      </c>
      <c r="C3614" t="s">
        <v>945</v>
      </c>
      <c r="D3614" t="s">
        <v>3600</v>
      </c>
      <c r="E3614" t="s">
        <v>20</v>
      </c>
      <c r="F3614" t="b">
        <v>0</v>
      </c>
      <c r="G3614" t="s">
        <v>27</v>
      </c>
      <c r="H3614" s="4">
        <v>45708.751388888893</v>
      </c>
      <c r="I3614" t="b">
        <v>1</v>
      </c>
      <c r="J3614" t="b">
        <v>1</v>
      </c>
      <c r="K3614" t="s">
        <v>24</v>
      </c>
      <c r="L3614" t="s">
        <v>22</v>
      </c>
      <c r="M3614">
        <v>145000</v>
      </c>
      <c r="O3614" t="s">
        <v>7495</v>
      </c>
      <c r="P3614" t="s">
        <v>7496</v>
      </c>
    </row>
    <row r="3615" spans="1:16" x14ac:dyDescent="0.25">
      <c r="A3615" t="s">
        <v>19</v>
      </c>
      <c r="B3615" t="s">
        <v>7497</v>
      </c>
      <c r="C3615" t="s">
        <v>122</v>
      </c>
      <c r="D3615" t="s">
        <v>3973</v>
      </c>
      <c r="E3615" t="s">
        <v>20</v>
      </c>
      <c r="F3615" t="b">
        <v>0</v>
      </c>
      <c r="G3615" t="s">
        <v>52</v>
      </c>
      <c r="H3615" s="4">
        <v>45708.75240740741</v>
      </c>
      <c r="I3615" t="b">
        <v>1</v>
      </c>
      <c r="J3615" t="b">
        <v>0</v>
      </c>
      <c r="K3615" t="s">
        <v>24</v>
      </c>
      <c r="L3615" t="s">
        <v>22</v>
      </c>
      <c r="M3615">
        <v>112116</v>
      </c>
      <c r="O3615" t="s">
        <v>554</v>
      </c>
      <c r="P3615" t="s">
        <v>7498</v>
      </c>
    </row>
    <row r="3616" spans="1:16" x14ac:dyDescent="0.25">
      <c r="A3616" t="s">
        <v>0</v>
      </c>
      <c r="B3616" t="s">
        <v>4251</v>
      </c>
      <c r="C3616" t="s">
        <v>3519</v>
      </c>
      <c r="D3616" t="s">
        <v>3973</v>
      </c>
      <c r="E3616" t="s">
        <v>20</v>
      </c>
      <c r="F3616" t="b">
        <v>0</v>
      </c>
      <c r="G3616" t="s">
        <v>27</v>
      </c>
      <c r="H3616" s="4">
        <v>45708.791770833333</v>
      </c>
      <c r="I3616" t="b">
        <v>1</v>
      </c>
      <c r="J3616" t="b">
        <v>0</v>
      </c>
      <c r="K3616" t="s">
        <v>24</v>
      </c>
      <c r="L3616" t="s">
        <v>22</v>
      </c>
      <c r="M3616">
        <v>70000</v>
      </c>
      <c r="O3616" t="s">
        <v>7499</v>
      </c>
      <c r="P3616" t="s">
        <v>1075</v>
      </c>
    </row>
    <row r="3617" spans="1:16" x14ac:dyDescent="0.25">
      <c r="A3617" t="s">
        <v>1</v>
      </c>
      <c r="B3617" t="s">
        <v>7500</v>
      </c>
      <c r="C3617" t="s">
        <v>624</v>
      </c>
      <c r="D3617" t="s">
        <v>3973</v>
      </c>
      <c r="E3617" t="s">
        <v>20</v>
      </c>
      <c r="F3617" t="b">
        <v>0</v>
      </c>
      <c r="G3617" t="s">
        <v>35</v>
      </c>
      <c r="H3617" s="4">
        <v>45708.792164351849</v>
      </c>
      <c r="I3617" t="b">
        <v>0</v>
      </c>
      <c r="J3617" t="b">
        <v>1</v>
      </c>
      <c r="K3617" t="s">
        <v>24</v>
      </c>
      <c r="L3617" t="s">
        <v>22</v>
      </c>
      <c r="M3617">
        <v>184000</v>
      </c>
      <c r="O3617" t="s">
        <v>65</v>
      </c>
      <c r="P3617" t="s">
        <v>66</v>
      </c>
    </row>
    <row r="3618" spans="1:16" x14ac:dyDescent="0.25">
      <c r="A3618" t="s">
        <v>2</v>
      </c>
      <c r="B3618" t="s">
        <v>7244</v>
      </c>
      <c r="C3618" t="s">
        <v>322</v>
      </c>
      <c r="D3618" t="s">
        <v>3973</v>
      </c>
      <c r="E3618" t="s">
        <v>20</v>
      </c>
      <c r="F3618" t="b">
        <v>0</v>
      </c>
      <c r="G3618" t="s">
        <v>41</v>
      </c>
      <c r="H3618" s="4">
        <v>45708.792210648149</v>
      </c>
      <c r="I3618" t="b">
        <v>0</v>
      </c>
      <c r="J3618" t="b">
        <v>1</v>
      </c>
      <c r="K3618" t="s">
        <v>24</v>
      </c>
      <c r="L3618" t="s">
        <v>22</v>
      </c>
      <c r="M3618">
        <v>193500</v>
      </c>
      <c r="O3618" t="s">
        <v>3973</v>
      </c>
      <c r="P3618" t="s">
        <v>7245</v>
      </c>
    </row>
    <row r="3619" spans="1:16" x14ac:dyDescent="0.25">
      <c r="A3619" t="s">
        <v>2</v>
      </c>
      <c r="B3619" t="s">
        <v>7542</v>
      </c>
      <c r="C3619" t="s">
        <v>1588</v>
      </c>
      <c r="D3619" t="s">
        <v>7543</v>
      </c>
      <c r="E3619" t="s">
        <v>20</v>
      </c>
      <c r="F3619" t="b">
        <v>0</v>
      </c>
      <c r="G3619" t="s">
        <v>27</v>
      </c>
      <c r="H3619" s="4">
        <v>45708.792962962973</v>
      </c>
      <c r="I3619" t="b">
        <v>0</v>
      </c>
      <c r="J3619" t="b">
        <v>0</v>
      </c>
      <c r="K3619" t="s">
        <v>24</v>
      </c>
      <c r="L3619" t="s">
        <v>22</v>
      </c>
      <c r="M3619">
        <v>90000</v>
      </c>
      <c r="O3619" t="s">
        <v>7544</v>
      </c>
      <c r="P3619" t="s">
        <v>7545</v>
      </c>
    </row>
    <row r="3620" spans="1:16" x14ac:dyDescent="0.25">
      <c r="A3620" t="s">
        <v>40</v>
      </c>
      <c r="B3620" t="s">
        <v>1207</v>
      </c>
      <c r="C3620" t="s">
        <v>2033</v>
      </c>
      <c r="D3620" t="s">
        <v>3973</v>
      </c>
      <c r="E3620" t="s">
        <v>20</v>
      </c>
      <c r="F3620" t="b">
        <v>0</v>
      </c>
      <c r="G3620" t="s">
        <v>27</v>
      </c>
      <c r="H3620" s="4">
        <v>45708.793576388889</v>
      </c>
      <c r="I3620" t="b">
        <v>1</v>
      </c>
      <c r="J3620" t="b">
        <v>1</v>
      </c>
      <c r="K3620" t="s">
        <v>24</v>
      </c>
      <c r="L3620" t="s">
        <v>22</v>
      </c>
      <c r="M3620">
        <v>115700.5</v>
      </c>
      <c r="O3620" t="s">
        <v>4834</v>
      </c>
      <c r="P3620" t="s">
        <v>4820</v>
      </c>
    </row>
    <row r="3621" spans="1:16" x14ac:dyDescent="0.25">
      <c r="A3621" t="s">
        <v>1</v>
      </c>
      <c r="B3621" t="s">
        <v>5990</v>
      </c>
      <c r="C3621" t="s">
        <v>3891</v>
      </c>
      <c r="D3621" t="s">
        <v>3828</v>
      </c>
      <c r="E3621" t="s">
        <v>20</v>
      </c>
      <c r="F3621" t="b">
        <v>0</v>
      </c>
      <c r="G3621" t="s">
        <v>27</v>
      </c>
      <c r="H3621" s="4">
        <v>45708.793854166674</v>
      </c>
      <c r="I3621" t="b">
        <v>0</v>
      </c>
      <c r="J3621" t="b">
        <v>1</v>
      </c>
      <c r="K3621" t="s">
        <v>24</v>
      </c>
      <c r="L3621" t="s">
        <v>22</v>
      </c>
      <c r="M3621">
        <v>120000</v>
      </c>
      <c r="O3621" t="s">
        <v>3892</v>
      </c>
      <c r="P3621" t="s">
        <v>5991</v>
      </c>
    </row>
    <row r="3622" spans="1:16" x14ac:dyDescent="0.25">
      <c r="A3622" t="s">
        <v>1</v>
      </c>
      <c r="B3622" t="s">
        <v>3477</v>
      </c>
      <c r="C3622" t="s">
        <v>155</v>
      </c>
      <c r="D3622" t="s">
        <v>3973</v>
      </c>
      <c r="E3622" t="s">
        <v>51</v>
      </c>
      <c r="F3622" t="b">
        <v>0</v>
      </c>
      <c r="G3622" t="s">
        <v>27</v>
      </c>
      <c r="H3622" s="4">
        <v>45708.794027777767</v>
      </c>
      <c r="I3622" t="b">
        <v>0</v>
      </c>
      <c r="J3622" t="b">
        <v>1</v>
      </c>
      <c r="K3622" t="s">
        <v>24</v>
      </c>
      <c r="L3622" t="s">
        <v>36</v>
      </c>
      <c r="N3622">
        <v>45</v>
      </c>
      <c r="O3622" t="s">
        <v>270</v>
      </c>
      <c r="P3622" t="s">
        <v>1851</v>
      </c>
    </row>
    <row r="3623" spans="1:16" x14ac:dyDescent="0.25">
      <c r="A3623" t="s">
        <v>2</v>
      </c>
      <c r="B3623" t="s">
        <v>7589</v>
      </c>
      <c r="C3623" t="s">
        <v>1946</v>
      </c>
      <c r="D3623" t="s">
        <v>7590</v>
      </c>
      <c r="E3623" t="s">
        <v>51</v>
      </c>
      <c r="F3623" t="b">
        <v>0</v>
      </c>
      <c r="G3623" t="s">
        <v>106</v>
      </c>
      <c r="H3623" s="4">
        <v>45708.796990740739</v>
      </c>
      <c r="I3623" t="b">
        <v>1</v>
      </c>
      <c r="J3623" t="b">
        <v>0</v>
      </c>
      <c r="K3623" t="s">
        <v>106</v>
      </c>
      <c r="L3623" t="s">
        <v>22</v>
      </c>
      <c r="M3623">
        <v>150000</v>
      </c>
      <c r="O3623" t="s">
        <v>7591</v>
      </c>
      <c r="P3623" t="s">
        <v>1932</v>
      </c>
    </row>
    <row r="3624" spans="1:16" x14ac:dyDescent="0.25">
      <c r="A3624" t="s">
        <v>89</v>
      </c>
      <c r="B3624" t="s">
        <v>7501</v>
      </c>
      <c r="C3624" t="s">
        <v>44</v>
      </c>
      <c r="D3624" t="s">
        <v>3973</v>
      </c>
      <c r="E3624" t="s">
        <v>20</v>
      </c>
      <c r="F3624" t="b">
        <v>0</v>
      </c>
      <c r="G3624" t="s">
        <v>41</v>
      </c>
      <c r="H3624" s="4">
        <v>45708.83</v>
      </c>
      <c r="I3624" t="b">
        <v>0</v>
      </c>
      <c r="J3624" t="b">
        <v>0</v>
      </c>
      <c r="K3624" t="s">
        <v>24</v>
      </c>
      <c r="L3624" t="s">
        <v>22</v>
      </c>
      <c r="M3624">
        <v>144000</v>
      </c>
      <c r="O3624" t="s">
        <v>7502</v>
      </c>
      <c r="P3624" t="s">
        <v>7503</v>
      </c>
    </row>
    <row r="3625" spans="1:16" x14ac:dyDescent="0.25">
      <c r="A3625" t="s">
        <v>40</v>
      </c>
      <c r="B3625" t="s">
        <v>57</v>
      </c>
      <c r="C3625" t="s">
        <v>179</v>
      </c>
      <c r="D3625" t="s">
        <v>3973</v>
      </c>
      <c r="E3625" t="s">
        <v>20</v>
      </c>
      <c r="F3625" t="b">
        <v>0</v>
      </c>
      <c r="G3625" t="s">
        <v>52</v>
      </c>
      <c r="H3625" s="4">
        <v>45708.832152777781</v>
      </c>
      <c r="I3625" t="b">
        <v>0</v>
      </c>
      <c r="J3625" t="b">
        <v>1</v>
      </c>
      <c r="K3625" t="s">
        <v>24</v>
      </c>
      <c r="L3625" t="s">
        <v>22</v>
      </c>
      <c r="M3625">
        <v>139105</v>
      </c>
      <c r="O3625" t="s">
        <v>1856</v>
      </c>
      <c r="P3625" t="s">
        <v>2720</v>
      </c>
    </row>
    <row r="3626" spans="1:16" x14ac:dyDescent="0.25">
      <c r="A3626" t="s">
        <v>0</v>
      </c>
      <c r="B3626" t="s">
        <v>7504</v>
      </c>
      <c r="C3626" t="s">
        <v>203</v>
      </c>
      <c r="D3626" t="s">
        <v>3973</v>
      </c>
      <c r="E3626" t="s">
        <v>20</v>
      </c>
      <c r="F3626" t="b">
        <v>0</v>
      </c>
      <c r="G3626" t="s">
        <v>23</v>
      </c>
      <c r="H3626" s="4">
        <v>45708.832256944443</v>
      </c>
      <c r="I3626" t="b">
        <v>1</v>
      </c>
      <c r="J3626" t="b">
        <v>1</v>
      </c>
      <c r="K3626" t="s">
        <v>24</v>
      </c>
      <c r="L3626" t="s">
        <v>22</v>
      </c>
      <c r="M3626">
        <v>85000</v>
      </c>
      <c r="O3626" t="s">
        <v>4675</v>
      </c>
      <c r="P3626" t="s">
        <v>204</v>
      </c>
    </row>
    <row r="3627" spans="1:16" x14ac:dyDescent="0.25">
      <c r="A3627" t="s">
        <v>0</v>
      </c>
      <c r="B3627" t="s">
        <v>7565</v>
      </c>
      <c r="C3627" t="s">
        <v>1894</v>
      </c>
      <c r="D3627" t="s">
        <v>3973</v>
      </c>
      <c r="E3627" t="s">
        <v>20</v>
      </c>
      <c r="F3627" t="b">
        <v>0</v>
      </c>
      <c r="G3627" t="s">
        <v>41</v>
      </c>
      <c r="H3627" s="4">
        <v>45708.833657407413</v>
      </c>
      <c r="I3627" t="b">
        <v>0</v>
      </c>
      <c r="J3627" t="b">
        <v>0</v>
      </c>
      <c r="K3627" t="s">
        <v>24</v>
      </c>
      <c r="L3627" t="s">
        <v>22</v>
      </c>
      <c r="M3627">
        <v>83500</v>
      </c>
      <c r="O3627" t="s">
        <v>5522</v>
      </c>
      <c r="P3627" t="s">
        <v>2715</v>
      </c>
    </row>
    <row r="3628" spans="1:16" x14ac:dyDescent="0.25">
      <c r="A3628" t="s">
        <v>0</v>
      </c>
      <c r="B3628" t="s">
        <v>1219</v>
      </c>
      <c r="C3628" t="s">
        <v>64</v>
      </c>
      <c r="D3628" t="s">
        <v>6851</v>
      </c>
      <c r="E3628" t="s">
        <v>20</v>
      </c>
      <c r="F3628" t="b">
        <v>0</v>
      </c>
      <c r="G3628" t="s">
        <v>52</v>
      </c>
      <c r="H3628" s="4">
        <v>45708.834317129629</v>
      </c>
      <c r="I3628" t="b">
        <v>1</v>
      </c>
      <c r="J3628" t="b">
        <v>0</v>
      </c>
      <c r="K3628" t="s">
        <v>24</v>
      </c>
      <c r="L3628" t="s">
        <v>36</v>
      </c>
      <c r="N3628">
        <v>37.5</v>
      </c>
      <c r="O3628" t="s">
        <v>131</v>
      </c>
      <c r="P3628" t="s">
        <v>1463</v>
      </c>
    </row>
    <row r="3629" spans="1:16" x14ac:dyDescent="0.25">
      <c r="A3629" t="s">
        <v>0</v>
      </c>
      <c r="B3629" t="s">
        <v>7505</v>
      </c>
      <c r="C3629" t="s">
        <v>2015</v>
      </c>
      <c r="D3629" t="s">
        <v>3973</v>
      </c>
      <c r="E3629" t="s">
        <v>51</v>
      </c>
      <c r="F3629" t="b">
        <v>0</v>
      </c>
      <c r="G3629" t="s">
        <v>27</v>
      </c>
      <c r="H3629" s="4">
        <v>45708.834456018521</v>
      </c>
      <c r="I3629" t="b">
        <v>0</v>
      </c>
      <c r="J3629" t="b">
        <v>0</v>
      </c>
      <c r="K3629" t="s">
        <v>24</v>
      </c>
      <c r="L3629" t="s">
        <v>36</v>
      </c>
      <c r="N3629">
        <v>30</v>
      </c>
      <c r="O3629" t="s">
        <v>1137</v>
      </c>
      <c r="P3629" t="s">
        <v>1687</v>
      </c>
    </row>
    <row r="3630" spans="1:16" x14ac:dyDescent="0.25">
      <c r="A3630" t="s">
        <v>0</v>
      </c>
      <c r="B3630" t="s">
        <v>1632</v>
      </c>
      <c r="C3630" t="s">
        <v>967</v>
      </c>
      <c r="D3630" t="s">
        <v>3973</v>
      </c>
      <c r="E3630" t="s">
        <v>20</v>
      </c>
      <c r="F3630" t="b">
        <v>0</v>
      </c>
      <c r="G3630" t="s">
        <v>27</v>
      </c>
      <c r="H3630" s="4">
        <v>45708.834837962961</v>
      </c>
      <c r="I3630" t="b">
        <v>1</v>
      </c>
      <c r="J3630" t="b">
        <v>0</v>
      </c>
      <c r="K3630" t="s">
        <v>24</v>
      </c>
      <c r="L3630" t="s">
        <v>22</v>
      </c>
      <c r="M3630">
        <v>105000</v>
      </c>
      <c r="O3630" t="s">
        <v>482</v>
      </c>
      <c r="P3630" t="s">
        <v>7546</v>
      </c>
    </row>
    <row r="3631" spans="1:16" x14ac:dyDescent="0.25">
      <c r="A3631" t="s">
        <v>19</v>
      </c>
      <c r="B3631" t="s">
        <v>7551</v>
      </c>
      <c r="C3631" t="s">
        <v>559</v>
      </c>
      <c r="D3631" t="s">
        <v>3957</v>
      </c>
      <c r="E3631" t="s">
        <v>20</v>
      </c>
      <c r="F3631" t="b">
        <v>0</v>
      </c>
      <c r="G3631" t="s">
        <v>27</v>
      </c>
      <c r="H3631" s="4">
        <v>45708.835057870368</v>
      </c>
      <c r="I3631" t="b">
        <v>0</v>
      </c>
      <c r="J3631" t="b">
        <v>1</v>
      </c>
      <c r="K3631" t="s">
        <v>24</v>
      </c>
      <c r="L3631" t="s">
        <v>36</v>
      </c>
      <c r="N3631">
        <v>37.514999389648438</v>
      </c>
      <c r="O3631" t="s">
        <v>7552</v>
      </c>
      <c r="P3631" t="s">
        <v>7553</v>
      </c>
    </row>
    <row r="3632" spans="1:16" x14ac:dyDescent="0.25">
      <c r="A3632" t="s">
        <v>0</v>
      </c>
      <c r="B3632" t="s">
        <v>7506</v>
      </c>
      <c r="C3632" t="s">
        <v>966</v>
      </c>
      <c r="D3632" t="s">
        <v>3957</v>
      </c>
      <c r="E3632" t="s">
        <v>20</v>
      </c>
      <c r="F3632" t="b">
        <v>0</v>
      </c>
      <c r="G3632" t="s">
        <v>30</v>
      </c>
      <c r="H3632" s="4">
        <v>45708.836087962962</v>
      </c>
      <c r="I3632" t="b">
        <v>0</v>
      </c>
      <c r="J3632" t="b">
        <v>0</v>
      </c>
      <c r="K3632" t="s">
        <v>24</v>
      </c>
      <c r="L3632" t="s">
        <v>36</v>
      </c>
      <c r="N3632">
        <v>25</v>
      </c>
      <c r="O3632" t="s">
        <v>7507</v>
      </c>
      <c r="P3632" t="s">
        <v>7508</v>
      </c>
    </row>
    <row r="3633" spans="1:16" x14ac:dyDescent="0.25">
      <c r="A3633" t="s">
        <v>0</v>
      </c>
      <c r="B3633" t="s">
        <v>3005</v>
      </c>
      <c r="C3633" t="s">
        <v>203</v>
      </c>
      <c r="D3633" t="s">
        <v>3973</v>
      </c>
      <c r="E3633" t="s">
        <v>20</v>
      </c>
      <c r="F3633" t="b">
        <v>0</v>
      </c>
      <c r="G3633" t="s">
        <v>23</v>
      </c>
      <c r="H3633" s="4">
        <v>45708.868854166663</v>
      </c>
      <c r="I3633" t="b">
        <v>1</v>
      </c>
      <c r="J3633" t="b">
        <v>1</v>
      </c>
      <c r="K3633" t="s">
        <v>24</v>
      </c>
      <c r="L3633" t="s">
        <v>36</v>
      </c>
      <c r="N3633">
        <v>19</v>
      </c>
      <c r="O3633" t="s">
        <v>4344</v>
      </c>
      <c r="P3633" t="s">
        <v>7509</v>
      </c>
    </row>
    <row r="3634" spans="1:16" x14ac:dyDescent="0.25">
      <c r="A3634" t="s">
        <v>0</v>
      </c>
      <c r="B3634" t="s">
        <v>7510</v>
      </c>
      <c r="C3634" t="s">
        <v>985</v>
      </c>
      <c r="D3634" t="s">
        <v>4328</v>
      </c>
      <c r="E3634" t="s">
        <v>20</v>
      </c>
      <c r="F3634" t="b">
        <v>0</v>
      </c>
      <c r="G3634" t="s">
        <v>27</v>
      </c>
      <c r="H3634" s="4">
        <v>45708.871157407397</v>
      </c>
      <c r="I3634" t="b">
        <v>0</v>
      </c>
      <c r="J3634" t="b">
        <v>1</v>
      </c>
      <c r="K3634" t="s">
        <v>24</v>
      </c>
      <c r="L3634" t="s">
        <v>22</v>
      </c>
      <c r="M3634">
        <v>120000</v>
      </c>
      <c r="O3634" t="s">
        <v>7511</v>
      </c>
    </row>
    <row r="3635" spans="1:16" x14ac:dyDescent="0.25">
      <c r="A3635" t="s">
        <v>0</v>
      </c>
      <c r="B3635" t="s">
        <v>7525</v>
      </c>
      <c r="C3635" t="s">
        <v>372</v>
      </c>
      <c r="D3635" t="s">
        <v>2208</v>
      </c>
      <c r="E3635" t="s">
        <v>20</v>
      </c>
      <c r="F3635" t="b">
        <v>0</v>
      </c>
      <c r="G3635" t="s">
        <v>27</v>
      </c>
      <c r="H3635" s="4">
        <v>45708.874988425923</v>
      </c>
      <c r="I3635" t="b">
        <v>0</v>
      </c>
      <c r="J3635" t="b">
        <v>0</v>
      </c>
      <c r="K3635" t="s">
        <v>24</v>
      </c>
      <c r="L3635" t="s">
        <v>22</v>
      </c>
      <c r="M3635">
        <v>82500</v>
      </c>
      <c r="O3635" t="s">
        <v>7526</v>
      </c>
      <c r="P3635" t="s">
        <v>7527</v>
      </c>
    </row>
    <row r="3636" spans="1:16" x14ac:dyDescent="0.25">
      <c r="A3636" t="s">
        <v>0</v>
      </c>
      <c r="B3636" t="s">
        <v>7592</v>
      </c>
      <c r="C3636" t="s">
        <v>82</v>
      </c>
      <c r="D3636" t="s">
        <v>3973</v>
      </c>
      <c r="E3636" t="s">
        <v>20</v>
      </c>
      <c r="F3636" t="b">
        <v>0</v>
      </c>
      <c r="G3636" t="s">
        <v>27</v>
      </c>
      <c r="H3636" s="4">
        <v>45708.8750462963</v>
      </c>
      <c r="I3636" t="b">
        <v>0</v>
      </c>
      <c r="J3636" t="b">
        <v>1</v>
      </c>
      <c r="K3636" t="s">
        <v>24</v>
      </c>
      <c r="L3636" t="s">
        <v>22</v>
      </c>
      <c r="M3636">
        <v>130000</v>
      </c>
      <c r="O3636" t="s">
        <v>387</v>
      </c>
      <c r="P3636" t="s">
        <v>7593</v>
      </c>
    </row>
    <row r="3637" spans="1:16" x14ac:dyDescent="0.25">
      <c r="A3637" t="s">
        <v>191</v>
      </c>
      <c r="B3637" t="s">
        <v>7566</v>
      </c>
      <c r="C3637" t="s">
        <v>2883</v>
      </c>
      <c r="D3637" t="s">
        <v>3973</v>
      </c>
      <c r="E3637" t="s">
        <v>51</v>
      </c>
      <c r="F3637" t="b">
        <v>0</v>
      </c>
      <c r="G3637" t="s">
        <v>30</v>
      </c>
      <c r="H3637" s="4">
        <v>45708.875763888893</v>
      </c>
      <c r="I3637" t="b">
        <v>0</v>
      </c>
      <c r="J3637" t="b">
        <v>1</v>
      </c>
      <c r="K3637" t="s">
        <v>24</v>
      </c>
      <c r="L3637" t="s">
        <v>36</v>
      </c>
      <c r="N3637">
        <v>50</v>
      </c>
      <c r="O3637" t="s">
        <v>2434</v>
      </c>
      <c r="P3637" t="s">
        <v>7567</v>
      </c>
    </row>
    <row r="3638" spans="1:16" x14ac:dyDescent="0.25">
      <c r="A3638" t="s">
        <v>1</v>
      </c>
      <c r="B3638" t="s">
        <v>7621</v>
      </c>
      <c r="C3638" t="s">
        <v>160</v>
      </c>
      <c r="D3638" t="s">
        <v>3828</v>
      </c>
      <c r="E3638" t="s">
        <v>20</v>
      </c>
      <c r="F3638" t="b">
        <v>0</v>
      </c>
      <c r="G3638" t="s">
        <v>52</v>
      </c>
      <c r="H3638" s="4">
        <v>45708.876574074071</v>
      </c>
      <c r="I3638" t="b">
        <v>0</v>
      </c>
      <c r="J3638" t="b">
        <v>1</v>
      </c>
      <c r="K3638" t="s">
        <v>24</v>
      </c>
      <c r="L3638" t="s">
        <v>22</v>
      </c>
      <c r="M3638">
        <v>125200</v>
      </c>
      <c r="O3638" t="s">
        <v>88</v>
      </c>
      <c r="P3638" t="s">
        <v>7622</v>
      </c>
    </row>
    <row r="3639" spans="1:16" x14ac:dyDescent="0.25">
      <c r="A3639" t="s">
        <v>2</v>
      </c>
      <c r="B3639" t="s">
        <v>7512</v>
      </c>
      <c r="C3639" t="s">
        <v>24</v>
      </c>
      <c r="D3639" t="s">
        <v>4035</v>
      </c>
      <c r="E3639" t="s">
        <v>20</v>
      </c>
      <c r="F3639" t="b">
        <v>0</v>
      </c>
      <c r="G3639" t="s">
        <v>41</v>
      </c>
      <c r="H3639" s="4">
        <v>45708.877106481479</v>
      </c>
      <c r="I3639" t="b">
        <v>1</v>
      </c>
      <c r="J3639" t="b">
        <v>1</v>
      </c>
      <c r="K3639" t="s">
        <v>24</v>
      </c>
      <c r="L3639" t="s">
        <v>22</v>
      </c>
      <c r="M3639">
        <v>125000</v>
      </c>
      <c r="O3639" t="s">
        <v>1831</v>
      </c>
      <c r="P3639" t="s">
        <v>7513</v>
      </c>
    </row>
    <row r="3640" spans="1:16" x14ac:dyDescent="0.25">
      <c r="A3640" t="s">
        <v>0</v>
      </c>
      <c r="B3640" t="s">
        <v>7514</v>
      </c>
      <c r="C3640" t="s">
        <v>82</v>
      </c>
      <c r="D3640" t="s">
        <v>3973</v>
      </c>
      <c r="E3640" t="s">
        <v>105</v>
      </c>
      <c r="F3640" t="b">
        <v>0</v>
      </c>
      <c r="G3640" t="s">
        <v>27</v>
      </c>
      <c r="H3640" s="4">
        <v>45708.916770833333</v>
      </c>
      <c r="I3640" t="b">
        <v>0</v>
      </c>
      <c r="J3640" t="b">
        <v>0</v>
      </c>
      <c r="K3640" t="s">
        <v>24</v>
      </c>
      <c r="L3640" t="s">
        <v>36</v>
      </c>
      <c r="N3640">
        <v>15.25</v>
      </c>
      <c r="O3640" t="s">
        <v>7515</v>
      </c>
    </row>
    <row r="3641" spans="1:16" x14ac:dyDescent="0.25">
      <c r="A3641" t="s">
        <v>2</v>
      </c>
      <c r="B3641" t="s">
        <v>4481</v>
      </c>
      <c r="C3641" t="s">
        <v>2555</v>
      </c>
      <c r="D3641" t="s">
        <v>3973</v>
      </c>
      <c r="E3641" t="s">
        <v>20</v>
      </c>
      <c r="F3641" t="b">
        <v>0</v>
      </c>
      <c r="G3641" t="s">
        <v>27</v>
      </c>
      <c r="H3641" s="4">
        <v>45708.918055555558</v>
      </c>
      <c r="I3641" t="b">
        <v>1</v>
      </c>
      <c r="J3641" t="b">
        <v>1</v>
      </c>
      <c r="K3641" t="s">
        <v>24</v>
      </c>
      <c r="L3641" t="s">
        <v>36</v>
      </c>
      <c r="N3641">
        <v>60</v>
      </c>
      <c r="O3641" t="s">
        <v>1227</v>
      </c>
      <c r="P3641" t="s">
        <v>887</v>
      </c>
    </row>
    <row r="3642" spans="1:16" x14ac:dyDescent="0.25">
      <c r="A3642" t="s">
        <v>0</v>
      </c>
      <c r="B3642" t="s">
        <v>7516</v>
      </c>
      <c r="C3642" t="s">
        <v>1096</v>
      </c>
      <c r="D3642" t="s">
        <v>3828</v>
      </c>
      <c r="E3642" t="s">
        <v>20</v>
      </c>
      <c r="F3642" t="b">
        <v>0</v>
      </c>
      <c r="G3642" t="s">
        <v>27</v>
      </c>
      <c r="H3642" s="4">
        <v>45708.954479166663</v>
      </c>
      <c r="I3642" t="b">
        <v>0</v>
      </c>
      <c r="J3642" t="b">
        <v>0</v>
      </c>
      <c r="K3642" t="s">
        <v>24</v>
      </c>
      <c r="L3642" t="s">
        <v>36</v>
      </c>
      <c r="N3642">
        <v>67.360000610351563</v>
      </c>
      <c r="O3642" t="s">
        <v>7517</v>
      </c>
      <c r="P3642" t="s">
        <v>7518</v>
      </c>
    </row>
    <row r="3643" spans="1:16" x14ac:dyDescent="0.25">
      <c r="A3643" t="s">
        <v>1</v>
      </c>
      <c r="B3643" t="s">
        <v>7568</v>
      </c>
      <c r="C3643" t="s">
        <v>151</v>
      </c>
      <c r="D3643" t="s">
        <v>3973</v>
      </c>
      <c r="E3643" t="s">
        <v>20</v>
      </c>
      <c r="F3643" t="b">
        <v>0</v>
      </c>
      <c r="G3643" t="s">
        <v>30</v>
      </c>
      <c r="H3643" s="4">
        <v>45708.959097222221</v>
      </c>
      <c r="I3643" t="b">
        <v>0</v>
      </c>
      <c r="J3643" t="b">
        <v>1</v>
      </c>
      <c r="K3643" t="s">
        <v>24</v>
      </c>
      <c r="L3643" t="s">
        <v>22</v>
      </c>
      <c r="M3643">
        <v>169500</v>
      </c>
      <c r="O3643" t="s">
        <v>4535</v>
      </c>
      <c r="P3643" t="s">
        <v>7569</v>
      </c>
    </row>
    <row r="3644" spans="1:16" x14ac:dyDescent="0.25">
      <c r="A3644" t="s">
        <v>1</v>
      </c>
      <c r="B3644" t="s">
        <v>7403</v>
      </c>
      <c r="C3644" t="s">
        <v>39</v>
      </c>
      <c r="D3644" t="s">
        <v>3973</v>
      </c>
      <c r="E3644" t="s">
        <v>51</v>
      </c>
      <c r="F3644" t="b">
        <v>1</v>
      </c>
      <c r="G3644" t="s">
        <v>41</v>
      </c>
      <c r="H3644" s="4">
        <v>45709.000034722223</v>
      </c>
      <c r="I3644" t="b">
        <v>0</v>
      </c>
      <c r="J3644" t="b">
        <v>1</v>
      </c>
      <c r="K3644" t="s">
        <v>24</v>
      </c>
      <c r="L3644" t="s">
        <v>36</v>
      </c>
      <c r="N3644">
        <v>31</v>
      </c>
      <c r="O3644" t="s">
        <v>7404</v>
      </c>
      <c r="P3644" t="s">
        <v>1212</v>
      </c>
    </row>
    <row r="3645" spans="1:16" x14ac:dyDescent="0.25">
      <c r="A3645" t="s">
        <v>0</v>
      </c>
      <c r="B3645" t="s">
        <v>7405</v>
      </c>
      <c r="C3645" t="s">
        <v>5663</v>
      </c>
      <c r="D3645" t="s">
        <v>3957</v>
      </c>
      <c r="E3645" t="s">
        <v>34</v>
      </c>
      <c r="F3645" t="b">
        <v>0</v>
      </c>
      <c r="G3645" t="s">
        <v>27</v>
      </c>
      <c r="H3645" s="4">
        <v>45709.000173611108</v>
      </c>
      <c r="I3645" t="b">
        <v>0</v>
      </c>
      <c r="J3645" t="b">
        <v>0</v>
      </c>
      <c r="K3645" t="s">
        <v>24</v>
      </c>
      <c r="L3645" t="s">
        <v>36</v>
      </c>
      <c r="N3645">
        <v>24.014999389648441</v>
      </c>
      <c r="O3645" t="s">
        <v>5664</v>
      </c>
      <c r="P3645" t="s">
        <v>3686</v>
      </c>
    </row>
    <row r="3646" spans="1:16" x14ac:dyDescent="0.25">
      <c r="A3646" t="s">
        <v>2</v>
      </c>
      <c r="B3646" t="s">
        <v>7406</v>
      </c>
      <c r="C3646" t="s">
        <v>780</v>
      </c>
      <c r="D3646" t="s">
        <v>3973</v>
      </c>
      <c r="E3646" t="s">
        <v>20</v>
      </c>
      <c r="F3646" t="b">
        <v>0</v>
      </c>
      <c r="G3646" t="s">
        <v>27</v>
      </c>
      <c r="H3646" s="4">
        <v>45709.000173611108</v>
      </c>
      <c r="I3646" t="b">
        <v>0</v>
      </c>
      <c r="J3646" t="b">
        <v>0</v>
      </c>
      <c r="K3646" t="s">
        <v>24</v>
      </c>
      <c r="L3646" t="s">
        <v>22</v>
      </c>
      <c r="M3646">
        <v>82850</v>
      </c>
      <c r="O3646" t="s">
        <v>5482</v>
      </c>
      <c r="P3646" t="s">
        <v>3772</v>
      </c>
    </row>
    <row r="3647" spans="1:16" x14ac:dyDescent="0.25">
      <c r="A3647" t="s">
        <v>1</v>
      </c>
      <c r="B3647" t="s">
        <v>7554</v>
      </c>
      <c r="C3647" t="s">
        <v>82</v>
      </c>
      <c r="D3647" t="s">
        <v>3973</v>
      </c>
      <c r="E3647" t="s">
        <v>20</v>
      </c>
      <c r="F3647" t="b">
        <v>0</v>
      </c>
      <c r="G3647" t="s">
        <v>27</v>
      </c>
      <c r="H3647" s="4">
        <v>45709.00136574074</v>
      </c>
      <c r="I3647" t="b">
        <v>0</v>
      </c>
      <c r="J3647" t="b">
        <v>1</v>
      </c>
      <c r="K3647" t="s">
        <v>24</v>
      </c>
      <c r="L3647" t="s">
        <v>22</v>
      </c>
      <c r="M3647">
        <v>125320</v>
      </c>
      <c r="O3647" t="s">
        <v>4194</v>
      </c>
      <c r="P3647" t="s">
        <v>149</v>
      </c>
    </row>
    <row r="3648" spans="1:16" x14ac:dyDescent="0.25">
      <c r="A3648" t="s">
        <v>2</v>
      </c>
      <c r="B3648" t="s">
        <v>7407</v>
      </c>
      <c r="C3648" t="s">
        <v>372</v>
      </c>
      <c r="D3648" t="s">
        <v>4014</v>
      </c>
      <c r="E3648" t="s">
        <v>20</v>
      </c>
      <c r="F3648" t="b">
        <v>0</v>
      </c>
      <c r="G3648" t="s">
        <v>41</v>
      </c>
      <c r="H3648" s="4">
        <v>45709.00209490741</v>
      </c>
      <c r="I3648" t="b">
        <v>0</v>
      </c>
      <c r="J3648" t="b">
        <v>1</v>
      </c>
      <c r="K3648" t="s">
        <v>24</v>
      </c>
      <c r="L3648" t="s">
        <v>22</v>
      </c>
      <c r="M3648">
        <v>220900</v>
      </c>
      <c r="O3648" t="s">
        <v>402</v>
      </c>
      <c r="P3648" t="s">
        <v>7408</v>
      </c>
    </row>
    <row r="3649" spans="1:16" x14ac:dyDescent="0.25">
      <c r="A3649" t="s">
        <v>2</v>
      </c>
      <c r="B3649" t="s">
        <v>2492</v>
      </c>
      <c r="C3649" t="s">
        <v>825</v>
      </c>
      <c r="D3649" t="s">
        <v>3973</v>
      </c>
      <c r="E3649" t="s">
        <v>20</v>
      </c>
      <c r="F3649" t="b">
        <v>0</v>
      </c>
      <c r="G3649" t="s">
        <v>35</v>
      </c>
      <c r="H3649" s="4">
        <v>45709.002395833333</v>
      </c>
      <c r="I3649" t="b">
        <v>0</v>
      </c>
      <c r="J3649" t="b">
        <v>1</v>
      </c>
      <c r="K3649" t="s">
        <v>24</v>
      </c>
      <c r="L3649" t="s">
        <v>22</v>
      </c>
      <c r="M3649">
        <v>122087</v>
      </c>
      <c r="O3649" t="s">
        <v>5482</v>
      </c>
      <c r="P3649" t="s">
        <v>7409</v>
      </c>
    </row>
    <row r="3650" spans="1:16" x14ac:dyDescent="0.25">
      <c r="A3650" t="s">
        <v>1</v>
      </c>
      <c r="B3650" t="s">
        <v>5780</v>
      </c>
      <c r="C3650" t="s">
        <v>7555</v>
      </c>
      <c r="D3650" t="s">
        <v>5123</v>
      </c>
      <c r="E3650" t="s">
        <v>20</v>
      </c>
      <c r="F3650" t="b">
        <v>0</v>
      </c>
      <c r="G3650" t="s">
        <v>30</v>
      </c>
      <c r="H3650" s="4">
        <v>45709.002418981479</v>
      </c>
      <c r="I3650" t="b">
        <v>0</v>
      </c>
      <c r="J3650" t="b">
        <v>1</v>
      </c>
      <c r="K3650" t="s">
        <v>24</v>
      </c>
      <c r="L3650" t="s">
        <v>22</v>
      </c>
      <c r="M3650">
        <v>198500</v>
      </c>
      <c r="O3650" t="s">
        <v>59</v>
      </c>
      <c r="P3650" t="s">
        <v>7556</v>
      </c>
    </row>
    <row r="3651" spans="1:16" x14ac:dyDescent="0.25">
      <c r="A3651" t="s">
        <v>2</v>
      </c>
      <c r="B3651" t="s">
        <v>7410</v>
      </c>
      <c r="C3651" t="s">
        <v>622</v>
      </c>
      <c r="D3651" t="s">
        <v>3973</v>
      </c>
      <c r="E3651" t="s">
        <v>20</v>
      </c>
      <c r="F3651" t="b">
        <v>0</v>
      </c>
      <c r="G3651" t="s">
        <v>52</v>
      </c>
      <c r="H3651" s="4">
        <v>45709.003298611111</v>
      </c>
      <c r="I3651" t="b">
        <v>0</v>
      </c>
      <c r="J3651" t="b">
        <v>1</v>
      </c>
      <c r="K3651" t="s">
        <v>24</v>
      </c>
      <c r="L3651" t="s">
        <v>22</v>
      </c>
      <c r="M3651">
        <v>115000</v>
      </c>
      <c r="O3651" t="s">
        <v>954</v>
      </c>
      <c r="P3651" t="s">
        <v>7411</v>
      </c>
    </row>
    <row r="3652" spans="1:16" x14ac:dyDescent="0.25">
      <c r="A3652" t="s">
        <v>28</v>
      </c>
      <c r="B3652" t="s">
        <v>7412</v>
      </c>
      <c r="C3652" t="s">
        <v>39</v>
      </c>
      <c r="D3652" t="s">
        <v>3973</v>
      </c>
      <c r="E3652" t="s">
        <v>20</v>
      </c>
      <c r="F3652" t="b">
        <v>1</v>
      </c>
      <c r="G3652" t="s">
        <v>30</v>
      </c>
      <c r="H3652" s="4">
        <v>45709.017511574071</v>
      </c>
      <c r="I3652" t="b">
        <v>0</v>
      </c>
      <c r="J3652" t="b">
        <v>0</v>
      </c>
      <c r="K3652" t="s">
        <v>24</v>
      </c>
      <c r="L3652" t="s">
        <v>36</v>
      </c>
      <c r="N3652">
        <v>50</v>
      </c>
      <c r="O3652" t="s">
        <v>7413</v>
      </c>
    </row>
    <row r="3653" spans="1:16" x14ac:dyDescent="0.25">
      <c r="A3653" t="s">
        <v>0</v>
      </c>
      <c r="B3653" t="s">
        <v>6983</v>
      </c>
      <c r="C3653" t="s">
        <v>39</v>
      </c>
      <c r="D3653" t="s">
        <v>3973</v>
      </c>
      <c r="E3653" t="s">
        <v>20</v>
      </c>
      <c r="F3653" t="b">
        <v>1</v>
      </c>
      <c r="G3653" t="s">
        <v>106</v>
      </c>
      <c r="H3653" s="4">
        <v>45709.018483796302</v>
      </c>
      <c r="I3653" t="b">
        <v>0</v>
      </c>
      <c r="J3653" t="b">
        <v>0</v>
      </c>
      <c r="K3653" t="s">
        <v>106</v>
      </c>
      <c r="L3653" t="s">
        <v>22</v>
      </c>
      <c r="M3653">
        <v>71500</v>
      </c>
      <c r="O3653" t="s">
        <v>6984</v>
      </c>
      <c r="P3653" t="s">
        <v>6985</v>
      </c>
    </row>
    <row r="3654" spans="1:16" x14ac:dyDescent="0.25">
      <c r="A3654" t="s">
        <v>0</v>
      </c>
      <c r="B3654" t="s">
        <v>4495</v>
      </c>
      <c r="C3654" t="s">
        <v>140</v>
      </c>
      <c r="D3654" t="s">
        <v>3828</v>
      </c>
      <c r="E3654" t="s">
        <v>20</v>
      </c>
      <c r="F3654" t="b">
        <v>0</v>
      </c>
      <c r="G3654" t="s">
        <v>35</v>
      </c>
      <c r="H3654" s="4">
        <v>45709.04210648148</v>
      </c>
      <c r="I3654" t="b">
        <v>0</v>
      </c>
      <c r="J3654" t="b">
        <v>0</v>
      </c>
      <c r="K3654" t="s">
        <v>24</v>
      </c>
      <c r="L3654" t="s">
        <v>22</v>
      </c>
      <c r="M3654">
        <v>70000</v>
      </c>
      <c r="O3654" t="s">
        <v>4496</v>
      </c>
      <c r="P3654" t="s">
        <v>204</v>
      </c>
    </row>
    <row r="3655" spans="1:16" x14ac:dyDescent="0.25">
      <c r="A3655" t="s">
        <v>0</v>
      </c>
      <c r="B3655" t="s">
        <v>2900</v>
      </c>
      <c r="C3655" t="s">
        <v>749</v>
      </c>
      <c r="D3655" t="s">
        <v>3828</v>
      </c>
      <c r="E3655" t="s">
        <v>20</v>
      </c>
      <c r="F3655" t="b">
        <v>0</v>
      </c>
      <c r="G3655" t="s">
        <v>30</v>
      </c>
      <c r="H3655" s="4">
        <v>45709.042280092603</v>
      </c>
      <c r="I3655" t="b">
        <v>0</v>
      </c>
      <c r="J3655" t="b">
        <v>1</v>
      </c>
      <c r="K3655" t="s">
        <v>24</v>
      </c>
      <c r="L3655" t="s">
        <v>22</v>
      </c>
      <c r="M3655">
        <v>82500</v>
      </c>
      <c r="O3655" t="s">
        <v>4497</v>
      </c>
      <c r="P3655" t="s">
        <v>3459</v>
      </c>
    </row>
    <row r="3656" spans="1:16" x14ac:dyDescent="0.25">
      <c r="A3656" t="s">
        <v>2</v>
      </c>
      <c r="B3656" t="s">
        <v>7528</v>
      </c>
      <c r="C3656" t="s">
        <v>7529</v>
      </c>
      <c r="D3656" t="s">
        <v>3828</v>
      </c>
      <c r="E3656" t="s">
        <v>20</v>
      </c>
      <c r="F3656" t="b">
        <v>0</v>
      </c>
      <c r="G3656" t="s">
        <v>23</v>
      </c>
      <c r="H3656" s="4">
        <v>45709.059699074067</v>
      </c>
      <c r="I3656" t="b">
        <v>1</v>
      </c>
      <c r="J3656" t="b">
        <v>1</v>
      </c>
      <c r="K3656" t="s">
        <v>24</v>
      </c>
      <c r="L3656" t="s">
        <v>22</v>
      </c>
      <c r="M3656">
        <v>46000</v>
      </c>
      <c r="O3656" t="s">
        <v>7530</v>
      </c>
      <c r="P3656" t="s">
        <v>3540</v>
      </c>
    </row>
    <row r="3657" spans="1:16" x14ac:dyDescent="0.25">
      <c r="A3657" t="s">
        <v>19</v>
      </c>
      <c r="B3657" t="s">
        <v>2448</v>
      </c>
      <c r="C3657" t="s">
        <v>1270</v>
      </c>
      <c r="D3657" t="s">
        <v>3973</v>
      </c>
      <c r="E3657" t="s">
        <v>20</v>
      </c>
      <c r="F3657" t="b">
        <v>0</v>
      </c>
      <c r="G3657" t="s">
        <v>23</v>
      </c>
      <c r="H3657" s="4">
        <v>45709.077384259261</v>
      </c>
      <c r="I3657" t="b">
        <v>0</v>
      </c>
      <c r="J3657" t="b">
        <v>1</v>
      </c>
      <c r="K3657" t="s">
        <v>24</v>
      </c>
      <c r="L3657" t="s">
        <v>36</v>
      </c>
      <c r="N3657">
        <v>56.5</v>
      </c>
      <c r="O3657" t="s">
        <v>5482</v>
      </c>
      <c r="P3657" t="s">
        <v>149</v>
      </c>
    </row>
    <row r="3658" spans="1:16" x14ac:dyDescent="0.25">
      <c r="A3658" t="s">
        <v>28</v>
      </c>
      <c r="B3658" t="s">
        <v>7414</v>
      </c>
      <c r="C3658" t="s">
        <v>192</v>
      </c>
      <c r="D3658" t="s">
        <v>3957</v>
      </c>
      <c r="E3658" t="s">
        <v>20</v>
      </c>
      <c r="F3658" t="b">
        <v>0</v>
      </c>
      <c r="G3658" t="s">
        <v>23</v>
      </c>
      <c r="H3658" s="4">
        <v>45709.09920138889</v>
      </c>
      <c r="I3658" t="b">
        <v>0</v>
      </c>
      <c r="J3658" t="b">
        <v>1</v>
      </c>
      <c r="K3658" t="s">
        <v>24</v>
      </c>
      <c r="L3658" t="s">
        <v>36</v>
      </c>
      <c r="N3658">
        <v>41.884998321533203</v>
      </c>
      <c r="O3658" t="s">
        <v>5013</v>
      </c>
      <c r="P3658" t="s">
        <v>7415</v>
      </c>
    </row>
    <row r="3659" spans="1:16" x14ac:dyDescent="0.25">
      <c r="A3659" t="s">
        <v>40</v>
      </c>
      <c r="B3659" t="s">
        <v>7416</v>
      </c>
      <c r="C3659" t="s">
        <v>5404</v>
      </c>
      <c r="D3659" t="s">
        <v>3957</v>
      </c>
      <c r="E3659" t="s">
        <v>20</v>
      </c>
      <c r="F3659" t="b">
        <v>0</v>
      </c>
      <c r="G3659" t="s">
        <v>27</v>
      </c>
      <c r="H3659" s="4">
        <v>45709.100543981483</v>
      </c>
      <c r="I3659" t="b">
        <v>0</v>
      </c>
      <c r="J3659" t="b">
        <v>0</v>
      </c>
      <c r="K3659" t="s">
        <v>24</v>
      </c>
      <c r="L3659" t="s">
        <v>36</v>
      </c>
      <c r="N3659">
        <v>45.745002746582031</v>
      </c>
      <c r="O3659" t="s">
        <v>1422</v>
      </c>
      <c r="P3659" t="s">
        <v>7417</v>
      </c>
    </row>
    <row r="3660" spans="1:16" x14ac:dyDescent="0.25">
      <c r="A3660" t="s">
        <v>19</v>
      </c>
      <c r="B3660" t="s">
        <v>7418</v>
      </c>
      <c r="C3660" t="s">
        <v>122</v>
      </c>
      <c r="D3660" t="s">
        <v>3973</v>
      </c>
      <c r="E3660" t="s">
        <v>20</v>
      </c>
      <c r="F3660" t="b">
        <v>0</v>
      </c>
      <c r="G3660" t="s">
        <v>52</v>
      </c>
      <c r="H3660" s="4">
        <v>45709.246979166674</v>
      </c>
      <c r="I3660" t="b">
        <v>1</v>
      </c>
      <c r="J3660" t="b">
        <v>1</v>
      </c>
      <c r="K3660" t="s">
        <v>24</v>
      </c>
      <c r="L3660" t="s">
        <v>36</v>
      </c>
      <c r="N3660">
        <v>67.5</v>
      </c>
      <c r="O3660" t="s">
        <v>4344</v>
      </c>
      <c r="P3660" t="s">
        <v>2460</v>
      </c>
    </row>
    <row r="3661" spans="1:16" x14ac:dyDescent="0.25">
      <c r="A3661" t="s">
        <v>0</v>
      </c>
      <c r="B3661" t="s">
        <v>7419</v>
      </c>
      <c r="C3661" t="s">
        <v>82</v>
      </c>
      <c r="D3661" t="s">
        <v>5915</v>
      </c>
      <c r="E3661" t="s">
        <v>20</v>
      </c>
      <c r="F3661" t="b">
        <v>0</v>
      </c>
      <c r="G3661" t="s">
        <v>27</v>
      </c>
      <c r="H3661" s="4">
        <v>45709.249976851846</v>
      </c>
      <c r="I3661" t="b">
        <v>0</v>
      </c>
      <c r="J3661" t="b">
        <v>1</v>
      </c>
      <c r="K3661" t="s">
        <v>24</v>
      </c>
      <c r="L3661" t="s">
        <v>22</v>
      </c>
      <c r="M3661">
        <v>169500</v>
      </c>
      <c r="O3661" t="s">
        <v>7420</v>
      </c>
      <c r="P3661" t="s">
        <v>2951</v>
      </c>
    </row>
    <row r="3662" spans="1:16" x14ac:dyDescent="0.25">
      <c r="A3662" t="s">
        <v>0</v>
      </c>
      <c r="B3662" t="s">
        <v>0</v>
      </c>
      <c r="C3662" t="s">
        <v>2821</v>
      </c>
      <c r="D3662" t="s">
        <v>1051</v>
      </c>
      <c r="E3662" t="s">
        <v>20</v>
      </c>
      <c r="F3662" t="b">
        <v>0</v>
      </c>
      <c r="G3662" t="s">
        <v>41</v>
      </c>
      <c r="H3662" s="4">
        <v>45709.250231481477</v>
      </c>
      <c r="I3662" t="b">
        <v>1</v>
      </c>
      <c r="J3662" t="b">
        <v>1</v>
      </c>
      <c r="K3662" t="s">
        <v>24</v>
      </c>
      <c r="L3662" t="s">
        <v>36</v>
      </c>
      <c r="N3662">
        <v>30.5</v>
      </c>
      <c r="O3662" t="s">
        <v>1051</v>
      </c>
      <c r="P3662" t="s">
        <v>204</v>
      </c>
    </row>
    <row r="3663" spans="1:16" x14ac:dyDescent="0.25">
      <c r="A3663" t="s">
        <v>0</v>
      </c>
      <c r="B3663" t="s">
        <v>0</v>
      </c>
      <c r="C3663" t="s">
        <v>585</v>
      </c>
      <c r="D3663" t="s">
        <v>3828</v>
      </c>
      <c r="E3663" t="s">
        <v>219</v>
      </c>
      <c r="F3663" t="b">
        <v>0</v>
      </c>
      <c r="G3663" t="s">
        <v>41</v>
      </c>
      <c r="H3663" s="4">
        <v>45709.250277777777</v>
      </c>
      <c r="I3663" t="b">
        <v>0</v>
      </c>
      <c r="J3663" t="b">
        <v>1</v>
      </c>
      <c r="K3663" t="s">
        <v>24</v>
      </c>
      <c r="L3663" t="s">
        <v>36</v>
      </c>
      <c r="N3663">
        <v>62.5</v>
      </c>
      <c r="O3663" t="s">
        <v>3776</v>
      </c>
      <c r="P3663" t="s">
        <v>1823</v>
      </c>
    </row>
    <row r="3664" spans="1:16" x14ac:dyDescent="0.25">
      <c r="A3664" t="s">
        <v>25</v>
      </c>
      <c r="B3664" t="s">
        <v>7421</v>
      </c>
      <c r="C3664" t="s">
        <v>49</v>
      </c>
      <c r="D3664" t="s">
        <v>3108</v>
      </c>
      <c r="E3664" t="s">
        <v>20</v>
      </c>
      <c r="F3664" t="b">
        <v>0</v>
      </c>
      <c r="G3664" t="s">
        <v>41</v>
      </c>
      <c r="H3664" s="4">
        <v>45709.250462962962</v>
      </c>
      <c r="I3664" t="b">
        <v>0</v>
      </c>
      <c r="J3664" t="b">
        <v>1</v>
      </c>
      <c r="K3664" t="s">
        <v>24</v>
      </c>
      <c r="L3664" t="s">
        <v>22</v>
      </c>
      <c r="M3664">
        <v>220612</v>
      </c>
      <c r="O3664" t="s">
        <v>43</v>
      </c>
      <c r="P3664" t="s">
        <v>7422</v>
      </c>
    </row>
    <row r="3665" spans="1:16" x14ac:dyDescent="0.25">
      <c r="A3665" t="s">
        <v>0</v>
      </c>
      <c r="B3665" t="s">
        <v>288</v>
      </c>
      <c r="C3665" t="s">
        <v>696</v>
      </c>
      <c r="D3665" t="s">
        <v>7423</v>
      </c>
      <c r="E3665" t="s">
        <v>51</v>
      </c>
      <c r="F3665" t="b">
        <v>0</v>
      </c>
      <c r="G3665" t="s">
        <v>30</v>
      </c>
      <c r="H3665" s="4">
        <v>45709.250902777778</v>
      </c>
      <c r="I3665" t="b">
        <v>1</v>
      </c>
      <c r="J3665" t="b">
        <v>1</v>
      </c>
      <c r="K3665" t="s">
        <v>24</v>
      </c>
      <c r="L3665" t="s">
        <v>36</v>
      </c>
      <c r="N3665">
        <v>25</v>
      </c>
      <c r="O3665" t="s">
        <v>2075</v>
      </c>
      <c r="P3665" t="s">
        <v>863</v>
      </c>
    </row>
    <row r="3666" spans="1:16" x14ac:dyDescent="0.25">
      <c r="A3666" t="s">
        <v>19</v>
      </c>
      <c r="B3666" t="s">
        <v>7424</v>
      </c>
      <c r="C3666" t="s">
        <v>985</v>
      </c>
      <c r="D3666" t="s">
        <v>3973</v>
      </c>
      <c r="E3666" t="s">
        <v>20</v>
      </c>
      <c r="F3666" t="b">
        <v>0</v>
      </c>
      <c r="G3666" t="s">
        <v>27</v>
      </c>
      <c r="H3666" s="4">
        <v>45709.251006944447</v>
      </c>
      <c r="I3666" t="b">
        <v>0</v>
      </c>
      <c r="J3666" t="b">
        <v>1</v>
      </c>
      <c r="K3666" t="s">
        <v>24</v>
      </c>
      <c r="L3666" t="s">
        <v>22</v>
      </c>
      <c r="M3666">
        <v>260000</v>
      </c>
      <c r="O3666" t="s">
        <v>575</v>
      </c>
    </row>
    <row r="3667" spans="1:16" x14ac:dyDescent="0.25">
      <c r="A3667" t="s">
        <v>0</v>
      </c>
      <c r="B3667" t="s">
        <v>0</v>
      </c>
      <c r="C3667" t="s">
        <v>1226</v>
      </c>
      <c r="D3667" t="s">
        <v>3828</v>
      </c>
      <c r="E3667" t="s">
        <v>20</v>
      </c>
      <c r="F3667" t="b">
        <v>0</v>
      </c>
      <c r="G3667" t="s">
        <v>52</v>
      </c>
      <c r="H3667" s="4">
        <v>45709.251215277778</v>
      </c>
      <c r="I3667" t="b">
        <v>0</v>
      </c>
      <c r="J3667" t="b">
        <v>0</v>
      </c>
      <c r="K3667" t="s">
        <v>24</v>
      </c>
      <c r="L3667" t="s">
        <v>22</v>
      </c>
      <c r="M3667">
        <v>70000</v>
      </c>
      <c r="O3667" t="s">
        <v>5918</v>
      </c>
      <c r="P3667" t="s">
        <v>5919</v>
      </c>
    </row>
    <row r="3668" spans="1:16" x14ac:dyDescent="0.25">
      <c r="A3668" t="s">
        <v>1</v>
      </c>
      <c r="B3668" t="s">
        <v>661</v>
      </c>
      <c r="C3668" t="s">
        <v>386</v>
      </c>
      <c r="D3668" t="s">
        <v>3828</v>
      </c>
      <c r="E3668" t="s">
        <v>20</v>
      </c>
      <c r="F3668" t="b">
        <v>0</v>
      </c>
      <c r="G3668" t="s">
        <v>41</v>
      </c>
      <c r="H3668" s="4">
        <v>45709.251944444448</v>
      </c>
      <c r="I3668" t="b">
        <v>0</v>
      </c>
      <c r="J3668" t="b">
        <v>1</v>
      </c>
      <c r="K3668" t="s">
        <v>24</v>
      </c>
      <c r="L3668" t="s">
        <v>22</v>
      </c>
      <c r="M3668">
        <v>127275.203125</v>
      </c>
      <c r="O3668" t="s">
        <v>7425</v>
      </c>
      <c r="P3668" t="s">
        <v>7426</v>
      </c>
    </row>
    <row r="3669" spans="1:16" x14ac:dyDescent="0.25">
      <c r="A3669" t="s">
        <v>2</v>
      </c>
      <c r="B3669" t="s">
        <v>1544</v>
      </c>
      <c r="C3669" t="s">
        <v>39</v>
      </c>
      <c r="D3669" t="s">
        <v>4014</v>
      </c>
      <c r="E3669" t="s">
        <v>20</v>
      </c>
      <c r="F3669" t="b">
        <v>1</v>
      </c>
      <c r="G3669" t="s">
        <v>610</v>
      </c>
      <c r="H3669" s="4">
        <v>45709.257430555554</v>
      </c>
      <c r="I3669" t="b">
        <v>0</v>
      </c>
      <c r="J3669" t="b">
        <v>1</v>
      </c>
      <c r="K3669" t="s">
        <v>610</v>
      </c>
      <c r="L3669" t="s">
        <v>22</v>
      </c>
      <c r="M3669">
        <v>184000</v>
      </c>
      <c r="O3669" t="s">
        <v>3016</v>
      </c>
      <c r="P3669" t="s">
        <v>6878</v>
      </c>
    </row>
    <row r="3670" spans="1:16" x14ac:dyDescent="0.25">
      <c r="A3670" t="s">
        <v>0</v>
      </c>
      <c r="B3670" t="s">
        <v>7427</v>
      </c>
      <c r="C3670" t="s">
        <v>3180</v>
      </c>
      <c r="D3670" t="s">
        <v>2208</v>
      </c>
      <c r="E3670" t="s">
        <v>20</v>
      </c>
      <c r="F3670" t="b">
        <v>0</v>
      </c>
      <c r="G3670" t="s">
        <v>23</v>
      </c>
      <c r="H3670" s="4">
        <v>45709.269016203703</v>
      </c>
      <c r="I3670" t="b">
        <v>0</v>
      </c>
      <c r="J3670" t="b">
        <v>0</v>
      </c>
      <c r="K3670" t="s">
        <v>24</v>
      </c>
      <c r="L3670" t="s">
        <v>36</v>
      </c>
      <c r="N3670">
        <v>33.5</v>
      </c>
      <c r="O3670" t="s">
        <v>3375</v>
      </c>
      <c r="P3670" t="s">
        <v>963</v>
      </c>
    </row>
    <row r="3671" spans="1:16" x14ac:dyDescent="0.25">
      <c r="A3671" t="s">
        <v>2</v>
      </c>
      <c r="B3671" t="s">
        <v>2</v>
      </c>
      <c r="C3671" t="s">
        <v>7428</v>
      </c>
      <c r="D3671" t="s">
        <v>4972</v>
      </c>
      <c r="E3671" t="s">
        <v>20</v>
      </c>
      <c r="F3671" t="b">
        <v>0</v>
      </c>
      <c r="G3671" t="s">
        <v>226</v>
      </c>
      <c r="H3671" s="4">
        <v>45709.273310185177</v>
      </c>
      <c r="I3671" t="b">
        <v>1</v>
      </c>
      <c r="J3671" t="b">
        <v>0</v>
      </c>
      <c r="K3671" t="s">
        <v>226</v>
      </c>
      <c r="L3671" t="s">
        <v>22</v>
      </c>
      <c r="M3671">
        <v>65000</v>
      </c>
      <c r="O3671" t="s">
        <v>7429</v>
      </c>
      <c r="P3671" t="s">
        <v>7430</v>
      </c>
    </row>
    <row r="3672" spans="1:16" x14ac:dyDescent="0.25">
      <c r="A3672" t="s">
        <v>19</v>
      </c>
      <c r="B3672" t="s">
        <v>7519</v>
      </c>
      <c r="C3672" t="s">
        <v>213</v>
      </c>
      <c r="D3672" t="s">
        <v>2208</v>
      </c>
      <c r="E3672" t="s">
        <v>20</v>
      </c>
      <c r="F3672" t="b">
        <v>0</v>
      </c>
      <c r="G3672" t="s">
        <v>41</v>
      </c>
      <c r="H3672" s="4">
        <v>45709.292048611111</v>
      </c>
      <c r="I3672" t="b">
        <v>0</v>
      </c>
      <c r="J3672" t="b">
        <v>1</v>
      </c>
      <c r="K3672" t="s">
        <v>24</v>
      </c>
      <c r="L3672" t="s">
        <v>22</v>
      </c>
      <c r="M3672">
        <v>193000</v>
      </c>
      <c r="O3672" t="s">
        <v>405</v>
      </c>
      <c r="P3672" t="s">
        <v>7520</v>
      </c>
    </row>
    <row r="3673" spans="1:16" x14ac:dyDescent="0.25">
      <c r="A3673" t="s">
        <v>2</v>
      </c>
      <c r="B3673" t="s">
        <v>7431</v>
      </c>
      <c r="C3673" t="s">
        <v>172</v>
      </c>
      <c r="D3673" t="s">
        <v>2208</v>
      </c>
      <c r="E3673" t="s">
        <v>20</v>
      </c>
      <c r="F3673" t="b">
        <v>0</v>
      </c>
      <c r="G3673" t="s">
        <v>27</v>
      </c>
      <c r="H3673" s="4">
        <v>45709.293217592603</v>
      </c>
      <c r="I3673" t="b">
        <v>0</v>
      </c>
      <c r="J3673" t="b">
        <v>0</v>
      </c>
      <c r="K3673" t="s">
        <v>24</v>
      </c>
      <c r="L3673" t="s">
        <v>22</v>
      </c>
      <c r="M3673">
        <v>180000</v>
      </c>
      <c r="O3673" t="s">
        <v>2868</v>
      </c>
      <c r="P3673" t="s">
        <v>7432</v>
      </c>
    </row>
    <row r="3674" spans="1:16" x14ac:dyDescent="0.25">
      <c r="A3674" t="s">
        <v>0</v>
      </c>
      <c r="B3674" t="s">
        <v>4222</v>
      </c>
      <c r="D3674" t="s">
        <v>4220</v>
      </c>
      <c r="E3674" t="s">
        <v>20</v>
      </c>
      <c r="F3674" t="b">
        <v>0</v>
      </c>
      <c r="G3674" t="s">
        <v>1420</v>
      </c>
      <c r="H3674" s="4">
        <v>45709.298101851848</v>
      </c>
      <c r="I3674" t="b">
        <v>0</v>
      </c>
      <c r="J3674" t="b">
        <v>0</v>
      </c>
      <c r="K3674" t="s">
        <v>1420</v>
      </c>
      <c r="L3674" t="s">
        <v>22</v>
      </c>
      <c r="M3674">
        <v>65000</v>
      </c>
      <c r="O3674" t="s">
        <v>2946</v>
      </c>
      <c r="P3674" t="s">
        <v>1374</v>
      </c>
    </row>
    <row r="3675" spans="1:16" x14ac:dyDescent="0.25">
      <c r="A3675" t="s">
        <v>1</v>
      </c>
      <c r="B3675" t="s">
        <v>7433</v>
      </c>
      <c r="C3675" t="s">
        <v>39</v>
      </c>
      <c r="D3675" t="s">
        <v>7434</v>
      </c>
      <c r="E3675" t="s">
        <v>20</v>
      </c>
      <c r="F3675" t="b">
        <v>1</v>
      </c>
      <c r="G3675" t="s">
        <v>1833</v>
      </c>
      <c r="H3675" s="4">
        <v>45709.299421296288</v>
      </c>
      <c r="I3675" t="b">
        <v>1</v>
      </c>
      <c r="J3675" t="b">
        <v>0</v>
      </c>
      <c r="K3675" t="s">
        <v>1833</v>
      </c>
      <c r="L3675" t="s">
        <v>22</v>
      </c>
      <c r="M3675">
        <v>47500</v>
      </c>
      <c r="O3675" t="s">
        <v>1426</v>
      </c>
    </row>
    <row r="3676" spans="1:16" x14ac:dyDescent="0.25">
      <c r="A3676" t="s">
        <v>0</v>
      </c>
      <c r="B3676" t="s">
        <v>3335</v>
      </c>
      <c r="C3676" t="s">
        <v>160</v>
      </c>
      <c r="D3676" t="s">
        <v>4084</v>
      </c>
      <c r="E3676" t="s">
        <v>20</v>
      </c>
      <c r="F3676" t="b">
        <v>0</v>
      </c>
      <c r="G3676" t="s">
        <v>52</v>
      </c>
      <c r="H3676" s="4">
        <v>45709.303819444453</v>
      </c>
      <c r="I3676" t="b">
        <v>0</v>
      </c>
      <c r="J3676" t="b">
        <v>1</v>
      </c>
      <c r="K3676" t="s">
        <v>24</v>
      </c>
      <c r="L3676" t="s">
        <v>22</v>
      </c>
      <c r="M3676">
        <v>137500</v>
      </c>
      <c r="O3676" t="s">
        <v>88</v>
      </c>
      <c r="P3676" t="s">
        <v>7435</v>
      </c>
    </row>
    <row r="3677" spans="1:16" x14ac:dyDescent="0.25">
      <c r="A3677" t="s">
        <v>89</v>
      </c>
      <c r="B3677" t="s">
        <v>7531</v>
      </c>
      <c r="C3677" t="s">
        <v>7532</v>
      </c>
      <c r="D3677" t="s">
        <v>4035</v>
      </c>
      <c r="E3677" t="s">
        <v>20</v>
      </c>
      <c r="F3677" t="b">
        <v>0</v>
      </c>
      <c r="G3677" t="s">
        <v>1119</v>
      </c>
      <c r="H3677" s="4">
        <v>45709.31212962963</v>
      </c>
      <c r="I3677" t="b">
        <v>0</v>
      </c>
      <c r="J3677" t="b">
        <v>0</v>
      </c>
      <c r="K3677" t="s">
        <v>1119</v>
      </c>
      <c r="L3677" t="s">
        <v>22</v>
      </c>
      <c r="M3677">
        <v>275000</v>
      </c>
      <c r="O3677" t="s">
        <v>7533</v>
      </c>
      <c r="P3677" t="s">
        <v>274</v>
      </c>
    </row>
    <row r="3678" spans="1:16" x14ac:dyDescent="0.25">
      <c r="A3678" t="s">
        <v>89</v>
      </c>
      <c r="B3678" t="s">
        <v>7534</v>
      </c>
      <c r="C3678" t="s">
        <v>1420</v>
      </c>
      <c r="D3678" t="s">
        <v>4220</v>
      </c>
      <c r="E3678" t="s">
        <v>20</v>
      </c>
      <c r="F3678" t="b">
        <v>0</v>
      </c>
      <c r="G3678" t="s">
        <v>1420</v>
      </c>
      <c r="H3678" s="4">
        <v>45709.317175925928</v>
      </c>
      <c r="I3678" t="b">
        <v>0</v>
      </c>
      <c r="J3678" t="b">
        <v>0</v>
      </c>
      <c r="K3678" t="s">
        <v>1420</v>
      </c>
      <c r="L3678" t="s">
        <v>22</v>
      </c>
      <c r="M3678">
        <v>174400</v>
      </c>
      <c r="O3678" t="s">
        <v>1773</v>
      </c>
      <c r="P3678" t="s">
        <v>7535</v>
      </c>
    </row>
    <row r="3679" spans="1:16" x14ac:dyDescent="0.25">
      <c r="A3679" t="s">
        <v>139</v>
      </c>
      <c r="B3679" t="s">
        <v>7436</v>
      </c>
      <c r="C3679" t="s">
        <v>2500</v>
      </c>
      <c r="D3679" t="s">
        <v>3970</v>
      </c>
      <c r="E3679" t="s">
        <v>20</v>
      </c>
      <c r="F3679" t="b">
        <v>0</v>
      </c>
      <c r="G3679" t="s">
        <v>41</v>
      </c>
      <c r="H3679" s="4">
        <v>45709.333784722221</v>
      </c>
      <c r="I3679" t="b">
        <v>0</v>
      </c>
      <c r="J3679" t="b">
        <v>1</v>
      </c>
      <c r="K3679" t="s">
        <v>24</v>
      </c>
      <c r="L3679" t="s">
        <v>22</v>
      </c>
      <c r="M3679">
        <v>96000</v>
      </c>
      <c r="O3679" t="s">
        <v>7437</v>
      </c>
    </row>
    <row r="3680" spans="1:16" x14ac:dyDescent="0.25">
      <c r="A3680" t="s">
        <v>40</v>
      </c>
      <c r="B3680" t="s">
        <v>7438</v>
      </c>
      <c r="C3680" t="s">
        <v>151</v>
      </c>
      <c r="D3680" t="s">
        <v>5133</v>
      </c>
      <c r="E3680" t="s">
        <v>20</v>
      </c>
      <c r="F3680" t="b">
        <v>0</v>
      </c>
      <c r="G3680" t="s">
        <v>30</v>
      </c>
      <c r="H3680" s="4">
        <v>45709.334583333337</v>
      </c>
      <c r="I3680" t="b">
        <v>0</v>
      </c>
      <c r="J3680" t="b">
        <v>1</v>
      </c>
      <c r="K3680" t="s">
        <v>24</v>
      </c>
      <c r="L3680" t="s">
        <v>22</v>
      </c>
      <c r="M3680">
        <v>149743</v>
      </c>
      <c r="O3680" t="s">
        <v>7439</v>
      </c>
      <c r="P3680" t="s">
        <v>7440</v>
      </c>
    </row>
    <row r="3681" spans="1:16" x14ac:dyDescent="0.25">
      <c r="A3681" t="s">
        <v>19</v>
      </c>
      <c r="B3681" t="s">
        <v>7557</v>
      </c>
      <c r="C3681" t="s">
        <v>453</v>
      </c>
      <c r="D3681" t="s">
        <v>3957</v>
      </c>
      <c r="E3681" t="s">
        <v>20</v>
      </c>
      <c r="F3681" t="b">
        <v>0</v>
      </c>
      <c r="G3681" t="s">
        <v>27</v>
      </c>
      <c r="H3681" s="4">
        <v>45709.334618055553</v>
      </c>
      <c r="I3681" t="b">
        <v>0</v>
      </c>
      <c r="J3681" t="b">
        <v>0</v>
      </c>
      <c r="K3681" t="s">
        <v>24</v>
      </c>
      <c r="L3681" t="s">
        <v>36</v>
      </c>
      <c r="N3681">
        <v>51.239997863769531</v>
      </c>
      <c r="O3681" t="s">
        <v>349</v>
      </c>
      <c r="P3681" t="s">
        <v>7558</v>
      </c>
    </row>
    <row r="3682" spans="1:16" x14ac:dyDescent="0.25">
      <c r="A3682" t="s">
        <v>2</v>
      </c>
      <c r="B3682" t="s">
        <v>7441</v>
      </c>
      <c r="C3682" t="s">
        <v>29</v>
      </c>
      <c r="D3682" t="s">
        <v>3957</v>
      </c>
      <c r="E3682" t="s">
        <v>20</v>
      </c>
      <c r="F3682" t="b">
        <v>0</v>
      </c>
      <c r="G3682" t="s">
        <v>27</v>
      </c>
      <c r="H3682" s="4">
        <v>45709.334675925929</v>
      </c>
      <c r="I3682" t="b">
        <v>0</v>
      </c>
      <c r="J3682" t="b">
        <v>1</v>
      </c>
      <c r="K3682" t="s">
        <v>24</v>
      </c>
      <c r="L3682" t="s">
        <v>36</v>
      </c>
      <c r="N3682">
        <v>38.215000152587891</v>
      </c>
      <c r="O3682" t="s">
        <v>2768</v>
      </c>
      <c r="P3682" t="s">
        <v>128</v>
      </c>
    </row>
    <row r="3683" spans="1:16" x14ac:dyDescent="0.25">
      <c r="A3683" t="s">
        <v>2</v>
      </c>
      <c r="B3683" t="s">
        <v>1676</v>
      </c>
      <c r="C3683" t="s">
        <v>92</v>
      </c>
      <c r="D3683" t="s">
        <v>4090</v>
      </c>
      <c r="E3683" t="s">
        <v>20</v>
      </c>
      <c r="F3683" t="b">
        <v>0</v>
      </c>
      <c r="G3683" t="s">
        <v>35</v>
      </c>
      <c r="H3683" s="4">
        <v>45709.335509259261</v>
      </c>
      <c r="I3683" t="b">
        <v>0</v>
      </c>
      <c r="J3683" t="b">
        <v>0</v>
      </c>
      <c r="K3683" t="s">
        <v>24</v>
      </c>
      <c r="L3683" t="s">
        <v>22</v>
      </c>
      <c r="M3683">
        <v>125000</v>
      </c>
      <c r="O3683" t="s">
        <v>202</v>
      </c>
      <c r="P3683" t="s">
        <v>7559</v>
      </c>
    </row>
    <row r="3684" spans="1:16" x14ac:dyDescent="0.25">
      <c r="A3684" t="s">
        <v>2</v>
      </c>
      <c r="B3684" t="s">
        <v>7442</v>
      </c>
      <c r="C3684" t="s">
        <v>6313</v>
      </c>
      <c r="D3684" t="s">
        <v>3970</v>
      </c>
      <c r="E3684" t="s">
        <v>20</v>
      </c>
      <c r="F3684" t="b">
        <v>0</v>
      </c>
      <c r="G3684" t="s">
        <v>1420</v>
      </c>
      <c r="H3684" s="4">
        <v>45709.350810185177</v>
      </c>
      <c r="I3684" t="b">
        <v>0</v>
      </c>
      <c r="J3684" t="b">
        <v>0</v>
      </c>
      <c r="K3684" t="s">
        <v>1420</v>
      </c>
      <c r="L3684" t="s">
        <v>22</v>
      </c>
      <c r="M3684">
        <v>109605.5</v>
      </c>
      <c r="O3684" t="s">
        <v>7443</v>
      </c>
      <c r="P3684" t="s">
        <v>7444</v>
      </c>
    </row>
    <row r="3685" spans="1:16" x14ac:dyDescent="0.25">
      <c r="A3685" t="s">
        <v>0</v>
      </c>
      <c r="B3685" t="s">
        <v>7536</v>
      </c>
      <c r="C3685" t="s">
        <v>3225</v>
      </c>
      <c r="D3685" t="s">
        <v>3828</v>
      </c>
      <c r="E3685" t="s">
        <v>20</v>
      </c>
      <c r="F3685" t="b">
        <v>0</v>
      </c>
      <c r="G3685" t="s">
        <v>27</v>
      </c>
      <c r="H3685" s="4">
        <v>45709.375081018523</v>
      </c>
      <c r="I3685" t="b">
        <v>1</v>
      </c>
      <c r="J3685" t="b">
        <v>1</v>
      </c>
      <c r="K3685" t="s">
        <v>24</v>
      </c>
      <c r="L3685" t="s">
        <v>22</v>
      </c>
      <c r="M3685">
        <v>80000</v>
      </c>
      <c r="O3685" t="s">
        <v>7537</v>
      </c>
      <c r="P3685" t="s">
        <v>7538</v>
      </c>
    </row>
    <row r="3686" spans="1:16" x14ac:dyDescent="0.25">
      <c r="A3686" t="s">
        <v>0</v>
      </c>
      <c r="B3686" t="s">
        <v>7445</v>
      </c>
      <c r="C3686" t="s">
        <v>39</v>
      </c>
      <c r="D3686" t="s">
        <v>3828</v>
      </c>
      <c r="E3686" t="s">
        <v>20</v>
      </c>
      <c r="F3686" t="b">
        <v>1</v>
      </c>
      <c r="G3686" t="s">
        <v>27</v>
      </c>
      <c r="H3686" s="4">
        <v>45709.375150462962</v>
      </c>
      <c r="I3686" t="b">
        <v>1</v>
      </c>
      <c r="J3686" t="b">
        <v>0</v>
      </c>
      <c r="K3686" t="s">
        <v>24</v>
      </c>
      <c r="L3686" t="s">
        <v>22</v>
      </c>
      <c r="M3686">
        <v>163085</v>
      </c>
      <c r="O3686" t="s">
        <v>7446</v>
      </c>
      <c r="P3686" t="s">
        <v>709</v>
      </c>
    </row>
    <row r="3687" spans="1:16" x14ac:dyDescent="0.25">
      <c r="A3687" t="s">
        <v>0</v>
      </c>
      <c r="B3687" t="s">
        <v>7447</v>
      </c>
      <c r="C3687" t="s">
        <v>585</v>
      </c>
      <c r="D3687" t="s">
        <v>4084</v>
      </c>
      <c r="E3687" t="s">
        <v>20</v>
      </c>
      <c r="F3687" t="b">
        <v>0</v>
      </c>
      <c r="G3687" t="s">
        <v>41</v>
      </c>
      <c r="H3687" s="4">
        <v>45709.375474537039</v>
      </c>
      <c r="I3687" t="b">
        <v>0</v>
      </c>
      <c r="J3687" t="b">
        <v>0</v>
      </c>
      <c r="K3687" t="s">
        <v>24</v>
      </c>
      <c r="L3687" t="s">
        <v>22</v>
      </c>
      <c r="M3687">
        <v>125000</v>
      </c>
      <c r="O3687" t="s">
        <v>374</v>
      </c>
      <c r="P3687" t="s">
        <v>7448</v>
      </c>
    </row>
    <row r="3688" spans="1:16" x14ac:dyDescent="0.25">
      <c r="A3688" t="s">
        <v>1</v>
      </c>
      <c r="B3688" t="s">
        <v>4431</v>
      </c>
      <c r="C3688" t="s">
        <v>949</v>
      </c>
      <c r="D3688" t="s">
        <v>4432</v>
      </c>
      <c r="E3688" t="s">
        <v>20</v>
      </c>
      <c r="F3688" t="b">
        <v>0</v>
      </c>
      <c r="G3688" t="s">
        <v>30</v>
      </c>
      <c r="H3688" s="4">
        <v>45709.376006944447</v>
      </c>
      <c r="I3688" t="b">
        <v>0</v>
      </c>
      <c r="J3688" t="b">
        <v>1</v>
      </c>
      <c r="K3688" t="s">
        <v>24</v>
      </c>
      <c r="L3688" t="s">
        <v>22</v>
      </c>
      <c r="M3688">
        <v>99000</v>
      </c>
      <c r="O3688" t="s">
        <v>1763</v>
      </c>
      <c r="P3688" t="s">
        <v>4433</v>
      </c>
    </row>
    <row r="3689" spans="1:16" x14ac:dyDescent="0.25">
      <c r="A3689" t="s">
        <v>0</v>
      </c>
      <c r="B3689" t="s">
        <v>5421</v>
      </c>
      <c r="C3689" t="s">
        <v>372</v>
      </c>
      <c r="D3689" t="s">
        <v>3957</v>
      </c>
      <c r="E3689" t="s">
        <v>34</v>
      </c>
      <c r="F3689" t="b">
        <v>0</v>
      </c>
      <c r="G3689" t="s">
        <v>27</v>
      </c>
      <c r="H3689" s="4">
        <v>45709.416701388887</v>
      </c>
      <c r="I3689" t="b">
        <v>1</v>
      </c>
      <c r="J3689" t="b">
        <v>0</v>
      </c>
      <c r="K3689" t="s">
        <v>24</v>
      </c>
      <c r="L3689" t="s">
        <v>36</v>
      </c>
      <c r="N3689">
        <v>27.979999542236332</v>
      </c>
      <c r="O3689" t="s">
        <v>4622</v>
      </c>
    </row>
    <row r="3690" spans="1:16" x14ac:dyDescent="0.25">
      <c r="A3690" t="s">
        <v>40</v>
      </c>
      <c r="B3690" t="s">
        <v>7449</v>
      </c>
      <c r="C3690" t="s">
        <v>1546</v>
      </c>
      <c r="D3690" t="s">
        <v>3828</v>
      </c>
      <c r="E3690" t="s">
        <v>20</v>
      </c>
      <c r="F3690" t="b">
        <v>0</v>
      </c>
      <c r="G3690" t="s">
        <v>27</v>
      </c>
      <c r="H3690" s="4">
        <v>45709.417939814812</v>
      </c>
      <c r="I3690" t="b">
        <v>0</v>
      </c>
      <c r="J3690" t="b">
        <v>1</v>
      </c>
      <c r="K3690" t="s">
        <v>24</v>
      </c>
      <c r="L3690" t="s">
        <v>22</v>
      </c>
      <c r="M3690">
        <v>162225</v>
      </c>
      <c r="O3690" t="s">
        <v>254</v>
      </c>
      <c r="P3690" t="s">
        <v>7450</v>
      </c>
    </row>
    <row r="3691" spans="1:16" x14ac:dyDescent="0.25">
      <c r="A3691" t="s">
        <v>40</v>
      </c>
      <c r="B3691" t="s">
        <v>2541</v>
      </c>
      <c r="C3691" t="s">
        <v>3347</v>
      </c>
      <c r="D3691" t="s">
        <v>3973</v>
      </c>
      <c r="E3691" t="s">
        <v>20</v>
      </c>
      <c r="F3691" t="b">
        <v>0</v>
      </c>
      <c r="G3691" t="s">
        <v>27</v>
      </c>
      <c r="H3691" s="4">
        <v>45709.418842592589</v>
      </c>
      <c r="I3691" t="b">
        <v>0</v>
      </c>
      <c r="J3691" t="b">
        <v>1</v>
      </c>
      <c r="K3691" t="s">
        <v>24</v>
      </c>
      <c r="L3691" t="s">
        <v>22</v>
      </c>
      <c r="M3691">
        <v>110500</v>
      </c>
      <c r="O3691" t="s">
        <v>2227</v>
      </c>
      <c r="P3691" t="s">
        <v>4333</v>
      </c>
    </row>
    <row r="3692" spans="1:16" x14ac:dyDescent="0.25">
      <c r="A3692" t="s">
        <v>2</v>
      </c>
      <c r="B3692" t="s">
        <v>4385</v>
      </c>
      <c r="C3692" t="s">
        <v>3515</v>
      </c>
      <c r="D3692" t="s">
        <v>2208</v>
      </c>
      <c r="E3692" t="s">
        <v>34</v>
      </c>
      <c r="F3692" t="b">
        <v>0</v>
      </c>
      <c r="G3692" t="s">
        <v>41</v>
      </c>
      <c r="H3692" s="4">
        <v>45709.418923611112</v>
      </c>
      <c r="I3692" t="b">
        <v>0</v>
      </c>
      <c r="J3692" t="b">
        <v>1</v>
      </c>
      <c r="K3692" t="s">
        <v>24</v>
      </c>
      <c r="L3692" t="s">
        <v>22</v>
      </c>
      <c r="M3692">
        <v>165000</v>
      </c>
      <c r="O3692" t="s">
        <v>428</v>
      </c>
      <c r="P3692" t="s">
        <v>7451</v>
      </c>
    </row>
    <row r="3693" spans="1:16" x14ac:dyDescent="0.25">
      <c r="A3693" t="s">
        <v>28</v>
      </c>
      <c r="B3693" t="s">
        <v>642</v>
      </c>
      <c r="C3693" t="s">
        <v>696</v>
      </c>
      <c r="D3693" t="s">
        <v>3973</v>
      </c>
      <c r="E3693" t="s">
        <v>20</v>
      </c>
      <c r="F3693" t="b">
        <v>0</v>
      </c>
      <c r="G3693" t="s">
        <v>30</v>
      </c>
      <c r="H3693" s="4">
        <v>45709.420115740737</v>
      </c>
      <c r="I3693" t="b">
        <v>0</v>
      </c>
      <c r="J3693" t="b">
        <v>1</v>
      </c>
      <c r="K3693" t="s">
        <v>24</v>
      </c>
      <c r="L3693" t="s">
        <v>22</v>
      </c>
      <c r="M3693">
        <v>147000</v>
      </c>
      <c r="O3693" t="s">
        <v>950</v>
      </c>
      <c r="P3693" t="s">
        <v>6325</v>
      </c>
    </row>
    <row r="3694" spans="1:16" x14ac:dyDescent="0.25">
      <c r="A3694" t="s">
        <v>89</v>
      </c>
      <c r="B3694" t="s">
        <v>7452</v>
      </c>
      <c r="C3694" t="s">
        <v>7313</v>
      </c>
      <c r="D3694" t="s">
        <v>2208</v>
      </c>
      <c r="E3694" t="s">
        <v>34</v>
      </c>
      <c r="F3694" t="b">
        <v>0</v>
      </c>
      <c r="G3694" t="s">
        <v>41</v>
      </c>
      <c r="H3694" s="4">
        <v>45709.433148148149</v>
      </c>
      <c r="I3694" t="b">
        <v>0</v>
      </c>
      <c r="J3694" t="b">
        <v>1</v>
      </c>
      <c r="K3694" t="s">
        <v>24</v>
      </c>
      <c r="L3694" t="s">
        <v>22</v>
      </c>
      <c r="M3694">
        <v>195000</v>
      </c>
      <c r="O3694" t="s">
        <v>428</v>
      </c>
      <c r="P3694" t="s">
        <v>7453</v>
      </c>
    </row>
    <row r="3695" spans="1:16" x14ac:dyDescent="0.25">
      <c r="A3695" t="s">
        <v>2</v>
      </c>
      <c r="B3695" t="s">
        <v>6517</v>
      </c>
      <c r="C3695" t="s">
        <v>151</v>
      </c>
      <c r="D3695" t="s">
        <v>3973</v>
      </c>
      <c r="E3695" t="s">
        <v>20</v>
      </c>
      <c r="F3695" t="b">
        <v>0</v>
      </c>
      <c r="G3695" t="s">
        <v>30</v>
      </c>
      <c r="H3695" s="4">
        <v>45709.45925925926</v>
      </c>
      <c r="I3695" t="b">
        <v>0</v>
      </c>
      <c r="J3695" t="b">
        <v>1</v>
      </c>
      <c r="K3695" t="s">
        <v>24</v>
      </c>
      <c r="L3695" t="s">
        <v>22</v>
      </c>
      <c r="M3695">
        <v>140500</v>
      </c>
      <c r="O3695" t="s">
        <v>6518</v>
      </c>
      <c r="P3695" t="s">
        <v>6519</v>
      </c>
    </row>
    <row r="3696" spans="1:16" x14ac:dyDescent="0.25">
      <c r="A3696" t="s">
        <v>2</v>
      </c>
      <c r="B3696" t="s">
        <v>307</v>
      </c>
      <c r="C3696" t="s">
        <v>39</v>
      </c>
      <c r="D3696" t="s">
        <v>7454</v>
      </c>
      <c r="E3696" t="s">
        <v>20</v>
      </c>
      <c r="F3696" t="b">
        <v>1</v>
      </c>
      <c r="G3696" t="s">
        <v>1094</v>
      </c>
      <c r="H3696" s="4">
        <v>45709.489560185182</v>
      </c>
      <c r="I3696" t="b">
        <v>1</v>
      </c>
      <c r="J3696" t="b">
        <v>0</v>
      </c>
      <c r="K3696" t="s">
        <v>1094</v>
      </c>
      <c r="L3696" t="s">
        <v>22</v>
      </c>
      <c r="M3696">
        <v>200000</v>
      </c>
      <c r="O3696" t="s">
        <v>7455</v>
      </c>
      <c r="P3696" t="s">
        <v>1818</v>
      </c>
    </row>
    <row r="3697" spans="1:16" x14ac:dyDescent="0.25">
      <c r="A3697" t="s">
        <v>0</v>
      </c>
      <c r="B3697" t="s">
        <v>0</v>
      </c>
      <c r="C3697" t="s">
        <v>7560</v>
      </c>
      <c r="D3697" t="s">
        <v>7547</v>
      </c>
      <c r="E3697" t="s">
        <v>34</v>
      </c>
      <c r="F3697" t="b">
        <v>0</v>
      </c>
      <c r="G3697" t="s">
        <v>41</v>
      </c>
      <c r="H3697" s="4">
        <v>45709.500532407408</v>
      </c>
      <c r="I3697" t="b">
        <v>0</v>
      </c>
      <c r="J3697" t="b">
        <v>0</v>
      </c>
      <c r="K3697" t="s">
        <v>24</v>
      </c>
      <c r="L3697" t="s">
        <v>36</v>
      </c>
      <c r="N3697">
        <v>15</v>
      </c>
      <c r="O3697" t="s">
        <v>7548</v>
      </c>
      <c r="P3697" t="s">
        <v>61</v>
      </c>
    </row>
    <row r="3698" spans="1:16" x14ac:dyDescent="0.25">
      <c r="A3698" t="s">
        <v>1</v>
      </c>
      <c r="B3698" t="s">
        <v>2955</v>
      </c>
      <c r="C3698" t="s">
        <v>2765</v>
      </c>
      <c r="D3698" t="s">
        <v>3973</v>
      </c>
      <c r="E3698" t="s">
        <v>20</v>
      </c>
      <c r="F3698" t="b">
        <v>0</v>
      </c>
      <c r="G3698" t="s">
        <v>52</v>
      </c>
      <c r="H3698" s="4">
        <v>45709.500891203701</v>
      </c>
      <c r="I3698" t="b">
        <v>0</v>
      </c>
      <c r="J3698" t="b">
        <v>1</v>
      </c>
      <c r="K3698" t="s">
        <v>24</v>
      </c>
      <c r="L3698" t="s">
        <v>22</v>
      </c>
      <c r="M3698">
        <v>174000</v>
      </c>
      <c r="O3698" t="s">
        <v>5482</v>
      </c>
      <c r="P3698" t="s">
        <v>603</v>
      </c>
    </row>
    <row r="3699" spans="1:16" x14ac:dyDescent="0.25">
      <c r="A3699" t="s">
        <v>2</v>
      </c>
      <c r="B3699" t="s">
        <v>7406</v>
      </c>
      <c r="C3699" t="s">
        <v>3608</v>
      </c>
      <c r="D3699" t="s">
        <v>3973</v>
      </c>
      <c r="E3699" t="s">
        <v>20</v>
      </c>
      <c r="F3699" t="b">
        <v>0</v>
      </c>
      <c r="G3699" t="s">
        <v>27</v>
      </c>
      <c r="H3699" s="4">
        <v>45709.501215277778</v>
      </c>
      <c r="I3699" t="b">
        <v>0</v>
      </c>
      <c r="J3699" t="b">
        <v>0</v>
      </c>
      <c r="K3699" t="s">
        <v>24</v>
      </c>
      <c r="L3699" t="s">
        <v>22</v>
      </c>
      <c r="M3699">
        <v>82850</v>
      </c>
      <c r="O3699" t="s">
        <v>5482</v>
      </c>
      <c r="P3699" t="s">
        <v>3772</v>
      </c>
    </row>
    <row r="3700" spans="1:16" x14ac:dyDescent="0.25">
      <c r="A3700" t="s">
        <v>2</v>
      </c>
      <c r="B3700" t="s">
        <v>7456</v>
      </c>
      <c r="C3700" t="s">
        <v>114</v>
      </c>
      <c r="D3700" t="s">
        <v>3973</v>
      </c>
      <c r="E3700" t="s">
        <v>20</v>
      </c>
      <c r="F3700" t="b">
        <v>0</v>
      </c>
      <c r="G3700" t="s">
        <v>27</v>
      </c>
      <c r="H3700" s="4">
        <v>45709.501689814817</v>
      </c>
      <c r="I3700" t="b">
        <v>0</v>
      </c>
      <c r="J3700" t="b">
        <v>1</v>
      </c>
      <c r="K3700" t="s">
        <v>24</v>
      </c>
      <c r="L3700" t="s">
        <v>22</v>
      </c>
      <c r="M3700">
        <v>207500</v>
      </c>
      <c r="O3700" t="s">
        <v>341</v>
      </c>
      <c r="P3700" t="s">
        <v>7457</v>
      </c>
    </row>
    <row r="3701" spans="1:16" x14ac:dyDescent="0.25">
      <c r="A3701" t="s">
        <v>1</v>
      </c>
      <c r="B3701" t="s">
        <v>7561</v>
      </c>
      <c r="C3701" t="s">
        <v>713</v>
      </c>
      <c r="D3701" t="s">
        <v>3973</v>
      </c>
      <c r="E3701" t="s">
        <v>20</v>
      </c>
      <c r="F3701" t="b">
        <v>0</v>
      </c>
      <c r="G3701" t="s">
        <v>27</v>
      </c>
      <c r="H3701" s="4">
        <v>45709.501770833333</v>
      </c>
      <c r="I3701" t="b">
        <v>0</v>
      </c>
      <c r="J3701" t="b">
        <v>1</v>
      </c>
      <c r="K3701" t="s">
        <v>24</v>
      </c>
      <c r="L3701" t="s">
        <v>22</v>
      </c>
      <c r="M3701">
        <v>113750</v>
      </c>
      <c r="O3701" t="s">
        <v>5482</v>
      </c>
      <c r="P3701" t="s">
        <v>7562</v>
      </c>
    </row>
    <row r="3702" spans="1:16" x14ac:dyDescent="0.25">
      <c r="A3702" t="s">
        <v>1</v>
      </c>
      <c r="B3702" t="s">
        <v>844</v>
      </c>
      <c r="C3702" t="s">
        <v>3608</v>
      </c>
      <c r="D3702" t="s">
        <v>3973</v>
      </c>
      <c r="E3702" t="s">
        <v>20</v>
      </c>
      <c r="F3702" t="b">
        <v>0</v>
      </c>
      <c r="G3702" t="s">
        <v>30</v>
      </c>
      <c r="H3702" s="4">
        <v>45709.502858796302</v>
      </c>
      <c r="I3702" t="b">
        <v>0</v>
      </c>
      <c r="J3702" t="b">
        <v>0</v>
      </c>
      <c r="K3702" t="s">
        <v>24</v>
      </c>
      <c r="L3702" t="s">
        <v>22</v>
      </c>
      <c r="M3702">
        <v>174500</v>
      </c>
      <c r="O3702" t="s">
        <v>5482</v>
      </c>
      <c r="P3702" t="s">
        <v>302</v>
      </c>
    </row>
    <row r="3703" spans="1:16" x14ac:dyDescent="0.25">
      <c r="A3703" t="s">
        <v>28</v>
      </c>
      <c r="B3703" t="s">
        <v>7458</v>
      </c>
      <c r="C3703" t="s">
        <v>39</v>
      </c>
      <c r="D3703" t="s">
        <v>3973</v>
      </c>
      <c r="E3703" t="s">
        <v>20</v>
      </c>
      <c r="F3703" t="b">
        <v>1</v>
      </c>
      <c r="G3703" t="s">
        <v>106</v>
      </c>
      <c r="H3703" s="4">
        <v>45709.50849537037</v>
      </c>
      <c r="I3703" t="b">
        <v>0</v>
      </c>
      <c r="J3703" t="b">
        <v>0</v>
      </c>
      <c r="K3703" t="s">
        <v>106</v>
      </c>
      <c r="L3703" t="s">
        <v>36</v>
      </c>
      <c r="N3703">
        <v>50</v>
      </c>
      <c r="O3703" t="s">
        <v>7413</v>
      </c>
      <c r="P3703" t="s">
        <v>7459</v>
      </c>
    </row>
    <row r="3704" spans="1:16" x14ac:dyDescent="0.25">
      <c r="A3704" t="s">
        <v>0</v>
      </c>
      <c r="B3704" t="s">
        <v>0</v>
      </c>
      <c r="C3704" t="s">
        <v>569</v>
      </c>
      <c r="D3704" t="s">
        <v>7547</v>
      </c>
      <c r="E3704" t="s">
        <v>34</v>
      </c>
      <c r="F3704" t="b">
        <v>0</v>
      </c>
      <c r="G3704" t="s">
        <v>52</v>
      </c>
      <c r="H3704" s="4">
        <v>45709.515636574077</v>
      </c>
      <c r="I3704" t="b">
        <v>0</v>
      </c>
      <c r="J3704" t="b">
        <v>0</v>
      </c>
      <c r="K3704" t="s">
        <v>24</v>
      </c>
      <c r="L3704" t="s">
        <v>36</v>
      </c>
      <c r="N3704">
        <v>15</v>
      </c>
      <c r="O3704" t="s">
        <v>7548</v>
      </c>
      <c r="P3704" t="s">
        <v>61</v>
      </c>
    </row>
    <row r="3705" spans="1:16" x14ac:dyDescent="0.25">
      <c r="A3705" t="s">
        <v>139</v>
      </c>
      <c r="B3705" t="s">
        <v>7460</v>
      </c>
      <c r="C3705" t="s">
        <v>1867</v>
      </c>
      <c r="D3705" t="s">
        <v>2208</v>
      </c>
      <c r="E3705" t="s">
        <v>105</v>
      </c>
      <c r="F3705" t="b">
        <v>0</v>
      </c>
      <c r="G3705" t="s">
        <v>27</v>
      </c>
      <c r="H3705" s="4">
        <v>45709.54178240741</v>
      </c>
      <c r="I3705" t="b">
        <v>0</v>
      </c>
      <c r="J3705" t="b">
        <v>1</v>
      </c>
      <c r="K3705" t="s">
        <v>24</v>
      </c>
      <c r="L3705" t="s">
        <v>22</v>
      </c>
      <c r="M3705">
        <v>93500</v>
      </c>
      <c r="O3705" t="s">
        <v>7461</v>
      </c>
      <c r="P3705" t="s">
        <v>2014</v>
      </c>
    </row>
    <row r="3706" spans="1:16" x14ac:dyDescent="0.25">
      <c r="A3706" t="s">
        <v>1</v>
      </c>
      <c r="B3706" t="s">
        <v>2473</v>
      </c>
      <c r="C3706" t="s">
        <v>1845</v>
      </c>
      <c r="D3706" t="s">
        <v>4084</v>
      </c>
      <c r="E3706" t="s">
        <v>20</v>
      </c>
      <c r="F3706" t="b">
        <v>0</v>
      </c>
      <c r="G3706" t="s">
        <v>27</v>
      </c>
      <c r="H3706" s="4">
        <v>45709.543252314812</v>
      </c>
      <c r="I3706" t="b">
        <v>0</v>
      </c>
      <c r="J3706" t="b">
        <v>1</v>
      </c>
      <c r="K3706" t="s">
        <v>24</v>
      </c>
      <c r="L3706" t="s">
        <v>22</v>
      </c>
      <c r="M3706">
        <v>145000</v>
      </c>
      <c r="O3706" t="s">
        <v>1388</v>
      </c>
      <c r="P3706" t="s">
        <v>7462</v>
      </c>
    </row>
    <row r="3707" spans="1:16" x14ac:dyDescent="0.25">
      <c r="A3707" t="s">
        <v>40</v>
      </c>
      <c r="B3707" t="s">
        <v>7463</v>
      </c>
      <c r="C3707" t="s">
        <v>2701</v>
      </c>
      <c r="D3707" t="s">
        <v>3828</v>
      </c>
      <c r="E3707" t="s">
        <v>20</v>
      </c>
      <c r="F3707" t="b">
        <v>0</v>
      </c>
      <c r="G3707" t="s">
        <v>41</v>
      </c>
      <c r="H3707" s="4">
        <v>45709.543657407397</v>
      </c>
      <c r="I3707" t="b">
        <v>1</v>
      </c>
      <c r="J3707" t="b">
        <v>1</v>
      </c>
      <c r="K3707" t="s">
        <v>24</v>
      </c>
      <c r="L3707" t="s">
        <v>36</v>
      </c>
      <c r="N3707">
        <v>60</v>
      </c>
      <c r="O3707" t="s">
        <v>7464</v>
      </c>
      <c r="P3707" t="s">
        <v>7465</v>
      </c>
    </row>
    <row r="3708" spans="1:16" x14ac:dyDescent="0.25">
      <c r="A3708" t="s">
        <v>19</v>
      </c>
      <c r="B3708" t="s">
        <v>7466</v>
      </c>
      <c r="C3708" t="s">
        <v>2765</v>
      </c>
      <c r="D3708" t="s">
        <v>3957</v>
      </c>
      <c r="E3708" t="s">
        <v>20</v>
      </c>
      <c r="F3708" t="b">
        <v>0</v>
      </c>
      <c r="G3708" t="s">
        <v>23</v>
      </c>
      <c r="H3708" s="4">
        <v>45709.581053240741</v>
      </c>
      <c r="I3708" t="b">
        <v>0</v>
      </c>
      <c r="J3708" t="b">
        <v>1</v>
      </c>
      <c r="K3708" t="s">
        <v>24</v>
      </c>
      <c r="L3708" t="s">
        <v>36</v>
      </c>
      <c r="N3708">
        <v>11.335000038146971</v>
      </c>
      <c r="O3708" t="s">
        <v>254</v>
      </c>
      <c r="P3708" t="s">
        <v>1637</v>
      </c>
    </row>
    <row r="3709" spans="1:16" x14ac:dyDescent="0.25">
      <c r="A3709" t="s">
        <v>0</v>
      </c>
      <c r="B3709" t="s">
        <v>7549</v>
      </c>
      <c r="C3709" t="s">
        <v>484</v>
      </c>
      <c r="D3709" t="s">
        <v>3828</v>
      </c>
      <c r="E3709" t="s">
        <v>20</v>
      </c>
      <c r="F3709" t="b">
        <v>0</v>
      </c>
      <c r="G3709" t="s">
        <v>27</v>
      </c>
      <c r="H3709" s="4">
        <v>45709.583402777767</v>
      </c>
      <c r="I3709" t="b">
        <v>0</v>
      </c>
      <c r="J3709" t="b">
        <v>1</v>
      </c>
      <c r="K3709" t="s">
        <v>24</v>
      </c>
      <c r="L3709" t="s">
        <v>22</v>
      </c>
      <c r="M3709">
        <v>70000</v>
      </c>
      <c r="O3709" t="s">
        <v>7550</v>
      </c>
      <c r="P3709" t="s">
        <v>280</v>
      </c>
    </row>
    <row r="3710" spans="1:16" x14ac:dyDescent="0.25">
      <c r="A3710" t="s">
        <v>0</v>
      </c>
      <c r="B3710" t="s">
        <v>7467</v>
      </c>
      <c r="C3710" t="s">
        <v>859</v>
      </c>
      <c r="D3710" t="s">
        <v>3957</v>
      </c>
      <c r="E3710" t="s">
        <v>20</v>
      </c>
      <c r="F3710" t="b">
        <v>0</v>
      </c>
      <c r="G3710" t="s">
        <v>27</v>
      </c>
      <c r="H3710" s="4">
        <v>45709.583518518521</v>
      </c>
      <c r="I3710" t="b">
        <v>0</v>
      </c>
      <c r="J3710" t="b">
        <v>1</v>
      </c>
      <c r="K3710" t="s">
        <v>24</v>
      </c>
      <c r="L3710" t="s">
        <v>36</v>
      </c>
      <c r="N3710">
        <v>24.014999389648441</v>
      </c>
      <c r="O3710" t="s">
        <v>7468</v>
      </c>
      <c r="P3710" t="s">
        <v>1304</v>
      </c>
    </row>
    <row r="3711" spans="1:16" x14ac:dyDescent="0.25">
      <c r="A3711" t="s">
        <v>25</v>
      </c>
      <c r="B3711" t="s">
        <v>7521</v>
      </c>
      <c r="C3711" t="s">
        <v>82</v>
      </c>
      <c r="D3711" t="s">
        <v>3828</v>
      </c>
      <c r="E3711" t="s">
        <v>20</v>
      </c>
      <c r="F3711" t="b">
        <v>0</v>
      </c>
      <c r="G3711" t="s">
        <v>27</v>
      </c>
      <c r="H3711" s="4">
        <v>45709.584178240737</v>
      </c>
      <c r="I3711" t="b">
        <v>0</v>
      </c>
      <c r="J3711" t="b">
        <v>1</v>
      </c>
      <c r="K3711" t="s">
        <v>24</v>
      </c>
      <c r="L3711" t="s">
        <v>22</v>
      </c>
      <c r="M3711">
        <v>85210.5</v>
      </c>
      <c r="O3711" t="s">
        <v>7522</v>
      </c>
      <c r="P3711" t="s">
        <v>2884</v>
      </c>
    </row>
    <row r="3712" spans="1:16" x14ac:dyDescent="0.25">
      <c r="A3712" t="s">
        <v>2</v>
      </c>
      <c r="B3712" t="s">
        <v>170</v>
      </c>
      <c r="C3712" t="s">
        <v>171</v>
      </c>
      <c r="D3712" t="s">
        <v>3957</v>
      </c>
      <c r="E3712" t="s">
        <v>20</v>
      </c>
      <c r="F3712" t="b">
        <v>0</v>
      </c>
      <c r="G3712" t="s">
        <v>27</v>
      </c>
      <c r="H3712" s="4">
        <v>45709.584618055553</v>
      </c>
      <c r="I3712" t="b">
        <v>0</v>
      </c>
      <c r="J3712" t="b">
        <v>1</v>
      </c>
      <c r="K3712" t="s">
        <v>24</v>
      </c>
      <c r="L3712" t="s">
        <v>36</v>
      </c>
      <c r="N3712">
        <v>46.060001373291023</v>
      </c>
      <c r="O3712" t="s">
        <v>7563</v>
      </c>
      <c r="P3712" t="s">
        <v>7564</v>
      </c>
    </row>
    <row r="3713" spans="1:16" x14ac:dyDescent="0.25">
      <c r="A3713" t="s">
        <v>28</v>
      </c>
      <c r="B3713" t="s">
        <v>7469</v>
      </c>
      <c r="C3713" t="s">
        <v>24</v>
      </c>
      <c r="D3713" t="s">
        <v>3973</v>
      </c>
      <c r="E3713" t="s">
        <v>20</v>
      </c>
      <c r="F3713" t="b">
        <v>0</v>
      </c>
      <c r="G3713" t="s">
        <v>27</v>
      </c>
      <c r="H3713" s="4">
        <v>45709.585509259261</v>
      </c>
      <c r="I3713" t="b">
        <v>0</v>
      </c>
      <c r="J3713" t="b">
        <v>0</v>
      </c>
      <c r="K3713" t="s">
        <v>24</v>
      </c>
      <c r="L3713" t="s">
        <v>22</v>
      </c>
      <c r="M3713">
        <v>155000</v>
      </c>
      <c r="O3713" t="s">
        <v>7470</v>
      </c>
      <c r="P3713" t="s">
        <v>7471</v>
      </c>
    </row>
    <row r="3714" spans="1:16" x14ac:dyDescent="0.25">
      <c r="A3714" t="s">
        <v>191</v>
      </c>
      <c r="B3714" t="s">
        <v>7472</v>
      </c>
      <c r="C3714" t="s">
        <v>972</v>
      </c>
      <c r="D3714" t="s">
        <v>4084</v>
      </c>
      <c r="E3714" t="s">
        <v>20</v>
      </c>
      <c r="F3714" t="b">
        <v>0</v>
      </c>
      <c r="G3714" t="s">
        <v>862</v>
      </c>
      <c r="H3714" s="4">
        <v>45709.589016203703</v>
      </c>
      <c r="I3714" t="b">
        <v>0</v>
      </c>
      <c r="J3714" t="b">
        <v>0</v>
      </c>
      <c r="K3714" t="s">
        <v>862</v>
      </c>
      <c r="L3714" t="s">
        <v>22</v>
      </c>
      <c r="M3714">
        <v>127500</v>
      </c>
      <c r="O3714" t="s">
        <v>7473</v>
      </c>
      <c r="P3714" t="s">
        <v>7474</v>
      </c>
    </row>
    <row r="3715" spans="1:16" x14ac:dyDescent="0.25">
      <c r="A3715" t="s">
        <v>0</v>
      </c>
      <c r="B3715" t="s">
        <v>5357</v>
      </c>
      <c r="C3715" t="s">
        <v>5358</v>
      </c>
      <c r="D3715" t="s">
        <v>3828</v>
      </c>
      <c r="E3715" t="s">
        <v>219</v>
      </c>
      <c r="F3715" t="b">
        <v>0</v>
      </c>
      <c r="G3715" t="s">
        <v>27</v>
      </c>
      <c r="H3715" s="4">
        <v>45709.625069444453</v>
      </c>
      <c r="I3715" t="b">
        <v>1</v>
      </c>
      <c r="J3715" t="b">
        <v>1</v>
      </c>
      <c r="K3715" t="s">
        <v>24</v>
      </c>
      <c r="L3715" t="s">
        <v>36</v>
      </c>
      <c r="N3715">
        <v>26.494998931884769</v>
      </c>
      <c r="O3715" t="s">
        <v>3769</v>
      </c>
      <c r="P3715" t="s">
        <v>1702</v>
      </c>
    </row>
    <row r="3716" spans="1:16" x14ac:dyDescent="0.25">
      <c r="A3716" t="s">
        <v>0</v>
      </c>
      <c r="B3716" t="s">
        <v>7475</v>
      </c>
      <c r="C3716" t="s">
        <v>179</v>
      </c>
      <c r="D3716" t="s">
        <v>2208</v>
      </c>
      <c r="E3716" t="s">
        <v>20</v>
      </c>
      <c r="F3716" t="b">
        <v>0</v>
      </c>
      <c r="G3716" t="s">
        <v>27</v>
      </c>
      <c r="H3716" s="4">
        <v>45709.625173611108</v>
      </c>
      <c r="I3716" t="b">
        <v>0</v>
      </c>
      <c r="J3716" t="b">
        <v>0</v>
      </c>
      <c r="K3716" t="s">
        <v>24</v>
      </c>
      <c r="L3716" t="s">
        <v>22</v>
      </c>
      <c r="M3716">
        <v>61750</v>
      </c>
      <c r="O3716" t="s">
        <v>7476</v>
      </c>
      <c r="P3716" t="s">
        <v>7477</v>
      </c>
    </row>
    <row r="3717" spans="1:16" x14ac:dyDescent="0.25">
      <c r="A3717" t="s">
        <v>0</v>
      </c>
      <c r="B3717" t="s">
        <v>7478</v>
      </c>
      <c r="C3717" t="s">
        <v>2883</v>
      </c>
      <c r="D3717" t="s">
        <v>3828</v>
      </c>
      <c r="E3717" t="s">
        <v>51</v>
      </c>
      <c r="F3717" t="b">
        <v>0</v>
      </c>
      <c r="G3717" t="s">
        <v>30</v>
      </c>
      <c r="H3717" s="4">
        <v>45709.625601851847</v>
      </c>
      <c r="I3717" t="b">
        <v>1</v>
      </c>
      <c r="J3717" t="b">
        <v>0</v>
      </c>
      <c r="K3717" t="s">
        <v>24</v>
      </c>
      <c r="L3717" t="s">
        <v>36</v>
      </c>
      <c r="N3717">
        <v>53.5</v>
      </c>
      <c r="O3717" t="s">
        <v>7479</v>
      </c>
      <c r="P3717" t="s">
        <v>338</v>
      </c>
    </row>
    <row r="3718" spans="1:16" x14ac:dyDescent="0.25">
      <c r="A3718" t="s">
        <v>1</v>
      </c>
      <c r="B3718" t="s">
        <v>4444</v>
      </c>
      <c r="C3718" t="s">
        <v>122</v>
      </c>
      <c r="D3718" t="s">
        <v>3973</v>
      </c>
      <c r="E3718" t="s">
        <v>20</v>
      </c>
      <c r="F3718" t="b">
        <v>0</v>
      </c>
      <c r="G3718" t="s">
        <v>52</v>
      </c>
      <c r="H3718" s="4">
        <v>45709.625740740739</v>
      </c>
      <c r="I3718" t="b">
        <v>0</v>
      </c>
      <c r="J3718" t="b">
        <v>1</v>
      </c>
      <c r="K3718" t="s">
        <v>24</v>
      </c>
      <c r="L3718" t="s">
        <v>22</v>
      </c>
      <c r="M3718">
        <v>222545</v>
      </c>
      <c r="O3718" t="s">
        <v>759</v>
      </c>
      <c r="P3718" t="s">
        <v>2237</v>
      </c>
    </row>
    <row r="3719" spans="1:16" x14ac:dyDescent="0.25">
      <c r="A3719" t="s">
        <v>1</v>
      </c>
      <c r="B3719" t="s">
        <v>7480</v>
      </c>
      <c r="C3719" t="s">
        <v>82</v>
      </c>
      <c r="D3719" t="s">
        <v>4084</v>
      </c>
      <c r="E3719" t="s">
        <v>20</v>
      </c>
      <c r="F3719" t="b">
        <v>0</v>
      </c>
      <c r="G3719" t="s">
        <v>27</v>
      </c>
      <c r="H3719" s="4">
        <v>45709.626018518517</v>
      </c>
      <c r="I3719" t="b">
        <v>0</v>
      </c>
      <c r="J3719" t="b">
        <v>0</v>
      </c>
      <c r="K3719" t="s">
        <v>24</v>
      </c>
      <c r="L3719" t="s">
        <v>22</v>
      </c>
      <c r="M3719">
        <v>155000</v>
      </c>
      <c r="O3719" t="s">
        <v>377</v>
      </c>
      <c r="P3719" t="s">
        <v>3559</v>
      </c>
    </row>
    <row r="3720" spans="1:16" x14ac:dyDescent="0.25">
      <c r="A3720" t="s">
        <v>2</v>
      </c>
      <c r="B3720" t="s">
        <v>7481</v>
      </c>
      <c r="C3720" t="s">
        <v>24</v>
      </c>
      <c r="D3720" t="s">
        <v>4328</v>
      </c>
      <c r="E3720" t="s">
        <v>20</v>
      </c>
      <c r="F3720" t="b">
        <v>0</v>
      </c>
      <c r="G3720" t="s">
        <v>27</v>
      </c>
      <c r="H3720" s="4">
        <v>45709.626979166656</v>
      </c>
      <c r="I3720" t="b">
        <v>0</v>
      </c>
      <c r="J3720" t="b">
        <v>0</v>
      </c>
      <c r="K3720" t="s">
        <v>24</v>
      </c>
      <c r="L3720" t="s">
        <v>22</v>
      </c>
      <c r="M3720">
        <v>126500</v>
      </c>
      <c r="O3720" t="s">
        <v>7482</v>
      </c>
      <c r="P3720" t="s">
        <v>7483</v>
      </c>
    </row>
    <row r="3721" spans="1:16" x14ac:dyDescent="0.25">
      <c r="A3721" t="s">
        <v>0</v>
      </c>
      <c r="B3721" t="s">
        <v>2760</v>
      </c>
      <c r="C3721" t="s">
        <v>236</v>
      </c>
      <c r="D3721" t="s">
        <v>2208</v>
      </c>
      <c r="E3721" t="s">
        <v>20</v>
      </c>
      <c r="F3721" t="b">
        <v>0</v>
      </c>
      <c r="G3721" t="s">
        <v>27</v>
      </c>
      <c r="H3721" s="4">
        <v>45709.666817129633</v>
      </c>
      <c r="I3721" t="b">
        <v>0</v>
      </c>
      <c r="J3721" t="b">
        <v>1</v>
      </c>
      <c r="K3721" t="s">
        <v>24</v>
      </c>
      <c r="L3721" t="s">
        <v>22</v>
      </c>
      <c r="M3721">
        <v>120000</v>
      </c>
      <c r="O3721" t="s">
        <v>301</v>
      </c>
      <c r="P3721" t="s">
        <v>7484</v>
      </c>
    </row>
    <row r="3722" spans="1:16" x14ac:dyDescent="0.25">
      <c r="A3722" t="s">
        <v>0</v>
      </c>
      <c r="B3722" t="s">
        <v>7485</v>
      </c>
      <c r="C3722" t="s">
        <v>179</v>
      </c>
      <c r="D3722" t="s">
        <v>3828</v>
      </c>
      <c r="E3722" t="s">
        <v>20</v>
      </c>
      <c r="F3722" t="b">
        <v>0</v>
      </c>
      <c r="G3722" t="s">
        <v>27</v>
      </c>
      <c r="H3722" s="4">
        <v>45709.66684027778</v>
      </c>
      <c r="I3722" t="b">
        <v>0</v>
      </c>
      <c r="J3722" t="b">
        <v>1</v>
      </c>
      <c r="K3722" t="s">
        <v>24</v>
      </c>
      <c r="L3722" t="s">
        <v>22</v>
      </c>
      <c r="M3722">
        <v>79871.5</v>
      </c>
      <c r="O3722" t="s">
        <v>3851</v>
      </c>
      <c r="P3722" t="s">
        <v>7486</v>
      </c>
    </row>
    <row r="3723" spans="1:16" x14ac:dyDescent="0.25">
      <c r="A3723" t="s">
        <v>139</v>
      </c>
      <c r="B3723" t="s">
        <v>277</v>
      </c>
      <c r="C3723" t="s">
        <v>1065</v>
      </c>
      <c r="D3723" t="s">
        <v>3973</v>
      </c>
      <c r="E3723" t="s">
        <v>20</v>
      </c>
      <c r="F3723" t="b">
        <v>0</v>
      </c>
      <c r="G3723" t="s">
        <v>35</v>
      </c>
      <c r="H3723" s="4">
        <v>45709.667071759257</v>
      </c>
      <c r="I3723" t="b">
        <v>0</v>
      </c>
      <c r="J3723" t="b">
        <v>0</v>
      </c>
      <c r="K3723" t="s">
        <v>24</v>
      </c>
      <c r="L3723" t="s">
        <v>36</v>
      </c>
      <c r="N3723">
        <v>60</v>
      </c>
      <c r="O3723" t="s">
        <v>200</v>
      </c>
      <c r="P3723" t="s">
        <v>7539</v>
      </c>
    </row>
    <row r="3724" spans="1:16" x14ac:dyDescent="0.25">
      <c r="A3724" t="s">
        <v>139</v>
      </c>
      <c r="B3724" t="s">
        <v>7487</v>
      </c>
      <c r="C3724" t="s">
        <v>1421</v>
      </c>
      <c r="D3724" t="s">
        <v>3828</v>
      </c>
      <c r="E3724" t="s">
        <v>20</v>
      </c>
      <c r="F3724" t="b">
        <v>0</v>
      </c>
      <c r="G3724" t="s">
        <v>52</v>
      </c>
      <c r="H3724" s="4">
        <v>45709.667858796303</v>
      </c>
      <c r="I3724" t="b">
        <v>0</v>
      </c>
      <c r="J3724" t="b">
        <v>1</v>
      </c>
      <c r="K3724" t="s">
        <v>24</v>
      </c>
      <c r="L3724" t="s">
        <v>22</v>
      </c>
      <c r="M3724">
        <v>120000</v>
      </c>
      <c r="O3724" t="s">
        <v>7488</v>
      </c>
      <c r="P3724" t="s">
        <v>7489</v>
      </c>
    </row>
    <row r="3725" spans="1:16" x14ac:dyDescent="0.25">
      <c r="A3725" t="s">
        <v>40</v>
      </c>
      <c r="B3725" t="s">
        <v>7490</v>
      </c>
      <c r="C3725" t="s">
        <v>825</v>
      </c>
      <c r="D3725" t="s">
        <v>3828</v>
      </c>
      <c r="E3725" t="s">
        <v>20</v>
      </c>
      <c r="F3725" t="b">
        <v>0</v>
      </c>
      <c r="G3725" t="s">
        <v>27</v>
      </c>
      <c r="H3725" s="4">
        <v>45709.668009259258</v>
      </c>
      <c r="I3725" t="b">
        <v>1</v>
      </c>
      <c r="J3725" t="b">
        <v>1</v>
      </c>
      <c r="K3725" t="s">
        <v>24</v>
      </c>
      <c r="L3725" t="s">
        <v>22</v>
      </c>
      <c r="M3725">
        <v>147500</v>
      </c>
      <c r="O3725" t="s">
        <v>2576</v>
      </c>
      <c r="P3725" t="s">
        <v>7491</v>
      </c>
    </row>
    <row r="3726" spans="1:16" x14ac:dyDescent="0.25">
      <c r="A3726" t="s">
        <v>0</v>
      </c>
      <c r="B3726" t="s">
        <v>7540</v>
      </c>
      <c r="C3726" t="s">
        <v>2716</v>
      </c>
      <c r="D3726" t="s">
        <v>3973</v>
      </c>
      <c r="E3726" t="s">
        <v>20</v>
      </c>
      <c r="F3726" t="b">
        <v>0</v>
      </c>
      <c r="G3726" t="s">
        <v>23</v>
      </c>
      <c r="H3726" s="4">
        <v>45709.700891203713</v>
      </c>
      <c r="I3726" t="b">
        <v>0</v>
      </c>
      <c r="J3726" t="b">
        <v>1</v>
      </c>
      <c r="K3726" t="s">
        <v>24</v>
      </c>
      <c r="L3726" t="s">
        <v>22</v>
      </c>
      <c r="M3726">
        <v>74100</v>
      </c>
      <c r="O3726" t="s">
        <v>5949</v>
      </c>
      <c r="P3726" t="s">
        <v>7541</v>
      </c>
    </row>
    <row r="3727" spans="1:16" x14ac:dyDescent="0.25">
      <c r="A3727" t="s">
        <v>0</v>
      </c>
      <c r="B3727" t="s">
        <v>0</v>
      </c>
      <c r="C3727" t="s">
        <v>76</v>
      </c>
      <c r="D3727" t="s">
        <v>4090</v>
      </c>
      <c r="E3727" t="s">
        <v>20</v>
      </c>
      <c r="F3727" t="b">
        <v>0</v>
      </c>
      <c r="G3727" t="s">
        <v>41</v>
      </c>
      <c r="H3727" s="4">
        <v>45709.708738425928</v>
      </c>
      <c r="I3727" t="b">
        <v>0</v>
      </c>
      <c r="J3727" t="b">
        <v>0</v>
      </c>
      <c r="K3727" t="s">
        <v>24</v>
      </c>
      <c r="L3727" t="s">
        <v>36</v>
      </c>
      <c r="N3727">
        <v>37.5</v>
      </c>
      <c r="O3727" t="s">
        <v>712</v>
      </c>
      <c r="P3727" t="s">
        <v>1904</v>
      </c>
    </row>
    <row r="3728" spans="1:16" x14ac:dyDescent="0.25">
      <c r="A3728" t="s">
        <v>139</v>
      </c>
      <c r="B3728" t="s">
        <v>7523</v>
      </c>
      <c r="C3728" t="s">
        <v>151</v>
      </c>
      <c r="D3728" t="s">
        <v>3973</v>
      </c>
      <c r="E3728" t="s">
        <v>20</v>
      </c>
      <c r="F3728" t="b">
        <v>0</v>
      </c>
      <c r="G3728" t="s">
        <v>30</v>
      </c>
      <c r="H3728" s="4">
        <v>45709.709236111114</v>
      </c>
      <c r="I3728" t="b">
        <v>0</v>
      </c>
      <c r="J3728" t="b">
        <v>0</v>
      </c>
      <c r="K3728" t="s">
        <v>24</v>
      </c>
      <c r="L3728" t="s">
        <v>36</v>
      </c>
      <c r="N3728">
        <v>22</v>
      </c>
      <c r="O3728" t="s">
        <v>7524</v>
      </c>
      <c r="P3728" t="s">
        <v>2808</v>
      </c>
    </row>
    <row r="3729" spans="1:16" x14ac:dyDescent="0.25">
      <c r="A3729" t="s">
        <v>2</v>
      </c>
      <c r="B3729" t="s">
        <v>417</v>
      </c>
      <c r="C3729" t="s">
        <v>908</v>
      </c>
      <c r="D3729" t="s">
        <v>3828</v>
      </c>
      <c r="E3729" t="s">
        <v>20</v>
      </c>
      <c r="F3729" t="b">
        <v>0</v>
      </c>
      <c r="G3729" t="s">
        <v>27</v>
      </c>
      <c r="H3729" s="4">
        <v>45709.710324074083</v>
      </c>
      <c r="I3729" t="b">
        <v>0</v>
      </c>
      <c r="J3729" t="b">
        <v>0</v>
      </c>
      <c r="K3729" t="s">
        <v>24</v>
      </c>
      <c r="L3729" t="s">
        <v>22</v>
      </c>
      <c r="M3729">
        <v>90094.2578125</v>
      </c>
      <c r="O3729" t="s">
        <v>6068</v>
      </c>
      <c r="P3729" t="s">
        <v>6069</v>
      </c>
    </row>
    <row r="3730" spans="1:16" x14ac:dyDescent="0.25">
      <c r="A3730" t="s">
        <v>2</v>
      </c>
      <c r="B3730" t="s">
        <v>2337</v>
      </c>
      <c r="C3730" t="s">
        <v>49</v>
      </c>
      <c r="D3730" t="s">
        <v>3973</v>
      </c>
      <c r="E3730" t="s">
        <v>20</v>
      </c>
      <c r="F3730" t="b">
        <v>0</v>
      </c>
      <c r="G3730" t="s">
        <v>30</v>
      </c>
      <c r="H3730" s="4">
        <v>45709.711342592593</v>
      </c>
      <c r="I3730" t="b">
        <v>0</v>
      </c>
      <c r="J3730" t="b">
        <v>0</v>
      </c>
      <c r="K3730" t="s">
        <v>24</v>
      </c>
      <c r="L3730" t="s">
        <v>22</v>
      </c>
      <c r="M3730">
        <v>350000</v>
      </c>
      <c r="O3730" t="s">
        <v>3634</v>
      </c>
      <c r="P3730" t="s">
        <v>7163</v>
      </c>
    </row>
    <row r="3731" spans="1:16" x14ac:dyDescent="0.25">
      <c r="A3731" t="s">
        <v>139</v>
      </c>
      <c r="B3731" t="s">
        <v>2929</v>
      </c>
      <c r="C3731" t="s">
        <v>3238</v>
      </c>
      <c r="D3731" t="s">
        <v>3973</v>
      </c>
      <c r="E3731" t="s">
        <v>20</v>
      </c>
      <c r="F3731" t="b">
        <v>0</v>
      </c>
      <c r="G3731" t="s">
        <v>41</v>
      </c>
      <c r="H3731" s="4">
        <v>45709.7503125</v>
      </c>
      <c r="I3731" t="b">
        <v>0</v>
      </c>
      <c r="J3731" t="b">
        <v>1</v>
      </c>
      <c r="K3731" t="s">
        <v>24</v>
      </c>
      <c r="L3731" t="s">
        <v>22</v>
      </c>
      <c r="M3731">
        <v>103900</v>
      </c>
      <c r="O3731" t="s">
        <v>4329</v>
      </c>
      <c r="P3731" t="s">
        <v>7492</v>
      </c>
    </row>
    <row r="3732" spans="1:16" x14ac:dyDescent="0.25">
      <c r="A3732" t="s">
        <v>139</v>
      </c>
      <c r="B3732" t="s">
        <v>7493</v>
      </c>
      <c r="C3732" t="s">
        <v>151</v>
      </c>
      <c r="D3732" t="s">
        <v>3828</v>
      </c>
      <c r="E3732" t="s">
        <v>51</v>
      </c>
      <c r="F3732" t="b">
        <v>0</v>
      </c>
      <c r="G3732" t="s">
        <v>30</v>
      </c>
      <c r="H3732" s="4">
        <v>45709.750902777778</v>
      </c>
      <c r="I3732" t="b">
        <v>1</v>
      </c>
      <c r="J3732" t="b">
        <v>0</v>
      </c>
      <c r="K3732" t="s">
        <v>24</v>
      </c>
      <c r="L3732" t="s">
        <v>36</v>
      </c>
      <c r="N3732">
        <v>38</v>
      </c>
      <c r="O3732" t="s">
        <v>6991</v>
      </c>
    </row>
    <row r="3733" spans="1:16" x14ac:dyDescent="0.25">
      <c r="A3733" t="s">
        <v>2</v>
      </c>
      <c r="B3733" t="s">
        <v>7494</v>
      </c>
      <c r="C3733" t="s">
        <v>945</v>
      </c>
      <c r="D3733" t="s">
        <v>3600</v>
      </c>
      <c r="E3733" t="s">
        <v>20</v>
      </c>
      <c r="F3733" t="b">
        <v>0</v>
      </c>
      <c r="G3733" t="s">
        <v>27</v>
      </c>
      <c r="H3733" s="4">
        <v>45709.751388888893</v>
      </c>
      <c r="I3733" t="b">
        <v>1</v>
      </c>
      <c r="J3733" t="b">
        <v>1</v>
      </c>
      <c r="K3733" t="s">
        <v>24</v>
      </c>
      <c r="L3733" t="s">
        <v>22</v>
      </c>
      <c r="M3733">
        <v>145000</v>
      </c>
      <c r="O3733" t="s">
        <v>7495</v>
      </c>
      <c r="P3733" t="s">
        <v>7496</v>
      </c>
    </row>
    <row r="3734" spans="1:16" x14ac:dyDescent="0.25">
      <c r="A3734" t="s">
        <v>19</v>
      </c>
      <c r="B3734" t="s">
        <v>7497</v>
      </c>
      <c r="C3734" t="s">
        <v>122</v>
      </c>
      <c r="D3734" t="s">
        <v>3973</v>
      </c>
      <c r="E3734" t="s">
        <v>20</v>
      </c>
      <c r="F3734" t="b">
        <v>0</v>
      </c>
      <c r="G3734" t="s">
        <v>52</v>
      </c>
      <c r="H3734" s="4">
        <v>45709.75240740741</v>
      </c>
      <c r="I3734" t="b">
        <v>1</v>
      </c>
      <c r="J3734" t="b">
        <v>0</v>
      </c>
      <c r="K3734" t="s">
        <v>24</v>
      </c>
      <c r="L3734" t="s">
        <v>22</v>
      </c>
      <c r="M3734">
        <v>112116</v>
      </c>
      <c r="O3734" t="s">
        <v>554</v>
      </c>
      <c r="P3734" t="s">
        <v>7498</v>
      </c>
    </row>
    <row r="3735" spans="1:16" x14ac:dyDescent="0.25">
      <c r="A3735" t="s">
        <v>0</v>
      </c>
      <c r="B3735" t="s">
        <v>4251</v>
      </c>
      <c r="C3735" t="s">
        <v>3519</v>
      </c>
      <c r="D3735" t="s">
        <v>3973</v>
      </c>
      <c r="E3735" t="s">
        <v>20</v>
      </c>
      <c r="F3735" t="b">
        <v>0</v>
      </c>
      <c r="G3735" t="s">
        <v>27</v>
      </c>
      <c r="H3735" s="4">
        <v>45709.791770833333</v>
      </c>
      <c r="I3735" t="b">
        <v>1</v>
      </c>
      <c r="J3735" t="b">
        <v>0</v>
      </c>
      <c r="K3735" t="s">
        <v>24</v>
      </c>
      <c r="L3735" t="s">
        <v>22</v>
      </c>
      <c r="M3735">
        <v>70000</v>
      </c>
      <c r="O3735" t="s">
        <v>7499</v>
      </c>
      <c r="P3735" t="s">
        <v>1075</v>
      </c>
    </row>
    <row r="3736" spans="1:16" x14ac:dyDescent="0.25">
      <c r="A3736" t="s">
        <v>1</v>
      </c>
      <c r="B3736" t="s">
        <v>7500</v>
      </c>
      <c r="C3736" t="s">
        <v>624</v>
      </c>
      <c r="D3736" t="s">
        <v>3973</v>
      </c>
      <c r="E3736" t="s">
        <v>20</v>
      </c>
      <c r="F3736" t="b">
        <v>0</v>
      </c>
      <c r="G3736" t="s">
        <v>35</v>
      </c>
      <c r="H3736" s="4">
        <v>45709.792164351849</v>
      </c>
      <c r="I3736" t="b">
        <v>0</v>
      </c>
      <c r="J3736" t="b">
        <v>1</v>
      </c>
      <c r="K3736" t="s">
        <v>24</v>
      </c>
      <c r="L3736" t="s">
        <v>22</v>
      </c>
      <c r="M3736">
        <v>184000</v>
      </c>
      <c r="O3736" t="s">
        <v>65</v>
      </c>
      <c r="P3736" t="s">
        <v>66</v>
      </c>
    </row>
    <row r="3737" spans="1:16" x14ac:dyDescent="0.25">
      <c r="A3737" t="s">
        <v>2</v>
      </c>
      <c r="B3737" t="s">
        <v>7244</v>
      </c>
      <c r="C3737" t="s">
        <v>322</v>
      </c>
      <c r="D3737" t="s">
        <v>3973</v>
      </c>
      <c r="E3737" t="s">
        <v>20</v>
      </c>
      <c r="F3737" t="b">
        <v>0</v>
      </c>
      <c r="G3737" t="s">
        <v>41</v>
      </c>
      <c r="H3737" s="4">
        <v>45709.792210648149</v>
      </c>
      <c r="I3737" t="b">
        <v>0</v>
      </c>
      <c r="J3737" t="b">
        <v>1</v>
      </c>
      <c r="K3737" t="s">
        <v>24</v>
      </c>
      <c r="L3737" t="s">
        <v>22</v>
      </c>
      <c r="M3737">
        <v>193500</v>
      </c>
      <c r="O3737" t="s">
        <v>3973</v>
      </c>
      <c r="P3737" t="s">
        <v>7245</v>
      </c>
    </row>
    <row r="3738" spans="1:16" x14ac:dyDescent="0.25">
      <c r="A3738" t="s">
        <v>2</v>
      </c>
      <c r="B3738" t="s">
        <v>7542</v>
      </c>
      <c r="C3738" t="s">
        <v>1588</v>
      </c>
      <c r="D3738" t="s">
        <v>7543</v>
      </c>
      <c r="E3738" t="s">
        <v>20</v>
      </c>
      <c r="F3738" t="b">
        <v>0</v>
      </c>
      <c r="G3738" t="s">
        <v>27</v>
      </c>
      <c r="H3738" s="4">
        <v>45709.792962962973</v>
      </c>
      <c r="I3738" t="b">
        <v>0</v>
      </c>
      <c r="J3738" t="b">
        <v>0</v>
      </c>
      <c r="K3738" t="s">
        <v>24</v>
      </c>
      <c r="L3738" t="s">
        <v>22</v>
      </c>
      <c r="M3738">
        <v>90000</v>
      </c>
      <c r="O3738" t="s">
        <v>7544</v>
      </c>
      <c r="P3738" t="s">
        <v>7545</v>
      </c>
    </row>
    <row r="3739" spans="1:16" x14ac:dyDescent="0.25">
      <c r="A3739" t="s">
        <v>1</v>
      </c>
      <c r="B3739" t="s">
        <v>5990</v>
      </c>
      <c r="C3739" t="s">
        <v>3891</v>
      </c>
      <c r="D3739" t="s">
        <v>3828</v>
      </c>
      <c r="E3739" t="s">
        <v>20</v>
      </c>
      <c r="F3739" t="b">
        <v>0</v>
      </c>
      <c r="G3739" t="s">
        <v>27</v>
      </c>
      <c r="H3739" s="4">
        <v>45709.793854166674</v>
      </c>
      <c r="I3739" t="b">
        <v>0</v>
      </c>
      <c r="J3739" t="b">
        <v>1</v>
      </c>
      <c r="K3739" t="s">
        <v>24</v>
      </c>
      <c r="L3739" t="s">
        <v>22</v>
      </c>
      <c r="M3739">
        <v>120000</v>
      </c>
      <c r="O3739" t="s">
        <v>3892</v>
      </c>
      <c r="P3739" t="s">
        <v>5991</v>
      </c>
    </row>
    <row r="3740" spans="1:16" x14ac:dyDescent="0.25">
      <c r="A3740" t="s">
        <v>1</v>
      </c>
      <c r="B3740" t="s">
        <v>3477</v>
      </c>
      <c r="C3740" t="s">
        <v>155</v>
      </c>
      <c r="D3740" t="s">
        <v>3973</v>
      </c>
      <c r="E3740" t="s">
        <v>51</v>
      </c>
      <c r="F3740" t="b">
        <v>0</v>
      </c>
      <c r="G3740" t="s">
        <v>27</v>
      </c>
      <c r="H3740" s="4">
        <v>45709.794027777767</v>
      </c>
      <c r="I3740" t="b">
        <v>0</v>
      </c>
      <c r="J3740" t="b">
        <v>1</v>
      </c>
      <c r="K3740" t="s">
        <v>24</v>
      </c>
      <c r="L3740" t="s">
        <v>36</v>
      </c>
      <c r="N3740">
        <v>45</v>
      </c>
      <c r="O3740" t="s">
        <v>270</v>
      </c>
      <c r="P3740" t="s">
        <v>1851</v>
      </c>
    </row>
    <row r="3741" spans="1:16" x14ac:dyDescent="0.25">
      <c r="A3741" t="s">
        <v>89</v>
      </c>
      <c r="B3741" t="s">
        <v>7501</v>
      </c>
      <c r="C3741" t="s">
        <v>44</v>
      </c>
      <c r="D3741" t="s">
        <v>3973</v>
      </c>
      <c r="E3741" t="s">
        <v>20</v>
      </c>
      <c r="F3741" t="b">
        <v>0</v>
      </c>
      <c r="G3741" t="s">
        <v>41</v>
      </c>
      <c r="H3741" s="4">
        <v>45709.83</v>
      </c>
      <c r="I3741" t="b">
        <v>0</v>
      </c>
      <c r="J3741" t="b">
        <v>0</v>
      </c>
      <c r="K3741" t="s">
        <v>24</v>
      </c>
      <c r="L3741" t="s">
        <v>22</v>
      </c>
      <c r="M3741">
        <v>144000</v>
      </c>
      <c r="O3741" t="s">
        <v>7502</v>
      </c>
      <c r="P3741" t="s">
        <v>7503</v>
      </c>
    </row>
    <row r="3742" spans="1:16" x14ac:dyDescent="0.25">
      <c r="A3742" t="s">
        <v>40</v>
      </c>
      <c r="B3742" t="s">
        <v>57</v>
      </c>
      <c r="C3742" t="s">
        <v>179</v>
      </c>
      <c r="D3742" t="s">
        <v>3973</v>
      </c>
      <c r="E3742" t="s">
        <v>20</v>
      </c>
      <c r="F3742" t="b">
        <v>0</v>
      </c>
      <c r="G3742" t="s">
        <v>52</v>
      </c>
      <c r="H3742" s="4">
        <v>45709.832152777781</v>
      </c>
      <c r="I3742" t="b">
        <v>0</v>
      </c>
      <c r="J3742" t="b">
        <v>1</v>
      </c>
      <c r="K3742" t="s">
        <v>24</v>
      </c>
      <c r="L3742" t="s">
        <v>22</v>
      </c>
      <c r="M3742">
        <v>139105</v>
      </c>
      <c r="O3742" t="s">
        <v>1856</v>
      </c>
      <c r="P3742" t="s">
        <v>2720</v>
      </c>
    </row>
    <row r="3743" spans="1:16" x14ac:dyDescent="0.25">
      <c r="A3743" t="s">
        <v>0</v>
      </c>
      <c r="B3743" t="s">
        <v>7504</v>
      </c>
      <c r="C3743" t="s">
        <v>203</v>
      </c>
      <c r="D3743" t="s">
        <v>3973</v>
      </c>
      <c r="E3743" t="s">
        <v>20</v>
      </c>
      <c r="F3743" t="b">
        <v>0</v>
      </c>
      <c r="G3743" t="s">
        <v>23</v>
      </c>
      <c r="H3743" s="4">
        <v>45709.832256944443</v>
      </c>
      <c r="I3743" t="b">
        <v>1</v>
      </c>
      <c r="J3743" t="b">
        <v>1</v>
      </c>
      <c r="K3743" t="s">
        <v>24</v>
      </c>
      <c r="L3743" t="s">
        <v>22</v>
      </c>
      <c r="M3743">
        <v>85000</v>
      </c>
      <c r="O3743" t="s">
        <v>4675</v>
      </c>
      <c r="P3743" t="s">
        <v>204</v>
      </c>
    </row>
    <row r="3744" spans="1:16" x14ac:dyDescent="0.25">
      <c r="A3744" t="s">
        <v>0</v>
      </c>
      <c r="B3744" t="s">
        <v>7565</v>
      </c>
      <c r="C3744" t="s">
        <v>1894</v>
      </c>
      <c r="D3744" t="s">
        <v>3973</v>
      </c>
      <c r="E3744" t="s">
        <v>20</v>
      </c>
      <c r="F3744" t="b">
        <v>0</v>
      </c>
      <c r="G3744" t="s">
        <v>41</v>
      </c>
      <c r="H3744" s="4">
        <v>45709.833657407413</v>
      </c>
      <c r="I3744" t="b">
        <v>0</v>
      </c>
      <c r="J3744" t="b">
        <v>0</v>
      </c>
      <c r="K3744" t="s">
        <v>24</v>
      </c>
      <c r="L3744" t="s">
        <v>22</v>
      </c>
      <c r="M3744">
        <v>83500</v>
      </c>
      <c r="O3744" t="s">
        <v>5522</v>
      </c>
      <c r="P3744" t="s">
        <v>2715</v>
      </c>
    </row>
    <row r="3745" spans="1:16" x14ac:dyDescent="0.25">
      <c r="A3745" t="s">
        <v>0</v>
      </c>
      <c r="B3745" t="s">
        <v>1219</v>
      </c>
      <c r="C3745" t="s">
        <v>64</v>
      </c>
      <c r="D3745" t="s">
        <v>6851</v>
      </c>
      <c r="E3745" t="s">
        <v>20</v>
      </c>
      <c r="F3745" t="b">
        <v>0</v>
      </c>
      <c r="G3745" t="s">
        <v>52</v>
      </c>
      <c r="H3745" s="4">
        <v>45709.834317129629</v>
      </c>
      <c r="I3745" t="b">
        <v>1</v>
      </c>
      <c r="J3745" t="b">
        <v>0</v>
      </c>
      <c r="K3745" t="s">
        <v>24</v>
      </c>
      <c r="L3745" t="s">
        <v>36</v>
      </c>
      <c r="N3745">
        <v>37.5</v>
      </c>
      <c r="O3745" t="s">
        <v>131</v>
      </c>
      <c r="P3745" t="s">
        <v>1463</v>
      </c>
    </row>
    <row r="3746" spans="1:16" x14ac:dyDescent="0.25">
      <c r="A3746" t="s">
        <v>0</v>
      </c>
      <c r="B3746" t="s">
        <v>7505</v>
      </c>
      <c r="C3746" t="s">
        <v>2015</v>
      </c>
      <c r="D3746" t="s">
        <v>3973</v>
      </c>
      <c r="E3746" t="s">
        <v>51</v>
      </c>
      <c r="F3746" t="b">
        <v>0</v>
      </c>
      <c r="G3746" t="s">
        <v>27</v>
      </c>
      <c r="H3746" s="4">
        <v>45709.834456018521</v>
      </c>
      <c r="I3746" t="b">
        <v>0</v>
      </c>
      <c r="J3746" t="b">
        <v>0</v>
      </c>
      <c r="K3746" t="s">
        <v>24</v>
      </c>
      <c r="L3746" t="s">
        <v>36</v>
      </c>
      <c r="N3746">
        <v>30</v>
      </c>
      <c r="O3746" t="s">
        <v>1137</v>
      </c>
      <c r="P3746" t="s">
        <v>1687</v>
      </c>
    </row>
    <row r="3747" spans="1:16" x14ac:dyDescent="0.25">
      <c r="A3747" t="s">
        <v>0</v>
      </c>
      <c r="B3747" t="s">
        <v>1632</v>
      </c>
      <c r="C3747" t="s">
        <v>967</v>
      </c>
      <c r="D3747" t="s">
        <v>3973</v>
      </c>
      <c r="E3747" t="s">
        <v>20</v>
      </c>
      <c r="F3747" t="b">
        <v>0</v>
      </c>
      <c r="G3747" t="s">
        <v>27</v>
      </c>
      <c r="H3747" s="4">
        <v>45709.834837962961</v>
      </c>
      <c r="I3747" t="b">
        <v>1</v>
      </c>
      <c r="J3747" t="b">
        <v>0</v>
      </c>
      <c r="K3747" t="s">
        <v>24</v>
      </c>
      <c r="L3747" t="s">
        <v>22</v>
      </c>
      <c r="M3747">
        <v>105000</v>
      </c>
      <c r="O3747" t="s">
        <v>482</v>
      </c>
      <c r="P3747" t="s">
        <v>7546</v>
      </c>
    </row>
    <row r="3748" spans="1:16" x14ac:dyDescent="0.25">
      <c r="A3748" t="s">
        <v>19</v>
      </c>
      <c r="B3748" t="s">
        <v>7551</v>
      </c>
      <c r="C3748" t="s">
        <v>559</v>
      </c>
      <c r="D3748" t="s">
        <v>3957</v>
      </c>
      <c r="E3748" t="s">
        <v>20</v>
      </c>
      <c r="F3748" t="b">
        <v>0</v>
      </c>
      <c r="G3748" t="s">
        <v>27</v>
      </c>
      <c r="H3748" s="4">
        <v>45709.835057870368</v>
      </c>
      <c r="I3748" t="b">
        <v>0</v>
      </c>
      <c r="J3748" t="b">
        <v>1</v>
      </c>
      <c r="K3748" t="s">
        <v>24</v>
      </c>
      <c r="L3748" t="s">
        <v>36</v>
      </c>
      <c r="N3748">
        <v>37.514999389648438</v>
      </c>
      <c r="O3748" t="s">
        <v>7552</v>
      </c>
      <c r="P3748" t="s">
        <v>7553</v>
      </c>
    </row>
    <row r="3749" spans="1:16" x14ac:dyDescent="0.25">
      <c r="A3749" t="s">
        <v>0</v>
      </c>
      <c r="B3749" t="s">
        <v>7506</v>
      </c>
      <c r="C3749" t="s">
        <v>966</v>
      </c>
      <c r="D3749" t="s">
        <v>3957</v>
      </c>
      <c r="E3749" t="s">
        <v>20</v>
      </c>
      <c r="F3749" t="b">
        <v>0</v>
      </c>
      <c r="G3749" t="s">
        <v>30</v>
      </c>
      <c r="H3749" s="4">
        <v>45709.836087962962</v>
      </c>
      <c r="I3749" t="b">
        <v>0</v>
      </c>
      <c r="J3749" t="b">
        <v>0</v>
      </c>
      <c r="K3749" t="s">
        <v>24</v>
      </c>
      <c r="L3749" t="s">
        <v>36</v>
      </c>
      <c r="N3749">
        <v>25</v>
      </c>
      <c r="O3749" t="s">
        <v>7507</v>
      </c>
      <c r="P3749" t="s">
        <v>7508</v>
      </c>
    </row>
    <row r="3750" spans="1:16" x14ac:dyDescent="0.25">
      <c r="A3750" t="s">
        <v>0</v>
      </c>
      <c r="B3750" t="s">
        <v>3005</v>
      </c>
      <c r="C3750" t="s">
        <v>203</v>
      </c>
      <c r="D3750" t="s">
        <v>3973</v>
      </c>
      <c r="E3750" t="s">
        <v>20</v>
      </c>
      <c r="F3750" t="b">
        <v>0</v>
      </c>
      <c r="G3750" t="s">
        <v>23</v>
      </c>
      <c r="H3750" s="4">
        <v>45709.868854166663</v>
      </c>
      <c r="I3750" t="b">
        <v>1</v>
      </c>
      <c r="J3750" t="b">
        <v>1</v>
      </c>
      <c r="K3750" t="s">
        <v>24</v>
      </c>
      <c r="L3750" t="s">
        <v>36</v>
      </c>
      <c r="N3750">
        <v>19</v>
      </c>
      <c r="O3750" t="s">
        <v>4344</v>
      </c>
      <c r="P3750" t="s">
        <v>7509</v>
      </c>
    </row>
    <row r="3751" spans="1:16" x14ac:dyDescent="0.25">
      <c r="A3751" t="s">
        <v>0</v>
      </c>
      <c r="B3751" t="s">
        <v>7510</v>
      </c>
      <c r="C3751" t="s">
        <v>985</v>
      </c>
      <c r="D3751" t="s">
        <v>4328</v>
      </c>
      <c r="E3751" t="s">
        <v>20</v>
      </c>
      <c r="F3751" t="b">
        <v>0</v>
      </c>
      <c r="G3751" t="s">
        <v>27</v>
      </c>
      <c r="H3751" s="4">
        <v>45709.871157407397</v>
      </c>
      <c r="I3751" t="b">
        <v>0</v>
      </c>
      <c r="J3751" t="b">
        <v>1</v>
      </c>
      <c r="K3751" t="s">
        <v>24</v>
      </c>
      <c r="L3751" t="s">
        <v>22</v>
      </c>
      <c r="M3751">
        <v>120000</v>
      </c>
      <c r="O3751" t="s">
        <v>7511</v>
      </c>
    </row>
    <row r="3752" spans="1:16" x14ac:dyDescent="0.25">
      <c r="A3752" t="s">
        <v>0</v>
      </c>
      <c r="B3752" t="s">
        <v>7525</v>
      </c>
      <c r="C3752" t="s">
        <v>372</v>
      </c>
      <c r="D3752" t="s">
        <v>2208</v>
      </c>
      <c r="E3752" t="s">
        <v>20</v>
      </c>
      <c r="F3752" t="b">
        <v>0</v>
      </c>
      <c r="G3752" t="s">
        <v>27</v>
      </c>
      <c r="H3752" s="4">
        <v>45709.874988425923</v>
      </c>
      <c r="I3752" t="b">
        <v>0</v>
      </c>
      <c r="J3752" t="b">
        <v>0</v>
      </c>
      <c r="K3752" t="s">
        <v>24</v>
      </c>
      <c r="L3752" t="s">
        <v>22</v>
      </c>
      <c r="M3752">
        <v>82500</v>
      </c>
      <c r="O3752" t="s">
        <v>7526</v>
      </c>
      <c r="P3752" t="s">
        <v>7527</v>
      </c>
    </row>
    <row r="3753" spans="1:16" x14ac:dyDescent="0.25">
      <c r="A3753" t="s">
        <v>191</v>
      </c>
      <c r="B3753" t="s">
        <v>7566</v>
      </c>
      <c r="C3753" t="s">
        <v>2883</v>
      </c>
      <c r="D3753" t="s">
        <v>3973</v>
      </c>
      <c r="E3753" t="s">
        <v>51</v>
      </c>
      <c r="F3753" t="b">
        <v>0</v>
      </c>
      <c r="G3753" t="s">
        <v>30</v>
      </c>
      <c r="H3753" s="4">
        <v>45709.875763888893</v>
      </c>
      <c r="I3753" t="b">
        <v>0</v>
      </c>
      <c r="J3753" t="b">
        <v>1</v>
      </c>
      <c r="K3753" t="s">
        <v>24</v>
      </c>
      <c r="L3753" t="s">
        <v>36</v>
      </c>
      <c r="N3753">
        <v>50</v>
      </c>
      <c r="O3753" t="s">
        <v>2434</v>
      </c>
      <c r="P3753" t="s">
        <v>7567</v>
      </c>
    </row>
    <row r="3754" spans="1:16" x14ac:dyDescent="0.25">
      <c r="A3754" t="s">
        <v>2</v>
      </c>
      <c r="B3754" t="s">
        <v>7512</v>
      </c>
      <c r="C3754" t="s">
        <v>24</v>
      </c>
      <c r="D3754" t="s">
        <v>4035</v>
      </c>
      <c r="E3754" t="s">
        <v>20</v>
      </c>
      <c r="F3754" t="b">
        <v>0</v>
      </c>
      <c r="G3754" t="s">
        <v>41</v>
      </c>
      <c r="H3754" s="4">
        <v>45709.877106481479</v>
      </c>
      <c r="I3754" t="b">
        <v>1</v>
      </c>
      <c r="J3754" t="b">
        <v>1</v>
      </c>
      <c r="K3754" t="s">
        <v>24</v>
      </c>
      <c r="L3754" t="s">
        <v>22</v>
      </c>
      <c r="M3754">
        <v>125000</v>
      </c>
      <c r="O3754" t="s">
        <v>1831</v>
      </c>
      <c r="P3754" t="s">
        <v>7513</v>
      </c>
    </row>
    <row r="3755" spans="1:16" x14ac:dyDescent="0.25">
      <c r="A3755" t="s">
        <v>0</v>
      </c>
      <c r="B3755" t="s">
        <v>7514</v>
      </c>
      <c r="C3755" t="s">
        <v>82</v>
      </c>
      <c r="D3755" t="s">
        <v>3973</v>
      </c>
      <c r="E3755" t="s">
        <v>105</v>
      </c>
      <c r="F3755" t="b">
        <v>0</v>
      </c>
      <c r="G3755" t="s">
        <v>27</v>
      </c>
      <c r="H3755" s="4">
        <v>45709.916770833333</v>
      </c>
      <c r="I3755" t="b">
        <v>0</v>
      </c>
      <c r="J3755" t="b">
        <v>0</v>
      </c>
      <c r="K3755" t="s">
        <v>24</v>
      </c>
      <c r="L3755" t="s">
        <v>36</v>
      </c>
      <c r="N3755">
        <v>15.25</v>
      </c>
      <c r="O3755" t="s">
        <v>7515</v>
      </c>
    </row>
    <row r="3756" spans="1:16" x14ac:dyDescent="0.25">
      <c r="A3756" t="s">
        <v>2</v>
      </c>
      <c r="B3756" t="s">
        <v>4481</v>
      </c>
      <c r="C3756" t="s">
        <v>2555</v>
      </c>
      <c r="D3756" t="s">
        <v>3973</v>
      </c>
      <c r="E3756" t="s">
        <v>20</v>
      </c>
      <c r="F3756" t="b">
        <v>0</v>
      </c>
      <c r="G3756" t="s">
        <v>27</v>
      </c>
      <c r="H3756" s="4">
        <v>45709.918055555558</v>
      </c>
      <c r="I3756" t="b">
        <v>1</v>
      </c>
      <c r="J3756" t="b">
        <v>1</v>
      </c>
      <c r="K3756" t="s">
        <v>24</v>
      </c>
      <c r="L3756" t="s">
        <v>36</v>
      </c>
      <c r="N3756">
        <v>60</v>
      </c>
      <c r="O3756" t="s">
        <v>1227</v>
      </c>
      <c r="P3756" t="s">
        <v>887</v>
      </c>
    </row>
    <row r="3757" spans="1:16" x14ac:dyDescent="0.25">
      <c r="A3757" t="s">
        <v>0</v>
      </c>
      <c r="B3757" t="s">
        <v>7516</v>
      </c>
      <c r="C3757" t="s">
        <v>1096</v>
      </c>
      <c r="D3757" t="s">
        <v>3828</v>
      </c>
      <c r="E3757" t="s">
        <v>20</v>
      </c>
      <c r="F3757" t="b">
        <v>0</v>
      </c>
      <c r="G3757" t="s">
        <v>27</v>
      </c>
      <c r="H3757" s="4">
        <v>45709.954479166663</v>
      </c>
      <c r="I3757" t="b">
        <v>0</v>
      </c>
      <c r="J3757" t="b">
        <v>0</v>
      </c>
      <c r="K3757" t="s">
        <v>24</v>
      </c>
      <c r="L3757" t="s">
        <v>36</v>
      </c>
      <c r="N3757">
        <v>67.360000610351563</v>
      </c>
      <c r="O3757" t="s">
        <v>7517</v>
      </c>
      <c r="P3757" t="s">
        <v>7518</v>
      </c>
    </row>
    <row r="3758" spans="1:16" x14ac:dyDescent="0.25">
      <c r="A3758" t="s">
        <v>1</v>
      </c>
      <c r="B3758" t="s">
        <v>7568</v>
      </c>
      <c r="C3758" t="s">
        <v>151</v>
      </c>
      <c r="D3758" t="s">
        <v>3973</v>
      </c>
      <c r="E3758" t="s">
        <v>20</v>
      </c>
      <c r="F3758" t="b">
        <v>0</v>
      </c>
      <c r="G3758" t="s">
        <v>30</v>
      </c>
      <c r="H3758" s="4">
        <v>45709.959097222221</v>
      </c>
      <c r="I3758" t="b">
        <v>0</v>
      </c>
      <c r="J3758" t="b">
        <v>1</v>
      </c>
      <c r="K3758" t="s">
        <v>24</v>
      </c>
      <c r="L3758" t="s">
        <v>22</v>
      </c>
      <c r="M3758">
        <v>169500</v>
      </c>
      <c r="O3758" t="s">
        <v>4535</v>
      </c>
      <c r="P3758" t="s">
        <v>7569</v>
      </c>
    </row>
    <row r="3759" spans="1:16" x14ac:dyDescent="0.25">
      <c r="A3759" t="s">
        <v>1</v>
      </c>
      <c r="B3759" t="s">
        <v>7403</v>
      </c>
      <c r="C3759" t="s">
        <v>39</v>
      </c>
      <c r="D3759" t="s">
        <v>3973</v>
      </c>
      <c r="E3759" t="s">
        <v>51</v>
      </c>
      <c r="F3759" t="b">
        <v>1</v>
      </c>
      <c r="G3759" t="s">
        <v>41</v>
      </c>
      <c r="H3759" s="4">
        <v>45710.000034722223</v>
      </c>
      <c r="I3759" t="b">
        <v>0</v>
      </c>
      <c r="J3759" t="b">
        <v>1</v>
      </c>
      <c r="K3759" t="s">
        <v>24</v>
      </c>
      <c r="L3759" t="s">
        <v>36</v>
      </c>
      <c r="N3759">
        <v>31</v>
      </c>
      <c r="O3759" t="s">
        <v>7404</v>
      </c>
      <c r="P3759" t="s">
        <v>1212</v>
      </c>
    </row>
    <row r="3760" spans="1:16" x14ac:dyDescent="0.25">
      <c r="A3760" t="s">
        <v>0</v>
      </c>
      <c r="B3760" t="s">
        <v>7405</v>
      </c>
      <c r="C3760" t="s">
        <v>5663</v>
      </c>
      <c r="D3760" t="s">
        <v>3957</v>
      </c>
      <c r="E3760" t="s">
        <v>34</v>
      </c>
      <c r="F3760" t="b">
        <v>0</v>
      </c>
      <c r="G3760" t="s">
        <v>27</v>
      </c>
      <c r="H3760" s="4">
        <v>45710.000173611108</v>
      </c>
      <c r="I3760" t="b">
        <v>0</v>
      </c>
      <c r="J3760" t="b">
        <v>0</v>
      </c>
      <c r="K3760" t="s">
        <v>24</v>
      </c>
      <c r="L3760" t="s">
        <v>36</v>
      </c>
      <c r="N3760">
        <v>24.014999389648441</v>
      </c>
      <c r="O3760" t="s">
        <v>5664</v>
      </c>
      <c r="P3760" t="s">
        <v>3686</v>
      </c>
    </row>
    <row r="3761" spans="1:16" x14ac:dyDescent="0.25">
      <c r="A3761" t="s">
        <v>2</v>
      </c>
      <c r="B3761" t="s">
        <v>7406</v>
      </c>
      <c r="C3761" t="s">
        <v>780</v>
      </c>
      <c r="D3761" t="s">
        <v>3973</v>
      </c>
      <c r="E3761" t="s">
        <v>20</v>
      </c>
      <c r="F3761" t="b">
        <v>0</v>
      </c>
      <c r="G3761" t="s">
        <v>27</v>
      </c>
      <c r="H3761" s="4">
        <v>45710.000173611108</v>
      </c>
      <c r="I3761" t="b">
        <v>0</v>
      </c>
      <c r="J3761" t="b">
        <v>0</v>
      </c>
      <c r="K3761" t="s">
        <v>24</v>
      </c>
      <c r="L3761" t="s">
        <v>22</v>
      </c>
      <c r="M3761">
        <v>82850</v>
      </c>
      <c r="O3761" t="s">
        <v>5482</v>
      </c>
      <c r="P3761" t="s">
        <v>3772</v>
      </c>
    </row>
    <row r="3762" spans="1:16" x14ac:dyDescent="0.25">
      <c r="A3762" t="s">
        <v>2</v>
      </c>
      <c r="B3762" t="s">
        <v>7407</v>
      </c>
      <c r="C3762" t="s">
        <v>372</v>
      </c>
      <c r="D3762" t="s">
        <v>4014</v>
      </c>
      <c r="E3762" t="s">
        <v>20</v>
      </c>
      <c r="F3762" t="b">
        <v>0</v>
      </c>
      <c r="G3762" t="s">
        <v>41</v>
      </c>
      <c r="H3762" s="4">
        <v>45710.00209490741</v>
      </c>
      <c r="I3762" t="b">
        <v>0</v>
      </c>
      <c r="J3762" t="b">
        <v>1</v>
      </c>
      <c r="K3762" t="s">
        <v>24</v>
      </c>
      <c r="L3762" t="s">
        <v>22</v>
      </c>
      <c r="M3762">
        <v>220900</v>
      </c>
      <c r="O3762" t="s">
        <v>402</v>
      </c>
      <c r="P3762" t="s">
        <v>7408</v>
      </c>
    </row>
    <row r="3763" spans="1:16" x14ac:dyDescent="0.25">
      <c r="A3763" t="s">
        <v>2</v>
      </c>
      <c r="B3763" t="s">
        <v>2492</v>
      </c>
      <c r="C3763" t="s">
        <v>825</v>
      </c>
      <c r="D3763" t="s">
        <v>3973</v>
      </c>
      <c r="E3763" t="s">
        <v>20</v>
      </c>
      <c r="F3763" t="b">
        <v>0</v>
      </c>
      <c r="G3763" t="s">
        <v>35</v>
      </c>
      <c r="H3763" s="4">
        <v>45710.002395833333</v>
      </c>
      <c r="I3763" t="b">
        <v>0</v>
      </c>
      <c r="J3763" t="b">
        <v>1</v>
      </c>
      <c r="K3763" t="s">
        <v>24</v>
      </c>
      <c r="L3763" t="s">
        <v>22</v>
      </c>
      <c r="M3763">
        <v>122087</v>
      </c>
      <c r="O3763" t="s">
        <v>5482</v>
      </c>
      <c r="P3763" t="s">
        <v>7409</v>
      </c>
    </row>
    <row r="3764" spans="1:16" x14ac:dyDescent="0.25">
      <c r="A3764" t="s">
        <v>2</v>
      </c>
      <c r="B3764" t="s">
        <v>7410</v>
      </c>
      <c r="C3764" t="s">
        <v>622</v>
      </c>
      <c r="D3764" t="s">
        <v>3973</v>
      </c>
      <c r="E3764" t="s">
        <v>20</v>
      </c>
      <c r="F3764" t="b">
        <v>0</v>
      </c>
      <c r="G3764" t="s">
        <v>52</v>
      </c>
      <c r="H3764" s="4">
        <v>45710.003298611111</v>
      </c>
      <c r="I3764" t="b">
        <v>0</v>
      </c>
      <c r="J3764" t="b">
        <v>1</v>
      </c>
      <c r="K3764" t="s">
        <v>24</v>
      </c>
      <c r="L3764" t="s">
        <v>22</v>
      </c>
      <c r="M3764">
        <v>115000</v>
      </c>
      <c r="O3764" t="s">
        <v>954</v>
      </c>
      <c r="P3764" t="s">
        <v>7411</v>
      </c>
    </row>
    <row r="3765" spans="1:16" x14ac:dyDescent="0.25">
      <c r="A3765" t="s">
        <v>28</v>
      </c>
      <c r="B3765" t="s">
        <v>7412</v>
      </c>
      <c r="C3765" t="s">
        <v>39</v>
      </c>
      <c r="D3765" t="s">
        <v>3973</v>
      </c>
      <c r="E3765" t="s">
        <v>20</v>
      </c>
      <c r="F3765" t="b">
        <v>1</v>
      </c>
      <c r="G3765" t="s">
        <v>30</v>
      </c>
      <c r="H3765" s="4">
        <v>45710.017511574071</v>
      </c>
      <c r="I3765" t="b">
        <v>0</v>
      </c>
      <c r="J3765" t="b">
        <v>0</v>
      </c>
      <c r="K3765" t="s">
        <v>24</v>
      </c>
      <c r="L3765" t="s">
        <v>36</v>
      </c>
      <c r="N3765">
        <v>50</v>
      </c>
      <c r="O3765" t="s">
        <v>7413</v>
      </c>
    </row>
    <row r="3766" spans="1:16" x14ac:dyDescent="0.25">
      <c r="A3766" t="s">
        <v>0</v>
      </c>
      <c r="B3766" t="s">
        <v>6983</v>
      </c>
      <c r="C3766" t="s">
        <v>39</v>
      </c>
      <c r="D3766" t="s">
        <v>3973</v>
      </c>
      <c r="E3766" t="s">
        <v>20</v>
      </c>
      <c r="F3766" t="b">
        <v>1</v>
      </c>
      <c r="G3766" t="s">
        <v>106</v>
      </c>
      <c r="H3766" s="4">
        <v>45710.018483796302</v>
      </c>
      <c r="I3766" t="b">
        <v>0</v>
      </c>
      <c r="J3766" t="b">
        <v>0</v>
      </c>
      <c r="K3766" t="s">
        <v>106</v>
      </c>
      <c r="L3766" t="s">
        <v>22</v>
      </c>
      <c r="M3766">
        <v>71500</v>
      </c>
      <c r="O3766" t="s">
        <v>6984</v>
      </c>
      <c r="P3766" t="s">
        <v>6985</v>
      </c>
    </row>
    <row r="3767" spans="1:16" x14ac:dyDescent="0.25">
      <c r="A3767" t="s">
        <v>0</v>
      </c>
      <c r="B3767" t="s">
        <v>4495</v>
      </c>
      <c r="C3767" t="s">
        <v>140</v>
      </c>
      <c r="D3767" t="s">
        <v>3828</v>
      </c>
      <c r="E3767" t="s">
        <v>20</v>
      </c>
      <c r="F3767" t="b">
        <v>0</v>
      </c>
      <c r="G3767" t="s">
        <v>35</v>
      </c>
      <c r="H3767" s="4">
        <v>45710.04210648148</v>
      </c>
      <c r="I3767" t="b">
        <v>0</v>
      </c>
      <c r="J3767" t="b">
        <v>0</v>
      </c>
      <c r="K3767" t="s">
        <v>24</v>
      </c>
      <c r="L3767" t="s">
        <v>22</v>
      </c>
      <c r="M3767">
        <v>70000</v>
      </c>
      <c r="O3767" t="s">
        <v>4496</v>
      </c>
      <c r="P3767" t="s">
        <v>204</v>
      </c>
    </row>
    <row r="3768" spans="1:16" x14ac:dyDescent="0.25">
      <c r="A3768" t="s">
        <v>0</v>
      </c>
      <c r="B3768" t="s">
        <v>2900</v>
      </c>
      <c r="C3768" t="s">
        <v>749</v>
      </c>
      <c r="D3768" t="s">
        <v>3828</v>
      </c>
      <c r="E3768" t="s">
        <v>20</v>
      </c>
      <c r="F3768" t="b">
        <v>0</v>
      </c>
      <c r="G3768" t="s">
        <v>30</v>
      </c>
      <c r="H3768" s="4">
        <v>45710.042280092603</v>
      </c>
      <c r="I3768" t="b">
        <v>0</v>
      </c>
      <c r="J3768" t="b">
        <v>1</v>
      </c>
      <c r="K3768" t="s">
        <v>24</v>
      </c>
      <c r="L3768" t="s">
        <v>22</v>
      </c>
      <c r="M3768">
        <v>82500</v>
      </c>
      <c r="O3768" t="s">
        <v>4497</v>
      </c>
      <c r="P3768" t="s">
        <v>3459</v>
      </c>
    </row>
    <row r="3769" spans="1:16" x14ac:dyDescent="0.25">
      <c r="A3769" t="s">
        <v>2</v>
      </c>
      <c r="B3769" t="s">
        <v>7528</v>
      </c>
      <c r="C3769" t="s">
        <v>7529</v>
      </c>
      <c r="D3769" t="s">
        <v>3828</v>
      </c>
      <c r="E3769" t="s">
        <v>20</v>
      </c>
      <c r="F3769" t="b">
        <v>0</v>
      </c>
      <c r="G3769" t="s">
        <v>23</v>
      </c>
      <c r="H3769" s="4">
        <v>45710.059699074067</v>
      </c>
      <c r="I3769" t="b">
        <v>1</v>
      </c>
      <c r="J3769" t="b">
        <v>1</v>
      </c>
      <c r="K3769" t="s">
        <v>24</v>
      </c>
      <c r="L3769" t="s">
        <v>22</v>
      </c>
      <c r="M3769">
        <v>46000</v>
      </c>
      <c r="O3769" t="s">
        <v>7530</v>
      </c>
      <c r="P3769" t="s">
        <v>3540</v>
      </c>
    </row>
    <row r="3770" spans="1:16" x14ac:dyDescent="0.25">
      <c r="A3770" t="s">
        <v>19</v>
      </c>
      <c r="B3770" t="s">
        <v>2448</v>
      </c>
      <c r="C3770" t="s">
        <v>1270</v>
      </c>
      <c r="D3770" t="s">
        <v>3973</v>
      </c>
      <c r="E3770" t="s">
        <v>20</v>
      </c>
      <c r="F3770" t="b">
        <v>0</v>
      </c>
      <c r="G3770" t="s">
        <v>23</v>
      </c>
      <c r="H3770" s="4">
        <v>45710.077384259261</v>
      </c>
      <c r="I3770" t="b">
        <v>0</v>
      </c>
      <c r="J3770" t="b">
        <v>1</v>
      </c>
      <c r="K3770" t="s">
        <v>24</v>
      </c>
      <c r="L3770" t="s">
        <v>36</v>
      </c>
      <c r="N3770">
        <v>56.5</v>
      </c>
      <c r="O3770" t="s">
        <v>5482</v>
      </c>
      <c r="P3770" t="s">
        <v>149</v>
      </c>
    </row>
    <row r="3771" spans="1:16" x14ac:dyDescent="0.25">
      <c r="A3771" t="s">
        <v>28</v>
      </c>
      <c r="B3771" t="s">
        <v>7414</v>
      </c>
      <c r="C3771" t="s">
        <v>192</v>
      </c>
      <c r="D3771" t="s">
        <v>3957</v>
      </c>
      <c r="E3771" t="s">
        <v>20</v>
      </c>
      <c r="F3771" t="b">
        <v>0</v>
      </c>
      <c r="G3771" t="s">
        <v>23</v>
      </c>
      <c r="H3771" s="4">
        <v>45710.09920138889</v>
      </c>
      <c r="I3771" t="b">
        <v>0</v>
      </c>
      <c r="J3771" t="b">
        <v>1</v>
      </c>
      <c r="K3771" t="s">
        <v>24</v>
      </c>
      <c r="L3771" t="s">
        <v>36</v>
      </c>
      <c r="N3771">
        <v>41.884998321533203</v>
      </c>
      <c r="O3771" t="s">
        <v>5013</v>
      </c>
      <c r="P3771" t="s">
        <v>7415</v>
      </c>
    </row>
    <row r="3772" spans="1:16" x14ac:dyDescent="0.25">
      <c r="A3772" t="s">
        <v>40</v>
      </c>
      <c r="B3772" t="s">
        <v>7416</v>
      </c>
      <c r="C3772" t="s">
        <v>5404</v>
      </c>
      <c r="D3772" t="s">
        <v>3957</v>
      </c>
      <c r="E3772" t="s">
        <v>20</v>
      </c>
      <c r="F3772" t="b">
        <v>0</v>
      </c>
      <c r="G3772" t="s">
        <v>27</v>
      </c>
      <c r="H3772" s="4">
        <v>45710.100543981483</v>
      </c>
      <c r="I3772" t="b">
        <v>0</v>
      </c>
      <c r="J3772" t="b">
        <v>0</v>
      </c>
      <c r="K3772" t="s">
        <v>24</v>
      </c>
      <c r="L3772" t="s">
        <v>36</v>
      </c>
      <c r="N3772">
        <v>45.745002746582031</v>
      </c>
      <c r="O3772" t="s">
        <v>1422</v>
      </c>
      <c r="P3772" t="s">
        <v>7417</v>
      </c>
    </row>
    <row r="3773" spans="1:16" x14ac:dyDescent="0.25">
      <c r="A3773" t="s">
        <v>19</v>
      </c>
      <c r="B3773" t="s">
        <v>7418</v>
      </c>
      <c r="C3773" t="s">
        <v>122</v>
      </c>
      <c r="D3773" t="s">
        <v>3973</v>
      </c>
      <c r="E3773" t="s">
        <v>20</v>
      </c>
      <c r="F3773" t="b">
        <v>0</v>
      </c>
      <c r="G3773" t="s">
        <v>52</v>
      </c>
      <c r="H3773" s="4">
        <v>45710.246979166674</v>
      </c>
      <c r="I3773" t="b">
        <v>1</v>
      </c>
      <c r="J3773" t="b">
        <v>1</v>
      </c>
      <c r="K3773" t="s">
        <v>24</v>
      </c>
      <c r="L3773" t="s">
        <v>36</v>
      </c>
      <c r="N3773">
        <v>67.5</v>
      </c>
      <c r="O3773" t="s">
        <v>4344</v>
      </c>
      <c r="P3773" t="s">
        <v>2460</v>
      </c>
    </row>
    <row r="3774" spans="1:16" x14ac:dyDescent="0.25">
      <c r="A3774" t="s">
        <v>0</v>
      </c>
      <c r="B3774" t="s">
        <v>7419</v>
      </c>
      <c r="C3774" t="s">
        <v>82</v>
      </c>
      <c r="D3774" t="s">
        <v>5915</v>
      </c>
      <c r="E3774" t="s">
        <v>20</v>
      </c>
      <c r="F3774" t="b">
        <v>0</v>
      </c>
      <c r="G3774" t="s">
        <v>27</v>
      </c>
      <c r="H3774" s="4">
        <v>45710.249976851846</v>
      </c>
      <c r="I3774" t="b">
        <v>0</v>
      </c>
      <c r="J3774" t="b">
        <v>1</v>
      </c>
      <c r="K3774" t="s">
        <v>24</v>
      </c>
      <c r="L3774" t="s">
        <v>22</v>
      </c>
      <c r="M3774">
        <v>169500</v>
      </c>
      <c r="O3774" t="s">
        <v>7420</v>
      </c>
      <c r="P3774" t="s">
        <v>2951</v>
      </c>
    </row>
    <row r="3775" spans="1:16" x14ac:dyDescent="0.25">
      <c r="A3775" t="s">
        <v>0</v>
      </c>
      <c r="B3775" t="s">
        <v>0</v>
      </c>
      <c r="C3775" t="s">
        <v>2821</v>
      </c>
      <c r="D3775" t="s">
        <v>1051</v>
      </c>
      <c r="E3775" t="s">
        <v>20</v>
      </c>
      <c r="F3775" t="b">
        <v>0</v>
      </c>
      <c r="G3775" t="s">
        <v>41</v>
      </c>
      <c r="H3775" s="4">
        <v>45710.250231481477</v>
      </c>
      <c r="I3775" t="b">
        <v>1</v>
      </c>
      <c r="J3775" t="b">
        <v>1</v>
      </c>
      <c r="K3775" t="s">
        <v>24</v>
      </c>
      <c r="L3775" t="s">
        <v>36</v>
      </c>
      <c r="N3775">
        <v>30.5</v>
      </c>
      <c r="O3775" t="s">
        <v>1051</v>
      </c>
      <c r="P3775" t="s">
        <v>204</v>
      </c>
    </row>
    <row r="3776" spans="1:16" x14ac:dyDescent="0.25">
      <c r="A3776" t="s">
        <v>0</v>
      </c>
      <c r="B3776" t="s">
        <v>0</v>
      </c>
      <c r="C3776" t="s">
        <v>585</v>
      </c>
      <c r="D3776" t="s">
        <v>3828</v>
      </c>
      <c r="E3776" t="s">
        <v>219</v>
      </c>
      <c r="F3776" t="b">
        <v>0</v>
      </c>
      <c r="G3776" t="s">
        <v>41</v>
      </c>
      <c r="H3776" s="4">
        <v>45710.250277777777</v>
      </c>
      <c r="I3776" t="b">
        <v>0</v>
      </c>
      <c r="J3776" t="b">
        <v>1</v>
      </c>
      <c r="K3776" t="s">
        <v>24</v>
      </c>
      <c r="L3776" t="s">
        <v>36</v>
      </c>
      <c r="N3776">
        <v>62.5</v>
      </c>
      <c r="O3776" t="s">
        <v>3776</v>
      </c>
      <c r="P3776" t="s">
        <v>1823</v>
      </c>
    </row>
    <row r="3777" spans="1:16" x14ac:dyDescent="0.25">
      <c r="A3777" t="s">
        <v>25</v>
      </c>
      <c r="B3777" t="s">
        <v>7421</v>
      </c>
      <c r="C3777" t="s">
        <v>49</v>
      </c>
      <c r="D3777" t="s">
        <v>3108</v>
      </c>
      <c r="E3777" t="s">
        <v>20</v>
      </c>
      <c r="F3777" t="b">
        <v>0</v>
      </c>
      <c r="G3777" t="s">
        <v>41</v>
      </c>
      <c r="H3777" s="4">
        <v>45710.250462962962</v>
      </c>
      <c r="I3777" t="b">
        <v>0</v>
      </c>
      <c r="J3777" t="b">
        <v>1</v>
      </c>
      <c r="K3777" t="s">
        <v>24</v>
      </c>
      <c r="L3777" t="s">
        <v>22</v>
      </c>
      <c r="M3777">
        <v>220612</v>
      </c>
      <c r="O3777" t="s">
        <v>43</v>
      </c>
      <c r="P3777" t="s">
        <v>7422</v>
      </c>
    </row>
    <row r="3778" spans="1:16" x14ac:dyDescent="0.25">
      <c r="A3778" t="s">
        <v>0</v>
      </c>
      <c r="B3778" t="s">
        <v>288</v>
      </c>
      <c r="C3778" t="s">
        <v>696</v>
      </c>
      <c r="D3778" t="s">
        <v>7423</v>
      </c>
      <c r="E3778" t="s">
        <v>51</v>
      </c>
      <c r="F3778" t="b">
        <v>0</v>
      </c>
      <c r="G3778" t="s">
        <v>30</v>
      </c>
      <c r="H3778" s="4">
        <v>45710.250902777778</v>
      </c>
      <c r="I3778" t="b">
        <v>1</v>
      </c>
      <c r="J3778" t="b">
        <v>1</v>
      </c>
      <c r="K3778" t="s">
        <v>24</v>
      </c>
      <c r="L3778" t="s">
        <v>36</v>
      </c>
      <c r="N3778">
        <v>25</v>
      </c>
      <c r="O3778" t="s">
        <v>2075</v>
      </c>
      <c r="P3778" t="s">
        <v>863</v>
      </c>
    </row>
    <row r="3779" spans="1:16" x14ac:dyDescent="0.25">
      <c r="A3779" t="s">
        <v>19</v>
      </c>
      <c r="B3779" t="s">
        <v>7424</v>
      </c>
      <c r="C3779" t="s">
        <v>985</v>
      </c>
      <c r="D3779" t="s">
        <v>3973</v>
      </c>
      <c r="E3779" t="s">
        <v>20</v>
      </c>
      <c r="F3779" t="b">
        <v>0</v>
      </c>
      <c r="G3779" t="s">
        <v>27</v>
      </c>
      <c r="H3779" s="4">
        <v>45710.251006944447</v>
      </c>
      <c r="I3779" t="b">
        <v>0</v>
      </c>
      <c r="J3779" t="b">
        <v>1</v>
      </c>
      <c r="K3779" t="s">
        <v>24</v>
      </c>
      <c r="L3779" t="s">
        <v>22</v>
      </c>
      <c r="M3779">
        <v>260000</v>
      </c>
      <c r="O3779" t="s">
        <v>575</v>
      </c>
    </row>
    <row r="3780" spans="1:16" x14ac:dyDescent="0.25">
      <c r="A3780" t="s">
        <v>0</v>
      </c>
      <c r="B3780" t="s">
        <v>0</v>
      </c>
      <c r="C3780" t="s">
        <v>1226</v>
      </c>
      <c r="D3780" t="s">
        <v>3828</v>
      </c>
      <c r="E3780" t="s">
        <v>20</v>
      </c>
      <c r="F3780" t="b">
        <v>0</v>
      </c>
      <c r="G3780" t="s">
        <v>52</v>
      </c>
      <c r="H3780" s="4">
        <v>45710.251215277778</v>
      </c>
      <c r="I3780" t="b">
        <v>0</v>
      </c>
      <c r="J3780" t="b">
        <v>0</v>
      </c>
      <c r="K3780" t="s">
        <v>24</v>
      </c>
      <c r="L3780" t="s">
        <v>22</v>
      </c>
      <c r="M3780">
        <v>70000</v>
      </c>
      <c r="O3780" t="s">
        <v>5918</v>
      </c>
      <c r="P3780" t="s">
        <v>5919</v>
      </c>
    </row>
    <row r="3781" spans="1:16" x14ac:dyDescent="0.25">
      <c r="A3781" t="s">
        <v>1</v>
      </c>
      <c r="B3781" t="s">
        <v>661</v>
      </c>
      <c r="C3781" t="s">
        <v>386</v>
      </c>
      <c r="D3781" t="s">
        <v>3828</v>
      </c>
      <c r="E3781" t="s">
        <v>20</v>
      </c>
      <c r="F3781" t="b">
        <v>0</v>
      </c>
      <c r="G3781" t="s">
        <v>41</v>
      </c>
      <c r="H3781" s="4">
        <v>45710.251944444448</v>
      </c>
      <c r="I3781" t="b">
        <v>0</v>
      </c>
      <c r="J3781" t="b">
        <v>1</v>
      </c>
      <c r="K3781" t="s">
        <v>24</v>
      </c>
      <c r="L3781" t="s">
        <v>22</v>
      </c>
      <c r="M3781">
        <v>127275.203125</v>
      </c>
      <c r="O3781" t="s">
        <v>7425</v>
      </c>
      <c r="P3781" t="s">
        <v>7426</v>
      </c>
    </row>
    <row r="3782" spans="1:16" x14ac:dyDescent="0.25">
      <c r="A3782" t="s">
        <v>2</v>
      </c>
      <c r="B3782" t="s">
        <v>1544</v>
      </c>
      <c r="C3782" t="s">
        <v>39</v>
      </c>
      <c r="D3782" t="s">
        <v>4014</v>
      </c>
      <c r="E3782" t="s">
        <v>20</v>
      </c>
      <c r="F3782" t="b">
        <v>1</v>
      </c>
      <c r="G3782" t="s">
        <v>610</v>
      </c>
      <c r="H3782" s="4">
        <v>45710.257430555554</v>
      </c>
      <c r="I3782" t="b">
        <v>0</v>
      </c>
      <c r="J3782" t="b">
        <v>1</v>
      </c>
      <c r="K3782" t="s">
        <v>610</v>
      </c>
      <c r="L3782" t="s">
        <v>22</v>
      </c>
      <c r="M3782">
        <v>184000</v>
      </c>
      <c r="O3782" t="s">
        <v>3016</v>
      </c>
      <c r="P3782" t="s">
        <v>6878</v>
      </c>
    </row>
    <row r="3783" spans="1:16" x14ac:dyDescent="0.25">
      <c r="A3783" t="s">
        <v>0</v>
      </c>
      <c r="B3783" t="s">
        <v>7427</v>
      </c>
      <c r="C3783" t="s">
        <v>3180</v>
      </c>
      <c r="D3783" t="s">
        <v>2208</v>
      </c>
      <c r="E3783" t="s">
        <v>20</v>
      </c>
      <c r="F3783" t="b">
        <v>0</v>
      </c>
      <c r="G3783" t="s">
        <v>23</v>
      </c>
      <c r="H3783" s="4">
        <v>45710.269016203703</v>
      </c>
      <c r="I3783" t="b">
        <v>0</v>
      </c>
      <c r="J3783" t="b">
        <v>0</v>
      </c>
      <c r="K3783" t="s">
        <v>24</v>
      </c>
      <c r="L3783" t="s">
        <v>36</v>
      </c>
      <c r="N3783">
        <v>33.5</v>
      </c>
      <c r="O3783" t="s">
        <v>3375</v>
      </c>
      <c r="P3783" t="s">
        <v>963</v>
      </c>
    </row>
    <row r="3784" spans="1:16" x14ac:dyDescent="0.25">
      <c r="A3784" t="s">
        <v>2</v>
      </c>
      <c r="B3784" t="s">
        <v>2</v>
      </c>
      <c r="C3784" t="s">
        <v>7428</v>
      </c>
      <c r="D3784" t="s">
        <v>4972</v>
      </c>
      <c r="E3784" t="s">
        <v>20</v>
      </c>
      <c r="F3784" t="b">
        <v>0</v>
      </c>
      <c r="G3784" t="s">
        <v>226</v>
      </c>
      <c r="H3784" s="4">
        <v>45710.273310185177</v>
      </c>
      <c r="I3784" t="b">
        <v>1</v>
      </c>
      <c r="J3784" t="b">
        <v>0</v>
      </c>
      <c r="K3784" t="s">
        <v>226</v>
      </c>
      <c r="L3784" t="s">
        <v>22</v>
      </c>
      <c r="M3784">
        <v>65000</v>
      </c>
      <c r="O3784" t="s">
        <v>7429</v>
      </c>
      <c r="P3784" t="s">
        <v>7430</v>
      </c>
    </row>
    <row r="3785" spans="1:16" x14ac:dyDescent="0.25">
      <c r="A3785" t="s">
        <v>19</v>
      </c>
      <c r="B3785" t="s">
        <v>7519</v>
      </c>
      <c r="C3785" t="s">
        <v>213</v>
      </c>
      <c r="D3785" t="s">
        <v>2208</v>
      </c>
      <c r="E3785" t="s">
        <v>20</v>
      </c>
      <c r="F3785" t="b">
        <v>0</v>
      </c>
      <c r="G3785" t="s">
        <v>41</v>
      </c>
      <c r="H3785" s="4">
        <v>45710.292048611111</v>
      </c>
      <c r="I3785" t="b">
        <v>0</v>
      </c>
      <c r="J3785" t="b">
        <v>1</v>
      </c>
      <c r="K3785" t="s">
        <v>24</v>
      </c>
      <c r="L3785" t="s">
        <v>22</v>
      </c>
      <c r="M3785">
        <v>193000</v>
      </c>
      <c r="O3785" t="s">
        <v>405</v>
      </c>
      <c r="P3785" t="s">
        <v>7520</v>
      </c>
    </row>
    <row r="3786" spans="1:16" x14ac:dyDescent="0.25">
      <c r="A3786" t="s">
        <v>2</v>
      </c>
      <c r="B3786" t="s">
        <v>7431</v>
      </c>
      <c r="C3786" t="s">
        <v>172</v>
      </c>
      <c r="D3786" t="s">
        <v>2208</v>
      </c>
      <c r="E3786" t="s">
        <v>20</v>
      </c>
      <c r="F3786" t="b">
        <v>0</v>
      </c>
      <c r="G3786" t="s">
        <v>27</v>
      </c>
      <c r="H3786" s="4">
        <v>45710.293217592603</v>
      </c>
      <c r="I3786" t="b">
        <v>0</v>
      </c>
      <c r="J3786" t="b">
        <v>0</v>
      </c>
      <c r="K3786" t="s">
        <v>24</v>
      </c>
      <c r="L3786" t="s">
        <v>22</v>
      </c>
      <c r="M3786">
        <v>180000</v>
      </c>
      <c r="O3786" t="s">
        <v>2868</v>
      </c>
      <c r="P3786" t="s">
        <v>7432</v>
      </c>
    </row>
    <row r="3787" spans="1:16" x14ac:dyDescent="0.25">
      <c r="A3787" t="s">
        <v>0</v>
      </c>
      <c r="B3787" t="s">
        <v>4222</v>
      </c>
      <c r="D3787" t="s">
        <v>4220</v>
      </c>
      <c r="E3787" t="s">
        <v>20</v>
      </c>
      <c r="F3787" t="b">
        <v>0</v>
      </c>
      <c r="G3787" t="s">
        <v>1420</v>
      </c>
      <c r="H3787" s="4">
        <v>45710.298101851848</v>
      </c>
      <c r="I3787" t="b">
        <v>0</v>
      </c>
      <c r="J3787" t="b">
        <v>0</v>
      </c>
      <c r="K3787" t="s">
        <v>1420</v>
      </c>
      <c r="L3787" t="s">
        <v>22</v>
      </c>
      <c r="M3787">
        <v>65000</v>
      </c>
      <c r="O3787" t="s">
        <v>2946</v>
      </c>
      <c r="P3787" t="s">
        <v>1374</v>
      </c>
    </row>
    <row r="3788" spans="1:16" x14ac:dyDescent="0.25">
      <c r="A3788" t="s">
        <v>1</v>
      </c>
      <c r="B3788" t="s">
        <v>7433</v>
      </c>
      <c r="C3788" t="s">
        <v>39</v>
      </c>
      <c r="D3788" t="s">
        <v>7434</v>
      </c>
      <c r="E3788" t="s">
        <v>20</v>
      </c>
      <c r="F3788" t="b">
        <v>1</v>
      </c>
      <c r="G3788" t="s">
        <v>1833</v>
      </c>
      <c r="H3788" s="4">
        <v>45710.299421296288</v>
      </c>
      <c r="I3788" t="b">
        <v>1</v>
      </c>
      <c r="J3788" t="b">
        <v>0</v>
      </c>
      <c r="K3788" t="s">
        <v>1833</v>
      </c>
      <c r="L3788" t="s">
        <v>22</v>
      </c>
      <c r="M3788">
        <v>47500</v>
      </c>
      <c r="O3788" t="s">
        <v>1426</v>
      </c>
    </row>
    <row r="3789" spans="1:16" x14ac:dyDescent="0.25">
      <c r="A3789" t="s">
        <v>0</v>
      </c>
      <c r="B3789" t="s">
        <v>3335</v>
      </c>
      <c r="C3789" t="s">
        <v>160</v>
      </c>
      <c r="D3789" t="s">
        <v>4084</v>
      </c>
      <c r="E3789" t="s">
        <v>20</v>
      </c>
      <c r="F3789" t="b">
        <v>0</v>
      </c>
      <c r="G3789" t="s">
        <v>52</v>
      </c>
      <c r="H3789" s="4">
        <v>45710.303819444453</v>
      </c>
      <c r="I3789" t="b">
        <v>0</v>
      </c>
      <c r="J3789" t="b">
        <v>1</v>
      </c>
      <c r="K3789" t="s">
        <v>24</v>
      </c>
      <c r="L3789" t="s">
        <v>22</v>
      </c>
      <c r="M3789">
        <v>137500</v>
      </c>
      <c r="O3789" t="s">
        <v>88</v>
      </c>
      <c r="P3789" t="s">
        <v>7435</v>
      </c>
    </row>
    <row r="3790" spans="1:16" x14ac:dyDescent="0.25">
      <c r="A3790" t="s">
        <v>89</v>
      </c>
      <c r="B3790" t="s">
        <v>7531</v>
      </c>
      <c r="C3790" t="s">
        <v>7532</v>
      </c>
      <c r="D3790" t="s">
        <v>4035</v>
      </c>
      <c r="E3790" t="s">
        <v>20</v>
      </c>
      <c r="F3790" t="b">
        <v>0</v>
      </c>
      <c r="G3790" t="s">
        <v>1119</v>
      </c>
      <c r="H3790" s="4">
        <v>45710.31212962963</v>
      </c>
      <c r="I3790" t="b">
        <v>0</v>
      </c>
      <c r="J3790" t="b">
        <v>0</v>
      </c>
      <c r="K3790" t="s">
        <v>1119</v>
      </c>
      <c r="L3790" t="s">
        <v>22</v>
      </c>
      <c r="M3790">
        <v>275000</v>
      </c>
      <c r="O3790" t="s">
        <v>7533</v>
      </c>
      <c r="P3790" t="s">
        <v>274</v>
      </c>
    </row>
    <row r="3791" spans="1:16" x14ac:dyDescent="0.25">
      <c r="A3791" t="s">
        <v>89</v>
      </c>
      <c r="B3791" t="s">
        <v>7534</v>
      </c>
      <c r="C3791" t="s">
        <v>1420</v>
      </c>
      <c r="D3791" t="s">
        <v>4220</v>
      </c>
      <c r="E3791" t="s">
        <v>20</v>
      </c>
      <c r="F3791" t="b">
        <v>0</v>
      </c>
      <c r="G3791" t="s">
        <v>1420</v>
      </c>
      <c r="H3791" s="4">
        <v>45710.317175925928</v>
      </c>
      <c r="I3791" t="b">
        <v>0</v>
      </c>
      <c r="J3791" t="b">
        <v>0</v>
      </c>
      <c r="K3791" t="s">
        <v>1420</v>
      </c>
      <c r="L3791" t="s">
        <v>22</v>
      </c>
      <c r="M3791">
        <v>174400</v>
      </c>
      <c r="O3791" t="s">
        <v>1773</v>
      </c>
      <c r="P3791" t="s">
        <v>7535</v>
      </c>
    </row>
    <row r="3792" spans="1:16" x14ac:dyDescent="0.25">
      <c r="A3792" t="s">
        <v>139</v>
      </c>
      <c r="B3792" t="s">
        <v>7436</v>
      </c>
      <c r="C3792" t="s">
        <v>2500</v>
      </c>
      <c r="D3792" t="s">
        <v>3970</v>
      </c>
      <c r="E3792" t="s">
        <v>20</v>
      </c>
      <c r="F3792" t="b">
        <v>0</v>
      </c>
      <c r="G3792" t="s">
        <v>41</v>
      </c>
      <c r="H3792" s="4">
        <v>45710.333784722221</v>
      </c>
      <c r="I3792" t="b">
        <v>0</v>
      </c>
      <c r="J3792" t="b">
        <v>1</v>
      </c>
      <c r="K3792" t="s">
        <v>24</v>
      </c>
      <c r="L3792" t="s">
        <v>22</v>
      </c>
      <c r="M3792">
        <v>96000</v>
      </c>
      <c r="O3792" t="s">
        <v>7437</v>
      </c>
    </row>
    <row r="3793" spans="1:16" x14ac:dyDescent="0.25">
      <c r="A3793" t="s">
        <v>40</v>
      </c>
      <c r="B3793" t="s">
        <v>7438</v>
      </c>
      <c r="C3793" t="s">
        <v>151</v>
      </c>
      <c r="D3793" t="s">
        <v>5133</v>
      </c>
      <c r="E3793" t="s">
        <v>20</v>
      </c>
      <c r="F3793" t="b">
        <v>0</v>
      </c>
      <c r="G3793" t="s">
        <v>30</v>
      </c>
      <c r="H3793" s="4">
        <v>45710.334583333337</v>
      </c>
      <c r="I3793" t="b">
        <v>0</v>
      </c>
      <c r="J3793" t="b">
        <v>1</v>
      </c>
      <c r="K3793" t="s">
        <v>24</v>
      </c>
      <c r="L3793" t="s">
        <v>22</v>
      </c>
      <c r="M3793">
        <v>149743</v>
      </c>
      <c r="O3793" t="s">
        <v>7439</v>
      </c>
      <c r="P3793" t="s">
        <v>7440</v>
      </c>
    </row>
    <row r="3794" spans="1:16" x14ac:dyDescent="0.25">
      <c r="A3794" t="s">
        <v>19</v>
      </c>
      <c r="B3794" t="s">
        <v>7557</v>
      </c>
      <c r="C3794" t="s">
        <v>453</v>
      </c>
      <c r="D3794" t="s">
        <v>3957</v>
      </c>
      <c r="E3794" t="s">
        <v>20</v>
      </c>
      <c r="F3794" t="b">
        <v>0</v>
      </c>
      <c r="G3794" t="s">
        <v>27</v>
      </c>
      <c r="H3794" s="4">
        <v>45710.334618055553</v>
      </c>
      <c r="I3794" t="b">
        <v>0</v>
      </c>
      <c r="J3794" t="b">
        <v>0</v>
      </c>
      <c r="K3794" t="s">
        <v>24</v>
      </c>
      <c r="L3794" t="s">
        <v>36</v>
      </c>
      <c r="N3794">
        <v>51.239997863769531</v>
      </c>
      <c r="O3794" t="s">
        <v>349</v>
      </c>
      <c r="P3794" t="s">
        <v>7558</v>
      </c>
    </row>
    <row r="3795" spans="1:16" x14ac:dyDescent="0.25">
      <c r="A3795" t="s">
        <v>2</v>
      </c>
      <c r="B3795" t="s">
        <v>7441</v>
      </c>
      <c r="C3795" t="s">
        <v>29</v>
      </c>
      <c r="D3795" t="s">
        <v>3957</v>
      </c>
      <c r="E3795" t="s">
        <v>20</v>
      </c>
      <c r="F3795" t="b">
        <v>0</v>
      </c>
      <c r="G3795" t="s">
        <v>27</v>
      </c>
      <c r="H3795" s="4">
        <v>45710.334675925929</v>
      </c>
      <c r="I3795" t="b">
        <v>0</v>
      </c>
      <c r="J3795" t="b">
        <v>1</v>
      </c>
      <c r="K3795" t="s">
        <v>24</v>
      </c>
      <c r="L3795" t="s">
        <v>36</v>
      </c>
      <c r="N3795">
        <v>38.215000152587891</v>
      </c>
      <c r="O3795" t="s">
        <v>2768</v>
      </c>
      <c r="P3795" t="s">
        <v>128</v>
      </c>
    </row>
    <row r="3796" spans="1:16" x14ac:dyDescent="0.25">
      <c r="A3796" t="s">
        <v>2</v>
      </c>
      <c r="B3796" t="s">
        <v>7442</v>
      </c>
      <c r="C3796" t="s">
        <v>6313</v>
      </c>
      <c r="D3796" t="s">
        <v>3970</v>
      </c>
      <c r="E3796" t="s">
        <v>20</v>
      </c>
      <c r="F3796" t="b">
        <v>0</v>
      </c>
      <c r="G3796" t="s">
        <v>1420</v>
      </c>
      <c r="H3796" s="4">
        <v>45710.350810185177</v>
      </c>
      <c r="I3796" t="b">
        <v>0</v>
      </c>
      <c r="J3796" t="b">
        <v>0</v>
      </c>
      <c r="K3796" t="s">
        <v>1420</v>
      </c>
      <c r="L3796" t="s">
        <v>22</v>
      </c>
      <c r="M3796">
        <v>109605.5</v>
      </c>
      <c r="O3796" t="s">
        <v>7443</v>
      </c>
      <c r="P3796" t="s">
        <v>7444</v>
      </c>
    </row>
    <row r="3797" spans="1:16" x14ac:dyDescent="0.25">
      <c r="A3797" t="s">
        <v>0</v>
      </c>
      <c r="B3797" t="s">
        <v>7536</v>
      </c>
      <c r="C3797" t="s">
        <v>3225</v>
      </c>
      <c r="D3797" t="s">
        <v>3828</v>
      </c>
      <c r="E3797" t="s">
        <v>20</v>
      </c>
      <c r="F3797" t="b">
        <v>0</v>
      </c>
      <c r="G3797" t="s">
        <v>27</v>
      </c>
      <c r="H3797" s="4">
        <v>45710.375081018523</v>
      </c>
      <c r="I3797" t="b">
        <v>1</v>
      </c>
      <c r="J3797" t="b">
        <v>1</v>
      </c>
      <c r="K3797" t="s">
        <v>24</v>
      </c>
      <c r="L3797" t="s">
        <v>22</v>
      </c>
      <c r="M3797">
        <v>80000</v>
      </c>
      <c r="O3797" t="s">
        <v>7537</v>
      </c>
      <c r="P3797" t="s">
        <v>7538</v>
      </c>
    </row>
    <row r="3798" spans="1:16" x14ac:dyDescent="0.25">
      <c r="A3798" t="s">
        <v>0</v>
      </c>
      <c r="B3798" t="s">
        <v>7445</v>
      </c>
      <c r="C3798" t="s">
        <v>39</v>
      </c>
      <c r="D3798" t="s">
        <v>3828</v>
      </c>
      <c r="E3798" t="s">
        <v>20</v>
      </c>
      <c r="F3798" t="b">
        <v>1</v>
      </c>
      <c r="G3798" t="s">
        <v>27</v>
      </c>
      <c r="H3798" s="4">
        <v>45710.375150462962</v>
      </c>
      <c r="I3798" t="b">
        <v>1</v>
      </c>
      <c r="J3798" t="b">
        <v>0</v>
      </c>
      <c r="K3798" t="s">
        <v>24</v>
      </c>
      <c r="L3798" t="s">
        <v>22</v>
      </c>
      <c r="M3798">
        <v>163085</v>
      </c>
      <c r="O3798" t="s">
        <v>7446</v>
      </c>
      <c r="P3798" t="s">
        <v>709</v>
      </c>
    </row>
    <row r="3799" spans="1:16" x14ac:dyDescent="0.25">
      <c r="A3799" t="s">
        <v>0</v>
      </c>
      <c r="B3799" t="s">
        <v>7447</v>
      </c>
      <c r="C3799" t="s">
        <v>585</v>
      </c>
      <c r="D3799" t="s">
        <v>4084</v>
      </c>
      <c r="E3799" t="s">
        <v>20</v>
      </c>
      <c r="F3799" t="b">
        <v>0</v>
      </c>
      <c r="G3799" t="s">
        <v>41</v>
      </c>
      <c r="H3799" s="4">
        <v>45710.375474537039</v>
      </c>
      <c r="I3799" t="b">
        <v>0</v>
      </c>
      <c r="J3799" t="b">
        <v>0</v>
      </c>
      <c r="K3799" t="s">
        <v>24</v>
      </c>
      <c r="L3799" t="s">
        <v>22</v>
      </c>
      <c r="M3799">
        <v>125000</v>
      </c>
      <c r="O3799" t="s">
        <v>374</v>
      </c>
      <c r="P3799" t="s">
        <v>7448</v>
      </c>
    </row>
    <row r="3800" spans="1:16" x14ac:dyDescent="0.25">
      <c r="A3800" t="s">
        <v>1</v>
      </c>
      <c r="B3800" t="s">
        <v>4431</v>
      </c>
      <c r="C3800" t="s">
        <v>949</v>
      </c>
      <c r="D3800" t="s">
        <v>4432</v>
      </c>
      <c r="E3800" t="s">
        <v>20</v>
      </c>
      <c r="F3800" t="b">
        <v>0</v>
      </c>
      <c r="G3800" t="s">
        <v>30</v>
      </c>
      <c r="H3800" s="4">
        <v>45710.376006944447</v>
      </c>
      <c r="I3800" t="b">
        <v>0</v>
      </c>
      <c r="J3800" t="b">
        <v>1</v>
      </c>
      <c r="K3800" t="s">
        <v>24</v>
      </c>
      <c r="L3800" t="s">
        <v>22</v>
      </c>
      <c r="M3800">
        <v>99000</v>
      </c>
      <c r="O3800" t="s">
        <v>1763</v>
      </c>
      <c r="P3800" t="s">
        <v>4433</v>
      </c>
    </row>
    <row r="3801" spans="1:16" x14ac:dyDescent="0.25">
      <c r="A3801" t="s">
        <v>0</v>
      </c>
      <c r="B3801" t="s">
        <v>5421</v>
      </c>
      <c r="C3801" t="s">
        <v>372</v>
      </c>
      <c r="D3801" t="s">
        <v>3957</v>
      </c>
      <c r="E3801" t="s">
        <v>34</v>
      </c>
      <c r="F3801" t="b">
        <v>0</v>
      </c>
      <c r="G3801" t="s">
        <v>27</v>
      </c>
      <c r="H3801" s="4">
        <v>45710.416701388887</v>
      </c>
      <c r="I3801" t="b">
        <v>1</v>
      </c>
      <c r="J3801" t="b">
        <v>0</v>
      </c>
      <c r="K3801" t="s">
        <v>24</v>
      </c>
      <c r="L3801" t="s">
        <v>36</v>
      </c>
      <c r="N3801">
        <v>27.979999542236332</v>
      </c>
      <c r="O3801" t="s">
        <v>4622</v>
      </c>
    </row>
    <row r="3802" spans="1:16" x14ac:dyDescent="0.25">
      <c r="A3802" t="s">
        <v>40</v>
      </c>
      <c r="B3802" t="s">
        <v>7449</v>
      </c>
      <c r="C3802" t="s">
        <v>1546</v>
      </c>
      <c r="D3802" t="s">
        <v>3828</v>
      </c>
      <c r="E3802" t="s">
        <v>20</v>
      </c>
      <c r="F3802" t="b">
        <v>0</v>
      </c>
      <c r="G3802" t="s">
        <v>27</v>
      </c>
      <c r="H3802" s="4">
        <v>45710.417939814812</v>
      </c>
      <c r="I3802" t="b">
        <v>0</v>
      </c>
      <c r="J3802" t="b">
        <v>1</v>
      </c>
      <c r="K3802" t="s">
        <v>24</v>
      </c>
      <c r="L3802" t="s">
        <v>22</v>
      </c>
      <c r="M3802">
        <v>162225</v>
      </c>
      <c r="O3802" t="s">
        <v>254</v>
      </c>
      <c r="P3802" t="s">
        <v>7450</v>
      </c>
    </row>
    <row r="3803" spans="1:16" x14ac:dyDescent="0.25">
      <c r="A3803" t="s">
        <v>40</v>
      </c>
      <c r="B3803" t="s">
        <v>2541</v>
      </c>
      <c r="C3803" t="s">
        <v>3347</v>
      </c>
      <c r="D3803" t="s">
        <v>3973</v>
      </c>
      <c r="E3803" t="s">
        <v>20</v>
      </c>
      <c r="F3803" t="b">
        <v>0</v>
      </c>
      <c r="G3803" t="s">
        <v>27</v>
      </c>
      <c r="H3803" s="4">
        <v>45710.418842592589</v>
      </c>
      <c r="I3803" t="b">
        <v>0</v>
      </c>
      <c r="J3803" t="b">
        <v>1</v>
      </c>
      <c r="K3803" t="s">
        <v>24</v>
      </c>
      <c r="L3803" t="s">
        <v>22</v>
      </c>
      <c r="M3803">
        <v>110500</v>
      </c>
      <c r="O3803" t="s">
        <v>2227</v>
      </c>
      <c r="P3803" t="s">
        <v>4333</v>
      </c>
    </row>
    <row r="3804" spans="1:16" x14ac:dyDescent="0.25">
      <c r="A3804" t="s">
        <v>2</v>
      </c>
      <c r="B3804" t="s">
        <v>4385</v>
      </c>
      <c r="C3804" t="s">
        <v>3515</v>
      </c>
      <c r="D3804" t="s">
        <v>2208</v>
      </c>
      <c r="E3804" t="s">
        <v>34</v>
      </c>
      <c r="F3804" t="b">
        <v>0</v>
      </c>
      <c r="G3804" t="s">
        <v>41</v>
      </c>
      <c r="H3804" s="4">
        <v>45710.418923611112</v>
      </c>
      <c r="I3804" t="b">
        <v>0</v>
      </c>
      <c r="J3804" t="b">
        <v>1</v>
      </c>
      <c r="K3804" t="s">
        <v>24</v>
      </c>
      <c r="L3804" t="s">
        <v>22</v>
      </c>
      <c r="M3804">
        <v>165000</v>
      </c>
      <c r="O3804" t="s">
        <v>428</v>
      </c>
      <c r="P3804" t="s">
        <v>7451</v>
      </c>
    </row>
    <row r="3805" spans="1:16" x14ac:dyDescent="0.25">
      <c r="A3805" t="s">
        <v>28</v>
      </c>
      <c r="B3805" t="s">
        <v>642</v>
      </c>
      <c r="C3805" t="s">
        <v>696</v>
      </c>
      <c r="D3805" t="s">
        <v>3973</v>
      </c>
      <c r="E3805" t="s">
        <v>20</v>
      </c>
      <c r="F3805" t="b">
        <v>0</v>
      </c>
      <c r="G3805" t="s">
        <v>30</v>
      </c>
      <c r="H3805" s="4">
        <v>45710.420115740737</v>
      </c>
      <c r="I3805" t="b">
        <v>0</v>
      </c>
      <c r="J3805" t="b">
        <v>1</v>
      </c>
      <c r="K3805" t="s">
        <v>24</v>
      </c>
      <c r="L3805" t="s">
        <v>22</v>
      </c>
      <c r="M3805">
        <v>147000</v>
      </c>
      <c r="O3805" t="s">
        <v>950</v>
      </c>
      <c r="P3805" t="s">
        <v>6325</v>
      </c>
    </row>
    <row r="3806" spans="1:16" x14ac:dyDescent="0.25">
      <c r="A3806" t="s">
        <v>89</v>
      </c>
      <c r="B3806" t="s">
        <v>7452</v>
      </c>
      <c r="C3806" t="s">
        <v>7313</v>
      </c>
      <c r="D3806" t="s">
        <v>2208</v>
      </c>
      <c r="E3806" t="s">
        <v>34</v>
      </c>
      <c r="F3806" t="b">
        <v>0</v>
      </c>
      <c r="G3806" t="s">
        <v>41</v>
      </c>
      <c r="H3806" s="4">
        <v>45710.433148148149</v>
      </c>
      <c r="I3806" t="b">
        <v>0</v>
      </c>
      <c r="J3806" t="b">
        <v>1</v>
      </c>
      <c r="K3806" t="s">
        <v>24</v>
      </c>
      <c r="L3806" t="s">
        <v>22</v>
      </c>
      <c r="M3806">
        <v>195000</v>
      </c>
      <c r="O3806" t="s">
        <v>428</v>
      </c>
      <c r="P3806" t="s">
        <v>7453</v>
      </c>
    </row>
    <row r="3807" spans="1:16" x14ac:dyDescent="0.25">
      <c r="A3807" t="s">
        <v>2</v>
      </c>
      <c r="B3807" t="s">
        <v>6517</v>
      </c>
      <c r="C3807" t="s">
        <v>151</v>
      </c>
      <c r="D3807" t="s">
        <v>3973</v>
      </c>
      <c r="E3807" t="s">
        <v>20</v>
      </c>
      <c r="F3807" t="b">
        <v>0</v>
      </c>
      <c r="G3807" t="s">
        <v>30</v>
      </c>
      <c r="H3807" s="4">
        <v>45710.45925925926</v>
      </c>
      <c r="I3807" t="b">
        <v>0</v>
      </c>
      <c r="J3807" t="b">
        <v>1</v>
      </c>
      <c r="K3807" t="s">
        <v>24</v>
      </c>
      <c r="L3807" t="s">
        <v>22</v>
      </c>
      <c r="M3807">
        <v>140500</v>
      </c>
      <c r="O3807" t="s">
        <v>6518</v>
      </c>
      <c r="P3807" t="s">
        <v>6519</v>
      </c>
    </row>
    <row r="3808" spans="1:16" x14ac:dyDescent="0.25">
      <c r="A3808" t="s">
        <v>2</v>
      </c>
      <c r="B3808" t="s">
        <v>307</v>
      </c>
      <c r="C3808" t="s">
        <v>39</v>
      </c>
      <c r="D3808" t="s">
        <v>7454</v>
      </c>
      <c r="E3808" t="s">
        <v>20</v>
      </c>
      <c r="F3808" t="b">
        <v>1</v>
      </c>
      <c r="G3808" t="s">
        <v>1094</v>
      </c>
      <c r="H3808" s="4">
        <v>45710.489560185182</v>
      </c>
      <c r="I3808" t="b">
        <v>1</v>
      </c>
      <c r="J3808" t="b">
        <v>0</v>
      </c>
      <c r="K3808" t="s">
        <v>1094</v>
      </c>
      <c r="L3808" t="s">
        <v>22</v>
      </c>
      <c r="M3808">
        <v>200000</v>
      </c>
      <c r="O3808" t="s">
        <v>7455</v>
      </c>
      <c r="P3808" t="s">
        <v>1818</v>
      </c>
    </row>
    <row r="3809" spans="1:16" x14ac:dyDescent="0.25">
      <c r="A3809" t="s">
        <v>1</v>
      </c>
      <c r="B3809" t="s">
        <v>2955</v>
      </c>
      <c r="C3809" t="s">
        <v>2765</v>
      </c>
      <c r="D3809" t="s">
        <v>3973</v>
      </c>
      <c r="E3809" t="s">
        <v>20</v>
      </c>
      <c r="F3809" t="b">
        <v>0</v>
      </c>
      <c r="G3809" t="s">
        <v>52</v>
      </c>
      <c r="H3809" s="4">
        <v>45710.500891203701</v>
      </c>
      <c r="I3809" t="b">
        <v>0</v>
      </c>
      <c r="J3809" t="b">
        <v>1</v>
      </c>
      <c r="K3809" t="s">
        <v>24</v>
      </c>
      <c r="L3809" t="s">
        <v>22</v>
      </c>
      <c r="M3809">
        <v>174000</v>
      </c>
      <c r="O3809" t="s">
        <v>5482</v>
      </c>
      <c r="P3809" t="s">
        <v>603</v>
      </c>
    </row>
    <row r="3810" spans="1:16" x14ac:dyDescent="0.25">
      <c r="A3810" t="s">
        <v>2</v>
      </c>
      <c r="B3810" t="s">
        <v>7406</v>
      </c>
      <c r="C3810" t="s">
        <v>3608</v>
      </c>
      <c r="D3810" t="s">
        <v>3973</v>
      </c>
      <c r="E3810" t="s">
        <v>20</v>
      </c>
      <c r="F3810" t="b">
        <v>0</v>
      </c>
      <c r="G3810" t="s">
        <v>27</v>
      </c>
      <c r="H3810" s="4">
        <v>45710.501215277778</v>
      </c>
      <c r="I3810" t="b">
        <v>0</v>
      </c>
      <c r="J3810" t="b">
        <v>0</v>
      </c>
      <c r="K3810" t="s">
        <v>24</v>
      </c>
      <c r="L3810" t="s">
        <v>22</v>
      </c>
      <c r="M3810">
        <v>82850</v>
      </c>
      <c r="O3810" t="s">
        <v>5482</v>
      </c>
      <c r="P3810" t="s">
        <v>3772</v>
      </c>
    </row>
    <row r="3811" spans="1:16" x14ac:dyDescent="0.25">
      <c r="A3811" t="s">
        <v>2</v>
      </c>
      <c r="B3811" t="s">
        <v>7456</v>
      </c>
      <c r="C3811" t="s">
        <v>114</v>
      </c>
      <c r="D3811" t="s">
        <v>3973</v>
      </c>
      <c r="E3811" t="s">
        <v>20</v>
      </c>
      <c r="F3811" t="b">
        <v>0</v>
      </c>
      <c r="G3811" t="s">
        <v>27</v>
      </c>
      <c r="H3811" s="4">
        <v>45710.501689814817</v>
      </c>
      <c r="I3811" t="b">
        <v>0</v>
      </c>
      <c r="J3811" t="b">
        <v>1</v>
      </c>
      <c r="K3811" t="s">
        <v>24</v>
      </c>
      <c r="L3811" t="s">
        <v>22</v>
      </c>
      <c r="M3811">
        <v>207500</v>
      </c>
      <c r="O3811" t="s">
        <v>341</v>
      </c>
      <c r="P3811" t="s">
        <v>7457</v>
      </c>
    </row>
    <row r="3812" spans="1:16" x14ac:dyDescent="0.25">
      <c r="A3812" t="s">
        <v>1</v>
      </c>
      <c r="B3812" t="s">
        <v>844</v>
      </c>
      <c r="C3812" t="s">
        <v>3608</v>
      </c>
      <c r="D3812" t="s">
        <v>3973</v>
      </c>
      <c r="E3812" t="s">
        <v>20</v>
      </c>
      <c r="F3812" t="b">
        <v>0</v>
      </c>
      <c r="G3812" t="s">
        <v>30</v>
      </c>
      <c r="H3812" s="4">
        <v>45710.502858796302</v>
      </c>
      <c r="I3812" t="b">
        <v>0</v>
      </c>
      <c r="J3812" t="b">
        <v>0</v>
      </c>
      <c r="K3812" t="s">
        <v>24</v>
      </c>
      <c r="L3812" t="s">
        <v>22</v>
      </c>
      <c r="M3812">
        <v>174500</v>
      </c>
      <c r="O3812" t="s">
        <v>5482</v>
      </c>
      <c r="P3812" t="s">
        <v>302</v>
      </c>
    </row>
    <row r="3813" spans="1:16" x14ac:dyDescent="0.25">
      <c r="A3813" t="s">
        <v>28</v>
      </c>
      <c r="B3813" t="s">
        <v>7458</v>
      </c>
      <c r="C3813" t="s">
        <v>39</v>
      </c>
      <c r="D3813" t="s">
        <v>3973</v>
      </c>
      <c r="E3813" t="s">
        <v>20</v>
      </c>
      <c r="F3813" t="b">
        <v>1</v>
      </c>
      <c r="G3813" t="s">
        <v>106</v>
      </c>
      <c r="H3813" s="4">
        <v>45710.50849537037</v>
      </c>
      <c r="I3813" t="b">
        <v>0</v>
      </c>
      <c r="J3813" t="b">
        <v>0</v>
      </c>
      <c r="K3813" t="s">
        <v>106</v>
      </c>
      <c r="L3813" t="s">
        <v>36</v>
      </c>
      <c r="N3813">
        <v>50</v>
      </c>
      <c r="O3813" t="s">
        <v>7413</v>
      </c>
      <c r="P3813" t="s">
        <v>7459</v>
      </c>
    </row>
    <row r="3814" spans="1:16" x14ac:dyDescent="0.25">
      <c r="A3814" t="s">
        <v>0</v>
      </c>
      <c r="B3814" t="s">
        <v>0</v>
      </c>
      <c r="C3814" t="s">
        <v>569</v>
      </c>
      <c r="D3814" t="s">
        <v>7547</v>
      </c>
      <c r="E3814" t="s">
        <v>34</v>
      </c>
      <c r="F3814" t="b">
        <v>0</v>
      </c>
      <c r="G3814" t="s">
        <v>52</v>
      </c>
      <c r="H3814" s="4">
        <v>45710.515636574077</v>
      </c>
      <c r="I3814" t="b">
        <v>0</v>
      </c>
      <c r="J3814" t="b">
        <v>0</v>
      </c>
      <c r="K3814" t="s">
        <v>24</v>
      </c>
      <c r="L3814" t="s">
        <v>36</v>
      </c>
      <c r="N3814">
        <v>15</v>
      </c>
      <c r="O3814" t="s">
        <v>7548</v>
      </c>
      <c r="P3814" t="s">
        <v>61</v>
      </c>
    </row>
    <row r="3815" spans="1:16" x14ac:dyDescent="0.25">
      <c r="A3815" t="s">
        <v>139</v>
      </c>
      <c r="B3815" t="s">
        <v>7460</v>
      </c>
      <c r="C3815" t="s">
        <v>1867</v>
      </c>
      <c r="D3815" t="s">
        <v>2208</v>
      </c>
      <c r="E3815" t="s">
        <v>105</v>
      </c>
      <c r="F3815" t="b">
        <v>0</v>
      </c>
      <c r="G3815" t="s">
        <v>27</v>
      </c>
      <c r="H3815" s="4">
        <v>45710.54178240741</v>
      </c>
      <c r="I3815" t="b">
        <v>0</v>
      </c>
      <c r="J3815" t="b">
        <v>1</v>
      </c>
      <c r="K3815" t="s">
        <v>24</v>
      </c>
      <c r="L3815" t="s">
        <v>22</v>
      </c>
      <c r="M3815">
        <v>93500</v>
      </c>
      <c r="O3815" t="s">
        <v>7461</v>
      </c>
      <c r="P3815" t="s">
        <v>2014</v>
      </c>
    </row>
    <row r="3816" spans="1:16" x14ac:dyDescent="0.25">
      <c r="A3816" t="s">
        <v>1</v>
      </c>
      <c r="B3816" t="s">
        <v>2473</v>
      </c>
      <c r="C3816" t="s">
        <v>1845</v>
      </c>
      <c r="D3816" t="s">
        <v>4084</v>
      </c>
      <c r="E3816" t="s">
        <v>20</v>
      </c>
      <c r="F3816" t="b">
        <v>0</v>
      </c>
      <c r="G3816" t="s">
        <v>27</v>
      </c>
      <c r="H3816" s="4">
        <v>45710.543252314812</v>
      </c>
      <c r="I3816" t="b">
        <v>0</v>
      </c>
      <c r="J3816" t="b">
        <v>1</v>
      </c>
      <c r="K3816" t="s">
        <v>24</v>
      </c>
      <c r="L3816" t="s">
        <v>22</v>
      </c>
      <c r="M3816">
        <v>145000</v>
      </c>
      <c r="O3816" t="s">
        <v>1388</v>
      </c>
      <c r="P3816" t="s">
        <v>7462</v>
      </c>
    </row>
    <row r="3817" spans="1:16" x14ac:dyDescent="0.25">
      <c r="A3817" t="s">
        <v>40</v>
      </c>
      <c r="B3817" t="s">
        <v>7463</v>
      </c>
      <c r="C3817" t="s">
        <v>2701</v>
      </c>
      <c r="D3817" t="s">
        <v>3828</v>
      </c>
      <c r="E3817" t="s">
        <v>20</v>
      </c>
      <c r="F3817" t="b">
        <v>0</v>
      </c>
      <c r="G3817" t="s">
        <v>41</v>
      </c>
      <c r="H3817" s="4">
        <v>45710.543657407397</v>
      </c>
      <c r="I3817" t="b">
        <v>1</v>
      </c>
      <c r="J3817" t="b">
        <v>1</v>
      </c>
      <c r="K3817" t="s">
        <v>24</v>
      </c>
      <c r="L3817" t="s">
        <v>36</v>
      </c>
      <c r="N3817">
        <v>60</v>
      </c>
      <c r="O3817" t="s">
        <v>7464</v>
      </c>
      <c r="P3817" t="s">
        <v>7465</v>
      </c>
    </row>
    <row r="3818" spans="1:16" x14ac:dyDescent="0.25">
      <c r="A3818" t="s">
        <v>19</v>
      </c>
      <c r="B3818" t="s">
        <v>7466</v>
      </c>
      <c r="C3818" t="s">
        <v>2765</v>
      </c>
      <c r="D3818" t="s">
        <v>3957</v>
      </c>
      <c r="E3818" t="s">
        <v>20</v>
      </c>
      <c r="F3818" t="b">
        <v>0</v>
      </c>
      <c r="G3818" t="s">
        <v>23</v>
      </c>
      <c r="H3818" s="4">
        <v>45710.581053240741</v>
      </c>
      <c r="I3818" t="b">
        <v>0</v>
      </c>
      <c r="J3818" t="b">
        <v>1</v>
      </c>
      <c r="K3818" t="s">
        <v>24</v>
      </c>
      <c r="L3818" t="s">
        <v>36</v>
      </c>
      <c r="N3818">
        <v>11.335000038146971</v>
      </c>
      <c r="O3818" t="s">
        <v>254</v>
      </c>
      <c r="P3818" t="s">
        <v>1637</v>
      </c>
    </row>
    <row r="3819" spans="1:16" x14ac:dyDescent="0.25">
      <c r="A3819" t="s">
        <v>0</v>
      </c>
      <c r="B3819" t="s">
        <v>7549</v>
      </c>
      <c r="C3819" t="s">
        <v>484</v>
      </c>
      <c r="D3819" t="s">
        <v>3828</v>
      </c>
      <c r="E3819" t="s">
        <v>20</v>
      </c>
      <c r="F3819" t="b">
        <v>0</v>
      </c>
      <c r="G3819" t="s">
        <v>27</v>
      </c>
      <c r="H3819" s="4">
        <v>45710.583402777767</v>
      </c>
      <c r="I3819" t="b">
        <v>0</v>
      </c>
      <c r="J3819" t="b">
        <v>1</v>
      </c>
      <c r="K3819" t="s">
        <v>24</v>
      </c>
      <c r="L3819" t="s">
        <v>22</v>
      </c>
      <c r="M3819">
        <v>70000</v>
      </c>
      <c r="O3819" t="s">
        <v>7550</v>
      </c>
      <c r="P3819" t="s">
        <v>280</v>
      </c>
    </row>
    <row r="3820" spans="1:16" x14ac:dyDescent="0.25">
      <c r="A3820" t="s">
        <v>0</v>
      </c>
      <c r="B3820" t="s">
        <v>7467</v>
      </c>
      <c r="C3820" t="s">
        <v>859</v>
      </c>
      <c r="D3820" t="s">
        <v>3957</v>
      </c>
      <c r="E3820" t="s">
        <v>20</v>
      </c>
      <c r="F3820" t="b">
        <v>0</v>
      </c>
      <c r="G3820" t="s">
        <v>27</v>
      </c>
      <c r="H3820" s="4">
        <v>45710.583518518521</v>
      </c>
      <c r="I3820" t="b">
        <v>0</v>
      </c>
      <c r="J3820" t="b">
        <v>1</v>
      </c>
      <c r="K3820" t="s">
        <v>24</v>
      </c>
      <c r="L3820" t="s">
        <v>36</v>
      </c>
      <c r="N3820">
        <v>24.014999389648441</v>
      </c>
      <c r="O3820" t="s">
        <v>7468</v>
      </c>
      <c r="P3820" t="s">
        <v>1304</v>
      </c>
    </row>
    <row r="3821" spans="1:16" x14ac:dyDescent="0.25">
      <c r="A3821" t="s">
        <v>25</v>
      </c>
      <c r="B3821" t="s">
        <v>7521</v>
      </c>
      <c r="C3821" t="s">
        <v>82</v>
      </c>
      <c r="D3821" t="s">
        <v>3828</v>
      </c>
      <c r="E3821" t="s">
        <v>20</v>
      </c>
      <c r="F3821" t="b">
        <v>0</v>
      </c>
      <c r="G3821" t="s">
        <v>27</v>
      </c>
      <c r="H3821" s="4">
        <v>45710.584178240737</v>
      </c>
      <c r="I3821" t="b">
        <v>0</v>
      </c>
      <c r="J3821" t="b">
        <v>1</v>
      </c>
      <c r="K3821" t="s">
        <v>24</v>
      </c>
      <c r="L3821" t="s">
        <v>22</v>
      </c>
      <c r="M3821">
        <v>85210.5</v>
      </c>
      <c r="O3821" t="s">
        <v>7522</v>
      </c>
      <c r="P3821" t="s">
        <v>2884</v>
      </c>
    </row>
    <row r="3822" spans="1:16" x14ac:dyDescent="0.25">
      <c r="A3822" t="s">
        <v>28</v>
      </c>
      <c r="B3822" t="s">
        <v>7469</v>
      </c>
      <c r="C3822" t="s">
        <v>24</v>
      </c>
      <c r="D3822" t="s">
        <v>3973</v>
      </c>
      <c r="E3822" t="s">
        <v>20</v>
      </c>
      <c r="F3822" t="b">
        <v>0</v>
      </c>
      <c r="G3822" t="s">
        <v>27</v>
      </c>
      <c r="H3822" s="4">
        <v>45710.585509259261</v>
      </c>
      <c r="I3822" t="b">
        <v>0</v>
      </c>
      <c r="J3822" t="b">
        <v>0</v>
      </c>
      <c r="K3822" t="s">
        <v>24</v>
      </c>
      <c r="L3822" t="s">
        <v>22</v>
      </c>
      <c r="M3822">
        <v>155000</v>
      </c>
      <c r="O3822" t="s">
        <v>7470</v>
      </c>
      <c r="P3822" t="s">
        <v>7471</v>
      </c>
    </row>
    <row r="3823" spans="1:16" x14ac:dyDescent="0.25">
      <c r="A3823" t="s">
        <v>191</v>
      </c>
      <c r="B3823" t="s">
        <v>7472</v>
      </c>
      <c r="C3823" t="s">
        <v>972</v>
      </c>
      <c r="D3823" t="s">
        <v>4084</v>
      </c>
      <c r="E3823" t="s">
        <v>20</v>
      </c>
      <c r="F3823" t="b">
        <v>0</v>
      </c>
      <c r="G3823" t="s">
        <v>862</v>
      </c>
      <c r="H3823" s="4">
        <v>45710.589016203703</v>
      </c>
      <c r="I3823" t="b">
        <v>0</v>
      </c>
      <c r="J3823" t="b">
        <v>0</v>
      </c>
      <c r="K3823" t="s">
        <v>862</v>
      </c>
      <c r="L3823" t="s">
        <v>22</v>
      </c>
      <c r="M3823">
        <v>127500</v>
      </c>
      <c r="O3823" t="s">
        <v>7473</v>
      </c>
      <c r="P3823" t="s">
        <v>7474</v>
      </c>
    </row>
    <row r="3824" spans="1:16" x14ac:dyDescent="0.25">
      <c r="A3824" t="s">
        <v>0</v>
      </c>
      <c r="B3824" t="s">
        <v>5357</v>
      </c>
      <c r="C3824" t="s">
        <v>5358</v>
      </c>
      <c r="D3824" t="s">
        <v>3828</v>
      </c>
      <c r="E3824" t="s">
        <v>219</v>
      </c>
      <c r="F3824" t="b">
        <v>0</v>
      </c>
      <c r="G3824" t="s">
        <v>27</v>
      </c>
      <c r="H3824" s="4">
        <v>45710.625069444453</v>
      </c>
      <c r="I3824" t="b">
        <v>1</v>
      </c>
      <c r="J3824" t="b">
        <v>1</v>
      </c>
      <c r="K3824" t="s">
        <v>24</v>
      </c>
      <c r="L3824" t="s">
        <v>36</v>
      </c>
      <c r="N3824">
        <v>26.494998931884769</v>
      </c>
      <c r="O3824" t="s">
        <v>3769</v>
      </c>
      <c r="P3824" t="s">
        <v>1702</v>
      </c>
    </row>
    <row r="3825" spans="1:16" x14ac:dyDescent="0.25">
      <c r="A3825" t="s">
        <v>0</v>
      </c>
      <c r="B3825" t="s">
        <v>7475</v>
      </c>
      <c r="C3825" t="s">
        <v>179</v>
      </c>
      <c r="D3825" t="s">
        <v>2208</v>
      </c>
      <c r="E3825" t="s">
        <v>20</v>
      </c>
      <c r="F3825" t="b">
        <v>0</v>
      </c>
      <c r="G3825" t="s">
        <v>27</v>
      </c>
      <c r="H3825" s="4">
        <v>45710.625173611108</v>
      </c>
      <c r="I3825" t="b">
        <v>0</v>
      </c>
      <c r="J3825" t="b">
        <v>0</v>
      </c>
      <c r="K3825" t="s">
        <v>24</v>
      </c>
      <c r="L3825" t="s">
        <v>22</v>
      </c>
      <c r="M3825">
        <v>61750</v>
      </c>
      <c r="O3825" t="s">
        <v>7476</v>
      </c>
      <c r="P3825" t="s">
        <v>7477</v>
      </c>
    </row>
    <row r="3826" spans="1:16" x14ac:dyDescent="0.25">
      <c r="A3826" t="s">
        <v>0</v>
      </c>
      <c r="B3826" t="s">
        <v>7478</v>
      </c>
      <c r="C3826" t="s">
        <v>2883</v>
      </c>
      <c r="D3826" t="s">
        <v>3828</v>
      </c>
      <c r="E3826" t="s">
        <v>51</v>
      </c>
      <c r="F3826" t="b">
        <v>0</v>
      </c>
      <c r="G3826" t="s">
        <v>30</v>
      </c>
      <c r="H3826" s="4">
        <v>45710.625601851847</v>
      </c>
      <c r="I3826" t="b">
        <v>1</v>
      </c>
      <c r="J3826" t="b">
        <v>0</v>
      </c>
      <c r="K3826" t="s">
        <v>24</v>
      </c>
      <c r="L3826" t="s">
        <v>36</v>
      </c>
      <c r="N3826">
        <v>53.5</v>
      </c>
      <c r="O3826" t="s">
        <v>7479</v>
      </c>
      <c r="P3826" t="s">
        <v>338</v>
      </c>
    </row>
    <row r="3827" spans="1:16" x14ac:dyDescent="0.25">
      <c r="A3827" t="s">
        <v>1</v>
      </c>
      <c r="B3827" t="s">
        <v>4444</v>
      </c>
      <c r="C3827" t="s">
        <v>122</v>
      </c>
      <c r="D3827" t="s">
        <v>3973</v>
      </c>
      <c r="E3827" t="s">
        <v>20</v>
      </c>
      <c r="F3827" t="b">
        <v>0</v>
      </c>
      <c r="G3827" t="s">
        <v>52</v>
      </c>
      <c r="H3827" s="4">
        <v>45710.625740740739</v>
      </c>
      <c r="I3827" t="b">
        <v>0</v>
      </c>
      <c r="J3827" t="b">
        <v>1</v>
      </c>
      <c r="K3827" t="s">
        <v>24</v>
      </c>
      <c r="L3827" t="s">
        <v>22</v>
      </c>
      <c r="M3827">
        <v>222545</v>
      </c>
      <c r="O3827" t="s">
        <v>759</v>
      </c>
      <c r="P3827" t="s">
        <v>2237</v>
      </c>
    </row>
    <row r="3828" spans="1:16" x14ac:dyDescent="0.25">
      <c r="A3828" t="s">
        <v>1</v>
      </c>
      <c r="B3828" t="s">
        <v>7480</v>
      </c>
      <c r="C3828" t="s">
        <v>82</v>
      </c>
      <c r="D3828" t="s">
        <v>4084</v>
      </c>
      <c r="E3828" t="s">
        <v>20</v>
      </c>
      <c r="F3828" t="b">
        <v>0</v>
      </c>
      <c r="G3828" t="s">
        <v>27</v>
      </c>
      <c r="H3828" s="4">
        <v>45710.626018518517</v>
      </c>
      <c r="I3828" t="b">
        <v>0</v>
      </c>
      <c r="J3828" t="b">
        <v>0</v>
      </c>
      <c r="K3828" t="s">
        <v>24</v>
      </c>
      <c r="L3828" t="s">
        <v>22</v>
      </c>
      <c r="M3828">
        <v>155000</v>
      </c>
      <c r="O3828" t="s">
        <v>377</v>
      </c>
      <c r="P3828" t="s">
        <v>3559</v>
      </c>
    </row>
    <row r="3829" spans="1:16" x14ac:dyDescent="0.25">
      <c r="A3829" t="s">
        <v>2</v>
      </c>
      <c r="B3829" t="s">
        <v>7481</v>
      </c>
      <c r="C3829" t="s">
        <v>24</v>
      </c>
      <c r="D3829" t="s">
        <v>4328</v>
      </c>
      <c r="E3829" t="s">
        <v>20</v>
      </c>
      <c r="F3829" t="b">
        <v>0</v>
      </c>
      <c r="G3829" t="s">
        <v>27</v>
      </c>
      <c r="H3829" s="4">
        <v>45710.626979166656</v>
      </c>
      <c r="I3829" t="b">
        <v>0</v>
      </c>
      <c r="J3829" t="b">
        <v>0</v>
      </c>
      <c r="K3829" t="s">
        <v>24</v>
      </c>
      <c r="L3829" t="s">
        <v>22</v>
      </c>
      <c r="M3829">
        <v>126500</v>
      </c>
      <c r="O3829" t="s">
        <v>7482</v>
      </c>
      <c r="P3829" t="s">
        <v>7483</v>
      </c>
    </row>
    <row r="3830" spans="1:16" x14ac:dyDescent="0.25">
      <c r="A3830" t="s">
        <v>0</v>
      </c>
      <c r="B3830" t="s">
        <v>2760</v>
      </c>
      <c r="C3830" t="s">
        <v>236</v>
      </c>
      <c r="D3830" t="s">
        <v>2208</v>
      </c>
      <c r="E3830" t="s">
        <v>20</v>
      </c>
      <c r="F3830" t="b">
        <v>0</v>
      </c>
      <c r="G3830" t="s">
        <v>27</v>
      </c>
      <c r="H3830" s="4">
        <v>45710.666817129633</v>
      </c>
      <c r="I3830" t="b">
        <v>0</v>
      </c>
      <c r="J3830" t="b">
        <v>1</v>
      </c>
      <c r="K3830" t="s">
        <v>24</v>
      </c>
      <c r="L3830" t="s">
        <v>22</v>
      </c>
      <c r="M3830">
        <v>120000</v>
      </c>
      <c r="O3830" t="s">
        <v>301</v>
      </c>
      <c r="P3830" t="s">
        <v>7484</v>
      </c>
    </row>
    <row r="3831" spans="1:16" x14ac:dyDescent="0.25">
      <c r="A3831" t="s">
        <v>0</v>
      </c>
      <c r="B3831" t="s">
        <v>7485</v>
      </c>
      <c r="C3831" t="s">
        <v>179</v>
      </c>
      <c r="D3831" t="s">
        <v>3828</v>
      </c>
      <c r="E3831" t="s">
        <v>20</v>
      </c>
      <c r="F3831" t="b">
        <v>0</v>
      </c>
      <c r="G3831" t="s">
        <v>27</v>
      </c>
      <c r="H3831" s="4">
        <v>45710.66684027778</v>
      </c>
      <c r="I3831" t="b">
        <v>0</v>
      </c>
      <c r="J3831" t="b">
        <v>1</v>
      </c>
      <c r="K3831" t="s">
        <v>24</v>
      </c>
      <c r="L3831" t="s">
        <v>22</v>
      </c>
      <c r="M3831">
        <v>79871.5</v>
      </c>
      <c r="O3831" t="s">
        <v>3851</v>
      </c>
      <c r="P3831" t="s">
        <v>7486</v>
      </c>
    </row>
    <row r="3832" spans="1:16" x14ac:dyDescent="0.25">
      <c r="A3832" t="s">
        <v>139</v>
      </c>
      <c r="B3832" t="s">
        <v>277</v>
      </c>
      <c r="C3832" t="s">
        <v>1065</v>
      </c>
      <c r="D3832" t="s">
        <v>3973</v>
      </c>
      <c r="E3832" t="s">
        <v>20</v>
      </c>
      <c r="F3832" t="b">
        <v>0</v>
      </c>
      <c r="G3832" t="s">
        <v>35</v>
      </c>
      <c r="H3832" s="4">
        <v>45710.667071759257</v>
      </c>
      <c r="I3832" t="b">
        <v>0</v>
      </c>
      <c r="J3832" t="b">
        <v>0</v>
      </c>
      <c r="K3832" t="s">
        <v>24</v>
      </c>
      <c r="L3832" t="s">
        <v>36</v>
      </c>
      <c r="N3832">
        <v>60</v>
      </c>
      <c r="O3832" t="s">
        <v>200</v>
      </c>
      <c r="P3832" t="s">
        <v>7539</v>
      </c>
    </row>
    <row r="3833" spans="1:16" x14ac:dyDescent="0.25">
      <c r="A3833" t="s">
        <v>139</v>
      </c>
      <c r="B3833" t="s">
        <v>7487</v>
      </c>
      <c r="C3833" t="s">
        <v>1421</v>
      </c>
      <c r="D3833" t="s">
        <v>3828</v>
      </c>
      <c r="E3833" t="s">
        <v>20</v>
      </c>
      <c r="F3833" t="b">
        <v>0</v>
      </c>
      <c r="G3833" t="s">
        <v>52</v>
      </c>
      <c r="H3833" s="4">
        <v>45710.667858796303</v>
      </c>
      <c r="I3833" t="b">
        <v>0</v>
      </c>
      <c r="J3833" t="b">
        <v>1</v>
      </c>
      <c r="K3833" t="s">
        <v>24</v>
      </c>
      <c r="L3833" t="s">
        <v>22</v>
      </c>
      <c r="M3833">
        <v>120000</v>
      </c>
      <c r="O3833" t="s">
        <v>7488</v>
      </c>
      <c r="P3833" t="s">
        <v>7489</v>
      </c>
    </row>
    <row r="3834" spans="1:16" x14ac:dyDescent="0.25">
      <c r="A3834" t="s">
        <v>40</v>
      </c>
      <c r="B3834" t="s">
        <v>7490</v>
      </c>
      <c r="C3834" t="s">
        <v>825</v>
      </c>
      <c r="D3834" t="s">
        <v>3828</v>
      </c>
      <c r="E3834" t="s">
        <v>20</v>
      </c>
      <c r="F3834" t="b">
        <v>0</v>
      </c>
      <c r="G3834" t="s">
        <v>27</v>
      </c>
      <c r="H3834" s="4">
        <v>45710.668009259258</v>
      </c>
      <c r="I3834" t="b">
        <v>1</v>
      </c>
      <c r="J3834" t="b">
        <v>1</v>
      </c>
      <c r="K3834" t="s">
        <v>24</v>
      </c>
      <c r="L3834" t="s">
        <v>22</v>
      </c>
      <c r="M3834">
        <v>147500</v>
      </c>
      <c r="O3834" t="s">
        <v>2576</v>
      </c>
      <c r="P3834" t="s">
        <v>7491</v>
      </c>
    </row>
    <row r="3835" spans="1:16" x14ac:dyDescent="0.25">
      <c r="A3835" t="s">
        <v>0</v>
      </c>
      <c r="B3835" t="s">
        <v>7540</v>
      </c>
      <c r="C3835" t="s">
        <v>2716</v>
      </c>
      <c r="D3835" t="s">
        <v>3973</v>
      </c>
      <c r="E3835" t="s">
        <v>20</v>
      </c>
      <c r="F3835" t="b">
        <v>0</v>
      </c>
      <c r="G3835" t="s">
        <v>23</v>
      </c>
      <c r="H3835" s="4">
        <v>45710.700891203713</v>
      </c>
      <c r="I3835" t="b">
        <v>0</v>
      </c>
      <c r="J3835" t="b">
        <v>1</v>
      </c>
      <c r="K3835" t="s">
        <v>24</v>
      </c>
      <c r="L3835" t="s">
        <v>22</v>
      </c>
      <c r="M3835">
        <v>74100</v>
      </c>
      <c r="O3835" t="s">
        <v>5949</v>
      </c>
      <c r="P3835" t="s">
        <v>7541</v>
      </c>
    </row>
    <row r="3836" spans="1:16" x14ac:dyDescent="0.25">
      <c r="A3836" t="s">
        <v>0</v>
      </c>
      <c r="B3836" t="s">
        <v>0</v>
      </c>
      <c r="C3836" t="s">
        <v>76</v>
      </c>
      <c r="D3836" t="s">
        <v>4090</v>
      </c>
      <c r="E3836" t="s">
        <v>20</v>
      </c>
      <c r="F3836" t="b">
        <v>0</v>
      </c>
      <c r="G3836" t="s">
        <v>41</v>
      </c>
      <c r="H3836" s="4">
        <v>45710.708738425928</v>
      </c>
      <c r="I3836" t="b">
        <v>0</v>
      </c>
      <c r="J3836" t="b">
        <v>0</v>
      </c>
      <c r="K3836" t="s">
        <v>24</v>
      </c>
      <c r="L3836" t="s">
        <v>36</v>
      </c>
      <c r="N3836">
        <v>37.5</v>
      </c>
      <c r="O3836" t="s">
        <v>712</v>
      </c>
      <c r="P3836" t="s">
        <v>1904</v>
      </c>
    </row>
    <row r="3837" spans="1:16" x14ac:dyDescent="0.25">
      <c r="A3837" t="s">
        <v>139</v>
      </c>
      <c r="B3837" t="s">
        <v>7523</v>
      </c>
      <c r="C3837" t="s">
        <v>151</v>
      </c>
      <c r="D3837" t="s">
        <v>3973</v>
      </c>
      <c r="E3837" t="s">
        <v>20</v>
      </c>
      <c r="F3837" t="b">
        <v>0</v>
      </c>
      <c r="G3837" t="s">
        <v>30</v>
      </c>
      <c r="H3837" s="4">
        <v>45710.709236111114</v>
      </c>
      <c r="I3837" t="b">
        <v>0</v>
      </c>
      <c r="J3837" t="b">
        <v>0</v>
      </c>
      <c r="K3837" t="s">
        <v>24</v>
      </c>
      <c r="L3837" t="s">
        <v>36</v>
      </c>
      <c r="N3837">
        <v>22</v>
      </c>
      <c r="O3837" t="s">
        <v>7524</v>
      </c>
      <c r="P3837" t="s">
        <v>2808</v>
      </c>
    </row>
    <row r="3838" spans="1:16" x14ac:dyDescent="0.25">
      <c r="A3838" t="s">
        <v>2</v>
      </c>
      <c r="B3838" t="s">
        <v>417</v>
      </c>
      <c r="C3838" t="s">
        <v>908</v>
      </c>
      <c r="D3838" t="s">
        <v>3828</v>
      </c>
      <c r="E3838" t="s">
        <v>20</v>
      </c>
      <c r="F3838" t="b">
        <v>0</v>
      </c>
      <c r="G3838" t="s">
        <v>27</v>
      </c>
      <c r="H3838" s="4">
        <v>45710.710324074083</v>
      </c>
      <c r="I3838" t="b">
        <v>0</v>
      </c>
      <c r="J3838" t="b">
        <v>0</v>
      </c>
      <c r="K3838" t="s">
        <v>24</v>
      </c>
      <c r="L3838" t="s">
        <v>22</v>
      </c>
      <c r="M3838">
        <v>90094.2578125</v>
      </c>
      <c r="O3838" t="s">
        <v>6068</v>
      </c>
      <c r="P3838" t="s">
        <v>6069</v>
      </c>
    </row>
    <row r="3839" spans="1:16" x14ac:dyDescent="0.25">
      <c r="A3839" t="s">
        <v>2</v>
      </c>
      <c r="B3839" t="s">
        <v>2337</v>
      </c>
      <c r="C3839" t="s">
        <v>49</v>
      </c>
      <c r="D3839" t="s">
        <v>3973</v>
      </c>
      <c r="E3839" t="s">
        <v>20</v>
      </c>
      <c r="F3839" t="b">
        <v>0</v>
      </c>
      <c r="G3839" t="s">
        <v>30</v>
      </c>
      <c r="H3839" s="4">
        <v>45710.711342592593</v>
      </c>
      <c r="I3839" t="b">
        <v>0</v>
      </c>
      <c r="J3839" t="b">
        <v>0</v>
      </c>
      <c r="K3839" t="s">
        <v>24</v>
      </c>
      <c r="L3839" t="s">
        <v>22</v>
      </c>
      <c r="M3839">
        <v>350000</v>
      </c>
      <c r="O3839" t="s">
        <v>3634</v>
      </c>
      <c r="P3839" t="s">
        <v>7163</v>
      </c>
    </row>
    <row r="3840" spans="1:16" x14ac:dyDescent="0.25">
      <c r="A3840" t="s">
        <v>139</v>
      </c>
      <c r="B3840" t="s">
        <v>2929</v>
      </c>
      <c r="C3840" t="s">
        <v>3238</v>
      </c>
      <c r="D3840" t="s">
        <v>3973</v>
      </c>
      <c r="E3840" t="s">
        <v>20</v>
      </c>
      <c r="F3840" t="b">
        <v>0</v>
      </c>
      <c r="G3840" t="s">
        <v>41</v>
      </c>
      <c r="H3840" s="4">
        <v>45710.7503125</v>
      </c>
      <c r="I3840" t="b">
        <v>0</v>
      </c>
      <c r="J3840" t="b">
        <v>1</v>
      </c>
      <c r="K3840" t="s">
        <v>24</v>
      </c>
      <c r="L3840" t="s">
        <v>22</v>
      </c>
      <c r="M3840">
        <v>103900</v>
      </c>
      <c r="O3840" t="s">
        <v>4329</v>
      </c>
      <c r="P3840" t="s">
        <v>7492</v>
      </c>
    </row>
    <row r="3841" spans="1:16" x14ac:dyDescent="0.25">
      <c r="A3841" t="s">
        <v>139</v>
      </c>
      <c r="B3841" t="s">
        <v>7493</v>
      </c>
      <c r="C3841" t="s">
        <v>151</v>
      </c>
      <c r="D3841" t="s">
        <v>3828</v>
      </c>
      <c r="E3841" t="s">
        <v>51</v>
      </c>
      <c r="F3841" t="b">
        <v>0</v>
      </c>
      <c r="G3841" t="s">
        <v>30</v>
      </c>
      <c r="H3841" s="4">
        <v>45710.750902777778</v>
      </c>
      <c r="I3841" t="b">
        <v>1</v>
      </c>
      <c r="J3841" t="b">
        <v>0</v>
      </c>
      <c r="K3841" t="s">
        <v>24</v>
      </c>
      <c r="L3841" t="s">
        <v>36</v>
      </c>
      <c r="N3841">
        <v>38</v>
      </c>
      <c r="O3841" t="s">
        <v>6991</v>
      </c>
    </row>
    <row r="3842" spans="1:16" x14ac:dyDescent="0.25">
      <c r="A3842" t="s">
        <v>2</v>
      </c>
      <c r="B3842" t="s">
        <v>7494</v>
      </c>
      <c r="C3842" t="s">
        <v>945</v>
      </c>
      <c r="D3842" t="s">
        <v>3600</v>
      </c>
      <c r="E3842" t="s">
        <v>20</v>
      </c>
      <c r="F3842" t="b">
        <v>0</v>
      </c>
      <c r="G3842" t="s">
        <v>27</v>
      </c>
      <c r="H3842" s="4">
        <v>45710.751388888893</v>
      </c>
      <c r="I3842" t="b">
        <v>1</v>
      </c>
      <c r="J3842" t="b">
        <v>1</v>
      </c>
      <c r="K3842" t="s">
        <v>24</v>
      </c>
      <c r="L3842" t="s">
        <v>22</v>
      </c>
      <c r="M3842">
        <v>145000</v>
      </c>
      <c r="O3842" t="s">
        <v>7495</v>
      </c>
      <c r="P3842" t="s">
        <v>7496</v>
      </c>
    </row>
    <row r="3843" spans="1:16" x14ac:dyDescent="0.25">
      <c r="A3843" t="s">
        <v>19</v>
      </c>
      <c r="B3843" t="s">
        <v>7497</v>
      </c>
      <c r="C3843" t="s">
        <v>122</v>
      </c>
      <c r="D3843" t="s">
        <v>3973</v>
      </c>
      <c r="E3843" t="s">
        <v>20</v>
      </c>
      <c r="F3843" t="b">
        <v>0</v>
      </c>
      <c r="G3843" t="s">
        <v>52</v>
      </c>
      <c r="H3843" s="4">
        <v>45710.75240740741</v>
      </c>
      <c r="I3843" t="b">
        <v>1</v>
      </c>
      <c r="J3843" t="b">
        <v>0</v>
      </c>
      <c r="K3843" t="s">
        <v>24</v>
      </c>
      <c r="L3843" t="s">
        <v>22</v>
      </c>
      <c r="M3843">
        <v>112116</v>
      </c>
      <c r="O3843" t="s">
        <v>554</v>
      </c>
      <c r="P3843" t="s">
        <v>7498</v>
      </c>
    </row>
    <row r="3844" spans="1:16" x14ac:dyDescent="0.25">
      <c r="A3844" t="s">
        <v>0</v>
      </c>
      <c r="B3844" t="s">
        <v>4251</v>
      </c>
      <c r="C3844" t="s">
        <v>3519</v>
      </c>
      <c r="D3844" t="s">
        <v>3973</v>
      </c>
      <c r="E3844" t="s">
        <v>20</v>
      </c>
      <c r="F3844" t="b">
        <v>0</v>
      </c>
      <c r="G3844" t="s">
        <v>27</v>
      </c>
      <c r="H3844" s="4">
        <v>45710.791770833333</v>
      </c>
      <c r="I3844" t="b">
        <v>1</v>
      </c>
      <c r="J3844" t="b">
        <v>0</v>
      </c>
      <c r="K3844" t="s">
        <v>24</v>
      </c>
      <c r="L3844" t="s">
        <v>22</v>
      </c>
      <c r="M3844">
        <v>70000</v>
      </c>
      <c r="O3844" t="s">
        <v>7499</v>
      </c>
      <c r="P3844" t="s">
        <v>1075</v>
      </c>
    </row>
    <row r="3845" spans="1:16" x14ac:dyDescent="0.25">
      <c r="A3845" t="s">
        <v>1</v>
      </c>
      <c r="B3845" t="s">
        <v>7500</v>
      </c>
      <c r="C3845" t="s">
        <v>624</v>
      </c>
      <c r="D3845" t="s">
        <v>3973</v>
      </c>
      <c r="E3845" t="s">
        <v>20</v>
      </c>
      <c r="F3845" t="b">
        <v>0</v>
      </c>
      <c r="G3845" t="s">
        <v>35</v>
      </c>
      <c r="H3845" s="4">
        <v>45710.792164351849</v>
      </c>
      <c r="I3845" t="b">
        <v>0</v>
      </c>
      <c r="J3845" t="b">
        <v>1</v>
      </c>
      <c r="K3845" t="s">
        <v>24</v>
      </c>
      <c r="L3845" t="s">
        <v>22</v>
      </c>
      <c r="M3845">
        <v>184000</v>
      </c>
      <c r="O3845" t="s">
        <v>65</v>
      </c>
      <c r="P3845" t="s">
        <v>66</v>
      </c>
    </row>
    <row r="3846" spans="1:16" x14ac:dyDescent="0.25">
      <c r="A3846" t="s">
        <v>2</v>
      </c>
      <c r="B3846" t="s">
        <v>7244</v>
      </c>
      <c r="C3846" t="s">
        <v>322</v>
      </c>
      <c r="D3846" t="s">
        <v>3973</v>
      </c>
      <c r="E3846" t="s">
        <v>20</v>
      </c>
      <c r="F3846" t="b">
        <v>0</v>
      </c>
      <c r="G3846" t="s">
        <v>41</v>
      </c>
      <c r="H3846" s="4">
        <v>45710.792210648149</v>
      </c>
      <c r="I3846" t="b">
        <v>0</v>
      </c>
      <c r="J3846" t="b">
        <v>1</v>
      </c>
      <c r="K3846" t="s">
        <v>24</v>
      </c>
      <c r="L3846" t="s">
        <v>22</v>
      </c>
      <c r="M3846">
        <v>193500</v>
      </c>
      <c r="O3846" t="s">
        <v>3973</v>
      </c>
      <c r="P3846" t="s">
        <v>7245</v>
      </c>
    </row>
    <row r="3847" spans="1:16" x14ac:dyDescent="0.25">
      <c r="A3847" t="s">
        <v>2</v>
      </c>
      <c r="B3847" t="s">
        <v>7542</v>
      </c>
      <c r="C3847" t="s">
        <v>1588</v>
      </c>
      <c r="D3847" t="s">
        <v>7543</v>
      </c>
      <c r="E3847" t="s">
        <v>20</v>
      </c>
      <c r="F3847" t="b">
        <v>0</v>
      </c>
      <c r="G3847" t="s">
        <v>27</v>
      </c>
      <c r="H3847" s="4">
        <v>45710.792962962973</v>
      </c>
      <c r="I3847" t="b">
        <v>0</v>
      </c>
      <c r="J3847" t="b">
        <v>0</v>
      </c>
      <c r="K3847" t="s">
        <v>24</v>
      </c>
      <c r="L3847" t="s">
        <v>22</v>
      </c>
      <c r="M3847">
        <v>90000</v>
      </c>
      <c r="O3847" t="s">
        <v>7544</v>
      </c>
      <c r="P3847" t="s">
        <v>7545</v>
      </c>
    </row>
    <row r="3848" spans="1:16" x14ac:dyDescent="0.25">
      <c r="A3848" t="s">
        <v>1</v>
      </c>
      <c r="B3848" t="s">
        <v>5990</v>
      </c>
      <c r="C3848" t="s">
        <v>3891</v>
      </c>
      <c r="D3848" t="s">
        <v>3828</v>
      </c>
      <c r="E3848" t="s">
        <v>20</v>
      </c>
      <c r="F3848" t="b">
        <v>0</v>
      </c>
      <c r="G3848" t="s">
        <v>27</v>
      </c>
      <c r="H3848" s="4">
        <v>45710.793854166674</v>
      </c>
      <c r="I3848" t="b">
        <v>0</v>
      </c>
      <c r="J3848" t="b">
        <v>1</v>
      </c>
      <c r="K3848" t="s">
        <v>24</v>
      </c>
      <c r="L3848" t="s">
        <v>22</v>
      </c>
      <c r="M3848">
        <v>120000</v>
      </c>
      <c r="O3848" t="s">
        <v>3892</v>
      </c>
      <c r="P3848" t="s">
        <v>5991</v>
      </c>
    </row>
    <row r="3849" spans="1:16" x14ac:dyDescent="0.25">
      <c r="A3849" t="s">
        <v>1</v>
      </c>
      <c r="B3849" t="s">
        <v>3477</v>
      </c>
      <c r="C3849" t="s">
        <v>155</v>
      </c>
      <c r="D3849" t="s">
        <v>3973</v>
      </c>
      <c r="E3849" t="s">
        <v>51</v>
      </c>
      <c r="F3849" t="b">
        <v>0</v>
      </c>
      <c r="G3849" t="s">
        <v>27</v>
      </c>
      <c r="H3849" s="4">
        <v>45710.794027777767</v>
      </c>
      <c r="I3849" t="b">
        <v>0</v>
      </c>
      <c r="J3849" t="b">
        <v>1</v>
      </c>
      <c r="K3849" t="s">
        <v>24</v>
      </c>
      <c r="L3849" t="s">
        <v>36</v>
      </c>
      <c r="N3849">
        <v>45</v>
      </c>
      <c r="O3849" t="s">
        <v>270</v>
      </c>
      <c r="P3849" t="s">
        <v>1851</v>
      </c>
    </row>
    <row r="3850" spans="1:16" x14ac:dyDescent="0.25">
      <c r="A3850" t="s">
        <v>89</v>
      </c>
      <c r="B3850" t="s">
        <v>7501</v>
      </c>
      <c r="C3850" t="s">
        <v>44</v>
      </c>
      <c r="D3850" t="s">
        <v>3973</v>
      </c>
      <c r="E3850" t="s">
        <v>20</v>
      </c>
      <c r="F3850" t="b">
        <v>0</v>
      </c>
      <c r="G3850" t="s">
        <v>41</v>
      </c>
      <c r="H3850" s="4">
        <v>45710.83</v>
      </c>
      <c r="I3850" t="b">
        <v>0</v>
      </c>
      <c r="J3850" t="b">
        <v>0</v>
      </c>
      <c r="K3850" t="s">
        <v>24</v>
      </c>
      <c r="L3850" t="s">
        <v>22</v>
      </c>
      <c r="M3850">
        <v>144000</v>
      </c>
      <c r="O3850" t="s">
        <v>7502</v>
      </c>
      <c r="P3850" t="s">
        <v>7503</v>
      </c>
    </row>
    <row r="3851" spans="1:16" x14ac:dyDescent="0.25">
      <c r="A3851" t="s">
        <v>40</v>
      </c>
      <c r="B3851" t="s">
        <v>57</v>
      </c>
      <c r="C3851" t="s">
        <v>179</v>
      </c>
      <c r="D3851" t="s">
        <v>3973</v>
      </c>
      <c r="E3851" t="s">
        <v>20</v>
      </c>
      <c r="F3851" t="b">
        <v>0</v>
      </c>
      <c r="G3851" t="s">
        <v>52</v>
      </c>
      <c r="H3851" s="4">
        <v>45710.832152777781</v>
      </c>
      <c r="I3851" t="b">
        <v>0</v>
      </c>
      <c r="J3851" t="b">
        <v>1</v>
      </c>
      <c r="K3851" t="s">
        <v>24</v>
      </c>
      <c r="L3851" t="s">
        <v>22</v>
      </c>
      <c r="M3851">
        <v>139105</v>
      </c>
      <c r="O3851" t="s">
        <v>1856</v>
      </c>
      <c r="P3851" t="s">
        <v>2720</v>
      </c>
    </row>
    <row r="3852" spans="1:16" x14ac:dyDescent="0.25">
      <c r="A3852" t="s">
        <v>0</v>
      </c>
      <c r="B3852" t="s">
        <v>7504</v>
      </c>
      <c r="C3852" t="s">
        <v>203</v>
      </c>
      <c r="D3852" t="s">
        <v>3973</v>
      </c>
      <c r="E3852" t="s">
        <v>20</v>
      </c>
      <c r="F3852" t="b">
        <v>0</v>
      </c>
      <c r="G3852" t="s">
        <v>23</v>
      </c>
      <c r="H3852" s="4">
        <v>45710.832256944443</v>
      </c>
      <c r="I3852" t="b">
        <v>1</v>
      </c>
      <c r="J3852" t="b">
        <v>1</v>
      </c>
      <c r="K3852" t="s">
        <v>24</v>
      </c>
      <c r="L3852" t="s">
        <v>22</v>
      </c>
      <c r="M3852">
        <v>85000</v>
      </c>
      <c r="O3852" t="s">
        <v>4675</v>
      </c>
      <c r="P3852" t="s">
        <v>204</v>
      </c>
    </row>
    <row r="3853" spans="1:16" x14ac:dyDescent="0.25">
      <c r="A3853" t="s">
        <v>0</v>
      </c>
      <c r="B3853" t="s">
        <v>1219</v>
      </c>
      <c r="C3853" t="s">
        <v>64</v>
      </c>
      <c r="D3853" t="s">
        <v>6851</v>
      </c>
      <c r="E3853" t="s">
        <v>20</v>
      </c>
      <c r="F3853" t="b">
        <v>0</v>
      </c>
      <c r="G3853" t="s">
        <v>52</v>
      </c>
      <c r="H3853" s="4">
        <v>45710.834317129629</v>
      </c>
      <c r="I3853" t="b">
        <v>1</v>
      </c>
      <c r="J3853" t="b">
        <v>0</v>
      </c>
      <c r="K3853" t="s">
        <v>24</v>
      </c>
      <c r="L3853" t="s">
        <v>36</v>
      </c>
      <c r="N3853">
        <v>37.5</v>
      </c>
      <c r="O3853" t="s">
        <v>131</v>
      </c>
      <c r="P3853" t="s">
        <v>1463</v>
      </c>
    </row>
    <row r="3854" spans="1:16" x14ac:dyDescent="0.25">
      <c r="A3854" t="s">
        <v>0</v>
      </c>
      <c r="B3854" t="s">
        <v>7505</v>
      </c>
      <c r="C3854" t="s">
        <v>2015</v>
      </c>
      <c r="D3854" t="s">
        <v>3973</v>
      </c>
      <c r="E3854" t="s">
        <v>51</v>
      </c>
      <c r="F3854" t="b">
        <v>0</v>
      </c>
      <c r="G3854" t="s">
        <v>27</v>
      </c>
      <c r="H3854" s="4">
        <v>45710.834456018521</v>
      </c>
      <c r="I3854" t="b">
        <v>0</v>
      </c>
      <c r="J3854" t="b">
        <v>0</v>
      </c>
      <c r="K3854" t="s">
        <v>24</v>
      </c>
      <c r="L3854" t="s">
        <v>36</v>
      </c>
      <c r="N3854">
        <v>30</v>
      </c>
      <c r="O3854" t="s">
        <v>1137</v>
      </c>
      <c r="P3854" t="s">
        <v>1687</v>
      </c>
    </row>
    <row r="3855" spans="1:16" x14ac:dyDescent="0.25">
      <c r="A3855" t="s">
        <v>0</v>
      </c>
      <c r="B3855" t="s">
        <v>1632</v>
      </c>
      <c r="C3855" t="s">
        <v>967</v>
      </c>
      <c r="D3855" t="s">
        <v>3973</v>
      </c>
      <c r="E3855" t="s">
        <v>20</v>
      </c>
      <c r="F3855" t="b">
        <v>0</v>
      </c>
      <c r="G3855" t="s">
        <v>27</v>
      </c>
      <c r="H3855" s="4">
        <v>45710.834837962961</v>
      </c>
      <c r="I3855" t="b">
        <v>1</v>
      </c>
      <c r="J3855" t="b">
        <v>0</v>
      </c>
      <c r="K3855" t="s">
        <v>24</v>
      </c>
      <c r="L3855" t="s">
        <v>22</v>
      </c>
      <c r="M3855">
        <v>105000</v>
      </c>
      <c r="O3855" t="s">
        <v>482</v>
      </c>
      <c r="P3855" t="s">
        <v>7546</v>
      </c>
    </row>
    <row r="3856" spans="1:16" x14ac:dyDescent="0.25">
      <c r="A3856" t="s">
        <v>19</v>
      </c>
      <c r="B3856" t="s">
        <v>7551</v>
      </c>
      <c r="C3856" t="s">
        <v>559</v>
      </c>
      <c r="D3856" t="s">
        <v>3957</v>
      </c>
      <c r="E3856" t="s">
        <v>20</v>
      </c>
      <c r="F3856" t="b">
        <v>0</v>
      </c>
      <c r="G3856" t="s">
        <v>27</v>
      </c>
      <c r="H3856" s="4">
        <v>45710.835057870368</v>
      </c>
      <c r="I3856" t="b">
        <v>0</v>
      </c>
      <c r="J3856" t="b">
        <v>1</v>
      </c>
      <c r="K3856" t="s">
        <v>24</v>
      </c>
      <c r="L3856" t="s">
        <v>36</v>
      </c>
      <c r="N3856">
        <v>37.514999389648438</v>
      </c>
      <c r="O3856" t="s">
        <v>7552</v>
      </c>
      <c r="P3856" t="s">
        <v>7553</v>
      </c>
    </row>
    <row r="3857" spans="1:16" x14ac:dyDescent="0.25">
      <c r="A3857" t="s">
        <v>0</v>
      </c>
      <c r="B3857" t="s">
        <v>7506</v>
      </c>
      <c r="C3857" t="s">
        <v>966</v>
      </c>
      <c r="D3857" t="s">
        <v>3957</v>
      </c>
      <c r="E3857" t="s">
        <v>20</v>
      </c>
      <c r="F3857" t="b">
        <v>0</v>
      </c>
      <c r="G3857" t="s">
        <v>30</v>
      </c>
      <c r="H3857" s="4">
        <v>45710.836087962962</v>
      </c>
      <c r="I3857" t="b">
        <v>0</v>
      </c>
      <c r="J3857" t="b">
        <v>0</v>
      </c>
      <c r="K3857" t="s">
        <v>24</v>
      </c>
      <c r="L3857" t="s">
        <v>36</v>
      </c>
      <c r="N3857">
        <v>25</v>
      </c>
      <c r="O3857" t="s">
        <v>7507</v>
      </c>
      <c r="P3857" t="s">
        <v>7508</v>
      </c>
    </row>
    <row r="3858" spans="1:16" x14ac:dyDescent="0.25">
      <c r="A3858" t="s">
        <v>0</v>
      </c>
      <c r="B3858" t="s">
        <v>3005</v>
      </c>
      <c r="C3858" t="s">
        <v>203</v>
      </c>
      <c r="D3858" t="s">
        <v>3973</v>
      </c>
      <c r="E3858" t="s">
        <v>20</v>
      </c>
      <c r="F3858" t="b">
        <v>0</v>
      </c>
      <c r="G3858" t="s">
        <v>23</v>
      </c>
      <c r="H3858" s="4">
        <v>45710.868854166663</v>
      </c>
      <c r="I3858" t="b">
        <v>1</v>
      </c>
      <c r="J3858" t="b">
        <v>1</v>
      </c>
      <c r="K3858" t="s">
        <v>24</v>
      </c>
      <c r="L3858" t="s">
        <v>36</v>
      </c>
      <c r="N3858">
        <v>19</v>
      </c>
      <c r="O3858" t="s">
        <v>4344</v>
      </c>
      <c r="P3858" t="s">
        <v>7509</v>
      </c>
    </row>
    <row r="3859" spans="1:16" x14ac:dyDescent="0.25">
      <c r="A3859" t="s">
        <v>0</v>
      </c>
      <c r="B3859" t="s">
        <v>7510</v>
      </c>
      <c r="C3859" t="s">
        <v>985</v>
      </c>
      <c r="D3859" t="s">
        <v>4328</v>
      </c>
      <c r="E3859" t="s">
        <v>20</v>
      </c>
      <c r="F3859" t="b">
        <v>0</v>
      </c>
      <c r="G3859" t="s">
        <v>27</v>
      </c>
      <c r="H3859" s="4">
        <v>45710.871157407397</v>
      </c>
      <c r="I3859" t="b">
        <v>0</v>
      </c>
      <c r="J3859" t="b">
        <v>1</v>
      </c>
      <c r="K3859" t="s">
        <v>24</v>
      </c>
      <c r="L3859" t="s">
        <v>22</v>
      </c>
      <c r="M3859">
        <v>120000</v>
      </c>
      <c r="O3859" t="s">
        <v>7511</v>
      </c>
    </row>
    <row r="3860" spans="1:16" x14ac:dyDescent="0.25">
      <c r="A3860" t="s">
        <v>0</v>
      </c>
      <c r="B3860" t="s">
        <v>7525</v>
      </c>
      <c r="C3860" t="s">
        <v>372</v>
      </c>
      <c r="D3860" t="s">
        <v>2208</v>
      </c>
      <c r="E3860" t="s">
        <v>20</v>
      </c>
      <c r="F3860" t="b">
        <v>0</v>
      </c>
      <c r="G3860" t="s">
        <v>27</v>
      </c>
      <c r="H3860" s="4">
        <v>45710.874988425923</v>
      </c>
      <c r="I3860" t="b">
        <v>0</v>
      </c>
      <c r="J3860" t="b">
        <v>0</v>
      </c>
      <c r="K3860" t="s">
        <v>24</v>
      </c>
      <c r="L3860" t="s">
        <v>22</v>
      </c>
      <c r="M3860">
        <v>82500</v>
      </c>
      <c r="O3860" t="s">
        <v>7526</v>
      </c>
      <c r="P3860" t="s">
        <v>7527</v>
      </c>
    </row>
    <row r="3861" spans="1:16" x14ac:dyDescent="0.25">
      <c r="A3861" t="s">
        <v>2</v>
      </c>
      <c r="B3861" t="s">
        <v>7512</v>
      </c>
      <c r="C3861" t="s">
        <v>24</v>
      </c>
      <c r="D3861" t="s">
        <v>4035</v>
      </c>
      <c r="E3861" t="s">
        <v>20</v>
      </c>
      <c r="F3861" t="b">
        <v>0</v>
      </c>
      <c r="G3861" t="s">
        <v>41</v>
      </c>
      <c r="H3861" s="4">
        <v>45710.877106481479</v>
      </c>
      <c r="I3861" t="b">
        <v>1</v>
      </c>
      <c r="J3861" t="b">
        <v>1</v>
      </c>
      <c r="K3861" t="s">
        <v>24</v>
      </c>
      <c r="L3861" t="s">
        <v>22</v>
      </c>
      <c r="M3861">
        <v>125000</v>
      </c>
      <c r="O3861" t="s">
        <v>1831</v>
      </c>
      <c r="P3861" t="s">
        <v>7513</v>
      </c>
    </row>
    <row r="3862" spans="1:16" x14ac:dyDescent="0.25">
      <c r="A3862" t="s">
        <v>0</v>
      </c>
      <c r="B3862" t="s">
        <v>7514</v>
      </c>
      <c r="C3862" t="s">
        <v>82</v>
      </c>
      <c r="D3862" t="s">
        <v>3973</v>
      </c>
      <c r="E3862" t="s">
        <v>105</v>
      </c>
      <c r="F3862" t="b">
        <v>0</v>
      </c>
      <c r="G3862" t="s">
        <v>27</v>
      </c>
      <c r="H3862" s="4">
        <v>45710.916770833333</v>
      </c>
      <c r="I3862" t="b">
        <v>0</v>
      </c>
      <c r="J3862" t="b">
        <v>0</v>
      </c>
      <c r="K3862" t="s">
        <v>24</v>
      </c>
      <c r="L3862" t="s">
        <v>36</v>
      </c>
      <c r="N3862">
        <v>15.25</v>
      </c>
      <c r="O3862" t="s">
        <v>7515</v>
      </c>
    </row>
    <row r="3863" spans="1:16" x14ac:dyDescent="0.25">
      <c r="A3863" t="s">
        <v>2</v>
      </c>
      <c r="B3863" t="s">
        <v>4481</v>
      </c>
      <c r="C3863" t="s">
        <v>2555</v>
      </c>
      <c r="D3863" t="s">
        <v>3973</v>
      </c>
      <c r="E3863" t="s">
        <v>20</v>
      </c>
      <c r="F3863" t="b">
        <v>0</v>
      </c>
      <c r="G3863" t="s">
        <v>27</v>
      </c>
      <c r="H3863" s="4">
        <v>45710.918055555558</v>
      </c>
      <c r="I3863" t="b">
        <v>1</v>
      </c>
      <c r="J3863" t="b">
        <v>1</v>
      </c>
      <c r="K3863" t="s">
        <v>24</v>
      </c>
      <c r="L3863" t="s">
        <v>36</v>
      </c>
      <c r="N3863">
        <v>60</v>
      </c>
      <c r="O3863" t="s">
        <v>1227</v>
      </c>
      <c r="P3863" t="s">
        <v>887</v>
      </c>
    </row>
    <row r="3864" spans="1:16" x14ac:dyDescent="0.25">
      <c r="A3864" t="s">
        <v>0</v>
      </c>
      <c r="B3864" t="s">
        <v>7516</v>
      </c>
      <c r="C3864" t="s">
        <v>1096</v>
      </c>
      <c r="D3864" t="s">
        <v>3828</v>
      </c>
      <c r="E3864" t="s">
        <v>20</v>
      </c>
      <c r="F3864" t="b">
        <v>0</v>
      </c>
      <c r="G3864" t="s">
        <v>27</v>
      </c>
      <c r="H3864" s="4">
        <v>45710.954479166663</v>
      </c>
      <c r="I3864" t="b">
        <v>0</v>
      </c>
      <c r="J3864" t="b">
        <v>0</v>
      </c>
      <c r="K3864" t="s">
        <v>24</v>
      </c>
      <c r="L3864" t="s">
        <v>36</v>
      </c>
      <c r="N3864">
        <v>67.360000610351563</v>
      </c>
      <c r="O3864" t="s">
        <v>7517</v>
      </c>
      <c r="P3864" t="s">
        <v>7518</v>
      </c>
    </row>
    <row r="3865" spans="1:16" x14ac:dyDescent="0.25">
      <c r="A3865" t="s">
        <v>1</v>
      </c>
      <c r="B3865" t="s">
        <v>7403</v>
      </c>
      <c r="C3865" t="s">
        <v>39</v>
      </c>
      <c r="D3865" t="s">
        <v>3973</v>
      </c>
      <c r="E3865" t="s">
        <v>51</v>
      </c>
      <c r="F3865" t="b">
        <v>1</v>
      </c>
      <c r="G3865" t="s">
        <v>41</v>
      </c>
      <c r="H3865" s="4">
        <v>45711.000034722223</v>
      </c>
      <c r="I3865" t="b">
        <v>0</v>
      </c>
      <c r="J3865" t="b">
        <v>1</v>
      </c>
      <c r="K3865" t="s">
        <v>24</v>
      </c>
      <c r="L3865" t="s">
        <v>36</v>
      </c>
      <c r="N3865">
        <v>31</v>
      </c>
      <c r="O3865" t="s">
        <v>7404</v>
      </c>
      <c r="P3865" t="s">
        <v>1212</v>
      </c>
    </row>
    <row r="3866" spans="1:16" x14ac:dyDescent="0.25">
      <c r="A3866" t="s">
        <v>0</v>
      </c>
      <c r="B3866" t="s">
        <v>7405</v>
      </c>
      <c r="C3866" t="s">
        <v>5663</v>
      </c>
      <c r="D3866" t="s">
        <v>3957</v>
      </c>
      <c r="E3866" t="s">
        <v>34</v>
      </c>
      <c r="F3866" t="b">
        <v>0</v>
      </c>
      <c r="G3866" t="s">
        <v>27</v>
      </c>
      <c r="H3866" s="4">
        <v>45711.000173611108</v>
      </c>
      <c r="I3866" t="b">
        <v>0</v>
      </c>
      <c r="J3866" t="b">
        <v>0</v>
      </c>
      <c r="K3866" t="s">
        <v>24</v>
      </c>
      <c r="L3866" t="s">
        <v>36</v>
      </c>
      <c r="N3866">
        <v>24.014999389648441</v>
      </c>
      <c r="O3866" t="s">
        <v>5664</v>
      </c>
      <c r="P3866" t="s">
        <v>3686</v>
      </c>
    </row>
    <row r="3867" spans="1:16" x14ac:dyDescent="0.25">
      <c r="A3867" t="s">
        <v>2</v>
      </c>
      <c r="B3867" t="s">
        <v>7406</v>
      </c>
      <c r="C3867" t="s">
        <v>780</v>
      </c>
      <c r="D3867" t="s">
        <v>3973</v>
      </c>
      <c r="E3867" t="s">
        <v>20</v>
      </c>
      <c r="F3867" t="b">
        <v>0</v>
      </c>
      <c r="G3867" t="s">
        <v>27</v>
      </c>
      <c r="H3867" s="4">
        <v>45711.000173611108</v>
      </c>
      <c r="I3867" t="b">
        <v>0</v>
      </c>
      <c r="J3867" t="b">
        <v>0</v>
      </c>
      <c r="K3867" t="s">
        <v>24</v>
      </c>
      <c r="L3867" t="s">
        <v>22</v>
      </c>
      <c r="M3867">
        <v>82850</v>
      </c>
      <c r="O3867" t="s">
        <v>5482</v>
      </c>
      <c r="P3867" t="s">
        <v>3772</v>
      </c>
    </row>
    <row r="3868" spans="1:16" x14ac:dyDescent="0.25">
      <c r="A3868" t="s">
        <v>2</v>
      </c>
      <c r="B3868" t="s">
        <v>7407</v>
      </c>
      <c r="C3868" t="s">
        <v>372</v>
      </c>
      <c r="D3868" t="s">
        <v>4014</v>
      </c>
      <c r="E3868" t="s">
        <v>20</v>
      </c>
      <c r="F3868" t="b">
        <v>0</v>
      </c>
      <c r="G3868" t="s">
        <v>41</v>
      </c>
      <c r="H3868" s="4">
        <v>45711.00209490741</v>
      </c>
      <c r="I3868" t="b">
        <v>0</v>
      </c>
      <c r="J3868" t="b">
        <v>1</v>
      </c>
      <c r="K3868" t="s">
        <v>24</v>
      </c>
      <c r="L3868" t="s">
        <v>22</v>
      </c>
      <c r="M3868">
        <v>220900</v>
      </c>
      <c r="O3868" t="s">
        <v>402</v>
      </c>
      <c r="P3868" t="s">
        <v>7408</v>
      </c>
    </row>
    <row r="3869" spans="1:16" x14ac:dyDescent="0.25">
      <c r="A3869" t="s">
        <v>2</v>
      </c>
      <c r="B3869" t="s">
        <v>2492</v>
      </c>
      <c r="C3869" t="s">
        <v>825</v>
      </c>
      <c r="D3869" t="s">
        <v>3973</v>
      </c>
      <c r="E3869" t="s">
        <v>20</v>
      </c>
      <c r="F3869" t="b">
        <v>0</v>
      </c>
      <c r="G3869" t="s">
        <v>35</v>
      </c>
      <c r="H3869" s="4">
        <v>45711.002395833333</v>
      </c>
      <c r="I3869" t="b">
        <v>0</v>
      </c>
      <c r="J3869" t="b">
        <v>1</v>
      </c>
      <c r="K3869" t="s">
        <v>24</v>
      </c>
      <c r="L3869" t="s">
        <v>22</v>
      </c>
      <c r="M3869">
        <v>122087</v>
      </c>
      <c r="O3869" t="s">
        <v>5482</v>
      </c>
      <c r="P3869" t="s">
        <v>7409</v>
      </c>
    </row>
    <row r="3870" spans="1:16" x14ac:dyDescent="0.25">
      <c r="A3870" t="s">
        <v>2</v>
      </c>
      <c r="B3870" t="s">
        <v>7410</v>
      </c>
      <c r="C3870" t="s">
        <v>622</v>
      </c>
      <c r="D3870" t="s">
        <v>3973</v>
      </c>
      <c r="E3870" t="s">
        <v>20</v>
      </c>
      <c r="F3870" t="b">
        <v>0</v>
      </c>
      <c r="G3870" t="s">
        <v>52</v>
      </c>
      <c r="H3870" s="4">
        <v>45711.003298611111</v>
      </c>
      <c r="I3870" t="b">
        <v>0</v>
      </c>
      <c r="J3870" t="b">
        <v>1</v>
      </c>
      <c r="K3870" t="s">
        <v>24</v>
      </c>
      <c r="L3870" t="s">
        <v>22</v>
      </c>
      <c r="M3870">
        <v>115000</v>
      </c>
      <c r="O3870" t="s">
        <v>954</v>
      </c>
      <c r="P3870" t="s">
        <v>7411</v>
      </c>
    </row>
    <row r="3871" spans="1:16" x14ac:dyDescent="0.25">
      <c r="A3871" t="s">
        <v>28</v>
      </c>
      <c r="B3871" t="s">
        <v>7412</v>
      </c>
      <c r="C3871" t="s">
        <v>39</v>
      </c>
      <c r="D3871" t="s">
        <v>3973</v>
      </c>
      <c r="E3871" t="s">
        <v>20</v>
      </c>
      <c r="F3871" t="b">
        <v>1</v>
      </c>
      <c r="G3871" t="s">
        <v>30</v>
      </c>
      <c r="H3871" s="4">
        <v>45711.017511574071</v>
      </c>
      <c r="I3871" t="b">
        <v>0</v>
      </c>
      <c r="J3871" t="b">
        <v>0</v>
      </c>
      <c r="K3871" t="s">
        <v>24</v>
      </c>
      <c r="L3871" t="s">
        <v>36</v>
      </c>
      <c r="N3871">
        <v>50</v>
      </c>
      <c r="O3871" t="s">
        <v>7413</v>
      </c>
    </row>
    <row r="3872" spans="1:16" x14ac:dyDescent="0.25">
      <c r="A3872" t="s">
        <v>0</v>
      </c>
      <c r="B3872" t="s">
        <v>6983</v>
      </c>
      <c r="C3872" t="s">
        <v>39</v>
      </c>
      <c r="D3872" t="s">
        <v>3973</v>
      </c>
      <c r="E3872" t="s">
        <v>20</v>
      </c>
      <c r="F3872" t="b">
        <v>1</v>
      </c>
      <c r="G3872" t="s">
        <v>106</v>
      </c>
      <c r="H3872" s="4">
        <v>45711.018483796302</v>
      </c>
      <c r="I3872" t="b">
        <v>0</v>
      </c>
      <c r="J3872" t="b">
        <v>0</v>
      </c>
      <c r="K3872" t="s">
        <v>106</v>
      </c>
      <c r="L3872" t="s">
        <v>22</v>
      </c>
      <c r="M3872">
        <v>71500</v>
      </c>
      <c r="O3872" t="s">
        <v>6984</v>
      </c>
      <c r="P3872" t="s">
        <v>6985</v>
      </c>
    </row>
    <row r="3873" spans="1:16" x14ac:dyDescent="0.25">
      <c r="A3873" t="s">
        <v>0</v>
      </c>
      <c r="B3873" t="s">
        <v>4495</v>
      </c>
      <c r="C3873" t="s">
        <v>140</v>
      </c>
      <c r="D3873" t="s">
        <v>3828</v>
      </c>
      <c r="E3873" t="s">
        <v>20</v>
      </c>
      <c r="F3873" t="b">
        <v>0</v>
      </c>
      <c r="G3873" t="s">
        <v>35</v>
      </c>
      <c r="H3873" s="4">
        <v>45711.04210648148</v>
      </c>
      <c r="I3873" t="b">
        <v>0</v>
      </c>
      <c r="J3873" t="b">
        <v>0</v>
      </c>
      <c r="K3873" t="s">
        <v>24</v>
      </c>
      <c r="L3873" t="s">
        <v>22</v>
      </c>
      <c r="M3873">
        <v>70000</v>
      </c>
      <c r="O3873" t="s">
        <v>4496</v>
      </c>
      <c r="P3873" t="s">
        <v>204</v>
      </c>
    </row>
    <row r="3874" spans="1:16" x14ac:dyDescent="0.25">
      <c r="A3874" t="s">
        <v>0</v>
      </c>
      <c r="B3874" t="s">
        <v>2900</v>
      </c>
      <c r="C3874" t="s">
        <v>749</v>
      </c>
      <c r="D3874" t="s">
        <v>3828</v>
      </c>
      <c r="E3874" t="s">
        <v>20</v>
      </c>
      <c r="F3874" t="b">
        <v>0</v>
      </c>
      <c r="G3874" t="s">
        <v>30</v>
      </c>
      <c r="H3874" s="4">
        <v>45711.042280092603</v>
      </c>
      <c r="I3874" t="b">
        <v>0</v>
      </c>
      <c r="J3874" t="b">
        <v>1</v>
      </c>
      <c r="K3874" t="s">
        <v>24</v>
      </c>
      <c r="L3874" t="s">
        <v>22</v>
      </c>
      <c r="M3874">
        <v>82500</v>
      </c>
      <c r="O3874" t="s">
        <v>4497</v>
      </c>
      <c r="P3874" t="s">
        <v>3459</v>
      </c>
    </row>
    <row r="3875" spans="1:16" x14ac:dyDescent="0.25">
      <c r="A3875" t="s">
        <v>2</v>
      </c>
      <c r="B3875" t="s">
        <v>7528</v>
      </c>
      <c r="C3875" t="s">
        <v>7529</v>
      </c>
      <c r="D3875" t="s">
        <v>3828</v>
      </c>
      <c r="E3875" t="s">
        <v>20</v>
      </c>
      <c r="F3875" t="b">
        <v>0</v>
      </c>
      <c r="G3875" t="s">
        <v>23</v>
      </c>
      <c r="H3875" s="4">
        <v>45711.059699074067</v>
      </c>
      <c r="I3875" t="b">
        <v>1</v>
      </c>
      <c r="J3875" t="b">
        <v>1</v>
      </c>
      <c r="K3875" t="s">
        <v>24</v>
      </c>
      <c r="L3875" t="s">
        <v>22</v>
      </c>
      <c r="M3875">
        <v>46000</v>
      </c>
      <c r="O3875" t="s">
        <v>7530</v>
      </c>
      <c r="P3875" t="s">
        <v>3540</v>
      </c>
    </row>
    <row r="3876" spans="1:16" x14ac:dyDescent="0.25">
      <c r="A3876" t="s">
        <v>19</v>
      </c>
      <c r="B3876" t="s">
        <v>2448</v>
      </c>
      <c r="C3876" t="s">
        <v>1270</v>
      </c>
      <c r="D3876" t="s">
        <v>3973</v>
      </c>
      <c r="E3876" t="s">
        <v>20</v>
      </c>
      <c r="F3876" t="b">
        <v>0</v>
      </c>
      <c r="G3876" t="s">
        <v>23</v>
      </c>
      <c r="H3876" s="4">
        <v>45711.077384259261</v>
      </c>
      <c r="I3876" t="b">
        <v>0</v>
      </c>
      <c r="J3876" t="b">
        <v>1</v>
      </c>
      <c r="K3876" t="s">
        <v>24</v>
      </c>
      <c r="L3876" t="s">
        <v>36</v>
      </c>
      <c r="N3876">
        <v>56.5</v>
      </c>
      <c r="O3876" t="s">
        <v>5482</v>
      </c>
      <c r="P3876" t="s">
        <v>149</v>
      </c>
    </row>
    <row r="3877" spans="1:16" x14ac:dyDescent="0.25">
      <c r="A3877" t="s">
        <v>28</v>
      </c>
      <c r="B3877" t="s">
        <v>7414</v>
      </c>
      <c r="C3877" t="s">
        <v>192</v>
      </c>
      <c r="D3877" t="s">
        <v>3957</v>
      </c>
      <c r="E3877" t="s">
        <v>20</v>
      </c>
      <c r="F3877" t="b">
        <v>0</v>
      </c>
      <c r="G3877" t="s">
        <v>23</v>
      </c>
      <c r="H3877" s="4">
        <v>45711.09920138889</v>
      </c>
      <c r="I3877" t="b">
        <v>0</v>
      </c>
      <c r="J3877" t="b">
        <v>1</v>
      </c>
      <c r="K3877" t="s">
        <v>24</v>
      </c>
      <c r="L3877" t="s">
        <v>36</v>
      </c>
      <c r="N3877">
        <v>41.884998321533203</v>
      </c>
      <c r="O3877" t="s">
        <v>5013</v>
      </c>
      <c r="P3877" t="s">
        <v>7415</v>
      </c>
    </row>
    <row r="3878" spans="1:16" x14ac:dyDescent="0.25">
      <c r="A3878" t="s">
        <v>40</v>
      </c>
      <c r="B3878" t="s">
        <v>7416</v>
      </c>
      <c r="C3878" t="s">
        <v>5404</v>
      </c>
      <c r="D3878" t="s">
        <v>3957</v>
      </c>
      <c r="E3878" t="s">
        <v>20</v>
      </c>
      <c r="F3878" t="b">
        <v>0</v>
      </c>
      <c r="G3878" t="s">
        <v>27</v>
      </c>
      <c r="H3878" s="4">
        <v>45711.100543981483</v>
      </c>
      <c r="I3878" t="b">
        <v>0</v>
      </c>
      <c r="J3878" t="b">
        <v>0</v>
      </c>
      <c r="K3878" t="s">
        <v>24</v>
      </c>
      <c r="L3878" t="s">
        <v>36</v>
      </c>
      <c r="N3878">
        <v>45.745002746582031</v>
      </c>
      <c r="O3878" t="s">
        <v>1422</v>
      </c>
      <c r="P3878" t="s">
        <v>7417</v>
      </c>
    </row>
    <row r="3879" spans="1:16" x14ac:dyDescent="0.25">
      <c r="A3879" t="s">
        <v>19</v>
      </c>
      <c r="B3879" t="s">
        <v>7418</v>
      </c>
      <c r="C3879" t="s">
        <v>122</v>
      </c>
      <c r="D3879" t="s">
        <v>3973</v>
      </c>
      <c r="E3879" t="s">
        <v>20</v>
      </c>
      <c r="F3879" t="b">
        <v>0</v>
      </c>
      <c r="G3879" t="s">
        <v>52</v>
      </c>
      <c r="H3879" s="4">
        <v>45711.246979166674</v>
      </c>
      <c r="I3879" t="b">
        <v>1</v>
      </c>
      <c r="J3879" t="b">
        <v>1</v>
      </c>
      <c r="K3879" t="s">
        <v>24</v>
      </c>
      <c r="L3879" t="s">
        <v>36</v>
      </c>
      <c r="N3879">
        <v>67.5</v>
      </c>
      <c r="O3879" t="s">
        <v>4344</v>
      </c>
      <c r="P3879" t="s">
        <v>2460</v>
      </c>
    </row>
    <row r="3880" spans="1:16" x14ac:dyDescent="0.25">
      <c r="A3880" t="s">
        <v>0</v>
      </c>
      <c r="B3880" t="s">
        <v>7419</v>
      </c>
      <c r="C3880" t="s">
        <v>82</v>
      </c>
      <c r="D3880" t="s">
        <v>5915</v>
      </c>
      <c r="E3880" t="s">
        <v>20</v>
      </c>
      <c r="F3880" t="b">
        <v>0</v>
      </c>
      <c r="G3880" t="s">
        <v>27</v>
      </c>
      <c r="H3880" s="4">
        <v>45711.249976851846</v>
      </c>
      <c r="I3880" t="b">
        <v>0</v>
      </c>
      <c r="J3880" t="b">
        <v>1</v>
      </c>
      <c r="K3880" t="s">
        <v>24</v>
      </c>
      <c r="L3880" t="s">
        <v>22</v>
      </c>
      <c r="M3880">
        <v>169500</v>
      </c>
      <c r="O3880" t="s">
        <v>7420</v>
      </c>
      <c r="P3880" t="s">
        <v>2951</v>
      </c>
    </row>
    <row r="3881" spans="1:16" x14ac:dyDescent="0.25">
      <c r="A3881" t="s">
        <v>0</v>
      </c>
      <c r="B3881" t="s">
        <v>0</v>
      </c>
      <c r="C3881" t="s">
        <v>2821</v>
      </c>
      <c r="D3881" t="s">
        <v>1051</v>
      </c>
      <c r="E3881" t="s">
        <v>20</v>
      </c>
      <c r="F3881" t="b">
        <v>0</v>
      </c>
      <c r="G3881" t="s">
        <v>41</v>
      </c>
      <c r="H3881" s="4">
        <v>45711.250231481477</v>
      </c>
      <c r="I3881" t="b">
        <v>1</v>
      </c>
      <c r="J3881" t="b">
        <v>1</v>
      </c>
      <c r="K3881" t="s">
        <v>24</v>
      </c>
      <c r="L3881" t="s">
        <v>36</v>
      </c>
      <c r="N3881">
        <v>30.5</v>
      </c>
      <c r="O3881" t="s">
        <v>1051</v>
      </c>
      <c r="P3881" t="s">
        <v>204</v>
      </c>
    </row>
    <row r="3882" spans="1:16" x14ac:dyDescent="0.25">
      <c r="A3882" t="s">
        <v>0</v>
      </c>
      <c r="B3882" t="s">
        <v>0</v>
      </c>
      <c r="C3882" t="s">
        <v>585</v>
      </c>
      <c r="D3882" t="s">
        <v>3828</v>
      </c>
      <c r="E3882" t="s">
        <v>219</v>
      </c>
      <c r="F3882" t="b">
        <v>0</v>
      </c>
      <c r="G3882" t="s">
        <v>41</v>
      </c>
      <c r="H3882" s="4">
        <v>45711.250277777777</v>
      </c>
      <c r="I3882" t="b">
        <v>0</v>
      </c>
      <c r="J3882" t="b">
        <v>1</v>
      </c>
      <c r="K3882" t="s">
        <v>24</v>
      </c>
      <c r="L3882" t="s">
        <v>36</v>
      </c>
      <c r="N3882">
        <v>62.5</v>
      </c>
      <c r="O3882" t="s">
        <v>3776</v>
      </c>
      <c r="P3882" t="s">
        <v>1823</v>
      </c>
    </row>
    <row r="3883" spans="1:16" x14ac:dyDescent="0.25">
      <c r="A3883" t="s">
        <v>25</v>
      </c>
      <c r="B3883" t="s">
        <v>7421</v>
      </c>
      <c r="C3883" t="s">
        <v>49</v>
      </c>
      <c r="D3883" t="s">
        <v>3108</v>
      </c>
      <c r="E3883" t="s">
        <v>20</v>
      </c>
      <c r="F3883" t="b">
        <v>0</v>
      </c>
      <c r="G3883" t="s">
        <v>41</v>
      </c>
      <c r="H3883" s="4">
        <v>45711.250462962962</v>
      </c>
      <c r="I3883" t="b">
        <v>0</v>
      </c>
      <c r="J3883" t="b">
        <v>1</v>
      </c>
      <c r="K3883" t="s">
        <v>24</v>
      </c>
      <c r="L3883" t="s">
        <v>22</v>
      </c>
      <c r="M3883">
        <v>220612</v>
      </c>
      <c r="O3883" t="s">
        <v>43</v>
      </c>
      <c r="P3883" t="s">
        <v>7422</v>
      </c>
    </row>
    <row r="3884" spans="1:16" x14ac:dyDescent="0.25">
      <c r="A3884" t="s">
        <v>0</v>
      </c>
      <c r="B3884" t="s">
        <v>288</v>
      </c>
      <c r="C3884" t="s">
        <v>696</v>
      </c>
      <c r="D3884" t="s">
        <v>7423</v>
      </c>
      <c r="E3884" t="s">
        <v>51</v>
      </c>
      <c r="F3884" t="b">
        <v>0</v>
      </c>
      <c r="G3884" t="s">
        <v>30</v>
      </c>
      <c r="H3884" s="4">
        <v>45711.250902777778</v>
      </c>
      <c r="I3884" t="b">
        <v>1</v>
      </c>
      <c r="J3884" t="b">
        <v>1</v>
      </c>
      <c r="K3884" t="s">
        <v>24</v>
      </c>
      <c r="L3884" t="s">
        <v>36</v>
      </c>
      <c r="N3884">
        <v>25</v>
      </c>
      <c r="O3884" t="s">
        <v>2075</v>
      </c>
      <c r="P3884" t="s">
        <v>863</v>
      </c>
    </row>
    <row r="3885" spans="1:16" x14ac:dyDescent="0.25">
      <c r="A3885" t="s">
        <v>19</v>
      </c>
      <c r="B3885" t="s">
        <v>7424</v>
      </c>
      <c r="C3885" t="s">
        <v>985</v>
      </c>
      <c r="D3885" t="s">
        <v>3973</v>
      </c>
      <c r="E3885" t="s">
        <v>20</v>
      </c>
      <c r="F3885" t="b">
        <v>0</v>
      </c>
      <c r="G3885" t="s">
        <v>27</v>
      </c>
      <c r="H3885" s="4">
        <v>45711.251006944447</v>
      </c>
      <c r="I3885" t="b">
        <v>0</v>
      </c>
      <c r="J3885" t="b">
        <v>1</v>
      </c>
      <c r="K3885" t="s">
        <v>24</v>
      </c>
      <c r="L3885" t="s">
        <v>22</v>
      </c>
      <c r="M3885">
        <v>260000</v>
      </c>
      <c r="O3885" t="s">
        <v>575</v>
      </c>
    </row>
    <row r="3886" spans="1:16" x14ac:dyDescent="0.25">
      <c r="A3886" t="s">
        <v>0</v>
      </c>
      <c r="B3886" t="s">
        <v>0</v>
      </c>
      <c r="C3886" t="s">
        <v>1226</v>
      </c>
      <c r="D3886" t="s">
        <v>3828</v>
      </c>
      <c r="E3886" t="s">
        <v>20</v>
      </c>
      <c r="F3886" t="b">
        <v>0</v>
      </c>
      <c r="G3886" t="s">
        <v>52</v>
      </c>
      <c r="H3886" s="4">
        <v>45711.251215277778</v>
      </c>
      <c r="I3886" t="b">
        <v>0</v>
      </c>
      <c r="J3886" t="b">
        <v>0</v>
      </c>
      <c r="K3886" t="s">
        <v>24</v>
      </c>
      <c r="L3886" t="s">
        <v>22</v>
      </c>
      <c r="M3886">
        <v>70000</v>
      </c>
      <c r="O3886" t="s">
        <v>5918</v>
      </c>
      <c r="P3886" t="s">
        <v>5919</v>
      </c>
    </row>
    <row r="3887" spans="1:16" x14ac:dyDescent="0.25">
      <c r="A3887" t="s">
        <v>1</v>
      </c>
      <c r="B3887" t="s">
        <v>661</v>
      </c>
      <c r="C3887" t="s">
        <v>386</v>
      </c>
      <c r="D3887" t="s">
        <v>3828</v>
      </c>
      <c r="E3887" t="s">
        <v>20</v>
      </c>
      <c r="F3887" t="b">
        <v>0</v>
      </c>
      <c r="G3887" t="s">
        <v>41</v>
      </c>
      <c r="H3887" s="4">
        <v>45711.251944444448</v>
      </c>
      <c r="I3887" t="b">
        <v>0</v>
      </c>
      <c r="J3887" t="b">
        <v>1</v>
      </c>
      <c r="K3887" t="s">
        <v>24</v>
      </c>
      <c r="L3887" t="s">
        <v>22</v>
      </c>
      <c r="M3887">
        <v>127275.203125</v>
      </c>
      <c r="O3887" t="s">
        <v>7425</v>
      </c>
      <c r="P3887" t="s">
        <v>7426</v>
      </c>
    </row>
    <row r="3888" spans="1:16" x14ac:dyDescent="0.25">
      <c r="A3888" t="s">
        <v>2</v>
      </c>
      <c r="B3888" t="s">
        <v>1544</v>
      </c>
      <c r="C3888" t="s">
        <v>39</v>
      </c>
      <c r="D3888" t="s">
        <v>4014</v>
      </c>
      <c r="E3888" t="s">
        <v>20</v>
      </c>
      <c r="F3888" t="b">
        <v>1</v>
      </c>
      <c r="G3888" t="s">
        <v>610</v>
      </c>
      <c r="H3888" s="4">
        <v>45711.257430555554</v>
      </c>
      <c r="I3888" t="b">
        <v>0</v>
      </c>
      <c r="J3888" t="b">
        <v>1</v>
      </c>
      <c r="K3888" t="s">
        <v>610</v>
      </c>
      <c r="L3888" t="s">
        <v>22</v>
      </c>
      <c r="M3888">
        <v>184000</v>
      </c>
      <c r="O3888" t="s">
        <v>3016</v>
      </c>
      <c r="P3888" t="s">
        <v>6878</v>
      </c>
    </row>
    <row r="3889" spans="1:16" x14ac:dyDescent="0.25">
      <c r="A3889" t="s">
        <v>0</v>
      </c>
      <c r="B3889" t="s">
        <v>7427</v>
      </c>
      <c r="C3889" t="s">
        <v>3180</v>
      </c>
      <c r="D3889" t="s">
        <v>2208</v>
      </c>
      <c r="E3889" t="s">
        <v>20</v>
      </c>
      <c r="F3889" t="b">
        <v>0</v>
      </c>
      <c r="G3889" t="s">
        <v>23</v>
      </c>
      <c r="H3889" s="4">
        <v>45711.269016203703</v>
      </c>
      <c r="I3889" t="b">
        <v>0</v>
      </c>
      <c r="J3889" t="b">
        <v>0</v>
      </c>
      <c r="K3889" t="s">
        <v>24</v>
      </c>
      <c r="L3889" t="s">
        <v>36</v>
      </c>
      <c r="N3889">
        <v>33.5</v>
      </c>
      <c r="O3889" t="s">
        <v>3375</v>
      </c>
      <c r="P3889" t="s">
        <v>963</v>
      </c>
    </row>
    <row r="3890" spans="1:16" x14ac:dyDescent="0.25">
      <c r="A3890" t="s">
        <v>2</v>
      </c>
      <c r="B3890" t="s">
        <v>2</v>
      </c>
      <c r="C3890" t="s">
        <v>7428</v>
      </c>
      <c r="D3890" t="s">
        <v>4972</v>
      </c>
      <c r="E3890" t="s">
        <v>20</v>
      </c>
      <c r="F3890" t="b">
        <v>0</v>
      </c>
      <c r="G3890" t="s">
        <v>226</v>
      </c>
      <c r="H3890" s="4">
        <v>45711.273310185177</v>
      </c>
      <c r="I3890" t="b">
        <v>1</v>
      </c>
      <c r="J3890" t="b">
        <v>0</v>
      </c>
      <c r="K3890" t="s">
        <v>226</v>
      </c>
      <c r="L3890" t="s">
        <v>22</v>
      </c>
      <c r="M3890">
        <v>65000</v>
      </c>
      <c r="O3890" t="s">
        <v>7429</v>
      </c>
      <c r="P3890" t="s">
        <v>7430</v>
      </c>
    </row>
    <row r="3891" spans="1:16" x14ac:dyDescent="0.25">
      <c r="A3891" t="s">
        <v>19</v>
      </c>
      <c r="B3891" t="s">
        <v>7519</v>
      </c>
      <c r="C3891" t="s">
        <v>213</v>
      </c>
      <c r="D3891" t="s">
        <v>2208</v>
      </c>
      <c r="E3891" t="s">
        <v>20</v>
      </c>
      <c r="F3891" t="b">
        <v>0</v>
      </c>
      <c r="G3891" t="s">
        <v>41</v>
      </c>
      <c r="H3891" s="4">
        <v>45711.292048611111</v>
      </c>
      <c r="I3891" t="b">
        <v>0</v>
      </c>
      <c r="J3891" t="b">
        <v>1</v>
      </c>
      <c r="K3891" t="s">
        <v>24</v>
      </c>
      <c r="L3891" t="s">
        <v>22</v>
      </c>
      <c r="M3891">
        <v>193000</v>
      </c>
      <c r="O3891" t="s">
        <v>405</v>
      </c>
      <c r="P3891" t="s">
        <v>7520</v>
      </c>
    </row>
    <row r="3892" spans="1:16" x14ac:dyDescent="0.25">
      <c r="A3892" t="s">
        <v>2</v>
      </c>
      <c r="B3892" t="s">
        <v>7431</v>
      </c>
      <c r="C3892" t="s">
        <v>172</v>
      </c>
      <c r="D3892" t="s">
        <v>2208</v>
      </c>
      <c r="E3892" t="s">
        <v>20</v>
      </c>
      <c r="F3892" t="b">
        <v>0</v>
      </c>
      <c r="G3892" t="s">
        <v>27</v>
      </c>
      <c r="H3892" s="4">
        <v>45711.293217592603</v>
      </c>
      <c r="I3892" t="b">
        <v>0</v>
      </c>
      <c r="J3892" t="b">
        <v>0</v>
      </c>
      <c r="K3892" t="s">
        <v>24</v>
      </c>
      <c r="L3892" t="s">
        <v>22</v>
      </c>
      <c r="M3892">
        <v>180000</v>
      </c>
      <c r="O3892" t="s">
        <v>2868</v>
      </c>
      <c r="P3892" t="s">
        <v>7432</v>
      </c>
    </row>
    <row r="3893" spans="1:16" x14ac:dyDescent="0.25">
      <c r="A3893" t="s">
        <v>0</v>
      </c>
      <c r="B3893" t="s">
        <v>4222</v>
      </c>
      <c r="D3893" t="s">
        <v>4220</v>
      </c>
      <c r="E3893" t="s">
        <v>20</v>
      </c>
      <c r="F3893" t="b">
        <v>0</v>
      </c>
      <c r="G3893" t="s">
        <v>1420</v>
      </c>
      <c r="H3893" s="4">
        <v>45711.298101851848</v>
      </c>
      <c r="I3893" t="b">
        <v>0</v>
      </c>
      <c r="J3893" t="b">
        <v>0</v>
      </c>
      <c r="K3893" t="s">
        <v>1420</v>
      </c>
      <c r="L3893" t="s">
        <v>22</v>
      </c>
      <c r="M3893">
        <v>65000</v>
      </c>
      <c r="O3893" t="s">
        <v>2946</v>
      </c>
      <c r="P3893" t="s">
        <v>1374</v>
      </c>
    </row>
    <row r="3894" spans="1:16" x14ac:dyDescent="0.25">
      <c r="A3894" t="s">
        <v>1</v>
      </c>
      <c r="B3894" t="s">
        <v>7433</v>
      </c>
      <c r="C3894" t="s">
        <v>39</v>
      </c>
      <c r="D3894" t="s">
        <v>7434</v>
      </c>
      <c r="E3894" t="s">
        <v>20</v>
      </c>
      <c r="F3894" t="b">
        <v>1</v>
      </c>
      <c r="G3894" t="s">
        <v>1833</v>
      </c>
      <c r="H3894" s="4">
        <v>45711.299421296288</v>
      </c>
      <c r="I3894" t="b">
        <v>1</v>
      </c>
      <c r="J3894" t="b">
        <v>0</v>
      </c>
      <c r="K3894" t="s">
        <v>1833</v>
      </c>
      <c r="L3894" t="s">
        <v>22</v>
      </c>
      <c r="M3894">
        <v>47500</v>
      </c>
      <c r="O3894" t="s">
        <v>1426</v>
      </c>
    </row>
    <row r="3895" spans="1:16" x14ac:dyDescent="0.25">
      <c r="A3895" t="s">
        <v>0</v>
      </c>
      <c r="B3895" t="s">
        <v>3335</v>
      </c>
      <c r="C3895" t="s">
        <v>160</v>
      </c>
      <c r="D3895" t="s">
        <v>4084</v>
      </c>
      <c r="E3895" t="s">
        <v>20</v>
      </c>
      <c r="F3895" t="b">
        <v>0</v>
      </c>
      <c r="G3895" t="s">
        <v>52</v>
      </c>
      <c r="H3895" s="4">
        <v>45711.303819444453</v>
      </c>
      <c r="I3895" t="b">
        <v>0</v>
      </c>
      <c r="J3895" t="b">
        <v>1</v>
      </c>
      <c r="K3895" t="s">
        <v>24</v>
      </c>
      <c r="L3895" t="s">
        <v>22</v>
      </c>
      <c r="M3895">
        <v>137500</v>
      </c>
      <c r="O3895" t="s">
        <v>88</v>
      </c>
      <c r="P3895" t="s">
        <v>7435</v>
      </c>
    </row>
    <row r="3896" spans="1:16" x14ac:dyDescent="0.25">
      <c r="A3896" t="s">
        <v>89</v>
      </c>
      <c r="B3896" t="s">
        <v>7531</v>
      </c>
      <c r="C3896" t="s">
        <v>7532</v>
      </c>
      <c r="D3896" t="s">
        <v>4035</v>
      </c>
      <c r="E3896" t="s">
        <v>20</v>
      </c>
      <c r="F3896" t="b">
        <v>0</v>
      </c>
      <c r="G3896" t="s">
        <v>1119</v>
      </c>
      <c r="H3896" s="4">
        <v>45711.31212962963</v>
      </c>
      <c r="I3896" t="b">
        <v>0</v>
      </c>
      <c r="J3896" t="b">
        <v>0</v>
      </c>
      <c r="K3896" t="s">
        <v>1119</v>
      </c>
      <c r="L3896" t="s">
        <v>22</v>
      </c>
      <c r="M3896">
        <v>275000</v>
      </c>
      <c r="O3896" t="s">
        <v>7533</v>
      </c>
      <c r="P3896" t="s">
        <v>274</v>
      </c>
    </row>
    <row r="3897" spans="1:16" x14ac:dyDescent="0.25">
      <c r="A3897" t="s">
        <v>89</v>
      </c>
      <c r="B3897" t="s">
        <v>7534</v>
      </c>
      <c r="C3897" t="s">
        <v>1420</v>
      </c>
      <c r="D3897" t="s">
        <v>4220</v>
      </c>
      <c r="E3897" t="s">
        <v>20</v>
      </c>
      <c r="F3897" t="b">
        <v>0</v>
      </c>
      <c r="G3897" t="s">
        <v>1420</v>
      </c>
      <c r="H3897" s="4">
        <v>45711.317175925928</v>
      </c>
      <c r="I3897" t="b">
        <v>0</v>
      </c>
      <c r="J3897" t="b">
        <v>0</v>
      </c>
      <c r="K3897" t="s">
        <v>1420</v>
      </c>
      <c r="L3897" t="s">
        <v>22</v>
      </c>
      <c r="M3897">
        <v>174400</v>
      </c>
      <c r="O3897" t="s">
        <v>1773</v>
      </c>
      <c r="P3897" t="s">
        <v>7535</v>
      </c>
    </row>
    <row r="3898" spans="1:16" x14ac:dyDescent="0.25">
      <c r="A3898" t="s">
        <v>139</v>
      </c>
      <c r="B3898" t="s">
        <v>7436</v>
      </c>
      <c r="C3898" t="s">
        <v>2500</v>
      </c>
      <c r="D3898" t="s">
        <v>3970</v>
      </c>
      <c r="E3898" t="s">
        <v>20</v>
      </c>
      <c r="F3898" t="b">
        <v>0</v>
      </c>
      <c r="G3898" t="s">
        <v>41</v>
      </c>
      <c r="H3898" s="4">
        <v>45711.333784722221</v>
      </c>
      <c r="I3898" t="b">
        <v>0</v>
      </c>
      <c r="J3898" t="b">
        <v>1</v>
      </c>
      <c r="K3898" t="s">
        <v>24</v>
      </c>
      <c r="L3898" t="s">
        <v>22</v>
      </c>
      <c r="M3898">
        <v>96000</v>
      </c>
      <c r="O3898" t="s">
        <v>7437</v>
      </c>
    </row>
    <row r="3899" spans="1:16" x14ac:dyDescent="0.25">
      <c r="A3899" t="s">
        <v>40</v>
      </c>
      <c r="B3899" t="s">
        <v>7438</v>
      </c>
      <c r="C3899" t="s">
        <v>151</v>
      </c>
      <c r="D3899" t="s">
        <v>5133</v>
      </c>
      <c r="E3899" t="s">
        <v>20</v>
      </c>
      <c r="F3899" t="b">
        <v>0</v>
      </c>
      <c r="G3899" t="s">
        <v>30</v>
      </c>
      <c r="H3899" s="4">
        <v>45711.334583333337</v>
      </c>
      <c r="I3899" t="b">
        <v>0</v>
      </c>
      <c r="J3899" t="b">
        <v>1</v>
      </c>
      <c r="K3899" t="s">
        <v>24</v>
      </c>
      <c r="L3899" t="s">
        <v>22</v>
      </c>
      <c r="M3899">
        <v>149743</v>
      </c>
      <c r="O3899" t="s">
        <v>7439</v>
      </c>
      <c r="P3899" t="s">
        <v>7440</v>
      </c>
    </row>
    <row r="3900" spans="1:16" x14ac:dyDescent="0.25">
      <c r="A3900" t="s">
        <v>2</v>
      </c>
      <c r="B3900" t="s">
        <v>7441</v>
      </c>
      <c r="C3900" t="s">
        <v>29</v>
      </c>
      <c r="D3900" t="s">
        <v>3957</v>
      </c>
      <c r="E3900" t="s">
        <v>20</v>
      </c>
      <c r="F3900" t="b">
        <v>0</v>
      </c>
      <c r="G3900" t="s">
        <v>27</v>
      </c>
      <c r="H3900" s="4">
        <v>45711.334675925929</v>
      </c>
      <c r="I3900" t="b">
        <v>0</v>
      </c>
      <c r="J3900" t="b">
        <v>1</v>
      </c>
      <c r="K3900" t="s">
        <v>24</v>
      </c>
      <c r="L3900" t="s">
        <v>36</v>
      </c>
      <c r="N3900">
        <v>38.215000152587891</v>
      </c>
      <c r="O3900" t="s">
        <v>2768</v>
      </c>
      <c r="P3900" t="s">
        <v>128</v>
      </c>
    </row>
    <row r="3901" spans="1:16" x14ac:dyDescent="0.25">
      <c r="A3901" t="s">
        <v>2</v>
      </c>
      <c r="B3901" t="s">
        <v>7442</v>
      </c>
      <c r="C3901" t="s">
        <v>6313</v>
      </c>
      <c r="D3901" t="s">
        <v>3970</v>
      </c>
      <c r="E3901" t="s">
        <v>20</v>
      </c>
      <c r="F3901" t="b">
        <v>0</v>
      </c>
      <c r="G3901" t="s">
        <v>1420</v>
      </c>
      <c r="H3901" s="4">
        <v>45711.350810185177</v>
      </c>
      <c r="I3901" t="b">
        <v>0</v>
      </c>
      <c r="J3901" t="b">
        <v>0</v>
      </c>
      <c r="K3901" t="s">
        <v>1420</v>
      </c>
      <c r="L3901" t="s">
        <v>22</v>
      </c>
      <c r="M3901">
        <v>109605.5</v>
      </c>
      <c r="O3901" t="s">
        <v>7443</v>
      </c>
      <c r="P3901" t="s">
        <v>7444</v>
      </c>
    </row>
    <row r="3902" spans="1:16" x14ac:dyDescent="0.25">
      <c r="A3902" t="s">
        <v>0</v>
      </c>
      <c r="B3902" t="s">
        <v>7536</v>
      </c>
      <c r="C3902" t="s">
        <v>3225</v>
      </c>
      <c r="D3902" t="s">
        <v>3828</v>
      </c>
      <c r="E3902" t="s">
        <v>20</v>
      </c>
      <c r="F3902" t="b">
        <v>0</v>
      </c>
      <c r="G3902" t="s">
        <v>27</v>
      </c>
      <c r="H3902" s="4">
        <v>45711.375081018523</v>
      </c>
      <c r="I3902" t="b">
        <v>1</v>
      </c>
      <c r="J3902" t="b">
        <v>1</v>
      </c>
      <c r="K3902" t="s">
        <v>24</v>
      </c>
      <c r="L3902" t="s">
        <v>22</v>
      </c>
      <c r="M3902">
        <v>80000</v>
      </c>
      <c r="O3902" t="s">
        <v>7537</v>
      </c>
      <c r="P3902" t="s">
        <v>7538</v>
      </c>
    </row>
    <row r="3903" spans="1:16" x14ac:dyDescent="0.25">
      <c r="A3903" t="s">
        <v>0</v>
      </c>
      <c r="B3903" t="s">
        <v>7445</v>
      </c>
      <c r="C3903" t="s">
        <v>39</v>
      </c>
      <c r="D3903" t="s">
        <v>3828</v>
      </c>
      <c r="E3903" t="s">
        <v>20</v>
      </c>
      <c r="F3903" t="b">
        <v>1</v>
      </c>
      <c r="G3903" t="s">
        <v>27</v>
      </c>
      <c r="H3903" s="4">
        <v>45711.375150462962</v>
      </c>
      <c r="I3903" t="b">
        <v>1</v>
      </c>
      <c r="J3903" t="b">
        <v>0</v>
      </c>
      <c r="K3903" t="s">
        <v>24</v>
      </c>
      <c r="L3903" t="s">
        <v>22</v>
      </c>
      <c r="M3903">
        <v>163085</v>
      </c>
      <c r="O3903" t="s">
        <v>7446</v>
      </c>
      <c r="P3903" t="s">
        <v>709</v>
      </c>
    </row>
    <row r="3904" spans="1:16" x14ac:dyDescent="0.25">
      <c r="A3904" t="s">
        <v>0</v>
      </c>
      <c r="B3904" t="s">
        <v>7447</v>
      </c>
      <c r="C3904" t="s">
        <v>585</v>
      </c>
      <c r="D3904" t="s">
        <v>4084</v>
      </c>
      <c r="E3904" t="s">
        <v>20</v>
      </c>
      <c r="F3904" t="b">
        <v>0</v>
      </c>
      <c r="G3904" t="s">
        <v>41</v>
      </c>
      <c r="H3904" s="4">
        <v>45711.375474537039</v>
      </c>
      <c r="I3904" t="b">
        <v>0</v>
      </c>
      <c r="J3904" t="b">
        <v>0</v>
      </c>
      <c r="K3904" t="s">
        <v>24</v>
      </c>
      <c r="L3904" t="s">
        <v>22</v>
      </c>
      <c r="M3904">
        <v>125000</v>
      </c>
      <c r="O3904" t="s">
        <v>374</v>
      </c>
      <c r="P3904" t="s">
        <v>7448</v>
      </c>
    </row>
    <row r="3905" spans="1:16" x14ac:dyDescent="0.25">
      <c r="A3905" t="s">
        <v>1</v>
      </c>
      <c r="B3905" t="s">
        <v>4431</v>
      </c>
      <c r="C3905" t="s">
        <v>949</v>
      </c>
      <c r="D3905" t="s">
        <v>4432</v>
      </c>
      <c r="E3905" t="s">
        <v>20</v>
      </c>
      <c r="F3905" t="b">
        <v>0</v>
      </c>
      <c r="G3905" t="s">
        <v>30</v>
      </c>
      <c r="H3905" s="4">
        <v>45711.376006944447</v>
      </c>
      <c r="I3905" t="b">
        <v>0</v>
      </c>
      <c r="J3905" t="b">
        <v>1</v>
      </c>
      <c r="K3905" t="s">
        <v>24</v>
      </c>
      <c r="L3905" t="s">
        <v>22</v>
      </c>
      <c r="M3905">
        <v>99000</v>
      </c>
      <c r="O3905" t="s">
        <v>1763</v>
      </c>
      <c r="P3905" t="s">
        <v>4433</v>
      </c>
    </row>
    <row r="3906" spans="1:16" x14ac:dyDescent="0.25">
      <c r="A3906" t="s">
        <v>0</v>
      </c>
      <c r="B3906" t="s">
        <v>5421</v>
      </c>
      <c r="C3906" t="s">
        <v>372</v>
      </c>
      <c r="D3906" t="s">
        <v>3957</v>
      </c>
      <c r="E3906" t="s">
        <v>34</v>
      </c>
      <c r="F3906" t="b">
        <v>0</v>
      </c>
      <c r="G3906" t="s">
        <v>27</v>
      </c>
      <c r="H3906" s="4">
        <v>45711.416701388887</v>
      </c>
      <c r="I3906" t="b">
        <v>1</v>
      </c>
      <c r="J3906" t="b">
        <v>0</v>
      </c>
      <c r="K3906" t="s">
        <v>24</v>
      </c>
      <c r="L3906" t="s">
        <v>36</v>
      </c>
      <c r="N3906">
        <v>27.979999542236332</v>
      </c>
      <c r="O3906" t="s">
        <v>4622</v>
      </c>
    </row>
    <row r="3907" spans="1:16" x14ac:dyDescent="0.25">
      <c r="A3907" t="s">
        <v>40</v>
      </c>
      <c r="B3907" t="s">
        <v>7449</v>
      </c>
      <c r="C3907" t="s">
        <v>1546</v>
      </c>
      <c r="D3907" t="s">
        <v>3828</v>
      </c>
      <c r="E3907" t="s">
        <v>20</v>
      </c>
      <c r="F3907" t="b">
        <v>0</v>
      </c>
      <c r="G3907" t="s">
        <v>27</v>
      </c>
      <c r="H3907" s="4">
        <v>45711.417939814812</v>
      </c>
      <c r="I3907" t="b">
        <v>0</v>
      </c>
      <c r="J3907" t="b">
        <v>1</v>
      </c>
      <c r="K3907" t="s">
        <v>24</v>
      </c>
      <c r="L3907" t="s">
        <v>22</v>
      </c>
      <c r="M3907">
        <v>162225</v>
      </c>
      <c r="O3907" t="s">
        <v>254</v>
      </c>
      <c r="P3907" t="s">
        <v>7450</v>
      </c>
    </row>
    <row r="3908" spans="1:16" x14ac:dyDescent="0.25">
      <c r="A3908" t="s">
        <v>40</v>
      </c>
      <c r="B3908" t="s">
        <v>2541</v>
      </c>
      <c r="C3908" t="s">
        <v>3347</v>
      </c>
      <c r="D3908" t="s">
        <v>3973</v>
      </c>
      <c r="E3908" t="s">
        <v>20</v>
      </c>
      <c r="F3908" t="b">
        <v>0</v>
      </c>
      <c r="G3908" t="s">
        <v>27</v>
      </c>
      <c r="H3908" s="4">
        <v>45711.418842592589</v>
      </c>
      <c r="I3908" t="b">
        <v>0</v>
      </c>
      <c r="J3908" t="b">
        <v>1</v>
      </c>
      <c r="K3908" t="s">
        <v>24</v>
      </c>
      <c r="L3908" t="s">
        <v>22</v>
      </c>
      <c r="M3908">
        <v>110500</v>
      </c>
      <c r="O3908" t="s">
        <v>2227</v>
      </c>
      <c r="P3908" t="s">
        <v>4333</v>
      </c>
    </row>
    <row r="3909" spans="1:16" x14ac:dyDescent="0.25">
      <c r="A3909" t="s">
        <v>2</v>
      </c>
      <c r="B3909" t="s">
        <v>4385</v>
      </c>
      <c r="C3909" t="s">
        <v>3515</v>
      </c>
      <c r="D3909" t="s">
        <v>2208</v>
      </c>
      <c r="E3909" t="s">
        <v>34</v>
      </c>
      <c r="F3909" t="b">
        <v>0</v>
      </c>
      <c r="G3909" t="s">
        <v>41</v>
      </c>
      <c r="H3909" s="4">
        <v>45711.418923611112</v>
      </c>
      <c r="I3909" t="b">
        <v>0</v>
      </c>
      <c r="J3909" t="b">
        <v>1</v>
      </c>
      <c r="K3909" t="s">
        <v>24</v>
      </c>
      <c r="L3909" t="s">
        <v>22</v>
      </c>
      <c r="M3909">
        <v>165000</v>
      </c>
      <c r="O3909" t="s">
        <v>428</v>
      </c>
      <c r="P3909" t="s">
        <v>7451</v>
      </c>
    </row>
    <row r="3910" spans="1:16" x14ac:dyDescent="0.25">
      <c r="A3910" t="s">
        <v>28</v>
      </c>
      <c r="B3910" t="s">
        <v>642</v>
      </c>
      <c r="C3910" t="s">
        <v>696</v>
      </c>
      <c r="D3910" t="s">
        <v>3973</v>
      </c>
      <c r="E3910" t="s">
        <v>20</v>
      </c>
      <c r="F3910" t="b">
        <v>0</v>
      </c>
      <c r="G3910" t="s">
        <v>30</v>
      </c>
      <c r="H3910" s="4">
        <v>45711.420115740737</v>
      </c>
      <c r="I3910" t="b">
        <v>0</v>
      </c>
      <c r="J3910" t="b">
        <v>1</v>
      </c>
      <c r="K3910" t="s">
        <v>24</v>
      </c>
      <c r="L3910" t="s">
        <v>22</v>
      </c>
      <c r="M3910">
        <v>147000</v>
      </c>
      <c r="O3910" t="s">
        <v>950</v>
      </c>
      <c r="P3910" t="s">
        <v>6325</v>
      </c>
    </row>
    <row r="3911" spans="1:16" x14ac:dyDescent="0.25">
      <c r="A3911" t="s">
        <v>89</v>
      </c>
      <c r="B3911" t="s">
        <v>7452</v>
      </c>
      <c r="C3911" t="s">
        <v>7313</v>
      </c>
      <c r="D3911" t="s">
        <v>2208</v>
      </c>
      <c r="E3911" t="s">
        <v>34</v>
      </c>
      <c r="F3911" t="b">
        <v>0</v>
      </c>
      <c r="G3911" t="s">
        <v>41</v>
      </c>
      <c r="H3911" s="4">
        <v>45711.433148148149</v>
      </c>
      <c r="I3911" t="b">
        <v>0</v>
      </c>
      <c r="J3911" t="b">
        <v>1</v>
      </c>
      <c r="K3911" t="s">
        <v>24</v>
      </c>
      <c r="L3911" t="s">
        <v>22</v>
      </c>
      <c r="M3911">
        <v>195000</v>
      </c>
      <c r="O3911" t="s">
        <v>428</v>
      </c>
      <c r="P3911" t="s">
        <v>7453</v>
      </c>
    </row>
    <row r="3912" spans="1:16" x14ac:dyDescent="0.25">
      <c r="A3912" t="s">
        <v>2</v>
      </c>
      <c r="B3912" t="s">
        <v>6517</v>
      </c>
      <c r="C3912" t="s">
        <v>151</v>
      </c>
      <c r="D3912" t="s">
        <v>3973</v>
      </c>
      <c r="E3912" t="s">
        <v>20</v>
      </c>
      <c r="F3912" t="b">
        <v>0</v>
      </c>
      <c r="G3912" t="s">
        <v>30</v>
      </c>
      <c r="H3912" s="4">
        <v>45711.45925925926</v>
      </c>
      <c r="I3912" t="b">
        <v>0</v>
      </c>
      <c r="J3912" t="b">
        <v>1</v>
      </c>
      <c r="K3912" t="s">
        <v>24</v>
      </c>
      <c r="L3912" t="s">
        <v>22</v>
      </c>
      <c r="M3912">
        <v>140500</v>
      </c>
      <c r="O3912" t="s">
        <v>6518</v>
      </c>
      <c r="P3912" t="s">
        <v>6519</v>
      </c>
    </row>
    <row r="3913" spans="1:16" x14ac:dyDescent="0.25">
      <c r="A3913" t="s">
        <v>2</v>
      </c>
      <c r="B3913" t="s">
        <v>307</v>
      </c>
      <c r="C3913" t="s">
        <v>39</v>
      </c>
      <c r="D3913" t="s">
        <v>7454</v>
      </c>
      <c r="E3913" t="s">
        <v>20</v>
      </c>
      <c r="F3913" t="b">
        <v>1</v>
      </c>
      <c r="G3913" t="s">
        <v>1094</v>
      </c>
      <c r="H3913" s="4">
        <v>45711.489560185182</v>
      </c>
      <c r="I3913" t="b">
        <v>1</v>
      </c>
      <c r="J3913" t="b">
        <v>0</v>
      </c>
      <c r="K3913" t="s">
        <v>1094</v>
      </c>
      <c r="L3913" t="s">
        <v>22</v>
      </c>
      <c r="M3913">
        <v>200000</v>
      </c>
      <c r="O3913" t="s">
        <v>7455</v>
      </c>
      <c r="P3913" t="s">
        <v>1818</v>
      </c>
    </row>
    <row r="3914" spans="1:16" x14ac:dyDescent="0.25">
      <c r="A3914" t="s">
        <v>1</v>
      </c>
      <c r="B3914" t="s">
        <v>2955</v>
      </c>
      <c r="C3914" t="s">
        <v>2765</v>
      </c>
      <c r="D3914" t="s">
        <v>3973</v>
      </c>
      <c r="E3914" t="s">
        <v>20</v>
      </c>
      <c r="F3914" t="b">
        <v>0</v>
      </c>
      <c r="G3914" t="s">
        <v>52</v>
      </c>
      <c r="H3914" s="4">
        <v>45711.500891203701</v>
      </c>
      <c r="I3914" t="b">
        <v>0</v>
      </c>
      <c r="J3914" t="b">
        <v>1</v>
      </c>
      <c r="K3914" t="s">
        <v>24</v>
      </c>
      <c r="L3914" t="s">
        <v>22</v>
      </c>
      <c r="M3914">
        <v>174000</v>
      </c>
      <c r="O3914" t="s">
        <v>5482</v>
      </c>
      <c r="P3914" t="s">
        <v>603</v>
      </c>
    </row>
    <row r="3915" spans="1:16" x14ac:dyDescent="0.25">
      <c r="A3915" t="s">
        <v>2</v>
      </c>
      <c r="B3915" t="s">
        <v>7406</v>
      </c>
      <c r="C3915" t="s">
        <v>3608</v>
      </c>
      <c r="D3915" t="s">
        <v>3973</v>
      </c>
      <c r="E3915" t="s">
        <v>20</v>
      </c>
      <c r="F3915" t="b">
        <v>0</v>
      </c>
      <c r="G3915" t="s">
        <v>27</v>
      </c>
      <c r="H3915" s="4">
        <v>45711.501215277778</v>
      </c>
      <c r="I3915" t="b">
        <v>0</v>
      </c>
      <c r="J3915" t="b">
        <v>0</v>
      </c>
      <c r="K3915" t="s">
        <v>24</v>
      </c>
      <c r="L3915" t="s">
        <v>22</v>
      </c>
      <c r="M3915">
        <v>82850</v>
      </c>
      <c r="O3915" t="s">
        <v>5482</v>
      </c>
      <c r="P3915" t="s">
        <v>3772</v>
      </c>
    </row>
    <row r="3916" spans="1:16" x14ac:dyDescent="0.25">
      <c r="A3916" t="s">
        <v>2</v>
      </c>
      <c r="B3916" t="s">
        <v>7456</v>
      </c>
      <c r="C3916" t="s">
        <v>114</v>
      </c>
      <c r="D3916" t="s">
        <v>3973</v>
      </c>
      <c r="E3916" t="s">
        <v>20</v>
      </c>
      <c r="F3916" t="b">
        <v>0</v>
      </c>
      <c r="G3916" t="s">
        <v>27</v>
      </c>
      <c r="H3916" s="4">
        <v>45711.501689814817</v>
      </c>
      <c r="I3916" t="b">
        <v>0</v>
      </c>
      <c r="J3916" t="b">
        <v>1</v>
      </c>
      <c r="K3916" t="s">
        <v>24</v>
      </c>
      <c r="L3916" t="s">
        <v>22</v>
      </c>
      <c r="M3916">
        <v>207500</v>
      </c>
      <c r="O3916" t="s">
        <v>341</v>
      </c>
      <c r="P3916" t="s">
        <v>7457</v>
      </c>
    </row>
    <row r="3917" spans="1:16" x14ac:dyDescent="0.25">
      <c r="A3917" t="s">
        <v>28</v>
      </c>
      <c r="B3917" t="s">
        <v>7458</v>
      </c>
      <c r="C3917" t="s">
        <v>39</v>
      </c>
      <c r="D3917" t="s">
        <v>3973</v>
      </c>
      <c r="E3917" t="s">
        <v>20</v>
      </c>
      <c r="F3917" t="b">
        <v>1</v>
      </c>
      <c r="G3917" t="s">
        <v>106</v>
      </c>
      <c r="H3917" s="4">
        <v>45711.50849537037</v>
      </c>
      <c r="I3917" t="b">
        <v>0</v>
      </c>
      <c r="J3917" t="b">
        <v>0</v>
      </c>
      <c r="K3917" t="s">
        <v>106</v>
      </c>
      <c r="L3917" t="s">
        <v>36</v>
      </c>
      <c r="N3917">
        <v>50</v>
      </c>
      <c r="O3917" t="s">
        <v>7413</v>
      </c>
      <c r="P3917" t="s">
        <v>7459</v>
      </c>
    </row>
    <row r="3918" spans="1:16" x14ac:dyDescent="0.25">
      <c r="A3918" t="s">
        <v>139</v>
      </c>
      <c r="B3918" t="s">
        <v>7460</v>
      </c>
      <c r="C3918" t="s">
        <v>1867</v>
      </c>
      <c r="D3918" t="s">
        <v>2208</v>
      </c>
      <c r="E3918" t="s">
        <v>105</v>
      </c>
      <c r="F3918" t="b">
        <v>0</v>
      </c>
      <c r="G3918" t="s">
        <v>27</v>
      </c>
      <c r="H3918" s="4">
        <v>45711.54178240741</v>
      </c>
      <c r="I3918" t="b">
        <v>0</v>
      </c>
      <c r="J3918" t="b">
        <v>1</v>
      </c>
      <c r="K3918" t="s">
        <v>24</v>
      </c>
      <c r="L3918" t="s">
        <v>22</v>
      </c>
      <c r="M3918">
        <v>93500</v>
      </c>
      <c r="O3918" t="s">
        <v>7461</v>
      </c>
      <c r="P3918" t="s">
        <v>2014</v>
      </c>
    </row>
    <row r="3919" spans="1:16" x14ac:dyDescent="0.25">
      <c r="A3919" t="s">
        <v>1</v>
      </c>
      <c r="B3919" t="s">
        <v>2473</v>
      </c>
      <c r="C3919" t="s">
        <v>1845</v>
      </c>
      <c r="D3919" t="s">
        <v>4084</v>
      </c>
      <c r="E3919" t="s">
        <v>20</v>
      </c>
      <c r="F3919" t="b">
        <v>0</v>
      </c>
      <c r="G3919" t="s">
        <v>27</v>
      </c>
      <c r="H3919" s="4">
        <v>45711.543252314812</v>
      </c>
      <c r="I3919" t="b">
        <v>0</v>
      </c>
      <c r="J3919" t="b">
        <v>1</v>
      </c>
      <c r="K3919" t="s">
        <v>24</v>
      </c>
      <c r="L3919" t="s">
        <v>22</v>
      </c>
      <c r="M3919">
        <v>145000</v>
      </c>
      <c r="O3919" t="s">
        <v>1388</v>
      </c>
      <c r="P3919" t="s">
        <v>7462</v>
      </c>
    </row>
    <row r="3920" spans="1:16" x14ac:dyDescent="0.25">
      <c r="A3920" t="s">
        <v>40</v>
      </c>
      <c r="B3920" t="s">
        <v>7463</v>
      </c>
      <c r="C3920" t="s">
        <v>2701</v>
      </c>
      <c r="D3920" t="s">
        <v>3828</v>
      </c>
      <c r="E3920" t="s">
        <v>20</v>
      </c>
      <c r="F3920" t="b">
        <v>0</v>
      </c>
      <c r="G3920" t="s">
        <v>41</v>
      </c>
      <c r="H3920" s="4">
        <v>45711.543657407397</v>
      </c>
      <c r="I3920" t="b">
        <v>1</v>
      </c>
      <c r="J3920" t="b">
        <v>1</v>
      </c>
      <c r="K3920" t="s">
        <v>24</v>
      </c>
      <c r="L3920" t="s">
        <v>36</v>
      </c>
      <c r="N3920">
        <v>60</v>
      </c>
      <c r="O3920" t="s">
        <v>7464</v>
      </c>
      <c r="P3920" t="s">
        <v>7465</v>
      </c>
    </row>
    <row r="3921" spans="1:16" x14ac:dyDescent="0.25">
      <c r="A3921" t="s">
        <v>19</v>
      </c>
      <c r="B3921" t="s">
        <v>7466</v>
      </c>
      <c r="C3921" t="s">
        <v>2765</v>
      </c>
      <c r="D3921" t="s">
        <v>3957</v>
      </c>
      <c r="E3921" t="s">
        <v>20</v>
      </c>
      <c r="F3921" t="b">
        <v>0</v>
      </c>
      <c r="G3921" t="s">
        <v>23</v>
      </c>
      <c r="H3921" s="4">
        <v>45711.581053240741</v>
      </c>
      <c r="I3921" t="b">
        <v>0</v>
      </c>
      <c r="J3921" t="b">
        <v>1</v>
      </c>
      <c r="K3921" t="s">
        <v>24</v>
      </c>
      <c r="L3921" t="s">
        <v>36</v>
      </c>
      <c r="N3921">
        <v>11.335000038146971</v>
      </c>
      <c r="O3921" t="s">
        <v>254</v>
      </c>
      <c r="P3921" t="s">
        <v>1637</v>
      </c>
    </row>
    <row r="3922" spans="1:16" x14ac:dyDescent="0.25">
      <c r="A3922" t="s">
        <v>0</v>
      </c>
      <c r="B3922" t="s">
        <v>7549</v>
      </c>
      <c r="C3922" t="s">
        <v>484</v>
      </c>
      <c r="D3922" t="s">
        <v>3828</v>
      </c>
      <c r="E3922" t="s">
        <v>20</v>
      </c>
      <c r="F3922" t="b">
        <v>0</v>
      </c>
      <c r="G3922" t="s">
        <v>27</v>
      </c>
      <c r="H3922" s="4">
        <v>45711.583402777767</v>
      </c>
      <c r="I3922" t="b">
        <v>0</v>
      </c>
      <c r="J3922" t="b">
        <v>1</v>
      </c>
      <c r="K3922" t="s">
        <v>24</v>
      </c>
      <c r="L3922" t="s">
        <v>22</v>
      </c>
      <c r="M3922">
        <v>70000</v>
      </c>
      <c r="O3922" t="s">
        <v>7550</v>
      </c>
      <c r="P3922" t="s">
        <v>280</v>
      </c>
    </row>
    <row r="3923" spans="1:16" x14ac:dyDescent="0.25">
      <c r="A3923" t="s">
        <v>0</v>
      </c>
      <c r="B3923" t="s">
        <v>7467</v>
      </c>
      <c r="C3923" t="s">
        <v>859</v>
      </c>
      <c r="D3923" t="s">
        <v>3957</v>
      </c>
      <c r="E3923" t="s">
        <v>20</v>
      </c>
      <c r="F3923" t="b">
        <v>0</v>
      </c>
      <c r="G3923" t="s">
        <v>27</v>
      </c>
      <c r="H3923" s="4">
        <v>45711.583518518521</v>
      </c>
      <c r="I3923" t="b">
        <v>0</v>
      </c>
      <c r="J3923" t="b">
        <v>1</v>
      </c>
      <c r="K3923" t="s">
        <v>24</v>
      </c>
      <c r="L3923" t="s">
        <v>36</v>
      </c>
      <c r="N3923">
        <v>24.014999389648441</v>
      </c>
      <c r="O3923" t="s">
        <v>7468</v>
      </c>
      <c r="P3923" t="s">
        <v>1304</v>
      </c>
    </row>
    <row r="3924" spans="1:16" x14ac:dyDescent="0.25">
      <c r="A3924" t="s">
        <v>25</v>
      </c>
      <c r="B3924" t="s">
        <v>7521</v>
      </c>
      <c r="C3924" t="s">
        <v>82</v>
      </c>
      <c r="D3924" t="s">
        <v>3828</v>
      </c>
      <c r="E3924" t="s">
        <v>20</v>
      </c>
      <c r="F3924" t="b">
        <v>0</v>
      </c>
      <c r="G3924" t="s">
        <v>27</v>
      </c>
      <c r="H3924" s="4">
        <v>45711.584178240737</v>
      </c>
      <c r="I3924" t="b">
        <v>0</v>
      </c>
      <c r="J3924" t="b">
        <v>1</v>
      </c>
      <c r="K3924" t="s">
        <v>24</v>
      </c>
      <c r="L3924" t="s">
        <v>22</v>
      </c>
      <c r="M3924">
        <v>85210.5</v>
      </c>
      <c r="O3924" t="s">
        <v>7522</v>
      </c>
      <c r="P3924" t="s">
        <v>2884</v>
      </c>
    </row>
    <row r="3925" spans="1:16" x14ac:dyDescent="0.25">
      <c r="A3925" t="s">
        <v>28</v>
      </c>
      <c r="B3925" t="s">
        <v>7469</v>
      </c>
      <c r="C3925" t="s">
        <v>24</v>
      </c>
      <c r="D3925" t="s">
        <v>3973</v>
      </c>
      <c r="E3925" t="s">
        <v>20</v>
      </c>
      <c r="F3925" t="b">
        <v>0</v>
      </c>
      <c r="G3925" t="s">
        <v>27</v>
      </c>
      <c r="H3925" s="4">
        <v>45711.585509259261</v>
      </c>
      <c r="I3925" t="b">
        <v>0</v>
      </c>
      <c r="J3925" t="b">
        <v>0</v>
      </c>
      <c r="K3925" t="s">
        <v>24</v>
      </c>
      <c r="L3925" t="s">
        <v>22</v>
      </c>
      <c r="M3925">
        <v>155000</v>
      </c>
      <c r="O3925" t="s">
        <v>7470</v>
      </c>
      <c r="P3925" t="s">
        <v>7471</v>
      </c>
    </row>
    <row r="3926" spans="1:16" x14ac:dyDescent="0.25">
      <c r="A3926" t="s">
        <v>191</v>
      </c>
      <c r="B3926" t="s">
        <v>7472</v>
      </c>
      <c r="C3926" t="s">
        <v>972</v>
      </c>
      <c r="D3926" t="s">
        <v>4084</v>
      </c>
      <c r="E3926" t="s">
        <v>20</v>
      </c>
      <c r="F3926" t="b">
        <v>0</v>
      </c>
      <c r="G3926" t="s">
        <v>862</v>
      </c>
      <c r="H3926" s="4">
        <v>45711.589016203703</v>
      </c>
      <c r="I3926" t="b">
        <v>0</v>
      </c>
      <c r="J3926" t="b">
        <v>0</v>
      </c>
      <c r="K3926" t="s">
        <v>862</v>
      </c>
      <c r="L3926" t="s">
        <v>22</v>
      </c>
      <c r="M3926">
        <v>127500</v>
      </c>
      <c r="O3926" t="s">
        <v>7473</v>
      </c>
      <c r="P3926" t="s">
        <v>7474</v>
      </c>
    </row>
    <row r="3927" spans="1:16" x14ac:dyDescent="0.25">
      <c r="A3927" t="s">
        <v>0</v>
      </c>
      <c r="B3927" t="s">
        <v>5357</v>
      </c>
      <c r="C3927" t="s">
        <v>5358</v>
      </c>
      <c r="D3927" t="s">
        <v>3828</v>
      </c>
      <c r="E3927" t="s">
        <v>219</v>
      </c>
      <c r="F3927" t="b">
        <v>0</v>
      </c>
      <c r="G3927" t="s">
        <v>27</v>
      </c>
      <c r="H3927" s="4">
        <v>45711.625069444453</v>
      </c>
      <c r="I3927" t="b">
        <v>1</v>
      </c>
      <c r="J3927" t="b">
        <v>1</v>
      </c>
      <c r="K3927" t="s">
        <v>24</v>
      </c>
      <c r="L3927" t="s">
        <v>36</v>
      </c>
      <c r="N3927">
        <v>26.494998931884769</v>
      </c>
      <c r="O3927" t="s">
        <v>3769</v>
      </c>
      <c r="P3927" t="s">
        <v>1702</v>
      </c>
    </row>
    <row r="3928" spans="1:16" x14ac:dyDescent="0.25">
      <c r="A3928" t="s">
        <v>0</v>
      </c>
      <c r="B3928" t="s">
        <v>7475</v>
      </c>
      <c r="C3928" t="s">
        <v>179</v>
      </c>
      <c r="D3928" t="s">
        <v>2208</v>
      </c>
      <c r="E3928" t="s">
        <v>20</v>
      </c>
      <c r="F3928" t="b">
        <v>0</v>
      </c>
      <c r="G3928" t="s">
        <v>27</v>
      </c>
      <c r="H3928" s="4">
        <v>45711.625173611108</v>
      </c>
      <c r="I3928" t="b">
        <v>0</v>
      </c>
      <c r="J3928" t="b">
        <v>0</v>
      </c>
      <c r="K3928" t="s">
        <v>24</v>
      </c>
      <c r="L3928" t="s">
        <v>22</v>
      </c>
      <c r="M3928">
        <v>61750</v>
      </c>
      <c r="O3928" t="s">
        <v>7476</v>
      </c>
      <c r="P3928" t="s">
        <v>7477</v>
      </c>
    </row>
    <row r="3929" spans="1:16" x14ac:dyDescent="0.25">
      <c r="A3929" t="s">
        <v>0</v>
      </c>
      <c r="B3929" t="s">
        <v>7478</v>
      </c>
      <c r="C3929" t="s">
        <v>2883</v>
      </c>
      <c r="D3929" t="s">
        <v>3828</v>
      </c>
      <c r="E3929" t="s">
        <v>51</v>
      </c>
      <c r="F3929" t="b">
        <v>0</v>
      </c>
      <c r="G3929" t="s">
        <v>30</v>
      </c>
      <c r="H3929" s="4">
        <v>45711.625601851847</v>
      </c>
      <c r="I3929" t="b">
        <v>1</v>
      </c>
      <c r="J3929" t="b">
        <v>0</v>
      </c>
      <c r="K3929" t="s">
        <v>24</v>
      </c>
      <c r="L3929" t="s">
        <v>36</v>
      </c>
      <c r="N3929">
        <v>53.5</v>
      </c>
      <c r="O3929" t="s">
        <v>7479</v>
      </c>
      <c r="P3929" t="s">
        <v>338</v>
      </c>
    </row>
    <row r="3930" spans="1:16" x14ac:dyDescent="0.25">
      <c r="A3930" t="s">
        <v>1</v>
      </c>
      <c r="B3930" t="s">
        <v>4444</v>
      </c>
      <c r="C3930" t="s">
        <v>122</v>
      </c>
      <c r="D3930" t="s">
        <v>3973</v>
      </c>
      <c r="E3930" t="s">
        <v>20</v>
      </c>
      <c r="F3930" t="b">
        <v>0</v>
      </c>
      <c r="G3930" t="s">
        <v>52</v>
      </c>
      <c r="H3930" s="4">
        <v>45711.625740740739</v>
      </c>
      <c r="I3930" t="b">
        <v>0</v>
      </c>
      <c r="J3930" t="b">
        <v>1</v>
      </c>
      <c r="K3930" t="s">
        <v>24</v>
      </c>
      <c r="L3930" t="s">
        <v>22</v>
      </c>
      <c r="M3930">
        <v>222545</v>
      </c>
      <c r="O3930" t="s">
        <v>759</v>
      </c>
      <c r="P3930" t="s">
        <v>2237</v>
      </c>
    </row>
    <row r="3931" spans="1:16" x14ac:dyDescent="0.25">
      <c r="A3931" t="s">
        <v>1</v>
      </c>
      <c r="B3931" t="s">
        <v>7480</v>
      </c>
      <c r="C3931" t="s">
        <v>82</v>
      </c>
      <c r="D3931" t="s">
        <v>4084</v>
      </c>
      <c r="E3931" t="s">
        <v>20</v>
      </c>
      <c r="F3931" t="b">
        <v>0</v>
      </c>
      <c r="G3931" t="s">
        <v>27</v>
      </c>
      <c r="H3931" s="4">
        <v>45711.626018518517</v>
      </c>
      <c r="I3931" t="b">
        <v>0</v>
      </c>
      <c r="J3931" t="b">
        <v>0</v>
      </c>
      <c r="K3931" t="s">
        <v>24</v>
      </c>
      <c r="L3931" t="s">
        <v>22</v>
      </c>
      <c r="M3931">
        <v>155000</v>
      </c>
      <c r="O3931" t="s">
        <v>377</v>
      </c>
      <c r="P3931" t="s">
        <v>3559</v>
      </c>
    </row>
    <row r="3932" spans="1:16" x14ac:dyDescent="0.25">
      <c r="A3932" t="s">
        <v>2</v>
      </c>
      <c r="B3932" t="s">
        <v>7481</v>
      </c>
      <c r="C3932" t="s">
        <v>24</v>
      </c>
      <c r="D3932" t="s">
        <v>4328</v>
      </c>
      <c r="E3932" t="s">
        <v>20</v>
      </c>
      <c r="F3932" t="b">
        <v>0</v>
      </c>
      <c r="G3932" t="s">
        <v>27</v>
      </c>
      <c r="H3932" s="4">
        <v>45711.626979166656</v>
      </c>
      <c r="I3932" t="b">
        <v>0</v>
      </c>
      <c r="J3932" t="b">
        <v>0</v>
      </c>
      <c r="K3932" t="s">
        <v>24</v>
      </c>
      <c r="L3932" t="s">
        <v>22</v>
      </c>
      <c r="M3932">
        <v>126500</v>
      </c>
      <c r="O3932" t="s">
        <v>7482</v>
      </c>
      <c r="P3932" t="s">
        <v>7483</v>
      </c>
    </row>
    <row r="3933" spans="1:16" x14ac:dyDescent="0.25">
      <c r="A3933" t="s">
        <v>0</v>
      </c>
      <c r="B3933" t="s">
        <v>2760</v>
      </c>
      <c r="C3933" t="s">
        <v>236</v>
      </c>
      <c r="D3933" t="s">
        <v>2208</v>
      </c>
      <c r="E3933" t="s">
        <v>20</v>
      </c>
      <c r="F3933" t="b">
        <v>0</v>
      </c>
      <c r="G3933" t="s">
        <v>27</v>
      </c>
      <c r="H3933" s="4">
        <v>45711.666817129633</v>
      </c>
      <c r="I3933" t="b">
        <v>0</v>
      </c>
      <c r="J3933" t="b">
        <v>1</v>
      </c>
      <c r="K3933" t="s">
        <v>24</v>
      </c>
      <c r="L3933" t="s">
        <v>22</v>
      </c>
      <c r="M3933">
        <v>120000</v>
      </c>
      <c r="O3933" t="s">
        <v>301</v>
      </c>
      <c r="P3933" t="s">
        <v>7484</v>
      </c>
    </row>
    <row r="3934" spans="1:16" x14ac:dyDescent="0.25">
      <c r="A3934" t="s">
        <v>0</v>
      </c>
      <c r="B3934" t="s">
        <v>7485</v>
      </c>
      <c r="C3934" t="s">
        <v>179</v>
      </c>
      <c r="D3934" t="s">
        <v>3828</v>
      </c>
      <c r="E3934" t="s">
        <v>20</v>
      </c>
      <c r="F3934" t="b">
        <v>0</v>
      </c>
      <c r="G3934" t="s">
        <v>27</v>
      </c>
      <c r="H3934" s="4">
        <v>45711.66684027778</v>
      </c>
      <c r="I3934" t="b">
        <v>0</v>
      </c>
      <c r="J3934" t="b">
        <v>1</v>
      </c>
      <c r="K3934" t="s">
        <v>24</v>
      </c>
      <c r="L3934" t="s">
        <v>22</v>
      </c>
      <c r="M3934">
        <v>79871.5</v>
      </c>
      <c r="O3934" t="s">
        <v>3851</v>
      </c>
      <c r="P3934" t="s">
        <v>7486</v>
      </c>
    </row>
    <row r="3935" spans="1:16" x14ac:dyDescent="0.25">
      <c r="A3935" t="s">
        <v>139</v>
      </c>
      <c r="B3935" t="s">
        <v>277</v>
      </c>
      <c r="C3935" t="s">
        <v>1065</v>
      </c>
      <c r="D3935" t="s">
        <v>3973</v>
      </c>
      <c r="E3935" t="s">
        <v>20</v>
      </c>
      <c r="F3935" t="b">
        <v>0</v>
      </c>
      <c r="G3935" t="s">
        <v>35</v>
      </c>
      <c r="H3935" s="4">
        <v>45711.667071759257</v>
      </c>
      <c r="I3935" t="b">
        <v>0</v>
      </c>
      <c r="J3935" t="b">
        <v>0</v>
      </c>
      <c r="K3935" t="s">
        <v>24</v>
      </c>
      <c r="L3935" t="s">
        <v>36</v>
      </c>
      <c r="N3935">
        <v>60</v>
      </c>
      <c r="O3935" t="s">
        <v>200</v>
      </c>
      <c r="P3935" t="s">
        <v>7539</v>
      </c>
    </row>
    <row r="3936" spans="1:16" x14ac:dyDescent="0.25">
      <c r="A3936" t="s">
        <v>139</v>
      </c>
      <c r="B3936" t="s">
        <v>7487</v>
      </c>
      <c r="C3936" t="s">
        <v>1421</v>
      </c>
      <c r="D3936" t="s">
        <v>3828</v>
      </c>
      <c r="E3936" t="s">
        <v>20</v>
      </c>
      <c r="F3936" t="b">
        <v>0</v>
      </c>
      <c r="G3936" t="s">
        <v>52</v>
      </c>
      <c r="H3936" s="4">
        <v>45711.667858796303</v>
      </c>
      <c r="I3936" t="b">
        <v>0</v>
      </c>
      <c r="J3936" t="b">
        <v>1</v>
      </c>
      <c r="K3936" t="s">
        <v>24</v>
      </c>
      <c r="L3936" t="s">
        <v>22</v>
      </c>
      <c r="M3936">
        <v>120000</v>
      </c>
      <c r="O3936" t="s">
        <v>7488</v>
      </c>
      <c r="P3936" t="s">
        <v>7489</v>
      </c>
    </row>
    <row r="3937" spans="1:16" x14ac:dyDescent="0.25">
      <c r="A3937" t="s">
        <v>40</v>
      </c>
      <c r="B3937" t="s">
        <v>7490</v>
      </c>
      <c r="C3937" t="s">
        <v>825</v>
      </c>
      <c r="D3937" t="s">
        <v>3828</v>
      </c>
      <c r="E3937" t="s">
        <v>20</v>
      </c>
      <c r="F3937" t="b">
        <v>0</v>
      </c>
      <c r="G3937" t="s">
        <v>27</v>
      </c>
      <c r="H3937" s="4">
        <v>45711.668009259258</v>
      </c>
      <c r="I3937" t="b">
        <v>1</v>
      </c>
      <c r="J3937" t="b">
        <v>1</v>
      </c>
      <c r="K3937" t="s">
        <v>24</v>
      </c>
      <c r="L3937" t="s">
        <v>22</v>
      </c>
      <c r="M3937">
        <v>147500</v>
      </c>
      <c r="O3937" t="s">
        <v>2576</v>
      </c>
      <c r="P3937" t="s">
        <v>7491</v>
      </c>
    </row>
    <row r="3938" spans="1:16" x14ac:dyDescent="0.25">
      <c r="A3938" t="s">
        <v>0</v>
      </c>
      <c r="B3938" t="s">
        <v>7540</v>
      </c>
      <c r="C3938" t="s">
        <v>2716</v>
      </c>
      <c r="D3938" t="s">
        <v>3973</v>
      </c>
      <c r="E3938" t="s">
        <v>20</v>
      </c>
      <c r="F3938" t="b">
        <v>0</v>
      </c>
      <c r="G3938" t="s">
        <v>23</v>
      </c>
      <c r="H3938" s="4">
        <v>45711.700891203713</v>
      </c>
      <c r="I3938" t="b">
        <v>0</v>
      </c>
      <c r="J3938" t="b">
        <v>1</v>
      </c>
      <c r="K3938" t="s">
        <v>24</v>
      </c>
      <c r="L3938" t="s">
        <v>22</v>
      </c>
      <c r="M3938">
        <v>74100</v>
      </c>
      <c r="O3938" t="s">
        <v>5949</v>
      </c>
      <c r="P3938" t="s">
        <v>7541</v>
      </c>
    </row>
    <row r="3939" spans="1:16" x14ac:dyDescent="0.25">
      <c r="A3939" t="s">
        <v>0</v>
      </c>
      <c r="B3939" t="s">
        <v>0</v>
      </c>
      <c r="C3939" t="s">
        <v>76</v>
      </c>
      <c r="D3939" t="s">
        <v>4090</v>
      </c>
      <c r="E3939" t="s">
        <v>20</v>
      </c>
      <c r="F3939" t="b">
        <v>0</v>
      </c>
      <c r="G3939" t="s">
        <v>41</v>
      </c>
      <c r="H3939" s="4">
        <v>45711.708738425928</v>
      </c>
      <c r="I3939" t="b">
        <v>0</v>
      </c>
      <c r="J3939" t="b">
        <v>0</v>
      </c>
      <c r="K3939" t="s">
        <v>24</v>
      </c>
      <c r="L3939" t="s">
        <v>36</v>
      </c>
      <c r="N3939">
        <v>37.5</v>
      </c>
      <c r="O3939" t="s">
        <v>712</v>
      </c>
      <c r="P3939" t="s">
        <v>1904</v>
      </c>
    </row>
    <row r="3940" spans="1:16" x14ac:dyDescent="0.25">
      <c r="A3940" t="s">
        <v>139</v>
      </c>
      <c r="B3940" t="s">
        <v>7523</v>
      </c>
      <c r="C3940" t="s">
        <v>151</v>
      </c>
      <c r="D3940" t="s">
        <v>3973</v>
      </c>
      <c r="E3940" t="s">
        <v>20</v>
      </c>
      <c r="F3940" t="b">
        <v>0</v>
      </c>
      <c r="G3940" t="s">
        <v>30</v>
      </c>
      <c r="H3940" s="4">
        <v>45711.709236111114</v>
      </c>
      <c r="I3940" t="b">
        <v>0</v>
      </c>
      <c r="J3940" t="b">
        <v>0</v>
      </c>
      <c r="K3940" t="s">
        <v>24</v>
      </c>
      <c r="L3940" t="s">
        <v>36</v>
      </c>
      <c r="N3940">
        <v>22</v>
      </c>
      <c r="O3940" t="s">
        <v>7524</v>
      </c>
      <c r="P3940" t="s">
        <v>2808</v>
      </c>
    </row>
    <row r="3941" spans="1:16" x14ac:dyDescent="0.25">
      <c r="A3941" t="s">
        <v>2</v>
      </c>
      <c r="B3941" t="s">
        <v>417</v>
      </c>
      <c r="C3941" t="s">
        <v>908</v>
      </c>
      <c r="D3941" t="s">
        <v>3828</v>
      </c>
      <c r="E3941" t="s">
        <v>20</v>
      </c>
      <c r="F3941" t="b">
        <v>0</v>
      </c>
      <c r="G3941" t="s">
        <v>27</v>
      </c>
      <c r="H3941" s="4">
        <v>45711.710324074083</v>
      </c>
      <c r="I3941" t="b">
        <v>0</v>
      </c>
      <c r="J3941" t="b">
        <v>0</v>
      </c>
      <c r="K3941" t="s">
        <v>24</v>
      </c>
      <c r="L3941" t="s">
        <v>22</v>
      </c>
      <c r="M3941">
        <v>90094.2578125</v>
      </c>
      <c r="O3941" t="s">
        <v>6068</v>
      </c>
      <c r="P3941" t="s">
        <v>6069</v>
      </c>
    </row>
    <row r="3942" spans="1:16" x14ac:dyDescent="0.25">
      <c r="A3942" t="s">
        <v>2</v>
      </c>
      <c r="B3942" t="s">
        <v>2337</v>
      </c>
      <c r="C3942" t="s">
        <v>49</v>
      </c>
      <c r="D3942" t="s">
        <v>3973</v>
      </c>
      <c r="E3942" t="s">
        <v>20</v>
      </c>
      <c r="F3942" t="b">
        <v>0</v>
      </c>
      <c r="G3942" t="s">
        <v>30</v>
      </c>
      <c r="H3942" s="4">
        <v>45711.711342592593</v>
      </c>
      <c r="I3942" t="b">
        <v>0</v>
      </c>
      <c r="J3942" t="b">
        <v>0</v>
      </c>
      <c r="K3942" t="s">
        <v>24</v>
      </c>
      <c r="L3942" t="s">
        <v>22</v>
      </c>
      <c r="M3942">
        <v>350000</v>
      </c>
      <c r="O3942" t="s">
        <v>3634</v>
      </c>
      <c r="P3942" t="s">
        <v>7163</v>
      </c>
    </row>
    <row r="3943" spans="1:16" x14ac:dyDescent="0.25">
      <c r="A3943" t="s">
        <v>139</v>
      </c>
      <c r="B3943" t="s">
        <v>2929</v>
      </c>
      <c r="C3943" t="s">
        <v>3238</v>
      </c>
      <c r="D3943" t="s">
        <v>3973</v>
      </c>
      <c r="E3943" t="s">
        <v>20</v>
      </c>
      <c r="F3943" t="b">
        <v>0</v>
      </c>
      <c r="G3943" t="s">
        <v>41</v>
      </c>
      <c r="H3943" s="4">
        <v>45711.7503125</v>
      </c>
      <c r="I3943" t="b">
        <v>0</v>
      </c>
      <c r="J3943" t="b">
        <v>1</v>
      </c>
      <c r="K3943" t="s">
        <v>24</v>
      </c>
      <c r="L3943" t="s">
        <v>22</v>
      </c>
      <c r="M3943">
        <v>103900</v>
      </c>
      <c r="O3943" t="s">
        <v>4329</v>
      </c>
      <c r="P3943" t="s">
        <v>7492</v>
      </c>
    </row>
    <row r="3944" spans="1:16" x14ac:dyDescent="0.25">
      <c r="A3944" t="s">
        <v>139</v>
      </c>
      <c r="B3944" t="s">
        <v>7493</v>
      </c>
      <c r="C3944" t="s">
        <v>151</v>
      </c>
      <c r="D3944" t="s">
        <v>3828</v>
      </c>
      <c r="E3944" t="s">
        <v>51</v>
      </c>
      <c r="F3944" t="b">
        <v>0</v>
      </c>
      <c r="G3944" t="s">
        <v>30</v>
      </c>
      <c r="H3944" s="4">
        <v>45711.750902777778</v>
      </c>
      <c r="I3944" t="b">
        <v>1</v>
      </c>
      <c r="J3944" t="b">
        <v>0</v>
      </c>
      <c r="K3944" t="s">
        <v>24</v>
      </c>
      <c r="L3944" t="s">
        <v>36</v>
      </c>
      <c r="N3944">
        <v>38</v>
      </c>
      <c r="O3944" t="s">
        <v>6991</v>
      </c>
    </row>
    <row r="3945" spans="1:16" x14ac:dyDescent="0.25">
      <c r="A3945" t="s">
        <v>2</v>
      </c>
      <c r="B3945" t="s">
        <v>7494</v>
      </c>
      <c r="C3945" t="s">
        <v>945</v>
      </c>
      <c r="D3945" t="s">
        <v>3600</v>
      </c>
      <c r="E3945" t="s">
        <v>20</v>
      </c>
      <c r="F3945" t="b">
        <v>0</v>
      </c>
      <c r="G3945" t="s">
        <v>27</v>
      </c>
      <c r="H3945" s="4">
        <v>45711.751388888893</v>
      </c>
      <c r="I3945" t="b">
        <v>1</v>
      </c>
      <c r="J3945" t="b">
        <v>1</v>
      </c>
      <c r="K3945" t="s">
        <v>24</v>
      </c>
      <c r="L3945" t="s">
        <v>22</v>
      </c>
      <c r="M3945">
        <v>145000</v>
      </c>
      <c r="O3945" t="s">
        <v>7495</v>
      </c>
      <c r="P3945" t="s">
        <v>7496</v>
      </c>
    </row>
    <row r="3946" spans="1:16" x14ac:dyDescent="0.25">
      <c r="A3946" t="s">
        <v>19</v>
      </c>
      <c r="B3946" t="s">
        <v>7497</v>
      </c>
      <c r="C3946" t="s">
        <v>122</v>
      </c>
      <c r="D3946" t="s">
        <v>3973</v>
      </c>
      <c r="E3946" t="s">
        <v>20</v>
      </c>
      <c r="F3946" t="b">
        <v>0</v>
      </c>
      <c r="G3946" t="s">
        <v>52</v>
      </c>
      <c r="H3946" s="4">
        <v>45711.75240740741</v>
      </c>
      <c r="I3946" t="b">
        <v>1</v>
      </c>
      <c r="J3946" t="b">
        <v>0</v>
      </c>
      <c r="K3946" t="s">
        <v>24</v>
      </c>
      <c r="L3946" t="s">
        <v>22</v>
      </c>
      <c r="M3946">
        <v>112116</v>
      </c>
      <c r="O3946" t="s">
        <v>554</v>
      </c>
      <c r="P3946" t="s">
        <v>7498</v>
      </c>
    </row>
    <row r="3947" spans="1:16" x14ac:dyDescent="0.25">
      <c r="A3947" t="s">
        <v>0</v>
      </c>
      <c r="B3947" t="s">
        <v>4251</v>
      </c>
      <c r="C3947" t="s">
        <v>3519</v>
      </c>
      <c r="D3947" t="s">
        <v>3973</v>
      </c>
      <c r="E3947" t="s">
        <v>20</v>
      </c>
      <c r="F3947" t="b">
        <v>0</v>
      </c>
      <c r="G3947" t="s">
        <v>27</v>
      </c>
      <c r="H3947" s="4">
        <v>45711.791770833333</v>
      </c>
      <c r="I3947" t="b">
        <v>1</v>
      </c>
      <c r="J3947" t="b">
        <v>0</v>
      </c>
      <c r="K3947" t="s">
        <v>24</v>
      </c>
      <c r="L3947" t="s">
        <v>22</v>
      </c>
      <c r="M3947">
        <v>70000</v>
      </c>
      <c r="O3947" t="s">
        <v>7499</v>
      </c>
      <c r="P3947" t="s">
        <v>1075</v>
      </c>
    </row>
    <row r="3948" spans="1:16" x14ac:dyDescent="0.25">
      <c r="A3948" t="s">
        <v>1</v>
      </c>
      <c r="B3948" t="s">
        <v>7500</v>
      </c>
      <c r="C3948" t="s">
        <v>624</v>
      </c>
      <c r="D3948" t="s">
        <v>3973</v>
      </c>
      <c r="E3948" t="s">
        <v>20</v>
      </c>
      <c r="F3948" t="b">
        <v>0</v>
      </c>
      <c r="G3948" t="s">
        <v>35</v>
      </c>
      <c r="H3948" s="4">
        <v>45711.792164351849</v>
      </c>
      <c r="I3948" t="b">
        <v>0</v>
      </c>
      <c r="J3948" t="b">
        <v>1</v>
      </c>
      <c r="K3948" t="s">
        <v>24</v>
      </c>
      <c r="L3948" t="s">
        <v>22</v>
      </c>
      <c r="M3948">
        <v>184000</v>
      </c>
      <c r="O3948" t="s">
        <v>65</v>
      </c>
      <c r="P3948" t="s">
        <v>66</v>
      </c>
    </row>
    <row r="3949" spans="1:16" x14ac:dyDescent="0.25">
      <c r="A3949" t="s">
        <v>2</v>
      </c>
      <c r="B3949" t="s">
        <v>7244</v>
      </c>
      <c r="C3949" t="s">
        <v>322</v>
      </c>
      <c r="D3949" t="s">
        <v>3973</v>
      </c>
      <c r="E3949" t="s">
        <v>20</v>
      </c>
      <c r="F3949" t="b">
        <v>0</v>
      </c>
      <c r="G3949" t="s">
        <v>41</v>
      </c>
      <c r="H3949" s="4">
        <v>45711.792210648149</v>
      </c>
      <c r="I3949" t="b">
        <v>0</v>
      </c>
      <c r="J3949" t="b">
        <v>1</v>
      </c>
      <c r="K3949" t="s">
        <v>24</v>
      </c>
      <c r="L3949" t="s">
        <v>22</v>
      </c>
      <c r="M3949">
        <v>193500</v>
      </c>
      <c r="O3949" t="s">
        <v>3973</v>
      </c>
      <c r="P3949" t="s">
        <v>7245</v>
      </c>
    </row>
    <row r="3950" spans="1:16" x14ac:dyDescent="0.25">
      <c r="A3950" t="s">
        <v>2</v>
      </c>
      <c r="B3950" t="s">
        <v>7542</v>
      </c>
      <c r="C3950" t="s">
        <v>1588</v>
      </c>
      <c r="D3950" t="s">
        <v>7543</v>
      </c>
      <c r="E3950" t="s">
        <v>20</v>
      </c>
      <c r="F3950" t="b">
        <v>0</v>
      </c>
      <c r="G3950" t="s">
        <v>27</v>
      </c>
      <c r="H3950" s="4">
        <v>45711.792962962973</v>
      </c>
      <c r="I3950" t="b">
        <v>0</v>
      </c>
      <c r="J3950" t="b">
        <v>0</v>
      </c>
      <c r="K3950" t="s">
        <v>24</v>
      </c>
      <c r="L3950" t="s">
        <v>22</v>
      </c>
      <c r="M3950">
        <v>90000</v>
      </c>
      <c r="O3950" t="s">
        <v>7544</v>
      </c>
      <c r="P3950" t="s">
        <v>7545</v>
      </c>
    </row>
    <row r="3951" spans="1:16" x14ac:dyDescent="0.25">
      <c r="A3951" t="s">
        <v>1</v>
      </c>
      <c r="B3951" t="s">
        <v>5990</v>
      </c>
      <c r="C3951" t="s">
        <v>3891</v>
      </c>
      <c r="D3951" t="s">
        <v>3828</v>
      </c>
      <c r="E3951" t="s">
        <v>20</v>
      </c>
      <c r="F3951" t="b">
        <v>0</v>
      </c>
      <c r="G3951" t="s">
        <v>27</v>
      </c>
      <c r="H3951" s="4">
        <v>45711.793854166674</v>
      </c>
      <c r="I3951" t="b">
        <v>0</v>
      </c>
      <c r="J3951" t="b">
        <v>1</v>
      </c>
      <c r="K3951" t="s">
        <v>24</v>
      </c>
      <c r="L3951" t="s">
        <v>22</v>
      </c>
      <c r="M3951">
        <v>120000</v>
      </c>
      <c r="O3951" t="s">
        <v>3892</v>
      </c>
      <c r="P3951" t="s">
        <v>5991</v>
      </c>
    </row>
    <row r="3952" spans="1:16" x14ac:dyDescent="0.25">
      <c r="A3952" t="s">
        <v>1</v>
      </c>
      <c r="B3952" t="s">
        <v>3477</v>
      </c>
      <c r="C3952" t="s">
        <v>155</v>
      </c>
      <c r="D3952" t="s">
        <v>3973</v>
      </c>
      <c r="E3952" t="s">
        <v>51</v>
      </c>
      <c r="F3952" t="b">
        <v>0</v>
      </c>
      <c r="G3952" t="s">
        <v>27</v>
      </c>
      <c r="H3952" s="4">
        <v>45711.794027777767</v>
      </c>
      <c r="I3952" t="b">
        <v>0</v>
      </c>
      <c r="J3952" t="b">
        <v>1</v>
      </c>
      <c r="K3952" t="s">
        <v>24</v>
      </c>
      <c r="L3952" t="s">
        <v>36</v>
      </c>
      <c r="N3952">
        <v>45</v>
      </c>
      <c r="O3952" t="s">
        <v>270</v>
      </c>
      <c r="P3952" t="s">
        <v>1851</v>
      </c>
    </row>
    <row r="3953" spans="1:16" x14ac:dyDescent="0.25">
      <c r="A3953" t="s">
        <v>89</v>
      </c>
      <c r="B3953" t="s">
        <v>7501</v>
      </c>
      <c r="C3953" t="s">
        <v>44</v>
      </c>
      <c r="D3953" t="s">
        <v>3973</v>
      </c>
      <c r="E3953" t="s">
        <v>20</v>
      </c>
      <c r="F3953" t="b">
        <v>0</v>
      </c>
      <c r="G3953" t="s">
        <v>41</v>
      </c>
      <c r="H3953" s="4">
        <v>45711.83</v>
      </c>
      <c r="I3953" t="b">
        <v>0</v>
      </c>
      <c r="J3953" t="b">
        <v>0</v>
      </c>
      <c r="K3953" t="s">
        <v>24</v>
      </c>
      <c r="L3953" t="s">
        <v>22</v>
      </c>
      <c r="M3953">
        <v>144000</v>
      </c>
      <c r="O3953" t="s">
        <v>7502</v>
      </c>
      <c r="P3953" t="s">
        <v>7503</v>
      </c>
    </row>
    <row r="3954" spans="1:16" x14ac:dyDescent="0.25">
      <c r="A3954" t="s">
        <v>40</v>
      </c>
      <c r="B3954" t="s">
        <v>57</v>
      </c>
      <c r="C3954" t="s">
        <v>179</v>
      </c>
      <c r="D3954" t="s">
        <v>3973</v>
      </c>
      <c r="E3954" t="s">
        <v>20</v>
      </c>
      <c r="F3954" t="b">
        <v>0</v>
      </c>
      <c r="G3954" t="s">
        <v>52</v>
      </c>
      <c r="H3954" s="4">
        <v>45711.832152777781</v>
      </c>
      <c r="I3954" t="b">
        <v>0</v>
      </c>
      <c r="J3954" t="b">
        <v>1</v>
      </c>
      <c r="K3954" t="s">
        <v>24</v>
      </c>
      <c r="L3954" t="s">
        <v>22</v>
      </c>
      <c r="M3954">
        <v>139105</v>
      </c>
      <c r="O3954" t="s">
        <v>1856</v>
      </c>
      <c r="P3954" t="s">
        <v>2720</v>
      </c>
    </row>
    <row r="3955" spans="1:16" x14ac:dyDescent="0.25">
      <c r="A3955" t="s">
        <v>0</v>
      </c>
      <c r="B3955" t="s">
        <v>7504</v>
      </c>
      <c r="C3955" t="s">
        <v>203</v>
      </c>
      <c r="D3955" t="s">
        <v>3973</v>
      </c>
      <c r="E3955" t="s">
        <v>20</v>
      </c>
      <c r="F3955" t="b">
        <v>0</v>
      </c>
      <c r="G3955" t="s">
        <v>23</v>
      </c>
      <c r="H3955" s="4">
        <v>45711.832256944443</v>
      </c>
      <c r="I3955" t="b">
        <v>1</v>
      </c>
      <c r="J3955" t="b">
        <v>1</v>
      </c>
      <c r="K3955" t="s">
        <v>24</v>
      </c>
      <c r="L3955" t="s">
        <v>22</v>
      </c>
      <c r="M3955">
        <v>85000</v>
      </c>
      <c r="O3955" t="s">
        <v>4675</v>
      </c>
      <c r="P3955" t="s">
        <v>204</v>
      </c>
    </row>
    <row r="3956" spans="1:16" x14ac:dyDescent="0.25">
      <c r="A3956" t="s">
        <v>0</v>
      </c>
      <c r="B3956" t="s">
        <v>1219</v>
      </c>
      <c r="C3956" t="s">
        <v>64</v>
      </c>
      <c r="D3956" t="s">
        <v>6851</v>
      </c>
      <c r="E3956" t="s">
        <v>20</v>
      </c>
      <c r="F3956" t="b">
        <v>0</v>
      </c>
      <c r="G3956" t="s">
        <v>52</v>
      </c>
      <c r="H3956" s="4">
        <v>45711.834317129629</v>
      </c>
      <c r="I3956" t="b">
        <v>1</v>
      </c>
      <c r="J3956" t="b">
        <v>0</v>
      </c>
      <c r="K3956" t="s">
        <v>24</v>
      </c>
      <c r="L3956" t="s">
        <v>36</v>
      </c>
      <c r="N3956">
        <v>37.5</v>
      </c>
      <c r="O3956" t="s">
        <v>131</v>
      </c>
      <c r="P3956" t="s">
        <v>1463</v>
      </c>
    </row>
    <row r="3957" spans="1:16" x14ac:dyDescent="0.25">
      <c r="A3957" t="s">
        <v>0</v>
      </c>
      <c r="B3957" t="s">
        <v>7505</v>
      </c>
      <c r="C3957" t="s">
        <v>2015</v>
      </c>
      <c r="D3957" t="s">
        <v>3973</v>
      </c>
      <c r="E3957" t="s">
        <v>51</v>
      </c>
      <c r="F3957" t="b">
        <v>0</v>
      </c>
      <c r="G3957" t="s">
        <v>27</v>
      </c>
      <c r="H3957" s="4">
        <v>45711.834456018521</v>
      </c>
      <c r="I3957" t="b">
        <v>0</v>
      </c>
      <c r="J3957" t="b">
        <v>0</v>
      </c>
      <c r="K3957" t="s">
        <v>24</v>
      </c>
      <c r="L3957" t="s">
        <v>36</v>
      </c>
      <c r="N3957">
        <v>30</v>
      </c>
      <c r="O3957" t="s">
        <v>1137</v>
      </c>
      <c r="P3957" t="s">
        <v>1687</v>
      </c>
    </row>
    <row r="3958" spans="1:16" x14ac:dyDescent="0.25">
      <c r="A3958" t="s">
        <v>0</v>
      </c>
      <c r="B3958" t="s">
        <v>1632</v>
      </c>
      <c r="C3958" t="s">
        <v>967</v>
      </c>
      <c r="D3958" t="s">
        <v>3973</v>
      </c>
      <c r="E3958" t="s">
        <v>20</v>
      </c>
      <c r="F3958" t="b">
        <v>0</v>
      </c>
      <c r="G3958" t="s">
        <v>27</v>
      </c>
      <c r="H3958" s="4">
        <v>45711.834837962961</v>
      </c>
      <c r="I3958" t="b">
        <v>1</v>
      </c>
      <c r="J3958" t="b">
        <v>0</v>
      </c>
      <c r="K3958" t="s">
        <v>24</v>
      </c>
      <c r="L3958" t="s">
        <v>22</v>
      </c>
      <c r="M3958">
        <v>105000</v>
      </c>
      <c r="O3958" t="s">
        <v>482</v>
      </c>
      <c r="P3958" t="s">
        <v>7546</v>
      </c>
    </row>
    <row r="3959" spans="1:16" x14ac:dyDescent="0.25">
      <c r="A3959" t="s">
        <v>0</v>
      </c>
      <c r="B3959" t="s">
        <v>7506</v>
      </c>
      <c r="C3959" t="s">
        <v>966</v>
      </c>
      <c r="D3959" t="s">
        <v>3957</v>
      </c>
      <c r="E3959" t="s">
        <v>20</v>
      </c>
      <c r="F3959" t="b">
        <v>0</v>
      </c>
      <c r="G3959" t="s">
        <v>30</v>
      </c>
      <c r="H3959" s="4">
        <v>45711.836087962962</v>
      </c>
      <c r="I3959" t="b">
        <v>0</v>
      </c>
      <c r="J3959" t="b">
        <v>0</v>
      </c>
      <c r="K3959" t="s">
        <v>24</v>
      </c>
      <c r="L3959" t="s">
        <v>36</v>
      </c>
      <c r="N3959">
        <v>25</v>
      </c>
      <c r="O3959" t="s">
        <v>7507</v>
      </c>
      <c r="P3959" t="s">
        <v>7508</v>
      </c>
    </row>
    <row r="3960" spans="1:16" x14ac:dyDescent="0.25">
      <c r="A3960" t="s">
        <v>0</v>
      </c>
      <c r="B3960" t="s">
        <v>3005</v>
      </c>
      <c r="C3960" t="s">
        <v>203</v>
      </c>
      <c r="D3960" t="s">
        <v>3973</v>
      </c>
      <c r="E3960" t="s">
        <v>20</v>
      </c>
      <c r="F3960" t="b">
        <v>0</v>
      </c>
      <c r="G3960" t="s">
        <v>23</v>
      </c>
      <c r="H3960" s="4">
        <v>45711.868854166663</v>
      </c>
      <c r="I3960" t="b">
        <v>1</v>
      </c>
      <c r="J3960" t="b">
        <v>1</v>
      </c>
      <c r="K3960" t="s">
        <v>24</v>
      </c>
      <c r="L3960" t="s">
        <v>36</v>
      </c>
      <c r="N3960">
        <v>19</v>
      </c>
      <c r="O3960" t="s">
        <v>4344</v>
      </c>
      <c r="P3960" t="s">
        <v>7509</v>
      </c>
    </row>
    <row r="3961" spans="1:16" x14ac:dyDescent="0.25">
      <c r="A3961" t="s">
        <v>0</v>
      </c>
      <c r="B3961" t="s">
        <v>7510</v>
      </c>
      <c r="C3961" t="s">
        <v>985</v>
      </c>
      <c r="D3961" t="s">
        <v>4328</v>
      </c>
      <c r="E3961" t="s">
        <v>20</v>
      </c>
      <c r="F3961" t="b">
        <v>0</v>
      </c>
      <c r="G3961" t="s">
        <v>27</v>
      </c>
      <c r="H3961" s="4">
        <v>45711.871157407397</v>
      </c>
      <c r="I3961" t="b">
        <v>0</v>
      </c>
      <c r="J3961" t="b">
        <v>1</v>
      </c>
      <c r="K3961" t="s">
        <v>24</v>
      </c>
      <c r="L3961" t="s">
        <v>22</v>
      </c>
      <c r="M3961">
        <v>120000</v>
      </c>
      <c r="O3961" t="s">
        <v>7511</v>
      </c>
    </row>
    <row r="3962" spans="1:16" x14ac:dyDescent="0.25">
      <c r="A3962" t="s">
        <v>0</v>
      </c>
      <c r="B3962" t="s">
        <v>7525</v>
      </c>
      <c r="C3962" t="s">
        <v>372</v>
      </c>
      <c r="D3962" t="s">
        <v>2208</v>
      </c>
      <c r="E3962" t="s">
        <v>20</v>
      </c>
      <c r="F3962" t="b">
        <v>0</v>
      </c>
      <c r="G3962" t="s">
        <v>27</v>
      </c>
      <c r="H3962" s="4">
        <v>45711.874988425923</v>
      </c>
      <c r="I3962" t="b">
        <v>0</v>
      </c>
      <c r="J3962" t="b">
        <v>0</v>
      </c>
      <c r="K3962" t="s">
        <v>24</v>
      </c>
      <c r="L3962" t="s">
        <v>22</v>
      </c>
      <c r="M3962">
        <v>82500</v>
      </c>
      <c r="O3962" t="s">
        <v>7526</v>
      </c>
      <c r="P3962" t="s">
        <v>7527</v>
      </c>
    </row>
    <row r="3963" spans="1:16" x14ac:dyDescent="0.25">
      <c r="A3963" t="s">
        <v>2</v>
      </c>
      <c r="B3963" t="s">
        <v>7512</v>
      </c>
      <c r="C3963" t="s">
        <v>24</v>
      </c>
      <c r="D3963" t="s">
        <v>4035</v>
      </c>
      <c r="E3963" t="s">
        <v>20</v>
      </c>
      <c r="F3963" t="b">
        <v>0</v>
      </c>
      <c r="G3963" t="s">
        <v>41</v>
      </c>
      <c r="H3963" s="4">
        <v>45711.877106481479</v>
      </c>
      <c r="I3963" t="b">
        <v>1</v>
      </c>
      <c r="J3963" t="b">
        <v>1</v>
      </c>
      <c r="K3963" t="s">
        <v>24</v>
      </c>
      <c r="L3963" t="s">
        <v>22</v>
      </c>
      <c r="M3963">
        <v>125000</v>
      </c>
      <c r="O3963" t="s">
        <v>1831</v>
      </c>
      <c r="P3963" t="s">
        <v>7513</v>
      </c>
    </row>
    <row r="3964" spans="1:16" x14ac:dyDescent="0.25">
      <c r="A3964" t="s">
        <v>0</v>
      </c>
      <c r="B3964" t="s">
        <v>7514</v>
      </c>
      <c r="C3964" t="s">
        <v>82</v>
      </c>
      <c r="D3964" t="s">
        <v>3973</v>
      </c>
      <c r="E3964" t="s">
        <v>105</v>
      </c>
      <c r="F3964" t="b">
        <v>0</v>
      </c>
      <c r="G3964" t="s">
        <v>27</v>
      </c>
      <c r="H3964" s="4">
        <v>45711.916770833333</v>
      </c>
      <c r="I3964" t="b">
        <v>0</v>
      </c>
      <c r="J3964" t="b">
        <v>0</v>
      </c>
      <c r="K3964" t="s">
        <v>24</v>
      </c>
      <c r="L3964" t="s">
        <v>36</v>
      </c>
      <c r="N3964">
        <v>15.25</v>
      </c>
      <c r="O3964" t="s">
        <v>7515</v>
      </c>
    </row>
    <row r="3965" spans="1:16" x14ac:dyDescent="0.25">
      <c r="A3965" t="s">
        <v>2</v>
      </c>
      <c r="B3965" t="s">
        <v>4481</v>
      </c>
      <c r="C3965" t="s">
        <v>2555</v>
      </c>
      <c r="D3965" t="s">
        <v>3973</v>
      </c>
      <c r="E3965" t="s">
        <v>20</v>
      </c>
      <c r="F3965" t="b">
        <v>0</v>
      </c>
      <c r="G3965" t="s">
        <v>27</v>
      </c>
      <c r="H3965" s="4">
        <v>45711.918055555558</v>
      </c>
      <c r="I3965" t="b">
        <v>1</v>
      </c>
      <c r="J3965" t="b">
        <v>1</v>
      </c>
      <c r="K3965" t="s">
        <v>24</v>
      </c>
      <c r="L3965" t="s">
        <v>36</v>
      </c>
      <c r="N3965">
        <v>60</v>
      </c>
      <c r="O3965" t="s">
        <v>1227</v>
      </c>
      <c r="P3965" t="s">
        <v>887</v>
      </c>
    </row>
    <row r="3966" spans="1:16" x14ac:dyDescent="0.25">
      <c r="A3966" t="s">
        <v>0</v>
      </c>
      <c r="B3966" t="s">
        <v>7516</v>
      </c>
      <c r="C3966" t="s">
        <v>1096</v>
      </c>
      <c r="D3966" t="s">
        <v>3828</v>
      </c>
      <c r="E3966" t="s">
        <v>20</v>
      </c>
      <c r="F3966" t="b">
        <v>0</v>
      </c>
      <c r="G3966" t="s">
        <v>27</v>
      </c>
      <c r="H3966" s="4">
        <v>45711.954479166663</v>
      </c>
      <c r="I3966" t="b">
        <v>0</v>
      </c>
      <c r="J3966" t="b">
        <v>0</v>
      </c>
      <c r="K3966" t="s">
        <v>24</v>
      </c>
      <c r="L3966" t="s">
        <v>36</v>
      </c>
      <c r="N3966">
        <v>67.360000610351563</v>
      </c>
      <c r="O3966" t="s">
        <v>7517</v>
      </c>
      <c r="P3966" t="s">
        <v>7518</v>
      </c>
    </row>
    <row r="3967" spans="1:16" x14ac:dyDescent="0.25">
      <c r="A3967" t="s">
        <v>1</v>
      </c>
      <c r="B3967" t="s">
        <v>7403</v>
      </c>
      <c r="C3967" t="s">
        <v>39</v>
      </c>
      <c r="D3967" t="s">
        <v>3973</v>
      </c>
      <c r="E3967" t="s">
        <v>51</v>
      </c>
      <c r="F3967" t="b">
        <v>1</v>
      </c>
      <c r="G3967" t="s">
        <v>41</v>
      </c>
      <c r="H3967" s="4">
        <v>45712.000034722223</v>
      </c>
      <c r="I3967" t="b">
        <v>0</v>
      </c>
      <c r="J3967" t="b">
        <v>1</v>
      </c>
      <c r="K3967" t="s">
        <v>24</v>
      </c>
      <c r="L3967" t="s">
        <v>36</v>
      </c>
      <c r="N3967">
        <v>31</v>
      </c>
      <c r="O3967" t="s">
        <v>7404</v>
      </c>
      <c r="P3967" t="s">
        <v>1212</v>
      </c>
    </row>
    <row r="3968" spans="1:16" x14ac:dyDescent="0.25">
      <c r="A3968" t="s">
        <v>2</v>
      </c>
      <c r="B3968" t="s">
        <v>7406</v>
      </c>
      <c r="C3968" t="s">
        <v>780</v>
      </c>
      <c r="D3968" t="s">
        <v>3973</v>
      </c>
      <c r="E3968" t="s">
        <v>20</v>
      </c>
      <c r="F3968" t="b">
        <v>0</v>
      </c>
      <c r="G3968" t="s">
        <v>27</v>
      </c>
      <c r="H3968" s="4">
        <v>45712.000173611108</v>
      </c>
      <c r="I3968" t="b">
        <v>0</v>
      </c>
      <c r="J3968" t="b">
        <v>0</v>
      </c>
      <c r="K3968" t="s">
        <v>24</v>
      </c>
      <c r="L3968" t="s">
        <v>22</v>
      </c>
      <c r="M3968">
        <v>82850</v>
      </c>
      <c r="O3968" t="s">
        <v>5482</v>
      </c>
      <c r="P3968" t="s">
        <v>3772</v>
      </c>
    </row>
    <row r="3969" spans="1:16" x14ac:dyDescent="0.25">
      <c r="A3969" t="s">
        <v>0</v>
      </c>
      <c r="B3969" t="s">
        <v>7405</v>
      </c>
      <c r="C3969" t="s">
        <v>5663</v>
      </c>
      <c r="D3969" t="s">
        <v>3957</v>
      </c>
      <c r="E3969" t="s">
        <v>34</v>
      </c>
      <c r="F3969" t="b">
        <v>0</v>
      </c>
      <c r="G3969" t="s">
        <v>27</v>
      </c>
      <c r="H3969" s="4">
        <v>45712.000173611108</v>
      </c>
      <c r="I3969" t="b">
        <v>0</v>
      </c>
      <c r="J3969" t="b">
        <v>0</v>
      </c>
      <c r="K3969" t="s">
        <v>24</v>
      </c>
      <c r="L3969" t="s">
        <v>36</v>
      </c>
      <c r="N3969">
        <v>24.014999389648441</v>
      </c>
      <c r="O3969" t="s">
        <v>5664</v>
      </c>
      <c r="P3969" t="s">
        <v>3686</v>
      </c>
    </row>
    <row r="3970" spans="1:16" x14ac:dyDescent="0.25">
      <c r="A3970" t="s">
        <v>2</v>
      </c>
      <c r="B3970" t="s">
        <v>7570</v>
      </c>
      <c r="C3970" t="s">
        <v>39</v>
      </c>
      <c r="D3970" t="s">
        <v>4014</v>
      </c>
      <c r="E3970" t="s">
        <v>20</v>
      </c>
      <c r="F3970" t="b">
        <v>1</v>
      </c>
      <c r="G3970" t="s">
        <v>27</v>
      </c>
      <c r="H3970" s="4">
        <v>45712.001273148147</v>
      </c>
      <c r="I3970" t="b">
        <v>0</v>
      </c>
      <c r="J3970" t="b">
        <v>0</v>
      </c>
      <c r="K3970" t="s">
        <v>24</v>
      </c>
      <c r="L3970" t="s">
        <v>22</v>
      </c>
      <c r="M3970">
        <v>155000</v>
      </c>
      <c r="O3970" t="s">
        <v>7571</v>
      </c>
      <c r="P3970" t="s">
        <v>7572</v>
      </c>
    </row>
    <row r="3971" spans="1:16" x14ac:dyDescent="0.25">
      <c r="A3971" t="s">
        <v>1</v>
      </c>
      <c r="B3971" t="s">
        <v>7554</v>
      </c>
      <c r="C3971" t="s">
        <v>82</v>
      </c>
      <c r="D3971" t="s">
        <v>3973</v>
      </c>
      <c r="E3971" t="s">
        <v>20</v>
      </c>
      <c r="F3971" t="b">
        <v>0</v>
      </c>
      <c r="G3971" t="s">
        <v>27</v>
      </c>
      <c r="H3971" s="4">
        <v>45712.00136574074</v>
      </c>
      <c r="I3971" t="b">
        <v>0</v>
      </c>
      <c r="J3971" t="b">
        <v>1</v>
      </c>
      <c r="K3971" t="s">
        <v>24</v>
      </c>
      <c r="L3971" t="s">
        <v>22</v>
      </c>
      <c r="M3971">
        <v>125320</v>
      </c>
      <c r="O3971" t="s">
        <v>4194</v>
      </c>
      <c r="P3971" t="s">
        <v>149</v>
      </c>
    </row>
    <row r="3972" spans="1:16" x14ac:dyDescent="0.25">
      <c r="A3972" t="s">
        <v>2</v>
      </c>
      <c r="B3972" t="s">
        <v>7407</v>
      </c>
      <c r="C3972" t="s">
        <v>372</v>
      </c>
      <c r="D3972" t="s">
        <v>4014</v>
      </c>
      <c r="E3972" t="s">
        <v>20</v>
      </c>
      <c r="F3972" t="b">
        <v>0</v>
      </c>
      <c r="G3972" t="s">
        <v>41</v>
      </c>
      <c r="H3972" s="4">
        <v>45712.00209490741</v>
      </c>
      <c r="I3972" t="b">
        <v>0</v>
      </c>
      <c r="J3972" t="b">
        <v>1</v>
      </c>
      <c r="K3972" t="s">
        <v>24</v>
      </c>
      <c r="L3972" t="s">
        <v>22</v>
      </c>
      <c r="M3972">
        <v>220900</v>
      </c>
      <c r="O3972" t="s">
        <v>402</v>
      </c>
      <c r="P3972" t="s">
        <v>7408</v>
      </c>
    </row>
    <row r="3973" spans="1:16" x14ac:dyDescent="0.25">
      <c r="A3973" t="s">
        <v>2</v>
      </c>
      <c r="B3973" t="s">
        <v>2492</v>
      </c>
      <c r="C3973" t="s">
        <v>825</v>
      </c>
      <c r="D3973" t="s">
        <v>3973</v>
      </c>
      <c r="E3973" t="s">
        <v>20</v>
      </c>
      <c r="F3973" t="b">
        <v>0</v>
      </c>
      <c r="G3973" t="s">
        <v>35</v>
      </c>
      <c r="H3973" s="4">
        <v>45712.002395833333</v>
      </c>
      <c r="I3973" t="b">
        <v>0</v>
      </c>
      <c r="J3973" t="b">
        <v>1</v>
      </c>
      <c r="K3973" t="s">
        <v>24</v>
      </c>
      <c r="L3973" t="s">
        <v>22</v>
      </c>
      <c r="M3973">
        <v>122087</v>
      </c>
      <c r="O3973" t="s">
        <v>5482</v>
      </c>
      <c r="P3973" t="s">
        <v>7409</v>
      </c>
    </row>
    <row r="3974" spans="1:16" x14ac:dyDescent="0.25">
      <c r="A3974" t="s">
        <v>1</v>
      </c>
      <c r="B3974" t="s">
        <v>5780</v>
      </c>
      <c r="C3974" t="s">
        <v>7555</v>
      </c>
      <c r="D3974" t="s">
        <v>5123</v>
      </c>
      <c r="E3974" t="s">
        <v>20</v>
      </c>
      <c r="F3974" t="b">
        <v>0</v>
      </c>
      <c r="G3974" t="s">
        <v>30</v>
      </c>
      <c r="H3974" s="4">
        <v>45712.002418981479</v>
      </c>
      <c r="I3974" t="b">
        <v>0</v>
      </c>
      <c r="J3974" t="b">
        <v>1</v>
      </c>
      <c r="K3974" t="s">
        <v>24</v>
      </c>
      <c r="L3974" t="s">
        <v>22</v>
      </c>
      <c r="M3974">
        <v>198500</v>
      </c>
      <c r="O3974" t="s">
        <v>59</v>
      </c>
      <c r="P3974" t="s">
        <v>7556</v>
      </c>
    </row>
    <row r="3975" spans="1:16" x14ac:dyDescent="0.25">
      <c r="A3975" t="s">
        <v>2</v>
      </c>
      <c r="B3975" t="s">
        <v>7410</v>
      </c>
      <c r="C3975" t="s">
        <v>622</v>
      </c>
      <c r="D3975" t="s">
        <v>3973</v>
      </c>
      <c r="E3975" t="s">
        <v>20</v>
      </c>
      <c r="F3975" t="b">
        <v>0</v>
      </c>
      <c r="G3975" t="s">
        <v>52</v>
      </c>
      <c r="H3975" s="4">
        <v>45712.003298611111</v>
      </c>
      <c r="I3975" t="b">
        <v>0</v>
      </c>
      <c r="J3975" t="b">
        <v>1</v>
      </c>
      <c r="K3975" t="s">
        <v>24</v>
      </c>
      <c r="L3975" t="s">
        <v>22</v>
      </c>
      <c r="M3975">
        <v>115000</v>
      </c>
      <c r="O3975" t="s">
        <v>954</v>
      </c>
      <c r="P3975" t="s">
        <v>7411</v>
      </c>
    </row>
    <row r="3976" spans="1:16" x14ac:dyDescent="0.25">
      <c r="A3976" t="s">
        <v>28</v>
      </c>
      <c r="B3976" t="s">
        <v>7412</v>
      </c>
      <c r="C3976" t="s">
        <v>39</v>
      </c>
      <c r="D3976" t="s">
        <v>3973</v>
      </c>
      <c r="E3976" t="s">
        <v>20</v>
      </c>
      <c r="F3976" t="b">
        <v>1</v>
      </c>
      <c r="G3976" t="s">
        <v>30</v>
      </c>
      <c r="H3976" s="4">
        <v>45712.017511574071</v>
      </c>
      <c r="I3976" t="b">
        <v>0</v>
      </c>
      <c r="J3976" t="b">
        <v>0</v>
      </c>
      <c r="K3976" t="s">
        <v>24</v>
      </c>
      <c r="L3976" t="s">
        <v>36</v>
      </c>
      <c r="N3976">
        <v>50</v>
      </c>
      <c r="O3976" t="s">
        <v>7413</v>
      </c>
    </row>
    <row r="3977" spans="1:16" x14ac:dyDescent="0.25">
      <c r="A3977" t="s">
        <v>0</v>
      </c>
      <c r="B3977" t="s">
        <v>6983</v>
      </c>
      <c r="C3977" t="s">
        <v>39</v>
      </c>
      <c r="D3977" t="s">
        <v>3973</v>
      </c>
      <c r="E3977" t="s">
        <v>20</v>
      </c>
      <c r="F3977" t="b">
        <v>1</v>
      </c>
      <c r="G3977" t="s">
        <v>106</v>
      </c>
      <c r="H3977" s="4">
        <v>45712.018483796302</v>
      </c>
      <c r="I3977" t="b">
        <v>0</v>
      </c>
      <c r="J3977" t="b">
        <v>0</v>
      </c>
      <c r="K3977" t="s">
        <v>106</v>
      </c>
      <c r="L3977" t="s">
        <v>22</v>
      </c>
      <c r="M3977">
        <v>71500</v>
      </c>
      <c r="O3977" t="s">
        <v>6984</v>
      </c>
      <c r="P3977" t="s">
        <v>6985</v>
      </c>
    </row>
    <row r="3978" spans="1:16" x14ac:dyDescent="0.25">
      <c r="A3978" t="s">
        <v>0</v>
      </c>
      <c r="B3978" t="s">
        <v>4495</v>
      </c>
      <c r="C3978" t="s">
        <v>140</v>
      </c>
      <c r="D3978" t="s">
        <v>3828</v>
      </c>
      <c r="E3978" t="s">
        <v>20</v>
      </c>
      <c r="F3978" t="b">
        <v>0</v>
      </c>
      <c r="G3978" t="s">
        <v>35</v>
      </c>
      <c r="H3978" s="4">
        <v>45712.04210648148</v>
      </c>
      <c r="I3978" t="b">
        <v>0</v>
      </c>
      <c r="J3978" t="b">
        <v>0</v>
      </c>
      <c r="K3978" t="s">
        <v>24</v>
      </c>
      <c r="L3978" t="s">
        <v>22</v>
      </c>
      <c r="M3978">
        <v>70000</v>
      </c>
      <c r="O3978" t="s">
        <v>4496</v>
      </c>
      <c r="P3978" t="s">
        <v>204</v>
      </c>
    </row>
    <row r="3979" spans="1:16" x14ac:dyDescent="0.25">
      <c r="A3979" t="s">
        <v>0</v>
      </c>
      <c r="B3979" t="s">
        <v>2900</v>
      </c>
      <c r="C3979" t="s">
        <v>749</v>
      </c>
      <c r="D3979" t="s">
        <v>3828</v>
      </c>
      <c r="E3979" t="s">
        <v>20</v>
      </c>
      <c r="F3979" t="b">
        <v>0</v>
      </c>
      <c r="G3979" t="s">
        <v>30</v>
      </c>
      <c r="H3979" s="4">
        <v>45712.042280092603</v>
      </c>
      <c r="I3979" t="b">
        <v>0</v>
      </c>
      <c r="J3979" t="b">
        <v>1</v>
      </c>
      <c r="K3979" t="s">
        <v>24</v>
      </c>
      <c r="L3979" t="s">
        <v>22</v>
      </c>
      <c r="M3979">
        <v>82500</v>
      </c>
      <c r="O3979" t="s">
        <v>4497</v>
      </c>
      <c r="P3979" t="s">
        <v>3459</v>
      </c>
    </row>
    <row r="3980" spans="1:16" x14ac:dyDescent="0.25">
      <c r="A3980" t="s">
        <v>2</v>
      </c>
      <c r="B3980" t="s">
        <v>7528</v>
      </c>
      <c r="C3980" t="s">
        <v>7529</v>
      </c>
      <c r="D3980" t="s">
        <v>3828</v>
      </c>
      <c r="E3980" t="s">
        <v>20</v>
      </c>
      <c r="F3980" t="b">
        <v>0</v>
      </c>
      <c r="G3980" t="s">
        <v>23</v>
      </c>
      <c r="H3980" s="4">
        <v>45712.059699074067</v>
      </c>
      <c r="I3980" t="b">
        <v>1</v>
      </c>
      <c r="J3980" t="b">
        <v>1</v>
      </c>
      <c r="K3980" t="s">
        <v>24</v>
      </c>
      <c r="L3980" t="s">
        <v>22</v>
      </c>
      <c r="M3980">
        <v>46000</v>
      </c>
      <c r="O3980" t="s">
        <v>7530</v>
      </c>
      <c r="P3980" t="s">
        <v>3540</v>
      </c>
    </row>
    <row r="3981" spans="1:16" x14ac:dyDescent="0.25">
      <c r="A3981" t="s">
        <v>19</v>
      </c>
      <c r="B3981" t="s">
        <v>2448</v>
      </c>
      <c r="C3981" t="s">
        <v>1270</v>
      </c>
      <c r="D3981" t="s">
        <v>3973</v>
      </c>
      <c r="E3981" t="s">
        <v>20</v>
      </c>
      <c r="F3981" t="b">
        <v>0</v>
      </c>
      <c r="G3981" t="s">
        <v>23</v>
      </c>
      <c r="H3981" s="4">
        <v>45712.077384259261</v>
      </c>
      <c r="I3981" t="b">
        <v>0</v>
      </c>
      <c r="J3981" t="b">
        <v>1</v>
      </c>
      <c r="K3981" t="s">
        <v>24</v>
      </c>
      <c r="L3981" t="s">
        <v>36</v>
      </c>
      <c r="N3981">
        <v>56.5</v>
      </c>
      <c r="O3981" t="s">
        <v>5482</v>
      </c>
      <c r="P3981" t="s">
        <v>149</v>
      </c>
    </row>
    <row r="3982" spans="1:16" x14ac:dyDescent="0.25">
      <c r="A3982" t="s">
        <v>28</v>
      </c>
      <c r="B3982" t="s">
        <v>7414</v>
      </c>
      <c r="C3982" t="s">
        <v>192</v>
      </c>
      <c r="D3982" t="s">
        <v>3957</v>
      </c>
      <c r="E3982" t="s">
        <v>20</v>
      </c>
      <c r="F3982" t="b">
        <v>0</v>
      </c>
      <c r="G3982" t="s">
        <v>23</v>
      </c>
      <c r="H3982" s="4">
        <v>45712.09920138889</v>
      </c>
      <c r="I3982" t="b">
        <v>0</v>
      </c>
      <c r="J3982" t="b">
        <v>1</v>
      </c>
      <c r="K3982" t="s">
        <v>24</v>
      </c>
      <c r="L3982" t="s">
        <v>36</v>
      </c>
      <c r="N3982">
        <v>41.884998321533203</v>
      </c>
      <c r="O3982" t="s">
        <v>5013</v>
      </c>
      <c r="P3982" t="s">
        <v>7415</v>
      </c>
    </row>
    <row r="3983" spans="1:16" x14ac:dyDescent="0.25">
      <c r="A3983" t="s">
        <v>40</v>
      </c>
      <c r="B3983" t="s">
        <v>7416</v>
      </c>
      <c r="C3983" t="s">
        <v>5404</v>
      </c>
      <c r="D3983" t="s">
        <v>3957</v>
      </c>
      <c r="E3983" t="s">
        <v>20</v>
      </c>
      <c r="F3983" t="b">
        <v>0</v>
      </c>
      <c r="G3983" t="s">
        <v>27</v>
      </c>
      <c r="H3983" s="4">
        <v>45712.100543981483</v>
      </c>
      <c r="I3983" t="b">
        <v>0</v>
      </c>
      <c r="J3983" t="b">
        <v>0</v>
      </c>
      <c r="K3983" t="s">
        <v>24</v>
      </c>
      <c r="L3983" t="s">
        <v>36</v>
      </c>
      <c r="N3983">
        <v>45.745002746582031</v>
      </c>
      <c r="O3983" t="s">
        <v>1422</v>
      </c>
      <c r="P3983" t="s">
        <v>7417</v>
      </c>
    </row>
    <row r="3984" spans="1:16" x14ac:dyDescent="0.25">
      <c r="A3984" t="s">
        <v>19</v>
      </c>
      <c r="B3984" t="s">
        <v>7418</v>
      </c>
      <c r="C3984" t="s">
        <v>122</v>
      </c>
      <c r="D3984" t="s">
        <v>3973</v>
      </c>
      <c r="E3984" t="s">
        <v>20</v>
      </c>
      <c r="F3984" t="b">
        <v>0</v>
      </c>
      <c r="G3984" t="s">
        <v>52</v>
      </c>
      <c r="H3984" s="4">
        <v>45712.246979166674</v>
      </c>
      <c r="I3984" t="b">
        <v>1</v>
      </c>
      <c r="J3984" t="b">
        <v>1</v>
      </c>
      <c r="K3984" t="s">
        <v>24</v>
      </c>
      <c r="L3984" t="s">
        <v>36</v>
      </c>
      <c r="N3984">
        <v>67.5</v>
      </c>
      <c r="O3984" t="s">
        <v>4344</v>
      </c>
      <c r="P3984" t="s">
        <v>2460</v>
      </c>
    </row>
    <row r="3985" spans="1:16" x14ac:dyDescent="0.25">
      <c r="A3985" t="s">
        <v>0</v>
      </c>
      <c r="B3985" t="s">
        <v>7419</v>
      </c>
      <c r="C3985" t="s">
        <v>82</v>
      </c>
      <c r="D3985" t="s">
        <v>5915</v>
      </c>
      <c r="E3985" t="s">
        <v>20</v>
      </c>
      <c r="F3985" t="b">
        <v>0</v>
      </c>
      <c r="G3985" t="s">
        <v>27</v>
      </c>
      <c r="H3985" s="4">
        <v>45712.249976851846</v>
      </c>
      <c r="I3985" t="b">
        <v>0</v>
      </c>
      <c r="J3985" t="b">
        <v>1</v>
      </c>
      <c r="K3985" t="s">
        <v>24</v>
      </c>
      <c r="L3985" t="s">
        <v>22</v>
      </c>
      <c r="M3985">
        <v>169500</v>
      </c>
      <c r="O3985" t="s">
        <v>7420</v>
      </c>
      <c r="P3985" t="s">
        <v>2951</v>
      </c>
    </row>
    <row r="3986" spans="1:16" x14ac:dyDescent="0.25">
      <c r="A3986" t="s">
        <v>0</v>
      </c>
      <c r="B3986" t="s">
        <v>1507</v>
      </c>
      <c r="C3986" t="s">
        <v>82</v>
      </c>
      <c r="D3986" t="s">
        <v>3973</v>
      </c>
      <c r="E3986" t="s">
        <v>20</v>
      </c>
      <c r="F3986" t="b">
        <v>0</v>
      </c>
      <c r="G3986" t="s">
        <v>27</v>
      </c>
      <c r="H3986" s="4">
        <v>45712.2500462963</v>
      </c>
      <c r="I3986" t="b">
        <v>0</v>
      </c>
      <c r="J3986" t="b">
        <v>1</v>
      </c>
      <c r="K3986" t="s">
        <v>24</v>
      </c>
      <c r="L3986" t="s">
        <v>22</v>
      </c>
      <c r="M3986">
        <v>83025</v>
      </c>
      <c r="O3986" t="s">
        <v>444</v>
      </c>
    </row>
    <row r="3987" spans="1:16" x14ac:dyDescent="0.25">
      <c r="A3987" t="s">
        <v>0</v>
      </c>
      <c r="B3987" t="s">
        <v>0</v>
      </c>
      <c r="C3987" t="s">
        <v>2821</v>
      </c>
      <c r="D3987" t="s">
        <v>1051</v>
      </c>
      <c r="E3987" t="s">
        <v>20</v>
      </c>
      <c r="F3987" t="b">
        <v>0</v>
      </c>
      <c r="G3987" t="s">
        <v>41</v>
      </c>
      <c r="H3987" s="4">
        <v>45712.250231481477</v>
      </c>
      <c r="I3987" t="b">
        <v>1</v>
      </c>
      <c r="J3987" t="b">
        <v>1</v>
      </c>
      <c r="K3987" t="s">
        <v>24</v>
      </c>
      <c r="L3987" t="s">
        <v>36</v>
      </c>
      <c r="N3987">
        <v>30.5</v>
      </c>
      <c r="O3987" t="s">
        <v>1051</v>
      </c>
      <c r="P3987" t="s">
        <v>204</v>
      </c>
    </row>
    <row r="3988" spans="1:16" x14ac:dyDescent="0.25">
      <c r="A3988" t="s">
        <v>0</v>
      </c>
      <c r="B3988" t="s">
        <v>0</v>
      </c>
      <c r="C3988" t="s">
        <v>585</v>
      </c>
      <c r="D3988" t="s">
        <v>3828</v>
      </c>
      <c r="E3988" t="s">
        <v>219</v>
      </c>
      <c r="F3988" t="b">
        <v>0</v>
      </c>
      <c r="G3988" t="s">
        <v>41</v>
      </c>
      <c r="H3988" s="4">
        <v>45712.250277777777</v>
      </c>
      <c r="I3988" t="b">
        <v>0</v>
      </c>
      <c r="J3988" t="b">
        <v>1</v>
      </c>
      <c r="K3988" t="s">
        <v>24</v>
      </c>
      <c r="L3988" t="s">
        <v>36</v>
      </c>
      <c r="N3988">
        <v>62.5</v>
      </c>
      <c r="O3988" t="s">
        <v>3776</v>
      </c>
      <c r="P3988" t="s">
        <v>1823</v>
      </c>
    </row>
    <row r="3989" spans="1:16" x14ac:dyDescent="0.25">
      <c r="A3989" t="s">
        <v>25</v>
      </c>
      <c r="B3989" t="s">
        <v>7576</v>
      </c>
      <c r="C3989" t="s">
        <v>1322</v>
      </c>
      <c r="D3989" t="s">
        <v>3828</v>
      </c>
      <c r="E3989" t="s">
        <v>20</v>
      </c>
      <c r="F3989" t="b">
        <v>0</v>
      </c>
      <c r="G3989" t="s">
        <v>41</v>
      </c>
      <c r="H3989" s="4">
        <v>45712.250300925924</v>
      </c>
      <c r="I3989" t="b">
        <v>0</v>
      </c>
      <c r="J3989" t="b">
        <v>1</v>
      </c>
      <c r="K3989" t="s">
        <v>24</v>
      </c>
      <c r="L3989" t="s">
        <v>22</v>
      </c>
      <c r="M3989">
        <v>82500</v>
      </c>
      <c r="O3989" t="s">
        <v>3593</v>
      </c>
      <c r="P3989" t="s">
        <v>3529</v>
      </c>
    </row>
    <row r="3990" spans="1:16" x14ac:dyDescent="0.25">
      <c r="A3990" t="s">
        <v>25</v>
      </c>
      <c r="B3990" t="s">
        <v>7421</v>
      </c>
      <c r="C3990" t="s">
        <v>49</v>
      </c>
      <c r="D3990" t="s">
        <v>3108</v>
      </c>
      <c r="E3990" t="s">
        <v>20</v>
      </c>
      <c r="F3990" t="b">
        <v>0</v>
      </c>
      <c r="G3990" t="s">
        <v>41</v>
      </c>
      <c r="H3990" s="4">
        <v>45712.250462962962</v>
      </c>
      <c r="I3990" t="b">
        <v>0</v>
      </c>
      <c r="J3990" t="b">
        <v>1</v>
      </c>
      <c r="K3990" t="s">
        <v>24</v>
      </c>
      <c r="L3990" t="s">
        <v>22</v>
      </c>
      <c r="M3990">
        <v>220612</v>
      </c>
      <c r="O3990" t="s">
        <v>43</v>
      </c>
      <c r="P3990" t="s">
        <v>7422</v>
      </c>
    </row>
    <row r="3991" spans="1:16" x14ac:dyDescent="0.25">
      <c r="A3991" t="s">
        <v>0</v>
      </c>
      <c r="B3991" t="s">
        <v>288</v>
      </c>
      <c r="C3991" t="s">
        <v>696</v>
      </c>
      <c r="D3991" t="s">
        <v>7423</v>
      </c>
      <c r="E3991" t="s">
        <v>51</v>
      </c>
      <c r="F3991" t="b">
        <v>0</v>
      </c>
      <c r="G3991" t="s">
        <v>30</v>
      </c>
      <c r="H3991" s="4">
        <v>45712.250902777778</v>
      </c>
      <c r="I3991" t="b">
        <v>1</v>
      </c>
      <c r="J3991" t="b">
        <v>1</v>
      </c>
      <c r="K3991" t="s">
        <v>24</v>
      </c>
      <c r="L3991" t="s">
        <v>36</v>
      </c>
      <c r="N3991">
        <v>25</v>
      </c>
      <c r="O3991" t="s">
        <v>2075</v>
      </c>
      <c r="P3991" t="s">
        <v>863</v>
      </c>
    </row>
    <row r="3992" spans="1:16" x14ac:dyDescent="0.25">
      <c r="A3992" t="s">
        <v>19</v>
      </c>
      <c r="B3992" t="s">
        <v>7424</v>
      </c>
      <c r="C3992" t="s">
        <v>985</v>
      </c>
      <c r="D3992" t="s">
        <v>3973</v>
      </c>
      <c r="E3992" t="s">
        <v>20</v>
      </c>
      <c r="F3992" t="b">
        <v>0</v>
      </c>
      <c r="G3992" t="s">
        <v>27</v>
      </c>
      <c r="H3992" s="4">
        <v>45712.251006944447</v>
      </c>
      <c r="I3992" t="b">
        <v>0</v>
      </c>
      <c r="J3992" t="b">
        <v>1</v>
      </c>
      <c r="K3992" t="s">
        <v>24</v>
      </c>
      <c r="L3992" t="s">
        <v>22</v>
      </c>
      <c r="M3992">
        <v>260000</v>
      </c>
      <c r="O3992" t="s">
        <v>575</v>
      </c>
    </row>
    <row r="3993" spans="1:16" x14ac:dyDescent="0.25">
      <c r="A3993" t="s">
        <v>0</v>
      </c>
      <c r="B3993" t="s">
        <v>0</v>
      </c>
      <c r="C3993" t="s">
        <v>1226</v>
      </c>
      <c r="D3993" t="s">
        <v>3828</v>
      </c>
      <c r="E3993" t="s">
        <v>20</v>
      </c>
      <c r="F3993" t="b">
        <v>0</v>
      </c>
      <c r="G3993" t="s">
        <v>52</v>
      </c>
      <c r="H3993" s="4">
        <v>45712.251215277778</v>
      </c>
      <c r="I3993" t="b">
        <v>0</v>
      </c>
      <c r="J3993" t="b">
        <v>0</v>
      </c>
      <c r="K3993" t="s">
        <v>24</v>
      </c>
      <c r="L3993" t="s">
        <v>22</v>
      </c>
      <c r="M3993">
        <v>70000</v>
      </c>
      <c r="O3993" t="s">
        <v>5918</v>
      </c>
      <c r="P3993" t="s">
        <v>5919</v>
      </c>
    </row>
    <row r="3994" spans="1:16" x14ac:dyDescent="0.25">
      <c r="A3994" t="s">
        <v>1</v>
      </c>
      <c r="B3994" t="s">
        <v>661</v>
      </c>
      <c r="C3994" t="s">
        <v>1521</v>
      </c>
      <c r="D3994" t="s">
        <v>3973</v>
      </c>
      <c r="E3994" t="s">
        <v>20</v>
      </c>
      <c r="F3994" t="b">
        <v>0</v>
      </c>
      <c r="G3994" t="s">
        <v>52</v>
      </c>
      <c r="H3994" s="4">
        <v>45712.251643518517</v>
      </c>
      <c r="I3994" t="b">
        <v>0</v>
      </c>
      <c r="J3994" t="b">
        <v>0</v>
      </c>
      <c r="K3994" t="s">
        <v>24</v>
      </c>
      <c r="L3994" t="s">
        <v>22</v>
      </c>
      <c r="M3994">
        <v>81100</v>
      </c>
      <c r="O3994" t="s">
        <v>1549</v>
      </c>
    </row>
    <row r="3995" spans="1:16" x14ac:dyDescent="0.25">
      <c r="A3995" t="s">
        <v>1</v>
      </c>
      <c r="B3995" t="s">
        <v>661</v>
      </c>
      <c r="C3995" t="s">
        <v>386</v>
      </c>
      <c r="D3995" t="s">
        <v>3828</v>
      </c>
      <c r="E3995" t="s">
        <v>20</v>
      </c>
      <c r="F3995" t="b">
        <v>0</v>
      </c>
      <c r="G3995" t="s">
        <v>41</v>
      </c>
      <c r="H3995" s="4">
        <v>45712.251944444448</v>
      </c>
      <c r="I3995" t="b">
        <v>0</v>
      </c>
      <c r="J3995" t="b">
        <v>1</v>
      </c>
      <c r="K3995" t="s">
        <v>24</v>
      </c>
      <c r="L3995" t="s">
        <v>22</v>
      </c>
      <c r="M3995">
        <v>127275.203125</v>
      </c>
      <c r="O3995" t="s">
        <v>7425</v>
      </c>
      <c r="P3995" t="s">
        <v>7426</v>
      </c>
    </row>
    <row r="3996" spans="1:16" x14ac:dyDescent="0.25">
      <c r="A3996" t="s">
        <v>2</v>
      </c>
      <c r="B3996" t="s">
        <v>1544</v>
      </c>
      <c r="C3996" t="s">
        <v>39</v>
      </c>
      <c r="D3996" t="s">
        <v>4014</v>
      </c>
      <c r="E3996" t="s">
        <v>20</v>
      </c>
      <c r="F3996" t="b">
        <v>1</v>
      </c>
      <c r="G3996" t="s">
        <v>610</v>
      </c>
      <c r="H3996" s="4">
        <v>45712.257430555554</v>
      </c>
      <c r="I3996" t="b">
        <v>0</v>
      </c>
      <c r="J3996" t="b">
        <v>1</v>
      </c>
      <c r="K3996" t="s">
        <v>610</v>
      </c>
      <c r="L3996" t="s">
        <v>22</v>
      </c>
      <c r="M3996">
        <v>184000</v>
      </c>
      <c r="O3996" t="s">
        <v>3016</v>
      </c>
      <c r="P3996" t="s">
        <v>6878</v>
      </c>
    </row>
    <row r="3997" spans="1:16" x14ac:dyDescent="0.25">
      <c r="A3997" t="s">
        <v>0</v>
      </c>
      <c r="B3997" t="s">
        <v>7427</v>
      </c>
      <c r="C3997" t="s">
        <v>3180</v>
      </c>
      <c r="D3997" t="s">
        <v>2208</v>
      </c>
      <c r="E3997" t="s">
        <v>20</v>
      </c>
      <c r="F3997" t="b">
        <v>0</v>
      </c>
      <c r="G3997" t="s">
        <v>23</v>
      </c>
      <c r="H3997" s="4">
        <v>45712.269016203703</v>
      </c>
      <c r="I3997" t="b">
        <v>0</v>
      </c>
      <c r="J3997" t="b">
        <v>0</v>
      </c>
      <c r="K3997" t="s">
        <v>24</v>
      </c>
      <c r="L3997" t="s">
        <v>36</v>
      </c>
      <c r="N3997">
        <v>33.5</v>
      </c>
      <c r="O3997" t="s">
        <v>3375</v>
      </c>
      <c r="P3997" t="s">
        <v>963</v>
      </c>
    </row>
    <row r="3998" spans="1:16" x14ac:dyDescent="0.25">
      <c r="A3998" t="s">
        <v>2</v>
      </c>
      <c r="B3998" t="s">
        <v>2</v>
      </c>
      <c r="C3998" t="s">
        <v>7428</v>
      </c>
      <c r="D3998" t="s">
        <v>4972</v>
      </c>
      <c r="E3998" t="s">
        <v>20</v>
      </c>
      <c r="F3998" t="b">
        <v>0</v>
      </c>
      <c r="G3998" t="s">
        <v>226</v>
      </c>
      <c r="H3998" s="4">
        <v>45712.273310185177</v>
      </c>
      <c r="I3998" t="b">
        <v>1</v>
      </c>
      <c r="J3998" t="b">
        <v>0</v>
      </c>
      <c r="K3998" t="s">
        <v>226</v>
      </c>
      <c r="L3998" t="s">
        <v>22</v>
      </c>
      <c r="M3998">
        <v>65000</v>
      </c>
      <c r="O3998" t="s">
        <v>7429</v>
      </c>
      <c r="P3998" t="s">
        <v>7430</v>
      </c>
    </row>
    <row r="3999" spans="1:16" x14ac:dyDescent="0.25">
      <c r="A3999" t="s">
        <v>19</v>
      </c>
      <c r="B3999" t="s">
        <v>7519</v>
      </c>
      <c r="C3999" t="s">
        <v>213</v>
      </c>
      <c r="D3999" t="s">
        <v>2208</v>
      </c>
      <c r="E3999" t="s">
        <v>20</v>
      </c>
      <c r="F3999" t="b">
        <v>0</v>
      </c>
      <c r="G3999" t="s">
        <v>41</v>
      </c>
      <c r="H3999" s="4">
        <v>45712.292048611111</v>
      </c>
      <c r="I3999" t="b">
        <v>0</v>
      </c>
      <c r="J3999" t="b">
        <v>1</v>
      </c>
      <c r="K3999" t="s">
        <v>24</v>
      </c>
      <c r="L3999" t="s">
        <v>22</v>
      </c>
      <c r="M3999">
        <v>193000</v>
      </c>
      <c r="O3999" t="s">
        <v>405</v>
      </c>
      <c r="P3999" t="s">
        <v>7520</v>
      </c>
    </row>
    <row r="4000" spans="1:16" x14ac:dyDescent="0.25">
      <c r="A4000" t="s">
        <v>2</v>
      </c>
      <c r="B4000" t="s">
        <v>7431</v>
      </c>
      <c r="C4000" t="s">
        <v>172</v>
      </c>
      <c r="D4000" t="s">
        <v>2208</v>
      </c>
      <c r="E4000" t="s">
        <v>20</v>
      </c>
      <c r="F4000" t="b">
        <v>0</v>
      </c>
      <c r="G4000" t="s">
        <v>27</v>
      </c>
      <c r="H4000" s="4">
        <v>45712.293217592603</v>
      </c>
      <c r="I4000" t="b">
        <v>0</v>
      </c>
      <c r="J4000" t="b">
        <v>0</v>
      </c>
      <c r="K4000" t="s">
        <v>24</v>
      </c>
      <c r="L4000" t="s">
        <v>22</v>
      </c>
      <c r="M4000">
        <v>180000</v>
      </c>
      <c r="O4000" t="s">
        <v>2868</v>
      </c>
      <c r="P4000" t="s">
        <v>7432</v>
      </c>
    </row>
    <row r="4001" spans="1:16" x14ac:dyDescent="0.25">
      <c r="A4001" t="s">
        <v>0</v>
      </c>
      <c r="B4001" t="s">
        <v>4222</v>
      </c>
      <c r="D4001" t="s">
        <v>4220</v>
      </c>
      <c r="E4001" t="s">
        <v>20</v>
      </c>
      <c r="F4001" t="b">
        <v>0</v>
      </c>
      <c r="G4001" t="s">
        <v>1420</v>
      </c>
      <c r="H4001" s="4">
        <v>45712.298101851848</v>
      </c>
      <c r="I4001" t="b">
        <v>0</v>
      </c>
      <c r="J4001" t="b">
        <v>0</v>
      </c>
      <c r="K4001" t="s">
        <v>1420</v>
      </c>
      <c r="L4001" t="s">
        <v>22</v>
      </c>
      <c r="M4001">
        <v>65000</v>
      </c>
      <c r="O4001" t="s">
        <v>2946</v>
      </c>
      <c r="P4001" t="s">
        <v>1374</v>
      </c>
    </row>
    <row r="4002" spans="1:16" x14ac:dyDescent="0.25">
      <c r="A4002" t="s">
        <v>1</v>
      </c>
      <c r="B4002" t="s">
        <v>7433</v>
      </c>
      <c r="C4002" t="s">
        <v>39</v>
      </c>
      <c r="D4002" t="s">
        <v>7434</v>
      </c>
      <c r="E4002" t="s">
        <v>20</v>
      </c>
      <c r="F4002" t="b">
        <v>1</v>
      </c>
      <c r="G4002" t="s">
        <v>1833</v>
      </c>
      <c r="H4002" s="4">
        <v>45712.299421296288</v>
      </c>
      <c r="I4002" t="b">
        <v>1</v>
      </c>
      <c r="J4002" t="b">
        <v>0</v>
      </c>
      <c r="K4002" t="s">
        <v>1833</v>
      </c>
      <c r="L4002" t="s">
        <v>22</v>
      </c>
      <c r="M4002">
        <v>47500</v>
      </c>
      <c r="O4002" t="s">
        <v>1426</v>
      </c>
    </row>
    <row r="4003" spans="1:16" x14ac:dyDescent="0.25">
      <c r="A4003" t="s">
        <v>0</v>
      </c>
      <c r="B4003" t="s">
        <v>3335</v>
      </c>
      <c r="C4003" t="s">
        <v>160</v>
      </c>
      <c r="D4003" t="s">
        <v>4084</v>
      </c>
      <c r="E4003" t="s">
        <v>20</v>
      </c>
      <c r="F4003" t="b">
        <v>0</v>
      </c>
      <c r="G4003" t="s">
        <v>52</v>
      </c>
      <c r="H4003" s="4">
        <v>45712.303819444453</v>
      </c>
      <c r="I4003" t="b">
        <v>0</v>
      </c>
      <c r="J4003" t="b">
        <v>1</v>
      </c>
      <c r="K4003" t="s">
        <v>24</v>
      </c>
      <c r="L4003" t="s">
        <v>22</v>
      </c>
      <c r="M4003">
        <v>137500</v>
      </c>
      <c r="O4003" t="s">
        <v>88</v>
      </c>
      <c r="P4003" t="s">
        <v>7435</v>
      </c>
    </row>
    <row r="4004" spans="1:16" x14ac:dyDescent="0.25">
      <c r="A4004" t="s">
        <v>89</v>
      </c>
      <c r="B4004" t="s">
        <v>7531</v>
      </c>
      <c r="C4004" t="s">
        <v>7532</v>
      </c>
      <c r="D4004" t="s">
        <v>4035</v>
      </c>
      <c r="E4004" t="s">
        <v>20</v>
      </c>
      <c r="F4004" t="b">
        <v>0</v>
      </c>
      <c r="G4004" t="s">
        <v>1119</v>
      </c>
      <c r="H4004" s="4">
        <v>45712.31212962963</v>
      </c>
      <c r="I4004" t="b">
        <v>0</v>
      </c>
      <c r="J4004" t="b">
        <v>0</v>
      </c>
      <c r="K4004" t="s">
        <v>1119</v>
      </c>
      <c r="L4004" t="s">
        <v>22</v>
      </c>
      <c r="M4004">
        <v>275000</v>
      </c>
      <c r="O4004" t="s">
        <v>7533</v>
      </c>
      <c r="P4004" t="s">
        <v>274</v>
      </c>
    </row>
    <row r="4005" spans="1:16" x14ac:dyDescent="0.25">
      <c r="A4005" t="s">
        <v>89</v>
      </c>
      <c r="B4005" t="s">
        <v>7534</v>
      </c>
      <c r="C4005" t="s">
        <v>1420</v>
      </c>
      <c r="D4005" t="s">
        <v>4220</v>
      </c>
      <c r="E4005" t="s">
        <v>20</v>
      </c>
      <c r="F4005" t="b">
        <v>0</v>
      </c>
      <c r="G4005" t="s">
        <v>1420</v>
      </c>
      <c r="H4005" s="4">
        <v>45712.317175925928</v>
      </c>
      <c r="I4005" t="b">
        <v>0</v>
      </c>
      <c r="J4005" t="b">
        <v>0</v>
      </c>
      <c r="K4005" t="s">
        <v>1420</v>
      </c>
      <c r="L4005" t="s">
        <v>22</v>
      </c>
      <c r="M4005">
        <v>174400</v>
      </c>
      <c r="O4005" t="s">
        <v>1773</v>
      </c>
      <c r="P4005" t="s">
        <v>7535</v>
      </c>
    </row>
    <row r="4006" spans="1:16" x14ac:dyDescent="0.25">
      <c r="A4006" t="s">
        <v>139</v>
      </c>
      <c r="B4006" t="s">
        <v>7436</v>
      </c>
      <c r="C4006" t="s">
        <v>2500</v>
      </c>
      <c r="D4006" t="s">
        <v>3970</v>
      </c>
      <c r="E4006" t="s">
        <v>20</v>
      </c>
      <c r="F4006" t="b">
        <v>0</v>
      </c>
      <c r="G4006" t="s">
        <v>41</v>
      </c>
      <c r="H4006" s="4">
        <v>45712.333784722221</v>
      </c>
      <c r="I4006" t="b">
        <v>0</v>
      </c>
      <c r="J4006" t="b">
        <v>1</v>
      </c>
      <c r="K4006" t="s">
        <v>24</v>
      </c>
      <c r="L4006" t="s">
        <v>22</v>
      </c>
      <c r="M4006">
        <v>96000</v>
      </c>
      <c r="O4006" t="s">
        <v>7437</v>
      </c>
    </row>
    <row r="4007" spans="1:16" x14ac:dyDescent="0.25">
      <c r="A4007" t="s">
        <v>40</v>
      </c>
      <c r="B4007" t="s">
        <v>7438</v>
      </c>
      <c r="C4007" t="s">
        <v>151</v>
      </c>
      <c r="D4007" t="s">
        <v>5133</v>
      </c>
      <c r="E4007" t="s">
        <v>20</v>
      </c>
      <c r="F4007" t="b">
        <v>0</v>
      </c>
      <c r="G4007" t="s">
        <v>30</v>
      </c>
      <c r="H4007" s="4">
        <v>45712.334583333337</v>
      </c>
      <c r="I4007" t="b">
        <v>0</v>
      </c>
      <c r="J4007" t="b">
        <v>1</v>
      </c>
      <c r="K4007" t="s">
        <v>24</v>
      </c>
      <c r="L4007" t="s">
        <v>22</v>
      </c>
      <c r="M4007">
        <v>149743</v>
      </c>
      <c r="O4007" t="s">
        <v>7439</v>
      </c>
      <c r="P4007" t="s">
        <v>7440</v>
      </c>
    </row>
    <row r="4008" spans="1:16" x14ac:dyDescent="0.25">
      <c r="A4008" t="s">
        <v>19</v>
      </c>
      <c r="B4008" t="s">
        <v>7557</v>
      </c>
      <c r="C4008" t="s">
        <v>453</v>
      </c>
      <c r="D4008" t="s">
        <v>3957</v>
      </c>
      <c r="E4008" t="s">
        <v>20</v>
      </c>
      <c r="F4008" t="b">
        <v>0</v>
      </c>
      <c r="G4008" t="s">
        <v>27</v>
      </c>
      <c r="H4008" s="4">
        <v>45712.334618055553</v>
      </c>
      <c r="I4008" t="b">
        <v>0</v>
      </c>
      <c r="J4008" t="b">
        <v>0</v>
      </c>
      <c r="K4008" t="s">
        <v>24</v>
      </c>
      <c r="L4008" t="s">
        <v>36</v>
      </c>
      <c r="N4008">
        <v>51.239997863769531</v>
      </c>
      <c r="O4008" t="s">
        <v>349</v>
      </c>
      <c r="P4008" t="s">
        <v>7558</v>
      </c>
    </row>
    <row r="4009" spans="1:16" x14ac:dyDescent="0.25">
      <c r="A4009" t="s">
        <v>2</v>
      </c>
      <c r="B4009" t="s">
        <v>7441</v>
      </c>
      <c r="C4009" t="s">
        <v>29</v>
      </c>
      <c r="D4009" t="s">
        <v>3957</v>
      </c>
      <c r="E4009" t="s">
        <v>20</v>
      </c>
      <c r="F4009" t="b">
        <v>0</v>
      </c>
      <c r="G4009" t="s">
        <v>27</v>
      </c>
      <c r="H4009" s="4">
        <v>45712.334675925929</v>
      </c>
      <c r="I4009" t="b">
        <v>0</v>
      </c>
      <c r="J4009" t="b">
        <v>1</v>
      </c>
      <c r="K4009" t="s">
        <v>24</v>
      </c>
      <c r="L4009" t="s">
        <v>36</v>
      </c>
      <c r="N4009">
        <v>38.215000152587891</v>
      </c>
      <c r="O4009" t="s">
        <v>2768</v>
      </c>
      <c r="P4009" t="s">
        <v>128</v>
      </c>
    </row>
    <row r="4010" spans="1:16" x14ac:dyDescent="0.25">
      <c r="A4010" t="s">
        <v>2</v>
      </c>
      <c r="B4010" t="s">
        <v>1676</v>
      </c>
      <c r="C4010" t="s">
        <v>92</v>
      </c>
      <c r="D4010" t="s">
        <v>4090</v>
      </c>
      <c r="E4010" t="s">
        <v>20</v>
      </c>
      <c r="F4010" t="b">
        <v>0</v>
      </c>
      <c r="G4010" t="s">
        <v>35</v>
      </c>
      <c r="H4010" s="4">
        <v>45712.335509259261</v>
      </c>
      <c r="I4010" t="b">
        <v>0</v>
      </c>
      <c r="J4010" t="b">
        <v>0</v>
      </c>
      <c r="K4010" t="s">
        <v>24</v>
      </c>
      <c r="L4010" t="s">
        <v>22</v>
      </c>
      <c r="M4010">
        <v>125000</v>
      </c>
      <c r="O4010" t="s">
        <v>202</v>
      </c>
      <c r="P4010" t="s">
        <v>7559</v>
      </c>
    </row>
    <row r="4011" spans="1:16" x14ac:dyDescent="0.25">
      <c r="A4011" t="s">
        <v>2</v>
      </c>
      <c r="B4011" t="s">
        <v>7442</v>
      </c>
      <c r="C4011" t="s">
        <v>6313</v>
      </c>
      <c r="D4011" t="s">
        <v>3970</v>
      </c>
      <c r="E4011" t="s">
        <v>20</v>
      </c>
      <c r="F4011" t="b">
        <v>0</v>
      </c>
      <c r="G4011" t="s">
        <v>1420</v>
      </c>
      <c r="H4011" s="4">
        <v>45712.350810185177</v>
      </c>
      <c r="I4011" t="b">
        <v>0</v>
      </c>
      <c r="J4011" t="b">
        <v>0</v>
      </c>
      <c r="K4011" t="s">
        <v>1420</v>
      </c>
      <c r="L4011" t="s">
        <v>22</v>
      </c>
      <c r="M4011">
        <v>109605.5</v>
      </c>
      <c r="O4011" t="s">
        <v>7443</v>
      </c>
      <c r="P4011" t="s">
        <v>7444</v>
      </c>
    </row>
    <row r="4012" spans="1:16" x14ac:dyDescent="0.25">
      <c r="A4012" t="s">
        <v>0</v>
      </c>
      <c r="B4012" t="s">
        <v>7536</v>
      </c>
      <c r="C4012" t="s">
        <v>3225</v>
      </c>
      <c r="D4012" t="s">
        <v>3828</v>
      </c>
      <c r="E4012" t="s">
        <v>20</v>
      </c>
      <c r="F4012" t="b">
        <v>0</v>
      </c>
      <c r="G4012" t="s">
        <v>27</v>
      </c>
      <c r="H4012" s="4">
        <v>45712.375081018523</v>
      </c>
      <c r="I4012" t="b">
        <v>1</v>
      </c>
      <c r="J4012" t="b">
        <v>1</v>
      </c>
      <c r="K4012" t="s">
        <v>24</v>
      </c>
      <c r="L4012" t="s">
        <v>22</v>
      </c>
      <c r="M4012">
        <v>80000</v>
      </c>
      <c r="O4012" t="s">
        <v>7537</v>
      </c>
      <c r="P4012" t="s">
        <v>7538</v>
      </c>
    </row>
    <row r="4013" spans="1:16" x14ac:dyDescent="0.25">
      <c r="A4013" t="s">
        <v>0</v>
      </c>
      <c r="B4013" t="s">
        <v>7445</v>
      </c>
      <c r="C4013" t="s">
        <v>39</v>
      </c>
      <c r="D4013" t="s">
        <v>3828</v>
      </c>
      <c r="E4013" t="s">
        <v>20</v>
      </c>
      <c r="F4013" t="b">
        <v>1</v>
      </c>
      <c r="G4013" t="s">
        <v>27</v>
      </c>
      <c r="H4013" s="4">
        <v>45712.375150462962</v>
      </c>
      <c r="I4013" t="b">
        <v>1</v>
      </c>
      <c r="J4013" t="b">
        <v>0</v>
      </c>
      <c r="K4013" t="s">
        <v>24</v>
      </c>
      <c r="L4013" t="s">
        <v>22</v>
      </c>
      <c r="M4013">
        <v>163085</v>
      </c>
      <c r="O4013" t="s">
        <v>7446</v>
      </c>
      <c r="P4013" t="s">
        <v>709</v>
      </c>
    </row>
    <row r="4014" spans="1:16" x14ac:dyDescent="0.25">
      <c r="A4014" t="s">
        <v>0</v>
      </c>
      <c r="B4014" t="s">
        <v>7447</v>
      </c>
      <c r="C4014" t="s">
        <v>585</v>
      </c>
      <c r="D4014" t="s">
        <v>4084</v>
      </c>
      <c r="E4014" t="s">
        <v>20</v>
      </c>
      <c r="F4014" t="b">
        <v>0</v>
      </c>
      <c r="G4014" t="s">
        <v>41</v>
      </c>
      <c r="H4014" s="4">
        <v>45712.375474537039</v>
      </c>
      <c r="I4014" t="b">
        <v>0</v>
      </c>
      <c r="J4014" t="b">
        <v>0</v>
      </c>
      <c r="K4014" t="s">
        <v>24</v>
      </c>
      <c r="L4014" t="s">
        <v>22</v>
      </c>
      <c r="M4014">
        <v>125000</v>
      </c>
      <c r="O4014" t="s">
        <v>374</v>
      </c>
      <c r="P4014" t="s">
        <v>7448</v>
      </c>
    </row>
    <row r="4015" spans="1:16" x14ac:dyDescent="0.25">
      <c r="A4015" t="s">
        <v>1</v>
      </c>
      <c r="B4015" t="s">
        <v>4431</v>
      </c>
      <c r="C4015" t="s">
        <v>949</v>
      </c>
      <c r="D4015" t="s">
        <v>4432</v>
      </c>
      <c r="E4015" t="s">
        <v>20</v>
      </c>
      <c r="F4015" t="b">
        <v>0</v>
      </c>
      <c r="G4015" t="s">
        <v>30</v>
      </c>
      <c r="H4015" s="4">
        <v>45712.376006944447</v>
      </c>
      <c r="I4015" t="b">
        <v>0</v>
      </c>
      <c r="J4015" t="b">
        <v>1</v>
      </c>
      <c r="K4015" t="s">
        <v>24</v>
      </c>
      <c r="L4015" t="s">
        <v>22</v>
      </c>
      <c r="M4015">
        <v>99000</v>
      </c>
      <c r="O4015" t="s">
        <v>1763</v>
      </c>
      <c r="P4015" t="s">
        <v>4433</v>
      </c>
    </row>
    <row r="4016" spans="1:16" x14ac:dyDescent="0.25">
      <c r="A4016" t="s">
        <v>0</v>
      </c>
      <c r="B4016" t="s">
        <v>5421</v>
      </c>
      <c r="C4016" t="s">
        <v>372</v>
      </c>
      <c r="D4016" t="s">
        <v>3957</v>
      </c>
      <c r="E4016" t="s">
        <v>34</v>
      </c>
      <c r="F4016" t="b">
        <v>0</v>
      </c>
      <c r="G4016" t="s">
        <v>27</v>
      </c>
      <c r="H4016" s="4">
        <v>45712.416701388887</v>
      </c>
      <c r="I4016" t="b">
        <v>1</v>
      </c>
      <c r="J4016" t="b">
        <v>0</v>
      </c>
      <c r="K4016" t="s">
        <v>24</v>
      </c>
      <c r="L4016" t="s">
        <v>36</v>
      </c>
      <c r="N4016">
        <v>27.979999542236332</v>
      </c>
      <c r="O4016" t="s">
        <v>4622</v>
      </c>
    </row>
    <row r="4017" spans="1:16" x14ac:dyDescent="0.25">
      <c r="A4017" t="s">
        <v>40</v>
      </c>
      <c r="B4017" t="s">
        <v>7449</v>
      </c>
      <c r="C4017" t="s">
        <v>1546</v>
      </c>
      <c r="D4017" t="s">
        <v>3828</v>
      </c>
      <c r="E4017" t="s">
        <v>20</v>
      </c>
      <c r="F4017" t="b">
        <v>0</v>
      </c>
      <c r="G4017" t="s">
        <v>27</v>
      </c>
      <c r="H4017" s="4">
        <v>45712.417939814812</v>
      </c>
      <c r="I4017" t="b">
        <v>0</v>
      </c>
      <c r="J4017" t="b">
        <v>1</v>
      </c>
      <c r="K4017" t="s">
        <v>24</v>
      </c>
      <c r="L4017" t="s">
        <v>22</v>
      </c>
      <c r="M4017">
        <v>162225</v>
      </c>
      <c r="O4017" t="s">
        <v>254</v>
      </c>
      <c r="P4017" t="s">
        <v>7450</v>
      </c>
    </row>
    <row r="4018" spans="1:16" x14ac:dyDescent="0.25">
      <c r="A4018" t="s">
        <v>40</v>
      </c>
      <c r="B4018" t="s">
        <v>2541</v>
      </c>
      <c r="C4018" t="s">
        <v>3347</v>
      </c>
      <c r="D4018" t="s">
        <v>3973</v>
      </c>
      <c r="E4018" t="s">
        <v>20</v>
      </c>
      <c r="F4018" t="b">
        <v>0</v>
      </c>
      <c r="G4018" t="s">
        <v>27</v>
      </c>
      <c r="H4018" s="4">
        <v>45712.418842592589</v>
      </c>
      <c r="I4018" t="b">
        <v>0</v>
      </c>
      <c r="J4018" t="b">
        <v>1</v>
      </c>
      <c r="K4018" t="s">
        <v>24</v>
      </c>
      <c r="L4018" t="s">
        <v>22</v>
      </c>
      <c r="M4018">
        <v>110500</v>
      </c>
      <c r="O4018" t="s">
        <v>2227</v>
      </c>
      <c r="P4018" t="s">
        <v>4333</v>
      </c>
    </row>
    <row r="4019" spans="1:16" x14ac:dyDescent="0.25">
      <c r="A4019" t="s">
        <v>2</v>
      </c>
      <c r="B4019" t="s">
        <v>4385</v>
      </c>
      <c r="C4019" t="s">
        <v>3515</v>
      </c>
      <c r="D4019" t="s">
        <v>2208</v>
      </c>
      <c r="E4019" t="s">
        <v>34</v>
      </c>
      <c r="F4019" t="b">
        <v>0</v>
      </c>
      <c r="G4019" t="s">
        <v>41</v>
      </c>
      <c r="H4019" s="4">
        <v>45712.418923611112</v>
      </c>
      <c r="I4019" t="b">
        <v>0</v>
      </c>
      <c r="J4019" t="b">
        <v>1</v>
      </c>
      <c r="K4019" t="s">
        <v>24</v>
      </c>
      <c r="L4019" t="s">
        <v>22</v>
      </c>
      <c r="M4019">
        <v>165000</v>
      </c>
      <c r="O4019" t="s">
        <v>428</v>
      </c>
      <c r="P4019" t="s">
        <v>7451</v>
      </c>
    </row>
    <row r="4020" spans="1:16" x14ac:dyDescent="0.25">
      <c r="A4020" t="s">
        <v>28</v>
      </c>
      <c r="B4020" t="s">
        <v>642</v>
      </c>
      <c r="C4020" t="s">
        <v>696</v>
      </c>
      <c r="D4020" t="s">
        <v>3973</v>
      </c>
      <c r="E4020" t="s">
        <v>20</v>
      </c>
      <c r="F4020" t="b">
        <v>0</v>
      </c>
      <c r="G4020" t="s">
        <v>30</v>
      </c>
      <c r="H4020" s="4">
        <v>45712.420115740737</v>
      </c>
      <c r="I4020" t="b">
        <v>0</v>
      </c>
      <c r="J4020" t="b">
        <v>1</v>
      </c>
      <c r="K4020" t="s">
        <v>24</v>
      </c>
      <c r="L4020" t="s">
        <v>22</v>
      </c>
      <c r="M4020">
        <v>147000</v>
      </c>
      <c r="O4020" t="s">
        <v>950</v>
      </c>
      <c r="P4020" t="s">
        <v>6325</v>
      </c>
    </row>
    <row r="4021" spans="1:16" x14ac:dyDescent="0.25">
      <c r="A4021" t="s">
        <v>89</v>
      </c>
      <c r="B4021" t="s">
        <v>7452</v>
      </c>
      <c r="C4021" t="s">
        <v>7313</v>
      </c>
      <c r="D4021" t="s">
        <v>2208</v>
      </c>
      <c r="E4021" t="s">
        <v>34</v>
      </c>
      <c r="F4021" t="b">
        <v>0</v>
      </c>
      <c r="G4021" t="s">
        <v>41</v>
      </c>
      <c r="H4021" s="4">
        <v>45712.433148148149</v>
      </c>
      <c r="I4021" t="b">
        <v>0</v>
      </c>
      <c r="J4021" t="b">
        <v>1</v>
      </c>
      <c r="K4021" t="s">
        <v>24</v>
      </c>
      <c r="L4021" t="s">
        <v>22</v>
      </c>
      <c r="M4021">
        <v>195000</v>
      </c>
      <c r="O4021" t="s">
        <v>428</v>
      </c>
      <c r="P4021" t="s">
        <v>7453</v>
      </c>
    </row>
    <row r="4022" spans="1:16" x14ac:dyDescent="0.25">
      <c r="A4022" t="s">
        <v>2</v>
      </c>
      <c r="B4022" t="s">
        <v>6517</v>
      </c>
      <c r="C4022" t="s">
        <v>151</v>
      </c>
      <c r="D4022" t="s">
        <v>3973</v>
      </c>
      <c r="E4022" t="s">
        <v>20</v>
      </c>
      <c r="F4022" t="b">
        <v>0</v>
      </c>
      <c r="G4022" t="s">
        <v>30</v>
      </c>
      <c r="H4022" s="4">
        <v>45712.45925925926</v>
      </c>
      <c r="I4022" t="b">
        <v>0</v>
      </c>
      <c r="J4022" t="b">
        <v>1</v>
      </c>
      <c r="K4022" t="s">
        <v>24</v>
      </c>
      <c r="L4022" t="s">
        <v>22</v>
      </c>
      <c r="M4022">
        <v>140500</v>
      </c>
      <c r="O4022" t="s">
        <v>6518</v>
      </c>
      <c r="P4022" t="s">
        <v>6519</v>
      </c>
    </row>
    <row r="4023" spans="1:16" x14ac:dyDescent="0.25">
      <c r="A4023" t="s">
        <v>2</v>
      </c>
      <c r="B4023" t="s">
        <v>307</v>
      </c>
      <c r="C4023" t="s">
        <v>39</v>
      </c>
      <c r="D4023" t="s">
        <v>7454</v>
      </c>
      <c r="E4023" t="s">
        <v>20</v>
      </c>
      <c r="F4023" t="b">
        <v>1</v>
      </c>
      <c r="G4023" t="s">
        <v>1094</v>
      </c>
      <c r="H4023" s="4">
        <v>45712.489560185182</v>
      </c>
      <c r="I4023" t="b">
        <v>1</v>
      </c>
      <c r="J4023" t="b">
        <v>0</v>
      </c>
      <c r="K4023" t="s">
        <v>1094</v>
      </c>
      <c r="L4023" t="s">
        <v>22</v>
      </c>
      <c r="M4023">
        <v>200000</v>
      </c>
      <c r="O4023" t="s">
        <v>7455</v>
      </c>
      <c r="P4023" t="s">
        <v>1818</v>
      </c>
    </row>
    <row r="4024" spans="1:16" x14ac:dyDescent="0.25">
      <c r="A4024" t="s">
        <v>0</v>
      </c>
      <c r="B4024" t="s">
        <v>0</v>
      </c>
      <c r="C4024" t="s">
        <v>7560</v>
      </c>
      <c r="D4024" t="s">
        <v>7547</v>
      </c>
      <c r="E4024" t="s">
        <v>34</v>
      </c>
      <c r="F4024" t="b">
        <v>0</v>
      </c>
      <c r="G4024" t="s">
        <v>41</v>
      </c>
      <c r="H4024" s="4">
        <v>45712.500532407408</v>
      </c>
      <c r="I4024" t="b">
        <v>0</v>
      </c>
      <c r="J4024" t="b">
        <v>0</v>
      </c>
      <c r="K4024" t="s">
        <v>24</v>
      </c>
      <c r="L4024" t="s">
        <v>36</v>
      </c>
      <c r="N4024">
        <v>15</v>
      </c>
      <c r="O4024" t="s">
        <v>7548</v>
      </c>
      <c r="P4024" t="s">
        <v>61</v>
      </c>
    </row>
    <row r="4025" spans="1:16" x14ac:dyDescent="0.25">
      <c r="A4025" t="s">
        <v>1</v>
      </c>
      <c r="B4025" t="s">
        <v>2955</v>
      </c>
      <c r="C4025" t="s">
        <v>2765</v>
      </c>
      <c r="D4025" t="s">
        <v>3973</v>
      </c>
      <c r="E4025" t="s">
        <v>20</v>
      </c>
      <c r="F4025" t="b">
        <v>0</v>
      </c>
      <c r="G4025" t="s">
        <v>52</v>
      </c>
      <c r="H4025" s="4">
        <v>45712.500891203701</v>
      </c>
      <c r="I4025" t="b">
        <v>0</v>
      </c>
      <c r="J4025" t="b">
        <v>1</v>
      </c>
      <c r="K4025" t="s">
        <v>24</v>
      </c>
      <c r="L4025" t="s">
        <v>22</v>
      </c>
      <c r="M4025">
        <v>174000</v>
      </c>
      <c r="O4025" t="s">
        <v>5482</v>
      </c>
      <c r="P4025" t="s">
        <v>603</v>
      </c>
    </row>
    <row r="4026" spans="1:16" x14ac:dyDescent="0.25">
      <c r="A4026" t="s">
        <v>2</v>
      </c>
      <c r="B4026" t="s">
        <v>7406</v>
      </c>
      <c r="C4026" t="s">
        <v>3608</v>
      </c>
      <c r="D4026" t="s">
        <v>3973</v>
      </c>
      <c r="E4026" t="s">
        <v>20</v>
      </c>
      <c r="F4026" t="b">
        <v>0</v>
      </c>
      <c r="G4026" t="s">
        <v>27</v>
      </c>
      <c r="H4026" s="4">
        <v>45712.501215277778</v>
      </c>
      <c r="I4026" t="b">
        <v>0</v>
      </c>
      <c r="J4026" t="b">
        <v>0</v>
      </c>
      <c r="K4026" t="s">
        <v>24</v>
      </c>
      <c r="L4026" t="s">
        <v>22</v>
      </c>
      <c r="M4026">
        <v>82850</v>
      </c>
      <c r="O4026" t="s">
        <v>5482</v>
      </c>
      <c r="P4026" t="s">
        <v>3772</v>
      </c>
    </row>
    <row r="4027" spans="1:16" x14ac:dyDescent="0.25">
      <c r="A4027" t="s">
        <v>2</v>
      </c>
      <c r="B4027" t="s">
        <v>7456</v>
      </c>
      <c r="C4027" t="s">
        <v>114</v>
      </c>
      <c r="D4027" t="s">
        <v>3973</v>
      </c>
      <c r="E4027" t="s">
        <v>20</v>
      </c>
      <c r="F4027" t="b">
        <v>0</v>
      </c>
      <c r="G4027" t="s">
        <v>27</v>
      </c>
      <c r="H4027" s="4">
        <v>45712.501689814817</v>
      </c>
      <c r="I4027" t="b">
        <v>0</v>
      </c>
      <c r="J4027" t="b">
        <v>1</v>
      </c>
      <c r="K4027" t="s">
        <v>24</v>
      </c>
      <c r="L4027" t="s">
        <v>22</v>
      </c>
      <c r="M4027">
        <v>207500</v>
      </c>
      <c r="O4027" t="s">
        <v>341</v>
      </c>
      <c r="P4027" t="s">
        <v>7457</v>
      </c>
    </row>
    <row r="4028" spans="1:16" x14ac:dyDescent="0.25">
      <c r="A4028" t="s">
        <v>1</v>
      </c>
      <c r="B4028" t="s">
        <v>7561</v>
      </c>
      <c r="C4028" t="s">
        <v>713</v>
      </c>
      <c r="D4028" t="s">
        <v>3973</v>
      </c>
      <c r="E4028" t="s">
        <v>20</v>
      </c>
      <c r="F4028" t="b">
        <v>0</v>
      </c>
      <c r="G4028" t="s">
        <v>27</v>
      </c>
      <c r="H4028" s="4">
        <v>45712.501770833333</v>
      </c>
      <c r="I4028" t="b">
        <v>0</v>
      </c>
      <c r="J4028" t="b">
        <v>1</v>
      </c>
      <c r="K4028" t="s">
        <v>24</v>
      </c>
      <c r="L4028" t="s">
        <v>22</v>
      </c>
      <c r="M4028">
        <v>113750</v>
      </c>
      <c r="O4028" t="s">
        <v>5482</v>
      </c>
      <c r="P4028" t="s">
        <v>7562</v>
      </c>
    </row>
    <row r="4029" spans="1:16" x14ac:dyDescent="0.25">
      <c r="A4029" t="s">
        <v>1</v>
      </c>
      <c r="B4029" t="s">
        <v>844</v>
      </c>
      <c r="C4029" t="s">
        <v>3608</v>
      </c>
      <c r="D4029" t="s">
        <v>3973</v>
      </c>
      <c r="E4029" t="s">
        <v>20</v>
      </c>
      <c r="F4029" t="b">
        <v>0</v>
      </c>
      <c r="G4029" t="s">
        <v>30</v>
      </c>
      <c r="H4029" s="4">
        <v>45712.502858796302</v>
      </c>
      <c r="I4029" t="b">
        <v>0</v>
      </c>
      <c r="J4029" t="b">
        <v>0</v>
      </c>
      <c r="K4029" t="s">
        <v>24</v>
      </c>
      <c r="L4029" t="s">
        <v>22</v>
      </c>
      <c r="M4029">
        <v>174500</v>
      </c>
      <c r="O4029" t="s">
        <v>5482</v>
      </c>
      <c r="P4029" t="s">
        <v>302</v>
      </c>
    </row>
    <row r="4030" spans="1:16" x14ac:dyDescent="0.25">
      <c r="A4030" t="s">
        <v>40</v>
      </c>
      <c r="B4030" t="s">
        <v>6048</v>
      </c>
      <c r="C4030" t="s">
        <v>194</v>
      </c>
      <c r="D4030" t="s">
        <v>4035</v>
      </c>
      <c r="E4030" t="s">
        <v>20</v>
      </c>
      <c r="F4030" t="b">
        <v>0</v>
      </c>
      <c r="G4030" t="s">
        <v>158</v>
      </c>
      <c r="H4030" s="4">
        <v>45712.504050925927</v>
      </c>
      <c r="I4030" t="b">
        <v>1</v>
      </c>
      <c r="J4030" t="b">
        <v>0</v>
      </c>
      <c r="K4030" t="s">
        <v>158</v>
      </c>
      <c r="L4030" t="s">
        <v>22</v>
      </c>
      <c r="M4030">
        <v>86459.5</v>
      </c>
      <c r="O4030" t="s">
        <v>6045</v>
      </c>
      <c r="P4030" t="s">
        <v>6049</v>
      </c>
    </row>
    <row r="4031" spans="1:16" x14ac:dyDescent="0.25">
      <c r="A4031" t="s">
        <v>28</v>
      </c>
      <c r="B4031" t="s">
        <v>7458</v>
      </c>
      <c r="C4031" t="s">
        <v>39</v>
      </c>
      <c r="D4031" t="s">
        <v>3973</v>
      </c>
      <c r="E4031" t="s">
        <v>20</v>
      </c>
      <c r="F4031" t="b">
        <v>1</v>
      </c>
      <c r="G4031" t="s">
        <v>106</v>
      </c>
      <c r="H4031" s="4">
        <v>45712.50849537037</v>
      </c>
      <c r="I4031" t="b">
        <v>0</v>
      </c>
      <c r="J4031" t="b">
        <v>0</v>
      </c>
      <c r="K4031" t="s">
        <v>106</v>
      </c>
      <c r="L4031" t="s">
        <v>36</v>
      </c>
      <c r="N4031">
        <v>50</v>
      </c>
      <c r="O4031" t="s">
        <v>7413</v>
      </c>
      <c r="P4031" t="s">
        <v>7459</v>
      </c>
    </row>
    <row r="4032" spans="1:16" x14ac:dyDescent="0.25">
      <c r="A4032" t="s">
        <v>0</v>
      </c>
      <c r="B4032" t="s">
        <v>0</v>
      </c>
      <c r="C4032" t="s">
        <v>569</v>
      </c>
      <c r="D4032" t="s">
        <v>7547</v>
      </c>
      <c r="E4032" t="s">
        <v>34</v>
      </c>
      <c r="F4032" t="b">
        <v>0</v>
      </c>
      <c r="G4032" t="s">
        <v>52</v>
      </c>
      <c r="H4032" s="4">
        <v>45712.515636574077</v>
      </c>
      <c r="I4032" t="b">
        <v>0</v>
      </c>
      <c r="J4032" t="b">
        <v>0</v>
      </c>
      <c r="K4032" t="s">
        <v>24</v>
      </c>
      <c r="L4032" t="s">
        <v>36</v>
      </c>
      <c r="N4032">
        <v>15</v>
      </c>
      <c r="O4032" t="s">
        <v>7548</v>
      </c>
      <c r="P4032" t="s">
        <v>61</v>
      </c>
    </row>
    <row r="4033" spans="1:16" x14ac:dyDescent="0.25">
      <c r="A4033" t="s">
        <v>0</v>
      </c>
      <c r="B4033" t="s">
        <v>7586</v>
      </c>
      <c r="C4033" t="s">
        <v>1343</v>
      </c>
      <c r="D4033" t="s">
        <v>2208</v>
      </c>
      <c r="E4033" t="s">
        <v>20</v>
      </c>
      <c r="F4033" t="b">
        <v>0</v>
      </c>
      <c r="G4033" t="s">
        <v>27</v>
      </c>
      <c r="H4033" s="4">
        <v>45712.541712962957</v>
      </c>
      <c r="I4033" t="b">
        <v>0</v>
      </c>
      <c r="J4033" t="b">
        <v>1</v>
      </c>
      <c r="K4033" t="s">
        <v>24</v>
      </c>
      <c r="L4033" t="s">
        <v>22</v>
      </c>
      <c r="M4033">
        <v>60700</v>
      </c>
      <c r="O4033" t="s">
        <v>2918</v>
      </c>
      <c r="P4033" t="s">
        <v>1711</v>
      </c>
    </row>
    <row r="4034" spans="1:16" x14ac:dyDescent="0.25">
      <c r="A4034" t="s">
        <v>139</v>
      </c>
      <c r="B4034" t="s">
        <v>7460</v>
      </c>
      <c r="C4034" t="s">
        <v>1867</v>
      </c>
      <c r="D4034" t="s">
        <v>2208</v>
      </c>
      <c r="E4034" t="s">
        <v>105</v>
      </c>
      <c r="F4034" t="b">
        <v>0</v>
      </c>
      <c r="G4034" t="s">
        <v>27</v>
      </c>
      <c r="H4034" s="4">
        <v>45712.54178240741</v>
      </c>
      <c r="I4034" t="b">
        <v>0</v>
      </c>
      <c r="J4034" t="b">
        <v>1</v>
      </c>
      <c r="K4034" t="s">
        <v>24</v>
      </c>
      <c r="L4034" t="s">
        <v>22</v>
      </c>
      <c r="M4034">
        <v>93500</v>
      </c>
      <c r="O4034" t="s">
        <v>7461</v>
      </c>
      <c r="P4034" t="s">
        <v>2014</v>
      </c>
    </row>
    <row r="4035" spans="1:16" x14ac:dyDescent="0.25">
      <c r="A4035" t="s">
        <v>1</v>
      </c>
      <c r="B4035" t="s">
        <v>2473</v>
      </c>
      <c r="C4035" t="s">
        <v>1845</v>
      </c>
      <c r="D4035" t="s">
        <v>4084</v>
      </c>
      <c r="E4035" t="s">
        <v>20</v>
      </c>
      <c r="F4035" t="b">
        <v>0</v>
      </c>
      <c r="G4035" t="s">
        <v>27</v>
      </c>
      <c r="H4035" s="4">
        <v>45712.543252314812</v>
      </c>
      <c r="I4035" t="b">
        <v>0</v>
      </c>
      <c r="J4035" t="b">
        <v>1</v>
      </c>
      <c r="K4035" t="s">
        <v>24</v>
      </c>
      <c r="L4035" t="s">
        <v>22</v>
      </c>
      <c r="M4035">
        <v>145000</v>
      </c>
      <c r="O4035" t="s">
        <v>1388</v>
      </c>
      <c r="P4035" t="s">
        <v>7462</v>
      </c>
    </row>
    <row r="4036" spans="1:16" x14ac:dyDescent="0.25">
      <c r="A4036" t="s">
        <v>40</v>
      </c>
      <c r="B4036" t="s">
        <v>7463</v>
      </c>
      <c r="C4036" t="s">
        <v>2701</v>
      </c>
      <c r="D4036" t="s">
        <v>3828</v>
      </c>
      <c r="E4036" t="s">
        <v>20</v>
      </c>
      <c r="F4036" t="b">
        <v>0</v>
      </c>
      <c r="G4036" t="s">
        <v>41</v>
      </c>
      <c r="H4036" s="4">
        <v>45712.543657407397</v>
      </c>
      <c r="I4036" t="b">
        <v>1</v>
      </c>
      <c r="J4036" t="b">
        <v>1</v>
      </c>
      <c r="K4036" t="s">
        <v>24</v>
      </c>
      <c r="L4036" t="s">
        <v>36</v>
      </c>
      <c r="N4036">
        <v>60</v>
      </c>
      <c r="O4036" t="s">
        <v>7464</v>
      </c>
      <c r="P4036" t="s">
        <v>7465</v>
      </c>
    </row>
    <row r="4037" spans="1:16" x14ac:dyDescent="0.25">
      <c r="A4037" t="s">
        <v>19</v>
      </c>
      <c r="B4037" t="s">
        <v>7466</v>
      </c>
      <c r="C4037" t="s">
        <v>2765</v>
      </c>
      <c r="D4037" t="s">
        <v>3957</v>
      </c>
      <c r="E4037" t="s">
        <v>20</v>
      </c>
      <c r="F4037" t="b">
        <v>0</v>
      </c>
      <c r="G4037" t="s">
        <v>23</v>
      </c>
      <c r="H4037" s="4">
        <v>45712.581053240741</v>
      </c>
      <c r="I4037" t="b">
        <v>0</v>
      </c>
      <c r="J4037" t="b">
        <v>1</v>
      </c>
      <c r="K4037" t="s">
        <v>24</v>
      </c>
      <c r="L4037" t="s">
        <v>36</v>
      </c>
      <c r="N4037">
        <v>11.335000038146971</v>
      </c>
      <c r="O4037" t="s">
        <v>254</v>
      </c>
      <c r="P4037" t="s">
        <v>1637</v>
      </c>
    </row>
    <row r="4038" spans="1:16" x14ac:dyDescent="0.25">
      <c r="A4038" t="s">
        <v>0</v>
      </c>
      <c r="B4038" t="s">
        <v>7549</v>
      </c>
      <c r="C4038" t="s">
        <v>484</v>
      </c>
      <c r="D4038" t="s">
        <v>3828</v>
      </c>
      <c r="E4038" t="s">
        <v>20</v>
      </c>
      <c r="F4038" t="b">
        <v>0</v>
      </c>
      <c r="G4038" t="s">
        <v>27</v>
      </c>
      <c r="H4038" s="4">
        <v>45712.583402777767</v>
      </c>
      <c r="I4038" t="b">
        <v>0</v>
      </c>
      <c r="J4038" t="b">
        <v>1</v>
      </c>
      <c r="K4038" t="s">
        <v>24</v>
      </c>
      <c r="L4038" t="s">
        <v>22</v>
      </c>
      <c r="M4038">
        <v>70000</v>
      </c>
      <c r="O4038" t="s">
        <v>7550</v>
      </c>
      <c r="P4038" t="s">
        <v>280</v>
      </c>
    </row>
    <row r="4039" spans="1:16" x14ac:dyDescent="0.25">
      <c r="A4039" t="s">
        <v>0</v>
      </c>
      <c r="B4039" t="s">
        <v>7467</v>
      </c>
      <c r="C4039" t="s">
        <v>859</v>
      </c>
      <c r="D4039" t="s">
        <v>3957</v>
      </c>
      <c r="E4039" t="s">
        <v>20</v>
      </c>
      <c r="F4039" t="b">
        <v>0</v>
      </c>
      <c r="G4039" t="s">
        <v>27</v>
      </c>
      <c r="H4039" s="4">
        <v>45712.583518518521</v>
      </c>
      <c r="I4039" t="b">
        <v>0</v>
      </c>
      <c r="J4039" t="b">
        <v>1</v>
      </c>
      <c r="K4039" t="s">
        <v>24</v>
      </c>
      <c r="L4039" t="s">
        <v>36</v>
      </c>
      <c r="N4039">
        <v>24.014999389648441</v>
      </c>
      <c r="O4039" t="s">
        <v>7468</v>
      </c>
      <c r="P4039" t="s">
        <v>1304</v>
      </c>
    </row>
    <row r="4040" spans="1:16" x14ac:dyDescent="0.25">
      <c r="A4040" t="s">
        <v>25</v>
      </c>
      <c r="B4040" t="s">
        <v>7521</v>
      </c>
      <c r="C4040" t="s">
        <v>82</v>
      </c>
      <c r="D4040" t="s">
        <v>3828</v>
      </c>
      <c r="E4040" t="s">
        <v>20</v>
      </c>
      <c r="F4040" t="b">
        <v>0</v>
      </c>
      <c r="G4040" t="s">
        <v>27</v>
      </c>
      <c r="H4040" s="4">
        <v>45712.584178240737</v>
      </c>
      <c r="I4040" t="b">
        <v>0</v>
      </c>
      <c r="J4040" t="b">
        <v>1</v>
      </c>
      <c r="K4040" t="s">
        <v>24</v>
      </c>
      <c r="L4040" t="s">
        <v>22</v>
      </c>
      <c r="M4040">
        <v>85210.5</v>
      </c>
      <c r="O4040" t="s">
        <v>7522</v>
      </c>
      <c r="P4040" t="s">
        <v>2884</v>
      </c>
    </row>
    <row r="4041" spans="1:16" x14ac:dyDescent="0.25">
      <c r="A4041" t="s">
        <v>2</v>
      </c>
      <c r="B4041" t="s">
        <v>170</v>
      </c>
      <c r="C4041" t="s">
        <v>171</v>
      </c>
      <c r="D4041" t="s">
        <v>3957</v>
      </c>
      <c r="E4041" t="s">
        <v>20</v>
      </c>
      <c r="F4041" t="b">
        <v>0</v>
      </c>
      <c r="G4041" t="s">
        <v>27</v>
      </c>
      <c r="H4041" s="4">
        <v>45712.584618055553</v>
      </c>
      <c r="I4041" t="b">
        <v>0</v>
      </c>
      <c r="J4041" t="b">
        <v>1</v>
      </c>
      <c r="K4041" t="s">
        <v>24</v>
      </c>
      <c r="L4041" t="s">
        <v>36</v>
      </c>
      <c r="N4041">
        <v>46.060001373291023</v>
      </c>
      <c r="O4041" t="s">
        <v>7563</v>
      </c>
      <c r="P4041" t="s">
        <v>7564</v>
      </c>
    </row>
    <row r="4042" spans="1:16" x14ac:dyDescent="0.25">
      <c r="A4042" t="s">
        <v>28</v>
      </c>
      <c r="B4042" t="s">
        <v>7469</v>
      </c>
      <c r="C4042" t="s">
        <v>24</v>
      </c>
      <c r="D4042" t="s">
        <v>3973</v>
      </c>
      <c r="E4042" t="s">
        <v>20</v>
      </c>
      <c r="F4042" t="b">
        <v>0</v>
      </c>
      <c r="G4042" t="s">
        <v>27</v>
      </c>
      <c r="H4042" s="4">
        <v>45712.585509259261</v>
      </c>
      <c r="I4042" t="b">
        <v>0</v>
      </c>
      <c r="J4042" t="b">
        <v>0</v>
      </c>
      <c r="K4042" t="s">
        <v>24</v>
      </c>
      <c r="L4042" t="s">
        <v>22</v>
      </c>
      <c r="M4042">
        <v>155000</v>
      </c>
      <c r="O4042" t="s">
        <v>7470</v>
      </c>
      <c r="P4042" t="s">
        <v>7471</v>
      </c>
    </row>
    <row r="4043" spans="1:16" x14ac:dyDescent="0.25">
      <c r="A4043" t="s">
        <v>191</v>
      </c>
      <c r="B4043" t="s">
        <v>7472</v>
      </c>
      <c r="C4043" t="s">
        <v>972</v>
      </c>
      <c r="D4043" t="s">
        <v>4084</v>
      </c>
      <c r="E4043" t="s">
        <v>20</v>
      </c>
      <c r="F4043" t="b">
        <v>0</v>
      </c>
      <c r="G4043" t="s">
        <v>862</v>
      </c>
      <c r="H4043" s="4">
        <v>45712.589016203703</v>
      </c>
      <c r="I4043" t="b">
        <v>0</v>
      </c>
      <c r="J4043" t="b">
        <v>0</v>
      </c>
      <c r="K4043" t="s">
        <v>862</v>
      </c>
      <c r="L4043" t="s">
        <v>22</v>
      </c>
      <c r="M4043">
        <v>127500</v>
      </c>
      <c r="O4043" t="s">
        <v>7473</v>
      </c>
      <c r="P4043" t="s">
        <v>7474</v>
      </c>
    </row>
    <row r="4044" spans="1:16" x14ac:dyDescent="0.25">
      <c r="A4044" t="s">
        <v>0</v>
      </c>
      <c r="B4044" t="s">
        <v>5357</v>
      </c>
      <c r="C4044" t="s">
        <v>5358</v>
      </c>
      <c r="D4044" t="s">
        <v>3828</v>
      </c>
      <c r="E4044" t="s">
        <v>219</v>
      </c>
      <c r="F4044" t="b">
        <v>0</v>
      </c>
      <c r="G4044" t="s">
        <v>27</v>
      </c>
      <c r="H4044" s="4">
        <v>45712.625069444453</v>
      </c>
      <c r="I4044" t="b">
        <v>1</v>
      </c>
      <c r="J4044" t="b">
        <v>1</v>
      </c>
      <c r="K4044" t="s">
        <v>24</v>
      </c>
      <c r="L4044" t="s">
        <v>36</v>
      </c>
      <c r="N4044">
        <v>26.494998931884769</v>
      </c>
      <c r="O4044" t="s">
        <v>3769</v>
      </c>
      <c r="P4044" t="s">
        <v>1702</v>
      </c>
    </row>
    <row r="4045" spans="1:16" x14ac:dyDescent="0.25">
      <c r="A4045" t="s">
        <v>0</v>
      </c>
      <c r="B4045" t="s">
        <v>7475</v>
      </c>
      <c r="C4045" t="s">
        <v>179</v>
      </c>
      <c r="D4045" t="s">
        <v>2208</v>
      </c>
      <c r="E4045" t="s">
        <v>20</v>
      </c>
      <c r="F4045" t="b">
        <v>0</v>
      </c>
      <c r="G4045" t="s">
        <v>27</v>
      </c>
      <c r="H4045" s="4">
        <v>45712.625173611108</v>
      </c>
      <c r="I4045" t="b">
        <v>0</v>
      </c>
      <c r="J4045" t="b">
        <v>0</v>
      </c>
      <c r="K4045" t="s">
        <v>24</v>
      </c>
      <c r="L4045" t="s">
        <v>22</v>
      </c>
      <c r="M4045">
        <v>61750</v>
      </c>
      <c r="O4045" t="s">
        <v>7476</v>
      </c>
      <c r="P4045" t="s">
        <v>7477</v>
      </c>
    </row>
    <row r="4046" spans="1:16" x14ac:dyDescent="0.25">
      <c r="A4046" t="s">
        <v>0</v>
      </c>
      <c r="B4046" t="s">
        <v>7478</v>
      </c>
      <c r="C4046" t="s">
        <v>2883</v>
      </c>
      <c r="D4046" t="s">
        <v>3828</v>
      </c>
      <c r="E4046" t="s">
        <v>51</v>
      </c>
      <c r="F4046" t="b">
        <v>0</v>
      </c>
      <c r="G4046" t="s">
        <v>30</v>
      </c>
      <c r="H4046" s="4">
        <v>45712.625601851847</v>
      </c>
      <c r="I4046" t="b">
        <v>1</v>
      </c>
      <c r="J4046" t="b">
        <v>0</v>
      </c>
      <c r="K4046" t="s">
        <v>24</v>
      </c>
      <c r="L4046" t="s">
        <v>36</v>
      </c>
      <c r="N4046">
        <v>53.5</v>
      </c>
      <c r="O4046" t="s">
        <v>7479</v>
      </c>
      <c r="P4046" t="s">
        <v>338</v>
      </c>
    </row>
    <row r="4047" spans="1:16" x14ac:dyDescent="0.25">
      <c r="A4047" t="s">
        <v>1</v>
      </c>
      <c r="B4047" t="s">
        <v>4444</v>
      </c>
      <c r="C4047" t="s">
        <v>122</v>
      </c>
      <c r="D4047" t="s">
        <v>3973</v>
      </c>
      <c r="E4047" t="s">
        <v>20</v>
      </c>
      <c r="F4047" t="b">
        <v>0</v>
      </c>
      <c r="G4047" t="s">
        <v>52</v>
      </c>
      <c r="H4047" s="4">
        <v>45712.625740740739</v>
      </c>
      <c r="I4047" t="b">
        <v>0</v>
      </c>
      <c r="J4047" t="b">
        <v>1</v>
      </c>
      <c r="K4047" t="s">
        <v>24</v>
      </c>
      <c r="L4047" t="s">
        <v>22</v>
      </c>
      <c r="M4047">
        <v>222545</v>
      </c>
      <c r="O4047" t="s">
        <v>759</v>
      </c>
      <c r="P4047" t="s">
        <v>2237</v>
      </c>
    </row>
    <row r="4048" spans="1:16" x14ac:dyDescent="0.25">
      <c r="A4048" t="s">
        <v>1</v>
      </c>
      <c r="B4048" t="s">
        <v>7480</v>
      </c>
      <c r="C4048" t="s">
        <v>82</v>
      </c>
      <c r="D4048" t="s">
        <v>4084</v>
      </c>
      <c r="E4048" t="s">
        <v>20</v>
      </c>
      <c r="F4048" t="b">
        <v>0</v>
      </c>
      <c r="G4048" t="s">
        <v>27</v>
      </c>
      <c r="H4048" s="4">
        <v>45712.626018518517</v>
      </c>
      <c r="I4048" t="b">
        <v>0</v>
      </c>
      <c r="J4048" t="b">
        <v>0</v>
      </c>
      <c r="K4048" t="s">
        <v>24</v>
      </c>
      <c r="L4048" t="s">
        <v>22</v>
      </c>
      <c r="M4048">
        <v>155000</v>
      </c>
      <c r="O4048" t="s">
        <v>377</v>
      </c>
      <c r="P4048" t="s">
        <v>3559</v>
      </c>
    </row>
    <row r="4049" spans="1:16" x14ac:dyDescent="0.25">
      <c r="A4049" t="s">
        <v>2</v>
      </c>
      <c r="B4049" t="s">
        <v>7481</v>
      </c>
      <c r="C4049" t="s">
        <v>24</v>
      </c>
      <c r="D4049" t="s">
        <v>4328</v>
      </c>
      <c r="E4049" t="s">
        <v>20</v>
      </c>
      <c r="F4049" t="b">
        <v>0</v>
      </c>
      <c r="G4049" t="s">
        <v>27</v>
      </c>
      <c r="H4049" s="4">
        <v>45712.626979166656</v>
      </c>
      <c r="I4049" t="b">
        <v>0</v>
      </c>
      <c r="J4049" t="b">
        <v>0</v>
      </c>
      <c r="K4049" t="s">
        <v>24</v>
      </c>
      <c r="L4049" t="s">
        <v>22</v>
      </c>
      <c r="M4049">
        <v>126500</v>
      </c>
      <c r="O4049" t="s">
        <v>7482</v>
      </c>
      <c r="P4049" t="s">
        <v>7483</v>
      </c>
    </row>
    <row r="4050" spans="1:16" x14ac:dyDescent="0.25">
      <c r="A4050" t="s">
        <v>0</v>
      </c>
      <c r="B4050" t="s">
        <v>2760</v>
      </c>
      <c r="C4050" t="s">
        <v>236</v>
      </c>
      <c r="D4050" t="s">
        <v>2208</v>
      </c>
      <c r="E4050" t="s">
        <v>20</v>
      </c>
      <c r="F4050" t="b">
        <v>0</v>
      </c>
      <c r="G4050" t="s">
        <v>27</v>
      </c>
      <c r="H4050" s="4">
        <v>45712.666817129633</v>
      </c>
      <c r="I4050" t="b">
        <v>0</v>
      </c>
      <c r="J4050" t="b">
        <v>1</v>
      </c>
      <c r="K4050" t="s">
        <v>24</v>
      </c>
      <c r="L4050" t="s">
        <v>22</v>
      </c>
      <c r="M4050">
        <v>120000</v>
      </c>
      <c r="O4050" t="s">
        <v>301</v>
      </c>
      <c r="P4050" t="s">
        <v>7484</v>
      </c>
    </row>
    <row r="4051" spans="1:16" x14ac:dyDescent="0.25">
      <c r="A4051" t="s">
        <v>0</v>
      </c>
      <c r="B4051" t="s">
        <v>7485</v>
      </c>
      <c r="C4051" t="s">
        <v>179</v>
      </c>
      <c r="D4051" t="s">
        <v>3828</v>
      </c>
      <c r="E4051" t="s">
        <v>20</v>
      </c>
      <c r="F4051" t="b">
        <v>0</v>
      </c>
      <c r="G4051" t="s">
        <v>27</v>
      </c>
      <c r="H4051" s="4">
        <v>45712.66684027778</v>
      </c>
      <c r="I4051" t="b">
        <v>0</v>
      </c>
      <c r="J4051" t="b">
        <v>1</v>
      </c>
      <c r="K4051" t="s">
        <v>24</v>
      </c>
      <c r="L4051" t="s">
        <v>22</v>
      </c>
      <c r="M4051">
        <v>79871.5</v>
      </c>
      <c r="O4051" t="s">
        <v>3851</v>
      </c>
      <c r="P4051" t="s">
        <v>7486</v>
      </c>
    </row>
    <row r="4052" spans="1:16" x14ac:dyDescent="0.25">
      <c r="A4052" t="s">
        <v>139</v>
      </c>
      <c r="B4052" t="s">
        <v>277</v>
      </c>
      <c r="C4052" t="s">
        <v>1065</v>
      </c>
      <c r="D4052" t="s">
        <v>3973</v>
      </c>
      <c r="E4052" t="s">
        <v>20</v>
      </c>
      <c r="F4052" t="b">
        <v>0</v>
      </c>
      <c r="G4052" t="s">
        <v>35</v>
      </c>
      <c r="H4052" s="4">
        <v>45712.667071759257</v>
      </c>
      <c r="I4052" t="b">
        <v>0</v>
      </c>
      <c r="J4052" t="b">
        <v>0</v>
      </c>
      <c r="K4052" t="s">
        <v>24</v>
      </c>
      <c r="L4052" t="s">
        <v>36</v>
      </c>
      <c r="N4052">
        <v>60</v>
      </c>
      <c r="O4052" t="s">
        <v>200</v>
      </c>
      <c r="P4052" t="s">
        <v>7539</v>
      </c>
    </row>
    <row r="4053" spans="1:16" x14ac:dyDescent="0.25">
      <c r="A4053" t="s">
        <v>139</v>
      </c>
      <c r="B4053" t="s">
        <v>7487</v>
      </c>
      <c r="C4053" t="s">
        <v>1421</v>
      </c>
      <c r="D4053" t="s">
        <v>3828</v>
      </c>
      <c r="E4053" t="s">
        <v>20</v>
      </c>
      <c r="F4053" t="b">
        <v>0</v>
      </c>
      <c r="G4053" t="s">
        <v>52</v>
      </c>
      <c r="H4053" s="4">
        <v>45712.667858796303</v>
      </c>
      <c r="I4053" t="b">
        <v>0</v>
      </c>
      <c r="J4053" t="b">
        <v>1</v>
      </c>
      <c r="K4053" t="s">
        <v>24</v>
      </c>
      <c r="L4053" t="s">
        <v>22</v>
      </c>
      <c r="M4053">
        <v>120000</v>
      </c>
      <c r="O4053" t="s">
        <v>7488</v>
      </c>
      <c r="P4053" t="s">
        <v>7489</v>
      </c>
    </row>
    <row r="4054" spans="1:16" x14ac:dyDescent="0.25">
      <c r="A4054" t="s">
        <v>40</v>
      </c>
      <c r="B4054" t="s">
        <v>7490</v>
      </c>
      <c r="C4054" t="s">
        <v>825</v>
      </c>
      <c r="D4054" t="s">
        <v>3828</v>
      </c>
      <c r="E4054" t="s">
        <v>20</v>
      </c>
      <c r="F4054" t="b">
        <v>0</v>
      </c>
      <c r="G4054" t="s">
        <v>27</v>
      </c>
      <c r="H4054" s="4">
        <v>45712.668009259258</v>
      </c>
      <c r="I4054" t="b">
        <v>1</v>
      </c>
      <c r="J4054" t="b">
        <v>1</v>
      </c>
      <c r="K4054" t="s">
        <v>24</v>
      </c>
      <c r="L4054" t="s">
        <v>22</v>
      </c>
      <c r="M4054">
        <v>147500</v>
      </c>
      <c r="O4054" t="s">
        <v>2576</v>
      </c>
      <c r="P4054" t="s">
        <v>7491</v>
      </c>
    </row>
    <row r="4055" spans="1:16" x14ac:dyDescent="0.25">
      <c r="A4055" t="s">
        <v>0</v>
      </c>
      <c r="B4055" t="s">
        <v>7540</v>
      </c>
      <c r="C4055" t="s">
        <v>2716</v>
      </c>
      <c r="D4055" t="s">
        <v>3973</v>
      </c>
      <c r="E4055" t="s">
        <v>20</v>
      </c>
      <c r="F4055" t="b">
        <v>0</v>
      </c>
      <c r="G4055" t="s">
        <v>23</v>
      </c>
      <c r="H4055" s="4">
        <v>45712.700891203713</v>
      </c>
      <c r="I4055" t="b">
        <v>0</v>
      </c>
      <c r="J4055" t="b">
        <v>1</v>
      </c>
      <c r="K4055" t="s">
        <v>24</v>
      </c>
      <c r="L4055" t="s">
        <v>22</v>
      </c>
      <c r="M4055">
        <v>74100</v>
      </c>
      <c r="O4055" t="s">
        <v>5949</v>
      </c>
      <c r="P4055" t="s">
        <v>7541</v>
      </c>
    </row>
    <row r="4056" spans="1:16" x14ac:dyDescent="0.25">
      <c r="A4056" t="s">
        <v>0</v>
      </c>
      <c r="B4056" t="s">
        <v>0</v>
      </c>
      <c r="C4056" t="s">
        <v>76</v>
      </c>
      <c r="D4056" t="s">
        <v>4090</v>
      </c>
      <c r="E4056" t="s">
        <v>20</v>
      </c>
      <c r="F4056" t="b">
        <v>0</v>
      </c>
      <c r="G4056" t="s">
        <v>41</v>
      </c>
      <c r="H4056" s="4">
        <v>45712.708738425928</v>
      </c>
      <c r="I4056" t="b">
        <v>0</v>
      </c>
      <c r="J4056" t="b">
        <v>0</v>
      </c>
      <c r="K4056" t="s">
        <v>24</v>
      </c>
      <c r="L4056" t="s">
        <v>36</v>
      </c>
      <c r="N4056">
        <v>37.5</v>
      </c>
      <c r="O4056" t="s">
        <v>712</v>
      </c>
      <c r="P4056" t="s">
        <v>1904</v>
      </c>
    </row>
    <row r="4057" spans="1:16" x14ac:dyDescent="0.25">
      <c r="A4057" t="s">
        <v>139</v>
      </c>
      <c r="B4057" t="s">
        <v>7523</v>
      </c>
      <c r="C4057" t="s">
        <v>151</v>
      </c>
      <c r="D4057" t="s">
        <v>3973</v>
      </c>
      <c r="E4057" t="s">
        <v>20</v>
      </c>
      <c r="F4057" t="b">
        <v>0</v>
      </c>
      <c r="G4057" t="s">
        <v>30</v>
      </c>
      <c r="H4057" s="4">
        <v>45712.709236111114</v>
      </c>
      <c r="I4057" t="b">
        <v>0</v>
      </c>
      <c r="J4057" t="b">
        <v>0</v>
      </c>
      <c r="K4057" t="s">
        <v>24</v>
      </c>
      <c r="L4057" t="s">
        <v>36</v>
      </c>
      <c r="N4057">
        <v>22</v>
      </c>
      <c r="O4057" t="s">
        <v>7524</v>
      </c>
      <c r="P4057" t="s">
        <v>2808</v>
      </c>
    </row>
    <row r="4058" spans="1:16" x14ac:dyDescent="0.25">
      <c r="A4058" t="s">
        <v>2</v>
      </c>
      <c r="B4058" t="s">
        <v>417</v>
      </c>
      <c r="C4058" t="s">
        <v>908</v>
      </c>
      <c r="D4058" t="s">
        <v>3828</v>
      </c>
      <c r="E4058" t="s">
        <v>20</v>
      </c>
      <c r="F4058" t="b">
        <v>0</v>
      </c>
      <c r="G4058" t="s">
        <v>27</v>
      </c>
      <c r="H4058" s="4">
        <v>45712.710324074083</v>
      </c>
      <c r="I4058" t="b">
        <v>0</v>
      </c>
      <c r="J4058" t="b">
        <v>0</v>
      </c>
      <c r="K4058" t="s">
        <v>24</v>
      </c>
      <c r="L4058" t="s">
        <v>22</v>
      </c>
      <c r="M4058">
        <v>90094.2578125</v>
      </c>
      <c r="O4058" t="s">
        <v>6068</v>
      </c>
      <c r="P4058" t="s">
        <v>6069</v>
      </c>
    </row>
    <row r="4059" spans="1:16" x14ac:dyDescent="0.25">
      <c r="A4059" t="s">
        <v>2</v>
      </c>
      <c r="B4059" t="s">
        <v>2337</v>
      </c>
      <c r="C4059" t="s">
        <v>49</v>
      </c>
      <c r="D4059" t="s">
        <v>3973</v>
      </c>
      <c r="E4059" t="s">
        <v>20</v>
      </c>
      <c r="F4059" t="b">
        <v>0</v>
      </c>
      <c r="G4059" t="s">
        <v>30</v>
      </c>
      <c r="H4059" s="4">
        <v>45712.711342592593</v>
      </c>
      <c r="I4059" t="b">
        <v>0</v>
      </c>
      <c r="J4059" t="b">
        <v>0</v>
      </c>
      <c r="K4059" t="s">
        <v>24</v>
      </c>
      <c r="L4059" t="s">
        <v>22</v>
      </c>
      <c r="M4059">
        <v>350000</v>
      </c>
      <c r="O4059" t="s">
        <v>3634</v>
      </c>
      <c r="P4059" t="s">
        <v>7163</v>
      </c>
    </row>
    <row r="4060" spans="1:16" x14ac:dyDescent="0.25">
      <c r="A4060" t="s">
        <v>139</v>
      </c>
      <c r="B4060" t="s">
        <v>2929</v>
      </c>
      <c r="C4060" t="s">
        <v>3238</v>
      </c>
      <c r="D4060" t="s">
        <v>3973</v>
      </c>
      <c r="E4060" t="s">
        <v>20</v>
      </c>
      <c r="F4060" t="b">
        <v>0</v>
      </c>
      <c r="G4060" t="s">
        <v>41</v>
      </c>
      <c r="H4060" s="4">
        <v>45712.7503125</v>
      </c>
      <c r="I4060" t="b">
        <v>0</v>
      </c>
      <c r="J4060" t="b">
        <v>1</v>
      </c>
      <c r="K4060" t="s">
        <v>24</v>
      </c>
      <c r="L4060" t="s">
        <v>22</v>
      </c>
      <c r="M4060">
        <v>103900</v>
      </c>
      <c r="O4060" t="s">
        <v>4329</v>
      </c>
      <c r="P4060" t="s">
        <v>7492</v>
      </c>
    </row>
    <row r="4061" spans="1:16" x14ac:dyDescent="0.25">
      <c r="A4061" t="s">
        <v>139</v>
      </c>
      <c r="B4061" t="s">
        <v>7493</v>
      </c>
      <c r="C4061" t="s">
        <v>151</v>
      </c>
      <c r="D4061" t="s">
        <v>3828</v>
      </c>
      <c r="E4061" t="s">
        <v>51</v>
      </c>
      <c r="F4061" t="b">
        <v>0</v>
      </c>
      <c r="G4061" t="s">
        <v>30</v>
      </c>
      <c r="H4061" s="4">
        <v>45712.750902777778</v>
      </c>
      <c r="I4061" t="b">
        <v>1</v>
      </c>
      <c r="J4061" t="b">
        <v>0</v>
      </c>
      <c r="K4061" t="s">
        <v>24</v>
      </c>
      <c r="L4061" t="s">
        <v>36</v>
      </c>
      <c r="N4061">
        <v>38</v>
      </c>
      <c r="O4061" t="s">
        <v>6991</v>
      </c>
    </row>
    <row r="4062" spans="1:16" x14ac:dyDescent="0.25">
      <c r="A4062" t="s">
        <v>2</v>
      </c>
      <c r="B4062" t="s">
        <v>7494</v>
      </c>
      <c r="C4062" t="s">
        <v>945</v>
      </c>
      <c r="D4062" t="s">
        <v>3600</v>
      </c>
      <c r="E4062" t="s">
        <v>20</v>
      </c>
      <c r="F4062" t="b">
        <v>0</v>
      </c>
      <c r="G4062" t="s">
        <v>27</v>
      </c>
      <c r="H4062" s="4">
        <v>45712.751388888893</v>
      </c>
      <c r="I4062" t="b">
        <v>1</v>
      </c>
      <c r="J4062" t="b">
        <v>1</v>
      </c>
      <c r="K4062" t="s">
        <v>24</v>
      </c>
      <c r="L4062" t="s">
        <v>22</v>
      </c>
      <c r="M4062">
        <v>145000</v>
      </c>
      <c r="O4062" t="s">
        <v>7495</v>
      </c>
      <c r="P4062" t="s">
        <v>7496</v>
      </c>
    </row>
    <row r="4063" spans="1:16" x14ac:dyDescent="0.25">
      <c r="A4063" t="s">
        <v>19</v>
      </c>
      <c r="B4063" t="s">
        <v>7497</v>
      </c>
      <c r="C4063" t="s">
        <v>122</v>
      </c>
      <c r="D4063" t="s">
        <v>3973</v>
      </c>
      <c r="E4063" t="s">
        <v>20</v>
      </c>
      <c r="F4063" t="b">
        <v>0</v>
      </c>
      <c r="G4063" t="s">
        <v>52</v>
      </c>
      <c r="H4063" s="4">
        <v>45712.75240740741</v>
      </c>
      <c r="I4063" t="b">
        <v>1</v>
      </c>
      <c r="J4063" t="b">
        <v>0</v>
      </c>
      <c r="K4063" t="s">
        <v>24</v>
      </c>
      <c r="L4063" t="s">
        <v>22</v>
      </c>
      <c r="M4063">
        <v>112116</v>
      </c>
      <c r="O4063" t="s">
        <v>554</v>
      </c>
      <c r="P4063" t="s">
        <v>7498</v>
      </c>
    </row>
    <row r="4064" spans="1:16" x14ac:dyDescent="0.25">
      <c r="A4064" t="s">
        <v>0</v>
      </c>
      <c r="B4064" t="s">
        <v>4251</v>
      </c>
      <c r="C4064" t="s">
        <v>3519</v>
      </c>
      <c r="D4064" t="s">
        <v>3973</v>
      </c>
      <c r="E4064" t="s">
        <v>20</v>
      </c>
      <c r="F4064" t="b">
        <v>0</v>
      </c>
      <c r="G4064" t="s">
        <v>27</v>
      </c>
      <c r="H4064" s="4">
        <v>45712.791770833333</v>
      </c>
      <c r="I4064" t="b">
        <v>1</v>
      </c>
      <c r="J4064" t="b">
        <v>0</v>
      </c>
      <c r="K4064" t="s">
        <v>24</v>
      </c>
      <c r="L4064" t="s">
        <v>22</v>
      </c>
      <c r="M4064">
        <v>70000</v>
      </c>
      <c r="O4064" t="s">
        <v>7499</v>
      </c>
      <c r="P4064" t="s">
        <v>1075</v>
      </c>
    </row>
    <row r="4065" spans="1:16" x14ac:dyDescent="0.25">
      <c r="A4065" t="s">
        <v>1</v>
      </c>
      <c r="B4065" t="s">
        <v>7500</v>
      </c>
      <c r="C4065" t="s">
        <v>624</v>
      </c>
      <c r="D4065" t="s">
        <v>3973</v>
      </c>
      <c r="E4065" t="s">
        <v>20</v>
      </c>
      <c r="F4065" t="b">
        <v>0</v>
      </c>
      <c r="G4065" t="s">
        <v>35</v>
      </c>
      <c r="H4065" s="4">
        <v>45712.792164351849</v>
      </c>
      <c r="I4065" t="b">
        <v>0</v>
      </c>
      <c r="J4065" t="b">
        <v>1</v>
      </c>
      <c r="K4065" t="s">
        <v>24</v>
      </c>
      <c r="L4065" t="s">
        <v>22</v>
      </c>
      <c r="M4065">
        <v>184000</v>
      </c>
      <c r="O4065" t="s">
        <v>65</v>
      </c>
      <c r="P4065" t="s">
        <v>66</v>
      </c>
    </row>
    <row r="4066" spans="1:16" x14ac:dyDescent="0.25">
      <c r="A4066" t="s">
        <v>2</v>
      </c>
      <c r="B4066" t="s">
        <v>7244</v>
      </c>
      <c r="C4066" t="s">
        <v>322</v>
      </c>
      <c r="D4066" t="s">
        <v>3973</v>
      </c>
      <c r="E4066" t="s">
        <v>20</v>
      </c>
      <c r="F4066" t="b">
        <v>0</v>
      </c>
      <c r="G4066" t="s">
        <v>41</v>
      </c>
      <c r="H4066" s="4">
        <v>45712.792210648149</v>
      </c>
      <c r="I4066" t="b">
        <v>0</v>
      </c>
      <c r="J4066" t="b">
        <v>1</v>
      </c>
      <c r="K4066" t="s">
        <v>24</v>
      </c>
      <c r="L4066" t="s">
        <v>22</v>
      </c>
      <c r="M4066">
        <v>193500</v>
      </c>
      <c r="O4066" t="s">
        <v>3973</v>
      </c>
      <c r="P4066" t="s">
        <v>7245</v>
      </c>
    </row>
    <row r="4067" spans="1:16" x14ac:dyDescent="0.25">
      <c r="A4067" t="s">
        <v>2</v>
      </c>
      <c r="B4067" t="s">
        <v>7542</v>
      </c>
      <c r="C4067" t="s">
        <v>1588</v>
      </c>
      <c r="D4067" t="s">
        <v>7543</v>
      </c>
      <c r="E4067" t="s">
        <v>20</v>
      </c>
      <c r="F4067" t="b">
        <v>0</v>
      </c>
      <c r="G4067" t="s">
        <v>27</v>
      </c>
      <c r="H4067" s="4">
        <v>45712.792962962973</v>
      </c>
      <c r="I4067" t="b">
        <v>0</v>
      </c>
      <c r="J4067" t="b">
        <v>0</v>
      </c>
      <c r="K4067" t="s">
        <v>24</v>
      </c>
      <c r="L4067" t="s">
        <v>22</v>
      </c>
      <c r="M4067">
        <v>90000</v>
      </c>
      <c r="O4067" t="s">
        <v>7544</v>
      </c>
      <c r="P4067" t="s">
        <v>7545</v>
      </c>
    </row>
    <row r="4068" spans="1:16" x14ac:dyDescent="0.25">
      <c r="A4068" t="s">
        <v>1</v>
      </c>
      <c r="B4068" t="s">
        <v>5990</v>
      </c>
      <c r="C4068" t="s">
        <v>3891</v>
      </c>
      <c r="D4068" t="s">
        <v>3828</v>
      </c>
      <c r="E4068" t="s">
        <v>20</v>
      </c>
      <c r="F4068" t="b">
        <v>0</v>
      </c>
      <c r="G4068" t="s">
        <v>27</v>
      </c>
      <c r="H4068" s="4">
        <v>45712.793854166674</v>
      </c>
      <c r="I4068" t="b">
        <v>0</v>
      </c>
      <c r="J4068" t="b">
        <v>1</v>
      </c>
      <c r="K4068" t="s">
        <v>24</v>
      </c>
      <c r="L4068" t="s">
        <v>22</v>
      </c>
      <c r="M4068">
        <v>120000</v>
      </c>
      <c r="O4068" t="s">
        <v>3892</v>
      </c>
      <c r="P4068" t="s">
        <v>5991</v>
      </c>
    </row>
    <row r="4069" spans="1:16" x14ac:dyDescent="0.25">
      <c r="A4069" t="s">
        <v>1</v>
      </c>
      <c r="B4069" t="s">
        <v>3477</v>
      </c>
      <c r="C4069" t="s">
        <v>155</v>
      </c>
      <c r="D4069" t="s">
        <v>3973</v>
      </c>
      <c r="E4069" t="s">
        <v>51</v>
      </c>
      <c r="F4069" t="b">
        <v>0</v>
      </c>
      <c r="G4069" t="s">
        <v>27</v>
      </c>
      <c r="H4069" s="4">
        <v>45712.794027777767</v>
      </c>
      <c r="I4069" t="b">
        <v>0</v>
      </c>
      <c r="J4069" t="b">
        <v>1</v>
      </c>
      <c r="K4069" t="s">
        <v>24</v>
      </c>
      <c r="L4069" t="s">
        <v>36</v>
      </c>
      <c r="N4069">
        <v>45</v>
      </c>
      <c r="O4069" t="s">
        <v>270</v>
      </c>
      <c r="P4069" t="s">
        <v>1851</v>
      </c>
    </row>
    <row r="4070" spans="1:16" x14ac:dyDescent="0.25">
      <c r="A4070" t="s">
        <v>89</v>
      </c>
      <c r="B4070" t="s">
        <v>7501</v>
      </c>
      <c r="C4070" t="s">
        <v>44</v>
      </c>
      <c r="D4070" t="s">
        <v>3973</v>
      </c>
      <c r="E4070" t="s">
        <v>20</v>
      </c>
      <c r="F4070" t="b">
        <v>0</v>
      </c>
      <c r="G4070" t="s">
        <v>41</v>
      </c>
      <c r="H4070" s="4">
        <v>45712.83</v>
      </c>
      <c r="I4070" t="b">
        <v>0</v>
      </c>
      <c r="J4070" t="b">
        <v>0</v>
      </c>
      <c r="K4070" t="s">
        <v>24</v>
      </c>
      <c r="L4070" t="s">
        <v>22</v>
      </c>
      <c r="M4070">
        <v>144000</v>
      </c>
      <c r="O4070" t="s">
        <v>7502</v>
      </c>
      <c r="P4070" t="s">
        <v>7503</v>
      </c>
    </row>
    <row r="4071" spans="1:16" x14ac:dyDescent="0.25">
      <c r="A4071" t="s">
        <v>40</v>
      </c>
      <c r="B4071" t="s">
        <v>57</v>
      </c>
      <c r="C4071" t="s">
        <v>179</v>
      </c>
      <c r="D4071" t="s">
        <v>3973</v>
      </c>
      <c r="E4071" t="s">
        <v>20</v>
      </c>
      <c r="F4071" t="b">
        <v>0</v>
      </c>
      <c r="G4071" t="s">
        <v>52</v>
      </c>
      <c r="H4071" s="4">
        <v>45712.832152777781</v>
      </c>
      <c r="I4071" t="b">
        <v>0</v>
      </c>
      <c r="J4071" t="b">
        <v>1</v>
      </c>
      <c r="K4071" t="s">
        <v>24</v>
      </c>
      <c r="L4071" t="s">
        <v>22</v>
      </c>
      <c r="M4071">
        <v>139105</v>
      </c>
      <c r="O4071" t="s">
        <v>1856</v>
      </c>
      <c r="P4071" t="s">
        <v>2720</v>
      </c>
    </row>
    <row r="4072" spans="1:16" x14ac:dyDescent="0.25">
      <c r="A4072" t="s">
        <v>0</v>
      </c>
      <c r="B4072" t="s">
        <v>7504</v>
      </c>
      <c r="C4072" t="s">
        <v>203</v>
      </c>
      <c r="D4072" t="s">
        <v>3973</v>
      </c>
      <c r="E4072" t="s">
        <v>20</v>
      </c>
      <c r="F4072" t="b">
        <v>0</v>
      </c>
      <c r="G4072" t="s">
        <v>23</v>
      </c>
      <c r="H4072" s="4">
        <v>45712.832256944443</v>
      </c>
      <c r="I4072" t="b">
        <v>1</v>
      </c>
      <c r="J4072" t="b">
        <v>1</v>
      </c>
      <c r="K4072" t="s">
        <v>24</v>
      </c>
      <c r="L4072" t="s">
        <v>22</v>
      </c>
      <c r="M4072">
        <v>85000</v>
      </c>
      <c r="O4072" t="s">
        <v>4675</v>
      </c>
      <c r="P4072" t="s">
        <v>204</v>
      </c>
    </row>
    <row r="4073" spans="1:16" x14ac:dyDescent="0.25">
      <c r="A4073" t="s">
        <v>0</v>
      </c>
      <c r="B4073" t="s">
        <v>7565</v>
      </c>
      <c r="C4073" t="s">
        <v>1894</v>
      </c>
      <c r="D4073" t="s">
        <v>3973</v>
      </c>
      <c r="E4073" t="s">
        <v>20</v>
      </c>
      <c r="F4073" t="b">
        <v>0</v>
      </c>
      <c r="G4073" t="s">
        <v>41</v>
      </c>
      <c r="H4073" s="4">
        <v>45712.833657407413</v>
      </c>
      <c r="I4073" t="b">
        <v>0</v>
      </c>
      <c r="J4073" t="b">
        <v>0</v>
      </c>
      <c r="K4073" t="s">
        <v>24</v>
      </c>
      <c r="L4073" t="s">
        <v>22</v>
      </c>
      <c r="M4073">
        <v>83500</v>
      </c>
      <c r="O4073" t="s">
        <v>5522</v>
      </c>
      <c r="P4073" t="s">
        <v>2715</v>
      </c>
    </row>
    <row r="4074" spans="1:16" x14ac:dyDescent="0.25">
      <c r="A4074" t="s">
        <v>0</v>
      </c>
      <c r="B4074" t="s">
        <v>1219</v>
      </c>
      <c r="C4074" t="s">
        <v>64</v>
      </c>
      <c r="D4074" t="s">
        <v>6851</v>
      </c>
      <c r="E4074" t="s">
        <v>20</v>
      </c>
      <c r="F4074" t="b">
        <v>0</v>
      </c>
      <c r="G4074" t="s">
        <v>52</v>
      </c>
      <c r="H4074" s="4">
        <v>45712.834317129629</v>
      </c>
      <c r="I4074" t="b">
        <v>1</v>
      </c>
      <c r="J4074" t="b">
        <v>0</v>
      </c>
      <c r="K4074" t="s">
        <v>24</v>
      </c>
      <c r="L4074" t="s">
        <v>36</v>
      </c>
      <c r="N4074">
        <v>37.5</v>
      </c>
      <c r="O4074" t="s">
        <v>131</v>
      </c>
      <c r="P4074" t="s">
        <v>1463</v>
      </c>
    </row>
    <row r="4075" spans="1:16" x14ac:dyDescent="0.25">
      <c r="A4075" t="s">
        <v>0</v>
      </c>
      <c r="B4075" t="s">
        <v>7505</v>
      </c>
      <c r="C4075" t="s">
        <v>2015</v>
      </c>
      <c r="D4075" t="s">
        <v>3973</v>
      </c>
      <c r="E4075" t="s">
        <v>51</v>
      </c>
      <c r="F4075" t="b">
        <v>0</v>
      </c>
      <c r="G4075" t="s">
        <v>27</v>
      </c>
      <c r="H4075" s="4">
        <v>45712.834456018521</v>
      </c>
      <c r="I4075" t="b">
        <v>0</v>
      </c>
      <c r="J4075" t="b">
        <v>0</v>
      </c>
      <c r="K4075" t="s">
        <v>24</v>
      </c>
      <c r="L4075" t="s">
        <v>36</v>
      </c>
      <c r="N4075">
        <v>30</v>
      </c>
      <c r="O4075" t="s">
        <v>1137</v>
      </c>
      <c r="P4075" t="s">
        <v>1687</v>
      </c>
    </row>
    <row r="4076" spans="1:16" x14ac:dyDescent="0.25">
      <c r="A4076" t="s">
        <v>0</v>
      </c>
      <c r="B4076" t="s">
        <v>1632</v>
      </c>
      <c r="C4076" t="s">
        <v>967</v>
      </c>
      <c r="D4076" t="s">
        <v>3973</v>
      </c>
      <c r="E4076" t="s">
        <v>20</v>
      </c>
      <c r="F4076" t="b">
        <v>0</v>
      </c>
      <c r="G4076" t="s">
        <v>27</v>
      </c>
      <c r="H4076" s="4">
        <v>45712.834837962961</v>
      </c>
      <c r="I4076" t="b">
        <v>1</v>
      </c>
      <c r="J4076" t="b">
        <v>0</v>
      </c>
      <c r="K4076" t="s">
        <v>24</v>
      </c>
      <c r="L4076" t="s">
        <v>22</v>
      </c>
      <c r="M4076">
        <v>105000</v>
      </c>
      <c r="O4076" t="s">
        <v>482</v>
      </c>
      <c r="P4076" t="s">
        <v>7546</v>
      </c>
    </row>
    <row r="4077" spans="1:16" x14ac:dyDescent="0.25">
      <c r="A4077" t="s">
        <v>19</v>
      </c>
      <c r="B4077" t="s">
        <v>7551</v>
      </c>
      <c r="C4077" t="s">
        <v>559</v>
      </c>
      <c r="D4077" t="s">
        <v>3957</v>
      </c>
      <c r="E4077" t="s">
        <v>20</v>
      </c>
      <c r="F4077" t="b">
        <v>0</v>
      </c>
      <c r="G4077" t="s">
        <v>27</v>
      </c>
      <c r="H4077" s="4">
        <v>45712.835057870368</v>
      </c>
      <c r="I4077" t="b">
        <v>0</v>
      </c>
      <c r="J4077" t="b">
        <v>1</v>
      </c>
      <c r="K4077" t="s">
        <v>24</v>
      </c>
      <c r="L4077" t="s">
        <v>36</v>
      </c>
      <c r="N4077">
        <v>37.514999389648438</v>
      </c>
      <c r="O4077" t="s">
        <v>7552</v>
      </c>
      <c r="P4077" t="s">
        <v>7553</v>
      </c>
    </row>
    <row r="4078" spans="1:16" x14ac:dyDescent="0.25">
      <c r="A4078" t="s">
        <v>0</v>
      </c>
      <c r="B4078" t="s">
        <v>7506</v>
      </c>
      <c r="C4078" t="s">
        <v>966</v>
      </c>
      <c r="D4078" t="s">
        <v>3957</v>
      </c>
      <c r="E4078" t="s">
        <v>20</v>
      </c>
      <c r="F4078" t="b">
        <v>0</v>
      </c>
      <c r="G4078" t="s">
        <v>30</v>
      </c>
      <c r="H4078" s="4">
        <v>45712.836087962962</v>
      </c>
      <c r="I4078" t="b">
        <v>0</v>
      </c>
      <c r="J4078" t="b">
        <v>0</v>
      </c>
      <c r="K4078" t="s">
        <v>24</v>
      </c>
      <c r="L4078" t="s">
        <v>36</v>
      </c>
      <c r="N4078">
        <v>25</v>
      </c>
      <c r="O4078" t="s">
        <v>7507</v>
      </c>
      <c r="P4078" t="s">
        <v>7508</v>
      </c>
    </row>
    <row r="4079" spans="1:16" x14ac:dyDescent="0.25">
      <c r="A4079" t="s">
        <v>0</v>
      </c>
      <c r="B4079" t="s">
        <v>3005</v>
      </c>
      <c r="C4079" t="s">
        <v>203</v>
      </c>
      <c r="D4079" t="s">
        <v>3973</v>
      </c>
      <c r="E4079" t="s">
        <v>20</v>
      </c>
      <c r="F4079" t="b">
        <v>0</v>
      </c>
      <c r="G4079" t="s">
        <v>23</v>
      </c>
      <c r="H4079" s="4">
        <v>45712.868854166663</v>
      </c>
      <c r="I4079" t="b">
        <v>1</v>
      </c>
      <c r="J4079" t="b">
        <v>1</v>
      </c>
      <c r="K4079" t="s">
        <v>24</v>
      </c>
      <c r="L4079" t="s">
        <v>36</v>
      </c>
      <c r="N4079">
        <v>19</v>
      </c>
      <c r="O4079" t="s">
        <v>4344</v>
      </c>
      <c r="P4079" t="s">
        <v>7509</v>
      </c>
    </row>
    <row r="4080" spans="1:16" x14ac:dyDescent="0.25">
      <c r="A4080" t="s">
        <v>0</v>
      </c>
      <c r="B4080" t="s">
        <v>7510</v>
      </c>
      <c r="C4080" t="s">
        <v>985</v>
      </c>
      <c r="D4080" t="s">
        <v>4328</v>
      </c>
      <c r="E4080" t="s">
        <v>20</v>
      </c>
      <c r="F4080" t="b">
        <v>0</v>
      </c>
      <c r="G4080" t="s">
        <v>27</v>
      </c>
      <c r="H4080" s="4">
        <v>45712.871157407397</v>
      </c>
      <c r="I4080" t="b">
        <v>0</v>
      </c>
      <c r="J4080" t="b">
        <v>1</v>
      </c>
      <c r="K4080" t="s">
        <v>24</v>
      </c>
      <c r="L4080" t="s">
        <v>22</v>
      </c>
      <c r="M4080">
        <v>120000</v>
      </c>
      <c r="O4080" t="s">
        <v>7511</v>
      </c>
    </row>
    <row r="4081" spans="1:16" x14ac:dyDescent="0.25">
      <c r="A4081" t="s">
        <v>0</v>
      </c>
      <c r="B4081" t="s">
        <v>7525</v>
      </c>
      <c r="C4081" t="s">
        <v>372</v>
      </c>
      <c r="D4081" t="s">
        <v>2208</v>
      </c>
      <c r="E4081" t="s">
        <v>20</v>
      </c>
      <c r="F4081" t="b">
        <v>0</v>
      </c>
      <c r="G4081" t="s">
        <v>27</v>
      </c>
      <c r="H4081" s="4">
        <v>45712.874988425923</v>
      </c>
      <c r="I4081" t="b">
        <v>0</v>
      </c>
      <c r="J4081" t="b">
        <v>0</v>
      </c>
      <c r="K4081" t="s">
        <v>24</v>
      </c>
      <c r="L4081" t="s">
        <v>22</v>
      </c>
      <c r="M4081">
        <v>82500</v>
      </c>
      <c r="O4081" t="s">
        <v>7526</v>
      </c>
      <c r="P4081" t="s">
        <v>7527</v>
      </c>
    </row>
    <row r="4082" spans="1:16" x14ac:dyDescent="0.25">
      <c r="A4082" t="s">
        <v>191</v>
      </c>
      <c r="B4082" t="s">
        <v>7566</v>
      </c>
      <c r="C4082" t="s">
        <v>2883</v>
      </c>
      <c r="D4082" t="s">
        <v>3973</v>
      </c>
      <c r="E4082" t="s">
        <v>51</v>
      </c>
      <c r="F4082" t="b">
        <v>0</v>
      </c>
      <c r="G4082" t="s">
        <v>30</v>
      </c>
      <c r="H4082" s="4">
        <v>45712.875763888893</v>
      </c>
      <c r="I4082" t="b">
        <v>0</v>
      </c>
      <c r="J4082" t="b">
        <v>1</v>
      </c>
      <c r="K4082" t="s">
        <v>24</v>
      </c>
      <c r="L4082" t="s">
        <v>36</v>
      </c>
      <c r="N4082">
        <v>50</v>
      </c>
      <c r="O4082" t="s">
        <v>2434</v>
      </c>
      <c r="P4082" t="s">
        <v>7567</v>
      </c>
    </row>
    <row r="4083" spans="1:16" x14ac:dyDescent="0.25">
      <c r="A4083" t="s">
        <v>2</v>
      </c>
      <c r="B4083" t="s">
        <v>7512</v>
      </c>
      <c r="C4083" t="s">
        <v>24</v>
      </c>
      <c r="D4083" t="s">
        <v>4035</v>
      </c>
      <c r="E4083" t="s">
        <v>20</v>
      </c>
      <c r="F4083" t="b">
        <v>0</v>
      </c>
      <c r="G4083" t="s">
        <v>41</v>
      </c>
      <c r="H4083" s="4">
        <v>45712.877106481479</v>
      </c>
      <c r="I4083" t="b">
        <v>1</v>
      </c>
      <c r="J4083" t="b">
        <v>1</v>
      </c>
      <c r="K4083" t="s">
        <v>24</v>
      </c>
      <c r="L4083" t="s">
        <v>22</v>
      </c>
      <c r="M4083">
        <v>125000</v>
      </c>
      <c r="O4083" t="s">
        <v>1831</v>
      </c>
      <c r="P4083" t="s">
        <v>7513</v>
      </c>
    </row>
    <row r="4084" spans="1:16" x14ac:dyDescent="0.25">
      <c r="A4084" t="s">
        <v>0</v>
      </c>
      <c r="B4084" t="s">
        <v>7514</v>
      </c>
      <c r="C4084" t="s">
        <v>82</v>
      </c>
      <c r="D4084" t="s">
        <v>3973</v>
      </c>
      <c r="E4084" t="s">
        <v>105</v>
      </c>
      <c r="F4084" t="b">
        <v>0</v>
      </c>
      <c r="G4084" t="s">
        <v>27</v>
      </c>
      <c r="H4084" s="4">
        <v>45712.916770833333</v>
      </c>
      <c r="I4084" t="b">
        <v>0</v>
      </c>
      <c r="J4084" t="b">
        <v>0</v>
      </c>
      <c r="K4084" t="s">
        <v>24</v>
      </c>
      <c r="L4084" t="s">
        <v>36</v>
      </c>
      <c r="N4084">
        <v>15.25</v>
      </c>
      <c r="O4084" t="s">
        <v>7515</v>
      </c>
    </row>
    <row r="4085" spans="1:16" x14ac:dyDescent="0.25">
      <c r="A4085" t="s">
        <v>2</v>
      </c>
      <c r="B4085" t="s">
        <v>4481</v>
      </c>
      <c r="C4085" t="s">
        <v>2555</v>
      </c>
      <c r="D4085" t="s">
        <v>3973</v>
      </c>
      <c r="E4085" t="s">
        <v>20</v>
      </c>
      <c r="F4085" t="b">
        <v>0</v>
      </c>
      <c r="G4085" t="s">
        <v>27</v>
      </c>
      <c r="H4085" s="4">
        <v>45712.918055555558</v>
      </c>
      <c r="I4085" t="b">
        <v>1</v>
      </c>
      <c r="J4085" t="b">
        <v>1</v>
      </c>
      <c r="K4085" t="s">
        <v>24</v>
      </c>
      <c r="L4085" t="s">
        <v>36</v>
      </c>
      <c r="N4085">
        <v>60</v>
      </c>
      <c r="O4085" t="s">
        <v>1227</v>
      </c>
      <c r="P4085" t="s">
        <v>887</v>
      </c>
    </row>
    <row r="4086" spans="1:16" x14ac:dyDescent="0.25">
      <c r="A4086" t="s">
        <v>0</v>
      </c>
      <c r="B4086" t="s">
        <v>7516</v>
      </c>
      <c r="C4086" t="s">
        <v>1096</v>
      </c>
      <c r="D4086" t="s">
        <v>3828</v>
      </c>
      <c r="E4086" t="s">
        <v>20</v>
      </c>
      <c r="F4086" t="b">
        <v>0</v>
      </c>
      <c r="G4086" t="s">
        <v>27</v>
      </c>
      <c r="H4086" s="4">
        <v>45712.954479166663</v>
      </c>
      <c r="I4086" t="b">
        <v>0</v>
      </c>
      <c r="J4086" t="b">
        <v>0</v>
      </c>
      <c r="K4086" t="s">
        <v>24</v>
      </c>
      <c r="L4086" t="s">
        <v>36</v>
      </c>
      <c r="N4086">
        <v>67.360000610351563</v>
      </c>
      <c r="O4086" t="s">
        <v>7517</v>
      </c>
      <c r="P4086" t="s">
        <v>7518</v>
      </c>
    </row>
    <row r="4087" spans="1:16" x14ac:dyDescent="0.25">
      <c r="A4087" t="s">
        <v>1</v>
      </c>
      <c r="B4087" t="s">
        <v>7568</v>
      </c>
      <c r="C4087" t="s">
        <v>151</v>
      </c>
      <c r="D4087" t="s">
        <v>3973</v>
      </c>
      <c r="E4087" t="s">
        <v>20</v>
      </c>
      <c r="F4087" t="b">
        <v>0</v>
      </c>
      <c r="G4087" t="s">
        <v>30</v>
      </c>
      <c r="H4087" s="4">
        <v>45712.959097222221</v>
      </c>
      <c r="I4087" t="b">
        <v>0</v>
      </c>
      <c r="J4087" t="b">
        <v>1</v>
      </c>
      <c r="K4087" t="s">
        <v>24</v>
      </c>
      <c r="L4087" t="s">
        <v>22</v>
      </c>
      <c r="M4087">
        <v>169500</v>
      </c>
      <c r="O4087" t="s">
        <v>4535</v>
      </c>
      <c r="P4087" t="s">
        <v>7569</v>
      </c>
    </row>
    <row r="4088" spans="1:16" x14ac:dyDescent="0.25">
      <c r="A4088" t="s">
        <v>1</v>
      </c>
      <c r="B4088" t="s">
        <v>7403</v>
      </c>
      <c r="C4088" t="s">
        <v>39</v>
      </c>
      <c r="D4088" t="s">
        <v>3973</v>
      </c>
      <c r="E4088" t="s">
        <v>51</v>
      </c>
      <c r="F4088" t="b">
        <v>1</v>
      </c>
      <c r="G4088" t="s">
        <v>41</v>
      </c>
      <c r="H4088" s="4">
        <v>45713.000034722223</v>
      </c>
      <c r="I4088" t="b">
        <v>0</v>
      </c>
      <c r="J4088" t="b">
        <v>1</v>
      </c>
      <c r="K4088" t="s">
        <v>24</v>
      </c>
      <c r="L4088" t="s">
        <v>36</v>
      </c>
      <c r="N4088">
        <v>31</v>
      </c>
      <c r="O4088" t="s">
        <v>7404</v>
      </c>
      <c r="P4088" t="s">
        <v>1212</v>
      </c>
    </row>
    <row r="4089" spans="1:16" x14ac:dyDescent="0.25">
      <c r="A4089" t="s">
        <v>0</v>
      </c>
      <c r="B4089" t="s">
        <v>7405</v>
      </c>
      <c r="C4089" t="s">
        <v>5663</v>
      </c>
      <c r="D4089" t="s">
        <v>3957</v>
      </c>
      <c r="E4089" t="s">
        <v>34</v>
      </c>
      <c r="F4089" t="b">
        <v>0</v>
      </c>
      <c r="G4089" t="s">
        <v>27</v>
      </c>
      <c r="H4089" s="4">
        <v>45713.000173611108</v>
      </c>
      <c r="I4089" t="b">
        <v>0</v>
      </c>
      <c r="J4089" t="b">
        <v>0</v>
      </c>
      <c r="K4089" t="s">
        <v>24</v>
      </c>
      <c r="L4089" t="s">
        <v>36</v>
      </c>
      <c r="N4089">
        <v>24.014999389648441</v>
      </c>
      <c r="O4089" t="s">
        <v>5664</v>
      </c>
      <c r="P4089" t="s">
        <v>3686</v>
      </c>
    </row>
    <row r="4090" spans="1:16" x14ac:dyDescent="0.25">
      <c r="A4090" t="s">
        <v>2</v>
      </c>
      <c r="B4090" t="s">
        <v>7406</v>
      </c>
      <c r="C4090" t="s">
        <v>780</v>
      </c>
      <c r="D4090" t="s">
        <v>3973</v>
      </c>
      <c r="E4090" t="s">
        <v>20</v>
      </c>
      <c r="F4090" t="b">
        <v>0</v>
      </c>
      <c r="G4090" t="s">
        <v>27</v>
      </c>
      <c r="H4090" s="4">
        <v>45713.000173611108</v>
      </c>
      <c r="I4090" t="b">
        <v>0</v>
      </c>
      <c r="J4090" t="b">
        <v>0</v>
      </c>
      <c r="K4090" t="s">
        <v>24</v>
      </c>
      <c r="L4090" t="s">
        <v>22</v>
      </c>
      <c r="M4090">
        <v>82850</v>
      </c>
      <c r="O4090" t="s">
        <v>5482</v>
      </c>
      <c r="P4090" t="s">
        <v>3772</v>
      </c>
    </row>
    <row r="4091" spans="1:16" x14ac:dyDescent="0.25">
      <c r="A4091" t="s">
        <v>2</v>
      </c>
      <c r="B4091" t="s">
        <v>7570</v>
      </c>
      <c r="C4091" t="s">
        <v>39</v>
      </c>
      <c r="D4091" t="s">
        <v>4014</v>
      </c>
      <c r="E4091" t="s">
        <v>20</v>
      </c>
      <c r="F4091" t="b">
        <v>1</v>
      </c>
      <c r="G4091" t="s">
        <v>27</v>
      </c>
      <c r="H4091" s="4">
        <v>45713.001273148147</v>
      </c>
      <c r="I4091" t="b">
        <v>0</v>
      </c>
      <c r="J4091" t="b">
        <v>0</v>
      </c>
      <c r="K4091" t="s">
        <v>24</v>
      </c>
      <c r="L4091" t="s">
        <v>22</v>
      </c>
      <c r="M4091">
        <v>155000</v>
      </c>
      <c r="O4091" t="s">
        <v>7571</v>
      </c>
      <c r="P4091" t="s">
        <v>7572</v>
      </c>
    </row>
    <row r="4092" spans="1:16" x14ac:dyDescent="0.25">
      <c r="A4092" t="s">
        <v>1</v>
      </c>
      <c r="B4092" t="s">
        <v>7554</v>
      </c>
      <c r="C4092" t="s">
        <v>82</v>
      </c>
      <c r="D4092" t="s">
        <v>3973</v>
      </c>
      <c r="E4092" t="s">
        <v>20</v>
      </c>
      <c r="F4092" t="b">
        <v>0</v>
      </c>
      <c r="G4092" t="s">
        <v>27</v>
      </c>
      <c r="H4092" s="4">
        <v>45713.00136574074</v>
      </c>
      <c r="I4092" t="b">
        <v>0</v>
      </c>
      <c r="J4092" t="b">
        <v>1</v>
      </c>
      <c r="K4092" t="s">
        <v>24</v>
      </c>
      <c r="L4092" t="s">
        <v>22</v>
      </c>
      <c r="M4092">
        <v>125320</v>
      </c>
      <c r="O4092" t="s">
        <v>4194</v>
      </c>
      <c r="P4092" t="s">
        <v>149</v>
      </c>
    </row>
    <row r="4093" spans="1:16" x14ac:dyDescent="0.25">
      <c r="A4093" t="s">
        <v>2</v>
      </c>
      <c r="B4093" t="s">
        <v>7407</v>
      </c>
      <c r="C4093" t="s">
        <v>372</v>
      </c>
      <c r="D4093" t="s">
        <v>4014</v>
      </c>
      <c r="E4093" t="s">
        <v>20</v>
      </c>
      <c r="F4093" t="b">
        <v>0</v>
      </c>
      <c r="G4093" t="s">
        <v>41</v>
      </c>
      <c r="H4093" s="4">
        <v>45713.00209490741</v>
      </c>
      <c r="I4093" t="b">
        <v>0</v>
      </c>
      <c r="J4093" t="b">
        <v>1</v>
      </c>
      <c r="K4093" t="s">
        <v>24</v>
      </c>
      <c r="L4093" t="s">
        <v>22</v>
      </c>
      <c r="M4093">
        <v>220900</v>
      </c>
      <c r="O4093" t="s">
        <v>402</v>
      </c>
      <c r="P4093" t="s">
        <v>7408</v>
      </c>
    </row>
    <row r="4094" spans="1:16" x14ac:dyDescent="0.25">
      <c r="A4094" t="s">
        <v>2</v>
      </c>
      <c r="B4094" t="s">
        <v>2492</v>
      </c>
      <c r="C4094" t="s">
        <v>825</v>
      </c>
      <c r="D4094" t="s">
        <v>3973</v>
      </c>
      <c r="E4094" t="s">
        <v>20</v>
      </c>
      <c r="F4094" t="b">
        <v>0</v>
      </c>
      <c r="G4094" t="s">
        <v>35</v>
      </c>
      <c r="H4094" s="4">
        <v>45713.002395833333</v>
      </c>
      <c r="I4094" t="b">
        <v>0</v>
      </c>
      <c r="J4094" t="b">
        <v>1</v>
      </c>
      <c r="K4094" t="s">
        <v>24</v>
      </c>
      <c r="L4094" t="s">
        <v>22</v>
      </c>
      <c r="M4094">
        <v>122087</v>
      </c>
      <c r="O4094" t="s">
        <v>5482</v>
      </c>
      <c r="P4094" t="s">
        <v>7409</v>
      </c>
    </row>
    <row r="4095" spans="1:16" x14ac:dyDescent="0.25">
      <c r="A4095" t="s">
        <v>1</v>
      </c>
      <c r="B4095" t="s">
        <v>5780</v>
      </c>
      <c r="C4095" t="s">
        <v>7555</v>
      </c>
      <c r="D4095" t="s">
        <v>5123</v>
      </c>
      <c r="E4095" t="s">
        <v>20</v>
      </c>
      <c r="F4095" t="b">
        <v>0</v>
      </c>
      <c r="G4095" t="s">
        <v>30</v>
      </c>
      <c r="H4095" s="4">
        <v>45713.002418981479</v>
      </c>
      <c r="I4095" t="b">
        <v>0</v>
      </c>
      <c r="J4095" t="b">
        <v>1</v>
      </c>
      <c r="K4095" t="s">
        <v>24</v>
      </c>
      <c r="L4095" t="s">
        <v>22</v>
      </c>
      <c r="M4095">
        <v>198500</v>
      </c>
      <c r="O4095" t="s">
        <v>59</v>
      </c>
      <c r="P4095" t="s">
        <v>7556</v>
      </c>
    </row>
    <row r="4096" spans="1:16" x14ac:dyDescent="0.25">
      <c r="A4096" t="s">
        <v>2</v>
      </c>
      <c r="B4096" t="s">
        <v>7410</v>
      </c>
      <c r="C4096" t="s">
        <v>622</v>
      </c>
      <c r="D4096" t="s">
        <v>3973</v>
      </c>
      <c r="E4096" t="s">
        <v>20</v>
      </c>
      <c r="F4096" t="b">
        <v>0</v>
      </c>
      <c r="G4096" t="s">
        <v>52</v>
      </c>
      <c r="H4096" s="4">
        <v>45713.003298611111</v>
      </c>
      <c r="I4096" t="b">
        <v>0</v>
      </c>
      <c r="J4096" t="b">
        <v>1</v>
      </c>
      <c r="K4096" t="s">
        <v>24</v>
      </c>
      <c r="L4096" t="s">
        <v>22</v>
      </c>
      <c r="M4096">
        <v>115000</v>
      </c>
      <c r="O4096" t="s">
        <v>954</v>
      </c>
      <c r="P4096" t="s">
        <v>7411</v>
      </c>
    </row>
    <row r="4097" spans="1:16" x14ac:dyDescent="0.25">
      <c r="A4097" t="s">
        <v>28</v>
      </c>
      <c r="B4097" t="s">
        <v>7412</v>
      </c>
      <c r="C4097" t="s">
        <v>39</v>
      </c>
      <c r="D4097" t="s">
        <v>3973</v>
      </c>
      <c r="E4097" t="s">
        <v>20</v>
      </c>
      <c r="F4097" t="b">
        <v>1</v>
      </c>
      <c r="G4097" t="s">
        <v>30</v>
      </c>
      <c r="H4097" s="4">
        <v>45713.017511574071</v>
      </c>
      <c r="I4097" t="b">
        <v>0</v>
      </c>
      <c r="J4097" t="b">
        <v>0</v>
      </c>
      <c r="K4097" t="s">
        <v>24</v>
      </c>
      <c r="L4097" t="s">
        <v>36</v>
      </c>
      <c r="N4097">
        <v>50</v>
      </c>
      <c r="O4097" t="s">
        <v>7413</v>
      </c>
    </row>
    <row r="4098" spans="1:16" x14ac:dyDescent="0.25">
      <c r="A4098" t="s">
        <v>0</v>
      </c>
      <c r="B4098" t="s">
        <v>6983</v>
      </c>
      <c r="C4098" t="s">
        <v>39</v>
      </c>
      <c r="D4098" t="s">
        <v>3973</v>
      </c>
      <c r="E4098" t="s">
        <v>20</v>
      </c>
      <c r="F4098" t="b">
        <v>1</v>
      </c>
      <c r="G4098" t="s">
        <v>106</v>
      </c>
      <c r="H4098" s="4">
        <v>45713.018483796302</v>
      </c>
      <c r="I4098" t="b">
        <v>0</v>
      </c>
      <c r="J4098" t="b">
        <v>0</v>
      </c>
      <c r="K4098" t="s">
        <v>106</v>
      </c>
      <c r="L4098" t="s">
        <v>22</v>
      </c>
      <c r="M4098">
        <v>71500</v>
      </c>
      <c r="O4098" t="s">
        <v>6984</v>
      </c>
      <c r="P4098" t="s">
        <v>6985</v>
      </c>
    </row>
    <row r="4099" spans="1:16" x14ac:dyDescent="0.25">
      <c r="A4099" t="s">
        <v>0</v>
      </c>
      <c r="B4099" t="s">
        <v>4495</v>
      </c>
      <c r="C4099" t="s">
        <v>140</v>
      </c>
      <c r="D4099" t="s">
        <v>3828</v>
      </c>
      <c r="E4099" t="s">
        <v>20</v>
      </c>
      <c r="F4099" t="b">
        <v>0</v>
      </c>
      <c r="G4099" t="s">
        <v>35</v>
      </c>
      <c r="H4099" s="4">
        <v>45713.04210648148</v>
      </c>
      <c r="I4099" t="b">
        <v>0</v>
      </c>
      <c r="J4099" t="b">
        <v>0</v>
      </c>
      <c r="K4099" t="s">
        <v>24</v>
      </c>
      <c r="L4099" t="s">
        <v>22</v>
      </c>
      <c r="M4099">
        <v>70000</v>
      </c>
      <c r="O4099" t="s">
        <v>4496</v>
      </c>
      <c r="P4099" t="s">
        <v>204</v>
      </c>
    </row>
    <row r="4100" spans="1:16" x14ac:dyDescent="0.25">
      <c r="A4100" t="s">
        <v>0</v>
      </c>
      <c r="B4100" t="s">
        <v>2900</v>
      </c>
      <c r="C4100" t="s">
        <v>749</v>
      </c>
      <c r="D4100" t="s">
        <v>3828</v>
      </c>
      <c r="E4100" t="s">
        <v>20</v>
      </c>
      <c r="F4100" t="b">
        <v>0</v>
      </c>
      <c r="G4100" t="s">
        <v>30</v>
      </c>
      <c r="H4100" s="4">
        <v>45713.042280092603</v>
      </c>
      <c r="I4100" t="b">
        <v>0</v>
      </c>
      <c r="J4100" t="b">
        <v>1</v>
      </c>
      <c r="K4100" t="s">
        <v>24</v>
      </c>
      <c r="L4100" t="s">
        <v>22</v>
      </c>
      <c r="M4100">
        <v>82500</v>
      </c>
      <c r="O4100" t="s">
        <v>4497</v>
      </c>
      <c r="P4100" t="s">
        <v>3459</v>
      </c>
    </row>
    <row r="4101" spans="1:16" x14ac:dyDescent="0.25">
      <c r="A4101" t="s">
        <v>2</v>
      </c>
      <c r="B4101" t="s">
        <v>7528</v>
      </c>
      <c r="C4101" t="s">
        <v>7529</v>
      </c>
      <c r="D4101" t="s">
        <v>3828</v>
      </c>
      <c r="E4101" t="s">
        <v>20</v>
      </c>
      <c r="F4101" t="b">
        <v>0</v>
      </c>
      <c r="G4101" t="s">
        <v>23</v>
      </c>
      <c r="H4101" s="4">
        <v>45713.059699074067</v>
      </c>
      <c r="I4101" t="b">
        <v>1</v>
      </c>
      <c r="J4101" t="b">
        <v>1</v>
      </c>
      <c r="K4101" t="s">
        <v>24</v>
      </c>
      <c r="L4101" t="s">
        <v>22</v>
      </c>
      <c r="M4101">
        <v>46000</v>
      </c>
      <c r="O4101" t="s">
        <v>7530</v>
      </c>
      <c r="P4101" t="s">
        <v>3540</v>
      </c>
    </row>
    <row r="4102" spans="1:16" x14ac:dyDescent="0.25">
      <c r="A4102" t="s">
        <v>19</v>
      </c>
      <c r="B4102" t="s">
        <v>2448</v>
      </c>
      <c r="C4102" t="s">
        <v>1270</v>
      </c>
      <c r="D4102" t="s">
        <v>3973</v>
      </c>
      <c r="E4102" t="s">
        <v>20</v>
      </c>
      <c r="F4102" t="b">
        <v>0</v>
      </c>
      <c r="G4102" t="s">
        <v>23</v>
      </c>
      <c r="H4102" s="4">
        <v>45713.077384259261</v>
      </c>
      <c r="I4102" t="b">
        <v>0</v>
      </c>
      <c r="J4102" t="b">
        <v>1</v>
      </c>
      <c r="K4102" t="s">
        <v>24</v>
      </c>
      <c r="L4102" t="s">
        <v>36</v>
      </c>
      <c r="N4102">
        <v>56.5</v>
      </c>
      <c r="O4102" t="s">
        <v>5482</v>
      </c>
      <c r="P4102" t="s">
        <v>149</v>
      </c>
    </row>
    <row r="4103" spans="1:16" x14ac:dyDescent="0.25">
      <c r="A4103" t="s">
        <v>2</v>
      </c>
      <c r="B4103" t="s">
        <v>4295</v>
      </c>
      <c r="C4103" t="s">
        <v>612</v>
      </c>
      <c r="D4103" t="s">
        <v>3973</v>
      </c>
      <c r="E4103" t="s">
        <v>20</v>
      </c>
      <c r="F4103" t="b">
        <v>0</v>
      </c>
      <c r="G4103" t="s">
        <v>27</v>
      </c>
      <c r="H4103" s="4">
        <v>45713.084456018521</v>
      </c>
      <c r="I4103" t="b">
        <v>0</v>
      </c>
      <c r="J4103" t="b">
        <v>0</v>
      </c>
      <c r="K4103" t="s">
        <v>24</v>
      </c>
      <c r="L4103" t="s">
        <v>22</v>
      </c>
      <c r="M4103">
        <v>142500</v>
      </c>
      <c r="O4103" t="s">
        <v>5482</v>
      </c>
      <c r="P4103" t="s">
        <v>7573</v>
      </c>
    </row>
    <row r="4104" spans="1:16" x14ac:dyDescent="0.25">
      <c r="A4104" t="s">
        <v>28</v>
      </c>
      <c r="B4104" t="s">
        <v>7414</v>
      </c>
      <c r="C4104" t="s">
        <v>192</v>
      </c>
      <c r="D4104" t="s">
        <v>3957</v>
      </c>
      <c r="E4104" t="s">
        <v>20</v>
      </c>
      <c r="F4104" t="b">
        <v>0</v>
      </c>
      <c r="G4104" t="s">
        <v>23</v>
      </c>
      <c r="H4104" s="4">
        <v>45713.09920138889</v>
      </c>
      <c r="I4104" t="b">
        <v>0</v>
      </c>
      <c r="J4104" t="b">
        <v>1</v>
      </c>
      <c r="K4104" t="s">
        <v>24</v>
      </c>
      <c r="L4104" t="s">
        <v>36</v>
      </c>
      <c r="N4104">
        <v>41.884998321533203</v>
      </c>
      <c r="O4104" t="s">
        <v>5013</v>
      </c>
      <c r="P4104" t="s">
        <v>7415</v>
      </c>
    </row>
    <row r="4105" spans="1:16" x14ac:dyDescent="0.25">
      <c r="A4105" t="s">
        <v>40</v>
      </c>
      <c r="B4105" t="s">
        <v>7416</v>
      </c>
      <c r="C4105" t="s">
        <v>5404</v>
      </c>
      <c r="D4105" t="s">
        <v>3957</v>
      </c>
      <c r="E4105" t="s">
        <v>20</v>
      </c>
      <c r="F4105" t="b">
        <v>0</v>
      </c>
      <c r="G4105" t="s">
        <v>27</v>
      </c>
      <c r="H4105" s="4">
        <v>45713.100543981483</v>
      </c>
      <c r="I4105" t="b">
        <v>0</v>
      </c>
      <c r="J4105" t="b">
        <v>0</v>
      </c>
      <c r="K4105" t="s">
        <v>24</v>
      </c>
      <c r="L4105" t="s">
        <v>36</v>
      </c>
      <c r="N4105">
        <v>45.745002746582031</v>
      </c>
      <c r="O4105" t="s">
        <v>1422</v>
      </c>
      <c r="P4105" t="s">
        <v>7417</v>
      </c>
    </row>
    <row r="4106" spans="1:16" x14ac:dyDescent="0.25">
      <c r="A4106" t="s">
        <v>2</v>
      </c>
      <c r="B4106" t="s">
        <v>7574</v>
      </c>
      <c r="C4106" t="s">
        <v>293</v>
      </c>
      <c r="D4106" t="s">
        <v>3973</v>
      </c>
      <c r="E4106" t="s">
        <v>20</v>
      </c>
      <c r="F4106" t="b">
        <v>0</v>
      </c>
      <c r="G4106" t="s">
        <v>41</v>
      </c>
      <c r="H4106" s="4">
        <v>45713.121493055558</v>
      </c>
      <c r="I4106" t="b">
        <v>0</v>
      </c>
      <c r="J4106" t="b">
        <v>1</v>
      </c>
      <c r="K4106" t="s">
        <v>24</v>
      </c>
      <c r="L4106" t="s">
        <v>36</v>
      </c>
      <c r="N4106">
        <v>40.375</v>
      </c>
      <c r="O4106" t="s">
        <v>7575</v>
      </c>
      <c r="P4106" t="s">
        <v>1597</v>
      </c>
    </row>
    <row r="4107" spans="1:16" x14ac:dyDescent="0.25">
      <c r="A4107" t="s">
        <v>19</v>
      </c>
      <c r="B4107" t="s">
        <v>7418</v>
      </c>
      <c r="C4107" t="s">
        <v>122</v>
      </c>
      <c r="D4107" t="s">
        <v>3973</v>
      </c>
      <c r="E4107" t="s">
        <v>20</v>
      </c>
      <c r="F4107" t="b">
        <v>0</v>
      </c>
      <c r="G4107" t="s">
        <v>52</v>
      </c>
      <c r="H4107" s="4">
        <v>45713.246979166674</v>
      </c>
      <c r="I4107" t="b">
        <v>1</v>
      </c>
      <c r="J4107" t="b">
        <v>1</v>
      </c>
      <c r="K4107" t="s">
        <v>24</v>
      </c>
      <c r="L4107" t="s">
        <v>36</v>
      </c>
      <c r="N4107">
        <v>67.5</v>
      </c>
      <c r="O4107" t="s">
        <v>4344</v>
      </c>
      <c r="P4107" t="s">
        <v>2460</v>
      </c>
    </row>
    <row r="4108" spans="1:16" x14ac:dyDescent="0.25">
      <c r="A4108" t="s">
        <v>0</v>
      </c>
      <c r="B4108" t="s">
        <v>7419</v>
      </c>
      <c r="C4108" t="s">
        <v>82</v>
      </c>
      <c r="D4108" t="s">
        <v>5915</v>
      </c>
      <c r="E4108" t="s">
        <v>20</v>
      </c>
      <c r="F4108" t="b">
        <v>0</v>
      </c>
      <c r="G4108" t="s">
        <v>27</v>
      </c>
      <c r="H4108" s="4">
        <v>45713.249976851846</v>
      </c>
      <c r="I4108" t="b">
        <v>0</v>
      </c>
      <c r="J4108" t="b">
        <v>1</v>
      </c>
      <c r="K4108" t="s">
        <v>24</v>
      </c>
      <c r="L4108" t="s">
        <v>22</v>
      </c>
      <c r="M4108">
        <v>169500</v>
      </c>
      <c r="O4108" t="s">
        <v>7420</v>
      </c>
      <c r="P4108" t="s">
        <v>2951</v>
      </c>
    </row>
    <row r="4109" spans="1:16" x14ac:dyDescent="0.25">
      <c r="A4109" t="s">
        <v>0</v>
      </c>
      <c r="B4109" t="s">
        <v>1507</v>
      </c>
      <c r="C4109" t="s">
        <v>82</v>
      </c>
      <c r="D4109" t="s">
        <v>3973</v>
      </c>
      <c r="E4109" t="s">
        <v>20</v>
      </c>
      <c r="F4109" t="b">
        <v>0</v>
      </c>
      <c r="G4109" t="s">
        <v>27</v>
      </c>
      <c r="H4109" s="4">
        <v>45713.2500462963</v>
      </c>
      <c r="I4109" t="b">
        <v>0</v>
      </c>
      <c r="J4109" t="b">
        <v>1</v>
      </c>
      <c r="K4109" t="s">
        <v>24</v>
      </c>
      <c r="L4109" t="s">
        <v>22</v>
      </c>
      <c r="M4109">
        <v>83025</v>
      </c>
      <c r="O4109" t="s">
        <v>444</v>
      </c>
    </row>
    <row r="4110" spans="1:16" x14ac:dyDescent="0.25">
      <c r="A4110" t="s">
        <v>0</v>
      </c>
      <c r="B4110" t="s">
        <v>0</v>
      </c>
      <c r="C4110" t="s">
        <v>2821</v>
      </c>
      <c r="D4110" t="s">
        <v>1051</v>
      </c>
      <c r="E4110" t="s">
        <v>20</v>
      </c>
      <c r="F4110" t="b">
        <v>0</v>
      </c>
      <c r="G4110" t="s">
        <v>41</v>
      </c>
      <c r="H4110" s="4">
        <v>45713.250231481477</v>
      </c>
      <c r="I4110" t="b">
        <v>1</v>
      </c>
      <c r="J4110" t="b">
        <v>1</v>
      </c>
      <c r="K4110" t="s">
        <v>24</v>
      </c>
      <c r="L4110" t="s">
        <v>36</v>
      </c>
      <c r="N4110">
        <v>30.5</v>
      </c>
      <c r="O4110" t="s">
        <v>1051</v>
      </c>
      <c r="P4110" t="s">
        <v>204</v>
      </c>
    </row>
    <row r="4111" spans="1:16" x14ac:dyDescent="0.25">
      <c r="A4111" t="s">
        <v>0</v>
      </c>
      <c r="B4111" t="s">
        <v>0</v>
      </c>
      <c r="C4111" t="s">
        <v>585</v>
      </c>
      <c r="D4111" t="s">
        <v>3828</v>
      </c>
      <c r="E4111" t="s">
        <v>219</v>
      </c>
      <c r="F4111" t="b">
        <v>0</v>
      </c>
      <c r="G4111" t="s">
        <v>41</v>
      </c>
      <c r="H4111" s="4">
        <v>45713.250277777777</v>
      </c>
      <c r="I4111" t="b">
        <v>0</v>
      </c>
      <c r="J4111" t="b">
        <v>1</v>
      </c>
      <c r="K4111" t="s">
        <v>24</v>
      </c>
      <c r="L4111" t="s">
        <v>36</v>
      </c>
      <c r="N4111">
        <v>62.5</v>
      </c>
      <c r="O4111" t="s">
        <v>3776</v>
      </c>
      <c r="P4111" t="s">
        <v>1823</v>
      </c>
    </row>
    <row r="4112" spans="1:16" x14ac:dyDescent="0.25">
      <c r="A4112" t="s">
        <v>25</v>
      </c>
      <c r="B4112" t="s">
        <v>7576</v>
      </c>
      <c r="C4112" t="s">
        <v>1322</v>
      </c>
      <c r="D4112" t="s">
        <v>3828</v>
      </c>
      <c r="E4112" t="s">
        <v>20</v>
      </c>
      <c r="F4112" t="b">
        <v>0</v>
      </c>
      <c r="G4112" t="s">
        <v>41</v>
      </c>
      <c r="H4112" s="4">
        <v>45713.250300925924</v>
      </c>
      <c r="I4112" t="b">
        <v>0</v>
      </c>
      <c r="J4112" t="b">
        <v>1</v>
      </c>
      <c r="K4112" t="s">
        <v>24</v>
      </c>
      <c r="L4112" t="s">
        <v>22</v>
      </c>
      <c r="M4112">
        <v>82500</v>
      </c>
      <c r="O4112" t="s">
        <v>3593</v>
      </c>
      <c r="P4112" t="s">
        <v>3529</v>
      </c>
    </row>
    <row r="4113" spans="1:16" x14ac:dyDescent="0.25">
      <c r="A4113" t="s">
        <v>0</v>
      </c>
      <c r="B4113" t="s">
        <v>565</v>
      </c>
      <c r="C4113" t="s">
        <v>293</v>
      </c>
      <c r="D4113" t="s">
        <v>3973</v>
      </c>
      <c r="E4113" t="s">
        <v>51</v>
      </c>
      <c r="F4113" t="b">
        <v>0</v>
      </c>
      <c r="G4113" t="s">
        <v>41</v>
      </c>
      <c r="H4113" s="4">
        <v>45713.2503125</v>
      </c>
      <c r="I4113" t="b">
        <v>0</v>
      </c>
      <c r="J4113" t="b">
        <v>0</v>
      </c>
      <c r="K4113" t="s">
        <v>24</v>
      </c>
      <c r="L4113" t="s">
        <v>36</v>
      </c>
      <c r="N4113">
        <v>65.489997863769531</v>
      </c>
      <c r="O4113" t="s">
        <v>5558</v>
      </c>
      <c r="P4113" t="s">
        <v>5559</v>
      </c>
    </row>
    <row r="4114" spans="1:16" x14ac:dyDescent="0.25">
      <c r="A4114" t="s">
        <v>25</v>
      </c>
      <c r="B4114" t="s">
        <v>7421</v>
      </c>
      <c r="C4114" t="s">
        <v>49</v>
      </c>
      <c r="D4114" t="s">
        <v>3108</v>
      </c>
      <c r="E4114" t="s">
        <v>20</v>
      </c>
      <c r="F4114" t="b">
        <v>0</v>
      </c>
      <c r="G4114" t="s">
        <v>41</v>
      </c>
      <c r="H4114" s="4">
        <v>45713.250462962962</v>
      </c>
      <c r="I4114" t="b">
        <v>0</v>
      </c>
      <c r="J4114" t="b">
        <v>1</v>
      </c>
      <c r="K4114" t="s">
        <v>24</v>
      </c>
      <c r="L4114" t="s">
        <v>22</v>
      </c>
      <c r="M4114">
        <v>220612</v>
      </c>
      <c r="O4114" t="s">
        <v>43</v>
      </c>
      <c r="P4114" t="s">
        <v>7422</v>
      </c>
    </row>
    <row r="4115" spans="1:16" x14ac:dyDescent="0.25">
      <c r="A4115" t="s">
        <v>0</v>
      </c>
      <c r="B4115" t="s">
        <v>288</v>
      </c>
      <c r="C4115" t="s">
        <v>696</v>
      </c>
      <c r="D4115" t="s">
        <v>7423</v>
      </c>
      <c r="E4115" t="s">
        <v>51</v>
      </c>
      <c r="F4115" t="b">
        <v>0</v>
      </c>
      <c r="G4115" t="s">
        <v>30</v>
      </c>
      <c r="H4115" s="4">
        <v>45713.250902777778</v>
      </c>
      <c r="I4115" t="b">
        <v>1</v>
      </c>
      <c r="J4115" t="b">
        <v>1</v>
      </c>
      <c r="K4115" t="s">
        <v>24</v>
      </c>
      <c r="L4115" t="s">
        <v>36</v>
      </c>
      <c r="N4115">
        <v>25</v>
      </c>
      <c r="O4115" t="s">
        <v>2075</v>
      </c>
      <c r="P4115" t="s">
        <v>863</v>
      </c>
    </row>
    <row r="4116" spans="1:16" x14ac:dyDescent="0.25">
      <c r="A4116" t="s">
        <v>19</v>
      </c>
      <c r="B4116" t="s">
        <v>7424</v>
      </c>
      <c r="C4116" t="s">
        <v>985</v>
      </c>
      <c r="D4116" t="s">
        <v>3973</v>
      </c>
      <c r="E4116" t="s">
        <v>20</v>
      </c>
      <c r="F4116" t="b">
        <v>0</v>
      </c>
      <c r="G4116" t="s">
        <v>27</v>
      </c>
      <c r="H4116" s="4">
        <v>45713.251006944447</v>
      </c>
      <c r="I4116" t="b">
        <v>0</v>
      </c>
      <c r="J4116" t="b">
        <v>1</v>
      </c>
      <c r="K4116" t="s">
        <v>24</v>
      </c>
      <c r="L4116" t="s">
        <v>22</v>
      </c>
      <c r="M4116">
        <v>260000</v>
      </c>
      <c r="O4116" t="s">
        <v>575</v>
      </c>
    </row>
    <row r="4117" spans="1:16" x14ac:dyDescent="0.25">
      <c r="A4117" t="s">
        <v>0</v>
      </c>
      <c r="B4117" t="s">
        <v>0</v>
      </c>
      <c r="C4117" t="s">
        <v>1226</v>
      </c>
      <c r="D4117" t="s">
        <v>3828</v>
      </c>
      <c r="E4117" t="s">
        <v>20</v>
      </c>
      <c r="F4117" t="b">
        <v>0</v>
      </c>
      <c r="G4117" t="s">
        <v>52</v>
      </c>
      <c r="H4117" s="4">
        <v>45713.251215277778</v>
      </c>
      <c r="I4117" t="b">
        <v>0</v>
      </c>
      <c r="J4117" t="b">
        <v>0</v>
      </c>
      <c r="K4117" t="s">
        <v>24</v>
      </c>
      <c r="L4117" t="s">
        <v>22</v>
      </c>
      <c r="M4117">
        <v>70000</v>
      </c>
      <c r="O4117" t="s">
        <v>5918</v>
      </c>
      <c r="P4117" t="s">
        <v>5919</v>
      </c>
    </row>
    <row r="4118" spans="1:16" x14ac:dyDescent="0.25">
      <c r="A4118" t="s">
        <v>1</v>
      </c>
      <c r="B4118" t="s">
        <v>661</v>
      </c>
      <c r="C4118" t="s">
        <v>1521</v>
      </c>
      <c r="D4118" t="s">
        <v>3973</v>
      </c>
      <c r="E4118" t="s">
        <v>20</v>
      </c>
      <c r="F4118" t="b">
        <v>0</v>
      </c>
      <c r="G4118" t="s">
        <v>52</v>
      </c>
      <c r="H4118" s="4">
        <v>45713.251643518517</v>
      </c>
      <c r="I4118" t="b">
        <v>0</v>
      </c>
      <c r="J4118" t="b">
        <v>0</v>
      </c>
      <c r="K4118" t="s">
        <v>24</v>
      </c>
      <c r="L4118" t="s">
        <v>22</v>
      </c>
      <c r="M4118">
        <v>81100</v>
      </c>
      <c r="O4118" t="s">
        <v>1549</v>
      </c>
    </row>
    <row r="4119" spans="1:16" x14ac:dyDescent="0.25">
      <c r="A4119" t="s">
        <v>1</v>
      </c>
      <c r="B4119" t="s">
        <v>661</v>
      </c>
      <c r="C4119" t="s">
        <v>386</v>
      </c>
      <c r="D4119" t="s">
        <v>3828</v>
      </c>
      <c r="E4119" t="s">
        <v>20</v>
      </c>
      <c r="F4119" t="b">
        <v>0</v>
      </c>
      <c r="G4119" t="s">
        <v>41</v>
      </c>
      <c r="H4119" s="4">
        <v>45713.251944444448</v>
      </c>
      <c r="I4119" t="b">
        <v>0</v>
      </c>
      <c r="J4119" t="b">
        <v>1</v>
      </c>
      <c r="K4119" t="s">
        <v>24</v>
      </c>
      <c r="L4119" t="s">
        <v>22</v>
      </c>
      <c r="M4119">
        <v>127275.203125</v>
      </c>
      <c r="O4119" t="s">
        <v>7425</v>
      </c>
      <c r="P4119" t="s">
        <v>7426</v>
      </c>
    </row>
    <row r="4120" spans="1:16" x14ac:dyDescent="0.25">
      <c r="A4120" t="s">
        <v>2</v>
      </c>
      <c r="B4120" t="s">
        <v>1544</v>
      </c>
      <c r="C4120" t="s">
        <v>39</v>
      </c>
      <c r="D4120" t="s">
        <v>4014</v>
      </c>
      <c r="E4120" t="s">
        <v>20</v>
      </c>
      <c r="F4120" t="b">
        <v>1</v>
      </c>
      <c r="G4120" t="s">
        <v>610</v>
      </c>
      <c r="H4120" s="4">
        <v>45713.257430555554</v>
      </c>
      <c r="I4120" t="b">
        <v>0</v>
      </c>
      <c r="J4120" t="b">
        <v>1</v>
      </c>
      <c r="K4120" t="s">
        <v>610</v>
      </c>
      <c r="L4120" t="s">
        <v>22</v>
      </c>
      <c r="M4120">
        <v>184000</v>
      </c>
      <c r="O4120" t="s">
        <v>3016</v>
      </c>
      <c r="P4120" t="s">
        <v>6878</v>
      </c>
    </row>
    <row r="4121" spans="1:16" x14ac:dyDescent="0.25">
      <c r="A4121" t="s">
        <v>0</v>
      </c>
      <c r="B4121" t="s">
        <v>7427</v>
      </c>
      <c r="C4121" t="s">
        <v>3180</v>
      </c>
      <c r="D4121" t="s">
        <v>2208</v>
      </c>
      <c r="E4121" t="s">
        <v>20</v>
      </c>
      <c r="F4121" t="b">
        <v>0</v>
      </c>
      <c r="G4121" t="s">
        <v>23</v>
      </c>
      <c r="H4121" s="4">
        <v>45713.269016203703</v>
      </c>
      <c r="I4121" t="b">
        <v>0</v>
      </c>
      <c r="J4121" t="b">
        <v>0</v>
      </c>
      <c r="K4121" t="s">
        <v>24</v>
      </c>
      <c r="L4121" t="s">
        <v>36</v>
      </c>
      <c r="N4121">
        <v>33.5</v>
      </c>
      <c r="O4121" t="s">
        <v>3375</v>
      </c>
      <c r="P4121" t="s">
        <v>963</v>
      </c>
    </row>
    <row r="4122" spans="1:16" x14ac:dyDescent="0.25">
      <c r="A4122" t="s">
        <v>2</v>
      </c>
      <c r="B4122" t="s">
        <v>2</v>
      </c>
      <c r="C4122" t="s">
        <v>7428</v>
      </c>
      <c r="D4122" t="s">
        <v>4972</v>
      </c>
      <c r="E4122" t="s">
        <v>20</v>
      </c>
      <c r="F4122" t="b">
        <v>0</v>
      </c>
      <c r="G4122" t="s">
        <v>226</v>
      </c>
      <c r="H4122" s="4">
        <v>45713.273310185177</v>
      </c>
      <c r="I4122" t="b">
        <v>1</v>
      </c>
      <c r="J4122" t="b">
        <v>0</v>
      </c>
      <c r="K4122" t="s">
        <v>226</v>
      </c>
      <c r="L4122" t="s">
        <v>22</v>
      </c>
      <c r="M4122">
        <v>65000</v>
      </c>
      <c r="O4122" t="s">
        <v>7429</v>
      </c>
      <c r="P4122" t="s">
        <v>7430</v>
      </c>
    </row>
    <row r="4123" spans="1:16" x14ac:dyDescent="0.25">
      <c r="A4123" t="s">
        <v>19</v>
      </c>
      <c r="B4123" t="s">
        <v>7519</v>
      </c>
      <c r="C4123" t="s">
        <v>213</v>
      </c>
      <c r="D4123" t="s">
        <v>2208</v>
      </c>
      <c r="E4123" t="s">
        <v>20</v>
      </c>
      <c r="F4123" t="b">
        <v>0</v>
      </c>
      <c r="G4123" t="s">
        <v>41</v>
      </c>
      <c r="H4123" s="4">
        <v>45713.292048611111</v>
      </c>
      <c r="I4123" t="b">
        <v>0</v>
      </c>
      <c r="J4123" t="b">
        <v>1</v>
      </c>
      <c r="K4123" t="s">
        <v>24</v>
      </c>
      <c r="L4123" t="s">
        <v>22</v>
      </c>
      <c r="M4123">
        <v>193000</v>
      </c>
      <c r="O4123" t="s">
        <v>405</v>
      </c>
      <c r="P4123" t="s">
        <v>7520</v>
      </c>
    </row>
    <row r="4124" spans="1:16" x14ac:dyDescent="0.25">
      <c r="A4124" t="s">
        <v>2</v>
      </c>
      <c r="B4124" t="s">
        <v>7431</v>
      </c>
      <c r="C4124" t="s">
        <v>172</v>
      </c>
      <c r="D4124" t="s">
        <v>2208</v>
      </c>
      <c r="E4124" t="s">
        <v>20</v>
      </c>
      <c r="F4124" t="b">
        <v>0</v>
      </c>
      <c r="G4124" t="s">
        <v>27</v>
      </c>
      <c r="H4124" s="4">
        <v>45713.293217592603</v>
      </c>
      <c r="I4124" t="b">
        <v>0</v>
      </c>
      <c r="J4124" t="b">
        <v>0</v>
      </c>
      <c r="K4124" t="s">
        <v>24</v>
      </c>
      <c r="L4124" t="s">
        <v>22</v>
      </c>
      <c r="M4124">
        <v>180000</v>
      </c>
      <c r="O4124" t="s">
        <v>2868</v>
      </c>
      <c r="P4124" t="s">
        <v>7432</v>
      </c>
    </row>
    <row r="4125" spans="1:16" x14ac:dyDescent="0.25">
      <c r="A4125" t="s">
        <v>28</v>
      </c>
      <c r="B4125" t="s">
        <v>7577</v>
      </c>
      <c r="C4125" t="s">
        <v>39</v>
      </c>
      <c r="D4125" t="s">
        <v>3985</v>
      </c>
      <c r="E4125" t="s">
        <v>20</v>
      </c>
      <c r="F4125" t="b">
        <v>1</v>
      </c>
      <c r="G4125" t="s">
        <v>2713</v>
      </c>
      <c r="H4125" s="4">
        <v>45713.294016203698</v>
      </c>
      <c r="I4125" t="b">
        <v>0</v>
      </c>
      <c r="J4125" t="b">
        <v>1</v>
      </c>
      <c r="K4125" t="s">
        <v>2713</v>
      </c>
      <c r="L4125" t="s">
        <v>22</v>
      </c>
      <c r="M4125">
        <v>138433.5</v>
      </c>
      <c r="O4125" t="s">
        <v>7578</v>
      </c>
    </row>
    <row r="4126" spans="1:16" x14ac:dyDescent="0.25">
      <c r="A4126" t="s">
        <v>2</v>
      </c>
      <c r="B4126" t="s">
        <v>7579</v>
      </c>
      <c r="C4126" t="s">
        <v>39</v>
      </c>
      <c r="D4126" t="s">
        <v>7580</v>
      </c>
      <c r="E4126" t="s">
        <v>20</v>
      </c>
      <c r="F4126" t="b">
        <v>1</v>
      </c>
      <c r="G4126" t="s">
        <v>816</v>
      </c>
      <c r="H4126" s="4">
        <v>45713.29515046296</v>
      </c>
      <c r="I4126" t="b">
        <v>0</v>
      </c>
      <c r="J4126" t="b">
        <v>0</v>
      </c>
      <c r="K4126" t="s">
        <v>816</v>
      </c>
      <c r="L4126" t="s">
        <v>22</v>
      </c>
      <c r="M4126">
        <v>87500</v>
      </c>
      <c r="O4126" t="s">
        <v>7580</v>
      </c>
      <c r="P4126" t="s">
        <v>7581</v>
      </c>
    </row>
    <row r="4127" spans="1:16" x14ac:dyDescent="0.25">
      <c r="A4127" t="s">
        <v>0</v>
      </c>
      <c r="B4127" t="s">
        <v>4222</v>
      </c>
      <c r="D4127" t="s">
        <v>4220</v>
      </c>
      <c r="E4127" t="s">
        <v>20</v>
      </c>
      <c r="F4127" t="b">
        <v>0</v>
      </c>
      <c r="G4127" t="s">
        <v>1420</v>
      </c>
      <c r="H4127" s="4">
        <v>45713.298101851848</v>
      </c>
      <c r="I4127" t="b">
        <v>0</v>
      </c>
      <c r="J4127" t="b">
        <v>0</v>
      </c>
      <c r="K4127" t="s">
        <v>1420</v>
      </c>
      <c r="L4127" t="s">
        <v>22</v>
      </c>
      <c r="M4127">
        <v>65000</v>
      </c>
      <c r="O4127" t="s">
        <v>2946</v>
      </c>
      <c r="P4127" t="s">
        <v>1374</v>
      </c>
    </row>
    <row r="4128" spans="1:16" x14ac:dyDescent="0.25">
      <c r="A4128" t="s">
        <v>1</v>
      </c>
      <c r="B4128" t="s">
        <v>7433</v>
      </c>
      <c r="C4128" t="s">
        <v>39</v>
      </c>
      <c r="D4128" t="s">
        <v>7434</v>
      </c>
      <c r="E4128" t="s">
        <v>20</v>
      </c>
      <c r="F4128" t="b">
        <v>1</v>
      </c>
      <c r="G4128" t="s">
        <v>1833</v>
      </c>
      <c r="H4128" s="4">
        <v>45713.299421296288</v>
      </c>
      <c r="I4128" t="b">
        <v>1</v>
      </c>
      <c r="J4128" t="b">
        <v>0</v>
      </c>
      <c r="K4128" t="s">
        <v>1833</v>
      </c>
      <c r="L4128" t="s">
        <v>22</v>
      </c>
      <c r="M4128">
        <v>47500</v>
      </c>
      <c r="O4128" t="s">
        <v>1426</v>
      </c>
    </row>
    <row r="4129" spans="1:16" x14ac:dyDescent="0.25">
      <c r="A4129" t="s">
        <v>0</v>
      </c>
      <c r="B4129" t="s">
        <v>3335</v>
      </c>
      <c r="C4129" t="s">
        <v>160</v>
      </c>
      <c r="D4129" t="s">
        <v>4084</v>
      </c>
      <c r="E4129" t="s">
        <v>20</v>
      </c>
      <c r="F4129" t="b">
        <v>0</v>
      </c>
      <c r="G4129" t="s">
        <v>52</v>
      </c>
      <c r="H4129" s="4">
        <v>45713.303819444453</v>
      </c>
      <c r="I4129" t="b">
        <v>0</v>
      </c>
      <c r="J4129" t="b">
        <v>1</v>
      </c>
      <c r="K4129" t="s">
        <v>24</v>
      </c>
      <c r="L4129" t="s">
        <v>22</v>
      </c>
      <c r="M4129">
        <v>137500</v>
      </c>
      <c r="O4129" t="s">
        <v>88</v>
      </c>
      <c r="P4129" t="s">
        <v>7435</v>
      </c>
    </row>
    <row r="4130" spans="1:16" x14ac:dyDescent="0.25">
      <c r="A4130" t="s">
        <v>89</v>
      </c>
      <c r="B4130" t="s">
        <v>7582</v>
      </c>
      <c r="C4130" t="s">
        <v>39</v>
      </c>
      <c r="D4130" t="s">
        <v>4627</v>
      </c>
      <c r="E4130" t="s">
        <v>20</v>
      </c>
      <c r="F4130" t="b">
        <v>1</v>
      </c>
      <c r="G4130" t="s">
        <v>4062</v>
      </c>
      <c r="H4130" s="4">
        <v>45713.308275462958</v>
      </c>
      <c r="I4130" t="b">
        <v>1</v>
      </c>
      <c r="J4130" t="b">
        <v>0</v>
      </c>
      <c r="K4130" t="s">
        <v>4062</v>
      </c>
      <c r="L4130" t="s">
        <v>22</v>
      </c>
      <c r="M4130">
        <v>170000</v>
      </c>
      <c r="O4130" t="s">
        <v>7583</v>
      </c>
      <c r="P4130" t="s">
        <v>7584</v>
      </c>
    </row>
    <row r="4131" spans="1:16" x14ac:dyDescent="0.25">
      <c r="A4131" t="s">
        <v>89</v>
      </c>
      <c r="B4131" t="s">
        <v>7531</v>
      </c>
      <c r="C4131" t="s">
        <v>7532</v>
      </c>
      <c r="D4131" t="s">
        <v>4035</v>
      </c>
      <c r="E4131" t="s">
        <v>20</v>
      </c>
      <c r="F4131" t="b">
        <v>0</v>
      </c>
      <c r="G4131" t="s">
        <v>1119</v>
      </c>
      <c r="H4131" s="4">
        <v>45713.31212962963</v>
      </c>
      <c r="I4131" t="b">
        <v>0</v>
      </c>
      <c r="J4131" t="b">
        <v>0</v>
      </c>
      <c r="K4131" t="s">
        <v>1119</v>
      </c>
      <c r="L4131" t="s">
        <v>22</v>
      </c>
      <c r="M4131">
        <v>275000</v>
      </c>
      <c r="O4131" t="s">
        <v>7533</v>
      </c>
      <c r="P4131" t="s">
        <v>274</v>
      </c>
    </row>
    <row r="4132" spans="1:16" x14ac:dyDescent="0.25">
      <c r="A4132" t="s">
        <v>89</v>
      </c>
      <c r="B4132" t="s">
        <v>7534</v>
      </c>
      <c r="C4132" t="s">
        <v>1420</v>
      </c>
      <c r="D4132" t="s">
        <v>4220</v>
      </c>
      <c r="E4132" t="s">
        <v>20</v>
      </c>
      <c r="F4132" t="b">
        <v>0</v>
      </c>
      <c r="G4132" t="s">
        <v>1420</v>
      </c>
      <c r="H4132" s="4">
        <v>45713.317175925928</v>
      </c>
      <c r="I4132" t="b">
        <v>0</v>
      </c>
      <c r="J4132" t="b">
        <v>0</v>
      </c>
      <c r="K4132" t="s">
        <v>1420</v>
      </c>
      <c r="L4132" t="s">
        <v>22</v>
      </c>
      <c r="M4132">
        <v>174400</v>
      </c>
      <c r="O4132" t="s">
        <v>1773</v>
      </c>
      <c r="P4132" t="s">
        <v>7535</v>
      </c>
    </row>
    <row r="4133" spans="1:16" x14ac:dyDescent="0.25">
      <c r="A4133" t="s">
        <v>139</v>
      </c>
      <c r="B4133" t="s">
        <v>7436</v>
      </c>
      <c r="C4133" t="s">
        <v>2500</v>
      </c>
      <c r="D4133" t="s">
        <v>3970</v>
      </c>
      <c r="E4133" t="s">
        <v>20</v>
      </c>
      <c r="F4133" t="b">
        <v>0</v>
      </c>
      <c r="G4133" t="s">
        <v>41</v>
      </c>
      <c r="H4133" s="4">
        <v>45713.333784722221</v>
      </c>
      <c r="I4133" t="b">
        <v>0</v>
      </c>
      <c r="J4133" t="b">
        <v>1</v>
      </c>
      <c r="K4133" t="s">
        <v>24</v>
      </c>
      <c r="L4133" t="s">
        <v>22</v>
      </c>
      <c r="M4133">
        <v>96000</v>
      </c>
      <c r="O4133" t="s">
        <v>7437</v>
      </c>
    </row>
    <row r="4134" spans="1:16" x14ac:dyDescent="0.25">
      <c r="A4134" t="s">
        <v>40</v>
      </c>
      <c r="B4134" t="s">
        <v>7438</v>
      </c>
      <c r="C4134" t="s">
        <v>151</v>
      </c>
      <c r="D4134" t="s">
        <v>5133</v>
      </c>
      <c r="E4134" t="s">
        <v>20</v>
      </c>
      <c r="F4134" t="b">
        <v>0</v>
      </c>
      <c r="G4134" t="s">
        <v>30</v>
      </c>
      <c r="H4134" s="4">
        <v>45713.334583333337</v>
      </c>
      <c r="I4134" t="b">
        <v>0</v>
      </c>
      <c r="J4134" t="b">
        <v>1</v>
      </c>
      <c r="K4134" t="s">
        <v>24</v>
      </c>
      <c r="L4134" t="s">
        <v>22</v>
      </c>
      <c r="M4134">
        <v>149743</v>
      </c>
      <c r="O4134" t="s">
        <v>7439</v>
      </c>
      <c r="P4134" t="s">
        <v>7440</v>
      </c>
    </row>
    <row r="4135" spans="1:16" x14ac:dyDescent="0.25">
      <c r="A4135" t="s">
        <v>19</v>
      </c>
      <c r="B4135" t="s">
        <v>7557</v>
      </c>
      <c r="C4135" t="s">
        <v>453</v>
      </c>
      <c r="D4135" t="s">
        <v>3957</v>
      </c>
      <c r="E4135" t="s">
        <v>20</v>
      </c>
      <c r="F4135" t="b">
        <v>0</v>
      </c>
      <c r="G4135" t="s">
        <v>27</v>
      </c>
      <c r="H4135" s="4">
        <v>45713.334618055553</v>
      </c>
      <c r="I4135" t="b">
        <v>0</v>
      </c>
      <c r="J4135" t="b">
        <v>0</v>
      </c>
      <c r="K4135" t="s">
        <v>24</v>
      </c>
      <c r="L4135" t="s">
        <v>36</v>
      </c>
      <c r="N4135">
        <v>51.239997863769531</v>
      </c>
      <c r="O4135" t="s">
        <v>349</v>
      </c>
      <c r="P4135" t="s">
        <v>7558</v>
      </c>
    </row>
    <row r="4136" spans="1:16" x14ac:dyDescent="0.25">
      <c r="A4136" t="s">
        <v>2</v>
      </c>
      <c r="B4136" t="s">
        <v>7441</v>
      </c>
      <c r="C4136" t="s">
        <v>29</v>
      </c>
      <c r="D4136" t="s">
        <v>3957</v>
      </c>
      <c r="E4136" t="s">
        <v>20</v>
      </c>
      <c r="F4136" t="b">
        <v>0</v>
      </c>
      <c r="G4136" t="s">
        <v>27</v>
      </c>
      <c r="H4136" s="4">
        <v>45713.334675925929</v>
      </c>
      <c r="I4136" t="b">
        <v>0</v>
      </c>
      <c r="J4136" t="b">
        <v>1</v>
      </c>
      <c r="K4136" t="s">
        <v>24</v>
      </c>
      <c r="L4136" t="s">
        <v>36</v>
      </c>
      <c r="N4136">
        <v>38.215000152587891</v>
      </c>
      <c r="O4136" t="s">
        <v>2768</v>
      </c>
      <c r="P4136" t="s">
        <v>128</v>
      </c>
    </row>
    <row r="4137" spans="1:16" x14ac:dyDescent="0.25">
      <c r="A4137" t="s">
        <v>2</v>
      </c>
      <c r="B4137" t="s">
        <v>1676</v>
      </c>
      <c r="C4137" t="s">
        <v>92</v>
      </c>
      <c r="D4137" t="s">
        <v>4090</v>
      </c>
      <c r="E4137" t="s">
        <v>20</v>
      </c>
      <c r="F4137" t="b">
        <v>0</v>
      </c>
      <c r="G4137" t="s">
        <v>35</v>
      </c>
      <c r="H4137" s="4">
        <v>45713.335509259261</v>
      </c>
      <c r="I4137" t="b">
        <v>0</v>
      </c>
      <c r="J4137" t="b">
        <v>0</v>
      </c>
      <c r="K4137" t="s">
        <v>24</v>
      </c>
      <c r="L4137" t="s">
        <v>22</v>
      </c>
      <c r="M4137">
        <v>125000</v>
      </c>
      <c r="O4137" t="s">
        <v>202</v>
      </c>
      <c r="P4137" t="s">
        <v>7559</v>
      </c>
    </row>
    <row r="4138" spans="1:16" x14ac:dyDescent="0.25">
      <c r="A4138" t="s">
        <v>2</v>
      </c>
      <c r="B4138" t="s">
        <v>7442</v>
      </c>
      <c r="C4138" t="s">
        <v>6313</v>
      </c>
      <c r="D4138" t="s">
        <v>3970</v>
      </c>
      <c r="E4138" t="s">
        <v>20</v>
      </c>
      <c r="F4138" t="b">
        <v>0</v>
      </c>
      <c r="G4138" t="s">
        <v>1420</v>
      </c>
      <c r="H4138" s="4">
        <v>45713.350810185177</v>
      </c>
      <c r="I4138" t="b">
        <v>0</v>
      </c>
      <c r="J4138" t="b">
        <v>0</v>
      </c>
      <c r="K4138" t="s">
        <v>1420</v>
      </c>
      <c r="L4138" t="s">
        <v>22</v>
      </c>
      <c r="M4138">
        <v>109605.5</v>
      </c>
      <c r="O4138" t="s">
        <v>7443</v>
      </c>
      <c r="P4138" t="s">
        <v>7444</v>
      </c>
    </row>
    <row r="4139" spans="1:16" x14ac:dyDescent="0.25">
      <c r="A4139" t="s">
        <v>0</v>
      </c>
      <c r="B4139" t="s">
        <v>7536</v>
      </c>
      <c r="C4139" t="s">
        <v>3225</v>
      </c>
      <c r="D4139" t="s">
        <v>3828</v>
      </c>
      <c r="E4139" t="s">
        <v>20</v>
      </c>
      <c r="F4139" t="b">
        <v>0</v>
      </c>
      <c r="G4139" t="s">
        <v>27</v>
      </c>
      <c r="H4139" s="4">
        <v>45713.375081018523</v>
      </c>
      <c r="I4139" t="b">
        <v>1</v>
      </c>
      <c r="J4139" t="b">
        <v>1</v>
      </c>
      <c r="K4139" t="s">
        <v>24</v>
      </c>
      <c r="L4139" t="s">
        <v>22</v>
      </c>
      <c r="M4139">
        <v>80000</v>
      </c>
      <c r="O4139" t="s">
        <v>7537</v>
      </c>
      <c r="P4139" t="s">
        <v>7538</v>
      </c>
    </row>
    <row r="4140" spans="1:16" x14ac:dyDescent="0.25">
      <c r="A4140" t="s">
        <v>0</v>
      </c>
      <c r="B4140" t="s">
        <v>7445</v>
      </c>
      <c r="C4140" t="s">
        <v>39</v>
      </c>
      <c r="D4140" t="s">
        <v>3828</v>
      </c>
      <c r="E4140" t="s">
        <v>20</v>
      </c>
      <c r="F4140" t="b">
        <v>1</v>
      </c>
      <c r="G4140" t="s">
        <v>27</v>
      </c>
      <c r="H4140" s="4">
        <v>45713.375150462962</v>
      </c>
      <c r="I4140" t="b">
        <v>1</v>
      </c>
      <c r="J4140" t="b">
        <v>0</v>
      </c>
      <c r="K4140" t="s">
        <v>24</v>
      </c>
      <c r="L4140" t="s">
        <v>22</v>
      </c>
      <c r="M4140">
        <v>163085</v>
      </c>
      <c r="O4140" t="s">
        <v>7446</v>
      </c>
      <c r="P4140" t="s">
        <v>709</v>
      </c>
    </row>
    <row r="4141" spans="1:16" x14ac:dyDescent="0.25">
      <c r="A4141" t="s">
        <v>0</v>
      </c>
      <c r="B4141" t="s">
        <v>7447</v>
      </c>
      <c r="C4141" t="s">
        <v>585</v>
      </c>
      <c r="D4141" t="s">
        <v>4084</v>
      </c>
      <c r="E4141" t="s">
        <v>20</v>
      </c>
      <c r="F4141" t="b">
        <v>0</v>
      </c>
      <c r="G4141" t="s">
        <v>41</v>
      </c>
      <c r="H4141" s="4">
        <v>45713.375474537039</v>
      </c>
      <c r="I4141" t="b">
        <v>0</v>
      </c>
      <c r="J4141" t="b">
        <v>0</v>
      </c>
      <c r="K4141" t="s">
        <v>24</v>
      </c>
      <c r="L4141" t="s">
        <v>22</v>
      </c>
      <c r="M4141">
        <v>125000</v>
      </c>
      <c r="O4141" t="s">
        <v>374</v>
      </c>
      <c r="P4141" t="s">
        <v>7448</v>
      </c>
    </row>
    <row r="4142" spans="1:16" x14ac:dyDescent="0.25">
      <c r="A4142" t="s">
        <v>1</v>
      </c>
      <c r="B4142" t="s">
        <v>4431</v>
      </c>
      <c r="C4142" t="s">
        <v>949</v>
      </c>
      <c r="D4142" t="s">
        <v>4432</v>
      </c>
      <c r="E4142" t="s">
        <v>20</v>
      </c>
      <c r="F4142" t="b">
        <v>0</v>
      </c>
      <c r="G4142" t="s">
        <v>30</v>
      </c>
      <c r="H4142" s="4">
        <v>45713.376006944447</v>
      </c>
      <c r="I4142" t="b">
        <v>0</v>
      </c>
      <c r="J4142" t="b">
        <v>1</v>
      </c>
      <c r="K4142" t="s">
        <v>24</v>
      </c>
      <c r="L4142" t="s">
        <v>22</v>
      </c>
      <c r="M4142">
        <v>99000</v>
      </c>
      <c r="O4142" t="s">
        <v>1763</v>
      </c>
      <c r="P4142" t="s">
        <v>4433</v>
      </c>
    </row>
    <row r="4143" spans="1:16" x14ac:dyDescent="0.25">
      <c r="A4143" t="s">
        <v>0</v>
      </c>
      <c r="B4143" t="s">
        <v>5421</v>
      </c>
      <c r="C4143" t="s">
        <v>372</v>
      </c>
      <c r="D4143" t="s">
        <v>3957</v>
      </c>
      <c r="E4143" t="s">
        <v>34</v>
      </c>
      <c r="F4143" t="b">
        <v>0</v>
      </c>
      <c r="G4143" t="s">
        <v>27</v>
      </c>
      <c r="H4143" s="4">
        <v>45713.416701388887</v>
      </c>
      <c r="I4143" t="b">
        <v>1</v>
      </c>
      <c r="J4143" t="b">
        <v>0</v>
      </c>
      <c r="K4143" t="s">
        <v>24</v>
      </c>
      <c r="L4143" t="s">
        <v>36</v>
      </c>
      <c r="N4143">
        <v>27.979999542236332</v>
      </c>
      <c r="O4143" t="s">
        <v>4622</v>
      </c>
    </row>
    <row r="4144" spans="1:16" x14ac:dyDescent="0.25">
      <c r="A4144" t="s">
        <v>40</v>
      </c>
      <c r="B4144" t="s">
        <v>7449</v>
      </c>
      <c r="C4144" t="s">
        <v>1546</v>
      </c>
      <c r="D4144" t="s">
        <v>3828</v>
      </c>
      <c r="E4144" t="s">
        <v>20</v>
      </c>
      <c r="F4144" t="b">
        <v>0</v>
      </c>
      <c r="G4144" t="s">
        <v>27</v>
      </c>
      <c r="H4144" s="4">
        <v>45713.417939814812</v>
      </c>
      <c r="I4144" t="b">
        <v>0</v>
      </c>
      <c r="J4144" t="b">
        <v>1</v>
      </c>
      <c r="K4144" t="s">
        <v>24</v>
      </c>
      <c r="L4144" t="s">
        <v>22</v>
      </c>
      <c r="M4144">
        <v>162225</v>
      </c>
      <c r="O4144" t="s">
        <v>254</v>
      </c>
      <c r="P4144" t="s">
        <v>7450</v>
      </c>
    </row>
    <row r="4145" spans="1:16" x14ac:dyDescent="0.25">
      <c r="A4145" t="s">
        <v>40</v>
      </c>
      <c r="B4145" t="s">
        <v>2541</v>
      </c>
      <c r="C4145" t="s">
        <v>3347</v>
      </c>
      <c r="D4145" t="s">
        <v>3973</v>
      </c>
      <c r="E4145" t="s">
        <v>20</v>
      </c>
      <c r="F4145" t="b">
        <v>0</v>
      </c>
      <c r="G4145" t="s">
        <v>27</v>
      </c>
      <c r="H4145" s="4">
        <v>45713.418842592589</v>
      </c>
      <c r="I4145" t="b">
        <v>0</v>
      </c>
      <c r="J4145" t="b">
        <v>1</v>
      </c>
      <c r="K4145" t="s">
        <v>24</v>
      </c>
      <c r="L4145" t="s">
        <v>22</v>
      </c>
      <c r="M4145">
        <v>110500</v>
      </c>
      <c r="O4145" t="s">
        <v>2227</v>
      </c>
      <c r="P4145" t="s">
        <v>4333</v>
      </c>
    </row>
    <row r="4146" spans="1:16" x14ac:dyDescent="0.25">
      <c r="A4146" t="s">
        <v>2</v>
      </c>
      <c r="B4146" t="s">
        <v>4385</v>
      </c>
      <c r="C4146" t="s">
        <v>3515</v>
      </c>
      <c r="D4146" t="s">
        <v>2208</v>
      </c>
      <c r="E4146" t="s">
        <v>34</v>
      </c>
      <c r="F4146" t="b">
        <v>0</v>
      </c>
      <c r="G4146" t="s">
        <v>41</v>
      </c>
      <c r="H4146" s="4">
        <v>45713.418923611112</v>
      </c>
      <c r="I4146" t="b">
        <v>0</v>
      </c>
      <c r="J4146" t="b">
        <v>1</v>
      </c>
      <c r="K4146" t="s">
        <v>24</v>
      </c>
      <c r="L4146" t="s">
        <v>22</v>
      </c>
      <c r="M4146">
        <v>165000</v>
      </c>
      <c r="O4146" t="s">
        <v>428</v>
      </c>
      <c r="P4146" t="s">
        <v>7451</v>
      </c>
    </row>
    <row r="4147" spans="1:16" x14ac:dyDescent="0.25">
      <c r="A4147" t="s">
        <v>28</v>
      </c>
      <c r="B4147" t="s">
        <v>642</v>
      </c>
      <c r="C4147" t="s">
        <v>696</v>
      </c>
      <c r="D4147" t="s">
        <v>3973</v>
      </c>
      <c r="E4147" t="s">
        <v>20</v>
      </c>
      <c r="F4147" t="b">
        <v>0</v>
      </c>
      <c r="G4147" t="s">
        <v>30</v>
      </c>
      <c r="H4147" s="4">
        <v>45713.420115740737</v>
      </c>
      <c r="I4147" t="b">
        <v>0</v>
      </c>
      <c r="J4147" t="b">
        <v>1</v>
      </c>
      <c r="K4147" t="s">
        <v>24</v>
      </c>
      <c r="L4147" t="s">
        <v>22</v>
      </c>
      <c r="M4147">
        <v>147000</v>
      </c>
      <c r="O4147" t="s">
        <v>950</v>
      </c>
      <c r="P4147" t="s">
        <v>6325</v>
      </c>
    </row>
    <row r="4148" spans="1:16" x14ac:dyDescent="0.25">
      <c r="A4148" t="s">
        <v>89</v>
      </c>
      <c r="B4148" t="s">
        <v>7452</v>
      </c>
      <c r="C4148" t="s">
        <v>7313</v>
      </c>
      <c r="D4148" t="s">
        <v>2208</v>
      </c>
      <c r="E4148" t="s">
        <v>34</v>
      </c>
      <c r="F4148" t="b">
        <v>0</v>
      </c>
      <c r="G4148" t="s">
        <v>41</v>
      </c>
      <c r="H4148" s="4">
        <v>45713.433148148149</v>
      </c>
      <c r="I4148" t="b">
        <v>0</v>
      </c>
      <c r="J4148" t="b">
        <v>1</v>
      </c>
      <c r="K4148" t="s">
        <v>24</v>
      </c>
      <c r="L4148" t="s">
        <v>22</v>
      </c>
      <c r="M4148">
        <v>195000</v>
      </c>
      <c r="O4148" t="s">
        <v>428</v>
      </c>
      <c r="P4148" t="s">
        <v>7453</v>
      </c>
    </row>
    <row r="4149" spans="1:16" x14ac:dyDescent="0.25">
      <c r="A4149" t="s">
        <v>2</v>
      </c>
      <c r="B4149" t="s">
        <v>6517</v>
      </c>
      <c r="C4149" t="s">
        <v>151</v>
      </c>
      <c r="D4149" t="s">
        <v>3973</v>
      </c>
      <c r="E4149" t="s">
        <v>20</v>
      </c>
      <c r="F4149" t="b">
        <v>0</v>
      </c>
      <c r="G4149" t="s">
        <v>30</v>
      </c>
      <c r="H4149" s="4">
        <v>45713.45925925926</v>
      </c>
      <c r="I4149" t="b">
        <v>0</v>
      </c>
      <c r="J4149" t="b">
        <v>1</v>
      </c>
      <c r="K4149" t="s">
        <v>24</v>
      </c>
      <c r="L4149" t="s">
        <v>22</v>
      </c>
      <c r="M4149">
        <v>140500</v>
      </c>
      <c r="O4149" t="s">
        <v>6518</v>
      </c>
      <c r="P4149" t="s">
        <v>6519</v>
      </c>
    </row>
    <row r="4150" spans="1:16" x14ac:dyDescent="0.25">
      <c r="A4150" t="s">
        <v>2</v>
      </c>
      <c r="B4150" t="s">
        <v>307</v>
      </c>
      <c r="C4150" t="s">
        <v>39</v>
      </c>
      <c r="D4150" t="s">
        <v>7454</v>
      </c>
      <c r="E4150" t="s">
        <v>20</v>
      </c>
      <c r="F4150" t="b">
        <v>1</v>
      </c>
      <c r="G4150" t="s">
        <v>1094</v>
      </c>
      <c r="H4150" s="4">
        <v>45713.489560185182</v>
      </c>
      <c r="I4150" t="b">
        <v>1</v>
      </c>
      <c r="J4150" t="b">
        <v>0</v>
      </c>
      <c r="K4150" t="s">
        <v>1094</v>
      </c>
      <c r="L4150" t="s">
        <v>22</v>
      </c>
      <c r="M4150">
        <v>200000</v>
      </c>
      <c r="O4150" t="s">
        <v>7455</v>
      </c>
      <c r="P4150" t="s">
        <v>1818</v>
      </c>
    </row>
    <row r="4151" spans="1:16" x14ac:dyDescent="0.25">
      <c r="A4151" t="s">
        <v>0</v>
      </c>
      <c r="B4151" t="s">
        <v>0</v>
      </c>
      <c r="C4151" t="s">
        <v>7560</v>
      </c>
      <c r="D4151" t="s">
        <v>7547</v>
      </c>
      <c r="E4151" t="s">
        <v>34</v>
      </c>
      <c r="F4151" t="b">
        <v>0</v>
      </c>
      <c r="G4151" t="s">
        <v>41</v>
      </c>
      <c r="H4151" s="4">
        <v>45713.500532407408</v>
      </c>
      <c r="I4151" t="b">
        <v>0</v>
      </c>
      <c r="J4151" t="b">
        <v>0</v>
      </c>
      <c r="K4151" t="s">
        <v>24</v>
      </c>
      <c r="L4151" t="s">
        <v>36</v>
      </c>
      <c r="N4151">
        <v>15</v>
      </c>
      <c r="O4151" t="s">
        <v>7548</v>
      </c>
      <c r="P4151" t="s">
        <v>61</v>
      </c>
    </row>
    <row r="4152" spans="1:16" x14ac:dyDescent="0.25">
      <c r="A4152" t="s">
        <v>1</v>
      </c>
      <c r="B4152" t="s">
        <v>2955</v>
      </c>
      <c r="C4152" t="s">
        <v>2765</v>
      </c>
      <c r="D4152" t="s">
        <v>3973</v>
      </c>
      <c r="E4152" t="s">
        <v>20</v>
      </c>
      <c r="F4152" t="b">
        <v>0</v>
      </c>
      <c r="G4152" t="s">
        <v>52</v>
      </c>
      <c r="H4152" s="4">
        <v>45713.500891203701</v>
      </c>
      <c r="I4152" t="b">
        <v>0</v>
      </c>
      <c r="J4152" t="b">
        <v>1</v>
      </c>
      <c r="K4152" t="s">
        <v>24</v>
      </c>
      <c r="L4152" t="s">
        <v>22</v>
      </c>
      <c r="M4152">
        <v>174000</v>
      </c>
      <c r="O4152" t="s">
        <v>5482</v>
      </c>
      <c r="P4152" t="s">
        <v>603</v>
      </c>
    </row>
    <row r="4153" spans="1:16" x14ac:dyDescent="0.25">
      <c r="A4153" t="s">
        <v>2</v>
      </c>
      <c r="B4153" t="s">
        <v>7406</v>
      </c>
      <c r="C4153" t="s">
        <v>3608</v>
      </c>
      <c r="D4153" t="s">
        <v>3973</v>
      </c>
      <c r="E4153" t="s">
        <v>20</v>
      </c>
      <c r="F4153" t="b">
        <v>0</v>
      </c>
      <c r="G4153" t="s">
        <v>27</v>
      </c>
      <c r="H4153" s="4">
        <v>45713.501215277778</v>
      </c>
      <c r="I4153" t="b">
        <v>0</v>
      </c>
      <c r="J4153" t="b">
        <v>0</v>
      </c>
      <c r="K4153" t="s">
        <v>24</v>
      </c>
      <c r="L4153" t="s">
        <v>22</v>
      </c>
      <c r="M4153">
        <v>82850</v>
      </c>
      <c r="O4153" t="s">
        <v>5482</v>
      </c>
      <c r="P4153" t="s">
        <v>3772</v>
      </c>
    </row>
    <row r="4154" spans="1:16" x14ac:dyDescent="0.25">
      <c r="A4154" t="s">
        <v>2</v>
      </c>
      <c r="B4154" t="s">
        <v>7456</v>
      </c>
      <c r="C4154" t="s">
        <v>114</v>
      </c>
      <c r="D4154" t="s">
        <v>3973</v>
      </c>
      <c r="E4154" t="s">
        <v>20</v>
      </c>
      <c r="F4154" t="b">
        <v>0</v>
      </c>
      <c r="G4154" t="s">
        <v>27</v>
      </c>
      <c r="H4154" s="4">
        <v>45713.501689814817</v>
      </c>
      <c r="I4154" t="b">
        <v>0</v>
      </c>
      <c r="J4154" t="b">
        <v>1</v>
      </c>
      <c r="K4154" t="s">
        <v>24</v>
      </c>
      <c r="L4154" t="s">
        <v>22</v>
      </c>
      <c r="M4154">
        <v>207500</v>
      </c>
      <c r="O4154" t="s">
        <v>341</v>
      </c>
      <c r="P4154" t="s">
        <v>7457</v>
      </c>
    </row>
    <row r="4155" spans="1:16" x14ac:dyDescent="0.25">
      <c r="A4155" t="s">
        <v>1</v>
      </c>
      <c r="B4155" t="s">
        <v>7561</v>
      </c>
      <c r="C4155" t="s">
        <v>713</v>
      </c>
      <c r="D4155" t="s">
        <v>3973</v>
      </c>
      <c r="E4155" t="s">
        <v>20</v>
      </c>
      <c r="F4155" t="b">
        <v>0</v>
      </c>
      <c r="G4155" t="s">
        <v>27</v>
      </c>
      <c r="H4155" s="4">
        <v>45713.501770833333</v>
      </c>
      <c r="I4155" t="b">
        <v>0</v>
      </c>
      <c r="J4155" t="b">
        <v>1</v>
      </c>
      <c r="K4155" t="s">
        <v>24</v>
      </c>
      <c r="L4155" t="s">
        <v>22</v>
      </c>
      <c r="M4155">
        <v>113750</v>
      </c>
      <c r="O4155" t="s">
        <v>5482</v>
      </c>
      <c r="P4155" t="s">
        <v>7562</v>
      </c>
    </row>
    <row r="4156" spans="1:16" x14ac:dyDescent="0.25">
      <c r="A4156" t="s">
        <v>1</v>
      </c>
      <c r="B4156" t="s">
        <v>844</v>
      </c>
      <c r="C4156" t="s">
        <v>3608</v>
      </c>
      <c r="D4156" t="s">
        <v>3973</v>
      </c>
      <c r="E4156" t="s">
        <v>20</v>
      </c>
      <c r="F4156" t="b">
        <v>0</v>
      </c>
      <c r="G4156" t="s">
        <v>30</v>
      </c>
      <c r="H4156" s="4">
        <v>45713.502858796302</v>
      </c>
      <c r="I4156" t="b">
        <v>0</v>
      </c>
      <c r="J4156" t="b">
        <v>0</v>
      </c>
      <c r="K4156" t="s">
        <v>24</v>
      </c>
      <c r="L4156" t="s">
        <v>22</v>
      </c>
      <c r="M4156">
        <v>174500</v>
      </c>
      <c r="O4156" t="s">
        <v>5482</v>
      </c>
      <c r="P4156" t="s">
        <v>302</v>
      </c>
    </row>
    <row r="4157" spans="1:16" x14ac:dyDescent="0.25">
      <c r="A4157" t="s">
        <v>40</v>
      </c>
      <c r="B4157" t="s">
        <v>6048</v>
      </c>
      <c r="C4157" t="s">
        <v>194</v>
      </c>
      <c r="D4157" t="s">
        <v>4035</v>
      </c>
      <c r="E4157" t="s">
        <v>20</v>
      </c>
      <c r="F4157" t="b">
        <v>0</v>
      </c>
      <c r="G4157" t="s">
        <v>158</v>
      </c>
      <c r="H4157" s="4">
        <v>45713.504050925927</v>
      </c>
      <c r="I4157" t="b">
        <v>1</v>
      </c>
      <c r="J4157" t="b">
        <v>0</v>
      </c>
      <c r="K4157" t="s">
        <v>158</v>
      </c>
      <c r="L4157" t="s">
        <v>22</v>
      </c>
      <c r="M4157">
        <v>86459.5</v>
      </c>
      <c r="O4157" t="s">
        <v>6045</v>
      </c>
      <c r="P4157" t="s">
        <v>6049</v>
      </c>
    </row>
    <row r="4158" spans="1:16" x14ac:dyDescent="0.25">
      <c r="A4158" t="s">
        <v>28</v>
      </c>
      <c r="B4158" t="s">
        <v>7458</v>
      </c>
      <c r="C4158" t="s">
        <v>39</v>
      </c>
      <c r="D4158" t="s">
        <v>3973</v>
      </c>
      <c r="E4158" t="s">
        <v>20</v>
      </c>
      <c r="F4158" t="b">
        <v>1</v>
      </c>
      <c r="G4158" t="s">
        <v>106</v>
      </c>
      <c r="H4158" s="4">
        <v>45713.50849537037</v>
      </c>
      <c r="I4158" t="b">
        <v>0</v>
      </c>
      <c r="J4158" t="b">
        <v>0</v>
      </c>
      <c r="K4158" t="s">
        <v>106</v>
      </c>
      <c r="L4158" t="s">
        <v>36</v>
      </c>
      <c r="N4158">
        <v>50</v>
      </c>
      <c r="O4158" t="s">
        <v>7413</v>
      </c>
      <c r="P4158" t="s">
        <v>7459</v>
      </c>
    </row>
    <row r="4159" spans="1:16" x14ac:dyDescent="0.25">
      <c r="A4159" t="s">
        <v>0</v>
      </c>
      <c r="B4159" t="s">
        <v>0</v>
      </c>
      <c r="C4159" t="s">
        <v>569</v>
      </c>
      <c r="D4159" t="s">
        <v>7547</v>
      </c>
      <c r="E4159" t="s">
        <v>34</v>
      </c>
      <c r="F4159" t="b">
        <v>0</v>
      </c>
      <c r="G4159" t="s">
        <v>52</v>
      </c>
      <c r="H4159" s="4">
        <v>45713.515636574077</v>
      </c>
      <c r="I4159" t="b">
        <v>0</v>
      </c>
      <c r="J4159" t="b">
        <v>0</v>
      </c>
      <c r="K4159" t="s">
        <v>24</v>
      </c>
      <c r="L4159" t="s">
        <v>36</v>
      </c>
      <c r="N4159">
        <v>15</v>
      </c>
      <c r="O4159" t="s">
        <v>7548</v>
      </c>
      <c r="P4159" t="s">
        <v>61</v>
      </c>
    </row>
    <row r="4160" spans="1:16" x14ac:dyDescent="0.25">
      <c r="A4160" t="s">
        <v>0</v>
      </c>
      <c r="B4160" t="s">
        <v>7586</v>
      </c>
      <c r="C4160" t="s">
        <v>1343</v>
      </c>
      <c r="D4160" t="s">
        <v>2208</v>
      </c>
      <c r="E4160" t="s">
        <v>20</v>
      </c>
      <c r="F4160" t="b">
        <v>0</v>
      </c>
      <c r="G4160" t="s">
        <v>27</v>
      </c>
      <c r="H4160" s="4">
        <v>45713.541712962957</v>
      </c>
      <c r="I4160" t="b">
        <v>0</v>
      </c>
      <c r="J4160" t="b">
        <v>1</v>
      </c>
      <c r="K4160" t="s">
        <v>24</v>
      </c>
      <c r="L4160" t="s">
        <v>22</v>
      </c>
      <c r="M4160">
        <v>60700</v>
      </c>
      <c r="O4160" t="s">
        <v>2918</v>
      </c>
      <c r="P4160" t="s">
        <v>1711</v>
      </c>
    </row>
    <row r="4161" spans="1:16" x14ac:dyDescent="0.25">
      <c r="A4161" t="s">
        <v>139</v>
      </c>
      <c r="B4161" t="s">
        <v>7460</v>
      </c>
      <c r="C4161" t="s">
        <v>1867</v>
      </c>
      <c r="D4161" t="s">
        <v>2208</v>
      </c>
      <c r="E4161" t="s">
        <v>105</v>
      </c>
      <c r="F4161" t="b">
        <v>0</v>
      </c>
      <c r="G4161" t="s">
        <v>27</v>
      </c>
      <c r="H4161" s="4">
        <v>45713.54178240741</v>
      </c>
      <c r="I4161" t="b">
        <v>0</v>
      </c>
      <c r="J4161" t="b">
        <v>1</v>
      </c>
      <c r="K4161" t="s">
        <v>24</v>
      </c>
      <c r="L4161" t="s">
        <v>22</v>
      </c>
      <c r="M4161">
        <v>93500</v>
      </c>
      <c r="O4161" t="s">
        <v>7461</v>
      </c>
      <c r="P4161" t="s">
        <v>2014</v>
      </c>
    </row>
    <row r="4162" spans="1:16" x14ac:dyDescent="0.25">
      <c r="A4162" t="s">
        <v>25</v>
      </c>
      <c r="B4162" t="s">
        <v>7587</v>
      </c>
      <c r="C4162" t="s">
        <v>622</v>
      </c>
      <c r="D4162" t="s">
        <v>3973</v>
      </c>
      <c r="E4162" t="s">
        <v>20</v>
      </c>
      <c r="F4162" t="b">
        <v>0</v>
      </c>
      <c r="G4162" t="s">
        <v>35</v>
      </c>
      <c r="H4162" s="4">
        <v>45713.542071759257</v>
      </c>
      <c r="I4162" t="b">
        <v>0</v>
      </c>
      <c r="J4162" t="b">
        <v>1</v>
      </c>
      <c r="K4162" t="s">
        <v>24</v>
      </c>
      <c r="L4162" t="s">
        <v>22</v>
      </c>
      <c r="M4162">
        <v>115850</v>
      </c>
      <c r="O4162" t="s">
        <v>7588</v>
      </c>
      <c r="P4162" t="s">
        <v>66</v>
      </c>
    </row>
    <row r="4163" spans="1:16" x14ac:dyDescent="0.25">
      <c r="A4163" t="s">
        <v>1</v>
      </c>
      <c r="B4163" t="s">
        <v>2473</v>
      </c>
      <c r="C4163" t="s">
        <v>1845</v>
      </c>
      <c r="D4163" t="s">
        <v>4084</v>
      </c>
      <c r="E4163" t="s">
        <v>20</v>
      </c>
      <c r="F4163" t="b">
        <v>0</v>
      </c>
      <c r="G4163" t="s">
        <v>27</v>
      </c>
      <c r="H4163" s="4">
        <v>45713.543252314812</v>
      </c>
      <c r="I4163" t="b">
        <v>0</v>
      </c>
      <c r="J4163" t="b">
        <v>1</v>
      </c>
      <c r="K4163" t="s">
        <v>24</v>
      </c>
      <c r="L4163" t="s">
        <v>22</v>
      </c>
      <c r="M4163">
        <v>145000</v>
      </c>
      <c r="O4163" t="s">
        <v>1388</v>
      </c>
      <c r="P4163" t="s">
        <v>7462</v>
      </c>
    </row>
    <row r="4164" spans="1:16" x14ac:dyDescent="0.25">
      <c r="A4164" t="s">
        <v>40</v>
      </c>
      <c r="B4164" t="s">
        <v>7463</v>
      </c>
      <c r="C4164" t="s">
        <v>2701</v>
      </c>
      <c r="D4164" t="s">
        <v>3828</v>
      </c>
      <c r="E4164" t="s">
        <v>20</v>
      </c>
      <c r="F4164" t="b">
        <v>0</v>
      </c>
      <c r="G4164" t="s">
        <v>41</v>
      </c>
      <c r="H4164" s="4">
        <v>45713.543657407397</v>
      </c>
      <c r="I4164" t="b">
        <v>1</v>
      </c>
      <c r="J4164" t="b">
        <v>1</v>
      </c>
      <c r="K4164" t="s">
        <v>24</v>
      </c>
      <c r="L4164" t="s">
        <v>36</v>
      </c>
      <c r="N4164">
        <v>60</v>
      </c>
      <c r="O4164" t="s">
        <v>7464</v>
      </c>
      <c r="P4164" t="s">
        <v>7465</v>
      </c>
    </row>
    <row r="4165" spans="1:16" x14ac:dyDescent="0.25">
      <c r="A4165" t="s">
        <v>19</v>
      </c>
      <c r="B4165" t="s">
        <v>7466</v>
      </c>
      <c r="C4165" t="s">
        <v>2765</v>
      </c>
      <c r="D4165" t="s">
        <v>3957</v>
      </c>
      <c r="E4165" t="s">
        <v>20</v>
      </c>
      <c r="F4165" t="b">
        <v>0</v>
      </c>
      <c r="G4165" t="s">
        <v>23</v>
      </c>
      <c r="H4165" s="4">
        <v>45713.581053240741</v>
      </c>
      <c r="I4165" t="b">
        <v>0</v>
      </c>
      <c r="J4165" t="b">
        <v>1</v>
      </c>
      <c r="K4165" t="s">
        <v>24</v>
      </c>
      <c r="L4165" t="s">
        <v>36</v>
      </c>
      <c r="N4165">
        <v>11.335000038146971</v>
      </c>
      <c r="O4165" t="s">
        <v>254</v>
      </c>
      <c r="P4165" t="s">
        <v>1637</v>
      </c>
    </row>
    <row r="4166" spans="1:16" x14ac:dyDescent="0.25">
      <c r="A4166" t="s">
        <v>0</v>
      </c>
      <c r="B4166" t="s">
        <v>7549</v>
      </c>
      <c r="C4166" t="s">
        <v>484</v>
      </c>
      <c r="D4166" t="s">
        <v>3828</v>
      </c>
      <c r="E4166" t="s">
        <v>20</v>
      </c>
      <c r="F4166" t="b">
        <v>0</v>
      </c>
      <c r="G4166" t="s">
        <v>27</v>
      </c>
      <c r="H4166" s="4">
        <v>45713.583402777767</v>
      </c>
      <c r="I4166" t="b">
        <v>0</v>
      </c>
      <c r="J4166" t="b">
        <v>1</v>
      </c>
      <c r="K4166" t="s">
        <v>24</v>
      </c>
      <c r="L4166" t="s">
        <v>22</v>
      </c>
      <c r="M4166">
        <v>70000</v>
      </c>
      <c r="O4166" t="s">
        <v>7550</v>
      </c>
      <c r="P4166" t="s">
        <v>280</v>
      </c>
    </row>
    <row r="4167" spans="1:16" x14ac:dyDescent="0.25">
      <c r="A4167" t="s">
        <v>0</v>
      </c>
      <c r="B4167" t="s">
        <v>7467</v>
      </c>
      <c r="C4167" t="s">
        <v>859</v>
      </c>
      <c r="D4167" t="s">
        <v>3957</v>
      </c>
      <c r="E4167" t="s">
        <v>20</v>
      </c>
      <c r="F4167" t="b">
        <v>0</v>
      </c>
      <c r="G4167" t="s">
        <v>27</v>
      </c>
      <c r="H4167" s="4">
        <v>45713.583518518521</v>
      </c>
      <c r="I4167" t="b">
        <v>0</v>
      </c>
      <c r="J4167" t="b">
        <v>1</v>
      </c>
      <c r="K4167" t="s">
        <v>24</v>
      </c>
      <c r="L4167" t="s">
        <v>36</v>
      </c>
      <c r="N4167">
        <v>24.014999389648441</v>
      </c>
      <c r="O4167" t="s">
        <v>7468</v>
      </c>
      <c r="P4167" t="s">
        <v>1304</v>
      </c>
    </row>
    <row r="4168" spans="1:16" x14ac:dyDescent="0.25">
      <c r="A4168" t="s">
        <v>25</v>
      </c>
      <c r="B4168" t="s">
        <v>7521</v>
      </c>
      <c r="C4168" t="s">
        <v>82</v>
      </c>
      <c r="D4168" t="s">
        <v>3828</v>
      </c>
      <c r="E4168" t="s">
        <v>20</v>
      </c>
      <c r="F4168" t="b">
        <v>0</v>
      </c>
      <c r="G4168" t="s">
        <v>27</v>
      </c>
      <c r="H4168" s="4">
        <v>45713.584178240737</v>
      </c>
      <c r="I4168" t="b">
        <v>0</v>
      </c>
      <c r="J4168" t="b">
        <v>1</v>
      </c>
      <c r="K4168" t="s">
        <v>24</v>
      </c>
      <c r="L4168" t="s">
        <v>22</v>
      </c>
      <c r="M4168">
        <v>85210.5</v>
      </c>
      <c r="O4168" t="s">
        <v>7522</v>
      </c>
      <c r="P4168" t="s">
        <v>2884</v>
      </c>
    </row>
    <row r="4169" spans="1:16" x14ac:dyDescent="0.25">
      <c r="A4169" t="s">
        <v>2</v>
      </c>
      <c r="B4169" t="s">
        <v>170</v>
      </c>
      <c r="C4169" t="s">
        <v>171</v>
      </c>
      <c r="D4169" t="s">
        <v>3957</v>
      </c>
      <c r="E4169" t="s">
        <v>20</v>
      </c>
      <c r="F4169" t="b">
        <v>0</v>
      </c>
      <c r="G4169" t="s">
        <v>27</v>
      </c>
      <c r="H4169" s="4">
        <v>45713.584618055553</v>
      </c>
      <c r="I4169" t="b">
        <v>0</v>
      </c>
      <c r="J4169" t="b">
        <v>1</v>
      </c>
      <c r="K4169" t="s">
        <v>24</v>
      </c>
      <c r="L4169" t="s">
        <v>36</v>
      </c>
      <c r="N4169">
        <v>46.060001373291023</v>
      </c>
      <c r="O4169" t="s">
        <v>7563</v>
      </c>
      <c r="P4169" t="s">
        <v>7564</v>
      </c>
    </row>
    <row r="4170" spans="1:16" x14ac:dyDescent="0.25">
      <c r="A4170" t="s">
        <v>28</v>
      </c>
      <c r="B4170" t="s">
        <v>7469</v>
      </c>
      <c r="C4170" t="s">
        <v>24</v>
      </c>
      <c r="D4170" t="s">
        <v>3973</v>
      </c>
      <c r="E4170" t="s">
        <v>20</v>
      </c>
      <c r="F4170" t="b">
        <v>0</v>
      </c>
      <c r="G4170" t="s">
        <v>27</v>
      </c>
      <c r="H4170" s="4">
        <v>45713.585509259261</v>
      </c>
      <c r="I4170" t="b">
        <v>0</v>
      </c>
      <c r="J4170" t="b">
        <v>0</v>
      </c>
      <c r="K4170" t="s">
        <v>24</v>
      </c>
      <c r="L4170" t="s">
        <v>22</v>
      </c>
      <c r="M4170">
        <v>155000</v>
      </c>
      <c r="O4170" t="s">
        <v>7470</v>
      </c>
      <c r="P4170" t="s">
        <v>7471</v>
      </c>
    </row>
    <row r="4171" spans="1:16" x14ac:dyDescent="0.25">
      <c r="A4171" t="s">
        <v>191</v>
      </c>
      <c r="B4171" t="s">
        <v>7472</v>
      </c>
      <c r="C4171" t="s">
        <v>972</v>
      </c>
      <c r="D4171" t="s">
        <v>4084</v>
      </c>
      <c r="E4171" t="s">
        <v>20</v>
      </c>
      <c r="F4171" t="b">
        <v>0</v>
      </c>
      <c r="G4171" t="s">
        <v>862</v>
      </c>
      <c r="H4171" s="4">
        <v>45713.589016203703</v>
      </c>
      <c r="I4171" t="b">
        <v>0</v>
      </c>
      <c r="J4171" t="b">
        <v>0</v>
      </c>
      <c r="K4171" t="s">
        <v>862</v>
      </c>
      <c r="L4171" t="s">
        <v>22</v>
      </c>
      <c r="M4171">
        <v>127500</v>
      </c>
      <c r="O4171" t="s">
        <v>7473</v>
      </c>
      <c r="P4171" t="s">
        <v>7474</v>
      </c>
    </row>
    <row r="4172" spans="1:16" x14ac:dyDescent="0.25">
      <c r="A4172" t="s">
        <v>0</v>
      </c>
      <c r="B4172" t="s">
        <v>5357</v>
      </c>
      <c r="C4172" t="s">
        <v>5358</v>
      </c>
      <c r="D4172" t="s">
        <v>3828</v>
      </c>
      <c r="E4172" t="s">
        <v>219</v>
      </c>
      <c r="F4172" t="b">
        <v>0</v>
      </c>
      <c r="G4172" t="s">
        <v>27</v>
      </c>
      <c r="H4172" s="4">
        <v>45713.625069444453</v>
      </c>
      <c r="I4172" t="b">
        <v>1</v>
      </c>
      <c r="J4172" t="b">
        <v>1</v>
      </c>
      <c r="K4172" t="s">
        <v>24</v>
      </c>
      <c r="L4172" t="s">
        <v>36</v>
      </c>
      <c r="N4172">
        <v>26.494998931884769</v>
      </c>
      <c r="O4172" t="s">
        <v>3769</v>
      </c>
      <c r="P4172" t="s">
        <v>1702</v>
      </c>
    </row>
    <row r="4173" spans="1:16" x14ac:dyDescent="0.25">
      <c r="A4173" t="s">
        <v>0</v>
      </c>
      <c r="B4173" t="s">
        <v>7475</v>
      </c>
      <c r="C4173" t="s">
        <v>179</v>
      </c>
      <c r="D4173" t="s">
        <v>2208</v>
      </c>
      <c r="E4173" t="s">
        <v>20</v>
      </c>
      <c r="F4173" t="b">
        <v>0</v>
      </c>
      <c r="G4173" t="s">
        <v>27</v>
      </c>
      <c r="H4173" s="4">
        <v>45713.625173611108</v>
      </c>
      <c r="I4173" t="b">
        <v>0</v>
      </c>
      <c r="J4173" t="b">
        <v>0</v>
      </c>
      <c r="K4173" t="s">
        <v>24</v>
      </c>
      <c r="L4173" t="s">
        <v>22</v>
      </c>
      <c r="M4173">
        <v>61750</v>
      </c>
      <c r="O4173" t="s">
        <v>7476</v>
      </c>
      <c r="P4173" t="s">
        <v>7477</v>
      </c>
    </row>
    <row r="4174" spans="1:16" x14ac:dyDescent="0.25">
      <c r="A4174" t="s">
        <v>0</v>
      </c>
      <c r="B4174" t="s">
        <v>7478</v>
      </c>
      <c r="C4174" t="s">
        <v>2883</v>
      </c>
      <c r="D4174" t="s">
        <v>3828</v>
      </c>
      <c r="E4174" t="s">
        <v>51</v>
      </c>
      <c r="F4174" t="b">
        <v>0</v>
      </c>
      <c r="G4174" t="s">
        <v>30</v>
      </c>
      <c r="H4174" s="4">
        <v>45713.625601851847</v>
      </c>
      <c r="I4174" t="b">
        <v>1</v>
      </c>
      <c r="J4174" t="b">
        <v>0</v>
      </c>
      <c r="K4174" t="s">
        <v>24</v>
      </c>
      <c r="L4174" t="s">
        <v>36</v>
      </c>
      <c r="N4174">
        <v>53.5</v>
      </c>
      <c r="O4174" t="s">
        <v>7479</v>
      </c>
      <c r="P4174" t="s">
        <v>338</v>
      </c>
    </row>
    <row r="4175" spans="1:16" x14ac:dyDescent="0.25">
      <c r="A4175" t="s">
        <v>1</v>
      </c>
      <c r="B4175" t="s">
        <v>4444</v>
      </c>
      <c r="C4175" t="s">
        <v>122</v>
      </c>
      <c r="D4175" t="s">
        <v>3973</v>
      </c>
      <c r="E4175" t="s">
        <v>20</v>
      </c>
      <c r="F4175" t="b">
        <v>0</v>
      </c>
      <c r="G4175" t="s">
        <v>52</v>
      </c>
      <c r="H4175" s="4">
        <v>45713.625740740739</v>
      </c>
      <c r="I4175" t="b">
        <v>0</v>
      </c>
      <c r="J4175" t="b">
        <v>1</v>
      </c>
      <c r="K4175" t="s">
        <v>24</v>
      </c>
      <c r="L4175" t="s">
        <v>22</v>
      </c>
      <c r="M4175">
        <v>222545</v>
      </c>
      <c r="O4175" t="s">
        <v>759</v>
      </c>
      <c r="P4175" t="s">
        <v>2237</v>
      </c>
    </row>
    <row r="4176" spans="1:16" x14ac:dyDescent="0.25">
      <c r="A4176" t="s">
        <v>1</v>
      </c>
      <c r="B4176" t="s">
        <v>7480</v>
      </c>
      <c r="C4176" t="s">
        <v>82</v>
      </c>
      <c r="D4176" t="s">
        <v>4084</v>
      </c>
      <c r="E4176" t="s">
        <v>20</v>
      </c>
      <c r="F4176" t="b">
        <v>0</v>
      </c>
      <c r="G4176" t="s">
        <v>27</v>
      </c>
      <c r="H4176" s="4">
        <v>45713.626018518517</v>
      </c>
      <c r="I4176" t="b">
        <v>0</v>
      </c>
      <c r="J4176" t="b">
        <v>0</v>
      </c>
      <c r="K4176" t="s">
        <v>24</v>
      </c>
      <c r="L4176" t="s">
        <v>22</v>
      </c>
      <c r="M4176">
        <v>155000</v>
      </c>
      <c r="O4176" t="s">
        <v>377</v>
      </c>
      <c r="P4176" t="s">
        <v>3559</v>
      </c>
    </row>
    <row r="4177" spans="1:16" x14ac:dyDescent="0.25">
      <c r="A4177" t="s">
        <v>2</v>
      </c>
      <c r="B4177" t="s">
        <v>7481</v>
      </c>
      <c r="C4177" t="s">
        <v>24</v>
      </c>
      <c r="D4177" t="s">
        <v>4328</v>
      </c>
      <c r="E4177" t="s">
        <v>20</v>
      </c>
      <c r="F4177" t="b">
        <v>0</v>
      </c>
      <c r="G4177" t="s">
        <v>27</v>
      </c>
      <c r="H4177" s="4">
        <v>45713.626979166656</v>
      </c>
      <c r="I4177" t="b">
        <v>0</v>
      </c>
      <c r="J4177" t="b">
        <v>0</v>
      </c>
      <c r="K4177" t="s">
        <v>24</v>
      </c>
      <c r="L4177" t="s">
        <v>22</v>
      </c>
      <c r="M4177">
        <v>126500</v>
      </c>
      <c r="O4177" t="s">
        <v>7482</v>
      </c>
      <c r="P4177" t="s">
        <v>7483</v>
      </c>
    </row>
    <row r="4178" spans="1:16" x14ac:dyDescent="0.25">
      <c r="A4178" t="s">
        <v>0</v>
      </c>
      <c r="B4178" t="s">
        <v>2760</v>
      </c>
      <c r="C4178" t="s">
        <v>236</v>
      </c>
      <c r="D4178" t="s">
        <v>2208</v>
      </c>
      <c r="E4178" t="s">
        <v>20</v>
      </c>
      <c r="F4178" t="b">
        <v>0</v>
      </c>
      <c r="G4178" t="s">
        <v>27</v>
      </c>
      <c r="H4178" s="4">
        <v>45713.666817129633</v>
      </c>
      <c r="I4178" t="b">
        <v>0</v>
      </c>
      <c r="J4178" t="b">
        <v>1</v>
      </c>
      <c r="K4178" t="s">
        <v>24</v>
      </c>
      <c r="L4178" t="s">
        <v>22</v>
      </c>
      <c r="M4178">
        <v>120000</v>
      </c>
      <c r="O4178" t="s">
        <v>301</v>
      </c>
      <c r="P4178" t="s">
        <v>7484</v>
      </c>
    </row>
    <row r="4179" spans="1:16" x14ac:dyDescent="0.25">
      <c r="A4179" t="s">
        <v>0</v>
      </c>
      <c r="B4179" t="s">
        <v>7485</v>
      </c>
      <c r="C4179" t="s">
        <v>179</v>
      </c>
      <c r="D4179" t="s">
        <v>3828</v>
      </c>
      <c r="E4179" t="s">
        <v>20</v>
      </c>
      <c r="F4179" t="b">
        <v>0</v>
      </c>
      <c r="G4179" t="s">
        <v>27</v>
      </c>
      <c r="H4179" s="4">
        <v>45713.66684027778</v>
      </c>
      <c r="I4179" t="b">
        <v>0</v>
      </c>
      <c r="J4179" t="b">
        <v>1</v>
      </c>
      <c r="K4179" t="s">
        <v>24</v>
      </c>
      <c r="L4179" t="s">
        <v>22</v>
      </c>
      <c r="M4179">
        <v>79871.5</v>
      </c>
      <c r="O4179" t="s">
        <v>3851</v>
      </c>
      <c r="P4179" t="s">
        <v>7486</v>
      </c>
    </row>
    <row r="4180" spans="1:16" x14ac:dyDescent="0.25">
      <c r="A4180" t="s">
        <v>139</v>
      </c>
      <c r="B4180" t="s">
        <v>277</v>
      </c>
      <c r="C4180" t="s">
        <v>1065</v>
      </c>
      <c r="D4180" t="s">
        <v>3973</v>
      </c>
      <c r="E4180" t="s">
        <v>20</v>
      </c>
      <c r="F4180" t="b">
        <v>0</v>
      </c>
      <c r="G4180" t="s">
        <v>35</v>
      </c>
      <c r="H4180" s="4">
        <v>45713.667071759257</v>
      </c>
      <c r="I4180" t="b">
        <v>0</v>
      </c>
      <c r="J4180" t="b">
        <v>0</v>
      </c>
      <c r="K4180" t="s">
        <v>24</v>
      </c>
      <c r="L4180" t="s">
        <v>36</v>
      </c>
      <c r="N4180">
        <v>60</v>
      </c>
      <c r="O4180" t="s">
        <v>200</v>
      </c>
      <c r="P4180" t="s">
        <v>7539</v>
      </c>
    </row>
    <row r="4181" spans="1:16" x14ac:dyDescent="0.25">
      <c r="A4181" t="s">
        <v>139</v>
      </c>
      <c r="B4181" t="s">
        <v>7487</v>
      </c>
      <c r="C4181" t="s">
        <v>1421</v>
      </c>
      <c r="D4181" t="s">
        <v>3828</v>
      </c>
      <c r="E4181" t="s">
        <v>20</v>
      </c>
      <c r="F4181" t="b">
        <v>0</v>
      </c>
      <c r="G4181" t="s">
        <v>52</v>
      </c>
      <c r="H4181" s="4">
        <v>45713.667858796303</v>
      </c>
      <c r="I4181" t="b">
        <v>0</v>
      </c>
      <c r="J4181" t="b">
        <v>1</v>
      </c>
      <c r="K4181" t="s">
        <v>24</v>
      </c>
      <c r="L4181" t="s">
        <v>22</v>
      </c>
      <c r="M4181">
        <v>120000</v>
      </c>
      <c r="O4181" t="s">
        <v>7488</v>
      </c>
      <c r="P4181" t="s">
        <v>7489</v>
      </c>
    </row>
    <row r="4182" spans="1:16" x14ac:dyDescent="0.25">
      <c r="A4182" t="s">
        <v>40</v>
      </c>
      <c r="B4182" t="s">
        <v>7490</v>
      </c>
      <c r="C4182" t="s">
        <v>825</v>
      </c>
      <c r="D4182" t="s">
        <v>3828</v>
      </c>
      <c r="E4182" t="s">
        <v>20</v>
      </c>
      <c r="F4182" t="b">
        <v>0</v>
      </c>
      <c r="G4182" t="s">
        <v>27</v>
      </c>
      <c r="H4182" s="4">
        <v>45713.668009259258</v>
      </c>
      <c r="I4182" t="b">
        <v>1</v>
      </c>
      <c r="J4182" t="b">
        <v>1</v>
      </c>
      <c r="K4182" t="s">
        <v>24</v>
      </c>
      <c r="L4182" t="s">
        <v>22</v>
      </c>
      <c r="M4182">
        <v>147500</v>
      </c>
      <c r="O4182" t="s">
        <v>2576</v>
      </c>
      <c r="P4182" t="s">
        <v>7491</v>
      </c>
    </row>
    <row r="4183" spans="1:16" x14ac:dyDescent="0.25">
      <c r="A4183" t="s">
        <v>0</v>
      </c>
      <c r="B4183" t="s">
        <v>7540</v>
      </c>
      <c r="C4183" t="s">
        <v>2716</v>
      </c>
      <c r="D4183" t="s">
        <v>3973</v>
      </c>
      <c r="E4183" t="s">
        <v>20</v>
      </c>
      <c r="F4183" t="b">
        <v>0</v>
      </c>
      <c r="G4183" t="s">
        <v>23</v>
      </c>
      <c r="H4183" s="4">
        <v>45713.700891203713</v>
      </c>
      <c r="I4183" t="b">
        <v>0</v>
      </c>
      <c r="J4183" t="b">
        <v>1</v>
      </c>
      <c r="K4183" t="s">
        <v>24</v>
      </c>
      <c r="L4183" t="s">
        <v>22</v>
      </c>
      <c r="M4183">
        <v>74100</v>
      </c>
      <c r="O4183" t="s">
        <v>5949</v>
      </c>
      <c r="P4183" t="s">
        <v>7541</v>
      </c>
    </row>
    <row r="4184" spans="1:16" x14ac:dyDescent="0.25">
      <c r="A4184" t="s">
        <v>0</v>
      </c>
      <c r="B4184" t="s">
        <v>7623</v>
      </c>
      <c r="C4184" t="s">
        <v>82</v>
      </c>
      <c r="D4184" t="s">
        <v>3973</v>
      </c>
      <c r="E4184" t="s">
        <v>20</v>
      </c>
      <c r="F4184" t="b">
        <v>0</v>
      </c>
      <c r="G4184" t="s">
        <v>27</v>
      </c>
      <c r="H4184" s="4">
        <v>45713.704456018517</v>
      </c>
      <c r="I4184" t="b">
        <v>0</v>
      </c>
      <c r="J4184" t="b">
        <v>1</v>
      </c>
      <c r="K4184" t="s">
        <v>24</v>
      </c>
      <c r="L4184" t="s">
        <v>22</v>
      </c>
      <c r="M4184">
        <v>201500</v>
      </c>
      <c r="O4184" t="s">
        <v>7420</v>
      </c>
      <c r="P4184" t="s">
        <v>2951</v>
      </c>
    </row>
    <row r="4185" spans="1:16" x14ac:dyDescent="0.25">
      <c r="A4185" t="s">
        <v>0</v>
      </c>
      <c r="B4185" t="s">
        <v>214</v>
      </c>
      <c r="C4185" t="s">
        <v>335</v>
      </c>
      <c r="D4185" t="s">
        <v>4178</v>
      </c>
      <c r="E4185" t="s">
        <v>20</v>
      </c>
      <c r="F4185" t="b">
        <v>0</v>
      </c>
      <c r="G4185" t="s">
        <v>27</v>
      </c>
      <c r="H4185" s="4">
        <v>45713.704479166663</v>
      </c>
      <c r="I4185" t="b">
        <v>1</v>
      </c>
      <c r="J4185" t="b">
        <v>0</v>
      </c>
      <c r="K4185" t="s">
        <v>24</v>
      </c>
      <c r="L4185" t="s">
        <v>36</v>
      </c>
      <c r="N4185">
        <v>30</v>
      </c>
      <c r="O4185" t="s">
        <v>1961</v>
      </c>
    </row>
    <row r="4186" spans="1:16" x14ac:dyDescent="0.25">
      <c r="A4186" t="s">
        <v>0</v>
      </c>
      <c r="B4186" t="s">
        <v>0</v>
      </c>
      <c r="C4186" t="s">
        <v>1393</v>
      </c>
      <c r="D4186" t="s">
        <v>7624</v>
      </c>
      <c r="E4186" t="s">
        <v>20</v>
      </c>
      <c r="F4186" t="b">
        <v>0</v>
      </c>
      <c r="G4186" t="s">
        <v>41</v>
      </c>
      <c r="H4186" s="4">
        <v>45713.704791666663</v>
      </c>
      <c r="I4186" t="b">
        <v>0</v>
      </c>
      <c r="J4186" t="b">
        <v>1</v>
      </c>
      <c r="K4186" t="s">
        <v>24</v>
      </c>
      <c r="L4186" t="s">
        <v>22</v>
      </c>
      <c r="M4186">
        <v>72500</v>
      </c>
      <c r="O4186" t="s">
        <v>7625</v>
      </c>
      <c r="P4186" t="s">
        <v>1053</v>
      </c>
    </row>
    <row r="4187" spans="1:16" x14ac:dyDescent="0.25">
      <c r="A4187" t="s">
        <v>0</v>
      </c>
      <c r="B4187" t="s">
        <v>343</v>
      </c>
      <c r="C4187" t="s">
        <v>260</v>
      </c>
      <c r="D4187" t="s">
        <v>3973</v>
      </c>
      <c r="E4187" t="s">
        <v>51</v>
      </c>
      <c r="F4187" t="b">
        <v>0</v>
      </c>
      <c r="G4187" t="s">
        <v>41</v>
      </c>
      <c r="H4187" s="4">
        <v>45713.704791666663</v>
      </c>
      <c r="I4187" t="b">
        <v>1</v>
      </c>
      <c r="J4187" t="b">
        <v>0</v>
      </c>
      <c r="K4187" t="s">
        <v>24</v>
      </c>
      <c r="L4187" t="s">
        <v>36</v>
      </c>
      <c r="N4187">
        <v>50</v>
      </c>
      <c r="O4187" t="s">
        <v>1837</v>
      </c>
      <c r="P4187" t="s">
        <v>3866</v>
      </c>
    </row>
    <row r="4188" spans="1:16" x14ac:dyDescent="0.25">
      <c r="A4188" t="s">
        <v>0</v>
      </c>
      <c r="B4188" t="s">
        <v>3761</v>
      </c>
      <c r="C4188" t="s">
        <v>4305</v>
      </c>
      <c r="D4188" t="s">
        <v>3828</v>
      </c>
      <c r="E4188" t="s">
        <v>20</v>
      </c>
      <c r="F4188" t="b">
        <v>0</v>
      </c>
      <c r="G4188" t="s">
        <v>41</v>
      </c>
      <c r="H4188" s="4">
        <v>45713.704791666663</v>
      </c>
      <c r="I4188" t="b">
        <v>0</v>
      </c>
      <c r="J4188" t="b">
        <v>1</v>
      </c>
      <c r="K4188" t="s">
        <v>24</v>
      </c>
      <c r="L4188" t="s">
        <v>36</v>
      </c>
      <c r="N4188">
        <v>23</v>
      </c>
      <c r="O4188" t="s">
        <v>7626</v>
      </c>
      <c r="P4188" t="s">
        <v>7627</v>
      </c>
    </row>
    <row r="4189" spans="1:16" x14ac:dyDescent="0.25">
      <c r="A4189" t="s">
        <v>0</v>
      </c>
      <c r="B4189" t="s">
        <v>7628</v>
      </c>
      <c r="C4189" t="s">
        <v>2263</v>
      </c>
      <c r="D4189" t="s">
        <v>131</v>
      </c>
      <c r="E4189" t="s">
        <v>20</v>
      </c>
      <c r="F4189" t="b">
        <v>0</v>
      </c>
      <c r="G4189" t="s">
        <v>52</v>
      </c>
      <c r="H4189" s="4">
        <v>45713.705254629633</v>
      </c>
      <c r="I4189" t="b">
        <v>1</v>
      </c>
      <c r="J4189" t="b">
        <v>0</v>
      </c>
      <c r="K4189" t="s">
        <v>24</v>
      </c>
      <c r="L4189" t="s">
        <v>22</v>
      </c>
      <c r="M4189">
        <v>50000</v>
      </c>
      <c r="O4189" t="s">
        <v>131</v>
      </c>
    </row>
    <row r="4190" spans="1:16" x14ac:dyDescent="0.25">
      <c r="A4190" t="s">
        <v>0</v>
      </c>
      <c r="B4190" t="s">
        <v>0</v>
      </c>
      <c r="C4190" t="s">
        <v>122</v>
      </c>
      <c r="D4190" t="s">
        <v>3828</v>
      </c>
      <c r="E4190" t="s">
        <v>20</v>
      </c>
      <c r="F4190" t="b">
        <v>0</v>
      </c>
      <c r="G4190" t="s">
        <v>52</v>
      </c>
      <c r="H4190" s="4">
        <v>45713.705254629633</v>
      </c>
      <c r="I4190" t="b">
        <v>0</v>
      </c>
      <c r="J4190" t="b">
        <v>1</v>
      </c>
      <c r="K4190" t="s">
        <v>24</v>
      </c>
      <c r="L4190" t="s">
        <v>22</v>
      </c>
      <c r="M4190">
        <v>62500</v>
      </c>
      <c r="O4190" t="s">
        <v>7629</v>
      </c>
      <c r="P4190" t="s">
        <v>7630</v>
      </c>
    </row>
    <row r="4191" spans="1:16" x14ac:dyDescent="0.25">
      <c r="A4191" t="s">
        <v>0</v>
      </c>
      <c r="B4191" t="s">
        <v>7631</v>
      </c>
      <c r="C4191" t="s">
        <v>571</v>
      </c>
      <c r="D4191" t="s">
        <v>3973</v>
      </c>
      <c r="E4191" t="s">
        <v>20</v>
      </c>
      <c r="F4191" t="b">
        <v>0</v>
      </c>
      <c r="G4191" t="s">
        <v>52</v>
      </c>
      <c r="H4191" s="4">
        <v>45713.705254629633</v>
      </c>
      <c r="I4191" t="b">
        <v>0</v>
      </c>
      <c r="J4191" t="b">
        <v>0</v>
      </c>
      <c r="K4191" t="s">
        <v>24</v>
      </c>
      <c r="L4191" t="s">
        <v>22</v>
      </c>
      <c r="M4191">
        <v>67500</v>
      </c>
      <c r="O4191" t="s">
        <v>7632</v>
      </c>
      <c r="P4191" t="s">
        <v>107</v>
      </c>
    </row>
    <row r="4192" spans="1:16" x14ac:dyDescent="0.25">
      <c r="A4192" t="s">
        <v>0</v>
      </c>
      <c r="B4192" t="s">
        <v>7633</v>
      </c>
      <c r="C4192" t="s">
        <v>225</v>
      </c>
      <c r="D4192" t="s">
        <v>3973</v>
      </c>
      <c r="E4192" t="s">
        <v>20</v>
      </c>
      <c r="F4192" t="b">
        <v>0</v>
      </c>
      <c r="G4192" t="s">
        <v>52</v>
      </c>
      <c r="H4192" s="4">
        <v>45713.705254629633</v>
      </c>
      <c r="I4192" t="b">
        <v>0</v>
      </c>
      <c r="J4192" t="b">
        <v>1</v>
      </c>
      <c r="K4192" t="s">
        <v>24</v>
      </c>
      <c r="L4192" t="s">
        <v>22</v>
      </c>
      <c r="M4192">
        <v>97402</v>
      </c>
      <c r="O4192" t="s">
        <v>5482</v>
      </c>
      <c r="P4192" t="s">
        <v>2177</v>
      </c>
    </row>
    <row r="4193" spans="1:16" x14ac:dyDescent="0.25">
      <c r="A4193" t="s">
        <v>0</v>
      </c>
      <c r="B4193" t="s">
        <v>257</v>
      </c>
      <c r="C4193" t="s">
        <v>64</v>
      </c>
      <c r="D4193" t="s">
        <v>1051</v>
      </c>
      <c r="E4193" t="s">
        <v>20</v>
      </c>
      <c r="F4193" t="b">
        <v>0</v>
      </c>
      <c r="G4193" t="s">
        <v>52</v>
      </c>
      <c r="H4193" s="4">
        <v>45713.705254629633</v>
      </c>
      <c r="I4193" t="b">
        <v>0</v>
      </c>
      <c r="J4193" t="b">
        <v>1</v>
      </c>
      <c r="K4193" t="s">
        <v>24</v>
      </c>
      <c r="L4193" t="s">
        <v>36</v>
      </c>
      <c r="N4193">
        <v>75</v>
      </c>
      <c r="O4193" t="s">
        <v>1051</v>
      </c>
      <c r="P4193" t="s">
        <v>107</v>
      </c>
    </row>
    <row r="4194" spans="1:16" x14ac:dyDescent="0.25">
      <c r="A4194" t="s">
        <v>1</v>
      </c>
      <c r="B4194" t="s">
        <v>7634</v>
      </c>
      <c r="C4194" t="s">
        <v>82</v>
      </c>
      <c r="D4194" t="s">
        <v>131</v>
      </c>
      <c r="F4194" t="b">
        <v>0</v>
      </c>
      <c r="G4194" t="s">
        <v>27</v>
      </c>
      <c r="H4194" s="4">
        <v>45713.705439814818</v>
      </c>
      <c r="I4194" t="b">
        <v>0</v>
      </c>
      <c r="J4194" t="b">
        <v>0</v>
      </c>
      <c r="K4194" t="s">
        <v>24</v>
      </c>
      <c r="L4194" t="s">
        <v>36</v>
      </c>
      <c r="N4194">
        <v>68.339996337890625</v>
      </c>
      <c r="O4194" t="s">
        <v>131</v>
      </c>
    </row>
    <row r="4195" spans="1:16" x14ac:dyDescent="0.25">
      <c r="A4195" t="s">
        <v>1</v>
      </c>
      <c r="B4195" t="s">
        <v>7635</v>
      </c>
      <c r="C4195" t="s">
        <v>82</v>
      </c>
      <c r="D4195" t="s">
        <v>3828</v>
      </c>
      <c r="E4195" t="s">
        <v>20</v>
      </c>
      <c r="F4195" t="b">
        <v>0</v>
      </c>
      <c r="G4195" t="s">
        <v>27</v>
      </c>
      <c r="H4195" s="4">
        <v>45713.705439814818</v>
      </c>
      <c r="I4195" t="b">
        <v>0</v>
      </c>
      <c r="J4195" t="b">
        <v>1</v>
      </c>
      <c r="K4195" t="s">
        <v>24</v>
      </c>
      <c r="L4195" t="s">
        <v>22</v>
      </c>
      <c r="M4195">
        <v>150000</v>
      </c>
      <c r="O4195" t="s">
        <v>2566</v>
      </c>
      <c r="P4195" t="s">
        <v>7636</v>
      </c>
    </row>
    <row r="4196" spans="1:16" x14ac:dyDescent="0.25">
      <c r="A4196" t="s">
        <v>19</v>
      </c>
      <c r="B4196" t="s">
        <v>7637</v>
      </c>
      <c r="C4196" t="s">
        <v>808</v>
      </c>
      <c r="D4196" t="s">
        <v>81</v>
      </c>
      <c r="E4196" t="s">
        <v>20</v>
      </c>
      <c r="F4196" t="b">
        <v>0</v>
      </c>
      <c r="G4196" t="s">
        <v>41</v>
      </c>
      <c r="H4196" s="4">
        <v>45713.705659722233</v>
      </c>
      <c r="I4196" t="b">
        <v>0</v>
      </c>
      <c r="J4196" t="b">
        <v>1</v>
      </c>
      <c r="K4196" t="s">
        <v>24</v>
      </c>
      <c r="L4196" t="s">
        <v>22</v>
      </c>
      <c r="M4196">
        <v>185000</v>
      </c>
      <c r="O4196" t="s">
        <v>81</v>
      </c>
    </row>
    <row r="4197" spans="1:16" x14ac:dyDescent="0.25">
      <c r="A4197" t="s">
        <v>1</v>
      </c>
      <c r="B4197" t="s">
        <v>467</v>
      </c>
      <c r="C4197" t="s">
        <v>509</v>
      </c>
      <c r="D4197" t="s">
        <v>3973</v>
      </c>
      <c r="E4197" t="s">
        <v>20</v>
      </c>
      <c r="F4197" t="b">
        <v>0</v>
      </c>
      <c r="G4197" t="s">
        <v>35</v>
      </c>
      <c r="H4197" s="4">
        <v>45713.705787037034</v>
      </c>
      <c r="I4197" t="b">
        <v>0</v>
      </c>
      <c r="J4197" t="b">
        <v>0</v>
      </c>
      <c r="K4197" t="s">
        <v>24</v>
      </c>
      <c r="L4197" t="s">
        <v>36</v>
      </c>
      <c r="N4197">
        <v>85</v>
      </c>
      <c r="O4197" t="s">
        <v>74</v>
      </c>
      <c r="P4197" t="s">
        <v>7638</v>
      </c>
    </row>
    <row r="4198" spans="1:16" x14ac:dyDescent="0.25">
      <c r="A4198" t="s">
        <v>1</v>
      </c>
      <c r="B4198" t="s">
        <v>93</v>
      </c>
      <c r="C4198" t="s">
        <v>151</v>
      </c>
      <c r="D4198" t="s">
        <v>3973</v>
      </c>
      <c r="E4198" t="s">
        <v>20</v>
      </c>
      <c r="F4198" t="b">
        <v>0</v>
      </c>
      <c r="G4198" t="s">
        <v>30</v>
      </c>
      <c r="H4198" s="4">
        <v>45713.705879629633</v>
      </c>
      <c r="I4198" t="b">
        <v>0</v>
      </c>
      <c r="J4198" t="b">
        <v>1</v>
      </c>
      <c r="K4198" t="s">
        <v>24</v>
      </c>
      <c r="L4198" t="s">
        <v>22</v>
      </c>
      <c r="M4198">
        <v>90000</v>
      </c>
      <c r="O4198" t="s">
        <v>7639</v>
      </c>
      <c r="P4198" t="s">
        <v>7640</v>
      </c>
    </row>
    <row r="4199" spans="1:16" x14ac:dyDescent="0.25">
      <c r="A4199" t="s">
        <v>1</v>
      </c>
      <c r="B4199" t="s">
        <v>1</v>
      </c>
      <c r="C4199" t="s">
        <v>7641</v>
      </c>
      <c r="D4199" t="s">
        <v>3828</v>
      </c>
      <c r="E4199" t="s">
        <v>20</v>
      </c>
      <c r="F4199" t="b">
        <v>0</v>
      </c>
      <c r="G4199" t="s">
        <v>52</v>
      </c>
      <c r="H4199" s="4">
        <v>45713.706018518518</v>
      </c>
      <c r="I4199" t="b">
        <v>0</v>
      </c>
      <c r="J4199" t="b">
        <v>1</v>
      </c>
      <c r="K4199" t="s">
        <v>24</v>
      </c>
      <c r="L4199" t="s">
        <v>22</v>
      </c>
      <c r="M4199">
        <v>85000</v>
      </c>
      <c r="O4199" t="s">
        <v>7642</v>
      </c>
      <c r="P4199" t="s">
        <v>249</v>
      </c>
    </row>
    <row r="4200" spans="1:16" x14ac:dyDescent="0.25">
      <c r="A4200" t="s">
        <v>0</v>
      </c>
      <c r="B4200" t="s">
        <v>7643</v>
      </c>
      <c r="C4200" t="s">
        <v>151</v>
      </c>
      <c r="D4200" t="s">
        <v>2208</v>
      </c>
      <c r="E4200" t="s">
        <v>20</v>
      </c>
      <c r="F4200" t="b">
        <v>0</v>
      </c>
      <c r="G4200" t="s">
        <v>30</v>
      </c>
      <c r="H4200" s="4">
        <v>45713.706574074073</v>
      </c>
      <c r="I4200" t="b">
        <v>0</v>
      </c>
      <c r="J4200" t="b">
        <v>1</v>
      </c>
      <c r="K4200" t="s">
        <v>24</v>
      </c>
      <c r="L4200" t="s">
        <v>22</v>
      </c>
      <c r="M4200">
        <v>103525</v>
      </c>
      <c r="O4200" t="s">
        <v>7644</v>
      </c>
      <c r="P4200" t="s">
        <v>726</v>
      </c>
    </row>
    <row r="4201" spans="1:16" x14ac:dyDescent="0.25">
      <c r="A4201" t="s">
        <v>40</v>
      </c>
      <c r="B4201" t="s">
        <v>7092</v>
      </c>
      <c r="C4201" t="s">
        <v>555</v>
      </c>
      <c r="D4201" t="s">
        <v>2208</v>
      </c>
      <c r="E4201" t="s">
        <v>20</v>
      </c>
      <c r="F4201" t="b">
        <v>0</v>
      </c>
      <c r="G4201" t="s">
        <v>30</v>
      </c>
      <c r="H4201" s="4">
        <v>45713.706574074073</v>
      </c>
      <c r="I4201" t="b">
        <v>0</v>
      </c>
      <c r="J4201" t="b">
        <v>1</v>
      </c>
      <c r="K4201" t="s">
        <v>24</v>
      </c>
      <c r="L4201" t="s">
        <v>22</v>
      </c>
      <c r="M4201">
        <v>120000</v>
      </c>
      <c r="O4201" t="s">
        <v>75</v>
      </c>
      <c r="P4201" t="s">
        <v>7093</v>
      </c>
    </row>
    <row r="4202" spans="1:16" x14ac:dyDescent="0.25">
      <c r="A4202" t="s">
        <v>40</v>
      </c>
      <c r="B4202" t="s">
        <v>7645</v>
      </c>
      <c r="C4202" t="s">
        <v>64</v>
      </c>
      <c r="D4202" t="s">
        <v>3973</v>
      </c>
      <c r="E4202" t="s">
        <v>20</v>
      </c>
      <c r="F4202" t="b">
        <v>0</v>
      </c>
      <c r="G4202" t="s">
        <v>52</v>
      </c>
      <c r="H4202" s="4">
        <v>45713.706921296303</v>
      </c>
      <c r="I4202" t="b">
        <v>0</v>
      </c>
      <c r="J4202" t="b">
        <v>1</v>
      </c>
      <c r="K4202" t="s">
        <v>24</v>
      </c>
      <c r="L4202" t="s">
        <v>22</v>
      </c>
      <c r="M4202">
        <v>103050</v>
      </c>
      <c r="O4202" t="s">
        <v>1906</v>
      </c>
      <c r="P4202" t="s">
        <v>7646</v>
      </c>
    </row>
    <row r="4203" spans="1:16" x14ac:dyDescent="0.25">
      <c r="A4203" t="s">
        <v>2</v>
      </c>
      <c r="B4203" t="s">
        <v>7647</v>
      </c>
      <c r="C4203" t="s">
        <v>64</v>
      </c>
      <c r="D4203" t="s">
        <v>3973</v>
      </c>
      <c r="E4203" t="s">
        <v>20</v>
      </c>
      <c r="F4203" t="b">
        <v>0</v>
      </c>
      <c r="G4203" t="s">
        <v>52</v>
      </c>
      <c r="H4203" s="4">
        <v>45713.706921296303</v>
      </c>
      <c r="I4203" t="b">
        <v>0</v>
      </c>
      <c r="J4203" t="b">
        <v>1</v>
      </c>
      <c r="K4203" t="s">
        <v>24</v>
      </c>
      <c r="L4203" t="s">
        <v>22</v>
      </c>
      <c r="M4203">
        <v>140250</v>
      </c>
      <c r="O4203" t="s">
        <v>2768</v>
      </c>
    </row>
    <row r="4204" spans="1:16" x14ac:dyDescent="0.25">
      <c r="A4204" t="s">
        <v>0</v>
      </c>
      <c r="B4204" t="s">
        <v>0</v>
      </c>
      <c r="C4204" t="s">
        <v>76</v>
      </c>
      <c r="D4204" t="s">
        <v>4090</v>
      </c>
      <c r="E4204" t="s">
        <v>20</v>
      </c>
      <c r="F4204" t="b">
        <v>0</v>
      </c>
      <c r="G4204" t="s">
        <v>41</v>
      </c>
      <c r="H4204" s="4">
        <v>45713.708738425928</v>
      </c>
      <c r="I4204" t="b">
        <v>0</v>
      </c>
      <c r="J4204" t="b">
        <v>0</v>
      </c>
      <c r="K4204" t="s">
        <v>24</v>
      </c>
      <c r="L4204" t="s">
        <v>36</v>
      </c>
      <c r="N4204">
        <v>37.5</v>
      </c>
      <c r="O4204" t="s">
        <v>712</v>
      </c>
      <c r="P4204" t="s">
        <v>1904</v>
      </c>
    </row>
    <row r="4205" spans="1:16" x14ac:dyDescent="0.25">
      <c r="A4205" t="s">
        <v>139</v>
      </c>
      <c r="B4205" t="s">
        <v>7523</v>
      </c>
      <c r="C4205" t="s">
        <v>151</v>
      </c>
      <c r="D4205" t="s">
        <v>3973</v>
      </c>
      <c r="E4205" t="s">
        <v>20</v>
      </c>
      <c r="F4205" t="b">
        <v>0</v>
      </c>
      <c r="G4205" t="s">
        <v>30</v>
      </c>
      <c r="H4205" s="4">
        <v>45713.709236111114</v>
      </c>
      <c r="I4205" t="b">
        <v>0</v>
      </c>
      <c r="J4205" t="b">
        <v>0</v>
      </c>
      <c r="K4205" t="s">
        <v>24</v>
      </c>
      <c r="L4205" t="s">
        <v>36</v>
      </c>
      <c r="N4205">
        <v>22</v>
      </c>
      <c r="O4205" t="s">
        <v>7524</v>
      </c>
      <c r="P4205" t="s">
        <v>2808</v>
      </c>
    </row>
    <row r="4206" spans="1:16" x14ac:dyDescent="0.25">
      <c r="A4206" t="s">
        <v>1</v>
      </c>
      <c r="B4206" t="s">
        <v>4557</v>
      </c>
      <c r="C4206" t="s">
        <v>2154</v>
      </c>
      <c r="D4206" t="s">
        <v>3973</v>
      </c>
      <c r="E4206" t="s">
        <v>20</v>
      </c>
      <c r="F4206" t="b">
        <v>0</v>
      </c>
      <c r="G4206" t="s">
        <v>27</v>
      </c>
      <c r="H4206" s="4">
        <v>45713.709363425929</v>
      </c>
      <c r="I4206" t="b">
        <v>0</v>
      </c>
      <c r="J4206" t="b">
        <v>1</v>
      </c>
      <c r="K4206" t="s">
        <v>24</v>
      </c>
      <c r="L4206" t="s">
        <v>36</v>
      </c>
      <c r="N4206">
        <v>87.5</v>
      </c>
      <c r="O4206" t="s">
        <v>4344</v>
      </c>
      <c r="P4206" t="s">
        <v>4558</v>
      </c>
    </row>
    <row r="4207" spans="1:16" x14ac:dyDescent="0.25">
      <c r="A4207" t="s">
        <v>2</v>
      </c>
      <c r="B4207" t="s">
        <v>7648</v>
      </c>
      <c r="C4207" t="s">
        <v>1268</v>
      </c>
      <c r="D4207" t="s">
        <v>4035</v>
      </c>
      <c r="E4207" t="s">
        <v>20</v>
      </c>
      <c r="F4207" t="b">
        <v>0</v>
      </c>
      <c r="G4207" t="s">
        <v>1268</v>
      </c>
      <c r="H4207" s="4">
        <v>45713.710173611107</v>
      </c>
      <c r="I4207" t="b">
        <v>0</v>
      </c>
      <c r="J4207" t="b">
        <v>0</v>
      </c>
      <c r="K4207" t="s">
        <v>1268</v>
      </c>
      <c r="L4207" t="s">
        <v>22</v>
      </c>
      <c r="M4207">
        <v>40000</v>
      </c>
      <c r="O4207" t="s">
        <v>1280</v>
      </c>
      <c r="P4207" t="s">
        <v>7649</v>
      </c>
    </row>
    <row r="4208" spans="1:16" x14ac:dyDescent="0.25">
      <c r="A4208" t="s">
        <v>2</v>
      </c>
      <c r="B4208" t="s">
        <v>417</v>
      </c>
      <c r="C4208" t="s">
        <v>908</v>
      </c>
      <c r="D4208" t="s">
        <v>3828</v>
      </c>
      <c r="E4208" t="s">
        <v>20</v>
      </c>
      <c r="F4208" t="b">
        <v>0</v>
      </c>
      <c r="G4208" t="s">
        <v>27</v>
      </c>
      <c r="H4208" s="4">
        <v>45713.710324074083</v>
      </c>
      <c r="I4208" t="b">
        <v>0</v>
      </c>
      <c r="J4208" t="b">
        <v>0</v>
      </c>
      <c r="K4208" t="s">
        <v>24</v>
      </c>
      <c r="L4208" t="s">
        <v>22</v>
      </c>
      <c r="M4208">
        <v>90094.2578125</v>
      </c>
      <c r="O4208" t="s">
        <v>6068</v>
      </c>
      <c r="P4208" t="s">
        <v>6069</v>
      </c>
    </row>
    <row r="4209" spans="1:16" x14ac:dyDescent="0.25">
      <c r="A4209" t="s">
        <v>2</v>
      </c>
      <c r="B4209" t="s">
        <v>2</v>
      </c>
      <c r="C4209" t="s">
        <v>39</v>
      </c>
      <c r="D4209" t="s">
        <v>3985</v>
      </c>
      <c r="E4209" t="s">
        <v>20</v>
      </c>
      <c r="F4209" t="b">
        <v>1</v>
      </c>
      <c r="G4209" t="s">
        <v>3446</v>
      </c>
      <c r="H4209" s="4">
        <v>45713.710682870369</v>
      </c>
      <c r="I4209" t="b">
        <v>0</v>
      </c>
      <c r="J4209" t="b">
        <v>0</v>
      </c>
      <c r="K4209" t="s">
        <v>3446</v>
      </c>
      <c r="L4209" t="s">
        <v>22</v>
      </c>
      <c r="M4209">
        <v>37500</v>
      </c>
      <c r="O4209" t="s">
        <v>7650</v>
      </c>
      <c r="P4209" t="s">
        <v>7651</v>
      </c>
    </row>
    <row r="4210" spans="1:16" x14ac:dyDescent="0.25">
      <c r="A4210" t="s">
        <v>2</v>
      </c>
      <c r="B4210" t="s">
        <v>2337</v>
      </c>
      <c r="C4210" t="s">
        <v>49</v>
      </c>
      <c r="D4210" t="s">
        <v>3973</v>
      </c>
      <c r="E4210" t="s">
        <v>20</v>
      </c>
      <c r="F4210" t="b">
        <v>0</v>
      </c>
      <c r="G4210" t="s">
        <v>30</v>
      </c>
      <c r="H4210" s="4">
        <v>45713.711342592593</v>
      </c>
      <c r="I4210" t="b">
        <v>0</v>
      </c>
      <c r="J4210" t="b">
        <v>0</v>
      </c>
      <c r="K4210" t="s">
        <v>24</v>
      </c>
      <c r="L4210" t="s">
        <v>22</v>
      </c>
      <c r="M4210">
        <v>350000</v>
      </c>
      <c r="O4210" t="s">
        <v>3634</v>
      </c>
      <c r="P4210" t="s">
        <v>7163</v>
      </c>
    </row>
    <row r="4211" spans="1:16" x14ac:dyDescent="0.25">
      <c r="A4211" t="s">
        <v>1</v>
      </c>
      <c r="B4211" t="s">
        <v>2392</v>
      </c>
      <c r="C4211" t="s">
        <v>2175</v>
      </c>
      <c r="D4211" t="s">
        <v>4627</v>
      </c>
      <c r="E4211" t="s">
        <v>20</v>
      </c>
      <c r="F4211" t="b">
        <v>0</v>
      </c>
      <c r="G4211" t="s">
        <v>760</v>
      </c>
      <c r="H4211" s="4">
        <v>45713.715717592589</v>
      </c>
      <c r="I4211" t="b">
        <v>0</v>
      </c>
      <c r="J4211" t="b">
        <v>0</v>
      </c>
      <c r="K4211" t="s">
        <v>760</v>
      </c>
      <c r="L4211" t="s">
        <v>22</v>
      </c>
      <c r="M4211">
        <v>31274</v>
      </c>
      <c r="O4211" t="s">
        <v>885</v>
      </c>
      <c r="P4211" t="s">
        <v>3041</v>
      </c>
    </row>
    <row r="4212" spans="1:16" x14ac:dyDescent="0.25">
      <c r="A4212" t="s">
        <v>0</v>
      </c>
      <c r="B4212" t="s">
        <v>0</v>
      </c>
      <c r="C4212" t="s">
        <v>2716</v>
      </c>
      <c r="D4212" t="s">
        <v>2208</v>
      </c>
      <c r="E4212" t="s">
        <v>20</v>
      </c>
      <c r="F4212" t="b">
        <v>0</v>
      </c>
      <c r="G4212" t="s">
        <v>23</v>
      </c>
      <c r="H4212" s="4">
        <v>45713.719097222223</v>
      </c>
      <c r="I4212" t="b">
        <v>0</v>
      </c>
      <c r="J4212" t="b">
        <v>1</v>
      </c>
      <c r="K4212" t="s">
        <v>24</v>
      </c>
      <c r="L4212" t="s">
        <v>22</v>
      </c>
      <c r="M4212">
        <v>172000</v>
      </c>
      <c r="O4212" t="s">
        <v>7652</v>
      </c>
      <c r="P4212" t="s">
        <v>2136</v>
      </c>
    </row>
    <row r="4213" spans="1:16" x14ac:dyDescent="0.25">
      <c r="A4213" t="s">
        <v>0</v>
      </c>
      <c r="B4213" t="s">
        <v>7653</v>
      </c>
      <c r="C4213" t="s">
        <v>7654</v>
      </c>
      <c r="D4213" t="s">
        <v>2208</v>
      </c>
      <c r="E4213" t="s">
        <v>20</v>
      </c>
      <c r="F4213" t="b">
        <v>0</v>
      </c>
      <c r="G4213" t="s">
        <v>23</v>
      </c>
      <c r="H4213" s="4">
        <v>45713.719097222223</v>
      </c>
      <c r="I4213" t="b">
        <v>0</v>
      </c>
      <c r="J4213" t="b">
        <v>1</v>
      </c>
      <c r="K4213" t="s">
        <v>24</v>
      </c>
      <c r="L4213" t="s">
        <v>22</v>
      </c>
      <c r="M4213">
        <v>180000</v>
      </c>
      <c r="O4213" t="s">
        <v>1087</v>
      </c>
      <c r="P4213" t="s">
        <v>1321</v>
      </c>
    </row>
    <row r="4214" spans="1:16" x14ac:dyDescent="0.25">
      <c r="A4214" t="s">
        <v>139</v>
      </c>
      <c r="B4214" t="s">
        <v>1232</v>
      </c>
      <c r="C4214" t="s">
        <v>39</v>
      </c>
      <c r="D4214" t="s">
        <v>3985</v>
      </c>
      <c r="E4214" t="s">
        <v>20</v>
      </c>
      <c r="F4214" t="b">
        <v>1</v>
      </c>
      <c r="G4214" t="s">
        <v>3053</v>
      </c>
      <c r="H4214" s="4">
        <v>45713.722916666673</v>
      </c>
      <c r="I4214" t="b">
        <v>1</v>
      </c>
      <c r="J4214" t="b">
        <v>0</v>
      </c>
      <c r="K4214" t="s">
        <v>3053</v>
      </c>
      <c r="L4214" t="s">
        <v>22</v>
      </c>
      <c r="M4214">
        <v>37500</v>
      </c>
      <c r="O4214" t="s">
        <v>7655</v>
      </c>
      <c r="P4214" t="s">
        <v>119</v>
      </c>
    </row>
    <row r="4215" spans="1:16" x14ac:dyDescent="0.25">
      <c r="A4215" t="s">
        <v>0</v>
      </c>
      <c r="B4215" t="s">
        <v>7656</v>
      </c>
      <c r="C4215" t="s">
        <v>39</v>
      </c>
      <c r="D4215" t="s">
        <v>3985</v>
      </c>
      <c r="E4215" t="s">
        <v>20</v>
      </c>
      <c r="F4215" t="b">
        <v>1</v>
      </c>
      <c r="G4215" t="s">
        <v>2134</v>
      </c>
      <c r="H4215" s="4">
        <v>45713.724143518521</v>
      </c>
      <c r="I4215" t="b">
        <v>0</v>
      </c>
      <c r="J4215" t="b">
        <v>0</v>
      </c>
      <c r="K4215" t="s">
        <v>2134</v>
      </c>
      <c r="L4215" t="s">
        <v>22</v>
      </c>
      <c r="M4215">
        <v>97000</v>
      </c>
      <c r="O4215" t="s">
        <v>7657</v>
      </c>
      <c r="P4215" t="s">
        <v>1484</v>
      </c>
    </row>
    <row r="4216" spans="1:16" x14ac:dyDescent="0.25">
      <c r="A4216" t="s">
        <v>40</v>
      </c>
      <c r="B4216" t="s">
        <v>3094</v>
      </c>
      <c r="C4216" t="s">
        <v>39</v>
      </c>
      <c r="D4216" t="s">
        <v>7658</v>
      </c>
      <c r="E4216" t="s">
        <v>20</v>
      </c>
      <c r="F4216" t="b">
        <v>1</v>
      </c>
      <c r="G4216" t="s">
        <v>2134</v>
      </c>
      <c r="H4216" s="4">
        <v>45713.724212962959</v>
      </c>
      <c r="I4216" t="b">
        <v>1</v>
      </c>
      <c r="J4216" t="b">
        <v>0</v>
      </c>
      <c r="K4216" t="s">
        <v>2134</v>
      </c>
      <c r="L4216" t="s">
        <v>22</v>
      </c>
      <c r="M4216">
        <v>179000</v>
      </c>
      <c r="O4216" t="s">
        <v>2344</v>
      </c>
      <c r="P4216" t="s">
        <v>7659</v>
      </c>
    </row>
    <row r="4217" spans="1:16" x14ac:dyDescent="0.25">
      <c r="A4217" t="s">
        <v>0</v>
      </c>
      <c r="B4217" t="s">
        <v>1934</v>
      </c>
      <c r="C4217" t="s">
        <v>1247</v>
      </c>
      <c r="D4217" t="s">
        <v>3383</v>
      </c>
      <c r="E4217" t="s">
        <v>20</v>
      </c>
      <c r="F4217" t="b">
        <v>0</v>
      </c>
      <c r="G4217" t="s">
        <v>1247</v>
      </c>
      <c r="H4217" s="4">
        <v>45713.725486111107</v>
      </c>
      <c r="I4217" t="b">
        <v>0</v>
      </c>
      <c r="J4217" t="b">
        <v>0</v>
      </c>
      <c r="K4217" t="s">
        <v>1247</v>
      </c>
      <c r="L4217" t="s">
        <v>22</v>
      </c>
      <c r="M4217">
        <v>35000</v>
      </c>
      <c r="O4217" t="s">
        <v>1411</v>
      </c>
      <c r="P4217" t="s">
        <v>7660</v>
      </c>
    </row>
    <row r="4218" spans="1:16" x14ac:dyDescent="0.25">
      <c r="A4218" t="s">
        <v>0</v>
      </c>
      <c r="B4218" t="s">
        <v>7661</v>
      </c>
      <c r="C4218" t="s">
        <v>39</v>
      </c>
      <c r="D4218" t="s">
        <v>3828</v>
      </c>
      <c r="E4218" t="s">
        <v>20</v>
      </c>
      <c r="F4218" t="b">
        <v>1</v>
      </c>
      <c r="G4218" t="s">
        <v>1247</v>
      </c>
      <c r="H4218" s="4">
        <v>45713.725486111107</v>
      </c>
      <c r="I4218" t="b">
        <v>0</v>
      </c>
      <c r="J4218" t="b">
        <v>0</v>
      </c>
      <c r="K4218" t="s">
        <v>1247</v>
      </c>
      <c r="L4218" t="s">
        <v>22</v>
      </c>
      <c r="M4218">
        <v>75000</v>
      </c>
      <c r="O4218" t="s">
        <v>7662</v>
      </c>
    </row>
    <row r="4219" spans="1:16" x14ac:dyDescent="0.25">
      <c r="A4219" t="s">
        <v>1</v>
      </c>
      <c r="B4219" t="s">
        <v>265</v>
      </c>
      <c r="C4219" t="s">
        <v>39</v>
      </c>
      <c r="D4219" t="s">
        <v>3828</v>
      </c>
      <c r="E4219" t="s">
        <v>20</v>
      </c>
      <c r="F4219" t="b">
        <v>1</v>
      </c>
      <c r="G4219" t="s">
        <v>1247</v>
      </c>
      <c r="H4219" s="4">
        <v>45713.72552083333</v>
      </c>
      <c r="I4219" t="b">
        <v>0</v>
      </c>
      <c r="J4219" t="b">
        <v>0</v>
      </c>
      <c r="K4219" t="s">
        <v>1247</v>
      </c>
      <c r="L4219" t="s">
        <v>22</v>
      </c>
      <c r="M4219">
        <v>216000</v>
      </c>
      <c r="O4219" t="s">
        <v>254</v>
      </c>
      <c r="P4219" t="s">
        <v>770</v>
      </c>
    </row>
    <row r="4220" spans="1:16" x14ac:dyDescent="0.25">
      <c r="A4220" t="s">
        <v>1</v>
      </c>
      <c r="B4220" t="s">
        <v>7663</v>
      </c>
      <c r="C4220" t="s">
        <v>39</v>
      </c>
      <c r="D4220" t="s">
        <v>3828</v>
      </c>
      <c r="E4220" t="s">
        <v>828</v>
      </c>
      <c r="F4220" t="b">
        <v>1</v>
      </c>
      <c r="G4220" t="s">
        <v>1247</v>
      </c>
      <c r="H4220" s="4">
        <v>45713.72552083333</v>
      </c>
      <c r="I4220" t="b">
        <v>0</v>
      </c>
      <c r="J4220" t="b">
        <v>0</v>
      </c>
      <c r="K4220" t="s">
        <v>1247</v>
      </c>
      <c r="L4220" t="s">
        <v>36</v>
      </c>
      <c r="N4220">
        <v>28</v>
      </c>
      <c r="O4220" t="s">
        <v>1893</v>
      </c>
      <c r="P4220" t="s">
        <v>290</v>
      </c>
    </row>
    <row r="4221" spans="1:16" x14ac:dyDescent="0.25">
      <c r="A4221" t="s">
        <v>1</v>
      </c>
      <c r="B4221" t="s">
        <v>7664</v>
      </c>
      <c r="C4221" t="s">
        <v>1291</v>
      </c>
      <c r="D4221" t="s">
        <v>3957</v>
      </c>
      <c r="E4221" t="s">
        <v>20</v>
      </c>
      <c r="F4221" t="b">
        <v>0</v>
      </c>
      <c r="G4221" t="s">
        <v>1247</v>
      </c>
      <c r="H4221" s="4">
        <v>45713.72552083333</v>
      </c>
      <c r="I4221" t="b">
        <v>0</v>
      </c>
      <c r="J4221" t="b">
        <v>0</v>
      </c>
      <c r="K4221" t="s">
        <v>1247</v>
      </c>
      <c r="L4221" t="s">
        <v>36</v>
      </c>
      <c r="N4221">
        <v>47.409999847412109</v>
      </c>
      <c r="O4221" t="s">
        <v>1901</v>
      </c>
      <c r="P4221" t="s">
        <v>7665</v>
      </c>
    </row>
    <row r="4222" spans="1:16" x14ac:dyDescent="0.25">
      <c r="A4222" t="s">
        <v>1</v>
      </c>
      <c r="B4222" t="s">
        <v>2587</v>
      </c>
      <c r="C4222" t="s">
        <v>2640</v>
      </c>
      <c r="D4222" t="s">
        <v>3957</v>
      </c>
      <c r="E4222" t="s">
        <v>20</v>
      </c>
      <c r="F4222" t="b">
        <v>0</v>
      </c>
      <c r="G4222" t="s">
        <v>2641</v>
      </c>
      <c r="H4222" s="4">
        <v>45713.726921296293</v>
      </c>
      <c r="I4222" t="b">
        <v>0</v>
      </c>
      <c r="J4222" t="b">
        <v>0</v>
      </c>
      <c r="K4222" t="s">
        <v>2641</v>
      </c>
      <c r="L4222" t="s">
        <v>36</v>
      </c>
      <c r="N4222">
        <v>47.409999847412109</v>
      </c>
      <c r="O4222" t="s">
        <v>1901</v>
      </c>
      <c r="P4222" t="s">
        <v>7665</v>
      </c>
    </row>
    <row r="4223" spans="1:16" x14ac:dyDescent="0.25">
      <c r="A4223" t="s">
        <v>2</v>
      </c>
      <c r="B4223" t="s">
        <v>7666</v>
      </c>
      <c r="C4223" t="s">
        <v>2640</v>
      </c>
      <c r="D4223" t="s">
        <v>3957</v>
      </c>
      <c r="E4223" t="s">
        <v>20</v>
      </c>
      <c r="F4223" t="b">
        <v>0</v>
      </c>
      <c r="G4223" t="s">
        <v>2641</v>
      </c>
      <c r="H4223" s="4">
        <v>45713.726956018523</v>
      </c>
      <c r="I4223" t="b">
        <v>1</v>
      </c>
      <c r="J4223" t="b">
        <v>0</v>
      </c>
      <c r="K4223" t="s">
        <v>2641</v>
      </c>
      <c r="L4223" t="s">
        <v>36</v>
      </c>
      <c r="N4223">
        <v>46.550003051757813</v>
      </c>
      <c r="O4223" t="s">
        <v>1071</v>
      </c>
      <c r="P4223" t="s">
        <v>7667</v>
      </c>
    </row>
    <row r="4224" spans="1:16" x14ac:dyDescent="0.25">
      <c r="A4224" t="s">
        <v>19</v>
      </c>
      <c r="B4224" t="s">
        <v>7668</v>
      </c>
      <c r="C4224" t="s">
        <v>6313</v>
      </c>
      <c r="D4224" t="s">
        <v>7669</v>
      </c>
      <c r="E4224" t="s">
        <v>20</v>
      </c>
      <c r="F4224" t="b">
        <v>0</v>
      </c>
      <c r="G4224" t="s">
        <v>1420</v>
      </c>
      <c r="H4224" s="4">
        <v>45713.729131944441</v>
      </c>
      <c r="I4224" t="b">
        <v>0</v>
      </c>
      <c r="J4224" t="b">
        <v>0</v>
      </c>
      <c r="K4224" t="s">
        <v>1420</v>
      </c>
      <c r="L4224" t="s">
        <v>22</v>
      </c>
      <c r="M4224">
        <v>110000</v>
      </c>
      <c r="O4224" t="s">
        <v>7670</v>
      </c>
      <c r="P4224" t="s">
        <v>193</v>
      </c>
    </row>
    <row r="4225" spans="1:16" x14ac:dyDescent="0.25">
      <c r="A4225" t="s">
        <v>19</v>
      </c>
      <c r="B4225" t="s">
        <v>3941</v>
      </c>
      <c r="C4225" t="s">
        <v>2846</v>
      </c>
      <c r="D4225" t="s">
        <v>4910</v>
      </c>
      <c r="E4225" t="s">
        <v>20</v>
      </c>
      <c r="F4225" t="b">
        <v>0</v>
      </c>
      <c r="G4225" t="s">
        <v>2846</v>
      </c>
      <c r="H4225" s="4">
        <v>45713.730393518519</v>
      </c>
      <c r="I4225" t="b">
        <v>0</v>
      </c>
      <c r="J4225" t="b">
        <v>0</v>
      </c>
      <c r="K4225" t="s">
        <v>2846</v>
      </c>
      <c r="L4225" t="s">
        <v>22</v>
      </c>
      <c r="M4225">
        <v>86999.5</v>
      </c>
      <c r="O4225" t="s">
        <v>7671</v>
      </c>
      <c r="P4225" t="s">
        <v>7672</v>
      </c>
    </row>
    <row r="4226" spans="1:16" x14ac:dyDescent="0.25">
      <c r="A4226" t="s">
        <v>19</v>
      </c>
      <c r="B4226" t="s">
        <v>7673</v>
      </c>
      <c r="C4226" t="s">
        <v>431</v>
      </c>
      <c r="D4226" t="s">
        <v>3828</v>
      </c>
      <c r="E4226" t="s">
        <v>20</v>
      </c>
      <c r="F4226" t="b">
        <v>0</v>
      </c>
      <c r="G4226" t="s">
        <v>27</v>
      </c>
      <c r="H4226" s="4">
        <v>45713.747106481482</v>
      </c>
      <c r="I4226" t="b">
        <v>0</v>
      </c>
      <c r="J4226" t="b">
        <v>1</v>
      </c>
      <c r="K4226" t="s">
        <v>24</v>
      </c>
      <c r="L4226" t="s">
        <v>22</v>
      </c>
      <c r="M4226">
        <v>150000</v>
      </c>
      <c r="O4226" t="s">
        <v>7674</v>
      </c>
      <c r="P4226" t="s">
        <v>7675</v>
      </c>
    </row>
    <row r="4227" spans="1:16" x14ac:dyDescent="0.25">
      <c r="A4227" t="s">
        <v>2</v>
      </c>
      <c r="B4227" t="s">
        <v>7676</v>
      </c>
      <c r="C4227" t="s">
        <v>151</v>
      </c>
      <c r="D4227" t="s">
        <v>2208</v>
      </c>
      <c r="E4227" t="s">
        <v>20</v>
      </c>
      <c r="F4227" t="b">
        <v>0</v>
      </c>
      <c r="G4227" t="s">
        <v>35</v>
      </c>
      <c r="H4227" s="4">
        <v>45713.747928240737</v>
      </c>
      <c r="I4227" t="b">
        <v>0</v>
      </c>
      <c r="J4227" t="b">
        <v>1</v>
      </c>
      <c r="K4227" t="s">
        <v>24</v>
      </c>
      <c r="L4227" t="s">
        <v>22</v>
      </c>
      <c r="M4227">
        <v>143507.5</v>
      </c>
      <c r="O4227" t="s">
        <v>7677</v>
      </c>
      <c r="P4227" t="s">
        <v>7678</v>
      </c>
    </row>
    <row r="4228" spans="1:16" x14ac:dyDescent="0.25">
      <c r="A4228" t="s">
        <v>40</v>
      </c>
      <c r="B4228" t="s">
        <v>7679</v>
      </c>
      <c r="C4228" t="s">
        <v>49</v>
      </c>
      <c r="D4228" t="s">
        <v>81</v>
      </c>
      <c r="E4228" t="s">
        <v>20</v>
      </c>
      <c r="F4228" t="b">
        <v>0</v>
      </c>
      <c r="G4228" t="s">
        <v>35</v>
      </c>
      <c r="H4228" s="4">
        <v>45713.747928240737</v>
      </c>
      <c r="I4228" t="b">
        <v>0</v>
      </c>
      <c r="J4228" t="b">
        <v>1</v>
      </c>
      <c r="K4228" t="s">
        <v>24</v>
      </c>
      <c r="L4228" t="s">
        <v>22</v>
      </c>
      <c r="M4228">
        <v>175000</v>
      </c>
      <c r="O4228" t="s">
        <v>81</v>
      </c>
      <c r="P4228" t="s">
        <v>7680</v>
      </c>
    </row>
    <row r="4229" spans="1:16" x14ac:dyDescent="0.25">
      <c r="A4229" t="s">
        <v>2</v>
      </c>
      <c r="B4229" t="s">
        <v>195</v>
      </c>
      <c r="C4229" t="s">
        <v>7681</v>
      </c>
      <c r="D4229" t="s">
        <v>2208</v>
      </c>
      <c r="E4229" t="s">
        <v>51</v>
      </c>
      <c r="F4229" t="b">
        <v>0</v>
      </c>
      <c r="G4229" t="s">
        <v>35</v>
      </c>
      <c r="H4229" s="4">
        <v>45713.748124999998</v>
      </c>
      <c r="I4229" t="b">
        <v>0</v>
      </c>
      <c r="J4229" t="b">
        <v>1</v>
      </c>
      <c r="K4229" t="s">
        <v>24</v>
      </c>
      <c r="L4229" t="s">
        <v>36</v>
      </c>
      <c r="N4229">
        <v>70</v>
      </c>
      <c r="O4229" t="s">
        <v>289</v>
      </c>
      <c r="P4229" t="s">
        <v>7682</v>
      </c>
    </row>
    <row r="4230" spans="1:16" x14ac:dyDescent="0.25">
      <c r="A4230" t="s">
        <v>2</v>
      </c>
      <c r="B4230" t="s">
        <v>422</v>
      </c>
      <c r="C4230" t="s">
        <v>357</v>
      </c>
      <c r="D4230" t="s">
        <v>4084</v>
      </c>
      <c r="E4230" t="s">
        <v>20</v>
      </c>
      <c r="F4230" t="b">
        <v>0</v>
      </c>
      <c r="G4230" t="s">
        <v>35</v>
      </c>
      <c r="H4230" s="4">
        <v>45713.748148148137</v>
      </c>
      <c r="I4230" t="b">
        <v>0</v>
      </c>
      <c r="J4230" t="b">
        <v>1</v>
      </c>
      <c r="K4230" t="s">
        <v>24</v>
      </c>
      <c r="L4230" t="s">
        <v>22</v>
      </c>
      <c r="M4230">
        <v>70000</v>
      </c>
      <c r="O4230" t="s">
        <v>452</v>
      </c>
      <c r="P4230" t="s">
        <v>321</v>
      </c>
    </row>
    <row r="4231" spans="1:16" x14ac:dyDescent="0.25">
      <c r="A4231" t="s">
        <v>139</v>
      </c>
      <c r="B4231" t="s">
        <v>2929</v>
      </c>
      <c r="C4231" t="s">
        <v>3238</v>
      </c>
      <c r="D4231" t="s">
        <v>3973</v>
      </c>
      <c r="E4231" t="s">
        <v>20</v>
      </c>
      <c r="F4231" t="b">
        <v>0</v>
      </c>
      <c r="G4231" t="s">
        <v>41</v>
      </c>
      <c r="H4231" s="4">
        <v>45713.7503125</v>
      </c>
      <c r="I4231" t="b">
        <v>0</v>
      </c>
      <c r="J4231" t="b">
        <v>1</v>
      </c>
      <c r="K4231" t="s">
        <v>24</v>
      </c>
      <c r="L4231" t="s">
        <v>22</v>
      </c>
      <c r="M4231">
        <v>103900</v>
      </c>
      <c r="O4231" t="s">
        <v>4329</v>
      </c>
      <c r="P4231" t="s">
        <v>7492</v>
      </c>
    </row>
    <row r="4232" spans="1:16" x14ac:dyDescent="0.25">
      <c r="A4232" t="s">
        <v>139</v>
      </c>
      <c r="B4232" t="s">
        <v>7493</v>
      </c>
      <c r="C4232" t="s">
        <v>151</v>
      </c>
      <c r="D4232" t="s">
        <v>3828</v>
      </c>
      <c r="E4232" t="s">
        <v>51</v>
      </c>
      <c r="F4232" t="b">
        <v>0</v>
      </c>
      <c r="G4232" t="s">
        <v>30</v>
      </c>
      <c r="H4232" s="4">
        <v>45713.750902777778</v>
      </c>
      <c r="I4232" t="b">
        <v>1</v>
      </c>
      <c r="J4232" t="b">
        <v>0</v>
      </c>
      <c r="K4232" t="s">
        <v>24</v>
      </c>
      <c r="L4232" t="s">
        <v>36</v>
      </c>
      <c r="N4232">
        <v>38</v>
      </c>
      <c r="O4232" t="s">
        <v>6991</v>
      </c>
    </row>
    <row r="4233" spans="1:16" x14ac:dyDescent="0.25">
      <c r="A4233" t="s">
        <v>2</v>
      </c>
      <c r="B4233" t="s">
        <v>7494</v>
      </c>
      <c r="C4233" t="s">
        <v>945</v>
      </c>
      <c r="D4233" t="s">
        <v>3600</v>
      </c>
      <c r="E4233" t="s">
        <v>20</v>
      </c>
      <c r="F4233" t="b">
        <v>0</v>
      </c>
      <c r="G4233" t="s">
        <v>27</v>
      </c>
      <c r="H4233" s="4">
        <v>45713.751388888893</v>
      </c>
      <c r="I4233" t="b">
        <v>1</v>
      </c>
      <c r="J4233" t="b">
        <v>1</v>
      </c>
      <c r="K4233" t="s">
        <v>24</v>
      </c>
      <c r="L4233" t="s">
        <v>22</v>
      </c>
      <c r="M4233">
        <v>145000</v>
      </c>
      <c r="O4233" t="s">
        <v>7495</v>
      </c>
      <c r="P4233" t="s">
        <v>7496</v>
      </c>
    </row>
    <row r="4234" spans="1:16" x14ac:dyDescent="0.25">
      <c r="A4234" t="s">
        <v>19</v>
      </c>
      <c r="B4234" t="s">
        <v>7497</v>
      </c>
      <c r="C4234" t="s">
        <v>122</v>
      </c>
      <c r="D4234" t="s">
        <v>3973</v>
      </c>
      <c r="E4234" t="s">
        <v>20</v>
      </c>
      <c r="F4234" t="b">
        <v>0</v>
      </c>
      <c r="G4234" t="s">
        <v>52</v>
      </c>
      <c r="H4234" s="4">
        <v>45713.75240740741</v>
      </c>
      <c r="I4234" t="b">
        <v>1</v>
      </c>
      <c r="J4234" t="b">
        <v>0</v>
      </c>
      <c r="K4234" t="s">
        <v>24</v>
      </c>
      <c r="L4234" t="s">
        <v>22</v>
      </c>
      <c r="M4234">
        <v>112116</v>
      </c>
      <c r="O4234" t="s">
        <v>554</v>
      </c>
      <c r="P4234" t="s">
        <v>7498</v>
      </c>
    </row>
    <row r="4235" spans="1:16" x14ac:dyDescent="0.25">
      <c r="A4235" t="s">
        <v>0</v>
      </c>
      <c r="B4235" t="s">
        <v>250</v>
      </c>
      <c r="C4235" t="s">
        <v>2168</v>
      </c>
      <c r="D4235" t="s">
        <v>3973</v>
      </c>
      <c r="E4235" t="s">
        <v>51</v>
      </c>
      <c r="F4235" t="b">
        <v>0</v>
      </c>
      <c r="G4235" t="s">
        <v>27</v>
      </c>
      <c r="H4235" s="4">
        <v>45713.787997685176</v>
      </c>
      <c r="I4235" t="b">
        <v>0</v>
      </c>
      <c r="J4235" t="b">
        <v>0</v>
      </c>
      <c r="K4235" t="s">
        <v>24</v>
      </c>
      <c r="L4235" t="s">
        <v>36</v>
      </c>
      <c r="N4235">
        <v>66</v>
      </c>
      <c r="O4235" t="s">
        <v>1961</v>
      </c>
      <c r="P4235" t="s">
        <v>338</v>
      </c>
    </row>
    <row r="4236" spans="1:16" x14ac:dyDescent="0.25">
      <c r="A4236" t="s">
        <v>0</v>
      </c>
      <c r="B4236" t="s">
        <v>7683</v>
      </c>
      <c r="C4236" t="s">
        <v>225</v>
      </c>
      <c r="D4236" t="s">
        <v>3973</v>
      </c>
      <c r="E4236" t="s">
        <v>20</v>
      </c>
      <c r="F4236" t="b">
        <v>0</v>
      </c>
      <c r="G4236" t="s">
        <v>52</v>
      </c>
      <c r="H4236" s="4">
        <v>45713.789444444446</v>
      </c>
      <c r="I4236" t="b">
        <v>1</v>
      </c>
      <c r="J4236" t="b">
        <v>1</v>
      </c>
      <c r="K4236" t="s">
        <v>24</v>
      </c>
      <c r="L4236" t="s">
        <v>22</v>
      </c>
      <c r="M4236">
        <v>212500</v>
      </c>
      <c r="O4236" t="s">
        <v>1771</v>
      </c>
      <c r="P4236" t="s">
        <v>7684</v>
      </c>
    </row>
    <row r="4237" spans="1:16" x14ac:dyDescent="0.25">
      <c r="A4237" t="s">
        <v>0</v>
      </c>
      <c r="B4237" t="s">
        <v>7685</v>
      </c>
      <c r="C4237" t="s">
        <v>225</v>
      </c>
      <c r="D4237" t="s">
        <v>3973</v>
      </c>
      <c r="E4237" t="s">
        <v>20</v>
      </c>
      <c r="F4237" t="b">
        <v>0</v>
      </c>
      <c r="G4237" t="s">
        <v>52</v>
      </c>
      <c r="H4237" s="4">
        <v>45713.789444444446</v>
      </c>
      <c r="I4237" t="b">
        <v>0</v>
      </c>
      <c r="J4237" t="b">
        <v>1</v>
      </c>
      <c r="K4237" t="s">
        <v>24</v>
      </c>
      <c r="L4237" t="s">
        <v>22</v>
      </c>
      <c r="M4237">
        <v>212500</v>
      </c>
      <c r="O4237" t="s">
        <v>1771</v>
      </c>
      <c r="P4237" t="s">
        <v>3220</v>
      </c>
    </row>
    <row r="4238" spans="1:16" x14ac:dyDescent="0.25">
      <c r="A4238" t="s">
        <v>2</v>
      </c>
      <c r="B4238" t="s">
        <v>2</v>
      </c>
      <c r="C4238" t="s">
        <v>7686</v>
      </c>
      <c r="D4238" t="s">
        <v>3828</v>
      </c>
      <c r="E4238" t="s">
        <v>20</v>
      </c>
      <c r="F4238" t="b">
        <v>0</v>
      </c>
      <c r="G4238" t="s">
        <v>30</v>
      </c>
      <c r="H4238" s="4">
        <v>45713.79</v>
      </c>
      <c r="I4238" t="b">
        <v>0</v>
      </c>
      <c r="J4238" t="b">
        <v>1</v>
      </c>
      <c r="K4238" t="s">
        <v>24</v>
      </c>
      <c r="L4238" t="s">
        <v>22</v>
      </c>
      <c r="M4238">
        <v>88838</v>
      </c>
      <c r="O4238" t="s">
        <v>7687</v>
      </c>
      <c r="P4238" t="s">
        <v>7688</v>
      </c>
    </row>
    <row r="4239" spans="1:16" x14ac:dyDescent="0.25">
      <c r="A4239" t="s">
        <v>0</v>
      </c>
      <c r="B4239" t="s">
        <v>4251</v>
      </c>
      <c r="C4239" t="s">
        <v>3519</v>
      </c>
      <c r="D4239" t="s">
        <v>3973</v>
      </c>
      <c r="E4239" t="s">
        <v>20</v>
      </c>
      <c r="F4239" t="b">
        <v>0</v>
      </c>
      <c r="G4239" t="s">
        <v>27</v>
      </c>
      <c r="H4239" s="4">
        <v>45713.791770833333</v>
      </c>
      <c r="I4239" t="b">
        <v>1</v>
      </c>
      <c r="J4239" t="b">
        <v>0</v>
      </c>
      <c r="K4239" t="s">
        <v>24</v>
      </c>
      <c r="L4239" t="s">
        <v>22</v>
      </c>
      <c r="M4239">
        <v>70000</v>
      </c>
      <c r="O4239" t="s">
        <v>7499</v>
      </c>
      <c r="P4239" t="s">
        <v>1075</v>
      </c>
    </row>
    <row r="4240" spans="1:16" x14ac:dyDescent="0.25">
      <c r="A4240" t="s">
        <v>1</v>
      </c>
      <c r="B4240" t="s">
        <v>7500</v>
      </c>
      <c r="C4240" t="s">
        <v>624</v>
      </c>
      <c r="D4240" t="s">
        <v>3973</v>
      </c>
      <c r="E4240" t="s">
        <v>20</v>
      </c>
      <c r="F4240" t="b">
        <v>0</v>
      </c>
      <c r="G4240" t="s">
        <v>35</v>
      </c>
      <c r="H4240" s="4">
        <v>45713.792164351849</v>
      </c>
      <c r="I4240" t="b">
        <v>0</v>
      </c>
      <c r="J4240" t="b">
        <v>1</v>
      </c>
      <c r="K4240" t="s">
        <v>24</v>
      </c>
      <c r="L4240" t="s">
        <v>22</v>
      </c>
      <c r="M4240">
        <v>184000</v>
      </c>
      <c r="O4240" t="s">
        <v>65</v>
      </c>
      <c r="P4240" t="s">
        <v>66</v>
      </c>
    </row>
    <row r="4241" spans="1:16" x14ac:dyDescent="0.25">
      <c r="A4241" t="s">
        <v>2</v>
      </c>
      <c r="B4241" t="s">
        <v>7244</v>
      </c>
      <c r="C4241" t="s">
        <v>322</v>
      </c>
      <c r="D4241" t="s">
        <v>3973</v>
      </c>
      <c r="E4241" t="s">
        <v>20</v>
      </c>
      <c r="F4241" t="b">
        <v>0</v>
      </c>
      <c r="G4241" t="s">
        <v>41</v>
      </c>
      <c r="H4241" s="4">
        <v>45713.792210648149</v>
      </c>
      <c r="I4241" t="b">
        <v>0</v>
      </c>
      <c r="J4241" t="b">
        <v>1</v>
      </c>
      <c r="K4241" t="s">
        <v>24</v>
      </c>
      <c r="L4241" t="s">
        <v>22</v>
      </c>
      <c r="M4241">
        <v>193500</v>
      </c>
      <c r="O4241" t="s">
        <v>3973</v>
      </c>
      <c r="P4241" t="s">
        <v>7245</v>
      </c>
    </row>
    <row r="4242" spans="1:16" x14ac:dyDescent="0.25">
      <c r="A4242" t="s">
        <v>2</v>
      </c>
      <c r="B4242" t="s">
        <v>7542</v>
      </c>
      <c r="C4242" t="s">
        <v>1588</v>
      </c>
      <c r="D4242" t="s">
        <v>7543</v>
      </c>
      <c r="E4242" t="s">
        <v>20</v>
      </c>
      <c r="F4242" t="b">
        <v>0</v>
      </c>
      <c r="G4242" t="s">
        <v>27</v>
      </c>
      <c r="H4242" s="4">
        <v>45713.792962962973</v>
      </c>
      <c r="I4242" t="b">
        <v>0</v>
      </c>
      <c r="J4242" t="b">
        <v>0</v>
      </c>
      <c r="K4242" t="s">
        <v>24</v>
      </c>
      <c r="L4242" t="s">
        <v>22</v>
      </c>
      <c r="M4242">
        <v>90000</v>
      </c>
      <c r="O4242" t="s">
        <v>7544</v>
      </c>
      <c r="P4242" t="s">
        <v>7545</v>
      </c>
    </row>
    <row r="4243" spans="1:16" x14ac:dyDescent="0.25">
      <c r="A4243" t="s">
        <v>1</v>
      </c>
      <c r="B4243" t="s">
        <v>5990</v>
      </c>
      <c r="C4243" t="s">
        <v>3891</v>
      </c>
      <c r="D4243" t="s">
        <v>3828</v>
      </c>
      <c r="E4243" t="s">
        <v>20</v>
      </c>
      <c r="F4243" t="b">
        <v>0</v>
      </c>
      <c r="G4243" t="s">
        <v>27</v>
      </c>
      <c r="H4243" s="4">
        <v>45713.793854166674</v>
      </c>
      <c r="I4243" t="b">
        <v>0</v>
      </c>
      <c r="J4243" t="b">
        <v>1</v>
      </c>
      <c r="K4243" t="s">
        <v>24</v>
      </c>
      <c r="L4243" t="s">
        <v>22</v>
      </c>
      <c r="M4243">
        <v>120000</v>
      </c>
      <c r="O4243" t="s">
        <v>3892</v>
      </c>
      <c r="P4243" t="s">
        <v>5991</v>
      </c>
    </row>
    <row r="4244" spans="1:16" x14ac:dyDescent="0.25">
      <c r="A4244" t="s">
        <v>1</v>
      </c>
      <c r="B4244" t="s">
        <v>3477</v>
      </c>
      <c r="C4244" t="s">
        <v>155</v>
      </c>
      <c r="D4244" t="s">
        <v>3973</v>
      </c>
      <c r="E4244" t="s">
        <v>51</v>
      </c>
      <c r="F4244" t="b">
        <v>0</v>
      </c>
      <c r="G4244" t="s">
        <v>27</v>
      </c>
      <c r="H4244" s="4">
        <v>45713.794027777767</v>
      </c>
      <c r="I4244" t="b">
        <v>0</v>
      </c>
      <c r="J4244" t="b">
        <v>1</v>
      </c>
      <c r="K4244" t="s">
        <v>24</v>
      </c>
      <c r="L4244" t="s">
        <v>36</v>
      </c>
      <c r="N4244">
        <v>45</v>
      </c>
      <c r="O4244" t="s">
        <v>270</v>
      </c>
      <c r="P4244" t="s">
        <v>1851</v>
      </c>
    </row>
    <row r="4245" spans="1:16" x14ac:dyDescent="0.25">
      <c r="A4245" t="s">
        <v>139</v>
      </c>
      <c r="B4245" t="s">
        <v>7689</v>
      </c>
      <c r="C4245" t="s">
        <v>1623</v>
      </c>
      <c r="D4245" t="s">
        <v>2208</v>
      </c>
      <c r="E4245" t="s">
        <v>20</v>
      </c>
      <c r="F4245" t="b">
        <v>0</v>
      </c>
      <c r="G4245" t="s">
        <v>23</v>
      </c>
      <c r="H4245" s="4">
        <v>45713.802523148152</v>
      </c>
      <c r="I4245" t="b">
        <v>0</v>
      </c>
      <c r="J4245" t="b">
        <v>1</v>
      </c>
      <c r="K4245" t="s">
        <v>24</v>
      </c>
      <c r="L4245" t="s">
        <v>22</v>
      </c>
      <c r="M4245">
        <v>90480</v>
      </c>
      <c r="O4245" t="s">
        <v>6767</v>
      </c>
      <c r="P4245" t="s">
        <v>1620</v>
      </c>
    </row>
    <row r="4246" spans="1:16" x14ac:dyDescent="0.25">
      <c r="A4246" t="s">
        <v>1</v>
      </c>
      <c r="B4246" t="s">
        <v>7690</v>
      </c>
      <c r="C4246" t="s">
        <v>623</v>
      </c>
      <c r="D4246" t="s">
        <v>3973</v>
      </c>
      <c r="E4246" t="s">
        <v>20</v>
      </c>
      <c r="F4246" t="b">
        <v>0</v>
      </c>
      <c r="G4246" t="s">
        <v>27</v>
      </c>
      <c r="H4246" s="4">
        <v>45713.829722222217</v>
      </c>
      <c r="I4246" t="b">
        <v>1</v>
      </c>
      <c r="J4246" t="b">
        <v>1</v>
      </c>
      <c r="K4246" t="s">
        <v>24</v>
      </c>
      <c r="L4246" t="s">
        <v>22</v>
      </c>
      <c r="M4246">
        <v>125000</v>
      </c>
      <c r="O4246" t="s">
        <v>482</v>
      </c>
      <c r="P4246" t="s">
        <v>7691</v>
      </c>
    </row>
    <row r="4247" spans="1:16" x14ac:dyDescent="0.25">
      <c r="A4247" t="s">
        <v>0</v>
      </c>
      <c r="B4247" t="s">
        <v>7692</v>
      </c>
      <c r="C4247" t="s">
        <v>114</v>
      </c>
      <c r="D4247" t="s">
        <v>3973</v>
      </c>
      <c r="F4247" t="b">
        <v>0</v>
      </c>
      <c r="G4247" t="s">
        <v>27</v>
      </c>
      <c r="H4247" s="4">
        <v>45713.829722222217</v>
      </c>
      <c r="I4247" t="b">
        <v>1</v>
      </c>
      <c r="J4247" t="b">
        <v>1</v>
      </c>
      <c r="K4247" t="s">
        <v>24</v>
      </c>
      <c r="L4247" t="s">
        <v>36</v>
      </c>
      <c r="N4247">
        <v>26</v>
      </c>
      <c r="O4247" t="s">
        <v>4675</v>
      </c>
      <c r="P4247" t="s">
        <v>850</v>
      </c>
    </row>
    <row r="4248" spans="1:16" x14ac:dyDescent="0.25">
      <c r="A4248" t="s">
        <v>139</v>
      </c>
      <c r="B4248" t="s">
        <v>7693</v>
      </c>
      <c r="C4248" t="s">
        <v>2095</v>
      </c>
      <c r="D4248" t="s">
        <v>3973</v>
      </c>
      <c r="E4248" t="s">
        <v>51</v>
      </c>
      <c r="F4248" t="b">
        <v>0</v>
      </c>
      <c r="G4248" t="s">
        <v>41</v>
      </c>
      <c r="H4248" s="4">
        <v>45713.829942129632</v>
      </c>
      <c r="I4248" t="b">
        <v>1</v>
      </c>
      <c r="J4248" t="b">
        <v>0</v>
      </c>
      <c r="K4248" t="s">
        <v>24</v>
      </c>
      <c r="L4248" t="s">
        <v>36</v>
      </c>
      <c r="N4248">
        <v>58.5</v>
      </c>
      <c r="O4248" t="s">
        <v>404</v>
      </c>
      <c r="P4248" t="s">
        <v>1435</v>
      </c>
    </row>
    <row r="4249" spans="1:16" x14ac:dyDescent="0.25">
      <c r="A4249" t="s">
        <v>89</v>
      </c>
      <c r="B4249" t="s">
        <v>7501</v>
      </c>
      <c r="C4249" t="s">
        <v>44</v>
      </c>
      <c r="D4249" t="s">
        <v>3973</v>
      </c>
      <c r="E4249" t="s">
        <v>20</v>
      </c>
      <c r="F4249" t="b">
        <v>0</v>
      </c>
      <c r="G4249" t="s">
        <v>41</v>
      </c>
      <c r="H4249" s="4">
        <v>45713.83</v>
      </c>
      <c r="I4249" t="b">
        <v>0</v>
      </c>
      <c r="J4249" t="b">
        <v>0</v>
      </c>
      <c r="K4249" t="s">
        <v>24</v>
      </c>
      <c r="L4249" t="s">
        <v>22</v>
      </c>
      <c r="M4249">
        <v>144000</v>
      </c>
      <c r="O4249" t="s">
        <v>7502</v>
      </c>
      <c r="P4249" t="s">
        <v>7503</v>
      </c>
    </row>
    <row r="4250" spans="1:16" x14ac:dyDescent="0.25">
      <c r="A4250" t="s">
        <v>89</v>
      </c>
      <c r="B4250" t="s">
        <v>7501</v>
      </c>
      <c r="C4250" t="s">
        <v>44</v>
      </c>
      <c r="D4250" t="s">
        <v>3973</v>
      </c>
      <c r="E4250" t="s">
        <v>20</v>
      </c>
      <c r="F4250" t="b">
        <v>0</v>
      </c>
      <c r="G4250" t="s">
        <v>41</v>
      </c>
      <c r="H4250" s="4">
        <v>45713.83</v>
      </c>
      <c r="I4250" t="b">
        <v>0</v>
      </c>
      <c r="J4250" t="b">
        <v>0</v>
      </c>
      <c r="K4250" t="s">
        <v>24</v>
      </c>
      <c r="L4250" t="s">
        <v>22</v>
      </c>
      <c r="M4250">
        <v>144000</v>
      </c>
      <c r="O4250" t="s">
        <v>7502</v>
      </c>
      <c r="P4250" t="s">
        <v>7503</v>
      </c>
    </row>
    <row r="4251" spans="1:16" x14ac:dyDescent="0.25">
      <c r="A4251" t="s">
        <v>89</v>
      </c>
      <c r="B4251" t="s">
        <v>285</v>
      </c>
      <c r="C4251" t="s">
        <v>622</v>
      </c>
      <c r="D4251" t="s">
        <v>3973</v>
      </c>
      <c r="E4251" t="s">
        <v>20</v>
      </c>
      <c r="F4251" t="b">
        <v>0</v>
      </c>
      <c r="G4251" t="s">
        <v>35</v>
      </c>
      <c r="H4251" s="4">
        <v>45713.830196759263</v>
      </c>
      <c r="I4251" t="b">
        <v>0</v>
      </c>
      <c r="J4251" t="b">
        <v>0</v>
      </c>
      <c r="K4251" t="s">
        <v>24</v>
      </c>
      <c r="L4251" t="s">
        <v>22</v>
      </c>
      <c r="M4251">
        <v>110000</v>
      </c>
      <c r="O4251" t="s">
        <v>7694</v>
      </c>
      <c r="P4251" t="s">
        <v>138</v>
      </c>
    </row>
    <row r="4252" spans="1:16" x14ac:dyDescent="0.25">
      <c r="A4252" t="s">
        <v>2</v>
      </c>
      <c r="B4252" t="s">
        <v>7695</v>
      </c>
      <c r="C4252" t="s">
        <v>7696</v>
      </c>
      <c r="D4252" t="s">
        <v>3973</v>
      </c>
      <c r="E4252" t="s">
        <v>20</v>
      </c>
      <c r="F4252" t="b">
        <v>0</v>
      </c>
      <c r="G4252" t="s">
        <v>35</v>
      </c>
      <c r="H4252" s="4">
        <v>45713.83148148148</v>
      </c>
      <c r="I4252" t="b">
        <v>0</v>
      </c>
      <c r="J4252" t="b">
        <v>1</v>
      </c>
      <c r="K4252" t="s">
        <v>24</v>
      </c>
      <c r="L4252" t="s">
        <v>22</v>
      </c>
      <c r="M4252">
        <v>100050</v>
      </c>
      <c r="O4252" t="s">
        <v>7697</v>
      </c>
      <c r="P4252" t="s">
        <v>2131</v>
      </c>
    </row>
    <row r="4253" spans="1:16" x14ac:dyDescent="0.25">
      <c r="A4253" t="s">
        <v>40</v>
      </c>
      <c r="B4253" t="s">
        <v>3275</v>
      </c>
      <c r="C4253" t="s">
        <v>2080</v>
      </c>
      <c r="D4253" t="s">
        <v>3973</v>
      </c>
      <c r="E4253" t="s">
        <v>20</v>
      </c>
      <c r="F4253" t="b">
        <v>0</v>
      </c>
      <c r="G4253" t="s">
        <v>35</v>
      </c>
      <c r="H4253" s="4">
        <v>45713.831493055557</v>
      </c>
      <c r="I4253" t="b">
        <v>0</v>
      </c>
      <c r="J4253" t="b">
        <v>0</v>
      </c>
      <c r="K4253" t="s">
        <v>24</v>
      </c>
      <c r="L4253" t="s">
        <v>22</v>
      </c>
      <c r="M4253">
        <v>135000</v>
      </c>
      <c r="O4253" t="s">
        <v>3069</v>
      </c>
      <c r="P4253" t="s">
        <v>7698</v>
      </c>
    </row>
    <row r="4254" spans="1:16" x14ac:dyDescent="0.25">
      <c r="A4254" t="s">
        <v>40</v>
      </c>
      <c r="B4254" t="s">
        <v>7699</v>
      </c>
      <c r="C4254" t="s">
        <v>179</v>
      </c>
      <c r="D4254" t="s">
        <v>3973</v>
      </c>
      <c r="E4254" t="s">
        <v>20</v>
      </c>
      <c r="F4254" t="b">
        <v>0</v>
      </c>
      <c r="G4254" t="s">
        <v>30</v>
      </c>
      <c r="H4254" s="4">
        <v>45713.831863425927</v>
      </c>
      <c r="I4254" t="b">
        <v>0</v>
      </c>
      <c r="J4254" t="b">
        <v>1</v>
      </c>
      <c r="K4254" t="s">
        <v>24</v>
      </c>
      <c r="L4254" t="s">
        <v>22</v>
      </c>
      <c r="M4254">
        <v>139105</v>
      </c>
      <c r="O4254" t="s">
        <v>1856</v>
      </c>
      <c r="P4254" t="s">
        <v>2720</v>
      </c>
    </row>
    <row r="4255" spans="1:16" x14ac:dyDescent="0.25">
      <c r="A4255" t="s">
        <v>40</v>
      </c>
      <c r="B4255" t="s">
        <v>57</v>
      </c>
      <c r="C4255" t="s">
        <v>179</v>
      </c>
      <c r="D4255" t="s">
        <v>3973</v>
      </c>
      <c r="E4255" t="s">
        <v>20</v>
      </c>
      <c r="F4255" t="b">
        <v>0</v>
      </c>
      <c r="G4255" t="s">
        <v>52</v>
      </c>
      <c r="H4255" s="4">
        <v>45713.832152777781</v>
      </c>
      <c r="I4255" t="b">
        <v>0</v>
      </c>
      <c r="J4255" t="b">
        <v>1</v>
      </c>
      <c r="K4255" t="s">
        <v>24</v>
      </c>
      <c r="L4255" t="s">
        <v>22</v>
      </c>
      <c r="M4255">
        <v>139105</v>
      </c>
      <c r="O4255" t="s">
        <v>1856</v>
      </c>
      <c r="P4255" t="s">
        <v>2720</v>
      </c>
    </row>
    <row r="4256" spans="1:16" x14ac:dyDescent="0.25">
      <c r="A4256" t="s">
        <v>40</v>
      </c>
      <c r="B4256" t="s">
        <v>57</v>
      </c>
      <c r="C4256" t="s">
        <v>179</v>
      </c>
      <c r="D4256" t="s">
        <v>3973</v>
      </c>
      <c r="E4256" t="s">
        <v>20</v>
      </c>
      <c r="F4256" t="b">
        <v>0</v>
      </c>
      <c r="G4256" t="s">
        <v>52</v>
      </c>
      <c r="H4256" s="4">
        <v>45713.832152777781</v>
      </c>
      <c r="I4256" t="b">
        <v>0</v>
      </c>
      <c r="J4256" t="b">
        <v>1</v>
      </c>
      <c r="K4256" t="s">
        <v>24</v>
      </c>
      <c r="L4256" t="s">
        <v>22</v>
      </c>
      <c r="M4256">
        <v>139105</v>
      </c>
      <c r="O4256" t="s">
        <v>1856</v>
      </c>
      <c r="P4256" t="s">
        <v>2720</v>
      </c>
    </row>
    <row r="4257" spans="1:16" x14ac:dyDescent="0.25">
      <c r="A4257" t="s">
        <v>0</v>
      </c>
      <c r="B4257" t="s">
        <v>7504</v>
      </c>
      <c r="C4257" t="s">
        <v>203</v>
      </c>
      <c r="D4257" t="s">
        <v>3973</v>
      </c>
      <c r="E4257" t="s">
        <v>20</v>
      </c>
      <c r="F4257" t="b">
        <v>0</v>
      </c>
      <c r="G4257" t="s">
        <v>23</v>
      </c>
      <c r="H4257" s="4">
        <v>45713.832256944443</v>
      </c>
      <c r="I4257" t="b">
        <v>1</v>
      </c>
      <c r="J4257" t="b">
        <v>1</v>
      </c>
      <c r="K4257" t="s">
        <v>24</v>
      </c>
      <c r="L4257" t="s">
        <v>22</v>
      </c>
      <c r="M4257">
        <v>85000</v>
      </c>
      <c r="O4257" t="s">
        <v>4675</v>
      </c>
      <c r="P4257" t="s">
        <v>204</v>
      </c>
    </row>
    <row r="4258" spans="1:16" x14ac:dyDescent="0.25">
      <c r="A4258" t="s">
        <v>0</v>
      </c>
      <c r="B4258" t="s">
        <v>7565</v>
      </c>
      <c r="C4258" t="s">
        <v>1894</v>
      </c>
      <c r="D4258" t="s">
        <v>3973</v>
      </c>
      <c r="E4258" t="s">
        <v>20</v>
      </c>
      <c r="F4258" t="b">
        <v>0</v>
      </c>
      <c r="G4258" t="s">
        <v>41</v>
      </c>
      <c r="H4258" s="4">
        <v>45713.833657407413</v>
      </c>
      <c r="I4258" t="b">
        <v>0</v>
      </c>
      <c r="J4258" t="b">
        <v>0</v>
      </c>
      <c r="K4258" t="s">
        <v>24</v>
      </c>
      <c r="L4258" t="s">
        <v>22</v>
      </c>
      <c r="M4258">
        <v>83500</v>
      </c>
      <c r="O4258" t="s">
        <v>5522</v>
      </c>
      <c r="P4258" t="s">
        <v>2715</v>
      </c>
    </row>
    <row r="4259" spans="1:16" x14ac:dyDescent="0.25">
      <c r="A4259" t="s">
        <v>0</v>
      </c>
      <c r="B4259" t="s">
        <v>1219</v>
      </c>
      <c r="C4259" t="s">
        <v>64</v>
      </c>
      <c r="D4259" t="s">
        <v>6851</v>
      </c>
      <c r="E4259" t="s">
        <v>20</v>
      </c>
      <c r="F4259" t="b">
        <v>0</v>
      </c>
      <c r="G4259" t="s">
        <v>52</v>
      </c>
      <c r="H4259" s="4">
        <v>45713.834317129629</v>
      </c>
      <c r="I4259" t="b">
        <v>1</v>
      </c>
      <c r="J4259" t="b">
        <v>0</v>
      </c>
      <c r="K4259" t="s">
        <v>24</v>
      </c>
      <c r="L4259" t="s">
        <v>36</v>
      </c>
      <c r="N4259">
        <v>37.5</v>
      </c>
      <c r="O4259" t="s">
        <v>131</v>
      </c>
      <c r="P4259" t="s">
        <v>1463</v>
      </c>
    </row>
    <row r="4260" spans="1:16" x14ac:dyDescent="0.25">
      <c r="A4260" t="s">
        <v>0</v>
      </c>
      <c r="B4260" t="s">
        <v>7505</v>
      </c>
      <c r="C4260" t="s">
        <v>2015</v>
      </c>
      <c r="D4260" t="s">
        <v>3973</v>
      </c>
      <c r="E4260" t="s">
        <v>51</v>
      </c>
      <c r="F4260" t="b">
        <v>0</v>
      </c>
      <c r="G4260" t="s">
        <v>27</v>
      </c>
      <c r="H4260" s="4">
        <v>45713.834456018521</v>
      </c>
      <c r="I4260" t="b">
        <v>0</v>
      </c>
      <c r="J4260" t="b">
        <v>0</v>
      </c>
      <c r="K4260" t="s">
        <v>24</v>
      </c>
      <c r="L4260" t="s">
        <v>36</v>
      </c>
      <c r="N4260">
        <v>30</v>
      </c>
      <c r="O4260" t="s">
        <v>1137</v>
      </c>
      <c r="P4260" t="s">
        <v>1687</v>
      </c>
    </row>
    <row r="4261" spans="1:16" x14ac:dyDescent="0.25">
      <c r="A4261" t="s">
        <v>0</v>
      </c>
      <c r="B4261" t="s">
        <v>1632</v>
      </c>
      <c r="C4261" t="s">
        <v>967</v>
      </c>
      <c r="D4261" t="s">
        <v>3973</v>
      </c>
      <c r="E4261" t="s">
        <v>20</v>
      </c>
      <c r="F4261" t="b">
        <v>0</v>
      </c>
      <c r="G4261" t="s">
        <v>27</v>
      </c>
      <c r="H4261" s="4">
        <v>45713.834837962961</v>
      </c>
      <c r="I4261" t="b">
        <v>1</v>
      </c>
      <c r="J4261" t="b">
        <v>0</v>
      </c>
      <c r="K4261" t="s">
        <v>24</v>
      </c>
      <c r="L4261" t="s">
        <v>22</v>
      </c>
      <c r="M4261">
        <v>105000</v>
      </c>
      <c r="O4261" t="s">
        <v>482</v>
      </c>
      <c r="P4261" t="s">
        <v>7546</v>
      </c>
    </row>
    <row r="4262" spans="1:16" x14ac:dyDescent="0.25">
      <c r="A4262" t="s">
        <v>19</v>
      </c>
      <c r="B4262" t="s">
        <v>7551</v>
      </c>
      <c r="C4262" t="s">
        <v>559</v>
      </c>
      <c r="D4262" t="s">
        <v>3957</v>
      </c>
      <c r="E4262" t="s">
        <v>20</v>
      </c>
      <c r="F4262" t="b">
        <v>0</v>
      </c>
      <c r="G4262" t="s">
        <v>27</v>
      </c>
      <c r="H4262" s="4">
        <v>45713.835057870368</v>
      </c>
      <c r="I4262" t="b">
        <v>0</v>
      </c>
      <c r="J4262" t="b">
        <v>1</v>
      </c>
      <c r="K4262" t="s">
        <v>24</v>
      </c>
      <c r="L4262" t="s">
        <v>36</v>
      </c>
      <c r="N4262">
        <v>37.514999389648438</v>
      </c>
      <c r="O4262" t="s">
        <v>7552</v>
      </c>
      <c r="P4262" t="s">
        <v>7553</v>
      </c>
    </row>
    <row r="4263" spans="1:16" x14ac:dyDescent="0.25">
      <c r="A4263" t="s">
        <v>0</v>
      </c>
      <c r="B4263" t="s">
        <v>7506</v>
      </c>
      <c r="C4263" t="s">
        <v>966</v>
      </c>
      <c r="D4263" t="s">
        <v>3957</v>
      </c>
      <c r="E4263" t="s">
        <v>20</v>
      </c>
      <c r="F4263" t="b">
        <v>0</v>
      </c>
      <c r="G4263" t="s">
        <v>30</v>
      </c>
      <c r="H4263" s="4">
        <v>45713.836087962962</v>
      </c>
      <c r="I4263" t="b">
        <v>0</v>
      </c>
      <c r="J4263" t="b">
        <v>0</v>
      </c>
      <c r="K4263" t="s">
        <v>24</v>
      </c>
      <c r="L4263" t="s">
        <v>36</v>
      </c>
      <c r="N4263">
        <v>25</v>
      </c>
      <c r="O4263" t="s">
        <v>7507</v>
      </c>
      <c r="P4263" t="s">
        <v>7508</v>
      </c>
    </row>
    <row r="4264" spans="1:16" x14ac:dyDescent="0.25">
      <c r="A4264" t="s">
        <v>0</v>
      </c>
      <c r="B4264" t="s">
        <v>7700</v>
      </c>
      <c r="C4264" t="s">
        <v>7701</v>
      </c>
      <c r="D4264" t="s">
        <v>3957</v>
      </c>
      <c r="E4264" t="s">
        <v>20</v>
      </c>
      <c r="F4264" t="b">
        <v>0</v>
      </c>
      <c r="G4264" t="s">
        <v>23</v>
      </c>
      <c r="H4264" s="4">
        <v>45713.84412037037</v>
      </c>
      <c r="I4264" t="b">
        <v>0</v>
      </c>
      <c r="J4264" t="b">
        <v>1</v>
      </c>
      <c r="K4264" t="s">
        <v>24</v>
      </c>
      <c r="L4264" t="s">
        <v>36</v>
      </c>
      <c r="N4264">
        <v>22.694999694824219</v>
      </c>
      <c r="O4264" t="s">
        <v>2546</v>
      </c>
      <c r="P4264" t="s">
        <v>7702</v>
      </c>
    </row>
    <row r="4265" spans="1:16" x14ac:dyDescent="0.25">
      <c r="A4265" t="s">
        <v>89</v>
      </c>
      <c r="B4265" t="s">
        <v>7703</v>
      </c>
      <c r="C4265" t="s">
        <v>203</v>
      </c>
      <c r="D4265" t="s">
        <v>3973</v>
      </c>
      <c r="E4265" t="s">
        <v>51</v>
      </c>
      <c r="F4265" t="b">
        <v>0</v>
      </c>
      <c r="G4265" t="s">
        <v>23</v>
      </c>
      <c r="H4265" s="4">
        <v>45713.844293981478</v>
      </c>
      <c r="I4265" t="b">
        <v>1</v>
      </c>
      <c r="J4265" t="b">
        <v>1</v>
      </c>
      <c r="K4265" t="s">
        <v>24</v>
      </c>
      <c r="L4265" t="s">
        <v>36</v>
      </c>
      <c r="N4265">
        <v>62</v>
      </c>
      <c r="O4265" t="s">
        <v>144</v>
      </c>
      <c r="P4265" t="s">
        <v>7704</v>
      </c>
    </row>
    <row r="4266" spans="1:16" x14ac:dyDescent="0.25">
      <c r="A4266" t="s">
        <v>0</v>
      </c>
      <c r="B4266" t="s">
        <v>3005</v>
      </c>
      <c r="C4266" t="s">
        <v>203</v>
      </c>
      <c r="D4266" t="s">
        <v>3973</v>
      </c>
      <c r="E4266" t="s">
        <v>20</v>
      </c>
      <c r="F4266" t="b">
        <v>0</v>
      </c>
      <c r="G4266" t="s">
        <v>23</v>
      </c>
      <c r="H4266" s="4">
        <v>45713.868854166663</v>
      </c>
      <c r="I4266" t="b">
        <v>1</v>
      </c>
      <c r="J4266" t="b">
        <v>1</v>
      </c>
      <c r="K4266" t="s">
        <v>24</v>
      </c>
      <c r="L4266" t="s">
        <v>36</v>
      </c>
      <c r="N4266">
        <v>19</v>
      </c>
      <c r="O4266" t="s">
        <v>4344</v>
      </c>
      <c r="P4266" t="s">
        <v>7509</v>
      </c>
    </row>
    <row r="4267" spans="1:16" x14ac:dyDescent="0.25">
      <c r="A4267" t="s">
        <v>25</v>
      </c>
      <c r="B4267" t="s">
        <v>7705</v>
      </c>
      <c r="C4267" t="s">
        <v>82</v>
      </c>
      <c r="D4267" t="s">
        <v>3973</v>
      </c>
      <c r="E4267" t="s">
        <v>20</v>
      </c>
      <c r="F4267" t="b">
        <v>0</v>
      </c>
      <c r="G4267" t="s">
        <v>27</v>
      </c>
      <c r="H4267" s="4">
        <v>45713.871145833327</v>
      </c>
      <c r="I4267" t="b">
        <v>0</v>
      </c>
      <c r="J4267" t="b">
        <v>0</v>
      </c>
      <c r="K4267" t="s">
        <v>24</v>
      </c>
      <c r="L4267" t="s">
        <v>22</v>
      </c>
      <c r="M4267">
        <v>140000</v>
      </c>
      <c r="O4267" t="s">
        <v>1560</v>
      </c>
      <c r="P4267" t="s">
        <v>7706</v>
      </c>
    </row>
    <row r="4268" spans="1:16" x14ac:dyDescent="0.25">
      <c r="A4268" t="s">
        <v>0</v>
      </c>
      <c r="B4268" t="s">
        <v>7510</v>
      </c>
      <c r="C4268" t="s">
        <v>985</v>
      </c>
      <c r="D4268" t="s">
        <v>4328</v>
      </c>
      <c r="E4268" t="s">
        <v>20</v>
      </c>
      <c r="F4268" t="b">
        <v>0</v>
      </c>
      <c r="G4268" t="s">
        <v>27</v>
      </c>
      <c r="H4268" s="4">
        <v>45713.871157407397</v>
      </c>
      <c r="I4268" t="b">
        <v>0</v>
      </c>
      <c r="J4268" t="b">
        <v>1</v>
      </c>
      <c r="K4268" t="s">
        <v>24</v>
      </c>
      <c r="L4268" t="s">
        <v>22</v>
      </c>
      <c r="M4268">
        <v>120000</v>
      </c>
      <c r="O4268" t="s">
        <v>7511</v>
      </c>
    </row>
    <row r="4269" spans="1:16" x14ac:dyDescent="0.25">
      <c r="A4269" t="s">
        <v>0</v>
      </c>
      <c r="B4269" t="s">
        <v>7510</v>
      </c>
      <c r="C4269" t="s">
        <v>985</v>
      </c>
      <c r="D4269" t="s">
        <v>4328</v>
      </c>
      <c r="E4269" t="s">
        <v>20</v>
      </c>
      <c r="F4269" t="b">
        <v>0</v>
      </c>
      <c r="G4269" t="s">
        <v>27</v>
      </c>
      <c r="H4269" s="4">
        <v>45713.871157407397</v>
      </c>
      <c r="I4269" t="b">
        <v>0</v>
      </c>
      <c r="J4269" t="b">
        <v>1</v>
      </c>
      <c r="K4269" t="s">
        <v>24</v>
      </c>
      <c r="L4269" t="s">
        <v>22</v>
      </c>
      <c r="M4269">
        <v>120000</v>
      </c>
      <c r="O4269" t="s">
        <v>7511</v>
      </c>
    </row>
    <row r="4270" spans="1:16" x14ac:dyDescent="0.25">
      <c r="A4270" t="s">
        <v>40</v>
      </c>
      <c r="B4270" t="s">
        <v>40</v>
      </c>
      <c r="C4270" t="s">
        <v>981</v>
      </c>
      <c r="D4270" t="s">
        <v>3600</v>
      </c>
      <c r="E4270" t="s">
        <v>20</v>
      </c>
      <c r="F4270" t="b">
        <v>0</v>
      </c>
      <c r="G4270" t="s">
        <v>35</v>
      </c>
      <c r="H4270" s="4">
        <v>45713.87295138889</v>
      </c>
      <c r="I4270" t="b">
        <v>0</v>
      </c>
      <c r="J4270" t="b">
        <v>0</v>
      </c>
      <c r="K4270" t="s">
        <v>24</v>
      </c>
      <c r="L4270" t="s">
        <v>22</v>
      </c>
      <c r="M4270">
        <v>242000</v>
      </c>
      <c r="O4270" t="s">
        <v>1454</v>
      </c>
      <c r="P4270" t="s">
        <v>7707</v>
      </c>
    </row>
    <row r="4271" spans="1:16" x14ac:dyDescent="0.25">
      <c r="A4271" t="s">
        <v>40</v>
      </c>
      <c r="B4271" t="s">
        <v>7708</v>
      </c>
      <c r="C4271" t="s">
        <v>386</v>
      </c>
      <c r="D4271" t="s">
        <v>3600</v>
      </c>
      <c r="E4271" t="s">
        <v>20</v>
      </c>
      <c r="F4271" t="b">
        <v>0</v>
      </c>
      <c r="G4271" t="s">
        <v>35</v>
      </c>
      <c r="H4271" s="4">
        <v>45713.872986111113</v>
      </c>
      <c r="I4271" t="b">
        <v>0</v>
      </c>
      <c r="J4271" t="b">
        <v>1</v>
      </c>
      <c r="K4271" t="s">
        <v>24</v>
      </c>
      <c r="L4271" t="s">
        <v>22</v>
      </c>
      <c r="M4271">
        <v>256000</v>
      </c>
      <c r="O4271" t="s">
        <v>7709</v>
      </c>
      <c r="P4271" t="s">
        <v>7710</v>
      </c>
    </row>
    <row r="4272" spans="1:16" x14ac:dyDescent="0.25">
      <c r="A4272" t="s">
        <v>2</v>
      </c>
      <c r="B4272" t="s">
        <v>7711</v>
      </c>
      <c r="C4272" t="s">
        <v>2152</v>
      </c>
      <c r="D4272" t="s">
        <v>3828</v>
      </c>
      <c r="E4272" t="s">
        <v>20</v>
      </c>
      <c r="F4272" t="b">
        <v>0</v>
      </c>
      <c r="G4272" t="s">
        <v>35</v>
      </c>
      <c r="H4272" s="4">
        <v>45713.87300925926</v>
      </c>
      <c r="I4272" t="b">
        <v>0</v>
      </c>
      <c r="J4272" t="b">
        <v>1</v>
      </c>
      <c r="K4272" t="s">
        <v>24</v>
      </c>
      <c r="L4272" t="s">
        <v>22</v>
      </c>
      <c r="M4272">
        <v>105000</v>
      </c>
      <c r="O4272" t="s">
        <v>7712</v>
      </c>
      <c r="P4272" t="s">
        <v>7713</v>
      </c>
    </row>
    <row r="4273" spans="1:16" x14ac:dyDescent="0.25">
      <c r="A4273" t="s">
        <v>2</v>
      </c>
      <c r="B4273" t="s">
        <v>2171</v>
      </c>
      <c r="C4273" t="s">
        <v>24</v>
      </c>
      <c r="D4273" t="s">
        <v>3973</v>
      </c>
      <c r="E4273" t="s">
        <v>20</v>
      </c>
      <c r="F4273" t="b">
        <v>0</v>
      </c>
      <c r="G4273" t="s">
        <v>35</v>
      </c>
      <c r="H4273" s="4">
        <v>45713.87300925926</v>
      </c>
      <c r="I4273" t="b">
        <v>0</v>
      </c>
      <c r="J4273" t="b">
        <v>0</v>
      </c>
      <c r="K4273" t="s">
        <v>24</v>
      </c>
      <c r="L4273" t="s">
        <v>22</v>
      </c>
      <c r="M4273">
        <v>94500</v>
      </c>
      <c r="O4273" t="s">
        <v>7697</v>
      </c>
      <c r="P4273" t="s">
        <v>7714</v>
      </c>
    </row>
    <row r="4274" spans="1:16" x14ac:dyDescent="0.25">
      <c r="A4274" t="s">
        <v>2</v>
      </c>
      <c r="B4274" t="s">
        <v>7715</v>
      </c>
      <c r="C4274" t="s">
        <v>166</v>
      </c>
      <c r="D4274" t="s">
        <v>2208</v>
      </c>
      <c r="E4274" t="s">
        <v>20</v>
      </c>
      <c r="F4274" t="b">
        <v>0</v>
      </c>
      <c r="G4274" t="s">
        <v>35</v>
      </c>
      <c r="H4274" s="4">
        <v>45713.873020833344</v>
      </c>
      <c r="I4274" t="b">
        <v>0</v>
      </c>
      <c r="J4274" t="b">
        <v>0</v>
      </c>
      <c r="K4274" t="s">
        <v>24</v>
      </c>
      <c r="L4274" t="s">
        <v>22</v>
      </c>
      <c r="M4274">
        <v>157500</v>
      </c>
      <c r="O4274" t="s">
        <v>7716</v>
      </c>
      <c r="P4274" t="s">
        <v>7717</v>
      </c>
    </row>
    <row r="4275" spans="1:16" x14ac:dyDescent="0.25">
      <c r="A4275" t="s">
        <v>2</v>
      </c>
      <c r="B4275" t="s">
        <v>7718</v>
      </c>
      <c r="C4275" t="s">
        <v>39</v>
      </c>
      <c r="D4275" t="s">
        <v>3600</v>
      </c>
      <c r="E4275" t="s">
        <v>20</v>
      </c>
      <c r="F4275" t="b">
        <v>1</v>
      </c>
      <c r="G4275" t="s">
        <v>35</v>
      </c>
      <c r="H4275" s="4">
        <v>45713.873055555552</v>
      </c>
      <c r="I4275" t="b">
        <v>0</v>
      </c>
      <c r="J4275" t="b">
        <v>1</v>
      </c>
      <c r="K4275" t="s">
        <v>24</v>
      </c>
      <c r="L4275" t="s">
        <v>22</v>
      </c>
      <c r="M4275">
        <v>188000</v>
      </c>
      <c r="O4275" t="s">
        <v>3886</v>
      </c>
      <c r="P4275" t="s">
        <v>7719</v>
      </c>
    </row>
    <row r="4276" spans="1:16" x14ac:dyDescent="0.25">
      <c r="A4276" t="s">
        <v>2</v>
      </c>
      <c r="B4276" t="s">
        <v>7720</v>
      </c>
      <c r="C4276" t="s">
        <v>82</v>
      </c>
      <c r="D4276" t="s">
        <v>3973</v>
      </c>
      <c r="E4276" t="s">
        <v>20</v>
      </c>
      <c r="F4276" t="b">
        <v>0</v>
      </c>
      <c r="G4276" t="s">
        <v>35</v>
      </c>
      <c r="H4276" s="4">
        <v>45713.873182870368</v>
      </c>
      <c r="I4276" t="b">
        <v>0</v>
      </c>
      <c r="J4276" t="b">
        <v>1</v>
      </c>
      <c r="K4276" t="s">
        <v>24</v>
      </c>
      <c r="L4276" t="s">
        <v>22</v>
      </c>
      <c r="M4276">
        <v>152500</v>
      </c>
      <c r="O4276" t="s">
        <v>7721</v>
      </c>
      <c r="P4276" t="s">
        <v>7722</v>
      </c>
    </row>
    <row r="4277" spans="1:16" x14ac:dyDescent="0.25">
      <c r="A4277" t="s">
        <v>0</v>
      </c>
      <c r="B4277" t="s">
        <v>7525</v>
      </c>
      <c r="C4277" t="s">
        <v>372</v>
      </c>
      <c r="D4277" t="s">
        <v>2208</v>
      </c>
      <c r="E4277" t="s">
        <v>20</v>
      </c>
      <c r="F4277" t="b">
        <v>0</v>
      </c>
      <c r="G4277" t="s">
        <v>27</v>
      </c>
      <c r="H4277" s="4">
        <v>45713.874988425923</v>
      </c>
      <c r="I4277" t="b">
        <v>0</v>
      </c>
      <c r="J4277" t="b">
        <v>0</v>
      </c>
      <c r="K4277" t="s">
        <v>24</v>
      </c>
      <c r="L4277" t="s">
        <v>22</v>
      </c>
      <c r="M4277">
        <v>82500</v>
      </c>
      <c r="O4277" t="s">
        <v>7526</v>
      </c>
      <c r="P4277" t="s">
        <v>7527</v>
      </c>
    </row>
    <row r="4278" spans="1:16" x14ac:dyDescent="0.25">
      <c r="A4278" t="s">
        <v>191</v>
      </c>
      <c r="B4278" t="s">
        <v>7566</v>
      </c>
      <c r="C4278" t="s">
        <v>2883</v>
      </c>
      <c r="D4278" t="s">
        <v>3973</v>
      </c>
      <c r="E4278" t="s">
        <v>51</v>
      </c>
      <c r="F4278" t="b">
        <v>0</v>
      </c>
      <c r="G4278" t="s">
        <v>30</v>
      </c>
      <c r="H4278" s="4">
        <v>45713.875763888893</v>
      </c>
      <c r="I4278" t="b">
        <v>0</v>
      </c>
      <c r="J4278" t="b">
        <v>1</v>
      </c>
      <c r="K4278" t="s">
        <v>24</v>
      </c>
      <c r="L4278" t="s">
        <v>36</v>
      </c>
      <c r="N4278">
        <v>50</v>
      </c>
      <c r="O4278" t="s">
        <v>2434</v>
      </c>
      <c r="P4278" t="s">
        <v>7567</v>
      </c>
    </row>
    <row r="4279" spans="1:16" x14ac:dyDescent="0.25">
      <c r="A4279" t="s">
        <v>2</v>
      </c>
      <c r="B4279" t="s">
        <v>7512</v>
      </c>
      <c r="C4279" t="s">
        <v>24</v>
      </c>
      <c r="D4279" t="s">
        <v>4035</v>
      </c>
      <c r="E4279" t="s">
        <v>20</v>
      </c>
      <c r="F4279" t="b">
        <v>0</v>
      </c>
      <c r="G4279" t="s">
        <v>41</v>
      </c>
      <c r="H4279" s="4">
        <v>45713.877106481479</v>
      </c>
      <c r="I4279" t="b">
        <v>1</v>
      </c>
      <c r="J4279" t="b">
        <v>1</v>
      </c>
      <c r="K4279" t="s">
        <v>24</v>
      </c>
      <c r="L4279" t="s">
        <v>22</v>
      </c>
      <c r="M4279">
        <v>125000</v>
      </c>
      <c r="O4279" t="s">
        <v>1831</v>
      </c>
      <c r="P4279" t="s">
        <v>7513</v>
      </c>
    </row>
    <row r="4280" spans="1:16" x14ac:dyDescent="0.25">
      <c r="A4280" t="s">
        <v>0</v>
      </c>
      <c r="B4280" t="s">
        <v>288</v>
      </c>
      <c r="C4280" t="s">
        <v>7723</v>
      </c>
      <c r="D4280" t="s">
        <v>3828</v>
      </c>
      <c r="E4280" t="s">
        <v>20</v>
      </c>
      <c r="F4280" t="b">
        <v>0</v>
      </c>
      <c r="G4280" t="s">
        <v>27</v>
      </c>
      <c r="H4280" s="4">
        <v>45713.912905092591</v>
      </c>
      <c r="I4280" t="b">
        <v>0</v>
      </c>
      <c r="J4280" t="b">
        <v>1</v>
      </c>
      <c r="K4280" t="s">
        <v>24</v>
      </c>
      <c r="L4280" t="s">
        <v>22</v>
      </c>
      <c r="M4280">
        <v>100667.734375</v>
      </c>
      <c r="O4280" t="s">
        <v>7724</v>
      </c>
      <c r="P4280" t="s">
        <v>7725</v>
      </c>
    </row>
    <row r="4281" spans="1:16" x14ac:dyDescent="0.25">
      <c r="A4281" t="s">
        <v>1</v>
      </c>
      <c r="B4281" t="s">
        <v>1570</v>
      </c>
      <c r="C4281" t="s">
        <v>153</v>
      </c>
      <c r="D4281" t="s">
        <v>3973</v>
      </c>
      <c r="E4281" t="s">
        <v>20</v>
      </c>
      <c r="F4281" t="b">
        <v>0</v>
      </c>
      <c r="G4281" t="s">
        <v>27</v>
      </c>
      <c r="H4281" s="4">
        <v>45713.91306712963</v>
      </c>
      <c r="I4281" t="b">
        <v>0</v>
      </c>
      <c r="J4281" t="b">
        <v>1</v>
      </c>
      <c r="K4281" t="s">
        <v>24</v>
      </c>
      <c r="L4281" t="s">
        <v>22</v>
      </c>
      <c r="M4281">
        <v>123800</v>
      </c>
      <c r="O4281" t="s">
        <v>173</v>
      </c>
      <c r="P4281" t="s">
        <v>700</v>
      </c>
    </row>
    <row r="4282" spans="1:16" x14ac:dyDescent="0.25">
      <c r="A4282" t="s">
        <v>2</v>
      </c>
      <c r="B4282" t="s">
        <v>2171</v>
      </c>
      <c r="C4282" t="s">
        <v>966</v>
      </c>
      <c r="D4282" t="s">
        <v>3973</v>
      </c>
      <c r="E4282" t="s">
        <v>20</v>
      </c>
      <c r="F4282" t="b">
        <v>0</v>
      </c>
      <c r="G4282" t="s">
        <v>30</v>
      </c>
      <c r="H4282" s="4">
        <v>45713.914259259262</v>
      </c>
      <c r="I4282" t="b">
        <v>0</v>
      </c>
      <c r="J4282" t="b">
        <v>0</v>
      </c>
      <c r="K4282" t="s">
        <v>24</v>
      </c>
      <c r="L4282" t="s">
        <v>22</v>
      </c>
      <c r="M4282">
        <v>94500</v>
      </c>
      <c r="O4282" t="s">
        <v>7697</v>
      </c>
      <c r="P4282" t="s">
        <v>7714</v>
      </c>
    </row>
    <row r="4283" spans="1:16" x14ac:dyDescent="0.25">
      <c r="A4283" t="s">
        <v>2</v>
      </c>
      <c r="B4283" t="s">
        <v>7726</v>
      </c>
      <c r="C4283" t="s">
        <v>3926</v>
      </c>
      <c r="D4283" t="s">
        <v>3973</v>
      </c>
      <c r="E4283" t="s">
        <v>20</v>
      </c>
      <c r="F4283" t="b">
        <v>0</v>
      </c>
      <c r="G4283" t="s">
        <v>35</v>
      </c>
      <c r="H4283" s="4">
        <v>45713.914826388893</v>
      </c>
      <c r="I4283" t="b">
        <v>0</v>
      </c>
      <c r="J4283" t="b">
        <v>0</v>
      </c>
      <c r="K4283" t="s">
        <v>24</v>
      </c>
      <c r="L4283" t="s">
        <v>22</v>
      </c>
      <c r="M4283">
        <v>95000</v>
      </c>
      <c r="O4283" t="s">
        <v>4325</v>
      </c>
      <c r="P4283" t="s">
        <v>7727</v>
      </c>
    </row>
    <row r="4284" spans="1:16" x14ac:dyDescent="0.25">
      <c r="A4284" t="s">
        <v>0</v>
      </c>
      <c r="B4284" t="s">
        <v>7514</v>
      </c>
      <c r="C4284" t="s">
        <v>82</v>
      </c>
      <c r="D4284" t="s">
        <v>3973</v>
      </c>
      <c r="E4284" t="s">
        <v>105</v>
      </c>
      <c r="F4284" t="b">
        <v>0</v>
      </c>
      <c r="G4284" t="s">
        <v>27</v>
      </c>
      <c r="H4284" s="4">
        <v>45713.916770833333</v>
      </c>
      <c r="I4284" t="b">
        <v>0</v>
      </c>
      <c r="J4284" t="b">
        <v>0</v>
      </c>
      <c r="K4284" t="s">
        <v>24</v>
      </c>
      <c r="L4284" t="s">
        <v>36</v>
      </c>
      <c r="N4284">
        <v>15.25</v>
      </c>
      <c r="O4284" t="s">
        <v>7515</v>
      </c>
    </row>
    <row r="4285" spans="1:16" x14ac:dyDescent="0.25">
      <c r="A4285" t="s">
        <v>2</v>
      </c>
      <c r="B4285" t="s">
        <v>4481</v>
      </c>
      <c r="C4285" t="s">
        <v>2555</v>
      </c>
      <c r="D4285" t="s">
        <v>3973</v>
      </c>
      <c r="E4285" t="s">
        <v>20</v>
      </c>
      <c r="F4285" t="b">
        <v>0</v>
      </c>
      <c r="G4285" t="s">
        <v>27</v>
      </c>
      <c r="H4285" s="4">
        <v>45713.918055555558</v>
      </c>
      <c r="I4285" t="b">
        <v>1</v>
      </c>
      <c r="J4285" t="b">
        <v>1</v>
      </c>
      <c r="K4285" t="s">
        <v>24</v>
      </c>
      <c r="L4285" t="s">
        <v>36</v>
      </c>
      <c r="N4285">
        <v>60</v>
      </c>
      <c r="O4285" t="s">
        <v>1227</v>
      </c>
      <c r="P4285" t="s">
        <v>887</v>
      </c>
    </row>
    <row r="4286" spans="1:16" x14ac:dyDescent="0.25">
      <c r="A4286" t="s">
        <v>0</v>
      </c>
      <c r="B4286" t="s">
        <v>1632</v>
      </c>
      <c r="C4286" t="s">
        <v>116</v>
      </c>
      <c r="D4286" t="s">
        <v>3828</v>
      </c>
      <c r="E4286" t="s">
        <v>20</v>
      </c>
      <c r="F4286" t="b">
        <v>0</v>
      </c>
      <c r="G4286" t="s">
        <v>23</v>
      </c>
      <c r="H4286" s="4">
        <v>45713.927523148152</v>
      </c>
      <c r="I4286" t="b">
        <v>0</v>
      </c>
      <c r="J4286" t="b">
        <v>1</v>
      </c>
      <c r="K4286" t="s">
        <v>24</v>
      </c>
      <c r="L4286" t="s">
        <v>22</v>
      </c>
      <c r="M4286">
        <v>75000</v>
      </c>
      <c r="O4286" t="s">
        <v>1411</v>
      </c>
      <c r="P4286" t="s">
        <v>280</v>
      </c>
    </row>
    <row r="4287" spans="1:16" x14ac:dyDescent="0.25">
      <c r="A4287" t="s">
        <v>2</v>
      </c>
      <c r="B4287" t="s">
        <v>7728</v>
      </c>
      <c r="C4287" t="s">
        <v>167</v>
      </c>
      <c r="D4287" t="s">
        <v>3973</v>
      </c>
      <c r="E4287" t="s">
        <v>51</v>
      </c>
      <c r="F4287" t="b">
        <v>0</v>
      </c>
      <c r="G4287" t="s">
        <v>23</v>
      </c>
      <c r="H4287" s="4">
        <v>45713.927997685183</v>
      </c>
      <c r="I4287" t="b">
        <v>1</v>
      </c>
      <c r="J4287" t="b">
        <v>0</v>
      </c>
      <c r="K4287" t="s">
        <v>24</v>
      </c>
      <c r="L4287" t="s">
        <v>22</v>
      </c>
      <c r="M4287">
        <v>110000</v>
      </c>
      <c r="O4287" t="s">
        <v>6571</v>
      </c>
      <c r="P4287" t="s">
        <v>286</v>
      </c>
    </row>
    <row r="4288" spans="1:16" x14ac:dyDescent="0.25">
      <c r="A4288" t="s">
        <v>0</v>
      </c>
      <c r="B4288" t="s">
        <v>7516</v>
      </c>
      <c r="C4288" t="s">
        <v>1096</v>
      </c>
      <c r="D4288" t="s">
        <v>3828</v>
      </c>
      <c r="E4288" t="s">
        <v>20</v>
      </c>
      <c r="F4288" t="b">
        <v>0</v>
      </c>
      <c r="G4288" t="s">
        <v>27</v>
      </c>
      <c r="H4288" s="4">
        <v>45713.954479166663</v>
      </c>
      <c r="I4288" t="b">
        <v>0</v>
      </c>
      <c r="J4288" t="b">
        <v>0</v>
      </c>
      <c r="K4288" t="s">
        <v>24</v>
      </c>
      <c r="L4288" t="s">
        <v>36</v>
      </c>
      <c r="N4288">
        <v>67.360000610351563</v>
      </c>
      <c r="O4288" t="s">
        <v>7517</v>
      </c>
      <c r="P4288" t="s">
        <v>7518</v>
      </c>
    </row>
    <row r="4289" spans="1:16" x14ac:dyDescent="0.25">
      <c r="A4289" t="s">
        <v>0</v>
      </c>
      <c r="B4289" t="s">
        <v>7516</v>
      </c>
      <c r="C4289" t="s">
        <v>1096</v>
      </c>
      <c r="D4289" t="s">
        <v>3828</v>
      </c>
      <c r="E4289" t="s">
        <v>20</v>
      </c>
      <c r="F4289" t="b">
        <v>0</v>
      </c>
      <c r="G4289" t="s">
        <v>27</v>
      </c>
      <c r="H4289" s="4">
        <v>45713.954479166663</v>
      </c>
      <c r="I4289" t="b">
        <v>0</v>
      </c>
      <c r="J4289" t="b">
        <v>0</v>
      </c>
      <c r="K4289" t="s">
        <v>24</v>
      </c>
      <c r="L4289" t="s">
        <v>36</v>
      </c>
      <c r="N4289">
        <v>67.360000610351563</v>
      </c>
      <c r="O4289" t="s">
        <v>7517</v>
      </c>
      <c r="P4289" t="s">
        <v>7518</v>
      </c>
    </row>
    <row r="4290" spans="1:16" x14ac:dyDescent="0.25">
      <c r="A4290" t="s">
        <v>0</v>
      </c>
      <c r="B4290" t="s">
        <v>7729</v>
      </c>
      <c r="C4290" t="s">
        <v>118</v>
      </c>
      <c r="D4290" t="s">
        <v>3973</v>
      </c>
      <c r="E4290" t="s">
        <v>20</v>
      </c>
      <c r="F4290" t="b">
        <v>0</v>
      </c>
      <c r="G4290" t="s">
        <v>27</v>
      </c>
      <c r="H4290" s="4">
        <v>45713.954664351862</v>
      </c>
      <c r="I4290" t="b">
        <v>0</v>
      </c>
      <c r="J4290" t="b">
        <v>1</v>
      </c>
      <c r="K4290" t="s">
        <v>24</v>
      </c>
      <c r="L4290" t="s">
        <v>22</v>
      </c>
      <c r="M4290">
        <v>123850</v>
      </c>
      <c r="O4290" t="s">
        <v>2431</v>
      </c>
      <c r="P4290" t="s">
        <v>979</v>
      </c>
    </row>
    <row r="4291" spans="1:16" x14ac:dyDescent="0.25">
      <c r="A4291" t="s">
        <v>0</v>
      </c>
      <c r="B4291" t="s">
        <v>7730</v>
      </c>
      <c r="C4291" t="s">
        <v>889</v>
      </c>
      <c r="D4291" t="s">
        <v>2208</v>
      </c>
      <c r="E4291" t="s">
        <v>20</v>
      </c>
      <c r="F4291" t="b">
        <v>0</v>
      </c>
      <c r="G4291" t="s">
        <v>41</v>
      </c>
      <c r="H4291" s="4">
        <v>45713.954826388886</v>
      </c>
      <c r="I4291" t="b">
        <v>0</v>
      </c>
      <c r="J4291" t="b">
        <v>1</v>
      </c>
      <c r="K4291" t="s">
        <v>24</v>
      </c>
      <c r="L4291" t="s">
        <v>36</v>
      </c>
      <c r="N4291">
        <v>29</v>
      </c>
      <c r="O4291" t="s">
        <v>96</v>
      </c>
    </row>
    <row r="4292" spans="1:16" x14ac:dyDescent="0.25">
      <c r="A4292" t="s">
        <v>19</v>
      </c>
      <c r="B4292" t="s">
        <v>1759</v>
      </c>
      <c r="C4292" t="s">
        <v>84</v>
      </c>
      <c r="D4292" t="s">
        <v>3973</v>
      </c>
      <c r="E4292" t="s">
        <v>20</v>
      </c>
      <c r="F4292" t="b">
        <v>0</v>
      </c>
      <c r="G4292" t="s">
        <v>41</v>
      </c>
      <c r="H4292" s="4">
        <v>45713.954953703702</v>
      </c>
      <c r="I4292" t="b">
        <v>0</v>
      </c>
      <c r="J4292" t="b">
        <v>0</v>
      </c>
      <c r="K4292" t="s">
        <v>24</v>
      </c>
      <c r="L4292" t="s">
        <v>22</v>
      </c>
      <c r="M4292">
        <v>115000</v>
      </c>
      <c r="O4292" t="s">
        <v>1974</v>
      </c>
      <c r="P4292" t="s">
        <v>7731</v>
      </c>
    </row>
    <row r="4293" spans="1:16" x14ac:dyDescent="0.25">
      <c r="A4293" t="s">
        <v>2</v>
      </c>
      <c r="B4293" t="s">
        <v>7732</v>
      </c>
      <c r="C4293" t="s">
        <v>836</v>
      </c>
      <c r="D4293" t="s">
        <v>3973</v>
      </c>
      <c r="E4293" t="s">
        <v>20</v>
      </c>
      <c r="F4293" t="b">
        <v>0</v>
      </c>
      <c r="G4293" t="s">
        <v>27</v>
      </c>
      <c r="H4293" s="4">
        <v>45713.955520833333</v>
      </c>
      <c r="I4293" t="b">
        <v>0</v>
      </c>
      <c r="J4293" t="b">
        <v>0</v>
      </c>
      <c r="K4293" t="s">
        <v>24</v>
      </c>
      <c r="L4293" t="s">
        <v>22</v>
      </c>
      <c r="M4293">
        <v>145000</v>
      </c>
      <c r="O4293" t="s">
        <v>1476</v>
      </c>
      <c r="P4293" t="s">
        <v>7733</v>
      </c>
    </row>
    <row r="4294" spans="1:16" x14ac:dyDescent="0.25">
      <c r="A4294" t="s">
        <v>1</v>
      </c>
      <c r="B4294" t="s">
        <v>7568</v>
      </c>
      <c r="C4294" t="s">
        <v>151</v>
      </c>
      <c r="D4294" t="s">
        <v>3973</v>
      </c>
      <c r="E4294" t="s">
        <v>20</v>
      </c>
      <c r="F4294" t="b">
        <v>0</v>
      </c>
      <c r="G4294" t="s">
        <v>30</v>
      </c>
      <c r="H4294" s="4">
        <v>45713.959097222221</v>
      </c>
      <c r="I4294" t="b">
        <v>0</v>
      </c>
      <c r="J4294" t="b">
        <v>1</v>
      </c>
      <c r="K4294" t="s">
        <v>24</v>
      </c>
      <c r="L4294" t="s">
        <v>22</v>
      </c>
      <c r="M4294">
        <v>169500</v>
      </c>
      <c r="O4294" t="s">
        <v>4535</v>
      </c>
      <c r="P4294" t="s">
        <v>7569</v>
      </c>
    </row>
    <row r="4295" spans="1:16" x14ac:dyDescent="0.25">
      <c r="A4295" t="s">
        <v>0</v>
      </c>
      <c r="B4295" t="s">
        <v>1724</v>
      </c>
      <c r="C4295" t="s">
        <v>192</v>
      </c>
      <c r="D4295" t="s">
        <v>3973</v>
      </c>
      <c r="E4295" t="s">
        <v>20</v>
      </c>
      <c r="F4295" t="b">
        <v>0</v>
      </c>
      <c r="G4295" t="s">
        <v>23</v>
      </c>
      <c r="H4295" s="4">
        <v>45713.96912037037</v>
      </c>
      <c r="I4295" t="b">
        <v>0</v>
      </c>
      <c r="J4295" t="b">
        <v>1</v>
      </c>
      <c r="K4295" t="s">
        <v>24</v>
      </c>
      <c r="L4295" t="s">
        <v>22</v>
      </c>
      <c r="M4295">
        <v>90000</v>
      </c>
      <c r="O4295" t="s">
        <v>7734</v>
      </c>
      <c r="P4295" t="s">
        <v>7735</v>
      </c>
    </row>
    <row r="4296" spans="1:16" x14ac:dyDescent="0.25">
      <c r="A4296" t="s">
        <v>2</v>
      </c>
      <c r="B4296" t="s">
        <v>7237</v>
      </c>
      <c r="C4296" t="s">
        <v>2360</v>
      </c>
      <c r="D4296" t="s">
        <v>7238</v>
      </c>
      <c r="E4296" t="s">
        <v>20</v>
      </c>
      <c r="F4296" t="b">
        <v>0</v>
      </c>
      <c r="G4296" t="s">
        <v>1740</v>
      </c>
      <c r="H4296" s="4">
        <v>45713.970555555563</v>
      </c>
      <c r="I4296" t="b">
        <v>0</v>
      </c>
      <c r="J4296" t="b">
        <v>0</v>
      </c>
      <c r="K4296" t="s">
        <v>1740</v>
      </c>
      <c r="L4296" t="s">
        <v>22</v>
      </c>
      <c r="M4296">
        <v>28000</v>
      </c>
      <c r="O4296" t="s">
        <v>7239</v>
      </c>
    </row>
    <row r="4297" spans="1:16" x14ac:dyDescent="0.25">
      <c r="A4297" t="s">
        <v>25</v>
      </c>
      <c r="B4297" t="s">
        <v>7736</v>
      </c>
      <c r="C4297" t="s">
        <v>315</v>
      </c>
      <c r="D4297" t="s">
        <v>4014</v>
      </c>
      <c r="E4297" t="s">
        <v>20</v>
      </c>
      <c r="F4297" t="b">
        <v>0</v>
      </c>
      <c r="G4297" t="s">
        <v>27</v>
      </c>
      <c r="H4297" s="4">
        <v>45713.996192129627</v>
      </c>
      <c r="I4297" t="b">
        <v>0</v>
      </c>
      <c r="J4297" t="b">
        <v>1</v>
      </c>
      <c r="K4297" t="s">
        <v>24</v>
      </c>
      <c r="L4297" t="s">
        <v>22</v>
      </c>
      <c r="M4297">
        <v>116500</v>
      </c>
      <c r="O4297" t="s">
        <v>59</v>
      </c>
      <c r="P4297" t="s">
        <v>7737</v>
      </c>
    </row>
    <row r="4298" spans="1:16" x14ac:dyDescent="0.25">
      <c r="A4298" t="s">
        <v>25</v>
      </c>
      <c r="B4298" t="s">
        <v>7738</v>
      </c>
      <c r="C4298" t="s">
        <v>179</v>
      </c>
      <c r="D4298" t="s">
        <v>3973</v>
      </c>
      <c r="E4298" t="s">
        <v>20</v>
      </c>
      <c r="F4298" t="b">
        <v>0</v>
      </c>
      <c r="G4298" t="s">
        <v>27</v>
      </c>
      <c r="H4298" s="4">
        <v>45713.996342592603</v>
      </c>
      <c r="I4298" t="b">
        <v>0</v>
      </c>
      <c r="J4298" t="b">
        <v>1</v>
      </c>
      <c r="K4298" t="s">
        <v>24</v>
      </c>
      <c r="L4298" t="s">
        <v>22</v>
      </c>
      <c r="M4298">
        <v>76700</v>
      </c>
      <c r="O4298" t="s">
        <v>7739</v>
      </c>
      <c r="P4298" t="s">
        <v>632</v>
      </c>
    </row>
    <row r="4299" spans="1:16" x14ac:dyDescent="0.25">
      <c r="A4299" t="s">
        <v>1</v>
      </c>
      <c r="B4299" t="s">
        <v>7740</v>
      </c>
      <c r="C4299" t="s">
        <v>315</v>
      </c>
      <c r="D4299" t="s">
        <v>3973</v>
      </c>
      <c r="E4299" t="s">
        <v>20</v>
      </c>
      <c r="F4299" t="b">
        <v>0</v>
      </c>
      <c r="G4299" t="s">
        <v>27</v>
      </c>
      <c r="H4299" s="4">
        <v>45713.996400462973</v>
      </c>
      <c r="I4299" t="b">
        <v>1</v>
      </c>
      <c r="J4299" t="b">
        <v>0</v>
      </c>
      <c r="K4299" t="s">
        <v>24</v>
      </c>
      <c r="L4299" t="s">
        <v>22</v>
      </c>
      <c r="M4299">
        <v>150000</v>
      </c>
      <c r="O4299" t="s">
        <v>7741</v>
      </c>
      <c r="P4299" t="s">
        <v>7742</v>
      </c>
    </row>
    <row r="4300" spans="1:16" x14ac:dyDescent="0.25">
      <c r="A4300" t="s">
        <v>191</v>
      </c>
      <c r="B4300" t="s">
        <v>7260</v>
      </c>
      <c r="C4300" t="s">
        <v>332</v>
      </c>
      <c r="D4300" t="s">
        <v>3973</v>
      </c>
      <c r="E4300" t="s">
        <v>20</v>
      </c>
      <c r="F4300" t="b">
        <v>0</v>
      </c>
      <c r="G4300" t="s">
        <v>41</v>
      </c>
      <c r="H4300" s="4">
        <v>45713.996527777781</v>
      </c>
      <c r="I4300" t="b">
        <v>1</v>
      </c>
      <c r="J4300" t="b">
        <v>1</v>
      </c>
      <c r="K4300" t="s">
        <v>24</v>
      </c>
      <c r="L4300" t="s">
        <v>22</v>
      </c>
      <c r="M4300">
        <v>137300</v>
      </c>
      <c r="O4300" t="s">
        <v>1172</v>
      </c>
      <c r="P4300" t="s">
        <v>7261</v>
      </c>
    </row>
    <row r="4301" spans="1:16" x14ac:dyDescent="0.25">
      <c r="A4301" t="s">
        <v>0</v>
      </c>
      <c r="B4301" t="s">
        <v>7743</v>
      </c>
      <c r="C4301" t="s">
        <v>134</v>
      </c>
      <c r="D4301" t="s">
        <v>7744</v>
      </c>
      <c r="E4301" t="s">
        <v>20</v>
      </c>
      <c r="F4301" t="b">
        <v>0</v>
      </c>
      <c r="G4301" t="s">
        <v>41</v>
      </c>
      <c r="H4301" s="4">
        <v>45713.996562499997</v>
      </c>
      <c r="I4301" t="b">
        <v>1</v>
      </c>
      <c r="J4301" t="b">
        <v>1</v>
      </c>
      <c r="K4301" t="s">
        <v>24</v>
      </c>
      <c r="L4301" t="s">
        <v>22</v>
      </c>
      <c r="M4301">
        <v>121000</v>
      </c>
      <c r="O4301" t="s">
        <v>2406</v>
      </c>
      <c r="P4301" t="s">
        <v>7745</v>
      </c>
    </row>
    <row r="4302" spans="1:16" x14ac:dyDescent="0.25">
      <c r="A4302" t="s">
        <v>1</v>
      </c>
      <c r="B4302" t="s">
        <v>7746</v>
      </c>
      <c r="C4302" t="s">
        <v>49</v>
      </c>
      <c r="D4302" t="s">
        <v>3973</v>
      </c>
      <c r="E4302" t="s">
        <v>20</v>
      </c>
      <c r="F4302" t="b">
        <v>0</v>
      </c>
      <c r="G4302" t="s">
        <v>41</v>
      </c>
      <c r="H4302" s="4">
        <v>45713.99658564815</v>
      </c>
      <c r="I4302" t="b">
        <v>0</v>
      </c>
      <c r="J4302" t="b">
        <v>0</v>
      </c>
      <c r="K4302" t="s">
        <v>24</v>
      </c>
      <c r="L4302" t="s">
        <v>22</v>
      </c>
      <c r="M4302">
        <v>112996</v>
      </c>
      <c r="O4302" t="s">
        <v>2178</v>
      </c>
    </row>
    <row r="4303" spans="1:16" x14ac:dyDescent="0.25">
      <c r="A4303" t="s">
        <v>1</v>
      </c>
      <c r="B4303" t="s">
        <v>7747</v>
      </c>
      <c r="C4303" t="s">
        <v>82</v>
      </c>
      <c r="D4303" t="s">
        <v>3973</v>
      </c>
      <c r="E4303" t="s">
        <v>20</v>
      </c>
      <c r="F4303" t="b">
        <v>0</v>
      </c>
      <c r="G4303" t="s">
        <v>27</v>
      </c>
      <c r="H4303" s="4">
        <v>45713.997106481482</v>
      </c>
      <c r="I4303" t="b">
        <v>0</v>
      </c>
      <c r="J4303" t="b">
        <v>1</v>
      </c>
      <c r="K4303" t="s">
        <v>24</v>
      </c>
      <c r="L4303" t="s">
        <v>22</v>
      </c>
      <c r="M4303">
        <v>259500</v>
      </c>
      <c r="O4303" t="s">
        <v>1883</v>
      </c>
      <c r="P4303" t="s">
        <v>447</v>
      </c>
    </row>
    <row r="4304" spans="1:16" x14ac:dyDescent="0.25">
      <c r="A4304" t="s">
        <v>40</v>
      </c>
      <c r="B4304" t="s">
        <v>1786</v>
      </c>
      <c r="C4304" t="s">
        <v>5427</v>
      </c>
      <c r="D4304" t="s">
        <v>4014</v>
      </c>
      <c r="E4304" t="s">
        <v>20</v>
      </c>
      <c r="F4304" t="b">
        <v>0</v>
      </c>
      <c r="G4304" t="s">
        <v>27</v>
      </c>
      <c r="H4304" s="4">
        <v>45713.997129629628</v>
      </c>
      <c r="I4304" t="b">
        <v>0</v>
      </c>
      <c r="J4304" t="b">
        <v>1</v>
      </c>
      <c r="K4304" t="s">
        <v>24</v>
      </c>
      <c r="L4304" t="s">
        <v>22</v>
      </c>
      <c r="M4304">
        <v>253000</v>
      </c>
      <c r="O4304" t="s">
        <v>59</v>
      </c>
      <c r="P4304" t="s">
        <v>137</v>
      </c>
    </row>
    <row r="4305" spans="1:16" x14ac:dyDescent="0.25">
      <c r="A4305" t="s">
        <v>1</v>
      </c>
      <c r="B4305" t="s">
        <v>7748</v>
      </c>
      <c r="C4305" t="s">
        <v>628</v>
      </c>
      <c r="D4305" t="s">
        <v>5535</v>
      </c>
      <c r="E4305" t="s">
        <v>20</v>
      </c>
      <c r="F4305" t="b">
        <v>0</v>
      </c>
      <c r="G4305" t="s">
        <v>27</v>
      </c>
      <c r="H4305" s="4">
        <v>45713.997129629628</v>
      </c>
      <c r="I4305" t="b">
        <v>0</v>
      </c>
      <c r="J4305" t="b">
        <v>0</v>
      </c>
      <c r="K4305" t="s">
        <v>24</v>
      </c>
      <c r="L4305" t="s">
        <v>22</v>
      </c>
      <c r="M4305">
        <v>88582</v>
      </c>
      <c r="O4305" t="s">
        <v>7749</v>
      </c>
      <c r="P4305" t="s">
        <v>7750</v>
      </c>
    </row>
    <row r="4306" spans="1:16" x14ac:dyDescent="0.25">
      <c r="A4306" t="s">
        <v>1</v>
      </c>
      <c r="B4306" t="s">
        <v>7751</v>
      </c>
      <c r="C4306" t="s">
        <v>42</v>
      </c>
      <c r="D4306" t="s">
        <v>3973</v>
      </c>
      <c r="E4306" t="s">
        <v>20</v>
      </c>
      <c r="F4306" t="b">
        <v>0</v>
      </c>
      <c r="G4306" t="s">
        <v>41</v>
      </c>
      <c r="H4306" s="4">
        <v>45713.99732638889</v>
      </c>
      <c r="I4306" t="b">
        <v>0</v>
      </c>
      <c r="J4306" t="b">
        <v>1</v>
      </c>
      <c r="K4306" t="s">
        <v>24</v>
      </c>
      <c r="L4306" t="s">
        <v>22</v>
      </c>
      <c r="M4306">
        <v>177000</v>
      </c>
      <c r="O4306" t="s">
        <v>43</v>
      </c>
      <c r="P4306" t="s">
        <v>7752</v>
      </c>
    </row>
    <row r="4307" spans="1:16" x14ac:dyDescent="0.25">
      <c r="A4307" t="s">
        <v>2</v>
      </c>
      <c r="B4307" t="s">
        <v>7753</v>
      </c>
      <c r="C4307" t="s">
        <v>39</v>
      </c>
      <c r="D4307" t="s">
        <v>112</v>
      </c>
      <c r="E4307" t="s">
        <v>51</v>
      </c>
      <c r="F4307" t="b">
        <v>1</v>
      </c>
      <c r="G4307" t="s">
        <v>35</v>
      </c>
      <c r="H4307" s="4">
        <v>45713.99795138889</v>
      </c>
      <c r="I4307" t="b">
        <v>1</v>
      </c>
      <c r="J4307" t="b">
        <v>0</v>
      </c>
      <c r="K4307" t="s">
        <v>24</v>
      </c>
      <c r="L4307" t="s">
        <v>36</v>
      </c>
      <c r="N4307">
        <v>55</v>
      </c>
      <c r="O4307" t="s">
        <v>112</v>
      </c>
      <c r="P4307" t="s">
        <v>2432</v>
      </c>
    </row>
    <row r="4308" spans="1:16" x14ac:dyDescent="0.25">
      <c r="A4308" t="s">
        <v>2</v>
      </c>
      <c r="B4308" t="s">
        <v>2</v>
      </c>
      <c r="C4308" t="s">
        <v>2003</v>
      </c>
      <c r="D4308" t="s">
        <v>131</v>
      </c>
      <c r="F4308" t="b">
        <v>0</v>
      </c>
      <c r="G4308" t="s">
        <v>35</v>
      </c>
      <c r="H4308" s="4">
        <v>45713.99795138889</v>
      </c>
      <c r="I4308" t="b">
        <v>1</v>
      </c>
      <c r="J4308" t="b">
        <v>0</v>
      </c>
      <c r="K4308" t="s">
        <v>24</v>
      </c>
      <c r="L4308" t="s">
        <v>36</v>
      </c>
      <c r="N4308">
        <v>56.5</v>
      </c>
      <c r="O4308" t="s">
        <v>131</v>
      </c>
      <c r="P4308" t="s">
        <v>871</v>
      </c>
    </row>
    <row r="4309" spans="1:16" x14ac:dyDescent="0.25">
      <c r="A4309" t="s">
        <v>2</v>
      </c>
      <c r="B4309" t="s">
        <v>7754</v>
      </c>
      <c r="C4309" t="s">
        <v>47</v>
      </c>
      <c r="D4309" t="s">
        <v>7755</v>
      </c>
      <c r="E4309" t="s">
        <v>20</v>
      </c>
      <c r="F4309" t="b">
        <v>0</v>
      </c>
      <c r="G4309" t="s">
        <v>35</v>
      </c>
      <c r="H4309" s="4">
        <v>45713.998020833344</v>
      </c>
      <c r="I4309" t="b">
        <v>0</v>
      </c>
      <c r="J4309" t="b">
        <v>0</v>
      </c>
      <c r="K4309" t="s">
        <v>24</v>
      </c>
      <c r="L4309" t="s">
        <v>22</v>
      </c>
      <c r="M4309">
        <v>260000</v>
      </c>
      <c r="O4309" t="s">
        <v>2040</v>
      </c>
      <c r="P4309" t="s">
        <v>665</v>
      </c>
    </row>
    <row r="4310" spans="1:16" x14ac:dyDescent="0.25">
      <c r="A4310" t="s">
        <v>2</v>
      </c>
      <c r="B4310" t="s">
        <v>7756</v>
      </c>
      <c r="C4310" t="s">
        <v>71</v>
      </c>
      <c r="D4310" t="s">
        <v>3973</v>
      </c>
      <c r="E4310" t="s">
        <v>20</v>
      </c>
      <c r="F4310" t="b">
        <v>0</v>
      </c>
      <c r="G4310" t="s">
        <v>35</v>
      </c>
      <c r="H4310" s="4">
        <v>45713.998148148137</v>
      </c>
      <c r="I4310" t="b">
        <v>0</v>
      </c>
      <c r="J4310" t="b">
        <v>1</v>
      </c>
      <c r="K4310" t="s">
        <v>24</v>
      </c>
      <c r="L4310" t="s">
        <v>22</v>
      </c>
      <c r="M4310">
        <v>162500</v>
      </c>
      <c r="O4310" t="s">
        <v>1172</v>
      </c>
      <c r="P4310" t="s">
        <v>7757</v>
      </c>
    </row>
    <row r="4311" spans="1:16" x14ac:dyDescent="0.25">
      <c r="A4311" t="s">
        <v>19</v>
      </c>
      <c r="B4311" t="s">
        <v>2558</v>
      </c>
      <c r="C4311" t="s">
        <v>4866</v>
      </c>
      <c r="D4311" t="s">
        <v>7669</v>
      </c>
      <c r="E4311" t="s">
        <v>20</v>
      </c>
      <c r="F4311" t="b">
        <v>0</v>
      </c>
      <c r="G4311" t="s">
        <v>106</v>
      </c>
      <c r="H4311" s="4">
        <v>45713.999791666669</v>
      </c>
      <c r="I4311" t="b">
        <v>0</v>
      </c>
      <c r="J4311" t="b">
        <v>0</v>
      </c>
      <c r="K4311" t="s">
        <v>106</v>
      </c>
      <c r="L4311" t="s">
        <v>22</v>
      </c>
      <c r="M4311">
        <v>100000</v>
      </c>
      <c r="O4311" t="s">
        <v>4867</v>
      </c>
    </row>
    <row r="4312" spans="1:16" x14ac:dyDescent="0.25">
      <c r="A4312" t="s">
        <v>1</v>
      </c>
      <c r="B4312" t="s">
        <v>7758</v>
      </c>
      <c r="C4312" t="s">
        <v>39</v>
      </c>
      <c r="D4312" t="s">
        <v>4014</v>
      </c>
      <c r="E4312" t="s">
        <v>20</v>
      </c>
      <c r="F4312" t="b">
        <v>1</v>
      </c>
      <c r="G4312" t="s">
        <v>90</v>
      </c>
      <c r="H4312" s="4">
        <v>45714.002696759257</v>
      </c>
      <c r="I4312" t="b">
        <v>0</v>
      </c>
      <c r="J4312" t="b">
        <v>1</v>
      </c>
      <c r="K4312" t="s">
        <v>90</v>
      </c>
      <c r="L4312" t="s">
        <v>22</v>
      </c>
      <c r="M4312">
        <v>213210</v>
      </c>
      <c r="O4312" t="s">
        <v>254</v>
      </c>
      <c r="P4312" t="s">
        <v>119</v>
      </c>
    </row>
    <row r="4313" spans="1:16" x14ac:dyDescent="0.25">
      <c r="A4313" t="s">
        <v>0</v>
      </c>
      <c r="B4313" t="s">
        <v>7759</v>
      </c>
      <c r="C4313" t="s">
        <v>559</v>
      </c>
      <c r="D4313" t="s">
        <v>3973</v>
      </c>
      <c r="E4313" t="s">
        <v>20</v>
      </c>
      <c r="F4313" t="b">
        <v>0</v>
      </c>
      <c r="G4313" t="s">
        <v>27</v>
      </c>
      <c r="H4313" s="4">
        <v>45714.037962962961</v>
      </c>
      <c r="I4313" t="b">
        <v>0</v>
      </c>
      <c r="J4313" t="b">
        <v>1</v>
      </c>
      <c r="K4313" t="s">
        <v>24</v>
      </c>
      <c r="L4313" t="s">
        <v>22</v>
      </c>
      <c r="M4313">
        <v>60500</v>
      </c>
      <c r="O4313" t="s">
        <v>7760</v>
      </c>
    </row>
    <row r="4314" spans="1:16" x14ac:dyDescent="0.25">
      <c r="A4314" t="s">
        <v>25</v>
      </c>
      <c r="B4314" t="s">
        <v>7761</v>
      </c>
      <c r="C4314" t="s">
        <v>39</v>
      </c>
      <c r="D4314" t="s">
        <v>3828</v>
      </c>
      <c r="E4314" t="s">
        <v>51</v>
      </c>
      <c r="F4314" t="b">
        <v>1</v>
      </c>
      <c r="G4314" t="s">
        <v>41</v>
      </c>
      <c r="H4314" s="4">
        <v>45714.038159722222</v>
      </c>
      <c r="I4314" t="b">
        <v>0</v>
      </c>
      <c r="J4314" t="b">
        <v>1</v>
      </c>
      <c r="K4314" t="s">
        <v>24</v>
      </c>
      <c r="L4314" t="s">
        <v>36</v>
      </c>
      <c r="N4314">
        <v>62.43499755859375</v>
      </c>
      <c r="O4314" t="s">
        <v>1650</v>
      </c>
      <c r="P4314" t="s">
        <v>7762</v>
      </c>
    </row>
    <row r="4315" spans="1:16" x14ac:dyDescent="0.25">
      <c r="A4315" t="s">
        <v>19</v>
      </c>
      <c r="B4315" t="s">
        <v>7763</v>
      </c>
      <c r="C4315" t="s">
        <v>624</v>
      </c>
      <c r="D4315" t="s">
        <v>3973</v>
      </c>
      <c r="E4315" t="s">
        <v>20</v>
      </c>
      <c r="F4315" t="b">
        <v>0</v>
      </c>
      <c r="G4315" t="s">
        <v>35</v>
      </c>
      <c r="H4315" s="4">
        <v>45714.038449074083</v>
      </c>
      <c r="I4315" t="b">
        <v>0</v>
      </c>
      <c r="J4315" t="b">
        <v>1</v>
      </c>
      <c r="K4315" t="s">
        <v>24</v>
      </c>
      <c r="L4315" t="s">
        <v>22</v>
      </c>
      <c r="M4315">
        <v>148500</v>
      </c>
      <c r="O4315" t="s">
        <v>1547</v>
      </c>
      <c r="P4315" t="s">
        <v>7764</v>
      </c>
    </row>
    <row r="4316" spans="1:16" x14ac:dyDescent="0.25">
      <c r="A4316" t="s">
        <v>2</v>
      </c>
      <c r="B4316" t="s">
        <v>7765</v>
      </c>
      <c r="C4316" t="s">
        <v>2894</v>
      </c>
      <c r="D4316" t="s">
        <v>3973</v>
      </c>
      <c r="E4316" t="s">
        <v>20</v>
      </c>
      <c r="F4316" t="b">
        <v>0</v>
      </c>
      <c r="G4316" t="s">
        <v>35</v>
      </c>
      <c r="H4316" s="4">
        <v>45714.039849537039</v>
      </c>
      <c r="I4316" t="b">
        <v>0</v>
      </c>
      <c r="J4316" t="b">
        <v>1</v>
      </c>
      <c r="K4316" t="s">
        <v>24</v>
      </c>
      <c r="L4316" t="s">
        <v>22</v>
      </c>
      <c r="M4316">
        <v>84182</v>
      </c>
      <c r="O4316" t="s">
        <v>7766</v>
      </c>
      <c r="P4316" t="s">
        <v>7767</v>
      </c>
    </row>
    <row r="4317" spans="1:16" x14ac:dyDescent="0.25">
      <c r="A4317" t="s">
        <v>19</v>
      </c>
      <c r="B4317" t="s">
        <v>7768</v>
      </c>
      <c r="C4317" t="s">
        <v>203</v>
      </c>
      <c r="D4317" t="s">
        <v>3973</v>
      </c>
      <c r="E4317" t="s">
        <v>20</v>
      </c>
      <c r="F4317" t="b">
        <v>0</v>
      </c>
      <c r="G4317" t="s">
        <v>23</v>
      </c>
      <c r="H4317" s="4">
        <v>45714.05259259259</v>
      </c>
      <c r="I4317" t="b">
        <v>0</v>
      </c>
      <c r="J4317" t="b">
        <v>1</v>
      </c>
      <c r="K4317" t="s">
        <v>24</v>
      </c>
      <c r="L4317" t="s">
        <v>22</v>
      </c>
      <c r="M4317">
        <v>184000</v>
      </c>
      <c r="O4317" t="s">
        <v>65</v>
      </c>
      <c r="P4317" t="s">
        <v>7769</v>
      </c>
    </row>
    <row r="4318" spans="1:16" x14ac:dyDescent="0.25">
      <c r="A4318" t="s">
        <v>2</v>
      </c>
      <c r="B4318" t="s">
        <v>7574</v>
      </c>
      <c r="C4318" t="s">
        <v>293</v>
      </c>
      <c r="D4318" t="s">
        <v>3973</v>
      </c>
      <c r="E4318" t="s">
        <v>20</v>
      </c>
      <c r="F4318" t="b">
        <v>0</v>
      </c>
      <c r="G4318" t="s">
        <v>41</v>
      </c>
      <c r="H4318" s="4">
        <v>45714.121493055558</v>
      </c>
      <c r="I4318" t="b">
        <v>0</v>
      </c>
      <c r="J4318" t="b">
        <v>1</v>
      </c>
      <c r="K4318" t="s">
        <v>24</v>
      </c>
      <c r="L4318" t="s">
        <v>36</v>
      </c>
      <c r="N4318">
        <v>40.375</v>
      </c>
      <c r="O4318" t="s">
        <v>7575</v>
      </c>
      <c r="P4318" t="s">
        <v>1597</v>
      </c>
    </row>
    <row r="4319" spans="1:16" x14ac:dyDescent="0.25">
      <c r="A4319" t="s">
        <v>0</v>
      </c>
      <c r="B4319" t="s">
        <v>7770</v>
      </c>
      <c r="C4319" t="s">
        <v>2593</v>
      </c>
      <c r="D4319" t="s">
        <v>3973</v>
      </c>
      <c r="E4319" t="s">
        <v>20</v>
      </c>
      <c r="F4319" t="b">
        <v>0</v>
      </c>
      <c r="G4319" t="s">
        <v>41</v>
      </c>
      <c r="H4319" s="4">
        <v>45714.121631944443</v>
      </c>
      <c r="I4319" t="b">
        <v>0</v>
      </c>
      <c r="J4319" t="b">
        <v>0</v>
      </c>
      <c r="K4319" t="s">
        <v>24</v>
      </c>
      <c r="L4319" t="s">
        <v>22</v>
      </c>
      <c r="M4319">
        <v>140000</v>
      </c>
      <c r="O4319" t="s">
        <v>7771</v>
      </c>
      <c r="P4319" t="s">
        <v>7772</v>
      </c>
    </row>
    <row r="4320" spans="1:16" x14ac:dyDescent="0.25">
      <c r="A4320" t="s">
        <v>0</v>
      </c>
      <c r="B4320" t="s">
        <v>7773</v>
      </c>
      <c r="C4320" t="s">
        <v>414</v>
      </c>
      <c r="D4320" t="s">
        <v>4035</v>
      </c>
      <c r="E4320" t="s">
        <v>20</v>
      </c>
      <c r="F4320" t="b">
        <v>0</v>
      </c>
      <c r="G4320" t="s">
        <v>414</v>
      </c>
      <c r="H4320" s="4">
        <v>45714.127002314817</v>
      </c>
      <c r="I4320" t="b">
        <v>1</v>
      </c>
      <c r="J4320" t="b">
        <v>0</v>
      </c>
      <c r="K4320" t="s">
        <v>414</v>
      </c>
      <c r="L4320" t="s">
        <v>22</v>
      </c>
      <c r="M4320">
        <v>64800</v>
      </c>
      <c r="O4320" t="s">
        <v>2768</v>
      </c>
      <c r="P4320" t="s">
        <v>7774</v>
      </c>
    </row>
    <row r="4321" spans="1:16" x14ac:dyDescent="0.25">
      <c r="A4321" t="s">
        <v>19</v>
      </c>
      <c r="B4321" t="s">
        <v>7775</v>
      </c>
      <c r="C4321" t="s">
        <v>365</v>
      </c>
      <c r="D4321" t="s">
        <v>3973</v>
      </c>
      <c r="E4321" t="s">
        <v>20</v>
      </c>
      <c r="F4321" t="b">
        <v>0</v>
      </c>
      <c r="G4321" t="s">
        <v>27</v>
      </c>
      <c r="H4321" s="4">
        <v>45714.16306712963</v>
      </c>
      <c r="I4321" t="b">
        <v>0</v>
      </c>
      <c r="J4321" t="b">
        <v>0</v>
      </c>
      <c r="K4321" t="s">
        <v>24</v>
      </c>
      <c r="L4321" t="s">
        <v>22</v>
      </c>
      <c r="M4321">
        <v>165625</v>
      </c>
      <c r="O4321" t="s">
        <v>2178</v>
      </c>
      <c r="P4321" t="s">
        <v>1323</v>
      </c>
    </row>
    <row r="4322" spans="1:16" x14ac:dyDescent="0.25">
      <c r="A4322" t="s">
        <v>1</v>
      </c>
      <c r="B4322" t="s">
        <v>4658</v>
      </c>
      <c r="C4322" t="s">
        <v>7776</v>
      </c>
      <c r="D4322" t="s">
        <v>3973</v>
      </c>
      <c r="E4322" t="s">
        <v>20</v>
      </c>
      <c r="F4322" t="b">
        <v>0</v>
      </c>
      <c r="G4322" t="s">
        <v>30</v>
      </c>
      <c r="H4322" s="4">
        <v>45714.165069444447</v>
      </c>
      <c r="I4322" t="b">
        <v>0</v>
      </c>
      <c r="J4322" t="b">
        <v>0</v>
      </c>
      <c r="K4322" t="s">
        <v>24</v>
      </c>
      <c r="L4322" t="s">
        <v>22</v>
      </c>
      <c r="M4322">
        <v>107000</v>
      </c>
      <c r="O4322" t="s">
        <v>374</v>
      </c>
      <c r="P4322" t="s">
        <v>7777</v>
      </c>
    </row>
    <row r="4323" spans="1:16" x14ac:dyDescent="0.25">
      <c r="A4323" t="s">
        <v>139</v>
      </c>
      <c r="B4323" t="s">
        <v>7778</v>
      </c>
      <c r="C4323" t="s">
        <v>7779</v>
      </c>
      <c r="D4323" t="s">
        <v>3973</v>
      </c>
      <c r="E4323" t="s">
        <v>20</v>
      </c>
      <c r="F4323" t="b">
        <v>0</v>
      </c>
      <c r="G4323" t="s">
        <v>35</v>
      </c>
      <c r="H4323" s="4">
        <v>45714.20516203704</v>
      </c>
      <c r="I4323" t="b">
        <v>0</v>
      </c>
      <c r="J4323" t="b">
        <v>0</v>
      </c>
      <c r="K4323" t="s">
        <v>24</v>
      </c>
      <c r="L4323" t="s">
        <v>22</v>
      </c>
      <c r="M4323">
        <v>111800</v>
      </c>
      <c r="O4323" t="s">
        <v>6556</v>
      </c>
      <c r="P4323" t="s">
        <v>1749</v>
      </c>
    </row>
    <row r="4324" spans="1:16" x14ac:dyDescent="0.25">
      <c r="A4324" t="s">
        <v>2</v>
      </c>
      <c r="B4324" t="s">
        <v>307</v>
      </c>
      <c r="C4324" t="s">
        <v>333</v>
      </c>
      <c r="D4324" t="s">
        <v>3973</v>
      </c>
      <c r="E4324" t="s">
        <v>20</v>
      </c>
      <c r="F4324" t="b">
        <v>0</v>
      </c>
      <c r="G4324" t="s">
        <v>35</v>
      </c>
      <c r="H4324" s="4">
        <v>45714.206342592603</v>
      </c>
      <c r="I4324" t="b">
        <v>0</v>
      </c>
      <c r="J4324" t="b">
        <v>0</v>
      </c>
      <c r="K4324" t="s">
        <v>24</v>
      </c>
      <c r="L4324" t="s">
        <v>22</v>
      </c>
      <c r="M4324">
        <v>132500</v>
      </c>
      <c r="O4324" t="s">
        <v>4344</v>
      </c>
      <c r="P4324" t="s">
        <v>7780</v>
      </c>
    </row>
    <row r="4325" spans="1:16" x14ac:dyDescent="0.25">
      <c r="A4325" t="s">
        <v>25</v>
      </c>
      <c r="B4325" t="s">
        <v>7781</v>
      </c>
      <c r="C4325" t="s">
        <v>39</v>
      </c>
      <c r="D4325" t="s">
        <v>3973</v>
      </c>
      <c r="E4325" t="s">
        <v>20</v>
      </c>
      <c r="F4325" t="b">
        <v>1</v>
      </c>
      <c r="G4325" t="s">
        <v>41</v>
      </c>
      <c r="H4325" s="4">
        <v>45714.246527777781</v>
      </c>
      <c r="I4325" t="b">
        <v>1</v>
      </c>
      <c r="J4325" t="b">
        <v>0</v>
      </c>
      <c r="K4325" t="s">
        <v>24</v>
      </c>
      <c r="L4325" t="s">
        <v>22</v>
      </c>
      <c r="M4325">
        <v>150000</v>
      </c>
      <c r="O4325" t="s">
        <v>4344</v>
      </c>
      <c r="P4325" t="s">
        <v>1314</v>
      </c>
    </row>
    <row r="4326" spans="1:16" x14ac:dyDescent="0.25">
      <c r="A4326" t="s">
        <v>19</v>
      </c>
      <c r="B4326" t="s">
        <v>7418</v>
      </c>
      <c r="C4326" t="s">
        <v>122</v>
      </c>
      <c r="D4326" t="s">
        <v>3973</v>
      </c>
      <c r="E4326" t="s">
        <v>20</v>
      </c>
      <c r="F4326" t="b">
        <v>0</v>
      </c>
      <c r="G4326" t="s">
        <v>52</v>
      </c>
      <c r="H4326" s="4">
        <v>45714.246979166674</v>
      </c>
      <c r="I4326" t="b">
        <v>1</v>
      </c>
      <c r="J4326" t="b">
        <v>1</v>
      </c>
      <c r="K4326" t="s">
        <v>24</v>
      </c>
      <c r="L4326" t="s">
        <v>36</v>
      </c>
      <c r="N4326">
        <v>67.5</v>
      </c>
      <c r="O4326" t="s">
        <v>4344</v>
      </c>
      <c r="P4326" t="s">
        <v>2460</v>
      </c>
    </row>
    <row r="4327" spans="1:16" x14ac:dyDescent="0.25">
      <c r="A4327" t="s">
        <v>25</v>
      </c>
      <c r="B4327" t="s">
        <v>25</v>
      </c>
      <c r="C4327" t="s">
        <v>957</v>
      </c>
      <c r="D4327" t="s">
        <v>4357</v>
      </c>
      <c r="E4327" t="s">
        <v>20</v>
      </c>
      <c r="F4327" t="b">
        <v>0</v>
      </c>
      <c r="G4327" t="s">
        <v>27</v>
      </c>
      <c r="H4327" s="4">
        <v>45714.250023148154</v>
      </c>
      <c r="I4327" t="b">
        <v>1</v>
      </c>
      <c r="J4327" t="b">
        <v>0</v>
      </c>
      <c r="K4327" t="s">
        <v>24</v>
      </c>
      <c r="L4327" t="s">
        <v>22</v>
      </c>
      <c r="M4327">
        <v>150000</v>
      </c>
      <c r="O4327" t="s">
        <v>428</v>
      </c>
      <c r="P4327" t="s">
        <v>7782</v>
      </c>
    </row>
    <row r="4328" spans="1:16" x14ac:dyDescent="0.25">
      <c r="A4328" t="s">
        <v>0</v>
      </c>
      <c r="B4328" t="s">
        <v>7783</v>
      </c>
      <c r="C4328" t="s">
        <v>82</v>
      </c>
      <c r="D4328" t="s">
        <v>3973</v>
      </c>
      <c r="E4328" t="s">
        <v>20</v>
      </c>
      <c r="F4328" t="b">
        <v>0</v>
      </c>
      <c r="G4328" t="s">
        <v>27</v>
      </c>
      <c r="H4328" s="4">
        <v>45714.250023148154</v>
      </c>
      <c r="I4328" t="b">
        <v>0</v>
      </c>
      <c r="J4328" t="b">
        <v>1</v>
      </c>
      <c r="K4328" t="s">
        <v>24</v>
      </c>
      <c r="L4328" t="s">
        <v>22</v>
      </c>
      <c r="M4328">
        <v>123000</v>
      </c>
      <c r="O4328" t="s">
        <v>3365</v>
      </c>
      <c r="P4328" t="s">
        <v>447</v>
      </c>
    </row>
    <row r="4329" spans="1:16" x14ac:dyDescent="0.25">
      <c r="A4329" t="s">
        <v>0</v>
      </c>
      <c r="B4329" t="s">
        <v>0</v>
      </c>
      <c r="C4329" t="s">
        <v>7083</v>
      </c>
      <c r="D4329" t="s">
        <v>131</v>
      </c>
      <c r="E4329" t="s">
        <v>20</v>
      </c>
      <c r="F4329" t="b">
        <v>0</v>
      </c>
      <c r="G4329" t="s">
        <v>35</v>
      </c>
      <c r="H4329" s="4">
        <v>45714.250613425917</v>
      </c>
      <c r="I4329" t="b">
        <v>1</v>
      </c>
      <c r="J4329" t="b">
        <v>0</v>
      </c>
      <c r="K4329" t="s">
        <v>24</v>
      </c>
      <c r="L4329" t="s">
        <v>22</v>
      </c>
      <c r="M4329">
        <v>82500</v>
      </c>
      <c r="O4329" t="s">
        <v>131</v>
      </c>
    </row>
    <row r="4330" spans="1:16" x14ac:dyDescent="0.25">
      <c r="A4330" t="s">
        <v>0</v>
      </c>
      <c r="B4330" t="s">
        <v>7784</v>
      </c>
      <c r="C4330" t="s">
        <v>140</v>
      </c>
      <c r="D4330" t="s">
        <v>3828</v>
      </c>
      <c r="E4330" t="s">
        <v>20</v>
      </c>
      <c r="F4330" t="b">
        <v>0</v>
      </c>
      <c r="G4330" t="s">
        <v>35</v>
      </c>
      <c r="H4330" s="4">
        <v>45714.250613425917</v>
      </c>
      <c r="I4330" t="b">
        <v>0</v>
      </c>
      <c r="J4330" t="b">
        <v>1</v>
      </c>
      <c r="K4330" t="s">
        <v>24</v>
      </c>
      <c r="L4330" t="s">
        <v>22</v>
      </c>
      <c r="M4330">
        <v>76500</v>
      </c>
      <c r="O4330" t="s">
        <v>7785</v>
      </c>
      <c r="P4330" t="s">
        <v>3671</v>
      </c>
    </row>
    <row r="4331" spans="1:16" x14ac:dyDescent="0.25">
      <c r="A4331" t="s">
        <v>25</v>
      </c>
      <c r="B4331" t="s">
        <v>7786</v>
      </c>
      <c r="C4331" t="s">
        <v>187</v>
      </c>
      <c r="D4331" t="s">
        <v>4014</v>
      </c>
      <c r="E4331" t="s">
        <v>20</v>
      </c>
      <c r="F4331" t="b">
        <v>0</v>
      </c>
      <c r="G4331" t="s">
        <v>30</v>
      </c>
      <c r="H4331" s="4">
        <v>45714.250844907408</v>
      </c>
      <c r="I4331" t="b">
        <v>0</v>
      </c>
      <c r="J4331" t="b">
        <v>1</v>
      </c>
      <c r="K4331" t="s">
        <v>24</v>
      </c>
      <c r="L4331" t="s">
        <v>22</v>
      </c>
      <c r="M4331">
        <v>118362.5</v>
      </c>
      <c r="O4331" t="s">
        <v>3288</v>
      </c>
      <c r="P4331" t="s">
        <v>7787</v>
      </c>
    </row>
    <row r="4332" spans="1:16" x14ac:dyDescent="0.25">
      <c r="A4332" t="s">
        <v>0</v>
      </c>
      <c r="B4332" t="s">
        <v>7788</v>
      </c>
      <c r="C4332" t="s">
        <v>5868</v>
      </c>
      <c r="D4332" t="s">
        <v>3383</v>
      </c>
      <c r="E4332" t="s">
        <v>20</v>
      </c>
      <c r="F4332" t="b">
        <v>0</v>
      </c>
      <c r="G4332" t="s">
        <v>30</v>
      </c>
      <c r="H4332" s="4">
        <v>45714.250844907408</v>
      </c>
      <c r="I4332" t="b">
        <v>1</v>
      </c>
      <c r="J4332" t="b">
        <v>1</v>
      </c>
      <c r="K4332" t="s">
        <v>24</v>
      </c>
      <c r="L4332" t="s">
        <v>22</v>
      </c>
      <c r="M4332">
        <v>72500</v>
      </c>
      <c r="O4332" t="s">
        <v>7789</v>
      </c>
      <c r="P4332" t="s">
        <v>7790</v>
      </c>
    </row>
    <row r="4333" spans="1:16" x14ac:dyDescent="0.25">
      <c r="A4333" t="s">
        <v>25</v>
      </c>
      <c r="B4333" t="s">
        <v>25</v>
      </c>
      <c r="C4333" t="s">
        <v>2048</v>
      </c>
      <c r="D4333" t="s">
        <v>3828</v>
      </c>
      <c r="E4333" t="s">
        <v>219</v>
      </c>
      <c r="F4333" t="b">
        <v>0</v>
      </c>
      <c r="G4333" t="s">
        <v>30</v>
      </c>
      <c r="H4333" s="4">
        <v>45714.250844907408</v>
      </c>
      <c r="I4333" t="b">
        <v>1</v>
      </c>
      <c r="J4333" t="b">
        <v>0</v>
      </c>
      <c r="K4333" t="s">
        <v>24</v>
      </c>
      <c r="L4333" t="s">
        <v>36</v>
      </c>
      <c r="N4333">
        <v>47.5</v>
      </c>
      <c r="O4333" t="s">
        <v>7791</v>
      </c>
      <c r="P4333" t="s">
        <v>7792</v>
      </c>
    </row>
    <row r="4334" spans="1:16" x14ac:dyDescent="0.25">
      <c r="A4334" t="s">
        <v>0</v>
      </c>
      <c r="B4334" t="s">
        <v>7631</v>
      </c>
      <c r="C4334" t="s">
        <v>571</v>
      </c>
      <c r="D4334" t="s">
        <v>3828</v>
      </c>
      <c r="E4334" t="s">
        <v>20</v>
      </c>
      <c r="F4334" t="b">
        <v>0</v>
      </c>
      <c r="G4334" t="s">
        <v>52</v>
      </c>
      <c r="H4334" s="4">
        <v>45714.251064814824</v>
      </c>
      <c r="I4334" t="b">
        <v>0</v>
      </c>
      <c r="J4334" t="b">
        <v>0</v>
      </c>
      <c r="K4334" t="s">
        <v>24</v>
      </c>
      <c r="L4334" t="s">
        <v>22</v>
      </c>
      <c r="M4334">
        <v>67500</v>
      </c>
      <c r="O4334" t="s">
        <v>7793</v>
      </c>
      <c r="P4334" t="s">
        <v>107</v>
      </c>
    </row>
    <row r="4335" spans="1:16" x14ac:dyDescent="0.25">
      <c r="A4335" t="s">
        <v>1</v>
      </c>
      <c r="B4335" t="s">
        <v>7794</v>
      </c>
      <c r="C4335" t="s">
        <v>39</v>
      </c>
      <c r="D4335" t="s">
        <v>2208</v>
      </c>
      <c r="E4335" t="s">
        <v>20</v>
      </c>
      <c r="F4335" t="b">
        <v>1</v>
      </c>
      <c r="G4335" t="s">
        <v>27</v>
      </c>
      <c r="H4335" s="4">
        <v>45714.251284722217</v>
      </c>
      <c r="I4335" t="b">
        <v>0</v>
      </c>
      <c r="J4335" t="b">
        <v>1</v>
      </c>
      <c r="K4335" t="s">
        <v>24</v>
      </c>
      <c r="L4335" t="s">
        <v>22</v>
      </c>
      <c r="M4335">
        <v>157500</v>
      </c>
      <c r="O4335" t="s">
        <v>1717</v>
      </c>
      <c r="P4335" t="s">
        <v>302</v>
      </c>
    </row>
    <row r="4336" spans="1:16" x14ac:dyDescent="0.25">
      <c r="A4336" t="s">
        <v>1</v>
      </c>
      <c r="B4336" t="s">
        <v>2392</v>
      </c>
      <c r="C4336" t="s">
        <v>808</v>
      </c>
      <c r="D4336" t="s">
        <v>4014</v>
      </c>
      <c r="E4336" t="s">
        <v>20</v>
      </c>
      <c r="F4336" t="b">
        <v>0</v>
      </c>
      <c r="G4336" t="s">
        <v>41</v>
      </c>
      <c r="H4336" s="4">
        <v>45714.251539351862</v>
      </c>
      <c r="I4336" t="b">
        <v>0</v>
      </c>
      <c r="J4336" t="b">
        <v>1</v>
      </c>
      <c r="K4336" t="s">
        <v>24</v>
      </c>
      <c r="L4336" t="s">
        <v>22</v>
      </c>
      <c r="M4336">
        <v>192500</v>
      </c>
      <c r="O4336" t="s">
        <v>3788</v>
      </c>
      <c r="P4336" t="s">
        <v>302</v>
      </c>
    </row>
    <row r="4337" spans="1:16" x14ac:dyDescent="0.25">
      <c r="A4337" t="s">
        <v>2</v>
      </c>
      <c r="B4337" t="s">
        <v>7795</v>
      </c>
      <c r="C4337" t="s">
        <v>606</v>
      </c>
      <c r="D4337" t="s">
        <v>3828</v>
      </c>
      <c r="E4337" t="s">
        <v>51</v>
      </c>
      <c r="F4337" t="b">
        <v>0</v>
      </c>
      <c r="G4337" t="s">
        <v>27</v>
      </c>
      <c r="H4337" s="4">
        <v>45714.252025462964</v>
      </c>
      <c r="I4337" t="b">
        <v>0</v>
      </c>
      <c r="J4337" t="b">
        <v>1</v>
      </c>
      <c r="K4337" t="s">
        <v>24</v>
      </c>
      <c r="L4337" t="s">
        <v>36</v>
      </c>
      <c r="N4337">
        <v>52.5</v>
      </c>
      <c r="O4337" t="s">
        <v>7796</v>
      </c>
      <c r="P4337" t="s">
        <v>7797</v>
      </c>
    </row>
    <row r="4338" spans="1:16" x14ac:dyDescent="0.25">
      <c r="A4338" t="s">
        <v>40</v>
      </c>
      <c r="B4338" t="s">
        <v>7798</v>
      </c>
      <c r="C4338" t="s">
        <v>414</v>
      </c>
      <c r="D4338" t="s">
        <v>4035</v>
      </c>
      <c r="E4338" t="s">
        <v>20</v>
      </c>
      <c r="F4338" t="b">
        <v>0</v>
      </c>
      <c r="G4338" t="s">
        <v>414</v>
      </c>
      <c r="H4338" s="4">
        <v>45714.252025462964</v>
      </c>
      <c r="I4338" t="b">
        <v>0</v>
      </c>
      <c r="J4338" t="b">
        <v>0</v>
      </c>
      <c r="K4338" t="s">
        <v>414</v>
      </c>
      <c r="L4338" t="s">
        <v>22</v>
      </c>
      <c r="M4338">
        <v>111215.5</v>
      </c>
      <c r="O4338" t="s">
        <v>7799</v>
      </c>
      <c r="P4338" t="s">
        <v>1757</v>
      </c>
    </row>
    <row r="4339" spans="1:16" x14ac:dyDescent="0.25">
      <c r="A4339" t="s">
        <v>2</v>
      </c>
      <c r="B4339" t="s">
        <v>3323</v>
      </c>
      <c r="C4339" t="s">
        <v>179</v>
      </c>
      <c r="D4339" t="s">
        <v>2208</v>
      </c>
      <c r="E4339" t="s">
        <v>20</v>
      </c>
      <c r="F4339" t="b">
        <v>0</v>
      </c>
      <c r="G4339" t="s">
        <v>27</v>
      </c>
      <c r="H4339" s="4">
        <v>45714.252129629633</v>
      </c>
      <c r="I4339" t="b">
        <v>0</v>
      </c>
      <c r="J4339" t="b">
        <v>1</v>
      </c>
      <c r="K4339" t="s">
        <v>24</v>
      </c>
      <c r="L4339" t="s">
        <v>22</v>
      </c>
      <c r="M4339">
        <v>113000</v>
      </c>
      <c r="O4339" t="s">
        <v>7800</v>
      </c>
      <c r="P4339" t="s">
        <v>119</v>
      </c>
    </row>
    <row r="4340" spans="1:16" x14ac:dyDescent="0.25">
      <c r="A4340" t="s">
        <v>2</v>
      </c>
      <c r="B4340" t="s">
        <v>638</v>
      </c>
      <c r="C4340" t="s">
        <v>213</v>
      </c>
      <c r="D4340" t="s">
        <v>3828</v>
      </c>
      <c r="E4340" t="s">
        <v>20</v>
      </c>
      <c r="F4340" t="b">
        <v>0</v>
      </c>
      <c r="G4340" t="s">
        <v>41</v>
      </c>
      <c r="H4340" s="4">
        <v>45714.252337962957</v>
      </c>
      <c r="I4340" t="b">
        <v>0</v>
      </c>
      <c r="J4340" t="b">
        <v>1</v>
      </c>
      <c r="K4340" t="s">
        <v>24</v>
      </c>
      <c r="L4340" t="s">
        <v>22</v>
      </c>
      <c r="M4340">
        <v>128114.578125</v>
      </c>
      <c r="O4340" t="s">
        <v>7801</v>
      </c>
      <c r="P4340" t="s">
        <v>7802</v>
      </c>
    </row>
    <row r="4341" spans="1:16" x14ac:dyDescent="0.25">
      <c r="A4341" t="s">
        <v>0</v>
      </c>
      <c r="B4341" t="s">
        <v>7803</v>
      </c>
      <c r="C4341" t="s">
        <v>820</v>
      </c>
      <c r="D4341" t="s">
        <v>3973</v>
      </c>
      <c r="E4341" t="s">
        <v>20</v>
      </c>
      <c r="F4341" t="b">
        <v>0</v>
      </c>
      <c r="G4341" t="s">
        <v>820</v>
      </c>
      <c r="H4341" s="4">
        <v>45714.256458333337</v>
      </c>
      <c r="I4341" t="b">
        <v>0</v>
      </c>
      <c r="J4341" t="b">
        <v>0</v>
      </c>
      <c r="K4341" t="s">
        <v>820</v>
      </c>
      <c r="L4341" t="s">
        <v>22</v>
      </c>
      <c r="M4341">
        <v>54000</v>
      </c>
      <c r="O4341" t="s">
        <v>7804</v>
      </c>
      <c r="P4341" t="s">
        <v>7805</v>
      </c>
    </row>
    <row r="4342" spans="1:16" x14ac:dyDescent="0.25">
      <c r="A4342" t="s">
        <v>0</v>
      </c>
      <c r="B4342" t="s">
        <v>7806</v>
      </c>
      <c r="C4342" t="s">
        <v>39</v>
      </c>
      <c r="D4342" t="s">
        <v>4109</v>
      </c>
      <c r="E4342" t="s">
        <v>20</v>
      </c>
      <c r="F4342" t="b">
        <v>1</v>
      </c>
      <c r="G4342" t="s">
        <v>282</v>
      </c>
      <c r="H4342" s="4">
        <v>45714.270914351851</v>
      </c>
      <c r="I4342" t="b">
        <v>1</v>
      </c>
      <c r="J4342" t="b">
        <v>0</v>
      </c>
      <c r="K4342" t="s">
        <v>282</v>
      </c>
      <c r="L4342" t="s">
        <v>22</v>
      </c>
      <c r="M4342">
        <v>45000</v>
      </c>
      <c r="O4342" t="s">
        <v>7807</v>
      </c>
      <c r="P4342" t="s">
        <v>7808</v>
      </c>
    </row>
    <row r="4343" spans="1:16" x14ac:dyDescent="0.25">
      <c r="A4343" t="s">
        <v>139</v>
      </c>
      <c r="B4343" t="s">
        <v>7809</v>
      </c>
      <c r="C4343" t="s">
        <v>2797</v>
      </c>
      <c r="D4343" t="s">
        <v>4035</v>
      </c>
      <c r="E4343" t="s">
        <v>20</v>
      </c>
      <c r="F4343" t="b">
        <v>0</v>
      </c>
      <c r="G4343" t="s">
        <v>2798</v>
      </c>
      <c r="H4343" s="4">
        <v>45714.274826388893</v>
      </c>
      <c r="I4343" t="b">
        <v>0</v>
      </c>
      <c r="J4343" t="b">
        <v>0</v>
      </c>
      <c r="K4343" t="s">
        <v>2798</v>
      </c>
      <c r="L4343" t="s">
        <v>22</v>
      </c>
      <c r="M4343">
        <v>87900</v>
      </c>
      <c r="O4343" t="s">
        <v>4316</v>
      </c>
      <c r="P4343" t="s">
        <v>7810</v>
      </c>
    </row>
    <row r="4344" spans="1:16" x14ac:dyDescent="0.25">
      <c r="A4344" t="s">
        <v>1</v>
      </c>
      <c r="B4344" t="s">
        <v>7811</v>
      </c>
      <c r="C4344" t="s">
        <v>192</v>
      </c>
      <c r="D4344" t="s">
        <v>3973</v>
      </c>
      <c r="E4344" t="s">
        <v>20</v>
      </c>
      <c r="F4344" t="b">
        <v>0</v>
      </c>
      <c r="G4344" t="s">
        <v>23</v>
      </c>
      <c r="H4344" s="4">
        <v>45714.278773148151</v>
      </c>
      <c r="I4344" t="b">
        <v>0</v>
      </c>
      <c r="J4344" t="b">
        <v>1</v>
      </c>
      <c r="K4344" t="s">
        <v>24</v>
      </c>
      <c r="L4344" t="s">
        <v>22</v>
      </c>
      <c r="M4344">
        <v>158300</v>
      </c>
      <c r="O4344" t="s">
        <v>173</v>
      </c>
      <c r="P4344" t="s">
        <v>982</v>
      </c>
    </row>
    <row r="4345" spans="1:16" x14ac:dyDescent="0.25">
      <c r="A4345" t="s">
        <v>19</v>
      </c>
      <c r="B4345" t="s">
        <v>19</v>
      </c>
      <c r="C4345" t="s">
        <v>2512</v>
      </c>
      <c r="D4345" t="s">
        <v>2208</v>
      </c>
      <c r="E4345" t="s">
        <v>20</v>
      </c>
      <c r="F4345" t="b">
        <v>0</v>
      </c>
      <c r="G4345" t="s">
        <v>23</v>
      </c>
      <c r="H4345" s="4">
        <v>45714.278773148151</v>
      </c>
      <c r="I4345" t="b">
        <v>0</v>
      </c>
      <c r="J4345" t="b">
        <v>1</v>
      </c>
      <c r="K4345" t="s">
        <v>24</v>
      </c>
      <c r="L4345" t="s">
        <v>22</v>
      </c>
      <c r="M4345">
        <v>145080</v>
      </c>
      <c r="O4345" t="s">
        <v>4699</v>
      </c>
      <c r="P4345" t="s">
        <v>448</v>
      </c>
    </row>
    <row r="4346" spans="1:16" x14ac:dyDescent="0.25">
      <c r="A4346" t="s">
        <v>2</v>
      </c>
      <c r="B4346" t="s">
        <v>358</v>
      </c>
      <c r="C4346" t="s">
        <v>7812</v>
      </c>
      <c r="D4346" t="s">
        <v>4432</v>
      </c>
      <c r="E4346" t="s">
        <v>20</v>
      </c>
      <c r="F4346" t="b">
        <v>0</v>
      </c>
      <c r="G4346" t="s">
        <v>4031</v>
      </c>
      <c r="H4346" s="4">
        <v>45714.292673611111</v>
      </c>
      <c r="I4346" t="b">
        <v>1</v>
      </c>
      <c r="J4346" t="b">
        <v>0</v>
      </c>
      <c r="K4346" t="s">
        <v>4031</v>
      </c>
      <c r="L4346" t="s">
        <v>22</v>
      </c>
      <c r="M4346">
        <v>65000</v>
      </c>
      <c r="O4346" t="s">
        <v>7813</v>
      </c>
      <c r="P4346" t="s">
        <v>7814</v>
      </c>
    </row>
    <row r="4347" spans="1:16" x14ac:dyDescent="0.25">
      <c r="A4347" t="s">
        <v>139</v>
      </c>
      <c r="B4347" t="s">
        <v>7815</v>
      </c>
      <c r="C4347" t="s">
        <v>39</v>
      </c>
      <c r="D4347" t="s">
        <v>3985</v>
      </c>
      <c r="E4347" t="s">
        <v>20</v>
      </c>
      <c r="F4347" t="b">
        <v>1</v>
      </c>
      <c r="G4347" t="s">
        <v>4638</v>
      </c>
      <c r="H4347" s="4">
        <v>45714.293067129627</v>
      </c>
      <c r="I4347" t="b">
        <v>1</v>
      </c>
      <c r="J4347" t="b">
        <v>1</v>
      </c>
      <c r="K4347" t="s">
        <v>4638</v>
      </c>
      <c r="L4347" t="s">
        <v>22</v>
      </c>
      <c r="M4347">
        <v>107520</v>
      </c>
      <c r="O4347" t="s">
        <v>498</v>
      </c>
      <c r="P4347" t="s">
        <v>7816</v>
      </c>
    </row>
    <row r="4348" spans="1:16" x14ac:dyDescent="0.25">
      <c r="A4348" t="s">
        <v>0</v>
      </c>
      <c r="B4348" t="s">
        <v>375</v>
      </c>
      <c r="C4348" t="s">
        <v>26</v>
      </c>
      <c r="D4348" t="s">
        <v>3973</v>
      </c>
      <c r="E4348" t="s">
        <v>20</v>
      </c>
      <c r="F4348" t="b">
        <v>0</v>
      </c>
      <c r="G4348" t="s">
        <v>27</v>
      </c>
      <c r="H4348" s="4">
        <v>45714.329629629632</v>
      </c>
      <c r="I4348" t="b">
        <v>0</v>
      </c>
      <c r="J4348" t="b">
        <v>1</v>
      </c>
      <c r="K4348" t="s">
        <v>24</v>
      </c>
      <c r="L4348" t="s">
        <v>22</v>
      </c>
      <c r="M4348">
        <v>123800</v>
      </c>
      <c r="O4348" t="s">
        <v>173</v>
      </c>
      <c r="P4348" t="s">
        <v>1410</v>
      </c>
    </row>
    <row r="4349" spans="1:16" x14ac:dyDescent="0.25">
      <c r="A4349" t="s">
        <v>1</v>
      </c>
      <c r="B4349" t="s">
        <v>7817</v>
      </c>
      <c r="C4349" t="s">
        <v>82</v>
      </c>
      <c r="D4349" t="s">
        <v>3973</v>
      </c>
      <c r="E4349" t="s">
        <v>20</v>
      </c>
      <c r="F4349" t="b">
        <v>0</v>
      </c>
      <c r="G4349" t="s">
        <v>27</v>
      </c>
      <c r="H4349" s="4">
        <v>45714.372106481482</v>
      </c>
      <c r="I4349" t="b">
        <v>0</v>
      </c>
      <c r="J4349" t="b">
        <v>1</v>
      </c>
      <c r="K4349" t="s">
        <v>24</v>
      </c>
      <c r="L4349" t="s">
        <v>22</v>
      </c>
      <c r="M4349">
        <v>169500</v>
      </c>
      <c r="O4349" t="s">
        <v>1172</v>
      </c>
      <c r="P4349" t="s">
        <v>2059</v>
      </c>
    </row>
    <row r="4350" spans="1:16" x14ac:dyDescent="0.25">
      <c r="A4350" t="s">
        <v>0</v>
      </c>
      <c r="B4350" t="s">
        <v>3897</v>
      </c>
      <c r="C4350" t="s">
        <v>180</v>
      </c>
      <c r="D4350" t="s">
        <v>3973</v>
      </c>
      <c r="E4350" t="s">
        <v>20</v>
      </c>
      <c r="F4350" t="b">
        <v>0</v>
      </c>
      <c r="G4350" t="s">
        <v>41</v>
      </c>
      <c r="H4350" s="4">
        <v>45714.375358796293</v>
      </c>
      <c r="I4350" t="b">
        <v>0</v>
      </c>
      <c r="J4350" t="b">
        <v>0</v>
      </c>
      <c r="K4350" t="s">
        <v>24</v>
      </c>
      <c r="L4350" t="s">
        <v>22</v>
      </c>
      <c r="M4350">
        <v>100000</v>
      </c>
      <c r="O4350" t="s">
        <v>1479</v>
      </c>
      <c r="P4350" t="s">
        <v>204</v>
      </c>
    </row>
    <row r="4351" spans="1:16" x14ac:dyDescent="0.25">
      <c r="A4351" t="s">
        <v>19</v>
      </c>
      <c r="B4351" t="s">
        <v>7818</v>
      </c>
      <c r="C4351" t="s">
        <v>199</v>
      </c>
      <c r="D4351" t="s">
        <v>3973</v>
      </c>
      <c r="E4351" t="s">
        <v>20</v>
      </c>
      <c r="F4351" t="b">
        <v>0</v>
      </c>
      <c r="G4351" t="s">
        <v>27</v>
      </c>
      <c r="H4351" s="4">
        <v>45714.377129629633</v>
      </c>
      <c r="I4351" t="b">
        <v>0</v>
      </c>
      <c r="J4351" t="b">
        <v>0</v>
      </c>
      <c r="K4351" t="s">
        <v>24</v>
      </c>
      <c r="L4351" t="s">
        <v>36</v>
      </c>
      <c r="N4351">
        <v>54</v>
      </c>
      <c r="O4351" t="s">
        <v>5482</v>
      </c>
      <c r="P4351" t="s">
        <v>7819</v>
      </c>
    </row>
    <row r="4352" spans="1:16" x14ac:dyDescent="0.25">
      <c r="A4352" t="s">
        <v>28</v>
      </c>
      <c r="B4352" t="s">
        <v>7820</v>
      </c>
      <c r="C4352" t="s">
        <v>922</v>
      </c>
      <c r="D4352" t="s">
        <v>4035</v>
      </c>
      <c r="E4352" t="s">
        <v>20</v>
      </c>
      <c r="F4352" t="b">
        <v>0</v>
      </c>
      <c r="G4352" t="s">
        <v>158</v>
      </c>
      <c r="H4352" s="4">
        <v>45714.380555555559</v>
      </c>
      <c r="I4352" t="b">
        <v>0</v>
      </c>
      <c r="J4352" t="b">
        <v>0</v>
      </c>
      <c r="K4352" t="s">
        <v>158</v>
      </c>
      <c r="L4352" t="s">
        <v>22</v>
      </c>
      <c r="M4352">
        <v>84999.5</v>
      </c>
      <c r="O4352" t="s">
        <v>7821</v>
      </c>
      <c r="P4352" t="s">
        <v>7822</v>
      </c>
    </row>
    <row r="4353" spans="1:16" x14ac:dyDescent="0.25">
      <c r="A4353" t="s">
        <v>0</v>
      </c>
      <c r="B4353" t="s">
        <v>7823</v>
      </c>
      <c r="C4353" t="s">
        <v>390</v>
      </c>
      <c r="D4353" t="s">
        <v>2208</v>
      </c>
      <c r="E4353" t="s">
        <v>20</v>
      </c>
      <c r="F4353" t="b">
        <v>0</v>
      </c>
      <c r="G4353" t="s">
        <v>27</v>
      </c>
      <c r="H4353" s="4">
        <v>45714.416770833333</v>
      </c>
      <c r="I4353" t="b">
        <v>0</v>
      </c>
      <c r="J4353" t="b">
        <v>1</v>
      </c>
      <c r="K4353" t="s">
        <v>24</v>
      </c>
      <c r="L4353" t="s">
        <v>22</v>
      </c>
      <c r="M4353">
        <v>50000</v>
      </c>
      <c r="O4353" t="s">
        <v>7824</v>
      </c>
      <c r="P4353" t="s">
        <v>1372</v>
      </c>
    </row>
    <row r="4354" spans="1:16" x14ac:dyDescent="0.25">
      <c r="A4354" t="s">
        <v>1</v>
      </c>
      <c r="B4354" t="s">
        <v>7825</v>
      </c>
      <c r="C4354" t="s">
        <v>293</v>
      </c>
      <c r="D4354" t="s">
        <v>2208</v>
      </c>
      <c r="E4354" t="s">
        <v>34</v>
      </c>
      <c r="F4354" t="b">
        <v>0</v>
      </c>
      <c r="G4354" t="s">
        <v>41</v>
      </c>
      <c r="H4354" s="4">
        <v>45714.418229166673</v>
      </c>
      <c r="I4354" t="b">
        <v>0</v>
      </c>
      <c r="J4354" t="b">
        <v>1</v>
      </c>
      <c r="K4354" t="s">
        <v>24</v>
      </c>
      <c r="L4354" t="s">
        <v>22</v>
      </c>
      <c r="M4354">
        <v>214500</v>
      </c>
      <c r="O4354" t="s">
        <v>428</v>
      </c>
      <c r="P4354" t="s">
        <v>7826</v>
      </c>
    </row>
    <row r="4355" spans="1:16" x14ac:dyDescent="0.25">
      <c r="A4355" t="s">
        <v>19</v>
      </c>
      <c r="B4355" t="s">
        <v>7827</v>
      </c>
      <c r="C4355" t="s">
        <v>690</v>
      </c>
      <c r="D4355" t="s">
        <v>2208</v>
      </c>
      <c r="E4355" t="s">
        <v>34</v>
      </c>
      <c r="F4355" t="b">
        <v>0</v>
      </c>
      <c r="G4355" t="s">
        <v>41</v>
      </c>
      <c r="H4355" s="4">
        <v>45714.418240740742</v>
      </c>
      <c r="I4355" t="b">
        <v>0</v>
      </c>
      <c r="J4355" t="b">
        <v>1</v>
      </c>
      <c r="K4355" t="s">
        <v>24</v>
      </c>
      <c r="L4355" t="s">
        <v>22</v>
      </c>
      <c r="M4355">
        <v>214500</v>
      </c>
      <c r="O4355" t="s">
        <v>428</v>
      </c>
      <c r="P4355" t="s">
        <v>958</v>
      </c>
    </row>
    <row r="4356" spans="1:16" x14ac:dyDescent="0.25">
      <c r="A4356" t="s">
        <v>2</v>
      </c>
      <c r="B4356" t="s">
        <v>195</v>
      </c>
      <c r="C4356" t="s">
        <v>7828</v>
      </c>
      <c r="D4356" t="s">
        <v>3973</v>
      </c>
      <c r="E4356" t="s">
        <v>20</v>
      </c>
      <c r="F4356" t="b">
        <v>0</v>
      </c>
      <c r="G4356" t="s">
        <v>27</v>
      </c>
      <c r="H4356" s="4">
        <v>45714.418715277781</v>
      </c>
      <c r="I4356" t="b">
        <v>0</v>
      </c>
      <c r="J4356" t="b">
        <v>1</v>
      </c>
      <c r="K4356" t="s">
        <v>24</v>
      </c>
      <c r="L4356" t="s">
        <v>22</v>
      </c>
      <c r="M4356">
        <v>149500</v>
      </c>
      <c r="O4356" t="s">
        <v>5482</v>
      </c>
      <c r="P4356" t="s">
        <v>7829</v>
      </c>
    </row>
    <row r="4357" spans="1:16" x14ac:dyDescent="0.25">
      <c r="A4357" t="s">
        <v>2</v>
      </c>
      <c r="B4357" t="s">
        <v>553</v>
      </c>
      <c r="C4357" t="s">
        <v>3608</v>
      </c>
      <c r="D4357" t="s">
        <v>3973</v>
      </c>
      <c r="E4357" t="s">
        <v>20</v>
      </c>
      <c r="F4357" t="b">
        <v>0</v>
      </c>
      <c r="G4357" t="s">
        <v>27</v>
      </c>
      <c r="H4357" s="4">
        <v>45714.418726851851</v>
      </c>
      <c r="I4357" t="b">
        <v>0</v>
      </c>
      <c r="J4357" t="b">
        <v>0</v>
      </c>
      <c r="K4357" t="s">
        <v>24</v>
      </c>
      <c r="L4357" t="s">
        <v>22</v>
      </c>
      <c r="M4357">
        <v>174500</v>
      </c>
      <c r="O4357" t="s">
        <v>5482</v>
      </c>
      <c r="P4357" t="s">
        <v>566</v>
      </c>
    </row>
    <row r="4358" spans="1:16" x14ac:dyDescent="0.25">
      <c r="A4358" t="s">
        <v>89</v>
      </c>
      <c r="B4358" t="s">
        <v>7830</v>
      </c>
      <c r="C4358" t="s">
        <v>4434</v>
      </c>
      <c r="D4358" t="s">
        <v>2208</v>
      </c>
      <c r="E4358" t="s">
        <v>34</v>
      </c>
      <c r="F4358" t="b">
        <v>0</v>
      </c>
      <c r="G4358" t="s">
        <v>27</v>
      </c>
      <c r="H4358" s="4">
        <v>45714.418807870366</v>
      </c>
      <c r="I4358" t="b">
        <v>0</v>
      </c>
      <c r="J4358" t="b">
        <v>1</v>
      </c>
      <c r="K4358" t="s">
        <v>24</v>
      </c>
      <c r="L4358" t="s">
        <v>22</v>
      </c>
      <c r="M4358">
        <v>165000</v>
      </c>
      <c r="O4358" t="s">
        <v>428</v>
      </c>
      <c r="P4358" t="s">
        <v>7831</v>
      </c>
    </row>
    <row r="4359" spans="1:16" x14ac:dyDescent="0.25">
      <c r="A4359" t="s">
        <v>2</v>
      </c>
      <c r="B4359" t="s">
        <v>1059</v>
      </c>
      <c r="C4359" t="s">
        <v>4656</v>
      </c>
      <c r="D4359" t="s">
        <v>2208</v>
      </c>
      <c r="E4359" t="s">
        <v>34</v>
      </c>
      <c r="F4359" t="b">
        <v>0</v>
      </c>
      <c r="G4359" t="s">
        <v>41</v>
      </c>
      <c r="H4359" s="4">
        <v>45714.419085648151</v>
      </c>
      <c r="I4359" t="b">
        <v>0</v>
      </c>
      <c r="J4359" t="b">
        <v>1</v>
      </c>
      <c r="K4359" t="s">
        <v>24</v>
      </c>
      <c r="L4359" t="s">
        <v>22</v>
      </c>
      <c r="M4359">
        <v>135000</v>
      </c>
      <c r="O4359" t="s">
        <v>428</v>
      </c>
      <c r="P4359" t="s">
        <v>4240</v>
      </c>
    </row>
    <row r="4360" spans="1:16" x14ac:dyDescent="0.25">
      <c r="A4360" t="s">
        <v>139</v>
      </c>
      <c r="B4360" t="s">
        <v>7832</v>
      </c>
      <c r="C4360" t="s">
        <v>2788</v>
      </c>
      <c r="D4360" t="s">
        <v>3973</v>
      </c>
      <c r="E4360" t="s">
        <v>20</v>
      </c>
      <c r="F4360" t="b">
        <v>0</v>
      </c>
      <c r="G4360" t="s">
        <v>23</v>
      </c>
      <c r="H4360" s="4">
        <v>45714.427615740737</v>
      </c>
      <c r="I4360" t="b">
        <v>0</v>
      </c>
      <c r="J4360" t="b">
        <v>1</v>
      </c>
      <c r="K4360" t="s">
        <v>24</v>
      </c>
      <c r="L4360" t="s">
        <v>22</v>
      </c>
      <c r="M4360">
        <v>80125</v>
      </c>
      <c r="O4360" t="s">
        <v>3706</v>
      </c>
      <c r="P4360" t="s">
        <v>7833</v>
      </c>
    </row>
    <row r="4361" spans="1:16" x14ac:dyDescent="0.25">
      <c r="A4361" t="s">
        <v>0</v>
      </c>
      <c r="B4361" t="s">
        <v>7834</v>
      </c>
      <c r="C4361" t="s">
        <v>7835</v>
      </c>
      <c r="D4361" t="s">
        <v>2532</v>
      </c>
      <c r="E4361" t="s">
        <v>105</v>
      </c>
      <c r="F4361" t="b">
        <v>0</v>
      </c>
      <c r="G4361" t="s">
        <v>41</v>
      </c>
      <c r="H4361" s="4">
        <v>45714.454826388886</v>
      </c>
      <c r="I4361" t="b">
        <v>0</v>
      </c>
      <c r="J4361" t="b">
        <v>0</v>
      </c>
      <c r="K4361" t="s">
        <v>24</v>
      </c>
      <c r="L4361" t="s">
        <v>36</v>
      </c>
      <c r="N4361">
        <v>20</v>
      </c>
      <c r="O4361" t="s">
        <v>2327</v>
      </c>
    </row>
    <row r="4362" spans="1:16" x14ac:dyDescent="0.25">
      <c r="A4362" t="s">
        <v>0</v>
      </c>
      <c r="B4362" t="s">
        <v>7836</v>
      </c>
      <c r="C4362" t="s">
        <v>559</v>
      </c>
      <c r="D4362" t="s">
        <v>3973</v>
      </c>
      <c r="E4362" t="s">
        <v>20</v>
      </c>
      <c r="F4362" t="b">
        <v>0</v>
      </c>
      <c r="G4362" t="s">
        <v>27</v>
      </c>
      <c r="H4362" s="4">
        <v>45714.458460648151</v>
      </c>
      <c r="I4362" t="b">
        <v>1</v>
      </c>
      <c r="J4362" t="b">
        <v>1</v>
      </c>
      <c r="K4362" t="s">
        <v>24</v>
      </c>
      <c r="L4362" t="s">
        <v>22</v>
      </c>
      <c r="M4362">
        <v>78950</v>
      </c>
      <c r="O4362" t="s">
        <v>5482</v>
      </c>
      <c r="P4362" t="s">
        <v>7837</v>
      </c>
    </row>
    <row r="4363" spans="1:16" x14ac:dyDescent="0.25">
      <c r="A4363" t="s">
        <v>139</v>
      </c>
      <c r="B4363" t="s">
        <v>1072</v>
      </c>
      <c r="C4363" t="s">
        <v>559</v>
      </c>
      <c r="D4363" t="s">
        <v>3973</v>
      </c>
      <c r="E4363" t="s">
        <v>20</v>
      </c>
      <c r="F4363" t="b">
        <v>0</v>
      </c>
      <c r="G4363" t="s">
        <v>27</v>
      </c>
      <c r="H4363" s="4">
        <v>45714.458460648151</v>
      </c>
      <c r="I4363" t="b">
        <v>0</v>
      </c>
      <c r="J4363" t="b">
        <v>1</v>
      </c>
      <c r="K4363" t="s">
        <v>24</v>
      </c>
      <c r="L4363" t="s">
        <v>22</v>
      </c>
      <c r="M4363">
        <v>105000</v>
      </c>
      <c r="O4363" t="s">
        <v>5482</v>
      </c>
      <c r="P4363" t="s">
        <v>7838</v>
      </c>
    </row>
    <row r="4364" spans="1:16" x14ac:dyDescent="0.25">
      <c r="A4364" t="s">
        <v>139</v>
      </c>
      <c r="B4364" t="s">
        <v>7839</v>
      </c>
      <c r="C4364" t="s">
        <v>44</v>
      </c>
      <c r="D4364" t="s">
        <v>3973</v>
      </c>
      <c r="E4364" t="s">
        <v>105</v>
      </c>
      <c r="F4364" t="b">
        <v>0</v>
      </c>
      <c r="G4364" t="s">
        <v>41</v>
      </c>
      <c r="H4364" s="4">
        <v>45714.45884259259</v>
      </c>
      <c r="I4364" t="b">
        <v>0</v>
      </c>
      <c r="J4364" t="b">
        <v>1</v>
      </c>
      <c r="K4364" t="s">
        <v>24</v>
      </c>
      <c r="L4364" t="s">
        <v>22</v>
      </c>
      <c r="M4364">
        <v>174900</v>
      </c>
      <c r="O4364" t="s">
        <v>5482</v>
      </c>
      <c r="P4364" t="s">
        <v>7840</v>
      </c>
    </row>
    <row r="4365" spans="1:16" x14ac:dyDescent="0.25">
      <c r="A4365" t="s">
        <v>139</v>
      </c>
      <c r="B4365" t="s">
        <v>7841</v>
      </c>
      <c r="C4365" t="s">
        <v>76</v>
      </c>
      <c r="D4365" t="s">
        <v>3828</v>
      </c>
      <c r="E4365" t="s">
        <v>20</v>
      </c>
      <c r="F4365" t="b">
        <v>0</v>
      </c>
      <c r="G4365" t="s">
        <v>41</v>
      </c>
      <c r="H4365" s="4">
        <v>45714.500393518523</v>
      </c>
      <c r="I4365" t="b">
        <v>0</v>
      </c>
      <c r="J4365" t="b">
        <v>1</v>
      </c>
      <c r="K4365" t="s">
        <v>24</v>
      </c>
      <c r="L4365" t="s">
        <v>22</v>
      </c>
      <c r="M4365">
        <v>90000</v>
      </c>
      <c r="O4365" t="s">
        <v>6045</v>
      </c>
      <c r="P4365" t="s">
        <v>798</v>
      </c>
    </row>
    <row r="4366" spans="1:16" x14ac:dyDescent="0.25">
      <c r="A4366" t="s">
        <v>2</v>
      </c>
      <c r="B4366" t="s">
        <v>471</v>
      </c>
      <c r="C4366" t="s">
        <v>213</v>
      </c>
      <c r="D4366" t="s">
        <v>3828</v>
      </c>
      <c r="E4366" t="s">
        <v>105</v>
      </c>
      <c r="F4366" t="b">
        <v>0</v>
      </c>
      <c r="G4366" t="s">
        <v>27</v>
      </c>
      <c r="H4366" s="4">
        <v>45714.50204861111</v>
      </c>
      <c r="I4366" t="b">
        <v>0</v>
      </c>
      <c r="J4366" t="b">
        <v>0</v>
      </c>
      <c r="K4366" t="s">
        <v>24</v>
      </c>
      <c r="L4366" t="s">
        <v>22</v>
      </c>
      <c r="M4366">
        <v>180000</v>
      </c>
      <c r="O4366" t="s">
        <v>7842</v>
      </c>
      <c r="P4366" t="s">
        <v>7843</v>
      </c>
    </row>
    <row r="4367" spans="1:16" x14ac:dyDescent="0.25">
      <c r="A4367" t="s">
        <v>2</v>
      </c>
      <c r="B4367" t="s">
        <v>638</v>
      </c>
      <c r="C4367" t="s">
        <v>725</v>
      </c>
      <c r="D4367" t="s">
        <v>3973</v>
      </c>
      <c r="E4367" t="s">
        <v>20</v>
      </c>
      <c r="F4367" t="b">
        <v>0</v>
      </c>
      <c r="G4367" t="s">
        <v>27</v>
      </c>
      <c r="H4367" s="4">
        <v>45714.502222222232</v>
      </c>
      <c r="I4367" t="b">
        <v>0</v>
      </c>
      <c r="J4367" t="b">
        <v>0</v>
      </c>
      <c r="K4367" t="s">
        <v>24</v>
      </c>
      <c r="L4367" t="s">
        <v>22</v>
      </c>
      <c r="M4367">
        <v>117000</v>
      </c>
      <c r="O4367" t="s">
        <v>7844</v>
      </c>
      <c r="P4367" t="s">
        <v>7845</v>
      </c>
    </row>
    <row r="4368" spans="1:16" x14ac:dyDescent="0.25">
      <c r="A4368" t="s">
        <v>0</v>
      </c>
      <c r="B4368" t="s">
        <v>1699</v>
      </c>
      <c r="C4368" t="s">
        <v>3587</v>
      </c>
      <c r="D4368" t="s">
        <v>3973</v>
      </c>
      <c r="E4368" t="s">
        <v>20</v>
      </c>
      <c r="F4368" t="b">
        <v>0</v>
      </c>
      <c r="G4368" t="s">
        <v>30</v>
      </c>
      <c r="H4368" s="4">
        <v>45714.503182870372</v>
      </c>
      <c r="I4368" t="b">
        <v>1</v>
      </c>
      <c r="J4368" t="b">
        <v>0</v>
      </c>
      <c r="K4368" t="s">
        <v>24</v>
      </c>
      <c r="L4368" t="s">
        <v>36</v>
      </c>
      <c r="N4368">
        <v>55</v>
      </c>
      <c r="O4368" t="s">
        <v>7846</v>
      </c>
      <c r="P4368" t="s">
        <v>463</v>
      </c>
    </row>
    <row r="4369" spans="1:16" x14ac:dyDescent="0.25">
      <c r="A4369" t="s">
        <v>25</v>
      </c>
      <c r="B4369" t="s">
        <v>2416</v>
      </c>
      <c r="C4369" t="s">
        <v>33</v>
      </c>
      <c r="D4369" t="s">
        <v>3973</v>
      </c>
      <c r="E4369" t="s">
        <v>20</v>
      </c>
      <c r="F4369" t="b">
        <v>0</v>
      </c>
      <c r="G4369" t="s">
        <v>35</v>
      </c>
      <c r="H4369" s="4">
        <v>45714.538391203707</v>
      </c>
      <c r="I4369" t="b">
        <v>0</v>
      </c>
      <c r="J4369" t="b">
        <v>0</v>
      </c>
      <c r="K4369" t="s">
        <v>24</v>
      </c>
      <c r="L4369" t="s">
        <v>22</v>
      </c>
      <c r="M4369">
        <v>124000</v>
      </c>
      <c r="O4369" t="s">
        <v>1147</v>
      </c>
      <c r="P4369" t="s">
        <v>2649</v>
      </c>
    </row>
    <row r="4370" spans="1:16" x14ac:dyDescent="0.25">
      <c r="A4370" t="s">
        <v>0</v>
      </c>
      <c r="B4370" t="s">
        <v>7847</v>
      </c>
      <c r="C4370" t="s">
        <v>329</v>
      </c>
      <c r="D4370" t="s">
        <v>3973</v>
      </c>
      <c r="E4370" t="s">
        <v>20</v>
      </c>
      <c r="F4370" t="b">
        <v>0</v>
      </c>
      <c r="G4370" t="s">
        <v>27</v>
      </c>
      <c r="H4370" s="4">
        <v>45714.541817129633</v>
      </c>
      <c r="I4370" t="b">
        <v>0</v>
      </c>
      <c r="J4370" t="b">
        <v>1</v>
      </c>
      <c r="K4370" t="s">
        <v>24</v>
      </c>
      <c r="L4370" t="s">
        <v>22</v>
      </c>
      <c r="M4370">
        <v>170000</v>
      </c>
      <c r="O4370" t="s">
        <v>1411</v>
      </c>
      <c r="P4370" t="s">
        <v>280</v>
      </c>
    </row>
    <row r="4371" spans="1:16" x14ac:dyDescent="0.25">
      <c r="A4371" t="s">
        <v>0</v>
      </c>
      <c r="B4371" t="s">
        <v>7848</v>
      </c>
      <c r="C4371" t="s">
        <v>211</v>
      </c>
      <c r="D4371" t="s">
        <v>3957</v>
      </c>
      <c r="E4371" t="s">
        <v>20</v>
      </c>
      <c r="F4371" t="b">
        <v>0</v>
      </c>
      <c r="G4371" t="s">
        <v>23</v>
      </c>
      <c r="H4371" s="4">
        <v>45714.570462962962</v>
      </c>
      <c r="I4371" t="b">
        <v>0</v>
      </c>
      <c r="J4371" t="b">
        <v>0</v>
      </c>
      <c r="K4371" t="s">
        <v>24</v>
      </c>
      <c r="L4371" t="s">
        <v>36</v>
      </c>
      <c r="N4371">
        <v>22.694999694824219</v>
      </c>
      <c r="O4371" t="s">
        <v>7849</v>
      </c>
      <c r="P4371" t="s">
        <v>700</v>
      </c>
    </row>
    <row r="4372" spans="1:16" x14ac:dyDescent="0.25">
      <c r="A4372" t="s">
        <v>1</v>
      </c>
      <c r="B4372" t="s">
        <v>7850</v>
      </c>
      <c r="C4372" t="s">
        <v>889</v>
      </c>
      <c r="D4372" t="s">
        <v>3973</v>
      </c>
      <c r="E4372" t="s">
        <v>51</v>
      </c>
      <c r="F4372" t="b">
        <v>0</v>
      </c>
      <c r="G4372" t="s">
        <v>41</v>
      </c>
      <c r="H4372" s="4">
        <v>45714.583703703713</v>
      </c>
      <c r="I4372" t="b">
        <v>0</v>
      </c>
      <c r="J4372" t="b">
        <v>1</v>
      </c>
      <c r="K4372" t="s">
        <v>24</v>
      </c>
      <c r="L4372" t="s">
        <v>36</v>
      </c>
      <c r="N4372">
        <v>112.5</v>
      </c>
      <c r="O4372" t="s">
        <v>7851</v>
      </c>
      <c r="P4372" t="s">
        <v>7852</v>
      </c>
    </row>
    <row r="4373" spans="1:16" x14ac:dyDescent="0.25">
      <c r="A4373" t="s">
        <v>0</v>
      </c>
      <c r="B4373" t="s">
        <v>3928</v>
      </c>
      <c r="C4373" t="s">
        <v>140</v>
      </c>
      <c r="D4373" t="s">
        <v>7853</v>
      </c>
      <c r="E4373" t="s">
        <v>20</v>
      </c>
      <c r="F4373" t="b">
        <v>0</v>
      </c>
      <c r="G4373" t="s">
        <v>35</v>
      </c>
      <c r="H4373" s="4">
        <v>45714.583969907413</v>
      </c>
      <c r="I4373" t="b">
        <v>0</v>
      </c>
      <c r="J4373" t="b">
        <v>1</v>
      </c>
      <c r="K4373" t="s">
        <v>24</v>
      </c>
      <c r="L4373" t="s">
        <v>22</v>
      </c>
      <c r="M4373">
        <v>64750</v>
      </c>
      <c r="O4373" t="s">
        <v>1630</v>
      </c>
      <c r="P4373" t="s">
        <v>2306</v>
      </c>
    </row>
    <row r="4374" spans="1:16" x14ac:dyDescent="0.25">
      <c r="A4374" t="s">
        <v>19</v>
      </c>
      <c r="B4374" t="s">
        <v>1759</v>
      </c>
      <c r="C4374" t="s">
        <v>203</v>
      </c>
      <c r="D4374" t="s">
        <v>3973</v>
      </c>
      <c r="E4374" t="s">
        <v>51</v>
      </c>
      <c r="F4374" t="b">
        <v>0</v>
      </c>
      <c r="G4374" t="s">
        <v>23</v>
      </c>
      <c r="H4374" s="4">
        <v>45714.612037037034</v>
      </c>
      <c r="I4374" t="b">
        <v>1</v>
      </c>
      <c r="J4374" t="b">
        <v>0</v>
      </c>
      <c r="K4374" t="s">
        <v>24</v>
      </c>
      <c r="L4374" t="s">
        <v>36</v>
      </c>
      <c r="N4374">
        <v>70</v>
      </c>
      <c r="O4374" t="s">
        <v>81</v>
      </c>
      <c r="P4374" t="s">
        <v>3777</v>
      </c>
    </row>
    <row r="4375" spans="1:16" x14ac:dyDescent="0.25">
      <c r="A4375" t="s">
        <v>0</v>
      </c>
      <c r="B4375" t="s">
        <v>7854</v>
      </c>
      <c r="C4375" t="s">
        <v>114</v>
      </c>
      <c r="D4375" t="s">
        <v>3828</v>
      </c>
      <c r="E4375" t="s">
        <v>20</v>
      </c>
      <c r="F4375" t="b">
        <v>0</v>
      </c>
      <c r="G4375" t="s">
        <v>27</v>
      </c>
      <c r="H4375" s="4">
        <v>45714.621192129627</v>
      </c>
      <c r="I4375" t="b">
        <v>0</v>
      </c>
      <c r="J4375" t="b">
        <v>0</v>
      </c>
      <c r="K4375" t="s">
        <v>24</v>
      </c>
      <c r="L4375" t="s">
        <v>22</v>
      </c>
      <c r="M4375">
        <v>130000</v>
      </c>
      <c r="O4375" t="s">
        <v>7855</v>
      </c>
      <c r="P4375" t="s">
        <v>7856</v>
      </c>
    </row>
    <row r="4376" spans="1:16" x14ac:dyDescent="0.25">
      <c r="A4376" t="s">
        <v>0</v>
      </c>
      <c r="B4376" t="s">
        <v>7857</v>
      </c>
      <c r="C4376" t="s">
        <v>985</v>
      </c>
      <c r="D4376" t="s">
        <v>3973</v>
      </c>
      <c r="E4376" t="s">
        <v>51</v>
      </c>
      <c r="F4376" t="b">
        <v>0</v>
      </c>
      <c r="G4376" t="s">
        <v>27</v>
      </c>
      <c r="H4376" s="4">
        <v>45714.621192129627</v>
      </c>
      <c r="I4376" t="b">
        <v>0</v>
      </c>
      <c r="J4376" t="b">
        <v>0</v>
      </c>
      <c r="K4376" t="s">
        <v>24</v>
      </c>
      <c r="L4376" t="s">
        <v>36</v>
      </c>
      <c r="N4376">
        <v>48</v>
      </c>
      <c r="O4376" t="s">
        <v>1177</v>
      </c>
      <c r="P4376" t="s">
        <v>6796</v>
      </c>
    </row>
    <row r="4377" spans="1:16" x14ac:dyDescent="0.25">
      <c r="A4377" t="s">
        <v>1</v>
      </c>
      <c r="B4377" t="s">
        <v>7858</v>
      </c>
      <c r="C4377" t="s">
        <v>42</v>
      </c>
      <c r="D4377" t="s">
        <v>3973</v>
      </c>
      <c r="E4377" t="s">
        <v>20</v>
      </c>
      <c r="F4377" t="b">
        <v>0</v>
      </c>
      <c r="G4377" t="s">
        <v>41</v>
      </c>
      <c r="H4377" s="4">
        <v>45714.62232638889</v>
      </c>
      <c r="I4377" t="b">
        <v>0</v>
      </c>
      <c r="J4377" t="b">
        <v>1</v>
      </c>
      <c r="K4377" t="s">
        <v>24</v>
      </c>
      <c r="L4377" t="s">
        <v>22</v>
      </c>
      <c r="M4377">
        <v>150000</v>
      </c>
      <c r="O4377" t="s">
        <v>1883</v>
      </c>
      <c r="P4377" t="s">
        <v>3455</v>
      </c>
    </row>
    <row r="4378" spans="1:16" x14ac:dyDescent="0.25">
      <c r="A4378" t="s">
        <v>0</v>
      </c>
      <c r="B4378" t="s">
        <v>0</v>
      </c>
      <c r="C4378" t="s">
        <v>7859</v>
      </c>
      <c r="D4378" t="s">
        <v>3828</v>
      </c>
      <c r="E4378" t="s">
        <v>219</v>
      </c>
      <c r="F4378" t="b">
        <v>0</v>
      </c>
      <c r="G4378" t="s">
        <v>27</v>
      </c>
      <c r="H4378" s="4">
        <v>45714.625092592592</v>
      </c>
      <c r="I4378" t="b">
        <v>1</v>
      </c>
      <c r="J4378" t="b">
        <v>0</v>
      </c>
      <c r="K4378" t="s">
        <v>24</v>
      </c>
      <c r="L4378" t="s">
        <v>22</v>
      </c>
      <c r="M4378">
        <v>57500</v>
      </c>
      <c r="O4378" t="s">
        <v>1382</v>
      </c>
      <c r="P4378" t="s">
        <v>7860</v>
      </c>
    </row>
    <row r="4379" spans="1:16" x14ac:dyDescent="0.25">
      <c r="A4379" t="s">
        <v>40</v>
      </c>
      <c r="B4379" t="s">
        <v>7861</v>
      </c>
      <c r="C4379" t="s">
        <v>130</v>
      </c>
      <c r="D4379" t="s">
        <v>3973</v>
      </c>
      <c r="E4379" t="s">
        <v>20</v>
      </c>
      <c r="F4379" t="b">
        <v>0</v>
      </c>
      <c r="G4379" t="s">
        <v>27</v>
      </c>
      <c r="H4379" s="4">
        <v>45714.6252662037</v>
      </c>
      <c r="I4379" t="b">
        <v>0</v>
      </c>
      <c r="J4379" t="b">
        <v>1</v>
      </c>
      <c r="K4379" t="s">
        <v>24</v>
      </c>
      <c r="L4379" t="s">
        <v>22</v>
      </c>
      <c r="M4379">
        <v>189500</v>
      </c>
      <c r="O4379" t="s">
        <v>4535</v>
      </c>
      <c r="P4379" t="s">
        <v>7862</v>
      </c>
    </row>
    <row r="4380" spans="1:16" x14ac:dyDescent="0.25">
      <c r="A4380" t="s">
        <v>0</v>
      </c>
      <c r="B4380" t="s">
        <v>7863</v>
      </c>
      <c r="C4380" t="s">
        <v>151</v>
      </c>
      <c r="D4380" t="s">
        <v>3973</v>
      </c>
      <c r="E4380" t="s">
        <v>20</v>
      </c>
      <c r="F4380" t="b">
        <v>0</v>
      </c>
      <c r="G4380" t="s">
        <v>30</v>
      </c>
      <c r="H4380" s="4">
        <v>45714.625856481478</v>
      </c>
      <c r="I4380" t="b">
        <v>0</v>
      </c>
      <c r="J4380" t="b">
        <v>1</v>
      </c>
      <c r="K4380" t="s">
        <v>24</v>
      </c>
      <c r="L4380" t="s">
        <v>22</v>
      </c>
      <c r="M4380">
        <v>67500</v>
      </c>
      <c r="O4380" t="s">
        <v>7864</v>
      </c>
    </row>
    <row r="4381" spans="1:16" x14ac:dyDescent="0.25">
      <c r="A4381" t="s">
        <v>0</v>
      </c>
      <c r="B4381" t="s">
        <v>1556</v>
      </c>
      <c r="C4381" t="s">
        <v>94</v>
      </c>
      <c r="D4381" t="s">
        <v>3828</v>
      </c>
      <c r="E4381" t="s">
        <v>51</v>
      </c>
      <c r="F4381" t="b">
        <v>0</v>
      </c>
      <c r="G4381" t="s">
        <v>30</v>
      </c>
      <c r="H4381" s="4">
        <v>45714.625868055547</v>
      </c>
      <c r="I4381" t="b">
        <v>0</v>
      </c>
      <c r="J4381" t="b">
        <v>1</v>
      </c>
      <c r="K4381" t="s">
        <v>24</v>
      </c>
      <c r="L4381" t="s">
        <v>36</v>
      </c>
      <c r="N4381">
        <v>37.064998626708977</v>
      </c>
      <c r="O4381" t="s">
        <v>3386</v>
      </c>
      <c r="P4381" t="s">
        <v>7865</v>
      </c>
    </row>
    <row r="4382" spans="1:16" x14ac:dyDescent="0.25">
      <c r="A4382" t="s">
        <v>2</v>
      </c>
      <c r="B4382" t="s">
        <v>7866</v>
      </c>
      <c r="C4382" t="s">
        <v>7333</v>
      </c>
      <c r="D4382" t="s">
        <v>3973</v>
      </c>
      <c r="E4382" t="s">
        <v>51</v>
      </c>
      <c r="F4382" t="b">
        <v>0</v>
      </c>
      <c r="G4382" t="s">
        <v>41</v>
      </c>
      <c r="H4382" s="4">
        <v>45714.627476851849</v>
      </c>
      <c r="I4382" t="b">
        <v>1</v>
      </c>
      <c r="J4382" t="b">
        <v>1</v>
      </c>
      <c r="K4382" t="s">
        <v>24</v>
      </c>
      <c r="L4382" t="s">
        <v>36</v>
      </c>
      <c r="N4382">
        <v>67</v>
      </c>
      <c r="O4382" t="s">
        <v>3933</v>
      </c>
      <c r="P4382" t="s">
        <v>7867</v>
      </c>
    </row>
    <row r="4383" spans="1:16" x14ac:dyDescent="0.25">
      <c r="A4383" t="s">
        <v>89</v>
      </c>
      <c r="B4383" t="s">
        <v>7868</v>
      </c>
      <c r="C4383" t="s">
        <v>158</v>
      </c>
      <c r="D4383" t="s">
        <v>4035</v>
      </c>
      <c r="E4383" t="s">
        <v>20</v>
      </c>
      <c r="F4383" t="b">
        <v>0</v>
      </c>
      <c r="G4383" t="s">
        <v>158</v>
      </c>
      <c r="H4383" s="4">
        <v>45714.630312499998</v>
      </c>
      <c r="I4383" t="b">
        <v>0</v>
      </c>
      <c r="J4383" t="b">
        <v>0</v>
      </c>
      <c r="K4383" t="s">
        <v>158</v>
      </c>
      <c r="L4383" t="s">
        <v>22</v>
      </c>
      <c r="M4383">
        <v>64085.5</v>
      </c>
      <c r="O4383" t="s">
        <v>1906</v>
      </c>
      <c r="P4383" t="s">
        <v>1198</v>
      </c>
    </row>
    <row r="4384" spans="1:16" x14ac:dyDescent="0.25">
      <c r="A4384" t="s">
        <v>19</v>
      </c>
      <c r="B4384" t="s">
        <v>7869</v>
      </c>
      <c r="C4384" t="s">
        <v>158</v>
      </c>
      <c r="D4384" t="s">
        <v>4035</v>
      </c>
      <c r="E4384" t="s">
        <v>20</v>
      </c>
      <c r="F4384" t="b">
        <v>0</v>
      </c>
      <c r="G4384" t="s">
        <v>158</v>
      </c>
      <c r="H4384" s="4">
        <v>45714.630462962959</v>
      </c>
      <c r="I4384" t="b">
        <v>0</v>
      </c>
      <c r="J4384" t="b">
        <v>0</v>
      </c>
      <c r="K4384" t="s">
        <v>158</v>
      </c>
      <c r="L4384" t="s">
        <v>22</v>
      </c>
      <c r="M4384">
        <v>48000</v>
      </c>
      <c r="O4384" t="s">
        <v>1906</v>
      </c>
      <c r="P4384" t="s">
        <v>7870</v>
      </c>
    </row>
    <row r="4385" spans="1:16" x14ac:dyDescent="0.25">
      <c r="A4385" t="s">
        <v>25</v>
      </c>
      <c r="B4385" t="s">
        <v>7871</v>
      </c>
      <c r="C4385" t="s">
        <v>386</v>
      </c>
      <c r="D4385" t="s">
        <v>3973</v>
      </c>
      <c r="E4385" t="s">
        <v>20</v>
      </c>
      <c r="F4385" t="b">
        <v>0</v>
      </c>
      <c r="G4385" t="s">
        <v>41</v>
      </c>
      <c r="H4385" s="4">
        <v>45714.667199074072</v>
      </c>
      <c r="I4385" t="b">
        <v>0</v>
      </c>
      <c r="J4385" t="b">
        <v>1</v>
      </c>
      <c r="K4385" t="s">
        <v>24</v>
      </c>
      <c r="L4385" t="s">
        <v>22</v>
      </c>
      <c r="M4385">
        <v>143000</v>
      </c>
      <c r="O4385" t="s">
        <v>2768</v>
      </c>
      <c r="P4385" t="s">
        <v>7872</v>
      </c>
    </row>
    <row r="4386" spans="1:16" x14ac:dyDescent="0.25">
      <c r="A4386" t="s">
        <v>0</v>
      </c>
      <c r="B4386" t="s">
        <v>7873</v>
      </c>
      <c r="C4386" t="s">
        <v>322</v>
      </c>
      <c r="D4386" t="s">
        <v>4084</v>
      </c>
      <c r="E4386" t="s">
        <v>20</v>
      </c>
      <c r="F4386" t="b">
        <v>0</v>
      </c>
      <c r="G4386" t="s">
        <v>41</v>
      </c>
      <c r="H4386" s="4">
        <v>45714.667222222219</v>
      </c>
      <c r="I4386" t="b">
        <v>0</v>
      </c>
      <c r="J4386" t="b">
        <v>0</v>
      </c>
      <c r="K4386" t="s">
        <v>24</v>
      </c>
      <c r="L4386" t="s">
        <v>36</v>
      </c>
      <c r="N4386">
        <v>63</v>
      </c>
      <c r="O4386" t="s">
        <v>1137</v>
      </c>
      <c r="P4386" t="s">
        <v>48</v>
      </c>
    </row>
    <row r="4387" spans="1:16" x14ac:dyDescent="0.25">
      <c r="A4387" t="s">
        <v>0</v>
      </c>
      <c r="B4387" t="s">
        <v>1934</v>
      </c>
      <c r="C4387" t="s">
        <v>94</v>
      </c>
      <c r="D4387" t="s">
        <v>4328</v>
      </c>
      <c r="E4387" t="s">
        <v>51</v>
      </c>
      <c r="F4387" t="b">
        <v>0</v>
      </c>
      <c r="G4387" t="s">
        <v>30</v>
      </c>
      <c r="H4387" s="4">
        <v>45714.667523148149</v>
      </c>
      <c r="I4387" t="b">
        <v>0</v>
      </c>
      <c r="J4387" t="b">
        <v>0</v>
      </c>
      <c r="K4387" t="s">
        <v>24</v>
      </c>
      <c r="L4387" t="s">
        <v>36</v>
      </c>
      <c r="N4387">
        <v>35</v>
      </c>
      <c r="O4387" t="s">
        <v>7874</v>
      </c>
      <c r="P4387" t="s">
        <v>7875</v>
      </c>
    </row>
    <row r="4388" spans="1:16" x14ac:dyDescent="0.25">
      <c r="A4388" t="s">
        <v>0</v>
      </c>
      <c r="B4388" t="s">
        <v>218</v>
      </c>
      <c r="C4388" t="s">
        <v>1492</v>
      </c>
      <c r="D4388" t="s">
        <v>6851</v>
      </c>
      <c r="E4388" t="s">
        <v>20</v>
      </c>
      <c r="F4388" t="b">
        <v>0</v>
      </c>
      <c r="G4388" t="s">
        <v>30</v>
      </c>
      <c r="H4388" s="4">
        <v>45714.667557870373</v>
      </c>
      <c r="I4388" t="b">
        <v>0</v>
      </c>
      <c r="J4388" t="b">
        <v>0</v>
      </c>
      <c r="K4388" t="s">
        <v>24</v>
      </c>
      <c r="L4388" t="s">
        <v>22</v>
      </c>
      <c r="M4388">
        <v>60000</v>
      </c>
      <c r="O4388" t="s">
        <v>374</v>
      </c>
      <c r="P4388" t="s">
        <v>558</v>
      </c>
    </row>
    <row r="4389" spans="1:16" x14ac:dyDescent="0.25">
      <c r="A4389" t="s">
        <v>25</v>
      </c>
      <c r="B4389" t="s">
        <v>25</v>
      </c>
      <c r="C4389" t="s">
        <v>203</v>
      </c>
      <c r="D4389" t="s">
        <v>3973</v>
      </c>
      <c r="E4389" t="s">
        <v>20</v>
      </c>
      <c r="F4389" t="b">
        <v>0</v>
      </c>
      <c r="G4389" t="s">
        <v>23</v>
      </c>
      <c r="H4389" s="4">
        <v>45714.67759259259</v>
      </c>
      <c r="I4389" t="b">
        <v>1</v>
      </c>
      <c r="J4389" t="b">
        <v>0</v>
      </c>
      <c r="K4389" t="s">
        <v>24</v>
      </c>
      <c r="L4389" t="s">
        <v>36</v>
      </c>
      <c r="N4389">
        <v>57.5</v>
      </c>
      <c r="O4389" t="s">
        <v>741</v>
      </c>
      <c r="P4389" t="s">
        <v>7876</v>
      </c>
    </row>
    <row r="4390" spans="1:16" x14ac:dyDescent="0.25">
      <c r="A4390" t="s">
        <v>2</v>
      </c>
      <c r="B4390" t="s">
        <v>7877</v>
      </c>
      <c r="C4390" t="s">
        <v>167</v>
      </c>
      <c r="D4390" t="s">
        <v>3828</v>
      </c>
      <c r="E4390" t="s">
        <v>20</v>
      </c>
      <c r="F4390" t="b">
        <v>0</v>
      </c>
      <c r="G4390" t="s">
        <v>35</v>
      </c>
      <c r="H4390" s="4">
        <v>45714.706238425933</v>
      </c>
      <c r="I4390" t="b">
        <v>0</v>
      </c>
      <c r="J4390" t="b">
        <v>0</v>
      </c>
      <c r="K4390" t="s">
        <v>24</v>
      </c>
      <c r="L4390" t="s">
        <v>22</v>
      </c>
      <c r="M4390">
        <v>202500</v>
      </c>
      <c r="O4390" t="s">
        <v>294</v>
      </c>
      <c r="P4390" t="s">
        <v>7878</v>
      </c>
    </row>
    <row r="4391" spans="1:16" x14ac:dyDescent="0.25">
      <c r="A4391" t="s">
        <v>40</v>
      </c>
      <c r="B4391" t="s">
        <v>2286</v>
      </c>
      <c r="C4391" t="s">
        <v>151</v>
      </c>
      <c r="D4391" t="s">
        <v>3970</v>
      </c>
      <c r="E4391" t="s">
        <v>20</v>
      </c>
      <c r="F4391" t="b">
        <v>0</v>
      </c>
      <c r="G4391" t="s">
        <v>30</v>
      </c>
      <c r="H4391" s="4">
        <v>45714.706574074073</v>
      </c>
      <c r="I4391" t="b">
        <v>0</v>
      </c>
      <c r="J4391" t="b">
        <v>1</v>
      </c>
      <c r="K4391" t="s">
        <v>24</v>
      </c>
      <c r="L4391" t="s">
        <v>22</v>
      </c>
      <c r="M4391">
        <v>131500</v>
      </c>
      <c r="O4391" t="s">
        <v>4135</v>
      </c>
      <c r="P4391" t="s">
        <v>4136</v>
      </c>
    </row>
    <row r="4392" spans="1:16" x14ac:dyDescent="0.25">
      <c r="A4392" t="s">
        <v>40</v>
      </c>
      <c r="B4392" t="s">
        <v>5577</v>
      </c>
      <c r="C4392" t="s">
        <v>151</v>
      </c>
      <c r="D4392" t="s">
        <v>7879</v>
      </c>
      <c r="E4392" t="s">
        <v>20</v>
      </c>
      <c r="F4392" t="b">
        <v>0</v>
      </c>
      <c r="G4392" t="s">
        <v>30</v>
      </c>
      <c r="H4392" s="4">
        <v>45714.706574074073</v>
      </c>
      <c r="I4392" t="b">
        <v>1</v>
      </c>
      <c r="J4392" t="b">
        <v>1</v>
      </c>
      <c r="K4392" t="s">
        <v>24</v>
      </c>
      <c r="L4392" t="s">
        <v>22</v>
      </c>
      <c r="M4392">
        <v>150000</v>
      </c>
      <c r="O4392" t="s">
        <v>81</v>
      </c>
      <c r="P4392" t="s">
        <v>5578</v>
      </c>
    </row>
    <row r="4393" spans="1:16" x14ac:dyDescent="0.25">
      <c r="A4393" t="s">
        <v>139</v>
      </c>
      <c r="B4393" t="s">
        <v>277</v>
      </c>
      <c r="C4393" t="s">
        <v>1915</v>
      </c>
      <c r="D4393" t="s">
        <v>3973</v>
      </c>
      <c r="E4393" t="s">
        <v>51</v>
      </c>
      <c r="F4393" t="b">
        <v>0</v>
      </c>
      <c r="G4393" t="s">
        <v>27</v>
      </c>
      <c r="H4393" s="4">
        <v>45714.708587962959</v>
      </c>
      <c r="I4393" t="b">
        <v>1</v>
      </c>
      <c r="J4393" t="b">
        <v>0</v>
      </c>
      <c r="K4393" t="s">
        <v>24</v>
      </c>
      <c r="L4393" t="s">
        <v>36</v>
      </c>
      <c r="N4393">
        <v>60</v>
      </c>
      <c r="O4393" t="s">
        <v>7880</v>
      </c>
      <c r="P4393" t="s">
        <v>7881</v>
      </c>
    </row>
    <row r="4394" spans="1:16" x14ac:dyDescent="0.25">
      <c r="A4394" t="s">
        <v>1</v>
      </c>
      <c r="B4394" t="s">
        <v>7882</v>
      </c>
      <c r="C4394" t="s">
        <v>1501</v>
      </c>
      <c r="D4394" t="s">
        <v>3973</v>
      </c>
      <c r="E4394" t="s">
        <v>20</v>
      </c>
      <c r="F4394" t="b">
        <v>0</v>
      </c>
      <c r="G4394" t="s">
        <v>41</v>
      </c>
      <c r="H4394" s="4">
        <v>45714.708796296298</v>
      </c>
      <c r="I4394" t="b">
        <v>0</v>
      </c>
      <c r="J4394" t="b">
        <v>1</v>
      </c>
      <c r="K4394" t="s">
        <v>24</v>
      </c>
      <c r="L4394" t="s">
        <v>22</v>
      </c>
      <c r="M4394">
        <v>75000</v>
      </c>
      <c r="O4394" t="s">
        <v>3670</v>
      </c>
    </row>
    <row r="4395" spans="1:16" x14ac:dyDescent="0.25">
      <c r="A4395" t="s">
        <v>89</v>
      </c>
      <c r="B4395" t="s">
        <v>7883</v>
      </c>
      <c r="C4395" t="s">
        <v>3680</v>
      </c>
      <c r="D4395" t="s">
        <v>3973</v>
      </c>
      <c r="E4395" t="s">
        <v>51</v>
      </c>
      <c r="F4395" t="b">
        <v>0</v>
      </c>
      <c r="G4395" t="s">
        <v>41</v>
      </c>
      <c r="H4395" s="4">
        <v>45714.70890046296</v>
      </c>
      <c r="I4395" t="b">
        <v>0</v>
      </c>
      <c r="J4395" t="b">
        <v>0</v>
      </c>
      <c r="K4395" t="s">
        <v>24</v>
      </c>
      <c r="L4395" t="s">
        <v>36</v>
      </c>
      <c r="N4395">
        <v>60</v>
      </c>
      <c r="O4395" t="s">
        <v>7884</v>
      </c>
      <c r="P4395" t="s">
        <v>7885</v>
      </c>
    </row>
    <row r="4396" spans="1:16" x14ac:dyDescent="0.25">
      <c r="A4396" t="s">
        <v>28</v>
      </c>
      <c r="B4396" t="s">
        <v>7886</v>
      </c>
      <c r="C4396" t="s">
        <v>1096</v>
      </c>
      <c r="D4396" t="s">
        <v>3973</v>
      </c>
      <c r="E4396" t="s">
        <v>20</v>
      </c>
      <c r="F4396" t="b">
        <v>0</v>
      </c>
      <c r="G4396" t="s">
        <v>27</v>
      </c>
      <c r="H4396" s="4">
        <v>45714.709675925929</v>
      </c>
      <c r="I4396" t="b">
        <v>0</v>
      </c>
      <c r="J4396" t="b">
        <v>1</v>
      </c>
      <c r="K4396" t="s">
        <v>24</v>
      </c>
      <c r="L4396" t="s">
        <v>22</v>
      </c>
      <c r="M4396">
        <v>176000</v>
      </c>
      <c r="O4396" t="s">
        <v>1906</v>
      </c>
      <c r="P4396" t="s">
        <v>7887</v>
      </c>
    </row>
    <row r="4397" spans="1:16" x14ac:dyDescent="0.25">
      <c r="A4397" t="s">
        <v>1</v>
      </c>
      <c r="B4397" t="s">
        <v>3995</v>
      </c>
      <c r="C4397" t="s">
        <v>255</v>
      </c>
      <c r="D4397" t="s">
        <v>3973</v>
      </c>
      <c r="E4397" t="s">
        <v>51</v>
      </c>
      <c r="F4397" t="b">
        <v>0</v>
      </c>
      <c r="G4397" t="s">
        <v>255</v>
      </c>
      <c r="H4397" s="4">
        <v>45714.709814814807</v>
      </c>
      <c r="I4397" t="b">
        <v>0</v>
      </c>
      <c r="J4397" t="b">
        <v>0</v>
      </c>
      <c r="K4397" t="s">
        <v>255</v>
      </c>
      <c r="L4397" t="s">
        <v>36</v>
      </c>
      <c r="N4397">
        <v>19.5</v>
      </c>
      <c r="O4397" t="s">
        <v>3989</v>
      </c>
      <c r="P4397" t="s">
        <v>3990</v>
      </c>
    </row>
    <row r="4398" spans="1:16" x14ac:dyDescent="0.25">
      <c r="A4398" t="s">
        <v>2</v>
      </c>
      <c r="B4398" t="s">
        <v>7888</v>
      </c>
      <c r="C4398" t="s">
        <v>327</v>
      </c>
      <c r="D4398" t="s">
        <v>4328</v>
      </c>
      <c r="E4398" t="s">
        <v>51</v>
      </c>
      <c r="F4398" t="b">
        <v>0</v>
      </c>
      <c r="G4398" t="s">
        <v>27</v>
      </c>
      <c r="H4398" s="4">
        <v>45714.710416666669</v>
      </c>
      <c r="I4398" t="b">
        <v>1</v>
      </c>
      <c r="J4398" t="b">
        <v>0</v>
      </c>
      <c r="K4398" t="s">
        <v>24</v>
      </c>
      <c r="L4398" t="s">
        <v>36</v>
      </c>
      <c r="N4398">
        <v>65</v>
      </c>
      <c r="O4398" t="s">
        <v>7889</v>
      </c>
      <c r="P4398" t="s">
        <v>119</v>
      </c>
    </row>
    <row r="4399" spans="1:16" x14ac:dyDescent="0.25">
      <c r="A4399" t="s">
        <v>2</v>
      </c>
      <c r="B4399" t="s">
        <v>7890</v>
      </c>
      <c r="C4399" t="s">
        <v>1501</v>
      </c>
      <c r="D4399" t="s">
        <v>3973</v>
      </c>
      <c r="E4399" t="s">
        <v>20</v>
      </c>
      <c r="F4399" t="b">
        <v>0</v>
      </c>
      <c r="G4399" t="s">
        <v>27</v>
      </c>
      <c r="H4399" s="4">
        <v>45714.710497685177</v>
      </c>
      <c r="I4399" t="b">
        <v>0</v>
      </c>
      <c r="J4399" t="b">
        <v>1</v>
      </c>
      <c r="K4399" t="s">
        <v>24</v>
      </c>
      <c r="L4399" t="s">
        <v>22</v>
      </c>
      <c r="M4399">
        <v>120000</v>
      </c>
      <c r="O4399" t="s">
        <v>3670</v>
      </c>
      <c r="P4399" t="s">
        <v>7891</v>
      </c>
    </row>
    <row r="4400" spans="1:16" x14ac:dyDescent="0.25">
      <c r="A4400" t="s">
        <v>2</v>
      </c>
      <c r="B4400" t="s">
        <v>7892</v>
      </c>
      <c r="C4400" t="s">
        <v>7893</v>
      </c>
      <c r="D4400" t="s">
        <v>3973</v>
      </c>
      <c r="E4400" t="s">
        <v>20</v>
      </c>
      <c r="F4400" t="b">
        <v>0</v>
      </c>
      <c r="G4400" t="s">
        <v>41</v>
      </c>
      <c r="H4400" s="4">
        <v>45714.710879629631</v>
      </c>
      <c r="I4400" t="b">
        <v>0</v>
      </c>
      <c r="J4400" t="b">
        <v>1</v>
      </c>
      <c r="K4400" t="s">
        <v>24</v>
      </c>
      <c r="L4400" t="s">
        <v>22</v>
      </c>
      <c r="M4400">
        <v>127500</v>
      </c>
      <c r="O4400" t="s">
        <v>6337</v>
      </c>
      <c r="P4400" t="s">
        <v>7894</v>
      </c>
    </row>
    <row r="4401" spans="1:16" x14ac:dyDescent="0.25">
      <c r="A4401" t="s">
        <v>89</v>
      </c>
      <c r="B4401" t="s">
        <v>7895</v>
      </c>
      <c r="C4401" t="s">
        <v>7896</v>
      </c>
      <c r="D4401" t="s">
        <v>7897</v>
      </c>
      <c r="E4401" t="s">
        <v>20</v>
      </c>
      <c r="F4401" t="b">
        <v>0</v>
      </c>
      <c r="G4401" t="s">
        <v>2260</v>
      </c>
      <c r="H4401" s="4">
        <v>45714.713692129633</v>
      </c>
      <c r="I4401" t="b">
        <v>0</v>
      </c>
      <c r="J4401" t="b">
        <v>0</v>
      </c>
      <c r="K4401" t="s">
        <v>2260</v>
      </c>
      <c r="L4401" t="s">
        <v>22</v>
      </c>
      <c r="M4401">
        <v>160000</v>
      </c>
      <c r="O4401" t="s">
        <v>7898</v>
      </c>
      <c r="P4401" t="s">
        <v>7899</v>
      </c>
    </row>
    <row r="4402" spans="1:16" x14ac:dyDescent="0.25">
      <c r="A4402" t="s">
        <v>2</v>
      </c>
      <c r="B4402" t="s">
        <v>894</v>
      </c>
      <c r="C4402" t="s">
        <v>211</v>
      </c>
      <c r="D4402" t="s">
        <v>3970</v>
      </c>
      <c r="E4402" t="s">
        <v>20</v>
      </c>
      <c r="F4402" t="b">
        <v>0</v>
      </c>
      <c r="G4402" t="s">
        <v>23</v>
      </c>
      <c r="H4402" s="4">
        <v>45714.719398148147</v>
      </c>
      <c r="I4402" t="b">
        <v>0</v>
      </c>
      <c r="J4402" t="b">
        <v>0</v>
      </c>
      <c r="K4402" t="s">
        <v>24</v>
      </c>
      <c r="L4402" t="s">
        <v>22</v>
      </c>
      <c r="M4402">
        <v>126268</v>
      </c>
      <c r="O4402" t="s">
        <v>7544</v>
      </c>
      <c r="P4402" t="s">
        <v>7900</v>
      </c>
    </row>
    <row r="4403" spans="1:16" x14ac:dyDescent="0.25">
      <c r="A4403" t="s">
        <v>0</v>
      </c>
      <c r="B4403" t="s">
        <v>4315</v>
      </c>
      <c r="C4403" t="s">
        <v>39</v>
      </c>
      <c r="D4403" t="s">
        <v>3985</v>
      </c>
      <c r="E4403" t="s">
        <v>20</v>
      </c>
      <c r="F4403" t="b">
        <v>1</v>
      </c>
      <c r="G4403" t="s">
        <v>1128</v>
      </c>
      <c r="H4403" s="4">
        <v>45714.720034722217</v>
      </c>
      <c r="I4403" t="b">
        <v>1</v>
      </c>
      <c r="J4403" t="b">
        <v>0</v>
      </c>
      <c r="K4403" t="s">
        <v>1128</v>
      </c>
      <c r="L4403" t="s">
        <v>22</v>
      </c>
      <c r="M4403">
        <v>91200</v>
      </c>
      <c r="O4403" t="s">
        <v>4316</v>
      </c>
      <c r="P4403" t="s">
        <v>149</v>
      </c>
    </row>
    <row r="4404" spans="1:16" x14ac:dyDescent="0.25">
      <c r="A4404" t="s">
        <v>2</v>
      </c>
      <c r="B4404" t="s">
        <v>358</v>
      </c>
      <c r="C4404" t="s">
        <v>39</v>
      </c>
      <c r="D4404" t="s">
        <v>3985</v>
      </c>
      <c r="E4404" t="s">
        <v>51</v>
      </c>
      <c r="F4404" t="b">
        <v>1</v>
      </c>
      <c r="G4404" t="s">
        <v>2452</v>
      </c>
      <c r="H4404" s="4">
        <v>45714.724594907413</v>
      </c>
      <c r="I4404" t="b">
        <v>0</v>
      </c>
      <c r="J4404" t="b">
        <v>0</v>
      </c>
      <c r="K4404" t="s">
        <v>2452</v>
      </c>
      <c r="L4404" t="s">
        <v>22</v>
      </c>
      <c r="M4404">
        <v>100000</v>
      </c>
      <c r="O4404" t="s">
        <v>374</v>
      </c>
      <c r="P4404" t="s">
        <v>7901</v>
      </c>
    </row>
    <row r="4405" spans="1:16" x14ac:dyDescent="0.25">
      <c r="A4405" t="s">
        <v>0</v>
      </c>
      <c r="B4405" t="s">
        <v>0</v>
      </c>
      <c r="C4405" t="s">
        <v>1247</v>
      </c>
      <c r="D4405" t="s">
        <v>3828</v>
      </c>
      <c r="E4405" t="s">
        <v>20</v>
      </c>
      <c r="F4405" t="b">
        <v>0</v>
      </c>
      <c r="G4405" t="s">
        <v>1247</v>
      </c>
      <c r="H4405" s="4">
        <v>45714.725486111107</v>
      </c>
      <c r="I4405" t="b">
        <v>0</v>
      </c>
      <c r="J4405" t="b">
        <v>0</v>
      </c>
      <c r="K4405" t="s">
        <v>1247</v>
      </c>
      <c r="L4405" t="s">
        <v>22</v>
      </c>
      <c r="M4405">
        <v>35250</v>
      </c>
      <c r="O4405" t="s">
        <v>4113</v>
      </c>
      <c r="P4405" t="s">
        <v>2146</v>
      </c>
    </row>
    <row r="4406" spans="1:16" x14ac:dyDescent="0.25">
      <c r="A4406" t="s">
        <v>1</v>
      </c>
      <c r="B4406" t="s">
        <v>7902</v>
      </c>
      <c r="C4406" t="s">
        <v>39</v>
      </c>
      <c r="D4406" t="s">
        <v>4220</v>
      </c>
      <c r="E4406" t="s">
        <v>20</v>
      </c>
      <c r="F4406" t="b">
        <v>1</v>
      </c>
      <c r="G4406" t="s">
        <v>2641</v>
      </c>
      <c r="H4406" s="4">
        <v>45714.726921296293</v>
      </c>
      <c r="I4406" t="b">
        <v>0</v>
      </c>
      <c r="J4406" t="b">
        <v>0</v>
      </c>
      <c r="K4406" t="s">
        <v>2641</v>
      </c>
      <c r="L4406" t="s">
        <v>22</v>
      </c>
      <c r="M4406">
        <v>175000</v>
      </c>
      <c r="O4406" t="s">
        <v>1049</v>
      </c>
      <c r="P4406" t="s">
        <v>7903</v>
      </c>
    </row>
    <row r="4407" spans="1:16" x14ac:dyDescent="0.25">
      <c r="A4407" t="s">
        <v>0</v>
      </c>
      <c r="B4407" t="s">
        <v>7904</v>
      </c>
      <c r="C4407" t="s">
        <v>985</v>
      </c>
      <c r="D4407" t="s">
        <v>3828</v>
      </c>
      <c r="E4407" t="s">
        <v>20</v>
      </c>
      <c r="F4407" t="b">
        <v>0</v>
      </c>
      <c r="G4407" t="s">
        <v>27</v>
      </c>
      <c r="H4407" s="4">
        <v>45714.7500462963</v>
      </c>
      <c r="I4407" t="b">
        <v>1</v>
      </c>
      <c r="J4407" t="b">
        <v>1</v>
      </c>
      <c r="K4407" t="s">
        <v>24</v>
      </c>
      <c r="L4407" t="s">
        <v>22</v>
      </c>
      <c r="M4407">
        <v>74500</v>
      </c>
      <c r="O4407" t="s">
        <v>6045</v>
      </c>
      <c r="P4407" t="s">
        <v>221</v>
      </c>
    </row>
    <row r="4408" spans="1:16" x14ac:dyDescent="0.25">
      <c r="A4408" t="s">
        <v>89</v>
      </c>
      <c r="B4408" t="s">
        <v>7905</v>
      </c>
      <c r="C4408" t="s">
        <v>142</v>
      </c>
      <c r="D4408" t="s">
        <v>3973</v>
      </c>
      <c r="E4408" t="s">
        <v>20</v>
      </c>
      <c r="F4408" t="b">
        <v>0</v>
      </c>
      <c r="G4408" t="s">
        <v>27</v>
      </c>
      <c r="H4408" s="4">
        <v>45714.750254629631</v>
      </c>
      <c r="I4408" t="b">
        <v>0</v>
      </c>
      <c r="J4408" t="b">
        <v>1</v>
      </c>
      <c r="K4408" t="s">
        <v>24</v>
      </c>
      <c r="L4408" t="s">
        <v>22</v>
      </c>
      <c r="M4408">
        <v>100000</v>
      </c>
      <c r="O4408" t="s">
        <v>1308</v>
      </c>
      <c r="P4408" t="s">
        <v>3779</v>
      </c>
    </row>
    <row r="4409" spans="1:16" x14ac:dyDescent="0.25">
      <c r="A4409" t="s">
        <v>0</v>
      </c>
      <c r="B4409" t="s">
        <v>7906</v>
      </c>
      <c r="C4409" t="s">
        <v>612</v>
      </c>
      <c r="D4409" t="s">
        <v>3973</v>
      </c>
      <c r="E4409" t="s">
        <v>20</v>
      </c>
      <c r="F4409" t="b">
        <v>0</v>
      </c>
      <c r="G4409" t="s">
        <v>27</v>
      </c>
      <c r="H4409" s="4">
        <v>45714.7502662037</v>
      </c>
      <c r="I4409" t="b">
        <v>1</v>
      </c>
      <c r="J4409" t="b">
        <v>1</v>
      </c>
      <c r="K4409" t="s">
        <v>24</v>
      </c>
      <c r="L4409" t="s">
        <v>22</v>
      </c>
      <c r="M4409">
        <v>90000</v>
      </c>
      <c r="O4409" t="s">
        <v>1491</v>
      </c>
      <c r="P4409" t="s">
        <v>521</v>
      </c>
    </row>
    <row r="4410" spans="1:16" x14ac:dyDescent="0.25">
      <c r="A4410" t="s">
        <v>0</v>
      </c>
      <c r="B4410" t="s">
        <v>545</v>
      </c>
      <c r="C4410" t="s">
        <v>1561</v>
      </c>
      <c r="D4410" t="s">
        <v>3973</v>
      </c>
      <c r="E4410" t="s">
        <v>20</v>
      </c>
      <c r="F4410" t="b">
        <v>0</v>
      </c>
      <c r="G4410" t="s">
        <v>30</v>
      </c>
      <c r="H4410" s="4">
        <v>45714.750891203701</v>
      </c>
      <c r="I4410" t="b">
        <v>0</v>
      </c>
      <c r="J4410" t="b">
        <v>1</v>
      </c>
      <c r="K4410" t="s">
        <v>24</v>
      </c>
      <c r="L4410" t="s">
        <v>22</v>
      </c>
      <c r="M4410">
        <v>72250</v>
      </c>
      <c r="O4410" t="s">
        <v>7907</v>
      </c>
      <c r="P4410" t="s">
        <v>3369</v>
      </c>
    </row>
    <row r="4411" spans="1:16" x14ac:dyDescent="0.25">
      <c r="A4411" t="s">
        <v>2</v>
      </c>
      <c r="B4411" t="s">
        <v>307</v>
      </c>
      <c r="C4411" t="s">
        <v>1050</v>
      </c>
      <c r="D4411" t="s">
        <v>3600</v>
      </c>
      <c r="E4411" t="s">
        <v>20</v>
      </c>
      <c r="F4411" t="b">
        <v>0</v>
      </c>
      <c r="G4411" t="s">
        <v>27</v>
      </c>
      <c r="H4411" s="4">
        <v>45714.752060185187</v>
      </c>
      <c r="I4411" t="b">
        <v>1</v>
      </c>
      <c r="J4411" t="b">
        <v>0</v>
      </c>
      <c r="K4411" t="s">
        <v>24</v>
      </c>
      <c r="L4411" t="s">
        <v>22</v>
      </c>
      <c r="M4411">
        <v>190000</v>
      </c>
      <c r="O4411" t="s">
        <v>123</v>
      </c>
      <c r="P4411" t="s">
        <v>7908</v>
      </c>
    </row>
    <row r="4412" spans="1:16" x14ac:dyDescent="0.25">
      <c r="A4412" t="s">
        <v>2</v>
      </c>
      <c r="B4412" t="s">
        <v>7909</v>
      </c>
      <c r="C4412" t="s">
        <v>7910</v>
      </c>
      <c r="D4412" t="s">
        <v>131</v>
      </c>
      <c r="E4412" t="s">
        <v>20</v>
      </c>
      <c r="F4412" t="b">
        <v>0</v>
      </c>
      <c r="G4412" t="s">
        <v>41</v>
      </c>
      <c r="H4412" s="4">
        <v>45714.75236111111</v>
      </c>
      <c r="I4412" t="b">
        <v>1</v>
      </c>
      <c r="J4412" t="b">
        <v>0</v>
      </c>
      <c r="K4412" t="s">
        <v>24</v>
      </c>
      <c r="L4412" t="s">
        <v>22</v>
      </c>
      <c r="M4412">
        <v>100000</v>
      </c>
      <c r="O4412" t="s">
        <v>131</v>
      </c>
      <c r="P4412" t="s">
        <v>1757</v>
      </c>
    </row>
    <row r="4413" spans="1:16" x14ac:dyDescent="0.25">
      <c r="A4413" t="s">
        <v>0</v>
      </c>
      <c r="B4413" t="s">
        <v>7911</v>
      </c>
      <c r="C4413" t="s">
        <v>932</v>
      </c>
      <c r="D4413" t="s">
        <v>3973</v>
      </c>
      <c r="E4413" t="s">
        <v>20</v>
      </c>
      <c r="F4413" t="b">
        <v>0</v>
      </c>
      <c r="G4413" t="s">
        <v>41</v>
      </c>
      <c r="H4413" s="4">
        <v>45714.791990740741</v>
      </c>
      <c r="I4413" t="b">
        <v>0</v>
      </c>
      <c r="J4413" t="b">
        <v>0</v>
      </c>
      <c r="K4413" t="s">
        <v>24</v>
      </c>
      <c r="L4413" t="s">
        <v>22</v>
      </c>
      <c r="M4413">
        <v>109825</v>
      </c>
      <c r="O4413" t="s">
        <v>7912</v>
      </c>
      <c r="P4413" t="s">
        <v>7913</v>
      </c>
    </row>
    <row r="4414" spans="1:16" x14ac:dyDescent="0.25">
      <c r="A4414" t="s">
        <v>139</v>
      </c>
      <c r="B4414" t="s">
        <v>2126</v>
      </c>
      <c r="C4414" t="s">
        <v>181</v>
      </c>
      <c r="D4414" t="s">
        <v>3973</v>
      </c>
      <c r="E4414" t="s">
        <v>20</v>
      </c>
      <c r="F4414" t="b">
        <v>0</v>
      </c>
      <c r="G4414" t="s">
        <v>41</v>
      </c>
      <c r="H4414" s="4">
        <v>45714.792060185187</v>
      </c>
      <c r="I4414" t="b">
        <v>0</v>
      </c>
      <c r="J4414" t="b">
        <v>0</v>
      </c>
      <c r="K4414" t="s">
        <v>24</v>
      </c>
      <c r="L4414" t="s">
        <v>22</v>
      </c>
      <c r="M4414">
        <v>52500</v>
      </c>
      <c r="O4414" t="s">
        <v>7914</v>
      </c>
    </row>
    <row r="4415" spans="1:16" x14ac:dyDescent="0.25">
      <c r="A4415" t="s">
        <v>191</v>
      </c>
      <c r="B4415" t="s">
        <v>7915</v>
      </c>
      <c r="C4415" t="s">
        <v>316</v>
      </c>
      <c r="D4415" t="s">
        <v>3973</v>
      </c>
      <c r="E4415" t="s">
        <v>20</v>
      </c>
      <c r="F4415" t="b">
        <v>0</v>
      </c>
      <c r="G4415" t="s">
        <v>35</v>
      </c>
      <c r="H4415" s="4">
        <v>45714.792384259257</v>
      </c>
      <c r="I4415" t="b">
        <v>1</v>
      </c>
      <c r="J4415" t="b">
        <v>0</v>
      </c>
      <c r="K4415" t="s">
        <v>24</v>
      </c>
      <c r="L4415" t="s">
        <v>22</v>
      </c>
      <c r="M4415">
        <v>155000</v>
      </c>
      <c r="O4415" t="s">
        <v>7916</v>
      </c>
    </row>
    <row r="4416" spans="1:16" x14ac:dyDescent="0.25">
      <c r="A4416" t="s">
        <v>25</v>
      </c>
      <c r="B4416" t="s">
        <v>5836</v>
      </c>
      <c r="C4416" t="s">
        <v>140</v>
      </c>
      <c r="D4416" t="s">
        <v>4084</v>
      </c>
      <c r="E4416" t="s">
        <v>20</v>
      </c>
      <c r="F4416" t="b">
        <v>0</v>
      </c>
      <c r="G4416" t="s">
        <v>35</v>
      </c>
      <c r="H4416" s="4">
        <v>45714.792395833327</v>
      </c>
      <c r="I4416" t="b">
        <v>0</v>
      </c>
      <c r="J4416" t="b">
        <v>0</v>
      </c>
      <c r="K4416" t="s">
        <v>24</v>
      </c>
      <c r="L4416" t="s">
        <v>22</v>
      </c>
      <c r="M4416">
        <v>130000</v>
      </c>
      <c r="O4416" t="s">
        <v>5837</v>
      </c>
      <c r="P4416" t="s">
        <v>221</v>
      </c>
    </row>
    <row r="4417" spans="1:16" x14ac:dyDescent="0.25">
      <c r="A4417" t="s">
        <v>2</v>
      </c>
      <c r="B4417" t="s">
        <v>2378</v>
      </c>
      <c r="C4417" t="s">
        <v>1050</v>
      </c>
      <c r="D4417" t="s">
        <v>3828</v>
      </c>
      <c r="E4417" t="s">
        <v>20</v>
      </c>
      <c r="F4417" t="b">
        <v>0</v>
      </c>
      <c r="G4417" t="s">
        <v>35</v>
      </c>
      <c r="H4417" s="4">
        <v>45714.794340277767</v>
      </c>
      <c r="I4417" t="b">
        <v>0</v>
      </c>
      <c r="J4417" t="b">
        <v>1</v>
      </c>
      <c r="K4417" t="s">
        <v>24</v>
      </c>
      <c r="L4417" t="s">
        <v>22</v>
      </c>
      <c r="M4417">
        <v>260000</v>
      </c>
      <c r="O4417" t="s">
        <v>1364</v>
      </c>
      <c r="P4417" t="s">
        <v>7917</v>
      </c>
    </row>
    <row r="4418" spans="1:16" x14ac:dyDescent="0.25">
      <c r="A4418" t="s">
        <v>25</v>
      </c>
      <c r="B4418" t="s">
        <v>7918</v>
      </c>
      <c r="C4418" t="s">
        <v>1240</v>
      </c>
      <c r="D4418" t="s">
        <v>3973</v>
      </c>
      <c r="E4418" t="s">
        <v>51</v>
      </c>
      <c r="F4418" t="b">
        <v>0</v>
      </c>
      <c r="G4418" t="s">
        <v>27</v>
      </c>
      <c r="H4418" s="4">
        <v>45714.833518518521</v>
      </c>
      <c r="I4418" t="b">
        <v>1</v>
      </c>
      <c r="J4418" t="b">
        <v>0</v>
      </c>
      <c r="K4418" t="s">
        <v>24</v>
      </c>
      <c r="L4418" t="s">
        <v>36</v>
      </c>
      <c r="N4418">
        <v>69.5</v>
      </c>
      <c r="O4418" t="s">
        <v>1650</v>
      </c>
      <c r="P4418" t="s">
        <v>7919</v>
      </c>
    </row>
    <row r="4419" spans="1:16" x14ac:dyDescent="0.25">
      <c r="A4419" t="s">
        <v>0</v>
      </c>
      <c r="B4419" t="s">
        <v>7565</v>
      </c>
      <c r="C4419" t="s">
        <v>1894</v>
      </c>
      <c r="D4419" t="s">
        <v>3973</v>
      </c>
      <c r="E4419" t="s">
        <v>20</v>
      </c>
      <c r="F4419" t="b">
        <v>0</v>
      </c>
      <c r="G4419" t="s">
        <v>41</v>
      </c>
      <c r="H4419" s="4">
        <v>45714.833657407413</v>
      </c>
      <c r="I4419" t="b">
        <v>0</v>
      </c>
      <c r="J4419" t="b">
        <v>0</v>
      </c>
      <c r="K4419" t="s">
        <v>24</v>
      </c>
      <c r="L4419" t="s">
        <v>22</v>
      </c>
      <c r="M4419">
        <v>83500</v>
      </c>
      <c r="O4419" t="s">
        <v>5522</v>
      </c>
      <c r="P4419" t="s">
        <v>2715</v>
      </c>
    </row>
    <row r="4420" spans="1:16" x14ac:dyDescent="0.25">
      <c r="A4420" t="s">
        <v>139</v>
      </c>
      <c r="B4420" t="s">
        <v>3145</v>
      </c>
      <c r="C4420" t="s">
        <v>293</v>
      </c>
      <c r="D4420" t="s">
        <v>3973</v>
      </c>
      <c r="E4420" t="s">
        <v>20</v>
      </c>
      <c r="F4420" t="b">
        <v>0</v>
      </c>
      <c r="G4420" t="s">
        <v>41</v>
      </c>
      <c r="H4420" s="4">
        <v>45714.833749999998</v>
      </c>
      <c r="I4420" t="b">
        <v>1</v>
      </c>
      <c r="J4420" t="b">
        <v>0</v>
      </c>
      <c r="K4420" t="s">
        <v>24</v>
      </c>
      <c r="L4420" t="s">
        <v>22</v>
      </c>
      <c r="M4420">
        <v>110000</v>
      </c>
      <c r="O4420" t="s">
        <v>482</v>
      </c>
    </row>
    <row r="4421" spans="1:16" x14ac:dyDescent="0.25">
      <c r="A4421" t="s">
        <v>0</v>
      </c>
      <c r="B4421" t="s">
        <v>7920</v>
      </c>
      <c r="C4421" t="s">
        <v>316</v>
      </c>
      <c r="D4421" t="s">
        <v>3973</v>
      </c>
      <c r="E4421" t="s">
        <v>51</v>
      </c>
      <c r="F4421" t="b">
        <v>0</v>
      </c>
      <c r="G4421" t="s">
        <v>35</v>
      </c>
      <c r="H4421" s="4">
        <v>45714.83394675926</v>
      </c>
      <c r="I4421" t="b">
        <v>1</v>
      </c>
      <c r="J4421" t="b">
        <v>0</v>
      </c>
      <c r="K4421" t="s">
        <v>24</v>
      </c>
      <c r="L4421" t="s">
        <v>36</v>
      </c>
      <c r="N4421">
        <v>40</v>
      </c>
      <c r="O4421" t="s">
        <v>74</v>
      </c>
    </row>
    <row r="4422" spans="1:16" x14ac:dyDescent="0.25">
      <c r="A4422" t="s">
        <v>0</v>
      </c>
      <c r="B4422" t="s">
        <v>7921</v>
      </c>
      <c r="C4422" t="s">
        <v>7922</v>
      </c>
      <c r="D4422" t="s">
        <v>3973</v>
      </c>
      <c r="E4422" t="s">
        <v>20</v>
      </c>
      <c r="F4422" t="b">
        <v>0</v>
      </c>
      <c r="G4422" t="s">
        <v>30</v>
      </c>
      <c r="H4422" s="4">
        <v>45714.834201388891</v>
      </c>
      <c r="I4422" t="b">
        <v>0</v>
      </c>
      <c r="J4422" t="b">
        <v>1</v>
      </c>
      <c r="K4422" t="s">
        <v>24</v>
      </c>
      <c r="L4422" t="s">
        <v>22</v>
      </c>
      <c r="M4422">
        <v>79000</v>
      </c>
      <c r="O4422" t="s">
        <v>7923</v>
      </c>
      <c r="P4422" t="s">
        <v>3921</v>
      </c>
    </row>
    <row r="4423" spans="1:16" x14ac:dyDescent="0.25">
      <c r="A4423" t="s">
        <v>89</v>
      </c>
      <c r="B4423" t="s">
        <v>7924</v>
      </c>
      <c r="C4423" t="s">
        <v>808</v>
      </c>
      <c r="D4423" t="s">
        <v>3973</v>
      </c>
      <c r="E4423" t="s">
        <v>20</v>
      </c>
      <c r="F4423" t="b">
        <v>0</v>
      </c>
      <c r="G4423" t="s">
        <v>27</v>
      </c>
      <c r="H4423" s="4">
        <v>45714.835625</v>
      </c>
      <c r="I4423" t="b">
        <v>1</v>
      </c>
      <c r="J4423" t="b">
        <v>0</v>
      </c>
      <c r="K4423" t="s">
        <v>24</v>
      </c>
      <c r="L4423" t="s">
        <v>22</v>
      </c>
      <c r="M4423">
        <v>220000</v>
      </c>
      <c r="O4423" t="s">
        <v>69</v>
      </c>
      <c r="P4423" t="s">
        <v>7925</v>
      </c>
    </row>
    <row r="4424" spans="1:16" x14ac:dyDescent="0.25">
      <c r="A4424" t="s">
        <v>1</v>
      </c>
      <c r="B4424" t="s">
        <v>7926</v>
      </c>
      <c r="C4424" t="s">
        <v>203</v>
      </c>
      <c r="D4424" t="s">
        <v>3973</v>
      </c>
      <c r="E4424" t="s">
        <v>20</v>
      </c>
      <c r="F4424" t="b">
        <v>0</v>
      </c>
      <c r="G4424" t="s">
        <v>23</v>
      </c>
      <c r="H4424" s="4">
        <v>45714.861967592587</v>
      </c>
      <c r="I4424" t="b">
        <v>0</v>
      </c>
      <c r="J4424" t="b">
        <v>1</v>
      </c>
      <c r="K4424" t="s">
        <v>24</v>
      </c>
      <c r="L4424" t="s">
        <v>22</v>
      </c>
      <c r="M4424">
        <v>112255</v>
      </c>
      <c r="O4424" t="s">
        <v>759</v>
      </c>
      <c r="P4424" t="s">
        <v>7927</v>
      </c>
    </row>
    <row r="4425" spans="1:16" x14ac:dyDescent="0.25">
      <c r="A4425" t="s">
        <v>0</v>
      </c>
      <c r="B4425" t="s">
        <v>7928</v>
      </c>
      <c r="C4425" t="s">
        <v>82</v>
      </c>
      <c r="D4425" t="s">
        <v>3828</v>
      </c>
      <c r="F4425" t="b">
        <v>0</v>
      </c>
      <c r="G4425" t="s">
        <v>27</v>
      </c>
      <c r="H4425" s="4">
        <v>45714.875023148154</v>
      </c>
      <c r="I4425" t="b">
        <v>0</v>
      </c>
      <c r="J4425" t="b">
        <v>0</v>
      </c>
      <c r="K4425" t="s">
        <v>24</v>
      </c>
      <c r="L4425" t="s">
        <v>36</v>
      </c>
      <c r="N4425">
        <v>18</v>
      </c>
      <c r="O4425" t="s">
        <v>7929</v>
      </c>
      <c r="P4425" t="s">
        <v>1711</v>
      </c>
    </row>
    <row r="4426" spans="1:16" x14ac:dyDescent="0.25">
      <c r="A4426" t="s">
        <v>0</v>
      </c>
      <c r="B4426" t="s">
        <v>3502</v>
      </c>
      <c r="C4426" t="s">
        <v>236</v>
      </c>
      <c r="D4426" t="s">
        <v>2208</v>
      </c>
      <c r="E4426" t="s">
        <v>20</v>
      </c>
      <c r="F4426" t="b">
        <v>0</v>
      </c>
      <c r="G4426" t="s">
        <v>27</v>
      </c>
      <c r="H4426" s="4">
        <v>45714.875092592592</v>
      </c>
      <c r="I4426" t="b">
        <v>0</v>
      </c>
      <c r="J4426" t="b">
        <v>0</v>
      </c>
      <c r="K4426" t="s">
        <v>24</v>
      </c>
      <c r="L4426" t="s">
        <v>22</v>
      </c>
      <c r="M4426">
        <v>65000</v>
      </c>
      <c r="O4426" t="s">
        <v>7930</v>
      </c>
      <c r="P4426" t="s">
        <v>7931</v>
      </c>
    </row>
    <row r="4427" spans="1:16" x14ac:dyDescent="0.25">
      <c r="A4427" t="s">
        <v>139</v>
      </c>
      <c r="B4427" t="s">
        <v>7932</v>
      </c>
      <c r="C4427" t="s">
        <v>851</v>
      </c>
      <c r="D4427" t="s">
        <v>3973</v>
      </c>
      <c r="E4427" t="s">
        <v>20</v>
      </c>
      <c r="F4427" t="b">
        <v>0</v>
      </c>
      <c r="G4427" t="s">
        <v>27</v>
      </c>
      <c r="H4427" s="4">
        <v>45714.875231481477</v>
      </c>
      <c r="I4427" t="b">
        <v>0</v>
      </c>
      <c r="J4427" t="b">
        <v>0</v>
      </c>
      <c r="K4427" t="s">
        <v>24</v>
      </c>
      <c r="L4427" t="s">
        <v>22</v>
      </c>
      <c r="M4427">
        <v>65000</v>
      </c>
      <c r="O4427" t="s">
        <v>7933</v>
      </c>
    </row>
    <row r="4428" spans="1:16" x14ac:dyDescent="0.25">
      <c r="A4428" t="s">
        <v>1</v>
      </c>
      <c r="B4428" t="s">
        <v>7934</v>
      </c>
      <c r="C4428" t="s">
        <v>7935</v>
      </c>
      <c r="D4428" t="s">
        <v>3973</v>
      </c>
      <c r="E4428" t="s">
        <v>20</v>
      </c>
      <c r="F4428" t="b">
        <v>0</v>
      </c>
      <c r="G4428" t="s">
        <v>52</v>
      </c>
      <c r="H4428" s="4">
        <v>45714.876064814824</v>
      </c>
      <c r="I4428" t="b">
        <v>0</v>
      </c>
      <c r="J4428" t="b">
        <v>0</v>
      </c>
      <c r="K4428" t="s">
        <v>24</v>
      </c>
      <c r="L4428" t="s">
        <v>22</v>
      </c>
      <c r="M4428">
        <v>50000</v>
      </c>
      <c r="O4428" t="s">
        <v>7936</v>
      </c>
      <c r="P4428" t="s">
        <v>280</v>
      </c>
    </row>
    <row r="4429" spans="1:16" x14ac:dyDescent="0.25">
      <c r="A4429" t="s">
        <v>2</v>
      </c>
      <c r="B4429" t="s">
        <v>269</v>
      </c>
      <c r="C4429" t="s">
        <v>334</v>
      </c>
      <c r="D4429" t="s">
        <v>3828</v>
      </c>
      <c r="E4429" t="s">
        <v>20</v>
      </c>
      <c r="F4429" t="b">
        <v>0</v>
      </c>
      <c r="G4429" t="s">
        <v>27</v>
      </c>
      <c r="H4429" s="4">
        <v>45714.877060185187</v>
      </c>
      <c r="I4429" t="b">
        <v>0</v>
      </c>
      <c r="J4429" t="b">
        <v>1</v>
      </c>
      <c r="K4429" t="s">
        <v>24</v>
      </c>
      <c r="L4429" t="s">
        <v>22</v>
      </c>
      <c r="M4429">
        <v>142500</v>
      </c>
      <c r="O4429" t="s">
        <v>1052</v>
      </c>
      <c r="P4429" t="s">
        <v>7937</v>
      </c>
    </row>
    <row r="4430" spans="1:16" x14ac:dyDescent="0.25">
      <c r="A4430" t="s">
        <v>40</v>
      </c>
      <c r="B4430" t="s">
        <v>7938</v>
      </c>
      <c r="C4430" t="s">
        <v>386</v>
      </c>
      <c r="D4430" t="s">
        <v>4328</v>
      </c>
      <c r="E4430" t="s">
        <v>20</v>
      </c>
      <c r="F4430" t="b">
        <v>0</v>
      </c>
      <c r="G4430" t="s">
        <v>35</v>
      </c>
      <c r="H4430" s="4">
        <v>45714.877650462957</v>
      </c>
      <c r="I4430" t="b">
        <v>1</v>
      </c>
      <c r="J4430" t="b">
        <v>1</v>
      </c>
      <c r="K4430" t="s">
        <v>24</v>
      </c>
      <c r="L4430" t="s">
        <v>22</v>
      </c>
      <c r="M4430">
        <v>245000</v>
      </c>
      <c r="O4430" t="s">
        <v>7939</v>
      </c>
      <c r="P4430" t="s">
        <v>7940</v>
      </c>
    </row>
    <row r="4431" spans="1:16" x14ac:dyDescent="0.25">
      <c r="A4431" t="s">
        <v>1</v>
      </c>
      <c r="B4431" t="s">
        <v>7941</v>
      </c>
      <c r="C4431" t="s">
        <v>33</v>
      </c>
      <c r="D4431" t="s">
        <v>3600</v>
      </c>
      <c r="E4431" t="s">
        <v>51</v>
      </c>
      <c r="F4431" t="b">
        <v>0</v>
      </c>
      <c r="G4431" t="s">
        <v>27</v>
      </c>
      <c r="H4431" s="4">
        <v>45714.918715277781</v>
      </c>
      <c r="I4431" t="b">
        <v>0</v>
      </c>
      <c r="J4431" t="b">
        <v>0</v>
      </c>
      <c r="K4431" t="s">
        <v>24</v>
      </c>
      <c r="L4431" t="s">
        <v>36</v>
      </c>
      <c r="N4431">
        <v>55</v>
      </c>
      <c r="O4431" t="s">
        <v>7942</v>
      </c>
      <c r="P4431" t="s">
        <v>4038</v>
      </c>
    </row>
    <row r="4432" spans="1:16" x14ac:dyDescent="0.25">
      <c r="A4432" t="s">
        <v>25</v>
      </c>
      <c r="B4432" t="s">
        <v>7943</v>
      </c>
      <c r="C4432" t="s">
        <v>203</v>
      </c>
      <c r="D4432" t="s">
        <v>3973</v>
      </c>
      <c r="E4432" t="s">
        <v>20</v>
      </c>
      <c r="F4432" t="b">
        <v>0</v>
      </c>
      <c r="G4432" t="s">
        <v>23</v>
      </c>
      <c r="H4432" s="4">
        <v>45714.945289351846</v>
      </c>
      <c r="I4432" t="b">
        <v>0</v>
      </c>
      <c r="J4432" t="b">
        <v>0</v>
      </c>
      <c r="K4432" t="s">
        <v>24</v>
      </c>
      <c r="L4432" t="s">
        <v>22</v>
      </c>
      <c r="M4432">
        <v>116500</v>
      </c>
      <c r="O4432" t="s">
        <v>716</v>
      </c>
      <c r="P4432" t="s">
        <v>7944</v>
      </c>
    </row>
    <row r="4433" spans="1:16" x14ac:dyDescent="0.25">
      <c r="A4433" t="s">
        <v>0</v>
      </c>
      <c r="B4433" t="s">
        <v>7945</v>
      </c>
      <c r="C4433" t="s">
        <v>713</v>
      </c>
      <c r="D4433" t="s">
        <v>3973</v>
      </c>
      <c r="E4433" t="s">
        <v>20</v>
      </c>
      <c r="F4433" t="b">
        <v>0</v>
      </c>
      <c r="G4433" t="s">
        <v>23</v>
      </c>
      <c r="H4433" s="4">
        <v>45714.986944444441</v>
      </c>
      <c r="I4433" t="b">
        <v>0</v>
      </c>
      <c r="J4433" t="b">
        <v>1</v>
      </c>
      <c r="K4433" t="s">
        <v>24</v>
      </c>
      <c r="L4433" t="s">
        <v>22</v>
      </c>
      <c r="M4433">
        <v>81104.5</v>
      </c>
      <c r="O4433" t="s">
        <v>7946</v>
      </c>
      <c r="P4433" t="s">
        <v>3032</v>
      </c>
    </row>
    <row r="4434" spans="1:16" x14ac:dyDescent="0.25">
      <c r="A4434" t="s">
        <v>191</v>
      </c>
      <c r="B4434" t="s">
        <v>7947</v>
      </c>
      <c r="C4434" t="s">
        <v>293</v>
      </c>
      <c r="D4434" t="s">
        <v>3973</v>
      </c>
      <c r="E4434" t="s">
        <v>20</v>
      </c>
      <c r="F4434" t="b">
        <v>0</v>
      </c>
      <c r="G4434" t="s">
        <v>41</v>
      </c>
      <c r="H4434" s="4">
        <v>45715.000358796293</v>
      </c>
      <c r="I4434" t="b">
        <v>0</v>
      </c>
      <c r="J4434" t="b">
        <v>0</v>
      </c>
      <c r="K4434" t="s">
        <v>24</v>
      </c>
      <c r="L4434" t="s">
        <v>36</v>
      </c>
      <c r="N4434">
        <v>46</v>
      </c>
      <c r="O4434" t="s">
        <v>1742</v>
      </c>
    </row>
    <row r="4435" spans="1:16" x14ac:dyDescent="0.25">
      <c r="A4435" t="s">
        <v>0</v>
      </c>
      <c r="B4435" t="s">
        <v>7948</v>
      </c>
      <c r="C4435" t="s">
        <v>829</v>
      </c>
      <c r="D4435" t="s">
        <v>5535</v>
      </c>
      <c r="E4435" t="s">
        <v>20</v>
      </c>
      <c r="F4435" t="b">
        <v>0</v>
      </c>
      <c r="G4435" t="s">
        <v>27</v>
      </c>
      <c r="H4435" s="4">
        <v>45715.001331018517</v>
      </c>
      <c r="I4435" t="b">
        <v>0</v>
      </c>
      <c r="J4435" t="b">
        <v>0</v>
      </c>
      <c r="K4435" t="s">
        <v>24</v>
      </c>
      <c r="L4435" t="s">
        <v>22</v>
      </c>
      <c r="M4435">
        <v>88582</v>
      </c>
      <c r="O4435" t="s">
        <v>675</v>
      </c>
      <c r="P4435" t="s">
        <v>7949</v>
      </c>
    </row>
    <row r="4436" spans="1:16" x14ac:dyDescent="0.25">
      <c r="A4436" t="s">
        <v>2</v>
      </c>
      <c r="B4436" t="s">
        <v>7950</v>
      </c>
      <c r="C4436" t="s">
        <v>360</v>
      </c>
      <c r="D4436" t="s">
        <v>3600</v>
      </c>
      <c r="E4436" t="s">
        <v>51</v>
      </c>
      <c r="F4436" t="b">
        <v>0</v>
      </c>
      <c r="G4436" t="s">
        <v>27</v>
      </c>
      <c r="H4436" s="4">
        <v>45715.00204861111</v>
      </c>
      <c r="I4436" t="b">
        <v>1</v>
      </c>
      <c r="J4436" t="b">
        <v>0</v>
      </c>
      <c r="K4436" t="s">
        <v>24</v>
      </c>
      <c r="L4436" t="s">
        <v>36</v>
      </c>
      <c r="N4436">
        <v>55</v>
      </c>
      <c r="O4436" t="s">
        <v>2796</v>
      </c>
      <c r="P4436" t="s">
        <v>7951</v>
      </c>
    </row>
    <row r="4437" spans="1:16" x14ac:dyDescent="0.25">
      <c r="A4437" t="s">
        <v>40</v>
      </c>
      <c r="B4437" t="s">
        <v>7952</v>
      </c>
      <c r="C4437" t="s">
        <v>306</v>
      </c>
      <c r="D4437" t="s">
        <v>3973</v>
      </c>
      <c r="E4437" t="s">
        <v>20</v>
      </c>
      <c r="F4437" t="b">
        <v>0</v>
      </c>
      <c r="G4437" t="s">
        <v>27</v>
      </c>
      <c r="H4437" s="4">
        <v>45715.00204861111</v>
      </c>
      <c r="I4437" t="b">
        <v>0</v>
      </c>
      <c r="J4437" t="b">
        <v>0</v>
      </c>
      <c r="K4437" t="s">
        <v>24</v>
      </c>
      <c r="L4437" t="s">
        <v>22</v>
      </c>
      <c r="M4437">
        <v>190000</v>
      </c>
      <c r="O4437" t="s">
        <v>7953</v>
      </c>
      <c r="P4437" t="s">
        <v>2863</v>
      </c>
    </row>
    <row r="4438" spans="1:16" x14ac:dyDescent="0.25">
      <c r="A4438" t="s">
        <v>2</v>
      </c>
      <c r="B4438" t="s">
        <v>7954</v>
      </c>
      <c r="C4438" t="s">
        <v>7955</v>
      </c>
      <c r="D4438" t="s">
        <v>4084</v>
      </c>
      <c r="E4438" t="s">
        <v>20</v>
      </c>
      <c r="F4438" t="b">
        <v>0</v>
      </c>
      <c r="G4438" t="s">
        <v>27</v>
      </c>
      <c r="H4438" s="4">
        <v>45715.002141203702</v>
      </c>
      <c r="I4438" t="b">
        <v>1</v>
      </c>
      <c r="J4438" t="b">
        <v>0</v>
      </c>
      <c r="K4438" t="s">
        <v>24</v>
      </c>
      <c r="L4438" t="s">
        <v>22</v>
      </c>
      <c r="M4438">
        <v>124753.5</v>
      </c>
      <c r="O4438" t="s">
        <v>7956</v>
      </c>
      <c r="P4438" t="s">
        <v>7957</v>
      </c>
    </row>
    <row r="4439" spans="1:16" x14ac:dyDescent="0.25">
      <c r="A4439" t="s">
        <v>191</v>
      </c>
      <c r="B4439" t="s">
        <v>7958</v>
      </c>
      <c r="C4439" t="s">
        <v>203</v>
      </c>
      <c r="D4439" t="s">
        <v>3973</v>
      </c>
      <c r="E4439" t="s">
        <v>20</v>
      </c>
      <c r="F4439" t="b">
        <v>0</v>
      </c>
      <c r="G4439" t="s">
        <v>27</v>
      </c>
      <c r="H4439" s="4">
        <v>45715.002175925933</v>
      </c>
      <c r="I4439" t="b">
        <v>1</v>
      </c>
      <c r="J4439" t="b">
        <v>0</v>
      </c>
      <c r="K4439" t="s">
        <v>24</v>
      </c>
      <c r="L4439" t="s">
        <v>22</v>
      </c>
      <c r="M4439">
        <v>112500</v>
      </c>
      <c r="O4439" t="s">
        <v>7953</v>
      </c>
      <c r="P4439" t="s">
        <v>7959</v>
      </c>
    </row>
    <row r="4440" spans="1:16" x14ac:dyDescent="0.25">
      <c r="A4440" t="s">
        <v>0</v>
      </c>
      <c r="B4440" t="s">
        <v>2166</v>
      </c>
      <c r="C4440" t="s">
        <v>192</v>
      </c>
      <c r="D4440" t="s">
        <v>4084</v>
      </c>
      <c r="E4440" t="s">
        <v>20</v>
      </c>
      <c r="F4440" t="b">
        <v>0</v>
      </c>
      <c r="G4440" t="s">
        <v>23</v>
      </c>
      <c r="H4440" s="4">
        <v>45715.028668981482</v>
      </c>
      <c r="I4440" t="b">
        <v>0</v>
      </c>
      <c r="J4440" t="b">
        <v>0</v>
      </c>
      <c r="K4440" t="s">
        <v>24</v>
      </c>
      <c r="L4440" t="s">
        <v>22</v>
      </c>
      <c r="M4440">
        <v>106500</v>
      </c>
      <c r="O4440" t="s">
        <v>374</v>
      </c>
      <c r="P4440" t="s">
        <v>4086</v>
      </c>
    </row>
    <row r="4441" spans="1:16" x14ac:dyDescent="0.25">
      <c r="A4441" t="s">
        <v>0</v>
      </c>
      <c r="B4441" t="s">
        <v>7960</v>
      </c>
      <c r="C4441" t="s">
        <v>2943</v>
      </c>
      <c r="D4441" t="s">
        <v>2532</v>
      </c>
      <c r="E4441" t="s">
        <v>20</v>
      </c>
      <c r="F4441" t="b">
        <v>0</v>
      </c>
      <c r="G4441" t="s">
        <v>30</v>
      </c>
      <c r="H4441" s="4">
        <v>45715.042523148149</v>
      </c>
      <c r="I4441" t="b">
        <v>0</v>
      </c>
      <c r="J4441" t="b">
        <v>1</v>
      </c>
      <c r="K4441" t="s">
        <v>24</v>
      </c>
      <c r="L4441" t="s">
        <v>22</v>
      </c>
      <c r="M4441">
        <v>59290.40234375</v>
      </c>
      <c r="O4441" t="s">
        <v>7961</v>
      </c>
      <c r="P4441" t="s">
        <v>100</v>
      </c>
    </row>
    <row r="4442" spans="1:16" x14ac:dyDescent="0.25">
      <c r="A4442" t="s">
        <v>1</v>
      </c>
      <c r="B4442" t="s">
        <v>7962</v>
      </c>
      <c r="C4442" t="s">
        <v>142</v>
      </c>
      <c r="D4442" t="s">
        <v>3973</v>
      </c>
      <c r="E4442" t="s">
        <v>20</v>
      </c>
      <c r="F4442" t="b">
        <v>0</v>
      </c>
      <c r="G4442" t="s">
        <v>27</v>
      </c>
      <c r="H4442" s="4">
        <v>45715.083587962959</v>
      </c>
      <c r="I4442" t="b">
        <v>0</v>
      </c>
      <c r="J4442" t="b">
        <v>1</v>
      </c>
      <c r="K4442" t="s">
        <v>24</v>
      </c>
      <c r="L4442" t="s">
        <v>22</v>
      </c>
      <c r="M4442">
        <v>123800</v>
      </c>
      <c r="O4442" t="s">
        <v>173</v>
      </c>
    </row>
    <row r="4443" spans="1:16" x14ac:dyDescent="0.25">
      <c r="A4443" t="s">
        <v>1</v>
      </c>
      <c r="B4443" t="s">
        <v>661</v>
      </c>
      <c r="C4443" t="s">
        <v>140</v>
      </c>
      <c r="D4443" t="s">
        <v>3973</v>
      </c>
      <c r="E4443" t="s">
        <v>20</v>
      </c>
      <c r="F4443" t="b">
        <v>0</v>
      </c>
      <c r="G4443" t="s">
        <v>35</v>
      </c>
      <c r="H4443" s="4">
        <v>45715.083993055552</v>
      </c>
      <c r="I4443" t="b">
        <v>0</v>
      </c>
      <c r="J4443" t="b">
        <v>1</v>
      </c>
      <c r="K4443" t="s">
        <v>24</v>
      </c>
      <c r="L4443" t="s">
        <v>22</v>
      </c>
      <c r="M4443">
        <v>153000</v>
      </c>
      <c r="O4443" t="s">
        <v>3206</v>
      </c>
      <c r="P4443" t="s">
        <v>302</v>
      </c>
    </row>
    <row r="4444" spans="1:16" x14ac:dyDescent="0.25">
      <c r="A4444" t="s">
        <v>2</v>
      </c>
      <c r="B4444" t="s">
        <v>7963</v>
      </c>
      <c r="C4444" t="s">
        <v>437</v>
      </c>
      <c r="D4444" t="s">
        <v>3973</v>
      </c>
      <c r="E4444" t="s">
        <v>20</v>
      </c>
      <c r="F4444" t="b">
        <v>0</v>
      </c>
      <c r="G4444" t="s">
        <v>27</v>
      </c>
      <c r="H4444" s="4">
        <v>45715.085601851853</v>
      </c>
      <c r="I4444" t="b">
        <v>0</v>
      </c>
      <c r="J4444" t="b">
        <v>1</v>
      </c>
      <c r="K4444" t="s">
        <v>24</v>
      </c>
      <c r="L4444" t="s">
        <v>22</v>
      </c>
      <c r="M4444">
        <v>158300</v>
      </c>
      <c r="O4444" t="s">
        <v>173</v>
      </c>
      <c r="P4444" t="s">
        <v>7964</v>
      </c>
    </row>
    <row r="4445" spans="1:16" x14ac:dyDescent="0.25">
      <c r="A4445" t="s">
        <v>2</v>
      </c>
      <c r="B4445" t="s">
        <v>7965</v>
      </c>
      <c r="C4445" t="s">
        <v>180</v>
      </c>
      <c r="D4445" t="s">
        <v>3973</v>
      </c>
      <c r="E4445" t="s">
        <v>20</v>
      </c>
      <c r="F4445" t="b">
        <v>0</v>
      </c>
      <c r="G4445" t="s">
        <v>41</v>
      </c>
      <c r="H4445" s="4">
        <v>45715.125532407408</v>
      </c>
      <c r="I4445" t="b">
        <v>0</v>
      </c>
      <c r="J4445" t="b">
        <v>0</v>
      </c>
      <c r="K4445" t="s">
        <v>24</v>
      </c>
      <c r="L4445" t="s">
        <v>36</v>
      </c>
      <c r="N4445">
        <v>22</v>
      </c>
      <c r="O4445" t="s">
        <v>3902</v>
      </c>
      <c r="P4445" t="s">
        <v>2608</v>
      </c>
    </row>
    <row r="4446" spans="1:16" x14ac:dyDescent="0.25">
      <c r="A4446" t="s">
        <v>1</v>
      </c>
      <c r="B4446" t="s">
        <v>467</v>
      </c>
      <c r="C4446" t="s">
        <v>306</v>
      </c>
      <c r="D4446" t="s">
        <v>3973</v>
      </c>
      <c r="E4446" t="s">
        <v>20</v>
      </c>
      <c r="F4446" t="b">
        <v>0</v>
      </c>
      <c r="G4446" t="s">
        <v>27</v>
      </c>
      <c r="H4446" s="4">
        <v>45715.126342592594</v>
      </c>
      <c r="I4446" t="b">
        <v>0</v>
      </c>
      <c r="J4446" t="b">
        <v>1</v>
      </c>
      <c r="K4446" t="s">
        <v>24</v>
      </c>
      <c r="L4446" t="s">
        <v>22</v>
      </c>
      <c r="M4446">
        <v>130000</v>
      </c>
      <c r="O4446" t="s">
        <v>7966</v>
      </c>
      <c r="P4446" t="s">
        <v>7967</v>
      </c>
    </row>
    <row r="4447" spans="1:16" x14ac:dyDescent="0.25">
      <c r="A4447" t="s">
        <v>1</v>
      </c>
      <c r="B4447" t="s">
        <v>1966</v>
      </c>
      <c r="C4447" t="s">
        <v>489</v>
      </c>
      <c r="D4447" t="s">
        <v>3973</v>
      </c>
      <c r="E4447" t="s">
        <v>20</v>
      </c>
      <c r="F4447" t="b">
        <v>0</v>
      </c>
      <c r="G4447" t="s">
        <v>41</v>
      </c>
      <c r="H4447" s="4">
        <v>45715.208703703713</v>
      </c>
      <c r="I4447" t="b">
        <v>0</v>
      </c>
      <c r="J4447" t="b">
        <v>0</v>
      </c>
      <c r="K4447" t="s">
        <v>24</v>
      </c>
      <c r="L4447" t="s">
        <v>22</v>
      </c>
      <c r="M4447">
        <v>80000</v>
      </c>
      <c r="O4447" t="s">
        <v>1967</v>
      </c>
      <c r="P4447" t="s">
        <v>1968</v>
      </c>
    </row>
    <row r="4448" spans="1:16" x14ac:dyDescent="0.25">
      <c r="A4448" t="s">
        <v>0</v>
      </c>
      <c r="B4448" t="s">
        <v>0</v>
      </c>
      <c r="C4448" t="s">
        <v>613</v>
      </c>
      <c r="D4448" t="s">
        <v>3828</v>
      </c>
      <c r="E4448" t="s">
        <v>20</v>
      </c>
      <c r="F4448" t="b">
        <v>0</v>
      </c>
      <c r="G4448" t="s">
        <v>41</v>
      </c>
      <c r="H4448" s="4">
        <v>45715.250324074077</v>
      </c>
      <c r="I4448" t="b">
        <v>0</v>
      </c>
      <c r="J4448" t="b">
        <v>0</v>
      </c>
      <c r="K4448" t="s">
        <v>24</v>
      </c>
      <c r="L4448" t="s">
        <v>22</v>
      </c>
      <c r="M4448">
        <v>70000</v>
      </c>
      <c r="O4448" t="s">
        <v>7968</v>
      </c>
      <c r="P4448" t="s">
        <v>2439</v>
      </c>
    </row>
    <row r="4449" spans="1:16" x14ac:dyDescent="0.25">
      <c r="A4449" t="s">
        <v>0</v>
      </c>
      <c r="B4449" t="s">
        <v>1248</v>
      </c>
      <c r="C4449" t="s">
        <v>1894</v>
      </c>
      <c r="D4449" t="s">
        <v>3828</v>
      </c>
      <c r="E4449" t="s">
        <v>20</v>
      </c>
      <c r="F4449" t="b">
        <v>0</v>
      </c>
      <c r="G4449" t="s">
        <v>41</v>
      </c>
      <c r="H4449" s="4">
        <v>45715.25037037037</v>
      </c>
      <c r="I4449" t="b">
        <v>0</v>
      </c>
      <c r="J4449" t="b">
        <v>1</v>
      </c>
      <c r="K4449" t="s">
        <v>24</v>
      </c>
      <c r="L4449" t="s">
        <v>36</v>
      </c>
      <c r="N4449">
        <v>26.32500076293945</v>
      </c>
      <c r="O4449" t="s">
        <v>7969</v>
      </c>
    </row>
    <row r="4450" spans="1:16" x14ac:dyDescent="0.25">
      <c r="A4450" t="s">
        <v>0</v>
      </c>
      <c r="B4450" t="s">
        <v>1219</v>
      </c>
      <c r="C4450" t="s">
        <v>787</v>
      </c>
      <c r="D4450" t="s">
        <v>7970</v>
      </c>
      <c r="E4450" t="s">
        <v>20</v>
      </c>
      <c r="F4450" t="b">
        <v>0</v>
      </c>
      <c r="G4450" t="s">
        <v>41</v>
      </c>
      <c r="H4450" s="4">
        <v>45715.25037037037</v>
      </c>
      <c r="I4450" t="b">
        <v>0</v>
      </c>
      <c r="J4450" t="b">
        <v>0</v>
      </c>
      <c r="K4450" t="s">
        <v>24</v>
      </c>
      <c r="L4450" t="s">
        <v>22</v>
      </c>
      <c r="M4450">
        <v>103000</v>
      </c>
      <c r="O4450" t="s">
        <v>3001</v>
      </c>
      <c r="P4450" t="s">
        <v>1687</v>
      </c>
    </row>
    <row r="4451" spans="1:16" x14ac:dyDescent="0.25">
      <c r="A4451" t="s">
        <v>0</v>
      </c>
      <c r="B4451" t="s">
        <v>214</v>
      </c>
      <c r="C4451" t="s">
        <v>509</v>
      </c>
      <c r="D4451" t="s">
        <v>3828</v>
      </c>
      <c r="E4451" t="s">
        <v>20</v>
      </c>
      <c r="F4451" t="b">
        <v>0</v>
      </c>
      <c r="G4451" t="s">
        <v>35</v>
      </c>
      <c r="H4451" s="4">
        <v>45715.250648148147</v>
      </c>
      <c r="I4451" t="b">
        <v>0</v>
      </c>
      <c r="J4451" t="b">
        <v>0</v>
      </c>
      <c r="K4451" t="s">
        <v>24</v>
      </c>
      <c r="L4451" t="s">
        <v>22</v>
      </c>
      <c r="M4451">
        <v>82500</v>
      </c>
      <c r="O4451" t="s">
        <v>7971</v>
      </c>
      <c r="P4451" t="s">
        <v>1314</v>
      </c>
    </row>
    <row r="4452" spans="1:16" x14ac:dyDescent="0.25">
      <c r="A4452" t="s">
        <v>0</v>
      </c>
      <c r="B4452" t="s">
        <v>7972</v>
      </c>
      <c r="C4452" t="s">
        <v>151</v>
      </c>
      <c r="D4452" t="s">
        <v>3828</v>
      </c>
      <c r="E4452" t="s">
        <v>20</v>
      </c>
      <c r="F4452" t="b">
        <v>0</v>
      </c>
      <c r="G4452" t="s">
        <v>30</v>
      </c>
      <c r="H4452" s="4">
        <v>45715.250937500001</v>
      </c>
      <c r="I4452" t="b">
        <v>0</v>
      </c>
      <c r="J4452" t="b">
        <v>1</v>
      </c>
      <c r="K4452" t="s">
        <v>24</v>
      </c>
      <c r="L4452" t="s">
        <v>22</v>
      </c>
      <c r="M4452">
        <v>79968</v>
      </c>
      <c r="O4452" t="s">
        <v>7973</v>
      </c>
      <c r="P4452" t="s">
        <v>671</v>
      </c>
    </row>
    <row r="4453" spans="1:16" x14ac:dyDescent="0.25">
      <c r="A4453" t="s">
        <v>25</v>
      </c>
      <c r="B4453" t="s">
        <v>25</v>
      </c>
      <c r="C4453" t="s">
        <v>966</v>
      </c>
      <c r="D4453" t="s">
        <v>3973</v>
      </c>
      <c r="E4453" t="s">
        <v>105</v>
      </c>
      <c r="F4453" t="b">
        <v>0</v>
      </c>
      <c r="G4453" t="s">
        <v>30</v>
      </c>
      <c r="H4453" s="4">
        <v>45715.250937500001</v>
      </c>
      <c r="I4453" t="b">
        <v>0</v>
      </c>
      <c r="J4453" t="b">
        <v>1</v>
      </c>
      <c r="K4453" t="s">
        <v>24</v>
      </c>
      <c r="L4453" t="s">
        <v>22</v>
      </c>
      <c r="M4453">
        <v>80000</v>
      </c>
      <c r="O4453" t="s">
        <v>7697</v>
      </c>
      <c r="P4453" t="s">
        <v>7974</v>
      </c>
    </row>
    <row r="4454" spans="1:16" x14ac:dyDescent="0.25">
      <c r="A4454" t="s">
        <v>1</v>
      </c>
      <c r="B4454" t="s">
        <v>7747</v>
      </c>
      <c r="C4454" t="s">
        <v>82</v>
      </c>
      <c r="D4454" t="s">
        <v>3828</v>
      </c>
      <c r="E4454" t="s">
        <v>20</v>
      </c>
      <c r="F4454" t="b">
        <v>0</v>
      </c>
      <c r="G4454" t="s">
        <v>27</v>
      </c>
      <c r="H4454" s="4">
        <v>45715.251354166663</v>
      </c>
      <c r="I4454" t="b">
        <v>0</v>
      </c>
      <c r="J4454" t="b">
        <v>1</v>
      </c>
      <c r="K4454" t="s">
        <v>24</v>
      </c>
      <c r="L4454" t="s">
        <v>22</v>
      </c>
      <c r="M4454">
        <v>259500</v>
      </c>
      <c r="O4454" t="s">
        <v>1883</v>
      </c>
      <c r="P4454" t="s">
        <v>447</v>
      </c>
    </row>
    <row r="4455" spans="1:16" x14ac:dyDescent="0.25">
      <c r="A4455" t="s">
        <v>19</v>
      </c>
      <c r="B4455" t="s">
        <v>7975</v>
      </c>
      <c r="C4455" t="s">
        <v>509</v>
      </c>
      <c r="D4455" t="s">
        <v>3973</v>
      </c>
      <c r="E4455" t="s">
        <v>51</v>
      </c>
      <c r="F4455" t="b">
        <v>0</v>
      </c>
      <c r="G4455" t="s">
        <v>35</v>
      </c>
      <c r="H4455" s="4">
        <v>45715.251770833333</v>
      </c>
      <c r="I4455" t="b">
        <v>0</v>
      </c>
      <c r="J4455" t="b">
        <v>1</v>
      </c>
      <c r="K4455" t="s">
        <v>24</v>
      </c>
      <c r="L4455" t="s">
        <v>36</v>
      </c>
      <c r="N4455">
        <v>70</v>
      </c>
      <c r="O4455" t="s">
        <v>719</v>
      </c>
      <c r="P4455" t="s">
        <v>3179</v>
      </c>
    </row>
    <row r="4456" spans="1:16" x14ac:dyDescent="0.25">
      <c r="A4456" t="s">
        <v>2</v>
      </c>
      <c r="B4456" t="s">
        <v>2</v>
      </c>
      <c r="C4456" t="s">
        <v>453</v>
      </c>
      <c r="D4456" t="s">
        <v>3828</v>
      </c>
      <c r="E4456" t="s">
        <v>20</v>
      </c>
      <c r="F4456" t="b">
        <v>0</v>
      </c>
      <c r="G4456" t="s">
        <v>27</v>
      </c>
      <c r="H4456" s="4">
        <v>45715.252025462964</v>
      </c>
      <c r="I4456" t="b">
        <v>0</v>
      </c>
      <c r="J4456" t="b">
        <v>1</v>
      </c>
      <c r="K4456" t="s">
        <v>24</v>
      </c>
      <c r="L4456" t="s">
        <v>22</v>
      </c>
      <c r="M4456">
        <v>113400</v>
      </c>
      <c r="O4456" t="s">
        <v>7976</v>
      </c>
      <c r="P4456" t="s">
        <v>7977</v>
      </c>
    </row>
    <row r="4457" spans="1:16" x14ac:dyDescent="0.25">
      <c r="A4457" t="s">
        <v>2</v>
      </c>
      <c r="B4457" t="s">
        <v>392</v>
      </c>
      <c r="C4457" t="s">
        <v>3038</v>
      </c>
      <c r="D4457" t="s">
        <v>4090</v>
      </c>
      <c r="E4457" t="s">
        <v>20</v>
      </c>
      <c r="F4457" t="b">
        <v>0</v>
      </c>
      <c r="G4457" t="s">
        <v>27</v>
      </c>
      <c r="H4457" s="4">
        <v>45715.252187500002</v>
      </c>
      <c r="I4457" t="b">
        <v>1</v>
      </c>
      <c r="J4457" t="b">
        <v>0</v>
      </c>
      <c r="K4457" t="s">
        <v>24</v>
      </c>
      <c r="L4457" t="s">
        <v>36</v>
      </c>
      <c r="N4457">
        <v>67.5</v>
      </c>
      <c r="O4457" t="s">
        <v>7978</v>
      </c>
      <c r="P4457" t="s">
        <v>7979</v>
      </c>
    </row>
    <row r="4458" spans="1:16" x14ac:dyDescent="0.25">
      <c r="A4458" t="s">
        <v>2</v>
      </c>
      <c r="B4458" t="s">
        <v>7980</v>
      </c>
      <c r="C4458" t="s">
        <v>84</v>
      </c>
      <c r="D4458" t="s">
        <v>5417</v>
      </c>
      <c r="E4458" t="s">
        <v>20</v>
      </c>
      <c r="F4458" t="b">
        <v>0</v>
      </c>
      <c r="G4458" t="s">
        <v>41</v>
      </c>
      <c r="H4458" s="4">
        <v>45715.252337962957</v>
      </c>
      <c r="I4458" t="b">
        <v>1</v>
      </c>
      <c r="J4458" t="b">
        <v>1</v>
      </c>
      <c r="K4458" t="s">
        <v>24</v>
      </c>
      <c r="L4458" t="s">
        <v>22</v>
      </c>
      <c r="M4458">
        <v>104000</v>
      </c>
      <c r="O4458" t="s">
        <v>77</v>
      </c>
      <c r="P4458" t="s">
        <v>7981</v>
      </c>
    </row>
    <row r="4459" spans="1:16" x14ac:dyDescent="0.25">
      <c r="A4459" t="s">
        <v>0</v>
      </c>
      <c r="B4459" t="s">
        <v>7803</v>
      </c>
      <c r="C4459" t="s">
        <v>820</v>
      </c>
      <c r="D4459" t="s">
        <v>4035</v>
      </c>
      <c r="E4459" t="s">
        <v>20</v>
      </c>
      <c r="F4459" t="b">
        <v>0</v>
      </c>
      <c r="G4459" t="s">
        <v>820</v>
      </c>
      <c r="H4459" s="4">
        <v>45715.255416666667</v>
      </c>
      <c r="I4459" t="b">
        <v>1</v>
      </c>
      <c r="J4459" t="b">
        <v>0</v>
      </c>
      <c r="K4459" t="s">
        <v>820</v>
      </c>
      <c r="L4459" t="s">
        <v>22</v>
      </c>
      <c r="M4459">
        <v>54000</v>
      </c>
      <c r="O4459" t="s">
        <v>7804</v>
      </c>
      <c r="P4459" t="s">
        <v>7805</v>
      </c>
    </row>
    <row r="4460" spans="1:16" x14ac:dyDescent="0.25">
      <c r="A4460" t="s">
        <v>2</v>
      </c>
      <c r="B4460" t="s">
        <v>7982</v>
      </c>
      <c r="C4460" t="s">
        <v>7983</v>
      </c>
      <c r="D4460" t="s">
        <v>4014</v>
      </c>
      <c r="E4460" t="s">
        <v>20</v>
      </c>
      <c r="F4460" t="b">
        <v>0</v>
      </c>
      <c r="G4460" t="s">
        <v>414</v>
      </c>
      <c r="H4460" s="4">
        <v>45715.258703703701</v>
      </c>
      <c r="I4460" t="b">
        <v>0</v>
      </c>
      <c r="J4460" t="b">
        <v>0</v>
      </c>
      <c r="K4460" t="s">
        <v>414</v>
      </c>
      <c r="L4460" t="s">
        <v>22</v>
      </c>
      <c r="M4460">
        <v>106718</v>
      </c>
      <c r="O4460" t="s">
        <v>7984</v>
      </c>
      <c r="P4460" t="s">
        <v>201</v>
      </c>
    </row>
    <row r="4461" spans="1:16" x14ac:dyDescent="0.25">
      <c r="A4461" t="s">
        <v>139</v>
      </c>
      <c r="B4461" t="s">
        <v>7985</v>
      </c>
      <c r="C4461" t="s">
        <v>359</v>
      </c>
      <c r="D4461" t="s">
        <v>4035</v>
      </c>
      <c r="E4461" t="s">
        <v>20</v>
      </c>
      <c r="F4461" t="b">
        <v>0</v>
      </c>
      <c r="G4461" t="s">
        <v>359</v>
      </c>
      <c r="H4461" s="4">
        <v>45715.260474537034</v>
      </c>
      <c r="I4461" t="b">
        <v>0</v>
      </c>
      <c r="J4461" t="b">
        <v>0</v>
      </c>
      <c r="K4461" t="s">
        <v>359</v>
      </c>
      <c r="L4461" t="s">
        <v>22</v>
      </c>
      <c r="M4461">
        <v>122877</v>
      </c>
      <c r="O4461" t="s">
        <v>7986</v>
      </c>
    </row>
    <row r="4462" spans="1:16" x14ac:dyDescent="0.25">
      <c r="A4462" t="s">
        <v>0</v>
      </c>
      <c r="B4462" t="s">
        <v>7945</v>
      </c>
      <c r="C4462" t="s">
        <v>713</v>
      </c>
      <c r="D4462" t="s">
        <v>3973</v>
      </c>
      <c r="E4462" t="s">
        <v>20</v>
      </c>
      <c r="F4462" t="b">
        <v>0</v>
      </c>
      <c r="G4462" t="s">
        <v>23</v>
      </c>
      <c r="H4462" s="4">
        <v>45715.268067129633</v>
      </c>
      <c r="I4462" t="b">
        <v>0</v>
      </c>
      <c r="J4462" t="b">
        <v>1</v>
      </c>
      <c r="K4462" t="s">
        <v>24</v>
      </c>
      <c r="L4462" t="s">
        <v>22</v>
      </c>
      <c r="M4462">
        <v>81104.5</v>
      </c>
      <c r="O4462" t="s">
        <v>7946</v>
      </c>
      <c r="P4462" t="s">
        <v>3032</v>
      </c>
    </row>
    <row r="4463" spans="1:16" x14ac:dyDescent="0.25">
      <c r="A4463" t="s">
        <v>0</v>
      </c>
      <c r="B4463" t="s">
        <v>2322</v>
      </c>
      <c r="C4463" t="s">
        <v>39</v>
      </c>
      <c r="D4463" t="s">
        <v>7658</v>
      </c>
      <c r="E4463" t="s">
        <v>20</v>
      </c>
      <c r="F4463" t="b">
        <v>1</v>
      </c>
      <c r="G4463" t="s">
        <v>1532</v>
      </c>
      <c r="H4463" s="4">
        <v>45715.270254629628</v>
      </c>
      <c r="I4463" t="b">
        <v>0</v>
      </c>
      <c r="J4463" t="b">
        <v>0</v>
      </c>
      <c r="K4463" t="s">
        <v>1532</v>
      </c>
      <c r="L4463" t="s">
        <v>22</v>
      </c>
      <c r="M4463">
        <v>70000</v>
      </c>
      <c r="O4463" t="s">
        <v>1533</v>
      </c>
    </row>
    <row r="4464" spans="1:16" x14ac:dyDescent="0.25">
      <c r="A4464" t="s">
        <v>2</v>
      </c>
      <c r="B4464" t="s">
        <v>7987</v>
      </c>
      <c r="C4464" t="s">
        <v>1291</v>
      </c>
      <c r="D4464" t="s">
        <v>4090</v>
      </c>
      <c r="E4464" t="s">
        <v>20</v>
      </c>
      <c r="F4464" t="b">
        <v>0</v>
      </c>
      <c r="G4464" t="s">
        <v>1247</v>
      </c>
      <c r="H4464" s="4">
        <v>45715.273460648154</v>
      </c>
      <c r="I4464" t="b">
        <v>1</v>
      </c>
      <c r="J4464" t="b">
        <v>0</v>
      </c>
      <c r="K4464" t="s">
        <v>1247</v>
      </c>
      <c r="L4464" t="s">
        <v>36</v>
      </c>
      <c r="N4464">
        <v>25.244998931884769</v>
      </c>
      <c r="O4464" t="s">
        <v>1071</v>
      </c>
      <c r="P4464" t="s">
        <v>7667</v>
      </c>
    </row>
    <row r="4465" spans="1:16" x14ac:dyDescent="0.25">
      <c r="A4465" t="s">
        <v>40</v>
      </c>
      <c r="B4465" t="s">
        <v>40</v>
      </c>
      <c r="C4465" t="s">
        <v>2249</v>
      </c>
      <c r="D4465" t="s">
        <v>7988</v>
      </c>
      <c r="E4465" t="s">
        <v>20</v>
      </c>
      <c r="F4465" t="b">
        <v>0</v>
      </c>
      <c r="G4465" t="s">
        <v>310</v>
      </c>
      <c r="H4465" s="4">
        <v>45715.278437499997</v>
      </c>
      <c r="I4465" t="b">
        <v>1</v>
      </c>
      <c r="J4465" t="b">
        <v>0</v>
      </c>
      <c r="K4465" t="s">
        <v>310</v>
      </c>
      <c r="L4465" t="s">
        <v>22</v>
      </c>
      <c r="M4465">
        <v>72000</v>
      </c>
      <c r="O4465" t="s">
        <v>2250</v>
      </c>
      <c r="P4465" t="s">
        <v>2251</v>
      </c>
    </row>
    <row r="4466" spans="1:16" x14ac:dyDescent="0.25">
      <c r="A4466" t="s">
        <v>139</v>
      </c>
      <c r="B4466" t="s">
        <v>7989</v>
      </c>
      <c r="C4466" t="s">
        <v>39</v>
      </c>
      <c r="D4466" t="s">
        <v>3985</v>
      </c>
      <c r="E4466" t="s">
        <v>20</v>
      </c>
      <c r="F4466" t="b">
        <v>1</v>
      </c>
      <c r="G4466" t="s">
        <v>2438</v>
      </c>
      <c r="H4466" s="4">
        <v>45715.279976851853</v>
      </c>
      <c r="I4466" t="b">
        <v>1</v>
      </c>
      <c r="J4466" t="b">
        <v>0</v>
      </c>
      <c r="K4466" t="s">
        <v>2438</v>
      </c>
      <c r="L4466" t="s">
        <v>22</v>
      </c>
      <c r="M4466">
        <v>80000</v>
      </c>
      <c r="O4466" t="s">
        <v>7990</v>
      </c>
      <c r="P4466" t="s">
        <v>204</v>
      </c>
    </row>
    <row r="4467" spans="1:16" x14ac:dyDescent="0.25">
      <c r="A4467" t="s">
        <v>19</v>
      </c>
      <c r="B4467" t="s">
        <v>7991</v>
      </c>
      <c r="C4467" t="s">
        <v>39</v>
      </c>
      <c r="D4467" t="s">
        <v>3979</v>
      </c>
      <c r="E4467" t="s">
        <v>20</v>
      </c>
      <c r="F4467" t="b">
        <v>1</v>
      </c>
      <c r="G4467" t="s">
        <v>1775</v>
      </c>
      <c r="H4467" s="4">
        <v>45715.292534722219</v>
      </c>
      <c r="I4467" t="b">
        <v>0</v>
      </c>
      <c r="J4467" t="b">
        <v>0</v>
      </c>
      <c r="K4467" t="s">
        <v>1775</v>
      </c>
      <c r="L4467" t="s">
        <v>22</v>
      </c>
      <c r="M4467">
        <v>150000</v>
      </c>
      <c r="O4467" t="s">
        <v>1659</v>
      </c>
    </row>
    <row r="4468" spans="1:16" x14ac:dyDescent="0.25">
      <c r="A4468" t="s">
        <v>2</v>
      </c>
      <c r="B4468" t="s">
        <v>1159</v>
      </c>
      <c r="C4468" t="s">
        <v>757</v>
      </c>
      <c r="D4468" t="s">
        <v>2208</v>
      </c>
      <c r="E4468" t="s">
        <v>20</v>
      </c>
      <c r="F4468" t="b">
        <v>0</v>
      </c>
      <c r="G4468" t="s">
        <v>27</v>
      </c>
      <c r="H4468" s="4">
        <v>45715.335474537038</v>
      </c>
      <c r="I4468" t="b">
        <v>0</v>
      </c>
      <c r="J4468" t="b">
        <v>1</v>
      </c>
      <c r="K4468" t="s">
        <v>24</v>
      </c>
      <c r="L4468" t="s">
        <v>22</v>
      </c>
      <c r="M4468">
        <v>131500</v>
      </c>
      <c r="O4468" t="s">
        <v>7992</v>
      </c>
      <c r="P4468" t="s">
        <v>7993</v>
      </c>
    </row>
    <row r="4469" spans="1:16" x14ac:dyDescent="0.25">
      <c r="A4469" t="s">
        <v>40</v>
      </c>
      <c r="B4469" t="s">
        <v>7994</v>
      </c>
      <c r="C4469" t="s">
        <v>39</v>
      </c>
      <c r="D4469" t="s">
        <v>7658</v>
      </c>
      <c r="E4469" t="s">
        <v>20</v>
      </c>
      <c r="F4469" t="b">
        <v>1</v>
      </c>
      <c r="G4469" t="s">
        <v>27</v>
      </c>
      <c r="H4469" s="4">
        <v>45715.335474537038</v>
      </c>
      <c r="I4469" t="b">
        <v>0</v>
      </c>
      <c r="J4469" t="b">
        <v>0</v>
      </c>
      <c r="K4469" t="s">
        <v>24</v>
      </c>
      <c r="L4469" t="s">
        <v>22</v>
      </c>
      <c r="M4469">
        <v>190000</v>
      </c>
      <c r="O4469" t="s">
        <v>7953</v>
      </c>
      <c r="P4469" t="s">
        <v>2863</v>
      </c>
    </row>
    <row r="4470" spans="1:16" x14ac:dyDescent="0.25">
      <c r="A4470" t="s">
        <v>19</v>
      </c>
      <c r="B4470" t="s">
        <v>7995</v>
      </c>
      <c r="C4470" t="s">
        <v>140</v>
      </c>
      <c r="D4470" t="s">
        <v>3973</v>
      </c>
      <c r="E4470" t="s">
        <v>20</v>
      </c>
      <c r="F4470" t="b">
        <v>0</v>
      </c>
      <c r="G4470" t="s">
        <v>35</v>
      </c>
      <c r="H4470" s="4">
        <v>45715.375671296293</v>
      </c>
      <c r="I4470" t="b">
        <v>0</v>
      </c>
      <c r="J4470" t="b">
        <v>1</v>
      </c>
      <c r="K4470" t="s">
        <v>24</v>
      </c>
      <c r="L4470" t="s">
        <v>22</v>
      </c>
      <c r="M4470">
        <v>166000</v>
      </c>
      <c r="O4470" t="s">
        <v>1883</v>
      </c>
    </row>
    <row r="4471" spans="1:16" x14ac:dyDescent="0.25">
      <c r="A4471" t="s">
        <v>1</v>
      </c>
      <c r="B4471" t="s">
        <v>2799</v>
      </c>
      <c r="C4471" t="s">
        <v>1346</v>
      </c>
      <c r="D4471" t="s">
        <v>2208</v>
      </c>
      <c r="E4471" t="s">
        <v>34</v>
      </c>
      <c r="F4471" t="b">
        <v>0</v>
      </c>
      <c r="G4471" t="s">
        <v>41</v>
      </c>
      <c r="H4471" s="4">
        <v>45715.418229166673</v>
      </c>
      <c r="I4471" t="b">
        <v>0</v>
      </c>
      <c r="J4471" t="b">
        <v>1</v>
      </c>
      <c r="K4471" t="s">
        <v>24</v>
      </c>
      <c r="L4471" t="s">
        <v>22</v>
      </c>
      <c r="M4471">
        <v>198000</v>
      </c>
      <c r="O4471" t="s">
        <v>428</v>
      </c>
      <c r="P4471" t="s">
        <v>7309</v>
      </c>
    </row>
    <row r="4472" spans="1:16" x14ac:dyDescent="0.25">
      <c r="A4472" t="s">
        <v>1</v>
      </c>
      <c r="B4472" t="s">
        <v>7996</v>
      </c>
      <c r="C4472" t="s">
        <v>39</v>
      </c>
      <c r="D4472" t="s">
        <v>2208</v>
      </c>
      <c r="E4472" t="s">
        <v>34</v>
      </c>
      <c r="F4472" t="b">
        <v>1</v>
      </c>
      <c r="G4472" t="s">
        <v>41</v>
      </c>
      <c r="H4472" s="4">
        <v>45715.418229166673</v>
      </c>
      <c r="I4472" t="b">
        <v>0</v>
      </c>
      <c r="J4472" t="b">
        <v>1</v>
      </c>
      <c r="K4472" t="s">
        <v>24</v>
      </c>
      <c r="L4472" t="s">
        <v>22</v>
      </c>
      <c r="M4472">
        <v>214500</v>
      </c>
      <c r="O4472" t="s">
        <v>428</v>
      </c>
      <c r="P4472" t="s">
        <v>7997</v>
      </c>
    </row>
    <row r="4473" spans="1:16" x14ac:dyDescent="0.25">
      <c r="A4473" t="s">
        <v>19</v>
      </c>
      <c r="B4473" t="s">
        <v>7818</v>
      </c>
      <c r="C4473" t="s">
        <v>199</v>
      </c>
      <c r="D4473" t="s">
        <v>3973</v>
      </c>
      <c r="E4473" t="s">
        <v>20</v>
      </c>
      <c r="F4473" t="b">
        <v>0</v>
      </c>
      <c r="G4473" t="s">
        <v>27</v>
      </c>
      <c r="H4473" s="4">
        <v>45715.418865740743</v>
      </c>
      <c r="I4473" t="b">
        <v>0</v>
      </c>
      <c r="J4473" t="b">
        <v>1</v>
      </c>
      <c r="K4473" t="s">
        <v>24</v>
      </c>
      <c r="L4473" t="s">
        <v>36</v>
      </c>
      <c r="N4473">
        <v>54</v>
      </c>
      <c r="O4473" t="s">
        <v>5482</v>
      </c>
      <c r="P4473" t="s">
        <v>7819</v>
      </c>
    </row>
    <row r="4474" spans="1:16" x14ac:dyDescent="0.25">
      <c r="A4474" t="s">
        <v>89</v>
      </c>
      <c r="B4474" t="s">
        <v>7998</v>
      </c>
      <c r="C4474" t="s">
        <v>39</v>
      </c>
      <c r="D4474" t="s">
        <v>3973</v>
      </c>
      <c r="E4474" t="s">
        <v>20</v>
      </c>
      <c r="F4474" t="b">
        <v>1</v>
      </c>
      <c r="G4474" t="s">
        <v>27</v>
      </c>
      <c r="H4474" s="4">
        <v>45715.418993055559</v>
      </c>
      <c r="I4474" t="b">
        <v>0</v>
      </c>
      <c r="J4474" t="b">
        <v>1</v>
      </c>
      <c r="K4474" t="s">
        <v>24</v>
      </c>
      <c r="L4474" t="s">
        <v>22</v>
      </c>
      <c r="M4474">
        <v>190095</v>
      </c>
      <c r="O4474" t="s">
        <v>1009</v>
      </c>
      <c r="P4474" t="s">
        <v>7999</v>
      </c>
    </row>
    <row r="4475" spans="1:16" x14ac:dyDescent="0.25">
      <c r="A4475" t="s">
        <v>25</v>
      </c>
      <c r="B4475" t="s">
        <v>8000</v>
      </c>
      <c r="C4475" t="s">
        <v>8001</v>
      </c>
      <c r="D4475" t="s">
        <v>3973</v>
      </c>
      <c r="E4475" t="s">
        <v>20</v>
      </c>
      <c r="F4475" t="b">
        <v>0</v>
      </c>
      <c r="G4475" t="s">
        <v>30</v>
      </c>
      <c r="H4475" s="4">
        <v>45715.459398148138</v>
      </c>
      <c r="I4475" t="b">
        <v>0</v>
      </c>
      <c r="J4475" t="b">
        <v>1</v>
      </c>
      <c r="K4475" t="s">
        <v>24</v>
      </c>
      <c r="L4475" t="s">
        <v>22</v>
      </c>
      <c r="M4475">
        <v>98650</v>
      </c>
      <c r="O4475" t="s">
        <v>173</v>
      </c>
      <c r="P4475" t="s">
        <v>2306</v>
      </c>
    </row>
    <row r="4476" spans="1:16" x14ac:dyDescent="0.25">
      <c r="A4476" t="s">
        <v>2</v>
      </c>
      <c r="B4476" t="s">
        <v>8002</v>
      </c>
      <c r="C4476" t="s">
        <v>39</v>
      </c>
      <c r="D4476" t="s">
        <v>112</v>
      </c>
      <c r="E4476" t="s">
        <v>51</v>
      </c>
      <c r="F4476" t="b">
        <v>1</v>
      </c>
      <c r="G4476" t="s">
        <v>27</v>
      </c>
      <c r="H4476" s="4">
        <v>45715.460474537038</v>
      </c>
      <c r="I4476" t="b">
        <v>1</v>
      </c>
      <c r="J4476" t="b">
        <v>0</v>
      </c>
      <c r="K4476" t="s">
        <v>24</v>
      </c>
      <c r="L4476" t="s">
        <v>36</v>
      </c>
      <c r="N4476">
        <v>18</v>
      </c>
      <c r="O4476" t="s">
        <v>112</v>
      </c>
      <c r="P4476" t="s">
        <v>8003</v>
      </c>
    </row>
    <row r="4477" spans="1:16" x14ac:dyDescent="0.25">
      <c r="A4477" t="s">
        <v>1</v>
      </c>
      <c r="B4477" t="s">
        <v>2979</v>
      </c>
      <c r="C4477" t="s">
        <v>158</v>
      </c>
      <c r="D4477" t="s">
        <v>4035</v>
      </c>
      <c r="E4477" t="s">
        <v>20</v>
      </c>
      <c r="F4477" t="b">
        <v>0</v>
      </c>
      <c r="G4477" t="s">
        <v>158</v>
      </c>
      <c r="H4477" s="4">
        <v>45715.504212962973</v>
      </c>
      <c r="I4477" t="b">
        <v>0</v>
      </c>
      <c r="J4477" t="b">
        <v>0</v>
      </c>
      <c r="K4477" t="s">
        <v>158</v>
      </c>
      <c r="L4477" t="s">
        <v>22</v>
      </c>
      <c r="M4477">
        <v>48000</v>
      </c>
      <c r="O4477" t="s">
        <v>8004</v>
      </c>
      <c r="P4477" t="s">
        <v>8005</v>
      </c>
    </row>
    <row r="4478" spans="1:16" x14ac:dyDescent="0.25">
      <c r="A4478" t="s">
        <v>139</v>
      </c>
      <c r="B4478" t="s">
        <v>2126</v>
      </c>
      <c r="C4478" t="s">
        <v>390</v>
      </c>
      <c r="D4478" t="s">
        <v>3973</v>
      </c>
      <c r="E4478" t="s">
        <v>20</v>
      </c>
      <c r="F4478" t="b">
        <v>0</v>
      </c>
      <c r="G4478" t="s">
        <v>27</v>
      </c>
      <c r="H4478" s="4">
        <v>45715.583541666667</v>
      </c>
      <c r="I4478" t="b">
        <v>0</v>
      </c>
      <c r="J4478" t="b">
        <v>0</v>
      </c>
      <c r="K4478" t="s">
        <v>24</v>
      </c>
      <c r="L4478" t="s">
        <v>22</v>
      </c>
      <c r="M4478">
        <v>77500</v>
      </c>
      <c r="O4478" t="s">
        <v>7179</v>
      </c>
      <c r="P4478" t="s">
        <v>943</v>
      </c>
    </row>
    <row r="4479" spans="1:16" x14ac:dyDescent="0.25">
      <c r="A4479" t="s">
        <v>2</v>
      </c>
      <c r="B4479" t="s">
        <v>8006</v>
      </c>
      <c r="C4479" t="s">
        <v>39</v>
      </c>
      <c r="D4479" t="s">
        <v>3973</v>
      </c>
      <c r="E4479" t="s">
        <v>20</v>
      </c>
      <c r="F4479" t="b">
        <v>1</v>
      </c>
      <c r="G4479" t="s">
        <v>35</v>
      </c>
      <c r="H4479" s="4">
        <v>45715.584108796298</v>
      </c>
      <c r="I4479" t="b">
        <v>0</v>
      </c>
      <c r="J4479" t="b">
        <v>0</v>
      </c>
      <c r="K4479" t="s">
        <v>24</v>
      </c>
      <c r="L4479" t="s">
        <v>22</v>
      </c>
      <c r="M4479">
        <v>160000</v>
      </c>
      <c r="O4479" t="s">
        <v>123</v>
      </c>
      <c r="P4479" t="s">
        <v>8007</v>
      </c>
    </row>
    <row r="4480" spans="1:16" x14ac:dyDescent="0.25">
      <c r="A4480" t="s">
        <v>40</v>
      </c>
      <c r="B4480" t="s">
        <v>2487</v>
      </c>
      <c r="C4480" t="s">
        <v>155</v>
      </c>
      <c r="D4480" t="s">
        <v>3957</v>
      </c>
      <c r="E4480" t="s">
        <v>20</v>
      </c>
      <c r="F4480" t="b">
        <v>0</v>
      </c>
      <c r="G4480" t="s">
        <v>27</v>
      </c>
      <c r="H4480" s="4">
        <v>45715.585497685177</v>
      </c>
      <c r="I4480" t="b">
        <v>0</v>
      </c>
      <c r="J4480" t="b">
        <v>1</v>
      </c>
      <c r="K4480" t="s">
        <v>24</v>
      </c>
      <c r="L4480" t="s">
        <v>36</v>
      </c>
      <c r="N4480">
        <v>46.060001373291023</v>
      </c>
      <c r="O4480" t="s">
        <v>1071</v>
      </c>
      <c r="P4480" t="s">
        <v>1282</v>
      </c>
    </row>
    <row r="4481" spans="1:16" x14ac:dyDescent="0.25">
      <c r="A4481" t="s">
        <v>0</v>
      </c>
      <c r="B4481" t="s">
        <v>8008</v>
      </c>
      <c r="C4481" t="s">
        <v>82</v>
      </c>
      <c r="D4481" t="s">
        <v>3973</v>
      </c>
      <c r="E4481" t="s">
        <v>20</v>
      </c>
      <c r="F4481" t="b">
        <v>0</v>
      </c>
      <c r="G4481" t="s">
        <v>41</v>
      </c>
      <c r="H4481" s="4">
        <v>45715.585972222223</v>
      </c>
      <c r="I4481" t="b">
        <v>0</v>
      </c>
      <c r="J4481" t="b">
        <v>1</v>
      </c>
      <c r="K4481" t="s">
        <v>24</v>
      </c>
      <c r="L4481" t="s">
        <v>22</v>
      </c>
      <c r="M4481">
        <v>135000</v>
      </c>
      <c r="O4481" t="s">
        <v>8009</v>
      </c>
      <c r="P4481" t="s">
        <v>8010</v>
      </c>
    </row>
    <row r="4482" spans="1:16" x14ac:dyDescent="0.25">
      <c r="A4482" t="s">
        <v>40</v>
      </c>
      <c r="B4482" t="s">
        <v>8011</v>
      </c>
      <c r="C4482" t="s">
        <v>372</v>
      </c>
      <c r="D4482" t="s">
        <v>3973</v>
      </c>
      <c r="E4482" t="s">
        <v>20</v>
      </c>
      <c r="F4482" t="b">
        <v>0</v>
      </c>
      <c r="G4482" t="s">
        <v>35</v>
      </c>
      <c r="H4482" s="4">
        <v>45715.586226851847</v>
      </c>
      <c r="I4482" t="b">
        <v>1</v>
      </c>
      <c r="J4482" t="b">
        <v>1</v>
      </c>
      <c r="K4482" t="s">
        <v>24</v>
      </c>
      <c r="L4482" t="s">
        <v>22</v>
      </c>
      <c r="M4482">
        <v>120000</v>
      </c>
      <c r="O4482" t="s">
        <v>6337</v>
      </c>
      <c r="P4482" t="s">
        <v>8012</v>
      </c>
    </row>
    <row r="4483" spans="1:16" x14ac:dyDescent="0.25">
      <c r="A4483" t="s">
        <v>1</v>
      </c>
      <c r="B4483" t="s">
        <v>8013</v>
      </c>
      <c r="C4483" t="s">
        <v>44</v>
      </c>
      <c r="D4483" t="s">
        <v>3973</v>
      </c>
      <c r="E4483" t="s">
        <v>20</v>
      </c>
      <c r="F4483" t="b">
        <v>0</v>
      </c>
      <c r="G4483" t="s">
        <v>41</v>
      </c>
      <c r="H4483" s="4">
        <v>45715.625462962962</v>
      </c>
      <c r="I4483" t="b">
        <v>0</v>
      </c>
      <c r="J4483" t="b">
        <v>1</v>
      </c>
      <c r="K4483" t="s">
        <v>24</v>
      </c>
      <c r="L4483" t="s">
        <v>22</v>
      </c>
      <c r="M4483">
        <v>169500</v>
      </c>
      <c r="O4483" t="s">
        <v>8014</v>
      </c>
      <c r="P4483" t="s">
        <v>2059</v>
      </c>
    </row>
    <row r="4484" spans="1:16" x14ac:dyDescent="0.25">
      <c r="A4484" t="s">
        <v>139</v>
      </c>
      <c r="B4484" t="s">
        <v>7839</v>
      </c>
      <c r="C4484" t="s">
        <v>39</v>
      </c>
      <c r="D4484" t="s">
        <v>3973</v>
      </c>
      <c r="E4484" t="s">
        <v>20</v>
      </c>
      <c r="F4484" t="b">
        <v>1</v>
      </c>
      <c r="G4484" t="s">
        <v>41</v>
      </c>
      <c r="H4484" s="4">
        <v>45715.625543981478</v>
      </c>
      <c r="I4484" t="b">
        <v>0</v>
      </c>
      <c r="J4484" t="b">
        <v>1</v>
      </c>
      <c r="K4484" t="s">
        <v>24</v>
      </c>
      <c r="L4484" t="s">
        <v>22</v>
      </c>
      <c r="M4484">
        <v>174900</v>
      </c>
      <c r="O4484" t="s">
        <v>1120</v>
      </c>
      <c r="P4484" t="s">
        <v>7840</v>
      </c>
    </row>
    <row r="4485" spans="1:16" x14ac:dyDescent="0.25">
      <c r="A4485" t="s">
        <v>19</v>
      </c>
      <c r="B4485" t="s">
        <v>19</v>
      </c>
      <c r="C4485" t="s">
        <v>868</v>
      </c>
      <c r="D4485" t="s">
        <v>3973</v>
      </c>
      <c r="E4485" t="s">
        <v>20</v>
      </c>
      <c r="F4485" t="b">
        <v>0</v>
      </c>
      <c r="G4485" t="s">
        <v>41</v>
      </c>
      <c r="H4485" s="4">
        <v>45715.626527777778</v>
      </c>
      <c r="I4485" t="b">
        <v>0</v>
      </c>
      <c r="J4485" t="b">
        <v>1</v>
      </c>
      <c r="K4485" t="s">
        <v>24</v>
      </c>
      <c r="L4485" t="s">
        <v>22</v>
      </c>
      <c r="M4485">
        <v>225000</v>
      </c>
      <c r="O4485" t="s">
        <v>8015</v>
      </c>
    </row>
    <row r="4486" spans="1:16" x14ac:dyDescent="0.25">
      <c r="A4486" t="s">
        <v>89</v>
      </c>
      <c r="B4486" t="s">
        <v>7193</v>
      </c>
      <c r="C4486" t="s">
        <v>151</v>
      </c>
      <c r="D4486" t="s">
        <v>3973</v>
      </c>
      <c r="E4486" t="s">
        <v>20</v>
      </c>
      <c r="F4486" t="b">
        <v>0</v>
      </c>
      <c r="G4486" t="s">
        <v>30</v>
      </c>
      <c r="H4486" s="4">
        <v>45715.626875000002</v>
      </c>
      <c r="I4486" t="b">
        <v>0</v>
      </c>
      <c r="J4486" t="b">
        <v>0</v>
      </c>
      <c r="K4486" t="s">
        <v>24</v>
      </c>
      <c r="L4486" t="s">
        <v>22</v>
      </c>
      <c r="M4486">
        <v>150000</v>
      </c>
      <c r="O4486" t="s">
        <v>299</v>
      </c>
      <c r="P4486" t="s">
        <v>927</v>
      </c>
    </row>
    <row r="4487" spans="1:16" x14ac:dyDescent="0.25">
      <c r="A4487" t="s">
        <v>2</v>
      </c>
      <c r="B4487" t="s">
        <v>8016</v>
      </c>
      <c r="C4487" t="s">
        <v>24</v>
      </c>
      <c r="D4487" t="s">
        <v>4035</v>
      </c>
      <c r="E4487" t="s">
        <v>20</v>
      </c>
      <c r="F4487" t="b">
        <v>0</v>
      </c>
      <c r="G4487" t="s">
        <v>27</v>
      </c>
      <c r="H4487" s="4">
        <v>45715.627141203702</v>
      </c>
      <c r="I4487" t="b">
        <v>0</v>
      </c>
      <c r="J4487" t="b">
        <v>0</v>
      </c>
      <c r="K4487" t="s">
        <v>24</v>
      </c>
      <c r="L4487" t="s">
        <v>22</v>
      </c>
      <c r="M4487">
        <v>184799.5</v>
      </c>
      <c r="O4487" t="s">
        <v>3208</v>
      </c>
      <c r="P4487" t="s">
        <v>611</v>
      </c>
    </row>
    <row r="4488" spans="1:16" x14ac:dyDescent="0.25">
      <c r="A4488" t="s">
        <v>40</v>
      </c>
      <c r="B4488" t="s">
        <v>8017</v>
      </c>
      <c r="C4488" t="s">
        <v>503</v>
      </c>
      <c r="D4488" t="s">
        <v>3828</v>
      </c>
      <c r="E4488" t="s">
        <v>20</v>
      </c>
      <c r="F4488" t="b">
        <v>0</v>
      </c>
      <c r="G4488" t="s">
        <v>27</v>
      </c>
      <c r="H4488" s="4">
        <v>45715.627164351848</v>
      </c>
      <c r="I4488" t="b">
        <v>1</v>
      </c>
      <c r="J4488" t="b">
        <v>1</v>
      </c>
      <c r="K4488" t="s">
        <v>24</v>
      </c>
      <c r="L4488" t="s">
        <v>36</v>
      </c>
      <c r="N4488">
        <v>74.415000915527344</v>
      </c>
      <c r="O4488" t="s">
        <v>8018</v>
      </c>
      <c r="P4488" t="s">
        <v>8019</v>
      </c>
    </row>
    <row r="4489" spans="1:16" x14ac:dyDescent="0.25">
      <c r="A4489" t="s">
        <v>2</v>
      </c>
      <c r="B4489" t="s">
        <v>8020</v>
      </c>
      <c r="C4489" t="s">
        <v>158</v>
      </c>
      <c r="D4489" t="s">
        <v>4035</v>
      </c>
      <c r="E4489" t="s">
        <v>20</v>
      </c>
      <c r="F4489" t="b">
        <v>0</v>
      </c>
      <c r="G4489" t="s">
        <v>158</v>
      </c>
      <c r="H4489" s="4">
        <v>45715.629212962973</v>
      </c>
      <c r="I4489" t="b">
        <v>0</v>
      </c>
      <c r="J4489" t="b">
        <v>0</v>
      </c>
      <c r="K4489" t="s">
        <v>158</v>
      </c>
      <c r="L4489" t="s">
        <v>22</v>
      </c>
      <c r="M4489">
        <v>32000</v>
      </c>
      <c r="O4489" t="s">
        <v>2768</v>
      </c>
      <c r="P4489" t="s">
        <v>8021</v>
      </c>
    </row>
    <row r="4490" spans="1:16" x14ac:dyDescent="0.25">
      <c r="A4490" t="s">
        <v>1</v>
      </c>
      <c r="B4490" t="s">
        <v>8022</v>
      </c>
      <c r="C4490" t="s">
        <v>158</v>
      </c>
      <c r="D4490" t="s">
        <v>4035</v>
      </c>
      <c r="E4490" t="s">
        <v>20</v>
      </c>
      <c r="F4490" t="b">
        <v>0</v>
      </c>
      <c r="G4490" t="s">
        <v>158</v>
      </c>
      <c r="H4490" s="4">
        <v>45715.629224537042</v>
      </c>
      <c r="I4490" t="b">
        <v>0</v>
      </c>
      <c r="J4490" t="b">
        <v>0</v>
      </c>
      <c r="K4490" t="s">
        <v>158</v>
      </c>
      <c r="L4490" t="s">
        <v>22</v>
      </c>
      <c r="M4490">
        <v>77800</v>
      </c>
      <c r="O4490" t="s">
        <v>2768</v>
      </c>
      <c r="P4490" t="s">
        <v>632</v>
      </c>
    </row>
    <row r="4491" spans="1:16" x14ac:dyDescent="0.25">
      <c r="A4491" t="s">
        <v>2</v>
      </c>
      <c r="B4491" t="s">
        <v>8023</v>
      </c>
      <c r="C4491" t="s">
        <v>158</v>
      </c>
      <c r="D4491" t="s">
        <v>4035</v>
      </c>
      <c r="E4491" t="s">
        <v>20</v>
      </c>
      <c r="F4491" t="b">
        <v>0</v>
      </c>
      <c r="G4491" t="s">
        <v>158</v>
      </c>
      <c r="H4491" s="4">
        <v>45715.629224537042</v>
      </c>
      <c r="I4491" t="b">
        <v>0</v>
      </c>
      <c r="J4491" t="b">
        <v>0</v>
      </c>
      <c r="K4491" t="s">
        <v>158</v>
      </c>
      <c r="L4491" t="s">
        <v>22</v>
      </c>
      <c r="M4491">
        <v>65000</v>
      </c>
      <c r="O4491" t="s">
        <v>2768</v>
      </c>
      <c r="P4491" t="s">
        <v>8024</v>
      </c>
    </row>
    <row r="4492" spans="1:16" x14ac:dyDescent="0.25">
      <c r="A4492" t="s">
        <v>89</v>
      </c>
      <c r="B4492" t="s">
        <v>8025</v>
      </c>
      <c r="C4492" t="s">
        <v>158</v>
      </c>
      <c r="D4492" t="s">
        <v>4035</v>
      </c>
      <c r="E4492" t="s">
        <v>20</v>
      </c>
      <c r="F4492" t="b">
        <v>0</v>
      </c>
      <c r="G4492" t="s">
        <v>158</v>
      </c>
      <c r="H4492" s="4">
        <v>45715.62939814815</v>
      </c>
      <c r="I4492" t="b">
        <v>0</v>
      </c>
      <c r="J4492" t="b">
        <v>0</v>
      </c>
      <c r="K4492" t="s">
        <v>158</v>
      </c>
      <c r="L4492" t="s">
        <v>22</v>
      </c>
      <c r="M4492">
        <v>77800</v>
      </c>
      <c r="O4492" t="s">
        <v>2768</v>
      </c>
      <c r="P4492" t="s">
        <v>8026</v>
      </c>
    </row>
    <row r="4493" spans="1:16" x14ac:dyDescent="0.25">
      <c r="A4493" t="s">
        <v>2</v>
      </c>
      <c r="B4493" t="s">
        <v>8027</v>
      </c>
      <c r="C4493" t="s">
        <v>414</v>
      </c>
      <c r="D4493" t="s">
        <v>4035</v>
      </c>
      <c r="E4493" t="s">
        <v>20</v>
      </c>
      <c r="F4493" t="b">
        <v>0</v>
      </c>
      <c r="G4493" t="s">
        <v>414</v>
      </c>
      <c r="H4493" s="4">
        <v>45715.633634259262</v>
      </c>
      <c r="I4493" t="b">
        <v>1</v>
      </c>
      <c r="J4493" t="b">
        <v>0</v>
      </c>
      <c r="K4493" t="s">
        <v>414</v>
      </c>
      <c r="L4493" t="s">
        <v>22</v>
      </c>
      <c r="M4493">
        <v>83999.5</v>
      </c>
      <c r="O4493" t="s">
        <v>1906</v>
      </c>
      <c r="P4493" t="s">
        <v>2226</v>
      </c>
    </row>
    <row r="4494" spans="1:16" x14ac:dyDescent="0.25">
      <c r="A4494" t="s">
        <v>1</v>
      </c>
      <c r="B4494" t="s">
        <v>7348</v>
      </c>
      <c r="C4494" t="s">
        <v>3562</v>
      </c>
      <c r="D4494" t="s">
        <v>3973</v>
      </c>
      <c r="E4494" t="s">
        <v>20</v>
      </c>
      <c r="F4494" t="b">
        <v>0</v>
      </c>
      <c r="G4494" t="s">
        <v>23</v>
      </c>
      <c r="H4494" s="4">
        <v>45715.643495370372</v>
      </c>
      <c r="I4494" t="b">
        <v>1</v>
      </c>
      <c r="J4494" t="b">
        <v>0</v>
      </c>
      <c r="K4494" t="s">
        <v>24</v>
      </c>
      <c r="L4494" t="s">
        <v>22</v>
      </c>
      <c r="M4494">
        <v>52500</v>
      </c>
      <c r="O4494" t="s">
        <v>8028</v>
      </c>
      <c r="P4494" t="s">
        <v>8029</v>
      </c>
    </row>
    <row r="4495" spans="1:16" x14ac:dyDescent="0.25">
      <c r="A4495" t="s">
        <v>0</v>
      </c>
      <c r="B4495" t="s">
        <v>1665</v>
      </c>
      <c r="C4495" t="s">
        <v>494</v>
      </c>
      <c r="D4495" t="s">
        <v>2208</v>
      </c>
      <c r="E4495" t="s">
        <v>51</v>
      </c>
      <c r="F4495" t="b">
        <v>0</v>
      </c>
      <c r="G4495" t="s">
        <v>41</v>
      </c>
      <c r="H4495" s="4">
        <v>45715.667071759257</v>
      </c>
      <c r="I4495" t="b">
        <v>1</v>
      </c>
      <c r="J4495" t="b">
        <v>0</v>
      </c>
      <c r="K4495" t="s">
        <v>24</v>
      </c>
      <c r="L4495" t="s">
        <v>36</v>
      </c>
      <c r="N4495">
        <v>37</v>
      </c>
      <c r="O4495" t="s">
        <v>8030</v>
      </c>
      <c r="P4495" t="s">
        <v>8031</v>
      </c>
    </row>
    <row r="4496" spans="1:16" x14ac:dyDescent="0.25">
      <c r="A4496" t="s">
        <v>0</v>
      </c>
      <c r="B4496" t="s">
        <v>2166</v>
      </c>
      <c r="C4496" t="s">
        <v>167</v>
      </c>
      <c r="D4496" t="s">
        <v>6851</v>
      </c>
      <c r="E4496" t="s">
        <v>20</v>
      </c>
      <c r="F4496" t="b">
        <v>0</v>
      </c>
      <c r="G4496" t="s">
        <v>35</v>
      </c>
      <c r="H4496" s="4">
        <v>45715.667372685188</v>
      </c>
      <c r="I4496" t="b">
        <v>0</v>
      </c>
      <c r="J4496" t="b">
        <v>0</v>
      </c>
      <c r="K4496" t="s">
        <v>24</v>
      </c>
      <c r="L4496" t="s">
        <v>22</v>
      </c>
      <c r="M4496">
        <v>100000</v>
      </c>
      <c r="O4496" t="s">
        <v>374</v>
      </c>
      <c r="P4496" t="s">
        <v>4874</v>
      </c>
    </row>
    <row r="4497" spans="1:16" x14ac:dyDescent="0.25">
      <c r="A4497" t="s">
        <v>139</v>
      </c>
      <c r="B4497" t="s">
        <v>7487</v>
      </c>
      <c r="C4497" t="s">
        <v>1421</v>
      </c>
      <c r="D4497" t="s">
        <v>3828</v>
      </c>
      <c r="E4497" t="s">
        <v>20</v>
      </c>
      <c r="F4497" t="b">
        <v>0</v>
      </c>
      <c r="G4497" t="s">
        <v>52</v>
      </c>
      <c r="H4497" s="4">
        <v>45715.667858796303</v>
      </c>
      <c r="I4497" t="b">
        <v>0</v>
      </c>
      <c r="J4497" t="b">
        <v>1</v>
      </c>
      <c r="K4497" t="s">
        <v>24</v>
      </c>
      <c r="L4497" t="s">
        <v>22</v>
      </c>
      <c r="M4497">
        <v>120000</v>
      </c>
      <c r="O4497" t="s">
        <v>7488</v>
      </c>
      <c r="P4497" t="s">
        <v>7489</v>
      </c>
    </row>
    <row r="4498" spans="1:16" x14ac:dyDescent="0.25">
      <c r="A4498" t="s">
        <v>2</v>
      </c>
      <c r="B4498" t="s">
        <v>8032</v>
      </c>
      <c r="C4498" t="s">
        <v>114</v>
      </c>
      <c r="D4498" t="s">
        <v>3973</v>
      </c>
      <c r="E4498" t="s">
        <v>631</v>
      </c>
      <c r="F4498" t="b">
        <v>0</v>
      </c>
      <c r="G4498" t="s">
        <v>27</v>
      </c>
      <c r="H4498" s="4">
        <v>45715.668888888889</v>
      </c>
      <c r="I4498" t="b">
        <v>0</v>
      </c>
      <c r="J4498" t="b">
        <v>1</v>
      </c>
      <c r="K4498" t="s">
        <v>24</v>
      </c>
      <c r="L4498" t="s">
        <v>36</v>
      </c>
      <c r="N4498">
        <v>23</v>
      </c>
      <c r="O4498" t="s">
        <v>3730</v>
      </c>
      <c r="P4498" t="s">
        <v>8033</v>
      </c>
    </row>
    <row r="4499" spans="1:16" x14ac:dyDescent="0.25">
      <c r="A4499" t="s">
        <v>191</v>
      </c>
      <c r="B4499" t="s">
        <v>8034</v>
      </c>
      <c r="C4499" t="s">
        <v>1705</v>
      </c>
      <c r="D4499" t="s">
        <v>3973</v>
      </c>
      <c r="E4499" t="s">
        <v>20</v>
      </c>
      <c r="F4499" t="b">
        <v>0</v>
      </c>
      <c r="G4499" t="s">
        <v>27</v>
      </c>
      <c r="H4499" s="4">
        <v>45715.668935185182</v>
      </c>
      <c r="I4499" t="b">
        <v>0</v>
      </c>
      <c r="J4499" t="b">
        <v>1</v>
      </c>
      <c r="K4499" t="s">
        <v>24</v>
      </c>
      <c r="L4499" t="s">
        <v>22</v>
      </c>
      <c r="M4499">
        <v>127000</v>
      </c>
      <c r="O4499" t="s">
        <v>5482</v>
      </c>
      <c r="P4499" t="s">
        <v>8035</v>
      </c>
    </row>
    <row r="4500" spans="1:16" x14ac:dyDescent="0.25">
      <c r="A4500" t="s">
        <v>2</v>
      </c>
      <c r="B4500" t="s">
        <v>8036</v>
      </c>
      <c r="C4500" t="s">
        <v>1869</v>
      </c>
      <c r="D4500" t="s">
        <v>2208</v>
      </c>
      <c r="E4500" t="s">
        <v>20</v>
      </c>
      <c r="F4500" t="b">
        <v>0</v>
      </c>
      <c r="G4500" t="s">
        <v>41</v>
      </c>
      <c r="H4500" s="4">
        <v>45715.669131944444</v>
      </c>
      <c r="I4500" t="b">
        <v>1</v>
      </c>
      <c r="J4500" t="b">
        <v>1</v>
      </c>
      <c r="K4500" t="s">
        <v>24</v>
      </c>
      <c r="L4500" t="s">
        <v>36</v>
      </c>
      <c r="N4500">
        <v>66.5</v>
      </c>
      <c r="O4500" t="s">
        <v>1840</v>
      </c>
      <c r="P4500" t="s">
        <v>2689</v>
      </c>
    </row>
    <row r="4501" spans="1:16" x14ac:dyDescent="0.25">
      <c r="A4501" t="s">
        <v>1</v>
      </c>
      <c r="B4501" t="s">
        <v>2820</v>
      </c>
      <c r="C4501" t="s">
        <v>203</v>
      </c>
      <c r="D4501" t="s">
        <v>3973</v>
      </c>
      <c r="E4501" t="s">
        <v>51</v>
      </c>
      <c r="F4501" t="b">
        <v>0</v>
      </c>
      <c r="G4501" t="s">
        <v>23</v>
      </c>
      <c r="H4501" s="4">
        <v>45715.68476851852</v>
      </c>
      <c r="I4501" t="b">
        <v>1</v>
      </c>
      <c r="J4501" t="b">
        <v>0</v>
      </c>
      <c r="K4501" t="s">
        <v>24</v>
      </c>
      <c r="L4501" t="s">
        <v>36</v>
      </c>
      <c r="N4501">
        <v>57.5</v>
      </c>
      <c r="O4501" t="s">
        <v>81</v>
      </c>
      <c r="P4501" t="s">
        <v>8037</v>
      </c>
    </row>
    <row r="4502" spans="1:16" x14ac:dyDescent="0.25">
      <c r="A4502" t="s">
        <v>1</v>
      </c>
      <c r="B4502" t="s">
        <v>8038</v>
      </c>
      <c r="C4502" t="s">
        <v>316</v>
      </c>
      <c r="D4502" t="s">
        <v>3973</v>
      </c>
      <c r="E4502" t="s">
        <v>20</v>
      </c>
      <c r="F4502" t="b">
        <v>0</v>
      </c>
      <c r="G4502" t="s">
        <v>35</v>
      </c>
      <c r="H4502" s="4">
        <v>45715.709004629629</v>
      </c>
      <c r="I4502" t="b">
        <v>0</v>
      </c>
      <c r="J4502" t="b">
        <v>1</v>
      </c>
      <c r="K4502" t="s">
        <v>24</v>
      </c>
      <c r="L4502" t="s">
        <v>22</v>
      </c>
      <c r="M4502">
        <v>103244</v>
      </c>
      <c r="O4502" t="s">
        <v>5482</v>
      </c>
      <c r="P4502" t="s">
        <v>8039</v>
      </c>
    </row>
    <row r="4503" spans="1:16" x14ac:dyDescent="0.25">
      <c r="A4503" t="s">
        <v>1</v>
      </c>
      <c r="B4503" t="s">
        <v>8040</v>
      </c>
      <c r="C4503" t="s">
        <v>612</v>
      </c>
      <c r="D4503" t="s">
        <v>3973</v>
      </c>
      <c r="E4503" t="s">
        <v>20</v>
      </c>
      <c r="F4503" t="b">
        <v>0</v>
      </c>
      <c r="G4503" t="s">
        <v>27</v>
      </c>
      <c r="H4503" s="4">
        <v>45715.709745370368</v>
      </c>
      <c r="I4503" t="b">
        <v>0</v>
      </c>
      <c r="J4503" t="b">
        <v>1</v>
      </c>
      <c r="K4503" t="s">
        <v>24</v>
      </c>
      <c r="L4503" t="s">
        <v>22</v>
      </c>
      <c r="M4503">
        <v>151245.5</v>
      </c>
      <c r="O4503" t="s">
        <v>5482</v>
      </c>
      <c r="P4503" t="s">
        <v>8041</v>
      </c>
    </row>
    <row r="4504" spans="1:16" x14ac:dyDescent="0.25">
      <c r="A4504" t="s">
        <v>139</v>
      </c>
      <c r="B4504" t="s">
        <v>8042</v>
      </c>
      <c r="C4504" t="s">
        <v>203</v>
      </c>
      <c r="D4504" t="s">
        <v>3973</v>
      </c>
      <c r="E4504" t="s">
        <v>20</v>
      </c>
      <c r="F4504" t="b">
        <v>0</v>
      </c>
      <c r="G4504" t="s">
        <v>23</v>
      </c>
      <c r="H4504" s="4">
        <v>45715.726493055547</v>
      </c>
      <c r="I4504" t="b">
        <v>0</v>
      </c>
      <c r="J4504" t="b">
        <v>0</v>
      </c>
      <c r="K4504" t="s">
        <v>24</v>
      </c>
      <c r="L4504" t="s">
        <v>22</v>
      </c>
      <c r="M4504">
        <v>85000</v>
      </c>
      <c r="O4504" t="s">
        <v>8043</v>
      </c>
      <c r="P4504" t="s">
        <v>204</v>
      </c>
    </row>
    <row r="4505" spans="1:16" x14ac:dyDescent="0.25">
      <c r="A4505" t="s">
        <v>139</v>
      </c>
      <c r="B4505" t="s">
        <v>8044</v>
      </c>
      <c r="C4505" t="s">
        <v>142</v>
      </c>
      <c r="D4505" t="s">
        <v>3973</v>
      </c>
      <c r="E4505" t="s">
        <v>20</v>
      </c>
      <c r="F4505" t="b">
        <v>0</v>
      </c>
      <c r="G4505" t="s">
        <v>27</v>
      </c>
      <c r="H4505" s="4">
        <v>45715.750115740739</v>
      </c>
      <c r="I4505" t="b">
        <v>0</v>
      </c>
      <c r="J4505" t="b">
        <v>1</v>
      </c>
      <c r="K4505" t="s">
        <v>24</v>
      </c>
      <c r="L4505" t="s">
        <v>22</v>
      </c>
      <c r="M4505">
        <v>140500</v>
      </c>
      <c r="O4505" t="s">
        <v>1883</v>
      </c>
    </row>
    <row r="4506" spans="1:16" x14ac:dyDescent="0.25">
      <c r="A4506" t="s">
        <v>0</v>
      </c>
      <c r="B4506" t="s">
        <v>0</v>
      </c>
      <c r="C4506" t="s">
        <v>507</v>
      </c>
      <c r="D4506" t="s">
        <v>131</v>
      </c>
      <c r="F4506" t="b">
        <v>0</v>
      </c>
      <c r="G4506" t="s">
        <v>41</v>
      </c>
      <c r="H4506" s="4">
        <v>45715.750405092593</v>
      </c>
      <c r="I4506" t="b">
        <v>1</v>
      </c>
      <c r="J4506" t="b">
        <v>0</v>
      </c>
      <c r="K4506" t="s">
        <v>24</v>
      </c>
      <c r="L4506" t="s">
        <v>36</v>
      </c>
      <c r="N4506">
        <v>23.909999847412109</v>
      </c>
      <c r="O4506" t="s">
        <v>131</v>
      </c>
      <c r="P4506" t="s">
        <v>883</v>
      </c>
    </row>
    <row r="4507" spans="1:16" x14ac:dyDescent="0.25">
      <c r="A4507" t="s">
        <v>191</v>
      </c>
      <c r="B4507" t="s">
        <v>8045</v>
      </c>
      <c r="C4507" t="s">
        <v>8046</v>
      </c>
      <c r="D4507" t="s">
        <v>3973</v>
      </c>
      <c r="E4507" t="s">
        <v>20</v>
      </c>
      <c r="F4507" t="b">
        <v>0</v>
      </c>
      <c r="G4507" t="s">
        <v>35</v>
      </c>
      <c r="H4507" s="4">
        <v>45715.750798611109</v>
      </c>
      <c r="I4507" t="b">
        <v>0</v>
      </c>
      <c r="J4507" t="b">
        <v>1</v>
      </c>
      <c r="K4507" t="s">
        <v>24</v>
      </c>
      <c r="L4507" t="s">
        <v>22</v>
      </c>
      <c r="M4507">
        <v>83250</v>
      </c>
      <c r="O4507" t="s">
        <v>1883</v>
      </c>
      <c r="P4507" t="s">
        <v>1211</v>
      </c>
    </row>
    <row r="4508" spans="1:16" x14ac:dyDescent="0.25">
      <c r="A4508" t="s">
        <v>2</v>
      </c>
      <c r="B4508" t="s">
        <v>2</v>
      </c>
      <c r="C4508" t="s">
        <v>1624</v>
      </c>
      <c r="D4508" t="s">
        <v>3973</v>
      </c>
      <c r="E4508" t="s">
        <v>20</v>
      </c>
      <c r="F4508" t="b">
        <v>0</v>
      </c>
      <c r="G4508" t="s">
        <v>41</v>
      </c>
      <c r="H4508" s="4">
        <v>45715.752465277779</v>
      </c>
      <c r="I4508" t="b">
        <v>0</v>
      </c>
      <c r="J4508" t="b">
        <v>1</v>
      </c>
      <c r="K4508" t="s">
        <v>24</v>
      </c>
      <c r="L4508" t="s">
        <v>22</v>
      </c>
      <c r="M4508">
        <v>135000</v>
      </c>
      <c r="O4508" t="s">
        <v>8047</v>
      </c>
      <c r="P4508" t="s">
        <v>2939</v>
      </c>
    </row>
    <row r="4509" spans="1:16" x14ac:dyDescent="0.25">
      <c r="A4509" t="s">
        <v>28</v>
      </c>
      <c r="B4509" t="s">
        <v>8048</v>
      </c>
      <c r="C4509" t="s">
        <v>158</v>
      </c>
      <c r="D4509" t="s">
        <v>4035</v>
      </c>
      <c r="E4509" t="s">
        <v>20</v>
      </c>
      <c r="F4509" t="b">
        <v>0</v>
      </c>
      <c r="G4509" t="s">
        <v>158</v>
      </c>
      <c r="H4509" s="4">
        <v>45715.754189814812</v>
      </c>
      <c r="I4509" t="b">
        <v>0</v>
      </c>
      <c r="J4509" t="b">
        <v>0</v>
      </c>
      <c r="K4509" t="s">
        <v>158</v>
      </c>
      <c r="L4509" t="s">
        <v>22</v>
      </c>
      <c r="M4509">
        <v>52000</v>
      </c>
      <c r="O4509" t="s">
        <v>402</v>
      </c>
      <c r="P4509" t="s">
        <v>8049</v>
      </c>
    </row>
    <row r="4510" spans="1:16" x14ac:dyDescent="0.25">
      <c r="A4510" t="s">
        <v>1</v>
      </c>
      <c r="B4510" t="s">
        <v>3058</v>
      </c>
      <c r="C4510" t="s">
        <v>118</v>
      </c>
      <c r="D4510" t="s">
        <v>3973</v>
      </c>
      <c r="E4510" t="s">
        <v>20</v>
      </c>
      <c r="F4510" t="b">
        <v>0</v>
      </c>
      <c r="G4510" t="s">
        <v>27</v>
      </c>
      <c r="H4510" s="4">
        <v>45715.791956018518</v>
      </c>
      <c r="I4510" t="b">
        <v>0</v>
      </c>
      <c r="J4510" t="b">
        <v>0</v>
      </c>
      <c r="K4510" t="s">
        <v>24</v>
      </c>
      <c r="L4510" t="s">
        <v>22</v>
      </c>
      <c r="M4510">
        <v>75000</v>
      </c>
      <c r="O4510" t="s">
        <v>74</v>
      </c>
      <c r="P4510" t="s">
        <v>8050</v>
      </c>
    </row>
    <row r="4511" spans="1:16" x14ac:dyDescent="0.25">
      <c r="A4511" t="s">
        <v>1</v>
      </c>
      <c r="B4511" t="s">
        <v>8051</v>
      </c>
      <c r="C4511" t="s">
        <v>1325</v>
      </c>
      <c r="D4511" t="s">
        <v>3973</v>
      </c>
      <c r="E4511" t="s">
        <v>20</v>
      </c>
      <c r="F4511" t="b">
        <v>0</v>
      </c>
      <c r="G4511" t="s">
        <v>41</v>
      </c>
      <c r="H4511" s="4">
        <v>45715.792071759257</v>
      </c>
      <c r="I4511" t="b">
        <v>0</v>
      </c>
      <c r="J4511" t="b">
        <v>1</v>
      </c>
      <c r="K4511" t="s">
        <v>24</v>
      </c>
      <c r="L4511" t="s">
        <v>22</v>
      </c>
      <c r="M4511">
        <v>110000</v>
      </c>
      <c r="O4511" t="s">
        <v>8052</v>
      </c>
      <c r="P4511" t="s">
        <v>1671</v>
      </c>
    </row>
    <row r="4512" spans="1:16" x14ac:dyDescent="0.25">
      <c r="A4512" t="s">
        <v>40</v>
      </c>
      <c r="B4512" t="s">
        <v>8053</v>
      </c>
      <c r="C4512" t="s">
        <v>140</v>
      </c>
      <c r="D4512" t="s">
        <v>3973</v>
      </c>
      <c r="E4512" t="s">
        <v>20</v>
      </c>
      <c r="F4512" t="b">
        <v>0</v>
      </c>
      <c r="G4512" t="s">
        <v>35</v>
      </c>
      <c r="H4512" s="4">
        <v>45715.792337962957</v>
      </c>
      <c r="I4512" t="b">
        <v>0</v>
      </c>
      <c r="J4512" t="b">
        <v>1</v>
      </c>
      <c r="K4512" t="s">
        <v>24</v>
      </c>
      <c r="L4512" t="s">
        <v>22</v>
      </c>
      <c r="M4512">
        <v>125000</v>
      </c>
      <c r="O4512" t="s">
        <v>4135</v>
      </c>
      <c r="P4512" t="s">
        <v>8054</v>
      </c>
    </row>
    <row r="4513" spans="1:16" x14ac:dyDescent="0.25">
      <c r="A4513" t="s">
        <v>1</v>
      </c>
      <c r="B4513" t="s">
        <v>246</v>
      </c>
      <c r="C4513" t="s">
        <v>1096</v>
      </c>
      <c r="D4513" t="s">
        <v>3957</v>
      </c>
      <c r="E4513" t="s">
        <v>20</v>
      </c>
      <c r="F4513" t="b">
        <v>0</v>
      </c>
      <c r="G4513" t="s">
        <v>27</v>
      </c>
      <c r="H4513" s="4">
        <v>45715.793043981481</v>
      </c>
      <c r="I4513" t="b">
        <v>0</v>
      </c>
      <c r="J4513" t="b">
        <v>0</v>
      </c>
      <c r="K4513" t="s">
        <v>24</v>
      </c>
      <c r="L4513" t="s">
        <v>36</v>
      </c>
      <c r="N4513">
        <v>40</v>
      </c>
      <c r="O4513" t="s">
        <v>6089</v>
      </c>
    </row>
    <row r="4514" spans="1:16" x14ac:dyDescent="0.25">
      <c r="A4514" t="s">
        <v>1</v>
      </c>
      <c r="B4514" t="s">
        <v>1</v>
      </c>
      <c r="C4514" t="s">
        <v>8055</v>
      </c>
      <c r="D4514" t="s">
        <v>3957</v>
      </c>
      <c r="E4514" t="s">
        <v>20</v>
      </c>
      <c r="F4514" t="b">
        <v>0</v>
      </c>
      <c r="G4514" t="s">
        <v>35</v>
      </c>
      <c r="H4514" s="4">
        <v>45715.793437499997</v>
      </c>
      <c r="I4514" t="b">
        <v>0</v>
      </c>
      <c r="J4514" t="b">
        <v>0</v>
      </c>
      <c r="K4514" t="s">
        <v>24</v>
      </c>
      <c r="L4514" t="s">
        <v>36</v>
      </c>
      <c r="N4514">
        <v>40</v>
      </c>
      <c r="O4514" t="s">
        <v>6089</v>
      </c>
    </row>
    <row r="4515" spans="1:16" x14ac:dyDescent="0.25">
      <c r="A4515" t="s">
        <v>0</v>
      </c>
      <c r="B4515" t="s">
        <v>8056</v>
      </c>
      <c r="C4515" t="s">
        <v>696</v>
      </c>
      <c r="D4515" t="s">
        <v>3973</v>
      </c>
      <c r="E4515" t="s">
        <v>51</v>
      </c>
      <c r="F4515" t="b">
        <v>0</v>
      </c>
      <c r="G4515" t="s">
        <v>30</v>
      </c>
      <c r="H4515" s="4">
        <v>45715.793506944443</v>
      </c>
      <c r="I4515" t="b">
        <v>0</v>
      </c>
      <c r="J4515" t="b">
        <v>0</v>
      </c>
      <c r="K4515" t="s">
        <v>24</v>
      </c>
      <c r="L4515" t="s">
        <v>36</v>
      </c>
      <c r="N4515">
        <v>47.5</v>
      </c>
      <c r="O4515" t="s">
        <v>1137</v>
      </c>
      <c r="P4515" t="s">
        <v>709</v>
      </c>
    </row>
    <row r="4516" spans="1:16" x14ac:dyDescent="0.25">
      <c r="A4516" t="s">
        <v>1</v>
      </c>
      <c r="B4516" t="s">
        <v>8057</v>
      </c>
      <c r="C4516" t="s">
        <v>327</v>
      </c>
      <c r="D4516" t="s">
        <v>3973</v>
      </c>
      <c r="E4516" t="s">
        <v>20</v>
      </c>
      <c r="F4516" t="b">
        <v>0</v>
      </c>
      <c r="G4516" t="s">
        <v>27</v>
      </c>
      <c r="H4516" s="4">
        <v>45715.793981481482</v>
      </c>
      <c r="I4516" t="b">
        <v>0</v>
      </c>
      <c r="J4516" t="b">
        <v>1</v>
      </c>
      <c r="K4516" t="s">
        <v>24</v>
      </c>
      <c r="L4516" t="s">
        <v>22</v>
      </c>
      <c r="M4516">
        <v>147500</v>
      </c>
      <c r="O4516" t="s">
        <v>8058</v>
      </c>
      <c r="P4516" t="s">
        <v>8059</v>
      </c>
    </row>
    <row r="4517" spans="1:16" x14ac:dyDescent="0.25">
      <c r="A4517" t="s">
        <v>0</v>
      </c>
      <c r="B4517" t="s">
        <v>8060</v>
      </c>
      <c r="C4517" t="s">
        <v>2458</v>
      </c>
      <c r="D4517" t="s">
        <v>2532</v>
      </c>
      <c r="E4517" t="s">
        <v>20</v>
      </c>
      <c r="F4517" t="b">
        <v>0</v>
      </c>
      <c r="G4517" t="s">
        <v>30</v>
      </c>
      <c r="H4517" s="4">
        <v>45715.834270833337</v>
      </c>
      <c r="I4517" t="b">
        <v>0</v>
      </c>
      <c r="J4517" t="b">
        <v>1</v>
      </c>
      <c r="K4517" t="s">
        <v>24</v>
      </c>
      <c r="L4517" t="s">
        <v>36</v>
      </c>
      <c r="N4517">
        <v>45</v>
      </c>
      <c r="O4517" t="s">
        <v>2532</v>
      </c>
      <c r="P4517" t="s">
        <v>709</v>
      </c>
    </row>
    <row r="4518" spans="1:16" x14ac:dyDescent="0.25">
      <c r="A4518" t="s">
        <v>139</v>
      </c>
      <c r="B4518" t="s">
        <v>8061</v>
      </c>
      <c r="C4518" t="s">
        <v>151</v>
      </c>
      <c r="D4518" t="s">
        <v>3973</v>
      </c>
      <c r="E4518" t="s">
        <v>20</v>
      </c>
      <c r="F4518" t="b">
        <v>0</v>
      </c>
      <c r="G4518" t="s">
        <v>30</v>
      </c>
      <c r="H4518" s="4">
        <v>45715.834293981483</v>
      </c>
      <c r="I4518" t="b">
        <v>0</v>
      </c>
      <c r="J4518" t="b">
        <v>1</v>
      </c>
      <c r="K4518" t="s">
        <v>24</v>
      </c>
      <c r="L4518" t="s">
        <v>22</v>
      </c>
      <c r="M4518">
        <v>128800</v>
      </c>
      <c r="O4518" t="s">
        <v>5110</v>
      </c>
      <c r="P4518" t="s">
        <v>8062</v>
      </c>
    </row>
    <row r="4519" spans="1:16" x14ac:dyDescent="0.25">
      <c r="A4519" t="s">
        <v>0</v>
      </c>
      <c r="B4519" t="s">
        <v>1821</v>
      </c>
      <c r="C4519" t="s">
        <v>2458</v>
      </c>
      <c r="D4519" t="s">
        <v>2208</v>
      </c>
      <c r="E4519" t="s">
        <v>20</v>
      </c>
      <c r="F4519" t="b">
        <v>0</v>
      </c>
      <c r="G4519" t="s">
        <v>30</v>
      </c>
      <c r="H4519" s="4">
        <v>45715.834293981483</v>
      </c>
      <c r="I4519" t="b">
        <v>0</v>
      </c>
      <c r="J4519" t="b">
        <v>0</v>
      </c>
      <c r="K4519" t="s">
        <v>24</v>
      </c>
      <c r="L4519" t="s">
        <v>22</v>
      </c>
      <c r="M4519">
        <v>107000</v>
      </c>
      <c r="O4519" t="s">
        <v>8063</v>
      </c>
      <c r="P4519" t="s">
        <v>8064</v>
      </c>
    </row>
    <row r="4520" spans="1:16" x14ac:dyDescent="0.25">
      <c r="A4520" t="s">
        <v>25</v>
      </c>
      <c r="B4520" t="s">
        <v>8065</v>
      </c>
      <c r="C4520" t="s">
        <v>292</v>
      </c>
      <c r="D4520" t="s">
        <v>3973</v>
      </c>
      <c r="E4520" t="s">
        <v>20</v>
      </c>
      <c r="F4520" t="b">
        <v>0</v>
      </c>
      <c r="G4520" t="s">
        <v>30</v>
      </c>
      <c r="H4520" s="4">
        <v>45715.834374999999</v>
      </c>
      <c r="I4520" t="b">
        <v>0</v>
      </c>
      <c r="J4520" t="b">
        <v>1</v>
      </c>
      <c r="K4520" t="s">
        <v>24</v>
      </c>
      <c r="L4520" t="s">
        <v>22</v>
      </c>
      <c r="M4520">
        <v>104550</v>
      </c>
      <c r="O4520" t="s">
        <v>8066</v>
      </c>
      <c r="P4520" t="s">
        <v>1114</v>
      </c>
    </row>
    <row r="4521" spans="1:16" x14ac:dyDescent="0.25">
      <c r="A4521" t="s">
        <v>139</v>
      </c>
      <c r="B4521" t="s">
        <v>8067</v>
      </c>
      <c r="C4521" t="s">
        <v>2042</v>
      </c>
      <c r="D4521" t="s">
        <v>3973</v>
      </c>
      <c r="E4521" t="s">
        <v>20</v>
      </c>
      <c r="F4521" t="b">
        <v>0</v>
      </c>
      <c r="G4521" t="s">
        <v>30</v>
      </c>
      <c r="H4521" s="4">
        <v>45715.834409722222</v>
      </c>
      <c r="I4521" t="b">
        <v>0</v>
      </c>
      <c r="J4521" t="b">
        <v>1</v>
      </c>
      <c r="K4521" t="s">
        <v>24</v>
      </c>
      <c r="L4521" t="s">
        <v>36</v>
      </c>
      <c r="N4521">
        <v>54.25</v>
      </c>
      <c r="O4521" t="s">
        <v>6083</v>
      </c>
    </row>
    <row r="4522" spans="1:16" x14ac:dyDescent="0.25">
      <c r="A4522" t="s">
        <v>139</v>
      </c>
      <c r="B4522" t="s">
        <v>8068</v>
      </c>
      <c r="C4522" t="s">
        <v>3705</v>
      </c>
      <c r="D4522" t="s">
        <v>3973</v>
      </c>
      <c r="E4522" t="s">
        <v>51</v>
      </c>
      <c r="F4522" t="b">
        <v>0</v>
      </c>
      <c r="G4522" t="s">
        <v>52</v>
      </c>
      <c r="H4522" s="4">
        <v>45715.83457175926</v>
      </c>
      <c r="I4522" t="b">
        <v>1</v>
      </c>
      <c r="J4522" t="b">
        <v>1</v>
      </c>
      <c r="K4522" t="s">
        <v>24</v>
      </c>
      <c r="L4522" t="s">
        <v>36</v>
      </c>
      <c r="N4522">
        <v>61.875</v>
      </c>
      <c r="O4522" t="s">
        <v>806</v>
      </c>
      <c r="P4522" t="s">
        <v>2142</v>
      </c>
    </row>
    <row r="4523" spans="1:16" x14ac:dyDescent="0.25">
      <c r="A4523" t="s">
        <v>2</v>
      </c>
      <c r="B4523" t="s">
        <v>600</v>
      </c>
      <c r="C4523" t="s">
        <v>315</v>
      </c>
      <c r="D4523" t="s">
        <v>3973</v>
      </c>
      <c r="E4523" t="s">
        <v>20</v>
      </c>
      <c r="F4523" t="b">
        <v>0</v>
      </c>
      <c r="G4523" t="s">
        <v>35</v>
      </c>
      <c r="H4523" s="4">
        <v>45715.836157407408</v>
      </c>
      <c r="I4523" t="b">
        <v>0</v>
      </c>
      <c r="J4523" t="b">
        <v>1</v>
      </c>
      <c r="K4523" t="s">
        <v>24</v>
      </c>
      <c r="L4523" t="s">
        <v>22</v>
      </c>
      <c r="M4523">
        <v>123800</v>
      </c>
      <c r="O4523" t="s">
        <v>173</v>
      </c>
      <c r="P4523" t="s">
        <v>8069</v>
      </c>
    </row>
    <row r="4524" spans="1:16" x14ac:dyDescent="0.25">
      <c r="A4524" t="s">
        <v>0</v>
      </c>
      <c r="B4524" t="s">
        <v>7592</v>
      </c>
      <c r="C4524" t="s">
        <v>82</v>
      </c>
      <c r="D4524" t="s">
        <v>3973</v>
      </c>
      <c r="E4524" t="s">
        <v>20</v>
      </c>
      <c r="F4524" t="b">
        <v>0</v>
      </c>
      <c r="G4524" t="s">
        <v>27</v>
      </c>
      <c r="H4524" s="4">
        <v>45715.8750462963</v>
      </c>
      <c r="I4524" t="b">
        <v>0</v>
      </c>
      <c r="J4524" t="b">
        <v>1</v>
      </c>
      <c r="K4524" t="s">
        <v>24</v>
      </c>
      <c r="L4524" t="s">
        <v>22</v>
      </c>
      <c r="M4524">
        <v>130000</v>
      </c>
      <c r="O4524" t="s">
        <v>387</v>
      </c>
      <c r="P4524" t="s">
        <v>7593</v>
      </c>
    </row>
    <row r="4525" spans="1:16" x14ac:dyDescent="0.25">
      <c r="A4525" t="s">
        <v>139</v>
      </c>
      <c r="B4525" t="s">
        <v>8070</v>
      </c>
      <c r="C4525" t="s">
        <v>1096</v>
      </c>
      <c r="D4525" t="s">
        <v>3973</v>
      </c>
      <c r="E4525" t="s">
        <v>20</v>
      </c>
      <c r="F4525" t="b">
        <v>0</v>
      </c>
      <c r="G4525" t="s">
        <v>27</v>
      </c>
      <c r="H4525" s="4">
        <v>45715.875081018523</v>
      </c>
      <c r="I4525" t="b">
        <v>0</v>
      </c>
      <c r="J4525" t="b">
        <v>1</v>
      </c>
      <c r="K4525" t="s">
        <v>24</v>
      </c>
      <c r="L4525" t="s">
        <v>22</v>
      </c>
      <c r="M4525">
        <v>106957.5</v>
      </c>
      <c r="O4525" t="s">
        <v>1747</v>
      </c>
    </row>
    <row r="4526" spans="1:16" x14ac:dyDescent="0.25">
      <c r="A4526" t="s">
        <v>2</v>
      </c>
      <c r="B4526" t="s">
        <v>8071</v>
      </c>
      <c r="C4526" t="s">
        <v>283</v>
      </c>
      <c r="D4526" t="s">
        <v>3973</v>
      </c>
      <c r="E4526" t="s">
        <v>51</v>
      </c>
      <c r="F4526" t="b">
        <v>0</v>
      </c>
      <c r="G4526" t="s">
        <v>41</v>
      </c>
      <c r="H4526" s="4">
        <v>45715.875520833331</v>
      </c>
      <c r="I4526" t="b">
        <v>1</v>
      </c>
      <c r="J4526" t="b">
        <v>0</v>
      </c>
      <c r="K4526" t="s">
        <v>24</v>
      </c>
      <c r="L4526" t="s">
        <v>36</v>
      </c>
      <c r="N4526">
        <v>26.5</v>
      </c>
      <c r="O4526" t="s">
        <v>1136</v>
      </c>
      <c r="P4526" t="s">
        <v>2511</v>
      </c>
    </row>
    <row r="4527" spans="1:16" x14ac:dyDescent="0.25">
      <c r="A4527" t="s">
        <v>1</v>
      </c>
      <c r="B4527" t="s">
        <v>1</v>
      </c>
      <c r="C4527" t="s">
        <v>874</v>
      </c>
      <c r="D4527" t="s">
        <v>4178</v>
      </c>
      <c r="E4527" t="s">
        <v>51</v>
      </c>
      <c r="F4527" t="b">
        <v>0</v>
      </c>
      <c r="G4527" t="s">
        <v>27</v>
      </c>
      <c r="H4527" s="4">
        <v>45715.87641203704</v>
      </c>
      <c r="I4527" t="b">
        <v>0</v>
      </c>
      <c r="J4527" t="b">
        <v>0</v>
      </c>
      <c r="K4527" t="s">
        <v>24</v>
      </c>
      <c r="L4527" t="s">
        <v>36</v>
      </c>
      <c r="N4527">
        <v>40</v>
      </c>
      <c r="O4527" t="s">
        <v>6089</v>
      </c>
    </row>
    <row r="4528" spans="1:16" x14ac:dyDescent="0.25">
      <c r="A4528" t="s">
        <v>2</v>
      </c>
      <c r="B4528" t="s">
        <v>8072</v>
      </c>
      <c r="C4528" t="s">
        <v>322</v>
      </c>
      <c r="D4528" t="s">
        <v>3973</v>
      </c>
      <c r="E4528" t="s">
        <v>20</v>
      </c>
      <c r="F4528" t="b">
        <v>0</v>
      </c>
      <c r="G4528" t="s">
        <v>27</v>
      </c>
      <c r="H4528" s="4">
        <v>45715.877291666657</v>
      </c>
      <c r="I4528" t="b">
        <v>0</v>
      </c>
      <c r="J4528" t="b">
        <v>1</v>
      </c>
      <c r="K4528" t="s">
        <v>24</v>
      </c>
      <c r="L4528" t="s">
        <v>22</v>
      </c>
      <c r="M4528">
        <v>219000</v>
      </c>
      <c r="O4528" t="s">
        <v>1883</v>
      </c>
      <c r="P4528" t="s">
        <v>150</v>
      </c>
    </row>
    <row r="4529" spans="1:16" x14ac:dyDescent="0.25">
      <c r="A4529" t="s">
        <v>19</v>
      </c>
      <c r="B4529" t="s">
        <v>2610</v>
      </c>
      <c r="C4529" t="s">
        <v>192</v>
      </c>
      <c r="D4529" t="s">
        <v>3828</v>
      </c>
      <c r="E4529" t="s">
        <v>20</v>
      </c>
      <c r="F4529" t="b">
        <v>0</v>
      </c>
      <c r="G4529" t="s">
        <v>23</v>
      </c>
      <c r="H4529" s="4">
        <v>45715.893252314818</v>
      </c>
      <c r="I4529" t="b">
        <v>0</v>
      </c>
      <c r="J4529" t="b">
        <v>1</v>
      </c>
      <c r="K4529" t="s">
        <v>24</v>
      </c>
      <c r="L4529" t="s">
        <v>22</v>
      </c>
      <c r="M4529">
        <v>200500</v>
      </c>
      <c r="O4529" t="s">
        <v>239</v>
      </c>
      <c r="P4529" t="s">
        <v>8073</v>
      </c>
    </row>
    <row r="4530" spans="1:16" x14ac:dyDescent="0.25">
      <c r="A4530" t="s">
        <v>139</v>
      </c>
      <c r="B4530" t="s">
        <v>8074</v>
      </c>
      <c r="C4530" t="s">
        <v>179</v>
      </c>
      <c r="D4530" t="s">
        <v>3973</v>
      </c>
      <c r="E4530" t="s">
        <v>20</v>
      </c>
      <c r="F4530" t="b">
        <v>0</v>
      </c>
      <c r="G4530" t="s">
        <v>27</v>
      </c>
      <c r="H4530" s="4">
        <v>45715.916828703703</v>
      </c>
      <c r="I4530" t="b">
        <v>0</v>
      </c>
      <c r="J4530" t="b">
        <v>1</v>
      </c>
      <c r="K4530" t="s">
        <v>24</v>
      </c>
      <c r="L4530" t="s">
        <v>22</v>
      </c>
      <c r="M4530">
        <v>63500</v>
      </c>
      <c r="O4530" t="s">
        <v>7739</v>
      </c>
      <c r="P4530" t="s">
        <v>8075</v>
      </c>
    </row>
    <row r="4531" spans="1:16" x14ac:dyDescent="0.25">
      <c r="A4531" t="s">
        <v>19</v>
      </c>
      <c r="B4531" t="s">
        <v>8076</v>
      </c>
      <c r="C4531" t="s">
        <v>324</v>
      </c>
      <c r="D4531" t="s">
        <v>3973</v>
      </c>
      <c r="E4531" t="s">
        <v>20</v>
      </c>
      <c r="F4531" t="b">
        <v>0</v>
      </c>
      <c r="G4531" t="s">
        <v>27</v>
      </c>
      <c r="H4531" s="4">
        <v>45715.918912037043</v>
      </c>
      <c r="I4531" t="b">
        <v>0</v>
      </c>
      <c r="J4531" t="b">
        <v>1</v>
      </c>
      <c r="K4531" t="s">
        <v>24</v>
      </c>
      <c r="L4531" t="s">
        <v>22</v>
      </c>
      <c r="M4531">
        <v>112152.546875</v>
      </c>
      <c r="O4531" t="s">
        <v>8077</v>
      </c>
      <c r="P4531" t="s">
        <v>8078</v>
      </c>
    </row>
    <row r="4532" spans="1:16" x14ac:dyDescent="0.25">
      <c r="A4532" t="s">
        <v>25</v>
      </c>
      <c r="B4532" t="s">
        <v>25</v>
      </c>
      <c r="C4532" t="s">
        <v>64</v>
      </c>
      <c r="D4532" t="s">
        <v>3973</v>
      </c>
      <c r="E4532" t="s">
        <v>20</v>
      </c>
      <c r="F4532" t="b">
        <v>0</v>
      </c>
      <c r="G4532" t="s">
        <v>52</v>
      </c>
      <c r="H4532" s="4">
        <v>45715.959502314807</v>
      </c>
      <c r="I4532" t="b">
        <v>0</v>
      </c>
      <c r="J4532" t="b">
        <v>1</v>
      </c>
      <c r="K4532" t="s">
        <v>24</v>
      </c>
      <c r="L4532" t="s">
        <v>22</v>
      </c>
      <c r="M4532">
        <v>115000</v>
      </c>
      <c r="O4532" t="s">
        <v>8079</v>
      </c>
      <c r="P4532" t="s">
        <v>8080</v>
      </c>
    </row>
    <row r="4533" spans="1:16" x14ac:dyDescent="0.25">
      <c r="A4533" t="s">
        <v>2</v>
      </c>
      <c r="B4533" t="s">
        <v>8081</v>
      </c>
      <c r="C4533" t="s">
        <v>332</v>
      </c>
      <c r="D4533" t="s">
        <v>3973</v>
      </c>
      <c r="E4533" t="s">
        <v>20</v>
      </c>
      <c r="F4533" t="b">
        <v>0</v>
      </c>
      <c r="G4533" t="s">
        <v>27</v>
      </c>
      <c r="H4533" s="4">
        <v>45715.960532407407</v>
      </c>
      <c r="I4533" t="b">
        <v>0</v>
      </c>
      <c r="J4533" t="b">
        <v>0</v>
      </c>
      <c r="K4533" t="s">
        <v>24</v>
      </c>
      <c r="L4533" t="s">
        <v>22</v>
      </c>
      <c r="M4533">
        <v>125000</v>
      </c>
      <c r="O4533" t="s">
        <v>4344</v>
      </c>
      <c r="P4533" t="s">
        <v>8082</v>
      </c>
    </row>
    <row r="4534" spans="1:16" x14ac:dyDescent="0.25">
      <c r="A4534" t="s">
        <v>40</v>
      </c>
      <c r="B4534" t="s">
        <v>8083</v>
      </c>
      <c r="C4534" t="s">
        <v>1135</v>
      </c>
      <c r="D4534" t="s">
        <v>3828</v>
      </c>
      <c r="E4534" t="s">
        <v>20</v>
      </c>
      <c r="F4534" t="b">
        <v>0</v>
      </c>
      <c r="G4534" t="s">
        <v>52</v>
      </c>
      <c r="H4534" s="4">
        <v>45715.961956018517</v>
      </c>
      <c r="I4534" t="b">
        <v>0</v>
      </c>
      <c r="J4534" t="b">
        <v>1</v>
      </c>
      <c r="K4534" t="s">
        <v>24</v>
      </c>
      <c r="L4534" t="s">
        <v>22</v>
      </c>
      <c r="M4534">
        <v>144820</v>
      </c>
      <c r="O4534" t="s">
        <v>811</v>
      </c>
      <c r="P4534" t="s">
        <v>128</v>
      </c>
    </row>
    <row r="4535" spans="1:16" x14ac:dyDescent="0.25">
      <c r="A4535" t="s">
        <v>139</v>
      </c>
      <c r="B4535" t="s">
        <v>8084</v>
      </c>
      <c r="C4535" t="s">
        <v>192</v>
      </c>
      <c r="D4535" t="s">
        <v>3973</v>
      </c>
      <c r="E4535" t="s">
        <v>20</v>
      </c>
      <c r="F4535" t="b">
        <v>0</v>
      </c>
      <c r="G4535" t="s">
        <v>23</v>
      </c>
      <c r="H4535" s="4">
        <v>45715.976446759261</v>
      </c>
      <c r="I4535" t="b">
        <v>1</v>
      </c>
      <c r="J4535" t="b">
        <v>0</v>
      </c>
      <c r="K4535" t="s">
        <v>24</v>
      </c>
      <c r="L4535" t="s">
        <v>22</v>
      </c>
      <c r="M4535">
        <v>141500</v>
      </c>
      <c r="O4535" t="s">
        <v>261</v>
      </c>
      <c r="P4535" t="s">
        <v>3427</v>
      </c>
    </row>
    <row r="4536" spans="1:16" x14ac:dyDescent="0.25">
      <c r="A4536" t="s">
        <v>1</v>
      </c>
      <c r="B4536" t="s">
        <v>8085</v>
      </c>
      <c r="C4536" t="s">
        <v>172</v>
      </c>
      <c r="D4536" t="s">
        <v>3973</v>
      </c>
      <c r="E4536" t="s">
        <v>20</v>
      </c>
      <c r="F4536" t="b">
        <v>0</v>
      </c>
      <c r="G4536" t="s">
        <v>27</v>
      </c>
      <c r="H4536" s="4">
        <v>45716.000115740739</v>
      </c>
      <c r="I4536" t="b">
        <v>0</v>
      </c>
      <c r="J4536" t="b">
        <v>1</v>
      </c>
      <c r="K4536" t="s">
        <v>24</v>
      </c>
      <c r="L4536" t="s">
        <v>22</v>
      </c>
      <c r="M4536">
        <v>110750</v>
      </c>
      <c r="O4536" t="s">
        <v>1857</v>
      </c>
    </row>
    <row r="4537" spans="1:16" x14ac:dyDescent="0.25">
      <c r="A4537" t="s">
        <v>25</v>
      </c>
      <c r="B4537" t="s">
        <v>8086</v>
      </c>
      <c r="C4537" t="s">
        <v>889</v>
      </c>
      <c r="D4537" t="s">
        <v>3973</v>
      </c>
      <c r="E4537" t="s">
        <v>20</v>
      </c>
      <c r="F4537" t="b">
        <v>0</v>
      </c>
      <c r="G4537" t="s">
        <v>41</v>
      </c>
      <c r="H4537" s="4">
        <v>45716.000416666669</v>
      </c>
      <c r="I4537" t="b">
        <v>0</v>
      </c>
      <c r="J4537" t="b">
        <v>1</v>
      </c>
      <c r="K4537" t="s">
        <v>24</v>
      </c>
      <c r="L4537" t="s">
        <v>22</v>
      </c>
      <c r="M4537">
        <v>167500</v>
      </c>
      <c r="O4537" t="s">
        <v>1859</v>
      </c>
      <c r="P4537" t="s">
        <v>107</v>
      </c>
    </row>
    <row r="4538" spans="1:16" x14ac:dyDescent="0.25">
      <c r="A4538" t="s">
        <v>139</v>
      </c>
      <c r="B4538" t="s">
        <v>8087</v>
      </c>
      <c r="C4538" t="s">
        <v>180</v>
      </c>
      <c r="D4538" t="s">
        <v>3973</v>
      </c>
      <c r="E4538" t="s">
        <v>631</v>
      </c>
      <c r="F4538" t="b">
        <v>0</v>
      </c>
      <c r="G4538" t="s">
        <v>41</v>
      </c>
      <c r="H4538" s="4">
        <v>45716.000486111108</v>
      </c>
      <c r="I4538" t="b">
        <v>0</v>
      </c>
      <c r="J4538" t="b">
        <v>1</v>
      </c>
      <c r="K4538" t="s">
        <v>24</v>
      </c>
      <c r="L4538" t="s">
        <v>36</v>
      </c>
      <c r="N4538">
        <v>23</v>
      </c>
      <c r="O4538" t="s">
        <v>2947</v>
      </c>
      <c r="P4538" t="s">
        <v>8088</v>
      </c>
    </row>
    <row r="4539" spans="1:16" x14ac:dyDescent="0.25">
      <c r="A4539" t="s">
        <v>139</v>
      </c>
      <c r="B4539" t="s">
        <v>8089</v>
      </c>
      <c r="C4539" t="s">
        <v>203</v>
      </c>
      <c r="D4539" t="s">
        <v>3973</v>
      </c>
      <c r="E4539" t="s">
        <v>20</v>
      </c>
      <c r="F4539" t="b">
        <v>0</v>
      </c>
      <c r="G4539" t="s">
        <v>23</v>
      </c>
      <c r="H4539" s="4">
        <v>45716.018136574072</v>
      </c>
      <c r="I4539" t="b">
        <v>0</v>
      </c>
      <c r="J4539" t="b">
        <v>1</v>
      </c>
      <c r="K4539" t="s">
        <v>24</v>
      </c>
      <c r="L4539" t="s">
        <v>22</v>
      </c>
      <c r="M4539">
        <v>131500</v>
      </c>
      <c r="O4539" t="s">
        <v>1147</v>
      </c>
      <c r="P4539" t="s">
        <v>8090</v>
      </c>
    </row>
    <row r="4540" spans="1:16" x14ac:dyDescent="0.25">
      <c r="A4540" t="s">
        <v>1</v>
      </c>
      <c r="B4540" t="s">
        <v>661</v>
      </c>
      <c r="C4540" t="s">
        <v>1803</v>
      </c>
      <c r="D4540" t="s">
        <v>3828</v>
      </c>
      <c r="E4540" t="s">
        <v>20</v>
      </c>
      <c r="F4540" t="b">
        <v>0</v>
      </c>
      <c r="G4540" t="s">
        <v>23</v>
      </c>
      <c r="H4540" s="4">
        <v>45716.018229166657</v>
      </c>
      <c r="I4540" t="b">
        <v>0</v>
      </c>
      <c r="J4540" t="b">
        <v>1</v>
      </c>
      <c r="K4540" t="s">
        <v>24</v>
      </c>
      <c r="L4540" t="s">
        <v>22</v>
      </c>
      <c r="M4540">
        <v>102500</v>
      </c>
      <c r="O4540" t="s">
        <v>8091</v>
      </c>
      <c r="P4540" t="s">
        <v>8092</v>
      </c>
    </row>
    <row r="4541" spans="1:16" x14ac:dyDescent="0.25">
      <c r="A4541" t="s">
        <v>2</v>
      </c>
      <c r="B4541" t="s">
        <v>2</v>
      </c>
      <c r="C4541" t="s">
        <v>1111</v>
      </c>
      <c r="D4541" t="s">
        <v>3973</v>
      </c>
      <c r="E4541" t="s">
        <v>20</v>
      </c>
      <c r="F4541" t="b">
        <v>0</v>
      </c>
      <c r="G4541" t="s">
        <v>27</v>
      </c>
      <c r="H4541" s="4">
        <v>45716.043865740743</v>
      </c>
      <c r="I4541" t="b">
        <v>0</v>
      </c>
      <c r="J4541" t="b">
        <v>1</v>
      </c>
      <c r="K4541" t="s">
        <v>24</v>
      </c>
      <c r="L4541" t="s">
        <v>36</v>
      </c>
      <c r="N4541">
        <v>65</v>
      </c>
      <c r="O4541" t="s">
        <v>8093</v>
      </c>
      <c r="P4541" t="s">
        <v>8094</v>
      </c>
    </row>
    <row r="4542" spans="1:16" x14ac:dyDescent="0.25">
      <c r="A4542" t="s">
        <v>1</v>
      </c>
      <c r="B4542" t="s">
        <v>1</v>
      </c>
      <c r="C4542" t="s">
        <v>8095</v>
      </c>
      <c r="D4542" t="s">
        <v>3973</v>
      </c>
      <c r="E4542" t="s">
        <v>20</v>
      </c>
      <c r="F4542" t="b">
        <v>0</v>
      </c>
      <c r="G4542" t="s">
        <v>27</v>
      </c>
      <c r="H4542" s="4">
        <v>45716.083472222221</v>
      </c>
      <c r="I4542" t="b">
        <v>0</v>
      </c>
      <c r="J4542" t="b">
        <v>0</v>
      </c>
      <c r="K4542" t="s">
        <v>24</v>
      </c>
      <c r="L4542" t="s">
        <v>36</v>
      </c>
      <c r="N4542">
        <v>40</v>
      </c>
      <c r="O4542" t="s">
        <v>6089</v>
      </c>
    </row>
    <row r="4543" spans="1:16" x14ac:dyDescent="0.25">
      <c r="A4543" t="s">
        <v>0</v>
      </c>
      <c r="B4543" t="s">
        <v>8096</v>
      </c>
      <c r="C4543" t="s">
        <v>209</v>
      </c>
      <c r="D4543" t="s">
        <v>3973</v>
      </c>
      <c r="E4543" t="s">
        <v>20</v>
      </c>
      <c r="F4543" t="b">
        <v>0</v>
      </c>
      <c r="G4543" t="s">
        <v>35</v>
      </c>
      <c r="H4543" s="4">
        <v>45716.084155092591</v>
      </c>
      <c r="I4543" t="b">
        <v>0</v>
      </c>
      <c r="J4543" t="b">
        <v>0</v>
      </c>
      <c r="K4543" t="s">
        <v>24</v>
      </c>
      <c r="L4543" t="s">
        <v>36</v>
      </c>
      <c r="N4543">
        <v>40</v>
      </c>
      <c r="O4543" t="s">
        <v>6089</v>
      </c>
    </row>
    <row r="4544" spans="1:16" x14ac:dyDescent="0.25">
      <c r="A4544" t="s">
        <v>0</v>
      </c>
      <c r="B4544" t="s">
        <v>8097</v>
      </c>
      <c r="C4544" t="s">
        <v>180</v>
      </c>
      <c r="D4544" t="s">
        <v>3973</v>
      </c>
      <c r="E4544" t="s">
        <v>20</v>
      </c>
      <c r="F4544" t="b">
        <v>0</v>
      </c>
      <c r="G4544" t="s">
        <v>41</v>
      </c>
      <c r="H4544" s="4">
        <v>45716.12537037037</v>
      </c>
      <c r="I4544" t="b">
        <v>0</v>
      </c>
      <c r="J4544" t="b">
        <v>1</v>
      </c>
      <c r="K4544" t="s">
        <v>24</v>
      </c>
      <c r="L4544" t="s">
        <v>22</v>
      </c>
      <c r="M4544">
        <v>110000</v>
      </c>
      <c r="O4544" t="s">
        <v>8098</v>
      </c>
      <c r="P4544" t="s">
        <v>3158</v>
      </c>
    </row>
    <row r="4545" spans="1:16" x14ac:dyDescent="0.25">
      <c r="A4545" t="s">
        <v>0</v>
      </c>
      <c r="B4545" t="s">
        <v>8099</v>
      </c>
      <c r="C4545" t="s">
        <v>42</v>
      </c>
      <c r="D4545" t="s">
        <v>3973</v>
      </c>
      <c r="E4545" t="s">
        <v>51</v>
      </c>
      <c r="F4545" t="b">
        <v>0</v>
      </c>
      <c r="G4545" t="s">
        <v>41</v>
      </c>
      <c r="H4545" s="4">
        <v>45716.125416666669</v>
      </c>
      <c r="I4545" t="b">
        <v>0</v>
      </c>
      <c r="J4545" t="b">
        <v>0</v>
      </c>
      <c r="K4545" t="s">
        <v>24</v>
      </c>
      <c r="L4545" t="s">
        <v>36</v>
      </c>
      <c r="N4545">
        <v>70</v>
      </c>
      <c r="O4545" t="s">
        <v>1137</v>
      </c>
      <c r="P4545" t="s">
        <v>280</v>
      </c>
    </row>
    <row r="4546" spans="1:16" x14ac:dyDescent="0.25">
      <c r="A4546" t="s">
        <v>1</v>
      </c>
      <c r="B4546" t="s">
        <v>8100</v>
      </c>
      <c r="C4546" t="s">
        <v>192</v>
      </c>
      <c r="D4546" t="s">
        <v>3973</v>
      </c>
      <c r="E4546" t="s">
        <v>20</v>
      </c>
      <c r="F4546" t="b">
        <v>0</v>
      </c>
      <c r="G4546" t="s">
        <v>23</v>
      </c>
      <c r="H4546" s="4">
        <v>45716.184895833343</v>
      </c>
      <c r="I4546" t="b">
        <v>0</v>
      </c>
      <c r="J4546" t="b">
        <v>0</v>
      </c>
      <c r="K4546" t="s">
        <v>24</v>
      </c>
      <c r="L4546" t="s">
        <v>22</v>
      </c>
      <c r="M4546">
        <v>110000</v>
      </c>
      <c r="O4546" t="s">
        <v>374</v>
      </c>
      <c r="P4546" t="s">
        <v>2881</v>
      </c>
    </row>
    <row r="4547" spans="1:16" x14ac:dyDescent="0.25">
      <c r="A4547" t="s">
        <v>25</v>
      </c>
      <c r="B4547" t="s">
        <v>8101</v>
      </c>
      <c r="C4547" t="s">
        <v>82</v>
      </c>
      <c r="D4547" t="s">
        <v>4109</v>
      </c>
      <c r="E4547" t="s">
        <v>20</v>
      </c>
      <c r="F4547" t="b">
        <v>0</v>
      </c>
      <c r="G4547" t="s">
        <v>27</v>
      </c>
      <c r="H4547" s="4">
        <v>45716.2500462963</v>
      </c>
      <c r="I4547" t="b">
        <v>0</v>
      </c>
      <c r="J4547" t="b">
        <v>1</v>
      </c>
      <c r="K4547" t="s">
        <v>24</v>
      </c>
      <c r="L4547" t="s">
        <v>22</v>
      </c>
      <c r="M4547">
        <v>175000</v>
      </c>
      <c r="O4547" t="s">
        <v>1723</v>
      </c>
      <c r="P4547" t="s">
        <v>597</v>
      </c>
    </row>
    <row r="4548" spans="1:16" x14ac:dyDescent="0.25">
      <c r="A4548" t="s">
        <v>0</v>
      </c>
      <c r="B4548" t="s">
        <v>2221</v>
      </c>
      <c r="C4548" t="s">
        <v>84</v>
      </c>
      <c r="D4548" t="s">
        <v>3828</v>
      </c>
      <c r="E4548" t="s">
        <v>20</v>
      </c>
      <c r="F4548" t="b">
        <v>0</v>
      </c>
      <c r="G4548" t="s">
        <v>41</v>
      </c>
      <c r="H4548" s="4">
        <v>45716.250347222223</v>
      </c>
      <c r="I4548" t="b">
        <v>0</v>
      </c>
      <c r="J4548" t="b">
        <v>0</v>
      </c>
      <c r="K4548" t="s">
        <v>24</v>
      </c>
      <c r="L4548" t="s">
        <v>22</v>
      </c>
      <c r="M4548">
        <v>101000</v>
      </c>
      <c r="O4548" t="s">
        <v>8102</v>
      </c>
      <c r="P4548" t="s">
        <v>8103</v>
      </c>
    </row>
    <row r="4549" spans="1:16" x14ac:dyDescent="0.25">
      <c r="A4549" t="s">
        <v>0</v>
      </c>
      <c r="B4549" t="s">
        <v>1219</v>
      </c>
      <c r="C4549" t="s">
        <v>787</v>
      </c>
      <c r="D4549" t="s">
        <v>3828</v>
      </c>
      <c r="E4549" t="s">
        <v>20</v>
      </c>
      <c r="F4549" t="b">
        <v>0</v>
      </c>
      <c r="G4549" t="s">
        <v>41</v>
      </c>
      <c r="H4549" s="4">
        <v>45716.250347222223</v>
      </c>
      <c r="I4549" t="b">
        <v>0</v>
      </c>
      <c r="J4549" t="b">
        <v>0</v>
      </c>
      <c r="K4549" t="s">
        <v>24</v>
      </c>
      <c r="L4549" t="s">
        <v>22</v>
      </c>
      <c r="M4549">
        <v>103000</v>
      </c>
      <c r="O4549" t="s">
        <v>3001</v>
      </c>
      <c r="P4549" t="s">
        <v>1687</v>
      </c>
    </row>
    <row r="4550" spans="1:16" x14ac:dyDescent="0.25">
      <c r="A4550" t="s">
        <v>0</v>
      </c>
      <c r="B4550" t="s">
        <v>1934</v>
      </c>
      <c r="C4550" t="s">
        <v>809</v>
      </c>
      <c r="D4550" t="s">
        <v>4084</v>
      </c>
      <c r="E4550" t="s">
        <v>20</v>
      </c>
      <c r="F4550" t="b">
        <v>0</v>
      </c>
      <c r="G4550" t="s">
        <v>41</v>
      </c>
      <c r="H4550" s="4">
        <v>45716.250613425917</v>
      </c>
      <c r="I4550" t="b">
        <v>0</v>
      </c>
      <c r="J4550" t="b">
        <v>0</v>
      </c>
      <c r="K4550" t="s">
        <v>24</v>
      </c>
      <c r="L4550" t="s">
        <v>22</v>
      </c>
      <c r="M4550">
        <v>108975.5</v>
      </c>
      <c r="O4550" t="s">
        <v>374</v>
      </c>
      <c r="P4550" t="s">
        <v>8104</v>
      </c>
    </row>
    <row r="4551" spans="1:16" x14ac:dyDescent="0.25">
      <c r="A4551" t="s">
        <v>0</v>
      </c>
      <c r="B4551" t="s">
        <v>2166</v>
      </c>
      <c r="C4551" t="s">
        <v>167</v>
      </c>
      <c r="D4551" t="s">
        <v>4084</v>
      </c>
      <c r="E4551" t="s">
        <v>20</v>
      </c>
      <c r="F4551" t="b">
        <v>0</v>
      </c>
      <c r="G4551" t="s">
        <v>35</v>
      </c>
      <c r="H4551" s="4">
        <v>45716.250844907408</v>
      </c>
      <c r="I4551" t="b">
        <v>0</v>
      </c>
      <c r="J4551" t="b">
        <v>0</v>
      </c>
      <c r="K4551" t="s">
        <v>24</v>
      </c>
      <c r="L4551" t="s">
        <v>22</v>
      </c>
      <c r="M4551">
        <v>100000</v>
      </c>
      <c r="O4551" t="s">
        <v>374</v>
      </c>
      <c r="P4551" t="s">
        <v>4874</v>
      </c>
    </row>
    <row r="4552" spans="1:16" x14ac:dyDescent="0.25">
      <c r="A4552" t="s">
        <v>0</v>
      </c>
      <c r="B4552" t="s">
        <v>1269</v>
      </c>
      <c r="C4552" t="s">
        <v>151</v>
      </c>
      <c r="D4552" t="s">
        <v>4084</v>
      </c>
      <c r="E4552" t="s">
        <v>20</v>
      </c>
      <c r="F4552" t="b">
        <v>0</v>
      </c>
      <c r="G4552" t="s">
        <v>30</v>
      </c>
      <c r="H4552" s="4">
        <v>45716.251354166663</v>
      </c>
      <c r="I4552" t="b">
        <v>0</v>
      </c>
      <c r="J4552" t="b">
        <v>0</v>
      </c>
      <c r="K4552" t="s">
        <v>24</v>
      </c>
      <c r="L4552" t="s">
        <v>22</v>
      </c>
      <c r="M4552">
        <v>105000</v>
      </c>
      <c r="O4552" t="s">
        <v>4873</v>
      </c>
      <c r="P4552" t="s">
        <v>2591</v>
      </c>
    </row>
    <row r="4553" spans="1:16" x14ac:dyDescent="0.25">
      <c r="A4553" t="s">
        <v>1</v>
      </c>
      <c r="B4553" t="s">
        <v>7747</v>
      </c>
      <c r="C4553" t="s">
        <v>82</v>
      </c>
      <c r="D4553" t="s">
        <v>3828</v>
      </c>
      <c r="E4553" t="s">
        <v>20</v>
      </c>
      <c r="F4553" t="b">
        <v>0</v>
      </c>
      <c r="G4553" t="s">
        <v>27</v>
      </c>
      <c r="H4553" s="4">
        <v>45716.251608796287</v>
      </c>
      <c r="I4553" t="b">
        <v>0</v>
      </c>
      <c r="J4553" t="b">
        <v>1</v>
      </c>
      <c r="K4553" t="s">
        <v>24</v>
      </c>
      <c r="L4553" t="s">
        <v>22</v>
      </c>
      <c r="M4553">
        <v>259500</v>
      </c>
      <c r="O4553" t="s">
        <v>1883</v>
      </c>
      <c r="P4553" t="s">
        <v>447</v>
      </c>
    </row>
    <row r="4554" spans="1:16" x14ac:dyDescent="0.25">
      <c r="A4554" t="s">
        <v>1</v>
      </c>
      <c r="B4554" t="s">
        <v>8105</v>
      </c>
      <c r="C4554" t="s">
        <v>322</v>
      </c>
      <c r="D4554" t="s">
        <v>3973</v>
      </c>
      <c r="E4554" t="s">
        <v>20</v>
      </c>
      <c r="F4554" t="b">
        <v>0</v>
      </c>
      <c r="G4554" t="s">
        <v>41</v>
      </c>
      <c r="H4554" s="4">
        <v>45716.252071759263</v>
      </c>
      <c r="I4554" t="b">
        <v>0</v>
      </c>
      <c r="J4554" t="b">
        <v>1</v>
      </c>
      <c r="K4554" t="s">
        <v>24</v>
      </c>
      <c r="L4554" t="s">
        <v>22</v>
      </c>
      <c r="M4554">
        <v>214500</v>
      </c>
      <c r="O4554" t="s">
        <v>323</v>
      </c>
      <c r="P4554" t="s">
        <v>8106</v>
      </c>
    </row>
    <row r="4555" spans="1:16" x14ac:dyDescent="0.25">
      <c r="A4555" t="s">
        <v>1</v>
      </c>
      <c r="B4555" t="s">
        <v>8107</v>
      </c>
      <c r="C4555" t="s">
        <v>293</v>
      </c>
      <c r="D4555" t="s">
        <v>3973</v>
      </c>
      <c r="E4555" t="s">
        <v>20</v>
      </c>
      <c r="F4555" t="b">
        <v>0</v>
      </c>
      <c r="G4555" t="s">
        <v>41</v>
      </c>
      <c r="H4555" s="4">
        <v>45716.252071759263</v>
      </c>
      <c r="I4555" t="b">
        <v>0</v>
      </c>
      <c r="J4555" t="b">
        <v>1</v>
      </c>
      <c r="K4555" t="s">
        <v>24</v>
      </c>
      <c r="L4555" t="s">
        <v>22</v>
      </c>
      <c r="M4555">
        <v>192000</v>
      </c>
      <c r="O4555" t="s">
        <v>43</v>
      </c>
      <c r="P4555" t="s">
        <v>302</v>
      </c>
    </row>
    <row r="4556" spans="1:16" x14ac:dyDescent="0.25">
      <c r="A4556" t="s">
        <v>1</v>
      </c>
      <c r="B4556" t="s">
        <v>410</v>
      </c>
      <c r="C4556" t="s">
        <v>386</v>
      </c>
      <c r="D4556" t="s">
        <v>4302</v>
      </c>
      <c r="E4556" t="s">
        <v>20</v>
      </c>
      <c r="F4556" t="b">
        <v>0</v>
      </c>
      <c r="G4556" t="s">
        <v>41</v>
      </c>
      <c r="H4556" s="4">
        <v>45716.252071759263</v>
      </c>
      <c r="I4556" t="b">
        <v>0</v>
      </c>
      <c r="J4556" t="b">
        <v>0</v>
      </c>
      <c r="K4556" t="s">
        <v>24</v>
      </c>
      <c r="L4556" t="s">
        <v>22</v>
      </c>
      <c r="M4556">
        <v>101234</v>
      </c>
      <c r="O4556" t="s">
        <v>8108</v>
      </c>
    </row>
    <row r="4557" spans="1:16" x14ac:dyDescent="0.25">
      <c r="A4557" t="s">
        <v>2</v>
      </c>
      <c r="B4557" t="s">
        <v>8109</v>
      </c>
      <c r="C4557" t="s">
        <v>82</v>
      </c>
      <c r="D4557" t="s">
        <v>3828</v>
      </c>
      <c r="E4557" t="s">
        <v>20</v>
      </c>
      <c r="F4557" t="b">
        <v>0</v>
      </c>
      <c r="G4557" t="s">
        <v>27</v>
      </c>
      <c r="H4557" s="4">
        <v>45716.252118055563</v>
      </c>
      <c r="I4557" t="b">
        <v>0</v>
      </c>
      <c r="J4557" t="b">
        <v>1</v>
      </c>
      <c r="K4557" t="s">
        <v>24</v>
      </c>
      <c r="L4557" t="s">
        <v>22</v>
      </c>
      <c r="M4557">
        <v>165500</v>
      </c>
      <c r="O4557" t="s">
        <v>5006</v>
      </c>
      <c r="P4557" t="s">
        <v>5569</v>
      </c>
    </row>
    <row r="4558" spans="1:16" x14ac:dyDescent="0.25">
      <c r="A4558" t="s">
        <v>1</v>
      </c>
      <c r="B4558" t="s">
        <v>1</v>
      </c>
      <c r="C4558" t="s">
        <v>2453</v>
      </c>
      <c r="D4558" t="s">
        <v>3828</v>
      </c>
      <c r="E4558" t="s">
        <v>105</v>
      </c>
      <c r="F4558" t="b">
        <v>0</v>
      </c>
      <c r="G4558" t="s">
        <v>30</v>
      </c>
      <c r="H4558" s="4">
        <v>45716.252384259264</v>
      </c>
      <c r="I4558" t="b">
        <v>0</v>
      </c>
      <c r="J4558" t="b">
        <v>1</v>
      </c>
      <c r="K4558" t="s">
        <v>24</v>
      </c>
      <c r="L4558" t="s">
        <v>36</v>
      </c>
      <c r="N4558">
        <v>38.465000152587891</v>
      </c>
      <c r="O4558" t="s">
        <v>2454</v>
      </c>
    </row>
    <row r="4559" spans="1:16" x14ac:dyDescent="0.25">
      <c r="A4559" t="s">
        <v>2</v>
      </c>
      <c r="B4559" t="s">
        <v>638</v>
      </c>
      <c r="C4559" t="s">
        <v>39</v>
      </c>
      <c r="D4559" t="s">
        <v>8110</v>
      </c>
      <c r="E4559" t="s">
        <v>20</v>
      </c>
      <c r="F4559" t="b">
        <v>1</v>
      </c>
      <c r="G4559" t="s">
        <v>41</v>
      </c>
      <c r="H4559" s="4">
        <v>45716.25240740741</v>
      </c>
      <c r="I4559" t="b">
        <v>0</v>
      </c>
      <c r="J4559" t="b">
        <v>0</v>
      </c>
      <c r="K4559" t="s">
        <v>24</v>
      </c>
      <c r="L4559" t="s">
        <v>22</v>
      </c>
      <c r="M4559">
        <v>110000</v>
      </c>
      <c r="O4559" t="s">
        <v>8111</v>
      </c>
      <c r="P4559" t="s">
        <v>8112</v>
      </c>
    </row>
    <row r="4560" spans="1:16" x14ac:dyDescent="0.25">
      <c r="A4560" t="s">
        <v>1</v>
      </c>
      <c r="B4560" t="s">
        <v>8113</v>
      </c>
      <c r="C4560" t="s">
        <v>160</v>
      </c>
      <c r="D4560" t="s">
        <v>3383</v>
      </c>
      <c r="E4560" t="s">
        <v>51</v>
      </c>
      <c r="F4560" t="b">
        <v>0</v>
      </c>
      <c r="G4560" t="s">
        <v>52</v>
      </c>
      <c r="H4560" s="4">
        <v>45716.252592592587</v>
      </c>
      <c r="I4560" t="b">
        <v>0</v>
      </c>
      <c r="J4560" t="b">
        <v>0</v>
      </c>
      <c r="K4560" t="s">
        <v>24</v>
      </c>
      <c r="L4560" t="s">
        <v>36</v>
      </c>
      <c r="N4560">
        <v>40</v>
      </c>
      <c r="O4560" t="s">
        <v>6624</v>
      </c>
    </row>
    <row r="4561" spans="1:16" x14ac:dyDescent="0.25">
      <c r="A4561" t="s">
        <v>2</v>
      </c>
      <c r="B4561" t="s">
        <v>392</v>
      </c>
      <c r="C4561" t="s">
        <v>47</v>
      </c>
      <c r="D4561" t="s">
        <v>3973</v>
      </c>
      <c r="E4561" t="s">
        <v>20</v>
      </c>
      <c r="F4561" t="b">
        <v>0</v>
      </c>
      <c r="G4561" t="s">
        <v>27</v>
      </c>
      <c r="H4561" s="4">
        <v>45716.25277777778</v>
      </c>
      <c r="I4561" t="b">
        <v>0</v>
      </c>
      <c r="J4561" t="b">
        <v>1</v>
      </c>
      <c r="K4561" t="s">
        <v>24</v>
      </c>
      <c r="L4561" t="s">
        <v>22</v>
      </c>
      <c r="M4561">
        <v>147500</v>
      </c>
      <c r="O4561" t="s">
        <v>1547</v>
      </c>
      <c r="P4561" t="s">
        <v>8114</v>
      </c>
    </row>
    <row r="4562" spans="1:16" x14ac:dyDescent="0.25">
      <c r="A4562" t="s">
        <v>2</v>
      </c>
      <c r="B4562" t="s">
        <v>389</v>
      </c>
      <c r="C4562" t="s">
        <v>33</v>
      </c>
      <c r="D4562" t="s">
        <v>4753</v>
      </c>
      <c r="F4562" t="b">
        <v>0</v>
      </c>
      <c r="G4562" t="s">
        <v>35</v>
      </c>
      <c r="H4562" s="4">
        <v>45716.253344907411</v>
      </c>
      <c r="I4562" t="b">
        <v>1</v>
      </c>
      <c r="J4562" t="b">
        <v>1</v>
      </c>
      <c r="K4562" t="s">
        <v>24</v>
      </c>
      <c r="L4562" t="s">
        <v>36</v>
      </c>
      <c r="N4562">
        <v>63.5</v>
      </c>
      <c r="O4562" t="s">
        <v>289</v>
      </c>
      <c r="P4562" t="s">
        <v>8115</v>
      </c>
    </row>
    <row r="4563" spans="1:16" x14ac:dyDescent="0.25">
      <c r="A4563" t="s">
        <v>1</v>
      </c>
      <c r="B4563" t="s">
        <v>1</v>
      </c>
      <c r="C4563" t="s">
        <v>8116</v>
      </c>
      <c r="D4563" t="s">
        <v>8117</v>
      </c>
      <c r="E4563" t="s">
        <v>20</v>
      </c>
      <c r="F4563" t="b">
        <v>0</v>
      </c>
      <c r="G4563" t="s">
        <v>807</v>
      </c>
      <c r="H4563" s="4">
        <v>45716.254513888889</v>
      </c>
      <c r="I4563" t="b">
        <v>0</v>
      </c>
      <c r="J4563" t="b">
        <v>0</v>
      </c>
      <c r="K4563" t="s">
        <v>807</v>
      </c>
      <c r="L4563" t="s">
        <v>22</v>
      </c>
      <c r="M4563">
        <v>103529.5</v>
      </c>
      <c r="O4563" t="s">
        <v>1698</v>
      </c>
      <c r="P4563" t="s">
        <v>2028</v>
      </c>
    </row>
    <row r="4564" spans="1:16" x14ac:dyDescent="0.25">
      <c r="A4564" t="s">
        <v>2</v>
      </c>
      <c r="B4564" t="s">
        <v>8118</v>
      </c>
      <c r="C4564" t="s">
        <v>414</v>
      </c>
      <c r="D4564" t="s">
        <v>4035</v>
      </c>
      <c r="E4564" t="s">
        <v>20</v>
      </c>
      <c r="F4564" t="b">
        <v>0</v>
      </c>
      <c r="G4564" t="s">
        <v>414</v>
      </c>
      <c r="H4564" s="4">
        <v>45716.258599537039</v>
      </c>
      <c r="I4564" t="b">
        <v>0</v>
      </c>
      <c r="J4564" t="b">
        <v>0</v>
      </c>
      <c r="K4564" t="s">
        <v>414</v>
      </c>
      <c r="L4564" t="s">
        <v>22</v>
      </c>
      <c r="M4564">
        <v>83999.5</v>
      </c>
      <c r="O4564" t="s">
        <v>8119</v>
      </c>
      <c r="P4564" t="s">
        <v>8120</v>
      </c>
    </row>
    <row r="4565" spans="1:16" x14ac:dyDescent="0.25">
      <c r="A4565" t="s">
        <v>1</v>
      </c>
      <c r="B4565" t="s">
        <v>8121</v>
      </c>
      <c r="C4565" t="s">
        <v>39</v>
      </c>
      <c r="D4565" t="s">
        <v>7658</v>
      </c>
      <c r="E4565" t="s">
        <v>20</v>
      </c>
      <c r="F4565" t="b">
        <v>1</v>
      </c>
      <c r="G4565" t="s">
        <v>311</v>
      </c>
      <c r="H4565" s="4">
        <v>45716.259560185194</v>
      </c>
      <c r="I4565" t="b">
        <v>0</v>
      </c>
      <c r="J4565" t="b">
        <v>0</v>
      </c>
      <c r="K4565" t="s">
        <v>311</v>
      </c>
      <c r="L4565" t="s">
        <v>22</v>
      </c>
      <c r="M4565">
        <v>70000</v>
      </c>
      <c r="O4565" t="s">
        <v>8122</v>
      </c>
      <c r="P4565" t="s">
        <v>8123</v>
      </c>
    </row>
    <row r="4566" spans="1:16" x14ac:dyDescent="0.25">
      <c r="A4566" t="s">
        <v>40</v>
      </c>
      <c r="B4566" t="s">
        <v>8124</v>
      </c>
      <c r="C4566" t="s">
        <v>8125</v>
      </c>
      <c r="D4566" t="s">
        <v>8126</v>
      </c>
      <c r="E4566" t="s">
        <v>20</v>
      </c>
      <c r="F4566" t="b">
        <v>0</v>
      </c>
      <c r="G4566" t="s">
        <v>1718</v>
      </c>
      <c r="H4566" s="4">
        <v>45716.27716435185</v>
      </c>
      <c r="I4566" t="b">
        <v>0</v>
      </c>
      <c r="J4566" t="b">
        <v>0</v>
      </c>
      <c r="K4566" t="s">
        <v>1718</v>
      </c>
      <c r="L4566" t="s">
        <v>22</v>
      </c>
      <c r="M4566">
        <v>160000</v>
      </c>
      <c r="O4566" t="s">
        <v>8127</v>
      </c>
      <c r="P4566" t="s">
        <v>8128</v>
      </c>
    </row>
    <row r="4567" spans="1:16" x14ac:dyDescent="0.25">
      <c r="A4567" t="s">
        <v>1</v>
      </c>
      <c r="B4567" t="s">
        <v>4600</v>
      </c>
      <c r="C4567" t="s">
        <v>73</v>
      </c>
      <c r="D4567" t="s">
        <v>3828</v>
      </c>
      <c r="E4567" t="s">
        <v>51</v>
      </c>
      <c r="F4567" t="b">
        <v>0</v>
      </c>
      <c r="G4567" t="s">
        <v>23</v>
      </c>
      <c r="H4567" s="4">
        <v>45716.283761574072</v>
      </c>
      <c r="I4567" t="b">
        <v>0</v>
      </c>
      <c r="J4567" t="b">
        <v>0</v>
      </c>
      <c r="K4567" t="s">
        <v>24</v>
      </c>
      <c r="L4567" t="s">
        <v>36</v>
      </c>
      <c r="N4567">
        <v>97.5</v>
      </c>
      <c r="O4567" t="s">
        <v>115</v>
      </c>
      <c r="P4567" t="s">
        <v>4601</v>
      </c>
    </row>
    <row r="4568" spans="1:16" x14ac:dyDescent="0.25">
      <c r="A4568" t="s">
        <v>19</v>
      </c>
      <c r="B4568" t="s">
        <v>19</v>
      </c>
      <c r="C4568" t="s">
        <v>6313</v>
      </c>
      <c r="D4568" t="s">
        <v>3970</v>
      </c>
      <c r="E4568" t="s">
        <v>20</v>
      </c>
      <c r="F4568" t="b">
        <v>0</v>
      </c>
      <c r="G4568" t="s">
        <v>1420</v>
      </c>
      <c r="H4568" s="4">
        <v>45716.304085648153</v>
      </c>
      <c r="I4568" t="b">
        <v>0</v>
      </c>
      <c r="J4568" t="b">
        <v>0</v>
      </c>
      <c r="K4568" t="s">
        <v>1420</v>
      </c>
      <c r="L4568" t="s">
        <v>22</v>
      </c>
      <c r="M4568">
        <v>140000</v>
      </c>
      <c r="O4568" t="s">
        <v>8129</v>
      </c>
      <c r="P4568" t="s">
        <v>8130</v>
      </c>
    </row>
    <row r="4569" spans="1:16" x14ac:dyDescent="0.25">
      <c r="A4569" t="s">
        <v>0</v>
      </c>
      <c r="B4569" t="s">
        <v>1954</v>
      </c>
      <c r="C4569" t="s">
        <v>167</v>
      </c>
      <c r="D4569" t="s">
        <v>4084</v>
      </c>
      <c r="E4569" t="s">
        <v>20</v>
      </c>
      <c r="F4569" t="b">
        <v>0</v>
      </c>
      <c r="G4569" t="s">
        <v>35</v>
      </c>
      <c r="H4569" s="4">
        <v>45716.334178240737</v>
      </c>
      <c r="I4569" t="b">
        <v>0</v>
      </c>
      <c r="J4569" t="b">
        <v>0</v>
      </c>
      <c r="K4569" t="s">
        <v>24</v>
      </c>
      <c r="L4569" t="s">
        <v>22</v>
      </c>
      <c r="M4569">
        <v>105000</v>
      </c>
      <c r="O4569" t="s">
        <v>4873</v>
      </c>
      <c r="P4569" t="s">
        <v>1876</v>
      </c>
    </row>
    <row r="4570" spans="1:16" x14ac:dyDescent="0.25">
      <c r="A4570" t="s">
        <v>0</v>
      </c>
      <c r="B4570" t="s">
        <v>0</v>
      </c>
      <c r="C4570" t="s">
        <v>2812</v>
      </c>
      <c r="D4570" t="s">
        <v>3973</v>
      </c>
      <c r="E4570" t="s">
        <v>20</v>
      </c>
      <c r="F4570" t="b">
        <v>0</v>
      </c>
      <c r="G4570" t="s">
        <v>30</v>
      </c>
      <c r="H4570" s="4">
        <v>45716.334513888891</v>
      </c>
      <c r="I4570" t="b">
        <v>0</v>
      </c>
      <c r="J4570" t="b">
        <v>1</v>
      </c>
      <c r="K4570" t="s">
        <v>24</v>
      </c>
      <c r="L4570" t="s">
        <v>36</v>
      </c>
      <c r="N4570">
        <v>19</v>
      </c>
      <c r="O4570" t="s">
        <v>4344</v>
      </c>
    </row>
    <row r="4571" spans="1:16" x14ac:dyDescent="0.25">
      <c r="A4571" t="s">
        <v>2</v>
      </c>
      <c r="B4571" t="s">
        <v>8131</v>
      </c>
      <c r="C4571" t="s">
        <v>47</v>
      </c>
      <c r="D4571" t="s">
        <v>3828</v>
      </c>
      <c r="E4571" t="s">
        <v>20</v>
      </c>
      <c r="F4571" t="b">
        <v>0</v>
      </c>
      <c r="G4571" t="s">
        <v>27</v>
      </c>
      <c r="H4571" s="4">
        <v>45716.336076388892</v>
      </c>
      <c r="I4571" t="b">
        <v>1</v>
      </c>
      <c r="J4571" t="b">
        <v>1</v>
      </c>
      <c r="K4571" t="s">
        <v>24</v>
      </c>
      <c r="L4571" t="s">
        <v>22</v>
      </c>
      <c r="M4571">
        <v>162500</v>
      </c>
      <c r="O4571" t="s">
        <v>8132</v>
      </c>
      <c r="P4571" t="s">
        <v>3027</v>
      </c>
    </row>
    <row r="4572" spans="1:16" x14ac:dyDescent="0.25">
      <c r="A4572" t="s">
        <v>2</v>
      </c>
      <c r="B4572" t="s">
        <v>6302</v>
      </c>
      <c r="C4572" t="s">
        <v>44</v>
      </c>
      <c r="D4572" t="s">
        <v>3828</v>
      </c>
      <c r="E4572" t="s">
        <v>20</v>
      </c>
      <c r="F4572" t="b">
        <v>0</v>
      </c>
      <c r="G4572" t="s">
        <v>27</v>
      </c>
      <c r="H4572" s="4">
        <v>45716.336111111108</v>
      </c>
      <c r="I4572" t="b">
        <v>1</v>
      </c>
      <c r="J4572" t="b">
        <v>1</v>
      </c>
      <c r="K4572" t="s">
        <v>24</v>
      </c>
      <c r="L4572" t="s">
        <v>22</v>
      </c>
      <c r="M4572">
        <v>162500</v>
      </c>
      <c r="O4572" t="s">
        <v>3085</v>
      </c>
      <c r="P4572" t="s">
        <v>2675</v>
      </c>
    </row>
    <row r="4573" spans="1:16" x14ac:dyDescent="0.25">
      <c r="A4573" t="s">
        <v>0</v>
      </c>
      <c r="B4573" t="s">
        <v>1821</v>
      </c>
      <c r="C4573" t="s">
        <v>2458</v>
      </c>
      <c r="D4573" t="s">
        <v>3973</v>
      </c>
      <c r="E4573" t="s">
        <v>20</v>
      </c>
      <c r="F4573" t="b">
        <v>0</v>
      </c>
      <c r="G4573" t="s">
        <v>30</v>
      </c>
      <c r="H4573" s="4">
        <v>45716.375972222217</v>
      </c>
      <c r="I4573" t="b">
        <v>0</v>
      </c>
      <c r="J4573" t="b">
        <v>0</v>
      </c>
      <c r="K4573" t="s">
        <v>24</v>
      </c>
      <c r="L4573" t="s">
        <v>22</v>
      </c>
      <c r="M4573">
        <v>107000</v>
      </c>
      <c r="O4573" t="s">
        <v>8063</v>
      </c>
      <c r="P4573" t="s">
        <v>8064</v>
      </c>
    </row>
    <row r="4574" spans="1:16" x14ac:dyDescent="0.25">
      <c r="A4574" t="s">
        <v>139</v>
      </c>
      <c r="B4574" t="s">
        <v>8133</v>
      </c>
      <c r="C4574" t="s">
        <v>1325</v>
      </c>
      <c r="D4574" t="s">
        <v>3973</v>
      </c>
      <c r="E4574" t="s">
        <v>20</v>
      </c>
      <c r="F4574" t="b">
        <v>0</v>
      </c>
      <c r="G4574" t="s">
        <v>41</v>
      </c>
      <c r="H4574" s="4">
        <v>45716.417164351849</v>
      </c>
      <c r="I4574" t="b">
        <v>0</v>
      </c>
      <c r="J4574" t="b">
        <v>0</v>
      </c>
      <c r="K4574" t="s">
        <v>24</v>
      </c>
      <c r="L4574" t="s">
        <v>22</v>
      </c>
      <c r="M4574">
        <v>117500</v>
      </c>
      <c r="O4574" t="s">
        <v>4236</v>
      </c>
    </row>
    <row r="4575" spans="1:16" x14ac:dyDescent="0.25">
      <c r="A4575" t="s">
        <v>0</v>
      </c>
      <c r="B4575" t="s">
        <v>8134</v>
      </c>
      <c r="C4575" t="s">
        <v>3766</v>
      </c>
      <c r="D4575" t="s">
        <v>2208</v>
      </c>
      <c r="E4575" t="s">
        <v>20</v>
      </c>
      <c r="F4575" t="b">
        <v>0</v>
      </c>
      <c r="G4575" t="s">
        <v>35</v>
      </c>
      <c r="H4575" s="4">
        <v>45716.417407407411</v>
      </c>
      <c r="I4575" t="b">
        <v>0</v>
      </c>
      <c r="J4575" t="b">
        <v>1</v>
      </c>
      <c r="K4575" t="s">
        <v>24</v>
      </c>
      <c r="L4575" t="s">
        <v>22</v>
      </c>
      <c r="M4575">
        <v>96650</v>
      </c>
      <c r="O4575" t="s">
        <v>5333</v>
      </c>
      <c r="P4575" t="s">
        <v>3117</v>
      </c>
    </row>
    <row r="4576" spans="1:16" x14ac:dyDescent="0.25">
      <c r="A4576" t="s">
        <v>0</v>
      </c>
      <c r="B4576" t="s">
        <v>8135</v>
      </c>
      <c r="C4576" t="s">
        <v>151</v>
      </c>
      <c r="D4576" t="s">
        <v>3973</v>
      </c>
      <c r="E4576" t="s">
        <v>20</v>
      </c>
      <c r="F4576" t="b">
        <v>0</v>
      </c>
      <c r="G4576" t="s">
        <v>30</v>
      </c>
      <c r="H4576" s="4">
        <v>45716.417881944442</v>
      </c>
      <c r="I4576" t="b">
        <v>0</v>
      </c>
      <c r="J4576" t="b">
        <v>1</v>
      </c>
      <c r="K4576" t="s">
        <v>24</v>
      </c>
      <c r="L4576" t="s">
        <v>22</v>
      </c>
      <c r="M4576">
        <v>239375</v>
      </c>
      <c r="O4576" t="s">
        <v>8136</v>
      </c>
      <c r="P4576" t="s">
        <v>5792</v>
      </c>
    </row>
    <row r="4577" spans="1:16" x14ac:dyDescent="0.25">
      <c r="A4577" t="s">
        <v>2</v>
      </c>
      <c r="B4577" t="s">
        <v>506</v>
      </c>
      <c r="C4577" t="s">
        <v>293</v>
      </c>
      <c r="D4577" t="s">
        <v>2208</v>
      </c>
      <c r="E4577" t="s">
        <v>20</v>
      </c>
      <c r="F4577" t="b">
        <v>0</v>
      </c>
      <c r="G4577" t="s">
        <v>27</v>
      </c>
      <c r="H4577" s="4">
        <v>45716.419502314813</v>
      </c>
      <c r="I4577" t="b">
        <v>0</v>
      </c>
      <c r="J4577" t="b">
        <v>1</v>
      </c>
      <c r="K4577" t="s">
        <v>24</v>
      </c>
      <c r="L4577" t="s">
        <v>22</v>
      </c>
      <c r="M4577">
        <v>175500</v>
      </c>
      <c r="O4577" t="s">
        <v>428</v>
      </c>
      <c r="P4577" t="s">
        <v>8137</v>
      </c>
    </row>
    <row r="4578" spans="1:16" x14ac:dyDescent="0.25">
      <c r="A4578" t="s">
        <v>2</v>
      </c>
      <c r="B4578" t="s">
        <v>2378</v>
      </c>
      <c r="C4578" t="s">
        <v>4785</v>
      </c>
      <c r="D4578" t="s">
        <v>2208</v>
      </c>
      <c r="E4578" t="s">
        <v>34</v>
      </c>
      <c r="F4578" t="b">
        <v>0</v>
      </c>
      <c r="G4578" t="s">
        <v>27</v>
      </c>
      <c r="H4578" s="4">
        <v>45716.419537037043</v>
      </c>
      <c r="I4578" t="b">
        <v>0</v>
      </c>
      <c r="J4578" t="b">
        <v>1</v>
      </c>
      <c r="K4578" t="s">
        <v>24</v>
      </c>
      <c r="L4578" t="s">
        <v>22</v>
      </c>
      <c r="M4578">
        <v>195000</v>
      </c>
      <c r="O4578" t="s">
        <v>428</v>
      </c>
      <c r="P4578" t="s">
        <v>8138</v>
      </c>
    </row>
    <row r="4579" spans="1:16" x14ac:dyDescent="0.25">
      <c r="A4579" t="s">
        <v>1</v>
      </c>
      <c r="B4579" t="s">
        <v>7292</v>
      </c>
      <c r="C4579" t="s">
        <v>39</v>
      </c>
      <c r="D4579" t="s">
        <v>3973</v>
      </c>
      <c r="E4579" t="s">
        <v>51</v>
      </c>
      <c r="F4579" t="b">
        <v>1</v>
      </c>
      <c r="G4579" t="s">
        <v>23</v>
      </c>
      <c r="H4579" s="4">
        <v>45716.450266203698</v>
      </c>
      <c r="I4579" t="b">
        <v>1</v>
      </c>
      <c r="J4579" t="b">
        <v>1</v>
      </c>
      <c r="K4579" t="s">
        <v>24</v>
      </c>
      <c r="L4579" t="s">
        <v>36</v>
      </c>
      <c r="N4579">
        <v>32.5</v>
      </c>
      <c r="O4579" t="s">
        <v>2694</v>
      </c>
      <c r="P4579" t="s">
        <v>1133</v>
      </c>
    </row>
    <row r="4580" spans="1:16" x14ac:dyDescent="0.25">
      <c r="A4580" t="s">
        <v>2</v>
      </c>
      <c r="B4580" t="s">
        <v>2171</v>
      </c>
      <c r="C4580" t="s">
        <v>292</v>
      </c>
      <c r="D4580" t="s">
        <v>3973</v>
      </c>
      <c r="E4580" t="s">
        <v>20</v>
      </c>
      <c r="F4580" t="b">
        <v>0</v>
      </c>
      <c r="G4580" t="s">
        <v>30</v>
      </c>
      <c r="H4580" s="4">
        <v>45716.459548611107</v>
      </c>
      <c r="I4580" t="b">
        <v>0</v>
      </c>
      <c r="J4580" t="b">
        <v>0</v>
      </c>
      <c r="K4580" t="s">
        <v>24</v>
      </c>
      <c r="L4580" t="s">
        <v>22</v>
      </c>
      <c r="M4580">
        <v>94500</v>
      </c>
      <c r="O4580" t="s">
        <v>5482</v>
      </c>
      <c r="P4580" t="s">
        <v>7714</v>
      </c>
    </row>
    <row r="4581" spans="1:16" x14ac:dyDescent="0.25">
      <c r="A4581" t="s">
        <v>1</v>
      </c>
      <c r="B4581" t="s">
        <v>8139</v>
      </c>
      <c r="C4581" t="s">
        <v>612</v>
      </c>
      <c r="D4581" t="s">
        <v>3973</v>
      </c>
      <c r="E4581" t="s">
        <v>20</v>
      </c>
      <c r="F4581" t="b">
        <v>0</v>
      </c>
      <c r="G4581" t="s">
        <v>27</v>
      </c>
      <c r="H4581" s="4">
        <v>45716.460046296299</v>
      </c>
      <c r="I4581" t="b">
        <v>0</v>
      </c>
      <c r="J4581" t="b">
        <v>1</v>
      </c>
      <c r="K4581" t="s">
        <v>24</v>
      </c>
      <c r="L4581" t="s">
        <v>22</v>
      </c>
      <c r="M4581">
        <v>170000</v>
      </c>
      <c r="O4581" t="s">
        <v>5482</v>
      </c>
      <c r="P4581" t="s">
        <v>8140</v>
      </c>
    </row>
    <row r="4582" spans="1:16" x14ac:dyDescent="0.25">
      <c r="A4582" t="s">
        <v>40</v>
      </c>
      <c r="B4582" t="s">
        <v>8141</v>
      </c>
      <c r="C4582" t="s">
        <v>2010</v>
      </c>
      <c r="D4582" t="s">
        <v>3973</v>
      </c>
      <c r="E4582" t="s">
        <v>20</v>
      </c>
      <c r="F4582" t="b">
        <v>0</v>
      </c>
      <c r="G4582" t="s">
        <v>41</v>
      </c>
      <c r="H4582" s="4">
        <v>45716.461423611108</v>
      </c>
      <c r="I4582" t="b">
        <v>0</v>
      </c>
      <c r="J4582" t="b">
        <v>1</v>
      </c>
      <c r="K4582" t="s">
        <v>24</v>
      </c>
      <c r="L4582" t="s">
        <v>22</v>
      </c>
      <c r="M4582">
        <v>127000</v>
      </c>
      <c r="O4582" t="s">
        <v>5482</v>
      </c>
      <c r="P4582" t="s">
        <v>8142</v>
      </c>
    </row>
    <row r="4583" spans="1:16" x14ac:dyDescent="0.25">
      <c r="A4583" t="s">
        <v>25</v>
      </c>
      <c r="B4583" t="s">
        <v>8143</v>
      </c>
      <c r="C4583" t="s">
        <v>613</v>
      </c>
      <c r="D4583" t="s">
        <v>3973</v>
      </c>
      <c r="E4583" t="s">
        <v>20</v>
      </c>
      <c r="F4583" t="b">
        <v>0</v>
      </c>
      <c r="G4583" t="s">
        <v>41</v>
      </c>
      <c r="H4583" s="4">
        <v>45716.500497685192</v>
      </c>
      <c r="I4583" t="b">
        <v>0</v>
      </c>
      <c r="J4583" t="b">
        <v>1</v>
      </c>
      <c r="K4583" t="s">
        <v>24</v>
      </c>
      <c r="L4583" t="s">
        <v>22</v>
      </c>
      <c r="M4583">
        <v>163000</v>
      </c>
      <c r="O4583" t="s">
        <v>8144</v>
      </c>
      <c r="P4583" t="s">
        <v>8145</v>
      </c>
    </row>
    <row r="4584" spans="1:16" x14ac:dyDescent="0.25">
      <c r="A4584" t="s">
        <v>1</v>
      </c>
      <c r="B4584" t="s">
        <v>4796</v>
      </c>
      <c r="C4584" t="s">
        <v>116</v>
      </c>
      <c r="D4584" t="s">
        <v>3600</v>
      </c>
      <c r="E4584" t="s">
        <v>20</v>
      </c>
      <c r="F4584" t="b">
        <v>0</v>
      </c>
      <c r="G4584" t="s">
        <v>23</v>
      </c>
      <c r="H4584" s="4">
        <v>45716.533622685187</v>
      </c>
      <c r="I4584" t="b">
        <v>0</v>
      </c>
      <c r="J4584" t="b">
        <v>1</v>
      </c>
      <c r="K4584" t="s">
        <v>24</v>
      </c>
      <c r="L4584" t="s">
        <v>22</v>
      </c>
      <c r="M4584">
        <v>140000</v>
      </c>
      <c r="O4584" t="s">
        <v>1642</v>
      </c>
      <c r="P4584" t="s">
        <v>4797</v>
      </c>
    </row>
    <row r="4585" spans="1:16" x14ac:dyDescent="0.25">
      <c r="A4585" t="s">
        <v>0</v>
      </c>
      <c r="B4585" t="s">
        <v>8146</v>
      </c>
      <c r="C4585" t="s">
        <v>236</v>
      </c>
      <c r="D4585" t="s">
        <v>3973</v>
      </c>
      <c r="E4585" t="s">
        <v>51</v>
      </c>
      <c r="F4585" t="b">
        <v>0</v>
      </c>
      <c r="G4585" t="s">
        <v>27</v>
      </c>
      <c r="H4585" s="4">
        <v>45716.541759259257</v>
      </c>
      <c r="I4585" t="b">
        <v>1</v>
      </c>
      <c r="J4585" t="b">
        <v>0</v>
      </c>
      <c r="K4585" t="s">
        <v>24</v>
      </c>
      <c r="L4585" t="s">
        <v>36</v>
      </c>
      <c r="N4585">
        <v>72.5</v>
      </c>
      <c r="O4585" t="s">
        <v>892</v>
      </c>
      <c r="P4585" t="s">
        <v>1873</v>
      </c>
    </row>
    <row r="4586" spans="1:16" x14ac:dyDescent="0.25">
      <c r="A4586" t="s">
        <v>40</v>
      </c>
      <c r="B4586" t="s">
        <v>8147</v>
      </c>
      <c r="C4586" t="s">
        <v>480</v>
      </c>
      <c r="D4586" t="s">
        <v>3973</v>
      </c>
      <c r="E4586" t="s">
        <v>20</v>
      </c>
      <c r="F4586" t="b">
        <v>0</v>
      </c>
      <c r="G4586" t="s">
        <v>27</v>
      </c>
      <c r="H4586" s="4">
        <v>45716.541898148149</v>
      </c>
      <c r="I4586" t="b">
        <v>0</v>
      </c>
      <c r="J4586" t="b">
        <v>1</v>
      </c>
      <c r="K4586" t="s">
        <v>24</v>
      </c>
      <c r="L4586" t="s">
        <v>22</v>
      </c>
      <c r="M4586">
        <v>132500</v>
      </c>
      <c r="O4586" t="s">
        <v>1773</v>
      </c>
      <c r="P4586" t="s">
        <v>8148</v>
      </c>
    </row>
    <row r="4587" spans="1:16" x14ac:dyDescent="0.25">
      <c r="A4587" t="s">
        <v>28</v>
      </c>
      <c r="B4587" t="s">
        <v>3530</v>
      </c>
      <c r="C4587" t="s">
        <v>82</v>
      </c>
      <c r="D4587" t="s">
        <v>3973</v>
      </c>
      <c r="E4587" t="s">
        <v>20</v>
      </c>
      <c r="F4587" t="b">
        <v>0</v>
      </c>
      <c r="G4587" t="s">
        <v>27</v>
      </c>
      <c r="H4587" s="4">
        <v>45716.543379629627</v>
      </c>
      <c r="I4587" t="b">
        <v>0</v>
      </c>
      <c r="J4587" t="b">
        <v>1</v>
      </c>
      <c r="K4587" t="s">
        <v>24</v>
      </c>
      <c r="L4587" t="s">
        <v>22</v>
      </c>
      <c r="M4587">
        <v>272000</v>
      </c>
      <c r="O4587" t="s">
        <v>248</v>
      </c>
      <c r="P4587" t="s">
        <v>8149</v>
      </c>
    </row>
    <row r="4588" spans="1:16" x14ac:dyDescent="0.25">
      <c r="A4588" t="s">
        <v>28</v>
      </c>
      <c r="B4588" t="s">
        <v>8150</v>
      </c>
      <c r="C4588" t="s">
        <v>39</v>
      </c>
      <c r="D4588" t="s">
        <v>3973</v>
      </c>
      <c r="E4588" t="s">
        <v>20</v>
      </c>
      <c r="F4588" t="b">
        <v>1</v>
      </c>
      <c r="G4588" t="s">
        <v>52</v>
      </c>
      <c r="H4588" s="4">
        <v>45716.545902777783</v>
      </c>
      <c r="I4588" t="b">
        <v>0</v>
      </c>
      <c r="J4588" t="b">
        <v>0</v>
      </c>
      <c r="K4588" t="s">
        <v>24</v>
      </c>
      <c r="L4588" t="s">
        <v>22</v>
      </c>
      <c r="M4588">
        <v>212500</v>
      </c>
      <c r="O4588" t="s">
        <v>8151</v>
      </c>
      <c r="P4588" t="s">
        <v>8152</v>
      </c>
    </row>
    <row r="4589" spans="1:16" x14ac:dyDescent="0.25">
      <c r="A4589" t="s">
        <v>0</v>
      </c>
      <c r="B4589" t="s">
        <v>1219</v>
      </c>
      <c r="C4589" t="s">
        <v>142</v>
      </c>
      <c r="D4589" t="s">
        <v>4084</v>
      </c>
      <c r="E4589" t="s">
        <v>20</v>
      </c>
      <c r="F4589" t="b">
        <v>0</v>
      </c>
      <c r="G4589" t="s">
        <v>27</v>
      </c>
      <c r="H4589" s="4">
        <v>45716.583587962959</v>
      </c>
      <c r="I4589" t="b">
        <v>0</v>
      </c>
      <c r="J4589" t="b">
        <v>0</v>
      </c>
      <c r="K4589" t="s">
        <v>24</v>
      </c>
      <c r="L4589" t="s">
        <v>36</v>
      </c>
      <c r="N4589">
        <v>69.930000305175781</v>
      </c>
      <c r="O4589" t="s">
        <v>2527</v>
      </c>
      <c r="P4589" t="s">
        <v>7598</v>
      </c>
    </row>
    <row r="4590" spans="1:16" x14ac:dyDescent="0.25">
      <c r="A4590" t="s">
        <v>0</v>
      </c>
      <c r="B4590" t="s">
        <v>2002</v>
      </c>
      <c r="C4590" t="s">
        <v>814</v>
      </c>
      <c r="D4590" t="s">
        <v>3957</v>
      </c>
      <c r="E4590" t="s">
        <v>20</v>
      </c>
      <c r="F4590" t="b">
        <v>0</v>
      </c>
      <c r="G4590" t="s">
        <v>30</v>
      </c>
      <c r="H4590" s="4">
        <v>45716.584305555552</v>
      </c>
      <c r="I4590" t="b">
        <v>0</v>
      </c>
      <c r="J4590" t="b">
        <v>1</v>
      </c>
      <c r="K4590" t="s">
        <v>24</v>
      </c>
      <c r="L4590" t="s">
        <v>36</v>
      </c>
      <c r="N4590">
        <v>25.2400016784668</v>
      </c>
      <c r="O4590" t="s">
        <v>8153</v>
      </c>
      <c r="P4590" t="s">
        <v>8154</v>
      </c>
    </row>
    <row r="4591" spans="1:16" x14ac:dyDescent="0.25">
      <c r="A4591" t="s">
        <v>1</v>
      </c>
      <c r="B4591" t="s">
        <v>8155</v>
      </c>
      <c r="C4591" t="s">
        <v>306</v>
      </c>
      <c r="D4591" t="s">
        <v>3828</v>
      </c>
      <c r="E4591" t="s">
        <v>20</v>
      </c>
      <c r="F4591" t="b">
        <v>0</v>
      </c>
      <c r="G4591" t="s">
        <v>27</v>
      </c>
      <c r="H4591" s="4">
        <v>45716.585046296299</v>
      </c>
      <c r="I4591" t="b">
        <v>0</v>
      </c>
      <c r="J4591" t="b">
        <v>1</v>
      </c>
      <c r="K4591" t="s">
        <v>24</v>
      </c>
      <c r="L4591" t="s">
        <v>22</v>
      </c>
      <c r="M4591">
        <v>143000</v>
      </c>
      <c r="O4591" t="s">
        <v>5006</v>
      </c>
      <c r="P4591" t="s">
        <v>8156</v>
      </c>
    </row>
    <row r="4592" spans="1:16" x14ac:dyDescent="0.25">
      <c r="A4592" t="s">
        <v>0</v>
      </c>
      <c r="B4592" t="s">
        <v>3279</v>
      </c>
      <c r="C4592" t="s">
        <v>2639</v>
      </c>
      <c r="D4592" t="s">
        <v>3973</v>
      </c>
      <c r="E4592" t="s">
        <v>20</v>
      </c>
      <c r="F4592" t="b">
        <v>0</v>
      </c>
      <c r="G4592" t="s">
        <v>30</v>
      </c>
      <c r="H4592" s="4">
        <v>45716.625972222217</v>
      </c>
      <c r="I4592" t="b">
        <v>0</v>
      </c>
      <c r="J4592" t="b">
        <v>1</v>
      </c>
      <c r="K4592" t="s">
        <v>24</v>
      </c>
      <c r="L4592" t="s">
        <v>22</v>
      </c>
      <c r="M4592">
        <v>82500</v>
      </c>
      <c r="O4592" t="s">
        <v>3811</v>
      </c>
      <c r="P4592" t="s">
        <v>3298</v>
      </c>
    </row>
    <row r="4593" spans="1:16" x14ac:dyDescent="0.25">
      <c r="A4593" t="s">
        <v>25</v>
      </c>
      <c r="B4593" t="s">
        <v>8157</v>
      </c>
      <c r="C4593" t="s">
        <v>151</v>
      </c>
      <c r="D4593" t="s">
        <v>3828</v>
      </c>
      <c r="F4593" t="b">
        <v>0</v>
      </c>
      <c r="G4593" t="s">
        <v>30</v>
      </c>
      <c r="H4593" s="4">
        <v>45716.625972222217</v>
      </c>
      <c r="I4593" t="b">
        <v>1</v>
      </c>
      <c r="J4593" t="b">
        <v>0</v>
      </c>
      <c r="K4593" t="s">
        <v>24</v>
      </c>
      <c r="L4593" t="s">
        <v>36</v>
      </c>
      <c r="N4593">
        <v>55.169998168945313</v>
      </c>
      <c r="O4593" t="s">
        <v>881</v>
      </c>
      <c r="P4593" t="s">
        <v>8158</v>
      </c>
    </row>
    <row r="4594" spans="1:16" x14ac:dyDescent="0.25">
      <c r="A4594" t="s">
        <v>1</v>
      </c>
      <c r="B4594" t="s">
        <v>1104</v>
      </c>
      <c r="C4594" t="s">
        <v>1890</v>
      </c>
      <c r="D4594" t="s">
        <v>3973</v>
      </c>
      <c r="E4594" t="s">
        <v>51</v>
      </c>
      <c r="F4594" t="b">
        <v>0</v>
      </c>
      <c r="G4594" t="s">
        <v>30</v>
      </c>
      <c r="H4594" s="4">
        <v>45716.626226851848</v>
      </c>
      <c r="I4594" t="b">
        <v>0</v>
      </c>
      <c r="J4594" t="b">
        <v>0</v>
      </c>
      <c r="K4594" t="s">
        <v>24</v>
      </c>
      <c r="L4594" t="s">
        <v>36</v>
      </c>
      <c r="N4594">
        <v>27.579999923706051</v>
      </c>
      <c r="O4594" t="s">
        <v>5979</v>
      </c>
      <c r="P4594" t="s">
        <v>204</v>
      </c>
    </row>
    <row r="4595" spans="1:16" x14ac:dyDescent="0.25">
      <c r="A4595" t="s">
        <v>1</v>
      </c>
      <c r="B4595" t="s">
        <v>1115</v>
      </c>
      <c r="C4595" t="s">
        <v>151</v>
      </c>
      <c r="D4595" t="s">
        <v>3973</v>
      </c>
      <c r="E4595" t="s">
        <v>20</v>
      </c>
      <c r="F4595" t="b">
        <v>0</v>
      </c>
      <c r="G4595" t="s">
        <v>30</v>
      </c>
      <c r="H4595" s="4">
        <v>45716.626238425917</v>
      </c>
      <c r="I4595" t="b">
        <v>0</v>
      </c>
      <c r="J4595" t="b">
        <v>1</v>
      </c>
      <c r="K4595" t="s">
        <v>24</v>
      </c>
      <c r="L4595" t="s">
        <v>22</v>
      </c>
      <c r="M4595">
        <v>172000</v>
      </c>
      <c r="O4595" t="s">
        <v>299</v>
      </c>
      <c r="P4595" t="s">
        <v>7089</v>
      </c>
    </row>
    <row r="4596" spans="1:16" x14ac:dyDescent="0.25">
      <c r="A4596" t="s">
        <v>1</v>
      </c>
      <c r="B4596" t="s">
        <v>4875</v>
      </c>
      <c r="C4596" t="s">
        <v>293</v>
      </c>
      <c r="D4596" t="s">
        <v>4084</v>
      </c>
      <c r="E4596" t="s">
        <v>20</v>
      </c>
      <c r="F4596" t="b">
        <v>0</v>
      </c>
      <c r="G4596" t="s">
        <v>41</v>
      </c>
      <c r="H4596" s="4">
        <v>45716.627245370371</v>
      </c>
      <c r="I4596" t="b">
        <v>0</v>
      </c>
      <c r="J4596" t="b">
        <v>0</v>
      </c>
      <c r="K4596" t="s">
        <v>24</v>
      </c>
      <c r="L4596" t="s">
        <v>22</v>
      </c>
      <c r="M4596">
        <v>225000</v>
      </c>
      <c r="O4596" t="s">
        <v>477</v>
      </c>
      <c r="P4596" t="s">
        <v>4876</v>
      </c>
    </row>
    <row r="4597" spans="1:16" x14ac:dyDescent="0.25">
      <c r="A4597" t="s">
        <v>2</v>
      </c>
      <c r="B4597" t="s">
        <v>8159</v>
      </c>
      <c r="C4597" t="s">
        <v>71</v>
      </c>
      <c r="D4597" t="s">
        <v>3973</v>
      </c>
      <c r="E4597" t="s">
        <v>20</v>
      </c>
      <c r="F4597" t="b">
        <v>0</v>
      </c>
      <c r="G4597" t="s">
        <v>27</v>
      </c>
      <c r="H4597" s="4">
        <v>45716.627858796302</v>
      </c>
      <c r="I4597" t="b">
        <v>0</v>
      </c>
      <c r="J4597" t="b">
        <v>0</v>
      </c>
      <c r="K4597" t="s">
        <v>24</v>
      </c>
      <c r="L4597" t="s">
        <v>22</v>
      </c>
      <c r="M4597">
        <v>258300</v>
      </c>
      <c r="O4597" t="s">
        <v>294</v>
      </c>
      <c r="P4597" t="s">
        <v>8160</v>
      </c>
    </row>
    <row r="4598" spans="1:16" x14ac:dyDescent="0.25">
      <c r="A4598" t="s">
        <v>139</v>
      </c>
      <c r="B4598" t="s">
        <v>8161</v>
      </c>
      <c r="C4598" t="s">
        <v>322</v>
      </c>
      <c r="D4598" t="s">
        <v>3973</v>
      </c>
      <c r="E4598" t="s">
        <v>20</v>
      </c>
      <c r="F4598" t="b">
        <v>0</v>
      </c>
      <c r="G4598" t="s">
        <v>27</v>
      </c>
      <c r="H4598" s="4">
        <v>45716.627939814818</v>
      </c>
      <c r="I4598" t="b">
        <v>0</v>
      </c>
      <c r="J4598" t="b">
        <v>1</v>
      </c>
      <c r="K4598" t="s">
        <v>24</v>
      </c>
      <c r="L4598" t="s">
        <v>22</v>
      </c>
      <c r="M4598">
        <v>160000</v>
      </c>
      <c r="O4598" t="s">
        <v>1172</v>
      </c>
      <c r="P4598" t="s">
        <v>8162</v>
      </c>
    </row>
    <row r="4599" spans="1:16" x14ac:dyDescent="0.25">
      <c r="A4599" t="s">
        <v>2</v>
      </c>
      <c r="B4599" t="s">
        <v>8163</v>
      </c>
      <c r="C4599" t="s">
        <v>24</v>
      </c>
      <c r="D4599" t="s">
        <v>4035</v>
      </c>
      <c r="E4599" t="s">
        <v>20</v>
      </c>
      <c r="F4599" t="b">
        <v>0</v>
      </c>
      <c r="G4599" t="s">
        <v>41</v>
      </c>
      <c r="H4599" s="4">
        <v>45716.62804398148</v>
      </c>
      <c r="I4599" t="b">
        <v>0</v>
      </c>
      <c r="J4599" t="b">
        <v>0</v>
      </c>
      <c r="K4599" t="s">
        <v>24</v>
      </c>
      <c r="L4599" t="s">
        <v>22</v>
      </c>
      <c r="M4599">
        <v>202000</v>
      </c>
      <c r="O4599" t="s">
        <v>987</v>
      </c>
      <c r="P4599" t="s">
        <v>8164</v>
      </c>
    </row>
    <row r="4600" spans="1:16" x14ac:dyDescent="0.25">
      <c r="A4600" t="s">
        <v>1</v>
      </c>
      <c r="B4600" t="s">
        <v>2830</v>
      </c>
      <c r="C4600" t="s">
        <v>1099</v>
      </c>
      <c r="D4600" t="s">
        <v>3973</v>
      </c>
      <c r="E4600" t="s">
        <v>51</v>
      </c>
      <c r="F4600" t="b">
        <v>0</v>
      </c>
      <c r="G4600" t="s">
        <v>27</v>
      </c>
      <c r="H4600" s="4">
        <v>45716.666701388887</v>
      </c>
      <c r="I4600" t="b">
        <v>0</v>
      </c>
      <c r="J4600" t="b">
        <v>0</v>
      </c>
      <c r="K4600" t="s">
        <v>24</v>
      </c>
      <c r="L4600" t="s">
        <v>36</v>
      </c>
      <c r="N4600">
        <v>62.5</v>
      </c>
      <c r="O4600" t="s">
        <v>669</v>
      </c>
    </row>
    <row r="4601" spans="1:16" x14ac:dyDescent="0.25">
      <c r="A4601" t="s">
        <v>1</v>
      </c>
      <c r="B4601" t="s">
        <v>8165</v>
      </c>
      <c r="C4601" t="s">
        <v>1135</v>
      </c>
      <c r="D4601" t="s">
        <v>3973</v>
      </c>
      <c r="E4601" t="s">
        <v>20</v>
      </c>
      <c r="F4601" t="b">
        <v>0</v>
      </c>
      <c r="G4601" t="s">
        <v>27</v>
      </c>
      <c r="H4601" s="4">
        <v>45716.666747685187</v>
      </c>
      <c r="I4601" t="b">
        <v>1</v>
      </c>
      <c r="J4601" t="b">
        <v>0</v>
      </c>
      <c r="K4601" t="s">
        <v>24</v>
      </c>
      <c r="L4601" t="s">
        <v>22</v>
      </c>
      <c r="M4601">
        <v>122500</v>
      </c>
      <c r="O4601" t="s">
        <v>8166</v>
      </c>
      <c r="P4601" t="s">
        <v>2786</v>
      </c>
    </row>
    <row r="4602" spans="1:16" x14ac:dyDescent="0.25">
      <c r="A4602" t="s">
        <v>1</v>
      </c>
      <c r="B4602" t="s">
        <v>3366</v>
      </c>
      <c r="C4602" t="s">
        <v>613</v>
      </c>
      <c r="D4602" t="s">
        <v>3973</v>
      </c>
      <c r="E4602" t="s">
        <v>51</v>
      </c>
      <c r="F4602" t="b">
        <v>0</v>
      </c>
      <c r="G4602" t="s">
        <v>41</v>
      </c>
      <c r="H4602" s="4">
        <v>45716.667164351849</v>
      </c>
      <c r="I4602" t="b">
        <v>0</v>
      </c>
      <c r="J4602" t="b">
        <v>1</v>
      </c>
      <c r="K4602" t="s">
        <v>24</v>
      </c>
      <c r="L4602" t="s">
        <v>36</v>
      </c>
      <c r="N4602">
        <v>74</v>
      </c>
      <c r="O4602" t="s">
        <v>8167</v>
      </c>
      <c r="P4602" t="s">
        <v>8168</v>
      </c>
    </row>
    <row r="4603" spans="1:16" x14ac:dyDescent="0.25">
      <c r="A4603" t="s">
        <v>89</v>
      </c>
      <c r="B4603" t="s">
        <v>8169</v>
      </c>
      <c r="C4603" t="s">
        <v>143</v>
      </c>
      <c r="D4603" t="s">
        <v>3973</v>
      </c>
      <c r="E4603" t="s">
        <v>51</v>
      </c>
      <c r="F4603" t="b">
        <v>0</v>
      </c>
      <c r="G4603" t="s">
        <v>35</v>
      </c>
      <c r="H4603" s="4">
        <v>45716.66747685185</v>
      </c>
      <c r="I4603" t="b">
        <v>0</v>
      </c>
      <c r="J4603" t="b">
        <v>0</v>
      </c>
      <c r="K4603" t="s">
        <v>24</v>
      </c>
      <c r="L4603" t="s">
        <v>36</v>
      </c>
      <c r="N4603">
        <v>45.5</v>
      </c>
      <c r="O4603" t="s">
        <v>2320</v>
      </c>
      <c r="P4603" t="s">
        <v>351</v>
      </c>
    </row>
    <row r="4604" spans="1:16" x14ac:dyDescent="0.25">
      <c r="A4604" t="s">
        <v>28</v>
      </c>
      <c r="B4604" t="s">
        <v>8170</v>
      </c>
      <c r="C4604" t="s">
        <v>304</v>
      </c>
      <c r="D4604" t="s">
        <v>3973</v>
      </c>
      <c r="E4604" t="s">
        <v>20</v>
      </c>
      <c r="F4604" t="b">
        <v>0</v>
      </c>
      <c r="G4604" t="s">
        <v>27</v>
      </c>
      <c r="H4604" s="4">
        <v>45716.668449074074</v>
      </c>
      <c r="I4604" t="b">
        <v>0</v>
      </c>
      <c r="J4604" t="b">
        <v>1</v>
      </c>
      <c r="K4604" t="s">
        <v>24</v>
      </c>
      <c r="L4604" t="s">
        <v>22</v>
      </c>
      <c r="M4604">
        <v>187500</v>
      </c>
      <c r="O4604" t="s">
        <v>8171</v>
      </c>
      <c r="P4604" t="s">
        <v>8172</v>
      </c>
    </row>
    <row r="4605" spans="1:16" x14ac:dyDescent="0.25">
      <c r="A4605" t="s">
        <v>2</v>
      </c>
      <c r="B4605" t="s">
        <v>8173</v>
      </c>
      <c r="C4605" t="s">
        <v>39</v>
      </c>
      <c r="D4605" t="s">
        <v>112</v>
      </c>
      <c r="E4605" t="s">
        <v>51</v>
      </c>
      <c r="F4605" t="b">
        <v>1</v>
      </c>
      <c r="G4605" t="s">
        <v>41</v>
      </c>
      <c r="H4605" s="4">
        <v>45716.669710648152</v>
      </c>
      <c r="I4605" t="b">
        <v>1</v>
      </c>
      <c r="J4605" t="b">
        <v>0</v>
      </c>
      <c r="K4605" t="s">
        <v>24</v>
      </c>
      <c r="L4605" t="s">
        <v>36</v>
      </c>
      <c r="N4605">
        <v>65</v>
      </c>
      <c r="O4605" t="s">
        <v>112</v>
      </c>
    </row>
    <row r="4606" spans="1:16" x14ac:dyDescent="0.25">
      <c r="A4606" t="s">
        <v>139</v>
      </c>
      <c r="B4606" t="s">
        <v>8174</v>
      </c>
      <c r="C4606" t="s">
        <v>92</v>
      </c>
      <c r="D4606" t="s">
        <v>3973</v>
      </c>
      <c r="E4606" t="s">
        <v>51</v>
      </c>
      <c r="F4606" t="b">
        <v>0</v>
      </c>
      <c r="G4606" t="s">
        <v>35</v>
      </c>
      <c r="H4606" s="4">
        <v>45716.670185185183</v>
      </c>
      <c r="I4606" t="b">
        <v>1</v>
      </c>
      <c r="J4606" t="b">
        <v>0</v>
      </c>
      <c r="K4606" t="s">
        <v>24</v>
      </c>
      <c r="L4606" t="s">
        <v>36</v>
      </c>
      <c r="N4606">
        <v>55</v>
      </c>
      <c r="O4606" t="s">
        <v>406</v>
      </c>
      <c r="P4606" t="s">
        <v>8175</v>
      </c>
    </row>
    <row r="4607" spans="1:16" x14ac:dyDescent="0.25">
      <c r="A4607" t="s">
        <v>40</v>
      </c>
      <c r="B4607" t="s">
        <v>8176</v>
      </c>
      <c r="C4607" t="s">
        <v>985</v>
      </c>
      <c r="D4607" t="s">
        <v>3973</v>
      </c>
      <c r="E4607" t="s">
        <v>51</v>
      </c>
      <c r="F4607" t="b">
        <v>0</v>
      </c>
      <c r="G4607" t="s">
        <v>27</v>
      </c>
      <c r="H4607" s="4">
        <v>45716.708518518521</v>
      </c>
      <c r="I4607" t="b">
        <v>1</v>
      </c>
      <c r="J4607" t="b">
        <v>0</v>
      </c>
      <c r="K4607" t="s">
        <v>24</v>
      </c>
      <c r="L4607" t="s">
        <v>36</v>
      </c>
      <c r="N4607">
        <v>77.5</v>
      </c>
      <c r="O4607" t="s">
        <v>81</v>
      </c>
      <c r="P4607" t="s">
        <v>8177</v>
      </c>
    </row>
    <row r="4608" spans="1:16" x14ac:dyDescent="0.25">
      <c r="A4608" t="s">
        <v>40</v>
      </c>
      <c r="B4608" t="s">
        <v>8178</v>
      </c>
      <c r="C4608" t="s">
        <v>114</v>
      </c>
      <c r="D4608" t="s">
        <v>3973</v>
      </c>
      <c r="E4608" t="s">
        <v>20</v>
      </c>
      <c r="F4608" t="b">
        <v>0</v>
      </c>
      <c r="G4608" t="s">
        <v>27</v>
      </c>
      <c r="H4608" s="4">
        <v>45716.708611111113</v>
      </c>
      <c r="I4608" t="b">
        <v>0</v>
      </c>
      <c r="J4608" t="b">
        <v>0</v>
      </c>
      <c r="K4608" t="s">
        <v>24</v>
      </c>
      <c r="L4608" t="s">
        <v>22</v>
      </c>
      <c r="M4608">
        <v>172500</v>
      </c>
      <c r="O4608" t="s">
        <v>1036</v>
      </c>
      <c r="P4608" t="s">
        <v>8179</v>
      </c>
    </row>
    <row r="4609" spans="1:16" x14ac:dyDescent="0.25">
      <c r="A4609" t="s">
        <v>0</v>
      </c>
      <c r="B4609" t="s">
        <v>8180</v>
      </c>
      <c r="C4609" t="s">
        <v>2969</v>
      </c>
      <c r="D4609" t="s">
        <v>2208</v>
      </c>
      <c r="E4609" t="s">
        <v>20</v>
      </c>
      <c r="F4609" t="b">
        <v>0</v>
      </c>
      <c r="G4609" t="s">
        <v>41</v>
      </c>
      <c r="H4609" s="4">
        <v>45716.708749999998</v>
      </c>
      <c r="I4609" t="b">
        <v>0</v>
      </c>
      <c r="J4609" t="b">
        <v>0</v>
      </c>
      <c r="K4609" t="s">
        <v>24</v>
      </c>
      <c r="L4609" t="s">
        <v>36</v>
      </c>
      <c r="N4609">
        <v>31.5</v>
      </c>
      <c r="O4609" t="s">
        <v>8181</v>
      </c>
      <c r="P4609" t="s">
        <v>671</v>
      </c>
    </row>
    <row r="4610" spans="1:16" x14ac:dyDescent="0.25">
      <c r="A4610" t="s">
        <v>139</v>
      </c>
      <c r="B4610" t="s">
        <v>3398</v>
      </c>
      <c r="C4610" t="s">
        <v>1320</v>
      </c>
      <c r="D4610" t="s">
        <v>3973</v>
      </c>
      <c r="E4610" t="s">
        <v>105</v>
      </c>
      <c r="F4610" t="b">
        <v>0</v>
      </c>
      <c r="G4610" t="s">
        <v>41</v>
      </c>
      <c r="H4610" s="4">
        <v>45716.708807870367</v>
      </c>
      <c r="I4610" t="b">
        <v>0</v>
      </c>
      <c r="J4610" t="b">
        <v>0</v>
      </c>
      <c r="K4610" t="s">
        <v>24</v>
      </c>
      <c r="L4610" t="s">
        <v>36</v>
      </c>
      <c r="N4610">
        <v>17.25</v>
      </c>
      <c r="O4610" t="s">
        <v>722</v>
      </c>
      <c r="P4610" t="s">
        <v>8182</v>
      </c>
    </row>
    <row r="4611" spans="1:16" x14ac:dyDescent="0.25">
      <c r="A4611" t="s">
        <v>1</v>
      </c>
      <c r="B4611" t="s">
        <v>101</v>
      </c>
      <c r="C4611" t="s">
        <v>8183</v>
      </c>
      <c r="D4611" t="s">
        <v>3957</v>
      </c>
      <c r="E4611" t="s">
        <v>34</v>
      </c>
      <c r="F4611" t="b">
        <v>0</v>
      </c>
      <c r="G4611" t="s">
        <v>27</v>
      </c>
      <c r="H4611" s="4">
        <v>45716.751736111109</v>
      </c>
      <c r="I4611" t="b">
        <v>0</v>
      </c>
      <c r="J4611" t="b">
        <v>1</v>
      </c>
      <c r="K4611" t="s">
        <v>24</v>
      </c>
      <c r="L4611" t="s">
        <v>36</v>
      </c>
      <c r="N4611">
        <v>46.895000457763672</v>
      </c>
      <c r="O4611" t="s">
        <v>8184</v>
      </c>
      <c r="P4611" t="s">
        <v>8185</v>
      </c>
    </row>
    <row r="4612" spans="1:16" x14ac:dyDescent="0.25">
      <c r="A4612" t="s">
        <v>1</v>
      </c>
      <c r="B4612" t="s">
        <v>2100</v>
      </c>
      <c r="C4612" t="s">
        <v>8186</v>
      </c>
      <c r="D4612" t="s">
        <v>3957</v>
      </c>
      <c r="E4612" t="s">
        <v>34</v>
      </c>
      <c r="F4612" t="b">
        <v>0</v>
      </c>
      <c r="G4612" t="s">
        <v>27</v>
      </c>
      <c r="H4612" s="4">
        <v>45716.751759259263</v>
      </c>
      <c r="I4612" t="b">
        <v>0</v>
      </c>
      <c r="J4612" t="b">
        <v>1</v>
      </c>
      <c r="K4612" t="s">
        <v>24</v>
      </c>
      <c r="L4612" t="s">
        <v>36</v>
      </c>
      <c r="N4612">
        <v>46.895000457763672</v>
      </c>
      <c r="O4612" t="s">
        <v>8184</v>
      </c>
      <c r="P4612" t="s">
        <v>8185</v>
      </c>
    </row>
    <row r="4613" spans="1:16" x14ac:dyDescent="0.25">
      <c r="A4613" t="s">
        <v>40</v>
      </c>
      <c r="B4613" t="s">
        <v>3571</v>
      </c>
      <c r="C4613" t="s">
        <v>179</v>
      </c>
      <c r="D4613" t="s">
        <v>3973</v>
      </c>
      <c r="E4613" t="s">
        <v>20</v>
      </c>
      <c r="F4613" t="b">
        <v>0</v>
      </c>
      <c r="G4613" t="s">
        <v>27</v>
      </c>
      <c r="H4613" s="4">
        <v>45716.75277777778</v>
      </c>
      <c r="I4613" t="b">
        <v>0</v>
      </c>
      <c r="J4613" t="b">
        <v>1</v>
      </c>
      <c r="K4613" t="s">
        <v>24</v>
      </c>
      <c r="L4613" t="s">
        <v>22</v>
      </c>
      <c r="M4613">
        <v>140000</v>
      </c>
      <c r="O4613" t="s">
        <v>8187</v>
      </c>
      <c r="P4613" t="s">
        <v>8188</v>
      </c>
    </row>
    <row r="4614" spans="1:16" x14ac:dyDescent="0.25">
      <c r="A4614" t="s">
        <v>40</v>
      </c>
      <c r="B4614" t="s">
        <v>8189</v>
      </c>
      <c r="C4614" t="s">
        <v>922</v>
      </c>
      <c r="D4614" t="s">
        <v>4035</v>
      </c>
      <c r="E4614" t="s">
        <v>20</v>
      </c>
      <c r="F4614" t="b">
        <v>0</v>
      </c>
      <c r="G4614" t="s">
        <v>158</v>
      </c>
      <c r="H4614" s="4">
        <v>45716.754618055558</v>
      </c>
      <c r="I4614" t="b">
        <v>0</v>
      </c>
      <c r="J4614" t="b">
        <v>0</v>
      </c>
      <c r="K4614" t="s">
        <v>158</v>
      </c>
      <c r="L4614" t="s">
        <v>22</v>
      </c>
      <c r="M4614">
        <v>83999.5</v>
      </c>
      <c r="O4614" t="s">
        <v>1827</v>
      </c>
      <c r="P4614" t="s">
        <v>8190</v>
      </c>
    </row>
    <row r="4615" spans="1:16" x14ac:dyDescent="0.25">
      <c r="A4615" t="s">
        <v>0</v>
      </c>
      <c r="B4615" t="s">
        <v>8191</v>
      </c>
      <c r="C4615" t="s">
        <v>2102</v>
      </c>
      <c r="D4615" t="s">
        <v>3973</v>
      </c>
      <c r="E4615" t="s">
        <v>20</v>
      </c>
      <c r="F4615" t="b">
        <v>0</v>
      </c>
      <c r="G4615" t="s">
        <v>41</v>
      </c>
      <c r="H4615" s="4">
        <v>45716.792071759257</v>
      </c>
      <c r="I4615" t="b">
        <v>0</v>
      </c>
      <c r="J4615" t="b">
        <v>1</v>
      </c>
      <c r="K4615" t="s">
        <v>24</v>
      </c>
      <c r="L4615" t="s">
        <v>22</v>
      </c>
      <c r="M4615">
        <v>141500</v>
      </c>
      <c r="O4615" t="s">
        <v>1920</v>
      </c>
      <c r="P4615" t="s">
        <v>8192</v>
      </c>
    </row>
    <row r="4616" spans="1:16" x14ac:dyDescent="0.25">
      <c r="A4616" t="s">
        <v>2</v>
      </c>
      <c r="B4616" t="s">
        <v>195</v>
      </c>
      <c r="C4616" t="s">
        <v>2102</v>
      </c>
      <c r="D4616" t="s">
        <v>3973</v>
      </c>
      <c r="E4616" t="s">
        <v>20</v>
      </c>
      <c r="F4616" t="b">
        <v>0</v>
      </c>
      <c r="G4616" t="s">
        <v>27</v>
      </c>
      <c r="H4616" s="4">
        <v>45716.794479166667</v>
      </c>
      <c r="I4616" t="b">
        <v>0</v>
      </c>
      <c r="J4616" t="b">
        <v>1</v>
      </c>
      <c r="K4616" t="s">
        <v>24</v>
      </c>
      <c r="L4616" t="s">
        <v>22</v>
      </c>
      <c r="M4616">
        <v>141500</v>
      </c>
      <c r="O4616" t="s">
        <v>1920</v>
      </c>
      <c r="P4616" t="s">
        <v>8193</v>
      </c>
    </row>
    <row r="4617" spans="1:16" x14ac:dyDescent="0.25">
      <c r="A4617" t="s">
        <v>2</v>
      </c>
      <c r="B4617" t="s">
        <v>8194</v>
      </c>
      <c r="C4617" t="s">
        <v>71</v>
      </c>
      <c r="D4617" t="s">
        <v>2208</v>
      </c>
      <c r="E4617" t="s">
        <v>20</v>
      </c>
      <c r="F4617" t="b">
        <v>0</v>
      </c>
      <c r="G4617" t="s">
        <v>27</v>
      </c>
      <c r="H4617" s="4">
        <v>45716.794479166667</v>
      </c>
      <c r="I4617" t="b">
        <v>0</v>
      </c>
      <c r="J4617" t="b">
        <v>1</v>
      </c>
      <c r="K4617" t="s">
        <v>24</v>
      </c>
      <c r="L4617" t="s">
        <v>22</v>
      </c>
      <c r="M4617">
        <v>175000</v>
      </c>
      <c r="O4617" t="s">
        <v>8195</v>
      </c>
      <c r="P4617" t="s">
        <v>8196</v>
      </c>
    </row>
    <row r="4618" spans="1:16" x14ac:dyDescent="0.25">
      <c r="A4618" t="s">
        <v>19</v>
      </c>
      <c r="B4618" t="s">
        <v>8197</v>
      </c>
      <c r="C4618" t="s">
        <v>192</v>
      </c>
      <c r="D4618" t="s">
        <v>3973</v>
      </c>
      <c r="E4618" t="s">
        <v>20</v>
      </c>
      <c r="F4618" t="b">
        <v>0</v>
      </c>
      <c r="G4618" t="s">
        <v>27</v>
      </c>
      <c r="H4618" s="4">
        <v>45716.794525462959</v>
      </c>
      <c r="I4618" t="b">
        <v>0</v>
      </c>
      <c r="J4618" t="b">
        <v>1</v>
      </c>
      <c r="K4618" t="s">
        <v>24</v>
      </c>
      <c r="L4618" t="s">
        <v>22</v>
      </c>
      <c r="M4618">
        <v>155500</v>
      </c>
      <c r="O4618" t="s">
        <v>1920</v>
      </c>
      <c r="P4618" t="s">
        <v>8198</v>
      </c>
    </row>
    <row r="4619" spans="1:16" x14ac:dyDescent="0.25">
      <c r="A4619" t="s">
        <v>25</v>
      </c>
      <c r="B4619" t="s">
        <v>8199</v>
      </c>
      <c r="C4619" t="s">
        <v>985</v>
      </c>
      <c r="D4619" t="s">
        <v>3973</v>
      </c>
      <c r="E4619" t="s">
        <v>51</v>
      </c>
      <c r="F4619" t="b">
        <v>0</v>
      </c>
      <c r="G4619" t="s">
        <v>27</v>
      </c>
      <c r="H4619" s="4">
        <v>45716.833414351851</v>
      </c>
      <c r="I4619" t="b">
        <v>0</v>
      </c>
      <c r="J4619" t="b">
        <v>0</v>
      </c>
      <c r="K4619" t="s">
        <v>24</v>
      </c>
      <c r="L4619" t="s">
        <v>36</v>
      </c>
      <c r="N4619">
        <v>75.5</v>
      </c>
      <c r="O4619" t="s">
        <v>1392</v>
      </c>
      <c r="P4619" t="s">
        <v>2754</v>
      </c>
    </row>
    <row r="4620" spans="1:16" x14ac:dyDescent="0.25">
      <c r="A4620" t="s">
        <v>0</v>
      </c>
      <c r="B4620" t="s">
        <v>616</v>
      </c>
      <c r="C4620" t="s">
        <v>151</v>
      </c>
      <c r="D4620" t="s">
        <v>3973</v>
      </c>
      <c r="E4620" t="s">
        <v>20</v>
      </c>
      <c r="F4620" t="b">
        <v>0</v>
      </c>
      <c r="G4620" t="s">
        <v>30</v>
      </c>
      <c r="H4620" s="4">
        <v>45716.834305555552</v>
      </c>
      <c r="I4620" t="b">
        <v>1</v>
      </c>
      <c r="J4620" t="b">
        <v>1</v>
      </c>
      <c r="K4620" t="s">
        <v>24</v>
      </c>
      <c r="L4620" t="s">
        <v>36</v>
      </c>
      <c r="N4620">
        <v>50.889999389648438</v>
      </c>
      <c r="O4620" t="s">
        <v>96</v>
      </c>
      <c r="P4620" t="s">
        <v>8158</v>
      </c>
    </row>
    <row r="4621" spans="1:16" x14ac:dyDescent="0.25">
      <c r="A4621" t="s">
        <v>2</v>
      </c>
      <c r="B4621" t="s">
        <v>8200</v>
      </c>
      <c r="C4621" t="s">
        <v>114</v>
      </c>
      <c r="D4621" t="s">
        <v>3973</v>
      </c>
      <c r="E4621" t="s">
        <v>20</v>
      </c>
      <c r="F4621" t="b">
        <v>0</v>
      </c>
      <c r="G4621" t="s">
        <v>27</v>
      </c>
      <c r="H4621" s="4">
        <v>45716.836111111108</v>
      </c>
      <c r="I4621" t="b">
        <v>0</v>
      </c>
      <c r="J4621" t="b">
        <v>1</v>
      </c>
      <c r="K4621" t="s">
        <v>24</v>
      </c>
      <c r="L4621" t="s">
        <v>22</v>
      </c>
      <c r="M4621">
        <v>166370</v>
      </c>
      <c r="O4621" t="s">
        <v>43</v>
      </c>
      <c r="P4621" t="s">
        <v>8201</v>
      </c>
    </row>
    <row r="4622" spans="1:16" x14ac:dyDescent="0.25">
      <c r="A4622" t="s">
        <v>1</v>
      </c>
      <c r="B4622" t="s">
        <v>8202</v>
      </c>
      <c r="C4622" t="s">
        <v>82</v>
      </c>
      <c r="D4622" t="s">
        <v>3973</v>
      </c>
      <c r="E4622" t="s">
        <v>20</v>
      </c>
      <c r="F4622" t="b">
        <v>0</v>
      </c>
      <c r="G4622" t="s">
        <v>41</v>
      </c>
      <c r="H4622" s="4">
        <v>45716.836539351847</v>
      </c>
      <c r="I4622" t="b">
        <v>0</v>
      </c>
      <c r="J4622" t="b">
        <v>1</v>
      </c>
      <c r="K4622" t="s">
        <v>24</v>
      </c>
      <c r="L4622" t="s">
        <v>22</v>
      </c>
      <c r="M4622">
        <v>160000</v>
      </c>
      <c r="O4622" t="s">
        <v>8203</v>
      </c>
      <c r="P4622" t="s">
        <v>8204</v>
      </c>
    </row>
    <row r="4623" spans="1:16" x14ac:dyDescent="0.25">
      <c r="A4623" t="s">
        <v>0</v>
      </c>
      <c r="B4623" t="s">
        <v>8205</v>
      </c>
      <c r="C4623" t="s">
        <v>376</v>
      </c>
      <c r="D4623" t="s">
        <v>2208</v>
      </c>
      <c r="E4623" t="s">
        <v>20</v>
      </c>
      <c r="F4623" t="b">
        <v>0</v>
      </c>
      <c r="G4623" t="s">
        <v>23</v>
      </c>
      <c r="H4623" s="4">
        <v>45716.8671412037</v>
      </c>
      <c r="I4623" t="b">
        <v>0</v>
      </c>
      <c r="J4623" t="b">
        <v>1</v>
      </c>
      <c r="K4623" t="s">
        <v>24</v>
      </c>
      <c r="L4623" t="s">
        <v>22</v>
      </c>
      <c r="M4623">
        <v>97091</v>
      </c>
      <c r="O4623" t="s">
        <v>3474</v>
      </c>
      <c r="P4623" t="s">
        <v>8206</v>
      </c>
    </row>
    <row r="4624" spans="1:16" x14ac:dyDescent="0.25">
      <c r="A4624" t="s">
        <v>0</v>
      </c>
      <c r="B4624" t="s">
        <v>8207</v>
      </c>
      <c r="C4624" t="s">
        <v>5358</v>
      </c>
      <c r="D4624" t="s">
        <v>3828</v>
      </c>
      <c r="E4624" t="s">
        <v>219</v>
      </c>
      <c r="F4624" t="b">
        <v>0</v>
      </c>
      <c r="G4624" t="s">
        <v>27</v>
      </c>
      <c r="H4624" s="4">
        <v>45716.875057870369</v>
      </c>
      <c r="I4624" t="b">
        <v>1</v>
      </c>
      <c r="J4624" t="b">
        <v>1</v>
      </c>
      <c r="K4624" t="s">
        <v>24</v>
      </c>
      <c r="L4624" t="s">
        <v>36</v>
      </c>
      <c r="N4624">
        <v>26.494998931884769</v>
      </c>
      <c r="O4624" t="s">
        <v>8208</v>
      </c>
      <c r="P4624" t="s">
        <v>1702</v>
      </c>
    </row>
    <row r="4625" spans="1:16" x14ac:dyDescent="0.25">
      <c r="A4625" t="s">
        <v>25</v>
      </c>
      <c r="B4625" t="s">
        <v>8209</v>
      </c>
      <c r="C4625" t="s">
        <v>92</v>
      </c>
      <c r="D4625" t="s">
        <v>3973</v>
      </c>
      <c r="E4625" t="s">
        <v>20</v>
      </c>
      <c r="F4625" t="b">
        <v>0</v>
      </c>
      <c r="G4625" t="s">
        <v>30</v>
      </c>
      <c r="H4625" s="4">
        <v>45716.876064814824</v>
      </c>
      <c r="I4625" t="b">
        <v>0</v>
      </c>
      <c r="J4625" t="b">
        <v>1</v>
      </c>
      <c r="K4625" t="s">
        <v>24</v>
      </c>
      <c r="L4625" t="s">
        <v>22</v>
      </c>
      <c r="M4625">
        <v>98950</v>
      </c>
      <c r="O4625" t="s">
        <v>1906</v>
      </c>
      <c r="P4625" t="s">
        <v>8210</v>
      </c>
    </row>
    <row r="4626" spans="1:16" x14ac:dyDescent="0.25">
      <c r="A4626" t="s">
        <v>1</v>
      </c>
      <c r="B4626" t="s">
        <v>8211</v>
      </c>
      <c r="C4626" t="s">
        <v>945</v>
      </c>
      <c r="D4626" t="s">
        <v>3973</v>
      </c>
      <c r="E4626" t="s">
        <v>20</v>
      </c>
      <c r="F4626" t="b">
        <v>0</v>
      </c>
      <c r="G4626" t="s">
        <v>30</v>
      </c>
      <c r="H4626" s="4">
        <v>45716.876168981478</v>
      </c>
      <c r="I4626" t="b">
        <v>0</v>
      </c>
      <c r="J4626" t="b">
        <v>1</v>
      </c>
      <c r="K4626" t="s">
        <v>24</v>
      </c>
      <c r="L4626" t="s">
        <v>22</v>
      </c>
      <c r="M4626">
        <v>120000</v>
      </c>
      <c r="O4626" t="s">
        <v>8212</v>
      </c>
      <c r="P4626" t="s">
        <v>193</v>
      </c>
    </row>
    <row r="4627" spans="1:16" x14ac:dyDescent="0.25">
      <c r="A4627" t="s">
        <v>25</v>
      </c>
      <c r="B4627" t="s">
        <v>8213</v>
      </c>
      <c r="C4627" t="s">
        <v>92</v>
      </c>
      <c r="D4627" t="s">
        <v>3973</v>
      </c>
      <c r="E4627" t="s">
        <v>20</v>
      </c>
      <c r="F4627" t="b">
        <v>0</v>
      </c>
      <c r="G4627" t="s">
        <v>30</v>
      </c>
      <c r="H4627" s="4">
        <v>45716.876192129632</v>
      </c>
      <c r="I4627" t="b">
        <v>0</v>
      </c>
      <c r="J4627" t="b">
        <v>1</v>
      </c>
      <c r="K4627" t="s">
        <v>24</v>
      </c>
      <c r="L4627" t="s">
        <v>22</v>
      </c>
      <c r="M4627">
        <v>101000</v>
      </c>
      <c r="O4627" t="s">
        <v>3028</v>
      </c>
      <c r="P4627" t="s">
        <v>943</v>
      </c>
    </row>
    <row r="4628" spans="1:16" x14ac:dyDescent="0.25">
      <c r="A4628" t="s">
        <v>40</v>
      </c>
      <c r="B4628" t="s">
        <v>8214</v>
      </c>
      <c r="C4628" t="s">
        <v>151</v>
      </c>
      <c r="D4628" t="s">
        <v>3973</v>
      </c>
      <c r="E4628" t="s">
        <v>20</v>
      </c>
      <c r="F4628" t="b">
        <v>0</v>
      </c>
      <c r="G4628" t="s">
        <v>30</v>
      </c>
      <c r="H4628" s="4">
        <v>45716.876261574071</v>
      </c>
      <c r="I4628" t="b">
        <v>0</v>
      </c>
      <c r="J4628" t="b">
        <v>0</v>
      </c>
      <c r="K4628" t="s">
        <v>24</v>
      </c>
      <c r="L4628" t="s">
        <v>22</v>
      </c>
      <c r="M4628">
        <v>146500</v>
      </c>
      <c r="O4628" t="s">
        <v>563</v>
      </c>
      <c r="P4628" t="s">
        <v>8215</v>
      </c>
    </row>
    <row r="4629" spans="1:16" x14ac:dyDescent="0.25">
      <c r="A4629" t="s">
        <v>1</v>
      </c>
      <c r="B4629" t="s">
        <v>8216</v>
      </c>
      <c r="C4629" t="s">
        <v>1135</v>
      </c>
      <c r="D4629" t="s">
        <v>2208</v>
      </c>
      <c r="E4629" t="s">
        <v>20</v>
      </c>
      <c r="F4629" t="b">
        <v>0</v>
      </c>
      <c r="G4629" t="s">
        <v>27</v>
      </c>
      <c r="H4629" s="4">
        <v>45716.87672453704</v>
      </c>
      <c r="I4629" t="b">
        <v>0</v>
      </c>
      <c r="J4629" t="b">
        <v>1</v>
      </c>
      <c r="K4629" t="s">
        <v>24</v>
      </c>
      <c r="L4629" t="s">
        <v>22</v>
      </c>
      <c r="M4629">
        <v>100464</v>
      </c>
      <c r="O4629" t="s">
        <v>6767</v>
      </c>
      <c r="P4629" t="s">
        <v>149</v>
      </c>
    </row>
    <row r="4630" spans="1:16" x14ac:dyDescent="0.25">
      <c r="A4630" t="s">
        <v>139</v>
      </c>
      <c r="B4630" t="s">
        <v>8217</v>
      </c>
      <c r="C4630" t="s">
        <v>376</v>
      </c>
      <c r="D4630" t="s">
        <v>3973</v>
      </c>
      <c r="E4630" t="s">
        <v>20</v>
      </c>
      <c r="F4630" t="b">
        <v>0</v>
      </c>
      <c r="G4630" t="s">
        <v>23</v>
      </c>
      <c r="H4630" s="4">
        <v>45716.908634259264</v>
      </c>
      <c r="I4630" t="b">
        <v>0</v>
      </c>
      <c r="J4630" t="b">
        <v>0</v>
      </c>
      <c r="K4630" t="s">
        <v>24</v>
      </c>
      <c r="L4630" t="s">
        <v>22</v>
      </c>
      <c r="M4630">
        <v>80000</v>
      </c>
      <c r="O4630" t="s">
        <v>74</v>
      </c>
      <c r="P4630" t="s">
        <v>1329</v>
      </c>
    </row>
    <row r="4631" spans="1:16" x14ac:dyDescent="0.25">
      <c r="A4631" t="s">
        <v>0</v>
      </c>
      <c r="B4631" t="s">
        <v>8218</v>
      </c>
      <c r="C4631" t="s">
        <v>628</v>
      </c>
      <c r="D4631" t="s">
        <v>3828</v>
      </c>
      <c r="E4631" t="s">
        <v>828</v>
      </c>
      <c r="F4631" t="b">
        <v>0</v>
      </c>
      <c r="G4631" t="s">
        <v>27</v>
      </c>
      <c r="H4631" s="4">
        <v>45716.916701388887</v>
      </c>
      <c r="I4631" t="b">
        <v>0</v>
      </c>
      <c r="J4631" t="b">
        <v>0</v>
      </c>
      <c r="K4631" t="s">
        <v>24</v>
      </c>
      <c r="L4631" t="s">
        <v>36</v>
      </c>
      <c r="N4631">
        <v>23</v>
      </c>
      <c r="O4631" t="s">
        <v>8219</v>
      </c>
      <c r="P4631" t="s">
        <v>8220</v>
      </c>
    </row>
    <row r="4632" spans="1:16" x14ac:dyDescent="0.25">
      <c r="A4632" t="s">
        <v>0</v>
      </c>
      <c r="B4632" t="s">
        <v>8221</v>
      </c>
      <c r="C4632" t="s">
        <v>559</v>
      </c>
      <c r="D4632" t="s">
        <v>3957</v>
      </c>
      <c r="E4632" t="s">
        <v>34</v>
      </c>
      <c r="F4632" t="b">
        <v>0</v>
      </c>
      <c r="G4632" t="s">
        <v>27</v>
      </c>
      <c r="H4632" s="4">
        <v>45716.916724537034</v>
      </c>
      <c r="I4632" t="b">
        <v>0</v>
      </c>
      <c r="J4632" t="b">
        <v>0</v>
      </c>
      <c r="K4632" t="s">
        <v>24</v>
      </c>
      <c r="L4632" t="s">
        <v>36</v>
      </c>
      <c r="N4632">
        <v>20.670000076293949</v>
      </c>
      <c r="O4632" t="s">
        <v>2485</v>
      </c>
    </row>
    <row r="4633" spans="1:16" x14ac:dyDescent="0.25">
      <c r="A4633" t="s">
        <v>0</v>
      </c>
      <c r="B4633" t="s">
        <v>7514</v>
      </c>
      <c r="C4633" t="s">
        <v>82</v>
      </c>
      <c r="D4633" t="s">
        <v>3973</v>
      </c>
      <c r="E4633" t="s">
        <v>105</v>
      </c>
      <c r="F4633" t="b">
        <v>0</v>
      </c>
      <c r="G4633" t="s">
        <v>27</v>
      </c>
      <c r="H4633" s="4">
        <v>45716.916770833333</v>
      </c>
      <c r="I4633" t="b">
        <v>0</v>
      </c>
      <c r="J4633" t="b">
        <v>0</v>
      </c>
      <c r="K4633" t="s">
        <v>24</v>
      </c>
      <c r="L4633" t="s">
        <v>36</v>
      </c>
      <c r="N4633">
        <v>15.25</v>
      </c>
      <c r="O4633" t="s">
        <v>7515</v>
      </c>
    </row>
    <row r="4634" spans="1:16" x14ac:dyDescent="0.25">
      <c r="A4634" t="s">
        <v>0</v>
      </c>
      <c r="B4634" t="s">
        <v>1821</v>
      </c>
      <c r="C4634" t="s">
        <v>4750</v>
      </c>
      <c r="D4634" t="s">
        <v>3973</v>
      </c>
      <c r="E4634" t="s">
        <v>51</v>
      </c>
      <c r="F4634" t="b">
        <v>0</v>
      </c>
      <c r="G4634" t="s">
        <v>41</v>
      </c>
      <c r="H4634" s="4">
        <v>45716.917048611111</v>
      </c>
      <c r="I4634" t="b">
        <v>0</v>
      </c>
      <c r="J4634" t="b">
        <v>0</v>
      </c>
      <c r="K4634" t="s">
        <v>24</v>
      </c>
      <c r="L4634" t="s">
        <v>36</v>
      </c>
      <c r="N4634">
        <v>35.5</v>
      </c>
      <c r="O4634" t="s">
        <v>8222</v>
      </c>
      <c r="P4634" t="s">
        <v>8223</v>
      </c>
    </row>
    <row r="4635" spans="1:16" x14ac:dyDescent="0.25">
      <c r="A4635" t="s">
        <v>1</v>
      </c>
      <c r="B4635" t="s">
        <v>5820</v>
      </c>
      <c r="C4635" t="s">
        <v>292</v>
      </c>
      <c r="D4635" t="s">
        <v>3973</v>
      </c>
      <c r="E4635" t="s">
        <v>20</v>
      </c>
      <c r="F4635" t="b">
        <v>0</v>
      </c>
      <c r="G4635" t="s">
        <v>30</v>
      </c>
      <c r="H4635" s="4">
        <v>45716.917893518519</v>
      </c>
      <c r="I4635" t="b">
        <v>0</v>
      </c>
      <c r="J4635" t="b">
        <v>0</v>
      </c>
      <c r="K4635" t="s">
        <v>24</v>
      </c>
      <c r="L4635" t="s">
        <v>22</v>
      </c>
      <c r="M4635">
        <v>157500</v>
      </c>
      <c r="O4635" t="s">
        <v>1595</v>
      </c>
      <c r="P4635" t="s">
        <v>8224</v>
      </c>
    </row>
    <row r="4636" spans="1:16" x14ac:dyDescent="0.25">
      <c r="A4636" t="s">
        <v>25</v>
      </c>
      <c r="B4636" t="s">
        <v>8225</v>
      </c>
      <c r="C4636" t="s">
        <v>122</v>
      </c>
      <c r="D4636" t="s">
        <v>3973</v>
      </c>
      <c r="E4636" t="s">
        <v>20</v>
      </c>
      <c r="F4636" t="b">
        <v>0</v>
      </c>
      <c r="G4636" t="s">
        <v>52</v>
      </c>
      <c r="H4636" s="4">
        <v>45716.918124999997</v>
      </c>
      <c r="I4636" t="b">
        <v>1</v>
      </c>
      <c r="J4636" t="b">
        <v>0</v>
      </c>
      <c r="K4636" t="s">
        <v>24</v>
      </c>
      <c r="L4636" t="s">
        <v>22</v>
      </c>
      <c r="M4636">
        <v>112116</v>
      </c>
      <c r="O4636" t="s">
        <v>554</v>
      </c>
      <c r="P4636" t="s">
        <v>8226</v>
      </c>
    </row>
    <row r="4637" spans="1:16" x14ac:dyDescent="0.25">
      <c r="A4637" t="s">
        <v>1</v>
      </c>
      <c r="B4637" t="s">
        <v>4047</v>
      </c>
      <c r="C4637" t="s">
        <v>8227</v>
      </c>
      <c r="D4637" t="s">
        <v>3957</v>
      </c>
      <c r="E4637" t="s">
        <v>34</v>
      </c>
      <c r="F4637" t="b">
        <v>0</v>
      </c>
      <c r="G4637" t="s">
        <v>27</v>
      </c>
      <c r="H4637" s="4">
        <v>45716.918391203697</v>
      </c>
      <c r="I4637" t="b">
        <v>0</v>
      </c>
      <c r="J4637" t="b">
        <v>1</v>
      </c>
      <c r="K4637" t="s">
        <v>24</v>
      </c>
      <c r="L4637" t="s">
        <v>36</v>
      </c>
      <c r="N4637">
        <v>37.514999389648438</v>
      </c>
      <c r="O4637" t="s">
        <v>800</v>
      </c>
      <c r="P4637" t="s">
        <v>4046</v>
      </c>
    </row>
    <row r="4638" spans="1:16" x14ac:dyDescent="0.25">
      <c r="A4638" t="s">
        <v>19</v>
      </c>
      <c r="B4638" t="s">
        <v>4737</v>
      </c>
      <c r="C4638" t="s">
        <v>8228</v>
      </c>
      <c r="D4638" t="s">
        <v>3957</v>
      </c>
      <c r="E4638" t="s">
        <v>34</v>
      </c>
      <c r="F4638" t="b">
        <v>0</v>
      </c>
      <c r="G4638" t="s">
        <v>30</v>
      </c>
      <c r="H4638" s="4">
        <v>45716.919074074067</v>
      </c>
      <c r="I4638" t="b">
        <v>0</v>
      </c>
      <c r="J4638" t="b">
        <v>1</v>
      </c>
      <c r="K4638" t="s">
        <v>24</v>
      </c>
      <c r="L4638" t="s">
        <v>36</v>
      </c>
      <c r="N4638">
        <v>30.954998016357418</v>
      </c>
      <c r="O4638" t="s">
        <v>800</v>
      </c>
      <c r="P4638" t="s">
        <v>4046</v>
      </c>
    </row>
    <row r="4639" spans="1:16" x14ac:dyDescent="0.25">
      <c r="A4639" t="s">
        <v>2</v>
      </c>
      <c r="B4639" t="s">
        <v>8229</v>
      </c>
      <c r="C4639" t="s">
        <v>44</v>
      </c>
      <c r="D4639" t="s">
        <v>3973</v>
      </c>
      <c r="E4639" t="s">
        <v>20</v>
      </c>
      <c r="F4639" t="b">
        <v>0</v>
      </c>
      <c r="G4639" t="s">
        <v>27</v>
      </c>
      <c r="H4639" s="4">
        <v>45716.919571759259</v>
      </c>
      <c r="I4639" t="b">
        <v>0</v>
      </c>
      <c r="J4639" t="b">
        <v>0</v>
      </c>
      <c r="K4639" t="s">
        <v>24</v>
      </c>
      <c r="L4639" t="s">
        <v>22</v>
      </c>
      <c r="M4639">
        <v>195000</v>
      </c>
      <c r="O4639" t="s">
        <v>8230</v>
      </c>
      <c r="P4639" t="s">
        <v>338</v>
      </c>
    </row>
    <row r="4640" spans="1:16" x14ac:dyDescent="0.25">
      <c r="A4640" t="s">
        <v>1</v>
      </c>
      <c r="B4640" t="s">
        <v>8231</v>
      </c>
      <c r="C4640" t="s">
        <v>2236</v>
      </c>
      <c r="D4640" t="s">
        <v>3973</v>
      </c>
      <c r="E4640" t="s">
        <v>20</v>
      </c>
      <c r="F4640" t="b">
        <v>0</v>
      </c>
      <c r="G4640" t="s">
        <v>27</v>
      </c>
      <c r="H4640" s="4">
        <v>45716.958414351851</v>
      </c>
      <c r="I4640" t="b">
        <v>0</v>
      </c>
      <c r="J4640" t="b">
        <v>0</v>
      </c>
      <c r="K4640" t="s">
        <v>24</v>
      </c>
      <c r="L4640" t="s">
        <v>22</v>
      </c>
      <c r="M4640">
        <v>115130.859375</v>
      </c>
      <c r="O4640" t="s">
        <v>8232</v>
      </c>
      <c r="P4640" t="s">
        <v>1258</v>
      </c>
    </row>
    <row r="4641" spans="1:16" x14ac:dyDescent="0.25">
      <c r="A4641" t="s">
        <v>2</v>
      </c>
      <c r="B4641" t="s">
        <v>8233</v>
      </c>
      <c r="C4641" t="s">
        <v>172</v>
      </c>
      <c r="D4641" t="s">
        <v>3973</v>
      </c>
      <c r="E4641" t="s">
        <v>20</v>
      </c>
      <c r="F4641" t="b">
        <v>0</v>
      </c>
      <c r="G4641" t="s">
        <v>27</v>
      </c>
      <c r="H4641" s="4">
        <v>45716.961076388892</v>
      </c>
      <c r="I4641" t="b">
        <v>0</v>
      </c>
      <c r="J4641" t="b">
        <v>1</v>
      </c>
      <c r="K4641" t="s">
        <v>24</v>
      </c>
      <c r="L4641" t="s">
        <v>22</v>
      </c>
      <c r="M4641">
        <v>172500</v>
      </c>
      <c r="O4641" t="s">
        <v>444</v>
      </c>
      <c r="P4641" t="s">
        <v>8234</v>
      </c>
    </row>
    <row r="4642" spans="1:16" x14ac:dyDescent="0.25">
      <c r="A4642" t="s">
        <v>0</v>
      </c>
      <c r="B4642" t="s">
        <v>8235</v>
      </c>
      <c r="C4642" t="s">
        <v>8236</v>
      </c>
      <c r="D4642" t="s">
        <v>5123</v>
      </c>
      <c r="E4642" t="s">
        <v>20</v>
      </c>
      <c r="F4642" t="b">
        <v>0</v>
      </c>
      <c r="G4642" t="s">
        <v>23</v>
      </c>
      <c r="H4642" s="4">
        <v>45716.991967592592</v>
      </c>
      <c r="I4642" t="b">
        <v>0</v>
      </c>
      <c r="J4642" t="b">
        <v>0</v>
      </c>
      <c r="K4642" t="s">
        <v>24</v>
      </c>
      <c r="L4642" t="s">
        <v>22</v>
      </c>
      <c r="M4642">
        <v>115900</v>
      </c>
      <c r="O4642" t="s">
        <v>563</v>
      </c>
      <c r="P4642" t="s">
        <v>8237</v>
      </c>
    </row>
    <row r="4643" spans="1:16" x14ac:dyDescent="0.25">
      <c r="A4643" t="s">
        <v>0</v>
      </c>
      <c r="B4643" t="s">
        <v>2356</v>
      </c>
      <c r="C4643" t="s">
        <v>306</v>
      </c>
      <c r="D4643" t="s">
        <v>3973</v>
      </c>
      <c r="E4643" t="s">
        <v>20</v>
      </c>
      <c r="F4643" t="b">
        <v>0</v>
      </c>
      <c r="G4643" t="s">
        <v>27</v>
      </c>
      <c r="H4643" s="4">
        <v>45717.000104166669</v>
      </c>
      <c r="I4643" t="b">
        <v>0</v>
      </c>
      <c r="J4643" t="b">
        <v>1</v>
      </c>
      <c r="K4643" t="s">
        <v>24</v>
      </c>
      <c r="L4643" t="s">
        <v>36</v>
      </c>
      <c r="N4643">
        <v>25.060001373291019</v>
      </c>
      <c r="O4643" t="s">
        <v>2225</v>
      </c>
      <c r="P4643" t="s">
        <v>8238</v>
      </c>
    </row>
    <row r="4644" spans="1:16" x14ac:dyDescent="0.25">
      <c r="A4644" t="s">
        <v>139</v>
      </c>
      <c r="B4644" t="s">
        <v>8239</v>
      </c>
      <c r="C4644" t="s">
        <v>780</v>
      </c>
      <c r="D4644" t="s">
        <v>3973</v>
      </c>
      <c r="E4644" t="s">
        <v>20</v>
      </c>
      <c r="F4644" t="b">
        <v>0</v>
      </c>
      <c r="G4644" t="s">
        <v>27</v>
      </c>
      <c r="H4644" s="4">
        <v>45717.000185185178</v>
      </c>
      <c r="I4644" t="b">
        <v>0</v>
      </c>
      <c r="J4644" t="b">
        <v>1</v>
      </c>
      <c r="K4644" t="s">
        <v>24</v>
      </c>
      <c r="L4644" t="s">
        <v>22</v>
      </c>
      <c r="M4644">
        <v>115000</v>
      </c>
      <c r="O4644" t="s">
        <v>1491</v>
      </c>
      <c r="P4644" t="s">
        <v>2146</v>
      </c>
    </row>
    <row r="4645" spans="1:16" x14ac:dyDescent="0.25">
      <c r="A4645" t="s">
        <v>139</v>
      </c>
      <c r="B4645" t="s">
        <v>2415</v>
      </c>
      <c r="C4645" t="s">
        <v>1077</v>
      </c>
      <c r="D4645" t="s">
        <v>3973</v>
      </c>
      <c r="E4645" t="s">
        <v>51</v>
      </c>
      <c r="F4645" t="b">
        <v>0</v>
      </c>
      <c r="G4645" t="s">
        <v>41</v>
      </c>
      <c r="H4645" s="4">
        <v>45717.000405092593</v>
      </c>
      <c r="I4645" t="b">
        <v>0</v>
      </c>
      <c r="J4645" t="b">
        <v>0</v>
      </c>
      <c r="K4645" t="s">
        <v>24</v>
      </c>
      <c r="L4645" t="s">
        <v>36</v>
      </c>
      <c r="N4645">
        <v>70</v>
      </c>
      <c r="O4645" t="s">
        <v>1837</v>
      </c>
      <c r="P4645" t="s">
        <v>138</v>
      </c>
    </row>
    <row r="4646" spans="1:16" x14ac:dyDescent="0.25">
      <c r="A4646" t="s">
        <v>0</v>
      </c>
      <c r="B4646" t="s">
        <v>1248</v>
      </c>
      <c r="C4646" t="s">
        <v>3300</v>
      </c>
      <c r="D4646" t="s">
        <v>5123</v>
      </c>
      <c r="E4646" t="s">
        <v>20</v>
      </c>
      <c r="F4646" t="b">
        <v>0</v>
      </c>
      <c r="G4646" t="s">
        <v>41</v>
      </c>
      <c r="H4646" s="4">
        <v>45717.000416666669</v>
      </c>
      <c r="I4646" t="b">
        <v>0</v>
      </c>
      <c r="J4646" t="b">
        <v>1</v>
      </c>
      <c r="K4646" t="s">
        <v>24</v>
      </c>
      <c r="L4646" t="s">
        <v>22</v>
      </c>
      <c r="M4646">
        <v>73050</v>
      </c>
      <c r="O4646" t="s">
        <v>8240</v>
      </c>
      <c r="P4646" t="s">
        <v>100</v>
      </c>
    </row>
    <row r="4647" spans="1:16" x14ac:dyDescent="0.25">
      <c r="A4647" t="s">
        <v>0</v>
      </c>
      <c r="B4647" t="s">
        <v>8241</v>
      </c>
      <c r="C4647" t="s">
        <v>7555</v>
      </c>
      <c r="D4647" t="s">
        <v>5123</v>
      </c>
      <c r="E4647" t="s">
        <v>20</v>
      </c>
      <c r="F4647" t="b">
        <v>0</v>
      </c>
      <c r="G4647" t="s">
        <v>30</v>
      </c>
      <c r="H4647" s="4">
        <v>45717.001192129632</v>
      </c>
      <c r="I4647" t="b">
        <v>0</v>
      </c>
      <c r="J4647" t="b">
        <v>1</v>
      </c>
      <c r="K4647" t="s">
        <v>24</v>
      </c>
      <c r="L4647" t="s">
        <v>22</v>
      </c>
      <c r="M4647">
        <v>162500</v>
      </c>
      <c r="O4647" t="s">
        <v>59</v>
      </c>
      <c r="P4647" t="s">
        <v>8242</v>
      </c>
    </row>
    <row r="4648" spans="1:16" x14ac:dyDescent="0.25">
      <c r="A4648" t="s">
        <v>0</v>
      </c>
      <c r="B4648" t="s">
        <v>8243</v>
      </c>
      <c r="C4648" t="s">
        <v>1534</v>
      </c>
      <c r="D4648" t="s">
        <v>5123</v>
      </c>
      <c r="E4648" t="s">
        <v>20</v>
      </c>
      <c r="F4648" t="b">
        <v>0</v>
      </c>
      <c r="G4648" t="s">
        <v>30</v>
      </c>
      <c r="H4648" s="4">
        <v>45717.001238425917</v>
      </c>
      <c r="I4648" t="b">
        <v>0</v>
      </c>
      <c r="J4648" t="b">
        <v>1</v>
      </c>
      <c r="K4648" t="s">
        <v>24</v>
      </c>
      <c r="L4648" t="s">
        <v>22</v>
      </c>
      <c r="M4648">
        <v>157200</v>
      </c>
      <c r="O4648" t="s">
        <v>402</v>
      </c>
      <c r="P4648" t="s">
        <v>2091</v>
      </c>
    </row>
    <row r="4649" spans="1:16" x14ac:dyDescent="0.25">
      <c r="A4649" t="s">
        <v>0</v>
      </c>
      <c r="B4649" t="s">
        <v>8244</v>
      </c>
      <c r="C4649" t="s">
        <v>1534</v>
      </c>
      <c r="D4649" t="s">
        <v>5123</v>
      </c>
      <c r="E4649" t="s">
        <v>20</v>
      </c>
      <c r="F4649" t="b">
        <v>0</v>
      </c>
      <c r="G4649" t="s">
        <v>30</v>
      </c>
      <c r="H4649" s="4">
        <v>45717.001261574071</v>
      </c>
      <c r="I4649" t="b">
        <v>0</v>
      </c>
      <c r="J4649" t="b">
        <v>1</v>
      </c>
      <c r="K4649" t="s">
        <v>24</v>
      </c>
      <c r="L4649" t="s">
        <v>22</v>
      </c>
      <c r="M4649">
        <v>143400</v>
      </c>
      <c r="O4649" t="s">
        <v>402</v>
      </c>
      <c r="P4649" t="s">
        <v>1938</v>
      </c>
    </row>
    <row r="4650" spans="1:16" x14ac:dyDescent="0.25">
      <c r="A4650" t="s">
        <v>1</v>
      </c>
      <c r="B4650" t="s">
        <v>5780</v>
      </c>
      <c r="C4650" t="s">
        <v>7555</v>
      </c>
      <c r="D4650" t="s">
        <v>5123</v>
      </c>
      <c r="E4650" t="s">
        <v>20</v>
      </c>
      <c r="F4650" t="b">
        <v>0</v>
      </c>
      <c r="G4650" t="s">
        <v>30</v>
      </c>
      <c r="H4650" s="4">
        <v>45717.002418981479</v>
      </c>
      <c r="I4650" t="b">
        <v>0</v>
      </c>
      <c r="J4650" t="b">
        <v>1</v>
      </c>
      <c r="K4650" t="s">
        <v>24</v>
      </c>
      <c r="L4650" t="s">
        <v>22</v>
      </c>
      <c r="M4650">
        <v>198500</v>
      </c>
      <c r="O4650" t="s">
        <v>59</v>
      </c>
      <c r="P4650" t="s">
        <v>7556</v>
      </c>
    </row>
    <row r="4651" spans="1:16" x14ac:dyDescent="0.25">
      <c r="A4651" t="s">
        <v>1</v>
      </c>
      <c r="B4651" t="s">
        <v>8245</v>
      </c>
      <c r="C4651" t="s">
        <v>7555</v>
      </c>
      <c r="D4651" t="s">
        <v>5123</v>
      </c>
      <c r="E4651" t="s">
        <v>20</v>
      </c>
      <c r="F4651" t="b">
        <v>0</v>
      </c>
      <c r="G4651" t="s">
        <v>30</v>
      </c>
      <c r="H4651" s="4">
        <v>45717.002430555563</v>
      </c>
      <c r="I4651" t="b">
        <v>0</v>
      </c>
      <c r="J4651" t="b">
        <v>1</v>
      </c>
      <c r="K4651" t="s">
        <v>24</v>
      </c>
      <c r="L4651" t="s">
        <v>22</v>
      </c>
      <c r="M4651">
        <v>162500</v>
      </c>
      <c r="O4651" t="s">
        <v>59</v>
      </c>
      <c r="P4651" t="s">
        <v>2179</v>
      </c>
    </row>
    <row r="4652" spans="1:16" x14ac:dyDescent="0.25">
      <c r="A4652" t="s">
        <v>1</v>
      </c>
      <c r="B4652" t="s">
        <v>8246</v>
      </c>
      <c r="C4652" t="s">
        <v>7555</v>
      </c>
      <c r="D4652" t="s">
        <v>5123</v>
      </c>
      <c r="E4652" t="s">
        <v>20</v>
      </c>
      <c r="F4652" t="b">
        <v>0</v>
      </c>
      <c r="G4652" t="s">
        <v>30</v>
      </c>
      <c r="H4652" s="4">
        <v>45717.002476851849</v>
      </c>
      <c r="I4652" t="b">
        <v>0</v>
      </c>
      <c r="J4652" t="b">
        <v>1</v>
      </c>
      <c r="K4652" t="s">
        <v>24</v>
      </c>
      <c r="L4652" t="s">
        <v>22</v>
      </c>
      <c r="M4652">
        <v>208500</v>
      </c>
      <c r="O4652" t="s">
        <v>59</v>
      </c>
      <c r="P4652" t="s">
        <v>2179</v>
      </c>
    </row>
    <row r="4653" spans="1:16" x14ac:dyDescent="0.25">
      <c r="A4653" t="s">
        <v>1</v>
      </c>
      <c r="B4653" t="s">
        <v>370</v>
      </c>
      <c r="C4653" t="s">
        <v>1179</v>
      </c>
      <c r="D4653" t="s">
        <v>5123</v>
      </c>
      <c r="E4653" t="s">
        <v>20</v>
      </c>
      <c r="F4653" t="b">
        <v>0</v>
      </c>
      <c r="G4653" t="s">
        <v>52</v>
      </c>
      <c r="H4653" s="4">
        <v>45717.002627314818</v>
      </c>
      <c r="I4653" t="b">
        <v>0</v>
      </c>
      <c r="J4653" t="b">
        <v>1</v>
      </c>
      <c r="K4653" t="s">
        <v>24</v>
      </c>
      <c r="L4653" t="s">
        <v>22</v>
      </c>
      <c r="M4653">
        <v>123800</v>
      </c>
      <c r="O4653" t="s">
        <v>173</v>
      </c>
      <c r="P4653" t="s">
        <v>149</v>
      </c>
    </row>
    <row r="4654" spans="1:16" x14ac:dyDescent="0.25">
      <c r="A4654" t="s">
        <v>40</v>
      </c>
      <c r="B4654" t="s">
        <v>1583</v>
      </c>
      <c r="C4654" t="s">
        <v>44</v>
      </c>
      <c r="D4654" t="s">
        <v>3973</v>
      </c>
      <c r="E4654" t="s">
        <v>20</v>
      </c>
      <c r="F4654" t="b">
        <v>0</v>
      </c>
      <c r="G4654" t="s">
        <v>27</v>
      </c>
      <c r="H4654" s="4">
        <v>45717.002812500003</v>
      </c>
      <c r="I4654" t="b">
        <v>0</v>
      </c>
      <c r="J4654" t="b">
        <v>1</v>
      </c>
      <c r="K4654" t="s">
        <v>24</v>
      </c>
      <c r="L4654" t="s">
        <v>22</v>
      </c>
      <c r="M4654">
        <v>227000</v>
      </c>
      <c r="O4654" t="s">
        <v>602</v>
      </c>
      <c r="P4654" t="s">
        <v>8247</v>
      </c>
    </row>
    <row r="4655" spans="1:16" x14ac:dyDescent="0.25">
      <c r="A4655" t="s">
        <v>2</v>
      </c>
      <c r="B4655" t="s">
        <v>5442</v>
      </c>
      <c r="C4655" t="s">
        <v>1612</v>
      </c>
      <c r="D4655" t="s">
        <v>5123</v>
      </c>
      <c r="E4655" t="s">
        <v>20</v>
      </c>
      <c r="F4655" t="b">
        <v>0</v>
      </c>
      <c r="G4655" t="s">
        <v>27</v>
      </c>
      <c r="H4655" s="4">
        <v>45717.002858796302</v>
      </c>
      <c r="I4655" t="b">
        <v>0</v>
      </c>
      <c r="J4655" t="b">
        <v>1</v>
      </c>
      <c r="K4655" t="s">
        <v>24</v>
      </c>
      <c r="L4655" t="s">
        <v>22</v>
      </c>
      <c r="M4655">
        <v>146500</v>
      </c>
      <c r="O4655" t="s">
        <v>724</v>
      </c>
      <c r="P4655" t="s">
        <v>8248</v>
      </c>
    </row>
    <row r="4656" spans="1:16" x14ac:dyDescent="0.25">
      <c r="A4656" t="s">
        <v>2</v>
      </c>
      <c r="B4656" t="s">
        <v>417</v>
      </c>
      <c r="C4656" t="s">
        <v>1345</v>
      </c>
      <c r="D4656" t="s">
        <v>3828</v>
      </c>
      <c r="E4656" t="s">
        <v>20</v>
      </c>
      <c r="F4656" t="b">
        <v>0</v>
      </c>
      <c r="G4656" t="s">
        <v>27</v>
      </c>
      <c r="H4656" s="4">
        <v>45717.044444444437</v>
      </c>
      <c r="I4656" t="b">
        <v>0</v>
      </c>
      <c r="J4656" t="b">
        <v>0</v>
      </c>
      <c r="K4656" t="s">
        <v>24</v>
      </c>
      <c r="L4656" t="s">
        <v>22</v>
      </c>
      <c r="M4656">
        <v>115000</v>
      </c>
      <c r="O4656" t="s">
        <v>8249</v>
      </c>
      <c r="P4656" t="s">
        <v>8250</v>
      </c>
    </row>
    <row r="4657" spans="1:16" x14ac:dyDescent="0.25">
      <c r="A4657" t="s">
        <v>0</v>
      </c>
      <c r="B4657" t="s">
        <v>8251</v>
      </c>
      <c r="C4657" t="s">
        <v>1322</v>
      </c>
      <c r="D4657" t="s">
        <v>3973</v>
      </c>
      <c r="E4657" t="s">
        <v>20</v>
      </c>
      <c r="F4657" t="b">
        <v>0</v>
      </c>
      <c r="G4657" t="s">
        <v>41</v>
      </c>
      <c r="H4657" s="4">
        <v>45717.083715277768</v>
      </c>
      <c r="I4657" t="b">
        <v>1</v>
      </c>
      <c r="J4657" t="b">
        <v>1</v>
      </c>
      <c r="K4657" t="s">
        <v>24</v>
      </c>
      <c r="L4657" t="s">
        <v>22</v>
      </c>
      <c r="M4657">
        <v>82500</v>
      </c>
      <c r="O4657" t="s">
        <v>2371</v>
      </c>
      <c r="P4657" t="s">
        <v>67</v>
      </c>
    </row>
    <row r="4658" spans="1:16" x14ac:dyDescent="0.25">
      <c r="A4658" t="s">
        <v>2</v>
      </c>
      <c r="B4658" t="s">
        <v>8252</v>
      </c>
      <c r="C4658" t="s">
        <v>486</v>
      </c>
      <c r="D4658" t="s">
        <v>2208</v>
      </c>
      <c r="E4658" t="s">
        <v>20</v>
      </c>
      <c r="F4658" t="b">
        <v>0</v>
      </c>
      <c r="G4658" t="s">
        <v>27</v>
      </c>
      <c r="H4658" s="4">
        <v>45717.086076388892</v>
      </c>
      <c r="I4658" t="b">
        <v>1</v>
      </c>
      <c r="J4658" t="b">
        <v>1</v>
      </c>
      <c r="K4658" t="s">
        <v>24</v>
      </c>
      <c r="L4658" t="s">
        <v>22</v>
      </c>
      <c r="M4658">
        <v>110000</v>
      </c>
      <c r="O4658" t="s">
        <v>8253</v>
      </c>
      <c r="P4658" t="s">
        <v>8254</v>
      </c>
    </row>
    <row r="4659" spans="1:16" x14ac:dyDescent="0.25">
      <c r="A4659" t="s">
        <v>2</v>
      </c>
      <c r="B4659" t="s">
        <v>8229</v>
      </c>
      <c r="C4659" t="s">
        <v>24</v>
      </c>
      <c r="D4659" t="s">
        <v>3973</v>
      </c>
      <c r="E4659" t="s">
        <v>20</v>
      </c>
      <c r="F4659" t="b">
        <v>0</v>
      </c>
      <c r="G4659" t="s">
        <v>27</v>
      </c>
      <c r="H4659" s="4">
        <v>45717.127789351849</v>
      </c>
      <c r="I4659" t="b">
        <v>0</v>
      </c>
      <c r="J4659" t="b">
        <v>1</v>
      </c>
      <c r="K4659" t="s">
        <v>24</v>
      </c>
      <c r="L4659" t="s">
        <v>22</v>
      </c>
      <c r="M4659">
        <v>195000</v>
      </c>
      <c r="O4659" t="s">
        <v>8230</v>
      </c>
      <c r="P4659" t="s">
        <v>338</v>
      </c>
    </row>
    <row r="4660" spans="1:16" x14ac:dyDescent="0.25">
      <c r="A4660" t="s">
        <v>0</v>
      </c>
      <c r="B4660" t="s">
        <v>3381</v>
      </c>
      <c r="C4660" t="s">
        <v>2539</v>
      </c>
      <c r="D4660" t="s">
        <v>3973</v>
      </c>
      <c r="E4660" t="s">
        <v>20</v>
      </c>
      <c r="F4660" t="b">
        <v>0</v>
      </c>
      <c r="G4660" t="s">
        <v>41</v>
      </c>
      <c r="H4660" s="4">
        <v>45717.250474537039</v>
      </c>
      <c r="I4660" t="b">
        <v>0</v>
      </c>
      <c r="J4660" t="b">
        <v>1</v>
      </c>
      <c r="K4660" t="s">
        <v>24</v>
      </c>
      <c r="L4660" t="s">
        <v>36</v>
      </c>
      <c r="N4660">
        <v>47.035003662109382</v>
      </c>
      <c r="O4660" t="s">
        <v>8255</v>
      </c>
      <c r="P4660" t="s">
        <v>8256</v>
      </c>
    </row>
    <row r="4661" spans="1:16" x14ac:dyDescent="0.25">
      <c r="A4661" t="s">
        <v>0</v>
      </c>
      <c r="B4661" t="s">
        <v>0</v>
      </c>
      <c r="C4661" t="s">
        <v>4750</v>
      </c>
      <c r="D4661" t="s">
        <v>3973</v>
      </c>
      <c r="E4661" t="s">
        <v>51</v>
      </c>
      <c r="F4661" t="b">
        <v>0</v>
      </c>
      <c r="G4661" t="s">
        <v>41</v>
      </c>
      <c r="H4661" s="4">
        <v>45717.250474537039</v>
      </c>
      <c r="I4661" t="b">
        <v>0</v>
      </c>
      <c r="J4661" t="b">
        <v>0</v>
      </c>
      <c r="K4661" t="s">
        <v>24</v>
      </c>
      <c r="L4661" t="s">
        <v>36</v>
      </c>
      <c r="N4661">
        <v>35.5</v>
      </c>
      <c r="O4661" t="s">
        <v>8222</v>
      </c>
      <c r="P4661" t="s">
        <v>8223</v>
      </c>
    </row>
    <row r="4662" spans="1:16" x14ac:dyDescent="0.25">
      <c r="A4662" t="s">
        <v>0</v>
      </c>
      <c r="B4662" t="s">
        <v>0</v>
      </c>
      <c r="C4662" t="s">
        <v>151</v>
      </c>
      <c r="D4662" t="s">
        <v>131</v>
      </c>
      <c r="E4662" t="s">
        <v>20</v>
      </c>
      <c r="F4662" t="b">
        <v>0</v>
      </c>
      <c r="G4662" t="s">
        <v>30</v>
      </c>
      <c r="H4662" s="4">
        <v>45717.25105324074</v>
      </c>
      <c r="I4662" t="b">
        <v>1</v>
      </c>
      <c r="J4662" t="b">
        <v>0</v>
      </c>
      <c r="K4662" t="s">
        <v>24</v>
      </c>
      <c r="L4662" t="s">
        <v>22</v>
      </c>
      <c r="M4662">
        <v>92500</v>
      </c>
      <c r="O4662" t="s">
        <v>131</v>
      </c>
    </row>
    <row r="4663" spans="1:16" x14ac:dyDescent="0.25">
      <c r="A4663" t="s">
        <v>0</v>
      </c>
      <c r="B4663" t="s">
        <v>8257</v>
      </c>
      <c r="C4663" t="s">
        <v>151</v>
      </c>
      <c r="D4663" t="s">
        <v>3383</v>
      </c>
      <c r="E4663" t="s">
        <v>20</v>
      </c>
      <c r="F4663" t="b">
        <v>0</v>
      </c>
      <c r="G4663" t="s">
        <v>30</v>
      </c>
      <c r="H4663" s="4">
        <v>45717.25105324074</v>
      </c>
      <c r="I4663" t="b">
        <v>0</v>
      </c>
      <c r="J4663" t="b">
        <v>1</v>
      </c>
      <c r="K4663" t="s">
        <v>24</v>
      </c>
      <c r="L4663" t="s">
        <v>22</v>
      </c>
      <c r="M4663">
        <v>79968</v>
      </c>
      <c r="O4663" t="s">
        <v>7973</v>
      </c>
      <c r="P4663" t="s">
        <v>671</v>
      </c>
    </row>
    <row r="4664" spans="1:16" x14ac:dyDescent="0.25">
      <c r="A4664" t="s">
        <v>0</v>
      </c>
      <c r="B4664" t="s">
        <v>8258</v>
      </c>
      <c r="C4664" t="s">
        <v>151</v>
      </c>
      <c r="D4664" t="s">
        <v>3973</v>
      </c>
      <c r="E4664" t="s">
        <v>20</v>
      </c>
      <c r="F4664" t="b">
        <v>0</v>
      </c>
      <c r="G4664" t="s">
        <v>30</v>
      </c>
      <c r="H4664" s="4">
        <v>45717.25105324074</v>
      </c>
      <c r="I4664" t="b">
        <v>0</v>
      </c>
      <c r="J4664" t="b">
        <v>1</v>
      </c>
      <c r="K4664" t="s">
        <v>24</v>
      </c>
      <c r="L4664" t="s">
        <v>22</v>
      </c>
      <c r="M4664">
        <v>60000</v>
      </c>
      <c r="O4664" t="s">
        <v>7605</v>
      </c>
      <c r="P4664" t="s">
        <v>8259</v>
      </c>
    </row>
    <row r="4665" spans="1:16" x14ac:dyDescent="0.25">
      <c r="A4665" t="s">
        <v>0</v>
      </c>
      <c r="B4665" t="s">
        <v>8060</v>
      </c>
      <c r="C4665" t="s">
        <v>2458</v>
      </c>
      <c r="D4665" t="s">
        <v>8260</v>
      </c>
      <c r="E4665" t="s">
        <v>20</v>
      </c>
      <c r="F4665" t="b">
        <v>0</v>
      </c>
      <c r="G4665" t="s">
        <v>30</v>
      </c>
      <c r="H4665" s="4">
        <v>45717.25105324074</v>
      </c>
      <c r="I4665" t="b">
        <v>0</v>
      </c>
      <c r="J4665" t="b">
        <v>1</v>
      </c>
      <c r="K4665" t="s">
        <v>24</v>
      </c>
      <c r="L4665" t="s">
        <v>36</v>
      </c>
      <c r="N4665">
        <v>45</v>
      </c>
      <c r="O4665" t="s">
        <v>1051</v>
      </c>
      <c r="P4665" t="s">
        <v>709</v>
      </c>
    </row>
    <row r="4666" spans="1:16" x14ac:dyDescent="0.25">
      <c r="A4666" t="s">
        <v>25</v>
      </c>
      <c r="B4666" t="s">
        <v>25</v>
      </c>
      <c r="C4666" t="s">
        <v>64</v>
      </c>
      <c r="D4666" t="s">
        <v>3828</v>
      </c>
      <c r="E4666" t="s">
        <v>20</v>
      </c>
      <c r="F4666" t="b">
        <v>0</v>
      </c>
      <c r="G4666" t="s">
        <v>52</v>
      </c>
      <c r="H4666" s="4">
        <v>45717.251331018517</v>
      </c>
      <c r="I4666" t="b">
        <v>0</v>
      </c>
      <c r="J4666" t="b">
        <v>1</v>
      </c>
      <c r="K4666" t="s">
        <v>24</v>
      </c>
      <c r="L4666" t="s">
        <v>22</v>
      </c>
      <c r="M4666">
        <v>115000</v>
      </c>
      <c r="O4666" t="s">
        <v>8261</v>
      </c>
      <c r="P4666" t="s">
        <v>8080</v>
      </c>
    </row>
    <row r="4667" spans="1:16" x14ac:dyDescent="0.25">
      <c r="A4667" t="s">
        <v>0</v>
      </c>
      <c r="B4667" t="s">
        <v>8262</v>
      </c>
      <c r="C4667" t="s">
        <v>8263</v>
      </c>
      <c r="D4667" t="s">
        <v>8264</v>
      </c>
      <c r="E4667" t="s">
        <v>20</v>
      </c>
      <c r="F4667" t="b">
        <v>0</v>
      </c>
      <c r="G4667" t="s">
        <v>52</v>
      </c>
      <c r="H4667" s="4">
        <v>45717.251331018517</v>
      </c>
      <c r="I4667" t="b">
        <v>1</v>
      </c>
      <c r="J4667" t="b">
        <v>0</v>
      </c>
      <c r="K4667" t="s">
        <v>24</v>
      </c>
      <c r="L4667" t="s">
        <v>22</v>
      </c>
      <c r="M4667">
        <v>82500</v>
      </c>
      <c r="O4667" t="s">
        <v>8265</v>
      </c>
      <c r="P4667" t="s">
        <v>8266</v>
      </c>
    </row>
    <row r="4668" spans="1:16" x14ac:dyDescent="0.25">
      <c r="A4668" t="s">
        <v>1</v>
      </c>
      <c r="B4668" t="s">
        <v>1</v>
      </c>
      <c r="C4668" t="s">
        <v>8055</v>
      </c>
      <c r="D4668" t="s">
        <v>3973</v>
      </c>
      <c r="E4668" t="s">
        <v>20</v>
      </c>
      <c r="F4668" t="b">
        <v>0</v>
      </c>
      <c r="G4668" t="s">
        <v>35</v>
      </c>
      <c r="H4668" s="4">
        <v>45717.252025462964</v>
      </c>
      <c r="I4668" t="b">
        <v>0</v>
      </c>
      <c r="J4668" t="b">
        <v>0</v>
      </c>
      <c r="K4668" t="s">
        <v>24</v>
      </c>
      <c r="L4668" t="s">
        <v>36</v>
      </c>
      <c r="N4668">
        <v>40</v>
      </c>
      <c r="O4668" t="s">
        <v>6089</v>
      </c>
    </row>
    <row r="4669" spans="1:16" x14ac:dyDescent="0.25">
      <c r="A4669" t="s">
        <v>1</v>
      </c>
      <c r="B4669" t="s">
        <v>265</v>
      </c>
      <c r="C4669" t="s">
        <v>841</v>
      </c>
      <c r="D4669" t="s">
        <v>3973</v>
      </c>
      <c r="E4669" t="s">
        <v>20</v>
      </c>
      <c r="F4669" t="b">
        <v>0</v>
      </c>
      <c r="G4669" t="s">
        <v>30</v>
      </c>
      <c r="H4669" s="4">
        <v>45717.252060185187</v>
      </c>
      <c r="I4669" t="b">
        <v>0</v>
      </c>
      <c r="J4669" t="b">
        <v>1</v>
      </c>
      <c r="K4669" t="s">
        <v>24</v>
      </c>
      <c r="L4669" t="s">
        <v>22</v>
      </c>
      <c r="M4669">
        <v>177500</v>
      </c>
      <c r="O4669" t="s">
        <v>381</v>
      </c>
      <c r="P4669" t="s">
        <v>8267</v>
      </c>
    </row>
    <row r="4670" spans="1:16" x14ac:dyDescent="0.25">
      <c r="A4670" t="s">
        <v>1</v>
      </c>
      <c r="B4670" t="s">
        <v>1</v>
      </c>
      <c r="C4670" t="s">
        <v>124</v>
      </c>
      <c r="D4670" t="s">
        <v>3973</v>
      </c>
      <c r="E4670" t="s">
        <v>20</v>
      </c>
      <c r="F4670" t="b">
        <v>0</v>
      </c>
      <c r="G4670" t="s">
        <v>30</v>
      </c>
      <c r="H4670" s="4">
        <v>45717.252060185187</v>
      </c>
      <c r="I4670" t="b">
        <v>0</v>
      </c>
      <c r="J4670" t="b">
        <v>0</v>
      </c>
      <c r="K4670" t="s">
        <v>24</v>
      </c>
      <c r="L4670" t="s">
        <v>36</v>
      </c>
      <c r="N4670">
        <v>58</v>
      </c>
      <c r="O4670" t="s">
        <v>6089</v>
      </c>
    </row>
    <row r="4671" spans="1:16" x14ac:dyDescent="0.25">
      <c r="A4671" t="s">
        <v>0</v>
      </c>
      <c r="B4671" t="s">
        <v>8268</v>
      </c>
      <c r="C4671" t="s">
        <v>39</v>
      </c>
      <c r="D4671" t="s">
        <v>3973</v>
      </c>
      <c r="E4671" t="s">
        <v>20</v>
      </c>
      <c r="F4671" t="b">
        <v>1</v>
      </c>
      <c r="G4671" t="s">
        <v>148</v>
      </c>
      <c r="H4671" s="4">
        <v>45717.27480324074</v>
      </c>
      <c r="I4671" t="b">
        <v>0</v>
      </c>
      <c r="J4671" t="b">
        <v>0</v>
      </c>
      <c r="K4671" t="s">
        <v>148</v>
      </c>
      <c r="L4671" t="s">
        <v>22</v>
      </c>
      <c r="M4671">
        <v>60000</v>
      </c>
      <c r="O4671" t="s">
        <v>8269</v>
      </c>
      <c r="P4671" t="s">
        <v>2471</v>
      </c>
    </row>
    <row r="4672" spans="1:16" x14ac:dyDescent="0.25">
      <c r="A4672" t="s">
        <v>19</v>
      </c>
      <c r="B4672" t="s">
        <v>8270</v>
      </c>
      <c r="C4672" t="s">
        <v>1365</v>
      </c>
      <c r="D4672" t="s">
        <v>3973</v>
      </c>
      <c r="E4672" t="s">
        <v>20</v>
      </c>
      <c r="F4672" t="b">
        <v>0</v>
      </c>
      <c r="G4672" t="s">
        <v>27</v>
      </c>
      <c r="H4672" s="4">
        <v>45717.291770833333</v>
      </c>
      <c r="I4672" t="b">
        <v>0</v>
      </c>
      <c r="J4672" t="b">
        <v>1</v>
      </c>
      <c r="K4672" t="s">
        <v>24</v>
      </c>
      <c r="L4672" t="s">
        <v>22</v>
      </c>
      <c r="M4672">
        <v>107563</v>
      </c>
      <c r="O4672" t="s">
        <v>8271</v>
      </c>
    </row>
    <row r="4673" spans="1:16" x14ac:dyDescent="0.25">
      <c r="A4673" t="s">
        <v>0</v>
      </c>
      <c r="B4673" t="s">
        <v>8272</v>
      </c>
      <c r="C4673" t="s">
        <v>39</v>
      </c>
      <c r="D4673" t="s">
        <v>7658</v>
      </c>
      <c r="E4673" t="s">
        <v>20</v>
      </c>
      <c r="F4673" t="b">
        <v>1</v>
      </c>
      <c r="G4673" t="s">
        <v>1733</v>
      </c>
      <c r="H4673" s="4">
        <v>45717.300532407397</v>
      </c>
      <c r="I4673" t="b">
        <v>1</v>
      </c>
      <c r="J4673" t="b">
        <v>0</v>
      </c>
      <c r="K4673" t="s">
        <v>1733</v>
      </c>
      <c r="L4673" t="s">
        <v>22</v>
      </c>
      <c r="M4673">
        <v>70000</v>
      </c>
      <c r="O4673" t="s">
        <v>8273</v>
      </c>
      <c r="P4673" t="s">
        <v>8274</v>
      </c>
    </row>
    <row r="4674" spans="1:16" x14ac:dyDescent="0.25">
      <c r="A4674" t="s">
        <v>0</v>
      </c>
      <c r="B4674" t="s">
        <v>785</v>
      </c>
      <c r="C4674" t="s">
        <v>1017</v>
      </c>
      <c r="D4674" t="s">
        <v>4084</v>
      </c>
      <c r="E4674" t="s">
        <v>20</v>
      </c>
      <c r="F4674" t="b">
        <v>0</v>
      </c>
      <c r="G4674" t="s">
        <v>35</v>
      </c>
      <c r="H4674" s="4">
        <v>45717.375891203701</v>
      </c>
      <c r="I4674" t="b">
        <v>0</v>
      </c>
      <c r="J4674" t="b">
        <v>0</v>
      </c>
      <c r="K4674" t="s">
        <v>24</v>
      </c>
      <c r="L4674" t="s">
        <v>22</v>
      </c>
      <c r="M4674">
        <v>100000</v>
      </c>
      <c r="O4674" t="s">
        <v>4873</v>
      </c>
      <c r="P4674" t="s">
        <v>221</v>
      </c>
    </row>
    <row r="4675" spans="1:16" x14ac:dyDescent="0.25">
      <c r="A4675" t="s">
        <v>0</v>
      </c>
      <c r="B4675" t="s">
        <v>3807</v>
      </c>
      <c r="C4675" t="s">
        <v>1591</v>
      </c>
      <c r="D4675" t="s">
        <v>4084</v>
      </c>
      <c r="E4675" t="s">
        <v>20</v>
      </c>
      <c r="F4675" t="b">
        <v>0</v>
      </c>
      <c r="G4675" t="s">
        <v>23</v>
      </c>
      <c r="H4675" s="4">
        <v>45717.377199074072</v>
      </c>
      <c r="I4675" t="b">
        <v>0</v>
      </c>
      <c r="J4675" t="b">
        <v>0</v>
      </c>
      <c r="K4675" t="s">
        <v>24</v>
      </c>
      <c r="L4675" t="s">
        <v>22</v>
      </c>
      <c r="M4675">
        <v>70000</v>
      </c>
      <c r="O4675" t="s">
        <v>6501</v>
      </c>
      <c r="P4675" t="s">
        <v>320</v>
      </c>
    </row>
    <row r="4676" spans="1:16" x14ac:dyDescent="0.25">
      <c r="A4676" t="s">
        <v>2</v>
      </c>
      <c r="B4676" t="s">
        <v>8275</v>
      </c>
      <c r="C4676" t="s">
        <v>823</v>
      </c>
      <c r="D4676" t="s">
        <v>3828</v>
      </c>
      <c r="E4676" t="s">
        <v>631</v>
      </c>
      <c r="F4676" t="b">
        <v>0</v>
      </c>
      <c r="G4676" t="s">
        <v>35</v>
      </c>
      <c r="H4676" s="4">
        <v>45717.378101851849</v>
      </c>
      <c r="I4676" t="b">
        <v>0</v>
      </c>
      <c r="J4676" t="b">
        <v>1</v>
      </c>
      <c r="K4676" t="s">
        <v>24</v>
      </c>
      <c r="L4676" t="s">
        <v>36</v>
      </c>
      <c r="N4676">
        <v>22.25</v>
      </c>
      <c r="O4676" t="s">
        <v>2968</v>
      </c>
      <c r="P4676" t="s">
        <v>8276</v>
      </c>
    </row>
    <row r="4677" spans="1:16" x14ac:dyDescent="0.25">
      <c r="A4677" t="s">
        <v>25</v>
      </c>
      <c r="B4677" t="s">
        <v>8277</v>
      </c>
      <c r="C4677" t="s">
        <v>49</v>
      </c>
      <c r="D4677" t="s">
        <v>3973</v>
      </c>
      <c r="E4677" t="s">
        <v>20</v>
      </c>
      <c r="F4677" t="b">
        <v>0</v>
      </c>
      <c r="G4677" t="s">
        <v>41</v>
      </c>
      <c r="H4677" s="4">
        <v>45717.417268518519</v>
      </c>
      <c r="I4677" t="b">
        <v>0</v>
      </c>
      <c r="J4677" t="b">
        <v>1</v>
      </c>
      <c r="K4677" t="s">
        <v>24</v>
      </c>
      <c r="L4677" t="s">
        <v>22</v>
      </c>
      <c r="M4677">
        <v>300000</v>
      </c>
      <c r="O4677" t="s">
        <v>822</v>
      </c>
      <c r="P4677" t="s">
        <v>3603</v>
      </c>
    </row>
    <row r="4678" spans="1:16" x14ac:dyDescent="0.25">
      <c r="A4678" t="s">
        <v>28</v>
      </c>
      <c r="B4678" t="s">
        <v>8278</v>
      </c>
      <c r="C4678" t="s">
        <v>8279</v>
      </c>
      <c r="D4678" t="s">
        <v>3973</v>
      </c>
      <c r="E4678" t="s">
        <v>20</v>
      </c>
      <c r="F4678" t="b">
        <v>0</v>
      </c>
      <c r="G4678" t="s">
        <v>41</v>
      </c>
      <c r="H4678" s="4">
        <v>45717.417268518519</v>
      </c>
      <c r="I4678" t="b">
        <v>1</v>
      </c>
      <c r="J4678" t="b">
        <v>1</v>
      </c>
      <c r="K4678" t="s">
        <v>24</v>
      </c>
      <c r="L4678" t="s">
        <v>22</v>
      </c>
      <c r="M4678">
        <v>107500</v>
      </c>
      <c r="O4678" t="s">
        <v>7080</v>
      </c>
      <c r="P4678" t="s">
        <v>726</v>
      </c>
    </row>
    <row r="4679" spans="1:16" x14ac:dyDescent="0.25">
      <c r="A4679" t="s">
        <v>2</v>
      </c>
      <c r="B4679" t="s">
        <v>8280</v>
      </c>
      <c r="C4679" t="s">
        <v>1346</v>
      </c>
      <c r="D4679" t="s">
        <v>2208</v>
      </c>
      <c r="E4679" t="s">
        <v>34</v>
      </c>
      <c r="F4679" t="b">
        <v>0</v>
      </c>
      <c r="G4679" t="s">
        <v>27</v>
      </c>
      <c r="H4679" s="4">
        <v>45717.41909722222</v>
      </c>
      <c r="I4679" t="b">
        <v>0</v>
      </c>
      <c r="J4679" t="b">
        <v>1</v>
      </c>
      <c r="K4679" t="s">
        <v>24</v>
      </c>
      <c r="L4679" t="s">
        <v>22</v>
      </c>
      <c r="M4679">
        <v>214500</v>
      </c>
      <c r="O4679" t="s">
        <v>428</v>
      </c>
      <c r="P4679" t="s">
        <v>8281</v>
      </c>
    </row>
    <row r="4680" spans="1:16" x14ac:dyDescent="0.25">
      <c r="A4680" t="s">
        <v>139</v>
      </c>
      <c r="B4680" t="s">
        <v>277</v>
      </c>
      <c r="C4680" t="s">
        <v>44</v>
      </c>
      <c r="D4680" t="s">
        <v>3973</v>
      </c>
      <c r="E4680" t="s">
        <v>51</v>
      </c>
      <c r="F4680" t="b">
        <v>0</v>
      </c>
      <c r="G4680" t="s">
        <v>41</v>
      </c>
      <c r="H4680" s="4">
        <v>45717.458935185183</v>
      </c>
      <c r="I4680" t="b">
        <v>1</v>
      </c>
      <c r="J4680" t="b">
        <v>1</v>
      </c>
      <c r="K4680" t="s">
        <v>24</v>
      </c>
      <c r="L4680" t="s">
        <v>36</v>
      </c>
      <c r="N4680">
        <v>65</v>
      </c>
      <c r="O4680" t="s">
        <v>806</v>
      </c>
      <c r="P4680" t="s">
        <v>119</v>
      </c>
    </row>
    <row r="4681" spans="1:16" x14ac:dyDescent="0.25">
      <c r="A4681" t="s">
        <v>0</v>
      </c>
      <c r="B4681" t="s">
        <v>8282</v>
      </c>
      <c r="C4681" t="s">
        <v>559</v>
      </c>
      <c r="D4681" t="s">
        <v>3957</v>
      </c>
      <c r="E4681" t="s">
        <v>20</v>
      </c>
      <c r="F4681" t="b">
        <v>0</v>
      </c>
      <c r="G4681" t="s">
        <v>27</v>
      </c>
      <c r="H4681" s="4">
        <v>45717.500081018523</v>
      </c>
      <c r="I4681" t="b">
        <v>0</v>
      </c>
      <c r="J4681" t="b">
        <v>1</v>
      </c>
      <c r="K4681" t="s">
        <v>24</v>
      </c>
      <c r="L4681" t="s">
        <v>36</v>
      </c>
      <c r="N4681">
        <v>20.670000076293949</v>
      </c>
      <c r="O4681" t="s">
        <v>259</v>
      </c>
      <c r="P4681" t="s">
        <v>2838</v>
      </c>
    </row>
    <row r="4682" spans="1:16" x14ac:dyDescent="0.25">
      <c r="A4682" t="s">
        <v>0</v>
      </c>
      <c r="B4682" t="s">
        <v>5339</v>
      </c>
      <c r="C4682" t="s">
        <v>236</v>
      </c>
      <c r="D4682" t="s">
        <v>3973</v>
      </c>
      <c r="E4682" t="s">
        <v>20</v>
      </c>
      <c r="F4682" t="b">
        <v>0</v>
      </c>
      <c r="G4682" t="s">
        <v>27</v>
      </c>
      <c r="H4682" s="4">
        <v>45717.50037037037</v>
      </c>
      <c r="I4682" t="b">
        <v>1</v>
      </c>
      <c r="J4682" t="b">
        <v>1</v>
      </c>
      <c r="K4682" t="s">
        <v>24</v>
      </c>
      <c r="L4682" t="s">
        <v>22</v>
      </c>
      <c r="M4682">
        <v>67500</v>
      </c>
      <c r="O4682" t="s">
        <v>202</v>
      </c>
      <c r="P4682" t="s">
        <v>883</v>
      </c>
    </row>
    <row r="4683" spans="1:16" x14ac:dyDescent="0.25">
      <c r="A4683" t="s">
        <v>0</v>
      </c>
      <c r="B4683" t="s">
        <v>7945</v>
      </c>
      <c r="C4683" t="s">
        <v>8283</v>
      </c>
      <c r="D4683" t="s">
        <v>3970</v>
      </c>
      <c r="E4683" t="s">
        <v>20</v>
      </c>
      <c r="F4683" t="b">
        <v>0</v>
      </c>
      <c r="G4683" t="s">
        <v>30</v>
      </c>
      <c r="H4683" s="4">
        <v>45717.501180555562</v>
      </c>
      <c r="I4683" t="b">
        <v>0</v>
      </c>
      <c r="J4683" t="b">
        <v>1</v>
      </c>
      <c r="K4683" t="s">
        <v>24</v>
      </c>
      <c r="L4683" t="s">
        <v>22</v>
      </c>
      <c r="M4683">
        <v>81104.5</v>
      </c>
      <c r="O4683" t="s">
        <v>8284</v>
      </c>
      <c r="P4683" t="s">
        <v>3032</v>
      </c>
    </row>
    <row r="4684" spans="1:16" x14ac:dyDescent="0.25">
      <c r="A4684" t="s">
        <v>1</v>
      </c>
      <c r="B4684" t="s">
        <v>2859</v>
      </c>
      <c r="C4684" t="s">
        <v>1102</v>
      </c>
      <c r="D4684" t="s">
        <v>3973</v>
      </c>
      <c r="E4684" t="s">
        <v>20</v>
      </c>
      <c r="F4684" t="b">
        <v>0</v>
      </c>
      <c r="G4684" t="s">
        <v>52</v>
      </c>
      <c r="H4684" s="4">
        <v>45717.501377314817</v>
      </c>
      <c r="I4684" t="b">
        <v>1</v>
      </c>
      <c r="J4684" t="b">
        <v>0</v>
      </c>
      <c r="K4684" t="s">
        <v>24</v>
      </c>
      <c r="L4684" t="s">
        <v>22</v>
      </c>
      <c r="M4684">
        <v>97500</v>
      </c>
      <c r="O4684" t="s">
        <v>482</v>
      </c>
      <c r="P4684" t="s">
        <v>1450</v>
      </c>
    </row>
    <row r="4685" spans="1:16" x14ac:dyDescent="0.25">
      <c r="A4685" t="s">
        <v>139</v>
      </c>
      <c r="B4685" t="s">
        <v>8285</v>
      </c>
      <c r="C4685" t="s">
        <v>1060</v>
      </c>
      <c r="D4685" t="s">
        <v>3973</v>
      </c>
      <c r="E4685" t="s">
        <v>20</v>
      </c>
      <c r="F4685" t="b">
        <v>0</v>
      </c>
      <c r="G4685" t="s">
        <v>41</v>
      </c>
      <c r="H4685" s="4">
        <v>45717.502824074072</v>
      </c>
      <c r="I4685" t="b">
        <v>1</v>
      </c>
      <c r="J4685" t="b">
        <v>1</v>
      </c>
      <c r="K4685" t="s">
        <v>24</v>
      </c>
      <c r="L4685" t="s">
        <v>22</v>
      </c>
      <c r="M4685">
        <v>137300</v>
      </c>
      <c r="O4685" t="s">
        <v>8014</v>
      </c>
      <c r="P4685" t="s">
        <v>8286</v>
      </c>
    </row>
    <row r="4686" spans="1:16" x14ac:dyDescent="0.25">
      <c r="A4686" t="s">
        <v>25</v>
      </c>
      <c r="B4686" t="s">
        <v>5836</v>
      </c>
      <c r="C4686" t="s">
        <v>140</v>
      </c>
      <c r="D4686" t="s">
        <v>4084</v>
      </c>
      <c r="E4686" t="s">
        <v>20</v>
      </c>
      <c r="F4686" t="b">
        <v>0</v>
      </c>
      <c r="G4686" t="s">
        <v>35</v>
      </c>
      <c r="H4686" s="4">
        <v>45717.542569444442</v>
      </c>
      <c r="I4686" t="b">
        <v>0</v>
      </c>
      <c r="J4686" t="b">
        <v>0</v>
      </c>
      <c r="K4686" t="s">
        <v>24</v>
      </c>
      <c r="L4686" t="s">
        <v>22</v>
      </c>
      <c r="M4686">
        <v>130000</v>
      </c>
      <c r="O4686" t="s">
        <v>5837</v>
      </c>
      <c r="P4686" t="s">
        <v>221</v>
      </c>
    </row>
    <row r="4687" spans="1:16" x14ac:dyDescent="0.25">
      <c r="A4687" t="s">
        <v>28</v>
      </c>
      <c r="B4687" t="s">
        <v>4543</v>
      </c>
      <c r="C4687" t="s">
        <v>1421</v>
      </c>
      <c r="D4687" t="s">
        <v>4084</v>
      </c>
      <c r="E4687" t="s">
        <v>20</v>
      </c>
      <c r="F4687" t="b">
        <v>0</v>
      </c>
      <c r="G4687" t="s">
        <v>52</v>
      </c>
      <c r="H4687" s="4">
        <v>45717.543981481482</v>
      </c>
      <c r="I4687" t="b">
        <v>0</v>
      </c>
      <c r="J4687" t="b">
        <v>1</v>
      </c>
      <c r="K4687" t="s">
        <v>24</v>
      </c>
      <c r="L4687" t="s">
        <v>22</v>
      </c>
      <c r="M4687">
        <v>115000</v>
      </c>
      <c r="O4687" t="s">
        <v>1784</v>
      </c>
      <c r="P4687" t="s">
        <v>4544</v>
      </c>
    </row>
    <row r="4688" spans="1:16" x14ac:dyDescent="0.25">
      <c r="A4688" t="s">
        <v>191</v>
      </c>
      <c r="B4688" t="s">
        <v>8287</v>
      </c>
      <c r="C4688" t="s">
        <v>540</v>
      </c>
      <c r="D4688" t="s">
        <v>3973</v>
      </c>
      <c r="E4688" t="s">
        <v>20</v>
      </c>
      <c r="F4688" t="b">
        <v>0</v>
      </c>
      <c r="G4688" t="s">
        <v>27</v>
      </c>
      <c r="H4688" s="4">
        <v>45717.583657407413</v>
      </c>
      <c r="I4688" t="b">
        <v>0</v>
      </c>
      <c r="J4688" t="b">
        <v>1</v>
      </c>
      <c r="K4688" t="s">
        <v>24</v>
      </c>
      <c r="L4688" t="s">
        <v>36</v>
      </c>
      <c r="N4688">
        <v>29.635000228881839</v>
      </c>
      <c r="O4688" t="s">
        <v>4535</v>
      </c>
      <c r="P4688" t="s">
        <v>201</v>
      </c>
    </row>
    <row r="4689" spans="1:16" x14ac:dyDescent="0.25">
      <c r="A4689" t="s">
        <v>0</v>
      </c>
      <c r="B4689" t="s">
        <v>8288</v>
      </c>
      <c r="C4689" t="s">
        <v>2896</v>
      </c>
      <c r="D4689" t="s">
        <v>3957</v>
      </c>
      <c r="E4689" t="s">
        <v>20</v>
      </c>
      <c r="F4689" t="b">
        <v>0</v>
      </c>
      <c r="G4689" t="s">
        <v>30</v>
      </c>
      <c r="H4689" s="4">
        <v>45717.58452546296</v>
      </c>
      <c r="I4689" t="b">
        <v>0</v>
      </c>
      <c r="J4689" t="b">
        <v>0</v>
      </c>
      <c r="K4689" t="s">
        <v>24</v>
      </c>
      <c r="L4689" t="s">
        <v>36</v>
      </c>
      <c r="N4689">
        <v>23.5</v>
      </c>
      <c r="O4689" t="s">
        <v>2897</v>
      </c>
    </row>
    <row r="4690" spans="1:16" x14ac:dyDescent="0.25">
      <c r="A4690" t="s">
        <v>89</v>
      </c>
      <c r="B4690" t="s">
        <v>551</v>
      </c>
      <c r="C4690" t="s">
        <v>449</v>
      </c>
      <c r="D4690" t="s">
        <v>3828</v>
      </c>
      <c r="E4690" t="s">
        <v>51</v>
      </c>
      <c r="F4690" t="b">
        <v>0</v>
      </c>
      <c r="G4690" t="s">
        <v>27</v>
      </c>
      <c r="H4690" s="4">
        <v>45717.627384259264</v>
      </c>
      <c r="I4690" t="b">
        <v>0</v>
      </c>
      <c r="J4690" t="b">
        <v>0</v>
      </c>
      <c r="K4690" t="s">
        <v>24</v>
      </c>
      <c r="L4690" t="s">
        <v>36</v>
      </c>
      <c r="N4690">
        <v>71.5</v>
      </c>
      <c r="O4690" t="s">
        <v>1731</v>
      </c>
      <c r="P4690" t="s">
        <v>2790</v>
      </c>
    </row>
    <row r="4691" spans="1:16" x14ac:dyDescent="0.25">
      <c r="A4691" t="s">
        <v>40</v>
      </c>
      <c r="B4691" t="s">
        <v>4567</v>
      </c>
      <c r="C4691" t="s">
        <v>217</v>
      </c>
      <c r="D4691" t="s">
        <v>4972</v>
      </c>
      <c r="E4691" t="s">
        <v>20</v>
      </c>
      <c r="F4691" t="b">
        <v>0</v>
      </c>
      <c r="G4691" t="s">
        <v>217</v>
      </c>
      <c r="H4691" s="4">
        <v>45717.674062500002</v>
      </c>
      <c r="I4691" t="b">
        <v>1</v>
      </c>
      <c r="J4691" t="b">
        <v>0</v>
      </c>
      <c r="K4691" t="s">
        <v>217</v>
      </c>
      <c r="L4691" t="s">
        <v>22</v>
      </c>
      <c r="M4691">
        <v>87179.5</v>
      </c>
      <c r="O4691" t="s">
        <v>4568</v>
      </c>
      <c r="P4691" t="s">
        <v>4569</v>
      </c>
    </row>
    <row r="4692" spans="1:16" x14ac:dyDescent="0.25">
      <c r="A4692" t="s">
        <v>1</v>
      </c>
      <c r="B4692" t="s">
        <v>8289</v>
      </c>
      <c r="C4692" t="s">
        <v>378</v>
      </c>
      <c r="D4692" t="s">
        <v>2208</v>
      </c>
      <c r="E4692" t="s">
        <v>20</v>
      </c>
      <c r="F4692" t="b">
        <v>0</v>
      </c>
      <c r="G4692" t="s">
        <v>27</v>
      </c>
      <c r="H4692" s="4">
        <v>45717.752395833333</v>
      </c>
      <c r="I4692" t="b">
        <v>0</v>
      </c>
      <c r="J4692" t="b">
        <v>1</v>
      </c>
      <c r="K4692" t="s">
        <v>24</v>
      </c>
      <c r="L4692" t="s">
        <v>22</v>
      </c>
      <c r="M4692">
        <v>167500</v>
      </c>
      <c r="O4692" t="s">
        <v>8290</v>
      </c>
      <c r="P4692" t="s">
        <v>8291</v>
      </c>
    </row>
    <row r="4693" spans="1:16" x14ac:dyDescent="0.25">
      <c r="A4693" t="s">
        <v>0</v>
      </c>
      <c r="B4693" t="s">
        <v>0</v>
      </c>
      <c r="C4693" t="s">
        <v>8292</v>
      </c>
      <c r="D4693" t="s">
        <v>3828</v>
      </c>
      <c r="E4693" t="s">
        <v>917</v>
      </c>
      <c r="F4693" t="b">
        <v>0</v>
      </c>
      <c r="G4693" t="s">
        <v>27</v>
      </c>
      <c r="H4693" s="4">
        <v>45717.791724537034</v>
      </c>
      <c r="I4693" t="b">
        <v>1</v>
      </c>
      <c r="J4693" t="b">
        <v>0</v>
      </c>
      <c r="K4693" t="s">
        <v>24</v>
      </c>
      <c r="L4693" t="s">
        <v>36</v>
      </c>
      <c r="N4693">
        <v>25</v>
      </c>
      <c r="O4693" t="s">
        <v>8293</v>
      </c>
      <c r="P4693" t="s">
        <v>8294</v>
      </c>
    </row>
    <row r="4694" spans="1:16" x14ac:dyDescent="0.25">
      <c r="A4694" t="s">
        <v>25</v>
      </c>
      <c r="B4694" t="s">
        <v>1746</v>
      </c>
      <c r="C4694" t="s">
        <v>44</v>
      </c>
      <c r="D4694" t="s">
        <v>3973</v>
      </c>
      <c r="E4694" t="s">
        <v>20</v>
      </c>
      <c r="F4694" t="b">
        <v>0</v>
      </c>
      <c r="G4694" t="s">
        <v>41</v>
      </c>
      <c r="H4694" s="4">
        <v>45717.833807870367</v>
      </c>
      <c r="I4694" t="b">
        <v>0</v>
      </c>
      <c r="J4694" t="b">
        <v>0</v>
      </c>
      <c r="K4694" t="s">
        <v>24</v>
      </c>
      <c r="L4694" t="s">
        <v>22</v>
      </c>
      <c r="M4694">
        <v>125000</v>
      </c>
      <c r="O4694" t="s">
        <v>8295</v>
      </c>
      <c r="P4694" t="s">
        <v>8296</v>
      </c>
    </row>
    <row r="4695" spans="1:16" x14ac:dyDescent="0.25">
      <c r="A4695" t="s">
        <v>19</v>
      </c>
      <c r="B4695" t="s">
        <v>8297</v>
      </c>
      <c r="C4695" t="s">
        <v>108</v>
      </c>
      <c r="D4695" t="s">
        <v>3957</v>
      </c>
      <c r="E4695" t="s">
        <v>20</v>
      </c>
      <c r="F4695" t="b">
        <v>0</v>
      </c>
      <c r="G4695" t="s">
        <v>27</v>
      </c>
      <c r="H4695" s="4">
        <v>45717.83489583333</v>
      </c>
      <c r="I4695" t="b">
        <v>0</v>
      </c>
      <c r="J4695" t="b">
        <v>1</v>
      </c>
      <c r="K4695" t="s">
        <v>24</v>
      </c>
      <c r="L4695" t="s">
        <v>36</v>
      </c>
      <c r="N4695">
        <v>49.895000457763672</v>
      </c>
      <c r="O4695" t="s">
        <v>2768</v>
      </c>
      <c r="P4695" t="s">
        <v>8156</v>
      </c>
    </row>
    <row r="4696" spans="1:16" x14ac:dyDescent="0.25">
      <c r="A4696" t="s">
        <v>1</v>
      </c>
      <c r="B4696" t="s">
        <v>8298</v>
      </c>
      <c r="C4696" t="s">
        <v>808</v>
      </c>
      <c r="D4696" t="s">
        <v>3957</v>
      </c>
      <c r="E4696" t="s">
        <v>20</v>
      </c>
      <c r="F4696" t="b">
        <v>0</v>
      </c>
      <c r="G4696" t="s">
        <v>41</v>
      </c>
      <c r="H4696" s="4">
        <v>45717.835150462961</v>
      </c>
      <c r="I4696" t="b">
        <v>0</v>
      </c>
      <c r="J4696" t="b">
        <v>1</v>
      </c>
      <c r="K4696" t="s">
        <v>24</v>
      </c>
      <c r="L4696" t="s">
        <v>36</v>
      </c>
      <c r="N4696">
        <v>78.544998168945313</v>
      </c>
      <c r="O4696" t="s">
        <v>1088</v>
      </c>
      <c r="P4696" t="s">
        <v>2385</v>
      </c>
    </row>
    <row r="4697" spans="1:16" x14ac:dyDescent="0.25">
      <c r="A4697" t="s">
        <v>139</v>
      </c>
      <c r="B4697" t="s">
        <v>8299</v>
      </c>
      <c r="C4697" t="s">
        <v>2640</v>
      </c>
      <c r="D4697" t="s">
        <v>3957</v>
      </c>
      <c r="E4697" t="s">
        <v>20</v>
      </c>
      <c r="F4697" t="b">
        <v>0</v>
      </c>
      <c r="G4697" t="s">
        <v>2641</v>
      </c>
      <c r="H4697" s="4">
        <v>45717.853761574072</v>
      </c>
      <c r="I4697" t="b">
        <v>0</v>
      </c>
      <c r="J4697" t="b">
        <v>0</v>
      </c>
      <c r="K4697" t="s">
        <v>2641</v>
      </c>
      <c r="L4697" t="s">
        <v>36</v>
      </c>
      <c r="N4697">
        <v>17.069999694824219</v>
      </c>
      <c r="O4697" t="s">
        <v>8300</v>
      </c>
      <c r="P4697" t="s">
        <v>8301</v>
      </c>
    </row>
    <row r="4698" spans="1:16" x14ac:dyDescent="0.25">
      <c r="A4698" t="s">
        <v>0</v>
      </c>
      <c r="B4698" t="s">
        <v>8302</v>
      </c>
      <c r="C4698" t="s">
        <v>44</v>
      </c>
      <c r="D4698" t="s">
        <v>3973</v>
      </c>
      <c r="E4698" t="s">
        <v>20</v>
      </c>
      <c r="F4698" t="b">
        <v>0</v>
      </c>
      <c r="G4698" t="s">
        <v>27</v>
      </c>
      <c r="H4698" s="4">
        <v>45717.960729166669</v>
      </c>
      <c r="I4698" t="b">
        <v>0</v>
      </c>
      <c r="J4698" t="b">
        <v>1</v>
      </c>
      <c r="K4698" t="s">
        <v>24</v>
      </c>
      <c r="L4698" t="s">
        <v>22</v>
      </c>
      <c r="M4698">
        <v>119500</v>
      </c>
      <c r="O4698" t="s">
        <v>110</v>
      </c>
      <c r="P4698" t="s">
        <v>603</v>
      </c>
    </row>
    <row r="4699" spans="1:16" x14ac:dyDescent="0.25">
      <c r="A4699" t="s">
        <v>40</v>
      </c>
      <c r="B4699" t="s">
        <v>40</v>
      </c>
      <c r="C4699" t="s">
        <v>1778</v>
      </c>
      <c r="D4699" t="s">
        <v>3828</v>
      </c>
      <c r="E4699" t="s">
        <v>20</v>
      </c>
      <c r="F4699" t="b">
        <v>0</v>
      </c>
      <c r="G4699" t="s">
        <v>23</v>
      </c>
      <c r="H4699" s="4">
        <v>45718.085833333331</v>
      </c>
      <c r="I4699" t="b">
        <v>1</v>
      </c>
      <c r="J4699" t="b">
        <v>1</v>
      </c>
      <c r="K4699" t="s">
        <v>24</v>
      </c>
      <c r="L4699" t="s">
        <v>22</v>
      </c>
      <c r="M4699">
        <v>120000</v>
      </c>
      <c r="O4699" t="s">
        <v>8303</v>
      </c>
      <c r="P4699" t="s">
        <v>8304</v>
      </c>
    </row>
    <row r="4700" spans="1:16" x14ac:dyDescent="0.25">
      <c r="A4700" t="s">
        <v>0</v>
      </c>
      <c r="B4700" t="s">
        <v>8305</v>
      </c>
      <c r="C4700" t="s">
        <v>82</v>
      </c>
      <c r="D4700" t="s">
        <v>2886</v>
      </c>
      <c r="E4700" t="s">
        <v>20</v>
      </c>
      <c r="F4700" t="b">
        <v>0</v>
      </c>
      <c r="G4700" t="s">
        <v>27</v>
      </c>
      <c r="H4700" s="4">
        <v>45718.250023148154</v>
      </c>
      <c r="I4700" t="b">
        <v>1</v>
      </c>
      <c r="J4700" t="b">
        <v>1</v>
      </c>
      <c r="K4700" t="s">
        <v>24</v>
      </c>
      <c r="L4700" t="s">
        <v>22</v>
      </c>
      <c r="M4700">
        <v>100000</v>
      </c>
      <c r="O4700" t="s">
        <v>2411</v>
      </c>
      <c r="P4700" t="s">
        <v>2996</v>
      </c>
    </row>
    <row r="4701" spans="1:16" x14ac:dyDescent="0.25">
      <c r="A4701" t="s">
        <v>0</v>
      </c>
      <c r="B4701" t="s">
        <v>0</v>
      </c>
      <c r="C4701" t="s">
        <v>4750</v>
      </c>
      <c r="D4701" t="s">
        <v>3828</v>
      </c>
      <c r="E4701" t="s">
        <v>51</v>
      </c>
      <c r="F4701" t="b">
        <v>0</v>
      </c>
      <c r="G4701" t="s">
        <v>41</v>
      </c>
      <c r="H4701" s="4">
        <v>45718.25037037037</v>
      </c>
      <c r="I4701" t="b">
        <v>0</v>
      </c>
      <c r="J4701" t="b">
        <v>1</v>
      </c>
      <c r="K4701" t="s">
        <v>24</v>
      </c>
      <c r="L4701" t="s">
        <v>36</v>
      </c>
      <c r="N4701">
        <v>35.5</v>
      </c>
      <c r="O4701" t="s">
        <v>8222</v>
      </c>
      <c r="P4701" t="s">
        <v>8223</v>
      </c>
    </row>
    <row r="4702" spans="1:16" x14ac:dyDescent="0.25">
      <c r="A4702" t="s">
        <v>0</v>
      </c>
      <c r="B4702" t="s">
        <v>3381</v>
      </c>
      <c r="C4702" t="s">
        <v>2539</v>
      </c>
      <c r="D4702" t="s">
        <v>3828</v>
      </c>
      <c r="E4702" t="s">
        <v>20</v>
      </c>
      <c r="F4702" t="b">
        <v>0</v>
      </c>
      <c r="G4702" t="s">
        <v>41</v>
      </c>
      <c r="H4702" s="4">
        <v>45718.25037037037</v>
      </c>
      <c r="I4702" t="b">
        <v>0</v>
      </c>
      <c r="J4702" t="b">
        <v>1</v>
      </c>
      <c r="K4702" t="s">
        <v>24</v>
      </c>
      <c r="L4702" t="s">
        <v>36</v>
      </c>
      <c r="N4702">
        <v>47.035003662109382</v>
      </c>
      <c r="O4702" t="s">
        <v>8306</v>
      </c>
      <c r="P4702" t="s">
        <v>8256</v>
      </c>
    </row>
    <row r="4703" spans="1:16" x14ac:dyDescent="0.25">
      <c r="A4703" t="s">
        <v>1</v>
      </c>
      <c r="B4703" t="s">
        <v>8307</v>
      </c>
      <c r="C4703" t="s">
        <v>945</v>
      </c>
      <c r="D4703" t="s">
        <v>3973</v>
      </c>
      <c r="E4703" t="s">
        <v>20</v>
      </c>
      <c r="F4703" t="b">
        <v>0</v>
      </c>
      <c r="G4703" t="s">
        <v>30</v>
      </c>
      <c r="H4703" s="4">
        <v>45718.251400462963</v>
      </c>
      <c r="I4703" t="b">
        <v>0</v>
      </c>
      <c r="J4703" t="b">
        <v>1</v>
      </c>
      <c r="K4703" t="s">
        <v>24</v>
      </c>
      <c r="L4703" t="s">
        <v>22</v>
      </c>
      <c r="M4703">
        <v>145000</v>
      </c>
      <c r="O4703" t="s">
        <v>8212</v>
      </c>
      <c r="P4703" t="s">
        <v>193</v>
      </c>
    </row>
    <row r="4704" spans="1:16" x14ac:dyDescent="0.25">
      <c r="A4704" t="s">
        <v>2</v>
      </c>
      <c r="B4704" t="s">
        <v>8308</v>
      </c>
      <c r="C4704" t="s">
        <v>808</v>
      </c>
      <c r="D4704" t="s">
        <v>2208</v>
      </c>
      <c r="E4704" t="s">
        <v>631</v>
      </c>
      <c r="F4704" t="b">
        <v>0</v>
      </c>
      <c r="G4704" t="s">
        <v>41</v>
      </c>
      <c r="H4704" s="4">
        <v>45718.251840277779</v>
      </c>
      <c r="I4704" t="b">
        <v>0</v>
      </c>
      <c r="J4704" t="b">
        <v>1</v>
      </c>
      <c r="K4704" t="s">
        <v>24</v>
      </c>
      <c r="L4704" t="s">
        <v>36</v>
      </c>
      <c r="N4704">
        <v>32.5</v>
      </c>
      <c r="O4704" t="s">
        <v>8309</v>
      </c>
      <c r="P4704" t="s">
        <v>8310</v>
      </c>
    </row>
    <row r="4705" spans="1:16" x14ac:dyDescent="0.25">
      <c r="A4705" t="s">
        <v>40</v>
      </c>
      <c r="B4705" t="s">
        <v>7092</v>
      </c>
      <c r="C4705" t="s">
        <v>555</v>
      </c>
      <c r="D4705" t="s">
        <v>8311</v>
      </c>
      <c r="E4705" t="s">
        <v>20</v>
      </c>
      <c r="F4705" t="b">
        <v>0</v>
      </c>
      <c r="G4705" t="s">
        <v>30</v>
      </c>
      <c r="H4705" s="4">
        <v>45718.252511574072</v>
      </c>
      <c r="I4705" t="b">
        <v>0</v>
      </c>
      <c r="J4705" t="b">
        <v>1</v>
      </c>
      <c r="K4705" t="s">
        <v>24</v>
      </c>
      <c r="L4705" t="s">
        <v>22</v>
      </c>
      <c r="M4705">
        <v>120000</v>
      </c>
      <c r="O4705" t="s">
        <v>75</v>
      </c>
      <c r="P4705" t="s">
        <v>7093</v>
      </c>
    </row>
    <row r="4706" spans="1:16" x14ac:dyDescent="0.25">
      <c r="A4706" t="s">
        <v>1</v>
      </c>
      <c r="B4706" t="s">
        <v>8312</v>
      </c>
      <c r="C4706" t="s">
        <v>1291</v>
      </c>
      <c r="D4706" t="s">
        <v>3957</v>
      </c>
      <c r="E4706" t="s">
        <v>34</v>
      </c>
      <c r="F4706" t="b">
        <v>0</v>
      </c>
      <c r="G4706" t="s">
        <v>1247</v>
      </c>
      <c r="H4706" s="4">
        <v>45718.291504629633</v>
      </c>
      <c r="I4706" t="b">
        <v>0</v>
      </c>
      <c r="J4706" t="b">
        <v>0</v>
      </c>
      <c r="K4706" t="s">
        <v>1247</v>
      </c>
      <c r="L4706" t="s">
        <v>36</v>
      </c>
      <c r="N4706">
        <v>24.479999542236332</v>
      </c>
      <c r="O4706" t="s">
        <v>8313</v>
      </c>
      <c r="P4706" t="s">
        <v>1310</v>
      </c>
    </row>
    <row r="4707" spans="1:16" x14ac:dyDescent="0.25">
      <c r="A4707" t="s">
        <v>0</v>
      </c>
      <c r="B4707" t="s">
        <v>7656</v>
      </c>
      <c r="C4707" t="s">
        <v>39</v>
      </c>
      <c r="D4707" t="s">
        <v>3957</v>
      </c>
      <c r="E4707" t="s">
        <v>20</v>
      </c>
      <c r="F4707" t="b">
        <v>1</v>
      </c>
      <c r="G4707" t="s">
        <v>2641</v>
      </c>
      <c r="H4707" s="4">
        <v>45718.293310185189</v>
      </c>
      <c r="I4707" t="b">
        <v>0</v>
      </c>
      <c r="J4707" t="b">
        <v>0</v>
      </c>
      <c r="K4707" t="s">
        <v>2641</v>
      </c>
      <c r="L4707" t="s">
        <v>36</v>
      </c>
      <c r="N4707">
        <v>26.97499847412109</v>
      </c>
      <c r="O4707" t="s">
        <v>7657</v>
      </c>
      <c r="P4707" t="s">
        <v>1484</v>
      </c>
    </row>
    <row r="4708" spans="1:16" x14ac:dyDescent="0.25">
      <c r="A4708" t="s">
        <v>40</v>
      </c>
      <c r="B4708" t="s">
        <v>2410</v>
      </c>
      <c r="C4708" t="s">
        <v>4317</v>
      </c>
      <c r="D4708" t="s">
        <v>3108</v>
      </c>
      <c r="E4708" t="s">
        <v>20</v>
      </c>
      <c r="F4708" t="b">
        <v>0</v>
      </c>
      <c r="G4708" t="s">
        <v>4318</v>
      </c>
      <c r="H4708" s="4">
        <v>45718.310752314806</v>
      </c>
      <c r="I4708" t="b">
        <v>1</v>
      </c>
      <c r="J4708" t="b">
        <v>0</v>
      </c>
      <c r="K4708" t="s">
        <v>4318</v>
      </c>
      <c r="L4708" t="s">
        <v>22</v>
      </c>
      <c r="M4708">
        <v>24000</v>
      </c>
      <c r="O4708" t="s">
        <v>2018</v>
      </c>
      <c r="P4708" t="s">
        <v>4319</v>
      </c>
    </row>
    <row r="4709" spans="1:16" x14ac:dyDescent="0.25">
      <c r="A4709" t="s">
        <v>2</v>
      </c>
      <c r="B4709" t="s">
        <v>8314</v>
      </c>
      <c r="C4709" t="s">
        <v>559</v>
      </c>
      <c r="D4709" t="s">
        <v>3973</v>
      </c>
      <c r="E4709" t="s">
        <v>20</v>
      </c>
      <c r="F4709" t="b">
        <v>0</v>
      </c>
      <c r="G4709" t="s">
        <v>27</v>
      </c>
      <c r="H4709" s="4">
        <v>45718.416828703703</v>
      </c>
      <c r="I4709" t="b">
        <v>0</v>
      </c>
      <c r="J4709" t="b">
        <v>1</v>
      </c>
      <c r="K4709" t="s">
        <v>24</v>
      </c>
      <c r="L4709" t="s">
        <v>22</v>
      </c>
      <c r="M4709">
        <v>146648.5</v>
      </c>
      <c r="O4709" t="s">
        <v>1642</v>
      </c>
      <c r="P4709" t="s">
        <v>8315</v>
      </c>
    </row>
    <row r="4710" spans="1:16" x14ac:dyDescent="0.25">
      <c r="A4710" t="s">
        <v>25</v>
      </c>
      <c r="B4710" t="s">
        <v>8316</v>
      </c>
      <c r="C4710" t="s">
        <v>192</v>
      </c>
      <c r="D4710" t="s">
        <v>3973</v>
      </c>
      <c r="E4710" t="s">
        <v>20</v>
      </c>
      <c r="F4710" t="b">
        <v>0</v>
      </c>
      <c r="G4710" t="s">
        <v>23</v>
      </c>
      <c r="H4710" s="4">
        <v>45718.451041666667</v>
      </c>
      <c r="I4710" t="b">
        <v>0</v>
      </c>
      <c r="J4710" t="b">
        <v>0</v>
      </c>
      <c r="K4710" t="s">
        <v>24</v>
      </c>
      <c r="L4710" t="s">
        <v>22</v>
      </c>
      <c r="M4710">
        <v>110000</v>
      </c>
      <c r="O4710" t="s">
        <v>6002</v>
      </c>
      <c r="P4710" t="s">
        <v>8317</v>
      </c>
    </row>
    <row r="4711" spans="1:16" x14ac:dyDescent="0.25">
      <c r="A4711" t="s">
        <v>139</v>
      </c>
      <c r="B4711" t="s">
        <v>2934</v>
      </c>
      <c r="C4711" t="s">
        <v>612</v>
      </c>
      <c r="D4711" t="s">
        <v>3973</v>
      </c>
      <c r="E4711" t="s">
        <v>20</v>
      </c>
      <c r="F4711" t="b">
        <v>0</v>
      </c>
      <c r="G4711" t="s">
        <v>27</v>
      </c>
      <c r="H4711" s="4">
        <v>45718.458425925928</v>
      </c>
      <c r="I4711" t="b">
        <v>0</v>
      </c>
      <c r="J4711" t="b">
        <v>1</v>
      </c>
      <c r="K4711" t="s">
        <v>24</v>
      </c>
      <c r="L4711" t="s">
        <v>22</v>
      </c>
      <c r="M4711">
        <v>120996</v>
      </c>
      <c r="O4711" t="s">
        <v>5482</v>
      </c>
      <c r="P4711" t="s">
        <v>466</v>
      </c>
    </row>
    <row r="4712" spans="1:16" x14ac:dyDescent="0.25">
      <c r="A4712" t="s">
        <v>139</v>
      </c>
      <c r="B4712" t="s">
        <v>8318</v>
      </c>
      <c r="C4712" t="s">
        <v>44</v>
      </c>
      <c r="D4712" t="s">
        <v>3973</v>
      </c>
      <c r="E4712" t="s">
        <v>20</v>
      </c>
      <c r="F4712" t="b">
        <v>0</v>
      </c>
      <c r="G4712" t="s">
        <v>41</v>
      </c>
      <c r="H4712" s="4">
        <v>45718.458923611113</v>
      </c>
      <c r="I4712" t="b">
        <v>0</v>
      </c>
      <c r="J4712" t="b">
        <v>1</v>
      </c>
      <c r="K4712" t="s">
        <v>24</v>
      </c>
      <c r="L4712" t="s">
        <v>22</v>
      </c>
      <c r="M4712">
        <v>127000</v>
      </c>
      <c r="O4712" t="s">
        <v>2467</v>
      </c>
    </row>
    <row r="4713" spans="1:16" x14ac:dyDescent="0.25">
      <c r="A4713" t="s">
        <v>0</v>
      </c>
      <c r="B4713" t="s">
        <v>1801</v>
      </c>
      <c r="C4713" t="s">
        <v>966</v>
      </c>
      <c r="D4713" t="s">
        <v>3973</v>
      </c>
      <c r="E4713" t="s">
        <v>20</v>
      </c>
      <c r="F4713" t="b">
        <v>0</v>
      </c>
      <c r="G4713" t="s">
        <v>30</v>
      </c>
      <c r="H4713" s="4">
        <v>45718.459305555552</v>
      </c>
      <c r="I4713" t="b">
        <v>0</v>
      </c>
      <c r="J4713" t="b">
        <v>1</v>
      </c>
      <c r="K4713" t="s">
        <v>24</v>
      </c>
      <c r="L4713" t="s">
        <v>22</v>
      </c>
      <c r="M4713">
        <v>65250</v>
      </c>
      <c r="O4713" t="s">
        <v>5482</v>
      </c>
      <c r="P4713" t="s">
        <v>8319</v>
      </c>
    </row>
    <row r="4714" spans="1:16" x14ac:dyDescent="0.25">
      <c r="A4714" t="s">
        <v>139</v>
      </c>
      <c r="B4714" t="s">
        <v>8320</v>
      </c>
      <c r="C4714" t="s">
        <v>879</v>
      </c>
      <c r="D4714" t="s">
        <v>3973</v>
      </c>
      <c r="E4714" t="s">
        <v>105</v>
      </c>
      <c r="F4714" t="b">
        <v>0</v>
      </c>
      <c r="G4714" t="s">
        <v>30</v>
      </c>
      <c r="H4714" s="4">
        <v>45718.459317129629</v>
      </c>
      <c r="I4714" t="b">
        <v>1</v>
      </c>
      <c r="J4714" t="b">
        <v>0</v>
      </c>
      <c r="K4714" t="s">
        <v>24</v>
      </c>
      <c r="L4714" t="s">
        <v>22</v>
      </c>
      <c r="M4714">
        <v>112996</v>
      </c>
      <c r="O4714" t="s">
        <v>5482</v>
      </c>
      <c r="P4714" t="s">
        <v>8321</v>
      </c>
    </row>
    <row r="4715" spans="1:16" x14ac:dyDescent="0.25">
      <c r="A4715" t="s">
        <v>1</v>
      </c>
      <c r="B4715" t="s">
        <v>8322</v>
      </c>
      <c r="C4715" t="s">
        <v>322</v>
      </c>
      <c r="D4715" t="s">
        <v>3973</v>
      </c>
      <c r="E4715" t="s">
        <v>20</v>
      </c>
      <c r="F4715" t="b">
        <v>0</v>
      </c>
      <c r="G4715" t="s">
        <v>41</v>
      </c>
      <c r="H4715" s="4">
        <v>45718.459629629629</v>
      </c>
      <c r="I4715" t="b">
        <v>0</v>
      </c>
      <c r="J4715" t="b">
        <v>1</v>
      </c>
      <c r="K4715" t="s">
        <v>24</v>
      </c>
      <c r="L4715" t="s">
        <v>22</v>
      </c>
      <c r="M4715">
        <v>169500</v>
      </c>
      <c r="O4715" t="s">
        <v>5482</v>
      </c>
      <c r="P4715" t="s">
        <v>8323</v>
      </c>
    </row>
    <row r="4716" spans="1:16" x14ac:dyDescent="0.25">
      <c r="A4716" t="s">
        <v>2</v>
      </c>
      <c r="B4716" t="s">
        <v>8324</v>
      </c>
      <c r="C4716" t="s">
        <v>39</v>
      </c>
      <c r="D4716" t="s">
        <v>3957</v>
      </c>
      <c r="E4716" t="s">
        <v>34</v>
      </c>
      <c r="F4716" t="b">
        <v>1</v>
      </c>
      <c r="G4716" t="s">
        <v>27</v>
      </c>
      <c r="H4716" s="4">
        <v>45718.501597222217</v>
      </c>
      <c r="I4716" t="b">
        <v>0</v>
      </c>
      <c r="J4716" t="b">
        <v>0</v>
      </c>
      <c r="K4716" t="s">
        <v>24</v>
      </c>
      <c r="L4716" t="s">
        <v>36</v>
      </c>
      <c r="N4716">
        <v>57.5</v>
      </c>
      <c r="O4716" t="s">
        <v>1650</v>
      </c>
      <c r="P4716" t="s">
        <v>8325</v>
      </c>
    </row>
    <row r="4717" spans="1:16" x14ac:dyDescent="0.25">
      <c r="A4717" t="s">
        <v>1</v>
      </c>
      <c r="B4717" t="s">
        <v>8326</v>
      </c>
      <c r="C4717" t="s">
        <v>2735</v>
      </c>
      <c r="D4717" t="s">
        <v>3957</v>
      </c>
      <c r="E4717" t="s">
        <v>20</v>
      </c>
      <c r="F4717" t="b">
        <v>0</v>
      </c>
      <c r="G4717" t="s">
        <v>27</v>
      </c>
      <c r="H4717" s="4">
        <v>45718.584537037037</v>
      </c>
      <c r="I4717" t="b">
        <v>0</v>
      </c>
      <c r="J4717" t="b">
        <v>0</v>
      </c>
      <c r="K4717" t="s">
        <v>24</v>
      </c>
      <c r="L4717" t="s">
        <v>36</v>
      </c>
      <c r="N4717">
        <v>33.775001525878913</v>
      </c>
      <c r="O4717" t="s">
        <v>294</v>
      </c>
      <c r="P4717" t="s">
        <v>8327</v>
      </c>
    </row>
    <row r="4718" spans="1:16" x14ac:dyDescent="0.25">
      <c r="A4718" t="s">
        <v>2</v>
      </c>
      <c r="B4718" t="s">
        <v>8328</v>
      </c>
      <c r="C4718" t="s">
        <v>39</v>
      </c>
      <c r="D4718" t="s">
        <v>4178</v>
      </c>
      <c r="E4718" t="s">
        <v>20</v>
      </c>
      <c r="F4718" t="b">
        <v>1</v>
      </c>
      <c r="G4718" t="s">
        <v>41</v>
      </c>
      <c r="H4718" s="4">
        <v>45718.626863425918</v>
      </c>
      <c r="I4718" t="b">
        <v>0</v>
      </c>
      <c r="J4718" t="b">
        <v>1</v>
      </c>
      <c r="K4718" t="s">
        <v>24</v>
      </c>
      <c r="L4718" t="s">
        <v>22</v>
      </c>
      <c r="M4718">
        <v>106650</v>
      </c>
      <c r="O4718" t="s">
        <v>635</v>
      </c>
      <c r="P4718" t="s">
        <v>8329</v>
      </c>
    </row>
    <row r="4719" spans="1:16" x14ac:dyDescent="0.25">
      <c r="A4719" t="s">
        <v>2</v>
      </c>
      <c r="B4719" t="s">
        <v>8330</v>
      </c>
      <c r="C4719" t="s">
        <v>39</v>
      </c>
      <c r="D4719" t="s">
        <v>112</v>
      </c>
      <c r="E4719" t="s">
        <v>51</v>
      </c>
      <c r="F4719" t="b">
        <v>1</v>
      </c>
      <c r="G4719" t="s">
        <v>41</v>
      </c>
      <c r="H4719" s="4">
        <v>45718.710196759261</v>
      </c>
      <c r="I4719" t="b">
        <v>1</v>
      </c>
      <c r="J4719" t="b">
        <v>0</v>
      </c>
      <c r="K4719" t="s">
        <v>24</v>
      </c>
      <c r="L4719" t="s">
        <v>36</v>
      </c>
      <c r="N4719">
        <v>55</v>
      </c>
      <c r="O4719" t="s">
        <v>112</v>
      </c>
    </row>
    <row r="4720" spans="1:16" x14ac:dyDescent="0.25">
      <c r="A4720" t="s">
        <v>139</v>
      </c>
      <c r="B4720" t="s">
        <v>1575</v>
      </c>
      <c r="C4720" t="s">
        <v>39</v>
      </c>
      <c r="D4720" t="s">
        <v>7658</v>
      </c>
      <c r="E4720" t="s">
        <v>20</v>
      </c>
      <c r="F4720" t="b">
        <v>1</v>
      </c>
      <c r="G4720" t="s">
        <v>310</v>
      </c>
      <c r="H4720" s="4">
        <v>45718.742152777777</v>
      </c>
      <c r="I4720" t="b">
        <v>0</v>
      </c>
      <c r="J4720" t="b">
        <v>0</v>
      </c>
      <c r="K4720" t="s">
        <v>310</v>
      </c>
      <c r="L4720" t="s">
        <v>22</v>
      </c>
      <c r="M4720">
        <v>70000</v>
      </c>
      <c r="O4720" t="s">
        <v>8331</v>
      </c>
      <c r="P4720" t="s">
        <v>280</v>
      </c>
    </row>
    <row r="4721" spans="1:16" x14ac:dyDescent="0.25">
      <c r="A4721" t="s">
        <v>2</v>
      </c>
      <c r="B4721" t="s">
        <v>1520</v>
      </c>
      <c r="C4721" t="s">
        <v>386</v>
      </c>
      <c r="D4721" t="s">
        <v>3973</v>
      </c>
      <c r="E4721" t="s">
        <v>20</v>
      </c>
      <c r="F4721" t="b">
        <v>0</v>
      </c>
      <c r="G4721" t="s">
        <v>27</v>
      </c>
      <c r="H4721" s="4">
        <v>45718.959907407407</v>
      </c>
      <c r="I4721" t="b">
        <v>1</v>
      </c>
      <c r="J4721" t="b">
        <v>1</v>
      </c>
      <c r="K4721" t="s">
        <v>24</v>
      </c>
      <c r="L4721" t="s">
        <v>22</v>
      </c>
      <c r="M4721">
        <v>200000</v>
      </c>
      <c r="O4721" t="s">
        <v>1655</v>
      </c>
      <c r="P4721" t="s">
        <v>8332</v>
      </c>
    </row>
    <row r="4722" spans="1:16" x14ac:dyDescent="0.25">
      <c r="A4722" t="s">
        <v>0</v>
      </c>
      <c r="B4722" t="s">
        <v>8333</v>
      </c>
      <c r="C4722" t="s">
        <v>8334</v>
      </c>
      <c r="D4722" t="s">
        <v>5123</v>
      </c>
      <c r="E4722" t="s">
        <v>20</v>
      </c>
      <c r="F4722" t="b">
        <v>0</v>
      </c>
      <c r="G4722" t="s">
        <v>27</v>
      </c>
      <c r="H4722" s="4">
        <v>45719.000162037039</v>
      </c>
      <c r="I4722" t="b">
        <v>0</v>
      </c>
      <c r="J4722" t="b">
        <v>1</v>
      </c>
      <c r="K4722" t="s">
        <v>24</v>
      </c>
      <c r="L4722" t="s">
        <v>22</v>
      </c>
      <c r="M4722">
        <v>98500</v>
      </c>
      <c r="O4722" t="s">
        <v>8335</v>
      </c>
      <c r="P4722" t="s">
        <v>119</v>
      </c>
    </row>
    <row r="4723" spans="1:16" x14ac:dyDescent="0.25">
      <c r="A4723" t="s">
        <v>0</v>
      </c>
      <c r="B4723" t="s">
        <v>3381</v>
      </c>
      <c r="C4723" t="s">
        <v>2539</v>
      </c>
      <c r="D4723" t="s">
        <v>2208</v>
      </c>
      <c r="E4723" t="s">
        <v>105</v>
      </c>
      <c r="F4723" t="b">
        <v>0</v>
      </c>
      <c r="G4723" t="s">
        <v>41</v>
      </c>
      <c r="H4723" s="4">
        <v>45719.250335648147</v>
      </c>
      <c r="I4723" t="b">
        <v>0</v>
      </c>
      <c r="J4723" t="b">
        <v>1</v>
      </c>
      <c r="K4723" t="s">
        <v>24</v>
      </c>
      <c r="L4723" t="s">
        <v>36</v>
      </c>
      <c r="N4723">
        <v>47.035003662109382</v>
      </c>
      <c r="O4723" t="s">
        <v>8336</v>
      </c>
      <c r="P4723" t="s">
        <v>8256</v>
      </c>
    </row>
    <row r="4724" spans="1:16" x14ac:dyDescent="0.25">
      <c r="A4724" t="s">
        <v>19</v>
      </c>
      <c r="B4724" t="s">
        <v>7086</v>
      </c>
      <c r="C4724" t="s">
        <v>322</v>
      </c>
      <c r="D4724" t="s">
        <v>7087</v>
      </c>
      <c r="E4724" t="s">
        <v>20</v>
      </c>
      <c r="F4724" t="b">
        <v>0</v>
      </c>
      <c r="G4724" t="s">
        <v>41</v>
      </c>
      <c r="H4724" s="4">
        <v>45719.251354166663</v>
      </c>
      <c r="I4724" t="b">
        <v>0</v>
      </c>
      <c r="J4724" t="b">
        <v>1</v>
      </c>
      <c r="K4724" t="s">
        <v>24</v>
      </c>
      <c r="L4724" t="s">
        <v>22</v>
      </c>
      <c r="M4724">
        <v>148400</v>
      </c>
      <c r="O4724" t="s">
        <v>1369</v>
      </c>
      <c r="P4724" t="s">
        <v>3762</v>
      </c>
    </row>
    <row r="4725" spans="1:16" x14ac:dyDescent="0.25">
      <c r="A4725" t="s">
        <v>1</v>
      </c>
      <c r="B4725" t="s">
        <v>1</v>
      </c>
      <c r="C4725" t="s">
        <v>2116</v>
      </c>
      <c r="D4725" t="s">
        <v>5058</v>
      </c>
      <c r="E4725" t="s">
        <v>388</v>
      </c>
      <c r="F4725" t="b">
        <v>0</v>
      </c>
      <c r="G4725" t="s">
        <v>35</v>
      </c>
      <c r="H4725" s="4">
        <v>45719.251458333332</v>
      </c>
      <c r="I4725" t="b">
        <v>0</v>
      </c>
      <c r="J4725" t="b">
        <v>0</v>
      </c>
      <c r="K4725" t="s">
        <v>24</v>
      </c>
      <c r="L4725" t="s">
        <v>22</v>
      </c>
      <c r="M4725">
        <v>27500</v>
      </c>
      <c r="O4725" t="s">
        <v>5059</v>
      </c>
      <c r="P4725" t="s">
        <v>119</v>
      </c>
    </row>
    <row r="4726" spans="1:16" x14ac:dyDescent="0.25">
      <c r="A4726" t="s">
        <v>1</v>
      </c>
      <c r="B4726" t="s">
        <v>8337</v>
      </c>
      <c r="C4726" t="s">
        <v>122</v>
      </c>
      <c r="D4726" t="s">
        <v>5535</v>
      </c>
      <c r="E4726" t="s">
        <v>20</v>
      </c>
      <c r="F4726" t="b">
        <v>0</v>
      </c>
      <c r="G4726" t="s">
        <v>52</v>
      </c>
      <c r="H4726" s="4">
        <v>45719.251712962963</v>
      </c>
      <c r="I4726" t="b">
        <v>0</v>
      </c>
      <c r="J4726" t="b">
        <v>1</v>
      </c>
      <c r="K4726" t="s">
        <v>24</v>
      </c>
      <c r="L4726" t="s">
        <v>22</v>
      </c>
      <c r="M4726">
        <v>127952</v>
      </c>
      <c r="O4726" t="s">
        <v>8338</v>
      </c>
      <c r="P4726" t="s">
        <v>2237</v>
      </c>
    </row>
    <row r="4727" spans="1:16" x14ac:dyDescent="0.25">
      <c r="A4727" t="s">
        <v>40</v>
      </c>
      <c r="B4727" t="s">
        <v>40</v>
      </c>
      <c r="C4727" t="s">
        <v>395</v>
      </c>
      <c r="D4727" t="s">
        <v>123</v>
      </c>
      <c r="E4727" t="s">
        <v>20</v>
      </c>
      <c r="F4727" t="b">
        <v>0</v>
      </c>
      <c r="G4727" t="s">
        <v>35</v>
      </c>
      <c r="H4727" s="4">
        <v>45719.252245370371</v>
      </c>
      <c r="I4727" t="b">
        <v>0</v>
      </c>
      <c r="J4727" t="b">
        <v>1</v>
      </c>
      <c r="K4727" t="s">
        <v>24</v>
      </c>
      <c r="L4727" t="s">
        <v>22</v>
      </c>
      <c r="M4727">
        <v>125000</v>
      </c>
      <c r="O4727" t="s">
        <v>123</v>
      </c>
    </row>
    <row r="4728" spans="1:16" x14ac:dyDescent="0.25">
      <c r="A4728" t="s">
        <v>0</v>
      </c>
      <c r="B4728" t="s">
        <v>8339</v>
      </c>
      <c r="C4728" t="s">
        <v>106</v>
      </c>
      <c r="D4728" t="s">
        <v>8340</v>
      </c>
      <c r="E4728" t="s">
        <v>219</v>
      </c>
      <c r="F4728" t="b">
        <v>0</v>
      </c>
      <c r="G4728" t="s">
        <v>106</v>
      </c>
      <c r="H4728" s="4">
        <v>45719.268738425933</v>
      </c>
      <c r="I4728" t="b">
        <v>1</v>
      </c>
      <c r="J4728" t="b">
        <v>0</v>
      </c>
      <c r="K4728" t="s">
        <v>106</v>
      </c>
      <c r="L4728" t="s">
        <v>36</v>
      </c>
      <c r="N4728">
        <v>34</v>
      </c>
      <c r="O4728" t="s">
        <v>8340</v>
      </c>
      <c r="P4728" t="s">
        <v>8341</v>
      </c>
    </row>
    <row r="4729" spans="1:16" x14ac:dyDescent="0.25">
      <c r="A4729" t="s">
        <v>40</v>
      </c>
      <c r="B4729" t="s">
        <v>40</v>
      </c>
      <c r="C4729" t="s">
        <v>8342</v>
      </c>
      <c r="D4729" t="s">
        <v>4014</v>
      </c>
      <c r="E4729" t="s">
        <v>20</v>
      </c>
      <c r="F4729" t="b">
        <v>0</v>
      </c>
      <c r="G4729" t="s">
        <v>820</v>
      </c>
      <c r="H4729" s="4">
        <v>45719.269560185188</v>
      </c>
      <c r="I4729" t="b">
        <v>0</v>
      </c>
      <c r="J4729" t="b">
        <v>1</v>
      </c>
      <c r="K4729" t="s">
        <v>820</v>
      </c>
      <c r="L4729" t="s">
        <v>22</v>
      </c>
      <c r="M4729">
        <v>128130</v>
      </c>
      <c r="O4729" t="s">
        <v>1747</v>
      </c>
      <c r="P4729" t="s">
        <v>8343</v>
      </c>
    </row>
    <row r="4730" spans="1:16" x14ac:dyDescent="0.25">
      <c r="A4730" t="s">
        <v>0</v>
      </c>
      <c r="B4730" t="s">
        <v>8344</v>
      </c>
      <c r="C4730" t="s">
        <v>293</v>
      </c>
      <c r="D4730" t="s">
        <v>3973</v>
      </c>
      <c r="E4730" t="s">
        <v>20</v>
      </c>
      <c r="F4730" t="b">
        <v>0</v>
      </c>
      <c r="G4730" t="s">
        <v>41</v>
      </c>
      <c r="H4730" s="4">
        <v>45719.292002314818</v>
      </c>
      <c r="I4730" t="b">
        <v>0</v>
      </c>
      <c r="J4730" t="b">
        <v>1</v>
      </c>
      <c r="K4730" t="s">
        <v>24</v>
      </c>
      <c r="L4730" t="s">
        <v>22</v>
      </c>
      <c r="M4730">
        <v>123666</v>
      </c>
      <c r="O4730" t="s">
        <v>43</v>
      </c>
      <c r="P4730" t="s">
        <v>8345</v>
      </c>
    </row>
    <row r="4731" spans="1:16" x14ac:dyDescent="0.25">
      <c r="A4731" t="s">
        <v>1</v>
      </c>
      <c r="B4731" t="s">
        <v>8346</v>
      </c>
      <c r="C4731" t="s">
        <v>690</v>
      </c>
      <c r="D4731" t="s">
        <v>2208</v>
      </c>
      <c r="E4731" t="s">
        <v>34</v>
      </c>
      <c r="F4731" t="b">
        <v>0</v>
      </c>
      <c r="G4731" t="s">
        <v>41</v>
      </c>
      <c r="H4731" s="4">
        <v>45719.418043981481</v>
      </c>
      <c r="I4731" t="b">
        <v>0</v>
      </c>
      <c r="J4731" t="b">
        <v>1</v>
      </c>
      <c r="K4731" t="s">
        <v>24</v>
      </c>
      <c r="L4731" t="s">
        <v>22</v>
      </c>
      <c r="M4731">
        <v>214500</v>
      </c>
      <c r="O4731" t="s">
        <v>428</v>
      </c>
      <c r="P4731" t="s">
        <v>7826</v>
      </c>
    </row>
    <row r="4732" spans="1:16" x14ac:dyDescent="0.25">
      <c r="A4732" t="s">
        <v>2</v>
      </c>
      <c r="B4732" t="s">
        <v>6326</v>
      </c>
      <c r="C4732" t="s">
        <v>7585</v>
      </c>
      <c r="D4732" t="s">
        <v>2208</v>
      </c>
      <c r="E4732" t="s">
        <v>34</v>
      </c>
      <c r="F4732" t="b">
        <v>0</v>
      </c>
      <c r="G4732" t="s">
        <v>27</v>
      </c>
      <c r="H4732" s="4">
        <v>45719.418692129628</v>
      </c>
      <c r="I4732" t="b">
        <v>0</v>
      </c>
      <c r="J4732" t="b">
        <v>1</v>
      </c>
      <c r="K4732" t="s">
        <v>24</v>
      </c>
      <c r="L4732" t="s">
        <v>22</v>
      </c>
      <c r="M4732">
        <v>165000</v>
      </c>
      <c r="O4732" t="s">
        <v>428</v>
      </c>
      <c r="P4732" t="s">
        <v>8347</v>
      </c>
    </row>
    <row r="4733" spans="1:16" x14ac:dyDescent="0.25">
      <c r="A4733" t="s">
        <v>2</v>
      </c>
      <c r="B4733" t="s">
        <v>8348</v>
      </c>
      <c r="C4733" t="s">
        <v>39</v>
      </c>
      <c r="D4733" t="s">
        <v>2208</v>
      </c>
      <c r="E4733" t="s">
        <v>20</v>
      </c>
      <c r="F4733" t="b">
        <v>1</v>
      </c>
      <c r="G4733" t="s">
        <v>27</v>
      </c>
      <c r="H4733" s="4">
        <v>45719.418703703697</v>
      </c>
      <c r="I4733" t="b">
        <v>0</v>
      </c>
      <c r="J4733" t="b">
        <v>1</v>
      </c>
      <c r="K4733" t="s">
        <v>24</v>
      </c>
      <c r="L4733" t="s">
        <v>22</v>
      </c>
      <c r="M4733">
        <v>90000</v>
      </c>
      <c r="O4733" t="s">
        <v>8349</v>
      </c>
      <c r="P4733" t="s">
        <v>1671</v>
      </c>
    </row>
    <row r="4734" spans="1:16" x14ac:dyDescent="0.25">
      <c r="A4734" t="s">
        <v>19</v>
      </c>
      <c r="B4734" t="s">
        <v>8350</v>
      </c>
      <c r="C4734" t="s">
        <v>44</v>
      </c>
      <c r="D4734" t="s">
        <v>3973</v>
      </c>
      <c r="E4734" t="s">
        <v>20</v>
      </c>
      <c r="F4734" t="b">
        <v>0</v>
      </c>
      <c r="G4734" t="s">
        <v>27</v>
      </c>
      <c r="H4734" s="4">
        <v>45719.418796296297</v>
      </c>
      <c r="I4734" t="b">
        <v>0</v>
      </c>
      <c r="J4734" t="b">
        <v>1</v>
      </c>
      <c r="K4734" t="s">
        <v>24</v>
      </c>
      <c r="L4734" t="s">
        <v>22</v>
      </c>
      <c r="M4734">
        <v>141500</v>
      </c>
      <c r="O4734" t="s">
        <v>8351</v>
      </c>
    </row>
    <row r="4735" spans="1:16" x14ac:dyDescent="0.25">
      <c r="A4735" t="s">
        <v>0</v>
      </c>
      <c r="B4735" t="s">
        <v>8352</v>
      </c>
      <c r="C4735" t="s">
        <v>39</v>
      </c>
      <c r="D4735" t="s">
        <v>4093</v>
      </c>
      <c r="E4735" t="s">
        <v>51</v>
      </c>
      <c r="F4735" t="b">
        <v>1</v>
      </c>
      <c r="G4735" t="s">
        <v>760</v>
      </c>
      <c r="H4735" s="4">
        <v>45719.444421296299</v>
      </c>
      <c r="I4735" t="b">
        <v>1</v>
      </c>
      <c r="J4735" t="b">
        <v>0</v>
      </c>
      <c r="K4735" t="s">
        <v>760</v>
      </c>
      <c r="L4735" t="s">
        <v>36</v>
      </c>
      <c r="N4735">
        <v>8</v>
      </c>
      <c r="O4735" t="s">
        <v>761</v>
      </c>
    </row>
    <row r="4736" spans="1:16" x14ac:dyDescent="0.25">
      <c r="A4736" t="s">
        <v>2</v>
      </c>
      <c r="B4736" t="s">
        <v>8353</v>
      </c>
      <c r="C4736" t="s">
        <v>37</v>
      </c>
      <c r="D4736" t="s">
        <v>3973</v>
      </c>
      <c r="E4736" t="s">
        <v>20</v>
      </c>
      <c r="F4736" t="b">
        <v>0</v>
      </c>
      <c r="G4736" t="s">
        <v>41</v>
      </c>
      <c r="H4736" s="4">
        <v>45719.460810185177</v>
      </c>
      <c r="I4736" t="b">
        <v>0</v>
      </c>
      <c r="J4736" t="b">
        <v>1</v>
      </c>
      <c r="K4736" t="s">
        <v>24</v>
      </c>
      <c r="L4736" t="s">
        <v>22</v>
      </c>
      <c r="M4736">
        <v>200000</v>
      </c>
      <c r="O4736" t="s">
        <v>3267</v>
      </c>
      <c r="P4736" t="s">
        <v>8354</v>
      </c>
    </row>
    <row r="4737" spans="1:16" x14ac:dyDescent="0.25">
      <c r="A4737" t="s">
        <v>2</v>
      </c>
      <c r="B4737" t="s">
        <v>307</v>
      </c>
      <c r="C4737" t="s">
        <v>39</v>
      </c>
      <c r="D4737" t="s">
        <v>7454</v>
      </c>
      <c r="E4737" t="s">
        <v>20</v>
      </c>
      <c r="F4737" t="b">
        <v>1</v>
      </c>
      <c r="G4737" t="s">
        <v>1094</v>
      </c>
      <c r="H4737" s="4">
        <v>45719.489560185182</v>
      </c>
      <c r="I4737" t="b">
        <v>1</v>
      </c>
      <c r="J4737" t="b">
        <v>0</v>
      </c>
      <c r="K4737" t="s">
        <v>1094</v>
      </c>
      <c r="L4737" t="s">
        <v>22</v>
      </c>
      <c r="M4737">
        <v>200000</v>
      </c>
      <c r="O4737" t="s">
        <v>7455</v>
      </c>
      <c r="P4737" t="s">
        <v>1818</v>
      </c>
    </row>
    <row r="4738" spans="1:16" x14ac:dyDescent="0.25">
      <c r="A4738" t="s">
        <v>0</v>
      </c>
      <c r="B4738" t="s">
        <v>8355</v>
      </c>
      <c r="C4738" t="s">
        <v>82</v>
      </c>
      <c r="D4738" t="s">
        <v>3973</v>
      </c>
      <c r="E4738" t="s">
        <v>20</v>
      </c>
      <c r="F4738" t="b">
        <v>0</v>
      </c>
      <c r="G4738" t="s">
        <v>27</v>
      </c>
      <c r="H4738" s="4">
        <v>45719.5000462963</v>
      </c>
      <c r="I4738" t="b">
        <v>0</v>
      </c>
      <c r="J4738" t="b">
        <v>1</v>
      </c>
      <c r="K4738" t="s">
        <v>24</v>
      </c>
      <c r="L4738" t="s">
        <v>22</v>
      </c>
      <c r="M4738">
        <v>180000</v>
      </c>
      <c r="O4738" t="s">
        <v>8356</v>
      </c>
      <c r="P4738" t="s">
        <v>3159</v>
      </c>
    </row>
    <row r="4739" spans="1:16" x14ac:dyDescent="0.25">
      <c r="A4739" t="s">
        <v>2</v>
      </c>
      <c r="B4739" t="s">
        <v>8357</v>
      </c>
      <c r="C4739" t="s">
        <v>33</v>
      </c>
      <c r="D4739" t="s">
        <v>3973</v>
      </c>
      <c r="E4739" t="s">
        <v>51</v>
      </c>
      <c r="F4739" t="b">
        <v>0</v>
      </c>
      <c r="G4739" t="s">
        <v>27</v>
      </c>
      <c r="H4739" s="4">
        <v>45719.502060185187</v>
      </c>
      <c r="I4739" t="b">
        <v>1</v>
      </c>
      <c r="J4739" t="b">
        <v>0</v>
      </c>
      <c r="K4739" t="s">
        <v>24</v>
      </c>
      <c r="L4739" t="s">
        <v>36</v>
      </c>
      <c r="N4739">
        <v>55</v>
      </c>
      <c r="O4739" t="s">
        <v>81</v>
      </c>
      <c r="P4739" t="s">
        <v>8358</v>
      </c>
    </row>
    <row r="4740" spans="1:16" x14ac:dyDescent="0.25">
      <c r="A4740" t="s">
        <v>1</v>
      </c>
      <c r="B4740" t="s">
        <v>8359</v>
      </c>
      <c r="C4740" t="s">
        <v>158</v>
      </c>
      <c r="D4740" t="s">
        <v>4035</v>
      </c>
      <c r="E4740" t="s">
        <v>20</v>
      </c>
      <c r="F4740" t="b">
        <v>0</v>
      </c>
      <c r="G4740" t="s">
        <v>158</v>
      </c>
      <c r="H4740" s="4">
        <v>45719.518101851849</v>
      </c>
      <c r="I4740" t="b">
        <v>0</v>
      </c>
      <c r="J4740" t="b">
        <v>0</v>
      </c>
      <c r="K4740" t="s">
        <v>158</v>
      </c>
      <c r="L4740" t="s">
        <v>22</v>
      </c>
      <c r="M4740">
        <v>61847.5</v>
      </c>
      <c r="O4740" t="s">
        <v>1906</v>
      </c>
      <c r="P4740" t="s">
        <v>6145</v>
      </c>
    </row>
    <row r="4741" spans="1:16" x14ac:dyDescent="0.25">
      <c r="A4741" t="s">
        <v>1</v>
      </c>
      <c r="B4741" t="s">
        <v>8360</v>
      </c>
      <c r="C4741" t="s">
        <v>160</v>
      </c>
      <c r="D4741" t="s">
        <v>5243</v>
      </c>
      <c r="E4741" t="s">
        <v>20</v>
      </c>
      <c r="F4741" t="b">
        <v>0</v>
      </c>
      <c r="G4741" t="s">
        <v>52</v>
      </c>
      <c r="H4741" s="4">
        <v>45719.585046296299</v>
      </c>
      <c r="I4741" t="b">
        <v>0</v>
      </c>
      <c r="J4741" t="b">
        <v>1</v>
      </c>
      <c r="K4741" t="s">
        <v>24</v>
      </c>
      <c r="L4741" t="s">
        <v>22</v>
      </c>
      <c r="M4741">
        <v>90000</v>
      </c>
      <c r="O4741" t="s">
        <v>8361</v>
      </c>
      <c r="P4741" t="s">
        <v>8362</v>
      </c>
    </row>
    <row r="4742" spans="1:16" x14ac:dyDescent="0.25">
      <c r="A4742" t="s">
        <v>0</v>
      </c>
      <c r="B4742" t="s">
        <v>8363</v>
      </c>
      <c r="C4742" t="s">
        <v>94</v>
      </c>
      <c r="D4742" t="s">
        <v>2208</v>
      </c>
      <c r="E4742" t="s">
        <v>20</v>
      </c>
      <c r="F4742" t="b">
        <v>0</v>
      </c>
      <c r="G4742" t="s">
        <v>30</v>
      </c>
      <c r="H4742" s="4">
        <v>45719.625810185193</v>
      </c>
      <c r="I4742" t="b">
        <v>0</v>
      </c>
      <c r="J4742" t="b">
        <v>0</v>
      </c>
      <c r="K4742" t="s">
        <v>24</v>
      </c>
      <c r="L4742" t="s">
        <v>36</v>
      </c>
      <c r="N4742">
        <v>36.455001831054688</v>
      </c>
      <c r="O4742" t="s">
        <v>1814</v>
      </c>
      <c r="P4742" t="s">
        <v>1942</v>
      </c>
    </row>
    <row r="4743" spans="1:16" x14ac:dyDescent="0.25">
      <c r="A4743" t="s">
        <v>40</v>
      </c>
      <c r="B4743" t="s">
        <v>8364</v>
      </c>
      <c r="C4743" t="s">
        <v>456</v>
      </c>
      <c r="D4743" t="s">
        <v>3973</v>
      </c>
      <c r="E4743" t="s">
        <v>20</v>
      </c>
      <c r="F4743" t="b">
        <v>0</v>
      </c>
      <c r="G4743" t="s">
        <v>27</v>
      </c>
      <c r="H4743" s="4">
        <v>45719.627129629633</v>
      </c>
      <c r="I4743" t="b">
        <v>0</v>
      </c>
      <c r="J4743" t="b">
        <v>1</v>
      </c>
      <c r="K4743" t="s">
        <v>24</v>
      </c>
      <c r="L4743" t="s">
        <v>22</v>
      </c>
      <c r="M4743">
        <v>130000</v>
      </c>
      <c r="O4743" t="s">
        <v>8365</v>
      </c>
      <c r="P4743" t="s">
        <v>193</v>
      </c>
    </row>
    <row r="4744" spans="1:16" x14ac:dyDescent="0.25">
      <c r="A4744" t="s">
        <v>0</v>
      </c>
      <c r="B4744" t="s">
        <v>8366</v>
      </c>
      <c r="C4744" t="s">
        <v>8367</v>
      </c>
      <c r="D4744" t="s">
        <v>4324</v>
      </c>
      <c r="E4744" t="s">
        <v>631</v>
      </c>
      <c r="F4744" t="b">
        <v>0</v>
      </c>
      <c r="G4744" t="s">
        <v>41</v>
      </c>
      <c r="H4744" s="4">
        <v>45719.667048611111</v>
      </c>
      <c r="I4744" t="b">
        <v>0</v>
      </c>
      <c r="J4744" t="b">
        <v>0</v>
      </c>
      <c r="K4744" t="s">
        <v>24</v>
      </c>
      <c r="L4744" t="s">
        <v>36</v>
      </c>
      <c r="N4744">
        <v>25</v>
      </c>
      <c r="O4744" t="s">
        <v>8368</v>
      </c>
      <c r="P4744" t="s">
        <v>8369</v>
      </c>
    </row>
    <row r="4745" spans="1:16" x14ac:dyDescent="0.25">
      <c r="A4745" t="s">
        <v>1</v>
      </c>
      <c r="B4745" t="s">
        <v>8370</v>
      </c>
      <c r="C4745" t="s">
        <v>505</v>
      </c>
      <c r="D4745" t="s">
        <v>3828</v>
      </c>
      <c r="E4745" t="s">
        <v>51</v>
      </c>
      <c r="F4745" t="b">
        <v>0</v>
      </c>
      <c r="G4745" t="s">
        <v>27</v>
      </c>
      <c r="H4745" s="4">
        <v>45719.667800925927</v>
      </c>
      <c r="I4745" t="b">
        <v>0</v>
      </c>
      <c r="J4745" t="b">
        <v>0</v>
      </c>
      <c r="K4745" t="s">
        <v>24</v>
      </c>
      <c r="L4745" t="s">
        <v>22</v>
      </c>
      <c r="M4745">
        <v>91501</v>
      </c>
      <c r="O4745" t="s">
        <v>8371</v>
      </c>
      <c r="P4745" t="s">
        <v>8372</v>
      </c>
    </row>
    <row r="4746" spans="1:16" x14ac:dyDescent="0.25">
      <c r="A4746" t="s">
        <v>0</v>
      </c>
      <c r="B4746" t="s">
        <v>875</v>
      </c>
      <c r="C4746" t="s">
        <v>2164</v>
      </c>
      <c r="D4746" t="s">
        <v>3973</v>
      </c>
      <c r="E4746" t="s">
        <v>631</v>
      </c>
      <c r="F4746" t="b">
        <v>0</v>
      </c>
      <c r="G4746" t="s">
        <v>30</v>
      </c>
      <c r="H4746" s="4">
        <v>45719.668194444443</v>
      </c>
      <c r="I4746" t="b">
        <v>0</v>
      </c>
      <c r="J4746" t="b">
        <v>0</v>
      </c>
      <c r="K4746" t="s">
        <v>24</v>
      </c>
      <c r="L4746" t="s">
        <v>36</v>
      </c>
      <c r="N4746">
        <v>20.5</v>
      </c>
      <c r="O4746" t="s">
        <v>8373</v>
      </c>
      <c r="P4746" t="s">
        <v>8374</v>
      </c>
    </row>
    <row r="4747" spans="1:16" x14ac:dyDescent="0.25">
      <c r="A4747" t="s">
        <v>2</v>
      </c>
      <c r="B4747" t="s">
        <v>8375</v>
      </c>
      <c r="C4747" t="s">
        <v>670</v>
      </c>
      <c r="D4747" t="s">
        <v>3600</v>
      </c>
      <c r="E4747" t="s">
        <v>20</v>
      </c>
      <c r="F4747" t="b">
        <v>0</v>
      </c>
      <c r="G4747" t="s">
        <v>27</v>
      </c>
      <c r="H4747" s="4">
        <v>45719.668495370373</v>
      </c>
      <c r="I4747" t="b">
        <v>1</v>
      </c>
      <c r="J4747" t="b">
        <v>0</v>
      </c>
      <c r="K4747" t="s">
        <v>24</v>
      </c>
      <c r="L4747" t="s">
        <v>22</v>
      </c>
      <c r="M4747">
        <v>110000</v>
      </c>
      <c r="O4747" t="s">
        <v>8376</v>
      </c>
      <c r="P4747" t="s">
        <v>3507</v>
      </c>
    </row>
    <row r="4748" spans="1:16" x14ac:dyDescent="0.25">
      <c r="A4748" t="s">
        <v>2</v>
      </c>
      <c r="B4748" t="s">
        <v>8377</v>
      </c>
      <c r="C4748" t="s">
        <v>670</v>
      </c>
      <c r="D4748" t="s">
        <v>3600</v>
      </c>
      <c r="E4748" t="s">
        <v>20</v>
      </c>
      <c r="F4748" t="b">
        <v>0</v>
      </c>
      <c r="G4748" t="s">
        <v>27</v>
      </c>
      <c r="H4748" s="4">
        <v>45719.668576388889</v>
      </c>
      <c r="I4748" t="b">
        <v>1</v>
      </c>
      <c r="J4748" t="b">
        <v>0</v>
      </c>
      <c r="K4748" t="s">
        <v>24</v>
      </c>
      <c r="L4748" t="s">
        <v>22</v>
      </c>
      <c r="M4748">
        <v>110000</v>
      </c>
      <c r="O4748" t="s">
        <v>8376</v>
      </c>
      <c r="P4748" t="s">
        <v>338</v>
      </c>
    </row>
    <row r="4749" spans="1:16" x14ac:dyDescent="0.25">
      <c r="A4749" t="s">
        <v>0</v>
      </c>
      <c r="B4749" t="s">
        <v>1632</v>
      </c>
      <c r="C4749" t="s">
        <v>606</v>
      </c>
      <c r="D4749" t="s">
        <v>3973</v>
      </c>
      <c r="E4749" t="s">
        <v>51</v>
      </c>
      <c r="F4749" t="b">
        <v>0</v>
      </c>
      <c r="G4749" t="s">
        <v>27</v>
      </c>
      <c r="H4749" s="4">
        <v>45719.708356481482</v>
      </c>
      <c r="I4749" t="b">
        <v>0</v>
      </c>
      <c r="J4749" t="b">
        <v>1</v>
      </c>
      <c r="K4749" t="s">
        <v>24</v>
      </c>
      <c r="L4749" t="s">
        <v>36</v>
      </c>
      <c r="N4749">
        <v>39.165000915527337</v>
      </c>
      <c r="O4749" t="s">
        <v>350</v>
      </c>
      <c r="P4749" t="s">
        <v>8378</v>
      </c>
    </row>
    <row r="4750" spans="1:16" x14ac:dyDescent="0.25">
      <c r="A4750" t="s">
        <v>0</v>
      </c>
      <c r="B4750" t="s">
        <v>0</v>
      </c>
      <c r="C4750" t="s">
        <v>3742</v>
      </c>
      <c r="D4750" t="s">
        <v>3828</v>
      </c>
      <c r="E4750" t="s">
        <v>20</v>
      </c>
      <c r="F4750" t="b">
        <v>0</v>
      </c>
      <c r="G4750" t="s">
        <v>27</v>
      </c>
      <c r="H4750" s="4">
        <v>45719.708449074067</v>
      </c>
      <c r="I4750" t="b">
        <v>0</v>
      </c>
      <c r="J4750" t="b">
        <v>1</v>
      </c>
      <c r="K4750" t="s">
        <v>24</v>
      </c>
      <c r="L4750" t="s">
        <v>22</v>
      </c>
      <c r="M4750">
        <v>55000</v>
      </c>
      <c r="O4750" t="s">
        <v>8379</v>
      </c>
      <c r="P4750" t="s">
        <v>221</v>
      </c>
    </row>
    <row r="4751" spans="1:16" x14ac:dyDescent="0.25">
      <c r="A4751" t="s">
        <v>1</v>
      </c>
      <c r="B4751" t="s">
        <v>467</v>
      </c>
      <c r="C4751" t="s">
        <v>82</v>
      </c>
      <c r="D4751" t="s">
        <v>3973</v>
      </c>
      <c r="E4751" t="s">
        <v>20</v>
      </c>
      <c r="F4751" t="b">
        <v>0</v>
      </c>
      <c r="G4751" t="s">
        <v>27</v>
      </c>
      <c r="H4751" s="4">
        <v>45719.709409722222</v>
      </c>
      <c r="I4751" t="b">
        <v>0</v>
      </c>
      <c r="J4751" t="b">
        <v>0</v>
      </c>
      <c r="K4751" t="s">
        <v>24</v>
      </c>
      <c r="L4751" t="s">
        <v>22</v>
      </c>
      <c r="M4751">
        <v>153000</v>
      </c>
      <c r="O4751" t="s">
        <v>1400</v>
      </c>
      <c r="P4751" t="s">
        <v>988</v>
      </c>
    </row>
    <row r="4752" spans="1:16" x14ac:dyDescent="0.25">
      <c r="A4752" t="s">
        <v>1</v>
      </c>
      <c r="B4752" t="s">
        <v>8380</v>
      </c>
      <c r="C4752" t="s">
        <v>505</v>
      </c>
      <c r="D4752" t="s">
        <v>3973</v>
      </c>
      <c r="E4752" t="s">
        <v>51</v>
      </c>
      <c r="F4752" t="b">
        <v>0</v>
      </c>
      <c r="G4752" t="s">
        <v>27</v>
      </c>
      <c r="H4752" s="4">
        <v>45719.709444444437</v>
      </c>
      <c r="I4752" t="b">
        <v>0</v>
      </c>
      <c r="J4752" t="b">
        <v>0</v>
      </c>
      <c r="K4752" t="s">
        <v>24</v>
      </c>
      <c r="L4752" t="s">
        <v>36</v>
      </c>
      <c r="N4752">
        <v>67.5</v>
      </c>
      <c r="O4752" t="s">
        <v>1137</v>
      </c>
      <c r="P4752" t="s">
        <v>8372</v>
      </c>
    </row>
    <row r="4753" spans="1:16" x14ac:dyDescent="0.25">
      <c r="A4753" t="s">
        <v>2</v>
      </c>
      <c r="B4753" t="s">
        <v>8381</v>
      </c>
      <c r="C4753" t="s">
        <v>24</v>
      </c>
      <c r="D4753" t="s">
        <v>3973</v>
      </c>
      <c r="E4753" t="s">
        <v>20</v>
      </c>
      <c r="F4753" t="b">
        <v>0</v>
      </c>
      <c r="G4753" t="s">
        <v>27</v>
      </c>
      <c r="H4753" s="4">
        <v>45719.71020833333</v>
      </c>
      <c r="I4753" t="b">
        <v>0</v>
      </c>
      <c r="J4753" t="b">
        <v>0</v>
      </c>
      <c r="K4753" t="s">
        <v>24</v>
      </c>
      <c r="L4753" t="s">
        <v>36</v>
      </c>
      <c r="N4753">
        <v>62.5</v>
      </c>
      <c r="O4753" t="s">
        <v>5501</v>
      </c>
      <c r="P4753" t="s">
        <v>8382</v>
      </c>
    </row>
    <row r="4754" spans="1:16" x14ac:dyDescent="0.25">
      <c r="A4754" t="s">
        <v>2</v>
      </c>
      <c r="B4754" t="s">
        <v>389</v>
      </c>
      <c r="C4754" t="s">
        <v>503</v>
      </c>
      <c r="D4754" t="s">
        <v>3828</v>
      </c>
      <c r="E4754" t="s">
        <v>20</v>
      </c>
      <c r="F4754" t="b">
        <v>0</v>
      </c>
      <c r="G4754" t="s">
        <v>27</v>
      </c>
      <c r="H4754" s="4">
        <v>45719.71020833333</v>
      </c>
      <c r="I4754" t="b">
        <v>0</v>
      </c>
      <c r="J4754" t="b">
        <v>0</v>
      </c>
      <c r="K4754" t="s">
        <v>24</v>
      </c>
      <c r="L4754" t="s">
        <v>22</v>
      </c>
      <c r="M4754">
        <v>120000</v>
      </c>
      <c r="O4754" t="s">
        <v>656</v>
      </c>
      <c r="P4754" t="s">
        <v>8383</v>
      </c>
    </row>
    <row r="4755" spans="1:16" x14ac:dyDescent="0.25">
      <c r="A4755" t="s">
        <v>40</v>
      </c>
      <c r="B4755" t="s">
        <v>8384</v>
      </c>
      <c r="C4755" t="s">
        <v>82</v>
      </c>
      <c r="D4755" t="s">
        <v>3973</v>
      </c>
      <c r="E4755" t="s">
        <v>20</v>
      </c>
      <c r="F4755" t="b">
        <v>0</v>
      </c>
      <c r="G4755" t="s">
        <v>41</v>
      </c>
      <c r="H4755" s="4">
        <v>45719.710833333331</v>
      </c>
      <c r="I4755" t="b">
        <v>0</v>
      </c>
      <c r="J4755" t="b">
        <v>0</v>
      </c>
      <c r="K4755" t="s">
        <v>24</v>
      </c>
      <c r="L4755" t="s">
        <v>22</v>
      </c>
      <c r="M4755">
        <v>152500</v>
      </c>
      <c r="O4755" t="s">
        <v>8385</v>
      </c>
      <c r="P4755" t="s">
        <v>8386</v>
      </c>
    </row>
    <row r="4756" spans="1:16" x14ac:dyDescent="0.25">
      <c r="A4756" t="s">
        <v>2</v>
      </c>
      <c r="B4756" t="s">
        <v>8387</v>
      </c>
      <c r="C4756" t="s">
        <v>322</v>
      </c>
      <c r="D4756" t="s">
        <v>3957</v>
      </c>
      <c r="E4756" t="s">
        <v>34</v>
      </c>
      <c r="F4756" t="b">
        <v>0</v>
      </c>
      <c r="G4756" t="s">
        <v>27</v>
      </c>
      <c r="H4756" s="4">
        <v>45719.751851851863</v>
      </c>
      <c r="I4756" t="b">
        <v>0</v>
      </c>
      <c r="J4756" t="b">
        <v>1</v>
      </c>
      <c r="K4756" t="s">
        <v>24</v>
      </c>
      <c r="L4756" t="s">
        <v>36</v>
      </c>
      <c r="N4756">
        <v>68.2449951171875</v>
      </c>
      <c r="O4756" t="s">
        <v>1883</v>
      </c>
      <c r="P4756" t="s">
        <v>119</v>
      </c>
    </row>
    <row r="4757" spans="1:16" x14ac:dyDescent="0.25">
      <c r="A4757" t="s">
        <v>2</v>
      </c>
      <c r="B4757" t="s">
        <v>195</v>
      </c>
      <c r="C4757" t="s">
        <v>1337</v>
      </c>
      <c r="D4757" t="s">
        <v>2208</v>
      </c>
      <c r="E4757" t="s">
        <v>20</v>
      </c>
      <c r="F4757" t="b">
        <v>0</v>
      </c>
      <c r="G4757" t="s">
        <v>27</v>
      </c>
      <c r="H4757" s="4">
        <v>45719.751932870371</v>
      </c>
      <c r="I4757" t="b">
        <v>0</v>
      </c>
      <c r="J4757" t="b">
        <v>0</v>
      </c>
      <c r="K4757" t="s">
        <v>24</v>
      </c>
      <c r="L4757" t="s">
        <v>22</v>
      </c>
      <c r="M4757">
        <v>150000</v>
      </c>
      <c r="O4757" t="s">
        <v>2575</v>
      </c>
      <c r="P4757" t="s">
        <v>8388</v>
      </c>
    </row>
    <row r="4758" spans="1:16" x14ac:dyDescent="0.25">
      <c r="A4758" t="s">
        <v>0</v>
      </c>
      <c r="B4758" t="s">
        <v>8389</v>
      </c>
      <c r="C4758" t="s">
        <v>628</v>
      </c>
      <c r="D4758" t="s">
        <v>3973</v>
      </c>
      <c r="E4758" t="s">
        <v>20</v>
      </c>
      <c r="F4758" t="b">
        <v>0</v>
      </c>
      <c r="G4758" t="s">
        <v>27</v>
      </c>
      <c r="H4758" s="4">
        <v>45719.791712962957</v>
      </c>
      <c r="I4758" t="b">
        <v>0</v>
      </c>
      <c r="J4758" t="b">
        <v>1</v>
      </c>
      <c r="K4758" t="s">
        <v>24</v>
      </c>
      <c r="L4758" t="s">
        <v>22</v>
      </c>
      <c r="M4758">
        <v>161000</v>
      </c>
      <c r="O4758" t="s">
        <v>482</v>
      </c>
      <c r="P4758" t="s">
        <v>2525</v>
      </c>
    </row>
    <row r="4759" spans="1:16" x14ac:dyDescent="0.25">
      <c r="A4759" t="s">
        <v>0</v>
      </c>
      <c r="B4759" t="s">
        <v>3944</v>
      </c>
      <c r="C4759" t="s">
        <v>1240</v>
      </c>
      <c r="D4759" t="s">
        <v>3828</v>
      </c>
      <c r="E4759" t="s">
        <v>51</v>
      </c>
      <c r="F4759" t="b">
        <v>0</v>
      </c>
      <c r="G4759" t="s">
        <v>27</v>
      </c>
      <c r="H4759" s="4">
        <v>45719.79173611111</v>
      </c>
      <c r="I4759" t="b">
        <v>0</v>
      </c>
      <c r="J4759" t="b">
        <v>0</v>
      </c>
      <c r="K4759" t="s">
        <v>24</v>
      </c>
      <c r="L4759" t="s">
        <v>36</v>
      </c>
      <c r="N4759">
        <v>60</v>
      </c>
      <c r="O4759" t="s">
        <v>404</v>
      </c>
      <c r="P4759" t="s">
        <v>8390</v>
      </c>
    </row>
    <row r="4760" spans="1:16" x14ac:dyDescent="0.25">
      <c r="A4760" t="s">
        <v>19</v>
      </c>
      <c r="B4760" t="s">
        <v>8391</v>
      </c>
      <c r="C4760" t="s">
        <v>1845</v>
      </c>
      <c r="D4760" t="s">
        <v>3973</v>
      </c>
      <c r="E4760" t="s">
        <v>20</v>
      </c>
      <c r="F4760" t="b">
        <v>0</v>
      </c>
      <c r="G4760" t="s">
        <v>27</v>
      </c>
      <c r="H4760" s="4">
        <v>45719.791805555556</v>
      </c>
      <c r="I4760" t="b">
        <v>0</v>
      </c>
      <c r="J4760" t="b">
        <v>1</v>
      </c>
      <c r="K4760" t="s">
        <v>24</v>
      </c>
      <c r="L4760" t="s">
        <v>22</v>
      </c>
      <c r="M4760">
        <v>100000</v>
      </c>
      <c r="O4760" t="s">
        <v>482</v>
      </c>
      <c r="P4760" t="s">
        <v>8392</v>
      </c>
    </row>
    <row r="4761" spans="1:16" x14ac:dyDescent="0.25">
      <c r="A4761" t="s">
        <v>0</v>
      </c>
      <c r="B4761" t="s">
        <v>8393</v>
      </c>
      <c r="C4761" t="s">
        <v>3390</v>
      </c>
      <c r="D4761" t="s">
        <v>3973</v>
      </c>
      <c r="E4761" t="s">
        <v>20</v>
      </c>
      <c r="F4761" t="b">
        <v>0</v>
      </c>
      <c r="G4761" t="s">
        <v>27</v>
      </c>
      <c r="H4761" s="4">
        <v>45719.791875000003</v>
      </c>
      <c r="I4761" t="b">
        <v>0</v>
      </c>
      <c r="J4761" t="b">
        <v>0</v>
      </c>
      <c r="K4761" t="s">
        <v>24</v>
      </c>
      <c r="L4761" t="s">
        <v>22</v>
      </c>
      <c r="M4761">
        <v>150000</v>
      </c>
      <c r="O4761" t="s">
        <v>8394</v>
      </c>
    </row>
    <row r="4762" spans="1:16" x14ac:dyDescent="0.25">
      <c r="A4762" t="s">
        <v>0</v>
      </c>
      <c r="B4762" t="s">
        <v>8395</v>
      </c>
      <c r="C4762" t="s">
        <v>44</v>
      </c>
      <c r="D4762" t="s">
        <v>3973</v>
      </c>
      <c r="E4762" t="s">
        <v>51</v>
      </c>
      <c r="F4762" t="b">
        <v>0</v>
      </c>
      <c r="G4762" t="s">
        <v>41</v>
      </c>
      <c r="H4762" s="4">
        <v>45719.79210648148</v>
      </c>
      <c r="I4762" t="b">
        <v>0</v>
      </c>
      <c r="J4762" t="b">
        <v>0</v>
      </c>
      <c r="K4762" t="s">
        <v>24</v>
      </c>
      <c r="L4762" t="s">
        <v>36</v>
      </c>
      <c r="N4762">
        <v>63.334999084472663</v>
      </c>
      <c r="O4762" t="s">
        <v>729</v>
      </c>
      <c r="P4762" t="s">
        <v>8396</v>
      </c>
    </row>
    <row r="4763" spans="1:16" x14ac:dyDescent="0.25">
      <c r="A4763" t="s">
        <v>1</v>
      </c>
      <c r="B4763" t="s">
        <v>8397</v>
      </c>
      <c r="C4763" t="s">
        <v>322</v>
      </c>
      <c r="D4763" t="s">
        <v>3973</v>
      </c>
      <c r="E4763" t="s">
        <v>20</v>
      </c>
      <c r="F4763" t="b">
        <v>0</v>
      </c>
      <c r="G4763" t="s">
        <v>41</v>
      </c>
      <c r="H4763" s="4">
        <v>45719.793043981481</v>
      </c>
      <c r="I4763" t="b">
        <v>0</v>
      </c>
      <c r="J4763" t="b">
        <v>1</v>
      </c>
      <c r="K4763" t="s">
        <v>24</v>
      </c>
      <c r="L4763" t="s">
        <v>22</v>
      </c>
      <c r="M4763">
        <v>214500</v>
      </c>
      <c r="O4763" t="s">
        <v>323</v>
      </c>
      <c r="P4763" t="s">
        <v>8398</v>
      </c>
    </row>
    <row r="4764" spans="1:16" x14ac:dyDescent="0.25">
      <c r="A4764" t="s">
        <v>0</v>
      </c>
      <c r="B4764" t="s">
        <v>8399</v>
      </c>
      <c r="C4764" t="s">
        <v>481</v>
      </c>
      <c r="D4764" t="s">
        <v>3973</v>
      </c>
      <c r="E4764" t="s">
        <v>20</v>
      </c>
      <c r="F4764" t="b">
        <v>0</v>
      </c>
      <c r="G4764" t="s">
        <v>27</v>
      </c>
      <c r="H4764" s="4">
        <v>45719.833379629628</v>
      </c>
      <c r="I4764" t="b">
        <v>0</v>
      </c>
      <c r="J4764" t="b">
        <v>1</v>
      </c>
      <c r="K4764" t="s">
        <v>24</v>
      </c>
      <c r="L4764" t="s">
        <v>22</v>
      </c>
      <c r="M4764">
        <v>95000</v>
      </c>
      <c r="O4764" t="s">
        <v>8400</v>
      </c>
      <c r="P4764" t="s">
        <v>8401</v>
      </c>
    </row>
    <row r="4765" spans="1:16" x14ac:dyDescent="0.25">
      <c r="A4765" t="s">
        <v>25</v>
      </c>
      <c r="B4765" t="s">
        <v>8402</v>
      </c>
      <c r="C4765" t="s">
        <v>921</v>
      </c>
      <c r="D4765" t="s">
        <v>3973</v>
      </c>
      <c r="E4765" t="s">
        <v>20</v>
      </c>
      <c r="F4765" t="b">
        <v>0</v>
      </c>
      <c r="G4765" t="s">
        <v>27</v>
      </c>
      <c r="H4765" s="4">
        <v>45719.833541666667</v>
      </c>
      <c r="I4765" t="b">
        <v>0</v>
      </c>
      <c r="J4765" t="b">
        <v>1</v>
      </c>
      <c r="K4765" t="s">
        <v>24</v>
      </c>
      <c r="L4765" t="s">
        <v>22</v>
      </c>
      <c r="M4765">
        <v>94700</v>
      </c>
      <c r="O4765" t="s">
        <v>2817</v>
      </c>
      <c r="P4765" t="s">
        <v>119</v>
      </c>
    </row>
    <row r="4766" spans="1:16" x14ac:dyDescent="0.25">
      <c r="A4766" t="s">
        <v>2</v>
      </c>
      <c r="B4766" t="s">
        <v>8403</v>
      </c>
      <c r="C4766" t="s">
        <v>39</v>
      </c>
      <c r="D4766" t="s">
        <v>3973</v>
      </c>
      <c r="E4766" t="s">
        <v>20</v>
      </c>
      <c r="F4766" t="b">
        <v>1</v>
      </c>
      <c r="G4766" t="s">
        <v>27</v>
      </c>
      <c r="H4766" s="4">
        <v>45719.835462962961</v>
      </c>
      <c r="I4766" t="b">
        <v>1</v>
      </c>
      <c r="J4766" t="b">
        <v>0</v>
      </c>
      <c r="K4766" t="s">
        <v>24</v>
      </c>
      <c r="L4766" t="s">
        <v>22</v>
      </c>
      <c r="M4766">
        <v>137500</v>
      </c>
      <c r="O4766" t="s">
        <v>1433</v>
      </c>
      <c r="P4766" t="s">
        <v>8404</v>
      </c>
    </row>
    <row r="4767" spans="1:16" x14ac:dyDescent="0.25">
      <c r="A4767" t="s">
        <v>89</v>
      </c>
      <c r="B4767" t="s">
        <v>2133</v>
      </c>
      <c r="C4767" t="s">
        <v>308</v>
      </c>
      <c r="D4767" t="s">
        <v>3973</v>
      </c>
      <c r="E4767" t="s">
        <v>51</v>
      </c>
      <c r="F4767" t="b">
        <v>0</v>
      </c>
      <c r="G4767" t="s">
        <v>27</v>
      </c>
      <c r="H4767" s="4">
        <v>45719.875150462962</v>
      </c>
      <c r="I4767" t="b">
        <v>0</v>
      </c>
      <c r="J4767" t="b">
        <v>1</v>
      </c>
      <c r="K4767" t="s">
        <v>24</v>
      </c>
      <c r="L4767" t="s">
        <v>36</v>
      </c>
      <c r="N4767">
        <v>60</v>
      </c>
      <c r="O4767" t="s">
        <v>1650</v>
      </c>
      <c r="P4767" t="s">
        <v>8405</v>
      </c>
    </row>
    <row r="4768" spans="1:16" x14ac:dyDescent="0.25">
      <c r="A4768" t="s">
        <v>19</v>
      </c>
      <c r="B4768" t="s">
        <v>8406</v>
      </c>
      <c r="C4768" t="s">
        <v>322</v>
      </c>
      <c r="D4768" t="s">
        <v>3973</v>
      </c>
      <c r="E4768" t="s">
        <v>20</v>
      </c>
      <c r="F4768" t="b">
        <v>0</v>
      </c>
      <c r="G4768" t="s">
        <v>41</v>
      </c>
      <c r="H4768" s="4">
        <v>45719.876354166663</v>
      </c>
      <c r="I4768" t="b">
        <v>0</v>
      </c>
      <c r="J4768" t="b">
        <v>1</v>
      </c>
      <c r="K4768" t="s">
        <v>24</v>
      </c>
      <c r="L4768" t="s">
        <v>22</v>
      </c>
      <c r="M4768">
        <v>186500</v>
      </c>
      <c r="O4768" t="s">
        <v>1883</v>
      </c>
      <c r="P4768" t="s">
        <v>8407</v>
      </c>
    </row>
    <row r="4769" spans="1:16" x14ac:dyDescent="0.25">
      <c r="A4769" t="s">
        <v>2</v>
      </c>
      <c r="B4769" t="s">
        <v>8408</v>
      </c>
      <c r="C4769" t="s">
        <v>425</v>
      </c>
      <c r="D4769" t="s">
        <v>3600</v>
      </c>
      <c r="E4769" t="s">
        <v>51</v>
      </c>
      <c r="F4769" t="b">
        <v>0</v>
      </c>
      <c r="G4769" t="s">
        <v>27</v>
      </c>
      <c r="H4769" s="4">
        <v>45719.876851851863</v>
      </c>
      <c r="I4769" t="b">
        <v>1</v>
      </c>
      <c r="J4769" t="b">
        <v>0</v>
      </c>
      <c r="K4769" t="s">
        <v>24</v>
      </c>
      <c r="L4769" t="s">
        <v>36</v>
      </c>
      <c r="N4769">
        <v>60</v>
      </c>
      <c r="O4769" t="s">
        <v>8409</v>
      </c>
      <c r="P4769" t="s">
        <v>8410</v>
      </c>
    </row>
    <row r="4770" spans="1:16" x14ac:dyDescent="0.25">
      <c r="A4770" t="s">
        <v>2</v>
      </c>
      <c r="B4770" t="s">
        <v>8411</v>
      </c>
      <c r="C4770" t="s">
        <v>606</v>
      </c>
      <c r="D4770" t="s">
        <v>3973</v>
      </c>
      <c r="E4770" t="s">
        <v>20</v>
      </c>
      <c r="F4770" t="b">
        <v>0</v>
      </c>
      <c r="G4770" t="s">
        <v>41</v>
      </c>
      <c r="H4770" s="4">
        <v>45719.877476851849</v>
      </c>
      <c r="I4770" t="b">
        <v>0</v>
      </c>
      <c r="J4770" t="b">
        <v>1</v>
      </c>
      <c r="K4770" t="s">
        <v>24</v>
      </c>
      <c r="L4770" t="s">
        <v>22</v>
      </c>
      <c r="M4770">
        <v>170000</v>
      </c>
      <c r="O4770" t="s">
        <v>8412</v>
      </c>
      <c r="P4770" t="s">
        <v>8413</v>
      </c>
    </row>
    <row r="4771" spans="1:16" x14ac:dyDescent="0.25">
      <c r="A4771" t="s">
        <v>89</v>
      </c>
      <c r="B4771" t="s">
        <v>8414</v>
      </c>
      <c r="C4771" t="s">
        <v>2283</v>
      </c>
      <c r="D4771" t="s">
        <v>3973</v>
      </c>
      <c r="E4771" t="s">
        <v>51</v>
      </c>
      <c r="F4771" t="b">
        <v>0</v>
      </c>
      <c r="G4771" t="s">
        <v>23</v>
      </c>
      <c r="H4771" s="4">
        <v>45719.906493055547</v>
      </c>
      <c r="I4771" t="b">
        <v>1</v>
      </c>
      <c r="J4771" t="b">
        <v>0</v>
      </c>
      <c r="K4771" t="s">
        <v>24</v>
      </c>
      <c r="L4771" t="s">
        <v>36</v>
      </c>
      <c r="N4771">
        <v>49.5</v>
      </c>
      <c r="O4771" t="s">
        <v>1961</v>
      </c>
      <c r="P4771" t="s">
        <v>8415</v>
      </c>
    </row>
    <row r="4772" spans="1:16" x14ac:dyDescent="0.25">
      <c r="A4772" t="s">
        <v>0</v>
      </c>
      <c r="B4772" t="s">
        <v>8416</v>
      </c>
      <c r="C4772" t="s">
        <v>44</v>
      </c>
      <c r="D4772" t="s">
        <v>3973</v>
      </c>
      <c r="E4772" t="s">
        <v>20</v>
      </c>
      <c r="F4772" t="b">
        <v>0</v>
      </c>
      <c r="G4772" t="s">
        <v>41</v>
      </c>
      <c r="H4772" s="4">
        <v>45719.917129629634</v>
      </c>
      <c r="I4772" t="b">
        <v>0</v>
      </c>
      <c r="J4772" t="b">
        <v>0</v>
      </c>
      <c r="K4772" t="s">
        <v>24</v>
      </c>
      <c r="L4772" t="s">
        <v>22</v>
      </c>
      <c r="M4772">
        <v>120000</v>
      </c>
      <c r="O4772" t="s">
        <v>8417</v>
      </c>
      <c r="P4772" t="s">
        <v>8418</v>
      </c>
    </row>
    <row r="4773" spans="1:16" x14ac:dyDescent="0.25">
      <c r="A4773" t="s">
        <v>0</v>
      </c>
      <c r="B4773" t="s">
        <v>8419</v>
      </c>
      <c r="C4773" t="s">
        <v>167</v>
      </c>
      <c r="D4773" t="s">
        <v>2208</v>
      </c>
      <c r="E4773" t="s">
        <v>20</v>
      </c>
      <c r="F4773" t="b">
        <v>0</v>
      </c>
      <c r="G4773" t="s">
        <v>35</v>
      </c>
      <c r="H4773" s="4">
        <v>45719.917303240742</v>
      </c>
      <c r="I4773" t="b">
        <v>0</v>
      </c>
      <c r="J4773" t="b">
        <v>1</v>
      </c>
      <c r="K4773" t="s">
        <v>24</v>
      </c>
      <c r="L4773" t="s">
        <v>22</v>
      </c>
      <c r="M4773">
        <v>172000</v>
      </c>
      <c r="O4773" t="s">
        <v>8420</v>
      </c>
      <c r="P4773" t="s">
        <v>274</v>
      </c>
    </row>
    <row r="4774" spans="1:16" x14ac:dyDescent="0.25">
      <c r="A4774" t="s">
        <v>0</v>
      </c>
      <c r="B4774" t="s">
        <v>565</v>
      </c>
      <c r="C4774" t="s">
        <v>1067</v>
      </c>
      <c r="D4774" t="s">
        <v>2208</v>
      </c>
      <c r="E4774" t="s">
        <v>20</v>
      </c>
      <c r="F4774" t="b">
        <v>0</v>
      </c>
      <c r="G4774" t="s">
        <v>30</v>
      </c>
      <c r="H4774" s="4">
        <v>45719.91747685185</v>
      </c>
      <c r="I4774" t="b">
        <v>0</v>
      </c>
      <c r="J4774" t="b">
        <v>1</v>
      </c>
      <c r="K4774" t="s">
        <v>24</v>
      </c>
      <c r="L4774" t="s">
        <v>22</v>
      </c>
      <c r="M4774">
        <v>83250</v>
      </c>
      <c r="O4774" t="s">
        <v>2424</v>
      </c>
      <c r="P4774" t="s">
        <v>8421</v>
      </c>
    </row>
    <row r="4775" spans="1:16" x14ac:dyDescent="0.25">
      <c r="A4775" t="s">
        <v>2</v>
      </c>
      <c r="B4775" t="s">
        <v>8422</v>
      </c>
      <c r="C4775" t="s">
        <v>39</v>
      </c>
      <c r="D4775" t="s">
        <v>112</v>
      </c>
      <c r="E4775" t="s">
        <v>51</v>
      </c>
      <c r="F4775" t="b">
        <v>1</v>
      </c>
      <c r="G4775" t="s">
        <v>27</v>
      </c>
      <c r="H4775" s="4">
        <v>45719.918541666673</v>
      </c>
      <c r="I4775" t="b">
        <v>0</v>
      </c>
      <c r="J4775" t="b">
        <v>0</v>
      </c>
      <c r="K4775" t="s">
        <v>24</v>
      </c>
      <c r="L4775" t="s">
        <v>36</v>
      </c>
      <c r="N4775">
        <v>57.5</v>
      </c>
      <c r="O4775" t="s">
        <v>112</v>
      </c>
      <c r="P4775" t="s">
        <v>8423</v>
      </c>
    </row>
    <row r="4776" spans="1:16" x14ac:dyDescent="0.25">
      <c r="A4776" t="s">
        <v>0</v>
      </c>
      <c r="B4776" t="s">
        <v>8424</v>
      </c>
      <c r="C4776" t="s">
        <v>8425</v>
      </c>
      <c r="D4776" t="s">
        <v>3973</v>
      </c>
      <c r="E4776" t="s">
        <v>51</v>
      </c>
      <c r="F4776" t="b">
        <v>0</v>
      </c>
      <c r="G4776" t="s">
        <v>106</v>
      </c>
      <c r="H4776" s="4">
        <v>45719.935543981483</v>
      </c>
      <c r="I4776" t="b">
        <v>0</v>
      </c>
      <c r="J4776" t="b">
        <v>0</v>
      </c>
      <c r="K4776" t="s">
        <v>106</v>
      </c>
      <c r="L4776" t="s">
        <v>36</v>
      </c>
      <c r="N4776">
        <v>41.5</v>
      </c>
      <c r="O4776" t="s">
        <v>8426</v>
      </c>
    </row>
    <row r="4777" spans="1:16" x14ac:dyDescent="0.25">
      <c r="A4777" t="s">
        <v>19</v>
      </c>
      <c r="B4777" t="s">
        <v>4937</v>
      </c>
      <c r="C4777" t="s">
        <v>64</v>
      </c>
      <c r="D4777" t="s">
        <v>2208</v>
      </c>
      <c r="E4777" t="s">
        <v>20</v>
      </c>
      <c r="F4777" t="b">
        <v>0</v>
      </c>
      <c r="G4777" t="s">
        <v>23</v>
      </c>
      <c r="H4777" s="4">
        <v>45719.948321759257</v>
      </c>
      <c r="I4777" t="b">
        <v>0</v>
      </c>
      <c r="J4777" t="b">
        <v>1</v>
      </c>
      <c r="K4777" t="s">
        <v>24</v>
      </c>
      <c r="L4777" t="s">
        <v>22</v>
      </c>
      <c r="M4777">
        <v>160992</v>
      </c>
      <c r="O4777" t="s">
        <v>6767</v>
      </c>
    </row>
    <row r="4778" spans="1:16" x14ac:dyDescent="0.25">
      <c r="A4778" t="s">
        <v>19</v>
      </c>
      <c r="B4778" t="s">
        <v>8427</v>
      </c>
      <c r="C4778" t="s">
        <v>64</v>
      </c>
      <c r="D4778" t="s">
        <v>2208</v>
      </c>
      <c r="E4778" t="s">
        <v>20</v>
      </c>
      <c r="F4778" t="b">
        <v>0</v>
      </c>
      <c r="G4778" t="s">
        <v>23</v>
      </c>
      <c r="H4778" s="4">
        <v>45719.948333333326</v>
      </c>
      <c r="I4778" t="b">
        <v>0</v>
      </c>
      <c r="J4778" t="b">
        <v>1</v>
      </c>
      <c r="K4778" t="s">
        <v>24</v>
      </c>
      <c r="L4778" t="s">
        <v>22</v>
      </c>
      <c r="M4778">
        <v>160992</v>
      </c>
      <c r="O4778" t="s">
        <v>6767</v>
      </c>
      <c r="P4778" t="s">
        <v>149</v>
      </c>
    </row>
    <row r="4779" spans="1:16" x14ac:dyDescent="0.25">
      <c r="A4779" t="s">
        <v>1</v>
      </c>
      <c r="B4779" t="s">
        <v>8428</v>
      </c>
      <c r="C4779" t="s">
        <v>490</v>
      </c>
      <c r="D4779" t="s">
        <v>3973</v>
      </c>
      <c r="E4779" t="s">
        <v>20</v>
      </c>
      <c r="F4779" t="b">
        <v>0</v>
      </c>
      <c r="G4779" t="s">
        <v>27</v>
      </c>
      <c r="H4779" s="4">
        <v>45719.958449074067</v>
      </c>
      <c r="I4779" t="b">
        <v>0</v>
      </c>
      <c r="J4779" t="b">
        <v>0</v>
      </c>
      <c r="K4779" t="s">
        <v>24</v>
      </c>
      <c r="L4779" t="s">
        <v>22</v>
      </c>
      <c r="M4779">
        <v>80150</v>
      </c>
      <c r="O4779" t="s">
        <v>8429</v>
      </c>
      <c r="P4779" t="s">
        <v>8430</v>
      </c>
    </row>
    <row r="4780" spans="1:16" x14ac:dyDescent="0.25">
      <c r="A4780" t="s">
        <v>0</v>
      </c>
      <c r="B4780" t="s">
        <v>8431</v>
      </c>
      <c r="C4780" t="s">
        <v>440</v>
      </c>
      <c r="D4780" t="s">
        <v>3973</v>
      </c>
      <c r="E4780" t="s">
        <v>20</v>
      </c>
      <c r="F4780" t="b">
        <v>0</v>
      </c>
      <c r="G4780" t="s">
        <v>27</v>
      </c>
      <c r="H4780" s="4">
        <v>45719.958483796298</v>
      </c>
      <c r="I4780" t="b">
        <v>0</v>
      </c>
      <c r="J4780" t="b">
        <v>1</v>
      </c>
      <c r="K4780" t="s">
        <v>24</v>
      </c>
      <c r="L4780" t="s">
        <v>22</v>
      </c>
      <c r="M4780">
        <v>180000</v>
      </c>
      <c r="O4780" t="s">
        <v>8432</v>
      </c>
      <c r="P4780" t="s">
        <v>3662</v>
      </c>
    </row>
    <row r="4781" spans="1:16" x14ac:dyDescent="0.25">
      <c r="A4781" t="s">
        <v>40</v>
      </c>
      <c r="B4781" t="s">
        <v>8433</v>
      </c>
      <c r="C4781" t="s">
        <v>842</v>
      </c>
      <c r="D4781" t="s">
        <v>3973</v>
      </c>
      <c r="E4781" t="s">
        <v>20</v>
      </c>
      <c r="F4781" t="b">
        <v>0</v>
      </c>
      <c r="G4781" t="s">
        <v>30</v>
      </c>
      <c r="H4781" s="4">
        <v>45719.959143518521</v>
      </c>
      <c r="I4781" t="b">
        <v>0</v>
      </c>
      <c r="J4781" t="b">
        <v>1</v>
      </c>
      <c r="K4781" t="s">
        <v>24</v>
      </c>
      <c r="L4781" t="s">
        <v>22</v>
      </c>
      <c r="M4781">
        <v>137800</v>
      </c>
      <c r="O4781" t="s">
        <v>5528</v>
      </c>
      <c r="P4781" t="s">
        <v>8434</v>
      </c>
    </row>
    <row r="4782" spans="1:16" x14ac:dyDescent="0.25">
      <c r="A4782" t="s">
        <v>2</v>
      </c>
      <c r="B4782" t="s">
        <v>8435</v>
      </c>
      <c r="C4782" t="s">
        <v>54</v>
      </c>
      <c r="D4782" t="s">
        <v>3973</v>
      </c>
      <c r="E4782" t="s">
        <v>20</v>
      </c>
      <c r="F4782" t="b">
        <v>0</v>
      </c>
      <c r="G4782" t="s">
        <v>27</v>
      </c>
      <c r="H4782" s="4">
        <v>45719.960416666669</v>
      </c>
      <c r="I4782" t="b">
        <v>0</v>
      </c>
      <c r="J4782" t="b">
        <v>0</v>
      </c>
      <c r="K4782" t="s">
        <v>24</v>
      </c>
      <c r="L4782" t="s">
        <v>22</v>
      </c>
      <c r="M4782">
        <v>250000</v>
      </c>
      <c r="O4782" t="s">
        <v>8436</v>
      </c>
      <c r="P4782" t="s">
        <v>8437</v>
      </c>
    </row>
    <row r="4783" spans="1:16" x14ac:dyDescent="0.25">
      <c r="A4783" t="s">
        <v>1</v>
      </c>
      <c r="B4783" t="s">
        <v>8438</v>
      </c>
      <c r="C4783" t="s">
        <v>211</v>
      </c>
      <c r="D4783" t="s">
        <v>3828</v>
      </c>
      <c r="E4783" t="s">
        <v>20</v>
      </c>
      <c r="F4783" t="b">
        <v>0</v>
      </c>
      <c r="G4783" t="s">
        <v>23</v>
      </c>
      <c r="H4783" s="4">
        <v>45719.989965277768</v>
      </c>
      <c r="I4783" t="b">
        <v>0</v>
      </c>
      <c r="J4783" t="b">
        <v>1</v>
      </c>
      <c r="K4783" t="s">
        <v>24</v>
      </c>
      <c r="L4783" t="s">
        <v>22</v>
      </c>
      <c r="M4783">
        <v>69703.96875</v>
      </c>
      <c r="O4783" t="s">
        <v>8439</v>
      </c>
      <c r="P4783" t="s">
        <v>193</v>
      </c>
    </row>
    <row r="4784" spans="1:16" x14ac:dyDescent="0.25">
      <c r="A4784" t="s">
        <v>1</v>
      </c>
      <c r="B4784" t="s">
        <v>467</v>
      </c>
      <c r="C4784" t="s">
        <v>118</v>
      </c>
      <c r="D4784" t="s">
        <v>2882</v>
      </c>
      <c r="E4784" t="s">
        <v>20</v>
      </c>
      <c r="F4784" t="b">
        <v>0</v>
      </c>
      <c r="G4784" t="s">
        <v>27</v>
      </c>
      <c r="H4784" s="4">
        <v>45720.001145833332</v>
      </c>
      <c r="I4784" t="b">
        <v>0</v>
      </c>
      <c r="J4784" t="b">
        <v>0</v>
      </c>
      <c r="K4784" t="s">
        <v>24</v>
      </c>
      <c r="L4784" t="s">
        <v>22</v>
      </c>
      <c r="M4784">
        <v>166080</v>
      </c>
      <c r="O4784" t="s">
        <v>563</v>
      </c>
      <c r="P4784" t="s">
        <v>8440</v>
      </c>
    </row>
    <row r="4785" spans="1:16" x14ac:dyDescent="0.25">
      <c r="A4785" t="s">
        <v>2</v>
      </c>
      <c r="B4785" t="s">
        <v>8441</v>
      </c>
      <c r="C4785" t="s">
        <v>7555</v>
      </c>
      <c r="D4785" t="s">
        <v>5123</v>
      </c>
      <c r="E4785" t="s">
        <v>20</v>
      </c>
      <c r="F4785" t="b">
        <v>0</v>
      </c>
      <c r="G4785" t="s">
        <v>27</v>
      </c>
      <c r="H4785" s="4">
        <v>45720.001909722218</v>
      </c>
      <c r="I4785" t="b">
        <v>0</v>
      </c>
      <c r="J4785" t="b">
        <v>1</v>
      </c>
      <c r="K4785" t="s">
        <v>24</v>
      </c>
      <c r="L4785" t="s">
        <v>22</v>
      </c>
      <c r="M4785">
        <v>123800</v>
      </c>
      <c r="O4785" t="s">
        <v>173</v>
      </c>
      <c r="P4785" t="s">
        <v>8069</v>
      </c>
    </row>
    <row r="4786" spans="1:16" x14ac:dyDescent="0.25">
      <c r="A4786" t="s">
        <v>19</v>
      </c>
      <c r="B4786" t="s">
        <v>8442</v>
      </c>
      <c r="C4786" t="s">
        <v>1358</v>
      </c>
      <c r="D4786" t="s">
        <v>3973</v>
      </c>
      <c r="E4786" t="s">
        <v>20</v>
      </c>
      <c r="F4786" t="b">
        <v>0</v>
      </c>
      <c r="G4786" t="s">
        <v>41</v>
      </c>
      <c r="H4786" s="4">
        <v>45720.042048611111</v>
      </c>
      <c r="I4786" t="b">
        <v>0</v>
      </c>
      <c r="J4786" t="b">
        <v>0</v>
      </c>
      <c r="K4786" t="s">
        <v>24</v>
      </c>
      <c r="L4786" t="s">
        <v>22</v>
      </c>
      <c r="M4786">
        <v>144000</v>
      </c>
      <c r="O4786" t="s">
        <v>8443</v>
      </c>
      <c r="P4786" t="s">
        <v>8444</v>
      </c>
    </row>
    <row r="4787" spans="1:16" x14ac:dyDescent="0.25">
      <c r="A4787" t="s">
        <v>2</v>
      </c>
      <c r="B4787" t="s">
        <v>392</v>
      </c>
      <c r="C4787" t="s">
        <v>1004</v>
      </c>
      <c r="D4787" t="s">
        <v>3973</v>
      </c>
      <c r="E4787" t="s">
        <v>20</v>
      </c>
      <c r="F4787" t="b">
        <v>0</v>
      </c>
      <c r="G4787" t="s">
        <v>27</v>
      </c>
      <c r="H4787" s="4">
        <v>45720.043692129628</v>
      </c>
      <c r="I4787" t="b">
        <v>0</v>
      </c>
      <c r="J4787" t="b">
        <v>1</v>
      </c>
      <c r="K4787" t="s">
        <v>24</v>
      </c>
      <c r="L4787" t="s">
        <v>22</v>
      </c>
      <c r="M4787">
        <v>157000</v>
      </c>
      <c r="O4787" t="s">
        <v>3576</v>
      </c>
      <c r="P4787" t="s">
        <v>2843</v>
      </c>
    </row>
    <row r="4788" spans="1:16" x14ac:dyDescent="0.25">
      <c r="A4788" t="s">
        <v>0</v>
      </c>
      <c r="B4788" t="s">
        <v>1639</v>
      </c>
      <c r="C4788" t="s">
        <v>900</v>
      </c>
      <c r="D4788" t="s">
        <v>3973</v>
      </c>
      <c r="E4788" t="s">
        <v>20</v>
      </c>
      <c r="F4788" t="b">
        <v>0</v>
      </c>
      <c r="G4788" t="s">
        <v>27</v>
      </c>
      <c r="H4788" s="4">
        <v>45720.083425925928</v>
      </c>
      <c r="I4788" t="b">
        <v>0</v>
      </c>
      <c r="J4788" t="b">
        <v>1</v>
      </c>
      <c r="K4788" t="s">
        <v>24</v>
      </c>
      <c r="L4788" t="s">
        <v>22</v>
      </c>
      <c r="M4788">
        <v>123800</v>
      </c>
      <c r="O4788" t="s">
        <v>173</v>
      </c>
      <c r="P4788" t="s">
        <v>8445</v>
      </c>
    </row>
    <row r="4789" spans="1:16" x14ac:dyDescent="0.25">
      <c r="A4789" t="s">
        <v>19</v>
      </c>
      <c r="B4789" t="s">
        <v>8446</v>
      </c>
      <c r="C4789" t="s">
        <v>315</v>
      </c>
      <c r="D4789" t="s">
        <v>3973</v>
      </c>
      <c r="E4789" t="s">
        <v>20</v>
      </c>
      <c r="F4789" t="b">
        <v>0</v>
      </c>
      <c r="G4789" t="s">
        <v>27</v>
      </c>
      <c r="H4789" s="4">
        <v>45720.125173611108</v>
      </c>
      <c r="I4789" t="b">
        <v>1</v>
      </c>
      <c r="J4789" t="b">
        <v>1</v>
      </c>
      <c r="K4789" t="s">
        <v>24</v>
      </c>
      <c r="L4789" t="s">
        <v>22</v>
      </c>
      <c r="M4789">
        <v>196000</v>
      </c>
      <c r="O4789" t="s">
        <v>1461</v>
      </c>
      <c r="P4789" t="s">
        <v>8447</v>
      </c>
    </row>
    <row r="4790" spans="1:16" x14ac:dyDescent="0.25">
      <c r="A4790" t="s">
        <v>2</v>
      </c>
      <c r="B4790" t="s">
        <v>8448</v>
      </c>
      <c r="C4790" t="s">
        <v>2600</v>
      </c>
      <c r="D4790" t="s">
        <v>3828</v>
      </c>
      <c r="F4790" t="b">
        <v>0</v>
      </c>
      <c r="G4790" t="s">
        <v>35</v>
      </c>
      <c r="H4790" s="4">
        <v>45720.127604166657</v>
      </c>
      <c r="I4790" t="b">
        <v>1</v>
      </c>
      <c r="J4790" t="b">
        <v>1</v>
      </c>
      <c r="K4790" t="s">
        <v>24</v>
      </c>
      <c r="L4790" t="s">
        <v>36</v>
      </c>
      <c r="N4790">
        <v>80</v>
      </c>
      <c r="O4790" t="s">
        <v>289</v>
      </c>
      <c r="P4790" t="s">
        <v>8449</v>
      </c>
    </row>
    <row r="4791" spans="1:16" x14ac:dyDescent="0.25">
      <c r="A4791" t="s">
        <v>139</v>
      </c>
      <c r="B4791" t="s">
        <v>8450</v>
      </c>
      <c r="C4791" t="s">
        <v>827</v>
      </c>
      <c r="D4791" t="s">
        <v>2208</v>
      </c>
      <c r="E4791" t="s">
        <v>20</v>
      </c>
      <c r="F4791" t="b">
        <v>0</v>
      </c>
      <c r="G4791" t="s">
        <v>41</v>
      </c>
      <c r="H4791" s="4">
        <v>45720.167071759257</v>
      </c>
      <c r="I4791" t="b">
        <v>0</v>
      </c>
      <c r="J4791" t="b">
        <v>1</v>
      </c>
      <c r="K4791" t="s">
        <v>24</v>
      </c>
      <c r="L4791" t="s">
        <v>36</v>
      </c>
      <c r="N4791">
        <v>42.81500244140625</v>
      </c>
      <c r="O4791" t="s">
        <v>1820</v>
      </c>
      <c r="P4791" t="s">
        <v>8451</v>
      </c>
    </row>
    <row r="4792" spans="1:16" x14ac:dyDescent="0.25">
      <c r="A4792" t="s">
        <v>0</v>
      </c>
      <c r="B4792" t="s">
        <v>1219</v>
      </c>
      <c r="C4792" t="s">
        <v>787</v>
      </c>
      <c r="D4792" t="s">
        <v>2208</v>
      </c>
      <c r="E4792" t="s">
        <v>20</v>
      </c>
      <c r="F4792" t="b">
        <v>0</v>
      </c>
      <c r="G4792" t="s">
        <v>41</v>
      </c>
      <c r="H4792" s="4">
        <v>45720.250405092593</v>
      </c>
      <c r="I4792" t="b">
        <v>0</v>
      </c>
      <c r="J4792" t="b">
        <v>0</v>
      </c>
      <c r="K4792" t="s">
        <v>24</v>
      </c>
      <c r="L4792" t="s">
        <v>22</v>
      </c>
      <c r="M4792">
        <v>103000</v>
      </c>
      <c r="O4792" t="s">
        <v>3001</v>
      </c>
      <c r="P4792" t="s">
        <v>1687</v>
      </c>
    </row>
    <row r="4793" spans="1:16" x14ac:dyDescent="0.25">
      <c r="A4793" t="s">
        <v>0</v>
      </c>
      <c r="B4793" t="s">
        <v>3381</v>
      </c>
      <c r="C4793" t="s">
        <v>2539</v>
      </c>
      <c r="D4793" t="s">
        <v>3828</v>
      </c>
      <c r="E4793" t="s">
        <v>20</v>
      </c>
      <c r="F4793" t="b">
        <v>0</v>
      </c>
      <c r="G4793" t="s">
        <v>41</v>
      </c>
      <c r="H4793" s="4">
        <v>45720.250405092593</v>
      </c>
      <c r="I4793" t="b">
        <v>0</v>
      </c>
      <c r="J4793" t="b">
        <v>1</v>
      </c>
      <c r="K4793" t="s">
        <v>24</v>
      </c>
      <c r="L4793" t="s">
        <v>36</v>
      </c>
      <c r="N4793">
        <v>47.035003662109382</v>
      </c>
      <c r="O4793" t="s">
        <v>8306</v>
      </c>
      <c r="P4793" t="s">
        <v>8256</v>
      </c>
    </row>
    <row r="4794" spans="1:16" x14ac:dyDescent="0.25">
      <c r="A4794" t="s">
        <v>0</v>
      </c>
      <c r="B4794" t="s">
        <v>250</v>
      </c>
      <c r="C4794" t="s">
        <v>1316</v>
      </c>
      <c r="D4794" t="s">
        <v>4205</v>
      </c>
      <c r="E4794" t="s">
        <v>219</v>
      </c>
      <c r="F4794" t="b">
        <v>0</v>
      </c>
      <c r="G4794" t="s">
        <v>41</v>
      </c>
      <c r="H4794" s="4">
        <v>45720.250405092593</v>
      </c>
      <c r="I4794" t="b">
        <v>1</v>
      </c>
      <c r="J4794" t="b">
        <v>1</v>
      </c>
      <c r="K4794" t="s">
        <v>24</v>
      </c>
      <c r="L4794" t="s">
        <v>36</v>
      </c>
      <c r="N4794">
        <v>77.5</v>
      </c>
      <c r="O4794" t="s">
        <v>8452</v>
      </c>
      <c r="P4794" t="s">
        <v>8453</v>
      </c>
    </row>
    <row r="4795" spans="1:16" x14ac:dyDescent="0.25">
      <c r="A4795" t="s">
        <v>0</v>
      </c>
      <c r="B4795" t="s">
        <v>8454</v>
      </c>
      <c r="C4795" t="s">
        <v>180</v>
      </c>
      <c r="D4795" t="s">
        <v>3973</v>
      </c>
      <c r="E4795" t="s">
        <v>20</v>
      </c>
      <c r="F4795" t="b">
        <v>0</v>
      </c>
      <c r="G4795" t="s">
        <v>41</v>
      </c>
      <c r="H4795" s="4">
        <v>45720.250405092593</v>
      </c>
      <c r="I4795" t="b">
        <v>1</v>
      </c>
      <c r="J4795" t="b">
        <v>1</v>
      </c>
      <c r="K4795" t="s">
        <v>24</v>
      </c>
      <c r="L4795" t="s">
        <v>36</v>
      </c>
      <c r="N4795">
        <v>47.904998779296882</v>
      </c>
      <c r="O4795" t="s">
        <v>8455</v>
      </c>
      <c r="P4795" t="s">
        <v>1329</v>
      </c>
    </row>
    <row r="4796" spans="1:16" x14ac:dyDescent="0.25">
      <c r="A4796" t="s">
        <v>0</v>
      </c>
      <c r="B4796" t="s">
        <v>8456</v>
      </c>
      <c r="C4796" t="s">
        <v>167</v>
      </c>
      <c r="D4796" t="s">
        <v>2262</v>
      </c>
      <c r="E4796" t="s">
        <v>219</v>
      </c>
      <c r="F4796" t="b">
        <v>0</v>
      </c>
      <c r="G4796" t="s">
        <v>35</v>
      </c>
      <c r="H4796" s="4">
        <v>45720.250868055547</v>
      </c>
      <c r="I4796" t="b">
        <v>1</v>
      </c>
      <c r="J4796" t="b">
        <v>1</v>
      </c>
      <c r="K4796" t="s">
        <v>24</v>
      </c>
      <c r="L4796" t="s">
        <v>36</v>
      </c>
      <c r="N4796">
        <v>52.75</v>
      </c>
      <c r="O4796" t="s">
        <v>2262</v>
      </c>
      <c r="P4796" t="s">
        <v>8457</v>
      </c>
    </row>
    <row r="4797" spans="1:16" x14ac:dyDescent="0.25">
      <c r="A4797" t="s">
        <v>0</v>
      </c>
      <c r="B4797" t="s">
        <v>8458</v>
      </c>
      <c r="C4797" t="s">
        <v>92</v>
      </c>
      <c r="D4797" t="s">
        <v>3973</v>
      </c>
      <c r="E4797" t="s">
        <v>51</v>
      </c>
      <c r="F4797" t="b">
        <v>0</v>
      </c>
      <c r="G4797" t="s">
        <v>30</v>
      </c>
      <c r="H4797" s="4">
        <v>45720.252708333333</v>
      </c>
      <c r="I4797" t="b">
        <v>1</v>
      </c>
      <c r="J4797" t="b">
        <v>1</v>
      </c>
      <c r="K4797" t="s">
        <v>24</v>
      </c>
      <c r="L4797" t="s">
        <v>36</v>
      </c>
      <c r="N4797">
        <v>54</v>
      </c>
      <c r="O4797" t="s">
        <v>350</v>
      </c>
      <c r="P4797" t="s">
        <v>8459</v>
      </c>
    </row>
    <row r="4798" spans="1:16" x14ac:dyDescent="0.25">
      <c r="A4798" t="s">
        <v>0</v>
      </c>
      <c r="B4798" t="s">
        <v>8460</v>
      </c>
      <c r="C4798" t="s">
        <v>8461</v>
      </c>
      <c r="D4798" t="s">
        <v>3973</v>
      </c>
      <c r="E4798" t="s">
        <v>20</v>
      </c>
      <c r="F4798" t="b">
        <v>0</v>
      </c>
      <c r="G4798" t="s">
        <v>30</v>
      </c>
      <c r="H4798" s="4">
        <v>45720.252708333333</v>
      </c>
      <c r="I4798" t="b">
        <v>0</v>
      </c>
      <c r="J4798" t="b">
        <v>0</v>
      </c>
      <c r="K4798" t="s">
        <v>24</v>
      </c>
      <c r="L4798" t="s">
        <v>36</v>
      </c>
      <c r="N4798">
        <v>46.220001220703118</v>
      </c>
      <c r="O4798" t="s">
        <v>8462</v>
      </c>
      <c r="P4798" t="s">
        <v>8463</v>
      </c>
    </row>
    <row r="4799" spans="1:16" x14ac:dyDescent="0.25">
      <c r="A4799" t="s">
        <v>28</v>
      </c>
      <c r="B4799" t="s">
        <v>8464</v>
      </c>
      <c r="C4799" t="s">
        <v>808</v>
      </c>
      <c r="D4799" t="s">
        <v>81</v>
      </c>
      <c r="E4799" t="s">
        <v>20</v>
      </c>
      <c r="F4799" t="b">
        <v>0</v>
      </c>
      <c r="G4799" t="s">
        <v>41</v>
      </c>
      <c r="H4799" s="4">
        <v>45720.253240740742</v>
      </c>
      <c r="I4799" t="b">
        <v>0</v>
      </c>
      <c r="J4799" t="b">
        <v>1</v>
      </c>
      <c r="K4799" t="s">
        <v>24</v>
      </c>
      <c r="L4799" t="s">
        <v>22</v>
      </c>
      <c r="M4799">
        <v>245000</v>
      </c>
      <c r="O4799" t="s">
        <v>81</v>
      </c>
      <c r="P4799" t="s">
        <v>8465</v>
      </c>
    </row>
    <row r="4800" spans="1:16" x14ac:dyDescent="0.25">
      <c r="A4800" t="s">
        <v>2</v>
      </c>
      <c r="B4800" t="s">
        <v>8308</v>
      </c>
      <c r="C4800" t="s">
        <v>808</v>
      </c>
      <c r="D4800" t="s">
        <v>2208</v>
      </c>
      <c r="E4800" t="s">
        <v>631</v>
      </c>
      <c r="F4800" t="b">
        <v>0</v>
      </c>
      <c r="G4800" t="s">
        <v>41</v>
      </c>
      <c r="H4800" s="4">
        <v>45720.254201388889</v>
      </c>
      <c r="I4800" t="b">
        <v>0</v>
      </c>
      <c r="J4800" t="b">
        <v>1</v>
      </c>
      <c r="K4800" t="s">
        <v>24</v>
      </c>
      <c r="L4800" t="s">
        <v>36</v>
      </c>
      <c r="N4800">
        <v>32.5</v>
      </c>
      <c r="O4800" t="s">
        <v>8309</v>
      </c>
      <c r="P4800" t="s">
        <v>8310</v>
      </c>
    </row>
    <row r="4801" spans="1:16" x14ac:dyDescent="0.25">
      <c r="A4801" t="s">
        <v>0</v>
      </c>
      <c r="B4801" t="s">
        <v>3005</v>
      </c>
      <c r="C4801" t="s">
        <v>39</v>
      </c>
      <c r="D4801" t="s">
        <v>8466</v>
      </c>
      <c r="E4801" t="s">
        <v>20</v>
      </c>
      <c r="F4801" t="b">
        <v>1</v>
      </c>
      <c r="G4801" t="s">
        <v>5138</v>
      </c>
      <c r="H4801" s="4">
        <v>45720.269652777781</v>
      </c>
      <c r="I4801" t="b">
        <v>0</v>
      </c>
      <c r="J4801" t="b">
        <v>0</v>
      </c>
      <c r="K4801" t="s">
        <v>5138</v>
      </c>
      <c r="L4801" t="s">
        <v>22</v>
      </c>
      <c r="M4801">
        <v>51000</v>
      </c>
      <c r="O4801" t="s">
        <v>8467</v>
      </c>
    </row>
    <row r="4802" spans="1:16" x14ac:dyDescent="0.25">
      <c r="A4802" t="s">
        <v>0</v>
      </c>
      <c r="B4802" t="s">
        <v>0</v>
      </c>
      <c r="C4802" t="s">
        <v>3711</v>
      </c>
      <c r="D4802" t="s">
        <v>3828</v>
      </c>
      <c r="E4802" t="s">
        <v>20</v>
      </c>
      <c r="F4802" t="b">
        <v>0</v>
      </c>
      <c r="G4802" t="s">
        <v>23</v>
      </c>
      <c r="H4802" s="4">
        <v>45720.281446759262</v>
      </c>
      <c r="I4802" t="b">
        <v>0</v>
      </c>
      <c r="J4802" t="b">
        <v>1</v>
      </c>
      <c r="K4802" t="s">
        <v>24</v>
      </c>
      <c r="L4802" t="s">
        <v>22</v>
      </c>
      <c r="M4802">
        <v>127050</v>
      </c>
      <c r="O4802" t="s">
        <v>2285</v>
      </c>
      <c r="P4802" t="s">
        <v>2136</v>
      </c>
    </row>
    <row r="4803" spans="1:16" x14ac:dyDescent="0.25">
      <c r="A4803" t="s">
        <v>0</v>
      </c>
      <c r="B4803" t="s">
        <v>8468</v>
      </c>
      <c r="C4803" t="s">
        <v>851</v>
      </c>
      <c r="D4803" t="s">
        <v>2208</v>
      </c>
      <c r="E4803" t="s">
        <v>20</v>
      </c>
      <c r="F4803" t="b">
        <v>0</v>
      </c>
      <c r="G4803" t="s">
        <v>27</v>
      </c>
      <c r="H4803" s="4">
        <v>45720.333414351851</v>
      </c>
      <c r="I4803" t="b">
        <v>0</v>
      </c>
      <c r="J4803" t="b">
        <v>0</v>
      </c>
      <c r="K4803" t="s">
        <v>24</v>
      </c>
      <c r="L4803" t="s">
        <v>36</v>
      </c>
      <c r="N4803">
        <v>81</v>
      </c>
      <c r="O4803" t="s">
        <v>3274</v>
      </c>
      <c r="P4803" t="s">
        <v>280</v>
      </c>
    </row>
    <row r="4804" spans="1:16" x14ac:dyDescent="0.25">
      <c r="A4804" t="s">
        <v>40</v>
      </c>
      <c r="B4804" t="s">
        <v>8469</v>
      </c>
      <c r="C4804" t="s">
        <v>497</v>
      </c>
      <c r="D4804" t="s">
        <v>8470</v>
      </c>
      <c r="E4804" t="s">
        <v>20</v>
      </c>
      <c r="F4804" t="b">
        <v>0</v>
      </c>
      <c r="G4804" t="s">
        <v>106</v>
      </c>
      <c r="H4804" s="4">
        <v>45720.340081018519</v>
      </c>
      <c r="I4804" t="b">
        <v>0</v>
      </c>
      <c r="J4804" t="b">
        <v>0</v>
      </c>
      <c r="K4804" t="s">
        <v>106</v>
      </c>
      <c r="L4804" t="s">
        <v>22</v>
      </c>
      <c r="M4804">
        <v>150000</v>
      </c>
      <c r="O4804" t="s">
        <v>607</v>
      </c>
      <c r="P4804" t="s">
        <v>8471</v>
      </c>
    </row>
    <row r="4805" spans="1:16" x14ac:dyDescent="0.25">
      <c r="A4805" t="s">
        <v>1</v>
      </c>
      <c r="B4805" t="s">
        <v>168</v>
      </c>
      <c r="C4805" t="s">
        <v>7052</v>
      </c>
      <c r="D4805" t="s">
        <v>3973</v>
      </c>
      <c r="E4805" t="s">
        <v>20</v>
      </c>
      <c r="F4805" t="b">
        <v>0</v>
      </c>
      <c r="G4805" t="s">
        <v>27</v>
      </c>
      <c r="H4805" s="4">
        <v>45720.419814814813</v>
      </c>
      <c r="I4805" t="b">
        <v>0</v>
      </c>
      <c r="J4805" t="b">
        <v>1</v>
      </c>
      <c r="K4805" t="s">
        <v>24</v>
      </c>
      <c r="L4805" t="s">
        <v>22</v>
      </c>
      <c r="M4805">
        <v>209000</v>
      </c>
      <c r="O4805" t="s">
        <v>65</v>
      </c>
      <c r="P4805" t="s">
        <v>492</v>
      </c>
    </row>
    <row r="4806" spans="1:16" x14ac:dyDescent="0.25">
      <c r="A4806" t="s">
        <v>2</v>
      </c>
      <c r="B4806" t="s">
        <v>4385</v>
      </c>
      <c r="C4806" t="s">
        <v>7585</v>
      </c>
      <c r="D4806" t="s">
        <v>2208</v>
      </c>
      <c r="E4806" t="s">
        <v>34</v>
      </c>
      <c r="F4806" t="b">
        <v>0</v>
      </c>
      <c r="G4806" t="s">
        <v>41</v>
      </c>
      <c r="H4806" s="4">
        <v>45720.421087962961</v>
      </c>
      <c r="I4806" t="b">
        <v>0</v>
      </c>
      <c r="J4806" t="b">
        <v>1</v>
      </c>
      <c r="K4806" t="s">
        <v>24</v>
      </c>
      <c r="L4806" t="s">
        <v>22</v>
      </c>
      <c r="M4806">
        <v>165000</v>
      </c>
      <c r="O4806" t="s">
        <v>428</v>
      </c>
      <c r="P4806" t="s">
        <v>8472</v>
      </c>
    </row>
    <row r="4807" spans="1:16" x14ac:dyDescent="0.25">
      <c r="A4807" t="s">
        <v>19</v>
      </c>
      <c r="B4807" t="s">
        <v>8473</v>
      </c>
      <c r="C4807" t="s">
        <v>118</v>
      </c>
      <c r="D4807" t="s">
        <v>3973</v>
      </c>
      <c r="E4807" t="s">
        <v>20</v>
      </c>
      <c r="F4807" t="b">
        <v>0</v>
      </c>
      <c r="G4807" t="s">
        <v>27</v>
      </c>
      <c r="H4807" s="4">
        <v>45720.458680555559</v>
      </c>
      <c r="I4807" t="b">
        <v>0</v>
      </c>
      <c r="J4807" t="b">
        <v>1</v>
      </c>
      <c r="K4807" t="s">
        <v>24</v>
      </c>
      <c r="L4807" t="s">
        <v>22</v>
      </c>
      <c r="M4807">
        <v>146500</v>
      </c>
      <c r="O4807" t="s">
        <v>8474</v>
      </c>
    </row>
    <row r="4808" spans="1:16" x14ac:dyDescent="0.25">
      <c r="A4808" t="s">
        <v>25</v>
      </c>
      <c r="B4808" t="s">
        <v>8475</v>
      </c>
      <c r="C4808" t="s">
        <v>500</v>
      </c>
      <c r="D4808" t="s">
        <v>3973</v>
      </c>
      <c r="E4808" t="s">
        <v>20</v>
      </c>
      <c r="F4808" t="b">
        <v>0</v>
      </c>
      <c r="G4808" t="s">
        <v>41</v>
      </c>
      <c r="H4808" s="4">
        <v>45720.458912037036</v>
      </c>
      <c r="I4808" t="b">
        <v>0</v>
      </c>
      <c r="J4808" t="b">
        <v>1</v>
      </c>
      <c r="K4808" t="s">
        <v>24</v>
      </c>
      <c r="L4808" t="s">
        <v>22</v>
      </c>
      <c r="M4808">
        <v>157000</v>
      </c>
      <c r="O4808" t="s">
        <v>2040</v>
      </c>
      <c r="P4808" t="s">
        <v>8476</v>
      </c>
    </row>
    <row r="4809" spans="1:16" x14ac:dyDescent="0.25">
      <c r="A4809" t="s">
        <v>139</v>
      </c>
      <c r="B4809" t="s">
        <v>8133</v>
      </c>
      <c r="C4809" t="s">
        <v>167</v>
      </c>
      <c r="D4809" t="s">
        <v>3973</v>
      </c>
      <c r="E4809" t="s">
        <v>20</v>
      </c>
      <c r="F4809" t="b">
        <v>0</v>
      </c>
      <c r="G4809" t="s">
        <v>35</v>
      </c>
      <c r="H4809" s="4">
        <v>45720.459363425929</v>
      </c>
      <c r="I4809" t="b">
        <v>0</v>
      </c>
      <c r="J4809" t="b">
        <v>0</v>
      </c>
      <c r="K4809" t="s">
        <v>24</v>
      </c>
      <c r="L4809" t="s">
        <v>22</v>
      </c>
      <c r="M4809">
        <v>117500</v>
      </c>
      <c r="O4809" t="s">
        <v>4236</v>
      </c>
    </row>
    <row r="4810" spans="1:16" x14ac:dyDescent="0.25">
      <c r="A4810" t="s">
        <v>25</v>
      </c>
      <c r="B4810" t="s">
        <v>8477</v>
      </c>
      <c r="C4810" t="s">
        <v>122</v>
      </c>
      <c r="D4810" t="s">
        <v>3973</v>
      </c>
      <c r="E4810" t="s">
        <v>20</v>
      </c>
      <c r="F4810" t="b">
        <v>0</v>
      </c>
      <c r="G4810" t="s">
        <v>52</v>
      </c>
      <c r="H4810" s="4">
        <v>45720.461331018523</v>
      </c>
      <c r="I4810" t="b">
        <v>0</v>
      </c>
      <c r="J4810" t="b">
        <v>1</v>
      </c>
      <c r="K4810" t="s">
        <v>24</v>
      </c>
      <c r="L4810" t="s">
        <v>22</v>
      </c>
      <c r="M4810">
        <v>123800</v>
      </c>
      <c r="O4810" t="s">
        <v>173</v>
      </c>
    </row>
    <row r="4811" spans="1:16" x14ac:dyDescent="0.25">
      <c r="A4811" t="s">
        <v>89</v>
      </c>
      <c r="B4811" t="s">
        <v>8478</v>
      </c>
      <c r="C4811" t="s">
        <v>1385</v>
      </c>
      <c r="D4811" t="s">
        <v>3973</v>
      </c>
      <c r="E4811" t="s">
        <v>20</v>
      </c>
      <c r="F4811" t="b">
        <v>0</v>
      </c>
      <c r="G4811" t="s">
        <v>41</v>
      </c>
      <c r="H4811" s="4">
        <v>45720.462777777779</v>
      </c>
      <c r="I4811" t="b">
        <v>0</v>
      </c>
      <c r="J4811" t="b">
        <v>0</v>
      </c>
      <c r="K4811" t="s">
        <v>24</v>
      </c>
      <c r="L4811" t="s">
        <v>22</v>
      </c>
      <c r="M4811">
        <v>82850</v>
      </c>
      <c r="O4811" t="s">
        <v>5482</v>
      </c>
      <c r="P4811" t="s">
        <v>8479</v>
      </c>
    </row>
    <row r="4812" spans="1:16" x14ac:dyDescent="0.25">
      <c r="A4812" t="s">
        <v>40</v>
      </c>
      <c r="B4812" t="s">
        <v>8480</v>
      </c>
      <c r="C4812" t="s">
        <v>306</v>
      </c>
      <c r="D4812" t="s">
        <v>3973</v>
      </c>
      <c r="E4812" t="s">
        <v>20</v>
      </c>
      <c r="F4812" t="b">
        <v>0</v>
      </c>
      <c r="G4812" t="s">
        <v>41</v>
      </c>
      <c r="H4812" s="4">
        <v>45720.46303240741</v>
      </c>
      <c r="I4812" t="b">
        <v>0</v>
      </c>
      <c r="J4812" t="b">
        <v>1</v>
      </c>
      <c r="K4812" t="s">
        <v>24</v>
      </c>
      <c r="L4812" t="s">
        <v>22</v>
      </c>
      <c r="M4812">
        <v>132350</v>
      </c>
      <c r="O4812" t="s">
        <v>8481</v>
      </c>
      <c r="P4812" t="s">
        <v>8482</v>
      </c>
    </row>
    <row r="4813" spans="1:16" x14ac:dyDescent="0.25">
      <c r="A4813" t="s">
        <v>139</v>
      </c>
      <c r="B4813" t="s">
        <v>8483</v>
      </c>
      <c r="C4813" t="s">
        <v>39</v>
      </c>
      <c r="D4813" t="s">
        <v>3973</v>
      </c>
      <c r="E4813" t="s">
        <v>20</v>
      </c>
      <c r="F4813" t="b">
        <v>1</v>
      </c>
      <c r="G4813" t="s">
        <v>314</v>
      </c>
      <c r="H4813" s="4">
        <v>45720.465937499997</v>
      </c>
      <c r="I4813" t="b">
        <v>0</v>
      </c>
      <c r="J4813" t="b">
        <v>0</v>
      </c>
      <c r="K4813" t="s">
        <v>314</v>
      </c>
      <c r="L4813" t="s">
        <v>22</v>
      </c>
      <c r="M4813">
        <v>108800</v>
      </c>
      <c r="O4813" t="s">
        <v>6061</v>
      </c>
      <c r="P4813" t="s">
        <v>8484</v>
      </c>
    </row>
    <row r="4814" spans="1:16" x14ac:dyDescent="0.25">
      <c r="A4814" t="s">
        <v>0</v>
      </c>
      <c r="B4814" t="s">
        <v>8485</v>
      </c>
      <c r="C4814" t="s">
        <v>33</v>
      </c>
      <c r="D4814" t="s">
        <v>3973</v>
      </c>
      <c r="E4814" t="s">
        <v>20</v>
      </c>
      <c r="F4814" t="b">
        <v>0</v>
      </c>
      <c r="G4814" t="s">
        <v>35</v>
      </c>
      <c r="H4814" s="4">
        <v>45720.501099537039</v>
      </c>
      <c r="I4814" t="b">
        <v>1</v>
      </c>
      <c r="J4814" t="b">
        <v>1</v>
      </c>
      <c r="K4814" t="s">
        <v>24</v>
      </c>
      <c r="L4814" t="s">
        <v>22</v>
      </c>
      <c r="M4814">
        <v>105000</v>
      </c>
      <c r="O4814" t="s">
        <v>1784</v>
      </c>
    </row>
    <row r="4815" spans="1:16" x14ac:dyDescent="0.25">
      <c r="A4815" t="s">
        <v>139</v>
      </c>
      <c r="B4815" t="s">
        <v>2126</v>
      </c>
      <c r="C4815" t="s">
        <v>8486</v>
      </c>
      <c r="D4815" t="s">
        <v>3973</v>
      </c>
      <c r="E4815" t="s">
        <v>20</v>
      </c>
      <c r="F4815" t="b">
        <v>0</v>
      </c>
      <c r="G4815" t="s">
        <v>52</v>
      </c>
      <c r="H4815" s="4">
        <v>45720.502939814818</v>
      </c>
      <c r="I4815" t="b">
        <v>0</v>
      </c>
      <c r="J4815" t="b">
        <v>1</v>
      </c>
      <c r="K4815" t="s">
        <v>24</v>
      </c>
      <c r="L4815" t="s">
        <v>22</v>
      </c>
      <c r="M4815">
        <v>75000</v>
      </c>
      <c r="O4815" t="s">
        <v>482</v>
      </c>
      <c r="P4815" t="s">
        <v>119</v>
      </c>
    </row>
    <row r="4816" spans="1:16" x14ac:dyDescent="0.25">
      <c r="A4816" t="s">
        <v>1</v>
      </c>
      <c r="B4816" t="s">
        <v>1</v>
      </c>
      <c r="C4816" t="s">
        <v>1645</v>
      </c>
      <c r="D4816" t="s">
        <v>3828</v>
      </c>
      <c r="E4816" t="s">
        <v>105</v>
      </c>
      <c r="F4816" t="b">
        <v>0</v>
      </c>
      <c r="G4816" t="s">
        <v>30</v>
      </c>
      <c r="H4816" s="4">
        <v>45720.50341435185</v>
      </c>
      <c r="I4816" t="b">
        <v>0</v>
      </c>
      <c r="J4816" t="b">
        <v>0</v>
      </c>
      <c r="K4816" t="s">
        <v>24</v>
      </c>
      <c r="L4816" t="s">
        <v>22</v>
      </c>
      <c r="M4816">
        <v>210000</v>
      </c>
      <c r="O4816" t="s">
        <v>7842</v>
      </c>
      <c r="P4816" t="s">
        <v>8487</v>
      </c>
    </row>
    <row r="4817" spans="1:16" x14ac:dyDescent="0.25">
      <c r="A4817" t="s">
        <v>2</v>
      </c>
      <c r="B4817" t="s">
        <v>8488</v>
      </c>
      <c r="C4817" t="s">
        <v>414</v>
      </c>
      <c r="D4817" t="s">
        <v>4035</v>
      </c>
      <c r="E4817" t="s">
        <v>20</v>
      </c>
      <c r="F4817" t="b">
        <v>0</v>
      </c>
      <c r="G4817" t="s">
        <v>414</v>
      </c>
      <c r="H4817" s="4">
        <v>45720.509745370371</v>
      </c>
      <c r="I4817" t="b">
        <v>0</v>
      </c>
      <c r="J4817" t="b">
        <v>0</v>
      </c>
      <c r="K4817" t="s">
        <v>414</v>
      </c>
      <c r="L4817" t="s">
        <v>22</v>
      </c>
      <c r="M4817">
        <v>70000</v>
      </c>
      <c r="O4817" t="s">
        <v>3837</v>
      </c>
      <c r="P4817" t="s">
        <v>8489</v>
      </c>
    </row>
    <row r="4818" spans="1:16" x14ac:dyDescent="0.25">
      <c r="A4818" t="s">
        <v>0</v>
      </c>
      <c r="B4818" t="s">
        <v>8490</v>
      </c>
      <c r="C4818" t="s">
        <v>870</v>
      </c>
      <c r="D4818" t="s">
        <v>4035</v>
      </c>
      <c r="E4818" t="s">
        <v>20</v>
      </c>
      <c r="F4818" t="b">
        <v>0</v>
      </c>
      <c r="G4818" t="s">
        <v>870</v>
      </c>
      <c r="H4818" s="4">
        <v>45720.509930555563</v>
      </c>
      <c r="I4818" t="b">
        <v>0</v>
      </c>
      <c r="J4818" t="b">
        <v>0</v>
      </c>
      <c r="K4818" t="s">
        <v>870</v>
      </c>
      <c r="L4818" t="s">
        <v>22</v>
      </c>
      <c r="M4818">
        <v>52000</v>
      </c>
      <c r="O4818" t="s">
        <v>4036</v>
      </c>
    </row>
    <row r="4819" spans="1:16" x14ac:dyDescent="0.25">
      <c r="A4819" t="s">
        <v>0</v>
      </c>
      <c r="B4819" t="s">
        <v>8491</v>
      </c>
      <c r="C4819" t="s">
        <v>862</v>
      </c>
      <c r="D4819" t="s">
        <v>4035</v>
      </c>
      <c r="E4819" t="s">
        <v>51</v>
      </c>
      <c r="F4819" t="b">
        <v>0</v>
      </c>
      <c r="G4819" t="s">
        <v>862</v>
      </c>
      <c r="H4819" s="4">
        <v>45720.51085648148</v>
      </c>
      <c r="I4819" t="b">
        <v>1</v>
      </c>
      <c r="J4819" t="b">
        <v>0</v>
      </c>
      <c r="K4819" t="s">
        <v>862</v>
      </c>
      <c r="L4819" t="s">
        <v>22</v>
      </c>
      <c r="M4819">
        <v>53560</v>
      </c>
      <c r="O4819" t="s">
        <v>8492</v>
      </c>
      <c r="P4819" t="s">
        <v>933</v>
      </c>
    </row>
    <row r="4820" spans="1:16" x14ac:dyDescent="0.25">
      <c r="A4820" t="s">
        <v>0</v>
      </c>
      <c r="B4820" t="s">
        <v>8493</v>
      </c>
      <c r="C4820" t="s">
        <v>142</v>
      </c>
      <c r="D4820" t="s">
        <v>5781</v>
      </c>
      <c r="E4820" t="s">
        <v>20</v>
      </c>
      <c r="F4820" t="b">
        <v>0</v>
      </c>
      <c r="G4820" t="s">
        <v>27</v>
      </c>
      <c r="H4820" s="4">
        <v>45720.54173611111</v>
      </c>
      <c r="I4820" t="b">
        <v>1</v>
      </c>
      <c r="J4820" t="b">
        <v>0</v>
      </c>
      <c r="K4820" t="s">
        <v>24</v>
      </c>
      <c r="L4820" t="s">
        <v>22</v>
      </c>
      <c r="M4820">
        <v>167500</v>
      </c>
      <c r="O4820" t="s">
        <v>8494</v>
      </c>
    </row>
    <row r="4821" spans="1:16" x14ac:dyDescent="0.25">
      <c r="A4821" t="s">
        <v>0</v>
      </c>
      <c r="B4821" t="s">
        <v>8495</v>
      </c>
      <c r="C4821" t="s">
        <v>114</v>
      </c>
      <c r="D4821" t="s">
        <v>3828</v>
      </c>
      <c r="E4821" t="s">
        <v>20</v>
      </c>
      <c r="F4821" t="b">
        <v>0</v>
      </c>
      <c r="G4821" t="s">
        <v>27</v>
      </c>
      <c r="H4821" s="4">
        <v>45720.54179398148</v>
      </c>
      <c r="I4821" t="b">
        <v>0</v>
      </c>
      <c r="J4821" t="b">
        <v>1</v>
      </c>
      <c r="K4821" t="s">
        <v>24</v>
      </c>
      <c r="L4821" t="s">
        <v>22</v>
      </c>
      <c r="M4821">
        <v>110000</v>
      </c>
      <c r="O4821" t="s">
        <v>8496</v>
      </c>
    </row>
    <row r="4822" spans="1:16" x14ac:dyDescent="0.25">
      <c r="A4822" t="s">
        <v>89</v>
      </c>
      <c r="B4822" t="s">
        <v>8497</v>
      </c>
      <c r="C4822" t="s">
        <v>33</v>
      </c>
      <c r="D4822" t="s">
        <v>3973</v>
      </c>
      <c r="E4822" t="s">
        <v>20</v>
      </c>
      <c r="F4822" t="b">
        <v>0</v>
      </c>
      <c r="G4822" t="s">
        <v>35</v>
      </c>
      <c r="H4822" s="4">
        <v>45720.542581018519</v>
      </c>
      <c r="I4822" t="b">
        <v>1</v>
      </c>
      <c r="J4822" t="b">
        <v>1</v>
      </c>
      <c r="K4822" t="s">
        <v>24</v>
      </c>
      <c r="L4822" t="s">
        <v>22</v>
      </c>
      <c r="M4822">
        <v>105996</v>
      </c>
      <c r="O4822" t="s">
        <v>554</v>
      </c>
      <c r="P4822" t="s">
        <v>221</v>
      </c>
    </row>
    <row r="4823" spans="1:16" x14ac:dyDescent="0.25">
      <c r="A4823" t="s">
        <v>1</v>
      </c>
      <c r="B4823" t="s">
        <v>8438</v>
      </c>
      <c r="C4823" t="s">
        <v>211</v>
      </c>
      <c r="D4823" t="s">
        <v>3973</v>
      </c>
      <c r="E4823" t="s">
        <v>20</v>
      </c>
      <c r="F4823" t="b">
        <v>0</v>
      </c>
      <c r="G4823" t="s">
        <v>23</v>
      </c>
      <c r="H4823" s="4">
        <v>45720.601539351846</v>
      </c>
      <c r="I4823" t="b">
        <v>0</v>
      </c>
      <c r="J4823" t="b">
        <v>1</v>
      </c>
      <c r="K4823" t="s">
        <v>24</v>
      </c>
      <c r="L4823" t="s">
        <v>22</v>
      </c>
      <c r="M4823">
        <v>69703.96875</v>
      </c>
      <c r="O4823" t="s">
        <v>8498</v>
      </c>
      <c r="P4823" t="s">
        <v>193</v>
      </c>
    </row>
    <row r="4824" spans="1:16" x14ac:dyDescent="0.25">
      <c r="A4824" t="s">
        <v>2</v>
      </c>
      <c r="B4824" t="s">
        <v>389</v>
      </c>
      <c r="C4824" t="s">
        <v>1135</v>
      </c>
      <c r="D4824" t="s">
        <v>3973</v>
      </c>
      <c r="E4824" t="s">
        <v>20</v>
      </c>
      <c r="F4824" t="b">
        <v>0</v>
      </c>
      <c r="G4824" t="s">
        <v>23</v>
      </c>
      <c r="H4824" s="4">
        <v>45720.601689814823</v>
      </c>
      <c r="I4824" t="b">
        <v>1</v>
      </c>
      <c r="J4824" t="b">
        <v>0</v>
      </c>
      <c r="K4824" t="s">
        <v>24</v>
      </c>
      <c r="L4824" t="s">
        <v>22</v>
      </c>
      <c r="M4824">
        <v>112500</v>
      </c>
      <c r="O4824" t="s">
        <v>8166</v>
      </c>
      <c r="P4824" t="s">
        <v>8499</v>
      </c>
    </row>
    <row r="4825" spans="1:16" x14ac:dyDescent="0.25">
      <c r="A4825" t="s">
        <v>2</v>
      </c>
      <c r="B4825" t="s">
        <v>8500</v>
      </c>
      <c r="C4825" t="s">
        <v>1614</v>
      </c>
      <c r="D4825" t="s">
        <v>3973</v>
      </c>
      <c r="E4825" t="s">
        <v>51</v>
      </c>
      <c r="F4825" t="b">
        <v>0</v>
      </c>
      <c r="G4825" t="s">
        <v>27</v>
      </c>
      <c r="H4825" s="4">
        <v>45720.6253125</v>
      </c>
      <c r="I4825" t="b">
        <v>0</v>
      </c>
      <c r="J4825" t="b">
        <v>1</v>
      </c>
      <c r="K4825" t="s">
        <v>24</v>
      </c>
      <c r="L4825" t="s">
        <v>36</v>
      </c>
      <c r="N4825">
        <v>67</v>
      </c>
      <c r="O4825" t="s">
        <v>80</v>
      </c>
      <c r="P4825" t="s">
        <v>8501</v>
      </c>
    </row>
    <row r="4826" spans="1:16" x14ac:dyDescent="0.25">
      <c r="A4826" t="s">
        <v>139</v>
      </c>
      <c r="B4826" t="s">
        <v>8502</v>
      </c>
      <c r="C4826" t="s">
        <v>172</v>
      </c>
      <c r="D4826" t="s">
        <v>3973</v>
      </c>
      <c r="E4826" t="s">
        <v>20</v>
      </c>
      <c r="F4826" t="b">
        <v>0</v>
      </c>
      <c r="G4826" t="s">
        <v>27</v>
      </c>
      <c r="H4826" s="4">
        <v>45720.62537037037</v>
      </c>
      <c r="I4826" t="b">
        <v>0</v>
      </c>
      <c r="J4826" t="b">
        <v>1</v>
      </c>
      <c r="K4826" t="s">
        <v>24</v>
      </c>
      <c r="L4826" t="s">
        <v>22</v>
      </c>
      <c r="M4826">
        <v>104950</v>
      </c>
      <c r="O4826" t="s">
        <v>1172</v>
      </c>
      <c r="P4826" t="s">
        <v>8503</v>
      </c>
    </row>
    <row r="4827" spans="1:16" x14ac:dyDescent="0.25">
      <c r="A4827" t="s">
        <v>2</v>
      </c>
      <c r="B4827" t="s">
        <v>8504</v>
      </c>
      <c r="C4827" t="s">
        <v>360</v>
      </c>
      <c r="D4827" t="s">
        <v>3973</v>
      </c>
      <c r="E4827" t="s">
        <v>20</v>
      </c>
      <c r="F4827" t="b">
        <v>0</v>
      </c>
      <c r="G4827" t="s">
        <v>27</v>
      </c>
      <c r="H4827" s="4">
        <v>45720.62537037037</v>
      </c>
      <c r="I4827" t="b">
        <v>0</v>
      </c>
      <c r="J4827" t="b">
        <v>1</v>
      </c>
      <c r="K4827" t="s">
        <v>24</v>
      </c>
      <c r="L4827" t="s">
        <v>22</v>
      </c>
      <c r="M4827">
        <v>97500</v>
      </c>
      <c r="O4827" t="s">
        <v>1363</v>
      </c>
      <c r="P4827" t="s">
        <v>8505</v>
      </c>
    </row>
    <row r="4828" spans="1:16" x14ac:dyDescent="0.25">
      <c r="A4828" t="s">
        <v>1</v>
      </c>
      <c r="B4828" t="s">
        <v>8506</v>
      </c>
      <c r="C4828" t="s">
        <v>225</v>
      </c>
      <c r="D4828" t="s">
        <v>3973</v>
      </c>
      <c r="E4828" t="s">
        <v>20</v>
      </c>
      <c r="F4828" t="b">
        <v>0</v>
      </c>
      <c r="G4828" t="s">
        <v>52</v>
      </c>
      <c r="H4828" s="4">
        <v>45720.627905092602</v>
      </c>
      <c r="I4828" t="b">
        <v>1</v>
      </c>
      <c r="J4828" t="b">
        <v>1</v>
      </c>
      <c r="K4828" t="s">
        <v>24</v>
      </c>
      <c r="L4828" t="s">
        <v>22</v>
      </c>
      <c r="M4828">
        <v>72500</v>
      </c>
      <c r="O4828" t="s">
        <v>3661</v>
      </c>
      <c r="P4828" t="s">
        <v>8507</v>
      </c>
    </row>
    <row r="4829" spans="1:16" x14ac:dyDescent="0.25">
      <c r="A4829" t="s">
        <v>2</v>
      </c>
      <c r="B4829" t="s">
        <v>8508</v>
      </c>
      <c r="C4829" t="s">
        <v>304</v>
      </c>
      <c r="D4829" t="s">
        <v>3973</v>
      </c>
      <c r="E4829" t="s">
        <v>20</v>
      </c>
      <c r="F4829" t="b">
        <v>0</v>
      </c>
      <c r="G4829" t="s">
        <v>27</v>
      </c>
      <c r="H4829" s="4">
        <v>45720.628078703703</v>
      </c>
      <c r="I4829" t="b">
        <v>0</v>
      </c>
      <c r="J4829" t="b">
        <v>1</v>
      </c>
      <c r="K4829" t="s">
        <v>24</v>
      </c>
      <c r="L4829" t="s">
        <v>22</v>
      </c>
      <c r="M4829">
        <v>100000</v>
      </c>
      <c r="O4829" t="s">
        <v>3669</v>
      </c>
      <c r="P4829" t="s">
        <v>8509</v>
      </c>
    </row>
    <row r="4830" spans="1:16" x14ac:dyDescent="0.25">
      <c r="A4830" t="s">
        <v>2</v>
      </c>
      <c r="B4830" t="s">
        <v>241</v>
      </c>
      <c r="C4830" t="s">
        <v>2051</v>
      </c>
      <c r="D4830" t="s">
        <v>3973</v>
      </c>
      <c r="E4830" t="s">
        <v>51</v>
      </c>
      <c r="F4830" t="b">
        <v>0</v>
      </c>
      <c r="G4830" t="s">
        <v>27</v>
      </c>
      <c r="H4830" s="4">
        <v>45720.628912037027</v>
      </c>
      <c r="I4830" t="b">
        <v>1</v>
      </c>
      <c r="J4830" t="b">
        <v>0</v>
      </c>
      <c r="K4830" t="s">
        <v>24</v>
      </c>
      <c r="L4830" t="s">
        <v>36</v>
      </c>
      <c r="N4830">
        <v>40</v>
      </c>
      <c r="O4830" t="s">
        <v>3522</v>
      </c>
      <c r="P4830" t="s">
        <v>8510</v>
      </c>
    </row>
    <row r="4831" spans="1:16" x14ac:dyDescent="0.25">
      <c r="A4831" t="s">
        <v>89</v>
      </c>
      <c r="B4831" t="s">
        <v>8511</v>
      </c>
      <c r="C4831" t="s">
        <v>5343</v>
      </c>
      <c r="D4831" t="s">
        <v>3973</v>
      </c>
      <c r="E4831" t="s">
        <v>20</v>
      </c>
      <c r="F4831" t="b">
        <v>0</v>
      </c>
      <c r="G4831" t="s">
        <v>27</v>
      </c>
      <c r="H4831" s="4">
        <v>45720.629074074073</v>
      </c>
      <c r="I4831" t="b">
        <v>0</v>
      </c>
      <c r="J4831" t="b">
        <v>1</v>
      </c>
      <c r="K4831" t="s">
        <v>24</v>
      </c>
      <c r="L4831" t="s">
        <v>22</v>
      </c>
      <c r="M4831">
        <v>206500</v>
      </c>
      <c r="O4831" t="s">
        <v>4535</v>
      </c>
      <c r="P4831" t="s">
        <v>1913</v>
      </c>
    </row>
    <row r="4832" spans="1:16" x14ac:dyDescent="0.25">
      <c r="A4832" t="s">
        <v>89</v>
      </c>
      <c r="B4832" t="s">
        <v>8512</v>
      </c>
      <c r="C4832" t="s">
        <v>203</v>
      </c>
      <c r="D4832" t="s">
        <v>3973</v>
      </c>
      <c r="E4832" t="s">
        <v>51</v>
      </c>
      <c r="F4832" t="b">
        <v>0</v>
      </c>
      <c r="G4832" t="s">
        <v>23</v>
      </c>
      <c r="H4832" s="4">
        <v>45720.643171296288</v>
      </c>
      <c r="I4832" t="b">
        <v>1</v>
      </c>
      <c r="J4832" t="b">
        <v>1</v>
      </c>
      <c r="K4832" t="s">
        <v>24</v>
      </c>
      <c r="L4832" t="s">
        <v>36</v>
      </c>
      <c r="N4832">
        <v>54</v>
      </c>
      <c r="O4832" t="s">
        <v>350</v>
      </c>
      <c r="P4832" t="s">
        <v>8459</v>
      </c>
    </row>
    <row r="4833" spans="1:16" x14ac:dyDescent="0.25">
      <c r="A4833" t="s">
        <v>2</v>
      </c>
      <c r="B4833" t="s">
        <v>8513</v>
      </c>
      <c r="C4833" t="s">
        <v>1316</v>
      </c>
      <c r="D4833" t="s">
        <v>3973</v>
      </c>
      <c r="E4833" t="s">
        <v>20</v>
      </c>
      <c r="F4833" t="b">
        <v>0</v>
      </c>
      <c r="G4833" t="s">
        <v>41</v>
      </c>
      <c r="H4833" s="4">
        <v>45720.667245370372</v>
      </c>
      <c r="I4833" t="b">
        <v>1</v>
      </c>
      <c r="J4833" t="b">
        <v>1</v>
      </c>
      <c r="K4833" t="s">
        <v>24</v>
      </c>
      <c r="L4833" t="s">
        <v>22</v>
      </c>
      <c r="M4833">
        <v>92500</v>
      </c>
      <c r="O4833" t="s">
        <v>830</v>
      </c>
      <c r="P4833" t="s">
        <v>2163</v>
      </c>
    </row>
    <row r="4834" spans="1:16" x14ac:dyDescent="0.25">
      <c r="A4834" t="s">
        <v>0</v>
      </c>
      <c r="B4834" t="s">
        <v>8514</v>
      </c>
      <c r="C4834" t="s">
        <v>140</v>
      </c>
      <c r="D4834" t="s">
        <v>3828</v>
      </c>
      <c r="E4834" t="s">
        <v>51</v>
      </c>
      <c r="F4834" t="b">
        <v>0</v>
      </c>
      <c r="G4834" t="s">
        <v>35</v>
      </c>
      <c r="H4834" s="4">
        <v>45720.667557870373</v>
      </c>
      <c r="I4834" t="b">
        <v>0</v>
      </c>
      <c r="J4834" t="b">
        <v>0</v>
      </c>
      <c r="K4834" t="s">
        <v>24</v>
      </c>
      <c r="L4834" t="s">
        <v>36</v>
      </c>
      <c r="N4834">
        <v>52.5</v>
      </c>
      <c r="O4834" t="s">
        <v>8515</v>
      </c>
      <c r="P4834" t="s">
        <v>8516</v>
      </c>
    </row>
    <row r="4835" spans="1:16" x14ac:dyDescent="0.25">
      <c r="A4835" t="s">
        <v>1</v>
      </c>
      <c r="B4835" t="s">
        <v>3037</v>
      </c>
      <c r="C4835" t="s">
        <v>966</v>
      </c>
      <c r="D4835" t="s">
        <v>3973</v>
      </c>
      <c r="E4835" t="s">
        <v>20</v>
      </c>
      <c r="F4835" t="b">
        <v>0</v>
      </c>
      <c r="G4835" t="s">
        <v>30</v>
      </c>
      <c r="H4835" s="4">
        <v>45720.669490740736</v>
      </c>
      <c r="I4835" t="b">
        <v>0</v>
      </c>
      <c r="J4835" t="b">
        <v>0</v>
      </c>
      <c r="K4835" t="s">
        <v>24</v>
      </c>
      <c r="L4835" t="s">
        <v>22</v>
      </c>
      <c r="M4835">
        <v>67964</v>
      </c>
      <c r="O4835" t="s">
        <v>8517</v>
      </c>
      <c r="P4835" t="s">
        <v>8518</v>
      </c>
    </row>
    <row r="4836" spans="1:16" x14ac:dyDescent="0.25">
      <c r="A4836" t="s">
        <v>0</v>
      </c>
      <c r="B4836" t="s">
        <v>2670</v>
      </c>
      <c r="C4836" t="s">
        <v>203</v>
      </c>
      <c r="D4836" t="s">
        <v>3973</v>
      </c>
      <c r="E4836" t="s">
        <v>51</v>
      </c>
      <c r="F4836" t="b">
        <v>0</v>
      </c>
      <c r="G4836" t="s">
        <v>23</v>
      </c>
      <c r="H4836" s="4">
        <v>45720.684687499997</v>
      </c>
      <c r="I4836" t="b">
        <v>1</v>
      </c>
      <c r="J4836" t="b">
        <v>0</v>
      </c>
      <c r="K4836" t="s">
        <v>24</v>
      </c>
      <c r="L4836" t="s">
        <v>36</v>
      </c>
      <c r="N4836">
        <v>56.5</v>
      </c>
      <c r="O4836" t="s">
        <v>81</v>
      </c>
      <c r="P4836" t="s">
        <v>8037</v>
      </c>
    </row>
    <row r="4837" spans="1:16" x14ac:dyDescent="0.25">
      <c r="A4837" t="s">
        <v>0</v>
      </c>
      <c r="B4837" t="s">
        <v>8519</v>
      </c>
      <c r="C4837" t="s">
        <v>335</v>
      </c>
      <c r="D4837" t="s">
        <v>3973</v>
      </c>
      <c r="E4837" t="s">
        <v>20</v>
      </c>
      <c r="F4837" t="b">
        <v>0</v>
      </c>
      <c r="G4837" t="s">
        <v>27</v>
      </c>
      <c r="H4837" s="4">
        <v>45720.708379629628</v>
      </c>
      <c r="I4837" t="b">
        <v>0</v>
      </c>
      <c r="J4837" t="b">
        <v>0</v>
      </c>
      <c r="K4837" t="s">
        <v>24</v>
      </c>
      <c r="L4837" t="s">
        <v>22</v>
      </c>
      <c r="M4837">
        <v>60000</v>
      </c>
      <c r="O4837" t="s">
        <v>8520</v>
      </c>
    </row>
    <row r="4838" spans="1:16" x14ac:dyDescent="0.25">
      <c r="A4838" t="s">
        <v>139</v>
      </c>
      <c r="B4838" t="s">
        <v>2189</v>
      </c>
      <c r="C4838" t="s">
        <v>306</v>
      </c>
      <c r="D4838" t="s">
        <v>3973</v>
      </c>
      <c r="E4838" t="s">
        <v>51</v>
      </c>
      <c r="F4838" t="b">
        <v>0</v>
      </c>
      <c r="G4838" t="s">
        <v>27</v>
      </c>
      <c r="H4838" s="4">
        <v>45720.708680555559</v>
      </c>
      <c r="I4838" t="b">
        <v>0</v>
      </c>
      <c r="J4838" t="b">
        <v>0</v>
      </c>
      <c r="K4838" t="s">
        <v>24</v>
      </c>
      <c r="L4838" t="s">
        <v>36</v>
      </c>
      <c r="N4838">
        <v>65</v>
      </c>
      <c r="O4838" t="s">
        <v>131</v>
      </c>
      <c r="P4838" t="s">
        <v>119</v>
      </c>
    </row>
    <row r="4839" spans="1:16" x14ac:dyDescent="0.25">
      <c r="A4839" t="s">
        <v>0</v>
      </c>
      <c r="B4839" t="s">
        <v>731</v>
      </c>
      <c r="C4839" t="s">
        <v>1496</v>
      </c>
      <c r="D4839" t="s">
        <v>3957</v>
      </c>
      <c r="E4839" t="s">
        <v>20</v>
      </c>
      <c r="F4839" t="b">
        <v>0</v>
      </c>
      <c r="G4839" t="s">
        <v>30</v>
      </c>
      <c r="H4839" s="4">
        <v>45720.711099537039</v>
      </c>
      <c r="I4839" t="b">
        <v>0</v>
      </c>
      <c r="J4839" t="b">
        <v>1</v>
      </c>
      <c r="K4839" t="s">
        <v>24</v>
      </c>
      <c r="L4839" t="s">
        <v>36</v>
      </c>
      <c r="N4839">
        <v>19.57500076293945</v>
      </c>
      <c r="O4839" t="s">
        <v>4406</v>
      </c>
      <c r="P4839" t="s">
        <v>1647</v>
      </c>
    </row>
    <row r="4840" spans="1:16" x14ac:dyDescent="0.25">
      <c r="A4840" t="s">
        <v>19</v>
      </c>
      <c r="B4840" t="s">
        <v>8521</v>
      </c>
      <c r="C4840" t="s">
        <v>151</v>
      </c>
      <c r="D4840" t="s">
        <v>3973</v>
      </c>
      <c r="E4840" t="s">
        <v>20</v>
      </c>
      <c r="F4840" t="b">
        <v>0</v>
      </c>
      <c r="G4840" t="s">
        <v>30</v>
      </c>
      <c r="H4840" s="4">
        <v>45720.711134259262</v>
      </c>
      <c r="I4840" t="b">
        <v>1</v>
      </c>
      <c r="J4840" t="b">
        <v>0</v>
      </c>
      <c r="K4840" t="s">
        <v>24</v>
      </c>
      <c r="L4840" t="s">
        <v>22</v>
      </c>
      <c r="M4840">
        <v>128500</v>
      </c>
      <c r="O4840" t="s">
        <v>2696</v>
      </c>
    </row>
    <row r="4841" spans="1:16" x14ac:dyDescent="0.25">
      <c r="A4841" t="s">
        <v>1</v>
      </c>
      <c r="B4841" t="s">
        <v>8522</v>
      </c>
      <c r="C4841" t="s">
        <v>749</v>
      </c>
      <c r="D4841" t="s">
        <v>3973</v>
      </c>
      <c r="E4841" t="s">
        <v>20</v>
      </c>
      <c r="F4841" t="b">
        <v>0</v>
      </c>
      <c r="G4841" t="s">
        <v>30</v>
      </c>
      <c r="H4841" s="4">
        <v>45720.711747685193</v>
      </c>
      <c r="I4841" t="b">
        <v>0</v>
      </c>
      <c r="J4841" t="b">
        <v>1</v>
      </c>
      <c r="K4841" t="s">
        <v>24</v>
      </c>
      <c r="L4841" t="s">
        <v>36</v>
      </c>
      <c r="N4841">
        <v>45.325000762939453</v>
      </c>
      <c r="O4841" t="s">
        <v>1658</v>
      </c>
      <c r="P4841" t="s">
        <v>447</v>
      </c>
    </row>
    <row r="4842" spans="1:16" x14ac:dyDescent="0.25">
      <c r="A4842" t="s">
        <v>19</v>
      </c>
      <c r="B4842" t="s">
        <v>8523</v>
      </c>
      <c r="C4842" t="s">
        <v>372</v>
      </c>
      <c r="D4842" t="s">
        <v>3973</v>
      </c>
      <c r="E4842" t="s">
        <v>20</v>
      </c>
      <c r="F4842" t="b">
        <v>0</v>
      </c>
      <c r="G4842" t="s">
        <v>27</v>
      </c>
      <c r="H4842" s="4">
        <v>45720.750034722223</v>
      </c>
      <c r="I4842" t="b">
        <v>0</v>
      </c>
      <c r="J4842" t="b">
        <v>0</v>
      </c>
      <c r="K4842" t="s">
        <v>24</v>
      </c>
      <c r="L4842" t="s">
        <v>22</v>
      </c>
      <c r="M4842">
        <v>114516</v>
      </c>
      <c r="O4842" t="s">
        <v>554</v>
      </c>
      <c r="P4842" t="s">
        <v>8524</v>
      </c>
    </row>
    <row r="4843" spans="1:16" x14ac:dyDescent="0.25">
      <c r="A4843" t="s">
        <v>0</v>
      </c>
      <c r="B4843" t="s">
        <v>3024</v>
      </c>
      <c r="C4843" t="s">
        <v>179</v>
      </c>
      <c r="D4843" t="s">
        <v>3973</v>
      </c>
      <c r="E4843" t="s">
        <v>20</v>
      </c>
      <c r="F4843" t="b">
        <v>0</v>
      </c>
      <c r="G4843" t="s">
        <v>27</v>
      </c>
      <c r="H4843" s="4">
        <v>45720.750196759262</v>
      </c>
      <c r="I4843" t="b">
        <v>1</v>
      </c>
      <c r="J4843" t="b">
        <v>1</v>
      </c>
      <c r="K4843" t="s">
        <v>24</v>
      </c>
      <c r="L4843" t="s">
        <v>22</v>
      </c>
      <c r="M4843">
        <v>115800</v>
      </c>
      <c r="O4843" t="s">
        <v>1857</v>
      </c>
      <c r="P4843" t="s">
        <v>2303</v>
      </c>
    </row>
    <row r="4844" spans="1:16" x14ac:dyDescent="0.25">
      <c r="A4844" t="s">
        <v>40</v>
      </c>
      <c r="B4844" t="s">
        <v>40</v>
      </c>
      <c r="C4844" t="s">
        <v>7893</v>
      </c>
      <c r="D4844" t="s">
        <v>3973</v>
      </c>
      <c r="E4844" t="s">
        <v>20</v>
      </c>
      <c r="F4844" t="b">
        <v>0</v>
      </c>
      <c r="G4844" t="s">
        <v>41</v>
      </c>
      <c r="H4844" s="4">
        <v>45720.754317129627</v>
      </c>
      <c r="I4844" t="b">
        <v>0</v>
      </c>
      <c r="J4844" t="b">
        <v>1</v>
      </c>
      <c r="K4844" t="s">
        <v>24</v>
      </c>
      <c r="L4844" t="s">
        <v>22</v>
      </c>
      <c r="M4844">
        <v>125000</v>
      </c>
      <c r="O4844" t="s">
        <v>1784</v>
      </c>
      <c r="P4844" t="s">
        <v>1205</v>
      </c>
    </row>
    <row r="4845" spans="1:16" x14ac:dyDescent="0.25">
      <c r="A4845" t="s">
        <v>2</v>
      </c>
      <c r="B4845" t="s">
        <v>8525</v>
      </c>
      <c r="C4845" t="s">
        <v>278</v>
      </c>
      <c r="D4845" t="s">
        <v>3957</v>
      </c>
      <c r="E4845" t="s">
        <v>20</v>
      </c>
      <c r="F4845" t="b">
        <v>0</v>
      </c>
      <c r="G4845" t="s">
        <v>41</v>
      </c>
      <c r="H4845" s="4">
        <v>45720.75445601852</v>
      </c>
      <c r="I4845" t="b">
        <v>0</v>
      </c>
      <c r="J4845" t="b">
        <v>1</v>
      </c>
      <c r="K4845" t="s">
        <v>24</v>
      </c>
      <c r="L4845" t="s">
        <v>36</v>
      </c>
      <c r="N4845">
        <v>46.455001831054688</v>
      </c>
      <c r="O4845" t="s">
        <v>2546</v>
      </c>
      <c r="P4845" t="s">
        <v>8526</v>
      </c>
    </row>
    <row r="4846" spans="1:16" x14ac:dyDescent="0.25">
      <c r="A4846" t="s">
        <v>89</v>
      </c>
      <c r="B4846" t="s">
        <v>8527</v>
      </c>
      <c r="C4846" t="s">
        <v>922</v>
      </c>
      <c r="D4846" t="s">
        <v>4035</v>
      </c>
      <c r="E4846" t="s">
        <v>20</v>
      </c>
      <c r="F4846" t="b">
        <v>0</v>
      </c>
      <c r="G4846" t="s">
        <v>158</v>
      </c>
      <c r="H4846" s="4">
        <v>45720.756157407413</v>
      </c>
      <c r="I4846" t="b">
        <v>0</v>
      </c>
      <c r="J4846" t="b">
        <v>0</v>
      </c>
      <c r="K4846" t="s">
        <v>158</v>
      </c>
      <c r="L4846" t="s">
        <v>22</v>
      </c>
      <c r="M4846">
        <v>48000</v>
      </c>
      <c r="O4846" t="s">
        <v>1827</v>
      </c>
      <c r="P4846" t="s">
        <v>8528</v>
      </c>
    </row>
    <row r="4847" spans="1:16" x14ac:dyDescent="0.25">
      <c r="A4847" t="s">
        <v>25</v>
      </c>
      <c r="B4847" t="s">
        <v>8529</v>
      </c>
      <c r="C4847" t="s">
        <v>192</v>
      </c>
      <c r="D4847" t="s">
        <v>3957</v>
      </c>
      <c r="E4847" t="s">
        <v>20</v>
      </c>
      <c r="F4847" t="b">
        <v>0</v>
      </c>
      <c r="G4847" t="s">
        <v>23</v>
      </c>
      <c r="H4847" s="4">
        <v>45720.76798611111</v>
      </c>
      <c r="I4847" t="b">
        <v>0</v>
      </c>
      <c r="J4847" t="b">
        <v>0</v>
      </c>
      <c r="K4847" t="s">
        <v>24</v>
      </c>
      <c r="L4847" t="s">
        <v>36</v>
      </c>
      <c r="N4847">
        <v>22.694999694824219</v>
      </c>
      <c r="O4847" t="s">
        <v>880</v>
      </c>
      <c r="P4847" t="s">
        <v>1660</v>
      </c>
    </row>
    <row r="4848" spans="1:16" x14ac:dyDescent="0.25">
      <c r="A4848" t="s">
        <v>2</v>
      </c>
      <c r="B4848" t="s">
        <v>8530</v>
      </c>
      <c r="C4848" t="s">
        <v>26</v>
      </c>
      <c r="D4848" t="s">
        <v>3957</v>
      </c>
      <c r="E4848" t="s">
        <v>20</v>
      </c>
      <c r="F4848" t="b">
        <v>0</v>
      </c>
      <c r="G4848" t="s">
        <v>23</v>
      </c>
      <c r="H4848" s="4">
        <v>45720.768310185187</v>
      </c>
      <c r="I4848" t="b">
        <v>0</v>
      </c>
      <c r="J4848" t="b">
        <v>1</v>
      </c>
      <c r="K4848" t="s">
        <v>24</v>
      </c>
      <c r="L4848" t="s">
        <v>36</v>
      </c>
      <c r="N4848">
        <v>61.159996032714837</v>
      </c>
      <c r="O4848" t="s">
        <v>8531</v>
      </c>
      <c r="P4848" t="s">
        <v>8532</v>
      </c>
    </row>
    <row r="4849" spans="1:16" x14ac:dyDescent="0.25">
      <c r="A4849" t="s">
        <v>1</v>
      </c>
      <c r="B4849" t="s">
        <v>8533</v>
      </c>
      <c r="C4849" t="s">
        <v>1291</v>
      </c>
      <c r="D4849" t="s">
        <v>3957</v>
      </c>
      <c r="E4849" t="s">
        <v>20</v>
      </c>
      <c r="F4849" t="b">
        <v>0</v>
      </c>
      <c r="G4849" t="s">
        <v>1247</v>
      </c>
      <c r="H4849" s="4">
        <v>45720.772638888891</v>
      </c>
      <c r="I4849" t="b">
        <v>0</v>
      </c>
      <c r="J4849" t="b">
        <v>0</v>
      </c>
      <c r="K4849" t="s">
        <v>1247</v>
      </c>
      <c r="L4849" t="s">
        <v>36</v>
      </c>
      <c r="N4849">
        <v>24.479999542236332</v>
      </c>
      <c r="O4849" t="s">
        <v>2944</v>
      </c>
      <c r="P4849" t="s">
        <v>8534</v>
      </c>
    </row>
    <row r="4850" spans="1:16" x14ac:dyDescent="0.25">
      <c r="A4850" t="s">
        <v>139</v>
      </c>
      <c r="B4850" t="s">
        <v>8535</v>
      </c>
      <c r="C4850" t="s">
        <v>2640</v>
      </c>
      <c r="D4850" t="s">
        <v>3957</v>
      </c>
      <c r="E4850" t="s">
        <v>20</v>
      </c>
      <c r="F4850" t="b">
        <v>0</v>
      </c>
      <c r="G4850" t="s">
        <v>2641</v>
      </c>
      <c r="H4850" s="4">
        <v>45720.774386574078</v>
      </c>
      <c r="I4850" t="b">
        <v>0</v>
      </c>
      <c r="J4850" t="b">
        <v>0</v>
      </c>
      <c r="K4850" t="s">
        <v>2641</v>
      </c>
      <c r="L4850" t="s">
        <v>36</v>
      </c>
      <c r="N4850">
        <v>58.425003051757813</v>
      </c>
      <c r="O4850" t="s">
        <v>2944</v>
      </c>
      <c r="P4850" t="s">
        <v>8536</v>
      </c>
    </row>
    <row r="4851" spans="1:16" x14ac:dyDescent="0.25">
      <c r="A4851" t="s">
        <v>0</v>
      </c>
      <c r="B4851" t="s">
        <v>8537</v>
      </c>
      <c r="C4851" t="s">
        <v>306</v>
      </c>
      <c r="D4851" t="s">
        <v>3957</v>
      </c>
      <c r="E4851" t="s">
        <v>20</v>
      </c>
      <c r="F4851" t="b">
        <v>0</v>
      </c>
      <c r="G4851" t="s">
        <v>27</v>
      </c>
      <c r="H4851" s="4">
        <v>45720.791712962957</v>
      </c>
      <c r="I4851" t="b">
        <v>1</v>
      </c>
      <c r="J4851" t="b">
        <v>0</v>
      </c>
      <c r="K4851" t="s">
        <v>24</v>
      </c>
      <c r="L4851" t="s">
        <v>36</v>
      </c>
      <c r="N4851">
        <v>24.014999389648441</v>
      </c>
      <c r="O4851" t="s">
        <v>8538</v>
      </c>
      <c r="P4851" t="s">
        <v>8539</v>
      </c>
    </row>
    <row r="4852" spans="1:16" x14ac:dyDescent="0.25">
      <c r="A4852" t="s">
        <v>25</v>
      </c>
      <c r="B4852" t="s">
        <v>8540</v>
      </c>
      <c r="C4852" t="s">
        <v>306</v>
      </c>
      <c r="D4852" t="s">
        <v>3957</v>
      </c>
      <c r="E4852" t="s">
        <v>20</v>
      </c>
      <c r="F4852" t="b">
        <v>0</v>
      </c>
      <c r="G4852" t="s">
        <v>27</v>
      </c>
      <c r="H4852" s="4">
        <v>45720.79173611111</v>
      </c>
      <c r="I4852" t="b">
        <v>1</v>
      </c>
      <c r="J4852" t="b">
        <v>1</v>
      </c>
      <c r="K4852" t="s">
        <v>24</v>
      </c>
      <c r="L4852" t="s">
        <v>36</v>
      </c>
      <c r="N4852">
        <v>24.014999389648441</v>
      </c>
      <c r="O4852" t="s">
        <v>1006</v>
      </c>
      <c r="P4852" t="s">
        <v>48</v>
      </c>
    </row>
    <row r="4853" spans="1:16" x14ac:dyDescent="0.25">
      <c r="A4853" t="s">
        <v>0</v>
      </c>
      <c r="B4853" t="s">
        <v>8541</v>
      </c>
      <c r="C4853" t="s">
        <v>570</v>
      </c>
      <c r="D4853" t="s">
        <v>3957</v>
      </c>
      <c r="E4853" t="s">
        <v>20</v>
      </c>
      <c r="F4853" t="b">
        <v>0</v>
      </c>
      <c r="G4853" t="s">
        <v>27</v>
      </c>
      <c r="H4853" s="4">
        <v>45720.791747685187</v>
      </c>
      <c r="I4853" t="b">
        <v>0</v>
      </c>
      <c r="J4853" t="b">
        <v>1</v>
      </c>
      <c r="K4853" t="s">
        <v>24</v>
      </c>
      <c r="L4853" t="s">
        <v>36</v>
      </c>
      <c r="N4853">
        <v>22.694999694824219</v>
      </c>
      <c r="O4853" t="s">
        <v>2113</v>
      </c>
      <c r="P4853" t="s">
        <v>8542</v>
      </c>
    </row>
    <row r="4854" spans="1:16" x14ac:dyDescent="0.25">
      <c r="A4854" t="s">
        <v>0</v>
      </c>
      <c r="B4854" t="s">
        <v>8543</v>
      </c>
      <c r="C4854" t="s">
        <v>3675</v>
      </c>
      <c r="D4854" t="s">
        <v>3957</v>
      </c>
      <c r="E4854" t="s">
        <v>20</v>
      </c>
      <c r="F4854" t="b">
        <v>0</v>
      </c>
      <c r="G4854" t="s">
        <v>27</v>
      </c>
      <c r="H4854" s="4">
        <v>45720.791747685187</v>
      </c>
      <c r="I4854" t="b">
        <v>0</v>
      </c>
      <c r="J4854" t="b">
        <v>0</v>
      </c>
      <c r="K4854" t="s">
        <v>24</v>
      </c>
      <c r="L4854" t="s">
        <v>36</v>
      </c>
      <c r="N4854">
        <v>22.694999694824219</v>
      </c>
      <c r="O4854" t="s">
        <v>8544</v>
      </c>
      <c r="P4854" t="s">
        <v>119</v>
      </c>
    </row>
    <row r="4855" spans="1:16" x14ac:dyDescent="0.25">
      <c r="A4855" t="s">
        <v>0</v>
      </c>
      <c r="B4855" t="s">
        <v>8545</v>
      </c>
      <c r="C4855" t="s">
        <v>85</v>
      </c>
      <c r="D4855" t="s">
        <v>3957</v>
      </c>
      <c r="E4855" t="s">
        <v>20</v>
      </c>
      <c r="F4855" t="b">
        <v>0</v>
      </c>
      <c r="G4855" t="s">
        <v>27</v>
      </c>
      <c r="H4855" s="4">
        <v>45720.791759259257</v>
      </c>
      <c r="I4855" t="b">
        <v>0</v>
      </c>
      <c r="J4855" t="b">
        <v>1</v>
      </c>
      <c r="K4855" t="s">
        <v>24</v>
      </c>
      <c r="L4855" t="s">
        <v>36</v>
      </c>
      <c r="N4855">
        <v>26.389999389648441</v>
      </c>
      <c r="O4855" t="s">
        <v>8546</v>
      </c>
      <c r="P4855" t="s">
        <v>863</v>
      </c>
    </row>
    <row r="4856" spans="1:16" x14ac:dyDescent="0.25">
      <c r="A4856" t="s">
        <v>0</v>
      </c>
      <c r="B4856" t="s">
        <v>8547</v>
      </c>
      <c r="C4856" t="s">
        <v>236</v>
      </c>
      <c r="D4856" t="s">
        <v>3957</v>
      </c>
      <c r="E4856" t="s">
        <v>20</v>
      </c>
      <c r="F4856" t="b">
        <v>0</v>
      </c>
      <c r="G4856" t="s">
        <v>27</v>
      </c>
      <c r="H4856" s="4">
        <v>45720.79179398148</v>
      </c>
      <c r="I4856" t="b">
        <v>0</v>
      </c>
      <c r="J4856" t="b">
        <v>1</v>
      </c>
      <c r="K4856" t="s">
        <v>24</v>
      </c>
      <c r="L4856" t="s">
        <v>36</v>
      </c>
      <c r="N4856">
        <v>27.29000091552734</v>
      </c>
      <c r="O4856" t="s">
        <v>2113</v>
      </c>
      <c r="P4856" t="s">
        <v>8542</v>
      </c>
    </row>
    <row r="4857" spans="1:16" x14ac:dyDescent="0.25">
      <c r="A4857" t="s">
        <v>0</v>
      </c>
      <c r="B4857" t="s">
        <v>8548</v>
      </c>
      <c r="C4857" t="s">
        <v>585</v>
      </c>
      <c r="D4857" t="s">
        <v>3957</v>
      </c>
      <c r="E4857" t="s">
        <v>20</v>
      </c>
      <c r="F4857" t="b">
        <v>0</v>
      </c>
      <c r="G4857" t="s">
        <v>41</v>
      </c>
      <c r="H4857" s="4">
        <v>45720.792118055557</v>
      </c>
      <c r="I4857" t="b">
        <v>0</v>
      </c>
      <c r="J4857" t="b">
        <v>1</v>
      </c>
      <c r="K4857" t="s">
        <v>24</v>
      </c>
      <c r="L4857" t="s">
        <v>36</v>
      </c>
      <c r="N4857">
        <v>24.969999313354489</v>
      </c>
      <c r="O4857" t="s">
        <v>800</v>
      </c>
      <c r="P4857" t="s">
        <v>1605</v>
      </c>
    </row>
    <row r="4858" spans="1:16" x14ac:dyDescent="0.25">
      <c r="A4858" t="s">
        <v>0</v>
      </c>
      <c r="B4858" t="s">
        <v>8549</v>
      </c>
      <c r="C4858" t="s">
        <v>180</v>
      </c>
      <c r="D4858" t="s">
        <v>3957</v>
      </c>
      <c r="E4858" t="s">
        <v>20</v>
      </c>
      <c r="F4858" t="b">
        <v>0</v>
      </c>
      <c r="G4858" t="s">
        <v>41</v>
      </c>
      <c r="H4858" s="4">
        <v>45720.792199074072</v>
      </c>
      <c r="I4858" t="b">
        <v>0</v>
      </c>
      <c r="J4858" t="b">
        <v>0</v>
      </c>
      <c r="K4858" t="s">
        <v>24</v>
      </c>
      <c r="L4858" t="s">
        <v>36</v>
      </c>
      <c r="N4858">
        <v>36.75</v>
      </c>
      <c r="O4858" t="s">
        <v>8550</v>
      </c>
      <c r="P4858" t="s">
        <v>8551</v>
      </c>
    </row>
    <row r="4859" spans="1:16" x14ac:dyDescent="0.25">
      <c r="A4859" t="s">
        <v>0</v>
      </c>
      <c r="B4859" t="s">
        <v>8552</v>
      </c>
      <c r="C4859" t="s">
        <v>293</v>
      </c>
      <c r="D4859" t="s">
        <v>3957</v>
      </c>
      <c r="E4859" t="s">
        <v>20</v>
      </c>
      <c r="F4859" t="b">
        <v>0</v>
      </c>
      <c r="G4859" t="s">
        <v>41</v>
      </c>
      <c r="H4859" s="4">
        <v>45720.792199074072</v>
      </c>
      <c r="I4859" t="b">
        <v>0</v>
      </c>
      <c r="J4859" t="b">
        <v>0</v>
      </c>
      <c r="K4859" t="s">
        <v>24</v>
      </c>
      <c r="L4859" t="s">
        <v>36</v>
      </c>
      <c r="N4859">
        <v>24.969999313354489</v>
      </c>
      <c r="O4859" t="s">
        <v>8553</v>
      </c>
      <c r="P4859" t="s">
        <v>8554</v>
      </c>
    </row>
    <row r="4860" spans="1:16" x14ac:dyDescent="0.25">
      <c r="A4860" t="s">
        <v>0</v>
      </c>
      <c r="B4860" t="s">
        <v>8555</v>
      </c>
      <c r="C4860" t="s">
        <v>44</v>
      </c>
      <c r="D4860" t="s">
        <v>3957</v>
      </c>
      <c r="E4860" t="s">
        <v>20</v>
      </c>
      <c r="F4860" t="b">
        <v>0</v>
      </c>
      <c r="G4860" t="s">
        <v>41</v>
      </c>
      <c r="H4860" s="4">
        <v>45720.792210648149</v>
      </c>
      <c r="I4860" t="b">
        <v>0</v>
      </c>
      <c r="J4860" t="b">
        <v>0</v>
      </c>
      <c r="K4860" t="s">
        <v>24</v>
      </c>
      <c r="L4860" t="s">
        <v>36</v>
      </c>
      <c r="N4860">
        <v>25.760000228881839</v>
      </c>
      <c r="O4860" t="s">
        <v>8553</v>
      </c>
      <c r="P4860" t="s">
        <v>8556</v>
      </c>
    </row>
    <row r="4861" spans="1:16" x14ac:dyDescent="0.25">
      <c r="A4861" t="s">
        <v>25</v>
      </c>
      <c r="B4861" t="s">
        <v>8557</v>
      </c>
      <c r="C4861" t="s">
        <v>140</v>
      </c>
      <c r="D4861" t="s">
        <v>3957</v>
      </c>
      <c r="E4861" t="s">
        <v>20</v>
      </c>
      <c r="F4861" t="b">
        <v>0</v>
      </c>
      <c r="G4861" t="s">
        <v>35</v>
      </c>
      <c r="H4861" s="4">
        <v>45720.792557870373</v>
      </c>
      <c r="I4861" t="b">
        <v>0</v>
      </c>
      <c r="J4861" t="b">
        <v>1</v>
      </c>
      <c r="K4861" t="s">
        <v>24</v>
      </c>
      <c r="L4861" t="s">
        <v>36</v>
      </c>
      <c r="N4861">
        <v>16.510000228881839</v>
      </c>
      <c r="O4861" t="s">
        <v>800</v>
      </c>
      <c r="P4861" t="s">
        <v>6224</v>
      </c>
    </row>
    <row r="4862" spans="1:16" x14ac:dyDescent="0.25">
      <c r="A4862" t="s">
        <v>0</v>
      </c>
      <c r="B4862" t="s">
        <v>8558</v>
      </c>
      <c r="C4862" t="s">
        <v>436</v>
      </c>
      <c r="D4862" t="s">
        <v>2208</v>
      </c>
      <c r="F4862" t="b">
        <v>0</v>
      </c>
      <c r="G4862" t="s">
        <v>30</v>
      </c>
      <c r="H4862" s="4">
        <v>45720.794432870367</v>
      </c>
      <c r="I4862" t="b">
        <v>0</v>
      </c>
      <c r="J4862" t="b">
        <v>0</v>
      </c>
      <c r="K4862" t="s">
        <v>24</v>
      </c>
      <c r="L4862" t="s">
        <v>36</v>
      </c>
      <c r="N4862">
        <v>30.5</v>
      </c>
      <c r="O4862" t="s">
        <v>3260</v>
      </c>
      <c r="P4862" t="s">
        <v>320</v>
      </c>
    </row>
    <row r="4863" spans="1:16" x14ac:dyDescent="0.25">
      <c r="A4863" t="s">
        <v>25</v>
      </c>
      <c r="B4863" t="s">
        <v>6223</v>
      </c>
      <c r="C4863" t="s">
        <v>1226</v>
      </c>
      <c r="D4863" t="s">
        <v>3957</v>
      </c>
      <c r="E4863" t="s">
        <v>20</v>
      </c>
      <c r="F4863" t="b">
        <v>0</v>
      </c>
      <c r="G4863" t="s">
        <v>52</v>
      </c>
      <c r="H4863" s="4">
        <v>45720.794571759259</v>
      </c>
      <c r="I4863" t="b">
        <v>0</v>
      </c>
      <c r="J4863" t="b">
        <v>1</v>
      </c>
      <c r="K4863" t="s">
        <v>24</v>
      </c>
      <c r="L4863" t="s">
        <v>36</v>
      </c>
      <c r="N4863">
        <v>18.795000076293949</v>
      </c>
      <c r="O4863" t="s">
        <v>800</v>
      </c>
      <c r="P4863" t="s">
        <v>6224</v>
      </c>
    </row>
    <row r="4864" spans="1:16" x14ac:dyDescent="0.25">
      <c r="A4864" t="s">
        <v>0</v>
      </c>
      <c r="B4864" t="s">
        <v>8559</v>
      </c>
      <c r="C4864" t="s">
        <v>1226</v>
      </c>
      <c r="D4864" t="s">
        <v>3957</v>
      </c>
      <c r="E4864" t="s">
        <v>20</v>
      </c>
      <c r="F4864" t="b">
        <v>0</v>
      </c>
      <c r="G4864" t="s">
        <v>52</v>
      </c>
      <c r="H4864" s="4">
        <v>45720.794571759259</v>
      </c>
      <c r="I4864" t="b">
        <v>0</v>
      </c>
      <c r="J4864" t="b">
        <v>0</v>
      </c>
      <c r="K4864" t="s">
        <v>24</v>
      </c>
      <c r="L4864" t="s">
        <v>36</v>
      </c>
      <c r="N4864">
        <v>18.795000076293949</v>
      </c>
      <c r="O4864" t="s">
        <v>8560</v>
      </c>
      <c r="P4864" t="s">
        <v>3620</v>
      </c>
    </row>
    <row r="4865" spans="1:16" x14ac:dyDescent="0.25">
      <c r="A4865" t="s">
        <v>1</v>
      </c>
      <c r="B4865" t="s">
        <v>8561</v>
      </c>
      <c r="C4865" t="s">
        <v>829</v>
      </c>
      <c r="D4865" t="s">
        <v>3957</v>
      </c>
      <c r="E4865" t="s">
        <v>20</v>
      </c>
      <c r="F4865" t="b">
        <v>0</v>
      </c>
      <c r="G4865" t="s">
        <v>27</v>
      </c>
      <c r="H4865" s="4">
        <v>45720.794745370367</v>
      </c>
      <c r="I4865" t="b">
        <v>0</v>
      </c>
      <c r="J4865" t="b">
        <v>1</v>
      </c>
      <c r="K4865" t="s">
        <v>24</v>
      </c>
      <c r="L4865" t="s">
        <v>36</v>
      </c>
      <c r="N4865">
        <v>51.239997863769531</v>
      </c>
      <c r="O4865" t="s">
        <v>377</v>
      </c>
      <c r="P4865" t="s">
        <v>4054</v>
      </c>
    </row>
    <row r="4866" spans="1:16" x14ac:dyDescent="0.25">
      <c r="A4866" t="s">
        <v>1</v>
      </c>
      <c r="B4866" t="s">
        <v>8562</v>
      </c>
      <c r="C4866" t="s">
        <v>559</v>
      </c>
      <c r="D4866" t="s">
        <v>3957</v>
      </c>
      <c r="E4866" t="s">
        <v>20</v>
      </c>
      <c r="F4866" t="b">
        <v>0</v>
      </c>
      <c r="G4866" t="s">
        <v>27</v>
      </c>
      <c r="H4866" s="4">
        <v>45720.794756944437</v>
      </c>
      <c r="I4866" t="b">
        <v>0</v>
      </c>
      <c r="J4866" t="b">
        <v>1</v>
      </c>
      <c r="K4866" t="s">
        <v>24</v>
      </c>
      <c r="L4866" t="s">
        <v>36</v>
      </c>
      <c r="N4866">
        <v>37.514999389648438</v>
      </c>
      <c r="O4866" t="s">
        <v>2113</v>
      </c>
      <c r="P4866" t="s">
        <v>7562</v>
      </c>
    </row>
    <row r="4867" spans="1:16" x14ac:dyDescent="0.25">
      <c r="A4867" t="s">
        <v>1</v>
      </c>
      <c r="B4867" t="s">
        <v>8563</v>
      </c>
      <c r="C4867" t="s">
        <v>118</v>
      </c>
      <c r="D4867" t="s">
        <v>3957</v>
      </c>
      <c r="E4867" t="s">
        <v>20</v>
      </c>
      <c r="F4867" t="b">
        <v>0</v>
      </c>
      <c r="G4867" t="s">
        <v>27</v>
      </c>
      <c r="H4867" s="4">
        <v>45720.794756944437</v>
      </c>
      <c r="I4867" t="b">
        <v>0</v>
      </c>
      <c r="J4867" t="b">
        <v>1</v>
      </c>
      <c r="K4867" t="s">
        <v>24</v>
      </c>
      <c r="L4867" t="s">
        <v>36</v>
      </c>
      <c r="N4867">
        <v>39.069999694824219</v>
      </c>
      <c r="O4867" t="s">
        <v>254</v>
      </c>
      <c r="P4867" t="s">
        <v>8564</v>
      </c>
    </row>
    <row r="4868" spans="1:16" x14ac:dyDescent="0.25">
      <c r="A4868" t="s">
        <v>1</v>
      </c>
      <c r="B4868" t="s">
        <v>8565</v>
      </c>
      <c r="C4868" t="s">
        <v>612</v>
      </c>
      <c r="D4868" t="s">
        <v>3957</v>
      </c>
      <c r="E4868" t="s">
        <v>20</v>
      </c>
      <c r="F4868" t="b">
        <v>0</v>
      </c>
      <c r="G4868" t="s">
        <v>27</v>
      </c>
      <c r="H4868" s="4">
        <v>45720.794791666667</v>
      </c>
      <c r="I4868" t="b">
        <v>0</v>
      </c>
      <c r="J4868" t="b">
        <v>1</v>
      </c>
      <c r="K4868" t="s">
        <v>24</v>
      </c>
      <c r="L4868" t="s">
        <v>36</v>
      </c>
      <c r="N4868">
        <v>54.775001525878913</v>
      </c>
      <c r="O4868" t="s">
        <v>1893</v>
      </c>
      <c r="P4868" t="s">
        <v>290</v>
      </c>
    </row>
    <row r="4869" spans="1:16" x14ac:dyDescent="0.25">
      <c r="A4869" t="s">
        <v>1</v>
      </c>
      <c r="B4869" t="s">
        <v>8566</v>
      </c>
      <c r="C4869" t="s">
        <v>1157</v>
      </c>
      <c r="D4869" t="s">
        <v>3957</v>
      </c>
      <c r="E4869" t="s">
        <v>20</v>
      </c>
      <c r="F4869" t="b">
        <v>0</v>
      </c>
      <c r="G4869" t="s">
        <v>27</v>
      </c>
      <c r="H4869" s="4">
        <v>45720.794791666667</v>
      </c>
      <c r="I4869" t="b">
        <v>0</v>
      </c>
      <c r="J4869" t="b">
        <v>1</v>
      </c>
      <c r="K4869" t="s">
        <v>24</v>
      </c>
      <c r="L4869" t="s">
        <v>36</v>
      </c>
      <c r="N4869">
        <v>33.775001525878913</v>
      </c>
      <c r="O4869" t="s">
        <v>377</v>
      </c>
      <c r="P4869" t="s">
        <v>4054</v>
      </c>
    </row>
    <row r="4870" spans="1:16" x14ac:dyDescent="0.25">
      <c r="A4870" t="s">
        <v>25</v>
      </c>
      <c r="B4870" t="s">
        <v>8567</v>
      </c>
      <c r="C4870" t="s">
        <v>118</v>
      </c>
      <c r="D4870" t="s">
        <v>3957</v>
      </c>
      <c r="E4870" t="s">
        <v>20</v>
      </c>
      <c r="F4870" t="b">
        <v>0</v>
      </c>
      <c r="G4870" t="s">
        <v>27</v>
      </c>
      <c r="H4870" s="4">
        <v>45720.794814814813</v>
      </c>
      <c r="I4870" t="b">
        <v>0</v>
      </c>
      <c r="J4870" t="b">
        <v>1</v>
      </c>
      <c r="K4870" t="s">
        <v>24</v>
      </c>
      <c r="L4870" t="s">
        <v>36</v>
      </c>
      <c r="N4870">
        <v>16.07500076293945</v>
      </c>
      <c r="O4870" t="s">
        <v>254</v>
      </c>
      <c r="P4870" t="s">
        <v>8568</v>
      </c>
    </row>
    <row r="4871" spans="1:16" x14ac:dyDescent="0.25">
      <c r="A4871" t="s">
        <v>1</v>
      </c>
      <c r="B4871" t="s">
        <v>6015</v>
      </c>
      <c r="C4871" t="s">
        <v>966</v>
      </c>
      <c r="D4871" t="s">
        <v>3957</v>
      </c>
      <c r="E4871" t="s">
        <v>20</v>
      </c>
      <c r="F4871" t="b">
        <v>0</v>
      </c>
      <c r="G4871" t="s">
        <v>30</v>
      </c>
      <c r="H4871" s="4">
        <v>45720.795081018521</v>
      </c>
      <c r="I4871" t="b">
        <v>0</v>
      </c>
      <c r="J4871" t="b">
        <v>1</v>
      </c>
      <c r="K4871" t="s">
        <v>24</v>
      </c>
      <c r="L4871" t="s">
        <v>36</v>
      </c>
      <c r="N4871">
        <v>36.120002746582031</v>
      </c>
      <c r="O4871" t="s">
        <v>254</v>
      </c>
      <c r="P4871" t="s">
        <v>3411</v>
      </c>
    </row>
    <row r="4872" spans="1:16" x14ac:dyDescent="0.25">
      <c r="A4872" t="s">
        <v>1</v>
      </c>
      <c r="B4872" t="s">
        <v>8569</v>
      </c>
      <c r="C4872" t="s">
        <v>966</v>
      </c>
      <c r="D4872" t="s">
        <v>3957</v>
      </c>
      <c r="E4872" t="s">
        <v>20</v>
      </c>
      <c r="F4872" t="b">
        <v>0</v>
      </c>
      <c r="G4872" t="s">
        <v>30</v>
      </c>
      <c r="H4872" s="4">
        <v>45720.795081018521</v>
      </c>
      <c r="I4872" t="b">
        <v>0</v>
      </c>
      <c r="J4872" t="b">
        <v>1</v>
      </c>
      <c r="K4872" t="s">
        <v>24</v>
      </c>
      <c r="L4872" t="s">
        <v>36</v>
      </c>
      <c r="N4872">
        <v>36.120002746582031</v>
      </c>
      <c r="O4872" t="s">
        <v>2113</v>
      </c>
      <c r="P4872" t="s">
        <v>8570</v>
      </c>
    </row>
    <row r="4873" spans="1:16" x14ac:dyDescent="0.25">
      <c r="A4873" t="s">
        <v>1</v>
      </c>
      <c r="B4873" t="s">
        <v>8571</v>
      </c>
      <c r="C4873" t="s">
        <v>3261</v>
      </c>
      <c r="D4873" t="s">
        <v>3957</v>
      </c>
      <c r="E4873" t="s">
        <v>20</v>
      </c>
      <c r="F4873" t="b">
        <v>0</v>
      </c>
      <c r="G4873" t="s">
        <v>30</v>
      </c>
      <c r="H4873" s="4">
        <v>45720.795104166667</v>
      </c>
      <c r="I4873" t="b">
        <v>0</v>
      </c>
      <c r="J4873" t="b">
        <v>1</v>
      </c>
      <c r="K4873" t="s">
        <v>24</v>
      </c>
      <c r="L4873" t="s">
        <v>36</v>
      </c>
      <c r="N4873">
        <v>40.81500244140625</v>
      </c>
      <c r="O4873" t="s">
        <v>3262</v>
      </c>
      <c r="P4873" t="s">
        <v>8572</v>
      </c>
    </row>
    <row r="4874" spans="1:16" x14ac:dyDescent="0.25">
      <c r="A4874" t="s">
        <v>2</v>
      </c>
      <c r="B4874" t="s">
        <v>8573</v>
      </c>
      <c r="C4874" t="s">
        <v>836</v>
      </c>
      <c r="D4874" t="s">
        <v>3957</v>
      </c>
      <c r="E4874" t="s">
        <v>20</v>
      </c>
      <c r="F4874" t="b">
        <v>0</v>
      </c>
      <c r="G4874" t="s">
        <v>27</v>
      </c>
      <c r="H4874" s="4">
        <v>45720.795497685183</v>
      </c>
      <c r="I4874" t="b">
        <v>0</v>
      </c>
      <c r="J4874" t="b">
        <v>0</v>
      </c>
      <c r="K4874" t="s">
        <v>24</v>
      </c>
      <c r="L4874" t="s">
        <v>36</v>
      </c>
      <c r="N4874">
        <v>52.919998168945313</v>
      </c>
      <c r="O4874" t="s">
        <v>229</v>
      </c>
      <c r="P4874" t="s">
        <v>8574</v>
      </c>
    </row>
    <row r="4875" spans="1:16" x14ac:dyDescent="0.25">
      <c r="A4875" t="s">
        <v>2</v>
      </c>
      <c r="B4875" t="s">
        <v>170</v>
      </c>
      <c r="C4875" t="s">
        <v>443</v>
      </c>
      <c r="D4875" t="s">
        <v>3957</v>
      </c>
      <c r="E4875" t="s">
        <v>20</v>
      </c>
      <c r="F4875" t="b">
        <v>0</v>
      </c>
      <c r="G4875" t="s">
        <v>27</v>
      </c>
      <c r="H4875" s="4">
        <v>45720.795497685183</v>
      </c>
      <c r="I4875" t="b">
        <v>0</v>
      </c>
      <c r="J4875" t="b">
        <v>0</v>
      </c>
      <c r="K4875" t="s">
        <v>24</v>
      </c>
      <c r="L4875" t="s">
        <v>36</v>
      </c>
      <c r="N4875">
        <v>61.159996032714837</v>
      </c>
      <c r="O4875" t="s">
        <v>8575</v>
      </c>
      <c r="P4875" t="s">
        <v>2802</v>
      </c>
    </row>
    <row r="4876" spans="1:16" x14ac:dyDescent="0.25">
      <c r="A4876" t="s">
        <v>40</v>
      </c>
      <c r="B4876" t="s">
        <v>8576</v>
      </c>
      <c r="C4876" t="s">
        <v>1705</v>
      </c>
      <c r="D4876" t="s">
        <v>3957</v>
      </c>
      <c r="E4876" t="s">
        <v>20</v>
      </c>
      <c r="F4876" t="b">
        <v>0</v>
      </c>
      <c r="G4876" t="s">
        <v>27</v>
      </c>
      <c r="H4876" s="4">
        <v>45720.795520833337</v>
      </c>
      <c r="I4876" t="b">
        <v>0</v>
      </c>
      <c r="J4876" t="b">
        <v>0</v>
      </c>
      <c r="K4876" t="s">
        <v>24</v>
      </c>
      <c r="L4876" t="s">
        <v>36</v>
      </c>
      <c r="N4876">
        <v>46.055000305175781</v>
      </c>
      <c r="O4876" t="s">
        <v>377</v>
      </c>
      <c r="P4876" t="s">
        <v>8577</v>
      </c>
    </row>
    <row r="4877" spans="1:16" x14ac:dyDescent="0.25">
      <c r="A4877" t="s">
        <v>2</v>
      </c>
      <c r="B4877" t="s">
        <v>8578</v>
      </c>
      <c r="C4877" t="s">
        <v>542</v>
      </c>
      <c r="D4877" t="s">
        <v>3957</v>
      </c>
      <c r="E4877" t="s">
        <v>20</v>
      </c>
      <c r="F4877" t="b">
        <v>0</v>
      </c>
      <c r="G4877" t="s">
        <v>27</v>
      </c>
      <c r="H4877" s="4">
        <v>45720.795520833337</v>
      </c>
      <c r="I4877" t="b">
        <v>1</v>
      </c>
      <c r="J4877" t="b">
        <v>1</v>
      </c>
      <c r="K4877" t="s">
        <v>24</v>
      </c>
      <c r="L4877" t="s">
        <v>36</v>
      </c>
      <c r="N4877">
        <v>52.779998779296882</v>
      </c>
      <c r="O4877" t="s">
        <v>822</v>
      </c>
    </row>
    <row r="4878" spans="1:16" x14ac:dyDescent="0.25">
      <c r="A4878" t="s">
        <v>2</v>
      </c>
      <c r="B4878" t="s">
        <v>8579</v>
      </c>
      <c r="C4878" t="s">
        <v>8580</v>
      </c>
      <c r="D4878" t="s">
        <v>3957</v>
      </c>
      <c r="E4878" t="s">
        <v>20</v>
      </c>
      <c r="F4878" t="b">
        <v>0</v>
      </c>
      <c r="G4878" t="s">
        <v>27</v>
      </c>
      <c r="H4878" s="4">
        <v>45720.795543981483</v>
      </c>
      <c r="I4878" t="b">
        <v>0</v>
      </c>
      <c r="J4878" t="b">
        <v>1</v>
      </c>
      <c r="K4878" t="s">
        <v>24</v>
      </c>
      <c r="L4878" t="s">
        <v>36</v>
      </c>
      <c r="N4878">
        <v>50.965000152587891</v>
      </c>
      <c r="O4878" t="s">
        <v>2750</v>
      </c>
      <c r="P4878" t="s">
        <v>8581</v>
      </c>
    </row>
    <row r="4879" spans="1:16" x14ac:dyDescent="0.25">
      <c r="A4879" t="s">
        <v>40</v>
      </c>
      <c r="B4879" t="s">
        <v>8582</v>
      </c>
      <c r="C4879" t="s">
        <v>966</v>
      </c>
      <c r="D4879" t="s">
        <v>3957</v>
      </c>
      <c r="E4879" t="s">
        <v>20</v>
      </c>
      <c r="F4879" t="b">
        <v>0</v>
      </c>
      <c r="G4879" t="s">
        <v>27</v>
      </c>
      <c r="H4879" s="4">
        <v>45720.795543981483</v>
      </c>
      <c r="I4879" t="b">
        <v>0</v>
      </c>
      <c r="J4879" t="b">
        <v>1</v>
      </c>
      <c r="K4879" t="s">
        <v>24</v>
      </c>
      <c r="L4879" t="s">
        <v>36</v>
      </c>
      <c r="N4879">
        <v>51.489997863769531</v>
      </c>
      <c r="O4879" t="s">
        <v>254</v>
      </c>
      <c r="P4879" t="s">
        <v>1307</v>
      </c>
    </row>
    <row r="4880" spans="1:16" x14ac:dyDescent="0.25">
      <c r="A4880" t="s">
        <v>2</v>
      </c>
      <c r="B4880" t="s">
        <v>8583</v>
      </c>
      <c r="C4880" t="s">
        <v>555</v>
      </c>
      <c r="D4880" t="s">
        <v>3957</v>
      </c>
      <c r="E4880" t="s">
        <v>20</v>
      </c>
      <c r="F4880" t="b">
        <v>0</v>
      </c>
      <c r="G4880" t="s">
        <v>27</v>
      </c>
      <c r="H4880" s="4">
        <v>45720.795555555553</v>
      </c>
      <c r="I4880" t="b">
        <v>0</v>
      </c>
      <c r="J4880" t="b">
        <v>0</v>
      </c>
      <c r="K4880" t="s">
        <v>24</v>
      </c>
      <c r="L4880" t="s">
        <v>36</v>
      </c>
      <c r="N4880">
        <v>50.669998168945313</v>
      </c>
      <c r="O4880" t="s">
        <v>2075</v>
      </c>
      <c r="P4880" t="s">
        <v>8584</v>
      </c>
    </row>
    <row r="4881" spans="1:16" x14ac:dyDescent="0.25">
      <c r="A4881" t="s">
        <v>40</v>
      </c>
      <c r="B4881" t="s">
        <v>8585</v>
      </c>
      <c r="C4881" t="s">
        <v>1939</v>
      </c>
      <c r="D4881" t="s">
        <v>3957</v>
      </c>
      <c r="E4881" t="s">
        <v>20</v>
      </c>
      <c r="F4881" t="b">
        <v>0</v>
      </c>
      <c r="G4881" t="s">
        <v>27</v>
      </c>
      <c r="H4881" s="4">
        <v>45720.795578703714</v>
      </c>
      <c r="I4881" t="b">
        <v>0</v>
      </c>
      <c r="J4881" t="b">
        <v>0</v>
      </c>
      <c r="K4881" t="s">
        <v>24</v>
      </c>
      <c r="L4881" t="s">
        <v>36</v>
      </c>
      <c r="N4881">
        <v>45.654998779296882</v>
      </c>
      <c r="O4881" t="s">
        <v>377</v>
      </c>
      <c r="P4881" t="s">
        <v>8577</v>
      </c>
    </row>
    <row r="4882" spans="1:16" x14ac:dyDescent="0.25">
      <c r="A4882" t="s">
        <v>2</v>
      </c>
      <c r="B4882" t="s">
        <v>170</v>
      </c>
      <c r="C4882" t="s">
        <v>3562</v>
      </c>
      <c r="D4882" t="s">
        <v>3957</v>
      </c>
      <c r="E4882" t="s">
        <v>20</v>
      </c>
      <c r="F4882" t="b">
        <v>0</v>
      </c>
      <c r="G4882" t="s">
        <v>27</v>
      </c>
      <c r="H4882" s="4">
        <v>45720.795648148152</v>
      </c>
      <c r="I4882" t="b">
        <v>0</v>
      </c>
      <c r="J4882" t="b">
        <v>1</v>
      </c>
      <c r="K4882" t="s">
        <v>24</v>
      </c>
      <c r="L4882" t="s">
        <v>36</v>
      </c>
      <c r="N4882">
        <v>47.439998626708977</v>
      </c>
      <c r="O4882" t="s">
        <v>8586</v>
      </c>
      <c r="P4882" t="s">
        <v>8587</v>
      </c>
    </row>
    <row r="4883" spans="1:16" x14ac:dyDescent="0.25">
      <c r="A4883" t="s">
        <v>40</v>
      </c>
      <c r="B4883" t="s">
        <v>2487</v>
      </c>
      <c r="C4883" t="s">
        <v>260</v>
      </c>
      <c r="D4883" t="s">
        <v>3957</v>
      </c>
      <c r="E4883" t="s">
        <v>20</v>
      </c>
      <c r="F4883" t="b">
        <v>0</v>
      </c>
      <c r="G4883" t="s">
        <v>27</v>
      </c>
      <c r="H4883" s="4">
        <v>45720.795694444438</v>
      </c>
      <c r="I4883" t="b">
        <v>0</v>
      </c>
      <c r="J4883" t="b">
        <v>1</v>
      </c>
      <c r="K4883" t="s">
        <v>24</v>
      </c>
      <c r="L4883" t="s">
        <v>36</v>
      </c>
      <c r="N4883">
        <v>62.560001373291023</v>
      </c>
      <c r="O4883" t="s">
        <v>2794</v>
      </c>
      <c r="P4883" t="s">
        <v>8588</v>
      </c>
    </row>
    <row r="4884" spans="1:16" x14ac:dyDescent="0.25">
      <c r="A4884" t="s">
        <v>2</v>
      </c>
      <c r="B4884" t="s">
        <v>8589</v>
      </c>
      <c r="C4884" t="s">
        <v>82</v>
      </c>
      <c r="D4884" t="s">
        <v>3957</v>
      </c>
      <c r="E4884" t="s">
        <v>20</v>
      </c>
      <c r="F4884" t="b">
        <v>0</v>
      </c>
      <c r="G4884" t="s">
        <v>41</v>
      </c>
      <c r="H4884" s="4">
        <v>45720.796122685177</v>
      </c>
      <c r="I4884" t="b">
        <v>0</v>
      </c>
      <c r="J4884" t="b">
        <v>1</v>
      </c>
      <c r="K4884" t="s">
        <v>24</v>
      </c>
      <c r="L4884" t="s">
        <v>36</v>
      </c>
      <c r="N4884">
        <v>54.420001983642578</v>
      </c>
      <c r="O4884" t="s">
        <v>254</v>
      </c>
      <c r="P4884" t="s">
        <v>8590</v>
      </c>
    </row>
    <row r="4885" spans="1:16" x14ac:dyDescent="0.25">
      <c r="A4885" t="s">
        <v>2</v>
      </c>
      <c r="B4885" t="s">
        <v>8591</v>
      </c>
      <c r="C4885" t="s">
        <v>2096</v>
      </c>
      <c r="D4885" t="s">
        <v>3957</v>
      </c>
      <c r="E4885" t="s">
        <v>20</v>
      </c>
      <c r="F4885" t="b">
        <v>0</v>
      </c>
      <c r="G4885" t="s">
        <v>41</v>
      </c>
      <c r="H4885" s="4">
        <v>45720.796134259261</v>
      </c>
      <c r="I4885" t="b">
        <v>0</v>
      </c>
      <c r="J4885" t="b">
        <v>1</v>
      </c>
      <c r="K4885" t="s">
        <v>24</v>
      </c>
      <c r="L4885" t="s">
        <v>36</v>
      </c>
      <c r="N4885">
        <v>45.634998321533203</v>
      </c>
      <c r="O4885" t="s">
        <v>3257</v>
      </c>
      <c r="P4885" t="s">
        <v>8592</v>
      </c>
    </row>
    <row r="4886" spans="1:16" x14ac:dyDescent="0.25">
      <c r="A4886" t="s">
        <v>0</v>
      </c>
      <c r="B4886" t="s">
        <v>8593</v>
      </c>
      <c r="C4886" t="s">
        <v>713</v>
      </c>
      <c r="D4886" t="s">
        <v>3957</v>
      </c>
      <c r="E4886" t="s">
        <v>20</v>
      </c>
      <c r="F4886" t="b">
        <v>0</v>
      </c>
      <c r="G4886" t="s">
        <v>23</v>
      </c>
      <c r="H4886" s="4">
        <v>45720.809687499997</v>
      </c>
      <c r="I4886" t="b">
        <v>0</v>
      </c>
      <c r="J4886" t="b">
        <v>1</v>
      </c>
      <c r="K4886" t="s">
        <v>24</v>
      </c>
      <c r="L4886" t="s">
        <v>36</v>
      </c>
      <c r="N4886">
        <v>22.694999694824219</v>
      </c>
      <c r="O4886" t="s">
        <v>8594</v>
      </c>
      <c r="P4886" t="s">
        <v>689</v>
      </c>
    </row>
    <row r="4887" spans="1:16" x14ac:dyDescent="0.25">
      <c r="A4887" t="s">
        <v>19</v>
      </c>
      <c r="B4887" t="s">
        <v>8595</v>
      </c>
      <c r="C4887" t="s">
        <v>192</v>
      </c>
      <c r="D4887" t="s">
        <v>3957</v>
      </c>
      <c r="E4887" t="s">
        <v>20</v>
      </c>
      <c r="F4887" t="b">
        <v>0</v>
      </c>
      <c r="G4887" t="s">
        <v>23</v>
      </c>
      <c r="H4887" s="4">
        <v>45720.809895833343</v>
      </c>
      <c r="I4887" t="b">
        <v>0</v>
      </c>
      <c r="J4887" t="b">
        <v>1</v>
      </c>
      <c r="K4887" t="s">
        <v>24</v>
      </c>
      <c r="L4887" t="s">
        <v>36</v>
      </c>
      <c r="N4887">
        <v>12.985000610351561</v>
      </c>
      <c r="O4887" t="s">
        <v>254</v>
      </c>
      <c r="P4887" t="s">
        <v>1637</v>
      </c>
    </row>
    <row r="4888" spans="1:16" x14ac:dyDescent="0.25">
      <c r="A4888" t="s">
        <v>139</v>
      </c>
      <c r="B4888" t="s">
        <v>5269</v>
      </c>
      <c r="C4888" t="s">
        <v>39</v>
      </c>
      <c r="D4888" t="s">
        <v>3957</v>
      </c>
      <c r="E4888" t="s">
        <v>20</v>
      </c>
      <c r="F4888" t="b">
        <v>1</v>
      </c>
      <c r="G4888" t="s">
        <v>2641</v>
      </c>
      <c r="H4888" s="4">
        <v>45720.816053240742</v>
      </c>
      <c r="I4888" t="b">
        <v>0</v>
      </c>
      <c r="J4888" t="b">
        <v>0</v>
      </c>
      <c r="K4888" t="s">
        <v>2641</v>
      </c>
      <c r="L4888" t="s">
        <v>36</v>
      </c>
      <c r="N4888">
        <v>17.645000457763668</v>
      </c>
      <c r="O4888" t="s">
        <v>8596</v>
      </c>
      <c r="P4888" t="s">
        <v>8597</v>
      </c>
    </row>
    <row r="4889" spans="1:16" x14ac:dyDescent="0.25">
      <c r="A4889" t="s">
        <v>1</v>
      </c>
      <c r="B4889" t="s">
        <v>8598</v>
      </c>
      <c r="C4889" t="s">
        <v>2640</v>
      </c>
      <c r="D4889" t="s">
        <v>3957</v>
      </c>
      <c r="E4889" t="s">
        <v>20</v>
      </c>
      <c r="F4889" t="b">
        <v>0</v>
      </c>
      <c r="G4889" t="s">
        <v>2641</v>
      </c>
      <c r="H4889" s="4">
        <v>45720.816053240742</v>
      </c>
      <c r="I4889" t="b">
        <v>0</v>
      </c>
      <c r="J4889" t="b">
        <v>0</v>
      </c>
      <c r="K4889" t="s">
        <v>2641</v>
      </c>
      <c r="L4889" t="s">
        <v>36</v>
      </c>
      <c r="N4889">
        <v>37.854999542236328</v>
      </c>
      <c r="O4889" t="s">
        <v>2113</v>
      </c>
      <c r="P4889" t="s">
        <v>8599</v>
      </c>
    </row>
    <row r="4890" spans="1:16" x14ac:dyDescent="0.25">
      <c r="A4890" t="s">
        <v>139</v>
      </c>
      <c r="B4890" t="s">
        <v>8600</v>
      </c>
      <c r="C4890" t="s">
        <v>2024</v>
      </c>
      <c r="D4890" t="s">
        <v>3973</v>
      </c>
      <c r="E4890" t="s">
        <v>20</v>
      </c>
      <c r="F4890" t="b">
        <v>0</v>
      </c>
      <c r="G4890" t="s">
        <v>27</v>
      </c>
      <c r="H4890" s="4">
        <v>45720.833680555559</v>
      </c>
      <c r="I4890" t="b">
        <v>0</v>
      </c>
      <c r="J4890" t="b">
        <v>1</v>
      </c>
      <c r="K4890" t="s">
        <v>24</v>
      </c>
      <c r="L4890" t="s">
        <v>22</v>
      </c>
      <c r="M4890">
        <v>110850</v>
      </c>
      <c r="O4890" t="s">
        <v>173</v>
      </c>
      <c r="P4890" t="s">
        <v>8601</v>
      </c>
    </row>
    <row r="4891" spans="1:16" x14ac:dyDescent="0.25">
      <c r="A4891" t="s">
        <v>0</v>
      </c>
      <c r="B4891" t="s">
        <v>8602</v>
      </c>
      <c r="C4891" t="s">
        <v>44</v>
      </c>
      <c r="D4891" t="s">
        <v>3957</v>
      </c>
      <c r="E4891" t="s">
        <v>20</v>
      </c>
      <c r="F4891" t="b">
        <v>0</v>
      </c>
      <c r="G4891" t="s">
        <v>41</v>
      </c>
      <c r="H4891" s="4">
        <v>45720.83390046296</v>
      </c>
      <c r="I4891" t="b">
        <v>0</v>
      </c>
      <c r="J4891" t="b">
        <v>0</v>
      </c>
      <c r="K4891" t="s">
        <v>24</v>
      </c>
      <c r="L4891" t="s">
        <v>36</v>
      </c>
      <c r="N4891">
        <v>24</v>
      </c>
      <c r="O4891" t="s">
        <v>8603</v>
      </c>
      <c r="P4891" t="s">
        <v>204</v>
      </c>
    </row>
    <row r="4892" spans="1:16" x14ac:dyDescent="0.25">
      <c r="A4892" t="s">
        <v>0</v>
      </c>
      <c r="B4892" t="s">
        <v>7506</v>
      </c>
      <c r="C4892" t="s">
        <v>966</v>
      </c>
      <c r="D4892" t="s">
        <v>3957</v>
      </c>
      <c r="E4892" t="s">
        <v>20</v>
      </c>
      <c r="F4892" t="b">
        <v>0</v>
      </c>
      <c r="G4892" t="s">
        <v>30</v>
      </c>
      <c r="H4892" s="4">
        <v>45720.836087962962</v>
      </c>
      <c r="I4892" t="b">
        <v>0</v>
      </c>
      <c r="J4892" t="b">
        <v>0</v>
      </c>
      <c r="K4892" t="s">
        <v>24</v>
      </c>
      <c r="L4892" t="s">
        <v>36</v>
      </c>
      <c r="N4892">
        <v>25</v>
      </c>
      <c r="O4892" t="s">
        <v>7507</v>
      </c>
      <c r="P4892" t="s">
        <v>7508</v>
      </c>
    </row>
    <row r="4893" spans="1:16" x14ac:dyDescent="0.25">
      <c r="A4893" t="s">
        <v>1</v>
      </c>
      <c r="B4893" t="s">
        <v>8604</v>
      </c>
      <c r="C4893" t="s">
        <v>293</v>
      </c>
      <c r="D4893" t="s">
        <v>3957</v>
      </c>
      <c r="E4893" t="s">
        <v>20</v>
      </c>
      <c r="F4893" t="b">
        <v>0</v>
      </c>
      <c r="G4893" t="s">
        <v>41</v>
      </c>
      <c r="H4893" s="4">
        <v>45720.836597222216</v>
      </c>
      <c r="I4893" t="b">
        <v>0</v>
      </c>
      <c r="J4893" t="b">
        <v>0</v>
      </c>
      <c r="K4893" t="s">
        <v>24</v>
      </c>
      <c r="L4893" t="s">
        <v>36</v>
      </c>
      <c r="N4893">
        <v>78.544998168945313</v>
      </c>
      <c r="O4893" t="s">
        <v>91</v>
      </c>
      <c r="P4893" t="s">
        <v>8605</v>
      </c>
    </row>
    <row r="4894" spans="1:16" x14ac:dyDescent="0.25">
      <c r="A4894" t="s">
        <v>0</v>
      </c>
      <c r="B4894" t="s">
        <v>433</v>
      </c>
      <c r="C4894" t="s">
        <v>334</v>
      </c>
      <c r="D4894" t="s">
        <v>3973</v>
      </c>
      <c r="E4894" t="s">
        <v>51</v>
      </c>
      <c r="F4894" t="b">
        <v>0</v>
      </c>
      <c r="G4894" t="s">
        <v>27</v>
      </c>
      <c r="H4894" s="4">
        <v>45720.875162037039</v>
      </c>
      <c r="I4894" t="b">
        <v>0</v>
      </c>
      <c r="J4894" t="b">
        <v>0</v>
      </c>
      <c r="K4894" t="s">
        <v>24</v>
      </c>
      <c r="L4894" t="s">
        <v>36</v>
      </c>
      <c r="N4894">
        <v>65</v>
      </c>
      <c r="O4894" t="s">
        <v>1158</v>
      </c>
      <c r="P4894" t="s">
        <v>280</v>
      </c>
    </row>
    <row r="4895" spans="1:16" x14ac:dyDescent="0.25">
      <c r="A4895" t="s">
        <v>0</v>
      </c>
      <c r="B4895" t="s">
        <v>7592</v>
      </c>
      <c r="C4895" t="s">
        <v>386</v>
      </c>
      <c r="D4895" t="s">
        <v>3973</v>
      </c>
      <c r="E4895" t="s">
        <v>20</v>
      </c>
      <c r="F4895" t="b">
        <v>0</v>
      </c>
      <c r="G4895" t="s">
        <v>41</v>
      </c>
      <c r="H4895" s="4">
        <v>45720.875451388893</v>
      </c>
      <c r="I4895" t="b">
        <v>0</v>
      </c>
      <c r="J4895" t="b">
        <v>1</v>
      </c>
      <c r="K4895" t="s">
        <v>24</v>
      </c>
      <c r="L4895" t="s">
        <v>22</v>
      </c>
      <c r="M4895">
        <v>130000</v>
      </c>
      <c r="O4895" t="s">
        <v>387</v>
      </c>
      <c r="P4895" t="s">
        <v>7593</v>
      </c>
    </row>
    <row r="4896" spans="1:16" x14ac:dyDescent="0.25">
      <c r="A4896" t="s">
        <v>139</v>
      </c>
      <c r="B4896" t="s">
        <v>5850</v>
      </c>
      <c r="C4896" t="s">
        <v>42</v>
      </c>
      <c r="D4896" t="s">
        <v>3973</v>
      </c>
      <c r="E4896" t="s">
        <v>51</v>
      </c>
      <c r="F4896" t="b">
        <v>0</v>
      </c>
      <c r="G4896" t="s">
        <v>41</v>
      </c>
      <c r="H4896" s="4">
        <v>45720.875451388893</v>
      </c>
      <c r="I4896" t="b">
        <v>0</v>
      </c>
      <c r="J4896" t="b">
        <v>0</v>
      </c>
      <c r="K4896" t="s">
        <v>24</v>
      </c>
      <c r="L4896" t="s">
        <v>36</v>
      </c>
      <c r="N4896">
        <v>80.5</v>
      </c>
      <c r="O4896" t="s">
        <v>2440</v>
      </c>
      <c r="P4896" t="s">
        <v>3406</v>
      </c>
    </row>
    <row r="4897" spans="1:16" x14ac:dyDescent="0.25">
      <c r="A4897" t="s">
        <v>139</v>
      </c>
      <c r="B4897" t="s">
        <v>8606</v>
      </c>
      <c r="C4897" t="s">
        <v>790</v>
      </c>
      <c r="D4897" t="s">
        <v>3973</v>
      </c>
      <c r="E4897" t="s">
        <v>51</v>
      </c>
      <c r="F4897" t="b">
        <v>0</v>
      </c>
      <c r="G4897" t="s">
        <v>41</v>
      </c>
      <c r="H4897" s="4">
        <v>45720.875543981478</v>
      </c>
      <c r="I4897" t="b">
        <v>0</v>
      </c>
      <c r="J4897" t="b">
        <v>1</v>
      </c>
      <c r="K4897" t="s">
        <v>24</v>
      </c>
      <c r="L4897" t="s">
        <v>36</v>
      </c>
      <c r="N4897">
        <v>53</v>
      </c>
      <c r="O4897" t="s">
        <v>2727</v>
      </c>
      <c r="P4897" t="s">
        <v>8607</v>
      </c>
    </row>
    <row r="4898" spans="1:16" x14ac:dyDescent="0.25">
      <c r="A4898" t="s">
        <v>139</v>
      </c>
      <c r="B4898" t="s">
        <v>8608</v>
      </c>
      <c r="C4898" t="s">
        <v>1060</v>
      </c>
      <c r="D4898" t="s">
        <v>3973</v>
      </c>
      <c r="E4898" t="s">
        <v>20</v>
      </c>
      <c r="F4898" t="b">
        <v>0</v>
      </c>
      <c r="G4898" t="s">
        <v>41</v>
      </c>
      <c r="H4898" s="4">
        <v>45720.875567129631</v>
      </c>
      <c r="I4898" t="b">
        <v>0</v>
      </c>
      <c r="J4898" t="b">
        <v>1</v>
      </c>
      <c r="K4898" t="s">
        <v>24</v>
      </c>
      <c r="L4898" t="s">
        <v>22</v>
      </c>
      <c r="M4898">
        <v>104950</v>
      </c>
      <c r="O4898" t="s">
        <v>1172</v>
      </c>
      <c r="P4898" t="s">
        <v>8609</v>
      </c>
    </row>
    <row r="4899" spans="1:16" x14ac:dyDescent="0.25">
      <c r="A4899" t="s">
        <v>0</v>
      </c>
      <c r="B4899" t="s">
        <v>8610</v>
      </c>
      <c r="C4899" t="s">
        <v>44</v>
      </c>
      <c r="D4899" t="s">
        <v>3973</v>
      </c>
      <c r="E4899" t="s">
        <v>20</v>
      </c>
      <c r="F4899" t="b">
        <v>0</v>
      </c>
      <c r="G4899" t="s">
        <v>41</v>
      </c>
      <c r="H4899" s="4">
        <v>45720.875567129631</v>
      </c>
      <c r="I4899" t="b">
        <v>0</v>
      </c>
      <c r="J4899" t="b">
        <v>0</v>
      </c>
      <c r="K4899" t="s">
        <v>24</v>
      </c>
      <c r="L4899" t="s">
        <v>22</v>
      </c>
      <c r="M4899">
        <v>113895</v>
      </c>
      <c r="O4899" t="s">
        <v>8611</v>
      </c>
      <c r="P4899" t="s">
        <v>448</v>
      </c>
    </row>
    <row r="4900" spans="1:16" x14ac:dyDescent="0.25">
      <c r="A4900" t="s">
        <v>2</v>
      </c>
      <c r="B4900" t="s">
        <v>2294</v>
      </c>
      <c r="C4900" t="s">
        <v>118</v>
      </c>
      <c r="D4900" t="s">
        <v>2208</v>
      </c>
      <c r="E4900" t="s">
        <v>20</v>
      </c>
      <c r="F4900" t="b">
        <v>0</v>
      </c>
      <c r="G4900" t="s">
        <v>27</v>
      </c>
      <c r="H4900" s="4">
        <v>45720.878888888888</v>
      </c>
      <c r="I4900" t="b">
        <v>0</v>
      </c>
      <c r="J4900" t="b">
        <v>1</v>
      </c>
      <c r="K4900" t="s">
        <v>24</v>
      </c>
      <c r="L4900" t="s">
        <v>22</v>
      </c>
      <c r="M4900">
        <v>118965</v>
      </c>
      <c r="O4900" t="s">
        <v>7065</v>
      </c>
      <c r="P4900" t="s">
        <v>8612</v>
      </c>
    </row>
    <row r="4901" spans="1:16" x14ac:dyDescent="0.25">
      <c r="A4901" t="s">
        <v>2</v>
      </c>
      <c r="B4901" t="s">
        <v>307</v>
      </c>
      <c r="C4901" t="s">
        <v>327</v>
      </c>
      <c r="D4901" t="s">
        <v>3973</v>
      </c>
      <c r="E4901" t="s">
        <v>20</v>
      </c>
      <c r="F4901" t="b">
        <v>0</v>
      </c>
      <c r="G4901" t="s">
        <v>27</v>
      </c>
      <c r="H4901" s="4">
        <v>45720.879050925927</v>
      </c>
      <c r="I4901" t="b">
        <v>0</v>
      </c>
      <c r="J4901" t="b">
        <v>1</v>
      </c>
      <c r="K4901" t="s">
        <v>24</v>
      </c>
      <c r="L4901" t="s">
        <v>22</v>
      </c>
      <c r="M4901">
        <v>195000</v>
      </c>
      <c r="O4901" t="s">
        <v>8613</v>
      </c>
      <c r="P4901" t="s">
        <v>8614</v>
      </c>
    </row>
    <row r="4902" spans="1:16" x14ac:dyDescent="0.25">
      <c r="A4902" t="s">
        <v>2</v>
      </c>
      <c r="B4902" t="s">
        <v>8615</v>
      </c>
      <c r="C4902" t="s">
        <v>8616</v>
      </c>
      <c r="D4902" t="s">
        <v>3973</v>
      </c>
      <c r="E4902" t="s">
        <v>20</v>
      </c>
      <c r="F4902" t="b">
        <v>0</v>
      </c>
      <c r="G4902" t="s">
        <v>41</v>
      </c>
      <c r="H4902" s="4">
        <v>45720.879467592589</v>
      </c>
      <c r="I4902" t="b">
        <v>0</v>
      </c>
      <c r="J4902" t="b">
        <v>1</v>
      </c>
      <c r="K4902" t="s">
        <v>24</v>
      </c>
      <c r="L4902" t="s">
        <v>36</v>
      </c>
      <c r="N4902">
        <v>45.75</v>
      </c>
      <c r="O4902" t="s">
        <v>1644</v>
      </c>
      <c r="P4902" t="s">
        <v>8617</v>
      </c>
    </row>
    <row r="4903" spans="1:16" x14ac:dyDescent="0.25">
      <c r="A4903" t="s">
        <v>2</v>
      </c>
      <c r="B4903" t="s">
        <v>8615</v>
      </c>
      <c r="C4903" t="s">
        <v>8618</v>
      </c>
      <c r="D4903" t="s">
        <v>3973</v>
      </c>
      <c r="E4903" t="s">
        <v>20</v>
      </c>
      <c r="F4903" t="b">
        <v>0</v>
      </c>
      <c r="G4903" t="s">
        <v>35</v>
      </c>
      <c r="H4903" s="4">
        <v>45720.880011574067</v>
      </c>
      <c r="I4903" t="b">
        <v>0</v>
      </c>
      <c r="J4903" t="b">
        <v>1</v>
      </c>
      <c r="K4903" t="s">
        <v>24</v>
      </c>
      <c r="L4903" t="s">
        <v>36</v>
      </c>
      <c r="N4903">
        <v>45.75</v>
      </c>
      <c r="O4903" t="s">
        <v>1644</v>
      </c>
      <c r="P4903" t="s">
        <v>8617</v>
      </c>
    </row>
    <row r="4904" spans="1:16" x14ac:dyDescent="0.25">
      <c r="A4904" t="s">
        <v>2</v>
      </c>
      <c r="B4904" t="s">
        <v>8619</v>
      </c>
      <c r="C4904" t="s">
        <v>82</v>
      </c>
      <c r="D4904" t="s">
        <v>3973</v>
      </c>
      <c r="E4904" t="s">
        <v>20</v>
      </c>
      <c r="F4904" t="b">
        <v>0</v>
      </c>
      <c r="G4904" t="s">
        <v>30</v>
      </c>
      <c r="H4904" s="4">
        <v>45720.880219907413</v>
      </c>
      <c r="I4904" t="b">
        <v>0</v>
      </c>
      <c r="J4904" t="b">
        <v>1</v>
      </c>
      <c r="K4904" t="s">
        <v>24</v>
      </c>
      <c r="L4904" t="s">
        <v>22</v>
      </c>
      <c r="M4904">
        <v>150000</v>
      </c>
      <c r="O4904" t="s">
        <v>470</v>
      </c>
      <c r="P4904" t="s">
        <v>8620</v>
      </c>
    </row>
    <row r="4905" spans="1:16" x14ac:dyDescent="0.25">
      <c r="A4905" t="s">
        <v>0</v>
      </c>
      <c r="B4905" t="s">
        <v>8621</v>
      </c>
      <c r="C4905" t="s">
        <v>179</v>
      </c>
      <c r="D4905" t="s">
        <v>3973</v>
      </c>
      <c r="E4905" t="s">
        <v>20</v>
      </c>
      <c r="F4905" t="b">
        <v>0</v>
      </c>
      <c r="G4905" t="s">
        <v>27</v>
      </c>
      <c r="H4905" s="4">
        <v>45720.916979166657</v>
      </c>
      <c r="I4905" t="b">
        <v>0</v>
      </c>
      <c r="J4905" t="b">
        <v>1</v>
      </c>
      <c r="K4905" t="s">
        <v>24</v>
      </c>
      <c r="L4905" t="s">
        <v>22</v>
      </c>
      <c r="M4905">
        <v>62355.453125</v>
      </c>
      <c r="O4905" t="s">
        <v>8622</v>
      </c>
      <c r="P4905" t="s">
        <v>1732</v>
      </c>
    </row>
    <row r="4906" spans="1:16" x14ac:dyDescent="0.25">
      <c r="A4906" t="s">
        <v>139</v>
      </c>
      <c r="B4906" t="s">
        <v>8623</v>
      </c>
      <c r="C4906" t="s">
        <v>352</v>
      </c>
      <c r="D4906" t="s">
        <v>3973</v>
      </c>
      <c r="E4906" t="s">
        <v>20</v>
      </c>
      <c r="F4906" t="b">
        <v>0</v>
      </c>
      <c r="G4906" t="s">
        <v>41</v>
      </c>
      <c r="H4906" s="4">
        <v>45720.917245370372</v>
      </c>
      <c r="I4906" t="b">
        <v>0</v>
      </c>
      <c r="J4906" t="b">
        <v>1</v>
      </c>
      <c r="K4906" t="s">
        <v>24</v>
      </c>
      <c r="L4906" t="s">
        <v>22</v>
      </c>
      <c r="M4906">
        <v>126000</v>
      </c>
      <c r="O4906" t="s">
        <v>2040</v>
      </c>
      <c r="P4906" t="s">
        <v>8624</v>
      </c>
    </row>
    <row r="4907" spans="1:16" x14ac:dyDescent="0.25">
      <c r="A4907" t="s">
        <v>19</v>
      </c>
      <c r="B4907" t="s">
        <v>8625</v>
      </c>
      <c r="C4907" t="s">
        <v>1322</v>
      </c>
      <c r="D4907" t="s">
        <v>3973</v>
      </c>
      <c r="E4907" t="s">
        <v>51</v>
      </c>
      <c r="F4907" t="b">
        <v>0</v>
      </c>
      <c r="G4907" t="s">
        <v>41</v>
      </c>
      <c r="H4907" s="4">
        <v>45720.917326388888</v>
      </c>
      <c r="I4907" t="b">
        <v>1</v>
      </c>
      <c r="J4907" t="b">
        <v>0</v>
      </c>
      <c r="K4907" t="s">
        <v>24</v>
      </c>
      <c r="L4907" t="s">
        <v>36</v>
      </c>
      <c r="N4907">
        <v>58.75</v>
      </c>
      <c r="O4907" t="s">
        <v>3634</v>
      </c>
      <c r="P4907" t="s">
        <v>8626</v>
      </c>
    </row>
    <row r="4908" spans="1:16" x14ac:dyDescent="0.25">
      <c r="A4908" t="s">
        <v>1</v>
      </c>
      <c r="B4908" t="s">
        <v>8627</v>
      </c>
      <c r="C4908" t="s">
        <v>628</v>
      </c>
      <c r="D4908" t="s">
        <v>3973</v>
      </c>
      <c r="E4908" t="s">
        <v>20</v>
      </c>
      <c r="F4908" t="b">
        <v>0</v>
      </c>
      <c r="G4908" t="s">
        <v>27</v>
      </c>
      <c r="H4908" s="4">
        <v>45720.919745370367</v>
      </c>
      <c r="I4908" t="b">
        <v>0</v>
      </c>
      <c r="J4908" t="b">
        <v>0</v>
      </c>
      <c r="K4908" t="s">
        <v>24</v>
      </c>
      <c r="L4908" t="s">
        <v>22</v>
      </c>
      <c r="M4908">
        <v>113895</v>
      </c>
      <c r="O4908" t="s">
        <v>8611</v>
      </c>
    </row>
    <row r="4909" spans="1:16" x14ac:dyDescent="0.25">
      <c r="A4909" t="s">
        <v>0</v>
      </c>
      <c r="B4909" t="s">
        <v>8468</v>
      </c>
      <c r="C4909" t="s">
        <v>334</v>
      </c>
      <c r="D4909" t="s">
        <v>3828</v>
      </c>
      <c r="E4909" t="s">
        <v>51</v>
      </c>
      <c r="F4909" t="b">
        <v>0</v>
      </c>
      <c r="G4909" t="s">
        <v>27</v>
      </c>
      <c r="H4909" s="4">
        <v>45720.958425925928</v>
      </c>
      <c r="I4909" t="b">
        <v>0</v>
      </c>
      <c r="J4909" t="b">
        <v>0</v>
      </c>
      <c r="K4909" t="s">
        <v>24</v>
      </c>
      <c r="L4909" t="s">
        <v>36</v>
      </c>
      <c r="N4909">
        <v>87.5</v>
      </c>
      <c r="O4909" t="s">
        <v>2554</v>
      </c>
      <c r="P4909" t="s">
        <v>280</v>
      </c>
    </row>
    <row r="4910" spans="1:16" x14ac:dyDescent="0.25">
      <c r="A4910" t="s">
        <v>1</v>
      </c>
      <c r="B4910" t="s">
        <v>8628</v>
      </c>
      <c r="C4910" t="s">
        <v>8629</v>
      </c>
      <c r="D4910" t="s">
        <v>3973</v>
      </c>
      <c r="E4910" t="s">
        <v>20</v>
      </c>
      <c r="F4910" t="b">
        <v>0</v>
      </c>
      <c r="G4910" t="s">
        <v>27</v>
      </c>
      <c r="H4910" s="4">
        <v>45720.958622685182</v>
      </c>
      <c r="I4910" t="b">
        <v>0</v>
      </c>
      <c r="J4910" t="b">
        <v>1</v>
      </c>
      <c r="K4910" t="s">
        <v>24</v>
      </c>
      <c r="L4910" t="s">
        <v>22</v>
      </c>
      <c r="M4910">
        <v>56000</v>
      </c>
      <c r="O4910" t="s">
        <v>8630</v>
      </c>
      <c r="P4910" t="s">
        <v>8631</v>
      </c>
    </row>
    <row r="4911" spans="1:16" x14ac:dyDescent="0.25">
      <c r="A4911" t="s">
        <v>2</v>
      </c>
      <c r="B4911" t="s">
        <v>8632</v>
      </c>
      <c r="C4911" t="s">
        <v>118</v>
      </c>
      <c r="D4911" t="s">
        <v>3973</v>
      </c>
      <c r="E4911" t="s">
        <v>20</v>
      </c>
      <c r="F4911" t="b">
        <v>0</v>
      </c>
      <c r="G4911" t="s">
        <v>27</v>
      </c>
      <c r="H4911" s="4">
        <v>45721.003831018519</v>
      </c>
      <c r="I4911" t="b">
        <v>0</v>
      </c>
      <c r="J4911" t="b">
        <v>1</v>
      </c>
      <c r="K4911" t="s">
        <v>24</v>
      </c>
      <c r="L4911" t="s">
        <v>22</v>
      </c>
      <c r="M4911">
        <v>163000</v>
      </c>
      <c r="O4911" t="s">
        <v>1656</v>
      </c>
    </row>
    <row r="4912" spans="1:16" x14ac:dyDescent="0.25">
      <c r="A4912" t="s">
        <v>0</v>
      </c>
      <c r="B4912" t="s">
        <v>8633</v>
      </c>
      <c r="C4912" t="s">
        <v>3256</v>
      </c>
      <c r="D4912" t="s">
        <v>3828</v>
      </c>
      <c r="E4912" t="s">
        <v>20</v>
      </c>
      <c r="F4912" t="b">
        <v>0</v>
      </c>
      <c r="G4912" t="s">
        <v>27</v>
      </c>
      <c r="H4912" s="4">
        <v>45721.04173611111</v>
      </c>
      <c r="I4912" t="b">
        <v>0</v>
      </c>
      <c r="J4912" t="b">
        <v>0</v>
      </c>
      <c r="K4912" t="s">
        <v>24</v>
      </c>
      <c r="L4912" t="s">
        <v>22</v>
      </c>
      <c r="M4912">
        <v>57500</v>
      </c>
      <c r="O4912" t="s">
        <v>8634</v>
      </c>
    </row>
    <row r="4913" spans="1:16" x14ac:dyDescent="0.25">
      <c r="A4913" t="s">
        <v>0</v>
      </c>
      <c r="B4913" t="s">
        <v>375</v>
      </c>
      <c r="C4913" t="s">
        <v>172</v>
      </c>
      <c r="D4913" t="s">
        <v>3973</v>
      </c>
      <c r="E4913" t="s">
        <v>20</v>
      </c>
      <c r="F4913" t="b">
        <v>0</v>
      </c>
      <c r="G4913" t="s">
        <v>27</v>
      </c>
      <c r="H4913" s="4">
        <v>45721.083460648151</v>
      </c>
      <c r="I4913" t="b">
        <v>0</v>
      </c>
      <c r="J4913" t="b">
        <v>1</v>
      </c>
      <c r="K4913" t="s">
        <v>24</v>
      </c>
      <c r="L4913" t="s">
        <v>22</v>
      </c>
      <c r="M4913">
        <v>158300</v>
      </c>
      <c r="O4913" t="s">
        <v>173</v>
      </c>
      <c r="P4913" t="s">
        <v>8635</v>
      </c>
    </row>
    <row r="4914" spans="1:16" x14ac:dyDescent="0.25">
      <c r="A4914" t="s">
        <v>0</v>
      </c>
      <c r="B4914" t="s">
        <v>8636</v>
      </c>
      <c r="C4914" t="s">
        <v>167</v>
      </c>
      <c r="D4914" t="s">
        <v>3828</v>
      </c>
      <c r="E4914" t="s">
        <v>51</v>
      </c>
      <c r="F4914" t="b">
        <v>0</v>
      </c>
      <c r="G4914" t="s">
        <v>35</v>
      </c>
      <c r="H4914" s="4">
        <v>45721.084224537037</v>
      </c>
      <c r="I4914" t="b">
        <v>1</v>
      </c>
      <c r="J4914" t="b">
        <v>0</v>
      </c>
      <c r="K4914" t="s">
        <v>24</v>
      </c>
      <c r="L4914" t="s">
        <v>36</v>
      </c>
      <c r="N4914">
        <v>62.5</v>
      </c>
      <c r="O4914" t="s">
        <v>514</v>
      </c>
      <c r="P4914" t="s">
        <v>8637</v>
      </c>
    </row>
    <row r="4915" spans="1:16" x14ac:dyDescent="0.25">
      <c r="A4915" t="s">
        <v>2</v>
      </c>
      <c r="B4915" t="s">
        <v>8638</v>
      </c>
      <c r="C4915" t="s">
        <v>1588</v>
      </c>
      <c r="D4915" t="s">
        <v>3828</v>
      </c>
      <c r="E4915" t="s">
        <v>20</v>
      </c>
      <c r="F4915" t="b">
        <v>0</v>
      </c>
      <c r="G4915" t="s">
        <v>41</v>
      </c>
      <c r="H4915" s="4">
        <v>45721.087685185194</v>
      </c>
      <c r="I4915" t="b">
        <v>0</v>
      </c>
      <c r="J4915" t="b">
        <v>1</v>
      </c>
      <c r="K4915" t="s">
        <v>24</v>
      </c>
      <c r="L4915" t="s">
        <v>22</v>
      </c>
      <c r="M4915">
        <v>105000</v>
      </c>
      <c r="O4915" t="s">
        <v>8639</v>
      </c>
      <c r="P4915" t="s">
        <v>8640</v>
      </c>
    </row>
    <row r="4916" spans="1:16" x14ac:dyDescent="0.25">
      <c r="A4916" t="s">
        <v>40</v>
      </c>
      <c r="B4916" t="s">
        <v>8641</v>
      </c>
      <c r="C4916" t="s">
        <v>151</v>
      </c>
      <c r="D4916" t="s">
        <v>3973</v>
      </c>
      <c r="E4916" t="s">
        <v>20</v>
      </c>
      <c r="F4916" t="b">
        <v>0</v>
      </c>
      <c r="G4916" t="s">
        <v>30</v>
      </c>
      <c r="H4916" s="4">
        <v>45721.127766203703</v>
      </c>
      <c r="I4916" t="b">
        <v>0</v>
      </c>
      <c r="J4916" t="b">
        <v>0</v>
      </c>
      <c r="K4916" t="s">
        <v>24</v>
      </c>
      <c r="L4916" t="s">
        <v>22</v>
      </c>
      <c r="M4916">
        <v>168800</v>
      </c>
      <c r="O4916" t="s">
        <v>563</v>
      </c>
      <c r="P4916" t="s">
        <v>8642</v>
      </c>
    </row>
    <row r="4917" spans="1:16" x14ac:dyDescent="0.25">
      <c r="A4917" t="s">
        <v>40</v>
      </c>
      <c r="B4917" t="s">
        <v>1473</v>
      </c>
      <c r="C4917" t="s">
        <v>33</v>
      </c>
      <c r="D4917" t="s">
        <v>3973</v>
      </c>
      <c r="E4917" t="s">
        <v>20</v>
      </c>
      <c r="F4917" t="b">
        <v>0</v>
      </c>
      <c r="G4917" t="s">
        <v>35</v>
      </c>
      <c r="H4917" s="4">
        <v>45721.167592592603</v>
      </c>
      <c r="I4917" t="b">
        <v>0</v>
      </c>
      <c r="J4917" t="b">
        <v>0</v>
      </c>
      <c r="K4917" t="s">
        <v>24</v>
      </c>
      <c r="L4917" t="s">
        <v>22</v>
      </c>
      <c r="M4917">
        <v>117500</v>
      </c>
      <c r="O4917" t="s">
        <v>8643</v>
      </c>
      <c r="P4917" t="s">
        <v>8644</v>
      </c>
    </row>
    <row r="4918" spans="1:16" x14ac:dyDescent="0.25">
      <c r="A4918" t="s">
        <v>1</v>
      </c>
      <c r="B4918" t="s">
        <v>8645</v>
      </c>
      <c r="C4918" t="s">
        <v>293</v>
      </c>
      <c r="D4918" t="s">
        <v>3973</v>
      </c>
      <c r="E4918" t="s">
        <v>20</v>
      </c>
      <c r="F4918" t="b">
        <v>0</v>
      </c>
      <c r="G4918" t="s">
        <v>41</v>
      </c>
      <c r="H4918" s="4">
        <v>45721.169907407413</v>
      </c>
      <c r="I4918" t="b">
        <v>0</v>
      </c>
      <c r="J4918" t="b">
        <v>1</v>
      </c>
      <c r="K4918" t="s">
        <v>24</v>
      </c>
      <c r="L4918" t="s">
        <v>22</v>
      </c>
      <c r="M4918">
        <v>194000</v>
      </c>
      <c r="O4918" t="s">
        <v>43</v>
      </c>
      <c r="P4918" t="s">
        <v>8646</v>
      </c>
    </row>
    <row r="4919" spans="1:16" x14ac:dyDescent="0.25">
      <c r="A4919" t="s">
        <v>139</v>
      </c>
      <c r="B4919" t="s">
        <v>8647</v>
      </c>
      <c r="C4919" t="s">
        <v>181</v>
      </c>
      <c r="D4919" t="s">
        <v>3973</v>
      </c>
      <c r="E4919" t="s">
        <v>20</v>
      </c>
      <c r="F4919" t="b">
        <v>0</v>
      </c>
      <c r="G4919" t="s">
        <v>41</v>
      </c>
      <c r="H4919" s="4">
        <v>45721.208877314813</v>
      </c>
      <c r="I4919" t="b">
        <v>0</v>
      </c>
      <c r="J4919" t="b">
        <v>1</v>
      </c>
      <c r="K4919" t="s">
        <v>24</v>
      </c>
      <c r="L4919" t="s">
        <v>22</v>
      </c>
      <c r="M4919">
        <v>124200</v>
      </c>
      <c r="O4919" t="s">
        <v>8648</v>
      </c>
      <c r="P4919" t="s">
        <v>8649</v>
      </c>
    </row>
    <row r="4920" spans="1:16" x14ac:dyDescent="0.25">
      <c r="A4920" t="s">
        <v>0</v>
      </c>
      <c r="B4920" t="s">
        <v>8454</v>
      </c>
      <c r="C4920" t="s">
        <v>180</v>
      </c>
      <c r="D4920" t="s">
        <v>3828</v>
      </c>
      <c r="E4920" t="s">
        <v>20</v>
      </c>
      <c r="F4920" t="b">
        <v>0</v>
      </c>
      <c r="G4920" t="s">
        <v>41</v>
      </c>
      <c r="H4920" s="4">
        <v>45721.250393518523</v>
      </c>
      <c r="I4920" t="b">
        <v>1</v>
      </c>
      <c r="J4920" t="b">
        <v>1</v>
      </c>
      <c r="K4920" t="s">
        <v>24</v>
      </c>
      <c r="L4920" t="s">
        <v>36</v>
      </c>
      <c r="N4920">
        <v>47.904998779296882</v>
      </c>
      <c r="O4920" t="s">
        <v>8455</v>
      </c>
      <c r="P4920" t="s">
        <v>1329</v>
      </c>
    </row>
    <row r="4921" spans="1:16" x14ac:dyDescent="0.25">
      <c r="A4921" t="s">
        <v>0</v>
      </c>
      <c r="B4921" t="s">
        <v>0</v>
      </c>
      <c r="C4921" t="s">
        <v>1574</v>
      </c>
      <c r="D4921" t="s">
        <v>3973</v>
      </c>
      <c r="E4921" t="s">
        <v>51</v>
      </c>
      <c r="F4921" t="b">
        <v>0</v>
      </c>
      <c r="G4921" t="s">
        <v>41</v>
      </c>
      <c r="H4921" s="4">
        <v>45721.250393518523</v>
      </c>
      <c r="I4921" t="b">
        <v>0</v>
      </c>
      <c r="J4921" t="b">
        <v>0</v>
      </c>
      <c r="K4921" t="s">
        <v>24</v>
      </c>
      <c r="L4921" t="s">
        <v>36</v>
      </c>
      <c r="N4921">
        <v>85</v>
      </c>
      <c r="O4921" t="s">
        <v>133</v>
      </c>
      <c r="P4921" t="s">
        <v>8650</v>
      </c>
    </row>
    <row r="4922" spans="1:16" x14ac:dyDescent="0.25">
      <c r="A4922" t="s">
        <v>1</v>
      </c>
      <c r="B4922" t="s">
        <v>8651</v>
      </c>
      <c r="C4922" t="s">
        <v>3238</v>
      </c>
      <c r="D4922" t="s">
        <v>3973</v>
      </c>
      <c r="E4922" t="s">
        <v>20</v>
      </c>
      <c r="F4922" t="b">
        <v>0</v>
      </c>
      <c r="G4922" t="s">
        <v>41</v>
      </c>
      <c r="H4922" s="4">
        <v>45721.250590277778</v>
      </c>
      <c r="I4922" t="b">
        <v>0</v>
      </c>
      <c r="J4922" t="b">
        <v>0</v>
      </c>
      <c r="K4922" t="s">
        <v>24</v>
      </c>
      <c r="L4922" t="s">
        <v>36</v>
      </c>
      <c r="N4922">
        <v>25</v>
      </c>
      <c r="O4922" t="s">
        <v>8652</v>
      </c>
      <c r="P4922" t="s">
        <v>8653</v>
      </c>
    </row>
    <row r="4923" spans="1:16" x14ac:dyDescent="0.25">
      <c r="A4923" t="s">
        <v>19</v>
      </c>
      <c r="B4923" t="s">
        <v>8654</v>
      </c>
      <c r="C4923" t="s">
        <v>82</v>
      </c>
      <c r="D4923" t="s">
        <v>3973</v>
      </c>
      <c r="E4923" t="s">
        <v>20</v>
      </c>
      <c r="F4923" t="b">
        <v>0</v>
      </c>
      <c r="G4923" t="s">
        <v>27</v>
      </c>
      <c r="H4923" s="4">
        <v>45721.252696759257</v>
      </c>
      <c r="I4923" t="b">
        <v>0</v>
      </c>
      <c r="J4923" t="b">
        <v>1</v>
      </c>
      <c r="K4923" t="s">
        <v>24</v>
      </c>
      <c r="L4923" t="s">
        <v>22</v>
      </c>
      <c r="M4923">
        <v>195500</v>
      </c>
      <c r="O4923" t="s">
        <v>1172</v>
      </c>
      <c r="P4923" t="s">
        <v>8655</v>
      </c>
    </row>
    <row r="4924" spans="1:16" x14ac:dyDescent="0.25">
      <c r="A4924" t="s">
        <v>1</v>
      </c>
      <c r="B4924" t="s">
        <v>1</v>
      </c>
      <c r="C4924" t="s">
        <v>372</v>
      </c>
      <c r="D4924" t="s">
        <v>4109</v>
      </c>
      <c r="E4924" t="s">
        <v>20</v>
      </c>
      <c r="F4924" t="b">
        <v>0</v>
      </c>
      <c r="G4924" t="s">
        <v>27</v>
      </c>
      <c r="H4924" s="4">
        <v>45721.252696759257</v>
      </c>
      <c r="I4924" t="b">
        <v>0</v>
      </c>
      <c r="J4924" t="b">
        <v>1</v>
      </c>
      <c r="K4924" t="s">
        <v>24</v>
      </c>
      <c r="L4924" t="s">
        <v>22</v>
      </c>
      <c r="M4924">
        <v>121500</v>
      </c>
      <c r="O4924" t="s">
        <v>1401</v>
      </c>
      <c r="P4924" t="s">
        <v>5678</v>
      </c>
    </row>
    <row r="4925" spans="1:16" x14ac:dyDescent="0.25">
      <c r="A4925" t="s">
        <v>1</v>
      </c>
      <c r="B4925" t="s">
        <v>8656</v>
      </c>
      <c r="C4925" t="s">
        <v>509</v>
      </c>
      <c r="D4925" t="s">
        <v>5535</v>
      </c>
      <c r="E4925" t="s">
        <v>20</v>
      </c>
      <c r="F4925" t="b">
        <v>0</v>
      </c>
      <c r="G4925" t="s">
        <v>35</v>
      </c>
      <c r="H4925" s="4">
        <v>45721.254386574074</v>
      </c>
      <c r="I4925" t="b">
        <v>0</v>
      </c>
      <c r="J4925" t="b">
        <v>1</v>
      </c>
      <c r="K4925" t="s">
        <v>24</v>
      </c>
      <c r="L4925" t="s">
        <v>22</v>
      </c>
      <c r="M4925">
        <v>127952</v>
      </c>
      <c r="O4925" t="s">
        <v>2768</v>
      </c>
      <c r="P4925" t="s">
        <v>8156</v>
      </c>
    </row>
    <row r="4926" spans="1:16" x14ac:dyDescent="0.25">
      <c r="A4926" t="s">
        <v>1</v>
      </c>
      <c r="B4926" t="s">
        <v>8657</v>
      </c>
      <c r="C4926" t="s">
        <v>696</v>
      </c>
      <c r="D4926" t="s">
        <v>2262</v>
      </c>
      <c r="E4926" t="s">
        <v>219</v>
      </c>
      <c r="F4926" t="b">
        <v>0</v>
      </c>
      <c r="G4926" t="s">
        <v>30</v>
      </c>
      <c r="H4926" s="4">
        <v>45721.254490740743</v>
      </c>
      <c r="I4926" t="b">
        <v>0</v>
      </c>
      <c r="J4926" t="b">
        <v>1</v>
      </c>
      <c r="K4926" t="s">
        <v>24</v>
      </c>
      <c r="L4926" t="s">
        <v>36</v>
      </c>
      <c r="N4926">
        <v>65.5</v>
      </c>
      <c r="O4926" t="s">
        <v>2262</v>
      </c>
      <c r="P4926" t="s">
        <v>8372</v>
      </c>
    </row>
    <row r="4927" spans="1:16" x14ac:dyDescent="0.25">
      <c r="A4927" t="s">
        <v>1</v>
      </c>
      <c r="B4927" t="s">
        <v>1570</v>
      </c>
      <c r="C4927" t="s">
        <v>966</v>
      </c>
      <c r="D4927" t="s">
        <v>3973</v>
      </c>
      <c r="E4927" t="s">
        <v>20</v>
      </c>
      <c r="F4927" t="b">
        <v>0</v>
      </c>
      <c r="G4927" t="s">
        <v>30</v>
      </c>
      <c r="H4927" s="4">
        <v>45721.254490740743</v>
      </c>
      <c r="I4927" t="b">
        <v>0</v>
      </c>
      <c r="J4927" t="b">
        <v>0</v>
      </c>
      <c r="K4927" t="s">
        <v>24</v>
      </c>
      <c r="L4927" t="s">
        <v>22</v>
      </c>
      <c r="M4927">
        <v>65500</v>
      </c>
      <c r="O4927" t="s">
        <v>7697</v>
      </c>
      <c r="P4927" t="s">
        <v>3236</v>
      </c>
    </row>
    <row r="4928" spans="1:16" x14ac:dyDescent="0.25">
      <c r="A4928" t="s">
        <v>1</v>
      </c>
      <c r="B4928" t="s">
        <v>2601</v>
      </c>
      <c r="C4928" t="s">
        <v>8658</v>
      </c>
      <c r="D4928" t="s">
        <v>4014</v>
      </c>
      <c r="E4928" t="s">
        <v>20</v>
      </c>
      <c r="F4928" t="b">
        <v>0</v>
      </c>
      <c r="G4928" t="s">
        <v>52</v>
      </c>
      <c r="H4928" s="4">
        <v>45721.254583333342</v>
      </c>
      <c r="I4928" t="b">
        <v>0</v>
      </c>
      <c r="J4928" t="b">
        <v>1</v>
      </c>
      <c r="K4928" t="s">
        <v>24</v>
      </c>
      <c r="L4928" t="s">
        <v>22</v>
      </c>
      <c r="M4928">
        <v>239870</v>
      </c>
      <c r="O4928" t="s">
        <v>759</v>
      </c>
      <c r="P4928" t="s">
        <v>1043</v>
      </c>
    </row>
    <row r="4929" spans="1:16" x14ac:dyDescent="0.25">
      <c r="A4929" t="s">
        <v>2</v>
      </c>
      <c r="B4929" t="s">
        <v>2</v>
      </c>
      <c r="C4929" t="s">
        <v>151</v>
      </c>
      <c r="D4929" t="s">
        <v>8659</v>
      </c>
      <c r="E4929" t="s">
        <v>20</v>
      </c>
      <c r="F4929" t="b">
        <v>0</v>
      </c>
      <c r="G4929" t="s">
        <v>30</v>
      </c>
      <c r="H4929" s="4">
        <v>45721.255914351852</v>
      </c>
      <c r="I4929" t="b">
        <v>1</v>
      </c>
      <c r="J4929" t="b">
        <v>0</v>
      </c>
      <c r="K4929" t="s">
        <v>24</v>
      </c>
      <c r="L4929" t="s">
        <v>22</v>
      </c>
      <c r="M4929">
        <v>225000</v>
      </c>
      <c r="O4929" t="s">
        <v>530</v>
      </c>
      <c r="P4929" t="s">
        <v>2972</v>
      </c>
    </row>
    <row r="4930" spans="1:16" x14ac:dyDescent="0.25">
      <c r="A4930" t="s">
        <v>2</v>
      </c>
      <c r="B4930" t="s">
        <v>195</v>
      </c>
      <c r="C4930" t="s">
        <v>8660</v>
      </c>
      <c r="D4930" t="s">
        <v>8661</v>
      </c>
      <c r="E4930" t="s">
        <v>20</v>
      </c>
      <c r="F4930" t="b">
        <v>0</v>
      </c>
      <c r="G4930" t="s">
        <v>2495</v>
      </c>
      <c r="H4930" s="4">
        <v>45721.26662037037</v>
      </c>
      <c r="I4930" t="b">
        <v>1</v>
      </c>
      <c r="J4930" t="b">
        <v>0</v>
      </c>
      <c r="K4930" t="s">
        <v>2495</v>
      </c>
      <c r="L4930" t="s">
        <v>22</v>
      </c>
      <c r="M4930">
        <v>57000</v>
      </c>
      <c r="O4930" t="s">
        <v>8662</v>
      </c>
      <c r="P4930" t="s">
        <v>8663</v>
      </c>
    </row>
    <row r="4931" spans="1:16" x14ac:dyDescent="0.25">
      <c r="A4931" t="s">
        <v>0</v>
      </c>
      <c r="B4931" t="s">
        <v>288</v>
      </c>
      <c r="C4931" t="s">
        <v>713</v>
      </c>
      <c r="D4931" t="s">
        <v>2208</v>
      </c>
      <c r="E4931" t="s">
        <v>20</v>
      </c>
      <c r="F4931" t="b">
        <v>0</v>
      </c>
      <c r="G4931" t="s">
        <v>23</v>
      </c>
      <c r="H4931" s="4">
        <v>45721.267395833333</v>
      </c>
      <c r="I4931" t="b">
        <v>0</v>
      </c>
      <c r="J4931" t="b">
        <v>1</v>
      </c>
      <c r="K4931" t="s">
        <v>24</v>
      </c>
      <c r="L4931" t="s">
        <v>36</v>
      </c>
      <c r="N4931">
        <v>29.215000152587891</v>
      </c>
      <c r="O4931" t="s">
        <v>8664</v>
      </c>
      <c r="P4931" t="s">
        <v>8665</v>
      </c>
    </row>
    <row r="4932" spans="1:16" x14ac:dyDescent="0.25">
      <c r="A4932" t="s">
        <v>1</v>
      </c>
      <c r="B4932" t="s">
        <v>8438</v>
      </c>
      <c r="C4932" t="s">
        <v>211</v>
      </c>
      <c r="D4932" t="s">
        <v>3828</v>
      </c>
      <c r="E4932" t="s">
        <v>20</v>
      </c>
      <c r="F4932" t="b">
        <v>0</v>
      </c>
      <c r="G4932" t="s">
        <v>23</v>
      </c>
      <c r="H4932" s="4">
        <v>45721.267638888887</v>
      </c>
      <c r="I4932" t="b">
        <v>0</v>
      </c>
      <c r="J4932" t="b">
        <v>1</v>
      </c>
      <c r="K4932" t="s">
        <v>24</v>
      </c>
      <c r="L4932" t="s">
        <v>22</v>
      </c>
      <c r="M4932">
        <v>69703.96875</v>
      </c>
      <c r="O4932" t="s">
        <v>8439</v>
      </c>
      <c r="P4932" t="s">
        <v>193</v>
      </c>
    </row>
    <row r="4933" spans="1:16" x14ac:dyDescent="0.25">
      <c r="A4933" t="s">
        <v>19</v>
      </c>
      <c r="B4933" t="s">
        <v>8666</v>
      </c>
      <c r="C4933" t="s">
        <v>39</v>
      </c>
      <c r="D4933" t="s">
        <v>7658</v>
      </c>
      <c r="E4933" t="s">
        <v>20</v>
      </c>
      <c r="F4933" t="b">
        <v>1</v>
      </c>
      <c r="G4933" t="s">
        <v>2134</v>
      </c>
      <c r="H4933" s="4">
        <v>45721.271249999998</v>
      </c>
      <c r="I4933" t="b">
        <v>0</v>
      </c>
      <c r="J4933" t="b">
        <v>0</v>
      </c>
      <c r="K4933" t="s">
        <v>2134</v>
      </c>
      <c r="L4933" t="s">
        <v>22</v>
      </c>
      <c r="M4933">
        <v>175000</v>
      </c>
      <c r="O4933" t="s">
        <v>8667</v>
      </c>
      <c r="P4933" t="s">
        <v>3725</v>
      </c>
    </row>
    <row r="4934" spans="1:16" x14ac:dyDescent="0.25">
      <c r="A4934" t="s">
        <v>1</v>
      </c>
      <c r="B4934" t="s">
        <v>7561</v>
      </c>
      <c r="C4934" t="s">
        <v>2640</v>
      </c>
      <c r="D4934" t="s">
        <v>3957</v>
      </c>
      <c r="E4934" t="s">
        <v>20</v>
      </c>
      <c r="F4934" t="b">
        <v>0</v>
      </c>
      <c r="G4934" t="s">
        <v>2641</v>
      </c>
      <c r="H4934" s="4">
        <v>45721.277083333327</v>
      </c>
      <c r="I4934" t="b">
        <v>0</v>
      </c>
      <c r="J4934" t="b">
        <v>0</v>
      </c>
      <c r="K4934" t="s">
        <v>2641</v>
      </c>
      <c r="L4934" t="s">
        <v>36</v>
      </c>
      <c r="N4934">
        <v>37.854999542236328</v>
      </c>
      <c r="O4934" t="s">
        <v>2113</v>
      </c>
      <c r="P4934" t="s">
        <v>7562</v>
      </c>
    </row>
    <row r="4935" spans="1:16" x14ac:dyDescent="0.25">
      <c r="A4935" t="s">
        <v>25</v>
      </c>
      <c r="B4935" t="s">
        <v>1555</v>
      </c>
      <c r="C4935" t="s">
        <v>42</v>
      </c>
      <c r="D4935" t="s">
        <v>3828</v>
      </c>
      <c r="E4935" t="s">
        <v>51</v>
      </c>
      <c r="F4935" t="b">
        <v>0</v>
      </c>
      <c r="G4935" t="s">
        <v>41</v>
      </c>
      <c r="H4935" s="4">
        <v>45721.292175925933</v>
      </c>
      <c r="I4935" t="b">
        <v>1</v>
      </c>
      <c r="J4935" t="b">
        <v>0</v>
      </c>
      <c r="K4935" t="s">
        <v>24</v>
      </c>
      <c r="L4935" t="s">
        <v>36</v>
      </c>
      <c r="N4935">
        <v>55</v>
      </c>
      <c r="O4935" t="s">
        <v>5013</v>
      </c>
      <c r="P4935" t="s">
        <v>2538</v>
      </c>
    </row>
    <row r="4936" spans="1:16" x14ac:dyDescent="0.25">
      <c r="A4936" t="s">
        <v>2</v>
      </c>
      <c r="B4936" t="s">
        <v>8668</v>
      </c>
      <c r="C4936" t="s">
        <v>489</v>
      </c>
      <c r="D4936" t="s">
        <v>3970</v>
      </c>
      <c r="E4936" t="s">
        <v>20</v>
      </c>
      <c r="F4936" t="b">
        <v>0</v>
      </c>
      <c r="G4936" t="s">
        <v>35</v>
      </c>
      <c r="H4936" s="4">
        <v>45721.297280092593</v>
      </c>
      <c r="I4936" t="b">
        <v>0</v>
      </c>
      <c r="J4936" t="b">
        <v>1</v>
      </c>
      <c r="K4936" t="s">
        <v>24</v>
      </c>
      <c r="L4936" t="s">
        <v>22</v>
      </c>
      <c r="M4936">
        <v>200000</v>
      </c>
      <c r="O4936" t="s">
        <v>2350</v>
      </c>
      <c r="P4936" t="s">
        <v>8669</v>
      </c>
    </row>
    <row r="4937" spans="1:16" x14ac:dyDescent="0.25">
      <c r="A4937" t="s">
        <v>25</v>
      </c>
      <c r="B4937" t="s">
        <v>8670</v>
      </c>
      <c r="C4937" t="s">
        <v>203</v>
      </c>
      <c r="D4937" t="s">
        <v>3973</v>
      </c>
      <c r="E4937" t="s">
        <v>20</v>
      </c>
      <c r="F4937" t="b">
        <v>0</v>
      </c>
      <c r="G4937" t="s">
        <v>23</v>
      </c>
      <c r="H4937" s="4">
        <v>45721.30909722222</v>
      </c>
      <c r="I4937" t="b">
        <v>0</v>
      </c>
      <c r="J4937" t="b">
        <v>1</v>
      </c>
      <c r="K4937" t="s">
        <v>24</v>
      </c>
      <c r="L4937" t="s">
        <v>22</v>
      </c>
      <c r="M4937">
        <v>151300</v>
      </c>
      <c r="O4937" t="s">
        <v>1147</v>
      </c>
      <c r="P4937" t="s">
        <v>2857</v>
      </c>
    </row>
    <row r="4938" spans="1:16" x14ac:dyDescent="0.25">
      <c r="A4938" t="s">
        <v>0</v>
      </c>
      <c r="B4938" t="s">
        <v>8671</v>
      </c>
      <c r="C4938" t="s">
        <v>2828</v>
      </c>
      <c r="D4938" t="s">
        <v>3957</v>
      </c>
      <c r="E4938" t="s">
        <v>34</v>
      </c>
      <c r="F4938" t="b">
        <v>0</v>
      </c>
      <c r="G4938" t="s">
        <v>41</v>
      </c>
      <c r="H4938" s="4">
        <v>45721.333749999998</v>
      </c>
      <c r="I4938" t="b">
        <v>0</v>
      </c>
      <c r="J4938" t="b">
        <v>1</v>
      </c>
      <c r="K4938" t="s">
        <v>24</v>
      </c>
      <c r="L4938" t="s">
        <v>36</v>
      </c>
      <c r="N4938">
        <v>24.969999313354489</v>
      </c>
      <c r="O4938" t="s">
        <v>3415</v>
      </c>
      <c r="P4938" t="s">
        <v>8672</v>
      </c>
    </row>
    <row r="4939" spans="1:16" x14ac:dyDescent="0.25">
      <c r="A4939" t="s">
        <v>25</v>
      </c>
      <c r="B4939" t="s">
        <v>25</v>
      </c>
      <c r="C4939" t="s">
        <v>283</v>
      </c>
      <c r="D4939" t="s">
        <v>3957</v>
      </c>
      <c r="E4939" t="s">
        <v>34</v>
      </c>
      <c r="F4939" t="b">
        <v>0</v>
      </c>
      <c r="G4939" t="s">
        <v>41</v>
      </c>
      <c r="H4939" s="4">
        <v>45721.33384259259</v>
      </c>
      <c r="I4939" t="b">
        <v>0</v>
      </c>
      <c r="J4939" t="b">
        <v>1</v>
      </c>
      <c r="K4939" t="s">
        <v>24</v>
      </c>
      <c r="L4939" t="s">
        <v>36</v>
      </c>
      <c r="N4939">
        <v>24.969999313354489</v>
      </c>
      <c r="O4939" t="s">
        <v>8673</v>
      </c>
      <c r="P4939" t="s">
        <v>1503</v>
      </c>
    </row>
    <row r="4940" spans="1:16" x14ac:dyDescent="0.25">
      <c r="A4940" t="s">
        <v>0</v>
      </c>
      <c r="B4940" t="s">
        <v>3538</v>
      </c>
      <c r="C4940" t="s">
        <v>187</v>
      </c>
      <c r="D4940" t="s">
        <v>3828</v>
      </c>
      <c r="E4940" t="s">
        <v>20</v>
      </c>
      <c r="F4940" t="b">
        <v>0</v>
      </c>
      <c r="G4940" t="s">
        <v>30</v>
      </c>
      <c r="H4940" s="4">
        <v>45721.335717592592</v>
      </c>
      <c r="I4940" t="b">
        <v>1</v>
      </c>
      <c r="J4940" t="b">
        <v>0</v>
      </c>
      <c r="K4940" t="s">
        <v>24</v>
      </c>
      <c r="L4940" t="s">
        <v>22</v>
      </c>
      <c r="M4940">
        <v>80000</v>
      </c>
      <c r="O4940" t="s">
        <v>8674</v>
      </c>
      <c r="P4940" t="s">
        <v>3093</v>
      </c>
    </row>
    <row r="4941" spans="1:16" x14ac:dyDescent="0.25">
      <c r="A4941" t="s">
        <v>2</v>
      </c>
      <c r="B4941" t="s">
        <v>8675</v>
      </c>
      <c r="C4941" t="s">
        <v>293</v>
      </c>
      <c r="D4941" t="s">
        <v>3973</v>
      </c>
      <c r="E4941" t="s">
        <v>20</v>
      </c>
      <c r="F4941" t="b">
        <v>0</v>
      </c>
      <c r="G4941" t="s">
        <v>27</v>
      </c>
      <c r="H4941" s="4">
        <v>45721.338240740741</v>
      </c>
      <c r="I4941" t="b">
        <v>0</v>
      </c>
      <c r="J4941" t="b">
        <v>1</v>
      </c>
      <c r="K4941" t="s">
        <v>24</v>
      </c>
      <c r="L4941" t="s">
        <v>22</v>
      </c>
      <c r="M4941">
        <v>184328.5</v>
      </c>
      <c r="O4941" t="s">
        <v>1101</v>
      </c>
      <c r="P4941" t="s">
        <v>8676</v>
      </c>
    </row>
    <row r="4942" spans="1:16" x14ac:dyDescent="0.25">
      <c r="A4942" t="s">
        <v>40</v>
      </c>
      <c r="B4942" t="s">
        <v>8677</v>
      </c>
      <c r="C4942" t="s">
        <v>42</v>
      </c>
      <c r="D4942" t="s">
        <v>3973</v>
      </c>
      <c r="E4942" t="s">
        <v>20</v>
      </c>
      <c r="F4942" t="b">
        <v>0</v>
      </c>
      <c r="G4942" t="s">
        <v>27</v>
      </c>
      <c r="H4942" s="4">
        <v>45721.338449074072</v>
      </c>
      <c r="I4942" t="b">
        <v>0</v>
      </c>
      <c r="J4942" t="b">
        <v>1</v>
      </c>
      <c r="K4942" t="s">
        <v>24</v>
      </c>
      <c r="L4942" t="s">
        <v>22</v>
      </c>
      <c r="M4942">
        <v>136500</v>
      </c>
      <c r="O4942" t="s">
        <v>3973</v>
      </c>
      <c r="P4942" t="s">
        <v>249</v>
      </c>
    </row>
    <row r="4943" spans="1:16" x14ac:dyDescent="0.25">
      <c r="A4943" t="s">
        <v>0</v>
      </c>
      <c r="B4943" t="s">
        <v>0</v>
      </c>
      <c r="C4943" t="s">
        <v>2846</v>
      </c>
      <c r="D4943" t="s">
        <v>4035</v>
      </c>
      <c r="E4943" t="s">
        <v>20</v>
      </c>
      <c r="F4943" t="b">
        <v>0</v>
      </c>
      <c r="G4943" t="s">
        <v>2846</v>
      </c>
      <c r="H4943" s="4">
        <v>45721.374502314808</v>
      </c>
      <c r="I4943" t="b">
        <v>0</v>
      </c>
      <c r="J4943" t="b">
        <v>0</v>
      </c>
      <c r="K4943" t="s">
        <v>2846</v>
      </c>
      <c r="L4943" t="s">
        <v>22</v>
      </c>
      <c r="M4943">
        <v>36900</v>
      </c>
      <c r="O4943" t="s">
        <v>7671</v>
      </c>
      <c r="P4943" t="s">
        <v>8678</v>
      </c>
    </row>
    <row r="4944" spans="1:16" x14ac:dyDescent="0.25">
      <c r="A4944" t="s">
        <v>0</v>
      </c>
      <c r="B4944" t="s">
        <v>2900</v>
      </c>
      <c r="C4944" t="s">
        <v>985</v>
      </c>
      <c r="D4944" t="s">
        <v>3828</v>
      </c>
      <c r="E4944" t="s">
        <v>51</v>
      </c>
      <c r="F4944" t="b">
        <v>0</v>
      </c>
      <c r="G4944" t="s">
        <v>27</v>
      </c>
      <c r="H4944" s="4">
        <v>45721.375138888892</v>
      </c>
      <c r="I4944" t="b">
        <v>1</v>
      </c>
      <c r="J4944" t="b">
        <v>0</v>
      </c>
      <c r="K4944" t="s">
        <v>24</v>
      </c>
      <c r="L4944" t="s">
        <v>36</v>
      </c>
      <c r="N4944">
        <v>57.5</v>
      </c>
      <c r="O4944" t="s">
        <v>8679</v>
      </c>
    </row>
    <row r="4945" spans="1:16" x14ac:dyDescent="0.25">
      <c r="A4945" t="s">
        <v>0</v>
      </c>
      <c r="B4945" t="s">
        <v>8680</v>
      </c>
      <c r="C4945" t="s">
        <v>365</v>
      </c>
      <c r="D4945" t="s">
        <v>3828</v>
      </c>
      <c r="E4945" t="s">
        <v>20</v>
      </c>
      <c r="F4945" t="b">
        <v>0</v>
      </c>
      <c r="G4945" t="s">
        <v>27</v>
      </c>
      <c r="H4945" s="4">
        <v>45721.375208333331</v>
      </c>
      <c r="I4945" t="b">
        <v>0</v>
      </c>
      <c r="J4945" t="b">
        <v>0</v>
      </c>
      <c r="K4945" t="s">
        <v>24</v>
      </c>
      <c r="L4945" t="s">
        <v>22</v>
      </c>
      <c r="M4945">
        <v>90000</v>
      </c>
      <c r="O4945" t="s">
        <v>8681</v>
      </c>
      <c r="P4945" t="s">
        <v>119</v>
      </c>
    </row>
    <row r="4946" spans="1:16" x14ac:dyDescent="0.25">
      <c r="A4946" t="s">
        <v>0</v>
      </c>
      <c r="B4946" t="s">
        <v>8682</v>
      </c>
      <c r="C4946" t="s">
        <v>390</v>
      </c>
      <c r="D4946" t="s">
        <v>3828</v>
      </c>
      <c r="E4946" t="s">
        <v>51</v>
      </c>
      <c r="F4946" t="b">
        <v>0</v>
      </c>
      <c r="G4946" t="s">
        <v>27</v>
      </c>
      <c r="H4946" s="4">
        <v>45721.375231481477</v>
      </c>
      <c r="I4946" t="b">
        <v>1</v>
      </c>
      <c r="J4946" t="b">
        <v>0</v>
      </c>
      <c r="K4946" t="s">
        <v>24</v>
      </c>
      <c r="L4946" t="s">
        <v>36</v>
      </c>
      <c r="N4946">
        <v>65</v>
      </c>
      <c r="O4946" t="s">
        <v>8683</v>
      </c>
      <c r="P4946" t="s">
        <v>8684</v>
      </c>
    </row>
    <row r="4947" spans="1:16" x14ac:dyDescent="0.25">
      <c r="A4947" t="s">
        <v>1</v>
      </c>
      <c r="B4947" t="s">
        <v>974</v>
      </c>
      <c r="C4947" t="s">
        <v>739</v>
      </c>
      <c r="D4947" t="s">
        <v>4035</v>
      </c>
      <c r="E4947" t="s">
        <v>20</v>
      </c>
      <c r="F4947" t="b">
        <v>0</v>
      </c>
      <c r="G4947" t="s">
        <v>41</v>
      </c>
      <c r="H4947" s="4">
        <v>45721.375474537039</v>
      </c>
      <c r="I4947" t="b">
        <v>0</v>
      </c>
      <c r="J4947" t="b">
        <v>0</v>
      </c>
      <c r="K4947" t="s">
        <v>24</v>
      </c>
      <c r="L4947" t="s">
        <v>22</v>
      </c>
      <c r="M4947">
        <v>173999.5</v>
      </c>
      <c r="O4947" t="s">
        <v>2961</v>
      </c>
      <c r="P4947" t="s">
        <v>1095</v>
      </c>
    </row>
    <row r="4948" spans="1:16" x14ac:dyDescent="0.25">
      <c r="A4948" t="s">
        <v>0</v>
      </c>
      <c r="B4948" t="s">
        <v>288</v>
      </c>
      <c r="C4948" t="s">
        <v>42</v>
      </c>
      <c r="D4948" t="s">
        <v>3828</v>
      </c>
      <c r="E4948" t="s">
        <v>51</v>
      </c>
      <c r="F4948" t="b">
        <v>0</v>
      </c>
      <c r="G4948" t="s">
        <v>41</v>
      </c>
      <c r="H4948" s="4">
        <v>45721.375497685192</v>
      </c>
      <c r="I4948" t="b">
        <v>1</v>
      </c>
      <c r="J4948" t="b">
        <v>0</v>
      </c>
      <c r="K4948" t="s">
        <v>24</v>
      </c>
      <c r="L4948" t="s">
        <v>36</v>
      </c>
      <c r="N4948">
        <v>70</v>
      </c>
      <c r="O4948" t="s">
        <v>8685</v>
      </c>
      <c r="P4948" t="s">
        <v>280</v>
      </c>
    </row>
    <row r="4949" spans="1:16" x14ac:dyDescent="0.25">
      <c r="A4949" t="s">
        <v>0</v>
      </c>
      <c r="B4949" t="s">
        <v>8686</v>
      </c>
      <c r="C4949" t="s">
        <v>143</v>
      </c>
      <c r="D4949" t="s">
        <v>3828</v>
      </c>
      <c r="E4949" t="s">
        <v>20</v>
      </c>
      <c r="F4949" t="b">
        <v>0</v>
      </c>
      <c r="G4949" t="s">
        <v>35</v>
      </c>
      <c r="H4949" s="4">
        <v>45721.377129629633</v>
      </c>
      <c r="I4949" t="b">
        <v>1</v>
      </c>
      <c r="J4949" t="b">
        <v>0</v>
      </c>
      <c r="K4949" t="s">
        <v>24</v>
      </c>
      <c r="L4949" t="s">
        <v>22</v>
      </c>
      <c r="M4949">
        <v>100000</v>
      </c>
      <c r="O4949" t="s">
        <v>147</v>
      </c>
      <c r="P4949" t="s">
        <v>8687</v>
      </c>
    </row>
    <row r="4950" spans="1:16" x14ac:dyDescent="0.25">
      <c r="A4950" t="s">
        <v>139</v>
      </c>
      <c r="B4950" t="s">
        <v>8688</v>
      </c>
      <c r="C4950" t="s">
        <v>122</v>
      </c>
      <c r="D4950" t="s">
        <v>3973</v>
      </c>
      <c r="E4950" t="s">
        <v>20</v>
      </c>
      <c r="F4950" t="b">
        <v>0</v>
      </c>
      <c r="G4950" t="s">
        <v>52</v>
      </c>
      <c r="H4950" s="4">
        <v>45721.377638888887</v>
      </c>
      <c r="I4950" t="b">
        <v>0</v>
      </c>
      <c r="J4950" t="b">
        <v>1</v>
      </c>
      <c r="K4950" t="s">
        <v>24</v>
      </c>
      <c r="L4950" t="s">
        <v>22</v>
      </c>
      <c r="M4950">
        <v>150590</v>
      </c>
      <c r="O4950" t="s">
        <v>759</v>
      </c>
      <c r="P4950" t="s">
        <v>8689</v>
      </c>
    </row>
    <row r="4951" spans="1:16" x14ac:dyDescent="0.25">
      <c r="A4951" t="s">
        <v>1</v>
      </c>
      <c r="B4951" t="s">
        <v>1368</v>
      </c>
      <c r="C4951" t="s">
        <v>122</v>
      </c>
      <c r="D4951" t="s">
        <v>3828</v>
      </c>
      <c r="E4951" t="s">
        <v>20</v>
      </c>
      <c r="F4951" t="b">
        <v>0</v>
      </c>
      <c r="G4951" t="s">
        <v>52</v>
      </c>
      <c r="H4951" s="4">
        <v>45721.379641203697</v>
      </c>
      <c r="I4951" t="b">
        <v>0</v>
      </c>
      <c r="J4951" t="b">
        <v>1</v>
      </c>
      <c r="K4951" t="s">
        <v>24</v>
      </c>
      <c r="L4951" t="s">
        <v>22</v>
      </c>
      <c r="M4951">
        <v>106000</v>
      </c>
      <c r="O4951" t="s">
        <v>1158</v>
      </c>
      <c r="P4951" t="s">
        <v>8690</v>
      </c>
    </row>
    <row r="4952" spans="1:16" x14ac:dyDescent="0.25">
      <c r="A4952" t="s">
        <v>2</v>
      </c>
      <c r="B4952" t="s">
        <v>8691</v>
      </c>
      <c r="C4952" t="s">
        <v>1867</v>
      </c>
      <c r="D4952" t="s">
        <v>3828</v>
      </c>
      <c r="E4952" t="s">
        <v>51</v>
      </c>
      <c r="F4952" t="b">
        <v>0</v>
      </c>
      <c r="G4952" t="s">
        <v>27</v>
      </c>
      <c r="H4952" s="4">
        <v>45721.379745370366</v>
      </c>
      <c r="I4952" t="b">
        <v>1</v>
      </c>
      <c r="J4952" t="b">
        <v>0</v>
      </c>
      <c r="K4952" t="s">
        <v>24</v>
      </c>
      <c r="L4952" t="s">
        <v>36</v>
      </c>
      <c r="N4952">
        <v>65</v>
      </c>
      <c r="O4952" t="s">
        <v>2220</v>
      </c>
      <c r="P4952" t="s">
        <v>8692</v>
      </c>
    </row>
    <row r="4953" spans="1:16" x14ac:dyDescent="0.25">
      <c r="A4953" t="s">
        <v>2</v>
      </c>
      <c r="B4953" t="s">
        <v>8693</v>
      </c>
      <c r="C4953" t="s">
        <v>1270</v>
      </c>
      <c r="D4953" t="s">
        <v>3973</v>
      </c>
      <c r="E4953" t="s">
        <v>20</v>
      </c>
      <c r="F4953" t="b">
        <v>0</v>
      </c>
      <c r="G4953" t="s">
        <v>27</v>
      </c>
      <c r="H4953" s="4">
        <v>45721.379872685182</v>
      </c>
      <c r="I4953" t="b">
        <v>0</v>
      </c>
      <c r="J4953" t="b">
        <v>1</v>
      </c>
      <c r="K4953" t="s">
        <v>24</v>
      </c>
      <c r="L4953" t="s">
        <v>22</v>
      </c>
      <c r="M4953">
        <v>162500</v>
      </c>
      <c r="O4953" t="s">
        <v>1172</v>
      </c>
      <c r="P4953" t="s">
        <v>8694</v>
      </c>
    </row>
    <row r="4954" spans="1:16" x14ac:dyDescent="0.25">
      <c r="A4954" t="s">
        <v>40</v>
      </c>
      <c r="B4954" t="s">
        <v>8695</v>
      </c>
      <c r="C4954" t="s">
        <v>180</v>
      </c>
      <c r="D4954" t="s">
        <v>4178</v>
      </c>
      <c r="E4954" t="s">
        <v>20</v>
      </c>
      <c r="F4954" t="b">
        <v>0</v>
      </c>
      <c r="G4954" t="s">
        <v>27</v>
      </c>
      <c r="H4954" s="4">
        <v>45721.379872685182</v>
      </c>
      <c r="I4954" t="b">
        <v>0</v>
      </c>
      <c r="J4954" t="b">
        <v>0</v>
      </c>
      <c r="K4954" t="s">
        <v>24</v>
      </c>
      <c r="L4954" t="s">
        <v>22</v>
      </c>
      <c r="M4954">
        <v>161738.5</v>
      </c>
      <c r="O4954" t="s">
        <v>5149</v>
      </c>
      <c r="P4954" t="s">
        <v>8696</v>
      </c>
    </row>
    <row r="4955" spans="1:16" x14ac:dyDescent="0.25">
      <c r="A4955" t="s">
        <v>139</v>
      </c>
      <c r="B4955" t="s">
        <v>8697</v>
      </c>
      <c r="C4955" t="s">
        <v>47</v>
      </c>
      <c r="D4955" t="s">
        <v>3973</v>
      </c>
      <c r="E4955" t="s">
        <v>20</v>
      </c>
      <c r="F4955" t="b">
        <v>0</v>
      </c>
      <c r="G4955" t="s">
        <v>27</v>
      </c>
      <c r="H4955" s="4">
        <v>45721.380057870367</v>
      </c>
      <c r="I4955" t="b">
        <v>0</v>
      </c>
      <c r="J4955" t="b">
        <v>1</v>
      </c>
      <c r="K4955" t="s">
        <v>24</v>
      </c>
      <c r="L4955" t="s">
        <v>22</v>
      </c>
      <c r="M4955">
        <v>160000</v>
      </c>
      <c r="O4955" t="s">
        <v>1172</v>
      </c>
      <c r="P4955" t="s">
        <v>8698</v>
      </c>
    </row>
    <row r="4956" spans="1:16" x14ac:dyDescent="0.25">
      <c r="A4956" t="s">
        <v>139</v>
      </c>
      <c r="B4956" t="s">
        <v>8699</v>
      </c>
      <c r="C4956" t="s">
        <v>140</v>
      </c>
      <c r="D4956" t="s">
        <v>3973</v>
      </c>
      <c r="E4956" t="s">
        <v>20</v>
      </c>
      <c r="F4956" t="b">
        <v>0</v>
      </c>
      <c r="G4956" t="s">
        <v>27</v>
      </c>
      <c r="H4956" s="4">
        <v>45721.380069444444</v>
      </c>
      <c r="I4956" t="b">
        <v>0</v>
      </c>
      <c r="J4956" t="b">
        <v>1</v>
      </c>
      <c r="K4956" t="s">
        <v>24</v>
      </c>
      <c r="L4956" t="s">
        <v>22</v>
      </c>
      <c r="M4956">
        <v>137300</v>
      </c>
      <c r="O4956" t="s">
        <v>1172</v>
      </c>
      <c r="P4956" t="s">
        <v>8700</v>
      </c>
    </row>
    <row r="4957" spans="1:16" x14ac:dyDescent="0.25">
      <c r="A4957" t="s">
        <v>40</v>
      </c>
      <c r="B4957" t="s">
        <v>8701</v>
      </c>
      <c r="C4957" t="s">
        <v>54</v>
      </c>
      <c r="D4957" t="s">
        <v>3973</v>
      </c>
      <c r="E4957" t="s">
        <v>20</v>
      </c>
      <c r="F4957" t="b">
        <v>0</v>
      </c>
      <c r="G4957" t="s">
        <v>41</v>
      </c>
      <c r="H4957" s="4">
        <v>45721.380150462966</v>
      </c>
      <c r="I4957" t="b">
        <v>0</v>
      </c>
      <c r="J4957" t="b">
        <v>1</v>
      </c>
      <c r="K4957" t="s">
        <v>24</v>
      </c>
      <c r="L4957" t="s">
        <v>22</v>
      </c>
      <c r="M4957">
        <v>189500</v>
      </c>
      <c r="O4957" t="s">
        <v>4535</v>
      </c>
      <c r="P4957" t="s">
        <v>3638</v>
      </c>
    </row>
    <row r="4958" spans="1:16" x14ac:dyDescent="0.25">
      <c r="A4958" t="s">
        <v>1</v>
      </c>
      <c r="B4958" t="s">
        <v>8702</v>
      </c>
      <c r="C4958" t="s">
        <v>283</v>
      </c>
      <c r="D4958" t="s">
        <v>3973</v>
      </c>
      <c r="E4958" t="s">
        <v>20</v>
      </c>
      <c r="F4958" t="b">
        <v>0</v>
      </c>
      <c r="G4958" t="s">
        <v>52</v>
      </c>
      <c r="H4958" s="4">
        <v>45721.381539351853</v>
      </c>
      <c r="I4958" t="b">
        <v>0</v>
      </c>
      <c r="J4958" t="b">
        <v>1</v>
      </c>
      <c r="K4958" t="s">
        <v>24</v>
      </c>
      <c r="L4958" t="s">
        <v>22</v>
      </c>
      <c r="M4958">
        <v>169500</v>
      </c>
      <c r="O4958" t="s">
        <v>4535</v>
      </c>
      <c r="P4958" t="s">
        <v>2059</v>
      </c>
    </row>
    <row r="4959" spans="1:16" x14ac:dyDescent="0.25">
      <c r="A4959" t="s">
        <v>1</v>
      </c>
      <c r="B4959" t="s">
        <v>8703</v>
      </c>
      <c r="C4959" t="s">
        <v>283</v>
      </c>
      <c r="D4959" t="s">
        <v>3973</v>
      </c>
      <c r="E4959" t="s">
        <v>20</v>
      </c>
      <c r="F4959" t="b">
        <v>0</v>
      </c>
      <c r="G4959" t="s">
        <v>23</v>
      </c>
      <c r="H4959" s="4">
        <v>45721.392800925933</v>
      </c>
      <c r="I4959" t="b">
        <v>0</v>
      </c>
      <c r="J4959" t="b">
        <v>1</v>
      </c>
      <c r="K4959" t="s">
        <v>24</v>
      </c>
      <c r="L4959" t="s">
        <v>22</v>
      </c>
      <c r="M4959">
        <v>169500</v>
      </c>
      <c r="O4959" t="s">
        <v>4535</v>
      </c>
      <c r="P4959" t="s">
        <v>8704</v>
      </c>
    </row>
    <row r="4960" spans="1:16" x14ac:dyDescent="0.25">
      <c r="A4960" t="s">
        <v>0</v>
      </c>
      <c r="B4960" t="s">
        <v>8705</v>
      </c>
      <c r="C4960" t="s">
        <v>1643</v>
      </c>
      <c r="D4960" t="s">
        <v>3957</v>
      </c>
      <c r="E4960" t="s">
        <v>34</v>
      </c>
      <c r="F4960" t="b">
        <v>0</v>
      </c>
      <c r="G4960" t="s">
        <v>27</v>
      </c>
      <c r="H4960" s="4">
        <v>45721.416724537034</v>
      </c>
      <c r="I4960" t="b">
        <v>1</v>
      </c>
      <c r="J4960" t="b">
        <v>0</v>
      </c>
      <c r="K4960" t="s">
        <v>24</v>
      </c>
      <c r="L4960" t="s">
        <v>36</v>
      </c>
      <c r="N4960">
        <v>27.979999542236332</v>
      </c>
      <c r="O4960" t="s">
        <v>8706</v>
      </c>
      <c r="P4960" t="s">
        <v>8707</v>
      </c>
    </row>
    <row r="4961" spans="1:16" x14ac:dyDescent="0.25">
      <c r="A4961" t="s">
        <v>25</v>
      </c>
      <c r="B4961" t="s">
        <v>8708</v>
      </c>
      <c r="C4961" t="s">
        <v>2729</v>
      </c>
      <c r="D4961" t="s">
        <v>3828</v>
      </c>
      <c r="E4961" t="s">
        <v>20</v>
      </c>
      <c r="F4961" t="b">
        <v>0</v>
      </c>
      <c r="G4961" t="s">
        <v>27</v>
      </c>
      <c r="H4961" s="4">
        <v>45721.416747685187</v>
      </c>
      <c r="I4961" t="b">
        <v>0</v>
      </c>
      <c r="J4961" t="b">
        <v>0</v>
      </c>
      <c r="K4961" t="s">
        <v>24</v>
      </c>
      <c r="L4961" t="s">
        <v>22</v>
      </c>
      <c r="M4961">
        <v>77500</v>
      </c>
      <c r="O4961" t="s">
        <v>2873</v>
      </c>
      <c r="P4961" t="s">
        <v>8709</v>
      </c>
    </row>
    <row r="4962" spans="1:16" x14ac:dyDescent="0.25">
      <c r="A4962" t="s">
        <v>0</v>
      </c>
      <c r="B4962" t="s">
        <v>1378</v>
      </c>
      <c r="C4962" t="s">
        <v>2182</v>
      </c>
      <c r="D4962" t="s">
        <v>3957</v>
      </c>
      <c r="E4962" t="s">
        <v>34</v>
      </c>
      <c r="F4962" t="b">
        <v>0</v>
      </c>
      <c r="G4962" t="s">
        <v>27</v>
      </c>
      <c r="H4962" s="4">
        <v>45721.416770833333</v>
      </c>
      <c r="I4962" t="b">
        <v>0</v>
      </c>
      <c r="J4962" t="b">
        <v>0</v>
      </c>
      <c r="K4962" t="s">
        <v>24</v>
      </c>
      <c r="L4962" t="s">
        <v>36</v>
      </c>
      <c r="N4962">
        <v>45.5</v>
      </c>
      <c r="O4962" t="s">
        <v>923</v>
      </c>
      <c r="P4962" t="s">
        <v>8710</v>
      </c>
    </row>
    <row r="4963" spans="1:16" x14ac:dyDescent="0.25">
      <c r="A4963" t="s">
        <v>25</v>
      </c>
      <c r="B4963" t="s">
        <v>1577</v>
      </c>
      <c r="C4963" t="s">
        <v>1096</v>
      </c>
      <c r="D4963" t="s">
        <v>3957</v>
      </c>
      <c r="E4963" t="s">
        <v>34</v>
      </c>
      <c r="F4963" t="b">
        <v>0</v>
      </c>
      <c r="G4963" t="s">
        <v>27</v>
      </c>
      <c r="H4963" s="4">
        <v>45721.41678240741</v>
      </c>
      <c r="I4963" t="b">
        <v>0</v>
      </c>
      <c r="J4963" t="b">
        <v>0</v>
      </c>
      <c r="K4963" t="s">
        <v>24</v>
      </c>
      <c r="L4963" t="s">
        <v>36</v>
      </c>
      <c r="N4963">
        <v>22.694999694824219</v>
      </c>
      <c r="O4963" t="s">
        <v>512</v>
      </c>
      <c r="P4963" t="s">
        <v>8711</v>
      </c>
    </row>
    <row r="4964" spans="1:16" x14ac:dyDescent="0.25">
      <c r="A4964" t="s">
        <v>0</v>
      </c>
      <c r="B4964" t="s">
        <v>731</v>
      </c>
      <c r="C4964" t="s">
        <v>2455</v>
      </c>
      <c r="D4964" t="s">
        <v>3957</v>
      </c>
      <c r="E4964" t="s">
        <v>34</v>
      </c>
      <c r="F4964" t="b">
        <v>0</v>
      </c>
      <c r="G4964" t="s">
        <v>27</v>
      </c>
      <c r="H4964" s="4">
        <v>45721.41678240741</v>
      </c>
      <c r="I4964" t="b">
        <v>0</v>
      </c>
      <c r="J4964" t="b">
        <v>0</v>
      </c>
      <c r="K4964" t="s">
        <v>24</v>
      </c>
      <c r="L4964" t="s">
        <v>36</v>
      </c>
      <c r="N4964">
        <v>27.979999542236332</v>
      </c>
      <c r="O4964" t="s">
        <v>847</v>
      </c>
      <c r="P4964" t="s">
        <v>223</v>
      </c>
    </row>
    <row r="4965" spans="1:16" x14ac:dyDescent="0.25">
      <c r="A4965" t="s">
        <v>0</v>
      </c>
      <c r="B4965" t="s">
        <v>2851</v>
      </c>
      <c r="C4965" t="s">
        <v>1845</v>
      </c>
      <c r="D4965" t="s">
        <v>3828</v>
      </c>
      <c r="E4965" t="s">
        <v>20</v>
      </c>
      <c r="F4965" t="b">
        <v>0</v>
      </c>
      <c r="G4965" t="s">
        <v>27</v>
      </c>
      <c r="H4965" s="4">
        <v>45721.416851851849</v>
      </c>
      <c r="I4965" t="b">
        <v>1</v>
      </c>
      <c r="J4965" t="b">
        <v>0</v>
      </c>
      <c r="K4965" t="s">
        <v>24</v>
      </c>
      <c r="L4965" t="s">
        <v>36</v>
      </c>
      <c r="N4965">
        <v>45</v>
      </c>
      <c r="O4965" t="s">
        <v>319</v>
      </c>
      <c r="P4965" t="s">
        <v>119</v>
      </c>
    </row>
    <row r="4966" spans="1:16" x14ac:dyDescent="0.25">
      <c r="A4966" t="s">
        <v>0</v>
      </c>
      <c r="B4966" t="s">
        <v>8712</v>
      </c>
      <c r="C4966" t="s">
        <v>623</v>
      </c>
      <c r="D4966" t="s">
        <v>3957</v>
      </c>
      <c r="E4966" t="s">
        <v>34</v>
      </c>
      <c r="F4966" t="b">
        <v>0</v>
      </c>
      <c r="G4966" t="s">
        <v>27</v>
      </c>
      <c r="H4966" s="4">
        <v>45721.416898148149</v>
      </c>
      <c r="I4966" t="b">
        <v>0</v>
      </c>
      <c r="J4966" t="b">
        <v>0</v>
      </c>
      <c r="K4966" t="s">
        <v>24</v>
      </c>
      <c r="L4966" t="s">
        <v>36</v>
      </c>
      <c r="N4966">
        <v>27.435001373291019</v>
      </c>
      <c r="O4966" t="s">
        <v>8713</v>
      </c>
      <c r="P4966" t="s">
        <v>190</v>
      </c>
    </row>
    <row r="4967" spans="1:16" x14ac:dyDescent="0.25">
      <c r="A4967" t="s">
        <v>0</v>
      </c>
      <c r="B4967" t="s">
        <v>8714</v>
      </c>
      <c r="C4967" t="s">
        <v>3755</v>
      </c>
      <c r="D4967" t="s">
        <v>3957</v>
      </c>
      <c r="E4967" t="s">
        <v>34</v>
      </c>
      <c r="F4967" t="b">
        <v>0</v>
      </c>
      <c r="G4967" t="s">
        <v>27</v>
      </c>
      <c r="H4967" s="4">
        <v>45721.416909722233</v>
      </c>
      <c r="I4967" t="b">
        <v>1</v>
      </c>
      <c r="J4967" t="b">
        <v>0</v>
      </c>
      <c r="K4967" t="s">
        <v>24</v>
      </c>
      <c r="L4967" t="s">
        <v>36</v>
      </c>
      <c r="N4967">
        <v>52</v>
      </c>
      <c r="O4967" t="s">
        <v>1617</v>
      </c>
      <c r="P4967" t="s">
        <v>8715</v>
      </c>
    </row>
    <row r="4968" spans="1:16" x14ac:dyDescent="0.25">
      <c r="A4968" t="s">
        <v>0</v>
      </c>
      <c r="B4968" t="s">
        <v>731</v>
      </c>
      <c r="C4968" t="s">
        <v>49</v>
      </c>
      <c r="D4968" t="s">
        <v>3957</v>
      </c>
      <c r="E4968" t="s">
        <v>34</v>
      </c>
      <c r="F4968" t="b">
        <v>0</v>
      </c>
      <c r="G4968" t="s">
        <v>41</v>
      </c>
      <c r="H4968" s="4">
        <v>45721.417141203703</v>
      </c>
      <c r="I4968" t="b">
        <v>1</v>
      </c>
      <c r="J4968" t="b">
        <v>0</v>
      </c>
      <c r="K4968" t="s">
        <v>24</v>
      </c>
      <c r="L4968" t="s">
        <v>36</v>
      </c>
      <c r="N4968">
        <v>24.33499908447266</v>
      </c>
      <c r="O4968" t="s">
        <v>8716</v>
      </c>
      <c r="P4968" t="s">
        <v>1303</v>
      </c>
    </row>
    <row r="4969" spans="1:16" x14ac:dyDescent="0.25">
      <c r="A4969" t="s">
        <v>25</v>
      </c>
      <c r="B4969" t="s">
        <v>1577</v>
      </c>
      <c r="C4969" t="s">
        <v>5287</v>
      </c>
      <c r="D4969" t="s">
        <v>3957</v>
      </c>
      <c r="E4969" t="s">
        <v>34</v>
      </c>
      <c r="F4969" t="b">
        <v>0</v>
      </c>
      <c r="G4969" t="s">
        <v>41</v>
      </c>
      <c r="H4969" s="4">
        <v>45721.417222222219</v>
      </c>
      <c r="I4969" t="b">
        <v>0</v>
      </c>
      <c r="J4969" t="b">
        <v>0</v>
      </c>
      <c r="K4969" t="s">
        <v>24</v>
      </c>
      <c r="L4969" t="s">
        <v>36</v>
      </c>
      <c r="N4969">
        <v>45.81500244140625</v>
      </c>
      <c r="O4969" t="s">
        <v>5719</v>
      </c>
      <c r="P4969" t="s">
        <v>3843</v>
      </c>
    </row>
    <row r="4970" spans="1:16" x14ac:dyDescent="0.25">
      <c r="A4970" t="s">
        <v>0</v>
      </c>
      <c r="B4970" t="s">
        <v>3030</v>
      </c>
      <c r="C4970" t="s">
        <v>465</v>
      </c>
      <c r="D4970" t="s">
        <v>3957</v>
      </c>
      <c r="E4970" t="s">
        <v>34</v>
      </c>
      <c r="F4970" t="b">
        <v>0</v>
      </c>
      <c r="G4970" t="s">
        <v>41</v>
      </c>
      <c r="H4970" s="4">
        <v>45721.417256944442</v>
      </c>
      <c r="I4970" t="b">
        <v>0</v>
      </c>
      <c r="J4970" t="b">
        <v>1</v>
      </c>
      <c r="K4970" t="s">
        <v>24</v>
      </c>
      <c r="L4970" t="s">
        <v>36</v>
      </c>
      <c r="N4970">
        <v>24.33499908447266</v>
      </c>
      <c r="O4970" t="s">
        <v>5168</v>
      </c>
    </row>
    <row r="4971" spans="1:16" x14ac:dyDescent="0.25">
      <c r="A4971" t="s">
        <v>2</v>
      </c>
      <c r="B4971" t="s">
        <v>471</v>
      </c>
      <c r="C4971" t="s">
        <v>879</v>
      </c>
      <c r="D4971" t="s">
        <v>3973</v>
      </c>
      <c r="E4971" t="s">
        <v>20</v>
      </c>
      <c r="F4971" t="b">
        <v>0</v>
      </c>
      <c r="G4971" t="s">
        <v>30</v>
      </c>
      <c r="H4971" s="4">
        <v>45721.419212962966</v>
      </c>
      <c r="I4971" t="b">
        <v>0</v>
      </c>
      <c r="J4971" t="b">
        <v>1</v>
      </c>
      <c r="K4971" t="s">
        <v>24</v>
      </c>
      <c r="L4971" t="s">
        <v>36</v>
      </c>
      <c r="N4971">
        <v>65</v>
      </c>
      <c r="O4971" t="s">
        <v>5482</v>
      </c>
      <c r="P4971" t="s">
        <v>8717</v>
      </c>
    </row>
    <row r="4972" spans="1:16" x14ac:dyDescent="0.25">
      <c r="A4972" t="s">
        <v>0</v>
      </c>
      <c r="B4972" t="s">
        <v>8718</v>
      </c>
      <c r="C4972" t="s">
        <v>39</v>
      </c>
      <c r="D4972" t="s">
        <v>3957</v>
      </c>
      <c r="E4972" t="s">
        <v>34</v>
      </c>
      <c r="F4972" t="b">
        <v>1</v>
      </c>
      <c r="G4972" t="s">
        <v>27</v>
      </c>
      <c r="H4972" s="4">
        <v>45721.419409722221</v>
      </c>
      <c r="I4972" t="b">
        <v>0</v>
      </c>
      <c r="J4972" t="b">
        <v>1</v>
      </c>
      <c r="K4972" t="s">
        <v>24</v>
      </c>
      <c r="L4972" t="s">
        <v>36</v>
      </c>
      <c r="N4972">
        <v>27.979999542236332</v>
      </c>
      <c r="O4972" t="s">
        <v>8719</v>
      </c>
      <c r="P4972" t="s">
        <v>149</v>
      </c>
    </row>
    <row r="4973" spans="1:16" x14ac:dyDescent="0.25">
      <c r="A4973" t="s">
        <v>1</v>
      </c>
      <c r="B4973" t="s">
        <v>1</v>
      </c>
      <c r="C4973" t="s">
        <v>985</v>
      </c>
      <c r="D4973" t="s">
        <v>3828</v>
      </c>
      <c r="E4973" t="s">
        <v>219</v>
      </c>
      <c r="F4973" t="b">
        <v>0</v>
      </c>
      <c r="G4973" t="s">
        <v>27</v>
      </c>
      <c r="H4973" s="4">
        <v>45721.419409722221</v>
      </c>
      <c r="I4973" t="b">
        <v>0</v>
      </c>
      <c r="J4973" t="b">
        <v>0</v>
      </c>
      <c r="K4973" t="s">
        <v>24</v>
      </c>
      <c r="L4973" t="s">
        <v>22</v>
      </c>
      <c r="M4973">
        <v>125000</v>
      </c>
      <c r="O4973" t="s">
        <v>8720</v>
      </c>
      <c r="P4973" t="s">
        <v>8721</v>
      </c>
    </row>
    <row r="4974" spans="1:16" x14ac:dyDescent="0.25">
      <c r="A4974" t="s">
        <v>1</v>
      </c>
      <c r="B4974" t="s">
        <v>8722</v>
      </c>
      <c r="C4974" t="s">
        <v>293</v>
      </c>
      <c r="D4974" t="s">
        <v>3828</v>
      </c>
      <c r="E4974" t="s">
        <v>51</v>
      </c>
      <c r="F4974" t="b">
        <v>0</v>
      </c>
      <c r="G4974" t="s">
        <v>41</v>
      </c>
      <c r="H4974" s="4">
        <v>45721.419560185182</v>
      </c>
      <c r="I4974" t="b">
        <v>1</v>
      </c>
      <c r="J4974" t="b">
        <v>0</v>
      </c>
      <c r="K4974" t="s">
        <v>24</v>
      </c>
      <c r="L4974" t="s">
        <v>36</v>
      </c>
      <c r="N4974">
        <v>80</v>
      </c>
      <c r="O4974" t="s">
        <v>8723</v>
      </c>
    </row>
    <row r="4975" spans="1:16" x14ac:dyDescent="0.25">
      <c r="A4975" t="s">
        <v>2</v>
      </c>
      <c r="B4975" t="s">
        <v>8724</v>
      </c>
      <c r="C4975" t="s">
        <v>5459</v>
      </c>
      <c r="D4975" t="s">
        <v>2208</v>
      </c>
      <c r="E4975" t="s">
        <v>34</v>
      </c>
      <c r="F4975" t="b">
        <v>0</v>
      </c>
      <c r="G4975" t="s">
        <v>27</v>
      </c>
      <c r="H4975" s="4">
        <v>45721.42150462963</v>
      </c>
      <c r="I4975" t="b">
        <v>0</v>
      </c>
      <c r="J4975" t="b">
        <v>1</v>
      </c>
      <c r="K4975" t="s">
        <v>24</v>
      </c>
      <c r="L4975" t="s">
        <v>22</v>
      </c>
      <c r="M4975">
        <v>135000</v>
      </c>
      <c r="O4975" t="s">
        <v>428</v>
      </c>
      <c r="P4975" t="s">
        <v>8725</v>
      </c>
    </row>
    <row r="4976" spans="1:16" x14ac:dyDescent="0.25">
      <c r="A4976" t="s">
        <v>2</v>
      </c>
      <c r="B4976" t="s">
        <v>439</v>
      </c>
      <c r="C4976" t="s">
        <v>213</v>
      </c>
      <c r="D4976" t="s">
        <v>2208</v>
      </c>
      <c r="E4976" t="s">
        <v>20</v>
      </c>
      <c r="F4976" t="b">
        <v>0</v>
      </c>
      <c r="G4976" t="s">
        <v>27</v>
      </c>
      <c r="H4976" s="4">
        <v>45721.42150462963</v>
      </c>
      <c r="I4976" t="b">
        <v>0</v>
      </c>
      <c r="J4976" t="b">
        <v>0</v>
      </c>
      <c r="K4976" t="s">
        <v>24</v>
      </c>
      <c r="L4976" t="s">
        <v>22</v>
      </c>
      <c r="M4976">
        <v>167500</v>
      </c>
      <c r="O4976" t="s">
        <v>7614</v>
      </c>
      <c r="P4976" t="s">
        <v>8726</v>
      </c>
    </row>
    <row r="4977" spans="1:16" x14ac:dyDescent="0.25">
      <c r="A4977" t="s">
        <v>2</v>
      </c>
      <c r="B4977" t="s">
        <v>8727</v>
      </c>
      <c r="C4977" t="s">
        <v>151</v>
      </c>
      <c r="D4977" t="s">
        <v>3957</v>
      </c>
      <c r="E4977" t="s">
        <v>34</v>
      </c>
      <c r="F4977" t="b">
        <v>0</v>
      </c>
      <c r="G4977" t="s">
        <v>27</v>
      </c>
      <c r="H4977" s="4">
        <v>45721.421539351853</v>
      </c>
      <c r="I4977" t="b">
        <v>1</v>
      </c>
      <c r="J4977" t="b">
        <v>0</v>
      </c>
      <c r="K4977" t="s">
        <v>24</v>
      </c>
      <c r="L4977" t="s">
        <v>36</v>
      </c>
      <c r="N4977">
        <v>50.669998168945313</v>
      </c>
      <c r="O4977" t="s">
        <v>8728</v>
      </c>
      <c r="P4977" t="s">
        <v>8729</v>
      </c>
    </row>
    <row r="4978" spans="1:16" x14ac:dyDescent="0.25">
      <c r="A4978" t="s">
        <v>2</v>
      </c>
      <c r="B4978" t="s">
        <v>1059</v>
      </c>
      <c r="C4978" t="s">
        <v>690</v>
      </c>
      <c r="D4978" t="s">
        <v>2208</v>
      </c>
      <c r="E4978" t="s">
        <v>34</v>
      </c>
      <c r="F4978" t="b">
        <v>0</v>
      </c>
      <c r="G4978" t="s">
        <v>27</v>
      </c>
      <c r="H4978" s="4">
        <v>45721.421574074076</v>
      </c>
      <c r="I4978" t="b">
        <v>0</v>
      </c>
      <c r="J4978" t="b">
        <v>1</v>
      </c>
      <c r="K4978" t="s">
        <v>24</v>
      </c>
      <c r="L4978" t="s">
        <v>22</v>
      </c>
      <c r="M4978">
        <v>175500</v>
      </c>
      <c r="O4978" t="s">
        <v>428</v>
      </c>
      <c r="P4978" t="s">
        <v>8730</v>
      </c>
    </row>
    <row r="4979" spans="1:16" x14ac:dyDescent="0.25">
      <c r="A4979" t="s">
        <v>2</v>
      </c>
      <c r="B4979" t="s">
        <v>8731</v>
      </c>
      <c r="C4979" t="s">
        <v>2389</v>
      </c>
      <c r="D4979" t="s">
        <v>3957</v>
      </c>
      <c r="E4979" t="s">
        <v>34</v>
      </c>
      <c r="F4979" t="b">
        <v>0</v>
      </c>
      <c r="G4979" t="s">
        <v>27</v>
      </c>
      <c r="H4979" s="4">
        <v>45721.421585648153</v>
      </c>
      <c r="I4979" t="b">
        <v>1</v>
      </c>
      <c r="J4979" t="b">
        <v>0</v>
      </c>
      <c r="K4979" t="s">
        <v>24</v>
      </c>
      <c r="L4979" t="s">
        <v>36</v>
      </c>
      <c r="N4979">
        <v>66.839996337890625</v>
      </c>
      <c r="O4979" t="s">
        <v>8732</v>
      </c>
    </row>
    <row r="4980" spans="1:16" x14ac:dyDescent="0.25">
      <c r="A4980" t="s">
        <v>2</v>
      </c>
      <c r="B4980" t="s">
        <v>195</v>
      </c>
      <c r="C4980" t="s">
        <v>8733</v>
      </c>
      <c r="D4980" t="s">
        <v>3973</v>
      </c>
      <c r="E4980" t="s">
        <v>20</v>
      </c>
      <c r="F4980" t="b">
        <v>0</v>
      </c>
      <c r="G4980" t="s">
        <v>27</v>
      </c>
      <c r="H4980" s="4">
        <v>45721.421597222223</v>
      </c>
      <c r="I4980" t="b">
        <v>0</v>
      </c>
      <c r="J4980" t="b">
        <v>1</v>
      </c>
      <c r="K4980" t="s">
        <v>24</v>
      </c>
      <c r="L4980" t="s">
        <v>22</v>
      </c>
      <c r="M4980">
        <v>149500</v>
      </c>
      <c r="O4980" t="s">
        <v>5482</v>
      </c>
      <c r="P4980" t="s">
        <v>7829</v>
      </c>
    </row>
    <row r="4981" spans="1:16" x14ac:dyDescent="0.25">
      <c r="A4981" t="s">
        <v>28</v>
      </c>
      <c r="B4981" t="s">
        <v>8734</v>
      </c>
      <c r="C4981" t="s">
        <v>82</v>
      </c>
      <c r="D4981" t="s">
        <v>3973</v>
      </c>
      <c r="E4981" t="s">
        <v>20</v>
      </c>
      <c r="F4981" t="b">
        <v>0</v>
      </c>
      <c r="G4981" t="s">
        <v>27</v>
      </c>
      <c r="H4981" s="4">
        <v>45721.421689814822</v>
      </c>
      <c r="I4981" t="b">
        <v>0</v>
      </c>
      <c r="J4981" t="b">
        <v>0</v>
      </c>
      <c r="K4981" t="s">
        <v>24</v>
      </c>
      <c r="L4981" t="s">
        <v>22</v>
      </c>
      <c r="M4981">
        <v>185000</v>
      </c>
      <c r="O4981" t="s">
        <v>202</v>
      </c>
      <c r="P4981" t="s">
        <v>8735</v>
      </c>
    </row>
    <row r="4982" spans="1:16" x14ac:dyDescent="0.25">
      <c r="A4982" t="s">
        <v>2</v>
      </c>
      <c r="B4982" t="s">
        <v>7754</v>
      </c>
      <c r="C4982" t="s">
        <v>47</v>
      </c>
      <c r="D4982" t="s">
        <v>3973</v>
      </c>
      <c r="E4982" t="s">
        <v>20</v>
      </c>
      <c r="F4982" t="b">
        <v>0</v>
      </c>
      <c r="G4982" t="s">
        <v>27</v>
      </c>
      <c r="H4982" s="4">
        <v>45721.421736111108</v>
      </c>
      <c r="I4982" t="b">
        <v>0</v>
      </c>
      <c r="J4982" t="b">
        <v>1</v>
      </c>
      <c r="K4982" t="s">
        <v>24</v>
      </c>
      <c r="L4982" t="s">
        <v>22</v>
      </c>
      <c r="M4982">
        <v>260000</v>
      </c>
      <c r="O4982" t="s">
        <v>2040</v>
      </c>
      <c r="P4982" t="s">
        <v>665</v>
      </c>
    </row>
    <row r="4983" spans="1:16" x14ac:dyDescent="0.25">
      <c r="A4983" t="s">
        <v>2</v>
      </c>
      <c r="B4983" t="s">
        <v>8736</v>
      </c>
      <c r="C4983" t="s">
        <v>54</v>
      </c>
      <c r="D4983" t="s">
        <v>2208</v>
      </c>
      <c r="E4983" t="s">
        <v>34</v>
      </c>
      <c r="F4983" t="b">
        <v>0</v>
      </c>
      <c r="G4983" t="s">
        <v>52</v>
      </c>
      <c r="H4983" s="4">
        <v>45721.422986111109</v>
      </c>
      <c r="I4983" t="b">
        <v>0</v>
      </c>
      <c r="J4983" t="b">
        <v>1</v>
      </c>
      <c r="K4983" t="s">
        <v>24</v>
      </c>
      <c r="L4983" t="s">
        <v>22</v>
      </c>
      <c r="M4983">
        <v>165000</v>
      </c>
      <c r="O4983" t="s">
        <v>428</v>
      </c>
      <c r="P4983" t="s">
        <v>8737</v>
      </c>
    </row>
    <row r="4984" spans="1:16" x14ac:dyDescent="0.25">
      <c r="A4984" t="s">
        <v>28</v>
      </c>
      <c r="B4984" t="s">
        <v>1830</v>
      </c>
      <c r="C4984" t="s">
        <v>903</v>
      </c>
      <c r="D4984" t="s">
        <v>3973</v>
      </c>
      <c r="E4984" t="s">
        <v>20</v>
      </c>
      <c r="F4984" t="b">
        <v>0</v>
      </c>
      <c r="G4984" t="s">
        <v>903</v>
      </c>
      <c r="H4984" s="4">
        <v>45721.426319444443</v>
      </c>
      <c r="I4984" t="b">
        <v>0</v>
      </c>
      <c r="J4984" t="b">
        <v>0</v>
      </c>
      <c r="K4984" t="s">
        <v>903</v>
      </c>
      <c r="L4984" t="s">
        <v>22</v>
      </c>
      <c r="M4984">
        <v>35000</v>
      </c>
      <c r="O4984" t="s">
        <v>8738</v>
      </c>
      <c r="P4984" t="s">
        <v>8739</v>
      </c>
    </row>
    <row r="4985" spans="1:16" x14ac:dyDescent="0.25">
      <c r="A4985" t="s">
        <v>139</v>
      </c>
      <c r="B4985" t="s">
        <v>8740</v>
      </c>
      <c r="C4985" t="s">
        <v>203</v>
      </c>
      <c r="D4985" t="s">
        <v>3973</v>
      </c>
      <c r="E4985" t="s">
        <v>20</v>
      </c>
      <c r="F4985" t="b">
        <v>0</v>
      </c>
      <c r="G4985" t="s">
        <v>23</v>
      </c>
      <c r="H4985" s="4">
        <v>45721.434120370373</v>
      </c>
      <c r="I4985" t="b">
        <v>0</v>
      </c>
      <c r="J4985" t="b">
        <v>0</v>
      </c>
      <c r="K4985" t="s">
        <v>24</v>
      </c>
      <c r="L4985" t="s">
        <v>36</v>
      </c>
      <c r="N4985">
        <v>46.439998626708977</v>
      </c>
      <c r="O4985" t="s">
        <v>5482</v>
      </c>
      <c r="P4985" t="s">
        <v>8741</v>
      </c>
    </row>
    <row r="4986" spans="1:16" x14ac:dyDescent="0.25">
      <c r="A4986" t="s">
        <v>139</v>
      </c>
      <c r="B4986" t="s">
        <v>5269</v>
      </c>
      <c r="C4986" t="s">
        <v>58</v>
      </c>
      <c r="D4986" t="s">
        <v>3973</v>
      </c>
      <c r="E4986" t="s">
        <v>20</v>
      </c>
      <c r="F4986" t="b">
        <v>0</v>
      </c>
      <c r="G4986" t="s">
        <v>27</v>
      </c>
      <c r="H4986" s="4">
        <v>45721.458645833343</v>
      </c>
      <c r="I4986" t="b">
        <v>0</v>
      </c>
      <c r="J4986" t="b">
        <v>1</v>
      </c>
      <c r="K4986" t="s">
        <v>24</v>
      </c>
      <c r="L4986" t="s">
        <v>36</v>
      </c>
      <c r="N4986">
        <v>55.985000610351563</v>
      </c>
      <c r="O4986" t="s">
        <v>5482</v>
      </c>
      <c r="P4986" t="s">
        <v>8597</v>
      </c>
    </row>
    <row r="4987" spans="1:16" x14ac:dyDescent="0.25">
      <c r="A4987" t="s">
        <v>19</v>
      </c>
      <c r="B4987" t="s">
        <v>8742</v>
      </c>
      <c r="C4987" t="s">
        <v>780</v>
      </c>
      <c r="D4987" t="s">
        <v>3973</v>
      </c>
      <c r="E4987" t="s">
        <v>20</v>
      </c>
      <c r="F4987" t="b">
        <v>0</v>
      </c>
      <c r="G4987" t="s">
        <v>27</v>
      </c>
      <c r="H4987" s="4">
        <v>45721.458668981482</v>
      </c>
      <c r="I4987" t="b">
        <v>0</v>
      </c>
      <c r="J4987" t="b">
        <v>0</v>
      </c>
      <c r="K4987" t="s">
        <v>24</v>
      </c>
      <c r="L4987" t="s">
        <v>22</v>
      </c>
      <c r="M4987">
        <v>113450</v>
      </c>
      <c r="O4987" t="s">
        <v>5482</v>
      </c>
      <c r="P4987" t="s">
        <v>8743</v>
      </c>
    </row>
    <row r="4988" spans="1:16" x14ac:dyDescent="0.25">
      <c r="A4988" t="s">
        <v>0</v>
      </c>
      <c r="B4988" t="s">
        <v>8744</v>
      </c>
      <c r="C4988" t="s">
        <v>140</v>
      </c>
      <c r="D4988" t="s">
        <v>3828</v>
      </c>
      <c r="E4988" t="s">
        <v>51</v>
      </c>
      <c r="F4988" t="b">
        <v>0</v>
      </c>
      <c r="G4988" t="s">
        <v>35</v>
      </c>
      <c r="H4988" s="4">
        <v>45721.460555555554</v>
      </c>
      <c r="I4988" t="b">
        <v>0</v>
      </c>
      <c r="J4988" t="b">
        <v>0</v>
      </c>
      <c r="K4988" t="s">
        <v>24</v>
      </c>
      <c r="L4988" t="s">
        <v>36</v>
      </c>
      <c r="N4988">
        <v>36.5</v>
      </c>
      <c r="O4988" t="s">
        <v>1018</v>
      </c>
      <c r="P4988" t="s">
        <v>671</v>
      </c>
    </row>
    <row r="4989" spans="1:16" x14ac:dyDescent="0.25">
      <c r="A4989" t="s">
        <v>28</v>
      </c>
      <c r="B4989" t="s">
        <v>8734</v>
      </c>
      <c r="C4989" t="s">
        <v>71</v>
      </c>
      <c r="D4989" t="s">
        <v>3973</v>
      </c>
      <c r="E4989" t="s">
        <v>20</v>
      </c>
      <c r="F4989" t="b">
        <v>0</v>
      </c>
      <c r="G4989" t="s">
        <v>27</v>
      </c>
      <c r="H4989" s="4">
        <v>45721.463449074072</v>
      </c>
      <c r="I4989" t="b">
        <v>0</v>
      </c>
      <c r="J4989" t="b">
        <v>0</v>
      </c>
      <c r="K4989" t="s">
        <v>24</v>
      </c>
      <c r="L4989" t="s">
        <v>22</v>
      </c>
      <c r="M4989">
        <v>185000</v>
      </c>
      <c r="O4989" t="s">
        <v>202</v>
      </c>
      <c r="P4989" t="s">
        <v>8735</v>
      </c>
    </row>
    <row r="4990" spans="1:16" x14ac:dyDescent="0.25">
      <c r="A4990" t="s">
        <v>2</v>
      </c>
      <c r="B4990" t="s">
        <v>660</v>
      </c>
      <c r="C4990" t="s">
        <v>1143</v>
      </c>
      <c r="D4990" t="s">
        <v>3828</v>
      </c>
      <c r="E4990" t="s">
        <v>51</v>
      </c>
      <c r="F4990" t="b">
        <v>0</v>
      </c>
      <c r="G4990" t="s">
        <v>52</v>
      </c>
      <c r="H4990" s="4">
        <v>45721.464791666673</v>
      </c>
      <c r="I4990" t="b">
        <v>1</v>
      </c>
      <c r="J4990" t="b">
        <v>0</v>
      </c>
      <c r="K4990" t="s">
        <v>24</v>
      </c>
      <c r="L4990" t="s">
        <v>36</v>
      </c>
      <c r="N4990">
        <v>45</v>
      </c>
      <c r="O4990" t="s">
        <v>8745</v>
      </c>
    </row>
    <row r="4991" spans="1:16" x14ac:dyDescent="0.25">
      <c r="A4991" t="s">
        <v>0</v>
      </c>
      <c r="B4991" t="s">
        <v>1098</v>
      </c>
      <c r="C4991" t="s">
        <v>3276</v>
      </c>
      <c r="D4991" t="s">
        <v>4084</v>
      </c>
      <c r="E4991" t="s">
        <v>20</v>
      </c>
      <c r="F4991" t="b">
        <v>0</v>
      </c>
      <c r="G4991" t="s">
        <v>27</v>
      </c>
      <c r="H4991" s="4">
        <v>45721.500057870369</v>
      </c>
      <c r="I4991" t="b">
        <v>0</v>
      </c>
      <c r="J4991" t="b">
        <v>0</v>
      </c>
      <c r="K4991" t="s">
        <v>24</v>
      </c>
      <c r="L4991" t="s">
        <v>22</v>
      </c>
      <c r="M4991">
        <v>77100</v>
      </c>
      <c r="O4991" t="s">
        <v>1997</v>
      </c>
      <c r="P4991" t="s">
        <v>3861</v>
      </c>
    </row>
    <row r="4992" spans="1:16" x14ac:dyDescent="0.25">
      <c r="A4992" t="s">
        <v>139</v>
      </c>
      <c r="B4992" t="s">
        <v>2126</v>
      </c>
      <c r="C4992" t="s">
        <v>122</v>
      </c>
      <c r="D4992" t="s">
        <v>3973</v>
      </c>
      <c r="E4992" t="s">
        <v>20</v>
      </c>
      <c r="F4992" t="b">
        <v>0</v>
      </c>
      <c r="G4992" t="s">
        <v>52</v>
      </c>
      <c r="H4992" s="4">
        <v>45721.502615740741</v>
      </c>
      <c r="I4992" t="b">
        <v>0</v>
      </c>
      <c r="J4992" t="b">
        <v>0</v>
      </c>
      <c r="K4992" t="s">
        <v>24</v>
      </c>
      <c r="L4992" t="s">
        <v>22</v>
      </c>
      <c r="M4992">
        <v>130000</v>
      </c>
      <c r="O4992" t="s">
        <v>482</v>
      </c>
      <c r="P4992" t="s">
        <v>8746</v>
      </c>
    </row>
    <row r="4993" spans="1:16" x14ac:dyDescent="0.25">
      <c r="A4993" t="s">
        <v>1</v>
      </c>
      <c r="B4993" t="s">
        <v>8747</v>
      </c>
      <c r="C4993" t="s">
        <v>122</v>
      </c>
      <c r="D4993" t="s">
        <v>3973</v>
      </c>
      <c r="E4993" t="s">
        <v>20</v>
      </c>
      <c r="F4993" t="b">
        <v>0</v>
      </c>
      <c r="G4993" t="s">
        <v>52</v>
      </c>
      <c r="H4993" s="4">
        <v>45721.504641203697</v>
      </c>
      <c r="I4993" t="b">
        <v>0</v>
      </c>
      <c r="J4993" t="b">
        <v>1</v>
      </c>
      <c r="K4993" t="s">
        <v>24</v>
      </c>
      <c r="L4993" t="s">
        <v>22</v>
      </c>
      <c r="M4993">
        <v>101000</v>
      </c>
      <c r="O4993" t="s">
        <v>2768</v>
      </c>
      <c r="P4993" t="s">
        <v>8748</v>
      </c>
    </row>
    <row r="4994" spans="1:16" x14ac:dyDescent="0.25">
      <c r="A4994" t="s">
        <v>2</v>
      </c>
      <c r="B4994" t="s">
        <v>8749</v>
      </c>
      <c r="C4994" t="s">
        <v>283</v>
      </c>
      <c r="D4994" t="s">
        <v>3973</v>
      </c>
      <c r="E4994" t="s">
        <v>20</v>
      </c>
      <c r="F4994" t="b">
        <v>0</v>
      </c>
      <c r="G4994" t="s">
        <v>27</v>
      </c>
      <c r="H4994" s="4">
        <v>45721.505115740743</v>
      </c>
      <c r="I4994" t="b">
        <v>0</v>
      </c>
      <c r="J4994" t="b">
        <v>1</v>
      </c>
      <c r="K4994" t="s">
        <v>24</v>
      </c>
      <c r="L4994" t="s">
        <v>22</v>
      </c>
      <c r="M4994">
        <v>186000</v>
      </c>
      <c r="O4994" t="s">
        <v>1773</v>
      </c>
      <c r="P4994" t="s">
        <v>8750</v>
      </c>
    </row>
    <row r="4995" spans="1:16" x14ac:dyDescent="0.25">
      <c r="A4995" t="s">
        <v>40</v>
      </c>
      <c r="B4995" t="s">
        <v>40</v>
      </c>
      <c r="C4995" t="s">
        <v>7893</v>
      </c>
      <c r="D4995" t="s">
        <v>3828</v>
      </c>
      <c r="E4995" t="s">
        <v>105</v>
      </c>
      <c r="F4995" t="b">
        <v>0</v>
      </c>
      <c r="G4995" t="s">
        <v>41</v>
      </c>
      <c r="H4995" s="4">
        <v>45721.505266203712</v>
      </c>
      <c r="I4995" t="b">
        <v>1</v>
      </c>
      <c r="J4995" t="b">
        <v>0</v>
      </c>
      <c r="K4995" t="s">
        <v>24</v>
      </c>
      <c r="L4995" t="s">
        <v>22</v>
      </c>
      <c r="M4995">
        <v>150000</v>
      </c>
      <c r="O4995" t="s">
        <v>7842</v>
      </c>
      <c r="P4995" t="s">
        <v>8751</v>
      </c>
    </row>
    <row r="4996" spans="1:16" x14ac:dyDescent="0.25">
      <c r="A4996" t="s">
        <v>19</v>
      </c>
      <c r="B4996" t="s">
        <v>19</v>
      </c>
      <c r="C4996" t="s">
        <v>336</v>
      </c>
      <c r="D4996" t="s">
        <v>3973</v>
      </c>
      <c r="E4996" t="s">
        <v>20</v>
      </c>
      <c r="F4996" t="b">
        <v>0</v>
      </c>
      <c r="G4996" t="s">
        <v>30</v>
      </c>
      <c r="H4996" s="4">
        <v>45721.544131944444</v>
      </c>
      <c r="I4996" t="b">
        <v>0</v>
      </c>
      <c r="J4996" t="b">
        <v>1</v>
      </c>
      <c r="K4996" t="s">
        <v>24</v>
      </c>
      <c r="L4996" t="s">
        <v>22</v>
      </c>
      <c r="M4996">
        <v>160000.578125</v>
      </c>
      <c r="O4996" t="s">
        <v>8752</v>
      </c>
      <c r="P4996" t="s">
        <v>8753</v>
      </c>
    </row>
    <row r="4997" spans="1:16" x14ac:dyDescent="0.25">
      <c r="A4997" t="s">
        <v>139</v>
      </c>
      <c r="B4997" t="s">
        <v>8754</v>
      </c>
      <c r="C4997" t="s">
        <v>1398</v>
      </c>
      <c r="D4997" t="s">
        <v>3973</v>
      </c>
      <c r="E4997" t="s">
        <v>20</v>
      </c>
      <c r="F4997" t="b">
        <v>0</v>
      </c>
      <c r="G4997" t="s">
        <v>52</v>
      </c>
      <c r="H4997" s="4">
        <v>45721.546342592592</v>
      </c>
      <c r="I4997" t="b">
        <v>1</v>
      </c>
      <c r="J4997" t="b">
        <v>1</v>
      </c>
      <c r="K4997" t="s">
        <v>24</v>
      </c>
      <c r="L4997" t="s">
        <v>22</v>
      </c>
      <c r="M4997">
        <v>157500</v>
      </c>
      <c r="O4997" t="s">
        <v>2401</v>
      </c>
      <c r="P4997" t="s">
        <v>8755</v>
      </c>
    </row>
    <row r="4998" spans="1:16" x14ac:dyDescent="0.25">
      <c r="A4998" t="s">
        <v>40</v>
      </c>
      <c r="B4998" t="s">
        <v>8756</v>
      </c>
      <c r="C4998" t="s">
        <v>897</v>
      </c>
      <c r="D4998" t="s">
        <v>3973</v>
      </c>
      <c r="E4998" t="s">
        <v>20</v>
      </c>
      <c r="F4998" t="b">
        <v>0</v>
      </c>
      <c r="G4998" t="s">
        <v>27</v>
      </c>
      <c r="H4998" s="4">
        <v>45721.546782407408</v>
      </c>
      <c r="I4998" t="b">
        <v>0</v>
      </c>
      <c r="J4998" t="b">
        <v>1</v>
      </c>
      <c r="K4998" t="s">
        <v>24</v>
      </c>
      <c r="L4998" t="s">
        <v>22</v>
      </c>
      <c r="M4998">
        <v>189500</v>
      </c>
      <c r="O4998" t="s">
        <v>1172</v>
      </c>
      <c r="P4998" t="s">
        <v>3002</v>
      </c>
    </row>
    <row r="4999" spans="1:16" x14ac:dyDescent="0.25">
      <c r="A4999" t="s">
        <v>19</v>
      </c>
      <c r="B4999" t="s">
        <v>8757</v>
      </c>
      <c r="C4999" t="s">
        <v>1044</v>
      </c>
      <c r="D4999" t="s">
        <v>3973</v>
      </c>
      <c r="E4999" t="s">
        <v>20</v>
      </c>
      <c r="F4999" t="b">
        <v>0</v>
      </c>
      <c r="G4999" t="s">
        <v>52</v>
      </c>
      <c r="H4999" s="4">
        <v>45721.548344907409</v>
      </c>
      <c r="I4999" t="b">
        <v>1</v>
      </c>
      <c r="J4999" t="b">
        <v>0</v>
      </c>
      <c r="K4999" t="s">
        <v>24</v>
      </c>
      <c r="L4999" t="s">
        <v>22</v>
      </c>
      <c r="M4999">
        <v>100000</v>
      </c>
      <c r="O4999" t="s">
        <v>482</v>
      </c>
    </row>
    <row r="5000" spans="1:16" x14ac:dyDescent="0.25">
      <c r="A5000" t="s">
        <v>1</v>
      </c>
      <c r="B5000" t="s">
        <v>8758</v>
      </c>
      <c r="C5000" t="s">
        <v>192</v>
      </c>
      <c r="D5000" t="s">
        <v>3957</v>
      </c>
      <c r="E5000" t="s">
        <v>20</v>
      </c>
      <c r="F5000" t="b">
        <v>0</v>
      </c>
      <c r="G5000" t="s">
        <v>23</v>
      </c>
      <c r="H5000" s="4">
        <v>45721.559374999997</v>
      </c>
      <c r="I5000" t="b">
        <v>0</v>
      </c>
      <c r="J5000" t="b">
        <v>0</v>
      </c>
      <c r="K5000" t="s">
        <v>24</v>
      </c>
      <c r="L5000" t="s">
        <v>36</v>
      </c>
      <c r="N5000">
        <v>41.884998321533203</v>
      </c>
      <c r="O5000" t="s">
        <v>8759</v>
      </c>
      <c r="P5000" t="s">
        <v>8760</v>
      </c>
    </row>
    <row r="5001" spans="1:16" x14ac:dyDescent="0.25">
      <c r="A5001" t="s">
        <v>40</v>
      </c>
      <c r="B5001" t="s">
        <v>2290</v>
      </c>
      <c r="C5001" t="s">
        <v>2640</v>
      </c>
      <c r="D5001" t="s">
        <v>3957</v>
      </c>
      <c r="E5001" t="s">
        <v>20</v>
      </c>
      <c r="F5001" t="b">
        <v>0</v>
      </c>
      <c r="G5001" t="s">
        <v>2641</v>
      </c>
      <c r="H5001" s="4">
        <v>45721.568796296298</v>
      </c>
      <c r="I5001" t="b">
        <v>0</v>
      </c>
      <c r="J5001" t="b">
        <v>0</v>
      </c>
      <c r="K5001" t="s">
        <v>2641</v>
      </c>
      <c r="L5001" t="s">
        <v>36</v>
      </c>
      <c r="N5001">
        <v>46.550003051757813</v>
      </c>
      <c r="O5001" t="s">
        <v>2113</v>
      </c>
      <c r="P5001" t="s">
        <v>8761</v>
      </c>
    </row>
    <row r="5002" spans="1:16" x14ac:dyDescent="0.25">
      <c r="A5002" t="s">
        <v>1</v>
      </c>
      <c r="B5002" t="s">
        <v>246</v>
      </c>
      <c r="C5002" t="s">
        <v>372</v>
      </c>
      <c r="D5002" t="s">
        <v>3957</v>
      </c>
      <c r="E5002" t="s">
        <v>105</v>
      </c>
      <c r="F5002" t="b">
        <v>0</v>
      </c>
      <c r="G5002" t="s">
        <v>27</v>
      </c>
      <c r="H5002" s="4">
        <v>45721.586053240739</v>
      </c>
      <c r="I5002" t="b">
        <v>0</v>
      </c>
      <c r="J5002" t="b">
        <v>0</v>
      </c>
      <c r="K5002" t="s">
        <v>24</v>
      </c>
      <c r="L5002" t="s">
        <v>36</v>
      </c>
      <c r="N5002">
        <v>40</v>
      </c>
      <c r="O5002" t="s">
        <v>6089</v>
      </c>
    </row>
    <row r="5003" spans="1:16" x14ac:dyDescent="0.25">
      <c r="A5003" t="s">
        <v>19</v>
      </c>
      <c r="B5003" t="s">
        <v>8762</v>
      </c>
      <c r="C5003" t="s">
        <v>8763</v>
      </c>
      <c r="D5003" t="s">
        <v>3957</v>
      </c>
      <c r="E5003" t="s">
        <v>20</v>
      </c>
      <c r="F5003" t="b">
        <v>0</v>
      </c>
      <c r="G5003" t="s">
        <v>27</v>
      </c>
      <c r="H5003" s="4">
        <v>45721.586099537039</v>
      </c>
      <c r="I5003" t="b">
        <v>0</v>
      </c>
      <c r="J5003" t="b">
        <v>1</v>
      </c>
      <c r="K5003" t="s">
        <v>24</v>
      </c>
      <c r="L5003" t="s">
        <v>36</v>
      </c>
      <c r="N5003">
        <v>49.895000457763672</v>
      </c>
      <c r="O5003" t="s">
        <v>2112</v>
      </c>
      <c r="P5003" t="s">
        <v>1750</v>
      </c>
    </row>
    <row r="5004" spans="1:16" x14ac:dyDescent="0.25">
      <c r="A5004" t="s">
        <v>1</v>
      </c>
      <c r="B5004" t="s">
        <v>8764</v>
      </c>
      <c r="C5004" t="s">
        <v>453</v>
      </c>
      <c r="D5004" t="s">
        <v>3957</v>
      </c>
      <c r="E5004" t="s">
        <v>34</v>
      </c>
      <c r="F5004" t="b">
        <v>0</v>
      </c>
      <c r="G5004" t="s">
        <v>27</v>
      </c>
      <c r="H5004" s="4">
        <v>45721.586122685178</v>
      </c>
      <c r="I5004" t="b">
        <v>0</v>
      </c>
      <c r="J5004" t="b">
        <v>0</v>
      </c>
      <c r="K5004" t="s">
        <v>24</v>
      </c>
      <c r="L5004" t="s">
        <v>36</v>
      </c>
      <c r="N5004">
        <v>51.239997863769531</v>
      </c>
      <c r="O5004" t="s">
        <v>349</v>
      </c>
      <c r="P5004" t="s">
        <v>8765</v>
      </c>
    </row>
    <row r="5005" spans="1:16" x14ac:dyDescent="0.25">
      <c r="A5005" t="s">
        <v>1</v>
      </c>
      <c r="B5005" t="s">
        <v>8766</v>
      </c>
      <c r="C5005" t="s">
        <v>749</v>
      </c>
      <c r="D5005" t="s">
        <v>3957</v>
      </c>
      <c r="E5005" t="s">
        <v>20</v>
      </c>
      <c r="F5005" t="b">
        <v>0</v>
      </c>
      <c r="G5005" t="s">
        <v>30</v>
      </c>
      <c r="H5005" s="4">
        <v>45721.587847222218</v>
      </c>
      <c r="I5005" t="b">
        <v>0</v>
      </c>
      <c r="J5005" t="b">
        <v>1</v>
      </c>
      <c r="K5005" t="s">
        <v>24</v>
      </c>
      <c r="L5005" t="s">
        <v>36</v>
      </c>
      <c r="N5005">
        <v>38.904998779296882</v>
      </c>
      <c r="O5005" t="s">
        <v>8767</v>
      </c>
      <c r="P5005" t="s">
        <v>8768</v>
      </c>
    </row>
    <row r="5006" spans="1:16" x14ac:dyDescent="0.25">
      <c r="A5006" t="s">
        <v>2</v>
      </c>
      <c r="B5006" t="s">
        <v>170</v>
      </c>
      <c r="C5006" t="s">
        <v>829</v>
      </c>
      <c r="D5006" t="s">
        <v>3957</v>
      </c>
      <c r="E5006" t="s">
        <v>20</v>
      </c>
      <c r="F5006" t="b">
        <v>0</v>
      </c>
      <c r="G5006" t="s">
        <v>27</v>
      </c>
      <c r="H5006" s="4">
        <v>45721.588067129633</v>
      </c>
      <c r="I5006" t="b">
        <v>0</v>
      </c>
      <c r="J5006" t="b">
        <v>1</v>
      </c>
      <c r="K5006" t="s">
        <v>24</v>
      </c>
      <c r="L5006" t="s">
        <v>36</v>
      </c>
      <c r="N5006">
        <v>54.985000610351563</v>
      </c>
      <c r="O5006" t="s">
        <v>254</v>
      </c>
      <c r="P5006" t="s">
        <v>8769</v>
      </c>
    </row>
    <row r="5007" spans="1:16" x14ac:dyDescent="0.25">
      <c r="A5007" t="s">
        <v>40</v>
      </c>
      <c r="B5007" t="s">
        <v>8770</v>
      </c>
      <c r="C5007" t="s">
        <v>591</v>
      </c>
      <c r="D5007" t="s">
        <v>131</v>
      </c>
      <c r="F5007" t="b">
        <v>0</v>
      </c>
      <c r="G5007" t="s">
        <v>27</v>
      </c>
      <c r="H5007" s="4">
        <v>45721.588113425933</v>
      </c>
      <c r="I5007" t="b">
        <v>1</v>
      </c>
      <c r="J5007" t="b">
        <v>0</v>
      </c>
      <c r="K5007" t="s">
        <v>24</v>
      </c>
      <c r="L5007" t="s">
        <v>36</v>
      </c>
      <c r="N5007">
        <v>75</v>
      </c>
      <c r="O5007" t="s">
        <v>131</v>
      </c>
      <c r="P5007" t="s">
        <v>8771</v>
      </c>
    </row>
    <row r="5008" spans="1:16" x14ac:dyDescent="0.25">
      <c r="A5008" t="s">
        <v>2</v>
      </c>
      <c r="B5008" t="s">
        <v>307</v>
      </c>
      <c r="C5008" t="s">
        <v>8772</v>
      </c>
      <c r="D5008" t="s">
        <v>3957</v>
      </c>
      <c r="E5008" t="s">
        <v>20</v>
      </c>
      <c r="F5008" t="b">
        <v>0</v>
      </c>
      <c r="G5008" t="s">
        <v>27</v>
      </c>
      <c r="H5008" s="4">
        <v>45721.588206018518</v>
      </c>
      <c r="I5008" t="b">
        <v>0</v>
      </c>
      <c r="J5008" t="b">
        <v>1</v>
      </c>
      <c r="K5008" t="s">
        <v>24</v>
      </c>
      <c r="L5008" t="s">
        <v>36</v>
      </c>
      <c r="N5008">
        <v>45.745002746582031</v>
      </c>
      <c r="O5008" t="s">
        <v>8773</v>
      </c>
      <c r="P5008" t="s">
        <v>8774</v>
      </c>
    </row>
    <row r="5009" spans="1:16" x14ac:dyDescent="0.25">
      <c r="A5009" t="s">
        <v>28</v>
      </c>
      <c r="B5009" t="s">
        <v>8775</v>
      </c>
      <c r="C5009" t="s">
        <v>864</v>
      </c>
      <c r="D5009" t="s">
        <v>3973</v>
      </c>
      <c r="E5009" t="s">
        <v>20</v>
      </c>
      <c r="F5009" t="b">
        <v>0</v>
      </c>
      <c r="G5009" t="s">
        <v>35</v>
      </c>
      <c r="H5009" s="4">
        <v>45721.589039351849</v>
      </c>
      <c r="I5009" t="b">
        <v>0</v>
      </c>
      <c r="J5009" t="b">
        <v>1</v>
      </c>
      <c r="K5009" t="s">
        <v>24</v>
      </c>
      <c r="L5009" t="s">
        <v>22</v>
      </c>
      <c r="M5009">
        <v>200000</v>
      </c>
      <c r="O5009" t="s">
        <v>1906</v>
      </c>
      <c r="P5009" t="s">
        <v>8776</v>
      </c>
    </row>
    <row r="5010" spans="1:16" x14ac:dyDescent="0.25">
      <c r="A5010" t="s">
        <v>40</v>
      </c>
      <c r="B5010" t="s">
        <v>8777</v>
      </c>
      <c r="C5010" t="s">
        <v>118</v>
      </c>
      <c r="D5010" t="s">
        <v>3957</v>
      </c>
      <c r="E5010" t="s">
        <v>20</v>
      </c>
      <c r="F5010" t="b">
        <v>0</v>
      </c>
      <c r="G5010" t="s">
        <v>35</v>
      </c>
      <c r="H5010" s="4">
        <v>45721.589085648149</v>
      </c>
      <c r="I5010" t="b">
        <v>0</v>
      </c>
      <c r="J5010" t="b">
        <v>0</v>
      </c>
      <c r="K5010" t="s">
        <v>24</v>
      </c>
      <c r="L5010" t="s">
        <v>36</v>
      </c>
      <c r="N5010">
        <v>48.400001525878913</v>
      </c>
      <c r="O5010" t="s">
        <v>563</v>
      </c>
      <c r="P5010" t="s">
        <v>3641</v>
      </c>
    </row>
    <row r="5011" spans="1:16" x14ac:dyDescent="0.25">
      <c r="A5011" t="s">
        <v>0</v>
      </c>
      <c r="B5011" t="s">
        <v>8778</v>
      </c>
      <c r="C5011" t="s">
        <v>192</v>
      </c>
      <c r="D5011" t="s">
        <v>3957</v>
      </c>
      <c r="E5011" t="s">
        <v>20</v>
      </c>
      <c r="F5011" t="b">
        <v>0</v>
      </c>
      <c r="G5011" t="s">
        <v>23</v>
      </c>
      <c r="H5011" s="4">
        <v>45721.600729166668</v>
      </c>
      <c r="I5011" t="b">
        <v>0</v>
      </c>
      <c r="J5011" t="b">
        <v>0</v>
      </c>
      <c r="K5011" t="s">
        <v>24</v>
      </c>
      <c r="L5011" t="s">
        <v>36</v>
      </c>
      <c r="N5011">
        <v>22.694999694824219</v>
      </c>
      <c r="O5011" t="s">
        <v>2874</v>
      </c>
      <c r="P5011" t="s">
        <v>280</v>
      </c>
    </row>
    <row r="5012" spans="1:16" x14ac:dyDescent="0.25">
      <c r="A5012" t="s">
        <v>19</v>
      </c>
      <c r="B5012" t="s">
        <v>19</v>
      </c>
      <c r="C5012" t="s">
        <v>278</v>
      </c>
      <c r="D5012" t="s">
        <v>3973</v>
      </c>
      <c r="E5012" t="s">
        <v>20</v>
      </c>
      <c r="F5012" t="b">
        <v>0</v>
      </c>
      <c r="G5012" t="s">
        <v>23</v>
      </c>
      <c r="H5012" s="4">
        <v>45721.600810185177</v>
      </c>
      <c r="I5012" t="b">
        <v>0</v>
      </c>
      <c r="J5012" t="b">
        <v>0</v>
      </c>
      <c r="K5012" t="s">
        <v>24</v>
      </c>
      <c r="L5012" t="s">
        <v>22</v>
      </c>
      <c r="M5012">
        <v>145403.5</v>
      </c>
      <c r="O5012" t="s">
        <v>8779</v>
      </c>
      <c r="P5012" t="s">
        <v>8780</v>
      </c>
    </row>
    <row r="5013" spans="1:16" x14ac:dyDescent="0.25">
      <c r="A5013" t="s">
        <v>0</v>
      </c>
      <c r="B5013" t="s">
        <v>8781</v>
      </c>
      <c r="C5013" t="s">
        <v>8782</v>
      </c>
      <c r="D5013" t="s">
        <v>3828</v>
      </c>
      <c r="E5013" t="s">
        <v>20</v>
      </c>
      <c r="F5013" t="b">
        <v>0</v>
      </c>
      <c r="G5013" t="s">
        <v>27</v>
      </c>
      <c r="H5013" s="4">
        <v>45721.625081018523</v>
      </c>
      <c r="I5013" t="b">
        <v>0</v>
      </c>
      <c r="J5013" t="b">
        <v>1</v>
      </c>
      <c r="K5013" t="s">
        <v>24</v>
      </c>
      <c r="L5013" t="s">
        <v>22</v>
      </c>
      <c r="M5013">
        <v>56500</v>
      </c>
      <c r="O5013" t="s">
        <v>8783</v>
      </c>
      <c r="P5013" t="s">
        <v>1750</v>
      </c>
    </row>
    <row r="5014" spans="1:16" x14ac:dyDescent="0.25">
      <c r="A5014" t="s">
        <v>0</v>
      </c>
      <c r="B5014" t="s">
        <v>8784</v>
      </c>
      <c r="C5014" t="s">
        <v>7052</v>
      </c>
      <c r="D5014" t="s">
        <v>3973</v>
      </c>
      <c r="E5014" t="s">
        <v>20</v>
      </c>
      <c r="F5014" t="b">
        <v>0</v>
      </c>
      <c r="G5014" t="s">
        <v>27</v>
      </c>
      <c r="H5014" s="4">
        <v>45721.625185185178</v>
      </c>
      <c r="I5014" t="b">
        <v>0</v>
      </c>
      <c r="J5014" t="b">
        <v>0</v>
      </c>
      <c r="K5014" t="s">
        <v>24</v>
      </c>
      <c r="L5014" t="s">
        <v>36</v>
      </c>
      <c r="N5014">
        <v>64.5</v>
      </c>
      <c r="O5014" t="s">
        <v>74</v>
      </c>
      <c r="P5014" t="s">
        <v>119</v>
      </c>
    </row>
    <row r="5015" spans="1:16" x14ac:dyDescent="0.25">
      <c r="A5015" t="s">
        <v>25</v>
      </c>
      <c r="B5015" t="s">
        <v>25</v>
      </c>
      <c r="C5015" t="s">
        <v>1573</v>
      </c>
      <c r="D5015" t="s">
        <v>3973</v>
      </c>
      <c r="E5015" t="s">
        <v>51</v>
      </c>
      <c r="F5015" t="b">
        <v>0</v>
      </c>
      <c r="G5015" t="s">
        <v>52</v>
      </c>
      <c r="H5015" s="4">
        <v>45721.627557870372</v>
      </c>
      <c r="I5015" t="b">
        <v>1</v>
      </c>
      <c r="J5015" t="b">
        <v>1</v>
      </c>
      <c r="K5015" t="s">
        <v>24</v>
      </c>
      <c r="L5015" t="s">
        <v>36</v>
      </c>
      <c r="N5015">
        <v>55</v>
      </c>
      <c r="O5015" t="s">
        <v>3933</v>
      </c>
      <c r="P5015" t="s">
        <v>2483</v>
      </c>
    </row>
    <row r="5016" spans="1:16" x14ac:dyDescent="0.25">
      <c r="A5016" t="s">
        <v>1</v>
      </c>
      <c r="B5016" t="s">
        <v>8322</v>
      </c>
      <c r="C5016" t="s">
        <v>322</v>
      </c>
      <c r="D5016" t="s">
        <v>3973</v>
      </c>
      <c r="E5016" t="s">
        <v>20</v>
      </c>
      <c r="F5016" t="b">
        <v>0</v>
      </c>
      <c r="G5016" t="s">
        <v>41</v>
      </c>
      <c r="H5016" s="4">
        <v>45721.627893518518</v>
      </c>
      <c r="I5016" t="b">
        <v>0</v>
      </c>
      <c r="J5016" t="b">
        <v>1</v>
      </c>
      <c r="K5016" t="s">
        <v>24</v>
      </c>
      <c r="L5016" t="s">
        <v>22</v>
      </c>
      <c r="M5016">
        <v>169500</v>
      </c>
      <c r="O5016" t="s">
        <v>1172</v>
      </c>
      <c r="P5016" t="s">
        <v>8323</v>
      </c>
    </row>
    <row r="5017" spans="1:16" x14ac:dyDescent="0.25">
      <c r="A5017" t="s">
        <v>0</v>
      </c>
      <c r="B5017" t="s">
        <v>8785</v>
      </c>
      <c r="C5017" t="s">
        <v>158</v>
      </c>
      <c r="D5017" t="s">
        <v>4035</v>
      </c>
      <c r="E5017" t="s">
        <v>20</v>
      </c>
      <c r="F5017" t="b">
        <v>0</v>
      </c>
      <c r="G5017" t="s">
        <v>158</v>
      </c>
      <c r="H5017" s="4">
        <v>45721.632268518522</v>
      </c>
      <c r="I5017" t="b">
        <v>0</v>
      </c>
      <c r="J5017" t="b">
        <v>0</v>
      </c>
      <c r="K5017" t="s">
        <v>158</v>
      </c>
      <c r="L5017" t="s">
        <v>22</v>
      </c>
      <c r="M5017">
        <v>42847.5</v>
      </c>
      <c r="O5017" t="s">
        <v>2730</v>
      </c>
      <c r="P5017" t="s">
        <v>521</v>
      </c>
    </row>
    <row r="5018" spans="1:16" x14ac:dyDescent="0.25">
      <c r="A5018" t="s">
        <v>0</v>
      </c>
      <c r="B5018" t="s">
        <v>8786</v>
      </c>
      <c r="C5018" t="s">
        <v>1099</v>
      </c>
      <c r="D5018" t="s">
        <v>3600</v>
      </c>
      <c r="E5018" t="s">
        <v>51</v>
      </c>
      <c r="F5018" t="b">
        <v>0</v>
      </c>
      <c r="G5018" t="s">
        <v>27</v>
      </c>
      <c r="H5018" s="4">
        <v>45721.666724537034</v>
      </c>
      <c r="I5018" t="b">
        <v>1</v>
      </c>
      <c r="J5018" t="b">
        <v>0</v>
      </c>
      <c r="K5018" t="s">
        <v>24</v>
      </c>
      <c r="L5018" t="s">
        <v>36</v>
      </c>
      <c r="N5018">
        <v>60</v>
      </c>
      <c r="O5018" t="s">
        <v>8787</v>
      </c>
      <c r="P5018" t="s">
        <v>119</v>
      </c>
    </row>
    <row r="5019" spans="1:16" x14ac:dyDescent="0.25">
      <c r="A5019" t="s">
        <v>28</v>
      </c>
      <c r="B5019" t="s">
        <v>8788</v>
      </c>
      <c r="C5019" t="s">
        <v>82</v>
      </c>
      <c r="D5019" t="s">
        <v>3973</v>
      </c>
      <c r="E5019" t="s">
        <v>20</v>
      </c>
      <c r="F5019" t="b">
        <v>0</v>
      </c>
      <c r="G5019" t="s">
        <v>27</v>
      </c>
      <c r="H5019" s="4">
        <v>45721.669386574067</v>
      </c>
      <c r="I5019" t="b">
        <v>0</v>
      </c>
      <c r="J5019" t="b">
        <v>1</v>
      </c>
      <c r="K5019" t="s">
        <v>24</v>
      </c>
      <c r="L5019" t="s">
        <v>22</v>
      </c>
      <c r="M5019">
        <v>203260</v>
      </c>
      <c r="O5019" t="s">
        <v>3423</v>
      </c>
      <c r="P5019" t="s">
        <v>8789</v>
      </c>
    </row>
    <row r="5020" spans="1:16" x14ac:dyDescent="0.25">
      <c r="A5020" t="s">
        <v>0</v>
      </c>
      <c r="B5020" t="s">
        <v>8790</v>
      </c>
      <c r="C5020" t="s">
        <v>151</v>
      </c>
      <c r="D5020" t="s">
        <v>3973</v>
      </c>
      <c r="E5020" t="s">
        <v>20</v>
      </c>
      <c r="F5020" t="b">
        <v>0</v>
      </c>
      <c r="G5020" t="s">
        <v>30</v>
      </c>
      <c r="H5020" s="4">
        <v>45721.671180555553</v>
      </c>
      <c r="I5020" t="b">
        <v>0</v>
      </c>
      <c r="J5020" t="b">
        <v>1</v>
      </c>
      <c r="K5020" t="s">
        <v>24</v>
      </c>
      <c r="L5020" t="s">
        <v>22</v>
      </c>
      <c r="M5020">
        <v>55000</v>
      </c>
      <c r="O5020" t="s">
        <v>8791</v>
      </c>
      <c r="P5020" t="s">
        <v>1594</v>
      </c>
    </row>
    <row r="5021" spans="1:16" x14ac:dyDescent="0.25">
      <c r="A5021" t="s">
        <v>2</v>
      </c>
      <c r="B5021" t="s">
        <v>8792</v>
      </c>
      <c r="C5021" t="s">
        <v>1164</v>
      </c>
      <c r="D5021" t="s">
        <v>3957</v>
      </c>
      <c r="E5021" t="s">
        <v>34</v>
      </c>
      <c r="F5021" t="b">
        <v>0</v>
      </c>
      <c r="G5021" t="s">
        <v>27</v>
      </c>
      <c r="H5021" s="4">
        <v>45721.671701388892</v>
      </c>
      <c r="I5021" t="b">
        <v>0</v>
      </c>
      <c r="J5021" t="b">
        <v>0</v>
      </c>
      <c r="K5021" t="s">
        <v>24</v>
      </c>
      <c r="L5021" t="s">
        <v>36</v>
      </c>
      <c r="N5021">
        <v>52.779998779296882</v>
      </c>
      <c r="O5021" t="s">
        <v>5149</v>
      </c>
    </row>
    <row r="5022" spans="1:16" x14ac:dyDescent="0.25">
      <c r="A5022" t="s">
        <v>2</v>
      </c>
      <c r="B5022" t="s">
        <v>195</v>
      </c>
      <c r="C5022" t="s">
        <v>509</v>
      </c>
      <c r="D5022" t="s">
        <v>131</v>
      </c>
      <c r="F5022" t="b">
        <v>0</v>
      </c>
      <c r="G5022" t="s">
        <v>41</v>
      </c>
      <c r="H5022" s="4">
        <v>45721.671898148154</v>
      </c>
      <c r="I5022" t="b">
        <v>1</v>
      </c>
      <c r="J5022" t="b">
        <v>0</v>
      </c>
      <c r="K5022" t="s">
        <v>24</v>
      </c>
      <c r="L5022" t="s">
        <v>36</v>
      </c>
      <c r="N5022">
        <v>51.5</v>
      </c>
      <c r="O5022" t="s">
        <v>131</v>
      </c>
      <c r="P5022" t="s">
        <v>8793</v>
      </c>
    </row>
    <row r="5023" spans="1:16" x14ac:dyDescent="0.25">
      <c r="A5023" t="s">
        <v>2</v>
      </c>
      <c r="B5023" t="s">
        <v>8794</v>
      </c>
      <c r="C5023" t="s">
        <v>801</v>
      </c>
      <c r="D5023" t="s">
        <v>4328</v>
      </c>
      <c r="E5023" t="s">
        <v>51</v>
      </c>
      <c r="F5023" t="b">
        <v>0</v>
      </c>
      <c r="G5023" t="s">
        <v>30</v>
      </c>
      <c r="H5023" s="4">
        <v>45721.67260416667</v>
      </c>
      <c r="I5023" t="b">
        <v>0</v>
      </c>
      <c r="J5023" t="b">
        <v>0</v>
      </c>
      <c r="K5023" t="s">
        <v>24</v>
      </c>
      <c r="L5023" t="s">
        <v>36</v>
      </c>
      <c r="N5023">
        <v>65</v>
      </c>
      <c r="O5023" t="s">
        <v>8795</v>
      </c>
      <c r="P5023" t="s">
        <v>8796</v>
      </c>
    </row>
    <row r="5024" spans="1:16" x14ac:dyDescent="0.25">
      <c r="A5024" t="s">
        <v>0</v>
      </c>
      <c r="B5024" t="s">
        <v>8797</v>
      </c>
      <c r="C5024" t="s">
        <v>334</v>
      </c>
      <c r="D5024" t="s">
        <v>3828</v>
      </c>
      <c r="E5024" t="s">
        <v>219</v>
      </c>
      <c r="F5024" t="b">
        <v>0</v>
      </c>
      <c r="G5024" t="s">
        <v>27</v>
      </c>
      <c r="H5024" s="4">
        <v>45721.708472222221</v>
      </c>
      <c r="I5024" t="b">
        <v>0</v>
      </c>
      <c r="J5024" t="b">
        <v>0</v>
      </c>
      <c r="K5024" t="s">
        <v>24</v>
      </c>
      <c r="L5024" t="s">
        <v>36</v>
      </c>
      <c r="N5024">
        <v>82</v>
      </c>
      <c r="O5024" t="s">
        <v>8798</v>
      </c>
      <c r="P5024" t="s">
        <v>2174</v>
      </c>
    </row>
    <row r="5025" spans="1:16" x14ac:dyDescent="0.25">
      <c r="A5025" t="s">
        <v>1</v>
      </c>
      <c r="B5025" t="s">
        <v>8799</v>
      </c>
      <c r="C5025" t="s">
        <v>2842</v>
      </c>
      <c r="D5025" t="s">
        <v>3973</v>
      </c>
      <c r="E5025" t="s">
        <v>51</v>
      </c>
      <c r="F5025" t="b">
        <v>0</v>
      </c>
      <c r="G5025" t="s">
        <v>52</v>
      </c>
      <c r="H5025" s="4">
        <v>45721.7109375</v>
      </c>
      <c r="I5025" t="b">
        <v>0</v>
      </c>
      <c r="J5025" t="b">
        <v>1</v>
      </c>
      <c r="K5025" t="s">
        <v>24</v>
      </c>
      <c r="L5025" t="s">
        <v>36</v>
      </c>
      <c r="N5025">
        <v>37.255001068115227</v>
      </c>
      <c r="O5025" t="s">
        <v>1051</v>
      </c>
      <c r="P5025" t="s">
        <v>448</v>
      </c>
    </row>
    <row r="5026" spans="1:16" x14ac:dyDescent="0.25">
      <c r="A5026" t="s">
        <v>139</v>
      </c>
      <c r="B5026" t="s">
        <v>8800</v>
      </c>
      <c r="C5026" t="s">
        <v>268</v>
      </c>
      <c r="D5026" t="s">
        <v>3973</v>
      </c>
      <c r="E5026" t="s">
        <v>51</v>
      </c>
      <c r="F5026" t="b">
        <v>0</v>
      </c>
      <c r="G5026" t="s">
        <v>52</v>
      </c>
      <c r="H5026" s="4">
        <v>45721.710972222223</v>
      </c>
      <c r="I5026" t="b">
        <v>0</v>
      </c>
      <c r="J5026" t="b">
        <v>1</v>
      </c>
      <c r="K5026" t="s">
        <v>24</v>
      </c>
      <c r="L5026" t="s">
        <v>36</v>
      </c>
      <c r="N5026">
        <v>20.89999961853027</v>
      </c>
      <c r="O5026" t="s">
        <v>2016</v>
      </c>
      <c r="P5026" t="s">
        <v>8801</v>
      </c>
    </row>
    <row r="5027" spans="1:16" x14ac:dyDescent="0.25">
      <c r="A5027" t="s">
        <v>2</v>
      </c>
      <c r="B5027" t="s">
        <v>307</v>
      </c>
      <c r="C5027" t="s">
        <v>559</v>
      </c>
      <c r="D5027" t="s">
        <v>3828</v>
      </c>
      <c r="E5027" t="s">
        <v>20</v>
      </c>
      <c r="F5027" t="b">
        <v>0</v>
      </c>
      <c r="G5027" t="s">
        <v>27</v>
      </c>
      <c r="H5027" s="4">
        <v>45721.713078703702</v>
      </c>
      <c r="I5027" t="b">
        <v>1</v>
      </c>
      <c r="J5027" t="b">
        <v>1</v>
      </c>
      <c r="K5027" t="s">
        <v>24</v>
      </c>
      <c r="L5027" t="s">
        <v>22</v>
      </c>
      <c r="M5027">
        <v>145000</v>
      </c>
      <c r="O5027" t="s">
        <v>8802</v>
      </c>
      <c r="P5027" t="s">
        <v>8803</v>
      </c>
    </row>
    <row r="5028" spans="1:16" x14ac:dyDescent="0.25">
      <c r="A5028" t="s">
        <v>2</v>
      </c>
      <c r="B5028" t="s">
        <v>2</v>
      </c>
      <c r="C5028" t="s">
        <v>431</v>
      </c>
      <c r="D5028" t="s">
        <v>3828</v>
      </c>
      <c r="E5028" t="s">
        <v>20</v>
      </c>
      <c r="F5028" t="b">
        <v>0</v>
      </c>
      <c r="G5028" t="s">
        <v>41</v>
      </c>
      <c r="H5028" s="4">
        <v>45721.713622685187</v>
      </c>
      <c r="I5028" t="b">
        <v>0</v>
      </c>
      <c r="J5028" t="b">
        <v>0</v>
      </c>
      <c r="K5028" t="s">
        <v>24</v>
      </c>
      <c r="L5028" t="s">
        <v>22</v>
      </c>
      <c r="M5028">
        <v>105000</v>
      </c>
      <c r="O5028" t="s">
        <v>8804</v>
      </c>
      <c r="P5028" t="s">
        <v>8805</v>
      </c>
    </row>
    <row r="5029" spans="1:16" x14ac:dyDescent="0.25">
      <c r="A5029" t="s">
        <v>0</v>
      </c>
      <c r="B5029" t="s">
        <v>3561</v>
      </c>
      <c r="C5029" t="s">
        <v>3787</v>
      </c>
      <c r="D5029" t="s">
        <v>3828</v>
      </c>
      <c r="E5029" t="s">
        <v>20</v>
      </c>
      <c r="F5029" t="b">
        <v>0</v>
      </c>
      <c r="G5029" t="s">
        <v>23</v>
      </c>
      <c r="H5029" s="4">
        <v>45721.725763888891</v>
      </c>
      <c r="I5029" t="b">
        <v>0</v>
      </c>
      <c r="J5029" t="b">
        <v>0</v>
      </c>
      <c r="K5029" t="s">
        <v>24</v>
      </c>
      <c r="L5029" t="s">
        <v>22</v>
      </c>
      <c r="M5029">
        <v>85000</v>
      </c>
      <c r="O5029" t="s">
        <v>398</v>
      </c>
      <c r="P5029" t="s">
        <v>8806</v>
      </c>
    </row>
    <row r="5030" spans="1:16" x14ac:dyDescent="0.25">
      <c r="A5030" t="s">
        <v>0</v>
      </c>
      <c r="B5030" t="s">
        <v>8807</v>
      </c>
      <c r="C5030" t="s">
        <v>39</v>
      </c>
      <c r="D5030" t="s">
        <v>3828</v>
      </c>
      <c r="E5030" t="s">
        <v>20</v>
      </c>
      <c r="F5030" t="b">
        <v>1</v>
      </c>
      <c r="G5030" t="s">
        <v>1247</v>
      </c>
      <c r="H5030" s="4">
        <v>45721.734189814822</v>
      </c>
      <c r="I5030" t="b">
        <v>0</v>
      </c>
      <c r="J5030" t="b">
        <v>0</v>
      </c>
      <c r="K5030" t="s">
        <v>1247</v>
      </c>
      <c r="L5030" t="s">
        <v>22</v>
      </c>
      <c r="M5030">
        <v>80000</v>
      </c>
      <c r="O5030" t="s">
        <v>8808</v>
      </c>
      <c r="P5030" t="s">
        <v>8809</v>
      </c>
    </row>
    <row r="5031" spans="1:16" x14ac:dyDescent="0.25">
      <c r="A5031" t="s">
        <v>2</v>
      </c>
      <c r="B5031" t="s">
        <v>8810</v>
      </c>
      <c r="C5031" t="s">
        <v>2305</v>
      </c>
      <c r="D5031" t="s">
        <v>3973</v>
      </c>
      <c r="E5031" t="s">
        <v>51</v>
      </c>
      <c r="F5031" t="b">
        <v>0</v>
      </c>
      <c r="G5031" t="s">
        <v>27</v>
      </c>
      <c r="H5031" s="4">
        <v>45721.750081018523</v>
      </c>
      <c r="I5031" t="b">
        <v>0</v>
      </c>
      <c r="J5031" t="b">
        <v>0</v>
      </c>
      <c r="K5031" t="s">
        <v>24</v>
      </c>
      <c r="L5031" t="s">
        <v>36</v>
      </c>
      <c r="N5031">
        <v>54</v>
      </c>
      <c r="O5031" t="s">
        <v>669</v>
      </c>
      <c r="P5031" t="s">
        <v>8811</v>
      </c>
    </row>
    <row r="5032" spans="1:16" x14ac:dyDescent="0.25">
      <c r="A5032" t="s">
        <v>0</v>
      </c>
      <c r="B5032" t="s">
        <v>8812</v>
      </c>
      <c r="C5032" t="s">
        <v>322</v>
      </c>
      <c r="D5032" t="s">
        <v>3828</v>
      </c>
      <c r="E5032" t="s">
        <v>51</v>
      </c>
      <c r="F5032" t="b">
        <v>0</v>
      </c>
      <c r="G5032" t="s">
        <v>41</v>
      </c>
      <c r="H5032" s="4">
        <v>45721.750393518523</v>
      </c>
      <c r="I5032" t="b">
        <v>0</v>
      </c>
      <c r="J5032" t="b">
        <v>1</v>
      </c>
      <c r="K5032" t="s">
        <v>24</v>
      </c>
      <c r="L5032" t="s">
        <v>36</v>
      </c>
      <c r="N5032">
        <v>65</v>
      </c>
      <c r="O5032" t="s">
        <v>3717</v>
      </c>
      <c r="P5032" t="s">
        <v>8813</v>
      </c>
    </row>
    <row r="5033" spans="1:16" x14ac:dyDescent="0.25">
      <c r="A5033" t="s">
        <v>0</v>
      </c>
      <c r="B5033" t="s">
        <v>8814</v>
      </c>
      <c r="C5033" t="s">
        <v>143</v>
      </c>
      <c r="D5033" t="s">
        <v>3973</v>
      </c>
      <c r="E5033" t="s">
        <v>51</v>
      </c>
      <c r="F5033" t="b">
        <v>0</v>
      </c>
      <c r="G5033" t="s">
        <v>35</v>
      </c>
      <c r="H5033" s="4">
        <v>45721.752129629633</v>
      </c>
      <c r="I5033" t="b">
        <v>0</v>
      </c>
      <c r="J5033" t="b">
        <v>0</v>
      </c>
      <c r="K5033" t="s">
        <v>24</v>
      </c>
      <c r="L5033" t="s">
        <v>36</v>
      </c>
      <c r="N5033">
        <v>37</v>
      </c>
      <c r="O5033" t="s">
        <v>729</v>
      </c>
      <c r="P5033" t="s">
        <v>1711</v>
      </c>
    </row>
    <row r="5034" spans="1:16" x14ac:dyDescent="0.25">
      <c r="A5034" t="s">
        <v>0</v>
      </c>
      <c r="B5034" t="s">
        <v>8815</v>
      </c>
      <c r="C5034" t="s">
        <v>179</v>
      </c>
      <c r="D5034" t="s">
        <v>3973</v>
      </c>
      <c r="E5034" t="s">
        <v>20</v>
      </c>
      <c r="F5034" t="b">
        <v>0</v>
      </c>
      <c r="G5034" t="s">
        <v>27</v>
      </c>
      <c r="H5034" s="4">
        <v>45721.791932870372</v>
      </c>
      <c r="I5034" t="b">
        <v>0</v>
      </c>
      <c r="J5034" t="b">
        <v>1</v>
      </c>
      <c r="K5034" t="s">
        <v>24</v>
      </c>
      <c r="L5034" t="s">
        <v>22</v>
      </c>
      <c r="M5034">
        <v>87500</v>
      </c>
      <c r="O5034" t="s">
        <v>8816</v>
      </c>
      <c r="P5034" t="s">
        <v>850</v>
      </c>
    </row>
    <row r="5035" spans="1:16" x14ac:dyDescent="0.25">
      <c r="A5035" t="s">
        <v>2</v>
      </c>
      <c r="B5035" t="s">
        <v>692</v>
      </c>
      <c r="C5035" t="s">
        <v>986</v>
      </c>
      <c r="D5035" t="s">
        <v>3973</v>
      </c>
      <c r="E5035" t="s">
        <v>51</v>
      </c>
      <c r="F5035" t="b">
        <v>0</v>
      </c>
      <c r="G5035" t="s">
        <v>41</v>
      </c>
      <c r="H5035" s="4">
        <v>45721.792083333326</v>
      </c>
      <c r="I5035" t="b">
        <v>0</v>
      </c>
      <c r="J5035" t="b">
        <v>0</v>
      </c>
      <c r="K5035" t="s">
        <v>24</v>
      </c>
      <c r="L5035" t="s">
        <v>36</v>
      </c>
      <c r="N5035">
        <v>89</v>
      </c>
      <c r="O5035" t="s">
        <v>8817</v>
      </c>
      <c r="P5035" t="s">
        <v>1124</v>
      </c>
    </row>
    <row r="5036" spans="1:16" x14ac:dyDescent="0.25">
      <c r="A5036" t="s">
        <v>19</v>
      </c>
      <c r="B5036" t="s">
        <v>8818</v>
      </c>
      <c r="C5036" t="s">
        <v>44</v>
      </c>
      <c r="D5036" t="s">
        <v>3973</v>
      </c>
      <c r="E5036" t="s">
        <v>20</v>
      </c>
      <c r="F5036" t="b">
        <v>0</v>
      </c>
      <c r="G5036" t="s">
        <v>41</v>
      </c>
      <c r="H5036" s="4">
        <v>45721.792141203703</v>
      </c>
      <c r="I5036" t="b">
        <v>0</v>
      </c>
      <c r="J5036" t="b">
        <v>1</v>
      </c>
      <c r="K5036" t="s">
        <v>24</v>
      </c>
      <c r="L5036" t="s">
        <v>22</v>
      </c>
      <c r="M5036">
        <v>206500</v>
      </c>
      <c r="O5036" t="s">
        <v>1883</v>
      </c>
    </row>
    <row r="5037" spans="1:16" x14ac:dyDescent="0.25">
      <c r="A5037" t="s">
        <v>139</v>
      </c>
      <c r="B5037" t="s">
        <v>3486</v>
      </c>
      <c r="C5037" t="s">
        <v>500</v>
      </c>
      <c r="D5037" t="s">
        <v>3973</v>
      </c>
      <c r="E5037" t="s">
        <v>51</v>
      </c>
      <c r="F5037" t="b">
        <v>0</v>
      </c>
      <c r="G5037" t="s">
        <v>41</v>
      </c>
      <c r="H5037" s="4">
        <v>45721.792164351849</v>
      </c>
      <c r="I5037" t="b">
        <v>0</v>
      </c>
      <c r="J5037" t="b">
        <v>0</v>
      </c>
      <c r="K5037" t="s">
        <v>24</v>
      </c>
      <c r="L5037" t="s">
        <v>36</v>
      </c>
      <c r="N5037">
        <v>57.5</v>
      </c>
      <c r="O5037" t="s">
        <v>8819</v>
      </c>
    </row>
    <row r="5038" spans="1:16" x14ac:dyDescent="0.25">
      <c r="A5038" t="s">
        <v>0</v>
      </c>
      <c r="B5038" t="s">
        <v>8820</v>
      </c>
      <c r="C5038" t="s">
        <v>8821</v>
      </c>
      <c r="D5038" t="s">
        <v>3828</v>
      </c>
      <c r="E5038" t="s">
        <v>20</v>
      </c>
      <c r="F5038" t="b">
        <v>0</v>
      </c>
      <c r="G5038" t="s">
        <v>35</v>
      </c>
      <c r="H5038" s="4">
        <v>45721.793877314813</v>
      </c>
      <c r="I5038" t="b">
        <v>0</v>
      </c>
      <c r="J5038" t="b">
        <v>0</v>
      </c>
      <c r="K5038" t="s">
        <v>24</v>
      </c>
      <c r="L5038" t="s">
        <v>22</v>
      </c>
      <c r="M5038">
        <v>70000</v>
      </c>
      <c r="O5038" t="s">
        <v>8822</v>
      </c>
      <c r="P5038" t="s">
        <v>8823</v>
      </c>
    </row>
    <row r="5039" spans="1:16" x14ac:dyDescent="0.25">
      <c r="A5039" t="s">
        <v>139</v>
      </c>
      <c r="B5039" t="s">
        <v>8824</v>
      </c>
      <c r="C5039" t="s">
        <v>167</v>
      </c>
      <c r="D5039" t="s">
        <v>3973</v>
      </c>
      <c r="E5039" t="s">
        <v>51</v>
      </c>
      <c r="F5039" t="b">
        <v>0</v>
      </c>
      <c r="G5039" t="s">
        <v>35</v>
      </c>
      <c r="H5039" s="4">
        <v>45721.793923611112</v>
      </c>
      <c r="I5039" t="b">
        <v>0</v>
      </c>
      <c r="J5039" t="b">
        <v>0</v>
      </c>
      <c r="K5039" t="s">
        <v>24</v>
      </c>
      <c r="L5039" t="s">
        <v>36</v>
      </c>
      <c r="N5039">
        <v>67.5</v>
      </c>
      <c r="O5039" t="s">
        <v>8825</v>
      </c>
    </row>
    <row r="5040" spans="1:16" x14ac:dyDescent="0.25">
      <c r="A5040" t="s">
        <v>139</v>
      </c>
      <c r="B5040" t="s">
        <v>4524</v>
      </c>
      <c r="C5040" t="s">
        <v>33</v>
      </c>
      <c r="D5040" t="s">
        <v>3973</v>
      </c>
      <c r="E5040" t="s">
        <v>20</v>
      </c>
      <c r="F5040" t="b">
        <v>0</v>
      </c>
      <c r="G5040" t="s">
        <v>35</v>
      </c>
      <c r="H5040" s="4">
        <v>45721.793946759259</v>
      </c>
      <c r="I5040" t="b">
        <v>1</v>
      </c>
      <c r="J5040" t="b">
        <v>1</v>
      </c>
      <c r="K5040" t="s">
        <v>24</v>
      </c>
      <c r="L5040" t="s">
        <v>22</v>
      </c>
      <c r="M5040">
        <v>120000</v>
      </c>
      <c r="O5040" t="s">
        <v>69</v>
      </c>
      <c r="P5040" t="s">
        <v>8826</v>
      </c>
    </row>
    <row r="5041" spans="1:16" x14ac:dyDescent="0.25">
      <c r="A5041" t="s">
        <v>0</v>
      </c>
      <c r="B5041" t="s">
        <v>8827</v>
      </c>
      <c r="C5041" t="s">
        <v>82</v>
      </c>
      <c r="D5041" t="s">
        <v>3973</v>
      </c>
      <c r="E5041" t="s">
        <v>20</v>
      </c>
      <c r="F5041" t="b">
        <v>0</v>
      </c>
      <c r="G5041" t="s">
        <v>27</v>
      </c>
      <c r="H5041" s="4">
        <v>45721.833391203712</v>
      </c>
      <c r="I5041" t="b">
        <v>0</v>
      </c>
      <c r="J5041" t="b">
        <v>1</v>
      </c>
      <c r="K5041" t="s">
        <v>24</v>
      </c>
      <c r="L5041" t="s">
        <v>22</v>
      </c>
      <c r="M5041">
        <v>167500</v>
      </c>
      <c r="O5041" t="s">
        <v>3973</v>
      </c>
      <c r="P5041" t="s">
        <v>8828</v>
      </c>
    </row>
    <row r="5042" spans="1:16" x14ac:dyDescent="0.25">
      <c r="A5042" t="s">
        <v>0</v>
      </c>
      <c r="B5042" t="s">
        <v>8829</v>
      </c>
      <c r="C5042" t="s">
        <v>559</v>
      </c>
      <c r="D5042" t="s">
        <v>3973</v>
      </c>
      <c r="E5042" t="s">
        <v>20</v>
      </c>
      <c r="F5042" t="b">
        <v>0</v>
      </c>
      <c r="G5042" t="s">
        <v>27</v>
      </c>
      <c r="H5042" s="4">
        <v>45721.833495370367</v>
      </c>
      <c r="I5042" t="b">
        <v>0</v>
      </c>
      <c r="J5042" t="b">
        <v>0</v>
      </c>
      <c r="K5042" t="s">
        <v>24</v>
      </c>
      <c r="L5042" t="s">
        <v>22</v>
      </c>
      <c r="M5042">
        <v>95305</v>
      </c>
      <c r="O5042" t="s">
        <v>8830</v>
      </c>
    </row>
    <row r="5043" spans="1:16" x14ac:dyDescent="0.25">
      <c r="A5043" t="s">
        <v>89</v>
      </c>
      <c r="B5043" t="s">
        <v>8831</v>
      </c>
      <c r="C5043" t="s">
        <v>39</v>
      </c>
      <c r="D5043" t="s">
        <v>3973</v>
      </c>
      <c r="E5043" t="s">
        <v>51</v>
      </c>
      <c r="F5043" t="b">
        <v>1</v>
      </c>
      <c r="G5043" t="s">
        <v>41</v>
      </c>
      <c r="H5043" s="4">
        <v>45721.83388888889</v>
      </c>
      <c r="I5043" t="b">
        <v>0</v>
      </c>
      <c r="J5043" t="b">
        <v>1</v>
      </c>
      <c r="K5043" t="s">
        <v>24</v>
      </c>
      <c r="L5043" t="s">
        <v>36</v>
      </c>
      <c r="N5043">
        <v>46.5</v>
      </c>
      <c r="O5043" t="s">
        <v>483</v>
      </c>
      <c r="P5043" t="s">
        <v>2261</v>
      </c>
    </row>
    <row r="5044" spans="1:16" x14ac:dyDescent="0.25">
      <c r="A5044" t="s">
        <v>0</v>
      </c>
      <c r="B5044" t="s">
        <v>2296</v>
      </c>
      <c r="C5044" t="s">
        <v>33</v>
      </c>
      <c r="D5044" t="s">
        <v>3828</v>
      </c>
      <c r="E5044" t="s">
        <v>51</v>
      </c>
      <c r="F5044" t="b">
        <v>0</v>
      </c>
      <c r="G5044" t="s">
        <v>35</v>
      </c>
      <c r="H5044" s="4">
        <v>45721.835462962961</v>
      </c>
      <c r="I5044" t="b">
        <v>0</v>
      </c>
      <c r="J5044" t="b">
        <v>0</v>
      </c>
      <c r="K5044" t="s">
        <v>24</v>
      </c>
      <c r="L5044" t="s">
        <v>22</v>
      </c>
      <c r="M5044">
        <v>50000</v>
      </c>
      <c r="O5044" t="s">
        <v>1024</v>
      </c>
      <c r="P5044" t="s">
        <v>798</v>
      </c>
    </row>
    <row r="5045" spans="1:16" x14ac:dyDescent="0.25">
      <c r="A5045" t="s">
        <v>25</v>
      </c>
      <c r="B5045" t="s">
        <v>8832</v>
      </c>
      <c r="C5045" t="s">
        <v>143</v>
      </c>
      <c r="D5045" t="s">
        <v>3973</v>
      </c>
      <c r="E5045" t="s">
        <v>20</v>
      </c>
      <c r="F5045" t="b">
        <v>0</v>
      </c>
      <c r="G5045" t="s">
        <v>35</v>
      </c>
      <c r="H5045" s="4">
        <v>45721.835543981477</v>
      </c>
      <c r="I5045" t="b">
        <v>0</v>
      </c>
      <c r="J5045" t="b">
        <v>1</v>
      </c>
      <c r="K5045" t="s">
        <v>24</v>
      </c>
      <c r="L5045" t="s">
        <v>22</v>
      </c>
      <c r="M5045">
        <v>119500</v>
      </c>
      <c r="O5045" t="s">
        <v>1126</v>
      </c>
      <c r="P5045" t="s">
        <v>8833</v>
      </c>
    </row>
    <row r="5046" spans="1:16" x14ac:dyDescent="0.25">
      <c r="A5046" t="s">
        <v>139</v>
      </c>
      <c r="B5046" t="s">
        <v>8834</v>
      </c>
      <c r="C5046" t="s">
        <v>509</v>
      </c>
      <c r="D5046" t="s">
        <v>3957</v>
      </c>
      <c r="E5046" t="s">
        <v>20</v>
      </c>
      <c r="F5046" t="b">
        <v>0</v>
      </c>
      <c r="G5046" t="s">
        <v>35</v>
      </c>
      <c r="H5046" s="4">
        <v>45721.835543981477</v>
      </c>
      <c r="I5046" t="b">
        <v>0</v>
      </c>
      <c r="J5046" t="b">
        <v>1</v>
      </c>
      <c r="K5046" t="s">
        <v>24</v>
      </c>
      <c r="L5046" t="s">
        <v>36</v>
      </c>
      <c r="N5046">
        <v>37.850002288818359</v>
      </c>
      <c r="O5046" t="s">
        <v>800</v>
      </c>
      <c r="P5046" t="s">
        <v>280</v>
      </c>
    </row>
    <row r="5047" spans="1:16" x14ac:dyDescent="0.25">
      <c r="A5047" t="s">
        <v>89</v>
      </c>
      <c r="B5047" t="s">
        <v>8835</v>
      </c>
      <c r="C5047" t="s">
        <v>33</v>
      </c>
      <c r="D5047" t="s">
        <v>3973</v>
      </c>
      <c r="E5047" t="s">
        <v>51</v>
      </c>
      <c r="F5047" t="b">
        <v>0</v>
      </c>
      <c r="G5047" t="s">
        <v>35</v>
      </c>
      <c r="H5047" s="4">
        <v>45721.835625</v>
      </c>
      <c r="I5047" t="b">
        <v>1</v>
      </c>
      <c r="J5047" t="b">
        <v>0</v>
      </c>
      <c r="K5047" t="s">
        <v>24</v>
      </c>
      <c r="L5047" t="s">
        <v>36</v>
      </c>
      <c r="N5047">
        <v>70</v>
      </c>
      <c r="O5047" t="s">
        <v>8836</v>
      </c>
      <c r="P5047" t="s">
        <v>8837</v>
      </c>
    </row>
    <row r="5048" spans="1:16" x14ac:dyDescent="0.25">
      <c r="A5048" t="s">
        <v>19</v>
      </c>
      <c r="B5048" t="s">
        <v>8838</v>
      </c>
      <c r="C5048" t="s">
        <v>1025</v>
      </c>
      <c r="D5048" t="s">
        <v>3957</v>
      </c>
      <c r="E5048" t="s">
        <v>20</v>
      </c>
      <c r="F5048" t="b">
        <v>0</v>
      </c>
      <c r="G5048" t="s">
        <v>27</v>
      </c>
      <c r="H5048" s="4">
        <v>45721.836134259262</v>
      </c>
      <c r="I5048" t="b">
        <v>0</v>
      </c>
      <c r="J5048" t="b">
        <v>0</v>
      </c>
      <c r="K5048" t="s">
        <v>24</v>
      </c>
      <c r="L5048" t="s">
        <v>36</v>
      </c>
      <c r="N5048">
        <v>49.895000457763672</v>
      </c>
      <c r="O5048" t="s">
        <v>1370</v>
      </c>
      <c r="P5048" t="s">
        <v>8839</v>
      </c>
    </row>
    <row r="5049" spans="1:16" x14ac:dyDescent="0.25">
      <c r="A5049" t="s">
        <v>40</v>
      </c>
      <c r="B5049" t="s">
        <v>40</v>
      </c>
      <c r="C5049" t="s">
        <v>668</v>
      </c>
      <c r="D5049" t="s">
        <v>3973</v>
      </c>
      <c r="E5049" t="s">
        <v>20</v>
      </c>
      <c r="F5049" t="b">
        <v>0</v>
      </c>
      <c r="G5049" t="s">
        <v>27</v>
      </c>
      <c r="H5049" s="4">
        <v>45721.838090277779</v>
      </c>
      <c r="I5049" t="b">
        <v>0</v>
      </c>
      <c r="J5049" t="b">
        <v>0</v>
      </c>
      <c r="K5049" t="s">
        <v>24</v>
      </c>
      <c r="L5049" t="s">
        <v>22</v>
      </c>
      <c r="M5049">
        <v>152500</v>
      </c>
      <c r="O5049" t="s">
        <v>8840</v>
      </c>
      <c r="P5049" t="s">
        <v>8841</v>
      </c>
    </row>
    <row r="5050" spans="1:16" x14ac:dyDescent="0.25">
      <c r="A5050" t="s">
        <v>2</v>
      </c>
      <c r="B5050" t="s">
        <v>8842</v>
      </c>
      <c r="C5050" t="s">
        <v>2182</v>
      </c>
      <c r="D5050" t="s">
        <v>3957</v>
      </c>
      <c r="E5050" t="s">
        <v>20</v>
      </c>
      <c r="F5050" t="b">
        <v>0</v>
      </c>
      <c r="G5050" t="s">
        <v>41</v>
      </c>
      <c r="H5050" s="4">
        <v>45721.838599537034</v>
      </c>
      <c r="I5050" t="b">
        <v>1</v>
      </c>
      <c r="J5050" t="b">
        <v>0</v>
      </c>
      <c r="K5050" t="s">
        <v>24</v>
      </c>
      <c r="L5050" t="s">
        <v>36</v>
      </c>
      <c r="N5050">
        <v>54.420001983642578</v>
      </c>
      <c r="O5050" t="s">
        <v>1147</v>
      </c>
      <c r="P5050" t="s">
        <v>2210</v>
      </c>
    </row>
    <row r="5051" spans="1:16" x14ac:dyDescent="0.25">
      <c r="A5051" t="s">
        <v>2</v>
      </c>
      <c r="B5051" t="s">
        <v>170</v>
      </c>
      <c r="C5051" t="s">
        <v>140</v>
      </c>
      <c r="D5051" t="s">
        <v>3957</v>
      </c>
      <c r="E5051" t="s">
        <v>20</v>
      </c>
      <c r="F5051" t="b">
        <v>0</v>
      </c>
      <c r="G5051" t="s">
        <v>41</v>
      </c>
      <c r="H5051" s="4">
        <v>45721.838703703703</v>
      </c>
      <c r="I5051" t="b">
        <v>0</v>
      </c>
      <c r="J5051" t="b">
        <v>1</v>
      </c>
      <c r="K5051" t="s">
        <v>24</v>
      </c>
      <c r="L5051" t="s">
        <v>36</v>
      </c>
      <c r="N5051">
        <v>67.379997253417969</v>
      </c>
      <c r="O5051" t="s">
        <v>8843</v>
      </c>
      <c r="P5051" t="s">
        <v>8844</v>
      </c>
    </row>
    <row r="5052" spans="1:16" x14ac:dyDescent="0.25">
      <c r="A5052" t="s">
        <v>0</v>
      </c>
      <c r="B5052" t="s">
        <v>8845</v>
      </c>
      <c r="C5052" t="s">
        <v>1413</v>
      </c>
      <c r="D5052" t="s">
        <v>3828</v>
      </c>
      <c r="E5052" t="s">
        <v>20</v>
      </c>
      <c r="F5052" t="b">
        <v>0</v>
      </c>
      <c r="G5052" t="s">
        <v>27</v>
      </c>
      <c r="H5052" s="4">
        <v>45721.8752662037</v>
      </c>
      <c r="I5052" t="b">
        <v>0</v>
      </c>
      <c r="J5052" t="b">
        <v>1</v>
      </c>
      <c r="K5052" t="s">
        <v>24</v>
      </c>
      <c r="L5052" t="s">
        <v>22</v>
      </c>
      <c r="M5052">
        <v>63771.5</v>
      </c>
      <c r="O5052" t="s">
        <v>8846</v>
      </c>
      <c r="P5052" t="s">
        <v>2394</v>
      </c>
    </row>
    <row r="5053" spans="1:16" x14ac:dyDescent="0.25">
      <c r="A5053" t="s">
        <v>1</v>
      </c>
      <c r="B5053" t="s">
        <v>2907</v>
      </c>
      <c r="C5053" t="s">
        <v>316</v>
      </c>
      <c r="D5053" t="s">
        <v>3973</v>
      </c>
      <c r="E5053" t="s">
        <v>20</v>
      </c>
      <c r="F5053" t="b">
        <v>0</v>
      </c>
      <c r="G5053" t="s">
        <v>35</v>
      </c>
      <c r="H5053" s="4">
        <v>45721.877233796287</v>
      </c>
      <c r="I5053" t="b">
        <v>0</v>
      </c>
      <c r="J5053" t="b">
        <v>1</v>
      </c>
      <c r="K5053" t="s">
        <v>24</v>
      </c>
      <c r="L5053" t="s">
        <v>22</v>
      </c>
      <c r="M5053">
        <v>166055</v>
      </c>
      <c r="O5053" t="s">
        <v>759</v>
      </c>
      <c r="P5053" t="s">
        <v>8847</v>
      </c>
    </row>
    <row r="5054" spans="1:16" x14ac:dyDescent="0.25">
      <c r="A5054" t="s">
        <v>1</v>
      </c>
      <c r="B5054" t="s">
        <v>8848</v>
      </c>
      <c r="C5054" t="s">
        <v>140</v>
      </c>
      <c r="D5054" t="s">
        <v>3973</v>
      </c>
      <c r="E5054" t="s">
        <v>20</v>
      </c>
      <c r="F5054" t="b">
        <v>0</v>
      </c>
      <c r="G5054" t="s">
        <v>35</v>
      </c>
      <c r="H5054" s="4">
        <v>45721.877233796287</v>
      </c>
      <c r="I5054" t="b">
        <v>0</v>
      </c>
      <c r="J5054" t="b">
        <v>1</v>
      </c>
      <c r="K5054" t="s">
        <v>24</v>
      </c>
      <c r="L5054" t="s">
        <v>22</v>
      </c>
      <c r="M5054">
        <v>186500</v>
      </c>
      <c r="O5054" t="s">
        <v>1883</v>
      </c>
      <c r="P5054" t="s">
        <v>2477</v>
      </c>
    </row>
    <row r="5055" spans="1:16" x14ac:dyDescent="0.25">
      <c r="A5055" t="s">
        <v>25</v>
      </c>
      <c r="B5055" t="s">
        <v>8849</v>
      </c>
      <c r="C5055" t="s">
        <v>1696</v>
      </c>
      <c r="D5055" t="s">
        <v>3600</v>
      </c>
      <c r="E5055" t="s">
        <v>20</v>
      </c>
      <c r="F5055" t="b">
        <v>0</v>
      </c>
      <c r="G5055" t="s">
        <v>30</v>
      </c>
      <c r="H5055" s="4">
        <v>45721.877395833333</v>
      </c>
      <c r="I5055" t="b">
        <v>0</v>
      </c>
      <c r="J5055" t="b">
        <v>1</v>
      </c>
      <c r="K5055" t="s">
        <v>24</v>
      </c>
      <c r="L5055" t="s">
        <v>22</v>
      </c>
      <c r="M5055">
        <v>133000</v>
      </c>
      <c r="O5055" t="s">
        <v>2697</v>
      </c>
      <c r="P5055" t="s">
        <v>8850</v>
      </c>
    </row>
    <row r="5056" spans="1:16" x14ac:dyDescent="0.25">
      <c r="A5056" t="s">
        <v>19</v>
      </c>
      <c r="B5056" t="s">
        <v>8851</v>
      </c>
      <c r="C5056" t="s">
        <v>322</v>
      </c>
      <c r="D5056" t="s">
        <v>3973</v>
      </c>
      <c r="E5056" t="s">
        <v>20</v>
      </c>
      <c r="F5056" t="b">
        <v>0</v>
      </c>
      <c r="G5056" t="s">
        <v>41</v>
      </c>
      <c r="H5056" s="4">
        <v>45721.877916666657</v>
      </c>
      <c r="I5056" t="b">
        <v>0</v>
      </c>
      <c r="J5056" t="b">
        <v>1</v>
      </c>
      <c r="K5056" t="s">
        <v>24</v>
      </c>
      <c r="L5056" t="s">
        <v>22</v>
      </c>
      <c r="M5056">
        <v>175500</v>
      </c>
      <c r="O5056" t="s">
        <v>323</v>
      </c>
      <c r="P5056" t="s">
        <v>8852</v>
      </c>
    </row>
    <row r="5057" spans="1:16" x14ac:dyDescent="0.25">
      <c r="A5057" t="s">
        <v>0</v>
      </c>
      <c r="B5057" t="s">
        <v>3168</v>
      </c>
      <c r="C5057" t="s">
        <v>704</v>
      </c>
      <c r="D5057" t="s">
        <v>3973</v>
      </c>
      <c r="E5057" t="s">
        <v>20</v>
      </c>
      <c r="F5057" t="b">
        <v>0</v>
      </c>
      <c r="G5057" t="s">
        <v>30</v>
      </c>
      <c r="H5057" s="4">
        <v>45721.879525462973</v>
      </c>
      <c r="I5057" t="b">
        <v>0</v>
      </c>
      <c r="J5057" t="b">
        <v>0</v>
      </c>
      <c r="K5057" t="s">
        <v>24</v>
      </c>
      <c r="L5057" t="s">
        <v>22</v>
      </c>
      <c r="M5057">
        <v>104000</v>
      </c>
      <c r="O5057" t="s">
        <v>1136</v>
      </c>
      <c r="P5057" t="s">
        <v>1297</v>
      </c>
    </row>
    <row r="5058" spans="1:16" x14ac:dyDescent="0.25">
      <c r="A5058" t="s">
        <v>28</v>
      </c>
      <c r="B5058" t="s">
        <v>8853</v>
      </c>
      <c r="C5058" t="s">
        <v>1084</v>
      </c>
      <c r="D5058" t="s">
        <v>4035</v>
      </c>
      <c r="E5058" t="s">
        <v>20</v>
      </c>
      <c r="F5058" t="b">
        <v>0</v>
      </c>
      <c r="G5058" t="s">
        <v>158</v>
      </c>
      <c r="H5058" s="4">
        <v>45721.882303240738</v>
      </c>
      <c r="I5058" t="b">
        <v>0</v>
      </c>
      <c r="J5058" t="b">
        <v>0</v>
      </c>
      <c r="K5058" t="s">
        <v>158</v>
      </c>
      <c r="L5058" t="s">
        <v>22</v>
      </c>
      <c r="M5058">
        <v>78261.5</v>
      </c>
      <c r="O5058" t="s">
        <v>1454</v>
      </c>
      <c r="P5058" t="s">
        <v>8854</v>
      </c>
    </row>
    <row r="5059" spans="1:16" x14ac:dyDescent="0.25">
      <c r="A5059" t="s">
        <v>139</v>
      </c>
      <c r="B5059" t="s">
        <v>8855</v>
      </c>
      <c r="C5059" t="s">
        <v>172</v>
      </c>
      <c r="D5059" t="s">
        <v>3973</v>
      </c>
      <c r="E5059" t="s">
        <v>20</v>
      </c>
      <c r="F5059" t="b">
        <v>0</v>
      </c>
      <c r="G5059" t="s">
        <v>23</v>
      </c>
      <c r="H5059" s="4">
        <v>45721.892800925933</v>
      </c>
      <c r="I5059" t="b">
        <v>1</v>
      </c>
      <c r="J5059" t="b">
        <v>1</v>
      </c>
      <c r="K5059" t="s">
        <v>24</v>
      </c>
      <c r="L5059" t="s">
        <v>22</v>
      </c>
      <c r="M5059">
        <v>160000</v>
      </c>
      <c r="O5059" t="s">
        <v>1172</v>
      </c>
      <c r="P5059" t="s">
        <v>8856</v>
      </c>
    </row>
    <row r="5060" spans="1:16" x14ac:dyDescent="0.25">
      <c r="A5060" t="s">
        <v>0</v>
      </c>
      <c r="B5060" t="s">
        <v>8857</v>
      </c>
      <c r="C5060" t="s">
        <v>2455</v>
      </c>
      <c r="D5060" t="s">
        <v>3828</v>
      </c>
      <c r="E5060" t="s">
        <v>631</v>
      </c>
      <c r="F5060" t="b">
        <v>0</v>
      </c>
      <c r="G5060" t="s">
        <v>27</v>
      </c>
      <c r="H5060" s="4">
        <v>45721.916724537034</v>
      </c>
      <c r="I5060" t="b">
        <v>0</v>
      </c>
      <c r="J5060" t="b">
        <v>0</v>
      </c>
      <c r="K5060" t="s">
        <v>24</v>
      </c>
      <c r="L5060" t="s">
        <v>36</v>
      </c>
      <c r="N5060">
        <v>19</v>
      </c>
      <c r="O5060" t="s">
        <v>8858</v>
      </c>
      <c r="P5060" t="s">
        <v>1977</v>
      </c>
    </row>
    <row r="5061" spans="1:16" x14ac:dyDescent="0.25">
      <c r="A5061" t="s">
        <v>0</v>
      </c>
      <c r="B5061" t="s">
        <v>8621</v>
      </c>
      <c r="C5061" t="s">
        <v>179</v>
      </c>
      <c r="D5061" t="s">
        <v>3973</v>
      </c>
      <c r="E5061" t="s">
        <v>20</v>
      </c>
      <c r="F5061" t="b">
        <v>0</v>
      </c>
      <c r="G5061" t="s">
        <v>27</v>
      </c>
      <c r="H5061" s="4">
        <v>45721.917025462957</v>
      </c>
      <c r="I5061" t="b">
        <v>0</v>
      </c>
      <c r="J5061" t="b">
        <v>1</v>
      </c>
      <c r="K5061" t="s">
        <v>24</v>
      </c>
      <c r="L5061" t="s">
        <v>22</v>
      </c>
      <c r="M5061">
        <v>62355.453125</v>
      </c>
      <c r="O5061" t="s">
        <v>8622</v>
      </c>
      <c r="P5061" t="s">
        <v>1732</v>
      </c>
    </row>
    <row r="5062" spans="1:16" x14ac:dyDescent="0.25">
      <c r="A5062" t="s">
        <v>19</v>
      </c>
      <c r="B5062" t="s">
        <v>8859</v>
      </c>
      <c r="C5062" t="s">
        <v>613</v>
      </c>
      <c r="D5062" t="s">
        <v>3973</v>
      </c>
      <c r="E5062" t="s">
        <v>20</v>
      </c>
      <c r="F5062" t="b">
        <v>0</v>
      </c>
      <c r="G5062" t="s">
        <v>41</v>
      </c>
      <c r="H5062" s="4">
        <v>45721.91710648148</v>
      </c>
      <c r="I5062" t="b">
        <v>0</v>
      </c>
      <c r="J5062" t="b">
        <v>1</v>
      </c>
      <c r="K5062" t="s">
        <v>24</v>
      </c>
      <c r="L5062" t="s">
        <v>22</v>
      </c>
      <c r="M5062">
        <v>163000</v>
      </c>
      <c r="O5062" t="s">
        <v>8144</v>
      </c>
      <c r="P5062" t="s">
        <v>8860</v>
      </c>
    </row>
    <row r="5063" spans="1:16" x14ac:dyDescent="0.25">
      <c r="A5063" t="s">
        <v>139</v>
      </c>
      <c r="B5063" t="s">
        <v>8861</v>
      </c>
      <c r="C5063" t="s">
        <v>39</v>
      </c>
      <c r="D5063" t="s">
        <v>3973</v>
      </c>
      <c r="E5063" t="s">
        <v>20</v>
      </c>
      <c r="F5063" t="b">
        <v>1</v>
      </c>
      <c r="G5063" t="s">
        <v>41</v>
      </c>
      <c r="H5063" s="4">
        <v>45721.917164351849</v>
      </c>
      <c r="I5063" t="b">
        <v>0</v>
      </c>
      <c r="J5063" t="b">
        <v>0</v>
      </c>
      <c r="K5063" t="s">
        <v>24</v>
      </c>
      <c r="L5063" t="s">
        <v>22</v>
      </c>
      <c r="M5063">
        <v>120000</v>
      </c>
      <c r="O5063" t="s">
        <v>8862</v>
      </c>
      <c r="P5063" t="s">
        <v>5966</v>
      </c>
    </row>
    <row r="5064" spans="1:16" x14ac:dyDescent="0.25">
      <c r="A5064" t="s">
        <v>2</v>
      </c>
      <c r="B5064" t="s">
        <v>8863</v>
      </c>
      <c r="C5064" t="s">
        <v>39</v>
      </c>
      <c r="D5064" t="s">
        <v>3828</v>
      </c>
      <c r="E5064" t="s">
        <v>20</v>
      </c>
      <c r="F5064" t="b">
        <v>1</v>
      </c>
      <c r="G5064" t="s">
        <v>41</v>
      </c>
      <c r="H5064" s="4">
        <v>45721.921886574077</v>
      </c>
      <c r="I5064" t="b">
        <v>1</v>
      </c>
      <c r="J5064" t="b">
        <v>1</v>
      </c>
      <c r="K5064" t="s">
        <v>24</v>
      </c>
      <c r="L5064" t="s">
        <v>22</v>
      </c>
      <c r="M5064">
        <v>100000</v>
      </c>
      <c r="O5064" t="s">
        <v>8864</v>
      </c>
      <c r="P5064" t="s">
        <v>8865</v>
      </c>
    </row>
    <row r="5065" spans="1:16" x14ac:dyDescent="0.25">
      <c r="A5065" t="s">
        <v>2</v>
      </c>
      <c r="B5065" t="s">
        <v>8866</v>
      </c>
      <c r="C5065" t="s">
        <v>465</v>
      </c>
      <c r="D5065" t="s">
        <v>3973</v>
      </c>
      <c r="E5065" t="s">
        <v>20</v>
      </c>
      <c r="F5065" t="b">
        <v>0</v>
      </c>
      <c r="G5065" t="s">
        <v>52</v>
      </c>
      <c r="H5065" s="4">
        <v>45721.923344907409</v>
      </c>
      <c r="I5065" t="b">
        <v>0</v>
      </c>
      <c r="J5065" t="b">
        <v>0</v>
      </c>
      <c r="K5065" t="s">
        <v>24</v>
      </c>
      <c r="L5065" t="s">
        <v>36</v>
      </c>
      <c r="N5065">
        <v>20</v>
      </c>
      <c r="O5065" t="s">
        <v>8867</v>
      </c>
      <c r="P5065" t="s">
        <v>8868</v>
      </c>
    </row>
    <row r="5066" spans="1:16" x14ac:dyDescent="0.25">
      <c r="A5066" t="s">
        <v>139</v>
      </c>
      <c r="B5066" t="s">
        <v>8869</v>
      </c>
      <c r="C5066" t="s">
        <v>39</v>
      </c>
      <c r="D5066" t="s">
        <v>3973</v>
      </c>
      <c r="E5066" t="s">
        <v>20</v>
      </c>
      <c r="F5066" t="b">
        <v>1</v>
      </c>
      <c r="G5066" t="s">
        <v>30</v>
      </c>
      <c r="H5066" s="4">
        <v>45721.960833333331</v>
      </c>
      <c r="I5066" t="b">
        <v>0</v>
      </c>
      <c r="J5066" t="b">
        <v>1</v>
      </c>
      <c r="K5066" t="s">
        <v>24</v>
      </c>
      <c r="L5066" t="s">
        <v>22</v>
      </c>
      <c r="M5066">
        <v>96187</v>
      </c>
      <c r="O5066" t="s">
        <v>8870</v>
      </c>
      <c r="P5066" t="s">
        <v>119</v>
      </c>
    </row>
    <row r="5067" spans="1:16" x14ac:dyDescent="0.25">
      <c r="A5067" t="s">
        <v>25</v>
      </c>
      <c r="B5067" t="s">
        <v>8871</v>
      </c>
      <c r="C5067" t="s">
        <v>82</v>
      </c>
      <c r="D5067" t="s">
        <v>2208</v>
      </c>
      <c r="E5067" t="s">
        <v>20</v>
      </c>
      <c r="F5067" t="b">
        <v>0</v>
      </c>
      <c r="G5067" t="s">
        <v>27</v>
      </c>
      <c r="H5067" s="4">
        <v>45721.961076388892</v>
      </c>
      <c r="I5067" t="b">
        <v>0</v>
      </c>
      <c r="J5067" t="b">
        <v>1</v>
      </c>
      <c r="K5067" t="s">
        <v>24</v>
      </c>
      <c r="L5067" t="s">
        <v>22</v>
      </c>
      <c r="M5067">
        <v>166860</v>
      </c>
      <c r="O5067" t="s">
        <v>7065</v>
      </c>
      <c r="P5067" t="s">
        <v>8872</v>
      </c>
    </row>
    <row r="5068" spans="1:16" x14ac:dyDescent="0.25">
      <c r="A5068" t="s">
        <v>19</v>
      </c>
      <c r="B5068" t="s">
        <v>525</v>
      </c>
      <c r="C5068" t="s">
        <v>293</v>
      </c>
      <c r="D5068" t="s">
        <v>8470</v>
      </c>
      <c r="E5068" t="s">
        <v>105</v>
      </c>
      <c r="F5068" t="b">
        <v>0</v>
      </c>
      <c r="G5068" t="s">
        <v>41</v>
      </c>
      <c r="H5068" s="4">
        <v>45721.961226851847</v>
      </c>
      <c r="I5068" t="b">
        <v>0</v>
      </c>
      <c r="J5068" t="b">
        <v>1</v>
      </c>
      <c r="K5068" t="s">
        <v>24</v>
      </c>
      <c r="L5068" t="s">
        <v>22</v>
      </c>
      <c r="M5068">
        <v>198000</v>
      </c>
      <c r="O5068" t="s">
        <v>428</v>
      </c>
      <c r="P5068" t="s">
        <v>3566</v>
      </c>
    </row>
    <row r="5069" spans="1:16" x14ac:dyDescent="0.25">
      <c r="A5069" t="s">
        <v>2</v>
      </c>
      <c r="B5069" t="s">
        <v>8873</v>
      </c>
      <c r="C5069" t="s">
        <v>8874</v>
      </c>
      <c r="D5069" t="s">
        <v>3973</v>
      </c>
      <c r="E5069" t="s">
        <v>20</v>
      </c>
      <c r="F5069" t="b">
        <v>0</v>
      </c>
      <c r="G5069" t="s">
        <v>27</v>
      </c>
      <c r="H5069" s="4">
        <v>45721.963113425933</v>
      </c>
      <c r="I5069" t="b">
        <v>0</v>
      </c>
      <c r="J5069" t="b">
        <v>1</v>
      </c>
      <c r="K5069" t="s">
        <v>24</v>
      </c>
      <c r="L5069" t="s">
        <v>36</v>
      </c>
      <c r="N5069">
        <v>71.5</v>
      </c>
      <c r="O5069" t="s">
        <v>4344</v>
      </c>
      <c r="P5069" t="s">
        <v>8875</v>
      </c>
    </row>
    <row r="5070" spans="1:16" x14ac:dyDescent="0.25">
      <c r="A5070" t="s">
        <v>2</v>
      </c>
      <c r="B5070" t="s">
        <v>389</v>
      </c>
      <c r="C5070" t="s">
        <v>3099</v>
      </c>
      <c r="D5070" t="s">
        <v>2208</v>
      </c>
      <c r="E5070" t="s">
        <v>20</v>
      </c>
      <c r="F5070" t="b">
        <v>0</v>
      </c>
      <c r="G5070" t="s">
        <v>27</v>
      </c>
      <c r="H5070" s="4">
        <v>45721.963206018518</v>
      </c>
      <c r="I5070" t="b">
        <v>0</v>
      </c>
      <c r="J5070" t="b">
        <v>1</v>
      </c>
      <c r="K5070" t="s">
        <v>24</v>
      </c>
      <c r="L5070" t="s">
        <v>22</v>
      </c>
      <c r="M5070">
        <v>129500.0390625</v>
      </c>
      <c r="O5070" t="s">
        <v>2424</v>
      </c>
      <c r="P5070" t="s">
        <v>8876</v>
      </c>
    </row>
    <row r="5071" spans="1:16" x14ac:dyDescent="0.25">
      <c r="A5071" t="s">
        <v>0</v>
      </c>
      <c r="B5071" t="s">
        <v>6854</v>
      </c>
      <c r="C5071" t="s">
        <v>33</v>
      </c>
      <c r="D5071" t="s">
        <v>4014</v>
      </c>
      <c r="E5071" t="s">
        <v>20</v>
      </c>
      <c r="F5071" t="b">
        <v>0</v>
      </c>
      <c r="G5071" t="s">
        <v>35</v>
      </c>
      <c r="H5071" s="4">
        <v>45722.002129629633</v>
      </c>
      <c r="I5071" t="b">
        <v>0</v>
      </c>
      <c r="J5071" t="b">
        <v>1</v>
      </c>
      <c r="K5071" t="s">
        <v>24</v>
      </c>
      <c r="L5071" t="s">
        <v>22</v>
      </c>
      <c r="M5071">
        <v>157200</v>
      </c>
      <c r="O5071" t="s">
        <v>402</v>
      </c>
    </row>
    <row r="5072" spans="1:16" x14ac:dyDescent="0.25">
      <c r="A5072" t="s">
        <v>1</v>
      </c>
      <c r="B5072" t="s">
        <v>8877</v>
      </c>
      <c r="C5072" t="s">
        <v>3328</v>
      </c>
      <c r="D5072" t="s">
        <v>6374</v>
      </c>
      <c r="E5072" t="s">
        <v>20</v>
      </c>
      <c r="F5072" t="b">
        <v>0</v>
      </c>
      <c r="G5072" t="s">
        <v>41</v>
      </c>
      <c r="H5072" s="4">
        <v>45722.002928240741</v>
      </c>
      <c r="I5072" t="b">
        <v>0</v>
      </c>
      <c r="J5072" t="b">
        <v>0</v>
      </c>
      <c r="K5072" t="s">
        <v>24</v>
      </c>
      <c r="L5072" t="s">
        <v>22</v>
      </c>
      <c r="M5072">
        <v>200000</v>
      </c>
      <c r="O5072" t="s">
        <v>8878</v>
      </c>
      <c r="P5072" t="s">
        <v>8879</v>
      </c>
    </row>
    <row r="5073" spans="1:16" x14ac:dyDescent="0.25">
      <c r="A5073" t="s">
        <v>2</v>
      </c>
      <c r="B5073" t="s">
        <v>8880</v>
      </c>
      <c r="C5073" t="s">
        <v>3293</v>
      </c>
      <c r="D5073" t="s">
        <v>3973</v>
      </c>
      <c r="E5073" t="s">
        <v>20</v>
      </c>
      <c r="F5073" t="b">
        <v>0</v>
      </c>
      <c r="G5073" t="s">
        <v>35</v>
      </c>
      <c r="H5073" s="4">
        <v>45722.005856481483</v>
      </c>
      <c r="I5073" t="b">
        <v>0</v>
      </c>
      <c r="J5073" t="b">
        <v>0</v>
      </c>
      <c r="K5073" t="s">
        <v>24</v>
      </c>
      <c r="L5073" t="s">
        <v>22</v>
      </c>
      <c r="M5073">
        <v>96309.1953125</v>
      </c>
      <c r="O5073" t="s">
        <v>3294</v>
      </c>
      <c r="P5073" t="s">
        <v>8881</v>
      </c>
    </row>
    <row r="5074" spans="1:16" x14ac:dyDescent="0.25">
      <c r="A5074" t="s">
        <v>25</v>
      </c>
      <c r="B5074" t="s">
        <v>3453</v>
      </c>
      <c r="C5074" t="s">
        <v>158</v>
      </c>
      <c r="D5074" t="s">
        <v>4035</v>
      </c>
      <c r="E5074" t="s">
        <v>20</v>
      </c>
      <c r="F5074" t="b">
        <v>0</v>
      </c>
      <c r="G5074" t="s">
        <v>158</v>
      </c>
      <c r="H5074" s="4">
        <v>45722.007268518522</v>
      </c>
      <c r="I5074" t="b">
        <v>0</v>
      </c>
      <c r="J5074" t="b">
        <v>0</v>
      </c>
      <c r="K5074" t="s">
        <v>158</v>
      </c>
      <c r="L5074" t="s">
        <v>22</v>
      </c>
      <c r="M5074">
        <v>93827.5</v>
      </c>
      <c r="O5074" t="s">
        <v>428</v>
      </c>
      <c r="P5074" t="s">
        <v>8882</v>
      </c>
    </row>
    <row r="5075" spans="1:16" x14ac:dyDescent="0.25">
      <c r="A5075" t="s">
        <v>0</v>
      </c>
      <c r="B5075" t="s">
        <v>8883</v>
      </c>
      <c r="C5075" t="s">
        <v>8884</v>
      </c>
      <c r="D5075" t="s">
        <v>4035</v>
      </c>
      <c r="E5075" t="s">
        <v>20</v>
      </c>
      <c r="F5075" t="b">
        <v>0</v>
      </c>
      <c r="G5075" t="s">
        <v>314</v>
      </c>
      <c r="H5075" s="4">
        <v>45722.008576388893</v>
      </c>
      <c r="I5075" t="b">
        <v>0</v>
      </c>
      <c r="J5075" t="b">
        <v>0</v>
      </c>
      <c r="K5075" t="s">
        <v>314</v>
      </c>
      <c r="L5075" t="s">
        <v>22</v>
      </c>
      <c r="M5075">
        <v>123800</v>
      </c>
      <c r="O5075" t="s">
        <v>173</v>
      </c>
      <c r="P5075" t="s">
        <v>2540</v>
      </c>
    </row>
    <row r="5076" spans="1:16" x14ac:dyDescent="0.25">
      <c r="A5076" t="s">
        <v>0</v>
      </c>
      <c r="B5076" t="s">
        <v>8885</v>
      </c>
      <c r="C5076" t="s">
        <v>8886</v>
      </c>
      <c r="D5076" t="s">
        <v>4014</v>
      </c>
      <c r="E5076" t="s">
        <v>20</v>
      </c>
      <c r="F5076" t="b">
        <v>0</v>
      </c>
      <c r="G5076" t="s">
        <v>23</v>
      </c>
      <c r="H5076" s="4">
        <v>45722.017395833333</v>
      </c>
      <c r="I5076" t="b">
        <v>0</v>
      </c>
      <c r="J5076" t="b">
        <v>1</v>
      </c>
      <c r="K5076" t="s">
        <v>24</v>
      </c>
      <c r="L5076" t="s">
        <v>22</v>
      </c>
      <c r="M5076">
        <v>166055</v>
      </c>
      <c r="O5076" t="s">
        <v>759</v>
      </c>
      <c r="P5076" t="s">
        <v>8887</v>
      </c>
    </row>
    <row r="5077" spans="1:16" x14ac:dyDescent="0.25">
      <c r="A5077" t="s">
        <v>25</v>
      </c>
      <c r="B5077" t="s">
        <v>25</v>
      </c>
      <c r="C5077" t="s">
        <v>1025</v>
      </c>
      <c r="D5077" t="s">
        <v>3973</v>
      </c>
      <c r="E5077" t="s">
        <v>20</v>
      </c>
      <c r="F5077" t="b">
        <v>0</v>
      </c>
      <c r="G5077" t="s">
        <v>27</v>
      </c>
      <c r="H5077" s="4">
        <v>45722.04178240741</v>
      </c>
      <c r="I5077" t="b">
        <v>0</v>
      </c>
      <c r="J5077" t="b">
        <v>0</v>
      </c>
      <c r="K5077" t="s">
        <v>24</v>
      </c>
      <c r="L5077" t="s">
        <v>22</v>
      </c>
      <c r="M5077">
        <v>100500</v>
      </c>
      <c r="O5077" t="s">
        <v>2342</v>
      </c>
      <c r="P5077" t="s">
        <v>8888</v>
      </c>
    </row>
    <row r="5078" spans="1:16" x14ac:dyDescent="0.25">
      <c r="A5078" t="s">
        <v>0</v>
      </c>
      <c r="B5078" t="s">
        <v>4698</v>
      </c>
      <c r="C5078" t="s">
        <v>151</v>
      </c>
      <c r="D5078" t="s">
        <v>3973</v>
      </c>
      <c r="E5078" t="s">
        <v>20</v>
      </c>
      <c r="F5078" t="b">
        <v>0</v>
      </c>
      <c r="G5078" t="s">
        <v>30</v>
      </c>
      <c r="H5078" s="4">
        <v>45722.044050925928</v>
      </c>
      <c r="I5078" t="b">
        <v>0</v>
      </c>
      <c r="J5078" t="b">
        <v>1</v>
      </c>
      <c r="K5078" t="s">
        <v>24</v>
      </c>
      <c r="L5078" t="s">
        <v>22</v>
      </c>
      <c r="M5078">
        <v>93000</v>
      </c>
      <c r="O5078" t="s">
        <v>3112</v>
      </c>
      <c r="P5078" t="s">
        <v>671</v>
      </c>
    </row>
    <row r="5079" spans="1:16" x14ac:dyDescent="0.25">
      <c r="A5079" t="s">
        <v>0</v>
      </c>
      <c r="B5079" t="s">
        <v>8889</v>
      </c>
      <c r="C5079" t="s">
        <v>92</v>
      </c>
      <c r="D5079" t="s">
        <v>3973</v>
      </c>
      <c r="E5079" t="s">
        <v>20</v>
      </c>
      <c r="F5079" t="b">
        <v>0</v>
      </c>
      <c r="G5079" t="s">
        <v>30</v>
      </c>
      <c r="H5079" s="4">
        <v>45722.044085648151</v>
      </c>
      <c r="I5079" t="b">
        <v>1</v>
      </c>
      <c r="J5079" t="b">
        <v>1</v>
      </c>
      <c r="K5079" t="s">
        <v>24</v>
      </c>
      <c r="L5079" t="s">
        <v>22</v>
      </c>
      <c r="M5079">
        <v>154500</v>
      </c>
      <c r="O5079" t="s">
        <v>1147</v>
      </c>
      <c r="P5079" t="s">
        <v>2027</v>
      </c>
    </row>
    <row r="5080" spans="1:16" x14ac:dyDescent="0.25">
      <c r="A5080" t="s">
        <v>19</v>
      </c>
      <c r="B5080" t="s">
        <v>8890</v>
      </c>
      <c r="C5080" t="s">
        <v>122</v>
      </c>
      <c r="D5080" t="s">
        <v>3973</v>
      </c>
      <c r="E5080" t="s">
        <v>20</v>
      </c>
      <c r="F5080" t="b">
        <v>0</v>
      </c>
      <c r="G5080" t="s">
        <v>52</v>
      </c>
      <c r="H5080" s="4">
        <v>45722.044259259259</v>
      </c>
      <c r="I5080" t="b">
        <v>0</v>
      </c>
      <c r="J5080" t="b">
        <v>1</v>
      </c>
      <c r="K5080" t="s">
        <v>24</v>
      </c>
      <c r="L5080" t="s">
        <v>22</v>
      </c>
      <c r="M5080">
        <v>129900</v>
      </c>
      <c r="O5080" t="s">
        <v>402</v>
      </c>
    </row>
    <row r="5081" spans="1:16" x14ac:dyDescent="0.25">
      <c r="A5081" t="s">
        <v>1</v>
      </c>
      <c r="B5081" t="s">
        <v>8891</v>
      </c>
      <c r="C5081" t="s">
        <v>8892</v>
      </c>
      <c r="D5081" t="s">
        <v>3973</v>
      </c>
      <c r="E5081" t="s">
        <v>20</v>
      </c>
      <c r="F5081" t="b">
        <v>0</v>
      </c>
      <c r="G5081" t="s">
        <v>52</v>
      </c>
      <c r="H5081" s="4">
        <v>45722.044282407413</v>
      </c>
      <c r="I5081" t="b">
        <v>0</v>
      </c>
      <c r="J5081" t="b">
        <v>0</v>
      </c>
      <c r="K5081" t="s">
        <v>24</v>
      </c>
      <c r="L5081" t="s">
        <v>22</v>
      </c>
      <c r="M5081">
        <v>156500</v>
      </c>
      <c r="O5081" t="s">
        <v>2342</v>
      </c>
      <c r="P5081" t="s">
        <v>2980</v>
      </c>
    </row>
    <row r="5082" spans="1:16" x14ac:dyDescent="0.25">
      <c r="A5082" t="s">
        <v>1</v>
      </c>
      <c r="B5082" t="s">
        <v>1</v>
      </c>
      <c r="C5082" t="s">
        <v>2081</v>
      </c>
      <c r="D5082" t="s">
        <v>3973</v>
      </c>
      <c r="E5082" t="s">
        <v>20</v>
      </c>
      <c r="F5082" t="b">
        <v>0</v>
      </c>
      <c r="G5082" t="s">
        <v>30</v>
      </c>
      <c r="H5082" s="4">
        <v>45722.046157407407</v>
      </c>
      <c r="I5082" t="b">
        <v>0</v>
      </c>
      <c r="J5082" t="b">
        <v>1</v>
      </c>
      <c r="K5082" t="s">
        <v>24</v>
      </c>
      <c r="L5082" t="s">
        <v>22</v>
      </c>
      <c r="M5082">
        <v>137500</v>
      </c>
      <c r="O5082" t="s">
        <v>8893</v>
      </c>
      <c r="P5082" t="s">
        <v>8894</v>
      </c>
    </row>
    <row r="5083" spans="1:16" x14ac:dyDescent="0.25">
      <c r="A5083" t="s">
        <v>1</v>
      </c>
      <c r="B5083" t="s">
        <v>8895</v>
      </c>
      <c r="C5083" t="s">
        <v>192</v>
      </c>
      <c r="D5083" t="s">
        <v>3973</v>
      </c>
      <c r="E5083" t="s">
        <v>20</v>
      </c>
      <c r="F5083" t="b">
        <v>0</v>
      </c>
      <c r="G5083" t="s">
        <v>23</v>
      </c>
      <c r="H5083" s="4">
        <v>45722.059305555558</v>
      </c>
      <c r="I5083" t="b">
        <v>0</v>
      </c>
      <c r="J5083" t="b">
        <v>1</v>
      </c>
      <c r="K5083" t="s">
        <v>24</v>
      </c>
      <c r="L5083" t="s">
        <v>22</v>
      </c>
      <c r="M5083">
        <v>160000</v>
      </c>
      <c r="O5083" t="s">
        <v>2401</v>
      </c>
      <c r="P5083" t="s">
        <v>8896</v>
      </c>
    </row>
    <row r="5084" spans="1:16" x14ac:dyDescent="0.25">
      <c r="A5084" t="s">
        <v>0</v>
      </c>
      <c r="B5084" t="s">
        <v>1098</v>
      </c>
      <c r="C5084" t="s">
        <v>468</v>
      </c>
      <c r="D5084" t="s">
        <v>3828</v>
      </c>
      <c r="E5084" t="s">
        <v>20</v>
      </c>
      <c r="F5084" t="b">
        <v>0</v>
      </c>
      <c r="G5084" t="s">
        <v>27</v>
      </c>
      <c r="H5084" s="4">
        <v>45722.08357638889</v>
      </c>
      <c r="I5084" t="b">
        <v>0</v>
      </c>
      <c r="J5084" t="b">
        <v>1</v>
      </c>
      <c r="K5084" t="s">
        <v>24</v>
      </c>
      <c r="L5084" t="s">
        <v>22</v>
      </c>
      <c r="M5084">
        <v>165750</v>
      </c>
      <c r="O5084" t="s">
        <v>635</v>
      </c>
      <c r="P5084" t="s">
        <v>8897</v>
      </c>
    </row>
    <row r="5085" spans="1:16" x14ac:dyDescent="0.25">
      <c r="A5085" t="s">
        <v>89</v>
      </c>
      <c r="B5085" t="s">
        <v>8898</v>
      </c>
      <c r="C5085" t="s">
        <v>82</v>
      </c>
      <c r="D5085" t="s">
        <v>3973</v>
      </c>
      <c r="E5085" t="s">
        <v>20</v>
      </c>
      <c r="F5085" t="b">
        <v>0</v>
      </c>
      <c r="G5085" t="s">
        <v>41</v>
      </c>
      <c r="H5085" s="4">
        <v>45722.088784722233</v>
      </c>
      <c r="I5085" t="b">
        <v>0</v>
      </c>
      <c r="J5085" t="b">
        <v>0</v>
      </c>
      <c r="K5085" t="s">
        <v>24</v>
      </c>
      <c r="L5085" t="s">
        <v>22</v>
      </c>
      <c r="M5085">
        <v>101390</v>
      </c>
      <c r="O5085" t="s">
        <v>2479</v>
      </c>
      <c r="P5085" t="s">
        <v>8899</v>
      </c>
    </row>
    <row r="5086" spans="1:16" x14ac:dyDescent="0.25">
      <c r="A5086" t="s">
        <v>2</v>
      </c>
      <c r="B5086" t="s">
        <v>1544</v>
      </c>
      <c r="C5086" t="s">
        <v>151</v>
      </c>
      <c r="D5086" t="s">
        <v>3973</v>
      </c>
      <c r="E5086" t="s">
        <v>20</v>
      </c>
      <c r="F5086" t="b">
        <v>0</v>
      </c>
      <c r="G5086" t="s">
        <v>30</v>
      </c>
      <c r="H5086" s="4">
        <v>45722.127523148149</v>
      </c>
      <c r="I5086" t="b">
        <v>1</v>
      </c>
      <c r="J5086" t="b">
        <v>0</v>
      </c>
      <c r="K5086" t="s">
        <v>24</v>
      </c>
      <c r="L5086" t="s">
        <v>22</v>
      </c>
      <c r="M5086">
        <v>168800</v>
      </c>
      <c r="O5086" t="s">
        <v>563</v>
      </c>
      <c r="P5086" t="s">
        <v>8642</v>
      </c>
    </row>
    <row r="5087" spans="1:16" x14ac:dyDescent="0.25">
      <c r="A5087" t="s">
        <v>28</v>
      </c>
      <c r="B5087" t="s">
        <v>8900</v>
      </c>
      <c r="C5087" t="s">
        <v>71</v>
      </c>
      <c r="D5087" t="s">
        <v>3973</v>
      </c>
      <c r="E5087" t="s">
        <v>20</v>
      </c>
      <c r="F5087" t="b">
        <v>0</v>
      </c>
      <c r="G5087" t="s">
        <v>27</v>
      </c>
      <c r="H5087" s="4">
        <v>45722.130057870367</v>
      </c>
      <c r="I5087" t="b">
        <v>0</v>
      </c>
      <c r="J5087" t="b">
        <v>1</v>
      </c>
      <c r="K5087" t="s">
        <v>24</v>
      </c>
      <c r="L5087" t="s">
        <v>22</v>
      </c>
      <c r="M5087">
        <v>196500</v>
      </c>
      <c r="O5087" t="s">
        <v>8901</v>
      </c>
      <c r="P5087" t="s">
        <v>8902</v>
      </c>
    </row>
    <row r="5088" spans="1:16" x14ac:dyDescent="0.25">
      <c r="A5088" t="s">
        <v>0</v>
      </c>
      <c r="B5088" t="s">
        <v>8903</v>
      </c>
      <c r="C5088" t="s">
        <v>82</v>
      </c>
      <c r="D5088" t="s">
        <v>3973</v>
      </c>
      <c r="E5088" t="s">
        <v>20</v>
      </c>
      <c r="F5088" t="b">
        <v>0</v>
      </c>
      <c r="G5088" t="s">
        <v>27</v>
      </c>
      <c r="H5088" s="4">
        <v>45722.169386574067</v>
      </c>
      <c r="I5088" t="b">
        <v>0</v>
      </c>
      <c r="J5088" t="b">
        <v>0</v>
      </c>
      <c r="K5088" t="s">
        <v>24</v>
      </c>
      <c r="L5088" t="s">
        <v>22</v>
      </c>
      <c r="M5088">
        <v>106000</v>
      </c>
      <c r="O5088" t="s">
        <v>374</v>
      </c>
      <c r="P5088" t="s">
        <v>4662</v>
      </c>
    </row>
    <row r="5089" spans="1:16" x14ac:dyDescent="0.25">
      <c r="A5089" t="s">
        <v>2</v>
      </c>
      <c r="B5089" t="s">
        <v>1550</v>
      </c>
      <c r="C5089" t="s">
        <v>3705</v>
      </c>
      <c r="D5089" t="s">
        <v>3973</v>
      </c>
      <c r="E5089" t="s">
        <v>20</v>
      </c>
      <c r="F5089" t="b">
        <v>0</v>
      </c>
      <c r="G5089" t="s">
        <v>52</v>
      </c>
      <c r="H5089" s="4">
        <v>45722.171284722222</v>
      </c>
      <c r="I5089" t="b">
        <v>0</v>
      </c>
      <c r="J5089" t="b">
        <v>1</v>
      </c>
      <c r="K5089" t="s">
        <v>24</v>
      </c>
      <c r="L5089" t="s">
        <v>36</v>
      </c>
      <c r="N5089">
        <v>55</v>
      </c>
      <c r="O5089" t="s">
        <v>736</v>
      </c>
      <c r="P5089" t="s">
        <v>8904</v>
      </c>
    </row>
    <row r="5090" spans="1:16" x14ac:dyDescent="0.25">
      <c r="A5090" t="s">
        <v>191</v>
      </c>
      <c r="B5090" t="s">
        <v>8905</v>
      </c>
      <c r="C5090" t="s">
        <v>475</v>
      </c>
      <c r="D5090" t="s">
        <v>3973</v>
      </c>
      <c r="E5090" t="s">
        <v>20</v>
      </c>
      <c r="F5090" t="b">
        <v>0</v>
      </c>
      <c r="G5090" t="s">
        <v>27</v>
      </c>
      <c r="H5090" s="4">
        <v>45722.171446759261</v>
      </c>
      <c r="I5090" t="b">
        <v>0</v>
      </c>
      <c r="J5090" t="b">
        <v>0</v>
      </c>
      <c r="K5090" t="s">
        <v>24</v>
      </c>
      <c r="L5090" t="s">
        <v>22</v>
      </c>
      <c r="M5090">
        <v>183162.5</v>
      </c>
      <c r="O5090" t="s">
        <v>446</v>
      </c>
      <c r="P5090" t="s">
        <v>8906</v>
      </c>
    </row>
    <row r="5091" spans="1:16" x14ac:dyDescent="0.25">
      <c r="A5091" t="s">
        <v>0</v>
      </c>
      <c r="B5091" t="s">
        <v>8305</v>
      </c>
      <c r="C5091" t="s">
        <v>82</v>
      </c>
      <c r="D5091" t="s">
        <v>2886</v>
      </c>
      <c r="E5091" t="s">
        <v>20</v>
      </c>
      <c r="F5091" t="b">
        <v>0</v>
      </c>
      <c r="G5091" t="s">
        <v>27</v>
      </c>
      <c r="H5091" s="4">
        <v>45722.250023148154</v>
      </c>
      <c r="I5091" t="b">
        <v>1</v>
      </c>
      <c r="J5091" t="b">
        <v>1</v>
      </c>
      <c r="K5091" t="s">
        <v>24</v>
      </c>
      <c r="L5091" t="s">
        <v>22</v>
      </c>
      <c r="M5091">
        <v>100000</v>
      </c>
      <c r="O5091" t="s">
        <v>2411</v>
      </c>
      <c r="P5091" t="s">
        <v>2996</v>
      </c>
    </row>
    <row r="5092" spans="1:16" x14ac:dyDescent="0.25">
      <c r="A5092" t="s">
        <v>0</v>
      </c>
      <c r="B5092" t="s">
        <v>8454</v>
      </c>
      <c r="C5092" t="s">
        <v>180</v>
      </c>
      <c r="D5092" t="s">
        <v>3828</v>
      </c>
      <c r="E5092" t="s">
        <v>20</v>
      </c>
      <c r="F5092" t="b">
        <v>0</v>
      </c>
      <c r="G5092" t="s">
        <v>41</v>
      </c>
      <c r="H5092" s="4">
        <v>45722.250416666669</v>
      </c>
      <c r="I5092" t="b">
        <v>1</v>
      </c>
      <c r="J5092" t="b">
        <v>1</v>
      </c>
      <c r="K5092" t="s">
        <v>24</v>
      </c>
      <c r="L5092" t="s">
        <v>36</v>
      </c>
      <c r="N5092">
        <v>47.904998779296882</v>
      </c>
      <c r="O5092" t="s">
        <v>8455</v>
      </c>
      <c r="P5092" t="s">
        <v>1329</v>
      </c>
    </row>
    <row r="5093" spans="1:16" x14ac:dyDescent="0.25">
      <c r="A5093" t="s">
        <v>0</v>
      </c>
      <c r="B5093" t="s">
        <v>8907</v>
      </c>
      <c r="C5093" t="s">
        <v>1358</v>
      </c>
      <c r="D5093" t="s">
        <v>3600</v>
      </c>
      <c r="E5093" t="s">
        <v>51</v>
      </c>
      <c r="F5093" t="b">
        <v>0</v>
      </c>
      <c r="G5093" t="s">
        <v>41</v>
      </c>
      <c r="H5093" s="4">
        <v>45722.250416666669</v>
      </c>
      <c r="I5093" t="b">
        <v>0</v>
      </c>
      <c r="J5093" t="b">
        <v>0</v>
      </c>
      <c r="K5093" t="s">
        <v>24</v>
      </c>
      <c r="L5093" t="s">
        <v>36</v>
      </c>
      <c r="N5093">
        <v>50</v>
      </c>
      <c r="O5093" t="s">
        <v>8908</v>
      </c>
      <c r="P5093" t="s">
        <v>8909</v>
      </c>
    </row>
    <row r="5094" spans="1:16" x14ac:dyDescent="0.25">
      <c r="A5094" t="s">
        <v>0</v>
      </c>
      <c r="B5094" t="s">
        <v>0</v>
      </c>
      <c r="C5094" t="s">
        <v>1574</v>
      </c>
      <c r="D5094" t="s">
        <v>3973</v>
      </c>
      <c r="E5094" t="s">
        <v>51</v>
      </c>
      <c r="F5094" t="b">
        <v>0</v>
      </c>
      <c r="G5094" t="s">
        <v>41</v>
      </c>
      <c r="H5094" s="4">
        <v>45722.250416666669</v>
      </c>
      <c r="I5094" t="b">
        <v>0</v>
      </c>
      <c r="J5094" t="b">
        <v>0</v>
      </c>
      <c r="K5094" t="s">
        <v>24</v>
      </c>
      <c r="L5094" t="s">
        <v>36</v>
      </c>
      <c r="N5094">
        <v>85</v>
      </c>
      <c r="O5094" t="s">
        <v>133</v>
      </c>
      <c r="P5094" t="s">
        <v>8650</v>
      </c>
    </row>
    <row r="5095" spans="1:16" x14ac:dyDescent="0.25">
      <c r="A5095" t="s">
        <v>0</v>
      </c>
      <c r="B5095" t="s">
        <v>0</v>
      </c>
      <c r="C5095" t="s">
        <v>8910</v>
      </c>
      <c r="D5095" t="s">
        <v>8911</v>
      </c>
      <c r="E5095" t="s">
        <v>20</v>
      </c>
      <c r="F5095" t="b">
        <v>0</v>
      </c>
      <c r="G5095" t="s">
        <v>30</v>
      </c>
      <c r="H5095" s="4">
        <v>45722.251122685193</v>
      </c>
      <c r="I5095" t="b">
        <v>1</v>
      </c>
      <c r="J5095" t="b">
        <v>0</v>
      </c>
      <c r="K5095" t="s">
        <v>24</v>
      </c>
      <c r="L5095" t="s">
        <v>22</v>
      </c>
      <c r="M5095">
        <v>55000</v>
      </c>
      <c r="O5095" t="s">
        <v>8912</v>
      </c>
      <c r="P5095" t="s">
        <v>280</v>
      </c>
    </row>
    <row r="5096" spans="1:16" x14ac:dyDescent="0.25">
      <c r="A5096" t="s">
        <v>0</v>
      </c>
      <c r="B5096" t="s">
        <v>2770</v>
      </c>
      <c r="C5096" t="s">
        <v>151</v>
      </c>
      <c r="D5096" t="s">
        <v>2208</v>
      </c>
      <c r="E5096" t="s">
        <v>20</v>
      </c>
      <c r="F5096" t="b">
        <v>0</v>
      </c>
      <c r="G5096" t="s">
        <v>30</v>
      </c>
      <c r="H5096" s="4">
        <v>45722.251122685193</v>
      </c>
      <c r="I5096" t="b">
        <v>0</v>
      </c>
      <c r="J5096" t="b">
        <v>1</v>
      </c>
      <c r="K5096" t="s">
        <v>24</v>
      </c>
      <c r="L5096" t="s">
        <v>22</v>
      </c>
      <c r="M5096">
        <v>92250</v>
      </c>
      <c r="O5096" t="s">
        <v>8913</v>
      </c>
      <c r="P5096" t="s">
        <v>8914</v>
      </c>
    </row>
    <row r="5097" spans="1:16" x14ac:dyDescent="0.25">
      <c r="A5097" t="s">
        <v>0</v>
      </c>
      <c r="B5097" t="s">
        <v>8915</v>
      </c>
      <c r="C5097" t="s">
        <v>122</v>
      </c>
      <c r="D5097" t="s">
        <v>3600</v>
      </c>
      <c r="E5097" t="s">
        <v>20</v>
      </c>
      <c r="F5097" t="b">
        <v>0</v>
      </c>
      <c r="G5097" t="s">
        <v>52</v>
      </c>
      <c r="H5097" s="4">
        <v>45722.251354166663</v>
      </c>
      <c r="I5097" t="b">
        <v>1</v>
      </c>
      <c r="J5097" t="b">
        <v>1</v>
      </c>
      <c r="K5097" t="s">
        <v>24</v>
      </c>
      <c r="L5097" t="s">
        <v>22</v>
      </c>
      <c r="M5097">
        <v>112116</v>
      </c>
      <c r="O5097" t="s">
        <v>554</v>
      </c>
      <c r="P5097" t="s">
        <v>8226</v>
      </c>
    </row>
    <row r="5098" spans="1:16" x14ac:dyDescent="0.25">
      <c r="A5098" t="s">
        <v>1</v>
      </c>
      <c r="B5098" t="s">
        <v>1</v>
      </c>
      <c r="C5098" t="s">
        <v>2081</v>
      </c>
      <c r="D5098" t="s">
        <v>3973</v>
      </c>
      <c r="E5098" t="s">
        <v>20</v>
      </c>
      <c r="F5098" t="b">
        <v>0</v>
      </c>
      <c r="G5098" t="s">
        <v>30</v>
      </c>
      <c r="H5098" s="4">
        <v>45722.252002314817</v>
      </c>
      <c r="I5098" t="b">
        <v>0</v>
      </c>
      <c r="J5098" t="b">
        <v>1</v>
      </c>
      <c r="K5098" t="s">
        <v>24</v>
      </c>
      <c r="L5098" t="s">
        <v>22</v>
      </c>
      <c r="M5098">
        <v>137500</v>
      </c>
      <c r="O5098" t="s">
        <v>8893</v>
      </c>
      <c r="P5098" t="s">
        <v>8894</v>
      </c>
    </row>
    <row r="5099" spans="1:16" x14ac:dyDescent="0.25">
      <c r="A5099" t="s">
        <v>1</v>
      </c>
      <c r="B5099" t="s">
        <v>2907</v>
      </c>
      <c r="C5099" t="s">
        <v>8916</v>
      </c>
      <c r="D5099" t="s">
        <v>4014</v>
      </c>
      <c r="E5099" t="s">
        <v>20</v>
      </c>
      <c r="F5099" t="b">
        <v>0</v>
      </c>
      <c r="G5099" t="s">
        <v>52</v>
      </c>
      <c r="H5099" s="4">
        <v>45722.252175925933</v>
      </c>
      <c r="I5099" t="b">
        <v>0</v>
      </c>
      <c r="J5099" t="b">
        <v>1</v>
      </c>
      <c r="K5099" t="s">
        <v>24</v>
      </c>
      <c r="L5099" t="s">
        <v>22</v>
      </c>
      <c r="M5099">
        <v>166055</v>
      </c>
      <c r="O5099" t="s">
        <v>759</v>
      </c>
      <c r="P5099" t="s">
        <v>8847</v>
      </c>
    </row>
    <row r="5100" spans="1:16" x14ac:dyDescent="0.25">
      <c r="A5100" t="s">
        <v>1</v>
      </c>
      <c r="B5100" t="s">
        <v>8891</v>
      </c>
      <c r="C5100" t="s">
        <v>8892</v>
      </c>
      <c r="D5100" t="s">
        <v>3973</v>
      </c>
      <c r="E5100" t="s">
        <v>20</v>
      </c>
      <c r="F5100" t="b">
        <v>0</v>
      </c>
      <c r="G5100" t="s">
        <v>52</v>
      </c>
      <c r="H5100" s="4">
        <v>45722.252175925933</v>
      </c>
      <c r="I5100" t="b">
        <v>0</v>
      </c>
      <c r="J5100" t="b">
        <v>1</v>
      </c>
      <c r="K5100" t="s">
        <v>24</v>
      </c>
      <c r="L5100" t="s">
        <v>22</v>
      </c>
      <c r="M5100">
        <v>156500</v>
      </c>
      <c r="O5100" t="s">
        <v>2342</v>
      </c>
      <c r="P5100" t="s">
        <v>2980</v>
      </c>
    </row>
    <row r="5101" spans="1:16" x14ac:dyDescent="0.25">
      <c r="A5101" t="s">
        <v>2</v>
      </c>
      <c r="B5101" t="s">
        <v>8917</v>
      </c>
      <c r="C5101" t="s">
        <v>167</v>
      </c>
      <c r="D5101" t="s">
        <v>3970</v>
      </c>
      <c r="E5101" t="s">
        <v>20</v>
      </c>
      <c r="F5101" t="b">
        <v>0</v>
      </c>
      <c r="G5101" t="s">
        <v>27</v>
      </c>
      <c r="H5101" s="4">
        <v>45722.252453703702</v>
      </c>
      <c r="I5101" t="b">
        <v>0</v>
      </c>
      <c r="J5101" t="b">
        <v>1</v>
      </c>
      <c r="K5101" t="s">
        <v>24</v>
      </c>
      <c r="L5101" t="s">
        <v>22</v>
      </c>
      <c r="M5101">
        <v>227500</v>
      </c>
      <c r="O5101" t="s">
        <v>8918</v>
      </c>
      <c r="P5101" t="s">
        <v>493</v>
      </c>
    </row>
    <row r="5102" spans="1:16" x14ac:dyDescent="0.25">
      <c r="A5102" t="s">
        <v>1</v>
      </c>
      <c r="B5102" t="s">
        <v>8919</v>
      </c>
      <c r="C5102" t="s">
        <v>39</v>
      </c>
      <c r="D5102" t="s">
        <v>4014</v>
      </c>
      <c r="E5102" t="s">
        <v>20</v>
      </c>
      <c r="F5102" t="b">
        <v>1</v>
      </c>
      <c r="G5102" t="s">
        <v>90</v>
      </c>
      <c r="H5102" s="4">
        <v>45722.280173611107</v>
      </c>
      <c r="I5102" t="b">
        <v>0</v>
      </c>
      <c r="J5102" t="b">
        <v>1</v>
      </c>
      <c r="K5102" t="s">
        <v>90</v>
      </c>
      <c r="L5102" t="s">
        <v>22</v>
      </c>
      <c r="M5102">
        <v>126175</v>
      </c>
      <c r="O5102" t="s">
        <v>254</v>
      </c>
      <c r="P5102" t="s">
        <v>2921</v>
      </c>
    </row>
    <row r="5103" spans="1:16" x14ac:dyDescent="0.25">
      <c r="A5103" t="s">
        <v>2</v>
      </c>
      <c r="B5103" t="s">
        <v>8920</v>
      </c>
      <c r="C5103" t="s">
        <v>2712</v>
      </c>
      <c r="D5103" t="s">
        <v>8921</v>
      </c>
      <c r="E5103" t="s">
        <v>20</v>
      </c>
      <c r="F5103" t="b">
        <v>0</v>
      </c>
      <c r="G5103" t="s">
        <v>2713</v>
      </c>
      <c r="H5103" s="4">
        <v>45722.28402777778</v>
      </c>
      <c r="I5103" t="b">
        <v>0</v>
      </c>
      <c r="J5103" t="b">
        <v>0</v>
      </c>
      <c r="K5103" t="s">
        <v>2713</v>
      </c>
      <c r="L5103" t="s">
        <v>22</v>
      </c>
      <c r="M5103">
        <v>101728.5</v>
      </c>
      <c r="O5103" t="s">
        <v>8922</v>
      </c>
      <c r="P5103" t="s">
        <v>8923</v>
      </c>
    </row>
    <row r="5104" spans="1:16" x14ac:dyDescent="0.25">
      <c r="A5104" t="s">
        <v>28</v>
      </c>
      <c r="B5104" t="s">
        <v>28</v>
      </c>
      <c r="C5104" t="s">
        <v>39</v>
      </c>
      <c r="D5104" t="s">
        <v>3985</v>
      </c>
      <c r="E5104" t="s">
        <v>20</v>
      </c>
      <c r="F5104" t="b">
        <v>1</v>
      </c>
      <c r="G5104" t="s">
        <v>256</v>
      </c>
      <c r="H5104" s="4">
        <v>45722.291875000003</v>
      </c>
      <c r="I5104" t="b">
        <v>0</v>
      </c>
      <c r="J5104" t="b">
        <v>0</v>
      </c>
      <c r="K5104" t="s">
        <v>256</v>
      </c>
      <c r="L5104" t="s">
        <v>22</v>
      </c>
      <c r="M5104">
        <v>70000</v>
      </c>
      <c r="O5104" t="s">
        <v>7650</v>
      </c>
      <c r="P5104" t="s">
        <v>8924</v>
      </c>
    </row>
    <row r="5105" spans="1:16" x14ac:dyDescent="0.25">
      <c r="A5105" t="s">
        <v>0</v>
      </c>
      <c r="B5105" t="s">
        <v>1219</v>
      </c>
      <c r="C5105" t="s">
        <v>142</v>
      </c>
      <c r="D5105" t="s">
        <v>4084</v>
      </c>
      <c r="E5105" t="s">
        <v>20</v>
      </c>
      <c r="F5105" t="b">
        <v>0</v>
      </c>
      <c r="G5105" t="s">
        <v>27</v>
      </c>
      <c r="H5105" s="4">
        <v>45722.292048611111</v>
      </c>
      <c r="I5105" t="b">
        <v>0</v>
      </c>
      <c r="J5105" t="b">
        <v>0</v>
      </c>
      <c r="K5105" t="s">
        <v>24</v>
      </c>
      <c r="L5105" t="s">
        <v>36</v>
      </c>
      <c r="N5105">
        <v>69.930000305175781</v>
      </c>
      <c r="O5105" t="s">
        <v>2527</v>
      </c>
      <c r="P5105" t="s">
        <v>7598</v>
      </c>
    </row>
    <row r="5106" spans="1:16" x14ac:dyDescent="0.25">
      <c r="A5106" t="s">
        <v>1</v>
      </c>
      <c r="B5106" t="s">
        <v>1</v>
      </c>
      <c r="C5106" t="s">
        <v>5704</v>
      </c>
      <c r="D5106" t="s">
        <v>3970</v>
      </c>
      <c r="E5106" t="s">
        <v>20</v>
      </c>
      <c r="F5106" t="b">
        <v>0</v>
      </c>
      <c r="G5106" t="s">
        <v>1247</v>
      </c>
      <c r="H5106" s="4">
        <v>45722.301099537042</v>
      </c>
      <c r="I5106" t="b">
        <v>0</v>
      </c>
      <c r="J5106" t="b">
        <v>0</v>
      </c>
      <c r="K5106" t="s">
        <v>1247</v>
      </c>
      <c r="L5106" t="s">
        <v>22</v>
      </c>
      <c r="M5106">
        <v>191000</v>
      </c>
      <c r="O5106" t="s">
        <v>8925</v>
      </c>
      <c r="P5106" t="s">
        <v>8926</v>
      </c>
    </row>
    <row r="5107" spans="1:16" x14ac:dyDescent="0.25">
      <c r="A5107" t="s">
        <v>89</v>
      </c>
      <c r="B5107" t="s">
        <v>8927</v>
      </c>
      <c r="C5107" t="s">
        <v>39</v>
      </c>
      <c r="D5107" t="s">
        <v>3985</v>
      </c>
      <c r="E5107" t="s">
        <v>20</v>
      </c>
      <c r="F5107" t="b">
        <v>1</v>
      </c>
      <c r="G5107" t="s">
        <v>8928</v>
      </c>
      <c r="H5107" s="4">
        <v>45722.306620370371</v>
      </c>
      <c r="I5107" t="b">
        <v>1</v>
      </c>
      <c r="J5107" t="b">
        <v>0</v>
      </c>
      <c r="K5107" t="s">
        <v>8928</v>
      </c>
      <c r="L5107" t="s">
        <v>22</v>
      </c>
      <c r="M5107">
        <v>270000</v>
      </c>
      <c r="O5107" t="s">
        <v>4053</v>
      </c>
      <c r="P5107" t="s">
        <v>8929</v>
      </c>
    </row>
    <row r="5108" spans="1:16" x14ac:dyDescent="0.25">
      <c r="A5108" t="s">
        <v>2</v>
      </c>
      <c r="B5108" t="s">
        <v>2865</v>
      </c>
      <c r="C5108" t="s">
        <v>2749</v>
      </c>
      <c r="D5108" t="s">
        <v>3973</v>
      </c>
      <c r="E5108" t="s">
        <v>20</v>
      </c>
      <c r="F5108" t="b">
        <v>0</v>
      </c>
      <c r="G5108" t="s">
        <v>27</v>
      </c>
      <c r="H5108" s="4">
        <v>45722.335902777777</v>
      </c>
      <c r="I5108" t="b">
        <v>0</v>
      </c>
      <c r="J5108" t="b">
        <v>0</v>
      </c>
      <c r="K5108" t="s">
        <v>24</v>
      </c>
      <c r="L5108" t="s">
        <v>22</v>
      </c>
      <c r="M5108">
        <v>77500</v>
      </c>
      <c r="O5108" t="s">
        <v>202</v>
      </c>
      <c r="P5108" t="s">
        <v>3595</v>
      </c>
    </row>
    <row r="5109" spans="1:16" x14ac:dyDescent="0.25">
      <c r="A5109" t="s">
        <v>1</v>
      </c>
      <c r="B5109" t="s">
        <v>8113</v>
      </c>
      <c r="C5109" t="s">
        <v>829</v>
      </c>
      <c r="D5109" t="s">
        <v>3828</v>
      </c>
      <c r="E5109" t="s">
        <v>20</v>
      </c>
      <c r="F5109" t="b">
        <v>0</v>
      </c>
      <c r="G5109" t="s">
        <v>27</v>
      </c>
      <c r="H5109" s="4">
        <v>45722.376574074071</v>
      </c>
      <c r="I5109" t="b">
        <v>0</v>
      </c>
      <c r="J5109" t="b">
        <v>0</v>
      </c>
      <c r="K5109" t="s">
        <v>24</v>
      </c>
      <c r="L5109" t="s">
        <v>36</v>
      </c>
      <c r="N5109">
        <v>40</v>
      </c>
      <c r="O5109" t="s">
        <v>6624</v>
      </c>
    </row>
    <row r="5110" spans="1:16" x14ac:dyDescent="0.25">
      <c r="A5110" t="s">
        <v>1</v>
      </c>
      <c r="B5110" t="s">
        <v>8930</v>
      </c>
      <c r="C5110" t="s">
        <v>54</v>
      </c>
      <c r="D5110" t="s">
        <v>3973</v>
      </c>
      <c r="E5110" t="s">
        <v>20</v>
      </c>
      <c r="F5110" t="b">
        <v>0</v>
      </c>
      <c r="G5110" t="s">
        <v>41</v>
      </c>
      <c r="H5110" s="4">
        <v>45722.376805555563</v>
      </c>
      <c r="I5110" t="b">
        <v>0</v>
      </c>
      <c r="J5110" t="b">
        <v>1</v>
      </c>
      <c r="K5110" t="s">
        <v>24</v>
      </c>
      <c r="L5110" t="s">
        <v>22</v>
      </c>
      <c r="M5110">
        <v>169500</v>
      </c>
      <c r="O5110" t="s">
        <v>1172</v>
      </c>
      <c r="P5110" t="s">
        <v>2059</v>
      </c>
    </row>
    <row r="5111" spans="1:16" x14ac:dyDescent="0.25">
      <c r="A5111" t="s">
        <v>40</v>
      </c>
      <c r="B5111" t="s">
        <v>8433</v>
      </c>
      <c r="C5111" t="s">
        <v>3340</v>
      </c>
      <c r="D5111" t="s">
        <v>3970</v>
      </c>
      <c r="E5111" t="s">
        <v>20</v>
      </c>
      <c r="F5111" t="b">
        <v>0</v>
      </c>
      <c r="G5111" t="s">
        <v>30</v>
      </c>
      <c r="H5111" s="4">
        <v>45722.377025462964</v>
      </c>
      <c r="I5111" t="b">
        <v>0</v>
      </c>
      <c r="J5111" t="b">
        <v>1</v>
      </c>
      <c r="K5111" t="s">
        <v>24</v>
      </c>
      <c r="L5111" t="s">
        <v>22</v>
      </c>
      <c r="M5111">
        <v>137800</v>
      </c>
      <c r="O5111" t="s">
        <v>843</v>
      </c>
      <c r="P5111" t="s">
        <v>8434</v>
      </c>
    </row>
    <row r="5112" spans="1:16" x14ac:dyDescent="0.25">
      <c r="A5112" t="s">
        <v>139</v>
      </c>
      <c r="B5112" t="s">
        <v>8931</v>
      </c>
      <c r="C5112" t="s">
        <v>140</v>
      </c>
      <c r="D5112" t="s">
        <v>3973</v>
      </c>
      <c r="E5112" t="s">
        <v>20</v>
      </c>
      <c r="F5112" t="b">
        <v>0</v>
      </c>
      <c r="G5112" t="s">
        <v>27</v>
      </c>
      <c r="H5112" s="4">
        <v>45722.377708333333</v>
      </c>
      <c r="I5112" t="b">
        <v>1</v>
      </c>
      <c r="J5112" t="b">
        <v>1</v>
      </c>
      <c r="K5112" t="s">
        <v>24</v>
      </c>
      <c r="L5112" t="s">
        <v>22</v>
      </c>
      <c r="M5112">
        <v>137300</v>
      </c>
      <c r="O5112" t="s">
        <v>1172</v>
      </c>
      <c r="P5112" t="s">
        <v>8932</v>
      </c>
    </row>
    <row r="5113" spans="1:16" x14ac:dyDescent="0.25">
      <c r="A5113" t="s">
        <v>139</v>
      </c>
      <c r="B5113" t="s">
        <v>8933</v>
      </c>
      <c r="C5113" t="s">
        <v>82</v>
      </c>
      <c r="D5113" t="s">
        <v>3973</v>
      </c>
      <c r="E5113" t="s">
        <v>20</v>
      </c>
      <c r="F5113" t="b">
        <v>0</v>
      </c>
      <c r="G5113" t="s">
        <v>30</v>
      </c>
      <c r="H5113" s="4">
        <v>45722.39875</v>
      </c>
      <c r="I5113" t="b">
        <v>1</v>
      </c>
      <c r="J5113" t="b">
        <v>1</v>
      </c>
      <c r="K5113" t="s">
        <v>24</v>
      </c>
      <c r="L5113" t="s">
        <v>22</v>
      </c>
      <c r="M5113">
        <v>137300</v>
      </c>
      <c r="O5113" t="s">
        <v>1172</v>
      </c>
      <c r="P5113" t="s">
        <v>8934</v>
      </c>
    </row>
    <row r="5114" spans="1:16" x14ac:dyDescent="0.25">
      <c r="A5114" t="s">
        <v>0</v>
      </c>
      <c r="B5114" t="s">
        <v>5421</v>
      </c>
      <c r="C5114" t="s">
        <v>372</v>
      </c>
      <c r="D5114" t="s">
        <v>3957</v>
      </c>
      <c r="E5114" t="s">
        <v>34</v>
      </c>
      <c r="F5114" t="b">
        <v>0</v>
      </c>
      <c r="G5114" t="s">
        <v>27</v>
      </c>
      <c r="H5114" s="4">
        <v>45722.416701388887</v>
      </c>
      <c r="I5114" t="b">
        <v>1</v>
      </c>
      <c r="J5114" t="b">
        <v>0</v>
      </c>
      <c r="K5114" t="s">
        <v>24</v>
      </c>
      <c r="L5114" t="s">
        <v>36</v>
      </c>
      <c r="N5114">
        <v>27.979999542236332</v>
      </c>
      <c r="O5114" t="s">
        <v>4622</v>
      </c>
    </row>
    <row r="5115" spans="1:16" x14ac:dyDescent="0.25">
      <c r="A5115" t="s">
        <v>0</v>
      </c>
      <c r="B5115" t="s">
        <v>731</v>
      </c>
      <c r="C5115" t="s">
        <v>628</v>
      </c>
      <c r="D5115" t="s">
        <v>3957</v>
      </c>
      <c r="E5115" t="s">
        <v>34</v>
      </c>
      <c r="F5115" t="b">
        <v>0</v>
      </c>
      <c r="G5115" t="s">
        <v>27</v>
      </c>
      <c r="H5115" s="4">
        <v>45722.416770833333</v>
      </c>
      <c r="I5115" t="b">
        <v>0</v>
      </c>
      <c r="J5115" t="b">
        <v>1</v>
      </c>
      <c r="K5115" t="s">
        <v>24</v>
      </c>
      <c r="L5115" t="s">
        <v>36</v>
      </c>
      <c r="N5115">
        <v>27.979999542236332</v>
      </c>
      <c r="O5115" t="s">
        <v>74</v>
      </c>
      <c r="P5115" t="s">
        <v>393</v>
      </c>
    </row>
    <row r="5116" spans="1:16" x14ac:dyDescent="0.25">
      <c r="A5116" t="s">
        <v>0</v>
      </c>
      <c r="B5116" t="s">
        <v>5662</v>
      </c>
      <c r="C5116" t="s">
        <v>904</v>
      </c>
      <c r="D5116" t="s">
        <v>3957</v>
      </c>
      <c r="E5116" t="s">
        <v>34</v>
      </c>
      <c r="F5116" t="b">
        <v>0</v>
      </c>
      <c r="G5116" t="s">
        <v>27</v>
      </c>
      <c r="H5116" s="4">
        <v>45722.416770833333</v>
      </c>
      <c r="I5116" t="b">
        <v>0</v>
      </c>
      <c r="J5116" t="b">
        <v>0</v>
      </c>
      <c r="K5116" t="s">
        <v>24</v>
      </c>
      <c r="L5116" t="s">
        <v>36</v>
      </c>
      <c r="N5116">
        <v>27.979999542236332</v>
      </c>
      <c r="O5116" t="s">
        <v>8935</v>
      </c>
      <c r="P5116" t="s">
        <v>328</v>
      </c>
    </row>
    <row r="5117" spans="1:16" x14ac:dyDescent="0.25">
      <c r="A5117" t="s">
        <v>0</v>
      </c>
      <c r="B5117" t="s">
        <v>3106</v>
      </c>
      <c r="C5117" t="s">
        <v>8936</v>
      </c>
      <c r="D5117" t="s">
        <v>3957</v>
      </c>
      <c r="E5117" t="s">
        <v>34</v>
      </c>
      <c r="F5117" t="b">
        <v>0</v>
      </c>
      <c r="G5117" t="s">
        <v>27</v>
      </c>
      <c r="H5117" s="4">
        <v>45722.416817129633</v>
      </c>
      <c r="I5117" t="b">
        <v>0</v>
      </c>
      <c r="J5117" t="b">
        <v>1</v>
      </c>
      <c r="K5117" t="s">
        <v>24</v>
      </c>
      <c r="L5117" t="s">
        <v>36</v>
      </c>
      <c r="N5117">
        <v>39.925003051757813</v>
      </c>
      <c r="O5117" t="s">
        <v>1916</v>
      </c>
      <c r="P5117" t="s">
        <v>8937</v>
      </c>
    </row>
    <row r="5118" spans="1:16" x14ac:dyDescent="0.25">
      <c r="A5118" t="s">
        <v>0</v>
      </c>
      <c r="B5118" t="s">
        <v>731</v>
      </c>
      <c r="C5118" t="s">
        <v>8938</v>
      </c>
      <c r="D5118" t="s">
        <v>3957</v>
      </c>
      <c r="E5118" t="s">
        <v>34</v>
      </c>
      <c r="F5118" t="b">
        <v>0</v>
      </c>
      <c r="G5118" t="s">
        <v>27</v>
      </c>
      <c r="H5118" s="4">
        <v>45722.416875000003</v>
      </c>
      <c r="I5118" t="b">
        <v>0</v>
      </c>
      <c r="J5118" t="b">
        <v>0</v>
      </c>
      <c r="K5118" t="s">
        <v>24</v>
      </c>
      <c r="L5118" t="s">
        <v>36</v>
      </c>
      <c r="N5118">
        <v>27.435001373291019</v>
      </c>
      <c r="O5118" t="s">
        <v>8939</v>
      </c>
      <c r="P5118" t="s">
        <v>726</v>
      </c>
    </row>
    <row r="5119" spans="1:16" x14ac:dyDescent="0.25">
      <c r="A5119" t="s">
        <v>0</v>
      </c>
      <c r="B5119" t="s">
        <v>8940</v>
      </c>
      <c r="C5119" t="s">
        <v>39</v>
      </c>
      <c r="D5119" t="s">
        <v>3957</v>
      </c>
      <c r="E5119" t="s">
        <v>34</v>
      </c>
      <c r="F5119" t="b">
        <v>1</v>
      </c>
      <c r="G5119" t="s">
        <v>27</v>
      </c>
      <c r="H5119" s="4">
        <v>45722.416875000003</v>
      </c>
      <c r="I5119" t="b">
        <v>0</v>
      </c>
      <c r="J5119" t="b">
        <v>0</v>
      </c>
      <c r="K5119" t="s">
        <v>24</v>
      </c>
      <c r="L5119" t="s">
        <v>36</v>
      </c>
      <c r="N5119">
        <v>26.389999389648441</v>
      </c>
      <c r="O5119" t="s">
        <v>8941</v>
      </c>
      <c r="P5119" t="s">
        <v>8942</v>
      </c>
    </row>
    <row r="5120" spans="1:16" x14ac:dyDescent="0.25">
      <c r="A5120" t="s">
        <v>0</v>
      </c>
      <c r="B5120" t="s">
        <v>3938</v>
      </c>
      <c r="C5120" t="s">
        <v>3755</v>
      </c>
      <c r="D5120" t="s">
        <v>3957</v>
      </c>
      <c r="E5120" t="s">
        <v>34</v>
      </c>
      <c r="F5120" t="b">
        <v>0</v>
      </c>
      <c r="G5120" t="s">
        <v>27</v>
      </c>
      <c r="H5120" s="4">
        <v>45722.416909722233</v>
      </c>
      <c r="I5120" t="b">
        <v>1</v>
      </c>
      <c r="J5120" t="b">
        <v>0</v>
      </c>
      <c r="K5120" t="s">
        <v>24</v>
      </c>
      <c r="L5120" t="s">
        <v>36</v>
      </c>
      <c r="N5120">
        <v>27.435001373291019</v>
      </c>
      <c r="O5120" t="s">
        <v>2425</v>
      </c>
      <c r="P5120" t="s">
        <v>8715</v>
      </c>
    </row>
    <row r="5121" spans="1:16" x14ac:dyDescent="0.25">
      <c r="A5121" t="s">
        <v>0</v>
      </c>
      <c r="B5121" t="s">
        <v>731</v>
      </c>
      <c r="C5121" t="s">
        <v>3616</v>
      </c>
      <c r="D5121" t="s">
        <v>3957</v>
      </c>
      <c r="E5121" t="s">
        <v>34</v>
      </c>
      <c r="F5121" t="b">
        <v>0</v>
      </c>
      <c r="G5121" t="s">
        <v>27</v>
      </c>
      <c r="H5121" s="4">
        <v>45722.416909722233</v>
      </c>
      <c r="I5121" t="b">
        <v>1</v>
      </c>
      <c r="J5121" t="b">
        <v>1</v>
      </c>
      <c r="K5121" t="s">
        <v>24</v>
      </c>
      <c r="L5121" t="s">
        <v>36</v>
      </c>
      <c r="N5121">
        <v>27.435001373291019</v>
      </c>
      <c r="O5121" t="s">
        <v>8943</v>
      </c>
      <c r="P5121" t="s">
        <v>8944</v>
      </c>
    </row>
    <row r="5122" spans="1:16" x14ac:dyDescent="0.25">
      <c r="A5122" t="s">
        <v>25</v>
      </c>
      <c r="B5122" t="s">
        <v>1577</v>
      </c>
      <c r="C5122" t="s">
        <v>315</v>
      </c>
      <c r="D5122" t="s">
        <v>3957</v>
      </c>
      <c r="E5122" t="s">
        <v>34</v>
      </c>
      <c r="F5122" t="b">
        <v>0</v>
      </c>
      <c r="G5122" t="s">
        <v>27</v>
      </c>
      <c r="H5122" s="4">
        <v>45722.416921296302</v>
      </c>
      <c r="I5122" t="b">
        <v>1</v>
      </c>
      <c r="J5122" t="b">
        <v>1</v>
      </c>
      <c r="K5122" t="s">
        <v>24</v>
      </c>
      <c r="L5122" t="s">
        <v>36</v>
      </c>
      <c r="N5122">
        <v>26.389999389648441</v>
      </c>
      <c r="O5122" t="s">
        <v>8945</v>
      </c>
      <c r="P5122" t="s">
        <v>8946</v>
      </c>
    </row>
    <row r="5123" spans="1:16" x14ac:dyDescent="0.25">
      <c r="A5123" t="s">
        <v>0</v>
      </c>
      <c r="B5123" t="s">
        <v>8947</v>
      </c>
      <c r="C5123" t="s">
        <v>293</v>
      </c>
      <c r="D5123" t="s">
        <v>4084</v>
      </c>
      <c r="E5123" t="s">
        <v>20</v>
      </c>
      <c r="F5123" t="b">
        <v>0</v>
      </c>
      <c r="G5123" t="s">
        <v>41</v>
      </c>
      <c r="H5123" s="4">
        <v>45722.41710648148</v>
      </c>
      <c r="I5123" t="b">
        <v>1</v>
      </c>
      <c r="J5123" t="b">
        <v>0</v>
      </c>
      <c r="K5123" t="s">
        <v>24</v>
      </c>
      <c r="L5123" t="s">
        <v>22</v>
      </c>
      <c r="M5123">
        <v>115000</v>
      </c>
      <c r="O5123" t="s">
        <v>8948</v>
      </c>
      <c r="P5123" t="s">
        <v>8949</v>
      </c>
    </row>
    <row r="5124" spans="1:16" x14ac:dyDescent="0.25">
      <c r="A5124" t="s">
        <v>25</v>
      </c>
      <c r="B5124" t="s">
        <v>8950</v>
      </c>
      <c r="C5124" t="s">
        <v>542</v>
      </c>
      <c r="D5124" t="s">
        <v>3957</v>
      </c>
      <c r="E5124" t="s">
        <v>34</v>
      </c>
      <c r="F5124" t="b">
        <v>0</v>
      </c>
      <c r="G5124" t="s">
        <v>41</v>
      </c>
      <c r="H5124" s="4">
        <v>45722.417164351849</v>
      </c>
      <c r="I5124" t="b">
        <v>0</v>
      </c>
      <c r="J5124" t="b">
        <v>1</v>
      </c>
      <c r="K5124" t="s">
        <v>24</v>
      </c>
      <c r="L5124" t="s">
        <v>36</v>
      </c>
      <c r="N5124">
        <v>24.33499908447266</v>
      </c>
      <c r="O5124" t="s">
        <v>3333</v>
      </c>
    </row>
    <row r="5125" spans="1:16" x14ac:dyDescent="0.25">
      <c r="A5125" t="s">
        <v>28</v>
      </c>
      <c r="B5125" t="s">
        <v>8951</v>
      </c>
      <c r="C5125" t="s">
        <v>624</v>
      </c>
      <c r="D5125" t="s">
        <v>3973</v>
      </c>
      <c r="E5125" t="s">
        <v>20</v>
      </c>
      <c r="F5125" t="b">
        <v>0</v>
      </c>
      <c r="G5125" t="s">
        <v>35</v>
      </c>
      <c r="H5125" s="4">
        <v>45722.417708333327</v>
      </c>
      <c r="I5125" t="b">
        <v>0</v>
      </c>
      <c r="J5125" t="b">
        <v>1</v>
      </c>
      <c r="K5125" t="s">
        <v>24</v>
      </c>
      <c r="L5125" t="s">
        <v>22</v>
      </c>
      <c r="M5125">
        <v>156500</v>
      </c>
      <c r="O5125" t="s">
        <v>65</v>
      </c>
      <c r="P5125" t="s">
        <v>3536</v>
      </c>
    </row>
    <row r="5126" spans="1:16" x14ac:dyDescent="0.25">
      <c r="A5126" t="s">
        <v>25</v>
      </c>
      <c r="B5126" t="s">
        <v>5948</v>
      </c>
      <c r="C5126" t="s">
        <v>122</v>
      </c>
      <c r="D5126" t="s">
        <v>3973</v>
      </c>
      <c r="E5126" t="s">
        <v>20</v>
      </c>
      <c r="F5126" t="b">
        <v>0</v>
      </c>
      <c r="G5126" t="s">
        <v>52</v>
      </c>
      <c r="H5126" s="4">
        <v>45722.418067129627</v>
      </c>
      <c r="I5126" t="b">
        <v>0</v>
      </c>
      <c r="J5126" t="b">
        <v>1</v>
      </c>
      <c r="K5126" t="s">
        <v>24</v>
      </c>
      <c r="L5126" t="s">
        <v>22</v>
      </c>
      <c r="M5126">
        <v>123800</v>
      </c>
      <c r="O5126" t="s">
        <v>173</v>
      </c>
    </row>
    <row r="5127" spans="1:16" x14ac:dyDescent="0.25">
      <c r="A5127" t="s">
        <v>1</v>
      </c>
      <c r="B5127" t="s">
        <v>8952</v>
      </c>
      <c r="C5127" t="s">
        <v>8953</v>
      </c>
      <c r="D5127" t="s">
        <v>3957</v>
      </c>
      <c r="E5127" t="s">
        <v>34</v>
      </c>
      <c r="F5127" t="b">
        <v>0</v>
      </c>
      <c r="G5127" t="s">
        <v>27</v>
      </c>
      <c r="H5127" s="4">
        <v>45722.418287037042</v>
      </c>
      <c r="I5127" t="b">
        <v>0</v>
      </c>
      <c r="J5127" t="b">
        <v>0</v>
      </c>
      <c r="K5127" t="s">
        <v>24</v>
      </c>
      <c r="L5127" t="s">
        <v>36</v>
      </c>
      <c r="N5127">
        <v>49.895000457763672</v>
      </c>
      <c r="O5127" t="s">
        <v>8954</v>
      </c>
      <c r="P5127" t="s">
        <v>8955</v>
      </c>
    </row>
    <row r="5128" spans="1:16" x14ac:dyDescent="0.25">
      <c r="A5128" t="s">
        <v>28</v>
      </c>
      <c r="B5128" t="s">
        <v>8956</v>
      </c>
      <c r="C5128" t="s">
        <v>151</v>
      </c>
      <c r="D5128" t="s">
        <v>3957</v>
      </c>
      <c r="E5128" t="s">
        <v>34</v>
      </c>
      <c r="F5128" t="b">
        <v>0</v>
      </c>
      <c r="G5128" t="s">
        <v>30</v>
      </c>
      <c r="H5128" s="4">
        <v>45722.418726851851</v>
      </c>
      <c r="I5128" t="b">
        <v>0</v>
      </c>
      <c r="J5128" t="b">
        <v>0</v>
      </c>
      <c r="K5128" t="s">
        <v>24</v>
      </c>
      <c r="L5128" t="s">
        <v>36</v>
      </c>
      <c r="N5128">
        <v>40.81500244140625</v>
      </c>
      <c r="O5128" t="s">
        <v>8957</v>
      </c>
      <c r="P5128" t="s">
        <v>8958</v>
      </c>
    </row>
    <row r="5129" spans="1:16" x14ac:dyDescent="0.25">
      <c r="A5129" t="s">
        <v>28</v>
      </c>
      <c r="B5129" t="s">
        <v>8959</v>
      </c>
      <c r="C5129" t="s">
        <v>151</v>
      </c>
      <c r="D5129" t="s">
        <v>3957</v>
      </c>
      <c r="E5129" t="s">
        <v>34</v>
      </c>
      <c r="F5129" t="b">
        <v>0</v>
      </c>
      <c r="G5129" t="s">
        <v>30</v>
      </c>
      <c r="H5129" s="4">
        <v>45722.418726851851</v>
      </c>
      <c r="I5129" t="b">
        <v>0</v>
      </c>
      <c r="J5129" t="b">
        <v>0</v>
      </c>
      <c r="K5129" t="s">
        <v>24</v>
      </c>
      <c r="L5129" t="s">
        <v>36</v>
      </c>
      <c r="N5129">
        <v>40.81500244140625</v>
      </c>
      <c r="O5129" t="s">
        <v>8728</v>
      </c>
      <c r="P5129" t="s">
        <v>8958</v>
      </c>
    </row>
    <row r="5130" spans="1:16" x14ac:dyDescent="0.25">
      <c r="A5130" t="s">
        <v>2</v>
      </c>
      <c r="B5130" t="s">
        <v>8960</v>
      </c>
      <c r="C5130" t="s">
        <v>2104</v>
      </c>
      <c r="D5130" t="s">
        <v>3973</v>
      </c>
      <c r="E5130" t="s">
        <v>20</v>
      </c>
      <c r="F5130" t="b">
        <v>0</v>
      </c>
      <c r="G5130" t="s">
        <v>27</v>
      </c>
      <c r="H5130" s="4">
        <v>45722.419131944444</v>
      </c>
      <c r="I5130" t="b">
        <v>0</v>
      </c>
      <c r="J5130" t="b">
        <v>1</v>
      </c>
      <c r="K5130" t="s">
        <v>24</v>
      </c>
      <c r="L5130" t="s">
        <v>22</v>
      </c>
      <c r="M5130">
        <v>116738.5</v>
      </c>
      <c r="O5130" t="s">
        <v>5482</v>
      </c>
      <c r="P5130" t="s">
        <v>8961</v>
      </c>
    </row>
    <row r="5131" spans="1:16" x14ac:dyDescent="0.25">
      <c r="A5131" t="s">
        <v>2</v>
      </c>
      <c r="B5131" t="s">
        <v>471</v>
      </c>
      <c r="C5131" t="s">
        <v>436</v>
      </c>
      <c r="D5131" t="s">
        <v>3973</v>
      </c>
      <c r="E5131" t="s">
        <v>20</v>
      </c>
      <c r="F5131" t="b">
        <v>0</v>
      </c>
      <c r="G5131" t="s">
        <v>27</v>
      </c>
      <c r="H5131" s="4">
        <v>45722.419166666667</v>
      </c>
      <c r="I5131" t="b">
        <v>0</v>
      </c>
      <c r="J5131" t="b">
        <v>1</v>
      </c>
      <c r="K5131" t="s">
        <v>24</v>
      </c>
      <c r="L5131" t="s">
        <v>36</v>
      </c>
      <c r="N5131">
        <v>65</v>
      </c>
      <c r="O5131" t="s">
        <v>5482</v>
      </c>
      <c r="P5131" t="s">
        <v>8717</v>
      </c>
    </row>
    <row r="5132" spans="1:16" x14ac:dyDescent="0.25">
      <c r="A5132" t="s">
        <v>89</v>
      </c>
      <c r="B5132" t="s">
        <v>8962</v>
      </c>
      <c r="C5132" t="s">
        <v>966</v>
      </c>
      <c r="D5132" t="s">
        <v>3973</v>
      </c>
      <c r="E5132" t="s">
        <v>20</v>
      </c>
      <c r="F5132" t="b">
        <v>0</v>
      </c>
      <c r="G5132" t="s">
        <v>27</v>
      </c>
      <c r="H5132" s="4">
        <v>45722.419212962966</v>
      </c>
      <c r="I5132" t="b">
        <v>0</v>
      </c>
      <c r="J5132" t="b">
        <v>0</v>
      </c>
      <c r="K5132" t="s">
        <v>24</v>
      </c>
      <c r="L5132" t="s">
        <v>22</v>
      </c>
      <c r="M5132">
        <v>253000</v>
      </c>
      <c r="O5132" t="s">
        <v>5482</v>
      </c>
      <c r="P5132" t="s">
        <v>8963</v>
      </c>
    </row>
    <row r="5133" spans="1:16" x14ac:dyDescent="0.25">
      <c r="A5133" t="s">
        <v>139</v>
      </c>
      <c r="B5133" t="s">
        <v>8964</v>
      </c>
      <c r="C5133" t="s">
        <v>970</v>
      </c>
      <c r="D5133" t="s">
        <v>3973</v>
      </c>
      <c r="E5133" t="s">
        <v>20</v>
      </c>
      <c r="F5133" t="b">
        <v>0</v>
      </c>
      <c r="G5133" t="s">
        <v>41</v>
      </c>
      <c r="H5133" s="4">
        <v>45722.458877314813</v>
      </c>
      <c r="I5133" t="b">
        <v>0</v>
      </c>
      <c r="J5133" t="b">
        <v>0</v>
      </c>
      <c r="K5133" t="s">
        <v>24</v>
      </c>
      <c r="L5133" t="s">
        <v>22</v>
      </c>
      <c r="M5133">
        <v>137612.796875</v>
      </c>
      <c r="O5133" t="s">
        <v>8965</v>
      </c>
      <c r="P5133" t="s">
        <v>1483</v>
      </c>
    </row>
    <row r="5134" spans="1:16" x14ac:dyDescent="0.25">
      <c r="A5134" t="s">
        <v>19</v>
      </c>
      <c r="B5134" t="s">
        <v>4862</v>
      </c>
      <c r="C5134" t="s">
        <v>49</v>
      </c>
      <c r="D5134" t="s">
        <v>3973</v>
      </c>
      <c r="E5134" t="s">
        <v>20</v>
      </c>
      <c r="F5134" t="b">
        <v>0</v>
      </c>
      <c r="G5134" t="s">
        <v>41</v>
      </c>
      <c r="H5134" s="4">
        <v>45722.45890046296</v>
      </c>
      <c r="I5134" t="b">
        <v>0</v>
      </c>
      <c r="J5134" t="b">
        <v>1</v>
      </c>
      <c r="K5134" t="s">
        <v>24</v>
      </c>
      <c r="L5134" t="s">
        <v>22</v>
      </c>
      <c r="M5134">
        <v>223000</v>
      </c>
      <c r="O5134" t="s">
        <v>1088</v>
      </c>
      <c r="P5134" t="s">
        <v>1089</v>
      </c>
    </row>
    <row r="5135" spans="1:16" x14ac:dyDescent="0.25">
      <c r="A5135" t="s">
        <v>1</v>
      </c>
      <c r="B5135" t="s">
        <v>8966</v>
      </c>
      <c r="C5135" t="s">
        <v>453</v>
      </c>
      <c r="D5135" t="s">
        <v>3973</v>
      </c>
      <c r="E5135" t="s">
        <v>20</v>
      </c>
      <c r="F5135" t="b">
        <v>0</v>
      </c>
      <c r="G5135" t="s">
        <v>41</v>
      </c>
      <c r="H5135" s="4">
        <v>45722.461134259262</v>
      </c>
      <c r="I5135" t="b">
        <v>0</v>
      </c>
      <c r="J5135" t="b">
        <v>0</v>
      </c>
      <c r="K5135" t="s">
        <v>24</v>
      </c>
      <c r="L5135" t="s">
        <v>36</v>
      </c>
      <c r="N5135">
        <v>57.5</v>
      </c>
      <c r="O5135" t="s">
        <v>4344</v>
      </c>
      <c r="P5135" t="s">
        <v>8967</v>
      </c>
    </row>
    <row r="5136" spans="1:16" x14ac:dyDescent="0.25">
      <c r="A5136" t="s">
        <v>1</v>
      </c>
      <c r="B5136" t="s">
        <v>8966</v>
      </c>
      <c r="C5136" t="s">
        <v>453</v>
      </c>
      <c r="D5136" t="s">
        <v>3973</v>
      </c>
      <c r="E5136" t="s">
        <v>20</v>
      </c>
      <c r="F5136" t="b">
        <v>0</v>
      </c>
      <c r="G5136" t="s">
        <v>30</v>
      </c>
      <c r="H5136" s="4">
        <v>45722.481817129628</v>
      </c>
      <c r="I5136" t="b">
        <v>0</v>
      </c>
      <c r="J5136" t="b">
        <v>0</v>
      </c>
      <c r="K5136" t="s">
        <v>24</v>
      </c>
      <c r="L5136" t="s">
        <v>36</v>
      </c>
      <c r="N5136">
        <v>57.5</v>
      </c>
      <c r="O5136" t="s">
        <v>4344</v>
      </c>
      <c r="P5136" t="s">
        <v>8967</v>
      </c>
    </row>
    <row r="5137" spans="1:16" x14ac:dyDescent="0.25">
      <c r="A5137" t="s">
        <v>2</v>
      </c>
      <c r="B5137" t="s">
        <v>8968</v>
      </c>
      <c r="C5137" t="s">
        <v>427</v>
      </c>
      <c r="D5137" t="s">
        <v>3973</v>
      </c>
      <c r="E5137" t="s">
        <v>20</v>
      </c>
      <c r="F5137" t="b">
        <v>0</v>
      </c>
      <c r="G5137" t="s">
        <v>30</v>
      </c>
      <c r="H5137" s="4">
        <v>45722.481956018521</v>
      </c>
      <c r="I5137" t="b">
        <v>0</v>
      </c>
      <c r="J5137" t="b">
        <v>1</v>
      </c>
      <c r="K5137" t="s">
        <v>24</v>
      </c>
      <c r="L5137" t="s">
        <v>22</v>
      </c>
      <c r="M5137">
        <v>165000</v>
      </c>
      <c r="O5137" t="s">
        <v>428</v>
      </c>
      <c r="P5137" t="s">
        <v>3695</v>
      </c>
    </row>
    <row r="5138" spans="1:16" x14ac:dyDescent="0.25">
      <c r="A5138" t="s">
        <v>139</v>
      </c>
      <c r="B5138" t="s">
        <v>8969</v>
      </c>
      <c r="C5138" t="s">
        <v>82</v>
      </c>
      <c r="D5138" t="s">
        <v>3973</v>
      </c>
      <c r="E5138" t="s">
        <v>20</v>
      </c>
      <c r="F5138" t="b">
        <v>0</v>
      </c>
      <c r="G5138" t="s">
        <v>30</v>
      </c>
      <c r="H5138" s="4">
        <v>45722.482106481482</v>
      </c>
      <c r="I5138" t="b">
        <v>1</v>
      </c>
      <c r="J5138" t="b">
        <v>1</v>
      </c>
      <c r="K5138" t="s">
        <v>24</v>
      </c>
      <c r="L5138" t="s">
        <v>22</v>
      </c>
      <c r="M5138">
        <v>160000</v>
      </c>
      <c r="O5138" t="s">
        <v>8970</v>
      </c>
      <c r="P5138" t="s">
        <v>582</v>
      </c>
    </row>
    <row r="5139" spans="1:16" x14ac:dyDescent="0.25">
      <c r="A5139" t="s">
        <v>2</v>
      </c>
      <c r="B5139" t="s">
        <v>8971</v>
      </c>
      <c r="C5139" t="s">
        <v>870</v>
      </c>
      <c r="D5139" t="s">
        <v>4035</v>
      </c>
      <c r="E5139" t="s">
        <v>20</v>
      </c>
      <c r="F5139" t="b">
        <v>0</v>
      </c>
      <c r="G5139" t="s">
        <v>870</v>
      </c>
      <c r="H5139" s="4">
        <v>45722.488275462973</v>
      </c>
      <c r="I5139" t="b">
        <v>0</v>
      </c>
      <c r="J5139" t="b">
        <v>0</v>
      </c>
      <c r="K5139" t="s">
        <v>870</v>
      </c>
      <c r="L5139" t="s">
        <v>22</v>
      </c>
      <c r="M5139">
        <v>90999.5</v>
      </c>
      <c r="O5139" t="s">
        <v>5619</v>
      </c>
      <c r="P5139" t="s">
        <v>8972</v>
      </c>
    </row>
    <row r="5140" spans="1:16" x14ac:dyDescent="0.25">
      <c r="A5140" t="s">
        <v>89</v>
      </c>
      <c r="B5140" t="s">
        <v>8973</v>
      </c>
      <c r="C5140" t="s">
        <v>304</v>
      </c>
      <c r="D5140" t="s">
        <v>3973</v>
      </c>
      <c r="E5140" t="s">
        <v>20</v>
      </c>
      <c r="F5140" t="b">
        <v>0</v>
      </c>
      <c r="G5140" t="s">
        <v>27</v>
      </c>
      <c r="H5140" s="4">
        <v>45722.502546296288</v>
      </c>
      <c r="I5140" t="b">
        <v>0</v>
      </c>
      <c r="J5140" t="b">
        <v>1</v>
      </c>
      <c r="K5140" t="s">
        <v>24</v>
      </c>
      <c r="L5140" t="s">
        <v>22</v>
      </c>
      <c r="M5140">
        <v>142500</v>
      </c>
      <c r="O5140" t="s">
        <v>3669</v>
      </c>
      <c r="P5140" t="s">
        <v>2671</v>
      </c>
    </row>
    <row r="5141" spans="1:16" x14ac:dyDescent="0.25">
      <c r="A5141" t="s">
        <v>28</v>
      </c>
      <c r="B5141" t="s">
        <v>8974</v>
      </c>
      <c r="C5141" t="s">
        <v>283</v>
      </c>
      <c r="D5141" t="s">
        <v>3973</v>
      </c>
      <c r="E5141" t="s">
        <v>20</v>
      </c>
      <c r="F5141" t="b">
        <v>0</v>
      </c>
      <c r="G5141" t="s">
        <v>41</v>
      </c>
      <c r="H5141" s="4">
        <v>45722.543506944443</v>
      </c>
      <c r="I5141" t="b">
        <v>0</v>
      </c>
      <c r="J5141" t="b">
        <v>1</v>
      </c>
      <c r="K5141" t="s">
        <v>24</v>
      </c>
      <c r="L5141" t="s">
        <v>22</v>
      </c>
      <c r="M5141">
        <v>149083.203125</v>
      </c>
      <c r="O5141" t="s">
        <v>8975</v>
      </c>
      <c r="P5141" t="s">
        <v>8976</v>
      </c>
    </row>
    <row r="5142" spans="1:16" x14ac:dyDescent="0.25">
      <c r="A5142" t="s">
        <v>1</v>
      </c>
      <c r="B5142" t="s">
        <v>8977</v>
      </c>
      <c r="C5142" t="s">
        <v>8892</v>
      </c>
      <c r="D5142" t="s">
        <v>3973</v>
      </c>
      <c r="E5142" t="s">
        <v>20</v>
      </c>
      <c r="F5142" t="b">
        <v>0</v>
      </c>
      <c r="G5142" t="s">
        <v>52</v>
      </c>
      <c r="H5142" s="4">
        <v>45722.543842592589</v>
      </c>
      <c r="I5142" t="b">
        <v>0</v>
      </c>
      <c r="J5142" t="b">
        <v>1</v>
      </c>
      <c r="K5142" t="s">
        <v>24</v>
      </c>
      <c r="L5142" t="s">
        <v>22</v>
      </c>
      <c r="M5142">
        <v>156500</v>
      </c>
      <c r="O5142" t="s">
        <v>2342</v>
      </c>
      <c r="P5142" t="s">
        <v>8978</v>
      </c>
    </row>
    <row r="5143" spans="1:16" x14ac:dyDescent="0.25">
      <c r="A5143" t="s">
        <v>28</v>
      </c>
      <c r="B5143" t="s">
        <v>28</v>
      </c>
      <c r="C5143" t="s">
        <v>278</v>
      </c>
      <c r="D5143" t="s">
        <v>3973</v>
      </c>
      <c r="E5143" t="s">
        <v>51</v>
      </c>
      <c r="F5143" t="b">
        <v>0</v>
      </c>
      <c r="G5143" t="s">
        <v>27</v>
      </c>
      <c r="H5143" s="4">
        <v>45722.544236111113</v>
      </c>
      <c r="I5143" t="b">
        <v>0</v>
      </c>
      <c r="J5143" t="b">
        <v>1</v>
      </c>
      <c r="K5143" t="s">
        <v>24</v>
      </c>
      <c r="L5143" t="s">
        <v>36</v>
      </c>
      <c r="N5143">
        <v>85</v>
      </c>
      <c r="O5143" t="s">
        <v>1710</v>
      </c>
      <c r="P5143" t="s">
        <v>8979</v>
      </c>
    </row>
    <row r="5144" spans="1:16" x14ac:dyDescent="0.25">
      <c r="A5144" t="s">
        <v>2</v>
      </c>
      <c r="B5144" t="s">
        <v>8980</v>
      </c>
      <c r="C5144" t="s">
        <v>199</v>
      </c>
      <c r="D5144" t="s">
        <v>3957</v>
      </c>
      <c r="E5144" t="s">
        <v>20</v>
      </c>
      <c r="F5144" t="b">
        <v>0</v>
      </c>
      <c r="G5144" t="s">
        <v>30</v>
      </c>
      <c r="H5144" s="4">
        <v>45722.56527777778</v>
      </c>
      <c r="I5144" t="b">
        <v>0</v>
      </c>
      <c r="J5144" t="b">
        <v>1</v>
      </c>
      <c r="K5144" t="s">
        <v>24</v>
      </c>
      <c r="L5144" t="s">
        <v>36</v>
      </c>
      <c r="N5144">
        <v>50.965000152587891</v>
      </c>
      <c r="O5144" t="s">
        <v>1071</v>
      </c>
      <c r="P5144" t="s">
        <v>8981</v>
      </c>
    </row>
    <row r="5145" spans="1:16" x14ac:dyDescent="0.25">
      <c r="A5145" t="s">
        <v>2</v>
      </c>
      <c r="B5145" t="s">
        <v>8109</v>
      </c>
      <c r="C5145" t="s">
        <v>8982</v>
      </c>
      <c r="D5145" t="s">
        <v>3957</v>
      </c>
      <c r="E5145" t="s">
        <v>20</v>
      </c>
      <c r="F5145" t="b">
        <v>0</v>
      </c>
      <c r="G5145" t="s">
        <v>30</v>
      </c>
      <c r="H5145" s="4">
        <v>45722.565312500003</v>
      </c>
      <c r="I5145" t="b">
        <v>0</v>
      </c>
      <c r="J5145" t="b">
        <v>1</v>
      </c>
      <c r="K5145" t="s">
        <v>24</v>
      </c>
      <c r="L5145" t="s">
        <v>36</v>
      </c>
      <c r="N5145">
        <v>56.145000457763672</v>
      </c>
      <c r="O5145" t="s">
        <v>2768</v>
      </c>
      <c r="P5145" t="s">
        <v>5569</v>
      </c>
    </row>
    <row r="5146" spans="1:16" x14ac:dyDescent="0.25">
      <c r="A5146" t="s">
        <v>0</v>
      </c>
      <c r="B5146" t="s">
        <v>8983</v>
      </c>
      <c r="C5146" t="s">
        <v>39</v>
      </c>
      <c r="D5146" t="s">
        <v>4093</v>
      </c>
      <c r="E5146" t="s">
        <v>51</v>
      </c>
      <c r="F5146" t="b">
        <v>1</v>
      </c>
      <c r="G5146" t="s">
        <v>804</v>
      </c>
      <c r="H5146" s="4">
        <v>45722.580659722233</v>
      </c>
      <c r="I5146" t="b">
        <v>1</v>
      </c>
      <c r="J5146" t="b">
        <v>0</v>
      </c>
      <c r="K5146" t="s">
        <v>804</v>
      </c>
      <c r="L5146" t="s">
        <v>36</v>
      </c>
      <c r="N5146">
        <v>10</v>
      </c>
      <c r="O5146" t="s">
        <v>761</v>
      </c>
    </row>
    <row r="5147" spans="1:16" x14ac:dyDescent="0.25">
      <c r="A5147" t="s">
        <v>2</v>
      </c>
      <c r="B5147" t="s">
        <v>2161</v>
      </c>
      <c r="C5147" t="s">
        <v>203</v>
      </c>
      <c r="D5147" t="s">
        <v>3973</v>
      </c>
      <c r="E5147" t="s">
        <v>20</v>
      </c>
      <c r="F5147" t="b">
        <v>0</v>
      </c>
      <c r="G5147" t="s">
        <v>23</v>
      </c>
      <c r="H5147" s="4">
        <v>45722.58258101852</v>
      </c>
      <c r="I5147" t="b">
        <v>0</v>
      </c>
      <c r="J5147" t="b">
        <v>1</v>
      </c>
      <c r="K5147" t="s">
        <v>24</v>
      </c>
      <c r="L5147" t="s">
        <v>22</v>
      </c>
      <c r="M5147">
        <v>102500</v>
      </c>
      <c r="O5147" t="s">
        <v>1784</v>
      </c>
      <c r="P5147" t="s">
        <v>8984</v>
      </c>
    </row>
    <row r="5148" spans="1:16" x14ac:dyDescent="0.25">
      <c r="A5148" t="s">
        <v>2</v>
      </c>
      <c r="B5148" t="s">
        <v>8985</v>
      </c>
      <c r="C5148" t="s">
        <v>203</v>
      </c>
      <c r="D5148" t="s">
        <v>3973</v>
      </c>
      <c r="E5148" t="s">
        <v>20</v>
      </c>
      <c r="F5148" t="b">
        <v>0</v>
      </c>
      <c r="G5148" t="s">
        <v>23</v>
      </c>
      <c r="H5148" s="4">
        <v>45722.582708333342</v>
      </c>
      <c r="I5148" t="b">
        <v>0</v>
      </c>
      <c r="J5148" t="b">
        <v>1</v>
      </c>
      <c r="K5148" t="s">
        <v>24</v>
      </c>
      <c r="L5148" t="s">
        <v>36</v>
      </c>
      <c r="N5148">
        <v>104.5</v>
      </c>
      <c r="O5148" t="s">
        <v>1784</v>
      </c>
      <c r="P5148" t="s">
        <v>8986</v>
      </c>
    </row>
    <row r="5149" spans="1:16" x14ac:dyDescent="0.25">
      <c r="A5149" t="s">
        <v>0</v>
      </c>
      <c r="B5149" t="s">
        <v>1174</v>
      </c>
      <c r="C5149" t="s">
        <v>8987</v>
      </c>
      <c r="D5149" t="s">
        <v>3957</v>
      </c>
      <c r="E5149" t="s">
        <v>34</v>
      </c>
      <c r="F5149" t="b">
        <v>0</v>
      </c>
      <c r="G5149" t="s">
        <v>27</v>
      </c>
      <c r="H5149" s="4">
        <v>45722.583344907413</v>
      </c>
      <c r="I5149" t="b">
        <v>1</v>
      </c>
      <c r="J5149" t="b">
        <v>1</v>
      </c>
      <c r="K5149" t="s">
        <v>24</v>
      </c>
      <c r="L5149" t="s">
        <v>36</v>
      </c>
      <c r="N5149">
        <v>27.979999542236332</v>
      </c>
      <c r="O5149" t="s">
        <v>6962</v>
      </c>
      <c r="P5149" t="s">
        <v>280</v>
      </c>
    </row>
    <row r="5150" spans="1:16" x14ac:dyDescent="0.25">
      <c r="A5150" t="s">
        <v>139</v>
      </c>
      <c r="B5150" t="s">
        <v>8988</v>
      </c>
      <c r="C5150" t="s">
        <v>82</v>
      </c>
      <c r="D5150" t="s">
        <v>3973</v>
      </c>
      <c r="E5150" t="s">
        <v>20</v>
      </c>
      <c r="F5150" t="b">
        <v>0</v>
      </c>
      <c r="G5150" t="s">
        <v>27</v>
      </c>
      <c r="H5150" s="4">
        <v>45722.583437499998</v>
      </c>
      <c r="I5150" t="b">
        <v>0</v>
      </c>
      <c r="J5150" t="b">
        <v>1</v>
      </c>
      <c r="K5150" t="s">
        <v>24</v>
      </c>
      <c r="L5150" t="s">
        <v>22</v>
      </c>
      <c r="M5150">
        <v>104950</v>
      </c>
      <c r="O5150" t="s">
        <v>1172</v>
      </c>
      <c r="P5150" t="s">
        <v>3715</v>
      </c>
    </row>
    <row r="5151" spans="1:16" x14ac:dyDescent="0.25">
      <c r="A5151" t="s">
        <v>0</v>
      </c>
      <c r="B5151" t="s">
        <v>8989</v>
      </c>
      <c r="C5151" t="s">
        <v>1017</v>
      </c>
      <c r="D5151" t="s">
        <v>2208</v>
      </c>
      <c r="E5151" t="s">
        <v>20</v>
      </c>
      <c r="F5151" t="b">
        <v>0</v>
      </c>
      <c r="G5151" t="s">
        <v>35</v>
      </c>
      <c r="H5151" s="4">
        <v>45722.584155092591</v>
      </c>
      <c r="I5151" t="b">
        <v>0</v>
      </c>
      <c r="J5151" t="b">
        <v>0</v>
      </c>
      <c r="K5151" t="s">
        <v>24</v>
      </c>
      <c r="L5151" t="s">
        <v>22</v>
      </c>
      <c r="M5151">
        <v>67500</v>
      </c>
      <c r="O5151" t="s">
        <v>8990</v>
      </c>
      <c r="P5151" t="s">
        <v>8991</v>
      </c>
    </row>
    <row r="5152" spans="1:16" x14ac:dyDescent="0.25">
      <c r="A5152" t="s">
        <v>0</v>
      </c>
      <c r="B5152" t="s">
        <v>2491</v>
      </c>
      <c r="C5152" t="s">
        <v>624</v>
      </c>
      <c r="D5152" t="s">
        <v>2208</v>
      </c>
      <c r="E5152" t="s">
        <v>20</v>
      </c>
      <c r="F5152" t="b">
        <v>0</v>
      </c>
      <c r="G5152" t="s">
        <v>35</v>
      </c>
      <c r="H5152" s="4">
        <v>45722.58425925926</v>
      </c>
      <c r="I5152" t="b">
        <v>0</v>
      </c>
      <c r="J5152" t="b">
        <v>1</v>
      </c>
      <c r="K5152" t="s">
        <v>24</v>
      </c>
      <c r="L5152" t="s">
        <v>22</v>
      </c>
      <c r="M5152">
        <v>98500</v>
      </c>
      <c r="O5152" t="s">
        <v>647</v>
      </c>
      <c r="P5152" t="s">
        <v>3688</v>
      </c>
    </row>
    <row r="5153" spans="1:16" x14ac:dyDescent="0.25">
      <c r="A5153" t="s">
        <v>0</v>
      </c>
      <c r="B5153" t="s">
        <v>8992</v>
      </c>
      <c r="C5153" t="s">
        <v>8993</v>
      </c>
      <c r="D5153" t="s">
        <v>3957</v>
      </c>
      <c r="E5153" t="s">
        <v>20</v>
      </c>
      <c r="F5153" t="b">
        <v>0</v>
      </c>
      <c r="G5153" t="s">
        <v>30</v>
      </c>
      <c r="H5153" s="4">
        <v>45722.584537037037</v>
      </c>
      <c r="I5153" t="b">
        <v>1</v>
      </c>
      <c r="J5153" t="b">
        <v>1</v>
      </c>
      <c r="K5153" t="s">
        <v>24</v>
      </c>
      <c r="L5153" t="s">
        <v>36</v>
      </c>
      <c r="N5153">
        <v>22.694999694824219</v>
      </c>
      <c r="O5153" t="s">
        <v>8994</v>
      </c>
      <c r="P5153" t="s">
        <v>3676</v>
      </c>
    </row>
    <row r="5154" spans="1:16" x14ac:dyDescent="0.25">
      <c r="A5154" t="s">
        <v>139</v>
      </c>
      <c r="B5154" t="s">
        <v>8995</v>
      </c>
      <c r="C5154" t="s">
        <v>122</v>
      </c>
      <c r="D5154" t="s">
        <v>3957</v>
      </c>
      <c r="E5154" t="s">
        <v>20</v>
      </c>
      <c r="F5154" t="b">
        <v>0</v>
      </c>
      <c r="G5154" t="s">
        <v>52</v>
      </c>
      <c r="H5154" s="4">
        <v>45722.584722222222</v>
      </c>
      <c r="I5154" t="b">
        <v>0</v>
      </c>
      <c r="J5154" t="b">
        <v>1</v>
      </c>
      <c r="K5154" t="s">
        <v>24</v>
      </c>
      <c r="L5154" t="s">
        <v>36</v>
      </c>
      <c r="N5154">
        <v>31.77500152587891</v>
      </c>
      <c r="O5154" t="s">
        <v>759</v>
      </c>
      <c r="P5154" t="s">
        <v>8996</v>
      </c>
    </row>
    <row r="5155" spans="1:16" x14ac:dyDescent="0.25">
      <c r="A5155" t="s">
        <v>1</v>
      </c>
      <c r="B5155" t="s">
        <v>8997</v>
      </c>
      <c r="C5155" t="s">
        <v>82</v>
      </c>
      <c r="D5155" t="s">
        <v>3957</v>
      </c>
      <c r="E5155" t="s">
        <v>34</v>
      </c>
      <c r="F5155" t="b">
        <v>0</v>
      </c>
      <c r="G5155" t="s">
        <v>27</v>
      </c>
      <c r="H5155" s="4">
        <v>45722.584907407407</v>
      </c>
      <c r="I5155" t="b">
        <v>0</v>
      </c>
      <c r="J5155" t="b">
        <v>1</v>
      </c>
      <c r="K5155" t="s">
        <v>24</v>
      </c>
      <c r="L5155" t="s">
        <v>36</v>
      </c>
      <c r="N5155">
        <v>55</v>
      </c>
      <c r="O5155" t="s">
        <v>254</v>
      </c>
      <c r="P5155" t="s">
        <v>596</v>
      </c>
    </row>
    <row r="5156" spans="1:16" x14ac:dyDescent="0.25">
      <c r="A5156" t="s">
        <v>1</v>
      </c>
      <c r="B5156" t="s">
        <v>8998</v>
      </c>
      <c r="C5156" t="s">
        <v>2305</v>
      </c>
      <c r="D5156" t="s">
        <v>3957</v>
      </c>
      <c r="E5156" t="s">
        <v>20</v>
      </c>
      <c r="F5156" t="b">
        <v>0</v>
      </c>
      <c r="G5156" t="s">
        <v>27</v>
      </c>
      <c r="H5156" s="4">
        <v>45722.584907407407</v>
      </c>
      <c r="I5156" t="b">
        <v>0</v>
      </c>
      <c r="J5156" t="b">
        <v>1</v>
      </c>
      <c r="K5156" t="s">
        <v>24</v>
      </c>
      <c r="L5156" t="s">
        <v>36</v>
      </c>
      <c r="N5156">
        <v>49.895000457763672</v>
      </c>
      <c r="O5156" t="s">
        <v>1982</v>
      </c>
      <c r="P5156" t="s">
        <v>8999</v>
      </c>
    </row>
    <row r="5157" spans="1:16" x14ac:dyDescent="0.25">
      <c r="A5157" t="s">
        <v>1</v>
      </c>
      <c r="B5157" t="s">
        <v>1153</v>
      </c>
      <c r="C5157" t="s">
        <v>3015</v>
      </c>
      <c r="D5157" t="s">
        <v>3957</v>
      </c>
      <c r="E5157" t="s">
        <v>105</v>
      </c>
      <c r="F5157" t="b">
        <v>0</v>
      </c>
      <c r="G5157" t="s">
        <v>27</v>
      </c>
      <c r="H5157" s="4">
        <v>45722.584976851853</v>
      </c>
      <c r="I5157" t="b">
        <v>0</v>
      </c>
      <c r="J5157" t="b">
        <v>0</v>
      </c>
      <c r="K5157" t="s">
        <v>24</v>
      </c>
      <c r="L5157" t="s">
        <v>36</v>
      </c>
      <c r="N5157">
        <v>40</v>
      </c>
      <c r="O5157" t="s">
        <v>6089</v>
      </c>
    </row>
    <row r="5158" spans="1:16" x14ac:dyDescent="0.25">
      <c r="A5158" t="s">
        <v>19</v>
      </c>
      <c r="B5158" t="s">
        <v>9000</v>
      </c>
      <c r="C5158" t="s">
        <v>1025</v>
      </c>
      <c r="D5158" t="s">
        <v>3957</v>
      </c>
      <c r="E5158" t="s">
        <v>20</v>
      </c>
      <c r="F5158" t="b">
        <v>0</v>
      </c>
      <c r="G5158" t="s">
        <v>27</v>
      </c>
      <c r="H5158" s="4">
        <v>45722.585034722222</v>
      </c>
      <c r="I5158" t="b">
        <v>0</v>
      </c>
      <c r="J5158" t="b">
        <v>1</v>
      </c>
      <c r="K5158" t="s">
        <v>24</v>
      </c>
      <c r="L5158" t="s">
        <v>36</v>
      </c>
      <c r="N5158">
        <v>49.895000457763672</v>
      </c>
      <c r="O5158" t="s">
        <v>1370</v>
      </c>
      <c r="P5158" t="s">
        <v>1587</v>
      </c>
    </row>
    <row r="5159" spans="1:16" x14ac:dyDescent="0.25">
      <c r="A5159" t="s">
        <v>1</v>
      </c>
      <c r="B5159" t="s">
        <v>9001</v>
      </c>
      <c r="C5159" t="s">
        <v>151</v>
      </c>
      <c r="D5159" t="s">
        <v>3957</v>
      </c>
      <c r="E5159" t="s">
        <v>20</v>
      </c>
      <c r="F5159" t="b">
        <v>0</v>
      </c>
      <c r="G5159" t="s">
        <v>30</v>
      </c>
      <c r="H5159" s="4">
        <v>45722.585358796299</v>
      </c>
      <c r="I5159" t="b">
        <v>0</v>
      </c>
      <c r="J5159" t="b">
        <v>1</v>
      </c>
      <c r="K5159" t="s">
        <v>24</v>
      </c>
      <c r="L5159" t="s">
        <v>36</v>
      </c>
      <c r="N5159">
        <v>40.81500244140625</v>
      </c>
      <c r="O5159" t="s">
        <v>1066</v>
      </c>
      <c r="P5159" t="s">
        <v>9002</v>
      </c>
    </row>
    <row r="5160" spans="1:16" x14ac:dyDescent="0.25">
      <c r="A5160" t="s">
        <v>1</v>
      </c>
      <c r="B5160" t="s">
        <v>2515</v>
      </c>
      <c r="C5160" t="s">
        <v>1263</v>
      </c>
      <c r="D5160" t="s">
        <v>3957</v>
      </c>
      <c r="E5160" t="s">
        <v>20</v>
      </c>
      <c r="F5160" t="b">
        <v>0</v>
      </c>
      <c r="G5160" t="s">
        <v>52</v>
      </c>
      <c r="H5160" s="4">
        <v>45722.585532407407</v>
      </c>
      <c r="I5160" t="b">
        <v>0</v>
      </c>
      <c r="J5160" t="b">
        <v>0</v>
      </c>
      <c r="K5160" t="s">
        <v>24</v>
      </c>
      <c r="L5160" t="s">
        <v>36</v>
      </c>
      <c r="N5160">
        <v>40.099998474121087</v>
      </c>
      <c r="O5160" t="s">
        <v>2288</v>
      </c>
    </row>
    <row r="5161" spans="1:16" x14ac:dyDescent="0.25">
      <c r="A5161" t="s">
        <v>40</v>
      </c>
      <c r="B5161" t="s">
        <v>40</v>
      </c>
      <c r="C5161" t="s">
        <v>9003</v>
      </c>
      <c r="D5161" t="s">
        <v>3957</v>
      </c>
      <c r="E5161" t="s">
        <v>20</v>
      </c>
      <c r="F5161" t="b">
        <v>0</v>
      </c>
      <c r="G5161" t="s">
        <v>27</v>
      </c>
      <c r="H5161" s="4">
        <v>45722.585787037038</v>
      </c>
      <c r="I5161" t="b">
        <v>1</v>
      </c>
      <c r="J5161" t="b">
        <v>1</v>
      </c>
      <c r="K5161" t="s">
        <v>24</v>
      </c>
      <c r="L5161" t="s">
        <v>36</v>
      </c>
      <c r="N5161">
        <v>52.919998168945313</v>
      </c>
      <c r="O5161" t="s">
        <v>9004</v>
      </c>
      <c r="P5161" t="s">
        <v>9005</v>
      </c>
    </row>
    <row r="5162" spans="1:16" x14ac:dyDescent="0.25">
      <c r="A5162" t="s">
        <v>2</v>
      </c>
      <c r="B5162" t="s">
        <v>9006</v>
      </c>
      <c r="C5162" t="s">
        <v>3687</v>
      </c>
      <c r="D5162" t="s">
        <v>3957</v>
      </c>
      <c r="E5162" t="s">
        <v>20</v>
      </c>
      <c r="F5162" t="b">
        <v>0</v>
      </c>
      <c r="G5162" t="s">
        <v>27</v>
      </c>
      <c r="H5162" s="4">
        <v>45722.585798611108</v>
      </c>
      <c r="I5162" t="b">
        <v>0</v>
      </c>
      <c r="J5162" t="b">
        <v>1</v>
      </c>
      <c r="K5162" t="s">
        <v>24</v>
      </c>
      <c r="L5162" t="s">
        <v>36</v>
      </c>
      <c r="N5162">
        <v>45.654998779296882</v>
      </c>
      <c r="O5162" t="s">
        <v>2112</v>
      </c>
      <c r="P5162" t="s">
        <v>9007</v>
      </c>
    </row>
    <row r="5163" spans="1:16" x14ac:dyDescent="0.25">
      <c r="A5163" t="s">
        <v>40</v>
      </c>
      <c r="B5163" t="s">
        <v>2487</v>
      </c>
      <c r="C5163" t="s">
        <v>9008</v>
      </c>
      <c r="D5163" t="s">
        <v>3957</v>
      </c>
      <c r="E5163" t="s">
        <v>20</v>
      </c>
      <c r="F5163" t="b">
        <v>0</v>
      </c>
      <c r="G5163" t="s">
        <v>27</v>
      </c>
      <c r="H5163" s="4">
        <v>45722.585833333331</v>
      </c>
      <c r="I5163" t="b">
        <v>0</v>
      </c>
      <c r="J5163" t="b">
        <v>1</v>
      </c>
      <c r="K5163" t="s">
        <v>24</v>
      </c>
      <c r="L5163" t="s">
        <v>36</v>
      </c>
      <c r="N5163">
        <v>45.745002746582031</v>
      </c>
      <c r="O5163" t="s">
        <v>9009</v>
      </c>
      <c r="P5163" t="s">
        <v>9010</v>
      </c>
    </row>
    <row r="5164" spans="1:16" x14ac:dyDescent="0.25">
      <c r="A5164" t="s">
        <v>2</v>
      </c>
      <c r="B5164" t="s">
        <v>9011</v>
      </c>
      <c r="C5164" t="s">
        <v>203</v>
      </c>
      <c r="D5164" t="s">
        <v>3957</v>
      </c>
      <c r="E5164" t="s">
        <v>20</v>
      </c>
      <c r="F5164" t="b">
        <v>0</v>
      </c>
      <c r="G5164" t="s">
        <v>27</v>
      </c>
      <c r="H5164" s="4">
        <v>45722.585902777777</v>
      </c>
      <c r="I5164" t="b">
        <v>0</v>
      </c>
      <c r="J5164" t="b">
        <v>1</v>
      </c>
      <c r="K5164" t="s">
        <v>24</v>
      </c>
      <c r="L5164" t="s">
        <v>36</v>
      </c>
      <c r="N5164">
        <v>50.870002746582031</v>
      </c>
      <c r="O5164" t="s">
        <v>1495</v>
      </c>
      <c r="P5164" t="s">
        <v>9012</v>
      </c>
    </row>
    <row r="5165" spans="1:16" x14ac:dyDescent="0.25">
      <c r="A5165" t="s">
        <v>40</v>
      </c>
      <c r="B5165" t="s">
        <v>9013</v>
      </c>
      <c r="C5165" t="s">
        <v>54</v>
      </c>
      <c r="D5165" t="s">
        <v>3957</v>
      </c>
      <c r="E5165" t="s">
        <v>20</v>
      </c>
      <c r="F5165" t="b">
        <v>0</v>
      </c>
      <c r="G5165" t="s">
        <v>41</v>
      </c>
      <c r="H5165" s="4">
        <v>45722.586111111108</v>
      </c>
      <c r="I5165" t="b">
        <v>0</v>
      </c>
      <c r="J5165" t="b">
        <v>1</v>
      </c>
      <c r="K5165" t="s">
        <v>24</v>
      </c>
      <c r="L5165" t="s">
        <v>36</v>
      </c>
      <c r="N5165">
        <v>68.2449951171875</v>
      </c>
      <c r="O5165" t="s">
        <v>405</v>
      </c>
      <c r="P5165" t="s">
        <v>9014</v>
      </c>
    </row>
    <row r="5166" spans="1:16" x14ac:dyDescent="0.25">
      <c r="A5166" t="s">
        <v>1</v>
      </c>
      <c r="B5166" t="s">
        <v>9015</v>
      </c>
      <c r="C5166" t="s">
        <v>1715</v>
      </c>
      <c r="D5166" t="s">
        <v>81</v>
      </c>
      <c r="E5166" t="s">
        <v>20</v>
      </c>
      <c r="F5166" t="b">
        <v>0</v>
      </c>
      <c r="G5166" t="s">
        <v>27</v>
      </c>
      <c r="H5166" s="4">
        <v>45722.627326388887</v>
      </c>
      <c r="I5166" t="b">
        <v>0</v>
      </c>
      <c r="J5166" t="b">
        <v>1</v>
      </c>
      <c r="K5166" t="s">
        <v>24</v>
      </c>
      <c r="L5166" t="s">
        <v>22</v>
      </c>
      <c r="M5166">
        <v>200000</v>
      </c>
      <c r="O5166" t="s">
        <v>81</v>
      </c>
      <c r="P5166" t="s">
        <v>9016</v>
      </c>
    </row>
    <row r="5167" spans="1:16" x14ac:dyDescent="0.25">
      <c r="A5167" t="s">
        <v>1</v>
      </c>
      <c r="B5167" t="s">
        <v>9017</v>
      </c>
      <c r="C5167" t="s">
        <v>160</v>
      </c>
      <c r="D5167" t="s">
        <v>3828</v>
      </c>
      <c r="E5167" t="s">
        <v>20</v>
      </c>
      <c r="F5167" t="b">
        <v>0</v>
      </c>
      <c r="G5167" t="s">
        <v>52</v>
      </c>
      <c r="H5167" s="4">
        <v>45722.668865740743</v>
      </c>
      <c r="I5167" t="b">
        <v>0</v>
      </c>
      <c r="J5167" t="b">
        <v>1</v>
      </c>
      <c r="K5167" t="s">
        <v>24</v>
      </c>
      <c r="L5167" t="s">
        <v>22</v>
      </c>
      <c r="M5167">
        <v>220500</v>
      </c>
      <c r="O5167" t="s">
        <v>3939</v>
      </c>
    </row>
    <row r="5168" spans="1:16" x14ac:dyDescent="0.25">
      <c r="A5168" t="s">
        <v>2</v>
      </c>
      <c r="B5168" t="s">
        <v>2</v>
      </c>
      <c r="C5168" t="s">
        <v>92</v>
      </c>
      <c r="D5168" t="s">
        <v>131</v>
      </c>
      <c r="E5168" t="s">
        <v>20</v>
      </c>
      <c r="F5168" t="b">
        <v>0</v>
      </c>
      <c r="G5168" t="s">
        <v>41</v>
      </c>
      <c r="H5168" s="4">
        <v>45722.669444444437</v>
      </c>
      <c r="I5168" t="b">
        <v>1</v>
      </c>
      <c r="J5168" t="b">
        <v>0</v>
      </c>
      <c r="K5168" t="s">
        <v>24</v>
      </c>
      <c r="L5168" t="s">
        <v>22</v>
      </c>
      <c r="M5168">
        <v>120000</v>
      </c>
      <c r="O5168" t="s">
        <v>131</v>
      </c>
      <c r="P5168" t="s">
        <v>9018</v>
      </c>
    </row>
    <row r="5169" spans="1:16" x14ac:dyDescent="0.25">
      <c r="A5169" t="s">
        <v>2</v>
      </c>
      <c r="B5169" t="s">
        <v>6875</v>
      </c>
      <c r="C5169" t="s">
        <v>985</v>
      </c>
      <c r="D5169" t="s">
        <v>3828</v>
      </c>
      <c r="E5169" t="s">
        <v>20</v>
      </c>
      <c r="F5169" t="b">
        <v>0</v>
      </c>
      <c r="G5169" t="s">
        <v>41</v>
      </c>
      <c r="H5169" s="4">
        <v>45722.669525462959</v>
      </c>
      <c r="I5169" t="b">
        <v>1</v>
      </c>
      <c r="J5169" t="b">
        <v>1</v>
      </c>
      <c r="K5169" t="s">
        <v>24</v>
      </c>
      <c r="L5169" t="s">
        <v>22</v>
      </c>
      <c r="M5169">
        <v>124107.5</v>
      </c>
      <c r="O5169" t="s">
        <v>554</v>
      </c>
      <c r="P5169" t="s">
        <v>9019</v>
      </c>
    </row>
    <row r="5170" spans="1:16" x14ac:dyDescent="0.25">
      <c r="A5170" t="s">
        <v>0</v>
      </c>
      <c r="B5170" t="s">
        <v>9020</v>
      </c>
      <c r="C5170" t="s">
        <v>1209</v>
      </c>
      <c r="D5170" t="s">
        <v>3828</v>
      </c>
      <c r="E5170" t="s">
        <v>20</v>
      </c>
      <c r="F5170" t="b">
        <v>0</v>
      </c>
      <c r="G5170" t="s">
        <v>35</v>
      </c>
      <c r="H5170" s="4">
        <v>45722.709155092591</v>
      </c>
      <c r="I5170" t="b">
        <v>0</v>
      </c>
      <c r="J5170" t="b">
        <v>0</v>
      </c>
      <c r="K5170" t="s">
        <v>24</v>
      </c>
      <c r="L5170" t="s">
        <v>36</v>
      </c>
      <c r="N5170">
        <v>43.005001068115227</v>
      </c>
      <c r="O5170" t="s">
        <v>9021</v>
      </c>
      <c r="P5170" t="s">
        <v>9022</v>
      </c>
    </row>
    <row r="5171" spans="1:16" x14ac:dyDescent="0.25">
      <c r="A5171" t="s">
        <v>0</v>
      </c>
      <c r="B5171" t="s">
        <v>8820</v>
      </c>
      <c r="C5171" t="s">
        <v>8821</v>
      </c>
      <c r="D5171" t="s">
        <v>3973</v>
      </c>
      <c r="E5171" t="s">
        <v>20</v>
      </c>
      <c r="F5171" t="b">
        <v>0</v>
      </c>
      <c r="G5171" t="s">
        <v>35</v>
      </c>
      <c r="H5171" s="4">
        <v>45722.709155092591</v>
      </c>
      <c r="I5171" t="b">
        <v>0</v>
      </c>
      <c r="J5171" t="b">
        <v>0</v>
      </c>
      <c r="K5171" t="s">
        <v>24</v>
      </c>
      <c r="L5171" t="s">
        <v>22</v>
      </c>
      <c r="M5171">
        <v>70000</v>
      </c>
      <c r="O5171" t="s">
        <v>8822</v>
      </c>
      <c r="P5171" t="s">
        <v>8823</v>
      </c>
    </row>
    <row r="5172" spans="1:16" x14ac:dyDescent="0.25">
      <c r="A5172" t="s">
        <v>28</v>
      </c>
      <c r="B5172" t="s">
        <v>9023</v>
      </c>
      <c r="C5172" t="s">
        <v>688</v>
      </c>
      <c r="D5172" t="s">
        <v>3973</v>
      </c>
      <c r="E5172" t="s">
        <v>20</v>
      </c>
      <c r="F5172" t="b">
        <v>0</v>
      </c>
      <c r="G5172" t="s">
        <v>30</v>
      </c>
      <c r="H5172" s="4">
        <v>45722.731979166667</v>
      </c>
      <c r="I5172" t="b">
        <v>0</v>
      </c>
      <c r="J5172" t="b">
        <v>0</v>
      </c>
      <c r="K5172" t="s">
        <v>24</v>
      </c>
      <c r="L5172" t="s">
        <v>36</v>
      </c>
      <c r="N5172">
        <v>82.5</v>
      </c>
      <c r="O5172" t="s">
        <v>4344</v>
      </c>
      <c r="P5172" t="s">
        <v>9024</v>
      </c>
    </row>
    <row r="5173" spans="1:16" x14ac:dyDescent="0.25">
      <c r="A5173" t="s">
        <v>1</v>
      </c>
      <c r="B5173" t="s">
        <v>1104</v>
      </c>
      <c r="C5173" t="s">
        <v>9025</v>
      </c>
      <c r="D5173" t="s">
        <v>3973</v>
      </c>
      <c r="E5173" t="s">
        <v>20</v>
      </c>
      <c r="F5173" t="b">
        <v>0</v>
      </c>
      <c r="G5173" t="s">
        <v>27</v>
      </c>
      <c r="H5173" s="4">
        <v>45722.750150462962</v>
      </c>
      <c r="I5173" t="b">
        <v>0</v>
      </c>
      <c r="J5173" t="b">
        <v>1</v>
      </c>
      <c r="K5173" t="s">
        <v>24</v>
      </c>
      <c r="L5173" t="s">
        <v>22</v>
      </c>
      <c r="M5173">
        <v>80000</v>
      </c>
      <c r="O5173" t="s">
        <v>1493</v>
      </c>
      <c r="P5173" t="s">
        <v>204</v>
      </c>
    </row>
    <row r="5174" spans="1:16" x14ac:dyDescent="0.25">
      <c r="A5174" t="s">
        <v>89</v>
      </c>
      <c r="B5174" t="s">
        <v>2984</v>
      </c>
      <c r="D5174" t="s">
        <v>4035</v>
      </c>
      <c r="E5174" t="s">
        <v>20</v>
      </c>
      <c r="F5174" t="b">
        <v>0</v>
      </c>
      <c r="G5174" t="s">
        <v>41</v>
      </c>
      <c r="H5174" s="4">
        <v>45722.750439814823</v>
      </c>
      <c r="I5174" t="b">
        <v>0</v>
      </c>
      <c r="J5174" t="b">
        <v>0</v>
      </c>
      <c r="K5174" t="s">
        <v>24</v>
      </c>
      <c r="L5174" t="s">
        <v>22</v>
      </c>
      <c r="M5174">
        <v>135000</v>
      </c>
      <c r="O5174" t="s">
        <v>9026</v>
      </c>
      <c r="P5174" t="s">
        <v>193</v>
      </c>
    </row>
    <row r="5175" spans="1:16" x14ac:dyDescent="0.25">
      <c r="A5175" t="s">
        <v>1</v>
      </c>
      <c r="B5175" t="s">
        <v>852</v>
      </c>
      <c r="C5175" t="s">
        <v>2465</v>
      </c>
      <c r="D5175" t="s">
        <v>3973</v>
      </c>
      <c r="E5175" t="s">
        <v>20</v>
      </c>
      <c r="F5175" t="b">
        <v>0</v>
      </c>
      <c r="G5175" t="s">
        <v>41</v>
      </c>
      <c r="H5175" s="4">
        <v>45722.750486111108</v>
      </c>
      <c r="I5175" t="b">
        <v>0</v>
      </c>
      <c r="J5175" t="b">
        <v>0</v>
      </c>
      <c r="K5175" t="s">
        <v>24</v>
      </c>
      <c r="L5175" t="s">
        <v>22</v>
      </c>
      <c r="M5175">
        <v>167500</v>
      </c>
      <c r="O5175" t="s">
        <v>6216</v>
      </c>
    </row>
    <row r="5176" spans="1:16" x14ac:dyDescent="0.25">
      <c r="A5176" t="s">
        <v>0</v>
      </c>
      <c r="B5176" t="s">
        <v>103</v>
      </c>
      <c r="C5176" t="s">
        <v>33</v>
      </c>
      <c r="D5176" t="s">
        <v>3828</v>
      </c>
      <c r="E5176" t="s">
        <v>51</v>
      </c>
      <c r="F5176" t="b">
        <v>0</v>
      </c>
      <c r="G5176" t="s">
        <v>35</v>
      </c>
      <c r="H5176" s="4">
        <v>45722.750821759262</v>
      </c>
      <c r="I5176" t="b">
        <v>0</v>
      </c>
      <c r="J5176" t="b">
        <v>0</v>
      </c>
      <c r="K5176" t="s">
        <v>24</v>
      </c>
      <c r="L5176" t="s">
        <v>22</v>
      </c>
      <c r="M5176">
        <v>50000</v>
      </c>
      <c r="O5176" t="s">
        <v>1024</v>
      </c>
      <c r="P5176" t="s">
        <v>3076</v>
      </c>
    </row>
    <row r="5177" spans="1:16" x14ac:dyDescent="0.25">
      <c r="A5177" t="s">
        <v>1</v>
      </c>
      <c r="B5177" t="s">
        <v>9027</v>
      </c>
      <c r="C5177" t="s">
        <v>167</v>
      </c>
      <c r="D5177" t="s">
        <v>3973</v>
      </c>
      <c r="E5177" t="s">
        <v>20</v>
      </c>
      <c r="F5177" t="b">
        <v>0</v>
      </c>
      <c r="G5177" t="s">
        <v>35</v>
      </c>
      <c r="H5177" s="4">
        <v>45722.750844907408</v>
      </c>
      <c r="I5177" t="b">
        <v>1</v>
      </c>
      <c r="J5177" t="b">
        <v>0</v>
      </c>
      <c r="K5177" t="s">
        <v>24</v>
      </c>
      <c r="L5177" t="s">
        <v>36</v>
      </c>
      <c r="N5177">
        <v>38</v>
      </c>
      <c r="O5177" t="s">
        <v>9028</v>
      </c>
      <c r="P5177" t="s">
        <v>9029</v>
      </c>
    </row>
    <row r="5178" spans="1:16" x14ac:dyDescent="0.25">
      <c r="A5178" t="s">
        <v>1</v>
      </c>
      <c r="B5178" t="s">
        <v>9030</v>
      </c>
      <c r="C5178" t="s">
        <v>141</v>
      </c>
      <c r="D5178" t="s">
        <v>3828</v>
      </c>
      <c r="E5178" t="s">
        <v>20</v>
      </c>
      <c r="F5178" t="b">
        <v>0</v>
      </c>
      <c r="G5178" t="s">
        <v>27</v>
      </c>
      <c r="H5178" s="4">
        <v>45722.751597222217</v>
      </c>
      <c r="I5178" t="b">
        <v>0</v>
      </c>
      <c r="J5178" t="b">
        <v>1</v>
      </c>
      <c r="K5178" t="s">
        <v>24</v>
      </c>
      <c r="L5178" t="s">
        <v>22</v>
      </c>
      <c r="M5178">
        <v>133805.5</v>
      </c>
      <c r="O5178" t="s">
        <v>9031</v>
      </c>
      <c r="P5178" t="s">
        <v>9032</v>
      </c>
    </row>
    <row r="5179" spans="1:16" x14ac:dyDescent="0.25">
      <c r="A5179" t="s">
        <v>25</v>
      </c>
      <c r="B5179" t="s">
        <v>9033</v>
      </c>
      <c r="C5179" t="s">
        <v>158</v>
      </c>
      <c r="D5179" t="s">
        <v>4035</v>
      </c>
      <c r="E5179" t="s">
        <v>20</v>
      </c>
      <c r="F5179" t="b">
        <v>0</v>
      </c>
      <c r="G5179" t="s">
        <v>158</v>
      </c>
      <c r="H5179" s="4">
        <v>45722.774837962963</v>
      </c>
      <c r="I5179" t="b">
        <v>0</v>
      </c>
      <c r="J5179" t="b">
        <v>0</v>
      </c>
      <c r="K5179" t="s">
        <v>158</v>
      </c>
      <c r="L5179" t="s">
        <v>22</v>
      </c>
      <c r="M5179">
        <v>64271.5</v>
      </c>
      <c r="O5179" t="s">
        <v>402</v>
      </c>
      <c r="P5179" t="s">
        <v>9034</v>
      </c>
    </row>
    <row r="5180" spans="1:16" x14ac:dyDescent="0.25">
      <c r="A5180" t="s">
        <v>0</v>
      </c>
      <c r="B5180" t="s">
        <v>0</v>
      </c>
      <c r="C5180" t="s">
        <v>9035</v>
      </c>
      <c r="D5180" t="s">
        <v>3828</v>
      </c>
      <c r="E5180" t="s">
        <v>20</v>
      </c>
      <c r="F5180" t="b">
        <v>0</v>
      </c>
      <c r="G5180" t="s">
        <v>23</v>
      </c>
      <c r="H5180" s="4">
        <v>45722.790856481479</v>
      </c>
      <c r="I5180" t="b">
        <v>0</v>
      </c>
      <c r="J5180" t="b">
        <v>1</v>
      </c>
      <c r="K5180" t="s">
        <v>24</v>
      </c>
      <c r="L5180" t="s">
        <v>22</v>
      </c>
      <c r="M5180">
        <v>70620</v>
      </c>
      <c r="O5180" t="s">
        <v>7687</v>
      </c>
      <c r="P5180" t="s">
        <v>9036</v>
      </c>
    </row>
    <row r="5181" spans="1:16" x14ac:dyDescent="0.25">
      <c r="A5181" t="s">
        <v>0</v>
      </c>
      <c r="B5181" t="s">
        <v>1300</v>
      </c>
      <c r="C5181" t="s">
        <v>167</v>
      </c>
      <c r="D5181" t="s">
        <v>3828</v>
      </c>
      <c r="E5181" t="s">
        <v>51</v>
      </c>
      <c r="F5181" t="b">
        <v>0</v>
      </c>
      <c r="G5181" t="s">
        <v>35</v>
      </c>
      <c r="H5181" s="4">
        <v>45722.792488425926</v>
      </c>
      <c r="I5181" t="b">
        <v>0</v>
      </c>
      <c r="J5181" t="b">
        <v>0</v>
      </c>
      <c r="K5181" t="s">
        <v>24</v>
      </c>
      <c r="L5181" t="s">
        <v>36</v>
      </c>
      <c r="N5181">
        <v>37.5</v>
      </c>
      <c r="O5181" t="s">
        <v>9037</v>
      </c>
      <c r="P5181" t="s">
        <v>9038</v>
      </c>
    </row>
    <row r="5182" spans="1:16" x14ac:dyDescent="0.25">
      <c r="A5182" t="s">
        <v>139</v>
      </c>
      <c r="B5182" t="s">
        <v>9039</v>
      </c>
      <c r="C5182" t="s">
        <v>167</v>
      </c>
      <c r="D5182" t="s">
        <v>2208</v>
      </c>
      <c r="E5182" t="s">
        <v>51</v>
      </c>
      <c r="F5182" t="b">
        <v>0</v>
      </c>
      <c r="G5182" t="s">
        <v>35</v>
      </c>
      <c r="H5182" s="4">
        <v>45722.792604166672</v>
      </c>
      <c r="I5182" t="b">
        <v>0</v>
      </c>
      <c r="J5182" t="b">
        <v>0</v>
      </c>
      <c r="K5182" t="s">
        <v>24</v>
      </c>
      <c r="L5182" t="s">
        <v>36</v>
      </c>
      <c r="N5182">
        <v>34</v>
      </c>
      <c r="O5182" t="s">
        <v>923</v>
      </c>
      <c r="P5182" t="s">
        <v>9040</v>
      </c>
    </row>
    <row r="5183" spans="1:16" x14ac:dyDescent="0.25">
      <c r="A5183" t="s">
        <v>0</v>
      </c>
      <c r="B5183" t="s">
        <v>0</v>
      </c>
      <c r="C5183" t="s">
        <v>9041</v>
      </c>
      <c r="D5183" t="s">
        <v>3973</v>
      </c>
      <c r="E5183" t="s">
        <v>105</v>
      </c>
      <c r="F5183" t="b">
        <v>0</v>
      </c>
      <c r="G5183" t="s">
        <v>30</v>
      </c>
      <c r="H5183" s="4">
        <v>45722.792870370373</v>
      </c>
      <c r="I5183" t="b">
        <v>0</v>
      </c>
      <c r="J5183" t="b">
        <v>0</v>
      </c>
      <c r="K5183" t="s">
        <v>24</v>
      </c>
      <c r="L5183" t="s">
        <v>36</v>
      </c>
      <c r="N5183">
        <v>35</v>
      </c>
      <c r="O5183" t="s">
        <v>776</v>
      </c>
      <c r="P5183" t="s">
        <v>204</v>
      </c>
    </row>
    <row r="5184" spans="1:16" x14ac:dyDescent="0.25">
      <c r="A5184" t="s">
        <v>0</v>
      </c>
      <c r="B5184" t="s">
        <v>9042</v>
      </c>
      <c r="C5184" t="s">
        <v>9043</v>
      </c>
      <c r="D5184" t="s">
        <v>3973</v>
      </c>
      <c r="E5184" t="s">
        <v>20</v>
      </c>
      <c r="F5184" t="b">
        <v>0</v>
      </c>
      <c r="G5184" t="s">
        <v>30</v>
      </c>
      <c r="H5184" s="4">
        <v>45722.792893518519</v>
      </c>
      <c r="I5184" t="b">
        <v>1</v>
      </c>
      <c r="J5184" t="b">
        <v>0</v>
      </c>
      <c r="K5184" t="s">
        <v>24</v>
      </c>
      <c r="L5184" t="s">
        <v>22</v>
      </c>
      <c r="M5184">
        <v>80000</v>
      </c>
      <c r="O5184" t="s">
        <v>3241</v>
      </c>
      <c r="P5184" t="s">
        <v>709</v>
      </c>
    </row>
    <row r="5185" spans="1:16" x14ac:dyDescent="0.25">
      <c r="A5185" t="s">
        <v>0</v>
      </c>
      <c r="B5185" t="s">
        <v>9044</v>
      </c>
      <c r="C5185" t="s">
        <v>39</v>
      </c>
      <c r="D5185" t="s">
        <v>3973</v>
      </c>
      <c r="E5185" t="s">
        <v>20</v>
      </c>
      <c r="F5185" t="b">
        <v>1</v>
      </c>
      <c r="G5185" t="s">
        <v>27</v>
      </c>
      <c r="H5185" s="4">
        <v>45722.794212962966</v>
      </c>
      <c r="I5185" t="b">
        <v>0</v>
      </c>
      <c r="J5185" t="b">
        <v>1</v>
      </c>
      <c r="K5185" t="s">
        <v>24</v>
      </c>
      <c r="L5185" t="s">
        <v>22</v>
      </c>
      <c r="M5185">
        <v>112950</v>
      </c>
      <c r="O5185" t="s">
        <v>2815</v>
      </c>
      <c r="P5185" t="s">
        <v>9045</v>
      </c>
    </row>
    <row r="5186" spans="1:16" x14ac:dyDescent="0.25">
      <c r="A5186" t="s">
        <v>0</v>
      </c>
      <c r="B5186" t="s">
        <v>3444</v>
      </c>
      <c r="C5186" t="s">
        <v>9046</v>
      </c>
      <c r="D5186" t="s">
        <v>3957</v>
      </c>
      <c r="E5186" t="s">
        <v>20</v>
      </c>
      <c r="F5186" t="b">
        <v>0</v>
      </c>
      <c r="G5186" t="s">
        <v>23</v>
      </c>
      <c r="H5186" s="4">
        <v>45722.832557870373</v>
      </c>
      <c r="I5186" t="b">
        <v>1</v>
      </c>
      <c r="J5186" t="b">
        <v>0</v>
      </c>
      <c r="K5186" t="s">
        <v>24</v>
      </c>
      <c r="L5186" t="s">
        <v>36</v>
      </c>
      <c r="N5186">
        <v>19.579999923706051</v>
      </c>
      <c r="O5186" t="s">
        <v>4419</v>
      </c>
    </row>
    <row r="5187" spans="1:16" x14ac:dyDescent="0.25">
      <c r="A5187" t="s">
        <v>25</v>
      </c>
      <c r="B5187" t="s">
        <v>3453</v>
      </c>
      <c r="C5187" t="s">
        <v>278</v>
      </c>
      <c r="D5187" t="s">
        <v>4084</v>
      </c>
      <c r="E5187" t="s">
        <v>20</v>
      </c>
      <c r="F5187" t="b">
        <v>0</v>
      </c>
      <c r="G5187" t="s">
        <v>23</v>
      </c>
      <c r="H5187" s="4">
        <v>45722.832800925928</v>
      </c>
      <c r="I5187" t="b">
        <v>0</v>
      </c>
      <c r="J5187" t="b">
        <v>0</v>
      </c>
      <c r="K5187" t="s">
        <v>24</v>
      </c>
      <c r="L5187" t="s">
        <v>22</v>
      </c>
      <c r="M5187">
        <v>145000</v>
      </c>
      <c r="O5187" t="s">
        <v>1598</v>
      </c>
      <c r="P5187" t="s">
        <v>726</v>
      </c>
    </row>
    <row r="5188" spans="1:16" x14ac:dyDescent="0.25">
      <c r="A5188" t="s">
        <v>2</v>
      </c>
      <c r="B5188" t="s">
        <v>9047</v>
      </c>
      <c r="C5188" t="s">
        <v>3084</v>
      </c>
      <c r="D5188" t="s">
        <v>3957</v>
      </c>
      <c r="E5188" t="s">
        <v>20</v>
      </c>
      <c r="F5188" t="b">
        <v>0</v>
      </c>
      <c r="G5188" t="s">
        <v>30</v>
      </c>
      <c r="H5188" s="4">
        <v>45722.835358796299</v>
      </c>
      <c r="I5188" t="b">
        <v>0</v>
      </c>
      <c r="J5188" t="b">
        <v>1</v>
      </c>
      <c r="K5188" t="s">
        <v>24</v>
      </c>
      <c r="L5188" t="s">
        <v>36</v>
      </c>
      <c r="N5188">
        <v>25.2400016784668</v>
      </c>
      <c r="O5188" t="s">
        <v>9048</v>
      </c>
      <c r="P5188" t="s">
        <v>9049</v>
      </c>
    </row>
    <row r="5189" spans="1:16" x14ac:dyDescent="0.25">
      <c r="A5189" t="s">
        <v>40</v>
      </c>
      <c r="B5189" t="s">
        <v>9050</v>
      </c>
      <c r="C5189" t="s">
        <v>9051</v>
      </c>
      <c r="D5189" t="s">
        <v>3957</v>
      </c>
      <c r="E5189" t="s">
        <v>20</v>
      </c>
      <c r="F5189" t="b">
        <v>0</v>
      </c>
      <c r="G5189" t="s">
        <v>27</v>
      </c>
      <c r="H5189" s="4">
        <v>45722.835763888892</v>
      </c>
      <c r="I5189" t="b">
        <v>0</v>
      </c>
      <c r="J5189" t="b">
        <v>1</v>
      </c>
      <c r="K5189" t="s">
        <v>24</v>
      </c>
      <c r="L5189" t="s">
        <v>36</v>
      </c>
      <c r="N5189">
        <v>48.135002136230469</v>
      </c>
      <c r="O5189" t="s">
        <v>1009</v>
      </c>
      <c r="P5189" t="s">
        <v>9052</v>
      </c>
    </row>
    <row r="5190" spans="1:16" x14ac:dyDescent="0.25">
      <c r="A5190" t="s">
        <v>2</v>
      </c>
      <c r="B5190" t="s">
        <v>2</v>
      </c>
      <c r="C5190" t="s">
        <v>9053</v>
      </c>
      <c r="D5190" t="s">
        <v>3957</v>
      </c>
      <c r="E5190" t="s">
        <v>20</v>
      </c>
      <c r="F5190" t="b">
        <v>0</v>
      </c>
      <c r="G5190" t="s">
        <v>27</v>
      </c>
      <c r="H5190" s="4">
        <v>45722.835787037038</v>
      </c>
      <c r="I5190" t="b">
        <v>0</v>
      </c>
      <c r="J5190" t="b">
        <v>0</v>
      </c>
      <c r="K5190" t="s">
        <v>24</v>
      </c>
      <c r="L5190" t="s">
        <v>36</v>
      </c>
      <c r="N5190">
        <v>45.745002746582031</v>
      </c>
      <c r="O5190" t="s">
        <v>1608</v>
      </c>
      <c r="P5190" t="s">
        <v>9054</v>
      </c>
    </row>
    <row r="5191" spans="1:16" x14ac:dyDescent="0.25">
      <c r="A5191" t="s">
        <v>2</v>
      </c>
      <c r="B5191" t="s">
        <v>9055</v>
      </c>
      <c r="C5191" t="s">
        <v>327</v>
      </c>
      <c r="D5191" t="s">
        <v>3957</v>
      </c>
      <c r="E5191" t="s">
        <v>20</v>
      </c>
      <c r="F5191" t="b">
        <v>0</v>
      </c>
      <c r="G5191" t="s">
        <v>41</v>
      </c>
      <c r="H5191" s="4">
        <v>45722.836134259262</v>
      </c>
      <c r="I5191" t="b">
        <v>0</v>
      </c>
      <c r="J5191" t="b">
        <v>1</v>
      </c>
      <c r="K5191" t="s">
        <v>24</v>
      </c>
      <c r="L5191" t="s">
        <v>36</v>
      </c>
      <c r="N5191">
        <v>56</v>
      </c>
      <c r="O5191" t="s">
        <v>1071</v>
      </c>
      <c r="P5191" t="s">
        <v>8981</v>
      </c>
    </row>
    <row r="5192" spans="1:16" x14ac:dyDescent="0.25">
      <c r="A5192" t="s">
        <v>2</v>
      </c>
      <c r="B5192" t="s">
        <v>1676</v>
      </c>
      <c r="C5192" t="s">
        <v>9056</v>
      </c>
      <c r="D5192" t="s">
        <v>3957</v>
      </c>
      <c r="E5192" t="s">
        <v>20</v>
      </c>
      <c r="F5192" t="b">
        <v>0</v>
      </c>
      <c r="G5192" t="s">
        <v>41</v>
      </c>
      <c r="H5192" s="4">
        <v>45722.836157407408</v>
      </c>
      <c r="I5192" t="b">
        <v>0</v>
      </c>
      <c r="J5192" t="b">
        <v>1</v>
      </c>
      <c r="K5192" t="s">
        <v>24</v>
      </c>
      <c r="L5192" t="s">
        <v>36</v>
      </c>
      <c r="N5192">
        <v>45.745002746582031</v>
      </c>
      <c r="O5192" t="s">
        <v>9057</v>
      </c>
      <c r="P5192" t="s">
        <v>9058</v>
      </c>
    </row>
    <row r="5193" spans="1:16" x14ac:dyDescent="0.25">
      <c r="A5193" t="s">
        <v>2</v>
      </c>
      <c r="B5193" t="s">
        <v>7987</v>
      </c>
      <c r="C5193" t="s">
        <v>1291</v>
      </c>
      <c r="D5193" t="s">
        <v>3957</v>
      </c>
      <c r="E5193" t="s">
        <v>20</v>
      </c>
      <c r="F5193" t="b">
        <v>0</v>
      </c>
      <c r="G5193" t="s">
        <v>1247</v>
      </c>
      <c r="H5193" s="4">
        <v>45722.842800925922</v>
      </c>
      <c r="I5193" t="b">
        <v>1</v>
      </c>
      <c r="J5193" t="b">
        <v>0</v>
      </c>
      <c r="K5193" t="s">
        <v>1247</v>
      </c>
      <c r="L5193" t="s">
        <v>36</v>
      </c>
      <c r="N5193">
        <v>25.244998931884769</v>
      </c>
      <c r="O5193" t="s">
        <v>1071</v>
      </c>
      <c r="P5193" t="s">
        <v>7667</v>
      </c>
    </row>
    <row r="5194" spans="1:16" x14ac:dyDescent="0.25">
      <c r="A5194" t="s">
        <v>19</v>
      </c>
      <c r="B5194" t="s">
        <v>9059</v>
      </c>
      <c r="C5194" t="s">
        <v>192</v>
      </c>
      <c r="D5194" t="s">
        <v>3973</v>
      </c>
      <c r="E5194" t="s">
        <v>20</v>
      </c>
      <c r="F5194" t="b">
        <v>0</v>
      </c>
      <c r="G5194" t="s">
        <v>23</v>
      </c>
      <c r="H5194" s="4">
        <v>45722.874525462961</v>
      </c>
      <c r="I5194" t="b">
        <v>0</v>
      </c>
      <c r="J5194" t="b">
        <v>1</v>
      </c>
      <c r="K5194" t="s">
        <v>24</v>
      </c>
      <c r="L5194" t="s">
        <v>22</v>
      </c>
      <c r="M5194">
        <v>218380</v>
      </c>
      <c r="O5194" t="s">
        <v>9060</v>
      </c>
      <c r="P5194" t="s">
        <v>9061</v>
      </c>
    </row>
    <row r="5195" spans="1:16" x14ac:dyDescent="0.25">
      <c r="A5195" t="s">
        <v>139</v>
      </c>
      <c r="B5195" t="s">
        <v>9062</v>
      </c>
      <c r="C5195" t="s">
        <v>2311</v>
      </c>
      <c r="D5195" t="s">
        <v>3973</v>
      </c>
      <c r="E5195" t="s">
        <v>20</v>
      </c>
      <c r="F5195" t="b">
        <v>0</v>
      </c>
      <c r="G5195" t="s">
        <v>35</v>
      </c>
      <c r="H5195" s="4">
        <v>45722.875937500001</v>
      </c>
      <c r="I5195" t="b">
        <v>0</v>
      </c>
      <c r="J5195" t="b">
        <v>0</v>
      </c>
      <c r="K5195" t="s">
        <v>24</v>
      </c>
      <c r="L5195" t="s">
        <v>22</v>
      </c>
      <c r="M5195">
        <v>81317.109375</v>
      </c>
      <c r="O5195" t="s">
        <v>9063</v>
      </c>
      <c r="P5195" t="s">
        <v>3000</v>
      </c>
    </row>
    <row r="5196" spans="1:16" x14ac:dyDescent="0.25">
      <c r="A5196" t="s">
        <v>2</v>
      </c>
      <c r="B5196" t="s">
        <v>3568</v>
      </c>
      <c r="C5196" t="s">
        <v>725</v>
      </c>
      <c r="D5196" t="s">
        <v>3973</v>
      </c>
      <c r="E5196" t="s">
        <v>20</v>
      </c>
      <c r="F5196" t="b">
        <v>0</v>
      </c>
      <c r="G5196" t="s">
        <v>27</v>
      </c>
      <c r="H5196" s="4">
        <v>45722.877500000002</v>
      </c>
      <c r="I5196" t="b">
        <v>1</v>
      </c>
      <c r="J5196" t="b">
        <v>1</v>
      </c>
      <c r="K5196" t="s">
        <v>24</v>
      </c>
      <c r="L5196" t="s">
        <v>22</v>
      </c>
      <c r="M5196">
        <v>110000</v>
      </c>
      <c r="O5196" t="s">
        <v>9064</v>
      </c>
      <c r="P5196" t="s">
        <v>9065</v>
      </c>
    </row>
    <row r="5197" spans="1:16" x14ac:dyDescent="0.25">
      <c r="A5197" t="s">
        <v>2</v>
      </c>
      <c r="B5197" t="s">
        <v>1055</v>
      </c>
      <c r="C5197" t="s">
        <v>327</v>
      </c>
      <c r="D5197" t="s">
        <v>3973</v>
      </c>
      <c r="E5197" t="s">
        <v>20</v>
      </c>
      <c r="F5197" t="b">
        <v>0</v>
      </c>
      <c r="G5197" t="s">
        <v>30</v>
      </c>
      <c r="H5197" s="4">
        <v>45722.898564814823</v>
      </c>
      <c r="I5197" t="b">
        <v>1</v>
      </c>
      <c r="J5197" t="b">
        <v>0</v>
      </c>
      <c r="K5197" t="s">
        <v>24</v>
      </c>
      <c r="L5197" t="s">
        <v>22</v>
      </c>
      <c r="M5197">
        <v>65000</v>
      </c>
      <c r="O5197" t="s">
        <v>102</v>
      </c>
      <c r="P5197" t="s">
        <v>9066</v>
      </c>
    </row>
    <row r="5198" spans="1:16" x14ac:dyDescent="0.25">
      <c r="A5198" t="s">
        <v>0</v>
      </c>
      <c r="B5198" t="s">
        <v>2994</v>
      </c>
      <c r="C5198" t="s">
        <v>817</v>
      </c>
      <c r="D5198" t="s">
        <v>3973</v>
      </c>
      <c r="E5198" t="s">
        <v>20</v>
      </c>
      <c r="F5198" t="b">
        <v>0</v>
      </c>
      <c r="G5198" t="s">
        <v>27</v>
      </c>
      <c r="H5198" s="4">
        <v>45722.916967592602</v>
      </c>
      <c r="I5198" t="b">
        <v>0</v>
      </c>
      <c r="J5198" t="b">
        <v>0</v>
      </c>
      <c r="K5198" t="s">
        <v>24</v>
      </c>
      <c r="L5198" t="s">
        <v>22</v>
      </c>
      <c r="M5198">
        <v>70640.5</v>
      </c>
      <c r="O5198" t="s">
        <v>9067</v>
      </c>
      <c r="P5198" t="s">
        <v>9068</v>
      </c>
    </row>
    <row r="5199" spans="1:16" x14ac:dyDescent="0.25">
      <c r="A5199" t="s">
        <v>89</v>
      </c>
      <c r="B5199" t="s">
        <v>2377</v>
      </c>
      <c r="C5199" t="s">
        <v>623</v>
      </c>
      <c r="D5199" t="s">
        <v>3973</v>
      </c>
      <c r="E5199" t="s">
        <v>51</v>
      </c>
      <c r="F5199" t="b">
        <v>0</v>
      </c>
      <c r="G5199" t="s">
        <v>27</v>
      </c>
      <c r="H5199" s="4">
        <v>45722.916979166657</v>
      </c>
      <c r="I5199" t="b">
        <v>0</v>
      </c>
      <c r="J5199" t="b">
        <v>1</v>
      </c>
      <c r="K5199" t="s">
        <v>24</v>
      </c>
      <c r="L5199" t="s">
        <v>36</v>
      </c>
      <c r="N5199">
        <v>65</v>
      </c>
      <c r="O5199" t="s">
        <v>483</v>
      </c>
      <c r="P5199" t="s">
        <v>9069</v>
      </c>
    </row>
    <row r="5200" spans="1:16" x14ac:dyDescent="0.25">
      <c r="A5200" t="s">
        <v>2</v>
      </c>
      <c r="B5200" t="s">
        <v>1302</v>
      </c>
      <c r="C5200" t="s">
        <v>613</v>
      </c>
      <c r="D5200" t="s">
        <v>3828</v>
      </c>
      <c r="E5200" t="s">
        <v>34</v>
      </c>
      <c r="F5200" t="b">
        <v>0</v>
      </c>
      <c r="G5200" t="s">
        <v>27</v>
      </c>
      <c r="H5200" s="4">
        <v>45722.91909722222</v>
      </c>
      <c r="I5200" t="b">
        <v>0</v>
      </c>
      <c r="J5200" t="b">
        <v>1</v>
      </c>
      <c r="K5200" t="s">
        <v>24</v>
      </c>
      <c r="L5200" t="s">
        <v>36</v>
      </c>
      <c r="N5200">
        <v>65</v>
      </c>
      <c r="O5200" t="s">
        <v>9070</v>
      </c>
      <c r="P5200" t="s">
        <v>9071</v>
      </c>
    </row>
    <row r="5201" spans="1:16" x14ac:dyDescent="0.25">
      <c r="A5201" t="s">
        <v>139</v>
      </c>
      <c r="B5201" t="s">
        <v>9072</v>
      </c>
      <c r="C5201" t="s">
        <v>76</v>
      </c>
      <c r="D5201" t="s">
        <v>3973</v>
      </c>
      <c r="E5201" t="s">
        <v>51</v>
      </c>
      <c r="F5201" t="b">
        <v>0</v>
      </c>
      <c r="G5201" t="s">
        <v>41</v>
      </c>
      <c r="H5201" s="4">
        <v>45722.958865740737</v>
      </c>
      <c r="I5201" t="b">
        <v>1</v>
      </c>
      <c r="J5201" t="b">
        <v>0</v>
      </c>
      <c r="K5201" t="s">
        <v>24</v>
      </c>
      <c r="L5201" t="s">
        <v>36</v>
      </c>
      <c r="N5201">
        <v>55</v>
      </c>
      <c r="O5201" t="s">
        <v>2862</v>
      </c>
      <c r="P5201" t="s">
        <v>9073</v>
      </c>
    </row>
    <row r="5202" spans="1:16" x14ac:dyDescent="0.25">
      <c r="A5202" t="s">
        <v>19</v>
      </c>
      <c r="B5202" t="s">
        <v>3169</v>
      </c>
      <c r="C5202" t="s">
        <v>2983</v>
      </c>
      <c r="D5202" t="s">
        <v>4014</v>
      </c>
      <c r="E5202" t="s">
        <v>20</v>
      </c>
      <c r="F5202" t="b">
        <v>0</v>
      </c>
      <c r="G5202" t="s">
        <v>23</v>
      </c>
      <c r="H5202" s="4">
        <v>45722.999525462961</v>
      </c>
      <c r="I5202" t="b">
        <v>0</v>
      </c>
      <c r="J5202" t="b">
        <v>1</v>
      </c>
      <c r="K5202" t="s">
        <v>24</v>
      </c>
      <c r="L5202" t="s">
        <v>22</v>
      </c>
      <c r="M5202">
        <v>193500</v>
      </c>
      <c r="O5202" t="s">
        <v>2070</v>
      </c>
      <c r="P5202" t="s">
        <v>3166</v>
      </c>
    </row>
    <row r="5203" spans="1:16" x14ac:dyDescent="0.25">
      <c r="A5203" t="s">
        <v>40</v>
      </c>
      <c r="B5203" t="s">
        <v>40</v>
      </c>
      <c r="C5203" t="s">
        <v>928</v>
      </c>
      <c r="D5203" t="s">
        <v>4753</v>
      </c>
      <c r="E5203" t="s">
        <v>20</v>
      </c>
      <c r="F5203" t="b">
        <v>0</v>
      </c>
      <c r="G5203" t="s">
        <v>27</v>
      </c>
      <c r="H5203" s="4">
        <v>45723.002326388887</v>
      </c>
      <c r="I5203" t="b">
        <v>0</v>
      </c>
      <c r="J5203" t="b">
        <v>1</v>
      </c>
      <c r="K5203" t="s">
        <v>24</v>
      </c>
      <c r="L5203" t="s">
        <v>36</v>
      </c>
      <c r="N5203">
        <v>65</v>
      </c>
      <c r="O5203" t="s">
        <v>289</v>
      </c>
      <c r="P5203" t="s">
        <v>9074</v>
      </c>
    </row>
    <row r="5204" spans="1:16" x14ac:dyDescent="0.25">
      <c r="A5204" t="s">
        <v>0</v>
      </c>
      <c r="B5204" t="s">
        <v>9075</v>
      </c>
      <c r="C5204" t="s">
        <v>371</v>
      </c>
      <c r="D5204" t="s">
        <v>3973</v>
      </c>
      <c r="E5204" t="s">
        <v>20</v>
      </c>
      <c r="F5204" t="b">
        <v>0</v>
      </c>
      <c r="G5204" t="s">
        <v>27</v>
      </c>
      <c r="H5204" s="4">
        <v>45723.083541666667</v>
      </c>
      <c r="I5204" t="b">
        <v>1</v>
      </c>
      <c r="J5204" t="b">
        <v>1</v>
      </c>
      <c r="K5204" t="s">
        <v>24</v>
      </c>
      <c r="L5204" t="s">
        <v>22</v>
      </c>
      <c r="M5204">
        <v>98700</v>
      </c>
      <c r="O5204" t="s">
        <v>173</v>
      </c>
      <c r="P5204" t="s">
        <v>9076</v>
      </c>
    </row>
    <row r="5205" spans="1:16" x14ac:dyDescent="0.25">
      <c r="A5205" t="s">
        <v>0</v>
      </c>
      <c r="B5205" t="s">
        <v>9077</v>
      </c>
      <c r="C5205" t="s">
        <v>9078</v>
      </c>
      <c r="D5205" t="s">
        <v>3973</v>
      </c>
      <c r="E5205" t="s">
        <v>20</v>
      </c>
      <c r="F5205" t="b">
        <v>0</v>
      </c>
      <c r="G5205" t="s">
        <v>52</v>
      </c>
      <c r="H5205" s="4">
        <v>45723.190497685187</v>
      </c>
      <c r="I5205" t="b">
        <v>0</v>
      </c>
      <c r="J5205" t="b">
        <v>0</v>
      </c>
      <c r="K5205" t="s">
        <v>24</v>
      </c>
      <c r="L5205" t="s">
        <v>22</v>
      </c>
      <c r="M5205">
        <v>108000</v>
      </c>
      <c r="O5205" t="s">
        <v>374</v>
      </c>
      <c r="P5205" t="s">
        <v>5302</v>
      </c>
    </row>
    <row r="5206" spans="1:16" x14ac:dyDescent="0.25">
      <c r="A5206" t="s">
        <v>1</v>
      </c>
      <c r="B5206" t="s">
        <v>6113</v>
      </c>
      <c r="C5206" t="s">
        <v>1494</v>
      </c>
      <c r="D5206" t="s">
        <v>3973</v>
      </c>
      <c r="E5206" t="s">
        <v>20</v>
      </c>
      <c r="F5206" t="b">
        <v>0</v>
      </c>
      <c r="G5206" t="s">
        <v>23</v>
      </c>
      <c r="H5206" s="4">
        <v>45723.20753472222</v>
      </c>
      <c r="I5206" t="b">
        <v>0</v>
      </c>
      <c r="J5206" t="b">
        <v>0</v>
      </c>
      <c r="K5206" t="s">
        <v>24</v>
      </c>
      <c r="L5206" t="s">
        <v>22</v>
      </c>
      <c r="M5206">
        <v>107000</v>
      </c>
      <c r="O5206" t="s">
        <v>374</v>
      </c>
      <c r="P5206" t="s">
        <v>4250</v>
      </c>
    </row>
    <row r="5207" spans="1:16" x14ac:dyDescent="0.25">
      <c r="A5207" t="s">
        <v>0</v>
      </c>
      <c r="B5207" t="s">
        <v>9079</v>
      </c>
      <c r="C5207" t="s">
        <v>1358</v>
      </c>
      <c r="D5207" t="s">
        <v>3970</v>
      </c>
      <c r="E5207" t="s">
        <v>20</v>
      </c>
      <c r="F5207" t="b">
        <v>0</v>
      </c>
      <c r="G5207" t="s">
        <v>41</v>
      </c>
      <c r="H5207" s="4">
        <v>45723.250347222223</v>
      </c>
      <c r="I5207" t="b">
        <v>1</v>
      </c>
      <c r="J5207" t="b">
        <v>0</v>
      </c>
      <c r="K5207" t="s">
        <v>24</v>
      </c>
      <c r="L5207" t="s">
        <v>22</v>
      </c>
      <c r="M5207">
        <v>80750</v>
      </c>
      <c r="O5207" t="s">
        <v>9080</v>
      </c>
      <c r="P5207" t="s">
        <v>9081</v>
      </c>
    </row>
    <row r="5208" spans="1:16" x14ac:dyDescent="0.25">
      <c r="A5208" t="s">
        <v>0</v>
      </c>
      <c r="B5208" t="s">
        <v>8989</v>
      </c>
      <c r="C5208" t="s">
        <v>9082</v>
      </c>
      <c r="D5208" t="s">
        <v>3828</v>
      </c>
      <c r="E5208" t="s">
        <v>20</v>
      </c>
      <c r="F5208" t="b">
        <v>0</v>
      </c>
      <c r="G5208" t="s">
        <v>35</v>
      </c>
      <c r="H5208" s="4">
        <v>45723.250578703701</v>
      </c>
      <c r="I5208" t="b">
        <v>0</v>
      </c>
      <c r="J5208" t="b">
        <v>0</v>
      </c>
      <c r="K5208" t="s">
        <v>24</v>
      </c>
      <c r="L5208" t="s">
        <v>22</v>
      </c>
      <c r="M5208">
        <v>67500</v>
      </c>
      <c r="O5208" t="s">
        <v>8990</v>
      </c>
      <c r="P5208" t="s">
        <v>8991</v>
      </c>
    </row>
    <row r="5209" spans="1:16" x14ac:dyDescent="0.25">
      <c r="A5209" t="s">
        <v>0</v>
      </c>
      <c r="B5209" t="s">
        <v>2353</v>
      </c>
      <c r="C5209" t="s">
        <v>3120</v>
      </c>
      <c r="D5209" t="s">
        <v>9083</v>
      </c>
      <c r="E5209" t="s">
        <v>20</v>
      </c>
      <c r="F5209" t="b">
        <v>0</v>
      </c>
      <c r="G5209" t="s">
        <v>35</v>
      </c>
      <c r="H5209" s="4">
        <v>45723.250578703701</v>
      </c>
      <c r="I5209" t="b">
        <v>0</v>
      </c>
      <c r="J5209" t="b">
        <v>1</v>
      </c>
      <c r="K5209" t="s">
        <v>24</v>
      </c>
      <c r="L5209" t="s">
        <v>36</v>
      </c>
      <c r="N5209">
        <v>22.5</v>
      </c>
      <c r="O5209" t="s">
        <v>9084</v>
      </c>
      <c r="P5209" t="s">
        <v>204</v>
      </c>
    </row>
    <row r="5210" spans="1:16" x14ac:dyDescent="0.25">
      <c r="A5210" t="s">
        <v>25</v>
      </c>
      <c r="B5210" t="s">
        <v>25</v>
      </c>
      <c r="C5210" t="s">
        <v>848</v>
      </c>
      <c r="D5210" t="s">
        <v>9085</v>
      </c>
      <c r="E5210" t="s">
        <v>20</v>
      </c>
      <c r="F5210" t="b">
        <v>0</v>
      </c>
      <c r="G5210" t="s">
        <v>52</v>
      </c>
      <c r="H5210" s="4">
        <v>45723.251111111109</v>
      </c>
      <c r="I5210" t="b">
        <v>1</v>
      </c>
      <c r="J5210" t="b">
        <v>1</v>
      </c>
      <c r="K5210" t="s">
        <v>24</v>
      </c>
      <c r="L5210" t="s">
        <v>22</v>
      </c>
      <c r="M5210">
        <v>117500</v>
      </c>
      <c r="O5210" t="s">
        <v>131</v>
      </c>
      <c r="P5210" t="s">
        <v>9086</v>
      </c>
    </row>
    <row r="5211" spans="1:16" x14ac:dyDescent="0.25">
      <c r="A5211" t="s">
        <v>1</v>
      </c>
      <c r="B5211" t="s">
        <v>9087</v>
      </c>
      <c r="C5211" t="s">
        <v>283</v>
      </c>
      <c r="D5211" t="s">
        <v>3828</v>
      </c>
      <c r="E5211" t="s">
        <v>20</v>
      </c>
      <c r="F5211" t="b">
        <v>0</v>
      </c>
      <c r="G5211" t="s">
        <v>41</v>
      </c>
      <c r="H5211" s="4">
        <v>45723.251527777778</v>
      </c>
      <c r="I5211" t="b">
        <v>0</v>
      </c>
      <c r="J5211" t="b">
        <v>0</v>
      </c>
      <c r="K5211" t="s">
        <v>24</v>
      </c>
      <c r="L5211" t="s">
        <v>22</v>
      </c>
      <c r="M5211">
        <v>150500</v>
      </c>
      <c r="O5211" t="s">
        <v>3408</v>
      </c>
      <c r="P5211" t="s">
        <v>9088</v>
      </c>
    </row>
    <row r="5212" spans="1:16" x14ac:dyDescent="0.25">
      <c r="A5212" t="s">
        <v>1</v>
      </c>
      <c r="B5212" t="s">
        <v>9089</v>
      </c>
      <c r="C5212" t="s">
        <v>555</v>
      </c>
      <c r="D5212" t="s">
        <v>2262</v>
      </c>
      <c r="E5212" t="s">
        <v>219</v>
      </c>
      <c r="F5212" t="b">
        <v>0</v>
      </c>
      <c r="G5212" t="s">
        <v>30</v>
      </c>
      <c r="H5212" s="4">
        <v>45723.266562500001</v>
      </c>
      <c r="I5212" t="b">
        <v>0</v>
      </c>
      <c r="J5212" t="b">
        <v>1</v>
      </c>
      <c r="K5212" t="s">
        <v>24</v>
      </c>
      <c r="L5212" t="s">
        <v>36</v>
      </c>
      <c r="N5212">
        <v>67.694999694824219</v>
      </c>
      <c r="O5212" t="s">
        <v>2262</v>
      </c>
      <c r="P5212" t="s">
        <v>1155</v>
      </c>
    </row>
    <row r="5213" spans="1:16" x14ac:dyDescent="0.25">
      <c r="A5213" t="s">
        <v>1</v>
      </c>
      <c r="B5213" t="s">
        <v>9090</v>
      </c>
      <c r="C5213" t="s">
        <v>122</v>
      </c>
      <c r="D5213" t="s">
        <v>3973</v>
      </c>
      <c r="E5213" t="s">
        <v>51</v>
      </c>
      <c r="F5213" t="b">
        <v>0</v>
      </c>
      <c r="G5213" t="s">
        <v>52</v>
      </c>
      <c r="H5213" s="4">
        <v>45723.266701388893</v>
      </c>
      <c r="I5213" t="b">
        <v>0</v>
      </c>
      <c r="J5213" t="b">
        <v>0</v>
      </c>
      <c r="K5213" t="s">
        <v>24</v>
      </c>
      <c r="L5213" t="s">
        <v>36</v>
      </c>
      <c r="N5213">
        <v>67.5</v>
      </c>
      <c r="O5213" t="s">
        <v>81</v>
      </c>
      <c r="P5213" t="s">
        <v>9091</v>
      </c>
    </row>
    <row r="5214" spans="1:16" x14ac:dyDescent="0.25">
      <c r="A5214" t="s">
        <v>1</v>
      </c>
      <c r="B5214" t="s">
        <v>3361</v>
      </c>
      <c r="C5214" t="s">
        <v>1338</v>
      </c>
      <c r="D5214" t="s">
        <v>3828</v>
      </c>
      <c r="E5214" t="s">
        <v>20</v>
      </c>
      <c r="F5214" t="b">
        <v>0</v>
      </c>
      <c r="G5214" t="s">
        <v>52</v>
      </c>
      <c r="H5214" s="4">
        <v>45723.266701388893</v>
      </c>
      <c r="I5214" t="b">
        <v>0</v>
      </c>
      <c r="J5214" t="b">
        <v>1</v>
      </c>
      <c r="K5214" t="s">
        <v>24</v>
      </c>
      <c r="L5214" t="s">
        <v>22</v>
      </c>
      <c r="M5214">
        <v>90000</v>
      </c>
      <c r="O5214" t="s">
        <v>7437</v>
      </c>
      <c r="P5214" t="s">
        <v>9092</v>
      </c>
    </row>
    <row r="5215" spans="1:16" x14ac:dyDescent="0.25">
      <c r="A5215" t="s">
        <v>40</v>
      </c>
      <c r="B5215" t="s">
        <v>9093</v>
      </c>
      <c r="C5215" t="s">
        <v>484</v>
      </c>
      <c r="D5215" t="s">
        <v>3383</v>
      </c>
      <c r="E5215" t="s">
        <v>20</v>
      </c>
      <c r="F5215" t="b">
        <v>0</v>
      </c>
      <c r="G5215" t="s">
        <v>27</v>
      </c>
      <c r="H5215" s="4">
        <v>45723.266782407409</v>
      </c>
      <c r="I5215" t="b">
        <v>0</v>
      </c>
      <c r="J5215" t="b">
        <v>1</v>
      </c>
      <c r="K5215" t="s">
        <v>24</v>
      </c>
      <c r="L5215" t="s">
        <v>22</v>
      </c>
      <c r="M5215">
        <v>193000</v>
      </c>
      <c r="O5215" t="s">
        <v>5006</v>
      </c>
      <c r="P5215" t="s">
        <v>5569</v>
      </c>
    </row>
    <row r="5216" spans="1:16" x14ac:dyDescent="0.25">
      <c r="A5216" t="s">
        <v>2</v>
      </c>
      <c r="B5216" t="s">
        <v>9094</v>
      </c>
      <c r="C5216" t="s">
        <v>386</v>
      </c>
      <c r="D5216" t="s">
        <v>2886</v>
      </c>
      <c r="E5216" t="s">
        <v>20</v>
      </c>
      <c r="F5216" t="b">
        <v>0</v>
      </c>
      <c r="G5216" t="s">
        <v>41</v>
      </c>
      <c r="H5216" s="4">
        <v>45723.267106481479</v>
      </c>
      <c r="I5216" t="b">
        <v>0</v>
      </c>
      <c r="J5216" t="b">
        <v>1</v>
      </c>
      <c r="K5216" t="s">
        <v>24</v>
      </c>
      <c r="L5216" t="s">
        <v>22</v>
      </c>
      <c r="M5216">
        <v>118500</v>
      </c>
      <c r="O5216" t="s">
        <v>9095</v>
      </c>
      <c r="P5216" t="s">
        <v>9096</v>
      </c>
    </row>
    <row r="5217" spans="1:16" x14ac:dyDescent="0.25">
      <c r="A5217" t="s">
        <v>2</v>
      </c>
      <c r="B5217" t="s">
        <v>2</v>
      </c>
      <c r="C5217" t="s">
        <v>9097</v>
      </c>
      <c r="D5217" t="s">
        <v>4014</v>
      </c>
      <c r="E5217" t="s">
        <v>20</v>
      </c>
      <c r="F5217" t="b">
        <v>0</v>
      </c>
      <c r="G5217" t="s">
        <v>30</v>
      </c>
      <c r="H5217" s="4">
        <v>45723.267777777779</v>
      </c>
      <c r="I5217" t="b">
        <v>0</v>
      </c>
      <c r="J5217" t="b">
        <v>0</v>
      </c>
      <c r="K5217" t="s">
        <v>24</v>
      </c>
      <c r="L5217" t="s">
        <v>22</v>
      </c>
      <c r="M5217">
        <v>104300</v>
      </c>
      <c r="O5217" t="s">
        <v>1926</v>
      </c>
      <c r="P5217" t="s">
        <v>4964</v>
      </c>
    </row>
    <row r="5218" spans="1:16" x14ac:dyDescent="0.25">
      <c r="A5218" t="s">
        <v>2</v>
      </c>
      <c r="B5218" t="s">
        <v>422</v>
      </c>
      <c r="C5218" t="s">
        <v>373</v>
      </c>
      <c r="D5218" t="s">
        <v>4035</v>
      </c>
      <c r="E5218" t="s">
        <v>20</v>
      </c>
      <c r="F5218" t="b">
        <v>0</v>
      </c>
      <c r="G5218" t="s">
        <v>206</v>
      </c>
      <c r="H5218" s="4">
        <v>45723.281006944453</v>
      </c>
      <c r="I5218" t="b">
        <v>0</v>
      </c>
      <c r="J5218" t="b">
        <v>0</v>
      </c>
      <c r="K5218" t="s">
        <v>206</v>
      </c>
      <c r="L5218" t="s">
        <v>22</v>
      </c>
      <c r="M5218">
        <v>102048.5</v>
      </c>
      <c r="O5218" t="s">
        <v>9098</v>
      </c>
      <c r="P5218" t="s">
        <v>9099</v>
      </c>
    </row>
    <row r="5219" spans="1:16" x14ac:dyDescent="0.25">
      <c r="A5219" t="s">
        <v>0</v>
      </c>
      <c r="B5219" t="s">
        <v>9100</v>
      </c>
      <c r="C5219" t="s">
        <v>140</v>
      </c>
      <c r="D5219" t="s">
        <v>3973</v>
      </c>
      <c r="E5219" t="s">
        <v>51</v>
      </c>
      <c r="F5219" t="b">
        <v>0</v>
      </c>
      <c r="G5219" t="s">
        <v>35</v>
      </c>
      <c r="H5219" s="4">
        <v>45723.292268518519</v>
      </c>
      <c r="I5219" t="b">
        <v>0</v>
      </c>
      <c r="J5219" t="b">
        <v>1</v>
      </c>
      <c r="K5219" t="s">
        <v>24</v>
      </c>
      <c r="L5219" t="s">
        <v>36</v>
      </c>
      <c r="N5219">
        <v>53.040000915527337</v>
      </c>
      <c r="O5219" t="s">
        <v>2694</v>
      </c>
      <c r="P5219" t="s">
        <v>9101</v>
      </c>
    </row>
    <row r="5220" spans="1:16" x14ac:dyDescent="0.25">
      <c r="A5220" t="s">
        <v>0</v>
      </c>
      <c r="B5220" t="s">
        <v>9102</v>
      </c>
      <c r="C5220" t="s">
        <v>9103</v>
      </c>
      <c r="D5220" t="s">
        <v>4090</v>
      </c>
      <c r="E5220" t="s">
        <v>20</v>
      </c>
      <c r="F5220" t="b">
        <v>0</v>
      </c>
      <c r="G5220" t="s">
        <v>30</v>
      </c>
      <c r="H5220" s="4">
        <v>45723.292500000003</v>
      </c>
      <c r="I5220" t="b">
        <v>1</v>
      </c>
      <c r="J5220" t="b">
        <v>0</v>
      </c>
      <c r="K5220" t="s">
        <v>24</v>
      </c>
      <c r="L5220" t="s">
        <v>36</v>
      </c>
      <c r="N5220">
        <v>64.5</v>
      </c>
      <c r="O5220" t="s">
        <v>9104</v>
      </c>
      <c r="P5220" t="s">
        <v>1075</v>
      </c>
    </row>
    <row r="5221" spans="1:16" x14ac:dyDescent="0.25">
      <c r="A5221" t="s">
        <v>1</v>
      </c>
      <c r="B5221" t="s">
        <v>9105</v>
      </c>
      <c r="C5221" t="s">
        <v>2183</v>
      </c>
      <c r="D5221" t="s">
        <v>3973</v>
      </c>
      <c r="E5221" t="s">
        <v>20</v>
      </c>
      <c r="F5221" t="b">
        <v>0</v>
      </c>
      <c r="G5221" t="s">
        <v>23</v>
      </c>
      <c r="H5221" s="4">
        <v>45723.300659722219</v>
      </c>
      <c r="I5221" t="b">
        <v>0</v>
      </c>
      <c r="J5221" t="b">
        <v>0</v>
      </c>
      <c r="K5221" t="s">
        <v>24</v>
      </c>
      <c r="L5221" t="s">
        <v>22</v>
      </c>
      <c r="M5221">
        <v>108000</v>
      </c>
      <c r="O5221" t="s">
        <v>374</v>
      </c>
      <c r="P5221" t="s">
        <v>4662</v>
      </c>
    </row>
    <row r="5222" spans="1:16" x14ac:dyDescent="0.25">
      <c r="A5222" t="s">
        <v>25</v>
      </c>
      <c r="B5222" t="s">
        <v>3146</v>
      </c>
      <c r="C5222" t="s">
        <v>39</v>
      </c>
      <c r="D5222" t="s">
        <v>3957</v>
      </c>
      <c r="E5222" t="s">
        <v>20</v>
      </c>
      <c r="F5222" t="b">
        <v>1</v>
      </c>
      <c r="G5222" t="s">
        <v>1247</v>
      </c>
      <c r="H5222" s="4">
        <v>45723.305266203701</v>
      </c>
      <c r="I5222" t="b">
        <v>0</v>
      </c>
      <c r="J5222" t="b">
        <v>0</v>
      </c>
      <c r="K5222" t="s">
        <v>1247</v>
      </c>
      <c r="L5222" t="s">
        <v>36</v>
      </c>
      <c r="N5222">
        <v>13.014999389648439</v>
      </c>
      <c r="O5222" t="s">
        <v>8596</v>
      </c>
      <c r="P5222" t="s">
        <v>9106</v>
      </c>
    </row>
    <row r="5223" spans="1:16" x14ac:dyDescent="0.25">
      <c r="A5223" t="s">
        <v>2</v>
      </c>
      <c r="B5223" t="s">
        <v>195</v>
      </c>
      <c r="C5223" t="s">
        <v>1291</v>
      </c>
      <c r="D5223" t="s">
        <v>3828</v>
      </c>
      <c r="E5223" t="s">
        <v>20</v>
      </c>
      <c r="F5223" t="b">
        <v>0</v>
      </c>
      <c r="G5223" t="s">
        <v>1247</v>
      </c>
      <c r="H5223" s="4">
        <v>45723.305324074077</v>
      </c>
      <c r="I5223" t="b">
        <v>1</v>
      </c>
      <c r="J5223" t="b">
        <v>0</v>
      </c>
      <c r="K5223" t="s">
        <v>1247</v>
      </c>
      <c r="L5223" t="s">
        <v>22</v>
      </c>
      <c r="M5223">
        <v>162500</v>
      </c>
      <c r="O5223" t="s">
        <v>9107</v>
      </c>
      <c r="P5223" t="s">
        <v>9108</v>
      </c>
    </row>
    <row r="5224" spans="1:16" x14ac:dyDescent="0.25">
      <c r="A5224" t="s">
        <v>89</v>
      </c>
      <c r="B5224" t="s">
        <v>9109</v>
      </c>
      <c r="C5224" t="s">
        <v>1403</v>
      </c>
      <c r="D5224" t="s">
        <v>4035</v>
      </c>
      <c r="E5224" t="s">
        <v>20</v>
      </c>
      <c r="F5224" t="b">
        <v>0</v>
      </c>
      <c r="G5224" t="s">
        <v>158</v>
      </c>
      <c r="H5224" s="4">
        <v>45723.393842592603</v>
      </c>
      <c r="I5224" t="b">
        <v>0</v>
      </c>
      <c r="J5224" t="b">
        <v>0</v>
      </c>
      <c r="K5224" t="s">
        <v>158</v>
      </c>
      <c r="L5224" t="s">
        <v>22</v>
      </c>
      <c r="M5224">
        <v>57500</v>
      </c>
      <c r="O5224" t="s">
        <v>9110</v>
      </c>
      <c r="P5224" t="s">
        <v>9111</v>
      </c>
    </row>
    <row r="5225" spans="1:16" x14ac:dyDescent="0.25">
      <c r="A5225" t="s">
        <v>0</v>
      </c>
      <c r="B5225" t="s">
        <v>9112</v>
      </c>
      <c r="C5225" t="s">
        <v>82</v>
      </c>
      <c r="D5225" t="s">
        <v>3957</v>
      </c>
      <c r="E5225" t="s">
        <v>34</v>
      </c>
      <c r="F5225" t="b">
        <v>0</v>
      </c>
      <c r="G5225" t="s">
        <v>27</v>
      </c>
      <c r="H5225" s="4">
        <v>45723.416712962957</v>
      </c>
      <c r="I5225" t="b">
        <v>1</v>
      </c>
      <c r="J5225" t="b">
        <v>0</v>
      </c>
      <c r="K5225" t="s">
        <v>24</v>
      </c>
      <c r="L5225" t="s">
        <v>36</v>
      </c>
      <c r="N5225">
        <v>27.979999542236332</v>
      </c>
      <c r="O5225" t="s">
        <v>8728</v>
      </c>
      <c r="P5225" t="s">
        <v>721</v>
      </c>
    </row>
    <row r="5226" spans="1:16" x14ac:dyDescent="0.25">
      <c r="A5226" t="s">
        <v>25</v>
      </c>
      <c r="B5226" t="s">
        <v>9113</v>
      </c>
      <c r="C5226" t="s">
        <v>1099</v>
      </c>
      <c r="D5226" t="s">
        <v>3957</v>
      </c>
      <c r="E5226" t="s">
        <v>34</v>
      </c>
      <c r="F5226" t="b">
        <v>0</v>
      </c>
      <c r="G5226" t="s">
        <v>27</v>
      </c>
      <c r="H5226" s="4">
        <v>45723.416770833333</v>
      </c>
      <c r="I5226" t="b">
        <v>1</v>
      </c>
      <c r="J5226" t="b">
        <v>0</v>
      </c>
      <c r="K5226" t="s">
        <v>24</v>
      </c>
      <c r="L5226" t="s">
        <v>36</v>
      </c>
      <c r="N5226">
        <v>27.979999542236332</v>
      </c>
      <c r="O5226" t="s">
        <v>319</v>
      </c>
      <c r="P5226" t="s">
        <v>2128</v>
      </c>
    </row>
    <row r="5227" spans="1:16" x14ac:dyDescent="0.25">
      <c r="A5227" t="s">
        <v>0</v>
      </c>
      <c r="B5227" t="s">
        <v>9114</v>
      </c>
      <c r="C5227" t="s">
        <v>1041</v>
      </c>
      <c r="D5227" t="s">
        <v>3957</v>
      </c>
      <c r="E5227" t="s">
        <v>34</v>
      </c>
      <c r="F5227" t="b">
        <v>0</v>
      </c>
      <c r="G5227" t="s">
        <v>41</v>
      </c>
      <c r="H5227" s="4">
        <v>45723.417083333326</v>
      </c>
      <c r="I5227" t="b">
        <v>0</v>
      </c>
      <c r="J5227" t="b">
        <v>0</v>
      </c>
      <c r="K5227" t="s">
        <v>24</v>
      </c>
      <c r="L5227" t="s">
        <v>36</v>
      </c>
      <c r="N5227">
        <v>24.33499908447266</v>
      </c>
      <c r="O5227" t="s">
        <v>1567</v>
      </c>
      <c r="P5227" t="s">
        <v>48</v>
      </c>
    </row>
    <row r="5228" spans="1:16" x14ac:dyDescent="0.25">
      <c r="A5228" t="s">
        <v>2</v>
      </c>
      <c r="B5228" t="s">
        <v>506</v>
      </c>
      <c r="C5228" t="s">
        <v>1917</v>
      </c>
      <c r="D5228" t="s">
        <v>3973</v>
      </c>
      <c r="E5228" t="s">
        <v>20</v>
      </c>
      <c r="F5228" t="b">
        <v>0</v>
      </c>
      <c r="G5228" t="s">
        <v>41</v>
      </c>
      <c r="H5228" s="4">
        <v>45723.417175925933</v>
      </c>
      <c r="I5228" t="b">
        <v>0</v>
      </c>
      <c r="J5228" t="b">
        <v>1</v>
      </c>
      <c r="K5228" t="s">
        <v>24</v>
      </c>
      <c r="L5228" t="s">
        <v>22</v>
      </c>
      <c r="M5228">
        <v>137872.796875</v>
      </c>
      <c r="O5228" t="s">
        <v>2276</v>
      </c>
      <c r="P5228" t="s">
        <v>9115</v>
      </c>
    </row>
    <row r="5229" spans="1:16" x14ac:dyDescent="0.25">
      <c r="A5229" t="s">
        <v>0</v>
      </c>
      <c r="B5229" t="s">
        <v>6001</v>
      </c>
      <c r="C5229" t="s">
        <v>167</v>
      </c>
      <c r="D5229" t="s">
        <v>3973</v>
      </c>
      <c r="E5229" t="s">
        <v>20</v>
      </c>
      <c r="F5229" t="b">
        <v>0</v>
      </c>
      <c r="G5229" t="s">
        <v>35</v>
      </c>
      <c r="H5229" s="4">
        <v>45723.417326388888</v>
      </c>
      <c r="I5229" t="b">
        <v>0</v>
      </c>
      <c r="J5229" t="b">
        <v>0</v>
      </c>
      <c r="K5229" t="s">
        <v>24</v>
      </c>
      <c r="L5229" t="s">
        <v>22</v>
      </c>
      <c r="M5229">
        <v>145000</v>
      </c>
      <c r="O5229" t="s">
        <v>6002</v>
      </c>
    </row>
    <row r="5230" spans="1:16" x14ac:dyDescent="0.25">
      <c r="A5230" t="s">
        <v>0</v>
      </c>
      <c r="B5230" t="s">
        <v>9116</v>
      </c>
      <c r="C5230" t="s">
        <v>2349</v>
      </c>
      <c r="D5230" t="s">
        <v>3957</v>
      </c>
      <c r="E5230" t="s">
        <v>34</v>
      </c>
      <c r="F5230" t="b">
        <v>0</v>
      </c>
      <c r="G5230" t="s">
        <v>30</v>
      </c>
      <c r="H5230" s="4">
        <v>45723.417511574073</v>
      </c>
      <c r="I5230" t="b">
        <v>0</v>
      </c>
      <c r="J5230" t="b">
        <v>1</v>
      </c>
      <c r="K5230" t="s">
        <v>24</v>
      </c>
      <c r="L5230" t="s">
        <v>36</v>
      </c>
      <c r="N5230">
        <v>25.2400016784668</v>
      </c>
      <c r="O5230" t="s">
        <v>9117</v>
      </c>
      <c r="P5230" t="s">
        <v>393</v>
      </c>
    </row>
    <row r="5231" spans="1:16" x14ac:dyDescent="0.25">
      <c r="A5231" t="s">
        <v>139</v>
      </c>
      <c r="B5231" t="s">
        <v>9118</v>
      </c>
      <c r="C5231" t="s">
        <v>1278</v>
      </c>
      <c r="D5231" t="s">
        <v>3973</v>
      </c>
      <c r="E5231" t="s">
        <v>20</v>
      </c>
      <c r="F5231" t="b">
        <v>0</v>
      </c>
      <c r="G5231" t="s">
        <v>30</v>
      </c>
      <c r="H5231" s="4">
        <v>45723.417557870373</v>
      </c>
      <c r="I5231" t="b">
        <v>1</v>
      </c>
      <c r="J5231" t="b">
        <v>1</v>
      </c>
      <c r="K5231" t="s">
        <v>24</v>
      </c>
      <c r="L5231" t="s">
        <v>22</v>
      </c>
      <c r="M5231">
        <v>85000</v>
      </c>
      <c r="O5231" t="s">
        <v>9119</v>
      </c>
      <c r="P5231" t="s">
        <v>9120</v>
      </c>
    </row>
    <row r="5232" spans="1:16" x14ac:dyDescent="0.25">
      <c r="A5232" t="s">
        <v>1</v>
      </c>
      <c r="B5232" t="s">
        <v>9121</v>
      </c>
      <c r="C5232" t="s">
        <v>1346</v>
      </c>
      <c r="D5232" t="s">
        <v>2208</v>
      </c>
      <c r="E5232" t="s">
        <v>34</v>
      </c>
      <c r="F5232" t="b">
        <v>0</v>
      </c>
      <c r="G5232" t="s">
        <v>41</v>
      </c>
      <c r="H5232" s="4">
        <v>45723.418229166673</v>
      </c>
      <c r="I5232" t="b">
        <v>0</v>
      </c>
      <c r="J5232" t="b">
        <v>1</v>
      </c>
      <c r="K5232" t="s">
        <v>24</v>
      </c>
      <c r="L5232" t="s">
        <v>22</v>
      </c>
      <c r="M5232">
        <v>214500</v>
      </c>
      <c r="O5232" t="s">
        <v>428</v>
      </c>
      <c r="P5232" t="s">
        <v>9122</v>
      </c>
    </row>
    <row r="5233" spans="1:16" x14ac:dyDescent="0.25">
      <c r="A5233" t="s">
        <v>1</v>
      </c>
      <c r="B5233" t="s">
        <v>9123</v>
      </c>
      <c r="C5233" t="s">
        <v>39</v>
      </c>
      <c r="D5233" t="s">
        <v>2208</v>
      </c>
      <c r="E5233" t="s">
        <v>20</v>
      </c>
      <c r="F5233" t="b">
        <v>1</v>
      </c>
      <c r="G5233" t="s">
        <v>41</v>
      </c>
      <c r="H5233" s="4">
        <v>45723.418229166673</v>
      </c>
      <c r="I5233" t="b">
        <v>0</v>
      </c>
      <c r="J5233" t="b">
        <v>1</v>
      </c>
      <c r="K5233" t="s">
        <v>24</v>
      </c>
      <c r="L5233" t="s">
        <v>22</v>
      </c>
      <c r="M5233">
        <v>314000</v>
      </c>
      <c r="O5233" t="s">
        <v>3973</v>
      </c>
      <c r="P5233" t="s">
        <v>249</v>
      </c>
    </row>
    <row r="5234" spans="1:16" x14ac:dyDescent="0.25">
      <c r="A5234" t="s">
        <v>1</v>
      </c>
      <c r="B5234" t="s">
        <v>769</v>
      </c>
      <c r="C5234" t="s">
        <v>966</v>
      </c>
      <c r="D5234" t="s">
        <v>3973</v>
      </c>
      <c r="E5234" t="s">
        <v>20</v>
      </c>
      <c r="F5234" t="b">
        <v>0</v>
      </c>
      <c r="G5234" t="s">
        <v>30</v>
      </c>
      <c r="H5234" s="4">
        <v>45723.433287037027</v>
      </c>
      <c r="I5234" t="b">
        <v>0</v>
      </c>
      <c r="J5234" t="b">
        <v>1</v>
      </c>
      <c r="K5234" t="s">
        <v>24</v>
      </c>
      <c r="L5234" t="s">
        <v>22</v>
      </c>
      <c r="M5234">
        <v>251500</v>
      </c>
      <c r="O5234" t="s">
        <v>112</v>
      </c>
      <c r="P5234" t="s">
        <v>193</v>
      </c>
    </row>
    <row r="5235" spans="1:16" x14ac:dyDescent="0.25">
      <c r="A5235" t="s">
        <v>0</v>
      </c>
      <c r="B5235" t="s">
        <v>875</v>
      </c>
      <c r="C5235" t="s">
        <v>2164</v>
      </c>
      <c r="D5235" t="s">
        <v>7669</v>
      </c>
      <c r="E5235" t="s">
        <v>20</v>
      </c>
      <c r="F5235" t="b">
        <v>0</v>
      </c>
      <c r="G5235" t="s">
        <v>30</v>
      </c>
      <c r="H5235" s="4">
        <v>45723.459166666667</v>
      </c>
      <c r="I5235" t="b">
        <v>0</v>
      </c>
      <c r="J5235" t="b">
        <v>0</v>
      </c>
      <c r="K5235" t="s">
        <v>24</v>
      </c>
      <c r="L5235" t="s">
        <v>36</v>
      </c>
      <c r="N5235">
        <v>20.5</v>
      </c>
      <c r="O5235" t="s">
        <v>8373</v>
      </c>
      <c r="P5235" t="s">
        <v>8374</v>
      </c>
    </row>
    <row r="5236" spans="1:16" x14ac:dyDescent="0.25">
      <c r="A5236" t="s">
        <v>0</v>
      </c>
      <c r="B5236" t="s">
        <v>1632</v>
      </c>
      <c r="C5236" t="s">
        <v>7083</v>
      </c>
      <c r="D5236" t="s">
        <v>3973</v>
      </c>
      <c r="E5236" t="s">
        <v>20</v>
      </c>
      <c r="F5236" t="b">
        <v>0</v>
      </c>
      <c r="G5236" t="s">
        <v>35</v>
      </c>
      <c r="H5236" s="4">
        <v>45723.500625000001</v>
      </c>
      <c r="I5236" t="b">
        <v>1</v>
      </c>
      <c r="J5236" t="b">
        <v>1</v>
      </c>
      <c r="K5236" t="s">
        <v>24</v>
      </c>
      <c r="L5236" t="s">
        <v>22</v>
      </c>
      <c r="M5236">
        <v>85000</v>
      </c>
      <c r="O5236" t="s">
        <v>131</v>
      </c>
      <c r="P5236" t="s">
        <v>9124</v>
      </c>
    </row>
    <row r="5237" spans="1:16" x14ac:dyDescent="0.25">
      <c r="A5237" t="s">
        <v>0</v>
      </c>
      <c r="B5237" t="s">
        <v>3488</v>
      </c>
      <c r="C5237" t="s">
        <v>158</v>
      </c>
      <c r="D5237" t="s">
        <v>4035</v>
      </c>
      <c r="E5237" t="s">
        <v>20</v>
      </c>
      <c r="F5237" t="b">
        <v>0</v>
      </c>
      <c r="G5237" t="s">
        <v>158</v>
      </c>
      <c r="H5237" s="4">
        <v>45723.518564814818</v>
      </c>
      <c r="I5237" t="b">
        <v>1</v>
      </c>
      <c r="J5237" t="b">
        <v>0</v>
      </c>
      <c r="K5237" t="s">
        <v>158</v>
      </c>
      <c r="L5237" t="s">
        <v>22</v>
      </c>
      <c r="M5237">
        <v>42847.5</v>
      </c>
      <c r="O5237" t="s">
        <v>9125</v>
      </c>
      <c r="P5237" t="s">
        <v>9126</v>
      </c>
    </row>
    <row r="5238" spans="1:16" x14ac:dyDescent="0.25">
      <c r="A5238" t="s">
        <v>28</v>
      </c>
      <c r="B5238" t="s">
        <v>9127</v>
      </c>
      <c r="C5238" t="s">
        <v>82</v>
      </c>
      <c r="D5238" t="s">
        <v>3973</v>
      </c>
      <c r="E5238" t="s">
        <v>20</v>
      </c>
      <c r="F5238" t="b">
        <v>0</v>
      </c>
      <c r="G5238" t="s">
        <v>27</v>
      </c>
      <c r="H5238" s="4">
        <v>45723.543009259258</v>
      </c>
      <c r="I5238" t="b">
        <v>0</v>
      </c>
      <c r="J5238" t="b">
        <v>1</v>
      </c>
      <c r="K5238" t="s">
        <v>24</v>
      </c>
      <c r="L5238" t="s">
        <v>22</v>
      </c>
      <c r="M5238">
        <v>176500</v>
      </c>
      <c r="O5238" t="s">
        <v>1172</v>
      </c>
    </row>
    <row r="5239" spans="1:16" x14ac:dyDescent="0.25">
      <c r="A5239" t="s">
        <v>2</v>
      </c>
      <c r="B5239" t="s">
        <v>9128</v>
      </c>
      <c r="C5239" t="s">
        <v>9053</v>
      </c>
      <c r="D5239" t="s">
        <v>3957</v>
      </c>
      <c r="E5239" t="s">
        <v>20</v>
      </c>
      <c r="F5239" t="b">
        <v>0</v>
      </c>
      <c r="G5239" t="s">
        <v>27</v>
      </c>
      <c r="H5239" s="4">
        <v>45723.558599537027</v>
      </c>
      <c r="I5239" t="b">
        <v>0</v>
      </c>
      <c r="J5239" t="b">
        <v>0</v>
      </c>
      <c r="K5239" t="s">
        <v>24</v>
      </c>
      <c r="L5239" t="s">
        <v>36</v>
      </c>
      <c r="N5239">
        <v>45.745002746582031</v>
      </c>
      <c r="O5239" t="s">
        <v>1608</v>
      </c>
      <c r="P5239" t="s">
        <v>9129</v>
      </c>
    </row>
    <row r="5240" spans="1:16" x14ac:dyDescent="0.25">
      <c r="A5240" t="s">
        <v>139</v>
      </c>
      <c r="B5240" t="s">
        <v>9130</v>
      </c>
      <c r="C5240" t="s">
        <v>1509</v>
      </c>
      <c r="D5240" t="s">
        <v>3973</v>
      </c>
      <c r="E5240" t="s">
        <v>20</v>
      </c>
      <c r="F5240" t="b">
        <v>0</v>
      </c>
      <c r="G5240" t="s">
        <v>41</v>
      </c>
      <c r="H5240" s="4">
        <v>45723.559062499997</v>
      </c>
      <c r="I5240" t="b">
        <v>1</v>
      </c>
      <c r="J5240" t="b">
        <v>1</v>
      </c>
      <c r="K5240" t="s">
        <v>24</v>
      </c>
      <c r="L5240" t="s">
        <v>22</v>
      </c>
      <c r="M5240">
        <v>137300</v>
      </c>
      <c r="O5240" t="s">
        <v>1172</v>
      </c>
      <c r="P5240" t="s">
        <v>4857</v>
      </c>
    </row>
    <row r="5241" spans="1:16" x14ac:dyDescent="0.25">
      <c r="A5241" t="s">
        <v>2</v>
      </c>
      <c r="B5241" t="s">
        <v>9131</v>
      </c>
      <c r="C5241" t="s">
        <v>39</v>
      </c>
      <c r="D5241" t="s">
        <v>3973</v>
      </c>
      <c r="E5241" t="s">
        <v>51</v>
      </c>
      <c r="F5241" t="b">
        <v>1</v>
      </c>
      <c r="G5241" t="s">
        <v>35</v>
      </c>
      <c r="H5241" s="4">
        <v>45723.583935185183</v>
      </c>
      <c r="I5241" t="b">
        <v>1</v>
      </c>
      <c r="J5241" t="b">
        <v>0</v>
      </c>
      <c r="K5241" t="s">
        <v>24</v>
      </c>
      <c r="L5241" t="s">
        <v>36</v>
      </c>
      <c r="N5241">
        <v>67.5</v>
      </c>
      <c r="O5241" t="s">
        <v>9132</v>
      </c>
      <c r="P5241" t="s">
        <v>9133</v>
      </c>
    </row>
    <row r="5242" spans="1:16" x14ac:dyDescent="0.25">
      <c r="A5242" t="s">
        <v>0</v>
      </c>
      <c r="B5242" t="s">
        <v>7848</v>
      </c>
      <c r="C5242" t="s">
        <v>336</v>
      </c>
      <c r="D5242" t="s">
        <v>3957</v>
      </c>
      <c r="E5242" t="s">
        <v>20</v>
      </c>
      <c r="F5242" t="b">
        <v>0</v>
      </c>
      <c r="G5242" t="s">
        <v>30</v>
      </c>
      <c r="H5242" s="4">
        <v>45723.599976851852</v>
      </c>
      <c r="I5242" t="b">
        <v>0</v>
      </c>
      <c r="J5242" t="b">
        <v>0</v>
      </c>
      <c r="K5242" t="s">
        <v>24</v>
      </c>
      <c r="L5242" t="s">
        <v>36</v>
      </c>
      <c r="N5242">
        <v>25.2400016784668</v>
      </c>
      <c r="O5242" t="s">
        <v>7849</v>
      </c>
      <c r="P5242" t="s">
        <v>700</v>
      </c>
    </row>
    <row r="5243" spans="1:16" x14ac:dyDescent="0.25">
      <c r="A5243" t="s">
        <v>191</v>
      </c>
      <c r="B5243" t="s">
        <v>9134</v>
      </c>
      <c r="C5243" t="s">
        <v>225</v>
      </c>
      <c r="D5243" t="s">
        <v>3973</v>
      </c>
      <c r="E5243" t="s">
        <v>20</v>
      </c>
      <c r="F5243" t="b">
        <v>0</v>
      </c>
      <c r="G5243" t="s">
        <v>52</v>
      </c>
      <c r="H5243" s="4">
        <v>45723.600081018521</v>
      </c>
      <c r="I5243" t="b">
        <v>0</v>
      </c>
      <c r="J5243" t="b">
        <v>0</v>
      </c>
      <c r="K5243" t="s">
        <v>24</v>
      </c>
      <c r="L5243" t="s">
        <v>22</v>
      </c>
      <c r="M5243">
        <v>152500</v>
      </c>
      <c r="O5243" t="s">
        <v>294</v>
      </c>
      <c r="P5243" t="s">
        <v>9135</v>
      </c>
    </row>
    <row r="5244" spans="1:16" x14ac:dyDescent="0.25">
      <c r="A5244" t="s">
        <v>2</v>
      </c>
      <c r="B5244" t="s">
        <v>638</v>
      </c>
      <c r="C5244" t="s">
        <v>2047</v>
      </c>
      <c r="D5244" t="s">
        <v>7853</v>
      </c>
      <c r="E5244" t="s">
        <v>20</v>
      </c>
      <c r="F5244" t="b">
        <v>0</v>
      </c>
      <c r="G5244" t="s">
        <v>27</v>
      </c>
      <c r="H5244" s="4">
        <v>45723.600277777783</v>
      </c>
      <c r="I5244" t="b">
        <v>0</v>
      </c>
      <c r="J5244" t="b">
        <v>0</v>
      </c>
      <c r="K5244" t="s">
        <v>24</v>
      </c>
      <c r="L5244" t="s">
        <v>22</v>
      </c>
      <c r="M5244">
        <v>75000</v>
      </c>
      <c r="O5244" t="s">
        <v>9136</v>
      </c>
      <c r="P5244" t="s">
        <v>3378</v>
      </c>
    </row>
    <row r="5245" spans="1:16" x14ac:dyDescent="0.25">
      <c r="A5245" t="s">
        <v>0</v>
      </c>
      <c r="B5245" t="s">
        <v>2240</v>
      </c>
      <c r="C5245" t="s">
        <v>628</v>
      </c>
      <c r="D5245" t="s">
        <v>3973</v>
      </c>
      <c r="E5245" t="s">
        <v>20</v>
      </c>
      <c r="F5245" t="b">
        <v>0</v>
      </c>
      <c r="G5245" t="s">
        <v>27</v>
      </c>
      <c r="H5245" s="4">
        <v>45723.625104166669</v>
      </c>
      <c r="I5245" t="b">
        <v>0</v>
      </c>
      <c r="J5245" t="b">
        <v>0</v>
      </c>
      <c r="K5245" t="s">
        <v>24</v>
      </c>
      <c r="L5245" t="s">
        <v>22</v>
      </c>
      <c r="M5245">
        <v>161000</v>
      </c>
      <c r="O5245" t="s">
        <v>482</v>
      </c>
      <c r="P5245" t="s">
        <v>2525</v>
      </c>
    </row>
    <row r="5246" spans="1:16" x14ac:dyDescent="0.25">
      <c r="A5246" t="s">
        <v>0</v>
      </c>
      <c r="B5246" t="s">
        <v>1225</v>
      </c>
      <c r="C5246" t="s">
        <v>151</v>
      </c>
      <c r="D5246" t="s">
        <v>131</v>
      </c>
      <c r="F5246" t="b">
        <v>0</v>
      </c>
      <c r="G5246" t="s">
        <v>30</v>
      </c>
      <c r="H5246" s="4">
        <v>45723.625833333332</v>
      </c>
      <c r="I5246" t="b">
        <v>1</v>
      </c>
      <c r="J5246" t="b">
        <v>0</v>
      </c>
      <c r="K5246" t="s">
        <v>24</v>
      </c>
      <c r="L5246" t="s">
        <v>36</v>
      </c>
      <c r="N5246">
        <v>35.025001525878913</v>
      </c>
      <c r="O5246" t="s">
        <v>131</v>
      </c>
      <c r="P5246" t="s">
        <v>9137</v>
      </c>
    </row>
    <row r="5247" spans="1:16" x14ac:dyDescent="0.25">
      <c r="A5247" t="s">
        <v>25</v>
      </c>
      <c r="B5247" t="s">
        <v>9138</v>
      </c>
      <c r="C5247" t="s">
        <v>160</v>
      </c>
      <c r="D5247" t="s">
        <v>7853</v>
      </c>
      <c r="E5247" t="s">
        <v>20</v>
      </c>
      <c r="F5247" t="b">
        <v>0</v>
      </c>
      <c r="G5247" t="s">
        <v>52</v>
      </c>
      <c r="H5247" s="4">
        <v>45723.626168981478</v>
      </c>
      <c r="I5247" t="b">
        <v>0</v>
      </c>
      <c r="J5247" t="b">
        <v>1</v>
      </c>
      <c r="K5247" t="s">
        <v>24</v>
      </c>
      <c r="L5247" t="s">
        <v>22</v>
      </c>
      <c r="M5247">
        <v>133120</v>
      </c>
      <c r="O5247" t="s">
        <v>9139</v>
      </c>
      <c r="P5247" t="s">
        <v>1682</v>
      </c>
    </row>
    <row r="5248" spans="1:16" x14ac:dyDescent="0.25">
      <c r="A5248" t="s">
        <v>19</v>
      </c>
      <c r="B5248" t="s">
        <v>9140</v>
      </c>
      <c r="C5248" t="s">
        <v>322</v>
      </c>
      <c r="D5248" t="s">
        <v>3957</v>
      </c>
      <c r="E5248" t="s">
        <v>34</v>
      </c>
      <c r="F5248" t="b">
        <v>0</v>
      </c>
      <c r="G5248" t="s">
        <v>41</v>
      </c>
      <c r="H5248" s="4">
        <v>45723.626562500001</v>
      </c>
      <c r="I5248" t="b">
        <v>0</v>
      </c>
      <c r="J5248" t="b">
        <v>1</v>
      </c>
      <c r="K5248" t="s">
        <v>24</v>
      </c>
      <c r="L5248" t="s">
        <v>36</v>
      </c>
      <c r="N5248">
        <v>78.544998168945313</v>
      </c>
      <c r="O5248" t="s">
        <v>428</v>
      </c>
      <c r="P5248" t="s">
        <v>958</v>
      </c>
    </row>
    <row r="5249" spans="1:16" x14ac:dyDescent="0.25">
      <c r="A5249" t="s">
        <v>1</v>
      </c>
      <c r="B5249" t="s">
        <v>9141</v>
      </c>
      <c r="C5249" t="s">
        <v>322</v>
      </c>
      <c r="D5249" t="s">
        <v>3957</v>
      </c>
      <c r="E5249" t="s">
        <v>34</v>
      </c>
      <c r="F5249" t="b">
        <v>0</v>
      </c>
      <c r="G5249" t="s">
        <v>41</v>
      </c>
      <c r="H5249" s="4">
        <v>45723.626574074071</v>
      </c>
      <c r="I5249" t="b">
        <v>0</v>
      </c>
      <c r="J5249" t="b">
        <v>1</v>
      </c>
      <c r="K5249" t="s">
        <v>24</v>
      </c>
      <c r="L5249" t="s">
        <v>36</v>
      </c>
      <c r="N5249">
        <v>78.544998168945313</v>
      </c>
      <c r="O5249" t="s">
        <v>428</v>
      </c>
      <c r="P5249" t="s">
        <v>356</v>
      </c>
    </row>
    <row r="5250" spans="1:16" x14ac:dyDescent="0.25">
      <c r="A5250" t="s">
        <v>2</v>
      </c>
      <c r="B5250" t="s">
        <v>307</v>
      </c>
      <c r="C5250" t="s">
        <v>425</v>
      </c>
      <c r="D5250" t="s">
        <v>3828</v>
      </c>
      <c r="E5250" t="s">
        <v>20</v>
      </c>
      <c r="F5250" t="b">
        <v>0</v>
      </c>
      <c r="G5250" t="s">
        <v>27</v>
      </c>
      <c r="H5250" s="4">
        <v>45723.641863425917</v>
      </c>
      <c r="I5250" t="b">
        <v>1</v>
      </c>
      <c r="J5250" t="b">
        <v>0</v>
      </c>
      <c r="K5250" t="s">
        <v>24</v>
      </c>
      <c r="L5250" t="s">
        <v>36</v>
      </c>
      <c r="N5250">
        <v>72.5</v>
      </c>
      <c r="O5250" t="s">
        <v>9142</v>
      </c>
      <c r="P5250" t="s">
        <v>9143</v>
      </c>
    </row>
    <row r="5251" spans="1:16" x14ac:dyDescent="0.25">
      <c r="A5251" t="s">
        <v>2</v>
      </c>
      <c r="B5251" t="s">
        <v>195</v>
      </c>
      <c r="C5251" t="s">
        <v>653</v>
      </c>
      <c r="D5251" t="s">
        <v>3828</v>
      </c>
      <c r="E5251" t="s">
        <v>20</v>
      </c>
      <c r="F5251" t="b">
        <v>0</v>
      </c>
      <c r="G5251" t="s">
        <v>41</v>
      </c>
      <c r="H5251" s="4">
        <v>45723.642141203702</v>
      </c>
      <c r="I5251" t="b">
        <v>0</v>
      </c>
      <c r="J5251" t="b">
        <v>1</v>
      </c>
      <c r="K5251" t="s">
        <v>24</v>
      </c>
      <c r="L5251" t="s">
        <v>22</v>
      </c>
      <c r="M5251">
        <v>100000</v>
      </c>
      <c r="O5251" t="s">
        <v>9144</v>
      </c>
      <c r="P5251" t="s">
        <v>9145</v>
      </c>
    </row>
    <row r="5252" spans="1:16" x14ac:dyDescent="0.25">
      <c r="A5252" t="s">
        <v>0</v>
      </c>
      <c r="B5252" t="s">
        <v>9146</v>
      </c>
      <c r="C5252" t="s">
        <v>1923</v>
      </c>
      <c r="D5252" t="s">
        <v>3973</v>
      </c>
      <c r="E5252" t="s">
        <v>20</v>
      </c>
      <c r="F5252" t="b">
        <v>0</v>
      </c>
      <c r="G5252" t="s">
        <v>30</v>
      </c>
      <c r="H5252" s="4">
        <v>45723.66747685185</v>
      </c>
      <c r="I5252" t="b">
        <v>0</v>
      </c>
      <c r="J5252" t="b">
        <v>1</v>
      </c>
      <c r="K5252" t="s">
        <v>24</v>
      </c>
      <c r="L5252" t="s">
        <v>22</v>
      </c>
      <c r="M5252">
        <v>89500</v>
      </c>
      <c r="O5252" t="s">
        <v>9147</v>
      </c>
      <c r="P5252" t="s">
        <v>9148</v>
      </c>
    </row>
    <row r="5253" spans="1:16" x14ac:dyDescent="0.25">
      <c r="A5253" t="s">
        <v>1</v>
      </c>
      <c r="B5253" t="s">
        <v>9149</v>
      </c>
      <c r="C5253" t="s">
        <v>2305</v>
      </c>
      <c r="D5253" t="s">
        <v>3973</v>
      </c>
      <c r="E5253" t="s">
        <v>51</v>
      </c>
      <c r="F5253" t="b">
        <v>0</v>
      </c>
      <c r="G5253" t="s">
        <v>27</v>
      </c>
      <c r="H5253" s="4">
        <v>45723.708379629628</v>
      </c>
      <c r="I5253" t="b">
        <v>0</v>
      </c>
      <c r="J5253" t="b">
        <v>1</v>
      </c>
      <c r="K5253" t="s">
        <v>24</v>
      </c>
      <c r="L5253" t="s">
        <v>36</v>
      </c>
      <c r="N5253">
        <v>52.189998626708977</v>
      </c>
      <c r="O5253" t="s">
        <v>2114</v>
      </c>
      <c r="P5253" t="s">
        <v>8811</v>
      </c>
    </row>
    <row r="5254" spans="1:16" x14ac:dyDescent="0.25">
      <c r="A5254" t="s">
        <v>0</v>
      </c>
      <c r="B5254" t="s">
        <v>288</v>
      </c>
      <c r="C5254" t="s">
        <v>623</v>
      </c>
      <c r="D5254" t="s">
        <v>3973</v>
      </c>
      <c r="E5254" t="s">
        <v>51</v>
      </c>
      <c r="F5254" t="b">
        <v>0</v>
      </c>
      <c r="G5254" t="s">
        <v>27</v>
      </c>
      <c r="H5254" s="4">
        <v>45723.708483796298</v>
      </c>
      <c r="I5254" t="b">
        <v>0</v>
      </c>
      <c r="J5254" t="b">
        <v>1</v>
      </c>
      <c r="K5254" t="s">
        <v>24</v>
      </c>
      <c r="L5254" t="s">
        <v>36</v>
      </c>
      <c r="N5254">
        <v>52.5</v>
      </c>
      <c r="O5254" t="s">
        <v>483</v>
      </c>
      <c r="P5254" t="s">
        <v>9150</v>
      </c>
    </row>
    <row r="5255" spans="1:16" x14ac:dyDescent="0.25">
      <c r="A5255" t="s">
        <v>0</v>
      </c>
      <c r="B5255" t="s">
        <v>9151</v>
      </c>
      <c r="C5255" t="s">
        <v>49</v>
      </c>
      <c r="D5255" t="s">
        <v>3973</v>
      </c>
      <c r="E5255" t="s">
        <v>51</v>
      </c>
      <c r="F5255" t="b">
        <v>0</v>
      </c>
      <c r="G5255" t="s">
        <v>41</v>
      </c>
      <c r="H5255" s="4">
        <v>45723.70884259259</v>
      </c>
      <c r="I5255" t="b">
        <v>1</v>
      </c>
      <c r="J5255" t="b">
        <v>0</v>
      </c>
      <c r="K5255" t="s">
        <v>24</v>
      </c>
      <c r="L5255" t="s">
        <v>36</v>
      </c>
      <c r="N5255">
        <v>39</v>
      </c>
      <c r="O5255" t="s">
        <v>2030</v>
      </c>
      <c r="P5255" t="s">
        <v>204</v>
      </c>
    </row>
    <row r="5256" spans="1:16" x14ac:dyDescent="0.25">
      <c r="A5256" t="s">
        <v>139</v>
      </c>
      <c r="B5256" t="s">
        <v>7523</v>
      </c>
      <c r="C5256" t="s">
        <v>151</v>
      </c>
      <c r="D5256" t="s">
        <v>3973</v>
      </c>
      <c r="E5256" t="s">
        <v>20</v>
      </c>
      <c r="F5256" t="b">
        <v>0</v>
      </c>
      <c r="G5256" t="s">
        <v>30</v>
      </c>
      <c r="H5256" s="4">
        <v>45723.709236111114</v>
      </c>
      <c r="I5256" t="b">
        <v>0</v>
      </c>
      <c r="J5256" t="b">
        <v>0</v>
      </c>
      <c r="K5256" t="s">
        <v>24</v>
      </c>
      <c r="L5256" t="s">
        <v>36</v>
      </c>
      <c r="N5256">
        <v>22</v>
      </c>
      <c r="O5256" t="s">
        <v>7524</v>
      </c>
      <c r="P5256" t="s">
        <v>2808</v>
      </c>
    </row>
    <row r="5257" spans="1:16" x14ac:dyDescent="0.25">
      <c r="A5257" t="s">
        <v>139</v>
      </c>
      <c r="B5257" t="s">
        <v>9152</v>
      </c>
      <c r="C5257" t="s">
        <v>1111</v>
      </c>
      <c r="D5257" t="s">
        <v>3973</v>
      </c>
      <c r="E5257" t="s">
        <v>20</v>
      </c>
      <c r="F5257" t="b">
        <v>0</v>
      </c>
      <c r="G5257" t="s">
        <v>30</v>
      </c>
      <c r="H5257" s="4">
        <v>45723.709317129629</v>
      </c>
      <c r="I5257" t="b">
        <v>0</v>
      </c>
      <c r="J5257" t="b">
        <v>1</v>
      </c>
      <c r="K5257" t="s">
        <v>24</v>
      </c>
      <c r="L5257" t="s">
        <v>36</v>
      </c>
      <c r="N5257">
        <v>37.5</v>
      </c>
      <c r="O5257" t="s">
        <v>2199</v>
      </c>
      <c r="P5257" t="s">
        <v>1876</v>
      </c>
    </row>
    <row r="5258" spans="1:16" x14ac:dyDescent="0.25">
      <c r="A5258" t="s">
        <v>28</v>
      </c>
      <c r="B5258" t="s">
        <v>9153</v>
      </c>
      <c r="C5258" t="s">
        <v>327</v>
      </c>
      <c r="D5258" t="s">
        <v>3973</v>
      </c>
      <c r="E5258" t="s">
        <v>20</v>
      </c>
      <c r="F5258" t="b">
        <v>0</v>
      </c>
      <c r="G5258" t="s">
        <v>27</v>
      </c>
      <c r="H5258" s="4">
        <v>45723.725405092591</v>
      </c>
      <c r="I5258" t="b">
        <v>0</v>
      </c>
      <c r="J5258" t="b">
        <v>0</v>
      </c>
      <c r="K5258" t="s">
        <v>24</v>
      </c>
      <c r="L5258" t="s">
        <v>22</v>
      </c>
      <c r="M5258">
        <v>120000</v>
      </c>
      <c r="O5258" t="s">
        <v>1493</v>
      </c>
      <c r="P5258" t="s">
        <v>9154</v>
      </c>
    </row>
    <row r="5259" spans="1:16" x14ac:dyDescent="0.25">
      <c r="A5259" t="s">
        <v>40</v>
      </c>
      <c r="B5259" t="s">
        <v>9155</v>
      </c>
      <c r="C5259" t="s">
        <v>82</v>
      </c>
      <c r="D5259" t="s">
        <v>3600</v>
      </c>
      <c r="E5259" t="s">
        <v>51</v>
      </c>
      <c r="F5259" t="b">
        <v>0</v>
      </c>
      <c r="G5259" t="s">
        <v>41</v>
      </c>
      <c r="H5259" s="4">
        <v>45723.725474537037</v>
      </c>
      <c r="I5259" t="b">
        <v>0</v>
      </c>
      <c r="J5259" t="b">
        <v>0</v>
      </c>
      <c r="K5259" t="s">
        <v>24</v>
      </c>
      <c r="L5259" t="s">
        <v>36</v>
      </c>
      <c r="N5259">
        <v>65</v>
      </c>
      <c r="O5259" t="s">
        <v>9156</v>
      </c>
      <c r="P5259" t="s">
        <v>9157</v>
      </c>
    </row>
    <row r="5260" spans="1:16" x14ac:dyDescent="0.25">
      <c r="A5260" t="s">
        <v>0</v>
      </c>
      <c r="B5260" t="s">
        <v>9158</v>
      </c>
      <c r="C5260" t="s">
        <v>490</v>
      </c>
      <c r="D5260" t="s">
        <v>3828</v>
      </c>
      <c r="E5260" t="s">
        <v>51</v>
      </c>
      <c r="F5260" t="b">
        <v>0</v>
      </c>
      <c r="G5260" t="s">
        <v>27</v>
      </c>
      <c r="H5260" s="4">
        <v>45723.750081018523</v>
      </c>
      <c r="I5260" t="b">
        <v>0</v>
      </c>
      <c r="J5260" t="b">
        <v>0</v>
      </c>
      <c r="K5260" t="s">
        <v>24</v>
      </c>
      <c r="L5260" t="s">
        <v>36</v>
      </c>
      <c r="N5260">
        <v>48.705001831054688</v>
      </c>
      <c r="O5260" t="s">
        <v>9159</v>
      </c>
      <c r="P5260" t="s">
        <v>48</v>
      </c>
    </row>
    <row r="5261" spans="1:16" x14ac:dyDescent="0.25">
      <c r="A5261" t="s">
        <v>0</v>
      </c>
      <c r="B5261" t="s">
        <v>731</v>
      </c>
      <c r="C5261" t="s">
        <v>9160</v>
      </c>
      <c r="D5261" t="s">
        <v>3957</v>
      </c>
      <c r="E5261" t="s">
        <v>34</v>
      </c>
      <c r="F5261" t="b">
        <v>0</v>
      </c>
      <c r="G5261" t="s">
        <v>27</v>
      </c>
      <c r="H5261" s="4">
        <v>45723.750081018523</v>
      </c>
      <c r="I5261" t="b">
        <v>1</v>
      </c>
      <c r="J5261" t="b">
        <v>1</v>
      </c>
      <c r="K5261" t="s">
        <v>24</v>
      </c>
      <c r="L5261" t="s">
        <v>36</v>
      </c>
      <c r="N5261">
        <v>27.979999542236332</v>
      </c>
      <c r="O5261" t="s">
        <v>6962</v>
      </c>
      <c r="P5261" t="s">
        <v>280</v>
      </c>
    </row>
    <row r="5262" spans="1:16" x14ac:dyDescent="0.25">
      <c r="A5262" t="s">
        <v>0</v>
      </c>
      <c r="B5262" t="s">
        <v>3005</v>
      </c>
      <c r="C5262" t="s">
        <v>225</v>
      </c>
      <c r="D5262" t="s">
        <v>2208</v>
      </c>
      <c r="E5262" t="s">
        <v>20</v>
      </c>
      <c r="F5262" t="b">
        <v>0</v>
      </c>
      <c r="G5262" t="s">
        <v>52</v>
      </c>
      <c r="H5262" s="4">
        <v>45723.751111111109</v>
      </c>
      <c r="I5262" t="b">
        <v>1</v>
      </c>
      <c r="J5262" t="b">
        <v>0</v>
      </c>
      <c r="K5262" t="s">
        <v>24</v>
      </c>
      <c r="L5262" t="s">
        <v>36</v>
      </c>
      <c r="N5262">
        <v>20</v>
      </c>
      <c r="O5262" t="s">
        <v>9161</v>
      </c>
      <c r="P5262" t="s">
        <v>1580</v>
      </c>
    </row>
    <row r="5263" spans="1:16" x14ac:dyDescent="0.25">
      <c r="A5263" t="s">
        <v>1</v>
      </c>
      <c r="B5263" t="s">
        <v>2978</v>
      </c>
      <c r="C5263" t="s">
        <v>2975</v>
      </c>
      <c r="D5263" t="s">
        <v>9162</v>
      </c>
      <c r="E5263" t="s">
        <v>51</v>
      </c>
      <c r="F5263" t="b">
        <v>0</v>
      </c>
      <c r="G5263" t="s">
        <v>30</v>
      </c>
      <c r="H5263" s="4">
        <v>45723.766562500001</v>
      </c>
      <c r="I5263" t="b">
        <v>0</v>
      </c>
      <c r="J5263" t="b">
        <v>1</v>
      </c>
      <c r="K5263" t="s">
        <v>24</v>
      </c>
      <c r="L5263" t="s">
        <v>36</v>
      </c>
      <c r="N5263">
        <v>65</v>
      </c>
      <c r="O5263" t="s">
        <v>1020</v>
      </c>
      <c r="P5263" t="s">
        <v>9163</v>
      </c>
    </row>
    <row r="5264" spans="1:16" x14ac:dyDescent="0.25">
      <c r="A5264" t="s">
        <v>2</v>
      </c>
      <c r="B5264" t="s">
        <v>9164</v>
      </c>
      <c r="C5264" t="s">
        <v>468</v>
      </c>
      <c r="D5264" t="s">
        <v>3828</v>
      </c>
      <c r="E5264" t="s">
        <v>20</v>
      </c>
      <c r="F5264" t="b">
        <v>0</v>
      </c>
      <c r="G5264" t="s">
        <v>27</v>
      </c>
      <c r="H5264" s="4">
        <v>45723.766840277778</v>
      </c>
      <c r="I5264" t="b">
        <v>0</v>
      </c>
      <c r="J5264" t="b">
        <v>1</v>
      </c>
      <c r="K5264" t="s">
        <v>24</v>
      </c>
      <c r="L5264" t="s">
        <v>22</v>
      </c>
      <c r="M5264">
        <v>88500</v>
      </c>
      <c r="O5264" t="s">
        <v>9165</v>
      </c>
      <c r="P5264" t="s">
        <v>9166</v>
      </c>
    </row>
    <row r="5265" spans="1:16" x14ac:dyDescent="0.25">
      <c r="A5265" t="s">
        <v>89</v>
      </c>
      <c r="B5265" t="s">
        <v>9167</v>
      </c>
      <c r="C5265" t="s">
        <v>1208</v>
      </c>
      <c r="D5265" t="s">
        <v>3973</v>
      </c>
      <c r="E5265" t="s">
        <v>20</v>
      </c>
      <c r="F5265" t="b">
        <v>0</v>
      </c>
      <c r="G5265" t="s">
        <v>27</v>
      </c>
      <c r="H5265" s="4">
        <v>45723.766967592594</v>
      </c>
      <c r="I5265" t="b">
        <v>1</v>
      </c>
      <c r="J5265" t="b">
        <v>1</v>
      </c>
      <c r="K5265" t="s">
        <v>24</v>
      </c>
      <c r="L5265" t="s">
        <v>22</v>
      </c>
      <c r="M5265">
        <v>165500</v>
      </c>
      <c r="O5265" t="s">
        <v>65</v>
      </c>
      <c r="P5265" t="s">
        <v>9168</v>
      </c>
    </row>
    <row r="5266" spans="1:16" x14ac:dyDescent="0.25">
      <c r="A5266" t="s">
        <v>0</v>
      </c>
      <c r="B5266" t="s">
        <v>1219</v>
      </c>
      <c r="C5266" t="s">
        <v>490</v>
      </c>
      <c r="D5266" t="s">
        <v>364</v>
      </c>
      <c r="E5266" t="s">
        <v>51</v>
      </c>
      <c r="F5266" t="b">
        <v>0</v>
      </c>
      <c r="G5266" t="s">
        <v>27</v>
      </c>
      <c r="H5266" s="4">
        <v>45723.79173611111</v>
      </c>
      <c r="I5266" t="b">
        <v>0</v>
      </c>
      <c r="J5266" t="b">
        <v>1</v>
      </c>
      <c r="K5266" t="s">
        <v>24</v>
      </c>
      <c r="L5266" t="s">
        <v>36</v>
      </c>
      <c r="N5266">
        <v>46.334999084472663</v>
      </c>
      <c r="O5266" t="s">
        <v>364</v>
      </c>
      <c r="P5266" t="s">
        <v>48</v>
      </c>
    </row>
    <row r="5267" spans="1:16" x14ac:dyDescent="0.25">
      <c r="A5267" t="s">
        <v>0</v>
      </c>
      <c r="B5267" t="s">
        <v>9169</v>
      </c>
      <c r="C5267" t="s">
        <v>810</v>
      </c>
      <c r="D5267" t="s">
        <v>3973</v>
      </c>
      <c r="E5267" t="s">
        <v>20</v>
      </c>
      <c r="F5267" t="b">
        <v>0</v>
      </c>
      <c r="G5267" t="s">
        <v>27</v>
      </c>
      <c r="H5267" s="4">
        <v>45723.833611111113</v>
      </c>
      <c r="I5267" t="b">
        <v>0</v>
      </c>
      <c r="J5267" t="b">
        <v>1</v>
      </c>
      <c r="K5267" t="s">
        <v>24</v>
      </c>
      <c r="L5267" t="s">
        <v>22</v>
      </c>
      <c r="M5267">
        <v>134000</v>
      </c>
      <c r="O5267" t="s">
        <v>1126</v>
      </c>
      <c r="P5267" t="s">
        <v>9170</v>
      </c>
    </row>
    <row r="5268" spans="1:16" x14ac:dyDescent="0.25">
      <c r="A5268" t="s">
        <v>0</v>
      </c>
      <c r="B5268" t="s">
        <v>9171</v>
      </c>
      <c r="C5268" t="s">
        <v>889</v>
      </c>
      <c r="D5268" t="s">
        <v>2208</v>
      </c>
      <c r="E5268" t="s">
        <v>51</v>
      </c>
      <c r="F5268" t="b">
        <v>0</v>
      </c>
      <c r="G5268" t="s">
        <v>41</v>
      </c>
      <c r="H5268" s="4">
        <v>45723.833703703713</v>
      </c>
      <c r="I5268" t="b">
        <v>1</v>
      </c>
      <c r="J5268" t="b">
        <v>0</v>
      </c>
      <c r="K5268" t="s">
        <v>24</v>
      </c>
      <c r="L5268" t="s">
        <v>36</v>
      </c>
      <c r="N5268">
        <v>59.5</v>
      </c>
      <c r="O5268" t="s">
        <v>3699</v>
      </c>
      <c r="P5268" t="s">
        <v>1851</v>
      </c>
    </row>
    <row r="5269" spans="1:16" x14ac:dyDescent="0.25">
      <c r="A5269" t="s">
        <v>0</v>
      </c>
      <c r="B5269" t="s">
        <v>9172</v>
      </c>
      <c r="C5269" t="s">
        <v>808</v>
      </c>
      <c r="D5269" t="s">
        <v>3957</v>
      </c>
      <c r="E5269" t="s">
        <v>20</v>
      </c>
      <c r="F5269" t="b">
        <v>0</v>
      </c>
      <c r="G5269" t="s">
        <v>41</v>
      </c>
      <c r="H5269" s="4">
        <v>45723.833703703713</v>
      </c>
      <c r="I5269" t="b">
        <v>0</v>
      </c>
      <c r="J5269" t="b">
        <v>1</v>
      </c>
      <c r="K5269" t="s">
        <v>24</v>
      </c>
      <c r="L5269" t="s">
        <v>36</v>
      </c>
      <c r="N5269">
        <v>28.779998779296879</v>
      </c>
      <c r="O5269" t="s">
        <v>2759</v>
      </c>
      <c r="P5269" t="s">
        <v>933</v>
      </c>
    </row>
    <row r="5270" spans="1:16" x14ac:dyDescent="0.25">
      <c r="A5270" t="s">
        <v>25</v>
      </c>
      <c r="B5270" t="s">
        <v>9173</v>
      </c>
      <c r="C5270" t="s">
        <v>49</v>
      </c>
      <c r="D5270" t="s">
        <v>3973</v>
      </c>
      <c r="E5270" t="s">
        <v>20</v>
      </c>
      <c r="F5270" t="b">
        <v>0</v>
      </c>
      <c r="G5270" t="s">
        <v>41</v>
      </c>
      <c r="H5270" s="4">
        <v>45723.833726851852</v>
      </c>
      <c r="I5270" t="b">
        <v>0</v>
      </c>
      <c r="J5270" t="b">
        <v>1</v>
      </c>
      <c r="K5270" t="s">
        <v>24</v>
      </c>
      <c r="L5270" t="s">
        <v>22</v>
      </c>
      <c r="M5270">
        <v>130000</v>
      </c>
      <c r="O5270" t="s">
        <v>9174</v>
      </c>
      <c r="P5270" t="s">
        <v>221</v>
      </c>
    </row>
    <row r="5271" spans="1:16" x14ac:dyDescent="0.25">
      <c r="A5271" t="s">
        <v>0</v>
      </c>
      <c r="B5271" t="s">
        <v>9175</v>
      </c>
      <c r="C5271" t="s">
        <v>292</v>
      </c>
      <c r="D5271" t="s">
        <v>3957</v>
      </c>
      <c r="E5271" t="s">
        <v>20</v>
      </c>
      <c r="F5271" t="b">
        <v>0</v>
      </c>
      <c r="G5271" t="s">
        <v>30</v>
      </c>
      <c r="H5271" s="4">
        <v>45723.834236111114</v>
      </c>
      <c r="I5271" t="b">
        <v>0</v>
      </c>
      <c r="J5271" t="b">
        <v>1</v>
      </c>
      <c r="K5271" t="s">
        <v>24</v>
      </c>
      <c r="L5271" t="s">
        <v>36</v>
      </c>
      <c r="N5271">
        <v>22.694999694824219</v>
      </c>
      <c r="O5271" t="s">
        <v>9176</v>
      </c>
      <c r="P5271" t="s">
        <v>1303</v>
      </c>
    </row>
    <row r="5272" spans="1:16" x14ac:dyDescent="0.25">
      <c r="A5272" t="s">
        <v>139</v>
      </c>
      <c r="B5272" t="s">
        <v>7778</v>
      </c>
      <c r="C5272" t="s">
        <v>713</v>
      </c>
      <c r="D5272" t="s">
        <v>3973</v>
      </c>
      <c r="E5272" t="s">
        <v>51</v>
      </c>
      <c r="F5272" t="b">
        <v>0</v>
      </c>
      <c r="G5272" t="s">
        <v>23</v>
      </c>
      <c r="H5272" s="4">
        <v>45723.842233796298</v>
      </c>
      <c r="I5272" t="b">
        <v>0</v>
      </c>
      <c r="J5272" t="b">
        <v>0</v>
      </c>
      <c r="K5272" t="s">
        <v>24</v>
      </c>
      <c r="L5272" t="s">
        <v>22</v>
      </c>
      <c r="M5272">
        <v>110000</v>
      </c>
      <c r="O5272" t="s">
        <v>9177</v>
      </c>
    </row>
    <row r="5273" spans="1:16" x14ac:dyDescent="0.25">
      <c r="A5273" t="s">
        <v>2</v>
      </c>
      <c r="B5273" t="s">
        <v>9178</v>
      </c>
      <c r="C5273" t="s">
        <v>9053</v>
      </c>
      <c r="D5273" t="s">
        <v>3957</v>
      </c>
      <c r="E5273" t="s">
        <v>20</v>
      </c>
      <c r="F5273" t="b">
        <v>0</v>
      </c>
      <c r="G5273" t="s">
        <v>27</v>
      </c>
      <c r="H5273" s="4">
        <v>45723.850266203714</v>
      </c>
      <c r="I5273" t="b">
        <v>0</v>
      </c>
      <c r="J5273" t="b">
        <v>0</v>
      </c>
      <c r="K5273" t="s">
        <v>24</v>
      </c>
      <c r="L5273" t="s">
        <v>36</v>
      </c>
      <c r="N5273">
        <v>45.745002746582031</v>
      </c>
      <c r="O5273" t="s">
        <v>1608</v>
      </c>
      <c r="P5273" t="s">
        <v>9179</v>
      </c>
    </row>
    <row r="5274" spans="1:16" x14ac:dyDescent="0.25">
      <c r="A5274" t="s">
        <v>2</v>
      </c>
      <c r="B5274" t="s">
        <v>2</v>
      </c>
      <c r="C5274" t="s">
        <v>9180</v>
      </c>
      <c r="D5274" t="s">
        <v>3957</v>
      </c>
      <c r="E5274" t="s">
        <v>20</v>
      </c>
      <c r="F5274" t="b">
        <v>0</v>
      </c>
      <c r="G5274" t="s">
        <v>27</v>
      </c>
      <c r="H5274" s="4">
        <v>45723.850277777783</v>
      </c>
      <c r="I5274" t="b">
        <v>0</v>
      </c>
      <c r="J5274" t="b">
        <v>1</v>
      </c>
      <c r="K5274" t="s">
        <v>24</v>
      </c>
      <c r="L5274" t="s">
        <v>36</v>
      </c>
      <c r="N5274">
        <v>45.745002746582031</v>
      </c>
      <c r="O5274" t="s">
        <v>9181</v>
      </c>
      <c r="P5274" t="s">
        <v>9182</v>
      </c>
    </row>
    <row r="5275" spans="1:16" x14ac:dyDescent="0.25">
      <c r="A5275" t="s">
        <v>0</v>
      </c>
      <c r="B5275" t="s">
        <v>9183</v>
      </c>
      <c r="C5275" t="s">
        <v>1914</v>
      </c>
      <c r="D5275" t="s">
        <v>3973</v>
      </c>
      <c r="E5275" t="s">
        <v>20</v>
      </c>
      <c r="F5275" t="b">
        <v>0</v>
      </c>
      <c r="G5275" t="s">
        <v>41</v>
      </c>
      <c r="H5275" s="4">
        <v>45723.875416666669</v>
      </c>
      <c r="I5275" t="b">
        <v>0</v>
      </c>
      <c r="J5275" t="b">
        <v>0</v>
      </c>
      <c r="K5275" t="s">
        <v>24</v>
      </c>
      <c r="L5275" t="s">
        <v>22</v>
      </c>
      <c r="M5275">
        <v>105000</v>
      </c>
      <c r="O5275" t="s">
        <v>9184</v>
      </c>
      <c r="P5275" t="s">
        <v>9185</v>
      </c>
    </row>
    <row r="5276" spans="1:16" x14ac:dyDescent="0.25">
      <c r="A5276" t="s">
        <v>139</v>
      </c>
      <c r="B5276" t="s">
        <v>9186</v>
      </c>
      <c r="C5276" t="s">
        <v>151</v>
      </c>
      <c r="D5276" t="s">
        <v>3973</v>
      </c>
      <c r="E5276" t="s">
        <v>20</v>
      </c>
      <c r="F5276" t="b">
        <v>0</v>
      </c>
      <c r="G5276" t="s">
        <v>30</v>
      </c>
      <c r="H5276" s="4">
        <v>45723.875844907408</v>
      </c>
      <c r="I5276" t="b">
        <v>0</v>
      </c>
      <c r="J5276" t="b">
        <v>1</v>
      </c>
      <c r="K5276" t="s">
        <v>24</v>
      </c>
      <c r="L5276" t="s">
        <v>22</v>
      </c>
      <c r="M5276">
        <v>60000</v>
      </c>
      <c r="O5276" t="s">
        <v>9187</v>
      </c>
      <c r="P5276" t="s">
        <v>9188</v>
      </c>
    </row>
    <row r="5277" spans="1:16" x14ac:dyDescent="0.25">
      <c r="A5277" t="s">
        <v>1</v>
      </c>
      <c r="B5277" t="s">
        <v>9189</v>
      </c>
      <c r="C5277" t="s">
        <v>2073</v>
      </c>
      <c r="D5277" t="s">
        <v>3957</v>
      </c>
      <c r="E5277" t="s">
        <v>20</v>
      </c>
      <c r="F5277" t="b">
        <v>0</v>
      </c>
      <c r="G5277" t="s">
        <v>27</v>
      </c>
      <c r="H5277" s="4">
        <v>45723.876400462963</v>
      </c>
      <c r="I5277" t="b">
        <v>0</v>
      </c>
      <c r="J5277" t="b">
        <v>0</v>
      </c>
      <c r="K5277" t="s">
        <v>24</v>
      </c>
      <c r="L5277" t="s">
        <v>36</v>
      </c>
      <c r="N5277">
        <v>39.069999694824219</v>
      </c>
      <c r="O5277" t="s">
        <v>2988</v>
      </c>
      <c r="P5277" t="s">
        <v>9190</v>
      </c>
    </row>
    <row r="5278" spans="1:16" x14ac:dyDescent="0.25">
      <c r="A5278" t="s">
        <v>89</v>
      </c>
      <c r="B5278" t="s">
        <v>9191</v>
      </c>
      <c r="C5278" t="s">
        <v>376</v>
      </c>
      <c r="D5278" t="s">
        <v>3973</v>
      </c>
      <c r="E5278" t="s">
        <v>20</v>
      </c>
      <c r="F5278" t="b">
        <v>0</v>
      </c>
      <c r="G5278" t="s">
        <v>23</v>
      </c>
      <c r="H5278" s="4">
        <v>45723.88385416667</v>
      </c>
      <c r="I5278" t="b">
        <v>0</v>
      </c>
      <c r="J5278" t="b">
        <v>0</v>
      </c>
      <c r="K5278" t="s">
        <v>24</v>
      </c>
      <c r="L5278" t="s">
        <v>36</v>
      </c>
      <c r="N5278">
        <v>45</v>
      </c>
      <c r="O5278" t="s">
        <v>74</v>
      </c>
    </row>
    <row r="5279" spans="1:16" x14ac:dyDescent="0.25">
      <c r="A5279" t="s">
        <v>2</v>
      </c>
      <c r="B5279" t="s">
        <v>9192</v>
      </c>
      <c r="C5279" t="s">
        <v>120</v>
      </c>
      <c r="D5279" t="s">
        <v>3600</v>
      </c>
      <c r="E5279" t="s">
        <v>51</v>
      </c>
      <c r="F5279" t="b">
        <v>0</v>
      </c>
      <c r="G5279" t="s">
        <v>27</v>
      </c>
      <c r="H5279" s="4">
        <v>45723.891840277778</v>
      </c>
      <c r="I5279" t="b">
        <v>0</v>
      </c>
      <c r="J5279" t="b">
        <v>0</v>
      </c>
      <c r="K5279" t="s">
        <v>24</v>
      </c>
      <c r="L5279" t="s">
        <v>36</v>
      </c>
      <c r="N5279">
        <v>25</v>
      </c>
      <c r="O5279" t="s">
        <v>2904</v>
      </c>
    </row>
    <row r="5280" spans="1:16" x14ac:dyDescent="0.25">
      <c r="A5280" t="s">
        <v>2</v>
      </c>
      <c r="B5280" t="s">
        <v>2</v>
      </c>
      <c r="C5280" t="s">
        <v>238</v>
      </c>
      <c r="D5280" t="s">
        <v>3828</v>
      </c>
      <c r="E5280" t="s">
        <v>20</v>
      </c>
      <c r="F5280" t="b">
        <v>0</v>
      </c>
      <c r="G5280" t="s">
        <v>41</v>
      </c>
      <c r="H5280" s="4">
        <v>45723.892175925917</v>
      </c>
      <c r="I5280" t="b">
        <v>0</v>
      </c>
      <c r="J5280" t="b">
        <v>1</v>
      </c>
      <c r="K5280" t="s">
        <v>24</v>
      </c>
      <c r="L5280" t="s">
        <v>22</v>
      </c>
      <c r="M5280">
        <v>87500</v>
      </c>
      <c r="O5280" t="s">
        <v>9193</v>
      </c>
      <c r="P5280" t="s">
        <v>9194</v>
      </c>
    </row>
    <row r="5281" spans="1:16" x14ac:dyDescent="0.25">
      <c r="A5281" t="s">
        <v>0</v>
      </c>
      <c r="B5281" t="s">
        <v>9195</v>
      </c>
      <c r="C5281" t="s">
        <v>151</v>
      </c>
      <c r="D5281" t="s">
        <v>3973</v>
      </c>
      <c r="E5281" t="s">
        <v>20</v>
      </c>
      <c r="F5281" t="b">
        <v>0</v>
      </c>
      <c r="G5281" t="s">
        <v>30</v>
      </c>
      <c r="H5281" s="4">
        <v>45723.917500000003</v>
      </c>
      <c r="I5281" t="b">
        <v>0</v>
      </c>
      <c r="J5281" t="b">
        <v>0</v>
      </c>
      <c r="K5281" t="s">
        <v>24</v>
      </c>
      <c r="L5281" t="s">
        <v>22</v>
      </c>
      <c r="M5281">
        <v>117500</v>
      </c>
      <c r="O5281" t="s">
        <v>562</v>
      </c>
      <c r="P5281" t="s">
        <v>9196</v>
      </c>
    </row>
    <row r="5282" spans="1:16" x14ac:dyDescent="0.25">
      <c r="A5282" t="s">
        <v>19</v>
      </c>
      <c r="B5282" t="s">
        <v>1759</v>
      </c>
      <c r="C5282" t="s">
        <v>49</v>
      </c>
      <c r="D5282" t="s">
        <v>3973</v>
      </c>
      <c r="E5282" t="s">
        <v>20</v>
      </c>
      <c r="F5282" t="b">
        <v>0</v>
      </c>
      <c r="G5282" t="s">
        <v>41</v>
      </c>
      <c r="H5282" s="4">
        <v>45723.958796296298</v>
      </c>
      <c r="I5282" t="b">
        <v>0</v>
      </c>
      <c r="J5282" t="b">
        <v>0</v>
      </c>
      <c r="K5282" t="s">
        <v>24</v>
      </c>
      <c r="L5282" t="s">
        <v>22</v>
      </c>
      <c r="M5282">
        <v>125000</v>
      </c>
      <c r="O5282" t="s">
        <v>1457</v>
      </c>
      <c r="P5282" t="s">
        <v>221</v>
      </c>
    </row>
    <row r="5283" spans="1:16" x14ac:dyDescent="0.25">
      <c r="A5283" t="s">
        <v>2</v>
      </c>
      <c r="B5283" t="s">
        <v>9197</v>
      </c>
      <c r="C5283" t="s">
        <v>437</v>
      </c>
      <c r="D5283" t="s">
        <v>3828</v>
      </c>
      <c r="E5283" t="s">
        <v>20</v>
      </c>
      <c r="F5283" t="b">
        <v>0</v>
      </c>
      <c r="G5283" t="s">
        <v>27</v>
      </c>
      <c r="H5283" s="4">
        <v>45724.016886574071</v>
      </c>
      <c r="I5283" t="b">
        <v>0</v>
      </c>
      <c r="J5283" t="b">
        <v>1</v>
      </c>
      <c r="K5283" t="s">
        <v>24</v>
      </c>
      <c r="L5283" t="s">
        <v>22</v>
      </c>
      <c r="M5283">
        <v>157500</v>
      </c>
      <c r="O5283" t="s">
        <v>9198</v>
      </c>
      <c r="P5283" t="s">
        <v>9199</v>
      </c>
    </row>
    <row r="5284" spans="1:16" x14ac:dyDescent="0.25">
      <c r="A5284" t="s">
        <v>0</v>
      </c>
      <c r="B5284" t="s">
        <v>9200</v>
      </c>
      <c r="C5284" t="s">
        <v>39</v>
      </c>
      <c r="D5284" t="s">
        <v>9201</v>
      </c>
      <c r="E5284" t="s">
        <v>34</v>
      </c>
      <c r="F5284" t="b">
        <v>1</v>
      </c>
      <c r="G5284" t="s">
        <v>158</v>
      </c>
      <c r="H5284" s="4">
        <v>45724.018645833326</v>
      </c>
      <c r="I5284" t="b">
        <v>0</v>
      </c>
      <c r="J5284" t="b">
        <v>0</v>
      </c>
      <c r="K5284" t="s">
        <v>158</v>
      </c>
      <c r="L5284" t="s">
        <v>36</v>
      </c>
      <c r="N5284">
        <v>25</v>
      </c>
      <c r="O5284" t="s">
        <v>9202</v>
      </c>
      <c r="P5284" t="s">
        <v>1620</v>
      </c>
    </row>
    <row r="5285" spans="1:16" x14ac:dyDescent="0.25">
      <c r="A5285" t="s">
        <v>0</v>
      </c>
      <c r="B5285" t="s">
        <v>9203</v>
      </c>
      <c r="C5285" t="s">
        <v>82</v>
      </c>
      <c r="D5285" t="s">
        <v>4035</v>
      </c>
      <c r="E5285" t="s">
        <v>20</v>
      </c>
      <c r="F5285" t="b">
        <v>0</v>
      </c>
      <c r="G5285" t="s">
        <v>27</v>
      </c>
      <c r="H5285" s="4">
        <v>45724.25</v>
      </c>
      <c r="I5285" t="b">
        <v>0</v>
      </c>
      <c r="J5285" t="b">
        <v>1</v>
      </c>
      <c r="K5285" t="s">
        <v>24</v>
      </c>
      <c r="L5285" t="s">
        <v>22</v>
      </c>
      <c r="M5285">
        <v>117831.5</v>
      </c>
      <c r="O5285" t="s">
        <v>1816</v>
      </c>
      <c r="P5285" t="s">
        <v>1580</v>
      </c>
    </row>
    <row r="5286" spans="1:16" x14ac:dyDescent="0.25">
      <c r="A5286" t="s">
        <v>0</v>
      </c>
      <c r="B5286" t="s">
        <v>9020</v>
      </c>
      <c r="C5286" t="s">
        <v>1209</v>
      </c>
      <c r="D5286" t="s">
        <v>3828</v>
      </c>
      <c r="E5286" t="s">
        <v>20</v>
      </c>
      <c r="F5286" t="b">
        <v>0</v>
      </c>
      <c r="G5286" t="s">
        <v>35</v>
      </c>
      <c r="H5286" s="4">
        <v>45724.250752314823</v>
      </c>
      <c r="I5286" t="b">
        <v>0</v>
      </c>
      <c r="J5286" t="b">
        <v>0</v>
      </c>
      <c r="K5286" t="s">
        <v>24</v>
      </c>
      <c r="L5286" t="s">
        <v>36</v>
      </c>
      <c r="N5286">
        <v>43.005001068115227</v>
      </c>
      <c r="O5286" t="s">
        <v>9021</v>
      </c>
      <c r="P5286" t="s">
        <v>9022</v>
      </c>
    </row>
    <row r="5287" spans="1:16" x14ac:dyDescent="0.25">
      <c r="A5287" t="s">
        <v>25</v>
      </c>
      <c r="B5287" t="s">
        <v>2953</v>
      </c>
      <c r="C5287" t="s">
        <v>3751</v>
      </c>
      <c r="D5287" t="s">
        <v>3828</v>
      </c>
      <c r="E5287" t="s">
        <v>20</v>
      </c>
      <c r="F5287" t="b">
        <v>0</v>
      </c>
      <c r="G5287" t="s">
        <v>30</v>
      </c>
      <c r="H5287" s="4">
        <v>45724.250925925917</v>
      </c>
      <c r="I5287" t="b">
        <v>0</v>
      </c>
      <c r="J5287" t="b">
        <v>0</v>
      </c>
      <c r="K5287" t="s">
        <v>24</v>
      </c>
      <c r="L5287" t="s">
        <v>22</v>
      </c>
      <c r="M5287">
        <v>107500</v>
      </c>
      <c r="O5287" t="s">
        <v>9204</v>
      </c>
      <c r="P5287" t="s">
        <v>3076</v>
      </c>
    </row>
    <row r="5288" spans="1:16" x14ac:dyDescent="0.25">
      <c r="A5288" t="s">
        <v>0</v>
      </c>
      <c r="B5288" t="s">
        <v>9205</v>
      </c>
      <c r="C5288" t="s">
        <v>9206</v>
      </c>
      <c r="D5288" t="s">
        <v>4014</v>
      </c>
      <c r="E5288" t="s">
        <v>20</v>
      </c>
      <c r="F5288" t="b">
        <v>0</v>
      </c>
      <c r="G5288" t="s">
        <v>52</v>
      </c>
      <c r="H5288" s="4">
        <v>45724.251099537039</v>
      </c>
      <c r="I5288" t="b">
        <v>0</v>
      </c>
      <c r="J5288" t="b">
        <v>1</v>
      </c>
      <c r="K5288" t="s">
        <v>24</v>
      </c>
      <c r="L5288" t="s">
        <v>22</v>
      </c>
      <c r="M5288">
        <v>157000</v>
      </c>
      <c r="O5288" t="s">
        <v>402</v>
      </c>
      <c r="P5288" t="s">
        <v>9207</v>
      </c>
    </row>
    <row r="5289" spans="1:16" x14ac:dyDescent="0.25">
      <c r="A5289" t="s">
        <v>0</v>
      </c>
      <c r="B5289" t="s">
        <v>1699</v>
      </c>
      <c r="C5289" t="s">
        <v>1436</v>
      </c>
      <c r="D5289" t="s">
        <v>4072</v>
      </c>
      <c r="E5289" t="s">
        <v>20</v>
      </c>
      <c r="F5289" t="b">
        <v>0</v>
      </c>
      <c r="G5289" t="s">
        <v>52</v>
      </c>
      <c r="H5289" s="4">
        <v>45724.251111111109</v>
      </c>
      <c r="I5289" t="b">
        <v>0</v>
      </c>
      <c r="J5289" t="b">
        <v>0</v>
      </c>
      <c r="K5289" t="s">
        <v>24</v>
      </c>
      <c r="L5289" t="s">
        <v>22</v>
      </c>
      <c r="M5289">
        <v>82836</v>
      </c>
      <c r="O5289" t="s">
        <v>9208</v>
      </c>
      <c r="P5289" t="s">
        <v>9209</v>
      </c>
    </row>
    <row r="5290" spans="1:16" x14ac:dyDescent="0.25">
      <c r="A5290" t="s">
        <v>2</v>
      </c>
      <c r="B5290" t="s">
        <v>9210</v>
      </c>
      <c r="C5290" t="s">
        <v>39</v>
      </c>
      <c r="D5290" t="s">
        <v>4100</v>
      </c>
      <c r="E5290" t="s">
        <v>631</v>
      </c>
      <c r="F5290" t="b">
        <v>1</v>
      </c>
      <c r="G5290" t="s">
        <v>41</v>
      </c>
      <c r="H5290" s="4">
        <v>45724.252326388887</v>
      </c>
      <c r="I5290" t="b">
        <v>0</v>
      </c>
      <c r="J5290" t="b">
        <v>1</v>
      </c>
      <c r="K5290" t="s">
        <v>24</v>
      </c>
      <c r="L5290" t="s">
        <v>36</v>
      </c>
      <c r="N5290">
        <v>60</v>
      </c>
      <c r="O5290" t="s">
        <v>602</v>
      </c>
      <c r="P5290" t="s">
        <v>9211</v>
      </c>
    </row>
    <row r="5291" spans="1:16" x14ac:dyDescent="0.25">
      <c r="A5291" t="s">
        <v>2</v>
      </c>
      <c r="B5291" t="s">
        <v>307</v>
      </c>
      <c r="C5291" t="s">
        <v>949</v>
      </c>
      <c r="D5291" t="s">
        <v>9212</v>
      </c>
      <c r="E5291" t="s">
        <v>20</v>
      </c>
      <c r="F5291" t="b">
        <v>0</v>
      </c>
      <c r="G5291" t="s">
        <v>30</v>
      </c>
      <c r="H5291" s="4">
        <v>45724.25309027778</v>
      </c>
      <c r="I5291" t="b">
        <v>0</v>
      </c>
      <c r="J5291" t="b">
        <v>1</v>
      </c>
      <c r="K5291" t="s">
        <v>24</v>
      </c>
      <c r="L5291" t="s">
        <v>22</v>
      </c>
      <c r="M5291">
        <v>226000</v>
      </c>
      <c r="O5291" t="s">
        <v>59</v>
      </c>
      <c r="P5291" t="s">
        <v>2062</v>
      </c>
    </row>
    <row r="5292" spans="1:16" x14ac:dyDescent="0.25">
      <c r="A5292" t="s">
        <v>0</v>
      </c>
      <c r="B5292" t="s">
        <v>9213</v>
      </c>
      <c r="C5292" t="s">
        <v>9214</v>
      </c>
      <c r="D5292" t="s">
        <v>3970</v>
      </c>
      <c r="E5292" t="s">
        <v>20</v>
      </c>
      <c r="F5292" t="b">
        <v>0</v>
      </c>
      <c r="G5292" t="s">
        <v>27</v>
      </c>
      <c r="H5292" s="4">
        <v>45724.291724537034</v>
      </c>
      <c r="I5292" t="b">
        <v>0</v>
      </c>
      <c r="J5292" t="b">
        <v>1</v>
      </c>
      <c r="K5292" t="s">
        <v>24</v>
      </c>
      <c r="L5292" t="s">
        <v>22</v>
      </c>
      <c r="M5292">
        <v>110000</v>
      </c>
      <c r="O5292" t="s">
        <v>9215</v>
      </c>
      <c r="P5292" t="s">
        <v>9216</v>
      </c>
    </row>
    <row r="5293" spans="1:16" x14ac:dyDescent="0.25">
      <c r="A5293" t="s">
        <v>40</v>
      </c>
      <c r="B5293" t="s">
        <v>9217</v>
      </c>
      <c r="C5293" t="s">
        <v>1453</v>
      </c>
      <c r="D5293" t="s">
        <v>4109</v>
      </c>
      <c r="E5293" t="s">
        <v>20</v>
      </c>
      <c r="F5293" t="b">
        <v>0</v>
      </c>
      <c r="G5293" t="s">
        <v>1094</v>
      </c>
      <c r="H5293" s="4">
        <v>45724.29755787037</v>
      </c>
      <c r="I5293" t="b">
        <v>1</v>
      </c>
      <c r="J5293" t="b">
        <v>0</v>
      </c>
      <c r="K5293" t="s">
        <v>1094</v>
      </c>
      <c r="L5293" t="s">
        <v>22</v>
      </c>
      <c r="M5293">
        <v>800000</v>
      </c>
      <c r="O5293" t="s">
        <v>1797</v>
      </c>
      <c r="P5293" t="s">
        <v>9218</v>
      </c>
    </row>
    <row r="5294" spans="1:16" x14ac:dyDescent="0.25">
      <c r="A5294" t="s">
        <v>0</v>
      </c>
      <c r="B5294" t="s">
        <v>9219</v>
      </c>
      <c r="C5294" t="s">
        <v>39</v>
      </c>
      <c r="D5294" t="s">
        <v>4014</v>
      </c>
      <c r="E5294" t="s">
        <v>20</v>
      </c>
      <c r="F5294" t="b">
        <v>1</v>
      </c>
      <c r="G5294" t="s">
        <v>2452</v>
      </c>
      <c r="H5294" s="4">
        <v>45724.30201388889</v>
      </c>
      <c r="I5294" t="b">
        <v>0</v>
      </c>
      <c r="J5294" t="b">
        <v>1</v>
      </c>
      <c r="K5294" t="s">
        <v>2452</v>
      </c>
      <c r="L5294" t="s">
        <v>22</v>
      </c>
      <c r="M5294">
        <v>94535</v>
      </c>
      <c r="O5294" t="s">
        <v>9220</v>
      </c>
      <c r="P5294" t="s">
        <v>9221</v>
      </c>
    </row>
    <row r="5295" spans="1:16" x14ac:dyDescent="0.25">
      <c r="A5295" t="s">
        <v>0</v>
      </c>
      <c r="B5295" t="s">
        <v>3754</v>
      </c>
      <c r="C5295" t="s">
        <v>39</v>
      </c>
      <c r="D5295" t="s">
        <v>7658</v>
      </c>
      <c r="E5295" t="s">
        <v>20</v>
      </c>
      <c r="F5295" t="b">
        <v>1</v>
      </c>
      <c r="G5295" t="s">
        <v>1197</v>
      </c>
      <c r="H5295" s="4">
        <v>45724.302430555559</v>
      </c>
      <c r="I5295" t="b">
        <v>1</v>
      </c>
      <c r="J5295" t="b">
        <v>0</v>
      </c>
      <c r="K5295" t="s">
        <v>1197</v>
      </c>
      <c r="L5295" t="s">
        <v>22</v>
      </c>
      <c r="M5295">
        <v>122500</v>
      </c>
      <c r="O5295" t="s">
        <v>2595</v>
      </c>
      <c r="P5295" t="s">
        <v>3253</v>
      </c>
    </row>
    <row r="5296" spans="1:16" x14ac:dyDescent="0.25">
      <c r="A5296" t="s">
        <v>0</v>
      </c>
      <c r="B5296" t="s">
        <v>9222</v>
      </c>
      <c r="C5296" t="s">
        <v>1264</v>
      </c>
      <c r="D5296" t="s">
        <v>3957</v>
      </c>
      <c r="E5296" t="s">
        <v>34</v>
      </c>
      <c r="F5296" t="b">
        <v>0</v>
      </c>
      <c r="G5296" t="s">
        <v>27</v>
      </c>
      <c r="H5296" s="4">
        <v>45724.416724537034</v>
      </c>
      <c r="I5296" t="b">
        <v>1</v>
      </c>
      <c r="J5296" t="b">
        <v>0</v>
      </c>
      <c r="K5296" t="s">
        <v>24</v>
      </c>
      <c r="L5296" t="s">
        <v>36</v>
      </c>
      <c r="N5296">
        <v>27.979999542236332</v>
      </c>
      <c r="O5296" t="s">
        <v>9223</v>
      </c>
      <c r="P5296" t="s">
        <v>863</v>
      </c>
    </row>
    <row r="5297" spans="1:16" x14ac:dyDescent="0.25">
      <c r="A5297" t="s">
        <v>0</v>
      </c>
      <c r="B5297" t="s">
        <v>9224</v>
      </c>
      <c r="C5297" t="s">
        <v>9225</v>
      </c>
      <c r="D5297" t="s">
        <v>3957</v>
      </c>
      <c r="E5297" t="s">
        <v>34</v>
      </c>
      <c r="F5297" t="b">
        <v>0</v>
      </c>
      <c r="G5297" t="s">
        <v>27</v>
      </c>
      <c r="H5297" s="4">
        <v>45724.416875000003</v>
      </c>
      <c r="I5297" t="b">
        <v>0</v>
      </c>
      <c r="J5297" t="b">
        <v>0</v>
      </c>
      <c r="K5297" t="s">
        <v>24</v>
      </c>
      <c r="L5297" t="s">
        <v>36</v>
      </c>
      <c r="N5297">
        <v>27.435001373291019</v>
      </c>
      <c r="O5297" t="s">
        <v>9226</v>
      </c>
      <c r="P5297" t="s">
        <v>66</v>
      </c>
    </row>
    <row r="5298" spans="1:16" x14ac:dyDescent="0.25">
      <c r="A5298" t="s">
        <v>25</v>
      </c>
      <c r="B5298" t="s">
        <v>9227</v>
      </c>
      <c r="C5298" t="s">
        <v>140</v>
      </c>
      <c r="D5298" t="s">
        <v>3973</v>
      </c>
      <c r="E5298" t="s">
        <v>20</v>
      </c>
      <c r="F5298" t="b">
        <v>0</v>
      </c>
      <c r="G5298" t="s">
        <v>35</v>
      </c>
      <c r="H5298" s="4">
        <v>45724.41747685185</v>
      </c>
      <c r="I5298" t="b">
        <v>0</v>
      </c>
      <c r="J5298" t="b">
        <v>0</v>
      </c>
      <c r="K5298" t="s">
        <v>24</v>
      </c>
      <c r="L5298" t="s">
        <v>22</v>
      </c>
      <c r="M5298">
        <v>145000</v>
      </c>
      <c r="O5298" t="s">
        <v>6002</v>
      </c>
    </row>
    <row r="5299" spans="1:16" x14ac:dyDescent="0.25">
      <c r="A5299" t="s">
        <v>1</v>
      </c>
      <c r="B5299" t="s">
        <v>8952</v>
      </c>
      <c r="C5299" t="s">
        <v>8953</v>
      </c>
      <c r="D5299" t="s">
        <v>3957</v>
      </c>
      <c r="E5299" t="s">
        <v>34</v>
      </c>
      <c r="F5299" t="b">
        <v>0</v>
      </c>
      <c r="G5299" t="s">
        <v>27</v>
      </c>
      <c r="H5299" s="4">
        <v>45724.418055555558</v>
      </c>
      <c r="I5299" t="b">
        <v>0</v>
      </c>
      <c r="J5299" t="b">
        <v>0</v>
      </c>
      <c r="K5299" t="s">
        <v>24</v>
      </c>
      <c r="L5299" t="s">
        <v>36</v>
      </c>
      <c r="N5299">
        <v>49.895000457763672</v>
      </c>
      <c r="O5299" t="s">
        <v>8954</v>
      </c>
      <c r="P5299" t="s">
        <v>8955</v>
      </c>
    </row>
    <row r="5300" spans="1:16" x14ac:dyDescent="0.25">
      <c r="A5300" t="s">
        <v>28</v>
      </c>
      <c r="B5300" t="s">
        <v>9228</v>
      </c>
      <c r="C5300" t="s">
        <v>3082</v>
      </c>
      <c r="D5300" t="s">
        <v>2208</v>
      </c>
      <c r="E5300" t="s">
        <v>34</v>
      </c>
      <c r="F5300" t="b">
        <v>0</v>
      </c>
      <c r="G5300" t="s">
        <v>41</v>
      </c>
      <c r="H5300" s="4">
        <v>45724.418252314812</v>
      </c>
      <c r="I5300" t="b">
        <v>0</v>
      </c>
      <c r="J5300" t="b">
        <v>1</v>
      </c>
      <c r="K5300" t="s">
        <v>24</v>
      </c>
      <c r="L5300" t="s">
        <v>22</v>
      </c>
      <c r="M5300">
        <v>175500</v>
      </c>
      <c r="O5300" t="s">
        <v>428</v>
      </c>
      <c r="P5300" t="s">
        <v>9229</v>
      </c>
    </row>
    <row r="5301" spans="1:16" x14ac:dyDescent="0.25">
      <c r="A5301" t="s">
        <v>191</v>
      </c>
      <c r="B5301" t="s">
        <v>9230</v>
      </c>
      <c r="C5301" t="s">
        <v>71</v>
      </c>
      <c r="D5301" t="s">
        <v>3973</v>
      </c>
      <c r="E5301" t="s">
        <v>20</v>
      </c>
      <c r="F5301" t="b">
        <v>0</v>
      </c>
      <c r="G5301" t="s">
        <v>27</v>
      </c>
      <c r="H5301" s="4">
        <v>45724.418819444443</v>
      </c>
      <c r="I5301" t="b">
        <v>0</v>
      </c>
      <c r="J5301" t="b">
        <v>0</v>
      </c>
      <c r="K5301" t="s">
        <v>24</v>
      </c>
      <c r="L5301" t="s">
        <v>22</v>
      </c>
      <c r="M5301">
        <v>305000</v>
      </c>
      <c r="O5301" t="s">
        <v>3410</v>
      </c>
    </row>
    <row r="5302" spans="1:16" x14ac:dyDescent="0.25">
      <c r="A5302" t="s">
        <v>2</v>
      </c>
      <c r="B5302" t="s">
        <v>9231</v>
      </c>
      <c r="C5302" t="s">
        <v>24</v>
      </c>
      <c r="D5302" t="s">
        <v>3973</v>
      </c>
      <c r="E5302" t="s">
        <v>20</v>
      </c>
      <c r="F5302" t="b">
        <v>0</v>
      </c>
      <c r="G5302" t="s">
        <v>27</v>
      </c>
      <c r="H5302" s="4">
        <v>45724.41883101852</v>
      </c>
      <c r="I5302" t="b">
        <v>0</v>
      </c>
      <c r="J5302" t="b">
        <v>0</v>
      </c>
      <c r="K5302" t="s">
        <v>24</v>
      </c>
      <c r="L5302" t="s">
        <v>22</v>
      </c>
      <c r="M5302">
        <v>108617.5</v>
      </c>
      <c r="O5302" t="s">
        <v>9232</v>
      </c>
      <c r="P5302" t="s">
        <v>9233</v>
      </c>
    </row>
    <row r="5303" spans="1:16" x14ac:dyDescent="0.25">
      <c r="A5303" t="s">
        <v>2</v>
      </c>
      <c r="B5303" t="s">
        <v>5547</v>
      </c>
      <c r="C5303" t="s">
        <v>992</v>
      </c>
      <c r="D5303" t="s">
        <v>3973</v>
      </c>
      <c r="E5303" t="s">
        <v>20</v>
      </c>
      <c r="F5303" t="b">
        <v>0</v>
      </c>
      <c r="G5303" t="s">
        <v>27</v>
      </c>
      <c r="H5303" s="4">
        <v>45724.418877314813</v>
      </c>
      <c r="I5303" t="b">
        <v>0</v>
      </c>
      <c r="J5303" t="b">
        <v>1</v>
      </c>
      <c r="K5303" t="s">
        <v>24</v>
      </c>
      <c r="L5303" t="s">
        <v>22</v>
      </c>
      <c r="M5303">
        <v>151500</v>
      </c>
      <c r="O5303" t="s">
        <v>1642</v>
      </c>
      <c r="P5303" t="s">
        <v>5548</v>
      </c>
    </row>
    <row r="5304" spans="1:16" x14ac:dyDescent="0.25">
      <c r="A5304" t="s">
        <v>40</v>
      </c>
      <c r="B5304" t="s">
        <v>9234</v>
      </c>
      <c r="C5304" t="s">
        <v>71</v>
      </c>
      <c r="D5304" t="s">
        <v>7543</v>
      </c>
      <c r="E5304" t="s">
        <v>20</v>
      </c>
      <c r="F5304" t="b">
        <v>0</v>
      </c>
      <c r="G5304" t="s">
        <v>41</v>
      </c>
      <c r="H5304" s="4">
        <v>45724.419062499997</v>
      </c>
      <c r="I5304" t="b">
        <v>0</v>
      </c>
      <c r="J5304" t="b">
        <v>0</v>
      </c>
      <c r="K5304" t="s">
        <v>24</v>
      </c>
      <c r="L5304" t="s">
        <v>22</v>
      </c>
      <c r="M5304">
        <v>90000</v>
      </c>
      <c r="O5304" t="s">
        <v>607</v>
      </c>
      <c r="P5304" t="s">
        <v>9235</v>
      </c>
    </row>
    <row r="5305" spans="1:16" x14ac:dyDescent="0.25">
      <c r="A5305" t="s">
        <v>0</v>
      </c>
      <c r="B5305" t="s">
        <v>9236</v>
      </c>
      <c r="C5305" t="s">
        <v>203</v>
      </c>
      <c r="D5305" t="s">
        <v>3973</v>
      </c>
      <c r="E5305" t="s">
        <v>20</v>
      </c>
      <c r="F5305" t="b">
        <v>0</v>
      </c>
      <c r="G5305" t="s">
        <v>23</v>
      </c>
      <c r="H5305" s="4">
        <v>45724.422766203701</v>
      </c>
      <c r="I5305" t="b">
        <v>0</v>
      </c>
      <c r="J5305" t="b">
        <v>1</v>
      </c>
      <c r="K5305" t="s">
        <v>24</v>
      </c>
      <c r="L5305" t="s">
        <v>22</v>
      </c>
      <c r="M5305">
        <v>81108.453125</v>
      </c>
      <c r="O5305" t="s">
        <v>2513</v>
      </c>
      <c r="P5305" t="s">
        <v>883</v>
      </c>
    </row>
    <row r="5306" spans="1:16" x14ac:dyDescent="0.25">
      <c r="A5306" t="s">
        <v>25</v>
      </c>
      <c r="B5306" t="s">
        <v>9237</v>
      </c>
      <c r="C5306" t="s">
        <v>1099</v>
      </c>
      <c r="D5306" t="s">
        <v>3957</v>
      </c>
      <c r="E5306" t="s">
        <v>34</v>
      </c>
      <c r="F5306" t="b">
        <v>0</v>
      </c>
      <c r="G5306" t="s">
        <v>27</v>
      </c>
      <c r="H5306" s="4">
        <v>45724.458414351851</v>
      </c>
      <c r="I5306" t="b">
        <v>1</v>
      </c>
      <c r="J5306" t="b">
        <v>1</v>
      </c>
      <c r="K5306" t="s">
        <v>24</v>
      </c>
      <c r="L5306" t="s">
        <v>36</v>
      </c>
      <c r="N5306">
        <v>62.5</v>
      </c>
      <c r="O5306" t="s">
        <v>9238</v>
      </c>
      <c r="P5306" t="s">
        <v>9239</v>
      </c>
    </row>
    <row r="5307" spans="1:16" x14ac:dyDescent="0.25">
      <c r="A5307" t="s">
        <v>1</v>
      </c>
      <c r="B5307" t="s">
        <v>9240</v>
      </c>
      <c r="C5307" t="s">
        <v>42</v>
      </c>
      <c r="D5307" t="s">
        <v>3973</v>
      </c>
      <c r="E5307" t="s">
        <v>20</v>
      </c>
      <c r="F5307" t="b">
        <v>0</v>
      </c>
      <c r="G5307" t="s">
        <v>41</v>
      </c>
      <c r="H5307" s="4">
        <v>45724.45890046296</v>
      </c>
      <c r="I5307" t="b">
        <v>0</v>
      </c>
      <c r="J5307" t="b">
        <v>1</v>
      </c>
      <c r="K5307" t="s">
        <v>24</v>
      </c>
      <c r="L5307" t="s">
        <v>22</v>
      </c>
      <c r="M5307">
        <v>130000</v>
      </c>
      <c r="O5307" t="s">
        <v>2215</v>
      </c>
      <c r="P5307" t="s">
        <v>1239</v>
      </c>
    </row>
    <row r="5308" spans="1:16" x14ac:dyDescent="0.25">
      <c r="A5308" t="s">
        <v>0</v>
      </c>
      <c r="B5308" t="s">
        <v>9241</v>
      </c>
      <c r="C5308" t="s">
        <v>292</v>
      </c>
      <c r="D5308" t="s">
        <v>3973</v>
      </c>
      <c r="E5308" t="s">
        <v>20</v>
      </c>
      <c r="F5308" t="b">
        <v>0</v>
      </c>
      <c r="G5308" t="s">
        <v>30</v>
      </c>
      <c r="H5308" s="4">
        <v>45724.459328703713</v>
      </c>
      <c r="I5308" t="b">
        <v>0</v>
      </c>
      <c r="J5308" t="b">
        <v>0</v>
      </c>
      <c r="K5308" t="s">
        <v>24</v>
      </c>
      <c r="L5308" t="s">
        <v>22</v>
      </c>
      <c r="M5308">
        <v>88350</v>
      </c>
      <c r="O5308" t="s">
        <v>2257</v>
      </c>
      <c r="P5308" t="s">
        <v>9242</v>
      </c>
    </row>
    <row r="5309" spans="1:16" x14ac:dyDescent="0.25">
      <c r="A5309" t="s">
        <v>1</v>
      </c>
      <c r="B5309" t="s">
        <v>9243</v>
      </c>
      <c r="C5309" t="s">
        <v>2504</v>
      </c>
      <c r="D5309" t="s">
        <v>3973</v>
      </c>
      <c r="E5309" t="s">
        <v>20</v>
      </c>
      <c r="F5309" t="b">
        <v>0</v>
      </c>
      <c r="G5309" t="s">
        <v>27</v>
      </c>
      <c r="H5309" s="4">
        <v>45724.459722222222</v>
      </c>
      <c r="I5309" t="b">
        <v>0</v>
      </c>
      <c r="J5309" t="b">
        <v>1</v>
      </c>
      <c r="K5309" t="s">
        <v>24</v>
      </c>
      <c r="L5309" t="s">
        <v>22</v>
      </c>
      <c r="M5309">
        <v>139412.5</v>
      </c>
      <c r="O5309" t="s">
        <v>3142</v>
      </c>
      <c r="P5309" t="s">
        <v>9244</v>
      </c>
    </row>
    <row r="5310" spans="1:16" x14ac:dyDescent="0.25">
      <c r="A5310" t="s">
        <v>2</v>
      </c>
      <c r="B5310" t="s">
        <v>9245</v>
      </c>
      <c r="C5310" t="s">
        <v>260</v>
      </c>
      <c r="D5310" t="s">
        <v>7543</v>
      </c>
      <c r="E5310" t="s">
        <v>20</v>
      </c>
      <c r="F5310" t="b">
        <v>0</v>
      </c>
      <c r="G5310" t="s">
        <v>27</v>
      </c>
      <c r="H5310" s="4">
        <v>45724.460381944453</v>
      </c>
      <c r="I5310" t="b">
        <v>1</v>
      </c>
      <c r="J5310" t="b">
        <v>0</v>
      </c>
      <c r="K5310" t="s">
        <v>24</v>
      </c>
      <c r="L5310" t="s">
        <v>22</v>
      </c>
      <c r="M5310">
        <v>48000</v>
      </c>
      <c r="O5310" t="s">
        <v>9246</v>
      </c>
      <c r="P5310" t="s">
        <v>1791</v>
      </c>
    </row>
    <row r="5311" spans="1:16" x14ac:dyDescent="0.25">
      <c r="A5311" t="s">
        <v>2</v>
      </c>
      <c r="B5311" t="s">
        <v>9247</v>
      </c>
      <c r="C5311" t="s">
        <v>114</v>
      </c>
      <c r="D5311" t="s">
        <v>3973</v>
      </c>
      <c r="E5311" t="s">
        <v>20</v>
      </c>
      <c r="F5311" t="b">
        <v>0</v>
      </c>
      <c r="G5311" t="s">
        <v>27</v>
      </c>
      <c r="H5311" s="4">
        <v>45724.460439814808</v>
      </c>
      <c r="I5311" t="b">
        <v>0</v>
      </c>
      <c r="J5311" t="b">
        <v>1</v>
      </c>
      <c r="K5311" t="s">
        <v>24</v>
      </c>
      <c r="L5311" t="s">
        <v>22</v>
      </c>
      <c r="M5311">
        <v>160000</v>
      </c>
      <c r="O5311" t="s">
        <v>202</v>
      </c>
      <c r="P5311" t="s">
        <v>4244</v>
      </c>
    </row>
    <row r="5312" spans="1:16" x14ac:dyDescent="0.25">
      <c r="A5312" t="s">
        <v>28</v>
      </c>
      <c r="B5312" t="s">
        <v>9248</v>
      </c>
      <c r="C5312" t="s">
        <v>180</v>
      </c>
      <c r="D5312" t="s">
        <v>3973</v>
      </c>
      <c r="E5312" t="s">
        <v>20</v>
      </c>
      <c r="F5312" t="b">
        <v>0</v>
      </c>
      <c r="G5312" t="s">
        <v>41</v>
      </c>
      <c r="H5312" s="4">
        <v>45724.460659722223</v>
      </c>
      <c r="I5312" t="b">
        <v>0</v>
      </c>
      <c r="J5312" t="b">
        <v>1</v>
      </c>
      <c r="K5312" t="s">
        <v>24</v>
      </c>
      <c r="L5312" t="s">
        <v>22</v>
      </c>
      <c r="M5312">
        <v>234000</v>
      </c>
      <c r="O5312" t="s">
        <v>9249</v>
      </c>
      <c r="P5312" t="s">
        <v>9250</v>
      </c>
    </row>
    <row r="5313" spans="1:16" x14ac:dyDescent="0.25">
      <c r="A5313" t="s">
        <v>25</v>
      </c>
      <c r="B5313" t="s">
        <v>9251</v>
      </c>
      <c r="C5313" t="s">
        <v>453</v>
      </c>
      <c r="D5313" t="s">
        <v>7543</v>
      </c>
      <c r="E5313" t="s">
        <v>20</v>
      </c>
      <c r="F5313" t="b">
        <v>0</v>
      </c>
      <c r="G5313" t="s">
        <v>27</v>
      </c>
      <c r="H5313" s="4">
        <v>45724.500034722223</v>
      </c>
      <c r="I5313" t="b">
        <v>0</v>
      </c>
      <c r="J5313" t="b">
        <v>0</v>
      </c>
      <c r="K5313" t="s">
        <v>24</v>
      </c>
      <c r="L5313" t="s">
        <v>22</v>
      </c>
      <c r="M5313">
        <v>105950</v>
      </c>
      <c r="O5313" t="s">
        <v>9252</v>
      </c>
      <c r="P5313" t="s">
        <v>9253</v>
      </c>
    </row>
    <row r="5314" spans="1:16" x14ac:dyDescent="0.25">
      <c r="A5314" t="s">
        <v>139</v>
      </c>
      <c r="B5314" t="s">
        <v>9254</v>
      </c>
      <c r="C5314" t="s">
        <v>5946</v>
      </c>
      <c r="D5314" t="s">
        <v>3973</v>
      </c>
      <c r="E5314" t="s">
        <v>20</v>
      </c>
      <c r="F5314" t="b">
        <v>0</v>
      </c>
      <c r="G5314" t="s">
        <v>30</v>
      </c>
      <c r="H5314" s="4">
        <v>45724.500983796293</v>
      </c>
      <c r="I5314" t="b">
        <v>0</v>
      </c>
      <c r="J5314" t="b">
        <v>1</v>
      </c>
      <c r="K5314" t="s">
        <v>24</v>
      </c>
      <c r="L5314" t="s">
        <v>22</v>
      </c>
      <c r="M5314">
        <v>144000</v>
      </c>
      <c r="O5314" t="s">
        <v>2224</v>
      </c>
      <c r="P5314" t="s">
        <v>3247</v>
      </c>
    </row>
    <row r="5315" spans="1:16" x14ac:dyDescent="0.25">
      <c r="A5315" t="s">
        <v>19</v>
      </c>
      <c r="B5315" t="s">
        <v>9255</v>
      </c>
      <c r="C5315" t="s">
        <v>292</v>
      </c>
      <c r="D5315" t="s">
        <v>3973</v>
      </c>
      <c r="E5315" t="s">
        <v>20</v>
      </c>
      <c r="F5315" t="b">
        <v>0</v>
      </c>
      <c r="G5315" t="s">
        <v>30</v>
      </c>
      <c r="H5315" s="4">
        <v>45724.50099537037</v>
      </c>
      <c r="I5315" t="b">
        <v>0</v>
      </c>
      <c r="J5315" t="b">
        <v>0</v>
      </c>
      <c r="K5315" t="s">
        <v>24</v>
      </c>
      <c r="L5315" t="s">
        <v>22</v>
      </c>
      <c r="M5315">
        <v>120150</v>
      </c>
      <c r="O5315" t="s">
        <v>9256</v>
      </c>
    </row>
    <row r="5316" spans="1:16" x14ac:dyDescent="0.25">
      <c r="A5316" t="s">
        <v>0</v>
      </c>
      <c r="B5316" t="s">
        <v>9257</v>
      </c>
      <c r="C5316" t="s">
        <v>39</v>
      </c>
      <c r="D5316" t="s">
        <v>3973</v>
      </c>
      <c r="E5316" t="s">
        <v>20</v>
      </c>
      <c r="F5316" t="b">
        <v>1</v>
      </c>
      <c r="G5316" t="s">
        <v>27</v>
      </c>
      <c r="H5316" s="4">
        <v>45724.50136574074</v>
      </c>
      <c r="I5316" t="b">
        <v>1</v>
      </c>
      <c r="J5316" t="b">
        <v>1</v>
      </c>
      <c r="K5316" t="s">
        <v>24</v>
      </c>
      <c r="L5316" t="s">
        <v>22</v>
      </c>
      <c r="M5316">
        <v>125000</v>
      </c>
      <c r="O5316" t="s">
        <v>1386</v>
      </c>
      <c r="P5316" t="s">
        <v>9258</v>
      </c>
    </row>
    <row r="5317" spans="1:16" x14ac:dyDescent="0.25">
      <c r="A5317" t="s">
        <v>139</v>
      </c>
      <c r="B5317" t="s">
        <v>2126</v>
      </c>
      <c r="C5317" t="s">
        <v>143</v>
      </c>
      <c r="D5317" t="s">
        <v>3973</v>
      </c>
      <c r="E5317" t="s">
        <v>20</v>
      </c>
      <c r="F5317" t="b">
        <v>0</v>
      </c>
      <c r="G5317" t="s">
        <v>35</v>
      </c>
      <c r="H5317" s="4">
        <v>45724.54246527778</v>
      </c>
      <c r="I5317" t="b">
        <v>0</v>
      </c>
      <c r="J5317" t="b">
        <v>0</v>
      </c>
      <c r="K5317" t="s">
        <v>24</v>
      </c>
      <c r="L5317" t="s">
        <v>22</v>
      </c>
      <c r="M5317">
        <v>115000</v>
      </c>
      <c r="O5317" t="s">
        <v>482</v>
      </c>
      <c r="P5317" t="s">
        <v>9259</v>
      </c>
    </row>
    <row r="5318" spans="1:16" x14ac:dyDescent="0.25">
      <c r="A5318" t="s">
        <v>139</v>
      </c>
      <c r="B5318" t="s">
        <v>2126</v>
      </c>
      <c r="C5318" t="s">
        <v>1226</v>
      </c>
      <c r="D5318" t="s">
        <v>3973</v>
      </c>
      <c r="E5318" t="s">
        <v>20</v>
      </c>
      <c r="F5318" t="b">
        <v>0</v>
      </c>
      <c r="G5318" t="s">
        <v>52</v>
      </c>
      <c r="H5318" s="4">
        <v>45724.542916666673</v>
      </c>
      <c r="I5318" t="b">
        <v>0</v>
      </c>
      <c r="J5318" t="b">
        <v>0</v>
      </c>
      <c r="K5318" t="s">
        <v>24</v>
      </c>
      <c r="L5318" t="s">
        <v>22</v>
      </c>
      <c r="M5318">
        <v>127500</v>
      </c>
      <c r="O5318" t="s">
        <v>482</v>
      </c>
    </row>
    <row r="5319" spans="1:16" x14ac:dyDescent="0.25">
      <c r="A5319" t="s">
        <v>89</v>
      </c>
      <c r="B5319" t="s">
        <v>9260</v>
      </c>
      <c r="C5319" t="s">
        <v>122</v>
      </c>
      <c r="D5319" t="s">
        <v>3973</v>
      </c>
      <c r="E5319" t="s">
        <v>20</v>
      </c>
      <c r="F5319" t="b">
        <v>0</v>
      </c>
      <c r="G5319" t="s">
        <v>52</v>
      </c>
      <c r="H5319" s="4">
        <v>45724.542974537027</v>
      </c>
      <c r="I5319" t="b">
        <v>0</v>
      </c>
      <c r="J5319" t="b">
        <v>1</v>
      </c>
      <c r="K5319" t="s">
        <v>24</v>
      </c>
      <c r="L5319" t="s">
        <v>22</v>
      </c>
      <c r="M5319">
        <v>142300</v>
      </c>
      <c r="O5319" t="s">
        <v>402</v>
      </c>
      <c r="P5319" t="s">
        <v>9261</v>
      </c>
    </row>
    <row r="5320" spans="1:16" x14ac:dyDescent="0.25">
      <c r="A5320" t="s">
        <v>2</v>
      </c>
      <c r="B5320" t="s">
        <v>9262</v>
      </c>
      <c r="C5320" t="s">
        <v>9263</v>
      </c>
      <c r="D5320" t="s">
        <v>7543</v>
      </c>
      <c r="E5320" t="s">
        <v>20</v>
      </c>
      <c r="F5320" t="b">
        <v>0</v>
      </c>
      <c r="G5320" t="s">
        <v>27</v>
      </c>
      <c r="H5320" s="4">
        <v>45724.543715277781</v>
      </c>
      <c r="I5320" t="b">
        <v>0</v>
      </c>
      <c r="J5320" t="b">
        <v>0</v>
      </c>
      <c r="K5320" t="s">
        <v>24</v>
      </c>
      <c r="L5320" t="s">
        <v>22</v>
      </c>
      <c r="M5320">
        <v>57600</v>
      </c>
      <c r="O5320" t="s">
        <v>9264</v>
      </c>
      <c r="P5320" t="s">
        <v>2881</v>
      </c>
    </row>
    <row r="5321" spans="1:16" x14ac:dyDescent="0.25">
      <c r="A5321" t="s">
        <v>2</v>
      </c>
      <c r="B5321" t="s">
        <v>9265</v>
      </c>
      <c r="C5321" t="s">
        <v>160</v>
      </c>
      <c r="D5321" t="s">
        <v>7543</v>
      </c>
      <c r="E5321" t="s">
        <v>20</v>
      </c>
      <c r="F5321" t="b">
        <v>0</v>
      </c>
      <c r="G5321" t="s">
        <v>27</v>
      </c>
      <c r="H5321" s="4">
        <v>45724.543715277781</v>
      </c>
      <c r="I5321" t="b">
        <v>1</v>
      </c>
      <c r="J5321" t="b">
        <v>0</v>
      </c>
      <c r="K5321" t="s">
        <v>24</v>
      </c>
      <c r="L5321" t="s">
        <v>22</v>
      </c>
      <c r="M5321">
        <v>57600</v>
      </c>
      <c r="O5321" t="s">
        <v>9266</v>
      </c>
      <c r="P5321" t="s">
        <v>149</v>
      </c>
    </row>
    <row r="5322" spans="1:16" x14ac:dyDescent="0.25">
      <c r="A5322" t="s">
        <v>2</v>
      </c>
      <c r="B5322" t="s">
        <v>9267</v>
      </c>
      <c r="C5322" t="s">
        <v>71</v>
      </c>
      <c r="D5322" t="s">
        <v>5831</v>
      </c>
      <c r="E5322" t="s">
        <v>20</v>
      </c>
      <c r="F5322" t="b">
        <v>0</v>
      </c>
      <c r="G5322" t="s">
        <v>41</v>
      </c>
      <c r="H5322" s="4">
        <v>45724.544062499997</v>
      </c>
      <c r="I5322" t="b">
        <v>0</v>
      </c>
      <c r="J5322" t="b">
        <v>1</v>
      </c>
      <c r="K5322" t="s">
        <v>24</v>
      </c>
      <c r="L5322" t="s">
        <v>22</v>
      </c>
      <c r="M5322">
        <v>178000</v>
      </c>
      <c r="O5322" t="s">
        <v>1700</v>
      </c>
      <c r="P5322" t="s">
        <v>2187</v>
      </c>
    </row>
    <row r="5323" spans="1:16" x14ac:dyDescent="0.25">
      <c r="A5323" t="s">
        <v>0</v>
      </c>
      <c r="B5323" t="s">
        <v>9268</v>
      </c>
      <c r="C5323" t="s">
        <v>8993</v>
      </c>
      <c r="D5323" t="s">
        <v>3957</v>
      </c>
      <c r="E5323" t="s">
        <v>20</v>
      </c>
      <c r="F5323" t="b">
        <v>0</v>
      </c>
      <c r="G5323" t="s">
        <v>30</v>
      </c>
      <c r="H5323" s="4">
        <v>45724.584328703713</v>
      </c>
      <c r="I5323" t="b">
        <v>1</v>
      </c>
      <c r="J5323" t="b">
        <v>1</v>
      </c>
      <c r="K5323" t="s">
        <v>24</v>
      </c>
      <c r="L5323" t="s">
        <v>36</v>
      </c>
      <c r="N5323">
        <v>22.694999694824219</v>
      </c>
      <c r="O5323" t="s">
        <v>8994</v>
      </c>
      <c r="P5323" t="s">
        <v>3676</v>
      </c>
    </row>
    <row r="5324" spans="1:16" x14ac:dyDescent="0.25">
      <c r="A5324" t="s">
        <v>1</v>
      </c>
      <c r="B5324" t="s">
        <v>9269</v>
      </c>
      <c r="C5324" t="s">
        <v>82</v>
      </c>
      <c r="D5324" t="s">
        <v>3957</v>
      </c>
      <c r="E5324" t="s">
        <v>20</v>
      </c>
      <c r="F5324" t="b">
        <v>0</v>
      </c>
      <c r="G5324" t="s">
        <v>27</v>
      </c>
      <c r="H5324" s="4">
        <v>45724.584699074083</v>
      </c>
      <c r="I5324" t="b">
        <v>0</v>
      </c>
      <c r="J5324" t="b">
        <v>1</v>
      </c>
      <c r="K5324" t="s">
        <v>24</v>
      </c>
      <c r="L5324" t="s">
        <v>36</v>
      </c>
      <c r="N5324">
        <v>49.895000457763672</v>
      </c>
      <c r="O5324" t="s">
        <v>1964</v>
      </c>
      <c r="P5324" t="s">
        <v>48</v>
      </c>
    </row>
    <row r="5325" spans="1:16" x14ac:dyDescent="0.25">
      <c r="A5325" t="s">
        <v>19</v>
      </c>
      <c r="B5325" t="s">
        <v>9270</v>
      </c>
      <c r="C5325" t="s">
        <v>966</v>
      </c>
      <c r="D5325" t="s">
        <v>3957</v>
      </c>
      <c r="E5325" t="s">
        <v>20</v>
      </c>
      <c r="F5325" t="b">
        <v>0</v>
      </c>
      <c r="G5325" t="s">
        <v>30</v>
      </c>
      <c r="H5325" s="4">
        <v>45724.585162037038</v>
      </c>
      <c r="I5325" t="b">
        <v>0</v>
      </c>
      <c r="J5325" t="b">
        <v>1</v>
      </c>
      <c r="K5325" t="s">
        <v>24</v>
      </c>
      <c r="L5325" t="s">
        <v>36</v>
      </c>
      <c r="N5325">
        <v>36.120002746582031</v>
      </c>
      <c r="O5325" t="s">
        <v>254</v>
      </c>
      <c r="P5325" t="s">
        <v>9271</v>
      </c>
    </row>
    <row r="5326" spans="1:16" x14ac:dyDescent="0.25">
      <c r="A5326" t="s">
        <v>1</v>
      </c>
      <c r="B5326" t="s">
        <v>9272</v>
      </c>
      <c r="C5326" t="s">
        <v>3155</v>
      </c>
      <c r="D5326" t="s">
        <v>3957</v>
      </c>
      <c r="E5326" t="s">
        <v>20</v>
      </c>
      <c r="F5326" t="b">
        <v>0</v>
      </c>
      <c r="G5326" t="s">
        <v>30</v>
      </c>
      <c r="H5326" s="4">
        <v>45724.585185185177</v>
      </c>
      <c r="I5326" t="b">
        <v>0</v>
      </c>
      <c r="J5326" t="b">
        <v>0</v>
      </c>
      <c r="K5326" t="s">
        <v>24</v>
      </c>
      <c r="L5326" t="s">
        <v>36</v>
      </c>
      <c r="N5326">
        <v>35.084999084472663</v>
      </c>
      <c r="O5326" t="s">
        <v>3281</v>
      </c>
      <c r="P5326" t="s">
        <v>3181</v>
      </c>
    </row>
    <row r="5327" spans="1:16" x14ac:dyDescent="0.25">
      <c r="A5327" t="s">
        <v>2</v>
      </c>
      <c r="B5327" t="s">
        <v>9273</v>
      </c>
      <c r="C5327" t="s">
        <v>242</v>
      </c>
      <c r="D5327" t="s">
        <v>3973</v>
      </c>
      <c r="E5327" t="s">
        <v>20</v>
      </c>
      <c r="F5327" t="b">
        <v>0</v>
      </c>
      <c r="G5327" t="s">
        <v>27</v>
      </c>
      <c r="H5327" s="4">
        <v>45724.585439814808</v>
      </c>
      <c r="I5327" t="b">
        <v>1</v>
      </c>
      <c r="J5327" t="b">
        <v>1</v>
      </c>
      <c r="K5327" t="s">
        <v>24</v>
      </c>
      <c r="L5327" t="s">
        <v>22</v>
      </c>
      <c r="M5327">
        <v>177500</v>
      </c>
      <c r="O5327" t="s">
        <v>8412</v>
      </c>
      <c r="P5327" t="s">
        <v>9274</v>
      </c>
    </row>
    <row r="5328" spans="1:16" x14ac:dyDescent="0.25">
      <c r="A5328" t="s">
        <v>40</v>
      </c>
      <c r="B5328" t="s">
        <v>9275</v>
      </c>
      <c r="C5328" t="s">
        <v>172</v>
      </c>
      <c r="D5328" t="s">
        <v>3973</v>
      </c>
      <c r="E5328" t="s">
        <v>20</v>
      </c>
      <c r="F5328" t="b">
        <v>0</v>
      </c>
      <c r="G5328" t="s">
        <v>27</v>
      </c>
      <c r="H5328" s="4">
        <v>45724.585497685177</v>
      </c>
      <c r="I5328" t="b">
        <v>0</v>
      </c>
      <c r="J5328" t="b">
        <v>1</v>
      </c>
      <c r="K5328" t="s">
        <v>24</v>
      </c>
      <c r="L5328" t="s">
        <v>22</v>
      </c>
      <c r="M5328">
        <v>150000</v>
      </c>
      <c r="O5328" t="s">
        <v>259</v>
      </c>
    </row>
    <row r="5329" spans="1:16" x14ac:dyDescent="0.25">
      <c r="A5329" t="s">
        <v>139</v>
      </c>
      <c r="B5329" t="s">
        <v>7607</v>
      </c>
      <c r="C5329" t="s">
        <v>1270</v>
      </c>
      <c r="D5329" t="s">
        <v>3973</v>
      </c>
      <c r="E5329" t="s">
        <v>20</v>
      </c>
      <c r="F5329" t="b">
        <v>0</v>
      </c>
      <c r="G5329" t="s">
        <v>27</v>
      </c>
      <c r="H5329" s="4">
        <v>45724.585520833331</v>
      </c>
      <c r="I5329" t="b">
        <v>1</v>
      </c>
      <c r="J5329" t="b">
        <v>1</v>
      </c>
      <c r="K5329" t="s">
        <v>24</v>
      </c>
      <c r="L5329" t="s">
        <v>22</v>
      </c>
      <c r="M5329">
        <v>160000</v>
      </c>
      <c r="O5329" t="s">
        <v>1172</v>
      </c>
      <c r="P5329" t="s">
        <v>582</v>
      </c>
    </row>
    <row r="5330" spans="1:16" x14ac:dyDescent="0.25">
      <c r="A5330" t="s">
        <v>2</v>
      </c>
      <c r="B5330" t="s">
        <v>9276</v>
      </c>
      <c r="C5330" t="s">
        <v>42</v>
      </c>
      <c r="D5330" t="s">
        <v>3973</v>
      </c>
      <c r="E5330" t="s">
        <v>20</v>
      </c>
      <c r="F5330" t="b">
        <v>0</v>
      </c>
      <c r="G5330" t="s">
        <v>27</v>
      </c>
      <c r="H5330" s="4">
        <v>45724.585613425923</v>
      </c>
      <c r="I5330" t="b">
        <v>0</v>
      </c>
      <c r="J5330" t="b">
        <v>1</v>
      </c>
      <c r="K5330" t="s">
        <v>24</v>
      </c>
      <c r="L5330" t="s">
        <v>22</v>
      </c>
      <c r="M5330">
        <v>184328.5</v>
      </c>
      <c r="O5330" t="s">
        <v>43</v>
      </c>
      <c r="P5330" t="s">
        <v>9277</v>
      </c>
    </row>
    <row r="5331" spans="1:16" x14ac:dyDescent="0.25">
      <c r="A5331" t="s">
        <v>2</v>
      </c>
      <c r="B5331" t="s">
        <v>9278</v>
      </c>
      <c r="C5331" t="s">
        <v>167</v>
      </c>
      <c r="D5331" t="s">
        <v>3957</v>
      </c>
      <c r="E5331" t="s">
        <v>20</v>
      </c>
      <c r="F5331" t="b">
        <v>0</v>
      </c>
      <c r="G5331" t="s">
        <v>41</v>
      </c>
      <c r="H5331" s="4">
        <v>45724.585902777777</v>
      </c>
      <c r="I5331" t="b">
        <v>0</v>
      </c>
      <c r="J5331" t="b">
        <v>0</v>
      </c>
      <c r="K5331" t="s">
        <v>24</v>
      </c>
      <c r="L5331" t="s">
        <v>36</v>
      </c>
      <c r="N5331">
        <v>57.060001373291023</v>
      </c>
      <c r="O5331" t="s">
        <v>2805</v>
      </c>
      <c r="P5331" t="s">
        <v>9279</v>
      </c>
    </row>
    <row r="5332" spans="1:16" x14ac:dyDescent="0.25">
      <c r="A5332" t="s">
        <v>89</v>
      </c>
      <c r="B5332" t="s">
        <v>9280</v>
      </c>
      <c r="C5332" t="s">
        <v>9281</v>
      </c>
      <c r="D5332" t="s">
        <v>4324</v>
      </c>
      <c r="E5332" t="s">
        <v>631</v>
      </c>
      <c r="F5332" t="b">
        <v>0</v>
      </c>
      <c r="G5332" t="s">
        <v>282</v>
      </c>
      <c r="H5332" s="4">
        <v>45724.608020833337</v>
      </c>
      <c r="I5332" t="b">
        <v>0</v>
      </c>
      <c r="J5332" t="b">
        <v>0</v>
      </c>
      <c r="K5332" t="s">
        <v>282</v>
      </c>
      <c r="L5332" t="s">
        <v>22</v>
      </c>
      <c r="M5332">
        <v>43500</v>
      </c>
      <c r="O5332" t="s">
        <v>1741</v>
      </c>
      <c r="P5332" t="s">
        <v>3050</v>
      </c>
    </row>
    <row r="5333" spans="1:16" x14ac:dyDescent="0.25">
      <c r="A5333" t="s">
        <v>139</v>
      </c>
      <c r="B5333" t="s">
        <v>9282</v>
      </c>
      <c r="C5333" t="s">
        <v>957</v>
      </c>
      <c r="D5333" t="s">
        <v>3973</v>
      </c>
      <c r="E5333" t="s">
        <v>20</v>
      </c>
      <c r="F5333" t="b">
        <v>0</v>
      </c>
      <c r="G5333" t="s">
        <v>27</v>
      </c>
      <c r="H5333" s="4">
        <v>45724.625034722223</v>
      </c>
      <c r="I5333" t="b">
        <v>0</v>
      </c>
      <c r="J5333" t="b">
        <v>1</v>
      </c>
      <c r="K5333" t="s">
        <v>24</v>
      </c>
      <c r="L5333" t="s">
        <v>22</v>
      </c>
      <c r="M5333">
        <v>140500</v>
      </c>
      <c r="O5333" t="s">
        <v>1906</v>
      </c>
      <c r="P5333" t="s">
        <v>2748</v>
      </c>
    </row>
    <row r="5334" spans="1:16" x14ac:dyDescent="0.25">
      <c r="A5334" t="s">
        <v>19</v>
      </c>
      <c r="B5334" t="s">
        <v>9283</v>
      </c>
      <c r="C5334" t="s">
        <v>151</v>
      </c>
      <c r="D5334" t="s">
        <v>3973</v>
      </c>
      <c r="E5334" t="s">
        <v>20</v>
      </c>
      <c r="F5334" t="b">
        <v>0</v>
      </c>
      <c r="G5334" t="s">
        <v>30</v>
      </c>
      <c r="H5334" s="4">
        <v>45724.625972222217</v>
      </c>
      <c r="I5334" t="b">
        <v>0</v>
      </c>
      <c r="J5334" t="b">
        <v>1</v>
      </c>
      <c r="K5334" t="s">
        <v>24</v>
      </c>
      <c r="L5334" t="s">
        <v>22</v>
      </c>
      <c r="M5334">
        <v>82500</v>
      </c>
      <c r="O5334" t="s">
        <v>9284</v>
      </c>
    </row>
    <row r="5335" spans="1:16" x14ac:dyDescent="0.25">
      <c r="A5335" t="s">
        <v>139</v>
      </c>
      <c r="B5335" t="s">
        <v>9285</v>
      </c>
      <c r="C5335" t="s">
        <v>1696</v>
      </c>
      <c r="D5335" t="s">
        <v>3973</v>
      </c>
      <c r="E5335" t="s">
        <v>51</v>
      </c>
      <c r="F5335" t="b">
        <v>0</v>
      </c>
      <c r="G5335" t="s">
        <v>30</v>
      </c>
      <c r="H5335" s="4">
        <v>45724.626030092593</v>
      </c>
      <c r="I5335" t="b">
        <v>0</v>
      </c>
      <c r="J5335" t="b">
        <v>0</v>
      </c>
      <c r="K5335" t="s">
        <v>24</v>
      </c>
      <c r="L5335" t="s">
        <v>36</v>
      </c>
      <c r="N5335">
        <v>57</v>
      </c>
      <c r="O5335" t="s">
        <v>2629</v>
      </c>
      <c r="P5335" t="s">
        <v>2748</v>
      </c>
    </row>
    <row r="5336" spans="1:16" x14ac:dyDescent="0.25">
      <c r="A5336" t="s">
        <v>1</v>
      </c>
      <c r="B5336" t="s">
        <v>264</v>
      </c>
      <c r="C5336" t="s">
        <v>64</v>
      </c>
      <c r="D5336" t="s">
        <v>2208</v>
      </c>
      <c r="E5336" t="s">
        <v>20</v>
      </c>
      <c r="F5336" t="b">
        <v>0</v>
      </c>
      <c r="G5336" t="s">
        <v>52</v>
      </c>
      <c r="H5336" s="4">
        <v>45724.626226851848</v>
      </c>
      <c r="I5336" t="b">
        <v>0</v>
      </c>
      <c r="J5336" t="b">
        <v>1</v>
      </c>
      <c r="K5336" t="s">
        <v>24</v>
      </c>
      <c r="L5336" t="s">
        <v>22</v>
      </c>
      <c r="M5336">
        <v>75100</v>
      </c>
      <c r="O5336" t="s">
        <v>2520</v>
      </c>
      <c r="P5336" t="s">
        <v>9286</v>
      </c>
    </row>
    <row r="5337" spans="1:16" x14ac:dyDescent="0.25">
      <c r="A5337" t="s">
        <v>0</v>
      </c>
      <c r="B5337" t="s">
        <v>6862</v>
      </c>
      <c r="C5337" t="s">
        <v>6863</v>
      </c>
      <c r="D5337" t="s">
        <v>7543</v>
      </c>
      <c r="E5337" t="s">
        <v>20</v>
      </c>
      <c r="F5337" t="b">
        <v>0</v>
      </c>
      <c r="G5337" t="s">
        <v>27</v>
      </c>
      <c r="H5337" s="4">
        <v>45724.666724537034</v>
      </c>
      <c r="I5337" t="b">
        <v>0</v>
      </c>
      <c r="J5337" t="b">
        <v>0</v>
      </c>
      <c r="K5337" t="s">
        <v>24</v>
      </c>
      <c r="L5337" t="s">
        <v>22</v>
      </c>
      <c r="M5337">
        <v>57600</v>
      </c>
      <c r="O5337" t="s">
        <v>6864</v>
      </c>
      <c r="P5337" t="s">
        <v>1297</v>
      </c>
    </row>
    <row r="5338" spans="1:16" x14ac:dyDescent="0.25">
      <c r="A5338" t="s">
        <v>139</v>
      </c>
      <c r="B5338" t="s">
        <v>9287</v>
      </c>
      <c r="C5338" t="s">
        <v>49</v>
      </c>
      <c r="D5338" t="s">
        <v>3973</v>
      </c>
      <c r="E5338" t="s">
        <v>20</v>
      </c>
      <c r="F5338" t="b">
        <v>0</v>
      </c>
      <c r="G5338" t="s">
        <v>41</v>
      </c>
      <c r="H5338" s="4">
        <v>45724.667222222219</v>
      </c>
      <c r="I5338" t="b">
        <v>0</v>
      </c>
      <c r="J5338" t="b">
        <v>0</v>
      </c>
      <c r="K5338" t="s">
        <v>24</v>
      </c>
      <c r="L5338" t="s">
        <v>22</v>
      </c>
      <c r="M5338">
        <v>142500</v>
      </c>
      <c r="O5338" t="s">
        <v>2481</v>
      </c>
      <c r="P5338" t="s">
        <v>204</v>
      </c>
    </row>
    <row r="5339" spans="1:16" x14ac:dyDescent="0.25">
      <c r="A5339" t="s">
        <v>1</v>
      </c>
      <c r="B5339" t="s">
        <v>9288</v>
      </c>
      <c r="C5339" t="s">
        <v>82</v>
      </c>
      <c r="D5339" t="s">
        <v>7543</v>
      </c>
      <c r="E5339" t="s">
        <v>20</v>
      </c>
      <c r="F5339" t="b">
        <v>0</v>
      </c>
      <c r="G5339" t="s">
        <v>27</v>
      </c>
      <c r="H5339" s="4">
        <v>45724.668020833327</v>
      </c>
      <c r="I5339" t="b">
        <v>0</v>
      </c>
      <c r="J5339" t="b">
        <v>0</v>
      </c>
      <c r="K5339" t="s">
        <v>24</v>
      </c>
      <c r="L5339" t="s">
        <v>22</v>
      </c>
      <c r="M5339">
        <v>90000</v>
      </c>
      <c r="O5339" t="s">
        <v>9289</v>
      </c>
      <c r="P5339" t="s">
        <v>9290</v>
      </c>
    </row>
    <row r="5340" spans="1:16" x14ac:dyDescent="0.25">
      <c r="A5340" t="s">
        <v>1</v>
      </c>
      <c r="B5340" t="s">
        <v>1847</v>
      </c>
      <c r="C5340" t="s">
        <v>82</v>
      </c>
      <c r="D5340" t="s">
        <v>7543</v>
      </c>
      <c r="E5340" t="s">
        <v>20</v>
      </c>
      <c r="F5340" t="b">
        <v>0</v>
      </c>
      <c r="G5340" t="s">
        <v>27</v>
      </c>
      <c r="H5340" s="4">
        <v>45724.668020833327</v>
      </c>
      <c r="I5340" t="b">
        <v>0</v>
      </c>
      <c r="J5340" t="b">
        <v>0</v>
      </c>
      <c r="K5340" t="s">
        <v>24</v>
      </c>
      <c r="L5340" t="s">
        <v>22</v>
      </c>
      <c r="M5340">
        <v>144000</v>
      </c>
      <c r="O5340" t="s">
        <v>3239</v>
      </c>
    </row>
    <row r="5341" spans="1:16" x14ac:dyDescent="0.25">
      <c r="A5341" t="s">
        <v>0</v>
      </c>
      <c r="B5341" t="s">
        <v>9291</v>
      </c>
      <c r="C5341" t="s">
        <v>2198</v>
      </c>
      <c r="D5341" t="s">
        <v>3973</v>
      </c>
      <c r="E5341" t="s">
        <v>20</v>
      </c>
      <c r="F5341" t="b">
        <v>0</v>
      </c>
      <c r="G5341" t="s">
        <v>27</v>
      </c>
      <c r="H5341" s="4">
        <v>45724.668877314813</v>
      </c>
      <c r="I5341" t="b">
        <v>1</v>
      </c>
      <c r="J5341" t="b">
        <v>1</v>
      </c>
      <c r="K5341" t="s">
        <v>24</v>
      </c>
      <c r="L5341" t="s">
        <v>22</v>
      </c>
      <c r="M5341">
        <v>117500</v>
      </c>
      <c r="O5341" t="s">
        <v>9292</v>
      </c>
      <c r="P5341" t="s">
        <v>9293</v>
      </c>
    </row>
    <row r="5342" spans="1:16" x14ac:dyDescent="0.25">
      <c r="A5342" t="s">
        <v>89</v>
      </c>
      <c r="B5342" t="s">
        <v>9294</v>
      </c>
      <c r="C5342" t="s">
        <v>3074</v>
      </c>
      <c r="D5342" t="s">
        <v>3973</v>
      </c>
      <c r="E5342" t="s">
        <v>631</v>
      </c>
      <c r="F5342" t="b">
        <v>0</v>
      </c>
      <c r="G5342" t="s">
        <v>41</v>
      </c>
      <c r="H5342" s="4">
        <v>45724.710729166669</v>
      </c>
      <c r="I5342" t="b">
        <v>0</v>
      </c>
      <c r="J5342" t="b">
        <v>0</v>
      </c>
      <c r="K5342" t="s">
        <v>24</v>
      </c>
      <c r="L5342" t="s">
        <v>36</v>
      </c>
      <c r="N5342">
        <v>22.5</v>
      </c>
      <c r="O5342" t="s">
        <v>9295</v>
      </c>
      <c r="P5342" t="s">
        <v>9296</v>
      </c>
    </row>
    <row r="5343" spans="1:16" x14ac:dyDescent="0.25">
      <c r="A5343" t="s">
        <v>25</v>
      </c>
      <c r="B5343" t="s">
        <v>9297</v>
      </c>
      <c r="C5343" t="s">
        <v>1398</v>
      </c>
      <c r="D5343" t="s">
        <v>3828</v>
      </c>
      <c r="E5343" t="s">
        <v>20</v>
      </c>
      <c r="F5343" t="b">
        <v>0</v>
      </c>
      <c r="G5343" t="s">
        <v>52</v>
      </c>
      <c r="H5343" s="4">
        <v>45724.751099537039</v>
      </c>
      <c r="I5343" t="b">
        <v>0</v>
      </c>
      <c r="J5343" t="b">
        <v>1</v>
      </c>
      <c r="K5343" t="s">
        <v>24</v>
      </c>
      <c r="L5343" t="s">
        <v>22</v>
      </c>
      <c r="M5343">
        <v>103400</v>
      </c>
      <c r="O5343" t="s">
        <v>2206</v>
      </c>
      <c r="P5343" t="s">
        <v>3393</v>
      </c>
    </row>
    <row r="5344" spans="1:16" x14ac:dyDescent="0.25">
      <c r="A5344" t="s">
        <v>1</v>
      </c>
      <c r="B5344" t="s">
        <v>9298</v>
      </c>
      <c r="C5344" t="s">
        <v>82</v>
      </c>
      <c r="D5344" t="s">
        <v>7543</v>
      </c>
      <c r="E5344" t="s">
        <v>20</v>
      </c>
      <c r="F5344" t="b">
        <v>0</v>
      </c>
      <c r="G5344" t="s">
        <v>27</v>
      </c>
      <c r="H5344" s="4">
        <v>45724.751354166663</v>
      </c>
      <c r="I5344" t="b">
        <v>0</v>
      </c>
      <c r="J5344" t="b">
        <v>1</v>
      </c>
      <c r="K5344" t="s">
        <v>24</v>
      </c>
      <c r="L5344" t="s">
        <v>22</v>
      </c>
      <c r="M5344">
        <v>72000</v>
      </c>
      <c r="O5344" t="s">
        <v>1560</v>
      </c>
      <c r="P5344" t="s">
        <v>9299</v>
      </c>
    </row>
    <row r="5345" spans="1:16" x14ac:dyDescent="0.25">
      <c r="A5345" t="s">
        <v>2</v>
      </c>
      <c r="B5345" t="s">
        <v>1734</v>
      </c>
      <c r="C5345" t="s">
        <v>3318</v>
      </c>
      <c r="D5345" t="s">
        <v>7543</v>
      </c>
      <c r="E5345" t="s">
        <v>20</v>
      </c>
      <c r="F5345" t="b">
        <v>0</v>
      </c>
      <c r="G5345" t="s">
        <v>41</v>
      </c>
      <c r="H5345" s="4">
        <v>45724.752349537041</v>
      </c>
      <c r="I5345" t="b">
        <v>0</v>
      </c>
      <c r="J5345" t="b">
        <v>0</v>
      </c>
      <c r="K5345" t="s">
        <v>24</v>
      </c>
      <c r="L5345" t="s">
        <v>22</v>
      </c>
      <c r="M5345">
        <v>90000</v>
      </c>
      <c r="O5345" t="s">
        <v>6337</v>
      </c>
      <c r="P5345" t="s">
        <v>9300</v>
      </c>
    </row>
    <row r="5346" spans="1:16" x14ac:dyDescent="0.25">
      <c r="A5346" t="s">
        <v>1</v>
      </c>
      <c r="B5346" t="s">
        <v>9301</v>
      </c>
      <c r="C5346" t="s">
        <v>192</v>
      </c>
      <c r="D5346" t="s">
        <v>7543</v>
      </c>
      <c r="E5346" t="s">
        <v>20</v>
      </c>
      <c r="F5346" t="b">
        <v>0</v>
      </c>
      <c r="G5346" t="s">
        <v>23</v>
      </c>
      <c r="H5346" s="4">
        <v>45724.756273148138</v>
      </c>
      <c r="I5346" t="b">
        <v>0</v>
      </c>
      <c r="J5346" t="b">
        <v>0</v>
      </c>
      <c r="K5346" t="s">
        <v>24</v>
      </c>
      <c r="L5346" t="s">
        <v>22</v>
      </c>
      <c r="M5346">
        <v>90000</v>
      </c>
      <c r="O5346" t="s">
        <v>4631</v>
      </c>
      <c r="P5346" t="s">
        <v>6462</v>
      </c>
    </row>
    <row r="5347" spans="1:16" x14ac:dyDescent="0.25">
      <c r="A5347" t="s">
        <v>2</v>
      </c>
      <c r="B5347" t="s">
        <v>9302</v>
      </c>
      <c r="C5347" t="s">
        <v>1793</v>
      </c>
      <c r="D5347" t="s">
        <v>3957</v>
      </c>
      <c r="E5347" t="s">
        <v>20</v>
      </c>
      <c r="F5347" t="b">
        <v>0</v>
      </c>
      <c r="G5347" t="s">
        <v>27</v>
      </c>
      <c r="H5347" s="4">
        <v>45724.793819444443</v>
      </c>
      <c r="I5347" t="b">
        <v>0</v>
      </c>
      <c r="J5347" t="b">
        <v>1</v>
      </c>
      <c r="K5347" t="s">
        <v>24</v>
      </c>
      <c r="L5347" t="s">
        <v>36</v>
      </c>
      <c r="N5347">
        <v>47.549999237060547</v>
      </c>
      <c r="O5347" t="s">
        <v>1662</v>
      </c>
      <c r="P5347" t="s">
        <v>7375</v>
      </c>
    </row>
    <row r="5348" spans="1:16" x14ac:dyDescent="0.25">
      <c r="A5348" t="s">
        <v>2</v>
      </c>
      <c r="B5348" t="s">
        <v>392</v>
      </c>
      <c r="C5348" t="s">
        <v>390</v>
      </c>
      <c r="D5348" t="s">
        <v>3973</v>
      </c>
      <c r="E5348" t="s">
        <v>20</v>
      </c>
      <c r="F5348" t="b">
        <v>0</v>
      </c>
      <c r="G5348" t="s">
        <v>27</v>
      </c>
      <c r="H5348" s="4">
        <v>45724.833437499998</v>
      </c>
      <c r="I5348" t="b">
        <v>0</v>
      </c>
      <c r="J5348" t="b">
        <v>1</v>
      </c>
      <c r="K5348" t="s">
        <v>24</v>
      </c>
      <c r="L5348" t="s">
        <v>22</v>
      </c>
      <c r="M5348">
        <v>145000</v>
      </c>
      <c r="O5348" t="s">
        <v>131</v>
      </c>
      <c r="P5348" t="s">
        <v>9303</v>
      </c>
    </row>
    <row r="5349" spans="1:16" x14ac:dyDescent="0.25">
      <c r="A5349" t="s">
        <v>0</v>
      </c>
      <c r="B5349" t="s">
        <v>9304</v>
      </c>
      <c r="C5349" t="s">
        <v>167</v>
      </c>
      <c r="D5349" t="s">
        <v>3957</v>
      </c>
      <c r="E5349" t="s">
        <v>20</v>
      </c>
      <c r="F5349" t="b">
        <v>0</v>
      </c>
      <c r="G5349" t="s">
        <v>35</v>
      </c>
      <c r="H5349" s="4">
        <v>45724.834108796298</v>
      </c>
      <c r="I5349" t="b">
        <v>0</v>
      </c>
      <c r="J5349" t="b">
        <v>1</v>
      </c>
      <c r="K5349" t="s">
        <v>24</v>
      </c>
      <c r="L5349" t="s">
        <v>36</v>
      </c>
      <c r="N5349">
        <v>40.770000457763672</v>
      </c>
      <c r="O5349" t="s">
        <v>2546</v>
      </c>
      <c r="P5349" t="s">
        <v>9305</v>
      </c>
    </row>
    <row r="5350" spans="1:16" x14ac:dyDescent="0.25">
      <c r="A5350" t="s">
        <v>25</v>
      </c>
      <c r="B5350" t="s">
        <v>9306</v>
      </c>
      <c r="C5350" t="s">
        <v>151</v>
      </c>
      <c r="D5350" t="s">
        <v>3957</v>
      </c>
      <c r="E5350" t="s">
        <v>20</v>
      </c>
      <c r="F5350" t="b">
        <v>0</v>
      </c>
      <c r="G5350" t="s">
        <v>30</v>
      </c>
      <c r="H5350" s="4">
        <v>45724.834282407413</v>
      </c>
      <c r="I5350" t="b">
        <v>0</v>
      </c>
      <c r="J5350" t="b">
        <v>1</v>
      </c>
      <c r="K5350" t="s">
        <v>24</v>
      </c>
      <c r="L5350" t="s">
        <v>36</v>
      </c>
      <c r="N5350">
        <v>51.014999389648438</v>
      </c>
      <c r="O5350" t="s">
        <v>2143</v>
      </c>
      <c r="P5350" t="s">
        <v>7220</v>
      </c>
    </row>
    <row r="5351" spans="1:16" x14ac:dyDescent="0.25">
      <c r="A5351" t="s">
        <v>89</v>
      </c>
      <c r="B5351" t="s">
        <v>9307</v>
      </c>
      <c r="C5351" t="s">
        <v>92</v>
      </c>
      <c r="D5351" t="s">
        <v>3973</v>
      </c>
      <c r="E5351" t="s">
        <v>51</v>
      </c>
      <c r="F5351" t="b">
        <v>0</v>
      </c>
      <c r="G5351" t="s">
        <v>30</v>
      </c>
      <c r="H5351" s="4">
        <v>45724.834363425929</v>
      </c>
      <c r="I5351" t="b">
        <v>0</v>
      </c>
      <c r="J5351" t="b">
        <v>0</v>
      </c>
      <c r="K5351" t="s">
        <v>24</v>
      </c>
      <c r="L5351" t="s">
        <v>36</v>
      </c>
      <c r="N5351">
        <v>45</v>
      </c>
      <c r="O5351" t="s">
        <v>74</v>
      </c>
      <c r="P5351" t="s">
        <v>9308</v>
      </c>
    </row>
    <row r="5352" spans="1:16" x14ac:dyDescent="0.25">
      <c r="A5352" t="s">
        <v>1</v>
      </c>
      <c r="B5352" t="s">
        <v>9189</v>
      </c>
      <c r="C5352" t="s">
        <v>2073</v>
      </c>
      <c r="D5352" t="s">
        <v>3957</v>
      </c>
      <c r="E5352" t="s">
        <v>20</v>
      </c>
      <c r="F5352" t="b">
        <v>0</v>
      </c>
      <c r="G5352" t="s">
        <v>27</v>
      </c>
      <c r="H5352" s="4">
        <v>45724.834768518522</v>
      </c>
      <c r="I5352" t="b">
        <v>0</v>
      </c>
      <c r="J5352" t="b">
        <v>0</v>
      </c>
      <c r="K5352" t="s">
        <v>24</v>
      </c>
      <c r="L5352" t="s">
        <v>36</v>
      </c>
      <c r="N5352">
        <v>39.069999694824219</v>
      </c>
      <c r="O5352" t="s">
        <v>2988</v>
      </c>
      <c r="P5352" t="s">
        <v>9190</v>
      </c>
    </row>
    <row r="5353" spans="1:16" x14ac:dyDescent="0.25">
      <c r="A5353" t="s">
        <v>28</v>
      </c>
      <c r="B5353" t="s">
        <v>9309</v>
      </c>
      <c r="C5353" t="s">
        <v>808</v>
      </c>
      <c r="D5353" t="s">
        <v>3957</v>
      </c>
      <c r="E5353" t="s">
        <v>20</v>
      </c>
      <c r="F5353" t="b">
        <v>0</v>
      </c>
      <c r="G5353" t="s">
        <v>41</v>
      </c>
      <c r="H5353" s="4">
        <v>45724.83494212963</v>
      </c>
      <c r="I5353" t="b">
        <v>0</v>
      </c>
      <c r="J5353" t="b">
        <v>0</v>
      </c>
      <c r="K5353" t="s">
        <v>24</v>
      </c>
      <c r="L5353" t="s">
        <v>36</v>
      </c>
      <c r="N5353">
        <v>78.544998168945313</v>
      </c>
      <c r="O5353" t="s">
        <v>1071</v>
      </c>
      <c r="P5353" t="s">
        <v>1150</v>
      </c>
    </row>
    <row r="5354" spans="1:16" x14ac:dyDescent="0.25">
      <c r="A5354" t="s">
        <v>2</v>
      </c>
      <c r="B5354" t="s">
        <v>9310</v>
      </c>
      <c r="C5354" t="s">
        <v>1591</v>
      </c>
      <c r="D5354" t="s">
        <v>3957</v>
      </c>
      <c r="E5354" t="s">
        <v>20</v>
      </c>
      <c r="F5354" t="b">
        <v>0</v>
      </c>
      <c r="G5354" t="s">
        <v>27</v>
      </c>
      <c r="H5354" s="4">
        <v>45724.835416666669</v>
      </c>
      <c r="I5354" t="b">
        <v>0</v>
      </c>
      <c r="J5354" t="b">
        <v>1</v>
      </c>
      <c r="K5354" t="s">
        <v>24</v>
      </c>
      <c r="L5354" t="s">
        <v>36</v>
      </c>
      <c r="N5354">
        <v>44.159999847412109</v>
      </c>
      <c r="O5354" t="s">
        <v>8300</v>
      </c>
      <c r="P5354" t="s">
        <v>9311</v>
      </c>
    </row>
    <row r="5355" spans="1:16" x14ac:dyDescent="0.25">
      <c r="A5355" t="s">
        <v>2</v>
      </c>
      <c r="B5355" t="s">
        <v>170</v>
      </c>
      <c r="C5355" t="s">
        <v>505</v>
      </c>
      <c r="D5355" t="s">
        <v>3957</v>
      </c>
      <c r="E5355" t="s">
        <v>20</v>
      </c>
      <c r="F5355" t="b">
        <v>0</v>
      </c>
      <c r="G5355" t="s">
        <v>27</v>
      </c>
      <c r="H5355" s="4">
        <v>45724.835428240738</v>
      </c>
      <c r="I5355" t="b">
        <v>1</v>
      </c>
      <c r="J5355" t="b">
        <v>0</v>
      </c>
      <c r="K5355" t="s">
        <v>24</v>
      </c>
      <c r="L5355" t="s">
        <v>36</v>
      </c>
      <c r="N5355">
        <v>49.084999084472663</v>
      </c>
      <c r="O5355" t="s">
        <v>9312</v>
      </c>
      <c r="P5355" t="s">
        <v>9313</v>
      </c>
    </row>
    <row r="5356" spans="1:16" x14ac:dyDescent="0.25">
      <c r="A5356" t="s">
        <v>40</v>
      </c>
      <c r="B5356" t="s">
        <v>9314</v>
      </c>
      <c r="C5356" t="s">
        <v>9315</v>
      </c>
      <c r="D5356" t="s">
        <v>3957</v>
      </c>
      <c r="E5356" t="s">
        <v>20</v>
      </c>
      <c r="F5356" t="b">
        <v>0</v>
      </c>
      <c r="G5356" t="s">
        <v>27</v>
      </c>
      <c r="H5356" s="4">
        <v>45724.835439814808</v>
      </c>
      <c r="I5356" t="b">
        <v>0</v>
      </c>
      <c r="J5356" t="b">
        <v>1</v>
      </c>
      <c r="K5356" t="s">
        <v>24</v>
      </c>
      <c r="L5356" t="s">
        <v>36</v>
      </c>
      <c r="N5356">
        <v>45.745002746582031</v>
      </c>
      <c r="O5356" t="s">
        <v>9009</v>
      </c>
      <c r="P5356" t="s">
        <v>9316</v>
      </c>
    </row>
    <row r="5357" spans="1:16" x14ac:dyDescent="0.25">
      <c r="A5357" t="s">
        <v>2</v>
      </c>
      <c r="B5357" t="s">
        <v>9317</v>
      </c>
      <c r="C5357" t="s">
        <v>9318</v>
      </c>
      <c r="D5357" t="s">
        <v>3957</v>
      </c>
      <c r="E5357" t="s">
        <v>20</v>
      </c>
      <c r="F5357" t="b">
        <v>0</v>
      </c>
      <c r="G5357" t="s">
        <v>27</v>
      </c>
      <c r="H5357" s="4">
        <v>45724.835462962961</v>
      </c>
      <c r="I5357" t="b">
        <v>0</v>
      </c>
      <c r="J5357" t="b">
        <v>0</v>
      </c>
      <c r="K5357" t="s">
        <v>24</v>
      </c>
      <c r="L5357" t="s">
        <v>36</v>
      </c>
      <c r="N5357">
        <v>38.215000152587891</v>
      </c>
      <c r="O5357" t="s">
        <v>9319</v>
      </c>
      <c r="P5357" t="s">
        <v>9320</v>
      </c>
    </row>
    <row r="5358" spans="1:16" x14ac:dyDescent="0.25">
      <c r="A5358" t="s">
        <v>2</v>
      </c>
      <c r="B5358" t="s">
        <v>1285</v>
      </c>
      <c r="C5358" t="s">
        <v>2104</v>
      </c>
      <c r="D5358" t="s">
        <v>3957</v>
      </c>
      <c r="E5358" t="s">
        <v>20</v>
      </c>
      <c r="F5358" t="b">
        <v>0</v>
      </c>
      <c r="G5358" t="s">
        <v>27</v>
      </c>
      <c r="H5358" s="4">
        <v>45724.835486111107</v>
      </c>
      <c r="I5358" t="b">
        <v>0</v>
      </c>
      <c r="J5358" t="b">
        <v>0</v>
      </c>
      <c r="K5358" t="s">
        <v>24</v>
      </c>
      <c r="L5358" t="s">
        <v>36</v>
      </c>
      <c r="N5358">
        <v>36.599998474121087</v>
      </c>
      <c r="O5358" t="s">
        <v>896</v>
      </c>
      <c r="P5358" t="s">
        <v>9321</v>
      </c>
    </row>
    <row r="5359" spans="1:16" x14ac:dyDescent="0.25">
      <c r="A5359" t="s">
        <v>40</v>
      </c>
      <c r="B5359" t="s">
        <v>9322</v>
      </c>
      <c r="C5359" t="s">
        <v>9323</v>
      </c>
      <c r="D5359" t="s">
        <v>3957</v>
      </c>
      <c r="E5359" t="s">
        <v>20</v>
      </c>
      <c r="F5359" t="b">
        <v>0</v>
      </c>
      <c r="G5359" t="s">
        <v>41</v>
      </c>
      <c r="H5359" s="4">
        <v>45724.835902777777</v>
      </c>
      <c r="I5359" t="b">
        <v>0</v>
      </c>
      <c r="J5359" t="b">
        <v>1</v>
      </c>
      <c r="K5359" t="s">
        <v>24</v>
      </c>
      <c r="L5359" t="s">
        <v>36</v>
      </c>
      <c r="N5359">
        <v>58.680000305175781</v>
      </c>
      <c r="O5359" t="s">
        <v>9324</v>
      </c>
      <c r="P5359" t="s">
        <v>9325</v>
      </c>
    </row>
    <row r="5360" spans="1:16" x14ac:dyDescent="0.25">
      <c r="A5360" t="s">
        <v>25</v>
      </c>
      <c r="B5360" t="s">
        <v>9326</v>
      </c>
      <c r="C5360" t="s">
        <v>203</v>
      </c>
      <c r="D5360" t="s">
        <v>3957</v>
      </c>
      <c r="E5360" t="s">
        <v>20</v>
      </c>
      <c r="F5360" t="b">
        <v>0</v>
      </c>
      <c r="G5360" t="s">
        <v>23</v>
      </c>
      <c r="H5360" s="4">
        <v>45724.839409722219</v>
      </c>
      <c r="I5360" t="b">
        <v>0</v>
      </c>
      <c r="J5360" t="b">
        <v>0</v>
      </c>
      <c r="K5360" t="s">
        <v>24</v>
      </c>
      <c r="L5360" t="s">
        <v>36</v>
      </c>
      <c r="N5360">
        <v>22.694999694824219</v>
      </c>
      <c r="O5360" t="s">
        <v>2301</v>
      </c>
      <c r="P5360" t="s">
        <v>48</v>
      </c>
    </row>
    <row r="5361" spans="1:16" x14ac:dyDescent="0.25">
      <c r="A5361" t="s">
        <v>139</v>
      </c>
      <c r="B5361" t="s">
        <v>9327</v>
      </c>
      <c r="C5361" t="s">
        <v>2765</v>
      </c>
      <c r="D5361" t="s">
        <v>3957</v>
      </c>
      <c r="E5361" t="s">
        <v>20</v>
      </c>
      <c r="F5361" t="b">
        <v>0</v>
      </c>
      <c r="G5361" t="s">
        <v>23</v>
      </c>
      <c r="H5361" s="4">
        <v>45724.839432870373</v>
      </c>
      <c r="I5361" t="b">
        <v>0</v>
      </c>
      <c r="J5361" t="b">
        <v>1</v>
      </c>
      <c r="K5361" t="s">
        <v>24</v>
      </c>
      <c r="L5361" t="s">
        <v>36</v>
      </c>
      <c r="N5361">
        <v>11.335000038146971</v>
      </c>
      <c r="O5361" t="s">
        <v>254</v>
      </c>
      <c r="P5361" t="s">
        <v>9328</v>
      </c>
    </row>
    <row r="5362" spans="1:16" x14ac:dyDescent="0.25">
      <c r="A5362" t="s">
        <v>2</v>
      </c>
      <c r="B5362" t="s">
        <v>9329</v>
      </c>
      <c r="C5362" t="s">
        <v>39</v>
      </c>
      <c r="D5362" t="s">
        <v>3600</v>
      </c>
      <c r="E5362" t="s">
        <v>20</v>
      </c>
      <c r="F5362" t="b">
        <v>1</v>
      </c>
      <c r="G5362" t="s">
        <v>23</v>
      </c>
      <c r="H5362" s="4">
        <v>45724.839675925927</v>
      </c>
      <c r="I5362" t="b">
        <v>0</v>
      </c>
      <c r="J5362" t="b">
        <v>1</v>
      </c>
      <c r="K5362" t="s">
        <v>24</v>
      </c>
      <c r="L5362" t="s">
        <v>22</v>
      </c>
      <c r="M5362">
        <v>197730</v>
      </c>
      <c r="O5362" t="s">
        <v>759</v>
      </c>
      <c r="P5362" t="s">
        <v>6058</v>
      </c>
    </row>
    <row r="5363" spans="1:16" x14ac:dyDescent="0.25">
      <c r="A5363" t="s">
        <v>2</v>
      </c>
      <c r="B5363" t="s">
        <v>170</v>
      </c>
      <c r="C5363" t="s">
        <v>2104</v>
      </c>
      <c r="D5363" t="s">
        <v>3957</v>
      </c>
      <c r="E5363" t="s">
        <v>20</v>
      </c>
      <c r="F5363" t="b">
        <v>0</v>
      </c>
      <c r="G5363" t="s">
        <v>23</v>
      </c>
      <c r="H5363" s="4">
        <v>45724.839803240742</v>
      </c>
      <c r="I5363" t="b">
        <v>1</v>
      </c>
      <c r="J5363" t="b">
        <v>0</v>
      </c>
      <c r="K5363" t="s">
        <v>24</v>
      </c>
      <c r="L5363" t="s">
        <v>36</v>
      </c>
      <c r="N5363">
        <v>36.599998474121087</v>
      </c>
      <c r="O5363" t="s">
        <v>896</v>
      </c>
      <c r="P5363" t="s">
        <v>9330</v>
      </c>
    </row>
    <row r="5364" spans="1:16" x14ac:dyDescent="0.25">
      <c r="A5364" t="s">
        <v>89</v>
      </c>
      <c r="B5364" t="s">
        <v>9331</v>
      </c>
      <c r="C5364" t="s">
        <v>1291</v>
      </c>
      <c r="D5364" t="s">
        <v>3957</v>
      </c>
      <c r="E5364" t="s">
        <v>20</v>
      </c>
      <c r="F5364" t="b">
        <v>0</v>
      </c>
      <c r="G5364" t="s">
        <v>1247</v>
      </c>
      <c r="H5364" s="4">
        <v>45724.848391203697</v>
      </c>
      <c r="I5364" t="b">
        <v>0</v>
      </c>
      <c r="J5364" t="b">
        <v>0</v>
      </c>
      <c r="K5364" t="s">
        <v>1247</v>
      </c>
      <c r="L5364" t="s">
        <v>36</v>
      </c>
      <c r="N5364">
        <v>28</v>
      </c>
      <c r="O5364" t="s">
        <v>7552</v>
      </c>
      <c r="P5364" t="s">
        <v>9332</v>
      </c>
    </row>
    <row r="5365" spans="1:16" x14ac:dyDescent="0.25">
      <c r="A5365" t="s">
        <v>25</v>
      </c>
      <c r="B5365" t="s">
        <v>9333</v>
      </c>
      <c r="C5365" t="s">
        <v>1099</v>
      </c>
      <c r="D5365" t="s">
        <v>3957</v>
      </c>
      <c r="E5365" t="s">
        <v>34</v>
      </c>
      <c r="F5365" t="b">
        <v>0</v>
      </c>
      <c r="G5365" t="s">
        <v>27</v>
      </c>
      <c r="H5365" s="4">
        <v>45724.916747685187</v>
      </c>
      <c r="I5365" t="b">
        <v>1</v>
      </c>
      <c r="J5365" t="b">
        <v>1</v>
      </c>
      <c r="K5365" t="s">
        <v>24</v>
      </c>
      <c r="L5365" t="s">
        <v>36</v>
      </c>
      <c r="N5365">
        <v>62.5</v>
      </c>
      <c r="O5365" t="s">
        <v>9238</v>
      </c>
      <c r="P5365" t="s">
        <v>9334</v>
      </c>
    </row>
    <row r="5366" spans="1:16" x14ac:dyDescent="0.25">
      <c r="A5366" t="s">
        <v>0</v>
      </c>
      <c r="B5366" t="s">
        <v>9335</v>
      </c>
      <c r="C5366" t="s">
        <v>334</v>
      </c>
      <c r="D5366" t="s">
        <v>3957</v>
      </c>
      <c r="E5366" t="s">
        <v>34</v>
      </c>
      <c r="F5366" t="b">
        <v>0</v>
      </c>
      <c r="G5366" t="s">
        <v>27</v>
      </c>
      <c r="H5366" s="4">
        <v>45724.91678240741</v>
      </c>
      <c r="I5366" t="b">
        <v>0</v>
      </c>
      <c r="J5366" t="b">
        <v>0</v>
      </c>
      <c r="K5366" t="s">
        <v>24</v>
      </c>
      <c r="L5366" t="s">
        <v>36</v>
      </c>
      <c r="N5366">
        <v>81</v>
      </c>
      <c r="O5366" t="s">
        <v>3930</v>
      </c>
      <c r="P5366" t="s">
        <v>280</v>
      </c>
    </row>
    <row r="5367" spans="1:16" x14ac:dyDescent="0.25">
      <c r="A5367" t="s">
        <v>0</v>
      </c>
      <c r="B5367" t="s">
        <v>731</v>
      </c>
      <c r="C5367" t="s">
        <v>617</v>
      </c>
      <c r="D5367" t="s">
        <v>3957</v>
      </c>
      <c r="E5367" t="s">
        <v>34</v>
      </c>
      <c r="F5367" t="b">
        <v>0</v>
      </c>
      <c r="G5367" t="s">
        <v>27</v>
      </c>
      <c r="H5367" s="4">
        <v>45724.916805555556</v>
      </c>
      <c r="I5367" t="b">
        <v>0</v>
      </c>
      <c r="J5367" t="b">
        <v>1</v>
      </c>
      <c r="K5367" t="s">
        <v>24</v>
      </c>
      <c r="L5367" t="s">
        <v>36</v>
      </c>
      <c r="N5367">
        <v>24.014999389648441</v>
      </c>
      <c r="O5367" t="s">
        <v>4724</v>
      </c>
      <c r="P5367" t="s">
        <v>4725</v>
      </c>
    </row>
    <row r="5368" spans="1:16" x14ac:dyDescent="0.25">
      <c r="A5368" t="s">
        <v>25</v>
      </c>
      <c r="B5368" t="s">
        <v>9336</v>
      </c>
      <c r="C5368" t="s">
        <v>805</v>
      </c>
      <c r="D5368" t="s">
        <v>3957</v>
      </c>
      <c r="E5368" t="s">
        <v>34</v>
      </c>
      <c r="F5368" t="b">
        <v>0</v>
      </c>
      <c r="G5368" t="s">
        <v>27</v>
      </c>
      <c r="H5368" s="4">
        <v>45724.916851851849</v>
      </c>
      <c r="I5368" t="b">
        <v>0</v>
      </c>
      <c r="J5368" t="b">
        <v>0</v>
      </c>
      <c r="K5368" t="s">
        <v>24</v>
      </c>
      <c r="L5368" t="s">
        <v>36</v>
      </c>
      <c r="N5368">
        <v>26.389999389648441</v>
      </c>
      <c r="O5368" t="s">
        <v>4370</v>
      </c>
      <c r="P5368" t="s">
        <v>204</v>
      </c>
    </row>
    <row r="5369" spans="1:16" x14ac:dyDescent="0.25">
      <c r="A5369" t="s">
        <v>0</v>
      </c>
      <c r="B5369" t="s">
        <v>1378</v>
      </c>
      <c r="C5369" t="s">
        <v>989</v>
      </c>
      <c r="D5369" t="s">
        <v>3957</v>
      </c>
      <c r="E5369" t="s">
        <v>34</v>
      </c>
      <c r="F5369" t="b">
        <v>0</v>
      </c>
      <c r="G5369" t="s">
        <v>41</v>
      </c>
      <c r="H5369" s="4">
        <v>45724.917222222219</v>
      </c>
      <c r="I5369" t="b">
        <v>1</v>
      </c>
      <c r="J5369" t="b">
        <v>0</v>
      </c>
      <c r="K5369" t="s">
        <v>24</v>
      </c>
      <c r="L5369" t="s">
        <v>36</v>
      </c>
      <c r="N5369">
        <v>24.969999313354489</v>
      </c>
      <c r="O5369" t="s">
        <v>4622</v>
      </c>
    </row>
    <row r="5370" spans="1:16" x14ac:dyDescent="0.25">
      <c r="A5370" t="s">
        <v>25</v>
      </c>
      <c r="B5370" t="s">
        <v>9337</v>
      </c>
      <c r="C5370" t="s">
        <v>122</v>
      </c>
      <c r="D5370" t="s">
        <v>3957</v>
      </c>
      <c r="E5370" t="s">
        <v>34</v>
      </c>
      <c r="F5370" t="b">
        <v>0</v>
      </c>
      <c r="G5370" t="s">
        <v>52</v>
      </c>
      <c r="H5370" s="4">
        <v>45724.917916666673</v>
      </c>
      <c r="I5370" t="b">
        <v>0</v>
      </c>
      <c r="J5370" t="b">
        <v>0</v>
      </c>
      <c r="K5370" t="s">
        <v>24</v>
      </c>
      <c r="L5370" t="s">
        <v>36</v>
      </c>
      <c r="N5370">
        <v>60</v>
      </c>
      <c r="O5370" t="s">
        <v>5531</v>
      </c>
    </row>
    <row r="5371" spans="1:16" x14ac:dyDescent="0.25">
      <c r="A5371" t="s">
        <v>2</v>
      </c>
      <c r="B5371" t="s">
        <v>9338</v>
      </c>
      <c r="C5371" t="s">
        <v>2556</v>
      </c>
      <c r="D5371" t="s">
        <v>3957</v>
      </c>
      <c r="E5371" t="s">
        <v>34</v>
      </c>
      <c r="F5371" t="b">
        <v>0</v>
      </c>
      <c r="G5371" t="s">
        <v>35</v>
      </c>
      <c r="H5371" s="4">
        <v>45724.919537037043</v>
      </c>
      <c r="I5371" t="b">
        <v>1</v>
      </c>
      <c r="J5371" t="b">
        <v>0</v>
      </c>
      <c r="K5371" t="s">
        <v>24</v>
      </c>
      <c r="L5371" t="s">
        <v>36</v>
      </c>
      <c r="N5371">
        <v>52.409999847412109</v>
      </c>
      <c r="O5371" t="s">
        <v>8957</v>
      </c>
      <c r="P5371" t="s">
        <v>863</v>
      </c>
    </row>
    <row r="5372" spans="1:16" x14ac:dyDescent="0.25">
      <c r="A5372" t="s">
        <v>0</v>
      </c>
      <c r="B5372" t="s">
        <v>218</v>
      </c>
      <c r="C5372" t="s">
        <v>33</v>
      </c>
      <c r="D5372" t="s">
        <v>3828</v>
      </c>
      <c r="E5372" t="s">
        <v>51</v>
      </c>
      <c r="F5372" t="b">
        <v>0</v>
      </c>
      <c r="G5372" t="s">
        <v>35</v>
      </c>
      <c r="H5372" s="4">
        <v>45724.959085648137</v>
      </c>
      <c r="I5372" t="b">
        <v>0</v>
      </c>
      <c r="J5372" t="b">
        <v>0</v>
      </c>
      <c r="K5372" t="s">
        <v>24</v>
      </c>
      <c r="L5372" t="s">
        <v>22</v>
      </c>
      <c r="M5372">
        <v>50000</v>
      </c>
      <c r="O5372" t="s">
        <v>1024</v>
      </c>
      <c r="P5372" t="s">
        <v>1321</v>
      </c>
    </row>
    <row r="5373" spans="1:16" x14ac:dyDescent="0.25">
      <c r="A5373" t="s">
        <v>0</v>
      </c>
      <c r="B5373" t="s">
        <v>257</v>
      </c>
      <c r="C5373" t="s">
        <v>468</v>
      </c>
      <c r="D5373" t="s">
        <v>3973</v>
      </c>
      <c r="E5373" t="s">
        <v>20</v>
      </c>
      <c r="F5373" t="b">
        <v>0</v>
      </c>
      <c r="G5373" t="s">
        <v>27</v>
      </c>
      <c r="H5373" s="4">
        <v>45725.000231481477</v>
      </c>
      <c r="I5373" t="b">
        <v>0</v>
      </c>
      <c r="J5373" t="b">
        <v>1</v>
      </c>
      <c r="K5373" t="s">
        <v>24</v>
      </c>
      <c r="L5373" t="s">
        <v>22</v>
      </c>
      <c r="M5373">
        <v>125000</v>
      </c>
      <c r="O5373" t="s">
        <v>5482</v>
      </c>
      <c r="P5373" t="s">
        <v>9339</v>
      </c>
    </row>
    <row r="5374" spans="1:16" x14ac:dyDescent="0.25">
      <c r="A5374" t="s">
        <v>89</v>
      </c>
      <c r="B5374" t="s">
        <v>5532</v>
      </c>
      <c r="C5374" t="s">
        <v>3196</v>
      </c>
      <c r="D5374" t="s">
        <v>3973</v>
      </c>
      <c r="E5374" t="s">
        <v>51</v>
      </c>
      <c r="F5374" t="b">
        <v>0</v>
      </c>
      <c r="G5374" t="s">
        <v>41</v>
      </c>
      <c r="H5374" s="4">
        <v>45725.000462962962</v>
      </c>
      <c r="I5374" t="b">
        <v>1</v>
      </c>
      <c r="J5374" t="b">
        <v>0</v>
      </c>
      <c r="K5374" t="s">
        <v>24</v>
      </c>
      <c r="L5374" t="s">
        <v>36</v>
      </c>
      <c r="N5374">
        <v>47.5</v>
      </c>
      <c r="O5374" t="s">
        <v>806</v>
      </c>
      <c r="P5374" t="s">
        <v>5533</v>
      </c>
    </row>
    <row r="5375" spans="1:16" x14ac:dyDescent="0.25">
      <c r="A5375" t="s">
        <v>2</v>
      </c>
      <c r="B5375" t="s">
        <v>1167</v>
      </c>
      <c r="C5375" t="s">
        <v>29</v>
      </c>
      <c r="D5375" t="s">
        <v>5535</v>
      </c>
      <c r="E5375" t="s">
        <v>20</v>
      </c>
      <c r="F5375" t="b">
        <v>0</v>
      </c>
      <c r="G5375" t="s">
        <v>27</v>
      </c>
      <c r="H5375" s="4">
        <v>45725.001157407409</v>
      </c>
      <c r="I5375" t="b">
        <v>1</v>
      </c>
      <c r="J5375" t="b">
        <v>1</v>
      </c>
      <c r="K5375" t="s">
        <v>24</v>
      </c>
      <c r="L5375" t="s">
        <v>22</v>
      </c>
      <c r="M5375">
        <v>88582</v>
      </c>
      <c r="O5375" t="s">
        <v>77</v>
      </c>
      <c r="P5375" t="s">
        <v>9340</v>
      </c>
    </row>
    <row r="5376" spans="1:16" x14ac:dyDescent="0.25">
      <c r="A5376" t="s">
        <v>40</v>
      </c>
      <c r="B5376" t="s">
        <v>9341</v>
      </c>
      <c r="C5376" t="s">
        <v>748</v>
      </c>
      <c r="D5376" t="s">
        <v>4035</v>
      </c>
      <c r="E5376" t="s">
        <v>20</v>
      </c>
      <c r="F5376" t="b">
        <v>0</v>
      </c>
      <c r="G5376" t="s">
        <v>158</v>
      </c>
      <c r="H5376" s="4">
        <v>45725.014479166668</v>
      </c>
      <c r="I5376" t="b">
        <v>0</v>
      </c>
      <c r="J5376" t="b">
        <v>0</v>
      </c>
      <c r="K5376" t="s">
        <v>158</v>
      </c>
      <c r="L5376" t="s">
        <v>22</v>
      </c>
      <c r="M5376">
        <v>83999.5</v>
      </c>
      <c r="O5376" t="s">
        <v>2768</v>
      </c>
      <c r="P5376" t="s">
        <v>3411</v>
      </c>
    </row>
    <row r="5377" spans="1:16" x14ac:dyDescent="0.25">
      <c r="A5377" t="s">
        <v>28</v>
      </c>
      <c r="B5377" t="s">
        <v>28</v>
      </c>
      <c r="C5377" t="s">
        <v>5242</v>
      </c>
      <c r="D5377" t="s">
        <v>5243</v>
      </c>
      <c r="E5377" t="s">
        <v>20</v>
      </c>
      <c r="F5377" t="b">
        <v>0</v>
      </c>
      <c r="G5377" t="s">
        <v>314</v>
      </c>
      <c r="H5377" s="4">
        <v>45725.023402777777</v>
      </c>
      <c r="I5377" t="b">
        <v>0</v>
      </c>
      <c r="J5377" t="b">
        <v>0</v>
      </c>
      <c r="K5377" t="s">
        <v>314</v>
      </c>
      <c r="L5377" t="s">
        <v>22</v>
      </c>
      <c r="M5377">
        <v>90000</v>
      </c>
      <c r="O5377" t="s">
        <v>6697</v>
      </c>
      <c r="P5377" t="s">
        <v>6698</v>
      </c>
    </row>
    <row r="5378" spans="1:16" x14ac:dyDescent="0.25">
      <c r="A5378" t="s">
        <v>0</v>
      </c>
      <c r="B5378" t="s">
        <v>0</v>
      </c>
      <c r="C5378" t="s">
        <v>9342</v>
      </c>
      <c r="D5378" t="s">
        <v>7547</v>
      </c>
      <c r="E5378" t="s">
        <v>34</v>
      </c>
      <c r="F5378" t="b">
        <v>0</v>
      </c>
      <c r="G5378" t="s">
        <v>41</v>
      </c>
      <c r="H5378" s="4">
        <v>45725.042337962957</v>
      </c>
      <c r="I5378" t="b">
        <v>0</v>
      </c>
      <c r="J5378" t="b">
        <v>0</v>
      </c>
      <c r="K5378" t="s">
        <v>24</v>
      </c>
      <c r="L5378" t="s">
        <v>36</v>
      </c>
      <c r="N5378">
        <v>15</v>
      </c>
      <c r="O5378" t="s">
        <v>7548</v>
      </c>
      <c r="P5378" t="s">
        <v>61</v>
      </c>
    </row>
    <row r="5379" spans="1:16" x14ac:dyDescent="0.25">
      <c r="A5379" t="s">
        <v>0</v>
      </c>
      <c r="B5379" t="s">
        <v>4606</v>
      </c>
      <c r="C5379" t="s">
        <v>386</v>
      </c>
      <c r="D5379" t="s">
        <v>4607</v>
      </c>
      <c r="E5379" t="s">
        <v>51</v>
      </c>
      <c r="F5379" t="b">
        <v>0</v>
      </c>
      <c r="G5379" t="s">
        <v>41</v>
      </c>
      <c r="H5379" s="4">
        <v>45725.250300925924</v>
      </c>
      <c r="I5379" t="b">
        <v>1</v>
      </c>
      <c r="J5379" t="b">
        <v>0</v>
      </c>
      <c r="K5379" t="s">
        <v>24</v>
      </c>
      <c r="L5379" t="s">
        <v>22</v>
      </c>
      <c r="M5379">
        <v>169241</v>
      </c>
      <c r="O5379" t="s">
        <v>4608</v>
      </c>
      <c r="P5379" t="s">
        <v>4609</v>
      </c>
    </row>
    <row r="5380" spans="1:16" x14ac:dyDescent="0.25">
      <c r="A5380" t="s">
        <v>0</v>
      </c>
      <c r="B5380" t="s">
        <v>0</v>
      </c>
      <c r="C5380" t="s">
        <v>517</v>
      </c>
      <c r="D5380" t="s">
        <v>4753</v>
      </c>
      <c r="E5380" t="s">
        <v>51</v>
      </c>
      <c r="F5380" t="b">
        <v>0</v>
      </c>
      <c r="G5380" t="s">
        <v>41</v>
      </c>
      <c r="H5380" s="4">
        <v>45725.25037037037</v>
      </c>
      <c r="I5380" t="b">
        <v>0</v>
      </c>
      <c r="J5380" t="b">
        <v>1</v>
      </c>
      <c r="K5380" t="s">
        <v>24</v>
      </c>
      <c r="L5380" t="s">
        <v>36</v>
      </c>
      <c r="N5380">
        <v>47.5</v>
      </c>
      <c r="O5380" t="s">
        <v>289</v>
      </c>
      <c r="P5380" t="s">
        <v>2400</v>
      </c>
    </row>
    <row r="5381" spans="1:16" x14ac:dyDescent="0.25">
      <c r="A5381" t="s">
        <v>0</v>
      </c>
      <c r="B5381" t="s">
        <v>9343</v>
      </c>
      <c r="C5381" t="s">
        <v>151</v>
      </c>
      <c r="D5381" t="s">
        <v>3828</v>
      </c>
      <c r="E5381" t="s">
        <v>20</v>
      </c>
      <c r="F5381" t="b">
        <v>0</v>
      </c>
      <c r="G5381" t="s">
        <v>30</v>
      </c>
      <c r="H5381" s="4">
        <v>45725.250567129631</v>
      </c>
      <c r="I5381" t="b">
        <v>0</v>
      </c>
      <c r="J5381" t="b">
        <v>1</v>
      </c>
      <c r="K5381" t="s">
        <v>24</v>
      </c>
      <c r="L5381" t="s">
        <v>36</v>
      </c>
      <c r="N5381">
        <v>43.875</v>
      </c>
      <c r="O5381" t="s">
        <v>6083</v>
      </c>
      <c r="P5381" t="s">
        <v>9344</v>
      </c>
    </row>
    <row r="5382" spans="1:16" x14ac:dyDescent="0.25">
      <c r="A5382" t="s">
        <v>0</v>
      </c>
      <c r="B5382" t="s">
        <v>0</v>
      </c>
      <c r="C5382" t="s">
        <v>3330</v>
      </c>
      <c r="D5382" t="s">
        <v>3828</v>
      </c>
      <c r="E5382" t="s">
        <v>51</v>
      </c>
      <c r="F5382" t="b">
        <v>0</v>
      </c>
      <c r="G5382" t="s">
        <v>30</v>
      </c>
      <c r="H5382" s="4">
        <v>45725.250625000001</v>
      </c>
      <c r="I5382" t="b">
        <v>0</v>
      </c>
      <c r="J5382" t="b">
        <v>0</v>
      </c>
      <c r="K5382" t="s">
        <v>24</v>
      </c>
      <c r="L5382" t="s">
        <v>22</v>
      </c>
      <c r="M5382">
        <v>76212</v>
      </c>
      <c r="O5382" t="s">
        <v>9345</v>
      </c>
      <c r="P5382" t="s">
        <v>9346</v>
      </c>
    </row>
    <row r="5383" spans="1:16" x14ac:dyDescent="0.25">
      <c r="A5383" t="s">
        <v>1</v>
      </c>
      <c r="B5383" t="s">
        <v>663</v>
      </c>
      <c r="C5383" t="s">
        <v>140</v>
      </c>
      <c r="D5383" t="s">
        <v>3973</v>
      </c>
      <c r="E5383" t="s">
        <v>20</v>
      </c>
      <c r="F5383" t="b">
        <v>0</v>
      </c>
      <c r="G5383" t="s">
        <v>35</v>
      </c>
      <c r="H5383" s="4">
        <v>45725.250972222217</v>
      </c>
      <c r="I5383" t="b">
        <v>0</v>
      </c>
      <c r="J5383" t="b">
        <v>1</v>
      </c>
      <c r="K5383" t="s">
        <v>24</v>
      </c>
      <c r="L5383" t="s">
        <v>22</v>
      </c>
      <c r="M5383">
        <v>124350</v>
      </c>
      <c r="O5383" t="s">
        <v>664</v>
      </c>
      <c r="P5383" t="s">
        <v>9347</v>
      </c>
    </row>
    <row r="5384" spans="1:16" x14ac:dyDescent="0.25">
      <c r="A5384" t="s">
        <v>1</v>
      </c>
      <c r="B5384" t="s">
        <v>3439</v>
      </c>
      <c r="C5384" t="s">
        <v>82</v>
      </c>
      <c r="D5384" t="s">
        <v>3970</v>
      </c>
      <c r="E5384" t="s">
        <v>20</v>
      </c>
      <c r="F5384" t="b">
        <v>0</v>
      </c>
      <c r="G5384" t="s">
        <v>27</v>
      </c>
      <c r="H5384" s="4">
        <v>45725.251006944447</v>
      </c>
      <c r="I5384" t="b">
        <v>0</v>
      </c>
      <c r="J5384" t="b">
        <v>1</v>
      </c>
      <c r="K5384" t="s">
        <v>24</v>
      </c>
      <c r="L5384" t="s">
        <v>22</v>
      </c>
      <c r="M5384">
        <v>152000</v>
      </c>
      <c r="O5384" t="s">
        <v>65</v>
      </c>
      <c r="P5384" t="s">
        <v>723</v>
      </c>
    </row>
    <row r="5385" spans="1:16" x14ac:dyDescent="0.25">
      <c r="A5385" t="s">
        <v>191</v>
      </c>
      <c r="B5385" t="s">
        <v>9348</v>
      </c>
      <c r="C5385" t="s">
        <v>82</v>
      </c>
      <c r="D5385" t="s">
        <v>3973</v>
      </c>
      <c r="E5385" t="s">
        <v>20</v>
      </c>
      <c r="F5385" t="b">
        <v>0</v>
      </c>
      <c r="G5385" t="s">
        <v>27</v>
      </c>
      <c r="H5385" s="4">
        <v>45725.251168981478</v>
      </c>
      <c r="I5385" t="b">
        <v>0</v>
      </c>
      <c r="J5385" t="b">
        <v>0</v>
      </c>
      <c r="K5385" t="s">
        <v>24</v>
      </c>
      <c r="L5385" t="s">
        <v>36</v>
      </c>
      <c r="N5385">
        <v>70.5</v>
      </c>
      <c r="O5385" t="s">
        <v>4344</v>
      </c>
      <c r="P5385" t="s">
        <v>9349</v>
      </c>
    </row>
    <row r="5386" spans="1:16" x14ac:dyDescent="0.25">
      <c r="A5386" t="s">
        <v>1</v>
      </c>
      <c r="B5386" t="s">
        <v>9350</v>
      </c>
      <c r="C5386" t="s">
        <v>1521</v>
      </c>
      <c r="D5386" t="s">
        <v>3383</v>
      </c>
      <c r="E5386" t="s">
        <v>20</v>
      </c>
      <c r="F5386" t="b">
        <v>0</v>
      </c>
      <c r="G5386" t="s">
        <v>52</v>
      </c>
      <c r="H5386" s="4">
        <v>45725.251273148147</v>
      </c>
      <c r="I5386" t="b">
        <v>0</v>
      </c>
      <c r="J5386" t="b">
        <v>1</v>
      </c>
      <c r="K5386" t="s">
        <v>24</v>
      </c>
      <c r="L5386" t="s">
        <v>22</v>
      </c>
      <c r="M5386">
        <v>80000</v>
      </c>
      <c r="O5386" t="s">
        <v>1549</v>
      </c>
      <c r="P5386" t="s">
        <v>700</v>
      </c>
    </row>
    <row r="5387" spans="1:16" x14ac:dyDescent="0.25">
      <c r="A5387" t="s">
        <v>2</v>
      </c>
      <c r="B5387" t="s">
        <v>638</v>
      </c>
      <c r="C5387" t="s">
        <v>213</v>
      </c>
      <c r="D5387" t="s">
        <v>3828</v>
      </c>
      <c r="E5387" t="s">
        <v>20</v>
      </c>
      <c r="F5387" t="b">
        <v>0</v>
      </c>
      <c r="G5387" t="s">
        <v>41</v>
      </c>
      <c r="H5387" s="4">
        <v>45725.252337962957</v>
      </c>
      <c r="I5387" t="b">
        <v>0</v>
      </c>
      <c r="J5387" t="b">
        <v>1</v>
      </c>
      <c r="K5387" t="s">
        <v>24</v>
      </c>
      <c r="L5387" t="s">
        <v>22</v>
      </c>
      <c r="M5387">
        <v>128114.578125</v>
      </c>
      <c r="O5387" t="s">
        <v>7801</v>
      </c>
      <c r="P5387" t="s">
        <v>7802</v>
      </c>
    </row>
    <row r="5388" spans="1:16" x14ac:dyDescent="0.25">
      <c r="A5388" t="s">
        <v>2</v>
      </c>
      <c r="B5388" t="s">
        <v>9351</v>
      </c>
      <c r="C5388" t="s">
        <v>1247</v>
      </c>
      <c r="D5388" t="s">
        <v>2208</v>
      </c>
      <c r="E5388" t="s">
        <v>20</v>
      </c>
      <c r="F5388" t="b">
        <v>0</v>
      </c>
      <c r="G5388" t="s">
        <v>1247</v>
      </c>
      <c r="H5388" s="4">
        <v>45725.263842592591</v>
      </c>
      <c r="I5388" t="b">
        <v>1</v>
      </c>
      <c r="J5388" t="b">
        <v>0</v>
      </c>
      <c r="K5388" t="s">
        <v>1247</v>
      </c>
      <c r="L5388" t="s">
        <v>22</v>
      </c>
      <c r="M5388">
        <v>162500</v>
      </c>
      <c r="O5388" t="s">
        <v>9352</v>
      </c>
      <c r="P5388" t="s">
        <v>9353</v>
      </c>
    </row>
    <row r="5389" spans="1:16" x14ac:dyDescent="0.25">
      <c r="A5389" t="s">
        <v>1</v>
      </c>
      <c r="B5389" t="s">
        <v>844</v>
      </c>
      <c r="C5389" t="s">
        <v>82</v>
      </c>
      <c r="D5389" t="s">
        <v>3828</v>
      </c>
      <c r="E5389" t="s">
        <v>20</v>
      </c>
      <c r="F5389" t="b">
        <v>0</v>
      </c>
      <c r="G5389" t="s">
        <v>27</v>
      </c>
      <c r="H5389" s="4">
        <v>45725.265682870369</v>
      </c>
      <c r="I5389" t="b">
        <v>0</v>
      </c>
      <c r="J5389" t="b">
        <v>1</v>
      </c>
      <c r="K5389" t="s">
        <v>24</v>
      </c>
      <c r="L5389" t="s">
        <v>22</v>
      </c>
      <c r="M5389">
        <v>207500</v>
      </c>
      <c r="O5389" t="s">
        <v>341</v>
      </c>
      <c r="P5389" t="s">
        <v>302</v>
      </c>
    </row>
    <row r="5390" spans="1:16" x14ac:dyDescent="0.25">
      <c r="A5390" t="s">
        <v>1</v>
      </c>
      <c r="B5390" t="s">
        <v>9354</v>
      </c>
      <c r="C5390" t="s">
        <v>192</v>
      </c>
      <c r="D5390" t="s">
        <v>4328</v>
      </c>
      <c r="E5390" t="s">
        <v>51</v>
      </c>
      <c r="F5390" t="b">
        <v>0</v>
      </c>
      <c r="G5390" t="s">
        <v>23</v>
      </c>
      <c r="H5390" s="4">
        <v>45725.266527777778</v>
      </c>
      <c r="I5390" t="b">
        <v>0</v>
      </c>
      <c r="J5390" t="b">
        <v>0</v>
      </c>
      <c r="K5390" t="s">
        <v>24</v>
      </c>
      <c r="L5390" t="s">
        <v>36</v>
      </c>
      <c r="N5390">
        <v>60</v>
      </c>
      <c r="O5390" t="s">
        <v>2486</v>
      </c>
      <c r="P5390" t="s">
        <v>9355</v>
      </c>
    </row>
    <row r="5391" spans="1:16" x14ac:dyDescent="0.25">
      <c r="A5391" t="s">
        <v>139</v>
      </c>
      <c r="B5391" t="s">
        <v>7989</v>
      </c>
      <c r="C5391" t="s">
        <v>39</v>
      </c>
      <c r="D5391" t="s">
        <v>3985</v>
      </c>
      <c r="E5391" t="s">
        <v>20</v>
      </c>
      <c r="F5391" t="b">
        <v>1</v>
      </c>
      <c r="G5391" t="s">
        <v>2438</v>
      </c>
      <c r="H5391" s="4">
        <v>45725.279976851853</v>
      </c>
      <c r="I5391" t="b">
        <v>1</v>
      </c>
      <c r="J5391" t="b">
        <v>0</v>
      </c>
      <c r="K5391" t="s">
        <v>2438</v>
      </c>
      <c r="L5391" t="s">
        <v>22</v>
      </c>
      <c r="M5391">
        <v>80000</v>
      </c>
      <c r="O5391" t="s">
        <v>7990</v>
      </c>
      <c r="P5391" t="s">
        <v>204</v>
      </c>
    </row>
    <row r="5392" spans="1:16" x14ac:dyDescent="0.25">
      <c r="A5392" t="s">
        <v>139</v>
      </c>
      <c r="B5392" t="s">
        <v>9356</v>
      </c>
      <c r="C5392" t="s">
        <v>39</v>
      </c>
      <c r="D5392" t="s">
        <v>2208</v>
      </c>
      <c r="E5392" t="s">
        <v>20</v>
      </c>
      <c r="F5392" t="b">
        <v>1</v>
      </c>
      <c r="G5392" t="s">
        <v>2641</v>
      </c>
      <c r="H5392" s="4">
        <v>45725.284930555557</v>
      </c>
      <c r="I5392" t="b">
        <v>0</v>
      </c>
      <c r="J5392" t="b">
        <v>0</v>
      </c>
      <c r="K5392" t="s">
        <v>2641</v>
      </c>
      <c r="L5392" t="s">
        <v>22</v>
      </c>
      <c r="M5392">
        <v>141810.3125</v>
      </c>
      <c r="O5392" t="s">
        <v>9357</v>
      </c>
      <c r="P5392" t="s">
        <v>9358</v>
      </c>
    </row>
    <row r="5393" spans="1:16" x14ac:dyDescent="0.25">
      <c r="A5393" t="s">
        <v>2</v>
      </c>
      <c r="B5393" t="s">
        <v>4314</v>
      </c>
      <c r="C5393" t="s">
        <v>3088</v>
      </c>
      <c r="D5393" t="s">
        <v>4003</v>
      </c>
      <c r="E5393" t="s">
        <v>20</v>
      </c>
      <c r="F5393" t="b">
        <v>0</v>
      </c>
      <c r="G5393" t="s">
        <v>2134</v>
      </c>
      <c r="H5393" s="4">
        <v>45725.285879629628</v>
      </c>
      <c r="I5393" t="b">
        <v>1</v>
      </c>
      <c r="J5393" t="b">
        <v>0</v>
      </c>
      <c r="K5393" t="s">
        <v>2134</v>
      </c>
      <c r="L5393" t="s">
        <v>22</v>
      </c>
      <c r="M5393">
        <v>410000</v>
      </c>
      <c r="O5393" t="s">
        <v>822</v>
      </c>
    </row>
    <row r="5394" spans="1:16" x14ac:dyDescent="0.25">
      <c r="A5394" t="s">
        <v>0</v>
      </c>
      <c r="B5394" t="s">
        <v>288</v>
      </c>
      <c r="C5394" t="s">
        <v>9359</v>
      </c>
      <c r="D5394" t="s">
        <v>4084</v>
      </c>
      <c r="E5394" t="s">
        <v>20</v>
      </c>
      <c r="F5394" t="b">
        <v>0</v>
      </c>
      <c r="G5394" t="s">
        <v>27</v>
      </c>
      <c r="H5394" s="4">
        <v>45725.291921296302</v>
      </c>
      <c r="I5394" t="b">
        <v>0</v>
      </c>
      <c r="J5394" t="b">
        <v>0</v>
      </c>
      <c r="K5394" t="s">
        <v>24</v>
      </c>
      <c r="L5394" t="s">
        <v>22</v>
      </c>
      <c r="M5394">
        <v>100000</v>
      </c>
      <c r="O5394" t="s">
        <v>9360</v>
      </c>
      <c r="P5394" t="s">
        <v>3836</v>
      </c>
    </row>
    <row r="5395" spans="1:16" x14ac:dyDescent="0.25">
      <c r="A5395" t="s">
        <v>0</v>
      </c>
      <c r="B5395" t="s">
        <v>103</v>
      </c>
      <c r="C5395" t="s">
        <v>203</v>
      </c>
      <c r="D5395" t="s">
        <v>2208</v>
      </c>
      <c r="E5395" t="s">
        <v>20</v>
      </c>
      <c r="F5395" t="b">
        <v>0</v>
      </c>
      <c r="G5395" t="s">
        <v>23</v>
      </c>
      <c r="H5395" s="4">
        <v>45725.312141203707</v>
      </c>
      <c r="I5395" t="b">
        <v>0</v>
      </c>
      <c r="J5395" t="b">
        <v>0</v>
      </c>
      <c r="K5395" t="s">
        <v>24</v>
      </c>
      <c r="L5395" t="s">
        <v>22</v>
      </c>
      <c r="M5395">
        <v>70000</v>
      </c>
      <c r="O5395" t="s">
        <v>803</v>
      </c>
      <c r="P5395" t="s">
        <v>9361</v>
      </c>
    </row>
    <row r="5396" spans="1:16" x14ac:dyDescent="0.25">
      <c r="A5396" t="s">
        <v>139</v>
      </c>
      <c r="B5396" t="s">
        <v>9362</v>
      </c>
      <c r="C5396" t="s">
        <v>5091</v>
      </c>
      <c r="D5396" t="s">
        <v>3970</v>
      </c>
      <c r="E5396" t="s">
        <v>20</v>
      </c>
      <c r="F5396" t="b">
        <v>0</v>
      </c>
      <c r="G5396" t="s">
        <v>30</v>
      </c>
      <c r="H5396" s="4">
        <v>45725.333865740737</v>
      </c>
      <c r="I5396" t="b">
        <v>0</v>
      </c>
      <c r="J5396" t="b">
        <v>1</v>
      </c>
      <c r="K5396" t="s">
        <v>24</v>
      </c>
      <c r="L5396" t="s">
        <v>22</v>
      </c>
      <c r="M5396">
        <v>110000</v>
      </c>
      <c r="O5396" t="s">
        <v>800</v>
      </c>
      <c r="P5396" t="s">
        <v>249</v>
      </c>
    </row>
    <row r="5397" spans="1:16" x14ac:dyDescent="0.25">
      <c r="A5397" t="s">
        <v>89</v>
      </c>
      <c r="B5397" t="s">
        <v>4516</v>
      </c>
      <c r="C5397" t="s">
        <v>71</v>
      </c>
      <c r="D5397" t="s">
        <v>3973</v>
      </c>
      <c r="E5397" t="s">
        <v>20</v>
      </c>
      <c r="F5397" t="b">
        <v>0</v>
      </c>
      <c r="G5397" t="s">
        <v>27</v>
      </c>
      <c r="H5397" s="4">
        <v>45725.334814814807</v>
      </c>
      <c r="I5397" t="b">
        <v>0</v>
      </c>
      <c r="J5397" t="b">
        <v>1</v>
      </c>
      <c r="K5397" t="s">
        <v>24</v>
      </c>
      <c r="L5397" t="s">
        <v>22</v>
      </c>
      <c r="M5397">
        <v>187625</v>
      </c>
      <c r="O5397" t="s">
        <v>1101</v>
      </c>
      <c r="P5397" t="s">
        <v>4517</v>
      </c>
    </row>
    <row r="5398" spans="1:16" x14ac:dyDescent="0.25">
      <c r="A5398" t="s">
        <v>40</v>
      </c>
      <c r="B5398" t="s">
        <v>3193</v>
      </c>
      <c r="C5398" t="s">
        <v>1471</v>
      </c>
      <c r="D5398" t="s">
        <v>4178</v>
      </c>
      <c r="E5398" t="s">
        <v>20</v>
      </c>
      <c r="F5398" t="b">
        <v>0</v>
      </c>
      <c r="G5398" t="s">
        <v>41</v>
      </c>
      <c r="H5398" s="4">
        <v>45725.335868055547</v>
      </c>
      <c r="I5398" t="b">
        <v>0</v>
      </c>
      <c r="J5398" t="b">
        <v>1</v>
      </c>
      <c r="K5398" t="s">
        <v>24</v>
      </c>
      <c r="L5398" t="s">
        <v>22</v>
      </c>
      <c r="M5398">
        <v>241000</v>
      </c>
      <c r="O5398" t="s">
        <v>59</v>
      </c>
      <c r="P5398" t="s">
        <v>137</v>
      </c>
    </row>
    <row r="5399" spans="1:16" x14ac:dyDescent="0.25">
      <c r="A5399" t="s">
        <v>139</v>
      </c>
      <c r="B5399" t="s">
        <v>9363</v>
      </c>
      <c r="C5399" t="s">
        <v>9364</v>
      </c>
      <c r="D5399" t="s">
        <v>9365</v>
      </c>
      <c r="E5399" t="s">
        <v>631</v>
      </c>
      <c r="F5399" t="b">
        <v>0</v>
      </c>
      <c r="G5399" t="s">
        <v>820</v>
      </c>
      <c r="H5399" s="4">
        <v>45725.341273148151</v>
      </c>
      <c r="I5399" t="b">
        <v>0</v>
      </c>
      <c r="J5399" t="b">
        <v>0</v>
      </c>
      <c r="K5399" t="s">
        <v>820</v>
      </c>
      <c r="L5399" t="s">
        <v>22</v>
      </c>
      <c r="M5399">
        <v>103000</v>
      </c>
      <c r="O5399" t="s">
        <v>341</v>
      </c>
      <c r="P5399" t="s">
        <v>9366</v>
      </c>
    </row>
    <row r="5400" spans="1:16" x14ac:dyDescent="0.25">
      <c r="A5400" t="s">
        <v>2</v>
      </c>
      <c r="B5400" t="s">
        <v>9367</v>
      </c>
      <c r="C5400" t="s">
        <v>1828</v>
      </c>
      <c r="D5400" t="s">
        <v>3828</v>
      </c>
      <c r="E5400" t="s">
        <v>20</v>
      </c>
      <c r="F5400" t="b">
        <v>0</v>
      </c>
      <c r="G5400" t="s">
        <v>41</v>
      </c>
      <c r="H5400" s="4">
        <v>45725.37667824074</v>
      </c>
      <c r="I5400" t="b">
        <v>0</v>
      </c>
      <c r="J5400" t="b">
        <v>1</v>
      </c>
      <c r="K5400" t="s">
        <v>24</v>
      </c>
      <c r="L5400" t="s">
        <v>22</v>
      </c>
      <c r="M5400">
        <v>90750</v>
      </c>
      <c r="O5400" t="s">
        <v>3185</v>
      </c>
      <c r="P5400" t="s">
        <v>9368</v>
      </c>
    </row>
    <row r="5401" spans="1:16" x14ac:dyDescent="0.25">
      <c r="A5401" t="s">
        <v>2</v>
      </c>
      <c r="B5401" t="s">
        <v>9369</v>
      </c>
      <c r="C5401" t="s">
        <v>179</v>
      </c>
      <c r="D5401" t="s">
        <v>4178</v>
      </c>
      <c r="E5401" t="s">
        <v>20</v>
      </c>
      <c r="F5401" t="b">
        <v>0</v>
      </c>
      <c r="G5401" t="s">
        <v>27</v>
      </c>
      <c r="H5401" s="4">
        <v>45725.377337962957</v>
      </c>
      <c r="I5401" t="b">
        <v>0</v>
      </c>
      <c r="J5401" t="b">
        <v>1</v>
      </c>
      <c r="K5401" t="s">
        <v>24</v>
      </c>
      <c r="L5401" t="s">
        <v>22</v>
      </c>
      <c r="M5401">
        <v>207000</v>
      </c>
      <c r="O5401" t="s">
        <v>59</v>
      </c>
      <c r="P5401" t="s">
        <v>137</v>
      </c>
    </row>
    <row r="5402" spans="1:16" x14ac:dyDescent="0.25">
      <c r="A5402" t="s">
        <v>2</v>
      </c>
      <c r="B5402" t="s">
        <v>4228</v>
      </c>
      <c r="C5402" t="s">
        <v>690</v>
      </c>
      <c r="D5402" t="s">
        <v>2208</v>
      </c>
      <c r="E5402" t="s">
        <v>34</v>
      </c>
      <c r="F5402" t="b">
        <v>0</v>
      </c>
      <c r="G5402" t="s">
        <v>27</v>
      </c>
      <c r="H5402" s="4">
        <v>45725.432141203702</v>
      </c>
      <c r="I5402" t="b">
        <v>0</v>
      </c>
      <c r="J5402" t="b">
        <v>1</v>
      </c>
      <c r="K5402" t="s">
        <v>24</v>
      </c>
      <c r="L5402" t="s">
        <v>22</v>
      </c>
      <c r="M5402">
        <v>175500</v>
      </c>
      <c r="O5402" t="s">
        <v>428</v>
      </c>
      <c r="P5402" t="s">
        <v>4238</v>
      </c>
    </row>
    <row r="5403" spans="1:16" x14ac:dyDescent="0.25">
      <c r="A5403" t="s">
        <v>0</v>
      </c>
      <c r="B5403" t="s">
        <v>0</v>
      </c>
      <c r="C5403" t="s">
        <v>1978</v>
      </c>
      <c r="D5403" t="s">
        <v>7547</v>
      </c>
      <c r="E5403" t="s">
        <v>34</v>
      </c>
      <c r="F5403" t="b">
        <v>0</v>
      </c>
      <c r="G5403" t="s">
        <v>52</v>
      </c>
      <c r="H5403" s="4">
        <v>45725.459699074083</v>
      </c>
      <c r="I5403" t="b">
        <v>0</v>
      </c>
      <c r="J5403" t="b">
        <v>0</v>
      </c>
      <c r="K5403" t="s">
        <v>24</v>
      </c>
      <c r="L5403" t="s">
        <v>36</v>
      </c>
      <c r="N5403">
        <v>15</v>
      </c>
      <c r="O5403" t="s">
        <v>7548</v>
      </c>
      <c r="P5403" t="s">
        <v>61</v>
      </c>
    </row>
    <row r="5404" spans="1:16" x14ac:dyDescent="0.25">
      <c r="A5404" t="s">
        <v>25</v>
      </c>
      <c r="B5404" t="s">
        <v>9370</v>
      </c>
      <c r="C5404" t="s">
        <v>9371</v>
      </c>
      <c r="D5404" t="s">
        <v>3350</v>
      </c>
      <c r="E5404" t="s">
        <v>20</v>
      </c>
      <c r="F5404" t="b">
        <v>0</v>
      </c>
      <c r="G5404" t="s">
        <v>314</v>
      </c>
      <c r="H5404" s="4">
        <v>45725.483020833337</v>
      </c>
      <c r="I5404" t="b">
        <v>1</v>
      </c>
      <c r="J5404" t="b">
        <v>0</v>
      </c>
      <c r="K5404" t="s">
        <v>314</v>
      </c>
      <c r="L5404" t="s">
        <v>22</v>
      </c>
      <c r="M5404">
        <v>40000</v>
      </c>
      <c r="O5404" t="s">
        <v>3350</v>
      </c>
      <c r="P5404" t="s">
        <v>1304</v>
      </c>
    </row>
    <row r="5405" spans="1:16" x14ac:dyDescent="0.25">
      <c r="A5405" t="s">
        <v>0</v>
      </c>
      <c r="B5405" t="s">
        <v>5525</v>
      </c>
      <c r="C5405" t="s">
        <v>851</v>
      </c>
      <c r="D5405" t="s">
        <v>4328</v>
      </c>
      <c r="E5405" t="s">
        <v>20</v>
      </c>
      <c r="F5405" t="b">
        <v>0</v>
      </c>
      <c r="G5405" t="s">
        <v>27</v>
      </c>
      <c r="H5405" s="4">
        <v>45725.500081018523</v>
      </c>
      <c r="I5405" t="b">
        <v>0</v>
      </c>
      <c r="J5405" t="b">
        <v>0</v>
      </c>
      <c r="K5405" t="s">
        <v>24</v>
      </c>
      <c r="L5405" t="s">
        <v>22</v>
      </c>
      <c r="M5405">
        <v>62500</v>
      </c>
      <c r="O5405" t="s">
        <v>5526</v>
      </c>
      <c r="P5405" t="s">
        <v>5527</v>
      </c>
    </row>
    <row r="5406" spans="1:16" x14ac:dyDescent="0.25">
      <c r="A5406" t="s">
        <v>0</v>
      </c>
      <c r="B5406" t="s">
        <v>0</v>
      </c>
      <c r="C5406" t="s">
        <v>3934</v>
      </c>
      <c r="D5406" t="s">
        <v>7547</v>
      </c>
      <c r="E5406" t="s">
        <v>34</v>
      </c>
      <c r="F5406" t="b">
        <v>0</v>
      </c>
      <c r="G5406" t="s">
        <v>35</v>
      </c>
      <c r="H5406" s="4">
        <v>45725.500648148147</v>
      </c>
      <c r="I5406" t="b">
        <v>0</v>
      </c>
      <c r="J5406" t="b">
        <v>0</v>
      </c>
      <c r="K5406" t="s">
        <v>24</v>
      </c>
      <c r="L5406" t="s">
        <v>36</v>
      </c>
      <c r="N5406">
        <v>15</v>
      </c>
      <c r="O5406" t="s">
        <v>7548</v>
      </c>
      <c r="P5406" t="s">
        <v>61</v>
      </c>
    </row>
    <row r="5407" spans="1:16" x14ac:dyDescent="0.25">
      <c r="A5407" t="s">
        <v>1</v>
      </c>
      <c r="B5407" t="s">
        <v>2392</v>
      </c>
      <c r="C5407" t="s">
        <v>292</v>
      </c>
      <c r="D5407" t="s">
        <v>3973</v>
      </c>
      <c r="E5407" t="s">
        <v>20</v>
      </c>
      <c r="F5407" t="b">
        <v>0</v>
      </c>
      <c r="G5407" t="s">
        <v>30</v>
      </c>
      <c r="H5407" s="4">
        <v>45725.501180555562</v>
      </c>
      <c r="I5407" t="b">
        <v>0</v>
      </c>
      <c r="J5407" t="b">
        <v>1</v>
      </c>
      <c r="K5407" t="s">
        <v>24</v>
      </c>
      <c r="L5407" t="s">
        <v>22</v>
      </c>
      <c r="M5407">
        <v>193426.5</v>
      </c>
      <c r="O5407" t="s">
        <v>5482</v>
      </c>
      <c r="P5407" t="s">
        <v>1809</v>
      </c>
    </row>
    <row r="5408" spans="1:16" x14ac:dyDescent="0.25">
      <c r="A5408" t="s">
        <v>40</v>
      </c>
      <c r="B5408" t="s">
        <v>9372</v>
      </c>
      <c r="C5408" t="s">
        <v>2031</v>
      </c>
      <c r="D5408" t="s">
        <v>3957</v>
      </c>
      <c r="E5408" t="s">
        <v>34</v>
      </c>
      <c r="F5408" t="b">
        <v>0</v>
      </c>
      <c r="G5408" t="s">
        <v>27</v>
      </c>
      <c r="H5408" s="4">
        <v>45725.501296296286</v>
      </c>
      <c r="I5408" t="b">
        <v>0</v>
      </c>
      <c r="J5408" t="b">
        <v>1</v>
      </c>
      <c r="K5408" t="s">
        <v>24</v>
      </c>
      <c r="L5408" t="s">
        <v>36</v>
      </c>
      <c r="N5408">
        <v>54.420001983642578</v>
      </c>
      <c r="O5408" t="s">
        <v>2319</v>
      </c>
      <c r="P5408" t="s">
        <v>9373</v>
      </c>
    </row>
    <row r="5409" spans="1:16" x14ac:dyDescent="0.25">
      <c r="A5409" t="s">
        <v>2</v>
      </c>
      <c r="B5409" t="s">
        <v>7406</v>
      </c>
      <c r="C5409" t="s">
        <v>1358</v>
      </c>
      <c r="D5409" t="s">
        <v>3973</v>
      </c>
      <c r="E5409" t="s">
        <v>20</v>
      </c>
      <c r="F5409" t="b">
        <v>0</v>
      </c>
      <c r="G5409" t="s">
        <v>41</v>
      </c>
      <c r="H5409" s="4">
        <v>45725.501400462963</v>
      </c>
      <c r="I5409" t="b">
        <v>0</v>
      </c>
      <c r="J5409" t="b">
        <v>0</v>
      </c>
      <c r="K5409" t="s">
        <v>24</v>
      </c>
      <c r="L5409" t="s">
        <v>22</v>
      </c>
      <c r="M5409">
        <v>82850</v>
      </c>
      <c r="O5409" t="s">
        <v>5482</v>
      </c>
      <c r="P5409" t="s">
        <v>3772</v>
      </c>
    </row>
    <row r="5410" spans="1:16" x14ac:dyDescent="0.25">
      <c r="A5410" t="s">
        <v>2</v>
      </c>
      <c r="B5410" t="s">
        <v>9374</v>
      </c>
      <c r="C5410" t="s">
        <v>1050</v>
      </c>
      <c r="D5410" t="s">
        <v>3973</v>
      </c>
      <c r="E5410" t="s">
        <v>20</v>
      </c>
      <c r="F5410" t="b">
        <v>0</v>
      </c>
      <c r="G5410" t="s">
        <v>41</v>
      </c>
      <c r="H5410" s="4">
        <v>45725.502187500002</v>
      </c>
      <c r="I5410" t="b">
        <v>0</v>
      </c>
      <c r="J5410" t="b">
        <v>1</v>
      </c>
      <c r="K5410" t="s">
        <v>24</v>
      </c>
      <c r="L5410" t="s">
        <v>22</v>
      </c>
      <c r="M5410">
        <v>122900</v>
      </c>
      <c r="O5410" t="s">
        <v>5482</v>
      </c>
      <c r="P5410" t="s">
        <v>9375</v>
      </c>
    </row>
    <row r="5411" spans="1:16" x14ac:dyDescent="0.25">
      <c r="A5411" t="s">
        <v>1</v>
      </c>
      <c r="B5411" t="s">
        <v>9376</v>
      </c>
      <c r="C5411" t="s">
        <v>1050</v>
      </c>
      <c r="D5411" t="s">
        <v>3973</v>
      </c>
      <c r="E5411" t="s">
        <v>20</v>
      </c>
      <c r="F5411" t="b">
        <v>0</v>
      </c>
      <c r="G5411" t="s">
        <v>35</v>
      </c>
      <c r="H5411" s="4">
        <v>45725.502349537041</v>
      </c>
      <c r="I5411" t="b">
        <v>0</v>
      </c>
      <c r="J5411" t="b">
        <v>1</v>
      </c>
      <c r="K5411" t="s">
        <v>24</v>
      </c>
      <c r="L5411" t="s">
        <v>36</v>
      </c>
      <c r="N5411">
        <v>73</v>
      </c>
      <c r="O5411" t="s">
        <v>5482</v>
      </c>
      <c r="P5411" t="s">
        <v>354</v>
      </c>
    </row>
    <row r="5412" spans="1:16" x14ac:dyDescent="0.25">
      <c r="A5412" t="s">
        <v>25</v>
      </c>
      <c r="B5412" t="s">
        <v>9377</v>
      </c>
      <c r="C5412" t="s">
        <v>820</v>
      </c>
      <c r="D5412" t="s">
        <v>4035</v>
      </c>
      <c r="E5412" t="s">
        <v>20</v>
      </c>
      <c r="F5412" t="b">
        <v>0</v>
      </c>
      <c r="G5412" t="s">
        <v>820</v>
      </c>
      <c r="H5412" s="4">
        <v>45725.507175925923</v>
      </c>
      <c r="I5412" t="b">
        <v>0</v>
      </c>
      <c r="J5412" t="b">
        <v>0</v>
      </c>
      <c r="K5412" t="s">
        <v>820</v>
      </c>
      <c r="L5412" t="s">
        <v>22</v>
      </c>
      <c r="M5412">
        <v>64800</v>
      </c>
      <c r="O5412" t="s">
        <v>9378</v>
      </c>
      <c r="P5412" t="s">
        <v>9379</v>
      </c>
    </row>
    <row r="5413" spans="1:16" x14ac:dyDescent="0.25">
      <c r="A5413" t="s">
        <v>2</v>
      </c>
      <c r="B5413" t="s">
        <v>9380</v>
      </c>
      <c r="C5413" t="s">
        <v>3318</v>
      </c>
      <c r="D5413" t="s">
        <v>3828</v>
      </c>
      <c r="E5413" t="s">
        <v>20</v>
      </c>
      <c r="F5413" t="b">
        <v>0</v>
      </c>
      <c r="G5413" t="s">
        <v>27</v>
      </c>
      <c r="H5413" s="4">
        <v>45725.543055555558</v>
      </c>
      <c r="I5413" t="b">
        <v>0</v>
      </c>
      <c r="J5413" t="b">
        <v>1</v>
      </c>
      <c r="K5413" t="s">
        <v>24</v>
      </c>
      <c r="L5413" t="s">
        <v>36</v>
      </c>
      <c r="N5413">
        <v>63.5</v>
      </c>
      <c r="O5413" t="s">
        <v>3060</v>
      </c>
      <c r="P5413" t="s">
        <v>9381</v>
      </c>
    </row>
    <row r="5414" spans="1:16" x14ac:dyDescent="0.25">
      <c r="A5414" t="s">
        <v>2</v>
      </c>
      <c r="B5414" t="s">
        <v>2</v>
      </c>
      <c r="C5414" t="s">
        <v>87</v>
      </c>
      <c r="D5414" t="s">
        <v>131</v>
      </c>
      <c r="E5414" t="s">
        <v>20</v>
      </c>
      <c r="F5414" t="b">
        <v>0</v>
      </c>
      <c r="G5414" t="s">
        <v>41</v>
      </c>
      <c r="H5414" s="4">
        <v>45725.554652777777</v>
      </c>
      <c r="I5414" t="b">
        <v>1</v>
      </c>
      <c r="J5414" t="b">
        <v>0</v>
      </c>
      <c r="K5414" t="s">
        <v>24</v>
      </c>
      <c r="L5414" t="s">
        <v>22</v>
      </c>
      <c r="M5414">
        <v>130000</v>
      </c>
      <c r="O5414" t="s">
        <v>131</v>
      </c>
      <c r="P5414" t="s">
        <v>9382</v>
      </c>
    </row>
    <row r="5415" spans="1:16" x14ac:dyDescent="0.25">
      <c r="A5415" t="s">
        <v>25</v>
      </c>
      <c r="B5415" t="s">
        <v>7231</v>
      </c>
      <c r="C5415" t="s">
        <v>7232</v>
      </c>
      <c r="D5415" t="s">
        <v>3973</v>
      </c>
      <c r="E5415" t="s">
        <v>51</v>
      </c>
      <c r="F5415" t="b">
        <v>0</v>
      </c>
      <c r="G5415" t="s">
        <v>30</v>
      </c>
      <c r="H5415" s="4">
        <v>45725.58421296296</v>
      </c>
      <c r="I5415" t="b">
        <v>0</v>
      </c>
      <c r="J5415" t="b">
        <v>0</v>
      </c>
      <c r="K5415" t="s">
        <v>24</v>
      </c>
      <c r="L5415" t="s">
        <v>36</v>
      </c>
      <c r="N5415">
        <v>57</v>
      </c>
      <c r="O5415" t="s">
        <v>1002</v>
      </c>
    </row>
    <row r="5416" spans="1:16" x14ac:dyDescent="0.25">
      <c r="A5416" t="s">
        <v>40</v>
      </c>
      <c r="B5416" t="s">
        <v>9383</v>
      </c>
      <c r="C5416" t="s">
        <v>538</v>
      </c>
      <c r="D5416" t="s">
        <v>3828</v>
      </c>
      <c r="E5416" t="s">
        <v>20</v>
      </c>
      <c r="F5416" t="b">
        <v>0</v>
      </c>
      <c r="G5416" t="s">
        <v>27</v>
      </c>
      <c r="H5416" s="4">
        <v>45725.585023148153</v>
      </c>
      <c r="I5416" t="b">
        <v>0</v>
      </c>
      <c r="J5416" t="b">
        <v>1</v>
      </c>
      <c r="K5416" t="s">
        <v>24</v>
      </c>
      <c r="L5416" t="s">
        <v>22</v>
      </c>
      <c r="M5416">
        <v>163000</v>
      </c>
      <c r="O5416" t="s">
        <v>487</v>
      </c>
      <c r="P5416" t="s">
        <v>9384</v>
      </c>
    </row>
    <row r="5417" spans="1:16" x14ac:dyDescent="0.25">
      <c r="A5417" t="s">
        <v>89</v>
      </c>
      <c r="B5417" t="s">
        <v>7027</v>
      </c>
      <c r="C5417" t="s">
        <v>82</v>
      </c>
      <c r="D5417" t="s">
        <v>3973</v>
      </c>
      <c r="E5417" t="s">
        <v>20</v>
      </c>
      <c r="F5417" t="b">
        <v>0</v>
      </c>
      <c r="G5417" t="s">
        <v>41</v>
      </c>
      <c r="H5417" s="4">
        <v>45725.585682870369</v>
      </c>
      <c r="I5417" t="b">
        <v>0</v>
      </c>
      <c r="J5417" t="b">
        <v>1</v>
      </c>
      <c r="K5417" t="s">
        <v>24</v>
      </c>
      <c r="L5417" t="s">
        <v>22</v>
      </c>
      <c r="M5417">
        <v>147500</v>
      </c>
      <c r="O5417" t="s">
        <v>7028</v>
      </c>
      <c r="P5417" t="s">
        <v>7029</v>
      </c>
    </row>
    <row r="5418" spans="1:16" x14ac:dyDescent="0.25">
      <c r="A5418" t="s">
        <v>19</v>
      </c>
      <c r="B5418" t="s">
        <v>9385</v>
      </c>
      <c r="C5418" t="s">
        <v>140</v>
      </c>
      <c r="D5418" t="s">
        <v>3600</v>
      </c>
      <c r="E5418" t="s">
        <v>51</v>
      </c>
      <c r="F5418" t="b">
        <v>0</v>
      </c>
      <c r="G5418" t="s">
        <v>41</v>
      </c>
      <c r="H5418" s="4">
        <v>45725.596435185187</v>
      </c>
      <c r="I5418" t="b">
        <v>0</v>
      </c>
      <c r="J5418" t="b">
        <v>0</v>
      </c>
      <c r="K5418" t="s">
        <v>24</v>
      </c>
      <c r="L5418" t="s">
        <v>36</v>
      </c>
      <c r="N5418">
        <v>110</v>
      </c>
      <c r="O5418" t="s">
        <v>2569</v>
      </c>
      <c r="P5418" t="s">
        <v>2188</v>
      </c>
    </row>
    <row r="5419" spans="1:16" x14ac:dyDescent="0.25">
      <c r="A5419" t="s">
        <v>139</v>
      </c>
      <c r="B5419" t="s">
        <v>1697</v>
      </c>
      <c r="C5419" t="s">
        <v>39</v>
      </c>
      <c r="D5419" t="s">
        <v>7658</v>
      </c>
      <c r="E5419" t="s">
        <v>20</v>
      </c>
      <c r="F5419" t="b">
        <v>1</v>
      </c>
      <c r="G5419" t="s">
        <v>625</v>
      </c>
      <c r="H5419" s="4">
        <v>45725.624872685177</v>
      </c>
      <c r="I5419" t="b">
        <v>1</v>
      </c>
      <c r="J5419" t="b">
        <v>0</v>
      </c>
      <c r="K5419" t="s">
        <v>625</v>
      </c>
      <c r="L5419" t="s">
        <v>22</v>
      </c>
      <c r="M5419">
        <v>70000</v>
      </c>
      <c r="O5419" t="s">
        <v>9386</v>
      </c>
      <c r="P5419" t="s">
        <v>9387</v>
      </c>
    </row>
    <row r="5420" spans="1:16" x14ac:dyDescent="0.25">
      <c r="A5420" t="s">
        <v>0</v>
      </c>
      <c r="B5420" t="s">
        <v>1632</v>
      </c>
      <c r="C5420" t="s">
        <v>118</v>
      </c>
      <c r="D5420" t="s">
        <v>131</v>
      </c>
      <c r="F5420" t="b">
        <v>0</v>
      </c>
      <c r="G5420" t="s">
        <v>27</v>
      </c>
      <c r="H5420" s="4">
        <v>45725.625127314823</v>
      </c>
      <c r="I5420" t="b">
        <v>1</v>
      </c>
      <c r="J5420" t="b">
        <v>0</v>
      </c>
      <c r="K5420" t="s">
        <v>24</v>
      </c>
      <c r="L5420" t="s">
        <v>36</v>
      </c>
      <c r="N5420">
        <v>41</v>
      </c>
      <c r="O5420" t="s">
        <v>131</v>
      </c>
      <c r="P5420" t="s">
        <v>9388</v>
      </c>
    </row>
    <row r="5421" spans="1:16" x14ac:dyDescent="0.25">
      <c r="A5421" t="s">
        <v>19</v>
      </c>
      <c r="B5421" t="s">
        <v>9389</v>
      </c>
      <c r="C5421" t="s">
        <v>3887</v>
      </c>
      <c r="D5421" t="s">
        <v>3973</v>
      </c>
      <c r="E5421" t="s">
        <v>20</v>
      </c>
      <c r="F5421" t="b">
        <v>0</v>
      </c>
      <c r="G5421" t="s">
        <v>27</v>
      </c>
      <c r="H5421" s="4">
        <v>45725.625775462962</v>
      </c>
      <c r="I5421" t="b">
        <v>0</v>
      </c>
      <c r="J5421" t="b">
        <v>1</v>
      </c>
      <c r="K5421" t="s">
        <v>24</v>
      </c>
      <c r="L5421" t="s">
        <v>22</v>
      </c>
      <c r="M5421">
        <v>152500</v>
      </c>
      <c r="O5421" t="s">
        <v>9390</v>
      </c>
      <c r="P5421" t="s">
        <v>9391</v>
      </c>
    </row>
    <row r="5422" spans="1:16" x14ac:dyDescent="0.25">
      <c r="A5422" t="s">
        <v>40</v>
      </c>
      <c r="B5422" t="s">
        <v>9392</v>
      </c>
      <c r="C5422" t="s">
        <v>1118</v>
      </c>
      <c r="D5422" t="s">
        <v>3973</v>
      </c>
      <c r="E5422" t="s">
        <v>20</v>
      </c>
      <c r="F5422" t="b">
        <v>0</v>
      </c>
      <c r="G5422" t="s">
        <v>27</v>
      </c>
      <c r="H5422" s="4">
        <v>45725.627222222232</v>
      </c>
      <c r="I5422" t="b">
        <v>0</v>
      </c>
      <c r="J5422" t="b">
        <v>1</v>
      </c>
      <c r="K5422" t="s">
        <v>24</v>
      </c>
      <c r="L5422" t="s">
        <v>22</v>
      </c>
      <c r="M5422">
        <v>135000</v>
      </c>
      <c r="O5422" t="s">
        <v>1784</v>
      </c>
      <c r="P5422" t="s">
        <v>2489</v>
      </c>
    </row>
    <row r="5423" spans="1:16" x14ac:dyDescent="0.25">
      <c r="A5423" t="s">
        <v>2</v>
      </c>
      <c r="B5423" t="s">
        <v>2</v>
      </c>
      <c r="C5423" t="s">
        <v>9393</v>
      </c>
      <c r="D5423" t="s">
        <v>3973</v>
      </c>
      <c r="E5423" t="s">
        <v>20</v>
      </c>
      <c r="F5423" t="b">
        <v>0</v>
      </c>
      <c r="G5423" t="s">
        <v>52</v>
      </c>
      <c r="H5423" s="4">
        <v>45725.629131944443</v>
      </c>
      <c r="I5423" t="b">
        <v>0</v>
      </c>
      <c r="J5423" t="b">
        <v>1</v>
      </c>
      <c r="K5423" t="s">
        <v>24</v>
      </c>
      <c r="L5423" t="s">
        <v>22</v>
      </c>
      <c r="M5423">
        <v>187153</v>
      </c>
      <c r="O5423" t="s">
        <v>5482</v>
      </c>
      <c r="P5423" t="s">
        <v>3226</v>
      </c>
    </row>
    <row r="5424" spans="1:16" x14ac:dyDescent="0.25">
      <c r="A5424" t="s">
        <v>2</v>
      </c>
      <c r="B5424" t="s">
        <v>4908</v>
      </c>
      <c r="C5424" t="s">
        <v>475</v>
      </c>
      <c r="D5424" t="s">
        <v>3973</v>
      </c>
      <c r="E5424" t="s">
        <v>20</v>
      </c>
      <c r="F5424" t="b">
        <v>0</v>
      </c>
      <c r="G5424" t="s">
        <v>27</v>
      </c>
      <c r="H5424" s="4">
        <v>45725.641516203701</v>
      </c>
      <c r="I5424" t="b">
        <v>0</v>
      </c>
      <c r="J5424" t="b">
        <v>0</v>
      </c>
      <c r="K5424" t="s">
        <v>24</v>
      </c>
      <c r="L5424" t="s">
        <v>22</v>
      </c>
      <c r="M5424">
        <v>130000</v>
      </c>
      <c r="O5424" t="s">
        <v>2925</v>
      </c>
    </row>
    <row r="5425" spans="1:16" x14ac:dyDescent="0.25">
      <c r="A5425" t="s">
        <v>1</v>
      </c>
      <c r="B5425" t="s">
        <v>9394</v>
      </c>
      <c r="C5425" t="s">
        <v>371</v>
      </c>
      <c r="D5425" t="s">
        <v>2208</v>
      </c>
      <c r="E5425" t="s">
        <v>20</v>
      </c>
      <c r="F5425" t="b">
        <v>0</v>
      </c>
      <c r="G5425" t="s">
        <v>27</v>
      </c>
      <c r="H5425" s="4">
        <v>45725.643113425933</v>
      </c>
      <c r="I5425" t="b">
        <v>0</v>
      </c>
      <c r="J5425" t="b">
        <v>0</v>
      </c>
      <c r="K5425" t="s">
        <v>24</v>
      </c>
      <c r="L5425" t="s">
        <v>22</v>
      </c>
      <c r="M5425">
        <v>95000</v>
      </c>
      <c r="O5425" t="s">
        <v>5491</v>
      </c>
      <c r="P5425" t="s">
        <v>9395</v>
      </c>
    </row>
    <row r="5426" spans="1:16" x14ac:dyDescent="0.25">
      <c r="A5426" t="s">
        <v>0</v>
      </c>
      <c r="B5426" t="s">
        <v>8786</v>
      </c>
      <c r="C5426" t="s">
        <v>1099</v>
      </c>
      <c r="D5426" t="s">
        <v>3600</v>
      </c>
      <c r="E5426" t="s">
        <v>51</v>
      </c>
      <c r="F5426" t="b">
        <v>0</v>
      </c>
      <c r="G5426" t="s">
        <v>27</v>
      </c>
      <c r="H5426" s="4">
        <v>45725.666724537034</v>
      </c>
      <c r="I5426" t="b">
        <v>1</v>
      </c>
      <c r="J5426" t="b">
        <v>0</v>
      </c>
      <c r="K5426" t="s">
        <v>24</v>
      </c>
      <c r="L5426" t="s">
        <v>36</v>
      </c>
      <c r="N5426">
        <v>60</v>
      </c>
      <c r="O5426" t="s">
        <v>8787</v>
      </c>
      <c r="P5426" t="s">
        <v>119</v>
      </c>
    </row>
    <row r="5427" spans="1:16" x14ac:dyDescent="0.25">
      <c r="A5427" t="s">
        <v>1</v>
      </c>
      <c r="B5427" t="s">
        <v>9017</v>
      </c>
      <c r="C5427" t="s">
        <v>160</v>
      </c>
      <c r="D5427" t="s">
        <v>3828</v>
      </c>
      <c r="E5427" t="s">
        <v>20</v>
      </c>
      <c r="F5427" t="b">
        <v>0</v>
      </c>
      <c r="G5427" t="s">
        <v>52</v>
      </c>
      <c r="H5427" s="4">
        <v>45725.668865740743</v>
      </c>
      <c r="I5427" t="b">
        <v>0</v>
      </c>
      <c r="J5427" t="b">
        <v>1</v>
      </c>
      <c r="K5427" t="s">
        <v>24</v>
      </c>
      <c r="L5427" t="s">
        <v>22</v>
      </c>
      <c r="M5427">
        <v>220500</v>
      </c>
      <c r="O5427" t="s">
        <v>3939</v>
      </c>
    </row>
    <row r="5428" spans="1:16" x14ac:dyDescent="0.25">
      <c r="A5428" t="s">
        <v>2</v>
      </c>
      <c r="B5428" t="s">
        <v>7237</v>
      </c>
      <c r="C5428" t="s">
        <v>2360</v>
      </c>
      <c r="D5428" t="s">
        <v>7238</v>
      </c>
      <c r="E5428" t="s">
        <v>20</v>
      </c>
      <c r="F5428" t="b">
        <v>0</v>
      </c>
      <c r="G5428" t="s">
        <v>1740</v>
      </c>
      <c r="H5428" s="4">
        <v>45725.685069444437</v>
      </c>
      <c r="I5428" t="b">
        <v>0</v>
      </c>
      <c r="J5428" t="b">
        <v>0</v>
      </c>
      <c r="K5428" t="s">
        <v>1740</v>
      </c>
      <c r="L5428" t="s">
        <v>22</v>
      </c>
      <c r="M5428">
        <v>28000</v>
      </c>
      <c r="O5428" t="s">
        <v>7239</v>
      </c>
    </row>
    <row r="5429" spans="1:16" x14ac:dyDescent="0.25">
      <c r="A5429" t="s">
        <v>0</v>
      </c>
      <c r="B5429" t="s">
        <v>9396</v>
      </c>
      <c r="C5429" t="s">
        <v>443</v>
      </c>
      <c r="D5429" t="s">
        <v>3600</v>
      </c>
      <c r="E5429" t="s">
        <v>20</v>
      </c>
      <c r="F5429" t="b">
        <v>0</v>
      </c>
      <c r="G5429" t="s">
        <v>27</v>
      </c>
      <c r="H5429" s="4">
        <v>45725.708368055559</v>
      </c>
      <c r="I5429" t="b">
        <v>0</v>
      </c>
      <c r="J5429" t="b">
        <v>0</v>
      </c>
      <c r="K5429" t="s">
        <v>24</v>
      </c>
      <c r="L5429" t="s">
        <v>22</v>
      </c>
      <c r="M5429">
        <v>107500</v>
      </c>
      <c r="O5429" t="s">
        <v>9397</v>
      </c>
      <c r="P5429" t="s">
        <v>9398</v>
      </c>
    </row>
    <row r="5430" spans="1:16" x14ac:dyDescent="0.25">
      <c r="A5430" t="s">
        <v>0</v>
      </c>
      <c r="B5430" t="s">
        <v>0</v>
      </c>
      <c r="C5430" t="s">
        <v>621</v>
      </c>
      <c r="D5430" t="s">
        <v>3973</v>
      </c>
      <c r="E5430" t="s">
        <v>51</v>
      </c>
      <c r="F5430" t="b">
        <v>0</v>
      </c>
      <c r="G5430" t="s">
        <v>52</v>
      </c>
      <c r="H5430" s="4">
        <v>45725.709050925929</v>
      </c>
      <c r="I5430" t="b">
        <v>1</v>
      </c>
      <c r="J5430" t="b">
        <v>0</v>
      </c>
      <c r="K5430" t="s">
        <v>24</v>
      </c>
      <c r="L5430" t="s">
        <v>36</v>
      </c>
      <c r="N5430">
        <v>22.5</v>
      </c>
      <c r="O5430" t="s">
        <v>1783</v>
      </c>
    </row>
    <row r="5431" spans="1:16" x14ac:dyDescent="0.25">
      <c r="A5431" t="s">
        <v>1</v>
      </c>
      <c r="B5431" t="s">
        <v>779</v>
      </c>
      <c r="C5431" t="s">
        <v>64</v>
      </c>
      <c r="D5431" t="s">
        <v>3973</v>
      </c>
      <c r="E5431" t="s">
        <v>631</v>
      </c>
      <c r="F5431" t="b">
        <v>0</v>
      </c>
      <c r="G5431" t="s">
        <v>52</v>
      </c>
      <c r="H5431" s="4">
        <v>45725.710057870368</v>
      </c>
      <c r="I5431" t="b">
        <v>0</v>
      </c>
      <c r="J5431" t="b">
        <v>0</v>
      </c>
      <c r="K5431" t="s">
        <v>24</v>
      </c>
      <c r="L5431" t="s">
        <v>36</v>
      </c>
      <c r="N5431">
        <v>20</v>
      </c>
      <c r="O5431" t="s">
        <v>3888</v>
      </c>
      <c r="P5431" t="s">
        <v>149</v>
      </c>
    </row>
    <row r="5432" spans="1:16" x14ac:dyDescent="0.25">
      <c r="A5432" t="s">
        <v>2</v>
      </c>
      <c r="B5432" t="s">
        <v>9399</v>
      </c>
      <c r="C5432" t="s">
        <v>172</v>
      </c>
      <c r="D5432" t="s">
        <v>3973</v>
      </c>
      <c r="E5432" t="s">
        <v>20</v>
      </c>
      <c r="F5432" t="b">
        <v>0</v>
      </c>
      <c r="G5432" t="s">
        <v>27</v>
      </c>
      <c r="H5432" s="4">
        <v>45725.710231481477</v>
      </c>
      <c r="I5432" t="b">
        <v>0</v>
      </c>
      <c r="J5432" t="b">
        <v>1</v>
      </c>
      <c r="K5432" t="s">
        <v>24</v>
      </c>
      <c r="L5432" t="s">
        <v>22</v>
      </c>
      <c r="M5432">
        <v>162500</v>
      </c>
      <c r="O5432" t="s">
        <v>1172</v>
      </c>
      <c r="P5432" t="s">
        <v>9400</v>
      </c>
    </row>
    <row r="5433" spans="1:16" x14ac:dyDescent="0.25">
      <c r="A5433" t="s">
        <v>2</v>
      </c>
      <c r="B5433" t="s">
        <v>9401</v>
      </c>
      <c r="C5433" t="s">
        <v>633</v>
      </c>
      <c r="D5433" t="s">
        <v>2208</v>
      </c>
      <c r="E5433" t="s">
        <v>20</v>
      </c>
      <c r="F5433" t="b">
        <v>0</v>
      </c>
      <c r="G5433" t="s">
        <v>27</v>
      </c>
      <c r="H5433" s="4">
        <v>45725.710277777784</v>
      </c>
      <c r="I5433" t="b">
        <v>0</v>
      </c>
      <c r="J5433" t="b">
        <v>1</v>
      </c>
      <c r="K5433" t="s">
        <v>24</v>
      </c>
      <c r="L5433" t="s">
        <v>22</v>
      </c>
      <c r="M5433">
        <v>135000</v>
      </c>
      <c r="O5433" t="s">
        <v>3506</v>
      </c>
      <c r="P5433" t="s">
        <v>9402</v>
      </c>
    </row>
    <row r="5434" spans="1:16" x14ac:dyDescent="0.25">
      <c r="A5434" t="s">
        <v>2</v>
      </c>
      <c r="B5434" t="s">
        <v>2</v>
      </c>
      <c r="C5434" t="s">
        <v>39</v>
      </c>
      <c r="D5434" t="s">
        <v>3985</v>
      </c>
      <c r="E5434" t="s">
        <v>20</v>
      </c>
      <c r="F5434" t="b">
        <v>1</v>
      </c>
      <c r="G5434" t="s">
        <v>3446</v>
      </c>
      <c r="H5434" s="4">
        <v>45725.710682870369</v>
      </c>
      <c r="I5434" t="b">
        <v>0</v>
      </c>
      <c r="J5434" t="b">
        <v>0</v>
      </c>
      <c r="K5434" t="s">
        <v>3446</v>
      </c>
      <c r="L5434" t="s">
        <v>22</v>
      </c>
      <c r="M5434">
        <v>37500</v>
      </c>
      <c r="O5434" t="s">
        <v>7650</v>
      </c>
      <c r="P5434" t="s">
        <v>7651</v>
      </c>
    </row>
    <row r="5435" spans="1:16" x14ac:dyDescent="0.25">
      <c r="A5435" t="s">
        <v>2</v>
      </c>
      <c r="B5435" t="s">
        <v>9403</v>
      </c>
      <c r="C5435" t="s">
        <v>9404</v>
      </c>
      <c r="D5435" t="s">
        <v>4084</v>
      </c>
      <c r="E5435" t="s">
        <v>20</v>
      </c>
      <c r="F5435" t="b">
        <v>0</v>
      </c>
      <c r="G5435" t="s">
        <v>158</v>
      </c>
      <c r="H5435" s="4">
        <v>45725.712916666656</v>
      </c>
      <c r="I5435" t="b">
        <v>0</v>
      </c>
      <c r="J5435" t="b">
        <v>0</v>
      </c>
      <c r="K5435" t="s">
        <v>158</v>
      </c>
      <c r="L5435" t="s">
        <v>22</v>
      </c>
      <c r="M5435">
        <v>110000</v>
      </c>
      <c r="O5435" t="s">
        <v>9405</v>
      </c>
      <c r="P5435" t="s">
        <v>1244</v>
      </c>
    </row>
    <row r="5436" spans="1:16" x14ac:dyDescent="0.25">
      <c r="A5436" t="s">
        <v>2</v>
      </c>
      <c r="B5436" t="s">
        <v>9406</v>
      </c>
      <c r="C5436" t="s">
        <v>4208</v>
      </c>
      <c r="D5436" t="s">
        <v>3828</v>
      </c>
      <c r="E5436" t="s">
        <v>219</v>
      </c>
      <c r="F5436" t="b">
        <v>0</v>
      </c>
      <c r="G5436" t="s">
        <v>1247</v>
      </c>
      <c r="H5436" s="4">
        <v>45725.738020833327</v>
      </c>
      <c r="I5436" t="b">
        <v>0</v>
      </c>
      <c r="J5436" t="b">
        <v>0</v>
      </c>
      <c r="K5436" t="s">
        <v>1247</v>
      </c>
      <c r="L5436" t="s">
        <v>36</v>
      </c>
      <c r="N5436">
        <v>32.5</v>
      </c>
      <c r="O5436" t="s">
        <v>9407</v>
      </c>
    </row>
    <row r="5437" spans="1:16" x14ac:dyDescent="0.25">
      <c r="A5437" t="s">
        <v>2</v>
      </c>
      <c r="B5437" t="s">
        <v>9408</v>
      </c>
      <c r="C5437" t="s">
        <v>122</v>
      </c>
      <c r="D5437" t="s">
        <v>3600</v>
      </c>
      <c r="E5437" t="s">
        <v>20</v>
      </c>
      <c r="F5437" t="b">
        <v>0</v>
      </c>
      <c r="G5437" t="s">
        <v>27</v>
      </c>
      <c r="H5437" s="4">
        <v>45725.752106481479</v>
      </c>
      <c r="I5437" t="b">
        <v>1</v>
      </c>
      <c r="J5437" t="b">
        <v>0</v>
      </c>
      <c r="K5437" t="s">
        <v>24</v>
      </c>
      <c r="L5437" t="s">
        <v>22</v>
      </c>
      <c r="M5437">
        <v>95000</v>
      </c>
      <c r="O5437" t="s">
        <v>9409</v>
      </c>
      <c r="P5437" t="s">
        <v>48</v>
      </c>
    </row>
    <row r="5438" spans="1:16" x14ac:dyDescent="0.25">
      <c r="A5438" t="s">
        <v>2</v>
      </c>
      <c r="B5438" t="s">
        <v>8530</v>
      </c>
      <c r="C5438" t="s">
        <v>26</v>
      </c>
      <c r="D5438" t="s">
        <v>3957</v>
      </c>
      <c r="E5438" t="s">
        <v>20</v>
      </c>
      <c r="F5438" t="b">
        <v>0</v>
      </c>
      <c r="G5438" t="s">
        <v>23</v>
      </c>
      <c r="H5438" s="4">
        <v>45725.768310185187</v>
      </c>
      <c r="I5438" t="b">
        <v>0</v>
      </c>
      <c r="J5438" t="b">
        <v>1</v>
      </c>
      <c r="K5438" t="s">
        <v>24</v>
      </c>
      <c r="L5438" t="s">
        <v>36</v>
      </c>
      <c r="N5438">
        <v>61.159996032714837</v>
      </c>
      <c r="O5438" t="s">
        <v>8531</v>
      </c>
      <c r="P5438" t="s">
        <v>8532</v>
      </c>
    </row>
    <row r="5439" spans="1:16" x14ac:dyDescent="0.25">
      <c r="A5439" t="s">
        <v>0</v>
      </c>
      <c r="B5439" t="s">
        <v>9410</v>
      </c>
      <c r="C5439" t="s">
        <v>329</v>
      </c>
      <c r="D5439" t="s">
        <v>3973</v>
      </c>
      <c r="E5439" t="s">
        <v>51</v>
      </c>
      <c r="F5439" t="b">
        <v>0</v>
      </c>
      <c r="G5439" t="s">
        <v>27</v>
      </c>
      <c r="H5439" s="4">
        <v>45725.791932870372</v>
      </c>
      <c r="I5439" t="b">
        <v>0</v>
      </c>
      <c r="J5439" t="b">
        <v>0</v>
      </c>
      <c r="K5439" t="s">
        <v>24</v>
      </c>
      <c r="L5439" t="s">
        <v>36</v>
      </c>
      <c r="N5439">
        <v>80</v>
      </c>
      <c r="O5439" t="s">
        <v>9411</v>
      </c>
    </row>
    <row r="5440" spans="1:16" x14ac:dyDescent="0.25">
      <c r="A5440" t="s">
        <v>0</v>
      </c>
      <c r="B5440" t="s">
        <v>1246</v>
      </c>
      <c r="C5440" t="s">
        <v>768</v>
      </c>
      <c r="D5440" t="s">
        <v>4084</v>
      </c>
      <c r="F5440" t="b">
        <v>0</v>
      </c>
      <c r="G5440" t="s">
        <v>27</v>
      </c>
      <c r="H5440" s="4">
        <v>45725.792013888888</v>
      </c>
      <c r="I5440" t="b">
        <v>0</v>
      </c>
      <c r="J5440" t="b">
        <v>0</v>
      </c>
      <c r="K5440" t="s">
        <v>24</v>
      </c>
      <c r="L5440" t="s">
        <v>22</v>
      </c>
      <c r="M5440">
        <v>93176</v>
      </c>
      <c r="O5440" t="s">
        <v>9412</v>
      </c>
    </row>
    <row r="5441" spans="1:16" x14ac:dyDescent="0.25">
      <c r="A5441" t="s">
        <v>2</v>
      </c>
      <c r="B5441" t="s">
        <v>9413</v>
      </c>
      <c r="C5441" t="s">
        <v>1025</v>
      </c>
      <c r="D5441" t="s">
        <v>3600</v>
      </c>
      <c r="E5441" t="s">
        <v>51</v>
      </c>
      <c r="F5441" t="b">
        <v>0</v>
      </c>
      <c r="G5441" t="s">
        <v>35</v>
      </c>
      <c r="H5441" s="4">
        <v>45725.793356481481</v>
      </c>
      <c r="I5441" t="b">
        <v>1</v>
      </c>
      <c r="J5441" t="b">
        <v>0</v>
      </c>
      <c r="K5441" t="s">
        <v>24</v>
      </c>
      <c r="L5441" t="s">
        <v>36</v>
      </c>
      <c r="N5441">
        <v>65</v>
      </c>
      <c r="O5441" t="s">
        <v>9414</v>
      </c>
      <c r="P5441" t="s">
        <v>2177</v>
      </c>
    </row>
    <row r="5442" spans="1:16" x14ac:dyDescent="0.25">
      <c r="A5442" t="s">
        <v>0</v>
      </c>
      <c r="B5442" t="s">
        <v>8056</v>
      </c>
      <c r="C5442" t="s">
        <v>696</v>
      </c>
      <c r="D5442" t="s">
        <v>3973</v>
      </c>
      <c r="E5442" t="s">
        <v>51</v>
      </c>
      <c r="F5442" t="b">
        <v>0</v>
      </c>
      <c r="G5442" t="s">
        <v>30</v>
      </c>
      <c r="H5442" s="4">
        <v>45725.793506944443</v>
      </c>
      <c r="I5442" t="b">
        <v>0</v>
      </c>
      <c r="J5442" t="b">
        <v>0</v>
      </c>
      <c r="K5442" t="s">
        <v>24</v>
      </c>
      <c r="L5442" t="s">
        <v>36</v>
      </c>
      <c r="N5442">
        <v>47.5</v>
      </c>
      <c r="O5442" t="s">
        <v>1137</v>
      </c>
      <c r="P5442" t="s">
        <v>709</v>
      </c>
    </row>
    <row r="5443" spans="1:16" x14ac:dyDescent="0.25">
      <c r="A5443" t="s">
        <v>2</v>
      </c>
      <c r="B5443" t="s">
        <v>9415</v>
      </c>
      <c r="C5443" t="s">
        <v>9416</v>
      </c>
      <c r="D5443" t="s">
        <v>3973</v>
      </c>
      <c r="E5443" t="s">
        <v>20</v>
      </c>
      <c r="F5443" t="b">
        <v>0</v>
      </c>
      <c r="G5443" t="s">
        <v>27</v>
      </c>
      <c r="H5443" s="4">
        <v>45725.793703703697</v>
      </c>
      <c r="I5443" t="b">
        <v>0</v>
      </c>
      <c r="J5443" t="b">
        <v>1</v>
      </c>
      <c r="K5443" t="s">
        <v>24</v>
      </c>
      <c r="L5443" t="s">
        <v>22</v>
      </c>
      <c r="M5443">
        <v>119000</v>
      </c>
      <c r="O5443" t="s">
        <v>734</v>
      </c>
      <c r="P5443" t="s">
        <v>9417</v>
      </c>
    </row>
    <row r="5444" spans="1:16" x14ac:dyDescent="0.25">
      <c r="A5444" t="s">
        <v>89</v>
      </c>
      <c r="B5444" t="s">
        <v>6660</v>
      </c>
      <c r="C5444" t="s">
        <v>44</v>
      </c>
      <c r="D5444" t="s">
        <v>3973</v>
      </c>
      <c r="E5444" t="s">
        <v>20</v>
      </c>
      <c r="F5444" t="b">
        <v>0</v>
      </c>
      <c r="G5444" t="s">
        <v>27</v>
      </c>
      <c r="H5444" s="4">
        <v>45725.795057870368</v>
      </c>
      <c r="I5444" t="b">
        <v>1</v>
      </c>
      <c r="J5444" t="b">
        <v>1</v>
      </c>
      <c r="K5444" t="s">
        <v>24</v>
      </c>
      <c r="L5444" t="s">
        <v>22</v>
      </c>
      <c r="M5444">
        <v>185000</v>
      </c>
      <c r="O5444" t="s">
        <v>2815</v>
      </c>
      <c r="P5444" t="s">
        <v>6661</v>
      </c>
    </row>
    <row r="5445" spans="1:16" x14ac:dyDescent="0.25">
      <c r="A5445" t="s">
        <v>0</v>
      </c>
      <c r="B5445" t="s">
        <v>9418</v>
      </c>
      <c r="C5445" t="s">
        <v>316</v>
      </c>
      <c r="D5445" t="s">
        <v>3957</v>
      </c>
      <c r="E5445" t="s">
        <v>20</v>
      </c>
      <c r="F5445" t="b">
        <v>0</v>
      </c>
      <c r="G5445" t="s">
        <v>35</v>
      </c>
      <c r="H5445" s="4">
        <v>45725.833819444437</v>
      </c>
      <c r="I5445" t="b">
        <v>0</v>
      </c>
      <c r="J5445" t="b">
        <v>1</v>
      </c>
      <c r="K5445" t="s">
        <v>24</v>
      </c>
      <c r="L5445" t="s">
        <v>36</v>
      </c>
      <c r="N5445">
        <v>16.510000228881839</v>
      </c>
      <c r="O5445" t="s">
        <v>759</v>
      </c>
      <c r="P5445" t="s">
        <v>9419</v>
      </c>
    </row>
    <row r="5446" spans="1:16" x14ac:dyDescent="0.25">
      <c r="A5446" t="s">
        <v>0</v>
      </c>
      <c r="B5446" t="s">
        <v>9175</v>
      </c>
      <c r="C5446" t="s">
        <v>292</v>
      </c>
      <c r="D5446" t="s">
        <v>3957</v>
      </c>
      <c r="E5446" t="s">
        <v>20</v>
      </c>
      <c r="F5446" t="b">
        <v>0</v>
      </c>
      <c r="G5446" t="s">
        <v>30</v>
      </c>
      <c r="H5446" s="4">
        <v>45725.834236111114</v>
      </c>
      <c r="I5446" t="b">
        <v>0</v>
      </c>
      <c r="J5446" t="b">
        <v>1</v>
      </c>
      <c r="K5446" t="s">
        <v>24</v>
      </c>
      <c r="L5446" t="s">
        <v>36</v>
      </c>
      <c r="N5446">
        <v>22.694999694824219</v>
      </c>
      <c r="O5446" t="s">
        <v>9176</v>
      </c>
      <c r="P5446" t="s">
        <v>1303</v>
      </c>
    </row>
    <row r="5447" spans="1:16" x14ac:dyDescent="0.25">
      <c r="A5447" t="s">
        <v>139</v>
      </c>
      <c r="B5447" t="s">
        <v>1634</v>
      </c>
      <c r="C5447" t="s">
        <v>945</v>
      </c>
      <c r="D5447" t="s">
        <v>3973</v>
      </c>
      <c r="E5447" t="s">
        <v>20</v>
      </c>
      <c r="F5447" t="b">
        <v>0</v>
      </c>
      <c r="G5447" t="s">
        <v>30</v>
      </c>
      <c r="H5447" s="4">
        <v>45725.83425925926</v>
      </c>
      <c r="I5447" t="b">
        <v>0</v>
      </c>
      <c r="J5447" t="b">
        <v>0</v>
      </c>
      <c r="K5447" t="s">
        <v>24</v>
      </c>
      <c r="L5447" t="s">
        <v>22</v>
      </c>
      <c r="M5447">
        <v>67884</v>
      </c>
      <c r="O5447" t="s">
        <v>3090</v>
      </c>
    </row>
    <row r="5448" spans="1:16" x14ac:dyDescent="0.25">
      <c r="A5448" t="s">
        <v>2</v>
      </c>
      <c r="B5448" t="s">
        <v>2617</v>
      </c>
      <c r="C5448" t="s">
        <v>151</v>
      </c>
      <c r="D5448" t="s">
        <v>3973</v>
      </c>
      <c r="E5448" t="s">
        <v>20</v>
      </c>
      <c r="F5448" t="b">
        <v>0</v>
      </c>
      <c r="G5448" t="s">
        <v>30</v>
      </c>
      <c r="H5448" s="4">
        <v>45725.835636574076</v>
      </c>
      <c r="I5448" t="b">
        <v>0</v>
      </c>
      <c r="J5448" t="b">
        <v>1</v>
      </c>
      <c r="K5448" t="s">
        <v>24</v>
      </c>
      <c r="L5448" t="s">
        <v>22</v>
      </c>
      <c r="M5448">
        <v>130500</v>
      </c>
      <c r="O5448" t="s">
        <v>9420</v>
      </c>
      <c r="P5448" t="s">
        <v>9421</v>
      </c>
    </row>
    <row r="5449" spans="1:16" x14ac:dyDescent="0.25">
      <c r="A5449" t="s">
        <v>2</v>
      </c>
      <c r="B5449" t="s">
        <v>2076</v>
      </c>
      <c r="C5449" t="s">
        <v>236</v>
      </c>
      <c r="D5449" t="s">
        <v>3957</v>
      </c>
      <c r="E5449" t="s">
        <v>34</v>
      </c>
      <c r="F5449" t="b">
        <v>0</v>
      </c>
      <c r="G5449" t="s">
        <v>41</v>
      </c>
      <c r="H5449" s="4">
        <v>45725.835763888892</v>
      </c>
      <c r="I5449" t="b">
        <v>1</v>
      </c>
      <c r="J5449" t="b">
        <v>1</v>
      </c>
      <c r="K5449" t="s">
        <v>24</v>
      </c>
      <c r="L5449" t="s">
        <v>36</v>
      </c>
      <c r="N5449">
        <v>56.475002288818359</v>
      </c>
      <c r="O5449" t="s">
        <v>186</v>
      </c>
      <c r="P5449" t="s">
        <v>4098</v>
      </c>
    </row>
    <row r="5450" spans="1:16" x14ac:dyDescent="0.25">
      <c r="A5450" t="s">
        <v>2</v>
      </c>
      <c r="B5450" t="s">
        <v>9422</v>
      </c>
      <c r="C5450" t="s">
        <v>823</v>
      </c>
      <c r="D5450" t="s">
        <v>3828</v>
      </c>
      <c r="E5450" t="s">
        <v>20</v>
      </c>
      <c r="F5450" t="b">
        <v>0</v>
      </c>
      <c r="G5450" t="s">
        <v>52</v>
      </c>
      <c r="H5450" s="4">
        <v>45725.838194444441</v>
      </c>
      <c r="I5450" t="b">
        <v>0</v>
      </c>
      <c r="J5450" t="b">
        <v>1</v>
      </c>
      <c r="K5450" t="s">
        <v>24</v>
      </c>
      <c r="L5450" t="s">
        <v>22</v>
      </c>
      <c r="M5450">
        <v>98883</v>
      </c>
      <c r="O5450" t="s">
        <v>9423</v>
      </c>
      <c r="P5450" t="s">
        <v>9424</v>
      </c>
    </row>
    <row r="5451" spans="1:16" x14ac:dyDescent="0.25">
      <c r="A5451" t="s">
        <v>25</v>
      </c>
      <c r="B5451" t="s">
        <v>9425</v>
      </c>
      <c r="C5451" t="s">
        <v>203</v>
      </c>
      <c r="D5451" t="s">
        <v>3828</v>
      </c>
      <c r="E5451" t="s">
        <v>20</v>
      </c>
      <c r="F5451" t="b">
        <v>0</v>
      </c>
      <c r="G5451" t="s">
        <v>23</v>
      </c>
      <c r="H5451" s="4">
        <v>45725.863483796304</v>
      </c>
      <c r="I5451" t="b">
        <v>1</v>
      </c>
      <c r="J5451" t="b">
        <v>1</v>
      </c>
      <c r="K5451" t="s">
        <v>24</v>
      </c>
      <c r="L5451" t="s">
        <v>22</v>
      </c>
      <c r="M5451">
        <v>108750</v>
      </c>
      <c r="O5451" t="s">
        <v>935</v>
      </c>
      <c r="P5451" t="s">
        <v>1813</v>
      </c>
    </row>
    <row r="5452" spans="1:16" x14ac:dyDescent="0.25">
      <c r="A5452" t="s">
        <v>0</v>
      </c>
      <c r="B5452" t="s">
        <v>0</v>
      </c>
      <c r="C5452" t="s">
        <v>916</v>
      </c>
      <c r="D5452" t="s">
        <v>3973</v>
      </c>
      <c r="E5452" t="s">
        <v>20</v>
      </c>
      <c r="F5452" t="b">
        <v>0</v>
      </c>
      <c r="G5452" t="s">
        <v>27</v>
      </c>
      <c r="H5452" s="4">
        <v>45725.876296296286</v>
      </c>
      <c r="I5452" t="b">
        <v>1</v>
      </c>
      <c r="J5452" t="b">
        <v>0</v>
      </c>
      <c r="K5452" t="s">
        <v>24</v>
      </c>
      <c r="L5452" t="s">
        <v>22</v>
      </c>
      <c r="M5452">
        <v>82500</v>
      </c>
      <c r="O5452" t="s">
        <v>1899</v>
      </c>
      <c r="P5452" t="s">
        <v>338</v>
      </c>
    </row>
    <row r="5453" spans="1:16" x14ac:dyDescent="0.25">
      <c r="A5453" t="s">
        <v>0</v>
      </c>
      <c r="B5453" t="s">
        <v>9426</v>
      </c>
      <c r="C5453" t="s">
        <v>213</v>
      </c>
      <c r="D5453" t="s">
        <v>3828</v>
      </c>
      <c r="E5453" t="s">
        <v>20</v>
      </c>
      <c r="F5453" t="b">
        <v>0</v>
      </c>
      <c r="G5453" t="s">
        <v>41</v>
      </c>
      <c r="H5453" s="4">
        <v>45725.876331018517</v>
      </c>
      <c r="I5453" t="b">
        <v>0</v>
      </c>
      <c r="J5453" t="b">
        <v>1</v>
      </c>
      <c r="K5453" t="s">
        <v>24</v>
      </c>
      <c r="L5453" t="s">
        <v>36</v>
      </c>
      <c r="N5453">
        <v>23</v>
      </c>
      <c r="O5453" t="s">
        <v>9427</v>
      </c>
      <c r="P5453" t="s">
        <v>9428</v>
      </c>
    </row>
    <row r="5454" spans="1:16" x14ac:dyDescent="0.25">
      <c r="A5454" t="s">
        <v>89</v>
      </c>
      <c r="B5454" t="s">
        <v>9429</v>
      </c>
      <c r="C5454" t="s">
        <v>2172</v>
      </c>
      <c r="D5454" t="s">
        <v>3600</v>
      </c>
      <c r="E5454" t="s">
        <v>20</v>
      </c>
      <c r="F5454" t="b">
        <v>0</v>
      </c>
      <c r="G5454" t="s">
        <v>52</v>
      </c>
      <c r="H5454" s="4">
        <v>45725.877812500003</v>
      </c>
      <c r="I5454" t="b">
        <v>0</v>
      </c>
      <c r="J5454" t="b">
        <v>1</v>
      </c>
      <c r="K5454" t="s">
        <v>24</v>
      </c>
      <c r="L5454" t="s">
        <v>22</v>
      </c>
      <c r="M5454">
        <v>255630</v>
      </c>
      <c r="O5454" t="s">
        <v>773</v>
      </c>
    </row>
    <row r="5455" spans="1:16" x14ac:dyDescent="0.25">
      <c r="A5455" t="s">
        <v>0</v>
      </c>
      <c r="B5455" t="s">
        <v>1934</v>
      </c>
      <c r="C5455" t="s">
        <v>1247</v>
      </c>
      <c r="D5455" t="s">
        <v>3828</v>
      </c>
      <c r="E5455" t="s">
        <v>20</v>
      </c>
      <c r="F5455" t="b">
        <v>0</v>
      </c>
      <c r="G5455" t="s">
        <v>1247</v>
      </c>
      <c r="H5455" s="4">
        <v>45725.905011574083</v>
      </c>
      <c r="I5455" t="b">
        <v>0</v>
      </c>
      <c r="J5455" t="b">
        <v>0</v>
      </c>
      <c r="K5455" t="s">
        <v>1247</v>
      </c>
      <c r="L5455" t="s">
        <v>22</v>
      </c>
      <c r="M5455">
        <v>38500</v>
      </c>
      <c r="O5455" t="s">
        <v>5660</v>
      </c>
      <c r="P5455" t="s">
        <v>5661</v>
      </c>
    </row>
    <row r="5456" spans="1:16" x14ac:dyDescent="0.25">
      <c r="A5456" t="s">
        <v>0</v>
      </c>
      <c r="B5456" t="s">
        <v>8621</v>
      </c>
      <c r="C5456" t="s">
        <v>179</v>
      </c>
      <c r="D5456" t="s">
        <v>3973</v>
      </c>
      <c r="E5456" t="s">
        <v>20</v>
      </c>
      <c r="F5456" t="b">
        <v>0</v>
      </c>
      <c r="G5456" t="s">
        <v>27</v>
      </c>
      <c r="H5456" s="4">
        <v>45725.916979166657</v>
      </c>
      <c r="I5456" t="b">
        <v>0</v>
      </c>
      <c r="J5456" t="b">
        <v>1</v>
      </c>
      <c r="K5456" t="s">
        <v>24</v>
      </c>
      <c r="L5456" t="s">
        <v>22</v>
      </c>
      <c r="M5456">
        <v>62355.453125</v>
      </c>
      <c r="O5456" t="s">
        <v>8622</v>
      </c>
      <c r="P5456" t="s">
        <v>1732</v>
      </c>
    </row>
    <row r="5457" spans="1:16" x14ac:dyDescent="0.25">
      <c r="A5457" t="s">
        <v>2</v>
      </c>
      <c r="B5457" t="s">
        <v>9430</v>
      </c>
      <c r="C5457" t="s">
        <v>145</v>
      </c>
      <c r="D5457" t="s">
        <v>3828</v>
      </c>
      <c r="E5457" t="s">
        <v>20</v>
      </c>
      <c r="F5457" t="b">
        <v>0</v>
      </c>
      <c r="G5457" t="s">
        <v>27</v>
      </c>
      <c r="H5457" s="4">
        <v>45725.917870370373</v>
      </c>
      <c r="I5457" t="b">
        <v>0</v>
      </c>
      <c r="J5457" t="b">
        <v>1</v>
      </c>
      <c r="K5457" t="s">
        <v>24</v>
      </c>
      <c r="L5457" t="s">
        <v>22</v>
      </c>
      <c r="M5457">
        <v>204500</v>
      </c>
      <c r="O5457" t="s">
        <v>9431</v>
      </c>
      <c r="P5457" t="s">
        <v>9432</v>
      </c>
    </row>
    <row r="5458" spans="1:16" x14ac:dyDescent="0.25">
      <c r="A5458" t="s">
        <v>1</v>
      </c>
      <c r="B5458" t="s">
        <v>9433</v>
      </c>
      <c r="C5458" t="s">
        <v>192</v>
      </c>
      <c r="D5458" t="s">
        <v>2208</v>
      </c>
      <c r="E5458" t="s">
        <v>20</v>
      </c>
      <c r="F5458" t="b">
        <v>0</v>
      </c>
      <c r="G5458" t="s">
        <v>23</v>
      </c>
      <c r="H5458" s="4">
        <v>45725.930821759262</v>
      </c>
      <c r="I5458" t="b">
        <v>0</v>
      </c>
      <c r="J5458" t="b">
        <v>1</v>
      </c>
      <c r="K5458" t="s">
        <v>24</v>
      </c>
      <c r="L5458" t="s">
        <v>36</v>
      </c>
      <c r="N5458">
        <v>40.81500244140625</v>
      </c>
      <c r="O5458" t="s">
        <v>9434</v>
      </c>
      <c r="P5458" t="s">
        <v>9435</v>
      </c>
    </row>
    <row r="5459" spans="1:16" x14ac:dyDescent="0.25">
      <c r="A5459" t="s">
        <v>89</v>
      </c>
      <c r="B5459" t="s">
        <v>5118</v>
      </c>
      <c r="C5459" t="s">
        <v>367</v>
      </c>
      <c r="D5459" t="s">
        <v>3973</v>
      </c>
      <c r="E5459" t="s">
        <v>20</v>
      </c>
      <c r="F5459" t="b">
        <v>0</v>
      </c>
      <c r="G5459" t="s">
        <v>27</v>
      </c>
      <c r="H5459" s="4">
        <v>45725.958541666667</v>
      </c>
      <c r="I5459" t="b">
        <v>0</v>
      </c>
      <c r="J5459" t="b">
        <v>1</v>
      </c>
      <c r="K5459" t="s">
        <v>24</v>
      </c>
      <c r="L5459" t="s">
        <v>22</v>
      </c>
      <c r="M5459">
        <v>160000</v>
      </c>
      <c r="O5459" t="s">
        <v>368</v>
      </c>
      <c r="P5459" t="s">
        <v>5119</v>
      </c>
    </row>
    <row r="5460" spans="1:16" x14ac:dyDescent="0.25">
      <c r="A5460" t="s">
        <v>0</v>
      </c>
      <c r="B5460" t="s">
        <v>1174</v>
      </c>
      <c r="C5460" t="s">
        <v>9436</v>
      </c>
      <c r="D5460" t="s">
        <v>3957</v>
      </c>
      <c r="E5460" t="s">
        <v>34</v>
      </c>
      <c r="F5460" t="b">
        <v>0</v>
      </c>
      <c r="G5460" t="s">
        <v>35</v>
      </c>
      <c r="H5460" s="4">
        <v>45725.958761574067</v>
      </c>
      <c r="I5460" t="b">
        <v>0</v>
      </c>
      <c r="J5460" t="b">
        <v>0</v>
      </c>
      <c r="K5460" t="s">
        <v>24</v>
      </c>
      <c r="L5460" t="s">
        <v>36</v>
      </c>
      <c r="N5460">
        <v>16.510000228881839</v>
      </c>
      <c r="O5460" t="s">
        <v>9437</v>
      </c>
      <c r="P5460" t="s">
        <v>9438</v>
      </c>
    </row>
    <row r="5461" spans="1:16" x14ac:dyDescent="0.25">
      <c r="A5461" t="s">
        <v>2</v>
      </c>
      <c r="B5461" t="s">
        <v>369</v>
      </c>
      <c r="C5461" t="s">
        <v>8874</v>
      </c>
      <c r="D5461" t="s">
        <v>3973</v>
      </c>
      <c r="E5461" t="s">
        <v>631</v>
      </c>
      <c r="F5461" t="b">
        <v>0</v>
      </c>
      <c r="G5461" t="s">
        <v>41</v>
      </c>
      <c r="H5461" s="4">
        <v>45725.971516203703</v>
      </c>
      <c r="I5461" t="b">
        <v>0</v>
      </c>
      <c r="J5461" t="b">
        <v>0</v>
      </c>
      <c r="K5461" t="s">
        <v>24</v>
      </c>
      <c r="L5461" t="s">
        <v>22</v>
      </c>
      <c r="M5461">
        <v>87000</v>
      </c>
      <c r="O5461" t="s">
        <v>91</v>
      </c>
      <c r="P5461" t="s">
        <v>9439</v>
      </c>
    </row>
    <row r="5462" spans="1:16" x14ac:dyDescent="0.25">
      <c r="A5462" t="s">
        <v>40</v>
      </c>
      <c r="B5462" t="s">
        <v>1786</v>
      </c>
      <c r="C5462" t="s">
        <v>5427</v>
      </c>
      <c r="D5462" t="s">
        <v>4014</v>
      </c>
      <c r="E5462" t="s">
        <v>20</v>
      </c>
      <c r="F5462" t="b">
        <v>0</v>
      </c>
      <c r="G5462" t="s">
        <v>27</v>
      </c>
      <c r="H5462" s="4">
        <v>45725.997129629628</v>
      </c>
      <c r="I5462" t="b">
        <v>0</v>
      </c>
      <c r="J5462" t="b">
        <v>1</v>
      </c>
      <c r="K5462" t="s">
        <v>24</v>
      </c>
      <c r="L5462" t="s">
        <v>22</v>
      </c>
      <c r="M5462">
        <v>253000</v>
      </c>
      <c r="O5462" t="s">
        <v>59</v>
      </c>
      <c r="P5462" t="s">
        <v>137</v>
      </c>
    </row>
    <row r="5463" spans="1:16" x14ac:dyDescent="0.25">
      <c r="A5463" t="s">
        <v>0</v>
      </c>
      <c r="B5463" t="s">
        <v>257</v>
      </c>
      <c r="C5463" t="s">
        <v>468</v>
      </c>
      <c r="D5463" t="s">
        <v>3973</v>
      </c>
      <c r="E5463" t="s">
        <v>20</v>
      </c>
      <c r="F5463" t="b">
        <v>0</v>
      </c>
      <c r="G5463" t="s">
        <v>27</v>
      </c>
      <c r="H5463" s="4">
        <v>45726.000231481477</v>
      </c>
      <c r="I5463" t="b">
        <v>0</v>
      </c>
      <c r="J5463" t="b">
        <v>1</v>
      </c>
      <c r="K5463" t="s">
        <v>24</v>
      </c>
      <c r="L5463" t="s">
        <v>22</v>
      </c>
      <c r="M5463">
        <v>125000</v>
      </c>
      <c r="O5463" t="s">
        <v>5482</v>
      </c>
      <c r="P5463" t="s">
        <v>9339</v>
      </c>
    </row>
    <row r="5464" spans="1:16" x14ac:dyDescent="0.25">
      <c r="A5464" t="s">
        <v>89</v>
      </c>
      <c r="B5464" t="s">
        <v>5532</v>
      </c>
      <c r="C5464" t="s">
        <v>3196</v>
      </c>
      <c r="D5464" t="s">
        <v>3973</v>
      </c>
      <c r="E5464" t="s">
        <v>51</v>
      </c>
      <c r="F5464" t="b">
        <v>0</v>
      </c>
      <c r="G5464" t="s">
        <v>41</v>
      </c>
      <c r="H5464" s="4">
        <v>45726.000462962962</v>
      </c>
      <c r="I5464" t="b">
        <v>1</v>
      </c>
      <c r="J5464" t="b">
        <v>0</v>
      </c>
      <c r="K5464" t="s">
        <v>24</v>
      </c>
      <c r="L5464" t="s">
        <v>36</v>
      </c>
      <c r="N5464">
        <v>47.5</v>
      </c>
      <c r="O5464" t="s">
        <v>806</v>
      </c>
      <c r="P5464" t="s">
        <v>5533</v>
      </c>
    </row>
    <row r="5465" spans="1:16" x14ac:dyDescent="0.25">
      <c r="A5465" t="s">
        <v>2</v>
      </c>
      <c r="B5465" t="s">
        <v>1167</v>
      </c>
      <c r="C5465" t="s">
        <v>29</v>
      </c>
      <c r="D5465" t="s">
        <v>5535</v>
      </c>
      <c r="E5465" t="s">
        <v>20</v>
      </c>
      <c r="F5465" t="b">
        <v>0</v>
      </c>
      <c r="G5465" t="s">
        <v>27</v>
      </c>
      <c r="H5465" s="4">
        <v>45726.001157407409</v>
      </c>
      <c r="I5465" t="b">
        <v>1</v>
      </c>
      <c r="J5465" t="b">
        <v>1</v>
      </c>
      <c r="K5465" t="s">
        <v>24</v>
      </c>
      <c r="L5465" t="s">
        <v>22</v>
      </c>
      <c r="M5465">
        <v>88582</v>
      </c>
      <c r="O5465" t="s">
        <v>77</v>
      </c>
      <c r="P5465" t="s">
        <v>9340</v>
      </c>
    </row>
    <row r="5466" spans="1:16" x14ac:dyDescent="0.25">
      <c r="A5466" t="s">
        <v>2</v>
      </c>
      <c r="B5466" t="s">
        <v>2</v>
      </c>
      <c r="C5466" t="s">
        <v>9440</v>
      </c>
      <c r="D5466" t="s">
        <v>3973</v>
      </c>
      <c r="E5466" t="s">
        <v>20</v>
      </c>
      <c r="F5466" t="b">
        <v>0</v>
      </c>
      <c r="G5466" t="s">
        <v>27</v>
      </c>
      <c r="H5466" s="4">
        <v>45726.001620370371</v>
      </c>
      <c r="I5466" t="b">
        <v>0</v>
      </c>
      <c r="J5466" t="b">
        <v>1</v>
      </c>
      <c r="K5466" t="s">
        <v>24</v>
      </c>
      <c r="L5466" t="s">
        <v>22</v>
      </c>
      <c r="M5466">
        <v>90000</v>
      </c>
      <c r="O5466" t="s">
        <v>4344</v>
      </c>
      <c r="P5466" t="s">
        <v>9441</v>
      </c>
    </row>
    <row r="5467" spans="1:16" x14ac:dyDescent="0.25">
      <c r="A5467" t="s">
        <v>40</v>
      </c>
      <c r="B5467" t="s">
        <v>9341</v>
      </c>
      <c r="C5467" t="s">
        <v>748</v>
      </c>
      <c r="D5467" t="s">
        <v>4035</v>
      </c>
      <c r="E5467" t="s">
        <v>20</v>
      </c>
      <c r="F5467" t="b">
        <v>0</v>
      </c>
      <c r="G5467" t="s">
        <v>158</v>
      </c>
      <c r="H5467" s="4">
        <v>45726.014479166668</v>
      </c>
      <c r="I5467" t="b">
        <v>0</v>
      </c>
      <c r="J5467" t="b">
        <v>0</v>
      </c>
      <c r="K5467" t="s">
        <v>158</v>
      </c>
      <c r="L5467" t="s">
        <v>22</v>
      </c>
      <c r="M5467">
        <v>83999.5</v>
      </c>
      <c r="O5467" t="s">
        <v>2768</v>
      </c>
      <c r="P5467" t="s">
        <v>3411</v>
      </c>
    </row>
    <row r="5468" spans="1:16" x14ac:dyDescent="0.25">
      <c r="A5468" t="s">
        <v>28</v>
      </c>
      <c r="B5468" t="s">
        <v>28</v>
      </c>
      <c r="C5468" t="s">
        <v>5242</v>
      </c>
      <c r="D5468" t="s">
        <v>5243</v>
      </c>
      <c r="E5468" t="s">
        <v>20</v>
      </c>
      <c r="F5468" t="b">
        <v>0</v>
      </c>
      <c r="G5468" t="s">
        <v>314</v>
      </c>
      <c r="H5468" s="4">
        <v>45726.023402777777</v>
      </c>
      <c r="I5468" t="b">
        <v>0</v>
      </c>
      <c r="J5468" t="b">
        <v>0</v>
      </c>
      <c r="K5468" t="s">
        <v>314</v>
      </c>
      <c r="L5468" t="s">
        <v>22</v>
      </c>
      <c r="M5468">
        <v>90000</v>
      </c>
      <c r="O5468" t="s">
        <v>6697</v>
      </c>
      <c r="P5468" t="s">
        <v>6698</v>
      </c>
    </row>
    <row r="5469" spans="1:16" x14ac:dyDescent="0.25">
      <c r="A5469" t="s">
        <v>0</v>
      </c>
      <c r="B5469" t="s">
        <v>0</v>
      </c>
      <c r="C5469" t="s">
        <v>9342</v>
      </c>
      <c r="D5469" t="s">
        <v>7547</v>
      </c>
      <c r="E5469" t="s">
        <v>34</v>
      </c>
      <c r="F5469" t="b">
        <v>0</v>
      </c>
      <c r="G5469" t="s">
        <v>41</v>
      </c>
      <c r="H5469" s="4">
        <v>45726.042337962957</v>
      </c>
      <c r="I5469" t="b">
        <v>0</v>
      </c>
      <c r="J5469" t="b">
        <v>0</v>
      </c>
      <c r="K5469" t="s">
        <v>24</v>
      </c>
      <c r="L5469" t="s">
        <v>36</v>
      </c>
      <c r="N5469">
        <v>15</v>
      </c>
      <c r="O5469" t="s">
        <v>7548</v>
      </c>
      <c r="P5469" t="s">
        <v>61</v>
      </c>
    </row>
    <row r="5470" spans="1:16" x14ac:dyDescent="0.25">
      <c r="A5470" t="s">
        <v>0</v>
      </c>
      <c r="B5470" t="s">
        <v>3282</v>
      </c>
      <c r="C5470" t="s">
        <v>82</v>
      </c>
      <c r="D5470" t="s">
        <v>3973</v>
      </c>
      <c r="E5470" t="s">
        <v>20</v>
      </c>
      <c r="F5470" t="b">
        <v>0</v>
      </c>
      <c r="G5470" t="s">
        <v>27</v>
      </c>
      <c r="H5470" s="4">
        <v>45726.25</v>
      </c>
      <c r="I5470" t="b">
        <v>0</v>
      </c>
      <c r="J5470" t="b">
        <v>0</v>
      </c>
      <c r="K5470" t="s">
        <v>24</v>
      </c>
      <c r="L5470" t="s">
        <v>22</v>
      </c>
      <c r="M5470">
        <v>68500</v>
      </c>
      <c r="O5470" t="s">
        <v>5550</v>
      </c>
      <c r="P5470" t="s">
        <v>204</v>
      </c>
    </row>
    <row r="5471" spans="1:16" x14ac:dyDescent="0.25">
      <c r="A5471" t="s">
        <v>0</v>
      </c>
      <c r="B5471" t="s">
        <v>4606</v>
      </c>
      <c r="C5471" t="s">
        <v>386</v>
      </c>
      <c r="D5471" t="s">
        <v>4607</v>
      </c>
      <c r="E5471" t="s">
        <v>51</v>
      </c>
      <c r="F5471" t="b">
        <v>0</v>
      </c>
      <c r="G5471" t="s">
        <v>41</v>
      </c>
      <c r="H5471" s="4">
        <v>45726.250300925924</v>
      </c>
      <c r="I5471" t="b">
        <v>1</v>
      </c>
      <c r="J5471" t="b">
        <v>0</v>
      </c>
      <c r="K5471" t="s">
        <v>24</v>
      </c>
      <c r="L5471" t="s">
        <v>22</v>
      </c>
      <c r="M5471">
        <v>169241</v>
      </c>
      <c r="O5471" t="s">
        <v>4608</v>
      </c>
      <c r="P5471" t="s">
        <v>4609</v>
      </c>
    </row>
    <row r="5472" spans="1:16" x14ac:dyDescent="0.25">
      <c r="A5472" t="s">
        <v>0</v>
      </c>
      <c r="B5472" t="s">
        <v>0</v>
      </c>
      <c r="C5472" t="s">
        <v>517</v>
      </c>
      <c r="D5472" t="s">
        <v>4753</v>
      </c>
      <c r="E5472" t="s">
        <v>51</v>
      </c>
      <c r="F5472" t="b">
        <v>0</v>
      </c>
      <c r="G5472" t="s">
        <v>41</v>
      </c>
      <c r="H5472" s="4">
        <v>45726.25037037037</v>
      </c>
      <c r="I5472" t="b">
        <v>0</v>
      </c>
      <c r="J5472" t="b">
        <v>1</v>
      </c>
      <c r="K5472" t="s">
        <v>24</v>
      </c>
      <c r="L5472" t="s">
        <v>36</v>
      </c>
      <c r="N5472">
        <v>47.5</v>
      </c>
      <c r="O5472" t="s">
        <v>289</v>
      </c>
      <c r="P5472" t="s">
        <v>2400</v>
      </c>
    </row>
    <row r="5473" spans="1:16" x14ac:dyDescent="0.25">
      <c r="A5473" t="s">
        <v>0</v>
      </c>
      <c r="B5473" t="s">
        <v>9343</v>
      </c>
      <c r="C5473" t="s">
        <v>151</v>
      </c>
      <c r="D5473" t="s">
        <v>3828</v>
      </c>
      <c r="E5473" t="s">
        <v>20</v>
      </c>
      <c r="F5473" t="b">
        <v>0</v>
      </c>
      <c r="G5473" t="s">
        <v>30</v>
      </c>
      <c r="H5473" s="4">
        <v>45726.250567129631</v>
      </c>
      <c r="I5473" t="b">
        <v>0</v>
      </c>
      <c r="J5473" t="b">
        <v>1</v>
      </c>
      <c r="K5473" t="s">
        <v>24</v>
      </c>
      <c r="L5473" t="s">
        <v>36</v>
      </c>
      <c r="N5473">
        <v>43.875</v>
      </c>
      <c r="O5473" t="s">
        <v>6083</v>
      </c>
      <c r="P5473" t="s">
        <v>9344</v>
      </c>
    </row>
    <row r="5474" spans="1:16" x14ac:dyDescent="0.25">
      <c r="A5474" t="s">
        <v>0</v>
      </c>
      <c r="B5474" t="s">
        <v>0</v>
      </c>
      <c r="C5474" t="s">
        <v>3330</v>
      </c>
      <c r="D5474" t="s">
        <v>3828</v>
      </c>
      <c r="E5474" t="s">
        <v>51</v>
      </c>
      <c r="F5474" t="b">
        <v>0</v>
      </c>
      <c r="G5474" t="s">
        <v>30</v>
      </c>
      <c r="H5474" s="4">
        <v>45726.250625000001</v>
      </c>
      <c r="I5474" t="b">
        <v>0</v>
      </c>
      <c r="J5474" t="b">
        <v>0</v>
      </c>
      <c r="K5474" t="s">
        <v>24</v>
      </c>
      <c r="L5474" t="s">
        <v>22</v>
      </c>
      <c r="M5474">
        <v>76212</v>
      </c>
      <c r="O5474" t="s">
        <v>9345</v>
      </c>
      <c r="P5474" t="s">
        <v>9346</v>
      </c>
    </row>
    <row r="5475" spans="1:16" x14ac:dyDescent="0.25">
      <c r="A5475" t="s">
        <v>1</v>
      </c>
      <c r="B5475" t="s">
        <v>663</v>
      </c>
      <c r="C5475" t="s">
        <v>140</v>
      </c>
      <c r="D5475" t="s">
        <v>3973</v>
      </c>
      <c r="E5475" t="s">
        <v>20</v>
      </c>
      <c r="F5475" t="b">
        <v>0</v>
      </c>
      <c r="G5475" t="s">
        <v>35</v>
      </c>
      <c r="H5475" s="4">
        <v>45726.250972222217</v>
      </c>
      <c r="I5475" t="b">
        <v>0</v>
      </c>
      <c r="J5475" t="b">
        <v>1</v>
      </c>
      <c r="K5475" t="s">
        <v>24</v>
      </c>
      <c r="L5475" t="s">
        <v>22</v>
      </c>
      <c r="M5475">
        <v>124350</v>
      </c>
      <c r="O5475" t="s">
        <v>664</v>
      </c>
      <c r="P5475" t="s">
        <v>9347</v>
      </c>
    </row>
    <row r="5476" spans="1:16" x14ac:dyDescent="0.25">
      <c r="A5476" t="s">
        <v>1</v>
      </c>
      <c r="B5476" t="s">
        <v>3439</v>
      </c>
      <c r="C5476" t="s">
        <v>82</v>
      </c>
      <c r="D5476" t="s">
        <v>3970</v>
      </c>
      <c r="E5476" t="s">
        <v>20</v>
      </c>
      <c r="F5476" t="b">
        <v>0</v>
      </c>
      <c r="G5476" t="s">
        <v>27</v>
      </c>
      <c r="H5476" s="4">
        <v>45726.251006944447</v>
      </c>
      <c r="I5476" t="b">
        <v>0</v>
      </c>
      <c r="J5476" t="b">
        <v>1</v>
      </c>
      <c r="K5476" t="s">
        <v>24</v>
      </c>
      <c r="L5476" t="s">
        <v>22</v>
      </c>
      <c r="M5476">
        <v>152000</v>
      </c>
      <c r="O5476" t="s">
        <v>65</v>
      </c>
      <c r="P5476" t="s">
        <v>723</v>
      </c>
    </row>
    <row r="5477" spans="1:16" x14ac:dyDescent="0.25">
      <c r="A5477" t="s">
        <v>191</v>
      </c>
      <c r="B5477" t="s">
        <v>9348</v>
      </c>
      <c r="C5477" t="s">
        <v>82</v>
      </c>
      <c r="D5477" t="s">
        <v>3973</v>
      </c>
      <c r="E5477" t="s">
        <v>20</v>
      </c>
      <c r="F5477" t="b">
        <v>0</v>
      </c>
      <c r="G5477" t="s">
        <v>27</v>
      </c>
      <c r="H5477" s="4">
        <v>45726.251168981478</v>
      </c>
      <c r="I5477" t="b">
        <v>0</v>
      </c>
      <c r="J5477" t="b">
        <v>0</v>
      </c>
      <c r="K5477" t="s">
        <v>24</v>
      </c>
      <c r="L5477" t="s">
        <v>36</v>
      </c>
      <c r="N5477">
        <v>70.5</v>
      </c>
      <c r="O5477" t="s">
        <v>4344</v>
      </c>
      <c r="P5477" t="s">
        <v>9349</v>
      </c>
    </row>
    <row r="5478" spans="1:16" x14ac:dyDescent="0.25">
      <c r="A5478" t="s">
        <v>1</v>
      </c>
      <c r="B5478" t="s">
        <v>9350</v>
      </c>
      <c r="C5478" t="s">
        <v>1521</v>
      </c>
      <c r="D5478" t="s">
        <v>3383</v>
      </c>
      <c r="E5478" t="s">
        <v>20</v>
      </c>
      <c r="F5478" t="b">
        <v>0</v>
      </c>
      <c r="G5478" t="s">
        <v>52</v>
      </c>
      <c r="H5478" s="4">
        <v>45726.251273148147</v>
      </c>
      <c r="I5478" t="b">
        <v>0</v>
      </c>
      <c r="J5478" t="b">
        <v>1</v>
      </c>
      <c r="K5478" t="s">
        <v>24</v>
      </c>
      <c r="L5478" t="s">
        <v>22</v>
      </c>
      <c r="M5478">
        <v>80000</v>
      </c>
      <c r="O5478" t="s">
        <v>1549</v>
      </c>
      <c r="P5478" t="s">
        <v>700</v>
      </c>
    </row>
    <row r="5479" spans="1:16" x14ac:dyDescent="0.25">
      <c r="A5479" t="s">
        <v>2</v>
      </c>
      <c r="B5479" t="s">
        <v>638</v>
      </c>
      <c r="C5479" t="s">
        <v>213</v>
      </c>
      <c r="D5479" t="s">
        <v>3828</v>
      </c>
      <c r="E5479" t="s">
        <v>20</v>
      </c>
      <c r="F5479" t="b">
        <v>0</v>
      </c>
      <c r="G5479" t="s">
        <v>41</v>
      </c>
      <c r="H5479" s="4">
        <v>45726.252337962957</v>
      </c>
      <c r="I5479" t="b">
        <v>0</v>
      </c>
      <c r="J5479" t="b">
        <v>1</v>
      </c>
      <c r="K5479" t="s">
        <v>24</v>
      </c>
      <c r="L5479" t="s">
        <v>22</v>
      </c>
      <c r="M5479">
        <v>128114.578125</v>
      </c>
      <c r="O5479" t="s">
        <v>7801</v>
      </c>
      <c r="P5479" t="s">
        <v>7802</v>
      </c>
    </row>
    <row r="5480" spans="1:16" x14ac:dyDescent="0.25">
      <c r="A5480" t="s">
        <v>2</v>
      </c>
      <c r="B5480" t="s">
        <v>9351</v>
      </c>
      <c r="C5480" t="s">
        <v>1247</v>
      </c>
      <c r="D5480" t="s">
        <v>2208</v>
      </c>
      <c r="E5480" t="s">
        <v>20</v>
      </c>
      <c r="F5480" t="b">
        <v>0</v>
      </c>
      <c r="G5480" t="s">
        <v>1247</v>
      </c>
      <c r="H5480" s="4">
        <v>45726.263842592591</v>
      </c>
      <c r="I5480" t="b">
        <v>1</v>
      </c>
      <c r="J5480" t="b">
        <v>0</v>
      </c>
      <c r="K5480" t="s">
        <v>1247</v>
      </c>
      <c r="L5480" t="s">
        <v>22</v>
      </c>
      <c r="M5480">
        <v>162500</v>
      </c>
      <c r="O5480" t="s">
        <v>9352</v>
      </c>
      <c r="P5480" t="s">
        <v>9353</v>
      </c>
    </row>
    <row r="5481" spans="1:16" x14ac:dyDescent="0.25">
      <c r="A5481" t="s">
        <v>1</v>
      </c>
      <c r="B5481" t="s">
        <v>844</v>
      </c>
      <c r="C5481" t="s">
        <v>82</v>
      </c>
      <c r="D5481" t="s">
        <v>3828</v>
      </c>
      <c r="E5481" t="s">
        <v>20</v>
      </c>
      <c r="F5481" t="b">
        <v>0</v>
      </c>
      <c r="G5481" t="s">
        <v>27</v>
      </c>
      <c r="H5481" s="4">
        <v>45726.265682870369</v>
      </c>
      <c r="I5481" t="b">
        <v>0</v>
      </c>
      <c r="J5481" t="b">
        <v>1</v>
      </c>
      <c r="K5481" t="s">
        <v>24</v>
      </c>
      <c r="L5481" t="s">
        <v>22</v>
      </c>
      <c r="M5481">
        <v>207500</v>
      </c>
      <c r="O5481" t="s">
        <v>341</v>
      </c>
      <c r="P5481" t="s">
        <v>302</v>
      </c>
    </row>
    <row r="5482" spans="1:16" x14ac:dyDescent="0.25">
      <c r="A5482" t="s">
        <v>1</v>
      </c>
      <c r="B5482" t="s">
        <v>9354</v>
      </c>
      <c r="C5482" t="s">
        <v>192</v>
      </c>
      <c r="D5482" t="s">
        <v>4328</v>
      </c>
      <c r="E5482" t="s">
        <v>51</v>
      </c>
      <c r="F5482" t="b">
        <v>0</v>
      </c>
      <c r="G5482" t="s">
        <v>23</v>
      </c>
      <c r="H5482" s="4">
        <v>45726.266527777778</v>
      </c>
      <c r="I5482" t="b">
        <v>0</v>
      </c>
      <c r="J5482" t="b">
        <v>0</v>
      </c>
      <c r="K5482" t="s">
        <v>24</v>
      </c>
      <c r="L5482" t="s">
        <v>36</v>
      </c>
      <c r="N5482">
        <v>60</v>
      </c>
      <c r="O5482" t="s">
        <v>2486</v>
      </c>
      <c r="P5482" t="s">
        <v>9355</v>
      </c>
    </row>
    <row r="5483" spans="1:16" x14ac:dyDescent="0.25">
      <c r="A5483" t="s">
        <v>139</v>
      </c>
      <c r="B5483" t="s">
        <v>1756</v>
      </c>
      <c r="C5483" t="s">
        <v>39</v>
      </c>
      <c r="D5483" t="s">
        <v>7658</v>
      </c>
      <c r="E5483" t="s">
        <v>20</v>
      </c>
      <c r="F5483" t="b">
        <v>1</v>
      </c>
      <c r="G5483" t="s">
        <v>2452</v>
      </c>
      <c r="H5483" s="4">
        <v>45726.275023148148</v>
      </c>
      <c r="I5483" t="b">
        <v>0</v>
      </c>
      <c r="J5483" t="b">
        <v>0</v>
      </c>
      <c r="K5483" t="s">
        <v>2452</v>
      </c>
      <c r="L5483" t="s">
        <v>22</v>
      </c>
      <c r="M5483">
        <v>62500</v>
      </c>
      <c r="O5483" t="s">
        <v>9442</v>
      </c>
      <c r="P5483" t="s">
        <v>671</v>
      </c>
    </row>
    <row r="5484" spans="1:16" x14ac:dyDescent="0.25">
      <c r="A5484" t="s">
        <v>139</v>
      </c>
      <c r="B5484" t="s">
        <v>7989</v>
      </c>
      <c r="C5484" t="s">
        <v>39</v>
      </c>
      <c r="D5484" t="s">
        <v>3985</v>
      </c>
      <c r="E5484" t="s">
        <v>20</v>
      </c>
      <c r="F5484" t="b">
        <v>1</v>
      </c>
      <c r="G5484" t="s">
        <v>2438</v>
      </c>
      <c r="H5484" s="4">
        <v>45726.279976851853</v>
      </c>
      <c r="I5484" t="b">
        <v>1</v>
      </c>
      <c r="J5484" t="b">
        <v>0</v>
      </c>
      <c r="K5484" t="s">
        <v>2438</v>
      </c>
      <c r="L5484" t="s">
        <v>22</v>
      </c>
      <c r="M5484">
        <v>80000</v>
      </c>
      <c r="O5484" t="s">
        <v>7990</v>
      </c>
      <c r="P5484" t="s">
        <v>204</v>
      </c>
    </row>
    <row r="5485" spans="1:16" x14ac:dyDescent="0.25">
      <c r="A5485" t="s">
        <v>139</v>
      </c>
      <c r="B5485" t="s">
        <v>9356</v>
      </c>
      <c r="C5485" t="s">
        <v>39</v>
      </c>
      <c r="D5485" t="s">
        <v>2208</v>
      </c>
      <c r="E5485" t="s">
        <v>20</v>
      </c>
      <c r="F5485" t="b">
        <v>1</v>
      </c>
      <c r="G5485" t="s">
        <v>2641</v>
      </c>
      <c r="H5485" s="4">
        <v>45726.284930555557</v>
      </c>
      <c r="I5485" t="b">
        <v>0</v>
      </c>
      <c r="J5485" t="b">
        <v>0</v>
      </c>
      <c r="K5485" t="s">
        <v>2641</v>
      </c>
      <c r="L5485" t="s">
        <v>22</v>
      </c>
      <c r="M5485">
        <v>141810.3125</v>
      </c>
      <c r="O5485" t="s">
        <v>9357</v>
      </c>
      <c r="P5485" t="s">
        <v>9358</v>
      </c>
    </row>
    <row r="5486" spans="1:16" x14ac:dyDescent="0.25">
      <c r="A5486" t="s">
        <v>2</v>
      </c>
      <c r="B5486" t="s">
        <v>4314</v>
      </c>
      <c r="C5486" t="s">
        <v>3088</v>
      </c>
      <c r="D5486" t="s">
        <v>4003</v>
      </c>
      <c r="E5486" t="s">
        <v>20</v>
      </c>
      <c r="F5486" t="b">
        <v>0</v>
      </c>
      <c r="G5486" t="s">
        <v>2134</v>
      </c>
      <c r="H5486" s="4">
        <v>45726.285879629628</v>
      </c>
      <c r="I5486" t="b">
        <v>1</v>
      </c>
      <c r="J5486" t="b">
        <v>0</v>
      </c>
      <c r="K5486" t="s">
        <v>2134</v>
      </c>
      <c r="L5486" t="s">
        <v>22</v>
      </c>
      <c r="M5486">
        <v>410000</v>
      </c>
      <c r="O5486" t="s">
        <v>822</v>
      </c>
    </row>
    <row r="5487" spans="1:16" x14ac:dyDescent="0.25">
      <c r="A5487" t="s">
        <v>0</v>
      </c>
      <c r="B5487" t="s">
        <v>288</v>
      </c>
      <c r="C5487" t="s">
        <v>9359</v>
      </c>
      <c r="D5487" t="s">
        <v>4084</v>
      </c>
      <c r="E5487" t="s">
        <v>20</v>
      </c>
      <c r="F5487" t="b">
        <v>0</v>
      </c>
      <c r="G5487" t="s">
        <v>27</v>
      </c>
      <c r="H5487" s="4">
        <v>45726.291921296302</v>
      </c>
      <c r="I5487" t="b">
        <v>0</v>
      </c>
      <c r="J5487" t="b">
        <v>0</v>
      </c>
      <c r="K5487" t="s">
        <v>24</v>
      </c>
      <c r="L5487" t="s">
        <v>22</v>
      </c>
      <c r="M5487">
        <v>100000</v>
      </c>
      <c r="O5487" t="s">
        <v>9360</v>
      </c>
      <c r="P5487" t="s">
        <v>3836</v>
      </c>
    </row>
    <row r="5488" spans="1:16" x14ac:dyDescent="0.25">
      <c r="A5488" t="s">
        <v>0</v>
      </c>
      <c r="B5488" t="s">
        <v>103</v>
      </c>
      <c r="C5488" t="s">
        <v>203</v>
      </c>
      <c r="D5488" t="s">
        <v>2208</v>
      </c>
      <c r="E5488" t="s">
        <v>20</v>
      </c>
      <c r="F5488" t="b">
        <v>0</v>
      </c>
      <c r="G5488" t="s">
        <v>23</v>
      </c>
      <c r="H5488" s="4">
        <v>45726.312141203707</v>
      </c>
      <c r="I5488" t="b">
        <v>0</v>
      </c>
      <c r="J5488" t="b">
        <v>0</v>
      </c>
      <c r="K5488" t="s">
        <v>24</v>
      </c>
      <c r="L5488" t="s">
        <v>22</v>
      </c>
      <c r="M5488">
        <v>70000</v>
      </c>
      <c r="O5488" t="s">
        <v>803</v>
      </c>
      <c r="P5488" t="s">
        <v>9361</v>
      </c>
    </row>
    <row r="5489" spans="1:16" x14ac:dyDescent="0.25">
      <c r="A5489" t="s">
        <v>139</v>
      </c>
      <c r="B5489" t="s">
        <v>9362</v>
      </c>
      <c r="C5489" t="s">
        <v>5091</v>
      </c>
      <c r="D5489" t="s">
        <v>3970</v>
      </c>
      <c r="E5489" t="s">
        <v>20</v>
      </c>
      <c r="F5489" t="b">
        <v>0</v>
      </c>
      <c r="G5489" t="s">
        <v>30</v>
      </c>
      <c r="H5489" s="4">
        <v>45726.333865740737</v>
      </c>
      <c r="I5489" t="b">
        <v>0</v>
      </c>
      <c r="J5489" t="b">
        <v>1</v>
      </c>
      <c r="K5489" t="s">
        <v>24</v>
      </c>
      <c r="L5489" t="s">
        <v>22</v>
      </c>
      <c r="M5489">
        <v>110000</v>
      </c>
      <c r="O5489" t="s">
        <v>800</v>
      </c>
      <c r="P5489" t="s">
        <v>249</v>
      </c>
    </row>
    <row r="5490" spans="1:16" x14ac:dyDescent="0.25">
      <c r="A5490" t="s">
        <v>89</v>
      </c>
      <c r="B5490" t="s">
        <v>4516</v>
      </c>
      <c r="C5490" t="s">
        <v>71</v>
      </c>
      <c r="D5490" t="s">
        <v>3973</v>
      </c>
      <c r="E5490" t="s">
        <v>20</v>
      </c>
      <c r="F5490" t="b">
        <v>0</v>
      </c>
      <c r="G5490" t="s">
        <v>27</v>
      </c>
      <c r="H5490" s="4">
        <v>45726.334814814807</v>
      </c>
      <c r="I5490" t="b">
        <v>0</v>
      </c>
      <c r="J5490" t="b">
        <v>1</v>
      </c>
      <c r="K5490" t="s">
        <v>24</v>
      </c>
      <c r="L5490" t="s">
        <v>22</v>
      </c>
      <c r="M5490">
        <v>187625</v>
      </c>
      <c r="O5490" t="s">
        <v>1101</v>
      </c>
      <c r="P5490" t="s">
        <v>4517</v>
      </c>
    </row>
    <row r="5491" spans="1:16" x14ac:dyDescent="0.25">
      <c r="A5491" t="s">
        <v>40</v>
      </c>
      <c r="B5491" t="s">
        <v>3193</v>
      </c>
      <c r="C5491" t="s">
        <v>1471</v>
      </c>
      <c r="D5491" t="s">
        <v>4178</v>
      </c>
      <c r="E5491" t="s">
        <v>20</v>
      </c>
      <c r="F5491" t="b">
        <v>0</v>
      </c>
      <c r="G5491" t="s">
        <v>41</v>
      </c>
      <c r="H5491" s="4">
        <v>45726.335868055547</v>
      </c>
      <c r="I5491" t="b">
        <v>0</v>
      </c>
      <c r="J5491" t="b">
        <v>1</v>
      </c>
      <c r="K5491" t="s">
        <v>24</v>
      </c>
      <c r="L5491" t="s">
        <v>22</v>
      </c>
      <c r="M5491">
        <v>241000</v>
      </c>
      <c r="O5491" t="s">
        <v>59</v>
      </c>
      <c r="P5491" t="s">
        <v>137</v>
      </c>
    </row>
    <row r="5492" spans="1:16" x14ac:dyDescent="0.25">
      <c r="A5492" t="s">
        <v>1</v>
      </c>
      <c r="B5492" t="s">
        <v>6627</v>
      </c>
      <c r="C5492" t="s">
        <v>39</v>
      </c>
      <c r="D5492" t="s">
        <v>3957</v>
      </c>
      <c r="E5492" t="s">
        <v>34</v>
      </c>
      <c r="F5492" t="b">
        <v>1</v>
      </c>
      <c r="G5492" t="s">
        <v>52</v>
      </c>
      <c r="H5492" s="4">
        <v>45726.336539351847</v>
      </c>
      <c r="I5492" t="b">
        <v>0</v>
      </c>
      <c r="J5492" t="b">
        <v>0</v>
      </c>
      <c r="K5492" t="s">
        <v>24</v>
      </c>
      <c r="L5492" t="s">
        <v>36</v>
      </c>
      <c r="N5492">
        <v>13.430000305175779</v>
      </c>
      <c r="O5492" t="s">
        <v>6628</v>
      </c>
      <c r="P5492" t="s">
        <v>1506</v>
      </c>
    </row>
    <row r="5493" spans="1:16" x14ac:dyDescent="0.25">
      <c r="A5493" t="s">
        <v>139</v>
      </c>
      <c r="B5493" t="s">
        <v>9363</v>
      </c>
      <c r="C5493" t="s">
        <v>9364</v>
      </c>
      <c r="D5493" t="s">
        <v>9365</v>
      </c>
      <c r="E5493" t="s">
        <v>631</v>
      </c>
      <c r="F5493" t="b">
        <v>0</v>
      </c>
      <c r="G5493" t="s">
        <v>820</v>
      </c>
      <c r="H5493" s="4">
        <v>45726.341273148151</v>
      </c>
      <c r="I5493" t="b">
        <v>0</v>
      </c>
      <c r="J5493" t="b">
        <v>0</v>
      </c>
      <c r="K5493" t="s">
        <v>820</v>
      </c>
      <c r="L5493" t="s">
        <v>22</v>
      </c>
      <c r="M5493">
        <v>103000</v>
      </c>
      <c r="O5493" t="s">
        <v>341</v>
      </c>
      <c r="P5493" t="s">
        <v>9366</v>
      </c>
    </row>
    <row r="5494" spans="1:16" x14ac:dyDescent="0.25">
      <c r="A5494" t="s">
        <v>2</v>
      </c>
      <c r="B5494" t="s">
        <v>9367</v>
      </c>
      <c r="C5494" t="s">
        <v>1828</v>
      </c>
      <c r="D5494" t="s">
        <v>3828</v>
      </c>
      <c r="E5494" t="s">
        <v>20</v>
      </c>
      <c r="F5494" t="b">
        <v>0</v>
      </c>
      <c r="G5494" t="s">
        <v>41</v>
      </c>
      <c r="H5494" s="4">
        <v>45726.37667824074</v>
      </c>
      <c r="I5494" t="b">
        <v>0</v>
      </c>
      <c r="J5494" t="b">
        <v>1</v>
      </c>
      <c r="K5494" t="s">
        <v>24</v>
      </c>
      <c r="L5494" t="s">
        <v>22</v>
      </c>
      <c r="M5494">
        <v>90750</v>
      </c>
      <c r="O5494" t="s">
        <v>3185</v>
      </c>
      <c r="P5494" t="s">
        <v>9368</v>
      </c>
    </row>
    <row r="5495" spans="1:16" x14ac:dyDescent="0.25">
      <c r="A5495" t="s">
        <v>2</v>
      </c>
      <c r="B5495" t="s">
        <v>9369</v>
      </c>
      <c r="C5495" t="s">
        <v>179</v>
      </c>
      <c r="D5495" t="s">
        <v>4178</v>
      </c>
      <c r="E5495" t="s">
        <v>20</v>
      </c>
      <c r="F5495" t="b">
        <v>0</v>
      </c>
      <c r="G5495" t="s">
        <v>27</v>
      </c>
      <c r="H5495" s="4">
        <v>45726.377337962957</v>
      </c>
      <c r="I5495" t="b">
        <v>0</v>
      </c>
      <c r="J5495" t="b">
        <v>1</v>
      </c>
      <c r="K5495" t="s">
        <v>24</v>
      </c>
      <c r="L5495" t="s">
        <v>22</v>
      </c>
      <c r="M5495">
        <v>207000</v>
      </c>
      <c r="O5495" t="s">
        <v>59</v>
      </c>
      <c r="P5495" t="s">
        <v>137</v>
      </c>
    </row>
    <row r="5496" spans="1:16" x14ac:dyDescent="0.25">
      <c r="A5496" t="s">
        <v>1</v>
      </c>
      <c r="B5496" t="s">
        <v>2799</v>
      </c>
      <c r="C5496" t="s">
        <v>1346</v>
      </c>
      <c r="D5496" t="s">
        <v>2208</v>
      </c>
      <c r="E5496" t="s">
        <v>34</v>
      </c>
      <c r="F5496" t="b">
        <v>0</v>
      </c>
      <c r="G5496" t="s">
        <v>41</v>
      </c>
      <c r="H5496" s="4">
        <v>45726.418229166673</v>
      </c>
      <c r="I5496" t="b">
        <v>0</v>
      </c>
      <c r="J5496" t="b">
        <v>1</v>
      </c>
      <c r="K5496" t="s">
        <v>24</v>
      </c>
      <c r="L5496" t="s">
        <v>22</v>
      </c>
      <c r="M5496">
        <v>198000</v>
      </c>
      <c r="O5496" t="s">
        <v>428</v>
      </c>
      <c r="P5496" t="s">
        <v>7309</v>
      </c>
    </row>
    <row r="5497" spans="1:16" x14ac:dyDescent="0.25">
      <c r="A5497" t="s">
        <v>2</v>
      </c>
      <c r="B5497" t="s">
        <v>4228</v>
      </c>
      <c r="C5497" t="s">
        <v>690</v>
      </c>
      <c r="D5497" t="s">
        <v>2208</v>
      </c>
      <c r="E5497" t="s">
        <v>34</v>
      </c>
      <c r="F5497" t="b">
        <v>0</v>
      </c>
      <c r="G5497" t="s">
        <v>27</v>
      </c>
      <c r="H5497" s="4">
        <v>45726.432141203702</v>
      </c>
      <c r="I5497" t="b">
        <v>0</v>
      </c>
      <c r="J5497" t="b">
        <v>1</v>
      </c>
      <c r="K5497" t="s">
        <v>24</v>
      </c>
      <c r="L5497" t="s">
        <v>22</v>
      </c>
      <c r="M5497">
        <v>175500</v>
      </c>
      <c r="O5497" t="s">
        <v>428</v>
      </c>
      <c r="P5497" t="s">
        <v>4238</v>
      </c>
    </row>
    <row r="5498" spans="1:16" x14ac:dyDescent="0.25">
      <c r="A5498" t="s">
        <v>89</v>
      </c>
      <c r="B5498" t="s">
        <v>7452</v>
      </c>
      <c r="C5498" t="s">
        <v>7313</v>
      </c>
      <c r="D5498" t="s">
        <v>2208</v>
      </c>
      <c r="E5498" t="s">
        <v>34</v>
      </c>
      <c r="F5498" t="b">
        <v>0</v>
      </c>
      <c r="G5498" t="s">
        <v>41</v>
      </c>
      <c r="H5498" s="4">
        <v>45726.433148148149</v>
      </c>
      <c r="I5498" t="b">
        <v>0</v>
      </c>
      <c r="J5498" t="b">
        <v>1</v>
      </c>
      <c r="K5498" t="s">
        <v>24</v>
      </c>
      <c r="L5498" t="s">
        <v>22</v>
      </c>
      <c r="M5498">
        <v>195000</v>
      </c>
      <c r="O5498" t="s">
        <v>428</v>
      </c>
      <c r="P5498" t="s">
        <v>7453</v>
      </c>
    </row>
    <row r="5499" spans="1:16" x14ac:dyDescent="0.25">
      <c r="A5499" t="s">
        <v>0</v>
      </c>
      <c r="B5499" t="s">
        <v>0</v>
      </c>
      <c r="C5499" t="s">
        <v>1978</v>
      </c>
      <c r="D5499" t="s">
        <v>7547</v>
      </c>
      <c r="E5499" t="s">
        <v>34</v>
      </c>
      <c r="F5499" t="b">
        <v>0</v>
      </c>
      <c r="G5499" t="s">
        <v>52</v>
      </c>
      <c r="H5499" s="4">
        <v>45726.459699074083</v>
      </c>
      <c r="I5499" t="b">
        <v>0</v>
      </c>
      <c r="J5499" t="b">
        <v>0</v>
      </c>
      <c r="K5499" t="s">
        <v>24</v>
      </c>
      <c r="L5499" t="s">
        <v>36</v>
      </c>
      <c r="N5499">
        <v>15</v>
      </c>
      <c r="O5499" t="s">
        <v>7548</v>
      </c>
      <c r="P5499" t="s">
        <v>61</v>
      </c>
    </row>
    <row r="5500" spans="1:16" x14ac:dyDescent="0.25">
      <c r="A5500" t="s">
        <v>25</v>
      </c>
      <c r="B5500" t="s">
        <v>9370</v>
      </c>
      <c r="C5500" t="s">
        <v>9371</v>
      </c>
      <c r="D5500" t="s">
        <v>3350</v>
      </c>
      <c r="E5500" t="s">
        <v>20</v>
      </c>
      <c r="F5500" t="b">
        <v>0</v>
      </c>
      <c r="G5500" t="s">
        <v>314</v>
      </c>
      <c r="H5500" s="4">
        <v>45726.483020833337</v>
      </c>
      <c r="I5500" t="b">
        <v>1</v>
      </c>
      <c r="J5500" t="b">
        <v>0</v>
      </c>
      <c r="K5500" t="s">
        <v>314</v>
      </c>
      <c r="L5500" t="s">
        <v>22</v>
      </c>
      <c r="M5500">
        <v>40000</v>
      </c>
      <c r="O5500" t="s">
        <v>3350</v>
      </c>
      <c r="P5500" t="s">
        <v>1304</v>
      </c>
    </row>
    <row r="5501" spans="1:16" x14ac:dyDescent="0.25">
      <c r="A5501" t="s">
        <v>0</v>
      </c>
      <c r="B5501" t="s">
        <v>5525</v>
      </c>
      <c r="C5501" t="s">
        <v>851</v>
      </c>
      <c r="D5501" t="s">
        <v>4328</v>
      </c>
      <c r="E5501" t="s">
        <v>20</v>
      </c>
      <c r="F5501" t="b">
        <v>0</v>
      </c>
      <c r="G5501" t="s">
        <v>27</v>
      </c>
      <c r="H5501" s="4">
        <v>45726.500081018523</v>
      </c>
      <c r="I5501" t="b">
        <v>0</v>
      </c>
      <c r="J5501" t="b">
        <v>0</v>
      </c>
      <c r="K5501" t="s">
        <v>24</v>
      </c>
      <c r="L5501" t="s">
        <v>22</v>
      </c>
      <c r="M5501">
        <v>62500</v>
      </c>
      <c r="O5501" t="s">
        <v>5526</v>
      </c>
      <c r="P5501" t="s">
        <v>5527</v>
      </c>
    </row>
    <row r="5502" spans="1:16" x14ac:dyDescent="0.25">
      <c r="A5502" t="s">
        <v>0</v>
      </c>
      <c r="B5502" t="s">
        <v>0</v>
      </c>
      <c r="C5502" t="s">
        <v>9443</v>
      </c>
      <c r="D5502" t="s">
        <v>7547</v>
      </c>
      <c r="E5502" t="s">
        <v>34</v>
      </c>
      <c r="F5502" t="b">
        <v>0</v>
      </c>
      <c r="G5502" t="s">
        <v>41</v>
      </c>
      <c r="H5502" s="4">
        <v>45726.500381944446</v>
      </c>
      <c r="I5502" t="b">
        <v>0</v>
      </c>
      <c r="J5502" t="b">
        <v>0</v>
      </c>
      <c r="K5502" t="s">
        <v>24</v>
      </c>
      <c r="L5502" t="s">
        <v>36</v>
      </c>
      <c r="N5502">
        <v>15</v>
      </c>
      <c r="O5502" t="s">
        <v>7548</v>
      </c>
      <c r="P5502" t="s">
        <v>61</v>
      </c>
    </row>
    <row r="5503" spans="1:16" x14ac:dyDescent="0.25">
      <c r="A5503" t="s">
        <v>0</v>
      </c>
      <c r="B5503" t="s">
        <v>0</v>
      </c>
      <c r="C5503" t="s">
        <v>3934</v>
      </c>
      <c r="D5503" t="s">
        <v>7547</v>
      </c>
      <c r="E5503" t="s">
        <v>34</v>
      </c>
      <c r="F5503" t="b">
        <v>0</v>
      </c>
      <c r="G5503" t="s">
        <v>35</v>
      </c>
      <c r="H5503" s="4">
        <v>45726.500648148147</v>
      </c>
      <c r="I5503" t="b">
        <v>0</v>
      </c>
      <c r="J5503" t="b">
        <v>0</v>
      </c>
      <c r="K5503" t="s">
        <v>24</v>
      </c>
      <c r="L5503" t="s">
        <v>36</v>
      </c>
      <c r="N5503">
        <v>15</v>
      </c>
      <c r="O5503" t="s">
        <v>7548</v>
      </c>
      <c r="P5503" t="s">
        <v>61</v>
      </c>
    </row>
    <row r="5504" spans="1:16" x14ac:dyDescent="0.25">
      <c r="A5504" t="s">
        <v>1</v>
      </c>
      <c r="B5504" t="s">
        <v>2392</v>
      </c>
      <c r="C5504" t="s">
        <v>292</v>
      </c>
      <c r="D5504" t="s">
        <v>3973</v>
      </c>
      <c r="E5504" t="s">
        <v>20</v>
      </c>
      <c r="F5504" t="b">
        <v>0</v>
      </c>
      <c r="G5504" t="s">
        <v>30</v>
      </c>
      <c r="H5504" s="4">
        <v>45726.501180555562</v>
      </c>
      <c r="I5504" t="b">
        <v>0</v>
      </c>
      <c r="J5504" t="b">
        <v>1</v>
      </c>
      <c r="K5504" t="s">
        <v>24</v>
      </c>
      <c r="L5504" t="s">
        <v>22</v>
      </c>
      <c r="M5504">
        <v>193426.5</v>
      </c>
      <c r="O5504" t="s">
        <v>5482</v>
      </c>
      <c r="P5504" t="s">
        <v>1809</v>
      </c>
    </row>
    <row r="5505" spans="1:16" x14ac:dyDescent="0.25">
      <c r="A5505" t="s">
        <v>40</v>
      </c>
      <c r="B5505" t="s">
        <v>9372</v>
      </c>
      <c r="C5505" t="s">
        <v>2031</v>
      </c>
      <c r="D5505" t="s">
        <v>3957</v>
      </c>
      <c r="E5505" t="s">
        <v>34</v>
      </c>
      <c r="F5505" t="b">
        <v>0</v>
      </c>
      <c r="G5505" t="s">
        <v>27</v>
      </c>
      <c r="H5505" s="4">
        <v>45726.501296296286</v>
      </c>
      <c r="I5505" t="b">
        <v>0</v>
      </c>
      <c r="J5505" t="b">
        <v>1</v>
      </c>
      <c r="K5505" t="s">
        <v>24</v>
      </c>
      <c r="L5505" t="s">
        <v>36</v>
      </c>
      <c r="N5505">
        <v>54.420001983642578</v>
      </c>
      <c r="O5505" t="s">
        <v>2319</v>
      </c>
      <c r="P5505" t="s">
        <v>9373</v>
      </c>
    </row>
    <row r="5506" spans="1:16" x14ac:dyDescent="0.25">
      <c r="A5506" t="s">
        <v>2</v>
      </c>
      <c r="B5506" t="s">
        <v>7406</v>
      </c>
      <c r="C5506" t="s">
        <v>1358</v>
      </c>
      <c r="D5506" t="s">
        <v>3973</v>
      </c>
      <c r="E5506" t="s">
        <v>20</v>
      </c>
      <c r="F5506" t="b">
        <v>0</v>
      </c>
      <c r="G5506" t="s">
        <v>41</v>
      </c>
      <c r="H5506" s="4">
        <v>45726.501400462963</v>
      </c>
      <c r="I5506" t="b">
        <v>0</v>
      </c>
      <c r="J5506" t="b">
        <v>0</v>
      </c>
      <c r="K5506" t="s">
        <v>24</v>
      </c>
      <c r="L5506" t="s">
        <v>22</v>
      </c>
      <c r="M5506">
        <v>82850</v>
      </c>
      <c r="O5506" t="s">
        <v>5482</v>
      </c>
      <c r="P5506" t="s">
        <v>3772</v>
      </c>
    </row>
    <row r="5507" spans="1:16" x14ac:dyDescent="0.25">
      <c r="A5507" t="s">
        <v>2</v>
      </c>
      <c r="B5507" t="s">
        <v>9374</v>
      </c>
      <c r="C5507" t="s">
        <v>1050</v>
      </c>
      <c r="D5507" t="s">
        <v>3973</v>
      </c>
      <c r="E5507" t="s">
        <v>20</v>
      </c>
      <c r="F5507" t="b">
        <v>0</v>
      </c>
      <c r="G5507" t="s">
        <v>41</v>
      </c>
      <c r="H5507" s="4">
        <v>45726.502187500002</v>
      </c>
      <c r="I5507" t="b">
        <v>0</v>
      </c>
      <c r="J5507" t="b">
        <v>1</v>
      </c>
      <c r="K5507" t="s">
        <v>24</v>
      </c>
      <c r="L5507" t="s">
        <v>22</v>
      </c>
      <c r="M5507">
        <v>122900</v>
      </c>
      <c r="O5507" t="s">
        <v>5482</v>
      </c>
      <c r="P5507" t="s">
        <v>9375</v>
      </c>
    </row>
    <row r="5508" spans="1:16" x14ac:dyDescent="0.25">
      <c r="A5508" t="s">
        <v>1</v>
      </c>
      <c r="B5508" t="s">
        <v>9376</v>
      </c>
      <c r="C5508" t="s">
        <v>1050</v>
      </c>
      <c r="D5508" t="s">
        <v>3973</v>
      </c>
      <c r="E5508" t="s">
        <v>20</v>
      </c>
      <c r="F5508" t="b">
        <v>0</v>
      </c>
      <c r="G5508" t="s">
        <v>35</v>
      </c>
      <c r="H5508" s="4">
        <v>45726.502349537041</v>
      </c>
      <c r="I5508" t="b">
        <v>0</v>
      </c>
      <c r="J5508" t="b">
        <v>1</v>
      </c>
      <c r="K5508" t="s">
        <v>24</v>
      </c>
      <c r="L5508" t="s">
        <v>36</v>
      </c>
      <c r="N5508">
        <v>73</v>
      </c>
      <c r="O5508" t="s">
        <v>5482</v>
      </c>
      <c r="P5508" t="s">
        <v>354</v>
      </c>
    </row>
    <row r="5509" spans="1:16" x14ac:dyDescent="0.25">
      <c r="A5509" t="s">
        <v>25</v>
      </c>
      <c r="B5509" t="s">
        <v>9377</v>
      </c>
      <c r="C5509" t="s">
        <v>820</v>
      </c>
      <c r="D5509" t="s">
        <v>4035</v>
      </c>
      <c r="E5509" t="s">
        <v>20</v>
      </c>
      <c r="F5509" t="b">
        <v>0</v>
      </c>
      <c r="G5509" t="s">
        <v>820</v>
      </c>
      <c r="H5509" s="4">
        <v>45726.507175925923</v>
      </c>
      <c r="I5509" t="b">
        <v>0</v>
      </c>
      <c r="J5509" t="b">
        <v>0</v>
      </c>
      <c r="K5509" t="s">
        <v>820</v>
      </c>
      <c r="L5509" t="s">
        <v>22</v>
      </c>
      <c r="M5509">
        <v>64800</v>
      </c>
      <c r="O5509" t="s">
        <v>9378</v>
      </c>
      <c r="P5509" t="s">
        <v>9379</v>
      </c>
    </row>
    <row r="5510" spans="1:16" x14ac:dyDescent="0.25">
      <c r="A5510" t="s">
        <v>40</v>
      </c>
      <c r="B5510" t="s">
        <v>40</v>
      </c>
      <c r="C5510" t="s">
        <v>3608</v>
      </c>
      <c r="D5510" t="s">
        <v>3973</v>
      </c>
      <c r="E5510" t="s">
        <v>20</v>
      </c>
      <c r="F5510" t="b">
        <v>0</v>
      </c>
      <c r="G5510" t="s">
        <v>27</v>
      </c>
      <c r="H5510" s="4">
        <v>45726.516180555547</v>
      </c>
      <c r="I5510" t="b">
        <v>0</v>
      </c>
      <c r="J5510" t="b">
        <v>1</v>
      </c>
      <c r="K5510" t="s">
        <v>24</v>
      </c>
      <c r="L5510" t="s">
        <v>22</v>
      </c>
      <c r="M5510">
        <v>148000</v>
      </c>
      <c r="O5510" t="s">
        <v>5482</v>
      </c>
      <c r="P5510" t="s">
        <v>9444</v>
      </c>
    </row>
    <row r="5511" spans="1:16" x14ac:dyDescent="0.25">
      <c r="A5511" t="s">
        <v>2</v>
      </c>
      <c r="B5511" t="s">
        <v>9380</v>
      </c>
      <c r="C5511" t="s">
        <v>3318</v>
      </c>
      <c r="D5511" t="s">
        <v>3828</v>
      </c>
      <c r="E5511" t="s">
        <v>20</v>
      </c>
      <c r="F5511" t="b">
        <v>0</v>
      </c>
      <c r="G5511" t="s">
        <v>27</v>
      </c>
      <c r="H5511" s="4">
        <v>45726.543055555558</v>
      </c>
      <c r="I5511" t="b">
        <v>0</v>
      </c>
      <c r="J5511" t="b">
        <v>1</v>
      </c>
      <c r="K5511" t="s">
        <v>24</v>
      </c>
      <c r="L5511" t="s">
        <v>36</v>
      </c>
      <c r="N5511">
        <v>63.5</v>
      </c>
      <c r="O5511" t="s">
        <v>3060</v>
      </c>
      <c r="P5511" t="s">
        <v>9381</v>
      </c>
    </row>
    <row r="5512" spans="1:16" x14ac:dyDescent="0.25">
      <c r="A5512" t="s">
        <v>2</v>
      </c>
      <c r="B5512" t="s">
        <v>2</v>
      </c>
      <c r="C5512" t="s">
        <v>87</v>
      </c>
      <c r="D5512" t="s">
        <v>131</v>
      </c>
      <c r="E5512" t="s">
        <v>20</v>
      </c>
      <c r="F5512" t="b">
        <v>0</v>
      </c>
      <c r="G5512" t="s">
        <v>41</v>
      </c>
      <c r="H5512" s="4">
        <v>45726.554652777777</v>
      </c>
      <c r="I5512" t="b">
        <v>1</v>
      </c>
      <c r="J5512" t="b">
        <v>0</v>
      </c>
      <c r="K5512" t="s">
        <v>24</v>
      </c>
      <c r="L5512" t="s">
        <v>22</v>
      </c>
      <c r="M5512">
        <v>130000</v>
      </c>
      <c r="O5512" t="s">
        <v>131</v>
      </c>
      <c r="P5512" t="s">
        <v>9382</v>
      </c>
    </row>
    <row r="5513" spans="1:16" x14ac:dyDescent="0.25">
      <c r="A5513" t="s">
        <v>25</v>
      </c>
      <c r="B5513" t="s">
        <v>7231</v>
      </c>
      <c r="C5513" t="s">
        <v>7232</v>
      </c>
      <c r="D5513" t="s">
        <v>3973</v>
      </c>
      <c r="E5513" t="s">
        <v>51</v>
      </c>
      <c r="F5513" t="b">
        <v>0</v>
      </c>
      <c r="G5513" t="s">
        <v>30</v>
      </c>
      <c r="H5513" s="4">
        <v>45726.58421296296</v>
      </c>
      <c r="I5513" t="b">
        <v>0</v>
      </c>
      <c r="J5513" t="b">
        <v>0</v>
      </c>
      <c r="K5513" t="s">
        <v>24</v>
      </c>
      <c r="L5513" t="s">
        <v>36</v>
      </c>
      <c r="N5513">
        <v>57</v>
      </c>
      <c r="O5513" t="s">
        <v>1002</v>
      </c>
    </row>
    <row r="5514" spans="1:16" x14ac:dyDescent="0.25">
      <c r="A5514" t="s">
        <v>28</v>
      </c>
      <c r="B5514" t="s">
        <v>9445</v>
      </c>
      <c r="C5514" t="s">
        <v>180</v>
      </c>
      <c r="D5514" t="s">
        <v>3973</v>
      </c>
      <c r="E5514" t="s">
        <v>20</v>
      </c>
      <c r="F5514" t="b">
        <v>0</v>
      </c>
      <c r="G5514" t="s">
        <v>41</v>
      </c>
      <c r="H5514" s="4">
        <v>45726.584409722222</v>
      </c>
      <c r="I5514" t="b">
        <v>0</v>
      </c>
      <c r="J5514" t="b">
        <v>1</v>
      </c>
      <c r="K5514" t="s">
        <v>24</v>
      </c>
      <c r="L5514" t="s">
        <v>22</v>
      </c>
      <c r="M5514">
        <v>155500</v>
      </c>
      <c r="O5514" t="s">
        <v>9249</v>
      </c>
      <c r="P5514" t="s">
        <v>9446</v>
      </c>
    </row>
    <row r="5515" spans="1:16" x14ac:dyDescent="0.25">
      <c r="A5515" t="s">
        <v>40</v>
      </c>
      <c r="B5515" t="s">
        <v>9383</v>
      </c>
      <c r="C5515" t="s">
        <v>538</v>
      </c>
      <c r="D5515" t="s">
        <v>3828</v>
      </c>
      <c r="E5515" t="s">
        <v>20</v>
      </c>
      <c r="F5515" t="b">
        <v>0</v>
      </c>
      <c r="G5515" t="s">
        <v>27</v>
      </c>
      <c r="H5515" s="4">
        <v>45726.585023148153</v>
      </c>
      <c r="I5515" t="b">
        <v>0</v>
      </c>
      <c r="J5515" t="b">
        <v>1</v>
      </c>
      <c r="K5515" t="s">
        <v>24</v>
      </c>
      <c r="L5515" t="s">
        <v>22</v>
      </c>
      <c r="M5515">
        <v>163000</v>
      </c>
      <c r="O5515" t="s">
        <v>487</v>
      </c>
      <c r="P5515" t="s">
        <v>9384</v>
      </c>
    </row>
    <row r="5516" spans="1:16" x14ac:dyDescent="0.25">
      <c r="A5516" t="s">
        <v>2</v>
      </c>
      <c r="B5516" t="s">
        <v>2</v>
      </c>
      <c r="C5516" t="s">
        <v>1778</v>
      </c>
      <c r="D5516" t="s">
        <v>3828</v>
      </c>
      <c r="E5516" t="s">
        <v>20</v>
      </c>
      <c r="F5516" t="b">
        <v>0</v>
      </c>
      <c r="G5516" t="s">
        <v>41</v>
      </c>
      <c r="H5516" s="4">
        <v>45726.585625</v>
      </c>
      <c r="I5516" t="b">
        <v>1</v>
      </c>
      <c r="J5516" t="b">
        <v>1</v>
      </c>
      <c r="K5516" t="s">
        <v>24</v>
      </c>
      <c r="L5516" t="s">
        <v>22</v>
      </c>
      <c r="M5516">
        <v>128825</v>
      </c>
      <c r="O5516" t="s">
        <v>2409</v>
      </c>
      <c r="P5516" t="s">
        <v>9447</v>
      </c>
    </row>
    <row r="5517" spans="1:16" x14ac:dyDescent="0.25">
      <c r="A5517" t="s">
        <v>89</v>
      </c>
      <c r="B5517" t="s">
        <v>7027</v>
      </c>
      <c r="C5517" t="s">
        <v>82</v>
      </c>
      <c r="D5517" t="s">
        <v>3973</v>
      </c>
      <c r="E5517" t="s">
        <v>20</v>
      </c>
      <c r="F5517" t="b">
        <v>0</v>
      </c>
      <c r="G5517" t="s">
        <v>41</v>
      </c>
      <c r="H5517" s="4">
        <v>45726.585682870369</v>
      </c>
      <c r="I5517" t="b">
        <v>0</v>
      </c>
      <c r="J5517" t="b">
        <v>1</v>
      </c>
      <c r="K5517" t="s">
        <v>24</v>
      </c>
      <c r="L5517" t="s">
        <v>22</v>
      </c>
      <c r="M5517">
        <v>147500</v>
      </c>
      <c r="O5517" t="s">
        <v>7028</v>
      </c>
      <c r="P5517" t="s">
        <v>7029</v>
      </c>
    </row>
    <row r="5518" spans="1:16" x14ac:dyDescent="0.25">
      <c r="A5518" t="s">
        <v>19</v>
      </c>
      <c r="B5518" t="s">
        <v>9385</v>
      </c>
      <c r="C5518" t="s">
        <v>140</v>
      </c>
      <c r="D5518" t="s">
        <v>3600</v>
      </c>
      <c r="E5518" t="s">
        <v>51</v>
      </c>
      <c r="F5518" t="b">
        <v>0</v>
      </c>
      <c r="G5518" t="s">
        <v>41</v>
      </c>
      <c r="H5518" s="4">
        <v>45726.596435185187</v>
      </c>
      <c r="I5518" t="b">
        <v>0</v>
      </c>
      <c r="J5518" t="b">
        <v>0</v>
      </c>
      <c r="K5518" t="s">
        <v>24</v>
      </c>
      <c r="L5518" t="s">
        <v>36</v>
      </c>
      <c r="N5518">
        <v>110</v>
      </c>
      <c r="O5518" t="s">
        <v>2569</v>
      </c>
      <c r="P5518" t="s">
        <v>2188</v>
      </c>
    </row>
    <row r="5519" spans="1:16" x14ac:dyDescent="0.25">
      <c r="A5519" t="s">
        <v>139</v>
      </c>
      <c r="B5519" t="s">
        <v>1697</v>
      </c>
      <c r="C5519" t="s">
        <v>39</v>
      </c>
      <c r="D5519" t="s">
        <v>7658</v>
      </c>
      <c r="E5519" t="s">
        <v>20</v>
      </c>
      <c r="F5519" t="b">
        <v>1</v>
      </c>
      <c r="G5519" t="s">
        <v>625</v>
      </c>
      <c r="H5519" s="4">
        <v>45726.624872685177</v>
      </c>
      <c r="I5519" t="b">
        <v>1</v>
      </c>
      <c r="J5519" t="b">
        <v>0</v>
      </c>
      <c r="K5519" t="s">
        <v>625</v>
      </c>
      <c r="L5519" t="s">
        <v>22</v>
      </c>
      <c r="M5519">
        <v>70000</v>
      </c>
      <c r="O5519" t="s">
        <v>9386</v>
      </c>
      <c r="P5519" t="s">
        <v>9387</v>
      </c>
    </row>
    <row r="5520" spans="1:16" x14ac:dyDescent="0.25">
      <c r="A5520" t="s">
        <v>0</v>
      </c>
      <c r="B5520" t="s">
        <v>1632</v>
      </c>
      <c r="C5520" t="s">
        <v>118</v>
      </c>
      <c r="D5520" t="s">
        <v>131</v>
      </c>
      <c r="F5520" t="b">
        <v>0</v>
      </c>
      <c r="G5520" t="s">
        <v>27</v>
      </c>
      <c r="H5520" s="4">
        <v>45726.625127314823</v>
      </c>
      <c r="I5520" t="b">
        <v>1</v>
      </c>
      <c r="J5520" t="b">
        <v>0</v>
      </c>
      <c r="K5520" t="s">
        <v>24</v>
      </c>
      <c r="L5520" t="s">
        <v>36</v>
      </c>
      <c r="N5520">
        <v>41</v>
      </c>
      <c r="O5520" t="s">
        <v>131</v>
      </c>
      <c r="P5520" t="s">
        <v>9388</v>
      </c>
    </row>
    <row r="5521" spans="1:16" x14ac:dyDescent="0.25">
      <c r="A5521" t="s">
        <v>19</v>
      </c>
      <c r="B5521" t="s">
        <v>9389</v>
      </c>
      <c r="C5521" t="s">
        <v>3887</v>
      </c>
      <c r="D5521" t="s">
        <v>3973</v>
      </c>
      <c r="E5521" t="s">
        <v>20</v>
      </c>
      <c r="F5521" t="b">
        <v>0</v>
      </c>
      <c r="G5521" t="s">
        <v>27</v>
      </c>
      <c r="H5521" s="4">
        <v>45726.625775462962</v>
      </c>
      <c r="I5521" t="b">
        <v>0</v>
      </c>
      <c r="J5521" t="b">
        <v>1</v>
      </c>
      <c r="K5521" t="s">
        <v>24</v>
      </c>
      <c r="L5521" t="s">
        <v>22</v>
      </c>
      <c r="M5521">
        <v>152500</v>
      </c>
      <c r="O5521" t="s">
        <v>9390</v>
      </c>
      <c r="P5521" t="s">
        <v>9391</v>
      </c>
    </row>
    <row r="5522" spans="1:16" x14ac:dyDescent="0.25">
      <c r="A5522" t="s">
        <v>25</v>
      </c>
      <c r="B5522" t="s">
        <v>8209</v>
      </c>
      <c r="C5522" t="s">
        <v>64</v>
      </c>
      <c r="D5522" t="s">
        <v>3973</v>
      </c>
      <c r="E5522" t="s">
        <v>20</v>
      </c>
      <c r="F5522" t="b">
        <v>0</v>
      </c>
      <c r="G5522" t="s">
        <v>52</v>
      </c>
      <c r="H5522" s="4">
        <v>45726.625949074078</v>
      </c>
      <c r="I5522" t="b">
        <v>0</v>
      </c>
      <c r="J5522" t="b">
        <v>1</v>
      </c>
      <c r="K5522" t="s">
        <v>24</v>
      </c>
      <c r="L5522" t="s">
        <v>22</v>
      </c>
      <c r="M5522">
        <v>98950</v>
      </c>
      <c r="O5522" t="s">
        <v>1906</v>
      </c>
      <c r="P5522" t="s">
        <v>8210</v>
      </c>
    </row>
    <row r="5523" spans="1:16" x14ac:dyDescent="0.25">
      <c r="A5523" t="s">
        <v>40</v>
      </c>
      <c r="B5523" t="s">
        <v>9392</v>
      </c>
      <c r="C5523" t="s">
        <v>1118</v>
      </c>
      <c r="D5523" t="s">
        <v>3973</v>
      </c>
      <c r="E5523" t="s">
        <v>20</v>
      </c>
      <c r="F5523" t="b">
        <v>0</v>
      </c>
      <c r="G5523" t="s">
        <v>27</v>
      </c>
      <c r="H5523" s="4">
        <v>45726.627222222232</v>
      </c>
      <c r="I5523" t="b">
        <v>0</v>
      </c>
      <c r="J5523" t="b">
        <v>1</v>
      </c>
      <c r="K5523" t="s">
        <v>24</v>
      </c>
      <c r="L5523" t="s">
        <v>22</v>
      </c>
      <c r="M5523">
        <v>135000</v>
      </c>
      <c r="O5523" t="s">
        <v>1784</v>
      </c>
      <c r="P5523" t="s">
        <v>2489</v>
      </c>
    </row>
    <row r="5524" spans="1:16" x14ac:dyDescent="0.25">
      <c r="A5524" t="s">
        <v>2</v>
      </c>
      <c r="B5524" t="s">
        <v>2</v>
      </c>
      <c r="C5524" t="s">
        <v>9393</v>
      </c>
      <c r="D5524" t="s">
        <v>3973</v>
      </c>
      <c r="E5524" t="s">
        <v>20</v>
      </c>
      <c r="F5524" t="b">
        <v>0</v>
      </c>
      <c r="G5524" t="s">
        <v>52</v>
      </c>
      <c r="H5524" s="4">
        <v>45726.629131944443</v>
      </c>
      <c r="I5524" t="b">
        <v>0</v>
      </c>
      <c r="J5524" t="b">
        <v>1</v>
      </c>
      <c r="K5524" t="s">
        <v>24</v>
      </c>
      <c r="L5524" t="s">
        <v>22</v>
      </c>
      <c r="M5524">
        <v>187153</v>
      </c>
      <c r="O5524" t="s">
        <v>5482</v>
      </c>
      <c r="P5524" t="s">
        <v>3226</v>
      </c>
    </row>
    <row r="5525" spans="1:16" x14ac:dyDescent="0.25">
      <c r="A5525" t="s">
        <v>2</v>
      </c>
      <c r="B5525" t="s">
        <v>4908</v>
      </c>
      <c r="C5525" t="s">
        <v>475</v>
      </c>
      <c r="D5525" t="s">
        <v>3973</v>
      </c>
      <c r="E5525" t="s">
        <v>20</v>
      </c>
      <c r="F5525" t="b">
        <v>0</v>
      </c>
      <c r="G5525" t="s">
        <v>27</v>
      </c>
      <c r="H5525" s="4">
        <v>45726.641516203701</v>
      </c>
      <c r="I5525" t="b">
        <v>0</v>
      </c>
      <c r="J5525" t="b">
        <v>0</v>
      </c>
      <c r="K5525" t="s">
        <v>24</v>
      </c>
      <c r="L5525" t="s">
        <v>22</v>
      </c>
      <c r="M5525">
        <v>130000</v>
      </c>
      <c r="O5525" t="s">
        <v>2925</v>
      </c>
    </row>
    <row r="5526" spans="1:16" x14ac:dyDescent="0.25">
      <c r="A5526" t="s">
        <v>1</v>
      </c>
      <c r="B5526" t="s">
        <v>9394</v>
      </c>
      <c r="C5526" t="s">
        <v>371</v>
      </c>
      <c r="D5526" t="s">
        <v>2208</v>
      </c>
      <c r="E5526" t="s">
        <v>20</v>
      </c>
      <c r="F5526" t="b">
        <v>0</v>
      </c>
      <c r="G5526" t="s">
        <v>27</v>
      </c>
      <c r="H5526" s="4">
        <v>45726.643113425933</v>
      </c>
      <c r="I5526" t="b">
        <v>0</v>
      </c>
      <c r="J5526" t="b">
        <v>0</v>
      </c>
      <c r="K5526" t="s">
        <v>24</v>
      </c>
      <c r="L5526" t="s">
        <v>22</v>
      </c>
      <c r="M5526">
        <v>95000</v>
      </c>
      <c r="O5526" t="s">
        <v>5491</v>
      </c>
      <c r="P5526" t="s">
        <v>9395</v>
      </c>
    </row>
    <row r="5527" spans="1:16" x14ac:dyDescent="0.25">
      <c r="A5527" t="s">
        <v>0</v>
      </c>
      <c r="B5527" t="s">
        <v>8786</v>
      </c>
      <c r="C5527" t="s">
        <v>1099</v>
      </c>
      <c r="D5527" t="s">
        <v>3600</v>
      </c>
      <c r="E5527" t="s">
        <v>51</v>
      </c>
      <c r="F5527" t="b">
        <v>0</v>
      </c>
      <c r="G5527" t="s">
        <v>27</v>
      </c>
      <c r="H5527" s="4">
        <v>45726.666724537034</v>
      </c>
      <c r="I5527" t="b">
        <v>1</v>
      </c>
      <c r="J5527" t="b">
        <v>0</v>
      </c>
      <c r="K5527" t="s">
        <v>24</v>
      </c>
      <c r="L5527" t="s">
        <v>36</v>
      </c>
      <c r="N5527">
        <v>60</v>
      </c>
      <c r="O5527" t="s">
        <v>8787</v>
      </c>
      <c r="P5527" t="s">
        <v>119</v>
      </c>
    </row>
    <row r="5528" spans="1:16" x14ac:dyDescent="0.25">
      <c r="A5528" t="s">
        <v>1</v>
      </c>
      <c r="B5528" t="s">
        <v>9017</v>
      </c>
      <c r="C5528" t="s">
        <v>160</v>
      </c>
      <c r="D5528" t="s">
        <v>3828</v>
      </c>
      <c r="E5528" t="s">
        <v>20</v>
      </c>
      <c r="F5528" t="b">
        <v>0</v>
      </c>
      <c r="G5528" t="s">
        <v>52</v>
      </c>
      <c r="H5528" s="4">
        <v>45726.668865740743</v>
      </c>
      <c r="I5528" t="b">
        <v>0</v>
      </c>
      <c r="J5528" t="b">
        <v>1</v>
      </c>
      <c r="K5528" t="s">
        <v>24</v>
      </c>
      <c r="L5528" t="s">
        <v>22</v>
      </c>
      <c r="M5528">
        <v>220500</v>
      </c>
      <c r="O5528" t="s">
        <v>3939</v>
      </c>
    </row>
    <row r="5529" spans="1:16" x14ac:dyDescent="0.25">
      <c r="A5529" t="s">
        <v>2</v>
      </c>
      <c r="B5529" t="s">
        <v>7237</v>
      </c>
      <c r="C5529" t="s">
        <v>2360</v>
      </c>
      <c r="D5529" t="s">
        <v>7238</v>
      </c>
      <c r="E5529" t="s">
        <v>20</v>
      </c>
      <c r="F5529" t="b">
        <v>0</v>
      </c>
      <c r="G5529" t="s">
        <v>1740</v>
      </c>
      <c r="H5529" s="4">
        <v>45726.685069444437</v>
      </c>
      <c r="I5529" t="b">
        <v>0</v>
      </c>
      <c r="J5529" t="b">
        <v>0</v>
      </c>
      <c r="K5529" t="s">
        <v>1740</v>
      </c>
      <c r="L5529" t="s">
        <v>22</v>
      </c>
      <c r="M5529">
        <v>28000</v>
      </c>
      <c r="O5529" t="s">
        <v>7239</v>
      </c>
    </row>
    <row r="5530" spans="1:16" x14ac:dyDescent="0.25">
      <c r="A5530" t="s">
        <v>19</v>
      </c>
      <c r="B5530" t="s">
        <v>2537</v>
      </c>
      <c r="C5530" t="s">
        <v>82</v>
      </c>
      <c r="D5530" t="s">
        <v>3973</v>
      </c>
      <c r="E5530" t="s">
        <v>51</v>
      </c>
      <c r="F5530" t="b">
        <v>0</v>
      </c>
      <c r="G5530" t="s">
        <v>27</v>
      </c>
      <c r="H5530" s="4">
        <v>45726.708344907413</v>
      </c>
      <c r="I5530" t="b">
        <v>0</v>
      </c>
      <c r="J5530" t="b">
        <v>0</v>
      </c>
      <c r="K5530" t="s">
        <v>24</v>
      </c>
      <c r="L5530" t="s">
        <v>36</v>
      </c>
      <c r="N5530">
        <v>77.5</v>
      </c>
      <c r="O5530" t="s">
        <v>5098</v>
      </c>
      <c r="P5530" t="s">
        <v>5099</v>
      </c>
    </row>
    <row r="5531" spans="1:16" x14ac:dyDescent="0.25">
      <c r="A5531" t="s">
        <v>0</v>
      </c>
      <c r="B5531" t="s">
        <v>9396</v>
      </c>
      <c r="C5531" t="s">
        <v>443</v>
      </c>
      <c r="D5531" t="s">
        <v>3600</v>
      </c>
      <c r="E5531" t="s">
        <v>20</v>
      </c>
      <c r="F5531" t="b">
        <v>0</v>
      </c>
      <c r="G5531" t="s">
        <v>27</v>
      </c>
      <c r="H5531" s="4">
        <v>45726.708368055559</v>
      </c>
      <c r="I5531" t="b">
        <v>0</v>
      </c>
      <c r="J5531" t="b">
        <v>0</v>
      </c>
      <c r="K5531" t="s">
        <v>24</v>
      </c>
      <c r="L5531" t="s">
        <v>22</v>
      </c>
      <c r="M5531">
        <v>107500</v>
      </c>
      <c r="O5531" t="s">
        <v>9397</v>
      </c>
      <c r="P5531" t="s">
        <v>9398</v>
      </c>
    </row>
    <row r="5532" spans="1:16" x14ac:dyDescent="0.25">
      <c r="A5532" t="s">
        <v>0</v>
      </c>
      <c r="B5532" t="s">
        <v>0</v>
      </c>
      <c r="C5532" t="s">
        <v>621</v>
      </c>
      <c r="D5532" t="s">
        <v>3973</v>
      </c>
      <c r="E5532" t="s">
        <v>51</v>
      </c>
      <c r="F5532" t="b">
        <v>0</v>
      </c>
      <c r="G5532" t="s">
        <v>52</v>
      </c>
      <c r="H5532" s="4">
        <v>45726.709050925929</v>
      </c>
      <c r="I5532" t="b">
        <v>1</v>
      </c>
      <c r="J5532" t="b">
        <v>0</v>
      </c>
      <c r="K5532" t="s">
        <v>24</v>
      </c>
      <c r="L5532" t="s">
        <v>36</v>
      </c>
      <c r="N5532">
        <v>22.5</v>
      </c>
      <c r="O5532" t="s">
        <v>1783</v>
      </c>
    </row>
    <row r="5533" spans="1:16" x14ac:dyDescent="0.25">
      <c r="A5533" t="s">
        <v>1</v>
      </c>
      <c r="B5533" t="s">
        <v>779</v>
      </c>
      <c r="C5533" t="s">
        <v>64</v>
      </c>
      <c r="D5533" t="s">
        <v>3973</v>
      </c>
      <c r="E5533" t="s">
        <v>631</v>
      </c>
      <c r="F5533" t="b">
        <v>0</v>
      </c>
      <c r="G5533" t="s">
        <v>52</v>
      </c>
      <c r="H5533" s="4">
        <v>45726.710057870368</v>
      </c>
      <c r="I5533" t="b">
        <v>0</v>
      </c>
      <c r="J5533" t="b">
        <v>0</v>
      </c>
      <c r="K5533" t="s">
        <v>24</v>
      </c>
      <c r="L5533" t="s">
        <v>36</v>
      </c>
      <c r="N5533">
        <v>20</v>
      </c>
      <c r="O5533" t="s">
        <v>3888</v>
      </c>
      <c r="P5533" t="s">
        <v>149</v>
      </c>
    </row>
    <row r="5534" spans="1:16" x14ac:dyDescent="0.25">
      <c r="A5534" t="s">
        <v>2</v>
      </c>
      <c r="B5534" t="s">
        <v>9399</v>
      </c>
      <c r="C5534" t="s">
        <v>172</v>
      </c>
      <c r="D5534" t="s">
        <v>3973</v>
      </c>
      <c r="E5534" t="s">
        <v>20</v>
      </c>
      <c r="F5534" t="b">
        <v>0</v>
      </c>
      <c r="G5534" t="s">
        <v>27</v>
      </c>
      <c r="H5534" s="4">
        <v>45726.710231481477</v>
      </c>
      <c r="I5534" t="b">
        <v>0</v>
      </c>
      <c r="J5534" t="b">
        <v>1</v>
      </c>
      <c r="K5534" t="s">
        <v>24</v>
      </c>
      <c r="L5534" t="s">
        <v>22</v>
      </c>
      <c r="M5534">
        <v>162500</v>
      </c>
      <c r="O5534" t="s">
        <v>1172</v>
      </c>
      <c r="P5534" t="s">
        <v>9400</v>
      </c>
    </row>
    <row r="5535" spans="1:16" x14ac:dyDescent="0.25">
      <c r="A5535" t="s">
        <v>2</v>
      </c>
      <c r="B5535" t="s">
        <v>9401</v>
      </c>
      <c r="C5535" t="s">
        <v>633</v>
      </c>
      <c r="D5535" t="s">
        <v>2208</v>
      </c>
      <c r="E5535" t="s">
        <v>20</v>
      </c>
      <c r="F5535" t="b">
        <v>0</v>
      </c>
      <c r="G5535" t="s">
        <v>27</v>
      </c>
      <c r="H5535" s="4">
        <v>45726.710277777784</v>
      </c>
      <c r="I5535" t="b">
        <v>0</v>
      </c>
      <c r="J5535" t="b">
        <v>1</v>
      </c>
      <c r="K5535" t="s">
        <v>24</v>
      </c>
      <c r="L5535" t="s">
        <v>22</v>
      </c>
      <c r="M5535">
        <v>135000</v>
      </c>
      <c r="O5535" t="s">
        <v>3506</v>
      </c>
      <c r="P5535" t="s">
        <v>9402</v>
      </c>
    </row>
    <row r="5536" spans="1:16" x14ac:dyDescent="0.25">
      <c r="A5536" t="s">
        <v>2</v>
      </c>
      <c r="B5536" t="s">
        <v>2</v>
      </c>
      <c r="C5536" t="s">
        <v>39</v>
      </c>
      <c r="D5536" t="s">
        <v>3985</v>
      </c>
      <c r="E5536" t="s">
        <v>20</v>
      </c>
      <c r="F5536" t="b">
        <v>1</v>
      </c>
      <c r="G5536" t="s">
        <v>3446</v>
      </c>
      <c r="H5536" s="4">
        <v>45726.710682870369</v>
      </c>
      <c r="I5536" t="b">
        <v>0</v>
      </c>
      <c r="J5536" t="b">
        <v>0</v>
      </c>
      <c r="K5536" t="s">
        <v>3446</v>
      </c>
      <c r="L5536" t="s">
        <v>22</v>
      </c>
      <c r="M5536">
        <v>37500</v>
      </c>
      <c r="O5536" t="s">
        <v>7650</v>
      </c>
      <c r="P5536" t="s">
        <v>7651</v>
      </c>
    </row>
    <row r="5537" spans="1:16" x14ac:dyDescent="0.25">
      <c r="A5537" t="s">
        <v>2</v>
      </c>
      <c r="B5537" t="s">
        <v>9403</v>
      </c>
      <c r="C5537" t="s">
        <v>9404</v>
      </c>
      <c r="D5537" t="s">
        <v>4084</v>
      </c>
      <c r="E5537" t="s">
        <v>20</v>
      </c>
      <c r="F5537" t="b">
        <v>0</v>
      </c>
      <c r="G5537" t="s">
        <v>158</v>
      </c>
      <c r="H5537" s="4">
        <v>45726.712916666656</v>
      </c>
      <c r="I5537" t="b">
        <v>0</v>
      </c>
      <c r="J5537" t="b">
        <v>0</v>
      </c>
      <c r="K5537" t="s">
        <v>158</v>
      </c>
      <c r="L5537" t="s">
        <v>22</v>
      </c>
      <c r="M5537">
        <v>110000</v>
      </c>
      <c r="O5537" t="s">
        <v>9405</v>
      </c>
      <c r="P5537" t="s">
        <v>1244</v>
      </c>
    </row>
    <row r="5538" spans="1:16" x14ac:dyDescent="0.25">
      <c r="A5538" t="s">
        <v>2</v>
      </c>
      <c r="B5538" t="s">
        <v>9406</v>
      </c>
      <c r="C5538" t="s">
        <v>4208</v>
      </c>
      <c r="D5538" t="s">
        <v>3828</v>
      </c>
      <c r="E5538" t="s">
        <v>219</v>
      </c>
      <c r="F5538" t="b">
        <v>0</v>
      </c>
      <c r="G5538" t="s">
        <v>1247</v>
      </c>
      <c r="H5538" s="4">
        <v>45726.738020833327</v>
      </c>
      <c r="I5538" t="b">
        <v>0</v>
      </c>
      <c r="J5538" t="b">
        <v>0</v>
      </c>
      <c r="K5538" t="s">
        <v>1247</v>
      </c>
      <c r="L5538" t="s">
        <v>36</v>
      </c>
      <c r="N5538">
        <v>32.5</v>
      </c>
      <c r="O5538" t="s">
        <v>9407</v>
      </c>
    </row>
    <row r="5539" spans="1:16" x14ac:dyDescent="0.25">
      <c r="A5539" t="s">
        <v>2</v>
      </c>
      <c r="B5539" t="s">
        <v>9408</v>
      </c>
      <c r="C5539" t="s">
        <v>122</v>
      </c>
      <c r="D5539" t="s">
        <v>3600</v>
      </c>
      <c r="E5539" t="s">
        <v>20</v>
      </c>
      <c r="F5539" t="b">
        <v>0</v>
      </c>
      <c r="G5539" t="s">
        <v>27</v>
      </c>
      <c r="H5539" s="4">
        <v>45726.752106481479</v>
      </c>
      <c r="I5539" t="b">
        <v>1</v>
      </c>
      <c r="J5539" t="b">
        <v>0</v>
      </c>
      <c r="K5539" t="s">
        <v>24</v>
      </c>
      <c r="L5539" t="s">
        <v>22</v>
      </c>
      <c r="M5539">
        <v>95000</v>
      </c>
      <c r="O5539" t="s">
        <v>9409</v>
      </c>
      <c r="P5539" t="s">
        <v>48</v>
      </c>
    </row>
    <row r="5540" spans="1:16" x14ac:dyDescent="0.25">
      <c r="A5540" t="s">
        <v>2</v>
      </c>
      <c r="B5540" t="s">
        <v>8530</v>
      </c>
      <c r="C5540" t="s">
        <v>26</v>
      </c>
      <c r="D5540" t="s">
        <v>3957</v>
      </c>
      <c r="E5540" t="s">
        <v>20</v>
      </c>
      <c r="F5540" t="b">
        <v>0</v>
      </c>
      <c r="G5540" t="s">
        <v>23</v>
      </c>
      <c r="H5540" s="4">
        <v>45726.768310185187</v>
      </c>
      <c r="I5540" t="b">
        <v>0</v>
      </c>
      <c r="J5540" t="b">
        <v>1</v>
      </c>
      <c r="K5540" t="s">
        <v>24</v>
      </c>
      <c r="L5540" t="s">
        <v>36</v>
      </c>
      <c r="N5540">
        <v>61.159996032714837</v>
      </c>
      <c r="O5540" t="s">
        <v>8531</v>
      </c>
      <c r="P5540" t="s">
        <v>8532</v>
      </c>
    </row>
    <row r="5541" spans="1:16" x14ac:dyDescent="0.25">
      <c r="A5541" t="s">
        <v>0</v>
      </c>
      <c r="B5541" t="s">
        <v>9410</v>
      </c>
      <c r="C5541" t="s">
        <v>329</v>
      </c>
      <c r="D5541" t="s">
        <v>3973</v>
      </c>
      <c r="E5541" t="s">
        <v>51</v>
      </c>
      <c r="F5541" t="b">
        <v>0</v>
      </c>
      <c r="G5541" t="s">
        <v>27</v>
      </c>
      <c r="H5541" s="4">
        <v>45726.791932870372</v>
      </c>
      <c r="I5541" t="b">
        <v>0</v>
      </c>
      <c r="J5541" t="b">
        <v>0</v>
      </c>
      <c r="K5541" t="s">
        <v>24</v>
      </c>
      <c r="L5541" t="s">
        <v>36</v>
      </c>
      <c r="N5541">
        <v>80</v>
      </c>
      <c r="O5541" t="s">
        <v>9411</v>
      </c>
    </row>
    <row r="5542" spans="1:16" x14ac:dyDescent="0.25">
      <c r="A5542" t="s">
        <v>0</v>
      </c>
      <c r="B5542" t="s">
        <v>1246</v>
      </c>
      <c r="C5542" t="s">
        <v>768</v>
      </c>
      <c r="D5542" t="s">
        <v>4084</v>
      </c>
      <c r="F5542" t="b">
        <v>0</v>
      </c>
      <c r="G5542" t="s">
        <v>27</v>
      </c>
      <c r="H5542" s="4">
        <v>45726.792013888888</v>
      </c>
      <c r="I5542" t="b">
        <v>0</v>
      </c>
      <c r="J5542" t="b">
        <v>0</v>
      </c>
      <c r="K5542" t="s">
        <v>24</v>
      </c>
      <c r="L5542" t="s">
        <v>22</v>
      </c>
      <c r="M5542">
        <v>93176</v>
      </c>
      <c r="O5542" t="s">
        <v>9412</v>
      </c>
    </row>
    <row r="5543" spans="1:16" x14ac:dyDescent="0.25">
      <c r="A5543" t="s">
        <v>2</v>
      </c>
      <c r="B5543" t="s">
        <v>9413</v>
      </c>
      <c r="C5543" t="s">
        <v>1025</v>
      </c>
      <c r="D5543" t="s">
        <v>3600</v>
      </c>
      <c r="E5543" t="s">
        <v>51</v>
      </c>
      <c r="F5543" t="b">
        <v>0</v>
      </c>
      <c r="G5543" t="s">
        <v>35</v>
      </c>
      <c r="H5543" s="4">
        <v>45726.793356481481</v>
      </c>
      <c r="I5543" t="b">
        <v>1</v>
      </c>
      <c r="J5543" t="b">
        <v>0</v>
      </c>
      <c r="K5543" t="s">
        <v>24</v>
      </c>
      <c r="L5543" t="s">
        <v>36</v>
      </c>
      <c r="N5543">
        <v>65</v>
      </c>
      <c r="O5543" t="s">
        <v>9414</v>
      </c>
      <c r="P5543" t="s">
        <v>2177</v>
      </c>
    </row>
    <row r="5544" spans="1:16" x14ac:dyDescent="0.25">
      <c r="A5544" t="s">
        <v>0</v>
      </c>
      <c r="B5544" t="s">
        <v>8056</v>
      </c>
      <c r="C5544" t="s">
        <v>696</v>
      </c>
      <c r="D5544" t="s">
        <v>3973</v>
      </c>
      <c r="E5544" t="s">
        <v>51</v>
      </c>
      <c r="F5544" t="b">
        <v>0</v>
      </c>
      <c r="G5544" t="s">
        <v>30</v>
      </c>
      <c r="H5544" s="4">
        <v>45726.793506944443</v>
      </c>
      <c r="I5544" t="b">
        <v>0</v>
      </c>
      <c r="J5544" t="b">
        <v>0</v>
      </c>
      <c r="K5544" t="s">
        <v>24</v>
      </c>
      <c r="L5544" t="s">
        <v>36</v>
      </c>
      <c r="N5544">
        <v>47.5</v>
      </c>
      <c r="O5544" t="s">
        <v>1137</v>
      </c>
      <c r="P5544" t="s">
        <v>709</v>
      </c>
    </row>
    <row r="5545" spans="1:16" x14ac:dyDescent="0.25">
      <c r="A5545" t="s">
        <v>2</v>
      </c>
      <c r="B5545" t="s">
        <v>9415</v>
      </c>
      <c r="C5545" t="s">
        <v>9416</v>
      </c>
      <c r="D5545" t="s">
        <v>3973</v>
      </c>
      <c r="E5545" t="s">
        <v>20</v>
      </c>
      <c r="F5545" t="b">
        <v>0</v>
      </c>
      <c r="G5545" t="s">
        <v>27</v>
      </c>
      <c r="H5545" s="4">
        <v>45726.793703703697</v>
      </c>
      <c r="I5545" t="b">
        <v>0</v>
      </c>
      <c r="J5545" t="b">
        <v>1</v>
      </c>
      <c r="K5545" t="s">
        <v>24</v>
      </c>
      <c r="L5545" t="s">
        <v>22</v>
      </c>
      <c r="M5545">
        <v>119000</v>
      </c>
      <c r="O5545" t="s">
        <v>734</v>
      </c>
      <c r="P5545" t="s">
        <v>9417</v>
      </c>
    </row>
    <row r="5546" spans="1:16" x14ac:dyDescent="0.25">
      <c r="A5546" t="s">
        <v>89</v>
      </c>
      <c r="B5546" t="s">
        <v>6660</v>
      </c>
      <c r="C5546" t="s">
        <v>44</v>
      </c>
      <c r="D5546" t="s">
        <v>3973</v>
      </c>
      <c r="E5546" t="s">
        <v>20</v>
      </c>
      <c r="F5546" t="b">
        <v>0</v>
      </c>
      <c r="G5546" t="s">
        <v>27</v>
      </c>
      <c r="H5546" s="4">
        <v>45726.795057870368</v>
      </c>
      <c r="I5546" t="b">
        <v>1</v>
      </c>
      <c r="J5546" t="b">
        <v>1</v>
      </c>
      <c r="K5546" t="s">
        <v>24</v>
      </c>
      <c r="L5546" t="s">
        <v>22</v>
      </c>
      <c r="M5546">
        <v>185000</v>
      </c>
      <c r="O5546" t="s">
        <v>2815</v>
      </c>
      <c r="P5546" t="s">
        <v>6661</v>
      </c>
    </row>
    <row r="5547" spans="1:16" x14ac:dyDescent="0.25">
      <c r="A5547" t="s">
        <v>0</v>
      </c>
      <c r="B5547" t="s">
        <v>9418</v>
      </c>
      <c r="C5547" t="s">
        <v>316</v>
      </c>
      <c r="D5547" t="s">
        <v>3957</v>
      </c>
      <c r="E5547" t="s">
        <v>20</v>
      </c>
      <c r="F5547" t="b">
        <v>0</v>
      </c>
      <c r="G5547" t="s">
        <v>35</v>
      </c>
      <c r="H5547" s="4">
        <v>45726.833819444437</v>
      </c>
      <c r="I5547" t="b">
        <v>0</v>
      </c>
      <c r="J5547" t="b">
        <v>1</v>
      </c>
      <c r="K5547" t="s">
        <v>24</v>
      </c>
      <c r="L5547" t="s">
        <v>36</v>
      </c>
      <c r="N5547">
        <v>16.510000228881839</v>
      </c>
      <c r="O5547" t="s">
        <v>759</v>
      </c>
      <c r="P5547" t="s">
        <v>9419</v>
      </c>
    </row>
    <row r="5548" spans="1:16" x14ac:dyDescent="0.25">
      <c r="A5548" t="s">
        <v>0</v>
      </c>
      <c r="B5548" t="s">
        <v>9175</v>
      </c>
      <c r="C5548" t="s">
        <v>292</v>
      </c>
      <c r="D5548" t="s">
        <v>3957</v>
      </c>
      <c r="E5548" t="s">
        <v>20</v>
      </c>
      <c r="F5548" t="b">
        <v>0</v>
      </c>
      <c r="G5548" t="s">
        <v>30</v>
      </c>
      <c r="H5548" s="4">
        <v>45726.834236111114</v>
      </c>
      <c r="I5548" t="b">
        <v>0</v>
      </c>
      <c r="J5548" t="b">
        <v>1</v>
      </c>
      <c r="K5548" t="s">
        <v>24</v>
      </c>
      <c r="L5548" t="s">
        <v>36</v>
      </c>
      <c r="N5548">
        <v>22.694999694824219</v>
      </c>
      <c r="O5548" t="s">
        <v>9176</v>
      </c>
      <c r="P5548" t="s">
        <v>1303</v>
      </c>
    </row>
    <row r="5549" spans="1:16" x14ac:dyDescent="0.25">
      <c r="A5549" t="s">
        <v>139</v>
      </c>
      <c r="B5549" t="s">
        <v>1634</v>
      </c>
      <c r="C5549" t="s">
        <v>945</v>
      </c>
      <c r="D5549" t="s">
        <v>3973</v>
      </c>
      <c r="E5549" t="s">
        <v>20</v>
      </c>
      <c r="F5549" t="b">
        <v>0</v>
      </c>
      <c r="G5549" t="s">
        <v>30</v>
      </c>
      <c r="H5549" s="4">
        <v>45726.83425925926</v>
      </c>
      <c r="I5549" t="b">
        <v>0</v>
      </c>
      <c r="J5549" t="b">
        <v>0</v>
      </c>
      <c r="K5549" t="s">
        <v>24</v>
      </c>
      <c r="L5549" t="s">
        <v>22</v>
      </c>
      <c r="M5549">
        <v>67884</v>
      </c>
      <c r="O5549" t="s">
        <v>3090</v>
      </c>
    </row>
    <row r="5550" spans="1:16" x14ac:dyDescent="0.25">
      <c r="A5550" t="s">
        <v>2</v>
      </c>
      <c r="B5550" t="s">
        <v>2617</v>
      </c>
      <c r="C5550" t="s">
        <v>151</v>
      </c>
      <c r="D5550" t="s">
        <v>3973</v>
      </c>
      <c r="E5550" t="s">
        <v>20</v>
      </c>
      <c r="F5550" t="b">
        <v>0</v>
      </c>
      <c r="G5550" t="s">
        <v>30</v>
      </c>
      <c r="H5550" s="4">
        <v>45726.835636574076</v>
      </c>
      <c r="I5550" t="b">
        <v>0</v>
      </c>
      <c r="J5550" t="b">
        <v>1</v>
      </c>
      <c r="K5550" t="s">
        <v>24</v>
      </c>
      <c r="L5550" t="s">
        <v>22</v>
      </c>
      <c r="M5550">
        <v>130500</v>
      </c>
      <c r="O5550" t="s">
        <v>9420</v>
      </c>
      <c r="P5550" t="s">
        <v>9421</v>
      </c>
    </row>
    <row r="5551" spans="1:16" x14ac:dyDescent="0.25">
      <c r="A5551" t="s">
        <v>2</v>
      </c>
      <c r="B5551" t="s">
        <v>2076</v>
      </c>
      <c r="C5551" t="s">
        <v>236</v>
      </c>
      <c r="D5551" t="s">
        <v>3957</v>
      </c>
      <c r="E5551" t="s">
        <v>34</v>
      </c>
      <c r="F5551" t="b">
        <v>0</v>
      </c>
      <c r="G5551" t="s">
        <v>41</v>
      </c>
      <c r="H5551" s="4">
        <v>45726.835763888892</v>
      </c>
      <c r="I5551" t="b">
        <v>1</v>
      </c>
      <c r="J5551" t="b">
        <v>1</v>
      </c>
      <c r="K5551" t="s">
        <v>24</v>
      </c>
      <c r="L5551" t="s">
        <v>36</v>
      </c>
      <c r="N5551">
        <v>56.475002288818359</v>
      </c>
      <c r="O5551" t="s">
        <v>186</v>
      </c>
      <c r="P5551" t="s">
        <v>4098</v>
      </c>
    </row>
    <row r="5552" spans="1:16" x14ac:dyDescent="0.25">
      <c r="A5552" t="s">
        <v>2</v>
      </c>
      <c r="B5552" t="s">
        <v>9422</v>
      </c>
      <c r="C5552" t="s">
        <v>823</v>
      </c>
      <c r="D5552" t="s">
        <v>3828</v>
      </c>
      <c r="E5552" t="s">
        <v>20</v>
      </c>
      <c r="F5552" t="b">
        <v>0</v>
      </c>
      <c r="G5552" t="s">
        <v>52</v>
      </c>
      <c r="H5552" s="4">
        <v>45726.838194444441</v>
      </c>
      <c r="I5552" t="b">
        <v>0</v>
      </c>
      <c r="J5552" t="b">
        <v>1</v>
      </c>
      <c r="K5552" t="s">
        <v>24</v>
      </c>
      <c r="L5552" t="s">
        <v>22</v>
      </c>
      <c r="M5552">
        <v>98883</v>
      </c>
      <c r="O5552" t="s">
        <v>9423</v>
      </c>
      <c r="P5552" t="s">
        <v>9424</v>
      </c>
    </row>
    <row r="5553" spans="1:16" x14ac:dyDescent="0.25">
      <c r="A5553" t="s">
        <v>25</v>
      </c>
      <c r="B5553" t="s">
        <v>9425</v>
      </c>
      <c r="C5553" t="s">
        <v>203</v>
      </c>
      <c r="D5553" t="s">
        <v>3828</v>
      </c>
      <c r="E5553" t="s">
        <v>20</v>
      </c>
      <c r="F5553" t="b">
        <v>0</v>
      </c>
      <c r="G5553" t="s">
        <v>23</v>
      </c>
      <c r="H5553" s="4">
        <v>45726.863483796304</v>
      </c>
      <c r="I5553" t="b">
        <v>1</v>
      </c>
      <c r="J5553" t="b">
        <v>1</v>
      </c>
      <c r="K5553" t="s">
        <v>24</v>
      </c>
      <c r="L5553" t="s">
        <v>22</v>
      </c>
      <c r="M5553">
        <v>108750</v>
      </c>
      <c r="O5553" t="s">
        <v>935</v>
      </c>
      <c r="P5553" t="s">
        <v>1813</v>
      </c>
    </row>
    <row r="5554" spans="1:16" x14ac:dyDescent="0.25">
      <c r="A5554" t="s">
        <v>0</v>
      </c>
      <c r="B5554" t="s">
        <v>5400</v>
      </c>
      <c r="C5554" t="s">
        <v>306</v>
      </c>
      <c r="D5554" t="s">
        <v>3973</v>
      </c>
      <c r="E5554" t="s">
        <v>20</v>
      </c>
      <c r="F5554" t="b">
        <v>0</v>
      </c>
      <c r="G5554" t="s">
        <v>27</v>
      </c>
      <c r="H5554" s="4">
        <v>45726.875219907408</v>
      </c>
      <c r="I5554" t="b">
        <v>0</v>
      </c>
      <c r="J5554" t="b">
        <v>0</v>
      </c>
      <c r="K5554" t="s">
        <v>24</v>
      </c>
      <c r="L5554" t="s">
        <v>22</v>
      </c>
      <c r="M5554">
        <v>66000</v>
      </c>
      <c r="O5554" t="s">
        <v>5401</v>
      </c>
    </row>
    <row r="5555" spans="1:16" x14ac:dyDescent="0.25">
      <c r="A5555" t="s">
        <v>0</v>
      </c>
      <c r="B5555" t="s">
        <v>0</v>
      </c>
      <c r="C5555" t="s">
        <v>916</v>
      </c>
      <c r="D5555" t="s">
        <v>3973</v>
      </c>
      <c r="E5555" t="s">
        <v>20</v>
      </c>
      <c r="F5555" t="b">
        <v>0</v>
      </c>
      <c r="G5555" t="s">
        <v>27</v>
      </c>
      <c r="H5555" s="4">
        <v>45726.876296296286</v>
      </c>
      <c r="I5555" t="b">
        <v>1</v>
      </c>
      <c r="J5555" t="b">
        <v>0</v>
      </c>
      <c r="K5555" t="s">
        <v>24</v>
      </c>
      <c r="L5555" t="s">
        <v>22</v>
      </c>
      <c r="M5555">
        <v>82500</v>
      </c>
      <c r="O5555" t="s">
        <v>1899</v>
      </c>
      <c r="P5555" t="s">
        <v>338</v>
      </c>
    </row>
    <row r="5556" spans="1:16" x14ac:dyDescent="0.25">
      <c r="A5556" t="s">
        <v>0</v>
      </c>
      <c r="B5556" t="s">
        <v>9426</v>
      </c>
      <c r="C5556" t="s">
        <v>213</v>
      </c>
      <c r="D5556" t="s">
        <v>3828</v>
      </c>
      <c r="E5556" t="s">
        <v>20</v>
      </c>
      <c r="F5556" t="b">
        <v>0</v>
      </c>
      <c r="G5556" t="s">
        <v>41</v>
      </c>
      <c r="H5556" s="4">
        <v>45726.876331018517</v>
      </c>
      <c r="I5556" t="b">
        <v>0</v>
      </c>
      <c r="J5556" t="b">
        <v>1</v>
      </c>
      <c r="K5556" t="s">
        <v>24</v>
      </c>
      <c r="L5556" t="s">
        <v>36</v>
      </c>
      <c r="N5556">
        <v>23</v>
      </c>
      <c r="O5556" t="s">
        <v>9427</v>
      </c>
      <c r="P5556" t="s">
        <v>9428</v>
      </c>
    </row>
    <row r="5557" spans="1:16" x14ac:dyDescent="0.25">
      <c r="A5557" t="s">
        <v>89</v>
      </c>
      <c r="B5557" t="s">
        <v>9429</v>
      </c>
      <c r="C5557" t="s">
        <v>2172</v>
      </c>
      <c r="D5557" t="s">
        <v>3600</v>
      </c>
      <c r="E5557" t="s">
        <v>20</v>
      </c>
      <c r="F5557" t="b">
        <v>0</v>
      </c>
      <c r="G5557" t="s">
        <v>52</v>
      </c>
      <c r="H5557" s="4">
        <v>45726.877812500003</v>
      </c>
      <c r="I5557" t="b">
        <v>0</v>
      </c>
      <c r="J5557" t="b">
        <v>1</v>
      </c>
      <c r="K5557" t="s">
        <v>24</v>
      </c>
      <c r="L5557" t="s">
        <v>22</v>
      </c>
      <c r="M5557">
        <v>255630</v>
      </c>
      <c r="O5557" t="s">
        <v>773</v>
      </c>
    </row>
    <row r="5558" spans="1:16" x14ac:dyDescent="0.25">
      <c r="A5558" t="s">
        <v>0</v>
      </c>
      <c r="B5558" t="s">
        <v>1934</v>
      </c>
      <c r="C5558" t="s">
        <v>1247</v>
      </c>
      <c r="D5558" t="s">
        <v>3828</v>
      </c>
      <c r="E5558" t="s">
        <v>20</v>
      </c>
      <c r="F5558" t="b">
        <v>0</v>
      </c>
      <c r="G5558" t="s">
        <v>1247</v>
      </c>
      <c r="H5558" s="4">
        <v>45726.905011574083</v>
      </c>
      <c r="I5558" t="b">
        <v>0</v>
      </c>
      <c r="J5558" t="b">
        <v>0</v>
      </c>
      <c r="K5558" t="s">
        <v>1247</v>
      </c>
      <c r="L5558" t="s">
        <v>22</v>
      </c>
      <c r="M5558">
        <v>38500</v>
      </c>
      <c r="O5558" t="s">
        <v>5660</v>
      </c>
      <c r="P5558" t="s">
        <v>5661</v>
      </c>
    </row>
    <row r="5559" spans="1:16" x14ac:dyDescent="0.25">
      <c r="A5559" t="s">
        <v>89</v>
      </c>
      <c r="B5559" t="s">
        <v>2377</v>
      </c>
      <c r="C5559" t="s">
        <v>623</v>
      </c>
      <c r="D5559" t="s">
        <v>3973</v>
      </c>
      <c r="E5559" t="s">
        <v>51</v>
      </c>
      <c r="F5559" t="b">
        <v>0</v>
      </c>
      <c r="G5559" t="s">
        <v>27</v>
      </c>
      <c r="H5559" s="4">
        <v>45726.916979166657</v>
      </c>
      <c r="I5559" t="b">
        <v>0</v>
      </c>
      <c r="J5559" t="b">
        <v>1</v>
      </c>
      <c r="K5559" t="s">
        <v>24</v>
      </c>
      <c r="L5559" t="s">
        <v>36</v>
      </c>
      <c r="N5559">
        <v>65</v>
      </c>
      <c r="O5559" t="s">
        <v>483</v>
      </c>
      <c r="P5559" t="s">
        <v>9069</v>
      </c>
    </row>
    <row r="5560" spans="1:16" x14ac:dyDescent="0.25">
      <c r="A5560" t="s">
        <v>0</v>
      </c>
      <c r="B5560" t="s">
        <v>8621</v>
      </c>
      <c r="C5560" t="s">
        <v>179</v>
      </c>
      <c r="D5560" t="s">
        <v>3973</v>
      </c>
      <c r="E5560" t="s">
        <v>20</v>
      </c>
      <c r="F5560" t="b">
        <v>0</v>
      </c>
      <c r="G5560" t="s">
        <v>27</v>
      </c>
      <c r="H5560" s="4">
        <v>45726.916979166657</v>
      </c>
      <c r="I5560" t="b">
        <v>0</v>
      </c>
      <c r="J5560" t="b">
        <v>1</v>
      </c>
      <c r="K5560" t="s">
        <v>24</v>
      </c>
      <c r="L5560" t="s">
        <v>22</v>
      </c>
      <c r="M5560">
        <v>62355.453125</v>
      </c>
      <c r="O5560" t="s">
        <v>8622</v>
      </c>
      <c r="P5560" t="s">
        <v>1732</v>
      </c>
    </row>
    <row r="5561" spans="1:16" x14ac:dyDescent="0.25">
      <c r="A5561" t="s">
        <v>2</v>
      </c>
      <c r="B5561" t="s">
        <v>9430</v>
      </c>
      <c r="C5561" t="s">
        <v>145</v>
      </c>
      <c r="D5561" t="s">
        <v>3828</v>
      </c>
      <c r="E5561" t="s">
        <v>20</v>
      </c>
      <c r="F5561" t="b">
        <v>0</v>
      </c>
      <c r="G5561" t="s">
        <v>27</v>
      </c>
      <c r="H5561" s="4">
        <v>45726.917870370373</v>
      </c>
      <c r="I5561" t="b">
        <v>0</v>
      </c>
      <c r="J5561" t="b">
        <v>1</v>
      </c>
      <c r="K5561" t="s">
        <v>24</v>
      </c>
      <c r="L5561" t="s">
        <v>22</v>
      </c>
      <c r="M5561">
        <v>204500</v>
      </c>
      <c r="O5561" t="s">
        <v>9431</v>
      </c>
      <c r="P5561" t="s">
        <v>9432</v>
      </c>
    </row>
    <row r="5562" spans="1:16" x14ac:dyDescent="0.25">
      <c r="A5562" t="s">
        <v>1</v>
      </c>
      <c r="B5562" t="s">
        <v>9433</v>
      </c>
      <c r="C5562" t="s">
        <v>192</v>
      </c>
      <c r="D5562" t="s">
        <v>2208</v>
      </c>
      <c r="E5562" t="s">
        <v>20</v>
      </c>
      <c r="F5562" t="b">
        <v>0</v>
      </c>
      <c r="G5562" t="s">
        <v>23</v>
      </c>
      <c r="H5562" s="4">
        <v>45726.930821759262</v>
      </c>
      <c r="I5562" t="b">
        <v>0</v>
      </c>
      <c r="J5562" t="b">
        <v>1</v>
      </c>
      <c r="K5562" t="s">
        <v>24</v>
      </c>
      <c r="L5562" t="s">
        <v>36</v>
      </c>
      <c r="N5562">
        <v>40.81500244140625</v>
      </c>
      <c r="O5562" t="s">
        <v>9434</v>
      </c>
      <c r="P5562" t="s">
        <v>9435</v>
      </c>
    </row>
    <row r="5563" spans="1:16" x14ac:dyDescent="0.25">
      <c r="A5563" t="s">
        <v>89</v>
      </c>
      <c r="B5563" t="s">
        <v>5118</v>
      </c>
      <c r="C5563" t="s">
        <v>367</v>
      </c>
      <c r="D5563" t="s">
        <v>3973</v>
      </c>
      <c r="E5563" t="s">
        <v>20</v>
      </c>
      <c r="F5563" t="b">
        <v>0</v>
      </c>
      <c r="G5563" t="s">
        <v>27</v>
      </c>
      <c r="H5563" s="4">
        <v>45726.958541666667</v>
      </c>
      <c r="I5563" t="b">
        <v>0</v>
      </c>
      <c r="J5563" t="b">
        <v>1</v>
      </c>
      <c r="K5563" t="s">
        <v>24</v>
      </c>
      <c r="L5563" t="s">
        <v>22</v>
      </c>
      <c r="M5563">
        <v>160000</v>
      </c>
      <c r="O5563" t="s">
        <v>368</v>
      </c>
      <c r="P5563" t="s">
        <v>5119</v>
      </c>
    </row>
    <row r="5564" spans="1:16" x14ac:dyDescent="0.25">
      <c r="A5564" t="s">
        <v>0</v>
      </c>
      <c r="B5564" t="s">
        <v>1174</v>
      </c>
      <c r="C5564" t="s">
        <v>9436</v>
      </c>
      <c r="D5564" t="s">
        <v>3957</v>
      </c>
      <c r="E5564" t="s">
        <v>34</v>
      </c>
      <c r="F5564" t="b">
        <v>0</v>
      </c>
      <c r="G5564" t="s">
        <v>35</v>
      </c>
      <c r="H5564" s="4">
        <v>45726.958761574067</v>
      </c>
      <c r="I5564" t="b">
        <v>0</v>
      </c>
      <c r="J5564" t="b">
        <v>0</v>
      </c>
      <c r="K5564" t="s">
        <v>24</v>
      </c>
      <c r="L5564" t="s">
        <v>36</v>
      </c>
      <c r="N5564">
        <v>16.510000228881839</v>
      </c>
      <c r="O5564" t="s">
        <v>9437</v>
      </c>
      <c r="P5564" t="s">
        <v>9438</v>
      </c>
    </row>
    <row r="5565" spans="1:16" x14ac:dyDescent="0.25">
      <c r="A5565" t="s">
        <v>2</v>
      </c>
      <c r="B5565" t="s">
        <v>369</v>
      </c>
      <c r="C5565" t="s">
        <v>8874</v>
      </c>
      <c r="D5565" t="s">
        <v>3973</v>
      </c>
      <c r="E5565" t="s">
        <v>631</v>
      </c>
      <c r="F5565" t="b">
        <v>0</v>
      </c>
      <c r="G5565" t="s">
        <v>41</v>
      </c>
      <c r="H5565" s="4">
        <v>45726.971516203703</v>
      </c>
      <c r="I5565" t="b">
        <v>0</v>
      </c>
      <c r="J5565" t="b">
        <v>0</v>
      </c>
      <c r="K5565" t="s">
        <v>24</v>
      </c>
      <c r="L5565" t="s">
        <v>22</v>
      </c>
      <c r="M5565">
        <v>87000</v>
      </c>
      <c r="O5565" t="s">
        <v>91</v>
      </c>
      <c r="P5565" t="s">
        <v>9439</v>
      </c>
    </row>
    <row r="5566" spans="1:16" x14ac:dyDescent="0.25">
      <c r="A5566" t="s">
        <v>40</v>
      </c>
      <c r="B5566" t="s">
        <v>1786</v>
      </c>
      <c r="C5566" t="s">
        <v>5427</v>
      </c>
      <c r="D5566" t="s">
        <v>4014</v>
      </c>
      <c r="E5566" t="s">
        <v>20</v>
      </c>
      <c r="F5566" t="b">
        <v>0</v>
      </c>
      <c r="G5566" t="s">
        <v>27</v>
      </c>
      <c r="H5566" s="4">
        <v>45726.997129629628</v>
      </c>
      <c r="I5566" t="b">
        <v>0</v>
      </c>
      <c r="J5566" t="b">
        <v>1</v>
      </c>
      <c r="K5566" t="s">
        <v>24</v>
      </c>
      <c r="L5566" t="s">
        <v>22</v>
      </c>
      <c r="M5566">
        <v>253000</v>
      </c>
      <c r="O5566" t="s">
        <v>59</v>
      </c>
      <c r="P5566" t="s">
        <v>137</v>
      </c>
    </row>
    <row r="5567" spans="1:16" x14ac:dyDescent="0.25">
      <c r="A5567" t="s">
        <v>0</v>
      </c>
      <c r="B5567" t="s">
        <v>257</v>
      </c>
      <c r="C5567" t="s">
        <v>468</v>
      </c>
      <c r="D5567" t="s">
        <v>3973</v>
      </c>
      <c r="E5567" t="s">
        <v>20</v>
      </c>
      <c r="F5567" t="b">
        <v>0</v>
      </c>
      <c r="G5567" t="s">
        <v>27</v>
      </c>
      <c r="H5567" s="4">
        <v>45727.000231481477</v>
      </c>
      <c r="I5567" t="b">
        <v>0</v>
      </c>
      <c r="J5567" t="b">
        <v>1</v>
      </c>
      <c r="K5567" t="s">
        <v>24</v>
      </c>
      <c r="L5567" t="s">
        <v>22</v>
      </c>
      <c r="M5567">
        <v>125000</v>
      </c>
      <c r="O5567" t="s">
        <v>5482</v>
      </c>
      <c r="P5567" t="s">
        <v>9339</v>
      </c>
    </row>
    <row r="5568" spans="1:16" x14ac:dyDescent="0.25">
      <c r="A5568" t="s">
        <v>89</v>
      </c>
      <c r="B5568" t="s">
        <v>5532</v>
      </c>
      <c r="C5568" t="s">
        <v>3196</v>
      </c>
      <c r="D5568" t="s">
        <v>3973</v>
      </c>
      <c r="E5568" t="s">
        <v>51</v>
      </c>
      <c r="F5568" t="b">
        <v>0</v>
      </c>
      <c r="G5568" t="s">
        <v>41</v>
      </c>
      <c r="H5568" s="4">
        <v>45727.000462962962</v>
      </c>
      <c r="I5568" t="b">
        <v>1</v>
      </c>
      <c r="J5568" t="b">
        <v>0</v>
      </c>
      <c r="K5568" t="s">
        <v>24</v>
      </c>
      <c r="L5568" t="s">
        <v>36</v>
      </c>
      <c r="N5568">
        <v>47.5</v>
      </c>
      <c r="O5568" t="s">
        <v>806</v>
      </c>
      <c r="P5568" t="s">
        <v>5533</v>
      </c>
    </row>
    <row r="5569" spans="1:16" x14ac:dyDescent="0.25">
      <c r="A5569" t="s">
        <v>2</v>
      </c>
      <c r="B5569" t="s">
        <v>1167</v>
      </c>
      <c r="C5569" t="s">
        <v>29</v>
      </c>
      <c r="D5569" t="s">
        <v>5535</v>
      </c>
      <c r="E5569" t="s">
        <v>20</v>
      </c>
      <c r="F5569" t="b">
        <v>0</v>
      </c>
      <c r="G5569" t="s">
        <v>27</v>
      </c>
      <c r="H5569" s="4">
        <v>45727.001157407409</v>
      </c>
      <c r="I5569" t="b">
        <v>1</v>
      </c>
      <c r="J5569" t="b">
        <v>1</v>
      </c>
      <c r="K5569" t="s">
        <v>24</v>
      </c>
      <c r="L5569" t="s">
        <v>22</v>
      </c>
      <c r="M5569">
        <v>88582</v>
      </c>
      <c r="O5569" t="s">
        <v>77</v>
      </c>
      <c r="P5569" t="s">
        <v>9340</v>
      </c>
    </row>
    <row r="5570" spans="1:16" x14ac:dyDescent="0.25">
      <c r="A5570" t="s">
        <v>2</v>
      </c>
      <c r="B5570" t="s">
        <v>2</v>
      </c>
      <c r="C5570" t="s">
        <v>9440</v>
      </c>
      <c r="D5570" t="s">
        <v>3973</v>
      </c>
      <c r="E5570" t="s">
        <v>20</v>
      </c>
      <c r="F5570" t="b">
        <v>0</v>
      </c>
      <c r="G5570" t="s">
        <v>27</v>
      </c>
      <c r="H5570" s="4">
        <v>45727.001620370371</v>
      </c>
      <c r="I5570" t="b">
        <v>0</v>
      </c>
      <c r="J5570" t="b">
        <v>1</v>
      </c>
      <c r="K5570" t="s">
        <v>24</v>
      </c>
      <c r="L5570" t="s">
        <v>22</v>
      </c>
      <c r="M5570">
        <v>90000</v>
      </c>
      <c r="O5570" t="s">
        <v>4344</v>
      </c>
      <c r="P5570" t="s">
        <v>9441</v>
      </c>
    </row>
    <row r="5571" spans="1:16" x14ac:dyDescent="0.25">
      <c r="A5571" t="s">
        <v>40</v>
      </c>
      <c r="B5571" t="s">
        <v>9341</v>
      </c>
      <c r="C5571" t="s">
        <v>748</v>
      </c>
      <c r="D5571" t="s">
        <v>4035</v>
      </c>
      <c r="E5571" t="s">
        <v>20</v>
      </c>
      <c r="F5571" t="b">
        <v>0</v>
      </c>
      <c r="G5571" t="s">
        <v>158</v>
      </c>
      <c r="H5571" s="4">
        <v>45727.014479166668</v>
      </c>
      <c r="I5571" t="b">
        <v>0</v>
      </c>
      <c r="J5571" t="b">
        <v>0</v>
      </c>
      <c r="K5571" t="s">
        <v>158</v>
      </c>
      <c r="L5571" t="s">
        <v>22</v>
      </c>
      <c r="M5571">
        <v>83999.5</v>
      </c>
      <c r="O5571" t="s">
        <v>2768</v>
      </c>
      <c r="P5571" t="s">
        <v>3411</v>
      </c>
    </row>
    <row r="5572" spans="1:16" x14ac:dyDescent="0.25">
      <c r="A5572" t="s">
        <v>28</v>
      </c>
      <c r="B5572" t="s">
        <v>28</v>
      </c>
      <c r="C5572" t="s">
        <v>5242</v>
      </c>
      <c r="D5572" t="s">
        <v>5243</v>
      </c>
      <c r="E5572" t="s">
        <v>20</v>
      </c>
      <c r="F5572" t="b">
        <v>0</v>
      </c>
      <c r="G5572" t="s">
        <v>314</v>
      </c>
      <c r="H5572" s="4">
        <v>45727.023402777777</v>
      </c>
      <c r="I5572" t="b">
        <v>0</v>
      </c>
      <c r="J5572" t="b">
        <v>0</v>
      </c>
      <c r="K5572" t="s">
        <v>314</v>
      </c>
      <c r="L5572" t="s">
        <v>22</v>
      </c>
      <c r="M5572">
        <v>90000</v>
      </c>
      <c r="O5572" t="s">
        <v>6697</v>
      </c>
      <c r="P5572" t="s">
        <v>6698</v>
      </c>
    </row>
    <row r="5573" spans="1:16" x14ac:dyDescent="0.25">
      <c r="A5573" t="s">
        <v>0</v>
      </c>
      <c r="B5573" t="s">
        <v>0</v>
      </c>
      <c r="C5573" t="s">
        <v>9342</v>
      </c>
      <c r="D5573" t="s">
        <v>7547</v>
      </c>
      <c r="E5573" t="s">
        <v>34</v>
      </c>
      <c r="F5573" t="b">
        <v>0</v>
      </c>
      <c r="G5573" t="s">
        <v>41</v>
      </c>
      <c r="H5573" s="4">
        <v>45727.042337962957</v>
      </c>
      <c r="I5573" t="b">
        <v>0</v>
      </c>
      <c r="J5573" t="b">
        <v>0</v>
      </c>
      <c r="K5573" t="s">
        <v>24</v>
      </c>
      <c r="L5573" t="s">
        <v>36</v>
      </c>
      <c r="N5573">
        <v>15</v>
      </c>
      <c r="O5573" t="s">
        <v>7548</v>
      </c>
      <c r="P5573" t="s">
        <v>61</v>
      </c>
    </row>
    <row r="5574" spans="1:16" x14ac:dyDescent="0.25">
      <c r="A5574" t="s">
        <v>0</v>
      </c>
      <c r="B5574" t="s">
        <v>3282</v>
      </c>
      <c r="C5574" t="s">
        <v>82</v>
      </c>
      <c r="D5574" t="s">
        <v>3973</v>
      </c>
      <c r="E5574" t="s">
        <v>20</v>
      </c>
      <c r="F5574" t="b">
        <v>0</v>
      </c>
      <c r="G5574" t="s">
        <v>27</v>
      </c>
      <c r="H5574" s="4">
        <v>45727.25</v>
      </c>
      <c r="I5574" t="b">
        <v>0</v>
      </c>
      <c r="J5574" t="b">
        <v>0</v>
      </c>
      <c r="K5574" t="s">
        <v>24</v>
      </c>
      <c r="L5574" t="s">
        <v>22</v>
      </c>
      <c r="M5574">
        <v>68500</v>
      </c>
      <c r="O5574" t="s">
        <v>5550</v>
      </c>
      <c r="P5574" t="s">
        <v>204</v>
      </c>
    </row>
    <row r="5575" spans="1:16" x14ac:dyDescent="0.25">
      <c r="A5575" t="s">
        <v>0</v>
      </c>
      <c r="B5575" t="s">
        <v>4606</v>
      </c>
      <c r="C5575" t="s">
        <v>386</v>
      </c>
      <c r="D5575" t="s">
        <v>4607</v>
      </c>
      <c r="E5575" t="s">
        <v>51</v>
      </c>
      <c r="F5575" t="b">
        <v>0</v>
      </c>
      <c r="G5575" t="s">
        <v>41</v>
      </c>
      <c r="H5575" s="4">
        <v>45727.250300925924</v>
      </c>
      <c r="I5575" t="b">
        <v>1</v>
      </c>
      <c r="J5575" t="b">
        <v>0</v>
      </c>
      <c r="K5575" t="s">
        <v>24</v>
      </c>
      <c r="L5575" t="s">
        <v>22</v>
      </c>
      <c r="M5575">
        <v>169241</v>
      </c>
      <c r="O5575" t="s">
        <v>4608</v>
      </c>
      <c r="P5575" t="s">
        <v>4609</v>
      </c>
    </row>
    <row r="5576" spans="1:16" x14ac:dyDescent="0.25">
      <c r="A5576" t="s">
        <v>0</v>
      </c>
      <c r="B5576" t="s">
        <v>0</v>
      </c>
      <c r="C5576" t="s">
        <v>517</v>
      </c>
      <c r="D5576" t="s">
        <v>4753</v>
      </c>
      <c r="E5576" t="s">
        <v>51</v>
      </c>
      <c r="F5576" t="b">
        <v>0</v>
      </c>
      <c r="G5576" t="s">
        <v>41</v>
      </c>
      <c r="H5576" s="4">
        <v>45727.25037037037</v>
      </c>
      <c r="I5576" t="b">
        <v>0</v>
      </c>
      <c r="J5576" t="b">
        <v>1</v>
      </c>
      <c r="K5576" t="s">
        <v>24</v>
      </c>
      <c r="L5576" t="s">
        <v>36</v>
      </c>
      <c r="N5576">
        <v>47.5</v>
      </c>
      <c r="O5576" t="s">
        <v>289</v>
      </c>
      <c r="P5576" t="s">
        <v>2400</v>
      </c>
    </row>
    <row r="5577" spans="1:16" x14ac:dyDescent="0.25">
      <c r="A5577" t="s">
        <v>0</v>
      </c>
      <c r="B5577" t="s">
        <v>9343</v>
      </c>
      <c r="C5577" t="s">
        <v>151</v>
      </c>
      <c r="D5577" t="s">
        <v>3828</v>
      </c>
      <c r="E5577" t="s">
        <v>20</v>
      </c>
      <c r="F5577" t="b">
        <v>0</v>
      </c>
      <c r="G5577" t="s">
        <v>30</v>
      </c>
      <c r="H5577" s="4">
        <v>45727.250567129631</v>
      </c>
      <c r="I5577" t="b">
        <v>0</v>
      </c>
      <c r="J5577" t="b">
        <v>1</v>
      </c>
      <c r="K5577" t="s">
        <v>24</v>
      </c>
      <c r="L5577" t="s">
        <v>36</v>
      </c>
      <c r="N5577">
        <v>43.875</v>
      </c>
      <c r="O5577" t="s">
        <v>6083</v>
      </c>
      <c r="P5577" t="s">
        <v>9344</v>
      </c>
    </row>
    <row r="5578" spans="1:16" x14ac:dyDescent="0.25">
      <c r="A5578" t="s">
        <v>0</v>
      </c>
      <c r="B5578" t="s">
        <v>0</v>
      </c>
      <c r="C5578" t="s">
        <v>3330</v>
      </c>
      <c r="D5578" t="s">
        <v>3828</v>
      </c>
      <c r="E5578" t="s">
        <v>51</v>
      </c>
      <c r="F5578" t="b">
        <v>0</v>
      </c>
      <c r="G5578" t="s">
        <v>30</v>
      </c>
      <c r="H5578" s="4">
        <v>45727.250625000001</v>
      </c>
      <c r="I5578" t="b">
        <v>0</v>
      </c>
      <c r="J5578" t="b">
        <v>0</v>
      </c>
      <c r="K5578" t="s">
        <v>24</v>
      </c>
      <c r="L5578" t="s">
        <v>22</v>
      </c>
      <c r="M5578">
        <v>76212</v>
      </c>
      <c r="O5578" t="s">
        <v>9345</v>
      </c>
      <c r="P5578" t="s">
        <v>9346</v>
      </c>
    </row>
    <row r="5579" spans="1:16" x14ac:dyDescent="0.25">
      <c r="A5579" t="s">
        <v>1</v>
      </c>
      <c r="B5579" t="s">
        <v>663</v>
      </c>
      <c r="C5579" t="s">
        <v>140</v>
      </c>
      <c r="D5579" t="s">
        <v>3973</v>
      </c>
      <c r="E5579" t="s">
        <v>20</v>
      </c>
      <c r="F5579" t="b">
        <v>0</v>
      </c>
      <c r="G5579" t="s">
        <v>35</v>
      </c>
      <c r="H5579" s="4">
        <v>45727.250972222217</v>
      </c>
      <c r="I5579" t="b">
        <v>0</v>
      </c>
      <c r="J5579" t="b">
        <v>1</v>
      </c>
      <c r="K5579" t="s">
        <v>24</v>
      </c>
      <c r="L5579" t="s">
        <v>22</v>
      </c>
      <c r="M5579">
        <v>124350</v>
      </c>
      <c r="O5579" t="s">
        <v>664</v>
      </c>
      <c r="P5579" t="s">
        <v>9347</v>
      </c>
    </row>
    <row r="5580" spans="1:16" x14ac:dyDescent="0.25">
      <c r="A5580" t="s">
        <v>1</v>
      </c>
      <c r="B5580" t="s">
        <v>3439</v>
      </c>
      <c r="C5580" t="s">
        <v>82</v>
      </c>
      <c r="D5580" t="s">
        <v>3970</v>
      </c>
      <c r="E5580" t="s">
        <v>20</v>
      </c>
      <c r="F5580" t="b">
        <v>0</v>
      </c>
      <c r="G5580" t="s">
        <v>27</v>
      </c>
      <c r="H5580" s="4">
        <v>45727.251006944447</v>
      </c>
      <c r="I5580" t="b">
        <v>0</v>
      </c>
      <c r="J5580" t="b">
        <v>1</v>
      </c>
      <c r="K5580" t="s">
        <v>24</v>
      </c>
      <c r="L5580" t="s">
        <v>22</v>
      </c>
      <c r="M5580">
        <v>152000</v>
      </c>
      <c r="O5580" t="s">
        <v>65</v>
      </c>
      <c r="P5580" t="s">
        <v>723</v>
      </c>
    </row>
    <row r="5581" spans="1:16" x14ac:dyDescent="0.25">
      <c r="A5581" t="s">
        <v>191</v>
      </c>
      <c r="B5581" t="s">
        <v>9348</v>
      </c>
      <c r="C5581" t="s">
        <v>82</v>
      </c>
      <c r="D5581" t="s">
        <v>3973</v>
      </c>
      <c r="E5581" t="s">
        <v>20</v>
      </c>
      <c r="F5581" t="b">
        <v>0</v>
      </c>
      <c r="G5581" t="s">
        <v>27</v>
      </c>
      <c r="H5581" s="4">
        <v>45727.251168981478</v>
      </c>
      <c r="I5581" t="b">
        <v>0</v>
      </c>
      <c r="J5581" t="b">
        <v>0</v>
      </c>
      <c r="K5581" t="s">
        <v>24</v>
      </c>
      <c r="L5581" t="s">
        <v>36</v>
      </c>
      <c r="N5581">
        <v>70.5</v>
      </c>
      <c r="O5581" t="s">
        <v>4344</v>
      </c>
      <c r="P5581" t="s">
        <v>9349</v>
      </c>
    </row>
    <row r="5582" spans="1:16" x14ac:dyDescent="0.25">
      <c r="A5582" t="s">
        <v>1</v>
      </c>
      <c r="B5582" t="s">
        <v>9350</v>
      </c>
      <c r="C5582" t="s">
        <v>1521</v>
      </c>
      <c r="D5582" t="s">
        <v>3383</v>
      </c>
      <c r="E5582" t="s">
        <v>20</v>
      </c>
      <c r="F5582" t="b">
        <v>0</v>
      </c>
      <c r="G5582" t="s">
        <v>52</v>
      </c>
      <c r="H5582" s="4">
        <v>45727.251273148147</v>
      </c>
      <c r="I5582" t="b">
        <v>0</v>
      </c>
      <c r="J5582" t="b">
        <v>1</v>
      </c>
      <c r="K5582" t="s">
        <v>24</v>
      </c>
      <c r="L5582" t="s">
        <v>22</v>
      </c>
      <c r="M5582">
        <v>80000</v>
      </c>
      <c r="O5582" t="s">
        <v>1549</v>
      </c>
      <c r="P5582" t="s">
        <v>700</v>
      </c>
    </row>
    <row r="5583" spans="1:16" x14ac:dyDescent="0.25">
      <c r="A5583" t="s">
        <v>2</v>
      </c>
      <c r="B5583" t="s">
        <v>638</v>
      </c>
      <c r="C5583" t="s">
        <v>213</v>
      </c>
      <c r="D5583" t="s">
        <v>3828</v>
      </c>
      <c r="E5583" t="s">
        <v>20</v>
      </c>
      <c r="F5583" t="b">
        <v>0</v>
      </c>
      <c r="G5583" t="s">
        <v>41</v>
      </c>
      <c r="H5583" s="4">
        <v>45727.252337962957</v>
      </c>
      <c r="I5583" t="b">
        <v>0</v>
      </c>
      <c r="J5583" t="b">
        <v>1</v>
      </c>
      <c r="K5583" t="s">
        <v>24</v>
      </c>
      <c r="L5583" t="s">
        <v>22</v>
      </c>
      <c r="M5583">
        <v>128114.578125</v>
      </c>
      <c r="O5583" t="s">
        <v>7801</v>
      </c>
      <c r="P5583" t="s">
        <v>7802</v>
      </c>
    </row>
    <row r="5584" spans="1:16" x14ac:dyDescent="0.25">
      <c r="A5584" t="s">
        <v>2</v>
      </c>
      <c r="B5584" t="s">
        <v>9351</v>
      </c>
      <c r="C5584" t="s">
        <v>1247</v>
      </c>
      <c r="D5584" t="s">
        <v>2208</v>
      </c>
      <c r="E5584" t="s">
        <v>20</v>
      </c>
      <c r="F5584" t="b">
        <v>0</v>
      </c>
      <c r="G5584" t="s">
        <v>1247</v>
      </c>
      <c r="H5584" s="4">
        <v>45727.263842592591</v>
      </c>
      <c r="I5584" t="b">
        <v>1</v>
      </c>
      <c r="J5584" t="b">
        <v>0</v>
      </c>
      <c r="K5584" t="s">
        <v>1247</v>
      </c>
      <c r="L5584" t="s">
        <v>22</v>
      </c>
      <c r="M5584">
        <v>162500</v>
      </c>
      <c r="O5584" t="s">
        <v>9352</v>
      </c>
      <c r="P5584" t="s">
        <v>9353</v>
      </c>
    </row>
    <row r="5585" spans="1:16" x14ac:dyDescent="0.25">
      <c r="A5585" t="s">
        <v>1</v>
      </c>
      <c r="B5585" t="s">
        <v>844</v>
      </c>
      <c r="C5585" t="s">
        <v>82</v>
      </c>
      <c r="D5585" t="s">
        <v>3828</v>
      </c>
      <c r="E5585" t="s">
        <v>20</v>
      </c>
      <c r="F5585" t="b">
        <v>0</v>
      </c>
      <c r="G5585" t="s">
        <v>27</v>
      </c>
      <c r="H5585" s="4">
        <v>45727.265682870369</v>
      </c>
      <c r="I5585" t="b">
        <v>0</v>
      </c>
      <c r="J5585" t="b">
        <v>1</v>
      </c>
      <c r="K5585" t="s">
        <v>24</v>
      </c>
      <c r="L5585" t="s">
        <v>22</v>
      </c>
      <c r="M5585">
        <v>207500</v>
      </c>
      <c r="O5585" t="s">
        <v>341</v>
      </c>
      <c r="P5585" t="s">
        <v>302</v>
      </c>
    </row>
    <row r="5586" spans="1:16" x14ac:dyDescent="0.25">
      <c r="A5586" t="s">
        <v>1</v>
      </c>
      <c r="B5586" t="s">
        <v>9354</v>
      </c>
      <c r="C5586" t="s">
        <v>192</v>
      </c>
      <c r="D5586" t="s">
        <v>4328</v>
      </c>
      <c r="E5586" t="s">
        <v>51</v>
      </c>
      <c r="F5586" t="b">
        <v>0</v>
      </c>
      <c r="G5586" t="s">
        <v>23</v>
      </c>
      <c r="H5586" s="4">
        <v>45727.266527777778</v>
      </c>
      <c r="I5586" t="b">
        <v>0</v>
      </c>
      <c r="J5586" t="b">
        <v>0</v>
      </c>
      <c r="K5586" t="s">
        <v>24</v>
      </c>
      <c r="L5586" t="s">
        <v>36</v>
      </c>
      <c r="N5586">
        <v>60</v>
      </c>
      <c r="O5586" t="s">
        <v>2486</v>
      </c>
      <c r="P5586" t="s">
        <v>9355</v>
      </c>
    </row>
    <row r="5587" spans="1:16" x14ac:dyDescent="0.25">
      <c r="A5587" t="s">
        <v>139</v>
      </c>
      <c r="B5587" t="s">
        <v>1756</v>
      </c>
      <c r="C5587" t="s">
        <v>39</v>
      </c>
      <c r="D5587" t="s">
        <v>7658</v>
      </c>
      <c r="E5587" t="s">
        <v>20</v>
      </c>
      <c r="F5587" t="b">
        <v>1</v>
      </c>
      <c r="G5587" t="s">
        <v>2452</v>
      </c>
      <c r="H5587" s="4">
        <v>45727.275023148148</v>
      </c>
      <c r="I5587" t="b">
        <v>0</v>
      </c>
      <c r="J5587" t="b">
        <v>0</v>
      </c>
      <c r="K5587" t="s">
        <v>2452</v>
      </c>
      <c r="L5587" t="s">
        <v>22</v>
      </c>
      <c r="M5587">
        <v>62500</v>
      </c>
      <c r="O5587" t="s">
        <v>9442</v>
      </c>
      <c r="P5587" t="s">
        <v>671</v>
      </c>
    </row>
    <row r="5588" spans="1:16" x14ac:dyDescent="0.25">
      <c r="A5588" t="s">
        <v>139</v>
      </c>
      <c r="B5588" t="s">
        <v>7989</v>
      </c>
      <c r="C5588" t="s">
        <v>39</v>
      </c>
      <c r="D5588" t="s">
        <v>3985</v>
      </c>
      <c r="E5588" t="s">
        <v>20</v>
      </c>
      <c r="F5588" t="b">
        <v>1</v>
      </c>
      <c r="G5588" t="s">
        <v>2438</v>
      </c>
      <c r="H5588" s="4">
        <v>45727.279976851853</v>
      </c>
      <c r="I5588" t="b">
        <v>1</v>
      </c>
      <c r="J5588" t="b">
        <v>0</v>
      </c>
      <c r="K5588" t="s">
        <v>2438</v>
      </c>
      <c r="L5588" t="s">
        <v>22</v>
      </c>
      <c r="M5588">
        <v>80000</v>
      </c>
      <c r="O5588" t="s">
        <v>7990</v>
      </c>
      <c r="P5588" t="s">
        <v>204</v>
      </c>
    </row>
    <row r="5589" spans="1:16" x14ac:dyDescent="0.25">
      <c r="A5589" t="s">
        <v>139</v>
      </c>
      <c r="B5589" t="s">
        <v>9356</v>
      </c>
      <c r="C5589" t="s">
        <v>39</v>
      </c>
      <c r="D5589" t="s">
        <v>2208</v>
      </c>
      <c r="E5589" t="s">
        <v>20</v>
      </c>
      <c r="F5589" t="b">
        <v>1</v>
      </c>
      <c r="G5589" t="s">
        <v>2641</v>
      </c>
      <c r="H5589" s="4">
        <v>45727.284930555557</v>
      </c>
      <c r="I5589" t="b">
        <v>0</v>
      </c>
      <c r="J5589" t="b">
        <v>0</v>
      </c>
      <c r="K5589" t="s">
        <v>2641</v>
      </c>
      <c r="L5589" t="s">
        <v>22</v>
      </c>
      <c r="M5589">
        <v>141810.3125</v>
      </c>
      <c r="O5589" t="s">
        <v>9357</v>
      </c>
      <c r="P5589" t="s">
        <v>9358</v>
      </c>
    </row>
    <row r="5590" spans="1:16" x14ac:dyDescent="0.25">
      <c r="A5590" t="s">
        <v>2</v>
      </c>
      <c r="B5590" t="s">
        <v>4314</v>
      </c>
      <c r="C5590" t="s">
        <v>3088</v>
      </c>
      <c r="D5590" t="s">
        <v>4003</v>
      </c>
      <c r="E5590" t="s">
        <v>20</v>
      </c>
      <c r="F5590" t="b">
        <v>0</v>
      </c>
      <c r="G5590" t="s">
        <v>2134</v>
      </c>
      <c r="H5590" s="4">
        <v>45727.285879629628</v>
      </c>
      <c r="I5590" t="b">
        <v>1</v>
      </c>
      <c r="J5590" t="b">
        <v>0</v>
      </c>
      <c r="K5590" t="s">
        <v>2134</v>
      </c>
      <c r="L5590" t="s">
        <v>22</v>
      </c>
      <c r="M5590">
        <v>410000</v>
      </c>
      <c r="O5590" t="s">
        <v>822</v>
      </c>
    </row>
    <row r="5591" spans="1:16" x14ac:dyDescent="0.25">
      <c r="A5591" t="s">
        <v>0</v>
      </c>
      <c r="B5591" t="s">
        <v>288</v>
      </c>
      <c r="C5591" t="s">
        <v>9359</v>
      </c>
      <c r="D5591" t="s">
        <v>4084</v>
      </c>
      <c r="E5591" t="s">
        <v>20</v>
      </c>
      <c r="F5591" t="b">
        <v>0</v>
      </c>
      <c r="G5591" t="s">
        <v>27</v>
      </c>
      <c r="H5591" s="4">
        <v>45727.291921296302</v>
      </c>
      <c r="I5591" t="b">
        <v>0</v>
      </c>
      <c r="J5591" t="b">
        <v>0</v>
      </c>
      <c r="K5591" t="s">
        <v>24</v>
      </c>
      <c r="L5591" t="s">
        <v>22</v>
      </c>
      <c r="M5591">
        <v>100000</v>
      </c>
      <c r="O5591" t="s">
        <v>9360</v>
      </c>
      <c r="P5591" t="s">
        <v>3836</v>
      </c>
    </row>
    <row r="5592" spans="1:16" x14ac:dyDescent="0.25">
      <c r="A5592" t="s">
        <v>0</v>
      </c>
      <c r="B5592" t="s">
        <v>6623</v>
      </c>
      <c r="C5592" t="s">
        <v>1591</v>
      </c>
      <c r="D5592" t="s">
        <v>3828</v>
      </c>
      <c r="E5592" t="s">
        <v>51</v>
      </c>
      <c r="F5592" t="b">
        <v>0</v>
      </c>
      <c r="G5592" t="s">
        <v>23</v>
      </c>
      <c r="H5592" s="4">
        <v>45727.310844907413</v>
      </c>
      <c r="I5592" t="b">
        <v>0</v>
      </c>
      <c r="J5592" t="b">
        <v>0</v>
      </c>
      <c r="K5592" t="s">
        <v>24</v>
      </c>
      <c r="L5592" t="s">
        <v>36</v>
      </c>
      <c r="N5592">
        <v>40</v>
      </c>
      <c r="O5592" t="s">
        <v>6624</v>
      </c>
    </row>
    <row r="5593" spans="1:16" x14ac:dyDescent="0.25">
      <c r="A5593" t="s">
        <v>0</v>
      </c>
      <c r="B5593" t="s">
        <v>103</v>
      </c>
      <c r="C5593" t="s">
        <v>203</v>
      </c>
      <c r="D5593" t="s">
        <v>2208</v>
      </c>
      <c r="E5593" t="s">
        <v>20</v>
      </c>
      <c r="F5593" t="b">
        <v>0</v>
      </c>
      <c r="G5593" t="s">
        <v>23</v>
      </c>
      <c r="H5593" s="4">
        <v>45727.312141203707</v>
      </c>
      <c r="I5593" t="b">
        <v>0</v>
      </c>
      <c r="J5593" t="b">
        <v>0</v>
      </c>
      <c r="K5593" t="s">
        <v>24</v>
      </c>
      <c r="L5593" t="s">
        <v>22</v>
      </c>
      <c r="M5593">
        <v>70000</v>
      </c>
      <c r="O5593" t="s">
        <v>803</v>
      </c>
      <c r="P5593" t="s">
        <v>9361</v>
      </c>
    </row>
    <row r="5594" spans="1:16" x14ac:dyDescent="0.25">
      <c r="A5594" t="s">
        <v>139</v>
      </c>
      <c r="B5594" t="s">
        <v>9362</v>
      </c>
      <c r="C5594" t="s">
        <v>5091</v>
      </c>
      <c r="D5594" t="s">
        <v>3970</v>
      </c>
      <c r="E5594" t="s">
        <v>20</v>
      </c>
      <c r="F5594" t="b">
        <v>0</v>
      </c>
      <c r="G5594" t="s">
        <v>30</v>
      </c>
      <c r="H5594" s="4">
        <v>45727.333865740737</v>
      </c>
      <c r="I5594" t="b">
        <v>0</v>
      </c>
      <c r="J5594" t="b">
        <v>1</v>
      </c>
      <c r="K5594" t="s">
        <v>24</v>
      </c>
      <c r="L5594" t="s">
        <v>22</v>
      </c>
      <c r="M5594">
        <v>110000</v>
      </c>
      <c r="O5594" t="s">
        <v>800</v>
      </c>
      <c r="P5594" t="s">
        <v>249</v>
      </c>
    </row>
    <row r="5595" spans="1:16" x14ac:dyDescent="0.25">
      <c r="A5595" t="s">
        <v>89</v>
      </c>
      <c r="B5595" t="s">
        <v>4516</v>
      </c>
      <c r="C5595" t="s">
        <v>71</v>
      </c>
      <c r="D5595" t="s">
        <v>3973</v>
      </c>
      <c r="E5595" t="s">
        <v>20</v>
      </c>
      <c r="F5595" t="b">
        <v>0</v>
      </c>
      <c r="G5595" t="s">
        <v>27</v>
      </c>
      <c r="H5595" s="4">
        <v>45727.334814814807</v>
      </c>
      <c r="I5595" t="b">
        <v>0</v>
      </c>
      <c r="J5595" t="b">
        <v>1</v>
      </c>
      <c r="K5595" t="s">
        <v>24</v>
      </c>
      <c r="L5595" t="s">
        <v>22</v>
      </c>
      <c r="M5595">
        <v>187625</v>
      </c>
      <c r="O5595" t="s">
        <v>1101</v>
      </c>
      <c r="P5595" t="s">
        <v>4517</v>
      </c>
    </row>
    <row r="5596" spans="1:16" x14ac:dyDescent="0.25">
      <c r="A5596" t="s">
        <v>40</v>
      </c>
      <c r="B5596" t="s">
        <v>3193</v>
      </c>
      <c r="C5596" t="s">
        <v>1471</v>
      </c>
      <c r="D5596" t="s">
        <v>4178</v>
      </c>
      <c r="E5596" t="s">
        <v>20</v>
      </c>
      <c r="F5596" t="b">
        <v>0</v>
      </c>
      <c r="G5596" t="s">
        <v>41</v>
      </c>
      <c r="H5596" s="4">
        <v>45727.335868055547</v>
      </c>
      <c r="I5596" t="b">
        <v>0</v>
      </c>
      <c r="J5596" t="b">
        <v>1</v>
      </c>
      <c r="K5596" t="s">
        <v>24</v>
      </c>
      <c r="L5596" t="s">
        <v>22</v>
      </c>
      <c r="M5596">
        <v>241000</v>
      </c>
      <c r="O5596" t="s">
        <v>59</v>
      </c>
      <c r="P5596" t="s">
        <v>137</v>
      </c>
    </row>
    <row r="5597" spans="1:16" x14ac:dyDescent="0.25">
      <c r="A5597" t="s">
        <v>1</v>
      </c>
      <c r="B5597" t="s">
        <v>6627</v>
      </c>
      <c r="C5597" t="s">
        <v>39</v>
      </c>
      <c r="D5597" t="s">
        <v>3957</v>
      </c>
      <c r="E5597" t="s">
        <v>34</v>
      </c>
      <c r="F5597" t="b">
        <v>1</v>
      </c>
      <c r="G5597" t="s">
        <v>52</v>
      </c>
      <c r="H5597" s="4">
        <v>45727.336539351847</v>
      </c>
      <c r="I5597" t="b">
        <v>0</v>
      </c>
      <c r="J5597" t="b">
        <v>0</v>
      </c>
      <c r="K5597" t="s">
        <v>24</v>
      </c>
      <c r="L5597" t="s">
        <v>36</v>
      </c>
      <c r="N5597">
        <v>13.430000305175779</v>
      </c>
      <c r="O5597" t="s">
        <v>6628</v>
      </c>
      <c r="P5597" t="s">
        <v>1506</v>
      </c>
    </row>
    <row r="5598" spans="1:16" x14ac:dyDescent="0.25">
      <c r="A5598" t="s">
        <v>139</v>
      </c>
      <c r="B5598" t="s">
        <v>9363</v>
      </c>
      <c r="C5598" t="s">
        <v>9364</v>
      </c>
      <c r="D5598" t="s">
        <v>9365</v>
      </c>
      <c r="E5598" t="s">
        <v>631</v>
      </c>
      <c r="F5598" t="b">
        <v>0</v>
      </c>
      <c r="G5598" t="s">
        <v>820</v>
      </c>
      <c r="H5598" s="4">
        <v>45727.341273148151</v>
      </c>
      <c r="I5598" t="b">
        <v>0</v>
      </c>
      <c r="J5598" t="b">
        <v>0</v>
      </c>
      <c r="K5598" t="s">
        <v>820</v>
      </c>
      <c r="L5598" t="s">
        <v>22</v>
      </c>
      <c r="M5598">
        <v>103000</v>
      </c>
      <c r="O5598" t="s">
        <v>341</v>
      </c>
      <c r="P5598" t="s">
        <v>9366</v>
      </c>
    </row>
    <row r="5599" spans="1:16" x14ac:dyDescent="0.25">
      <c r="A5599" t="s">
        <v>2</v>
      </c>
      <c r="B5599" t="s">
        <v>9367</v>
      </c>
      <c r="C5599" t="s">
        <v>1828</v>
      </c>
      <c r="D5599" t="s">
        <v>3828</v>
      </c>
      <c r="E5599" t="s">
        <v>20</v>
      </c>
      <c r="F5599" t="b">
        <v>0</v>
      </c>
      <c r="G5599" t="s">
        <v>41</v>
      </c>
      <c r="H5599" s="4">
        <v>45727.37667824074</v>
      </c>
      <c r="I5599" t="b">
        <v>0</v>
      </c>
      <c r="J5599" t="b">
        <v>1</v>
      </c>
      <c r="K5599" t="s">
        <v>24</v>
      </c>
      <c r="L5599" t="s">
        <v>22</v>
      </c>
      <c r="M5599">
        <v>90750</v>
      </c>
      <c r="O5599" t="s">
        <v>3185</v>
      </c>
      <c r="P5599" t="s">
        <v>9368</v>
      </c>
    </row>
    <row r="5600" spans="1:16" x14ac:dyDescent="0.25">
      <c r="A5600" t="s">
        <v>2</v>
      </c>
      <c r="B5600" t="s">
        <v>9369</v>
      </c>
      <c r="C5600" t="s">
        <v>179</v>
      </c>
      <c r="D5600" t="s">
        <v>4178</v>
      </c>
      <c r="E5600" t="s">
        <v>20</v>
      </c>
      <c r="F5600" t="b">
        <v>0</v>
      </c>
      <c r="G5600" t="s">
        <v>27</v>
      </c>
      <c r="H5600" s="4">
        <v>45727.377337962957</v>
      </c>
      <c r="I5600" t="b">
        <v>0</v>
      </c>
      <c r="J5600" t="b">
        <v>1</v>
      </c>
      <c r="K5600" t="s">
        <v>24</v>
      </c>
      <c r="L5600" t="s">
        <v>22</v>
      </c>
      <c r="M5600">
        <v>207000</v>
      </c>
      <c r="O5600" t="s">
        <v>59</v>
      </c>
      <c r="P5600" t="s">
        <v>137</v>
      </c>
    </row>
    <row r="5601" spans="1:16" x14ac:dyDescent="0.25">
      <c r="A5601" t="s">
        <v>1</v>
      </c>
      <c r="B5601" t="s">
        <v>2799</v>
      </c>
      <c r="C5601" t="s">
        <v>1346</v>
      </c>
      <c r="D5601" t="s">
        <v>2208</v>
      </c>
      <c r="E5601" t="s">
        <v>34</v>
      </c>
      <c r="F5601" t="b">
        <v>0</v>
      </c>
      <c r="G5601" t="s">
        <v>41</v>
      </c>
      <c r="H5601" s="4">
        <v>45727.418229166673</v>
      </c>
      <c r="I5601" t="b">
        <v>0</v>
      </c>
      <c r="J5601" t="b">
        <v>1</v>
      </c>
      <c r="K5601" t="s">
        <v>24</v>
      </c>
      <c r="L5601" t="s">
        <v>22</v>
      </c>
      <c r="M5601">
        <v>198000</v>
      </c>
      <c r="O5601" t="s">
        <v>428</v>
      </c>
      <c r="P5601" t="s">
        <v>7309</v>
      </c>
    </row>
    <row r="5602" spans="1:16" x14ac:dyDescent="0.25">
      <c r="A5602" t="s">
        <v>2</v>
      </c>
      <c r="B5602" t="s">
        <v>4228</v>
      </c>
      <c r="C5602" t="s">
        <v>690</v>
      </c>
      <c r="D5602" t="s">
        <v>2208</v>
      </c>
      <c r="E5602" t="s">
        <v>34</v>
      </c>
      <c r="F5602" t="b">
        <v>0</v>
      </c>
      <c r="G5602" t="s">
        <v>27</v>
      </c>
      <c r="H5602" s="4">
        <v>45727.432141203702</v>
      </c>
      <c r="I5602" t="b">
        <v>0</v>
      </c>
      <c r="J5602" t="b">
        <v>1</v>
      </c>
      <c r="K5602" t="s">
        <v>24</v>
      </c>
      <c r="L5602" t="s">
        <v>22</v>
      </c>
      <c r="M5602">
        <v>175500</v>
      </c>
      <c r="O5602" t="s">
        <v>428</v>
      </c>
      <c r="P5602" t="s">
        <v>4238</v>
      </c>
    </row>
    <row r="5603" spans="1:16" x14ac:dyDescent="0.25">
      <c r="A5603" t="s">
        <v>89</v>
      </c>
      <c r="B5603" t="s">
        <v>7452</v>
      </c>
      <c r="C5603" t="s">
        <v>7313</v>
      </c>
      <c r="D5603" t="s">
        <v>2208</v>
      </c>
      <c r="E5603" t="s">
        <v>34</v>
      </c>
      <c r="F5603" t="b">
        <v>0</v>
      </c>
      <c r="G5603" t="s">
        <v>41</v>
      </c>
      <c r="H5603" s="4">
        <v>45727.433148148149</v>
      </c>
      <c r="I5603" t="b">
        <v>0</v>
      </c>
      <c r="J5603" t="b">
        <v>1</v>
      </c>
      <c r="K5603" t="s">
        <v>24</v>
      </c>
      <c r="L5603" t="s">
        <v>22</v>
      </c>
      <c r="M5603">
        <v>195000</v>
      </c>
      <c r="O5603" t="s">
        <v>428</v>
      </c>
      <c r="P5603" t="s">
        <v>7453</v>
      </c>
    </row>
    <row r="5604" spans="1:16" x14ac:dyDescent="0.25">
      <c r="A5604" t="s">
        <v>0</v>
      </c>
      <c r="B5604" t="s">
        <v>0</v>
      </c>
      <c r="C5604" t="s">
        <v>1978</v>
      </c>
      <c r="D5604" t="s">
        <v>7547</v>
      </c>
      <c r="E5604" t="s">
        <v>34</v>
      </c>
      <c r="F5604" t="b">
        <v>0</v>
      </c>
      <c r="G5604" t="s">
        <v>52</v>
      </c>
      <c r="H5604" s="4">
        <v>45727.459699074083</v>
      </c>
      <c r="I5604" t="b">
        <v>0</v>
      </c>
      <c r="J5604" t="b">
        <v>0</v>
      </c>
      <c r="K5604" t="s">
        <v>24</v>
      </c>
      <c r="L5604" t="s">
        <v>36</v>
      </c>
      <c r="N5604">
        <v>15</v>
      </c>
      <c r="O5604" t="s">
        <v>7548</v>
      </c>
      <c r="P5604" t="s">
        <v>61</v>
      </c>
    </row>
    <row r="5605" spans="1:16" x14ac:dyDescent="0.25">
      <c r="A5605" t="s">
        <v>25</v>
      </c>
      <c r="B5605" t="s">
        <v>9370</v>
      </c>
      <c r="C5605" t="s">
        <v>9371</v>
      </c>
      <c r="D5605" t="s">
        <v>3350</v>
      </c>
      <c r="E5605" t="s">
        <v>20</v>
      </c>
      <c r="F5605" t="b">
        <v>0</v>
      </c>
      <c r="G5605" t="s">
        <v>314</v>
      </c>
      <c r="H5605" s="4">
        <v>45727.483020833337</v>
      </c>
      <c r="I5605" t="b">
        <v>1</v>
      </c>
      <c r="J5605" t="b">
        <v>0</v>
      </c>
      <c r="K5605" t="s">
        <v>314</v>
      </c>
      <c r="L5605" t="s">
        <v>22</v>
      </c>
      <c r="M5605">
        <v>40000</v>
      </c>
      <c r="O5605" t="s">
        <v>3350</v>
      </c>
      <c r="P5605" t="s">
        <v>1304</v>
      </c>
    </row>
    <row r="5606" spans="1:16" x14ac:dyDescent="0.25">
      <c r="A5606" t="s">
        <v>0</v>
      </c>
      <c r="B5606" t="s">
        <v>5525</v>
      </c>
      <c r="C5606" t="s">
        <v>851</v>
      </c>
      <c r="D5606" t="s">
        <v>4328</v>
      </c>
      <c r="E5606" t="s">
        <v>20</v>
      </c>
      <c r="F5606" t="b">
        <v>0</v>
      </c>
      <c r="G5606" t="s">
        <v>27</v>
      </c>
      <c r="H5606" s="4">
        <v>45727.500081018523</v>
      </c>
      <c r="I5606" t="b">
        <v>0</v>
      </c>
      <c r="J5606" t="b">
        <v>0</v>
      </c>
      <c r="K5606" t="s">
        <v>24</v>
      </c>
      <c r="L5606" t="s">
        <v>22</v>
      </c>
      <c r="M5606">
        <v>62500</v>
      </c>
      <c r="O5606" t="s">
        <v>5526</v>
      </c>
      <c r="P5606" t="s">
        <v>5527</v>
      </c>
    </row>
    <row r="5607" spans="1:16" x14ac:dyDescent="0.25">
      <c r="A5607" t="s">
        <v>0</v>
      </c>
      <c r="B5607" t="s">
        <v>0</v>
      </c>
      <c r="C5607" t="s">
        <v>9443</v>
      </c>
      <c r="D5607" t="s">
        <v>7547</v>
      </c>
      <c r="E5607" t="s">
        <v>34</v>
      </c>
      <c r="F5607" t="b">
        <v>0</v>
      </c>
      <c r="G5607" t="s">
        <v>41</v>
      </c>
      <c r="H5607" s="4">
        <v>45727.500381944446</v>
      </c>
      <c r="I5607" t="b">
        <v>0</v>
      </c>
      <c r="J5607" t="b">
        <v>0</v>
      </c>
      <c r="K5607" t="s">
        <v>24</v>
      </c>
      <c r="L5607" t="s">
        <v>36</v>
      </c>
      <c r="N5607">
        <v>15</v>
      </c>
      <c r="O5607" t="s">
        <v>7548</v>
      </c>
      <c r="P5607" t="s">
        <v>61</v>
      </c>
    </row>
    <row r="5608" spans="1:16" x14ac:dyDescent="0.25">
      <c r="A5608" t="s">
        <v>0</v>
      </c>
      <c r="B5608" t="s">
        <v>0</v>
      </c>
      <c r="C5608" t="s">
        <v>3934</v>
      </c>
      <c r="D5608" t="s">
        <v>7547</v>
      </c>
      <c r="E5608" t="s">
        <v>34</v>
      </c>
      <c r="F5608" t="b">
        <v>0</v>
      </c>
      <c r="G5608" t="s">
        <v>35</v>
      </c>
      <c r="H5608" s="4">
        <v>45727.500648148147</v>
      </c>
      <c r="I5608" t="b">
        <v>0</v>
      </c>
      <c r="J5608" t="b">
        <v>0</v>
      </c>
      <c r="K5608" t="s">
        <v>24</v>
      </c>
      <c r="L5608" t="s">
        <v>36</v>
      </c>
      <c r="N5608">
        <v>15</v>
      </c>
      <c r="O5608" t="s">
        <v>7548</v>
      </c>
      <c r="P5608" t="s">
        <v>61</v>
      </c>
    </row>
    <row r="5609" spans="1:16" x14ac:dyDescent="0.25">
      <c r="A5609" t="s">
        <v>1</v>
      </c>
      <c r="B5609" t="s">
        <v>2392</v>
      </c>
      <c r="C5609" t="s">
        <v>292</v>
      </c>
      <c r="D5609" t="s">
        <v>3973</v>
      </c>
      <c r="E5609" t="s">
        <v>20</v>
      </c>
      <c r="F5609" t="b">
        <v>0</v>
      </c>
      <c r="G5609" t="s">
        <v>30</v>
      </c>
      <c r="H5609" s="4">
        <v>45727.501180555562</v>
      </c>
      <c r="I5609" t="b">
        <v>0</v>
      </c>
      <c r="J5609" t="b">
        <v>1</v>
      </c>
      <c r="K5609" t="s">
        <v>24</v>
      </c>
      <c r="L5609" t="s">
        <v>22</v>
      </c>
      <c r="M5609">
        <v>193426.5</v>
      </c>
      <c r="O5609" t="s">
        <v>5482</v>
      </c>
      <c r="P5609" t="s">
        <v>1809</v>
      </c>
    </row>
    <row r="5610" spans="1:16" x14ac:dyDescent="0.25">
      <c r="A5610" t="s">
        <v>40</v>
      </c>
      <c r="B5610" t="s">
        <v>9372</v>
      </c>
      <c r="C5610" t="s">
        <v>2031</v>
      </c>
      <c r="D5610" t="s">
        <v>3957</v>
      </c>
      <c r="E5610" t="s">
        <v>34</v>
      </c>
      <c r="F5610" t="b">
        <v>0</v>
      </c>
      <c r="G5610" t="s">
        <v>27</v>
      </c>
      <c r="H5610" s="4">
        <v>45727.501296296286</v>
      </c>
      <c r="I5610" t="b">
        <v>0</v>
      </c>
      <c r="J5610" t="b">
        <v>1</v>
      </c>
      <c r="K5610" t="s">
        <v>24</v>
      </c>
      <c r="L5610" t="s">
        <v>36</v>
      </c>
      <c r="N5610">
        <v>54.420001983642578</v>
      </c>
      <c r="O5610" t="s">
        <v>2319</v>
      </c>
      <c r="P5610" t="s">
        <v>9373</v>
      </c>
    </row>
    <row r="5611" spans="1:16" x14ac:dyDescent="0.25">
      <c r="A5611" t="s">
        <v>2</v>
      </c>
      <c r="B5611" t="s">
        <v>7406</v>
      </c>
      <c r="C5611" t="s">
        <v>1358</v>
      </c>
      <c r="D5611" t="s">
        <v>3973</v>
      </c>
      <c r="E5611" t="s">
        <v>20</v>
      </c>
      <c r="F5611" t="b">
        <v>0</v>
      </c>
      <c r="G5611" t="s">
        <v>41</v>
      </c>
      <c r="H5611" s="4">
        <v>45727.501400462963</v>
      </c>
      <c r="I5611" t="b">
        <v>0</v>
      </c>
      <c r="J5611" t="b">
        <v>0</v>
      </c>
      <c r="K5611" t="s">
        <v>24</v>
      </c>
      <c r="L5611" t="s">
        <v>22</v>
      </c>
      <c r="M5611">
        <v>82850</v>
      </c>
      <c r="O5611" t="s">
        <v>5482</v>
      </c>
      <c r="P5611" t="s">
        <v>3772</v>
      </c>
    </row>
    <row r="5612" spans="1:16" x14ac:dyDescent="0.25">
      <c r="A5612" t="s">
        <v>2</v>
      </c>
      <c r="B5612" t="s">
        <v>9374</v>
      </c>
      <c r="C5612" t="s">
        <v>1050</v>
      </c>
      <c r="D5612" t="s">
        <v>3973</v>
      </c>
      <c r="E5612" t="s">
        <v>20</v>
      </c>
      <c r="F5612" t="b">
        <v>0</v>
      </c>
      <c r="G5612" t="s">
        <v>41</v>
      </c>
      <c r="H5612" s="4">
        <v>45727.502187500002</v>
      </c>
      <c r="I5612" t="b">
        <v>0</v>
      </c>
      <c r="J5612" t="b">
        <v>1</v>
      </c>
      <c r="K5612" t="s">
        <v>24</v>
      </c>
      <c r="L5612" t="s">
        <v>22</v>
      </c>
      <c r="M5612">
        <v>122900</v>
      </c>
      <c r="O5612" t="s">
        <v>5482</v>
      </c>
      <c r="P5612" t="s">
        <v>9375</v>
      </c>
    </row>
    <row r="5613" spans="1:16" x14ac:dyDescent="0.25">
      <c r="A5613" t="s">
        <v>1</v>
      </c>
      <c r="B5613" t="s">
        <v>9376</v>
      </c>
      <c r="C5613" t="s">
        <v>1050</v>
      </c>
      <c r="D5613" t="s">
        <v>3973</v>
      </c>
      <c r="E5613" t="s">
        <v>20</v>
      </c>
      <c r="F5613" t="b">
        <v>0</v>
      </c>
      <c r="G5613" t="s">
        <v>35</v>
      </c>
      <c r="H5613" s="4">
        <v>45727.502349537041</v>
      </c>
      <c r="I5613" t="b">
        <v>0</v>
      </c>
      <c r="J5613" t="b">
        <v>1</v>
      </c>
      <c r="K5613" t="s">
        <v>24</v>
      </c>
      <c r="L5613" t="s">
        <v>36</v>
      </c>
      <c r="N5613">
        <v>73</v>
      </c>
      <c r="O5613" t="s">
        <v>5482</v>
      </c>
      <c r="P5613" t="s">
        <v>354</v>
      </c>
    </row>
    <row r="5614" spans="1:16" x14ac:dyDescent="0.25">
      <c r="A5614" t="s">
        <v>25</v>
      </c>
      <c r="B5614" t="s">
        <v>9377</v>
      </c>
      <c r="C5614" t="s">
        <v>820</v>
      </c>
      <c r="D5614" t="s">
        <v>4035</v>
      </c>
      <c r="E5614" t="s">
        <v>20</v>
      </c>
      <c r="F5614" t="b">
        <v>0</v>
      </c>
      <c r="G5614" t="s">
        <v>820</v>
      </c>
      <c r="H5614" s="4">
        <v>45727.507175925923</v>
      </c>
      <c r="I5614" t="b">
        <v>0</v>
      </c>
      <c r="J5614" t="b">
        <v>0</v>
      </c>
      <c r="K5614" t="s">
        <v>820</v>
      </c>
      <c r="L5614" t="s">
        <v>22</v>
      </c>
      <c r="M5614">
        <v>64800</v>
      </c>
      <c r="O5614" t="s">
        <v>9378</v>
      </c>
      <c r="P5614" t="s">
        <v>9379</v>
      </c>
    </row>
    <row r="5615" spans="1:16" x14ac:dyDescent="0.25">
      <c r="A5615" t="s">
        <v>40</v>
      </c>
      <c r="B5615" t="s">
        <v>40</v>
      </c>
      <c r="C5615" t="s">
        <v>3608</v>
      </c>
      <c r="D5615" t="s">
        <v>3973</v>
      </c>
      <c r="E5615" t="s">
        <v>20</v>
      </c>
      <c r="F5615" t="b">
        <v>0</v>
      </c>
      <c r="G5615" t="s">
        <v>27</v>
      </c>
      <c r="H5615" s="4">
        <v>45727.516180555547</v>
      </c>
      <c r="I5615" t="b">
        <v>0</v>
      </c>
      <c r="J5615" t="b">
        <v>1</v>
      </c>
      <c r="K5615" t="s">
        <v>24</v>
      </c>
      <c r="L5615" t="s">
        <v>22</v>
      </c>
      <c r="M5615">
        <v>148000</v>
      </c>
      <c r="O5615" t="s">
        <v>5482</v>
      </c>
      <c r="P5615" t="s">
        <v>9444</v>
      </c>
    </row>
    <row r="5616" spans="1:16" x14ac:dyDescent="0.25">
      <c r="A5616" t="s">
        <v>0</v>
      </c>
      <c r="B5616" t="s">
        <v>9448</v>
      </c>
      <c r="C5616" t="s">
        <v>114</v>
      </c>
      <c r="D5616" t="s">
        <v>3957</v>
      </c>
      <c r="E5616" t="s">
        <v>34</v>
      </c>
      <c r="F5616" t="b">
        <v>0</v>
      </c>
      <c r="G5616" t="s">
        <v>27</v>
      </c>
      <c r="H5616" s="4">
        <v>45727.541886574072</v>
      </c>
      <c r="I5616" t="b">
        <v>1</v>
      </c>
      <c r="J5616" t="b">
        <v>1</v>
      </c>
      <c r="K5616" t="s">
        <v>24</v>
      </c>
      <c r="L5616" t="s">
        <v>36</v>
      </c>
      <c r="N5616">
        <v>26.389999389648441</v>
      </c>
      <c r="O5616" t="s">
        <v>9449</v>
      </c>
      <c r="P5616" t="s">
        <v>2787</v>
      </c>
    </row>
    <row r="5617" spans="1:16" x14ac:dyDescent="0.25">
      <c r="A5617" t="s">
        <v>2</v>
      </c>
      <c r="B5617" t="s">
        <v>9380</v>
      </c>
      <c r="C5617" t="s">
        <v>3318</v>
      </c>
      <c r="D5617" t="s">
        <v>3828</v>
      </c>
      <c r="E5617" t="s">
        <v>20</v>
      </c>
      <c r="F5617" t="b">
        <v>0</v>
      </c>
      <c r="G5617" t="s">
        <v>27</v>
      </c>
      <c r="H5617" s="4">
        <v>45727.543055555558</v>
      </c>
      <c r="I5617" t="b">
        <v>0</v>
      </c>
      <c r="J5617" t="b">
        <v>1</v>
      </c>
      <c r="K5617" t="s">
        <v>24</v>
      </c>
      <c r="L5617" t="s">
        <v>36</v>
      </c>
      <c r="N5617">
        <v>63.5</v>
      </c>
      <c r="O5617" t="s">
        <v>3060</v>
      </c>
      <c r="P5617" t="s">
        <v>9381</v>
      </c>
    </row>
    <row r="5618" spans="1:16" x14ac:dyDescent="0.25">
      <c r="A5618" t="s">
        <v>2</v>
      </c>
      <c r="B5618" t="s">
        <v>2</v>
      </c>
      <c r="C5618" t="s">
        <v>87</v>
      </c>
      <c r="D5618" t="s">
        <v>131</v>
      </c>
      <c r="E5618" t="s">
        <v>20</v>
      </c>
      <c r="F5618" t="b">
        <v>0</v>
      </c>
      <c r="G5618" t="s">
        <v>41</v>
      </c>
      <c r="H5618" s="4">
        <v>45727.554652777777</v>
      </c>
      <c r="I5618" t="b">
        <v>1</v>
      </c>
      <c r="J5618" t="b">
        <v>0</v>
      </c>
      <c r="K5618" t="s">
        <v>24</v>
      </c>
      <c r="L5618" t="s">
        <v>22</v>
      </c>
      <c r="M5618">
        <v>130000</v>
      </c>
      <c r="O5618" t="s">
        <v>131</v>
      </c>
      <c r="P5618" t="s">
        <v>9382</v>
      </c>
    </row>
    <row r="5619" spans="1:16" x14ac:dyDescent="0.25">
      <c r="A5619" t="s">
        <v>25</v>
      </c>
      <c r="B5619" t="s">
        <v>7231</v>
      </c>
      <c r="C5619" t="s">
        <v>7232</v>
      </c>
      <c r="D5619" t="s">
        <v>3973</v>
      </c>
      <c r="E5619" t="s">
        <v>51</v>
      </c>
      <c r="F5619" t="b">
        <v>0</v>
      </c>
      <c r="G5619" t="s">
        <v>30</v>
      </c>
      <c r="H5619" s="4">
        <v>45727.58421296296</v>
      </c>
      <c r="I5619" t="b">
        <v>0</v>
      </c>
      <c r="J5619" t="b">
        <v>0</v>
      </c>
      <c r="K5619" t="s">
        <v>24</v>
      </c>
      <c r="L5619" t="s">
        <v>36</v>
      </c>
      <c r="N5619">
        <v>57</v>
      </c>
      <c r="O5619" t="s">
        <v>1002</v>
      </c>
    </row>
    <row r="5620" spans="1:16" x14ac:dyDescent="0.25">
      <c r="A5620" t="s">
        <v>28</v>
      </c>
      <c r="B5620" t="s">
        <v>9445</v>
      </c>
      <c r="C5620" t="s">
        <v>180</v>
      </c>
      <c r="D5620" t="s">
        <v>3973</v>
      </c>
      <c r="E5620" t="s">
        <v>20</v>
      </c>
      <c r="F5620" t="b">
        <v>0</v>
      </c>
      <c r="G5620" t="s">
        <v>41</v>
      </c>
      <c r="H5620" s="4">
        <v>45727.584409722222</v>
      </c>
      <c r="I5620" t="b">
        <v>0</v>
      </c>
      <c r="J5620" t="b">
        <v>1</v>
      </c>
      <c r="K5620" t="s">
        <v>24</v>
      </c>
      <c r="L5620" t="s">
        <v>22</v>
      </c>
      <c r="M5620">
        <v>155500</v>
      </c>
      <c r="O5620" t="s">
        <v>9249</v>
      </c>
      <c r="P5620" t="s">
        <v>9446</v>
      </c>
    </row>
    <row r="5621" spans="1:16" x14ac:dyDescent="0.25">
      <c r="A5621" t="s">
        <v>40</v>
      </c>
      <c r="B5621" t="s">
        <v>9383</v>
      </c>
      <c r="C5621" t="s">
        <v>538</v>
      </c>
      <c r="D5621" t="s">
        <v>3828</v>
      </c>
      <c r="E5621" t="s">
        <v>20</v>
      </c>
      <c r="F5621" t="b">
        <v>0</v>
      </c>
      <c r="G5621" t="s">
        <v>27</v>
      </c>
      <c r="H5621" s="4">
        <v>45727.585023148153</v>
      </c>
      <c r="I5621" t="b">
        <v>0</v>
      </c>
      <c r="J5621" t="b">
        <v>1</v>
      </c>
      <c r="K5621" t="s">
        <v>24</v>
      </c>
      <c r="L5621" t="s">
        <v>22</v>
      </c>
      <c r="M5621">
        <v>163000</v>
      </c>
      <c r="O5621" t="s">
        <v>487</v>
      </c>
      <c r="P5621" t="s">
        <v>9384</v>
      </c>
    </row>
    <row r="5622" spans="1:16" x14ac:dyDescent="0.25">
      <c r="A5622" t="s">
        <v>2</v>
      </c>
      <c r="B5622" t="s">
        <v>2</v>
      </c>
      <c r="C5622" t="s">
        <v>1778</v>
      </c>
      <c r="D5622" t="s">
        <v>3828</v>
      </c>
      <c r="E5622" t="s">
        <v>20</v>
      </c>
      <c r="F5622" t="b">
        <v>0</v>
      </c>
      <c r="G5622" t="s">
        <v>41</v>
      </c>
      <c r="H5622" s="4">
        <v>45727.585625</v>
      </c>
      <c r="I5622" t="b">
        <v>1</v>
      </c>
      <c r="J5622" t="b">
        <v>1</v>
      </c>
      <c r="K5622" t="s">
        <v>24</v>
      </c>
      <c r="L5622" t="s">
        <v>22</v>
      </c>
      <c r="M5622">
        <v>128825</v>
      </c>
      <c r="O5622" t="s">
        <v>2409</v>
      </c>
      <c r="P5622" t="s">
        <v>9447</v>
      </c>
    </row>
    <row r="5623" spans="1:16" x14ac:dyDescent="0.25">
      <c r="A5623" t="s">
        <v>89</v>
      </c>
      <c r="B5623" t="s">
        <v>7027</v>
      </c>
      <c r="C5623" t="s">
        <v>82</v>
      </c>
      <c r="D5623" t="s">
        <v>3973</v>
      </c>
      <c r="E5623" t="s">
        <v>20</v>
      </c>
      <c r="F5623" t="b">
        <v>0</v>
      </c>
      <c r="G5623" t="s">
        <v>41</v>
      </c>
      <c r="H5623" s="4">
        <v>45727.585682870369</v>
      </c>
      <c r="I5623" t="b">
        <v>0</v>
      </c>
      <c r="J5623" t="b">
        <v>1</v>
      </c>
      <c r="K5623" t="s">
        <v>24</v>
      </c>
      <c r="L5623" t="s">
        <v>22</v>
      </c>
      <c r="M5623">
        <v>147500</v>
      </c>
      <c r="O5623" t="s">
        <v>7028</v>
      </c>
      <c r="P5623" t="s">
        <v>7029</v>
      </c>
    </row>
    <row r="5624" spans="1:16" x14ac:dyDescent="0.25">
      <c r="A5624" t="s">
        <v>19</v>
      </c>
      <c r="B5624" t="s">
        <v>9385</v>
      </c>
      <c r="C5624" t="s">
        <v>140</v>
      </c>
      <c r="D5624" t="s">
        <v>3600</v>
      </c>
      <c r="E5624" t="s">
        <v>51</v>
      </c>
      <c r="F5624" t="b">
        <v>0</v>
      </c>
      <c r="G5624" t="s">
        <v>41</v>
      </c>
      <c r="H5624" s="4">
        <v>45727.596435185187</v>
      </c>
      <c r="I5624" t="b">
        <v>0</v>
      </c>
      <c r="J5624" t="b">
        <v>0</v>
      </c>
      <c r="K5624" t="s">
        <v>24</v>
      </c>
      <c r="L5624" t="s">
        <v>36</v>
      </c>
      <c r="N5624">
        <v>110</v>
      </c>
      <c r="O5624" t="s">
        <v>2569</v>
      </c>
      <c r="P5624" t="s">
        <v>2188</v>
      </c>
    </row>
    <row r="5625" spans="1:16" x14ac:dyDescent="0.25">
      <c r="A5625" t="s">
        <v>139</v>
      </c>
      <c r="B5625" t="s">
        <v>1697</v>
      </c>
      <c r="C5625" t="s">
        <v>39</v>
      </c>
      <c r="D5625" t="s">
        <v>7658</v>
      </c>
      <c r="E5625" t="s">
        <v>20</v>
      </c>
      <c r="F5625" t="b">
        <v>1</v>
      </c>
      <c r="G5625" t="s">
        <v>625</v>
      </c>
      <c r="H5625" s="4">
        <v>45727.624872685177</v>
      </c>
      <c r="I5625" t="b">
        <v>1</v>
      </c>
      <c r="J5625" t="b">
        <v>0</v>
      </c>
      <c r="K5625" t="s">
        <v>625</v>
      </c>
      <c r="L5625" t="s">
        <v>22</v>
      </c>
      <c r="M5625">
        <v>70000</v>
      </c>
      <c r="O5625" t="s">
        <v>9386</v>
      </c>
      <c r="P5625" t="s">
        <v>9387</v>
      </c>
    </row>
    <row r="5626" spans="1:16" x14ac:dyDescent="0.25">
      <c r="A5626" t="s">
        <v>0</v>
      </c>
      <c r="B5626" t="s">
        <v>1632</v>
      </c>
      <c r="C5626" t="s">
        <v>118</v>
      </c>
      <c r="D5626" t="s">
        <v>131</v>
      </c>
      <c r="F5626" t="b">
        <v>0</v>
      </c>
      <c r="G5626" t="s">
        <v>27</v>
      </c>
      <c r="H5626" s="4">
        <v>45727.625127314823</v>
      </c>
      <c r="I5626" t="b">
        <v>1</v>
      </c>
      <c r="J5626" t="b">
        <v>0</v>
      </c>
      <c r="K5626" t="s">
        <v>24</v>
      </c>
      <c r="L5626" t="s">
        <v>36</v>
      </c>
      <c r="N5626">
        <v>41</v>
      </c>
      <c r="O5626" t="s">
        <v>131</v>
      </c>
      <c r="P5626" t="s">
        <v>9388</v>
      </c>
    </row>
    <row r="5627" spans="1:16" x14ac:dyDescent="0.25">
      <c r="A5627" t="s">
        <v>19</v>
      </c>
      <c r="B5627" t="s">
        <v>9389</v>
      </c>
      <c r="C5627" t="s">
        <v>3887</v>
      </c>
      <c r="D5627" t="s">
        <v>3973</v>
      </c>
      <c r="E5627" t="s">
        <v>20</v>
      </c>
      <c r="F5627" t="b">
        <v>0</v>
      </c>
      <c r="G5627" t="s">
        <v>27</v>
      </c>
      <c r="H5627" s="4">
        <v>45727.625775462962</v>
      </c>
      <c r="I5627" t="b">
        <v>0</v>
      </c>
      <c r="J5627" t="b">
        <v>1</v>
      </c>
      <c r="K5627" t="s">
        <v>24</v>
      </c>
      <c r="L5627" t="s">
        <v>22</v>
      </c>
      <c r="M5627">
        <v>152500</v>
      </c>
      <c r="O5627" t="s">
        <v>9390</v>
      </c>
      <c r="P5627" t="s">
        <v>9391</v>
      </c>
    </row>
    <row r="5628" spans="1:16" x14ac:dyDescent="0.25">
      <c r="A5628" t="s">
        <v>25</v>
      </c>
      <c r="B5628" t="s">
        <v>8209</v>
      </c>
      <c r="C5628" t="s">
        <v>64</v>
      </c>
      <c r="D5628" t="s">
        <v>3973</v>
      </c>
      <c r="E5628" t="s">
        <v>20</v>
      </c>
      <c r="F5628" t="b">
        <v>0</v>
      </c>
      <c r="G5628" t="s">
        <v>52</v>
      </c>
      <c r="H5628" s="4">
        <v>45727.625949074078</v>
      </c>
      <c r="I5628" t="b">
        <v>0</v>
      </c>
      <c r="J5628" t="b">
        <v>1</v>
      </c>
      <c r="K5628" t="s">
        <v>24</v>
      </c>
      <c r="L5628" t="s">
        <v>22</v>
      </c>
      <c r="M5628">
        <v>98950</v>
      </c>
      <c r="O5628" t="s">
        <v>1906</v>
      </c>
      <c r="P5628" t="s">
        <v>8210</v>
      </c>
    </row>
    <row r="5629" spans="1:16" x14ac:dyDescent="0.25">
      <c r="A5629" t="s">
        <v>40</v>
      </c>
      <c r="B5629" t="s">
        <v>9392</v>
      </c>
      <c r="C5629" t="s">
        <v>1118</v>
      </c>
      <c r="D5629" t="s">
        <v>3973</v>
      </c>
      <c r="E5629" t="s">
        <v>20</v>
      </c>
      <c r="F5629" t="b">
        <v>0</v>
      </c>
      <c r="G5629" t="s">
        <v>27</v>
      </c>
      <c r="H5629" s="4">
        <v>45727.627222222232</v>
      </c>
      <c r="I5629" t="b">
        <v>0</v>
      </c>
      <c r="J5629" t="b">
        <v>1</v>
      </c>
      <c r="K5629" t="s">
        <v>24</v>
      </c>
      <c r="L5629" t="s">
        <v>22</v>
      </c>
      <c r="M5629">
        <v>135000</v>
      </c>
      <c r="O5629" t="s">
        <v>1784</v>
      </c>
      <c r="P5629" t="s">
        <v>2489</v>
      </c>
    </row>
    <row r="5630" spans="1:16" x14ac:dyDescent="0.25">
      <c r="A5630" t="s">
        <v>2</v>
      </c>
      <c r="B5630" t="s">
        <v>2</v>
      </c>
      <c r="C5630" t="s">
        <v>9393</v>
      </c>
      <c r="D5630" t="s">
        <v>3973</v>
      </c>
      <c r="E5630" t="s">
        <v>20</v>
      </c>
      <c r="F5630" t="b">
        <v>0</v>
      </c>
      <c r="G5630" t="s">
        <v>52</v>
      </c>
      <c r="H5630" s="4">
        <v>45727.629131944443</v>
      </c>
      <c r="I5630" t="b">
        <v>0</v>
      </c>
      <c r="J5630" t="b">
        <v>1</v>
      </c>
      <c r="K5630" t="s">
        <v>24</v>
      </c>
      <c r="L5630" t="s">
        <v>22</v>
      </c>
      <c r="M5630">
        <v>187153</v>
      </c>
      <c r="O5630" t="s">
        <v>5482</v>
      </c>
      <c r="P5630" t="s">
        <v>3226</v>
      </c>
    </row>
    <row r="5631" spans="1:16" x14ac:dyDescent="0.25">
      <c r="A5631" t="s">
        <v>2</v>
      </c>
      <c r="B5631" t="s">
        <v>4908</v>
      </c>
      <c r="C5631" t="s">
        <v>475</v>
      </c>
      <c r="D5631" t="s">
        <v>3973</v>
      </c>
      <c r="E5631" t="s">
        <v>20</v>
      </c>
      <c r="F5631" t="b">
        <v>0</v>
      </c>
      <c r="G5631" t="s">
        <v>27</v>
      </c>
      <c r="H5631" s="4">
        <v>45727.641516203701</v>
      </c>
      <c r="I5631" t="b">
        <v>0</v>
      </c>
      <c r="J5631" t="b">
        <v>0</v>
      </c>
      <c r="K5631" t="s">
        <v>24</v>
      </c>
      <c r="L5631" t="s">
        <v>22</v>
      </c>
      <c r="M5631">
        <v>130000</v>
      </c>
      <c r="O5631" t="s">
        <v>2925</v>
      </c>
    </row>
    <row r="5632" spans="1:16" x14ac:dyDescent="0.25">
      <c r="A5632" t="s">
        <v>1</v>
      </c>
      <c r="B5632" t="s">
        <v>9394</v>
      </c>
      <c r="C5632" t="s">
        <v>371</v>
      </c>
      <c r="D5632" t="s">
        <v>2208</v>
      </c>
      <c r="E5632" t="s">
        <v>20</v>
      </c>
      <c r="F5632" t="b">
        <v>0</v>
      </c>
      <c r="G5632" t="s">
        <v>27</v>
      </c>
      <c r="H5632" s="4">
        <v>45727.643113425933</v>
      </c>
      <c r="I5632" t="b">
        <v>0</v>
      </c>
      <c r="J5632" t="b">
        <v>0</v>
      </c>
      <c r="K5632" t="s">
        <v>24</v>
      </c>
      <c r="L5632" t="s">
        <v>22</v>
      </c>
      <c r="M5632">
        <v>95000</v>
      </c>
      <c r="O5632" t="s">
        <v>5491</v>
      </c>
      <c r="P5632" t="s">
        <v>9395</v>
      </c>
    </row>
    <row r="5633" spans="1:16" x14ac:dyDescent="0.25">
      <c r="A5633" t="s">
        <v>0</v>
      </c>
      <c r="B5633" t="s">
        <v>8786</v>
      </c>
      <c r="C5633" t="s">
        <v>1099</v>
      </c>
      <c r="D5633" t="s">
        <v>3600</v>
      </c>
      <c r="E5633" t="s">
        <v>51</v>
      </c>
      <c r="F5633" t="b">
        <v>0</v>
      </c>
      <c r="G5633" t="s">
        <v>27</v>
      </c>
      <c r="H5633" s="4">
        <v>45727.666724537034</v>
      </c>
      <c r="I5633" t="b">
        <v>1</v>
      </c>
      <c r="J5633" t="b">
        <v>0</v>
      </c>
      <c r="K5633" t="s">
        <v>24</v>
      </c>
      <c r="L5633" t="s">
        <v>36</v>
      </c>
      <c r="N5633">
        <v>60</v>
      </c>
      <c r="O5633" t="s">
        <v>8787</v>
      </c>
      <c r="P5633" t="s">
        <v>119</v>
      </c>
    </row>
    <row r="5634" spans="1:16" x14ac:dyDescent="0.25">
      <c r="A5634" t="s">
        <v>40</v>
      </c>
      <c r="B5634" t="s">
        <v>9450</v>
      </c>
      <c r="C5634" t="s">
        <v>44</v>
      </c>
      <c r="D5634" t="s">
        <v>9451</v>
      </c>
      <c r="E5634" t="s">
        <v>20</v>
      </c>
      <c r="F5634" t="b">
        <v>0</v>
      </c>
      <c r="G5634" t="s">
        <v>27</v>
      </c>
      <c r="H5634" s="4">
        <v>45727.668182870373</v>
      </c>
      <c r="I5634" t="b">
        <v>1</v>
      </c>
      <c r="J5634" t="b">
        <v>0</v>
      </c>
      <c r="K5634" t="s">
        <v>24</v>
      </c>
      <c r="L5634" t="s">
        <v>22</v>
      </c>
      <c r="M5634">
        <v>190000</v>
      </c>
      <c r="O5634" t="s">
        <v>9452</v>
      </c>
      <c r="P5634" t="s">
        <v>9453</v>
      </c>
    </row>
    <row r="5635" spans="1:16" x14ac:dyDescent="0.25">
      <c r="A5635" t="s">
        <v>1</v>
      </c>
      <c r="B5635" t="s">
        <v>9017</v>
      </c>
      <c r="C5635" t="s">
        <v>160</v>
      </c>
      <c r="D5635" t="s">
        <v>3828</v>
      </c>
      <c r="E5635" t="s">
        <v>20</v>
      </c>
      <c r="F5635" t="b">
        <v>0</v>
      </c>
      <c r="G5635" t="s">
        <v>52</v>
      </c>
      <c r="H5635" s="4">
        <v>45727.668865740743</v>
      </c>
      <c r="I5635" t="b">
        <v>0</v>
      </c>
      <c r="J5635" t="b">
        <v>1</v>
      </c>
      <c r="K5635" t="s">
        <v>24</v>
      </c>
      <c r="L5635" t="s">
        <v>22</v>
      </c>
      <c r="M5635">
        <v>220500</v>
      </c>
      <c r="O5635" t="s">
        <v>3939</v>
      </c>
    </row>
    <row r="5636" spans="1:16" x14ac:dyDescent="0.25">
      <c r="A5636" t="s">
        <v>40</v>
      </c>
      <c r="B5636" t="s">
        <v>9454</v>
      </c>
      <c r="C5636" t="s">
        <v>39</v>
      </c>
      <c r="D5636" t="s">
        <v>3973</v>
      </c>
      <c r="E5636" t="s">
        <v>20</v>
      </c>
      <c r="F5636" t="b">
        <v>1</v>
      </c>
      <c r="G5636" t="s">
        <v>41</v>
      </c>
      <c r="H5636" s="4">
        <v>45727.669120370367</v>
      </c>
      <c r="I5636" t="b">
        <v>1</v>
      </c>
      <c r="J5636" t="b">
        <v>1</v>
      </c>
      <c r="K5636" t="s">
        <v>24</v>
      </c>
      <c r="L5636" t="s">
        <v>22</v>
      </c>
      <c r="M5636">
        <v>115000</v>
      </c>
      <c r="O5636" t="s">
        <v>9455</v>
      </c>
      <c r="P5636" t="s">
        <v>9456</v>
      </c>
    </row>
    <row r="5637" spans="1:16" x14ac:dyDescent="0.25">
      <c r="A5637" t="s">
        <v>2</v>
      </c>
      <c r="B5637" t="s">
        <v>7237</v>
      </c>
      <c r="C5637" t="s">
        <v>2360</v>
      </c>
      <c r="D5637" t="s">
        <v>7238</v>
      </c>
      <c r="E5637" t="s">
        <v>20</v>
      </c>
      <c r="F5637" t="b">
        <v>0</v>
      </c>
      <c r="G5637" t="s">
        <v>1740</v>
      </c>
      <c r="H5637" s="4">
        <v>45727.685069444437</v>
      </c>
      <c r="I5637" t="b">
        <v>0</v>
      </c>
      <c r="J5637" t="b">
        <v>0</v>
      </c>
      <c r="K5637" t="s">
        <v>1740</v>
      </c>
      <c r="L5637" t="s">
        <v>22</v>
      </c>
      <c r="M5637">
        <v>28000</v>
      </c>
      <c r="O5637" t="s">
        <v>7239</v>
      </c>
    </row>
    <row r="5638" spans="1:16" x14ac:dyDescent="0.25">
      <c r="A5638" t="s">
        <v>19</v>
      </c>
      <c r="B5638" t="s">
        <v>2537</v>
      </c>
      <c r="C5638" t="s">
        <v>82</v>
      </c>
      <c r="D5638" t="s">
        <v>3973</v>
      </c>
      <c r="E5638" t="s">
        <v>51</v>
      </c>
      <c r="F5638" t="b">
        <v>0</v>
      </c>
      <c r="G5638" t="s">
        <v>27</v>
      </c>
      <c r="H5638" s="4">
        <v>45727.708344907413</v>
      </c>
      <c r="I5638" t="b">
        <v>0</v>
      </c>
      <c r="J5638" t="b">
        <v>0</v>
      </c>
      <c r="K5638" t="s">
        <v>24</v>
      </c>
      <c r="L5638" t="s">
        <v>36</v>
      </c>
      <c r="N5638">
        <v>77.5</v>
      </c>
      <c r="O5638" t="s">
        <v>5098</v>
      </c>
      <c r="P5638" t="s">
        <v>5099</v>
      </c>
    </row>
    <row r="5639" spans="1:16" x14ac:dyDescent="0.25">
      <c r="A5639" t="s">
        <v>0</v>
      </c>
      <c r="B5639" t="s">
        <v>9396</v>
      </c>
      <c r="C5639" t="s">
        <v>443</v>
      </c>
      <c r="D5639" t="s">
        <v>3600</v>
      </c>
      <c r="E5639" t="s">
        <v>20</v>
      </c>
      <c r="F5639" t="b">
        <v>0</v>
      </c>
      <c r="G5639" t="s">
        <v>27</v>
      </c>
      <c r="H5639" s="4">
        <v>45727.708368055559</v>
      </c>
      <c r="I5639" t="b">
        <v>0</v>
      </c>
      <c r="J5639" t="b">
        <v>0</v>
      </c>
      <c r="K5639" t="s">
        <v>24</v>
      </c>
      <c r="L5639" t="s">
        <v>22</v>
      </c>
      <c r="M5639">
        <v>107500</v>
      </c>
      <c r="O5639" t="s">
        <v>9397</v>
      </c>
      <c r="P5639" t="s">
        <v>9398</v>
      </c>
    </row>
    <row r="5640" spans="1:16" x14ac:dyDescent="0.25">
      <c r="A5640" t="s">
        <v>0</v>
      </c>
      <c r="B5640" t="s">
        <v>0</v>
      </c>
      <c r="C5640" t="s">
        <v>621</v>
      </c>
      <c r="D5640" t="s">
        <v>3973</v>
      </c>
      <c r="E5640" t="s">
        <v>51</v>
      </c>
      <c r="F5640" t="b">
        <v>0</v>
      </c>
      <c r="G5640" t="s">
        <v>52</v>
      </c>
      <c r="H5640" s="4">
        <v>45727.709050925929</v>
      </c>
      <c r="I5640" t="b">
        <v>1</v>
      </c>
      <c r="J5640" t="b">
        <v>0</v>
      </c>
      <c r="K5640" t="s">
        <v>24</v>
      </c>
      <c r="L5640" t="s">
        <v>36</v>
      </c>
      <c r="N5640">
        <v>22.5</v>
      </c>
      <c r="O5640" t="s">
        <v>1783</v>
      </c>
    </row>
    <row r="5641" spans="1:16" x14ac:dyDescent="0.25">
      <c r="A5641" t="s">
        <v>1</v>
      </c>
      <c r="B5641" t="s">
        <v>9457</v>
      </c>
      <c r="C5641" t="s">
        <v>82</v>
      </c>
      <c r="D5641" t="s">
        <v>4084</v>
      </c>
      <c r="E5641" t="s">
        <v>20</v>
      </c>
      <c r="F5641" t="b">
        <v>0</v>
      </c>
      <c r="G5641" t="s">
        <v>27</v>
      </c>
      <c r="H5641" s="4">
        <v>45727.709236111114</v>
      </c>
      <c r="I5641" t="b">
        <v>0</v>
      </c>
      <c r="J5641" t="b">
        <v>0</v>
      </c>
      <c r="K5641" t="s">
        <v>24</v>
      </c>
      <c r="L5641" t="s">
        <v>22</v>
      </c>
      <c r="M5641">
        <v>245000</v>
      </c>
      <c r="O5641" t="s">
        <v>2761</v>
      </c>
      <c r="P5641" t="s">
        <v>3842</v>
      </c>
    </row>
    <row r="5642" spans="1:16" x14ac:dyDescent="0.25">
      <c r="A5642" t="s">
        <v>1</v>
      </c>
      <c r="B5642" t="s">
        <v>779</v>
      </c>
      <c r="C5642" t="s">
        <v>64</v>
      </c>
      <c r="D5642" t="s">
        <v>3973</v>
      </c>
      <c r="E5642" t="s">
        <v>631</v>
      </c>
      <c r="F5642" t="b">
        <v>0</v>
      </c>
      <c r="G5642" t="s">
        <v>52</v>
      </c>
      <c r="H5642" s="4">
        <v>45727.710057870368</v>
      </c>
      <c r="I5642" t="b">
        <v>0</v>
      </c>
      <c r="J5642" t="b">
        <v>0</v>
      </c>
      <c r="K5642" t="s">
        <v>24</v>
      </c>
      <c r="L5642" t="s">
        <v>36</v>
      </c>
      <c r="N5642">
        <v>20</v>
      </c>
      <c r="O5642" t="s">
        <v>3888</v>
      </c>
      <c r="P5642" t="s">
        <v>149</v>
      </c>
    </row>
    <row r="5643" spans="1:16" x14ac:dyDescent="0.25">
      <c r="A5643" t="s">
        <v>2</v>
      </c>
      <c r="B5643" t="s">
        <v>9399</v>
      </c>
      <c r="C5643" t="s">
        <v>172</v>
      </c>
      <c r="D5643" t="s">
        <v>3973</v>
      </c>
      <c r="E5643" t="s">
        <v>20</v>
      </c>
      <c r="F5643" t="b">
        <v>0</v>
      </c>
      <c r="G5643" t="s">
        <v>27</v>
      </c>
      <c r="H5643" s="4">
        <v>45727.710231481477</v>
      </c>
      <c r="I5643" t="b">
        <v>0</v>
      </c>
      <c r="J5643" t="b">
        <v>1</v>
      </c>
      <c r="K5643" t="s">
        <v>24</v>
      </c>
      <c r="L5643" t="s">
        <v>22</v>
      </c>
      <c r="M5643">
        <v>162500</v>
      </c>
      <c r="O5643" t="s">
        <v>1172</v>
      </c>
      <c r="P5643" t="s">
        <v>9400</v>
      </c>
    </row>
    <row r="5644" spans="1:16" x14ac:dyDescent="0.25">
      <c r="A5644" t="s">
        <v>2</v>
      </c>
      <c r="B5644" t="s">
        <v>9401</v>
      </c>
      <c r="C5644" t="s">
        <v>633</v>
      </c>
      <c r="D5644" t="s">
        <v>2208</v>
      </c>
      <c r="E5644" t="s">
        <v>20</v>
      </c>
      <c r="F5644" t="b">
        <v>0</v>
      </c>
      <c r="G5644" t="s">
        <v>27</v>
      </c>
      <c r="H5644" s="4">
        <v>45727.710277777784</v>
      </c>
      <c r="I5644" t="b">
        <v>0</v>
      </c>
      <c r="J5644" t="b">
        <v>1</v>
      </c>
      <c r="K5644" t="s">
        <v>24</v>
      </c>
      <c r="L5644" t="s">
        <v>22</v>
      </c>
      <c r="M5644">
        <v>135000</v>
      </c>
      <c r="O5644" t="s">
        <v>3506</v>
      </c>
      <c r="P5644" t="s">
        <v>9402</v>
      </c>
    </row>
    <row r="5645" spans="1:16" x14ac:dyDescent="0.25">
      <c r="A5645" t="s">
        <v>2</v>
      </c>
      <c r="B5645" t="s">
        <v>2</v>
      </c>
      <c r="C5645" t="s">
        <v>39</v>
      </c>
      <c r="D5645" t="s">
        <v>3985</v>
      </c>
      <c r="E5645" t="s">
        <v>20</v>
      </c>
      <c r="F5645" t="b">
        <v>1</v>
      </c>
      <c r="G5645" t="s">
        <v>3446</v>
      </c>
      <c r="H5645" s="4">
        <v>45727.710682870369</v>
      </c>
      <c r="I5645" t="b">
        <v>0</v>
      </c>
      <c r="J5645" t="b">
        <v>0</v>
      </c>
      <c r="K5645" t="s">
        <v>3446</v>
      </c>
      <c r="L5645" t="s">
        <v>22</v>
      </c>
      <c r="M5645">
        <v>37500</v>
      </c>
      <c r="O5645" t="s">
        <v>7650</v>
      </c>
      <c r="P5645" t="s">
        <v>7651</v>
      </c>
    </row>
    <row r="5646" spans="1:16" x14ac:dyDescent="0.25">
      <c r="A5646" t="s">
        <v>2</v>
      </c>
      <c r="B5646" t="s">
        <v>9403</v>
      </c>
      <c r="C5646" t="s">
        <v>9404</v>
      </c>
      <c r="D5646" t="s">
        <v>4084</v>
      </c>
      <c r="E5646" t="s">
        <v>20</v>
      </c>
      <c r="F5646" t="b">
        <v>0</v>
      </c>
      <c r="G5646" t="s">
        <v>158</v>
      </c>
      <c r="H5646" s="4">
        <v>45727.712916666656</v>
      </c>
      <c r="I5646" t="b">
        <v>0</v>
      </c>
      <c r="J5646" t="b">
        <v>0</v>
      </c>
      <c r="K5646" t="s">
        <v>158</v>
      </c>
      <c r="L5646" t="s">
        <v>22</v>
      </c>
      <c r="M5646">
        <v>110000</v>
      </c>
      <c r="O5646" t="s">
        <v>9405</v>
      </c>
      <c r="P5646" t="s">
        <v>1244</v>
      </c>
    </row>
    <row r="5647" spans="1:16" x14ac:dyDescent="0.25">
      <c r="A5647" t="s">
        <v>2</v>
      </c>
      <c r="B5647" t="s">
        <v>9406</v>
      </c>
      <c r="C5647" t="s">
        <v>4208</v>
      </c>
      <c r="D5647" t="s">
        <v>3828</v>
      </c>
      <c r="E5647" t="s">
        <v>219</v>
      </c>
      <c r="F5647" t="b">
        <v>0</v>
      </c>
      <c r="G5647" t="s">
        <v>1247</v>
      </c>
      <c r="H5647" s="4">
        <v>45727.738020833327</v>
      </c>
      <c r="I5647" t="b">
        <v>0</v>
      </c>
      <c r="J5647" t="b">
        <v>0</v>
      </c>
      <c r="K5647" t="s">
        <v>1247</v>
      </c>
      <c r="L5647" t="s">
        <v>36</v>
      </c>
      <c r="N5647">
        <v>32.5</v>
      </c>
      <c r="O5647" t="s">
        <v>9407</v>
      </c>
    </row>
    <row r="5648" spans="1:16" x14ac:dyDescent="0.25">
      <c r="A5648" t="s">
        <v>2</v>
      </c>
      <c r="B5648" t="s">
        <v>3818</v>
      </c>
      <c r="C5648" t="s">
        <v>33</v>
      </c>
      <c r="D5648" t="s">
        <v>4035</v>
      </c>
      <c r="E5648" t="s">
        <v>20</v>
      </c>
      <c r="F5648" t="b">
        <v>0</v>
      </c>
      <c r="G5648" t="s">
        <v>27</v>
      </c>
      <c r="H5648" s="4">
        <v>45727.751516203702</v>
      </c>
      <c r="I5648" t="b">
        <v>0</v>
      </c>
      <c r="J5648" t="b">
        <v>0</v>
      </c>
      <c r="K5648" t="s">
        <v>24</v>
      </c>
      <c r="L5648" t="s">
        <v>22</v>
      </c>
      <c r="M5648">
        <v>184799.5</v>
      </c>
      <c r="O5648" t="s">
        <v>9458</v>
      </c>
      <c r="P5648" t="s">
        <v>9459</v>
      </c>
    </row>
    <row r="5649" spans="1:16" x14ac:dyDescent="0.25">
      <c r="A5649" t="s">
        <v>2</v>
      </c>
      <c r="B5649" t="s">
        <v>9408</v>
      </c>
      <c r="C5649" t="s">
        <v>122</v>
      </c>
      <c r="D5649" t="s">
        <v>3600</v>
      </c>
      <c r="E5649" t="s">
        <v>20</v>
      </c>
      <c r="F5649" t="b">
        <v>0</v>
      </c>
      <c r="G5649" t="s">
        <v>27</v>
      </c>
      <c r="H5649" s="4">
        <v>45727.752106481479</v>
      </c>
      <c r="I5649" t="b">
        <v>1</v>
      </c>
      <c r="J5649" t="b">
        <v>0</v>
      </c>
      <c r="K5649" t="s">
        <v>24</v>
      </c>
      <c r="L5649" t="s">
        <v>22</v>
      </c>
      <c r="M5649">
        <v>95000</v>
      </c>
      <c r="O5649" t="s">
        <v>9409</v>
      </c>
      <c r="P5649" t="s">
        <v>48</v>
      </c>
    </row>
    <row r="5650" spans="1:16" x14ac:dyDescent="0.25">
      <c r="A5650" t="s">
        <v>2</v>
      </c>
      <c r="B5650" t="s">
        <v>8530</v>
      </c>
      <c r="C5650" t="s">
        <v>26</v>
      </c>
      <c r="D5650" t="s">
        <v>3957</v>
      </c>
      <c r="E5650" t="s">
        <v>20</v>
      </c>
      <c r="F5650" t="b">
        <v>0</v>
      </c>
      <c r="G5650" t="s">
        <v>23</v>
      </c>
      <c r="H5650" s="4">
        <v>45727.768310185187</v>
      </c>
      <c r="I5650" t="b">
        <v>0</v>
      </c>
      <c r="J5650" t="b">
        <v>1</v>
      </c>
      <c r="K5650" t="s">
        <v>24</v>
      </c>
      <c r="L5650" t="s">
        <v>36</v>
      </c>
      <c r="N5650">
        <v>61.159996032714837</v>
      </c>
      <c r="O5650" t="s">
        <v>8531</v>
      </c>
      <c r="P5650" t="s">
        <v>8532</v>
      </c>
    </row>
    <row r="5651" spans="1:16" x14ac:dyDescent="0.25">
      <c r="A5651" t="s">
        <v>0</v>
      </c>
      <c r="B5651" t="s">
        <v>9410</v>
      </c>
      <c r="C5651" t="s">
        <v>329</v>
      </c>
      <c r="D5651" t="s">
        <v>3973</v>
      </c>
      <c r="E5651" t="s">
        <v>51</v>
      </c>
      <c r="F5651" t="b">
        <v>0</v>
      </c>
      <c r="G5651" t="s">
        <v>27</v>
      </c>
      <c r="H5651" s="4">
        <v>45727.791932870372</v>
      </c>
      <c r="I5651" t="b">
        <v>0</v>
      </c>
      <c r="J5651" t="b">
        <v>0</v>
      </c>
      <c r="K5651" t="s">
        <v>24</v>
      </c>
      <c r="L5651" t="s">
        <v>36</v>
      </c>
      <c r="N5651">
        <v>80</v>
      </c>
      <c r="O5651" t="s">
        <v>9411</v>
      </c>
    </row>
    <row r="5652" spans="1:16" x14ac:dyDescent="0.25">
      <c r="A5652" t="s">
        <v>0</v>
      </c>
      <c r="B5652" t="s">
        <v>1246</v>
      </c>
      <c r="C5652" t="s">
        <v>768</v>
      </c>
      <c r="D5652" t="s">
        <v>4084</v>
      </c>
      <c r="F5652" t="b">
        <v>0</v>
      </c>
      <c r="G5652" t="s">
        <v>27</v>
      </c>
      <c r="H5652" s="4">
        <v>45727.792013888888</v>
      </c>
      <c r="I5652" t="b">
        <v>0</v>
      </c>
      <c r="J5652" t="b">
        <v>0</v>
      </c>
      <c r="K5652" t="s">
        <v>24</v>
      </c>
      <c r="L5652" t="s">
        <v>22</v>
      </c>
      <c r="M5652">
        <v>93176</v>
      </c>
      <c r="O5652" t="s">
        <v>9412</v>
      </c>
    </row>
    <row r="5653" spans="1:16" x14ac:dyDescent="0.25">
      <c r="A5653" t="s">
        <v>2</v>
      </c>
      <c r="B5653" t="s">
        <v>9413</v>
      </c>
      <c r="C5653" t="s">
        <v>1025</v>
      </c>
      <c r="D5653" t="s">
        <v>3600</v>
      </c>
      <c r="E5653" t="s">
        <v>51</v>
      </c>
      <c r="F5653" t="b">
        <v>0</v>
      </c>
      <c r="G5653" t="s">
        <v>35</v>
      </c>
      <c r="H5653" s="4">
        <v>45727.793356481481</v>
      </c>
      <c r="I5653" t="b">
        <v>1</v>
      </c>
      <c r="J5653" t="b">
        <v>0</v>
      </c>
      <c r="K5653" t="s">
        <v>24</v>
      </c>
      <c r="L5653" t="s">
        <v>36</v>
      </c>
      <c r="N5653">
        <v>65</v>
      </c>
      <c r="O5653" t="s">
        <v>9414</v>
      </c>
      <c r="P5653" t="s">
        <v>2177</v>
      </c>
    </row>
    <row r="5654" spans="1:16" x14ac:dyDescent="0.25">
      <c r="A5654" t="s">
        <v>0</v>
      </c>
      <c r="B5654" t="s">
        <v>8056</v>
      </c>
      <c r="C5654" t="s">
        <v>696</v>
      </c>
      <c r="D5654" t="s">
        <v>3973</v>
      </c>
      <c r="E5654" t="s">
        <v>51</v>
      </c>
      <c r="F5654" t="b">
        <v>0</v>
      </c>
      <c r="G5654" t="s">
        <v>30</v>
      </c>
      <c r="H5654" s="4">
        <v>45727.793506944443</v>
      </c>
      <c r="I5654" t="b">
        <v>0</v>
      </c>
      <c r="J5654" t="b">
        <v>0</v>
      </c>
      <c r="K5654" t="s">
        <v>24</v>
      </c>
      <c r="L5654" t="s">
        <v>36</v>
      </c>
      <c r="N5654">
        <v>47.5</v>
      </c>
      <c r="O5654" t="s">
        <v>1137</v>
      </c>
      <c r="P5654" t="s">
        <v>709</v>
      </c>
    </row>
    <row r="5655" spans="1:16" x14ac:dyDescent="0.25">
      <c r="A5655" t="s">
        <v>2</v>
      </c>
      <c r="B5655" t="s">
        <v>9415</v>
      </c>
      <c r="C5655" t="s">
        <v>9416</v>
      </c>
      <c r="D5655" t="s">
        <v>3973</v>
      </c>
      <c r="E5655" t="s">
        <v>20</v>
      </c>
      <c r="F5655" t="b">
        <v>0</v>
      </c>
      <c r="G5655" t="s">
        <v>27</v>
      </c>
      <c r="H5655" s="4">
        <v>45727.793703703697</v>
      </c>
      <c r="I5655" t="b">
        <v>0</v>
      </c>
      <c r="J5655" t="b">
        <v>1</v>
      </c>
      <c r="K5655" t="s">
        <v>24</v>
      </c>
      <c r="L5655" t="s">
        <v>22</v>
      </c>
      <c r="M5655">
        <v>119000</v>
      </c>
      <c r="O5655" t="s">
        <v>734</v>
      </c>
      <c r="P5655" t="s">
        <v>9417</v>
      </c>
    </row>
    <row r="5656" spans="1:16" x14ac:dyDescent="0.25">
      <c r="A5656" t="s">
        <v>89</v>
      </c>
      <c r="B5656" t="s">
        <v>6660</v>
      </c>
      <c r="C5656" t="s">
        <v>44</v>
      </c>
      <c r="D5656" t="s">
        <v>3973</v>
      </c>
      <c r="E5656" t="s">
        <v>20</v>
      </c>
      <c r="F5656" t="b">
        <v>0</v>
      </c>
      <c r="G5656" t="s">
        <v>27</v>
      </c>
      <c r="H5656" s="4">
        <v>45727.795057870368</v>
      </c>
      <c r="I5656" t="b">
        <v>1</v>
      </c>
      <c r="J5656" t="b">
        <v>1</v>
      </c>
      <c r="K5656" t="s">
        <v>24</v>
      </c>
      <c r="L5656" t="s">
        <v>22</v>
      </c>
      <c r="M5656">
        <v>185000</v>
      </c>
      <c r="O5656" t="s">
        <v>2815</v>
      </c>
      <c r="P5656" t="s">
        <v>6661</v>
      </c>
    </row>
    <row r="5657" spans="1:16" x14ac:dyDescent="0.25">
      <c r="A5657" t="s">
        <v>0</v>
      </c>
      <c r="B5657" t="s">
        <v>9418</v>
      </c>
      <c r="C5657" t="s">
        <v>316</v>
      </c>
      <c r="D5657" t="s">
        <v>3957</v>
      </c>
      <c r="E5657" t="s">
        <v>20</v>
      </c>
      <c r="F5657" t="b">
        <v>0</v>
      </c>
      <c r="G5657" t="s">
        <v>35</v>
      </c>
      <c r="H5657" s="4">
        <v>45727.833819444437</v>
      </c>
      <c r="I5657" t="b">
        <v>0</v>
      </c>
      <c r="J5657" t="b">
        <v>1</v>
      </c>
      <c r="K5657" t="s">
        <v>24</v>
      </c>
      <c r="L5657" t="s">
        <v>36</v>
      </c>
      <c r="N5657">
        <v>16.510000228881839</v>
      </c>
      <c r="O5657" t="s">
        <v>759</v>
      </c>
      <c r="P5657" t="s">
        <v>9419</v>
      </c>
    </row>
    <row r="5658" spans="1:16" x14ac:dyDescent="0.25">
      <c r="A5658" t="s">
        <v>0</v>
      </c>
      <c r="B5658" t="s">
        <v>9175</v>
      </c>
      <c r="C5658" t="s">
        <v>292</v>
      </c>
      <c r="D5658" t="s">
        <v>3957</v>
      </c>
      <c r="E5658" t="s">
        <v>20</v>
      </c>
      <c r="F5658" t="b">
        <v>0</v>
      </c>
      <c r="G5658" t="s">
        <v>30</v>
      </c>
      <c r="H5658" s="4">
        <v>45727.834236111114</v>
      </c>
      <c r="I5658" t="b">
        <v>0</v>
      </c>
      <c r="J5658" t="b">
        <v>1</v>
      </c>
      <c r="K5658" t="s">
        <v>24</v>
      </c>
      <c r="L5658" t="s">
        <v>36</v>
      </c>
      <c r="N5658">
        <v>22.694999694824219</v>
      </c>
      <c r="O5658" t="s">
        <v>9176</v>
      </c>
      <c r="P5658" t="s">
        <v>1303</v>
      </c>
    </row>
    <row r="5659" spans="1:16" x14ac:dyDescent="0.25">
      <c r="A5659" t="s">
        <v>139</v>
      </c>
      <c r="B5659" t="s">
        <v>1634</v>
      </c>
      <c r="C5659" t="s">
        <v>945</v>
      </c>
      <c r="D5659" t="s">
        <v>3973</v>
      </c>
      <c r="E5659" t="s">
        <v>20</v>
      </c>
      <c r="F5659" t="b">
        <v>0</v>
      </c>
      <c r="G5659" t="s">
        <v>30</v>
      </c>
      <c r="H5659" s="4">
        <v>45727.83425925926</v>
      </c>
      <c r="I5659" t="b">
        <v>0</v>
      </c>
      <c r="J5659" t="b">
        <v>0</v>
      </c>
      <c r="K5659" t="s">
        <v>24</v>
      </c>
      <c r="L5659" t="s">
        <v>22</v>
      </c>
      <c r="M5659">
        <v>67884</v>
      </c>
      <c r="O5659" t="s">
        <v>3090</v>
      </c>
    </row>
    <row r="5660" spans="1:16" x14ac:dyDescent="0.25">
      <c r="A5660" t="s">
        <v>2</v>
      </c>
      <c r="B5660" t="s">
        <v>2617</v>
      </c>
      <c r="C5660" t="s">
        <v>151</v>
      </c>
      <c r="D5660" t="s">
        <v>3973</v>
      </c>
      <c r="E5660" t="s">
        <v>20</v>
      </c>
      <c r="F5660" t="b">
        <v>0</v>
      </c>
      <c r="G5660" t="s">
        <v>30</v>
      </c>
      <c r="H5660" s="4">
        <v>45727.835636574076</v>
      </c>
      <c r="I5660" t="b">
        <v>0</v>
      </c>
      <c r="J5660" t="b">
        <v>1</v>
      </c>
      <c r="K5660" t="s">
        <v>24</v>
      </c>
      <c r="L5660" t="s">
        <v>22</v>
      </c>
      <c r="M5660">
        <v>130500</v>
      </c>
      <c r="O5660" t="s">
        <v>9420</v>
      </c>
      <c r="P5660" t="s">
        <v>9421</v>
      </c>
    </row>
    <row r="5661" spans="1:16" x14ac:dyDescent="0.25">
      <c r="A5661" t="s">
        <v>2</v>
      </c>
      <c r="B5661" t="s">
        <v>2076</v>
      </c>
      <c r="C5661" t="s">
        <v>236</v>
      </c>
      <c r="D5661" t="s">
        <v>3957</v>
      </c>
      <c r="E5661" t="s">
        <v>34</v>
      </c>
      <c r="F5661" t="b">
        <v>0</v>
      </c>
      <c r="G5661" t="s">
        <v>41</v>
      </c>
      <c r="H5661" s="4">
        <v>45727.835763888892</v>
      </c>
      <c r="I5661" t="b">
        <v>1</v>
      </c>
      <c r="J5661" t="b">
        <v>1</v>
      </c>
      <c r="K5661" t="s">
        <v>24</v>
      </c>
      <c r="L5661" t="s">
        <v>36</v>
      </c>
      <c r="N5661">
        <v>56.475002288818359</v>
      </c>
      <c r="O5661" t="s">
        <v>186</v>
      </c>
      <c r="P5661" t="s">
        <v>4098</v>
      </c>
    </row>
    <row r="5662" spans="1:16" x14ac:dyDescent="0.25">
      <c r="A5662" t="s">
        <v>2</v>
      </c>
      <c r="B5662" t="s">
        <v>9422</v>
      </c>
      <c r="C5662" t="s">
        <v>823</v>
      </c>
      <c r="D5662" t="s">
        <v>3828</v>
      </c>
      <c r="E5662" t="s">
        <v>20</v>
      </c>
      <c r="F5662" t="b">
        <v>0</v>
      </c>
      <c r="G5662" t="s">
        <v>52</v>
      </c>
      <c r="H5662" s="4">
        <v>45727.838194444441</v>
      </c>
      <c r="I5662" t="b">
        <v>0</v>
      </c>
      <c r="J5662" t="b">
        <v>1</v>
      </c>
      <c r="K5662" t="s">
        <v>24</v>
      </c>
      <c r="L5662" t="s">
        <v>22</v>
      </c>
      <c r="M5662">
        <v>98883</v>
      </c>
      <c r="O5662" t="s">
        <v>9423</v>
      </c>
      <c r="P5662" t="s">
        <v>9424</v>
      </c>
    </row>
    <row r="5663" spans="1:16" x14ac:dyDescent="0.25">
      <c r="A5663" t="s">
        <v>25</v>
      </c>
      <c r="B5663" t="s">
        <v>9425</v>
      </c>
      <c r="C5663" t="s">
        <v>203</v>
      </c>
      <c r="D5663" t="s">
        <v>3828</v>
      </c>
      <c r="E5663" t="s">
        <v>20</v>
      </c>
      <c r="F5663" t="b">
        <v>0</v>
      </c>
      <c r="G5663" t="s">
        <v>23</v>
      </c>
      <c r="H5663" s="4">
        <v>45727.863483796304</v>
      </c>
      <c r="I5663" t="b">
        <v>1</v>
      </c>
      <c r="J5663" t="b">
        <v>1</v>
      </c>
      <c r="K5663" t="s">
        <v>24</v>
      </c>
      <c r="L5663" t="s">
        <v>22</v>
      </c>
      <c r="M5663">
        <v>108750</v>
      </c>
      <c r="O5663" t="s">
        <v>935</v>
      </c>
      <c r="P5663" t="s">
        <v>1813</v>
      </c>
    </row>
    <row r="5664" spans="1:16" x14ac:dyDescent="0.25">
      <c r="A5664" t="s">
        <v>0</v>
      </c>
      <c r="B5664" t="s">
        <v>5400</v>
      </c>
      <c r="C5664" t="s">
        <v>306</v>
      </c>
      <c r="D5664" t="s">
        <v>3973</v>
      </c>
      <c r="E5664" t="s">
        <v>20</v>
      </c>
      <c r="F5664" t="b">
        <v>0</v>
      </c>
      <c r="G5664" t="s">
        <v>27</v>
      </c>
      <c r="H5664" s="4">
        <v>45727.875219907408</v>
      </c>
      <c r="I5664" t="b">
        <v>0</v>
      </c>
      <c r="J5664" t="b">
        <v>0</v>
      </c>
      <c r="K5664" t="s">
        <v>24</v>
      </c>
      <c r="L5664" t="s">
        <v>22</v>
      </c>
      <c r="M5664">
        <v>66000</v>
      </c>
      <c r="O5664" t="s">
        <v>5401</v>
      </c>
    </row>
    <row r="5665" spans="1:16" x14ac:dyDescent="0.25">
      <c r="A5665" t="s">
        <v>0</v>
      </c>
      <c r="B5665" t="s">
        <v>0</v>
      </c>
      <c r="C5665" t="s">
        <v>916</v>
      </c>
      <c r="D5665" t="s">
        <v>3973</v>
      </c>
      <c r="E5665" t="s">
        <v>20</v>
      </c>
      <c r="F5665" t="b">
        <v>0</v>
      </c>
      <c r="G5665" t="s">
        <v>27</v>
      </c>
      <c r="H5665" s="4">
        <v>45727.876296296286</v>
      </c>
      <c r="I5665" t="b">
        <v>1</v>
      </c>
      <c r="J5665" t="b">
        <v>0</v>
      </c>
      <c r="K5665" t="s">
        <v>24</v>
      </c>
      <c r="L5665" t="s">
        <v>22</v>
      </c>
      <c r="M5665">
        <v>82500</v>
      </c>
      <c r="O5665" t="s">
        <v>1899</v>
      </c>
      <c r="P5665" t="s">
        <v>338</v>
      </c>
    </row>
    <row r="5666" spans="1:16" x14ac:dyDescent="0.25">
      <c r="A5666" t="s">
        <v>0</v>
      </c>
      <c r="B5666" t="s">
        <v>9426</v>
      </c>
      <c r="C5666" t="s">
        <v>213</v>
      </c>
      <c r="D5666" t="s">
        <v>3828</v>
      </c>
      <c r="E5666" t="s">
        <v>20</v>
      </c>
      <c r="F5666" t="b">
        <v>0</v>
      </c>
      <c r="G5666" t="s">
        <v>41</v>
      </c>
      <c r="H5666" s="4">
        <v>45727.876331018517</v>
      </c>
      <c r="I5666" t="b">
        <v>0</v>
      </c>
      <c r="J5666" t="b">
        <v>1</v>
      </c>
      <c r="K5666" t="s">
        <v>24</v>
      </c>
      <c r="L5666" t="s">
        <v>36</v>
      </c>
      <c r="N5666">
        <v>23</v>
      </c>
      <c r="O5666" t="s">
        <v>9427</v>
      </c>
      <c r="P5666" t="s">
        <v>9428</v>
      </c>
    </row>
    <row r="5667" spans="1:16" x14ac:dyDescent="0.25">
      <c r="A5667" t="s">
        <v>89</v>
      </c>
      <c r="B5667" t="s">
        <v>9429</v>
      </c>
      <c r="C5667" t="s">
        <v>2172</v>
      </c>
      <c r="D5667" t="s">
        <v>3600</v>
      </c>
      <c r="E5667" t="s">
        <v>20</v>
      </c>
      <c r="F5667" t="b">
        <v>0</v>
      </c>
      <c r="G5667" t="s">
        <v>52</v>
      </c>
      <c r="H5667" s="4">
        <v>45727.877812500003</v>
      </c>
      <c r="I5667" t="b">
        <v>0</v>
      </c>
      <c r="J5667" t="b">
        <v>1</v>
      </c>
      <c r="K5667" t="s">
        <v>24</v>
      </c>
      <c r="L5667" t="s">
        <v>22</v>
      </c>
      <c r="M5667">
        <v>255630</v>
      </c>
      <c r="O5667" t="s">
        <v>773</v>
      </c>
    </row>
    <row r="5668" spans="1:16" x14ac:dyDescent="0.25">
      <c r="A5668" t="s">
        <v>0</v>
      </c>
      <c r="B5668" t="s">
        <v>1934</v>
      </c>
      <c r="C5668" t="s">
        <v>1247</v>
      </c>
      <c r="D5668" t="s">
        <v>3828</v>
      </c>
      <c r="E5668" t="s">
        <v>20</v>
      </c>
      <c r="F5668" t="b">
        <v>0</v>
      </c>
      <c r="G5668" t="s">
        <v>1247</v>
      </c>
      <c r="H5668" s="4">
        <v>45727.905011574083</v>
      </c>
      <c r="I5668" t="b">
        <v>0</v>
      </c>
      <c r="J5668" t="b">
        <v>0</v>
      </c>
      <c r="K5668" t="s">
        <v>1247</v>
      </c>
      <c r="L5668" t="s">
        <v>22</v>
      </c>
      <c r="M5668">
        <v>38500</v>
      </c>
      <c r="O5668" t="s">
        <v>5660</v>
      </c>
      <c r="P5668" t="s">
        <v>5661</v>
      </c>
    </row>
    <row r="5669" spans="1:16" x14ac:dyDescent="0.25">
      <c r="A5669" t="s">
        <v>89</v>
      </c>
      <c r="B5669" t="s">
        <v>2377</v>
      </c>
      <c r="C5669" t="s">
        <v>623</v>
      </c>
      <c r="D5669" t="s">
        <v>3973</v>
      </c>
      <c r="E5669" t="s">
        <v>51</v>
      </c>
      <c r="F5669" t="b">
        <v>0</v>
      </c>
      <c r="G5669" t="s">
        <v>27</v>
      </c>
      <c r="H5669" s="4">
        <v>45727.916979166657</v>
      </c>
      <c r="I5669" t="b">
        <v>0</v>
      </c>
      <c r="J5669" t="b">
        <v>1</v>
      </c>
      <c r="K5669" t="s">
        <v>24</v>
      </c>
      <c r="L5669" t="s">
        <v>36</v>
      </c>
      <c r="N5669">
        <v>65</v>
      </c>
      <c r="O5669" t="s">
        <v>483</v>
      </c>
      <c r="P5669" t="s">
        <v>9069</v>
      </c>
    </row>
    <row r="5670" spans="1:16" x14ac:dyDescent="0.25">
      <c r="A5670" t="s">
        <v>0</v>
      </c>
      <c r="B5670" t="s">
        <v>8621</v>
      </c>
      <c r="C5670" t="s">
        <v>179</v>
      </c>
      <c r="D5670" t="s">
        <v>3973</v>
      </c>
      <c r="E5670" t="s">
        <v>20</v>
      </c>
      <c r="F5670" t="b">
        <v>0</v>
      </c>
      <c r="G5670" t="s">
        <v>27</v>
      </c>
      <c r="H5670" s="4">
        <v>45727.916979166657</v>
      </c>
      <c r="I5670" t="b">
        <v>0</v>
      </c>
      <c r="J5670" t="b">
        <v>1</v>
      </c>
      <c r="K5670" t="s">
        <v>24</v>
      </c>
      <c r="L5670" t="s">
        <v>22</v>
      </c>
      <c r="M5670">
        <v>62355.453125</v>
      </c>
      <c r="O5670" t="s">
        <v>8622</v>
      </c>
      <c r="P5670" t="s">
        <v>1732</v>
      </c>
    </row>
    <row r="5671" spans="1:16" x14ac:dyDescent="0.25">
      <c r="A5671" t="s">
        <v>2</v>
      </c>
      <c r="B5671" t="s">
        <v>9430</v>
      </c>
      <c r="C5671" t="s">
        <v>145</v>
      </c>
      <c r="D5671" t="s">
        <v>3828</v>
      </c>
      <c r="E5671" t="s">
        <v>20</v>
      </c>
      <c r="F5671" t="b">
        <v>0</v>
      </c>
      <c r="G5671" t="s">
        <v>27</v>
      </c>
      <c r="H5671" s="4">
        <v>45727.917870370373</v>
      </c>
      <c r="I5671" t="b">
        <v>0</v>
      </c>
      <c r="J5671" t="b">
        <v>1</v>
      </c>
      <c r="K5671" t="s">
        <v>24</v>
      </c>
      <c r="L5671" t="s">
        <v>22</v>
      </c>
      <c r="M5671">
        <v>204500</v>
      </c>
      <c r="O5671" t="s">
        <v>9431</v>
      </c>
      <c r="P5671" t="s">
        <v>9432</v>
      </c>
    </row>
    <row r="5672" spans="1:16" x14ac:dyDescent="0.25">
      <c r="A5672" t="s">
        <v>1</v>
      </c>
      <c r="B5672" t="s">
        <v>9433</v>
      </c>
      <c r="C5672" t="s">
        <v>192</v>
      </c>
      <c r="D5672" t="s">
        <v>2208</v>
      </c>
      <c r="E5672" t="s">
        <v>20</v>
      </c>
      <c r="F5672" t="b">
        <v>0</v>
      </c>
      <c r="G5672" t="s">
        <v>23</v>
      </c>
      <c r="H5672" s="4">
        <v>45727.930821759262</v>
      </c>
      <c r="I5672" t="b">
        <v>0</v>
      </c>
      <c r="J5672" t="b">
        <v>1</v>
      </c>
      <c r="K5672" t="s">
        <v>24</v>
      </c>
      <c r="L5672" t="s">
        <v>36</v>
      </c>
      <c r="N5672">
        <v>40.81500244140625</v>
      </c>
      <c r="O5672" t="s">
        <v>9434</v>
      </c>
      <c r="P5672" t="s">
        <v>9435</v>
      </c>
    </row>
    <row r="5673" spans="1:16" x14ac:dyDescent="0.25">
      <c r="A5673" t="s">
        <v>89</v>
      </c>
      <c r="B5673" t="s">
        <v>5118</v>
      </c>
      <c r="C5673" t="s">
        <v>367</v>
      </c>
      <c r="D5673" t="s">
        <v>3973</v>
      </c>
      <c r="E5673" t="s">
        <v>20</v>
      </c>
      <c r="F5673" t="b">
        <v>0</v>
      </c>
      <c r="G5673" t="s">
        <v>27</v>
      </c>
      <c r="H5673" s="4">
        <v>45727.958541666667</v>
      </c>
      <c r="I5673" t="b">
        <v>0</v>
      </c>
      <c r="J5673" t="b">
        <v>1</v>
      </c>
      <c r="K5673" t="s">
        <v>24</v>
      </c>
      <c r="L5673" t="s">
        <v>22</v>
      </c>
      <c r="M5673">
        <v>160000</v>
      </c>
      <c r="O5673" t="s">
        <v>368</v>
      </c>
      <c r="P5673" t="s">
        <v>5119</v>
      </c>
    </row>
    <row r="5674" spans="1:16" x14ac:dyDescent="0.25">
      <c r="A5674" t="s">
        <v>0</v>
      </c>
      <c r="B5674" t="s">
        <v>1174</v>
      </c>
      <c r="C5674" t="s">
        <v>9436</v>
      </c>
      <c r="D5674" t="s">
        <v>3957</v>
      </c>
      <c r="E5674" t="s">
        <v>34</v>
      </c>
      <c r="F5674" t="b">
        <v>0</v>
      </c>
      <c r="G5674" t="s">
        <v>35</v>
      </c>
      <c r="H5674" s="4">
        <v>45727.958761574067</v>
      </c>
      <c r="I5674" t="b">
        <v>0</v>
      </c>
      <c r="J5674" t="b">
        <v>0</v>
      </c>
      <c r="K5674" t="s">
        <v>24</v>
      </c>
      <c r="L5674" t="s">
        <v>36</v>
      </c>
      <c r="N5674">
        <v>16.510000228881839</v>
      </c>
      <c r="O5674" t="s">
        <v>9437</v>
      </c>
      <c r="P5674" t="s">
        <v>9438</v>
      </c>
    </row>
    <row r="5675" spans="1:16" x14ac:dyDescent="0.25">
      <c r="A5675" t="s">
        <v>2</v>
      </c>
      <c r="B5675" t="s">
        <v>369</v>
      </c>
      <c r="C5675" t="s">
        <v>8874</v>
      </c>
      <c r="D5675" t="s">
        <v>3973</v>
      </c>
      <c r="E5675" t="s">
        <v>631</v>
      </c>
      <c r="F5675" t="b">
        <v>0</v>
      </c>
      <c r="G5675" t="s">
        <v>41</v>
      </c>
      <c r="H5675" s="4">
        <v>45727.971516203703</v>
      </c>
      <c r="I5675" t="b">
        <v>0</v>
      </c>
      <c r="J5675" t="b">
        <v>0</v>
      </c>
      <c r="K5675" t="s">
        <v>24</v>
      </c>
      <c r="L5675" t="s">
        <v>22</v>
      </c>
      <c r="M5675">
        <v>87000</v>
      </c>
      <c r="O5675" t="s">
        <v>91</v>
      </c>
      <c r="P5675" t="s">
        <v>9439</v>
      </c>
    </row>
    <row r="5676" spans="1:16" x14ac:dyDescent="0.25">
      <c r="A5676" t="s">
        <v>40</v>
      </c>
      <c r="B5676" t="s">
        <v>1786</v>
      </c>
      <c r="C5676" t="s">
        <v>5427</v>
      </c>
      <c r="D5676" t="s">
        <v>4014</v>
      </c>
      <c r="E5676" t="s">
        <v>20</v>
      </c>
      <c r="F5676" t="b">
        <v>0</v>
      </c>
      <c r="G5676" t="s">
        <v>27</v>
      </c>
      <c r="H5676" s="4">
        <v>45727.997129629628</v>
      </c>
      <c r="I5676" t="b">
        <v>0</v>
      </c>
      <c r="J5676" t="b">
        <v>1</v>
      </c>
      <c r="K5676" t="s">
        <v>24</v>
      </c>
      <c r="L5676" t="s">
        <v>22</v>
      </c>
      <c r="M5676">
        <v>253000</v>
      </c>
      <c r="O5676" t="s">
        <v>59</v>
      </c>
      <c r="P5676" t="s">
        <v>137</v>
      </c>
    </row>
    <row r="5677" spans="1:16" x14ac:dyDescent="0.25">
      <c r="A5677" t="s">
        <v>0</v>
      </c>
      <c r="B5677" t="s">
        <v>257</v>
      </c>
      <c r="C5677" t="s">
        <v>468</v>
      </c>
      <c r="D5677" t="s">
        <v>3973</v>
      </c>
      <c r="E5677" t="s">
        <v>20</v>
      </c>
      <c r="F5677" t="b">
        <v>0</v>
      </c>
      <c r="G5677" t="s">
        <v>27</v>
      </c>
      <c r="H5677" s="4">
        <v>45728.000231481477</v>
      </c>
      <c r="I5677" t="b">
        <v>0</v>
      </c>
      <c r="J5677" t="b">
        <v>1</v>
      </c>
      <c r="K5677" t="s">
        <v>24</v>
      </c>
      <c r="L5677" t="s">
        <v>22</v>
      </c>
      <c r="M5677">
        <v>125000</v>
      </c>
      <c r="O5677" t="s">
        <v>5482</v>
      </c>
      <c r="P5677" t="s">
        <v>9339</v>
      </c>
    </row>
    <row r="5678" spans="1:16" x14ac:dyDescent="0.25">
      <c r="A5678" t="s">
        <v>89</v>
      </c>
      <c r="B5678" t="s">
        <v>5532</v>
      </c>
      <c r="C5678" t="s">
        <v>3196</v>
      </c>
      <c r="D5678" t="s">
        <v>3973</v>
      </c>
      <c r="E5678" t="s">
        <v>51</v>
      </c>
      <c r="F5678" t="b">
        <v>0</v>
      </c>
      <c r="G5678" t="s">
        <v>41</v>
      </c>
      <c r="H5678" s="4">
        <v>45728.000462962962</v>
      </c>
      <c r="I5678" t="b">
        <v>1</v>
      </c>
      <c r="J5678" t="b">
        <v>0</v>
      </c>
      <c r="K5678" t="s">
        <v>24</v>
      </c>
      <c r="L5678" t="s">
        <v>36</v>
      </c>
      <c r="N5678">
        <v>47.5</v>
      </c>
      <c r="O5678" t="s">
        <v>806</v>
      </c>
      <c r="P5678" t="s">
        <v>5533</v>
      </c>
    </row>
    <row r="5679" spans="1:16" x14ac:dyDescent="0.25">
      <c r="A5679" t="s">
        <v>2</v>
      </c>
      <c r="B5679" t="s">
        <v>1167</v>
      </c>
      <c r="C5679" t="s">
        <v>29</v>
      </c>
      <c r="D5679" t="s">
        <v>5535</v>
      </c>
      <c r="E5679" t="s">
        <v>20</v>
      </c>
      <c r="F5679" t="b">
        <v>0</v>
      </c>
      <c r="G5679" t="s">
        <v>27</v>
      </c>
      <c r="H5679" s="4">
        <v>45728.001157407409</v>
      </c>
      <c r="I5679" t="b">
        <v>1</v>
      </c>
      <c r="J5679" t="b">
        <v>1</v>
      </c>
      <c r="K5679" t="s">
        <v>24</v>
      </c>
      <c r="L5679" t="s">
        <v>22</v>
      </c>
      <c r="M5679">
        <v>88582</v>
      </c>
      <c r="O5679" t="s">
        <v>77</v>
      </c>
      <c r="P5679" t="s">
        <v>9340</v>
      </c>
    </row>
    <row r="5680" spans="1:16" x14ac:dyDescent="0.25">
      <c r="A5680" t="s">
        <v>2</v>
      </c>
      <c r="B5680" t="s">
        <v>2</v>
      </c>
      <c r="C5680" t="s">
        <v>9440</v>
      </c>
      <c r="D5680" t="s">
        <v>3973</v>
      </c>
      <c r="E5680" t="s">
        <v>20</v>
      </c>
      <c r="F5680" t="b">
        <v>0</v>
      </c>
      <c r="G5680" t="s">
        <v>27</v>
      </c>
      <c r="H5680" s="4">
        <v>45728.001620370371</v>
      </c>
      <c r="I5680" t="b">
        <v>0</v>
      </c>
      <c r="J5680" t="b">
        <v>1</v>
      </c>
      <c r="K5680" t="s">
        <v>24</v>
      </c>
      <c r="L5680" t="s">
        <v>22</v>
      </c>
      <c r="M5680">
        <v>90000</v>
      </c>
      <c r="O5680" t="s">
        <v>4344</v>
      </c>
      <c r="P5680" t="s">
        <v>9441</v>
      </c>
    </row>
    <row r="5681" spans="1:16" x14ac:dyDescent="0.25">
      <c r="A5681" t="s">
        <v>2</v>
      </c>
      <c r="B5681" t="s">
        <v>6905</v>
      </c>
      <c r="C5681" t="s">
        <v>151</v>
      </c>
      <c r="D5681" t="s">
        <v>4014</v>
      </c>
      <c r="E5681" t="s">
        <v>20</v>
      </c>
      <c r="F5681" t="b">
        <v>0</v>
      </c>
      <c r="G5681" t="s">
        <v>35</v>
      </c>
      <c r="H5681" s="4">
        <v>45728.002337962957</v>
      </c>
      <c r="I5681" t="b">
        <v>0</v>
      </c>
      <c r="J5681" t="b">
        <v>0</v>
      </c>
      <c r="K5681" t="s">
        <v>24</v>
      </c>
      <c r="L5681" t="s">
        <v>22</v>
      </c>
      <c r="M5681">
        <v>166500</v>
      </c>
      <c r="O5681" t="s">
        <v>1454</v>
      </c>
      <c r="P5681" t="s">
        <v>6906</v>
      </c>
    </row>
    <row r="5682" spans="1:16" x14ac:dyDescent="0.25">
      <c r="A5682" t="s">
        <v>40</v>
      </c>
      <c r="B5682" t="s">
        <v>9341</v>
      </c>
      <c r="C5682" t="s">
        <v>748</v>
      </c>
      <c r="D5682" t="s">
        <v>4035</v>
      </c>
      <c r="E5682" t="s">
        <v>20</v>
      </c>
      <c r="F5682" t="b">
        <v>0</v>
      </c>
      <c r="G5682" t="s">
        <v>158</v>
      </c>
      <c r="H5682" s="4">
        <v>45728.014479166668</v>
      </c>
      <c r="I5682" t="b">
        <v>0</v>
      </c>
      <c r="J5682" t="b">
        <v>0</v>
      </c>
      <c r="K5682" t="s">
        <v>158</v>
      </c>
      <c r="L5682" t="s">
        <v>22</v>
      </c>
      <c r="M5682">
        <v>83999.5</v>
      </c>
      <c r="O5682" t="s">
        <v>2768</v>
      </c>
      <c r="P5682" t="s">
        <v>3411</v>
      </c>
    </row>
    <row r="5683" spans="1:16" x14ac:dyDescent="0.25">
      <c r="A5683" t="s">
        <v>28</v>
      </c>
      <c r="B5683" t="s">
        <v>28</v>
      </c>
      <c r="C5683" t="s">
        <v>5242</v>
      </c>
      <c r="D5683" t="s">
        <v>5243</v>
      </c>
      <c r="E5683" t="s">
        <v>20</v>
      </c>
      <c r="F5683" t="b">
        <v>0</v>
      </c>
      <c r="G5683" t="s">
        <v>314</v>
      </c>
      <c r="H5683" s="4">
        <v>45728.023402777777</v>
      </c>
      <c r="I5683" t="b">
        <v>0</v>
      </c>
      <c r="J5683" t="b">
        <v>0</v>
      </c>
      <c r="K5683" t="s">
        <v>314</v>
      </c>
      <c r="L5683" t="s">
        <v>22</v>
      </c>
      <c r="M5683">
        <v>90000</v>
      </c>
      <c r="O5683" t="s">
        <v>6697</v>
      </c>
      <c r="P5683" t="s">
        <v>6698</v>
      </c>
    </row>
    <row r="5684" spans="1:16" x14ac:dyDescent="0.25">
      <c r="A5684" t="s">
        <v>0</v>
      </c>
      <c r="B5684" t="s">
        <v>0</v>
      </c>
      <c r="C5684" t="s">
        <v>9342</v>
      </c>
      <c r="D5684" t="s">
        <v>7547</v>
      </c>
      <c r="E5684" t="s">
        <v>34</v>
      </c>
      <c r="F5684" t="b">
        <v>0</v>
      </c>
      <c r="G5684" t="s">
        <v>41</v>
      </c>
      <c r="H5684" s="4">
        <v>45728.042337962957</v>
      </c>
      <c r="I5684" t="b">
        <v>0</v>
      </c>
      <c r="J5684" t="b">
        <v>0</v>
      </c>
      <c r="K5684" t="s">
        <v>24</v>
      </c>
      <c r="L5684" t="s">
        <v>36</v>
      </c>
      <c r="N5684">
        <v>15</v>
      </c>
      <c r="O5684" t="s">
        <v>7548</v>
      </c>
      <c r="P5684" t="s">
        <v>61</v>
      </c>
    </row>
    <row r="5685" spans="1:16" x14ac:dyDescent="0.25">
      <c r="A5685" t="s">
        <v>0</v>
      </c>
      <c r="B5685" t="s">
        <v>3282</v>
      </c>
      <c r="C5685" t="s">
        <v>82</v>
      </c>
      <c r="D5685" t="s">
        <v>3973</v>
      </c>
      <c r="E5685" t="s">
        <v>20</v>
      </c>
      <c r="F5685" t="b">
        <v>0</v>
      </c>
      <c r="G5685" t="s">
        <v>27</v>
      </c>
      <c r="H5685" s="4">
        <v>45728.25</v>
      </c>
      <c r="I5685" t="b">
        <v>0</v>
      </c>
      <c r="J5685" t="b">
        <v>0</v>
      </c>
      <c r="K5685" t="s">
        <v>24</v>
      </c>
      <c r="L5685" t="s">
        <v>22</v>
      </c>
      <c r="M5685">
        <v>68500</v>
      </c>
      <c r="O5685" t="s">
        <v>5550</v>
      </c>
      <c r="P5685" t="s">
        <v>204</v>
      </c>
    </row>
    <row r="5686" spans="1:16" x14ac:dyDescent="0.25">
      <c r="A5686" t="s">
        <v>0</v>
      </c>
      <c r="B5686" t="s">
        <v>4606</v>
      </c>
      <c r="C5686" t="s">
        <v>386</v>
      </c>
      <c r="D5686" t="s">
        <v>4607</v>
      </c>
      <c r="E5686" t="s">
        <v>51</v>
      </c>
      <c r="F5686" t="b">
        <v>0</v>
      </c>
      <c r="G5686" t="s">
        <v>41</v>
      </c>
      <c r="H5686" s="4">
        <v>45728.250300925924</v>
      </c>
      <c r="I5686" t="b">
        <v>1</v>
      </c>
      <c r="J5686" t="b">
        <v>0</v>
      </c>
      <c r="K5686" t="s">
        <v>24</v>
      </c>
      <c r="L5686" t="s">
        <v>22</v>
      </c>
      <c r="M5686">
        <v>169241</v>
      </c>
      <c r="O5686" t="s">
        <v>4608</v>
      </c>
      <c r="P5686" t="s">
        <v>4609</v>
      </c>
    </row>
    <row r="5687" spans="1:16" x14ac:dyDescent="0.25">
      <c r="A5687" t="s">
        <v>0</v>
      </c>
      <c r="B5687" t="s">
        <v>0</v>
      </c>
      <c r="C5687" t="s">
        <v>517</v>
      </c>
      <c r="D5687" t="s">
        <v>4753</v>
      </c>
      <c r="E5687" t="s">
        <v>51</v>
      </c>
      <c r="F5687" t="b">
        <v>0</v>
      </c>
      <c r="G5687" t="s">
        <v>41</v>
      </c>
      <c r="H5687" s="4">
        <v>45728.25037037037</v>
      </c>
      <c r="I5687" t="b">
        <v>0</v>
      </c>
      <c r="J5687" t="b">
        <v>1</v>
      </c>
      <c r="K5687" t="s">
        <v>24</v>
      </c>
      <c r="L5687" t="s">
        <v>36</v>
      </c>
      <c r="N5687">
        <v>47.5</v>
      </c>
      <c r="O5687" t="s">
        <v>289</v>
      </c>
      <c r="P5687" t="s">
        <v>2400</v>
      </c>
    </row>
    <row r="5688" spans="1:16" x14ac:dyDescent="0.25">
      <c r="A5688" t="s">
        <v>0</v>
      </c>
      <c r="B5688" t="s">
        <v>9343</v>
      </c>
      <c r="C5688" t="s">
        <v>151</v>
      </c>
      <c r="D5688" t="s">
        <v>3828</v>
      </c>
      <c r="E5688" t="s">
        <v>20</v>
      </c>
      <c r="F5688" t="b">
        <v>0</v>
      </c>
      <c r="G5688" t="s">
        <v>30</v>
      </c>
      <c r="H5688" s="4">
        <v>45728.250567129631</v>
      </c>
      <c r="I5688" t="b">
        <v>0</v>
      </c>
      <c r="J5688" t="b">
        <v>1</v>
      </c>
      <c r="K5688" t="s">
        <v>24</v>
      </c>
      <c r="L5688" t="s">
        <v>36</v>
      </c>
      <c r="N5688">
        <v>43.875</v>
      </c>
      <c r="O5688" t="s">
        <v>6083</v>
      </c>
      <c r="P5688" t="s">
        <v>9344</v>
      </c>
    </row>
    <row r="5689" spans="1:16" x14ac:dyDescent="0.25">
      <c r="A5689" t="s">
        <v>0</v>
      </c>
      <c r="B5689" t="s">
        <v>0</v>
      </c>
      <c r="C5689" t="s">
        <v>7083</v>
      </c>
      <c r="D5689" t="s">
        <v>131</v>
      </c>
      <c r="E5689" t="s">
        <v>20</v>
      </c>
      <c r="F5689" t="b">
        <v>0</v>
      </c>
      <c r="G5689" t="s">
        <v>35</v>
      </c>
      <c r="H5689" s="4">
        <v>45728.250613425917</v>
      </c>
      <c r="I5689" t="b">
        <v>1</v>
      </c>
      <c r="J5689" t="b">
        <v>0</v>
      </c>
      <c r="K5689" t="s">
        <v>24</v>
      </c>
      <c r="L5689" t="s">
        <v>22</v>
      </c>
      <c r="M5689">
        <v>82500</v>
      </c>
      <c r="O5689" t="s">
        <v>131</v>
      </c>
    </row>
    <row r="5690" spans="1:16" x14ac:dyDescent="0.25">
      <c r="A5690" t="s">
        <v>0</v>
      </c>
      <c r="B5690" t="s">
        <v>0</v>
      </c>
      <c r="C5690" t="s">
        <v>3330</v>
      </c>
      <c r="D5690" t="s">
        <v>3828</v>
      </c>
      <c r="E5690" t="s">
        <v>51</v>
      </c>
      <c r="F5690" t="b">
        <v>0</v>
      </c>
      <c r="G5690" t="s">
        <v>30</v>
      </c>
      <c r="H5690" s="4">
        <v>45728.250625000001</v>
      </c>
      <c r="I5690" t="b">
        <v>0</v>
      </c>
      <c r="J5690" t="b">
        <v>0</v>
      </c>
      <c r="K5690" t="s">
        <v>24</v>
      </c>
      <c r="L5690" t="s">
        <v>22</v>
      </c>
      <c r="M5690">
        <v>76212</v>
      </c>
      <c r="O5690" t="s">
        <v>9345</v>
      </c>
      <c r="P5690" t="s">
        <v>9346</v>
      </c>
    </row>
    <row r="5691" spans="1:16" x14ac:dyDescent="0.25">
      <c r="A5691" t="s">
        <v>1</v>
      </c>
      <c r="B5691" t="s">
        <v>663</v>
      </c>
      <c r="C5691" t="s">
        <v>140</v>
      </c>
      <c r="D5691" t="s">
        <v>3973</v>
      </c>
      <c r="E5691" t="s">
        <v>20</v>
      </c>
      <c r="F5691" t="b">
        <v>0</v>
      </c>
      <c r="G5691" t="s">
        <v>35</v>
      </c>
      <c r="H5691" s="4">
        <v>45728.250972222217</v>
      </c>
      <c r="I5691" t="b">
        <v>0</v>
      </c>
      <c r="J5691" t="b">
        <v>1</v>
      </c>
      <c r="K5691" t="s">
        <v>24</v>
      </c>
      <c r="L5691" t="s">
        <v>22</v>
      </c>
      <c r="M5691">
        <v>124350</v>
      </c>
      <c r="O5691" t="s">
        <v>664</v>
      </c>
      <c r="P5691" t="s">
        <v>9347</v>
      </c>
    </row>
    <row r="5692" spans="1:16" x14ac:dyDescent="0.25">
      <c r="A5692" t="s">
        <v>1</v>
      </c>
      <c r="B5692" t="s">
        <v>3439</v>
      </c>
      <c r="C5692" t="s">
        <v>82</v>
      </c>
      <c r="D5692" t="s">
        <v>3970</v>
      </c>
      <c r="E5692" t="s">
        <v>20</v>
      </c>
      <c r="F5692" t="b">
        <v>0</v>
      </c>
      <c r="G5692" t="s">
        <v>27</v>
      </c>
      <c r="H5692" s="4">
        <v>45728.251006944447</v>
      </c>
      <c r="I5692" t="b">
        <v>0</v>
      </c>
      <c r="J5692" t="b">
        <v>1</v>
      </c>
      <c r="K5692" t="s">
        <v>24</v>
      </c>
      <c r="L5692" t="s">
        <v>22</v>
      </c>
      <c r="M5692">
        <v>152000</v>
      </c>
      <c r="O5692" t="s">
        <v>65</v>
      </c>
      <c r="P5692" t="s">
        <v>723</v>
      </c>
    </row>
    <row r="5693" spans="1:16" x14ac:dyDescent="0.25">
      <c r="A5693" t="s">
        <v>191</v>
      </c>
      <c r="B5693" t="s">
        <v>9348</v>
      </c>
      <c r="C5693" t="s">
        <v>82</v>
      </c>
      <c r="D5693" t="s">
        <v>3973</v>
      </c>
      <c r="E5693" t="s">
        <v>20</v>
      </c>
      <c r="F5693" t="b">
        <v>0</v>
      </c>
      <c r="G5693" t="s">
        <v>27</v>
      </c>
      <c r="H5693" s="4">
        <v>45728.251168981478</v>
      </c>
      <c r="I5693" t="b">
        <v>0</v>
      </c>
      <c r="J5693" t="b">
        <v>0</v>
      </c>
      <c r="K5693" t="s">
        <v>24</v>
      </c>
      <c r="L5693" t="s">
        <v>36</v>
      </c>
      <c r="N5693">
        <v>70.5</v>
      </c>
      <c r="O5693" t="s">
        <v>4344</v>
      </c>
      <c r="P5693" t="s">
        <v>9349</v>
      </c>
    </row>
    <row r="5694" spans="1:16" x14ac:dyDescent="0.25">
      <c r="A5694" t="s">
        <v>1</v>
      </c>
      <c r="B5694" t="s">
        <v>9350</v>
      </c>
      <c r="C5694" t="s">
        <v>1521</v>
      </c>
      <c r="D5694" t="s">
        <v>3383</v>
      </c>
      <c r="E5694" t="s">
        <v>20</v>
      </c>
      <c r="F5694" t="b">
        <v>0</v>
      </c>
      <c r="G5694" t="s">
        <v>52</v>
      </c>
      <c r="H5694" s="4">
        <v>45728.251273148147</v>
      </c>
      <c r="I5694" t="b">
        <v>0</v>
      </c>
      <c r="J5694" t="b">
        <v>1</v>
      </c>
      <c r="K5694" t="s">
        <v>24</v>
      </c>
      <c r="L5694" t="s">
        <v>22</v>
      </c>
      <c r="M5694">
        <v>80000</v>
      </c>
      <c r="O5694" t="s">
        <v>1549</v>
      </c>
      <c r="P5694" t="s">
        <v>700</v>
      </c>
    </row>
    <row r="5695" spans="1:16" x14ac:dyDescent="0.25">
      <c r="A5695" t="s">
        <v>2</v>
      </c>
      <c r="B5695" t="s">
        <v>638</v>
      </c>
      <c r="C5695" t="s">
        <v>213</v>
      </c>
      <c r="D5695" t="s">
        <v>3828</v>
      </c>
      <c r="E5695" t="s">
        <v>20</v>
      </c>
      <c r="F5695" t="b">
        <v>0</v>
      </c>
      <c r="G5695" t="s">
        <v>41</v>
      </c>
      <c r="H5695" s="4">
        <v>45728.252337962957</v>
      </c>
      <c r="I5695" t="b">
        <v>0</v>
      </c>
      <c r="J5695" t="b">
        <v>1</v>
      </c>
      <c r="K5695" t="s">
        <v>24</v>
      </c>
      <c r="L5695" t="s">
        <v>22</v>
      </c>
      <c r="M5695">
        <v>128114.578125</v>
      </c>
      <c r="O5695" t="s">
        <v>7801</v>
      </c>
      <c r="P5695" t="s">
        <v>7802</v>
      </c>
    </row>
    <row r="5696" spans="1:16" x14ac:dyDescent="0.25">
      <c r="A5696" t="s">
        <v>2</v>
      </c>
      <c r="B5696" t="s">
        <v>9351</v>
      </c>
      <c r="C5696" t="s">
        <v>1247</v>
      </c>
      <c r="D5696" t="s">
        <v>2208</v>
      </c>
      <c r="E5696" t="s">
        <v>20</v>
      </c>
      <c r="F5696" t="b">
        <v>0</v>
      </c>
      <c r="G5696" t="s">
        <v>1247</v>
      </c>
      <c r="H5696" s="4">
        <v>45728.263842592591</v>
      </c>
      <c r="I5696" t="b">
        <v>1</v>
      </c>
      <c r="J5696" t="b">
        <v>0</v>
      </c>
      <c r="K5696" t="s">
        <v>1247</v>
      </c>
      <c r="L5696" t="s">
        <v>22</v>
      </c>
      <c r="M5696">
        <v>162500</v>
      </c>
      <c r="O5696" t="s">
        <v>9352</v>
      </c>
      <c r="P5696" t="s">
        <v>9353</v>
      </c>
    </row>
    <row r="5697" spans="1:16" x14ac:dyDescent="0.25">
      <c r="A5697" t="s">
        <v>1</v>
      </c>
      <c r="B5697" t="s">
        <v>844</v>
      </c>
      <c r="C5697" t="s">
        <v>82</v>
      </c>
      <c r="D5697" t="s">
        <v>3828</v>
      </c>
      <c r="E5697" t="s">
        <v>20</v>
      </c>
      <c r="F5697" t="b">
        <v>0</v>
      </c>
      <c r="G5697" t="s">
        <v>27</v>
      </c>
      <c r="H5697" s="4">
        <v>45728.265682870369</v>
      </c>
      <c r="I5697" t="b">
        <v>0</v>
      </c>
      <c r="J5697" t="b">
        <v>1</v>
      </c>
      <c r="K5697" t="s">
        <v>24</v>
      </c>
      <c r="L5697" t="s">
        <v>22</v>
      </c>
      <c r="M5697">
        <v>207500</v>
      </c>
      <c r="O5697" t="s">
        <v>341</v>
      </c>
      <c r="P5697" t="s">
        <v>302</v>
      </c>
    </row>
    <row r="5698" spans="1:16" x14ac:dyDescent="0.25">
      <c r="A5698" t="s">
        <v>1</v>
      </c>
      <c r="B5698" t="s">
        <v>9354</v>
      </c>
      <c r="C5698" t="s">
        <v>192</v>
      </c>
      <c r="D5698" t="s">
        <v>4328</v>
      </c>
      <c r="E5698" t="s">
        <v>51</v>
      </c>
      <c r="F5698" t="b">
        <v>0</v>
      </c>
      <c r="G5698" t="s">
        <v>23</v>
      </c>
      <c r="H5698" s="4">
        <v>45728.266527777778</v>
      </c>
      <c r="I5698" t="b">
        <v>0</v>
      </c>
      <c r="J5698" t="b">
        <v>0</v>
      </c>
      <c r="K5698" t="s">
        <v>24</v>
      </c>
      <c r="L5698" t="s">
        <v>36</v>
      </c>
      <c r="N5698">
        <v>60</v>
      </c>
      <c r="O5698" t="s">
        <v>2486</v>
      </c>
      <c r="P5698" t="s">
        <v>9355</v>
      </c>
    </row>
    <row r="5699" spans="1:16" x14ac:dyDescent="0.25">
      <c r="A5699" t="s">
        <v>139</v>
      </c>
      <c r="B5699" t="s">
        <v>1756</v>
      </c>
      <c r="C5699" t="s">
        <v>39</v>
      </c>
      <c r="D5699" t="s">
        <v>7658</v>
      </c>
      <c r="E5699" t="s">
        <v>20</v>
      </c>
      <c r="F5699" t="b">
        <v>1</v>
      </c>
      <c r="G5699" t="s">
        <v>2452</v>
      </c>
      <c r="H5699" s="4">
        <v>45728.275023148148</v>
      </c>
      <c r="I5699" t="b">
        <v>0</v>
      </c>
      <c r="J5699" t="b">
        <v>0</v>
      </c>
      <c r="K5699" t="s">
        <v>2452</v>
      </c>
      <c r="L5699" t="s">
        <v>22</v>
      </c>
      <c r="M5699">
        <v>62500</v>
      </c>
      <c r="O5699" t="s">
        <v>9442</v>
      </c>
      <c r="P5699" t="s">
        <v>671</v>
      </c>
    </row>
    <row r="5700" spans="1:16" x14ac:dyDescent="0.25">
      <c r="A5700" t="s">
        <v>139</v>
      </c>
      <c r="B5700" t="s">
        <v>7989</v>
      </c>
      <c r="C5700" t="s">
        <v>39</v>
      </c>
      <c r="D5700" t="s">
        <v>3985</v>
      </c>
      <c r="E5700" t="s">
        <v>20</v>
      </c>
      <c r="F5700" t="b">
        <v>1</v>
      </c>
      <c r="G5700" t="s">
        <v>2438</v>
      </c>
      <c r="H5700" s="4">
        <v>45728.279976851853</v>
      </c>
      <c r="I5700" t="b">
        <v>1</v>
      </c>
      <c r="J5700" t="b">
        <v>0</v>
      </c>
      <c r="K5700" t="s">
        <v>2438</v>
      </c>
      <c r="L5700" t="s">
        <v>22</v>
      </c>
      <c r="M5700">
        <v>80000</v>
      </c>
      <c r="O5700" t="s">
        <v>7990</v>
      </c>
      <c r="P5700" t="s">
        <v>204</v>
      </c>
    </row>
    <row r="5701" spans="1:16" x14ac:dyDescent="0.25">
      <c r="A5701" t="s">
        <v>139</v>
      </c>
      <c r="B5701" t="s">
        <v>9356</v>
      </c>
      <c r="C5701" t="s">
        <v>39</v>
      </c>
      <c r="D5701" t="s">
        <v>2208</v>
      </c>
      <c r="E5701" t="s">
        <v>20</v>
      </c>
      <c r="F5701" t="b">
        <v>1</v>
      </c>
      <c r="G5701" t="s">
        <v>2641</v>
      </c>
      <c r="H5701" s="4">
        <v>45728.284930555557</v>
      </c>
      <c r="I5701" t="b">
        <v>0</v>
      </c>
      <c r="J5701" t="b">
        <v>0</v>
      </c>
      <c r="K5701" t="s">
        <v>2641</v>
      </c>
      <c r="L5701" t="s">
        <v>22</v>
      </c>
      <c r="M5701">
        <v>141810.3125</v>
      </c>
      <c r="O5701" t="s">
        <v>9357</v>
      </c>
      <c r="P5701" t="s">
        <v>9358</v>
      </c>
    </row>
    <row r="5702" spans="1:16" x14ac:dyDescent="0.25">
      <c r="A5702" t="s">
        <v>2</v>
      </c>
      <c r="B5702" t="s">
        <v>4314</v>
      </c>
      <c r="C5702" t="s">
        <v>3088</v>
      </c>
      <c r="D5702" t="s">
        <v>4003</v>
      </c>
      <c r="E5702" t="s">
        <v>20</v>
      </c>
      <c r="F5702" t="b">
        <v>0</v>
      </c>
      <c r="G5702" t="s">
        <v>2134</v>
      </c>
      <c r="H5702" s="4">
        <v>45728.285879629628</v>
      </c>
      <c r="I5702" t="b">
        <v>1</v>
      </c>
      <c r="J5702" t="b">
        <v>0</v>
      </c>
      <c r="K5702" t="s">
        <v>2134</v>
      </c>
      <c r="L5702" t="s">
        <v>22</v>
      </c>
      <c r="M5702">
        <v>410000</v>
      </c>
      <c r="O5702" t="s">
        <v>822</v>
      </c>
    </row>
    <row r="5703" spans="1:16" x14ac:dyDescent="0.25">
      <c r="A5703" t="s">
        <v>0</v>
      </c>
      <c r="B5703" t="s">
        <v>288</v>
      </c>
      <c r="C5703" t="s">
        <v>9359</v>
      </c>
      <c r="D5703" t="s">
        <v>4084</v>
      </c>
      <c r="E5703" t="s">
        <v>20</v>
      </c>
      <c r="F5703" t="b">
        <v>0</v>
      </c>
      <c r="G5703" t="s">
        <v>27</v>
      </c>
      <c r="H5703" s="4">
        <v>45728.291921296302</v>
      </c>
      <c r="I5703" t="b">
        <v>0</v>
      </c>
      <c r="J5703" t="b">
        <v>0</v>
      </c>
      <c r="K5703" t="s">
        <v>24</v>
      </c>
      <c r="L5703" t="s">
        <v>22</v>
      </c>
      <c r="M5703">
        <v>100000</v>
      </c>
      <c r="O5703" t="s">
        <v>9360</v>
      </c>
      <c r="P5703" t="s">
        <v>3836</v>
      </c>
    </row>
    <row r="5704" spans="1:16" x14ac:dyDescent="0.25">
      <c r="A5704" t="s">
        <v>0</v>
      </c>
      <c r="B5704" t="s">
        <v>6623</v>
      </c>
      <c r="C5704" t="s">
        <v>1591</v>
      </c>
      <c r="D5704" t="s">
        <v>3828</v>
      </c>
      <c r="E5704" t="s">
        <v>51</v>
      </c>
      <c r="F5704" t="b">
        <v>0</v>
      </c>
      <c r="G5704" t="s">
        <v>23</v>
      </c>
      <c r="H5704" s="4">
        <v>45728.310844907413</v>
      </c>
      <c r="I5704" t="b">
        <v>0</v>
      </c>
      <c r="J5704" t="b">
        <v>0</v>
      </c>
      <c r="K5704" t="s">
        <v>24</v>
      </c>
      <c r="L5704" t="s">
        <v>36</v>
      </c>
      <c r="N5704">
        <v>40</v>
      </c>
      <c r="O5704" t="s">
        <v>6624</v>
      </c>
    </row>
    <row r="5705" spans="1:16" x14ac:dyDescent="0.25">
      <c r="A5705" t="s">
        <v>0</v>
      </c>
      <c r="B5705" t="s">
        <v>103</v>
      </c>
      <c r="C5705" t="s">
        <v>203</v>
      </c>
      <c r="D5705" t="s">
        <v>2208</v>
      </c>
      <c r="E5705" t="s">
        <v>20</v>
      </c>
      <c r="F5705" t="b">
        <v>0</v>
      </c>
      <c r="G5705" t="s">
        <v>23</v>
      </c>
      <c r="H5705" s="4">
        <v>45728.312141203707</v>
      </c>
      <c r="I5705" t="b">
        <v>0</v>
      </c>
      <c r="J5705" t="b">
        <v>0</v>
      </c>
      <c r="K5705" t="s">
        <v>24</v>
      </c>
      <c r="L5705" t="s">
        <v>22</v>
      </c>
      <c r="M5705">
        <v>70000</v>
      </c>
      <c r="O5705" t="s">
        <v>803</v>
      </c>
      <c r="P5705" t="s">
        <v>9361</v>
      </c>
    </row>
    <row r="5706" spans="1:16" x14ac:dyDescent="0.25">
      <c r="A5706" t="s">
        <v>139</v>
      </c>
      <c r="B5706" t="s">
        <v>9362</v>
      </c>
      <c r="C5706" t="s">
        <v>5091</v>
      </c>
      <c r="D5706" t="s">
        <v>3970</v>
      </c>
      <c r="E5706" t="s">
        <v>20</v>
      </c>
      <c r="F5706" t="b">
        <v>0</v>
      </c>
      <c r="G5706" t="s">
        <v>30</v>
      </c>
      <c r="H5706" s="4">
        <v>45728.333865740737</v>
      </c>
      <c r="I5706" t="b">
        <v>0</v>
      </c>
      <c r="J5706" t="b">
        <v>1</v>
      </c>
      <c r="K5706" t="s">
        <v>24</v>
      </c>
      <c r="L5706" t="s">
        <v>22</v>
      </c>
      <c r="M5706">
        <v>110000</v>
      </c>
      <c r="O5706" t="s">
        <v>800</v>
      </c>
      <c r="P5706" t="s">
        <v>249</v>
      </c>
    </row>
    <row r="5707" spans="1:16" x14ac:dyDescent="0.25">
      <c r="A5707" t="s">
        <v>89</v>
      </c>
      <c r="B5707" t="s">
        <v>4516</v>
      </c>
      <c r="C5707" t="s">
        <v>71</v>
      </c>
      <c r="D5707" t="s">
        <v>3973</v>
      </c>
      <c r="E5707" t="s">
        <v>20</v>
      </c>
      <c r="F5707" t="b">
        <v>0</v>
      </c>
      <c r="G5707" t="s">
        <v>27</v>
      </c>
      <c r="H5707" s="4">
        <v>45728.334814814807</v>
      </c>
      <c r="I5707" t="b">
        <v>0</v>
      </c>
      <c r="J5707" t="b">
        <v>1</v>
      </c>
      <c r="K5707" t="s">
        <v>24</v>
      </c>
      <c r="L5707" t="s">
        <v>22</v>
      </c>
      <c r="M5707">
        <v>187625</v>
      </c>
      <c r="O5707" t="s">
        <v>1101</v>
      </c>
      <c r="P5707" t="s">
        <v>4517</v>
      </c>
    </row>
    <row r="5708" spans="1:16" x14ac:dyDescent="0.25">
      <c r="A5708" t="s">
        <v>40</v>
      </c>
      <c r="B5708" t="s">
        <v>3193</v>
      </c>
      <c r="C5708" t="s">
        <v>1471</v>
      </c>
      <c r="D5708" t="s">
        <v>4178</v>
      </c>
      <c r="E5708" t="s">
        <v>20</v>
      </c>
      <c r="F5708" t="b">
        <v>0</v>
      </c>
      <c r="G5708" t="s">
        <v>41</v>
      </c>
      <c r="H5708" s="4">
        <v>45728.335868055547</v>
      </c>
      <c r="I5708" t="b">
        <v>0</v>
      </c>
      <c r="J5708" t="b">
        <v>1</v>
      </c>
      <c r="K5708" t="s">
        <v>24</v>
      </c>
      <c r="L5708" t="s">
        <v>22</v>
      </c>
      <c r="M5708">
        <v>241000</v>
      </c>
      <c r="O5708" t="s">
        <v>59</v>
      </c>
      <c r="P5708" t="s">
        <v>137</v>
      </c>
    </row>
    <row r="5709" spans="1:16" x14ac:dyDescent="0.25">
      <c r="A5709" t="s">
        <v>1</v>
      </c>
      <c r="B5709" t="s">
        <v>6627</v>
      </c>
      <c r="C5709" t="s">
        <v>39</v>
      </c>
      <c r="D5709" t="s">
        <v>3957</v>
      </c>
      <c r="E5709" t="s">
        <v>34</v>
      </c>
      <c r="F5709" t="b">
        <v>1</v>
      </c>
      <c r="G5709" t="s">
        <v>52</v>
      </c>
      <c r="H5709" s="4">
        <v>45728.336539351847</v>
      </c>
      <c r="I5709" t="b">
        <v>0</v>
      </c>
      <c r="J5709" t="b">
        <v>0</v>
      </c>
      <c r="K5709" t="s">
        <v>24</v>
      </c>
      <c r="L5709" t="s">
        <v>36</v>
      </c>
      <c r="N5709">
        <v>13.430000305175779</v>
      </c>
      <c r="O5709" t="s">
        <v>6628</v>
      </c>
      <c r="P5709" t="s">
        <v>1506</v>
      </c>
    </row>
    <row r="5710" spans="1:16" x14ac:dyDescent="0.25">
      <c r="A5710" t="s">
        <v>139</v>
      </c>
      <c r="B5710" t="s">
        <v>9363</v>
      </c>
      <c r="C5710" t="s">
        <v>9364</v>
      </c>
      <c r="D5710" t="s">
        <v>9365</v>
      </c>
      <c r="E5710" t="s">
        <v>631</v>
      </c>
      <c r="F5710" t="b">
        <v>0</v>
      </c>
      <c r="G5710" t="s">
        <v>820</v>
      </c>
      <c r="H5710" s="4">
        <v>45728.341273148151</v>
      </c>
      <c r="I5710" t="b">
        <v>0</v>
      </c>
      <c r="J5710" t="b">
        <v>0</v>
      </c>
      <c r="K5710" t="s">
        <v>820</v>
      </c>
      <c r="L5710" t="s">
        <v>22</v>
      </c>
      <c r="M5710">
        <v>103000</v>
      </c>
      <c r="O5710" t="s">
        <v>341</v>
      </c>
      <c r="P5710" t="s">
        <v>9366</v>
      </c>
    </row>
    <row r="5711" spans="1:16" x14ac:dyDescent="0.25">
      <c r="A5711" t="s">
        <v>2</v>
      </c>
      <c r="B5711" t="s">
        <v>9367</v>
      </c>
      <c r="C5711" t="s">
        <v>1828</v>
      </c>
      <c r="D5711" t="s">
        <v>3828</v>
      </c>
      <c r="E5711" t="s">
        <v>20</v>
      </c>
      <c r="F5711" t="b">
        <v>0</v>
      </c>
      <c r="G5711" t="s">
        <v>41</v>
      </c>
      <c r="H5711" s="4">
        <v>45728.37667824074</v>
      </c>
      <c r="I5711" t="b">
        <v>0</v>
      </c>
      <c r="J5711" t="b">
        <v>1</v>
      </c>
      <c r="K5711" t="s">
        <v>24</v>
      </c>
      <c r="L5711" t="s">
        <v>22</v>
      </c>
      <c r="M5711">
        <v>90750</v>
      </c>
      <c r="O5711" t="s">
        <v>3185</v>
      </c>
      <c r="P5711" t="s">
        <v>9368</v>
      </c>
    </row>
    <row r="5712" spans="1:16" x14ac:dyDescent="0.25">
      <c r="A5712" t="s">
        <v>2</v>
      </c>
      <c r="B5712" t="s">
        <v>9369</v>
      </c>
      <c r="C5712" t="s">
        <v>179</v>
      </c>
      <c r="D5712" t="s">
        <v>4178</v>
      </c>
      <c r="E5712" t="s">
        <v>20</v>
      </c>
      <c r="F5712" t="b">
        <v>0</v>
      </c>
      <c r="G5712" t="s">
        <v>27</v>
      </c>
      <c r="H5712" s="4">
        <v>45728.377337962957</v>
      </c>
      <c r="I5712" t="b">
        <v>0</v>
      </c>
      <c r="J5712" t="b">
        <v>1</v>
      </c>
      <c r="K5712" t="s">
        <v>24</v>
      </c>
      <c r="L5712" t="s">
        <v>22</v>
      </c>
      <c r="M5712">
        <v>207000</v>
      </c>
      <c r="O5712" t="s">
        <v>59</v>
      </c>
      <c r="P5712" t="s">
        <v>137</v>
      </c>
    </row>
    <row r="5713" spans="1:16" x14ac:dyDescent="0.25">
      <c r="A5713" t="s">
        <v>1</v>
      </c>
      <c r="B5713" t="s">
        <v>2799</v>
      </c>
      <c r="C5713" t="s">
        <v>1346</v>
      </c>
      <c r="D5713" t="s">
        <v>2208</v>
      </c>
      <c r="E5713" t="s">
        <v>34</v>
      </c>
      <c r="F5713" t="b">
        <v>0</v>
      </c>
      <c r="G5713" t="s">
        <v>41</v>
      </c>
      <c r="H5713" s="4">
        <v>45728.418229166673</v>
      </c>
      <c r="I5713" t="b">
        <v>0</v>
      </c>
      <c r="J5713" t="b">
        <v>1</v>
      </c>
      <c r="K5713" t="s">
        <v>24</v>
      </c>
      <c r="L5713" t="s">
        <v>22</v>
      </c>
      <c r="M5713">
        <v>198000</v>
      </c>
      <c r="O5713" t="s">
        <v>428</v>
      </c>
      <c r="P5713" t="s">
        <v>7309</v>
      </c>
    </row>
    <row r="5714" spans="1:16" x14ac:dyDescent="0.25">
      <c r="A5714" t="s">
        <v>2</v>
      </c>
      <c r="B5714" t="s">
        <v>4228</v>
      </c>
      <c r="C5714" t="s">
        <v>690</v>
      </c>
      <c r="D5714" t="s">
        <v>2208</v>
      </c>
      <c r="E5714" t="s">
        <v>34</v>
      </c>
      <c r="F5714" t="b">
        <v>0</v>
      </c>
      <c r="G5714" t="s">
        <v>27</v>
      </c>
      <c r="H5714" s="4">
        <v>45728.432141203702</v>
      </c>
      <c r="I5714" t="b">
        <v>0</v>
      </c>
      <c r="J5714" t="b">
        <v>1</v>
      </c>
      <c r="K5714" t="s">
        <v>24</v>
      </c>
      <c r="L5714" t="s">
        <v>22</v>
      </c>
      <c r="M5714">
        <v>175500</v>
      </c>
      <c r="O5714" t="s">
        <v>428</v>
      </c>
      <c r="P5714" t="s">
        <v>4238</v>
      </c>
    </row>
    <row r="5715" spans="1:16" x14ac:dyDescent="0.25">
      <c r="A5715" t="s">
        <v>89</v>
      </c>
      <c r="B5715" t="s">
        <v>7452</v>
      </c>
      <c r="C5715" t="s">
        <v>7313</v>
      </c>
      <c r="D5715" t="s">
        <v>2208</v>
      </c>
      <c r="E5715" t="s">
        <v>34</v>
      </c>
      <c r="F5715" t="b">
        <v>0</v>
      </c>
      <c r="G5715" t="s">
        <v>41</v>
      </c>
      <c r="H5715" s="4">
        <v>45728.433148148149</v>
      </c>
      <c r="I5715" t="b">
        <v>0</v>
      </c>
      <c r="J5715" t="b">
        <v>1</v>
      </c>
      <c r="K5715" t="s">
        <v>24</v>
      </c>
      <c r="L5715" t="s">
        <v>22</v>
      </c>
      <c r="M5715">
        <v>195000</v>
      </c>
      <c r="O5715" t="s">
        <v>428</v>
      </c>
      <c r="P5715" t="s">
        <v>7453</v>
      </c>
    </row>
    <row r="5716" spans="1:16" x14ac:dyDescent="0.25">
      <c r="A5716" t="s">
        <v>0</v>
      </c>
      <c r="B5716" t="s">
        <v>0</v>
      </c>
      <c r="C5716" t="s">
        <v>1978</v>
      </c>
      <c r="D5716" t="s">
        <v>7547</v>
      </c>
      <c r="E5716" t="s">
        <v>34</v>
      </c>
      <c r="F5716" t="b">
        <v>0</v>
      </c>
      <c r="G5716" t="s">
        <v>52</v>
      </c>
      <c r="H5716" s="4">
        <v>45728.459699074083</v>
      </c>
      <c r="I5716" t="b">
        <v>0</v>
      </c>
      <c r="J5716" t="b">
        <v>0</v>
      </c>
      <c r="K5716" t="s">
        <v>24</v>
      </c>
      <c r="L5716" t="s">
        <v>36</v>
      </c>
      <c r="N5716">
        <v>15</v>
      </c>
      <c r="O5716" t="s">
        <v>7548</v>
      </c>
      <c r="P5716" t="s">
        <v>61</v>
      </c>
    </row>
    <row r="5717" spans="1:16" x14ac:dyDescent="0.25">
      <c r="A5717" t="s">
        <v>25</v>
      </c>
      <c r="B5717" t="s">
        <v>9370</v>
      </c>
      <c r="C5717" t="s">
        <v>9371</v>
      </c>
      <c r="D5717" t="s">
        <v>3350</v>
      </c>
      <c r="E5717" t="s">
        <v>20</v>
      </c>
      <c r="F5717" t="b">
        <v>0</v>
      </c>
      <c r="G5717" t="s">
        <v>314</v>
      </c>
      <c r="H5717" s="4">
        <v>45728.483020833337</v>
      </c>
      <c r="I5717" t="b">
        <v>1</v>
      </c>
      <c r="J5717" t="b">
        <v>0</v>
      </c>
      <c r="K5717" t="s">
        <v>314</v>
      </c>
      <c r="L5717" t="s">
        <v>22</v>
      </c>
      <c r="M5717">
        <v>40000</v>
      </c>
      <c r="O5717" t="s">
        <v>3350</v>
      </c>
      <c r="P5717" t="s">
        <v>1304</v>
      </c>
    </row>
    <row r="5718" spans="1:16" x14ac:dyDescent="0.25">
      <c r="A5718" t="s">
        <v>0</v>
      </c>
      <c r="B5718" t="s">
        <v>5525</v>
      </c>
      <c r="C5718" t="s">
        <v>851</v>
      </c>
      <c r="D5718" t="s">
        <v>4328</v>
      </c>
      <c r="E5718" t="s">
        <v>20</v>
      </c>
      <c r="F5718" t="b">
        <v>0</v>
      </c>
      <c r="G5718" t="s">
        <v>27</v>
      </c>
      <c r="H5718" s="4">
        <v>45728.500081018523</v>
      </c>
      <c r="I5718" t="b">
        <v>0</v>
      </c>
      <c r="J5718" t="b">
        <v>0</v>
      </c>
      <c r="K5718" t="s">
        <v>24</v>
      </c>
      <c r="L5718" t="s">
        <v>22</v>
      </c>
      <c r="M5718">
        <v>62500</v>
      </c>
      <c r="O5718" t="s">
        <v>5526</v>
      </c>
      <c r="P5718" t="s">
        <v>5527</v>
      </c>
    </row>
    <row r="5719" spans="1:16" x14ac:dyDescent="0.25">
      <c r="A5719" t="s">
        <v>0</v>
      </c>
      <c r="B5719" t="s">
        <v>0</v>
      </c>
      <c r="C5719" t="s">
        <v>9443</v>
      </c>
      <c r="D5719" t="s">
        <v>7547</v>
      </c>
      <c r="E5719" t="s">
        <v>34</v>
      </c>
      <c r="F5719" t="b">
        <v>0</v>
      </c>
      <c r="G5719" t="s">
        <v>41</v>
      </c>
      <c r="H5719" s="4">
        <v>45728.500381944446</v>
      </c>
      <c r="I5719" t="b">
        <v>0</v>
      </c>
      <c r="J5719" t="b">
        <v>0</v>
      </c>
      <c r="K5719" t="s">
        <v>24</v>
      </c>
      <c r="L5719" t="s">
        <v>36</v>
      </c>
      <c r="N5719">
        <v>15</v>
      </c>
      <c r="O5719" t="s">
        <v>7548</v>
      </c>
      <c r="P5719" t="s">
        <v>61</v>
      </c>
    </row>
    <row r="5720" spans="1:16" x14ac:dyDescent="0.25">
      <c r="A5720" t="s">
        <v>0</v>
      </c>
      <c r="B5720" t="s">
        <v>0</v>
      </c>
      <c r="C5720" t="s">
        <v>3934</v>
      </c>
      <c r="D5720" t="s">
        <v>7547</v>
      </c>
      <c r="E5720" t="s">
        <v>34</v>
      </c>
      <c r="F5720" t="b">
        <v>0</v>
      </c>
      <c r="G5720" t="s">
        <v>35</v>
      </c>
      <c r="H5720" s="4">
        <v>45728.500648148147</v>
      </c>
      <c r="I5720" t="b">
        <v>0</v>
      </c>
      <c r="J5720" t="b">
        <v>0</v>
      </c>
      <c r="K5720" t="s">
        <v>24</v>
      </c>
      <c r="L5720" t="s">
        <v>36</v>
      </c>
      <c r="N5720">
        <v>15</v>
      </c>
      <c r="O5720" t="s">
        <v>7548</v>
      </c>
      <c r="P5720" t="s">
        <v>61</v>
      </c>
    </row>
    <row r="5721" spans="1:16" x14ac:dyDescent="0.25">
      <c r="A5721" t="s">
        <v>1</v>
      </c>
      <c r="B5721" t="s">
        <v>2392</v>
      </c>
      <c r="C5721" t="s">
        <v>292</v>
      </c>
      <c r="D5721" t="s">
        <v>3973</v>
      </c>
      <c r="E5721" t="s">
        <v>20</v>
      </c>
      <c r="F5721" t="b">
        <v>0</v>
      </c>
      <c r="G5721" t="s">
        <v>30</v>
      </c>
      <c r="H5721" s="4">
        <v>45728.501180555562</v>
      </c>
      <c r="I5721" t="b">
        <v>0</v>
      </c>
      <c r="J5721" t="b">
        <v>1</v>
      </c>
      <c r="K5721" t="s">
        <v>24</v>
      </c>
      <c r="L5721" t="s">
        <v>22</v>
      </c>
      <c r="M5721">
        <v>193426.5</v>
      </c>
      <c r="O5721" t="s">
        <v>5482</v>
      </c>
      <c r="P5721" t="s">
        <v>1809</v>
      </c>
    </row>
    <row r="5722" spans="1:16" x14ac:dyDescent="0.25">
      <c r="A5722" t="s">
        <v>40</v>
      </c>
      <c r="B5722" t="s">
        <v>9372</v>
      </c>
      <c r="C5722" t="s">
        <v>2031</v>
      </c>
      <c r="D5722" t="s">
        <v>3957</v>
      </c>
      <c r="E5722" t="s">
        <v>34</v>
      </c>
      <c r="F5722" t="b">
        <v>0</v>
      </c>
      <c r="G5722" t="s">
        <v>27</v>
      </c>
      <c r="H5722" s="4">
        <v>45728.501296296286</v>
      </c>
      <c r="I5722" t="b">
        <v>0</v>
      </c>
      <c r="J5722" t="b">
        <v>1</v>
      </c>
      <c r="K5722" t="s">
        <v>24</v>
      </c>
      <c r="L5722" t="s">
        <v>36</v>
      </c>
      <c r="N5722">
        <v>54.420001983642578</v>
      </c>
      <c r="O5722" t="s">
        <v>2319</v>
      </c>
      <c r="P5722" t="s">
        <v>9373</v>
      </c>
    </row>
    <row r="5723" spans="1:16" x14ac:dyDescent="0.25">
      <c r="A5723" t="s">
        <v>2</v>
      </c>
      <c r="B5723" t="s">
        <v>7406</v>
      </c>
      <c r="C5723" t="s">
        <v>1358</v>
      </c>
      <c r="D5723" t="s">
        <v>3973</v>
      </c>
      <c r="E5723" t="s">
        <v>20</v>
      </c>
      <c r="F5723" t="b">
        <v>0</v>
      </c>
      <c r="G5723" t="s">
        <v>41</v>
      </c>
      <c r="H5723" s="4">
        <v>45728.501400462963</v>
      </c>
      <c r="I5723" t="b">
        <v>0</v>
      </c>
      <c r="J5723" t="b">
        <v>0</v>
      </c>
      <c r="K5723" t="s">
        <v>24</v>
      </c>
      <c r="L5723" t="s">
        <v>22</v>
      </c>
      <c r="M5723">
        <v>82850</v>
      </c>
      <c r="O5723" t="s">
        <v>5482</v>
      </c>
      <c r="P5723" t="s">
        <v>3772</v>
      </c>
    </row>
    <row r="5724" spans="1:16" x14ac:dyDescent="0.25">
      <c r="A5724" t="s">
        <v>2</v>
      </c>
      <c r="B5724" t="s">
        <v>9374</v>
      </c>
      <c r="C5724" t="s">
        <v>1050</v>
      </c>
      <c r="D5724" t="s">
        <v>3973</v>
      </c>
      <c r="E5724" t="s">
        <v>20</v>
      </c>
      <c r="F5724" t="b">
        <v>0</v>
      </c>
      <c r="G5724" t="s">
        <v>41</v>
      </c>
      <c r="H5724" s="4">
        <v>45728.502187500002</v>
      </c>
      <c r="I5724" t="b">
        <v>0</v>
      </c>
      <c r="J5724" t="b">
        <v>1</v>
      </c>
      <c r="K5724" t="s">
        <v>24</v>
      </c>
      <c r="L5724" t="s">
        <v>22</v>
      </c>
      <c r="M5724">
        <v>122900</v>
      </c>
      <c r="O5724" t="s">
        <v>5482</v>
      </c>
      <c r="P5724" t="s">
        <v>9375</v>
      </c>
    </row>
    <row r="5725" spans="1:16" x14ac:dyDescent="0.25">
      <c r="A5725" t="s">
        <v>1</v>
      </c>
      <c r="B5725" t="s">
        <v>9376</v>
      </c>
      <c r="C5725" t="s">
        <v>1050</v>
      </c>
      <c r="D5725" t="s">
        <v>3973</v>
      </c>
      <c r="E5725" t="s">
        <v>20</v>
      </c>
      <c r="F5725" t="b">
        <v>0</v>
      </c>
      <c r="G5725" t="s">
        <v>35</v>
      </c>
      <c r="H5725" s="4">
        <v>45728.502349537041</v>
      </c>
      <c r="I5725" t="b">
        <v>0</v>
      </c>
      <c r="J5725" t="b">
        <v>1</v>
      </c>
      <c r="K5725" t="s">
        <v>24</v>
      </c>
      <c r="L5725" t="s">
        <v>36</v>
      </c>
      <c r="N5725">
        <v>73</v>
      </c>
      <c r="O5725" t="s">
        <v>5482</v>
      </c>
      <c r="P5725" t="s">
        <v>354</v>
      </c>
    </row>
    <row r="5726" spans="1:16" x14ac:dyDescent="0.25">
      <c r="A5726" t="s">
        <v>25</v>
      </c>
      <c r="B5726" t="s">
        <v>9377</v>
      </c>
      <c r="C5726" t="s">
        <v>820</v>
      </c>
      <c r="D5726" t="s">
        <v>4035</v>
      </c>
      <c r="E5726" t="s">
        <v>20</v>
      </c>
      <c r="F5726" t="b">
        <v>0</v>
      </c>
      <c r="G5726" t="s">
        <v>820</v>
      </c>
      <c r="H5726" s="4">
        <v>45728.507175925923</v>
      </c>
      <c r="I5726" t="b">
        <v>0</v>
      </c>
      <c r="J5726" t="b">
        <v>0</v>
      </c>
      <c r="K5726" t="s">
        <v>820</v>
      </c>
      <c r="L5726" t="s">
        <v>22</v>
      </c>
      <c r="M5726">
        <v>64800</v>
      </c>
      <c r="O5726" t="s">
        <v>9378</v>
      </c>
      <c r="P5726" t="s">
        <v>9379</v>
      </c>
    </row>
    <row r="5727" spans="1:16" x14ac:dyDescent="0.25">
      <c r="A5727" t="s">
        <v>40</v>
      </c>
      <c r="B5727" t="s">
        <v>40</v>
      </c>
      <c r="C5727" t="s">
        <v>3608</v>
      </c>
      <c r="D5727" t="s">
        <v>3973</v>
      </c>
      <c r="E5727" t="s">
        <v>20</v>
      </c>
      <c r="F5727" t="b">
        <v>0</v>
      </c>
      <c r="G5727" t="s">
        <v>27</v>
      </c>
      <c r="H5727" s="4">
        <v>45728.516180555547</v>
      </c>
      <c r="I5727" t="b">
        <v>0</v>
      </c>
      <c r="J5727" t="b">
        <v>1</v>
      </c>
      <c r="K5727" t="s">
        <v>24</v>
      </c>
      <c r="L5727" t="s">
        <v>22</v>
      </c>
      <c r="M5727">
        <v>148000</v>
      </c>
      <c r="O5727" t="s">
        <v>5482</v>
      </c>
      <c r="P5727" t="s">
        <v>9444</v>
      </c>
    </row>
    <row r="5728" spans="1:16" x14ac:dyDescent="0.25">
      <c r="A5728" t="s">
        <v>0</v>
      </c>
      <c r="B5728" t="s">
        <v>9448</v>
      </c>
      <c r="C5728" t="s">
        <v>114</v>
      </c>
      <c r="D5728" t="s">
        <v>3957</v>
      </c>
      <c r="E5728" t="s">
        <v>34</v>
      </c>
      <c r="F5728" t="b">
        <v>0</v>
      </c>
      <c r="G5728" t="s">
        <v>27</v>
      </c>
      <c r="H5728" s="4">
        <v>45728.541886574072</v>
      </c>
      <c r="I5728" t="b">
        <v>1</v>
      </c>
      <c r="J5728" t="b">
        <v>1</v>
      </c>
      <c r="K5728" t="s">
        <v>24</v>
      </c>
      <c r="L5728" t="s">
        <v>36</v>
      </c>
      <c r="N5728">
        <v>26.389999389648441</v>
      </c>
      <c r="O5728" t="s">
        <v>9449</v>
      </c>
      <c r="P5728" t="s">
        <v>2787</v>
      </c>
    </row>
    <row r="5729" spans="1:16" x14ac:dyDescent="0.25">
      <c r="A5729" t="s">
        <v>2</v>
      </c>
      <c r="B5729" t="s">
        <v>9380</v>
      </c>
      <c r="C5729" t="s">
        <v>3318</v>
      </c>
      <c r="D5729" t="s">
        <v>3828</v>
      </c>
      <c r="E5729" t="s">
        <v>20</v>
      </c>
      <c r="F5729" t="b">
        <v>0</v>
      </c>
      <c r="G5729" t="s">
        <v>27</v>
      </c>
      <c r="H5729" s="4">
        <v>45728.543055555558</v>
      </c>
      <c r="I5729" t="b">
        <v>0</v>
      </c>
      <c r="J5729" t="b">
        <v>1</v>
      </c>
      <c r="K5729" t="s">
        <v>24</v>
      </c>
      <c r="L5729" t="s">
        <v>36</v>
      </c>
      <c r="N5729">
        <v>63.5</v>
      </c>
      <c r="O5729" t="s">
        <v>3060</v>
      </c>
      <c r="P5729" t="s">
        <v>9381</v>
      </c>
    </row>
    <row r="5730" spans="1:16" x14ac:dyDescent="0.25">
      <c r="A5730" t="s">
        <v>2</v>
      </c>
      <c r="B5730" t="s">
        <v>2</v>
      </c>
      <c r="C5730" t="s">
        <v>87</v>
      </c>
      <c r="D5730" t="s">
        <v>131</v>
      </c>
      <c r="E5730" t="s">
        <v>20</v>
      </c>
      <c r="F5730" t="b">
        <v>0</v>
      </c>
      <c r="G5730" t="s">
        <v>41</v>
      </c>
      <c r="H5730" s="4">
        <v>45728.554652777777</v>
      </c>
      <c r="I5730" t="b">
        <v>1</v>
      </c>
      <c r="J5730" t="b">
        <v>0</v>
      </c>
      <c r="K5730" t="s">
        <v>24</v>
      </c>
      <c r="L5730" t="s">
        <v>22</v>
      </c>
      <c r="M5730">
        <v>130000</v>
      </c>
      <c r="O5730" t="s">
        <v>131</v>
      </c>
      <c r="P5730" t="s">
        <v>9382</v>
      </c>
    </row>
    <row r="5731" spans="1:16" x14ac:dyDescent="0.25">
      <c r="A5731" t="s">
        <v>25</v>
      </c>
      <c r="B5731" t="s">
        <v>7231</v>
      </c>
      <c r="C5731" t="s">
        <v>7232</v>
      </c>
      <c r="D5731" t="s">
        <v>3973</v>
      </c>
      <c r="E5731" t="s">
        <v>51</v>
      </c>
      <c r="F5731" t="b">
        <v>0</v>
      </c>
      <c r="G5731" t="s">
        <v>30</v>
      </c>
      <c r="H5731" s="4">
        <v>45728.58421296296</v>
      </c>
      <c r="I5731" t="b">
        <v>0</v>
      </c>
      <c r="J5731" t="b">
        <v>0</v>
      </c>
      <c r="K5731" t="s">
        <v>24</v>
      </c>
      <c r="L5731" t="s">
        <v>36</v>
      </c>
      <c r="N5731">
        <v>57</v>
      </c>
      <c r="O5731" t="s">
        <v>1002</v>
      </c>
    </row>
    <row r="5732" spans="1:16" x14ac:dyDescent="0.25">
      <c r="A5732" t="s">
        <v>28</v>
      </c>
      <c r="B5732" t="s">
        <v>9445</v>
      </c>
      <c r="C5732" t="s">
        <v>180</v>
      </c>
      <c r="D5732" t="s">
        <v>3973</v>
      </c>
      <c r="E5732" t="s">
        <v>20</v>
      </c>
      <c r="F5732" t="b">
        <v>0</v>
      </c>
      <c r="G5732" t="s">
        <v>41</v>
      </c>
      <c r="H5732" s="4">
        <v>45728.584409722222</v>
      </c>
      <c r="I5732" t="b">
        <v>0</v>
      </c>
      <c r="J5732" t="b">
        <v>1</v>
      </c>
      <c r="K5732" t="s">
        <v>24</v>
      </c>
      <c r="L5732" t="s">
        <v>22</v>
      </c>
      <c r="M5732">
        <v>155500</v>
      </c>
      <c r="O5732" t="s">
        <v>9249</v>
      </c>
      <c r="P5732" t="s">
        <v>9446</v>
      </c>
    </row>
    <row r="5733" spans="1:16" x14ac:dyDescent="0.25">
      <c r="A5733" t="s">
        <v>89</v>
      </c>
      <c r="B5733" t="s">
        <v>9460</v>
      </c>
      <c r="C5733" t="s">
        <v>236</v>
      </c>
      <c r="D5733" t="s">
        <v>3973</v>
      </c>
      <c r="E5733" t="s">
        <v>20</v>
      </c>
      <c r="F5733" t="b">
        <v>0</v>
      </c>
      <c r="G5733" t="s">
        <v>27</v>
      </c>
      <c r="H5733" s="4">
        <v>45728.584907407407</v>
      </c>
      <c r="I5733" t="b">
        <v>1</v>
      </c>
      <c r="J5733" t="b">
        <v>1</v>
      </c>
      <c r="K5733" t="s">
        <v>24</v>
      </c>
      <c r="L5733" t="s">
        <v>22</v>
      </c>
      <c r="M5733">
        <v>157500</v>
      </c>
      <c r="O5733" t="s">
        <v>1489</v>
      </c>
    </row>
    <row r="5734" spans="1:16" x14ac:dyDescent="0.25">
      <c r="A5734" t="s">
        <v>40</v>
      </c>
      <c r="B5734" t="s">
        <v>9383</v>
      </c>
      <c r="C5734" t="s">
        <v>538</v>
      </c>
      <c r="D5734" t="s">
        <v>3828</v>
      </c>
      <c r="E5734" t="s">
        <v>20</v>
      </c>
      <c r="F5734" t="b">
        <v>0</v>
      </c>
      <c r="G5734" t="s">
        <v>27</v>
      </c>
      <c r="H5734" s="4">
        <v>45728.585023148153</v>
      </c>
      <c r="I5734" t="b">
        <v>0</v>
      </c>
      <c r="J5734" t="b">
        <v>1</v>
      </c>
      <c r="K5734" t="s">
        <v>24</v>
      </c>
      <c r="L5734" t="s">
        <v>22</v>
      </c>
      <c r="M5734">
        <v>163000</v>
      </c>
      <c r="O5734" t="s">
        <v>487</v>
      </c>
      <c r="P5734" t="s">
        <v>9384</v>
      </c>
    </row>
    <row r="5735" spans="1:16" x14ac:dyDescent="0.25">
      <c r="A5735" t="s">
        <v>2</v>
      </c>
      <c r="B5735" t="s">
        <v>2</v>
      </c>
      <c r="C5735" t="s">
        <v>1778</v>
      </c>
      <c r="D5735" t="s">
        <v>3828</v>
      </c>
      <c r="E5735" t="s">
        <v>20</v>
      </c>
      <c r="F5735" t="b">
        <v>0</v>
      </c>
      <c r="G5735" t="s">
        <v>41</v>
      </c>
      <c r="H5735" s="4">
        <v>45728.585625</v>
      </c>
      <c r="I5735" t="b">
        <v>1</v>
      </c>
      <c r="J5735" t="b">
        <v>1</v>
      </c>
      <c r="K5735" t="s">
        <v>24</v>
      </c>
      <c r="L5735" t="s">
        <v>22</v>
      </c>
      <c r="M5735">
        <v>128825</v>
      </c>
      <c r="O5735" t="s">
        <v>2409</v>
      </c>
      <c r="P5735" t="s">
        <v>9447</v>
      </c>
    </row>
    <row r="5736" spans="1:16" x14ac:dyDescent="0.25">
      <c r="A5736" t="s">
        <v>89</v>
      </c>
      <c r="B5736" t="s">
        <v>7027</v>
      </c>
      <c r="C5736" t="s">
        <v>82</v>
      </c>
      <c r="D5736" t="s">
        <v>3973</v>
      </c>
      <c r="E5736" t="s">
        <v>20</v>
      </c>
      <c r="F5736" t="b">
        <v>0</v>
      </c>
      <c r="G5736" t="s">
        <v>41</v>
      </c>
      <c r="H5736" s="4">
        <v>45728.585682870369</v>
      </c>
      <c r="I5736" t="b">
        <v>0</v>
      </c>
      <c r="J5736" t="b">
        <v>1</v>
      </c>
      <c r="K5736" t="s">
        <v>24</v>
      </c>
      <c r="L5736" t="s">
        <v>22</v>
      </c>
      <c r="M5736">
        <v>147500</v>
      </c>
      <c r="O5736" t="s">
        <v>7028</v>
      </c>
      <c r="P5736" t="s">
        <v>7029</v>
      </c>
    </row>
    <row r="5737" spans="1:16" x14ac:dyDescent="0.25">
      <c r="A5737" t="s">
        <v>19</v>
      </c>
      <c r="B5737" t="s">
        <v>9385</v>
      </c>
      <c r="C5737" t="s">
        <v>140</v>
      </c>
      <c r="D5737" t="s">
        <v>3600</v>
      </c>
      <c r="E5737" t="s">
        <v>51</v>
      </c>
      <c r="F5737" t="b">
        <v>0</v>
      </c>
      <c r="G5737" t="s">
        <v>41</v>
      </c>
      <c r="H5737" s="4">
        <v>45728.596435185187</v>
      </c>
      <c r="I5737" t="b">
        <v>0</v>
      </c>
      <c r="J5737" t="b">
        <v>0</v>
      </c>
      <c r="K5737" t="s">
        <v>24</v>
      </c>
      <c r="L5737" t="s">
        <v>36</v>
      </c>
      <c r="N5737">
        <v>110</v>
      </c>
      <c r="O5737" t="s">
        <v>2569</v>
      </c>
      <c r="P5737" t="s">
        <v>2188</v>
      </c>
    </row>
    <row r="5738" spans="1:16" x14ac:dyDescent="0.25">
      <c r="A5738" t="s">
        <v>139</v>
      </c>
      <c r="B5738" t="s">
        <v>1697</v>
      </c>
      <c r="C5738" t="s">
        <v>39</v>
      </c>
      <c r="D5738" t="s">
        <v>7658</v>
      </c>
      <c r="E5738" t="s">
        <v>20</v>
      </c>
      <c r="F5738" t="b">
        <v>1</v>
      </c>
      <c r="G5738" t="s">
        <v>625</v>
      </c>
      <c r="H5738" s="4">
        <v>45728.624872685177</v>
      </c>
      <c r="I5738" t="b">
        <v>1</v>
      </c>
      <c r="J5738" t="b">
        <v>0</v>
      </c>
      <c r="K5738" t="s">
        <v>625</v>
      </c>
      <c r="L5738" t="s">
        <v>22</v>
      </c>
      <c r="M5738">
        <v>70000</v>
      </c>
      <c r="O5738" t="s">
        <v>9386</v>
      </c>
      <c r="P5738" t="s">
        <v>9387</v>
      </c>
    </row>
    <row r="5739" spans="1:16" x14ac:dyDescent="0.25">
      <c r="A5739" t="s">
        <v>0</v>
      </c>
      <c r="B5739" t="s">
        <v>1632</v>
      </c>
      <c r="C5739" t="s">
        <v>118</v>
      </c>
      <c r="D5739" t="s">
        <v>131</v>
      </c>
      <c r="F5739" t="b">
        <v>0</v>
      </c>
      <c r="G5739" t="s">
        <v>27</v>
      </c>
      <c r="H5739" s="4">
        <v>45728.625127314823</v>
      </c>
      <c r="I5739" t="b">
        <v>1</v>
      </c>
      <c r="J5739" t="b">
        <v>0</v>
      </c>
      <c r="K5739" t="s">
        <v>24</v>
      </c>
      <c r="L5739" t="s">
        <v>36</v>
      </c>
      <c r="N5739">
        <v>41</v>
      </c>
      <c r="O5739" t="s">
        <v>131</v>
      </c>
      <c r="P5739" t="s">
        <v>9388</v>
      </c>
    </row>
    <row r="5740" spans="1:16" x14ac:dyDescent="0.25">
      <c r="A5740" t="s">
        <v>19</v>
      </c>
      <c r="B5740" t="s">
        <v>9389</v>
      </c>
      <c r="C5740" t="s">
        <v>3887</v>
      </c>
      <c r="D5740" t="s">
        <v>3973</v>
      </c>
      <c r="E5740" t="s">
        <v>20</v>
      </c>
      <c r="F5740" t="b">
        <v>0</v>
      </c>
      <c r="G5740" t="s">
        <v>27</v>
      </c>
      <c r="H5740" s="4">
        <v>45728.625775462962</v>
      </c>
      <c r="I5740" t="b">
        <v>0</v>
      </c>
      <c r="J5740" t="b">
        <v>1</v>
      </c>
      <c r="K5740" t="s">
        <v>24</v>
      </c>
      <c r="L5740" t="s">
        <v>22</v>
      </c>
      <c r="M5740">
        <v>152500</v>
      </c>
      <c r="O5740" t="s">
        <v>9390</v>
      </c>
      <c r="P5740" t="s">
        <v>9391</v>
      </c>
    </row>
    <row r="5741" spans="1:16" x14ac:dyDescent="0.25">
      <c r="A5741" t="s">
        <v>25</v>
      </c>
      <c r="B5741" t="s">
        <v>8209</v>
      </c>
      <c r="C5741" t="s">
        <v>64</v>
      </c>
      <c r="D5741" t="s">
        <v>3973</v>
      </c>
      <c r="E5741" t="s">
        <v>20</v>
      </c>
      <c r="F5741" t="b">
        <v>0</v>
      </c>
      <c r="G5741" t="s">
        <v>52</v>
      </c>
      <c r="H5741" s="4">
        <v>45728.625949074078</v>
      </c>
      <c r="I5741" t="b">
        <v>0</v>
      </c>
      <c r="J5741" t="b">
        <v>1</v>
      </c>
      <c r="K5741" t="s">
        <v>24</v>
      </c>
      <c r="L5741" t="s">
        <v>22</v>
      </c>
      <c r="M5741">
        <v>98950</v>
      </c>
      <c r="O5741" t="s">
        <v>1906</v>
      </c>
      <c r="P5741" t="s">
        <v>8210</v>
      </c>
    </row>
    <row r="5742" spans="1:16" x14ac:dyDescent="0.25">
      <c r="A5742" t="s">
        <v>40</v>
      </c>
      <c r="B5742" t="s">
        <v>9392</v>
      </c>
      <c r="C5742" t="s">
        <v>1118</v>
      </c>
      <c r="D5742" t="s">
        <v>3973</v>
      </c>
      <c r="E5742" t="s">
        <v>20</v>
      </c>
      <c r="F5742" t="b">
        <v>0</v>
      </c>
      <c r="G5742" t="s">
        <v>27</v>
      </c>
      <c r="H5742" s="4">
        <v>45728.627222222232</v>
      </c>
      <c r="I5742" t="b">
        <v>0</v>
      </c>
      <c r="J5742" t="b">
        <v>1</v>
      </c>
      <c r="K5742" t="s">
        <v>24</v>
      </c>
      <c r="L5742" t="s">
        <v>22</v>
      </c>
      <c r="M5742">
        <v>135000</v>
      </c>
      <c r="O5742" t="s">
        <v>1784</v>
      </c>
      <c r="P5742" t="s">
        <v>2489</v>
      </c>
    </row>
    <row r="5743" spans="1:16" x14ac:dyDescent="0.25">
      <c r="A5743" t="s">
        <v>2</v>
      </c>
      <c r="B5743" t="s">
        <v>2</v>
      </c>
      <c r="C5743" t="s">
        <v>9393</v>
      </c>
      <c r="D5743" t="s">
        <v>3973</v>
      </c>
      <c r="E5743" t="s">
        <v>20</v>
      </c>
      <c r="F5743" t="b">
        <v>0</v>
      </c>
      <c r="G5743" t="s">
        <v>52</v>
      </c>
      <c r="H5743" s="4">
        <v>45728.629131944443</v>
      </c>
      <c r="I5743" t="b">
        <v>0</v>
      </c>
      <c r="J5743" t="b">
        <v>1</v>
      </c>
      <c r="K5743" t="s">
        <v>24</v>
      </c>
      <c r="L5743" t="s">
        <v>22</v>
      </c>
      <c r="M5743">
        <v>187153</v>
      </c>
      <c r="O5743" t="s">
        <v>5482</v>
      </c>
      <c r="P5743" t="s">
        <v>3226</v>
      </c>
    </row>
    <row r="5744" spans="1:16" x14ac:dyDescent="0.25">
      <c r="A5744" t="s">
        <v>2</v>
      </c>
      <c r="B5744" t="s">
        <v>4908</v>
      </c>
      <c r="C5744" t="s">
        <v>475</v>
      </c>
      <c r="D5744" t="s">
        <v>3973</v>
      </c>
      <c r="E5744" t="s">
        <v>20</v>
      </c>
      <c r="F5744" t="b">
        <v>0</v>
      </c>
      <c r="G5744" t="s">
        <v>27</v>
      </c>
      <c r="H5744" s="4">
        <v>45728.641516203701</v>
      </c>
      <c r="I5744" t="b">
        <v>0</v>
      </c>
      <c r="J5744" t="b">
        <v>0</v>
      </c>
      <c r="K5744" t="s">
        <v>24</v>
      </c>
      <c r="L5744" t="s">
        <v>22</v>
      </c>
      <c r="M5744">
        <v>130000</v>
      </c>
      <c r="O5744" t="s">
        <v>2925</v>
      </c>
    </row>
    <row r="5745" spans="1:16" x14ac:dyDescent="0.25">
      <c r="A5745" t="s">
        <v>1</v>
      </c>
      <c r="B5745" t="s">
        <v>9394</v>
      </c>
      <c r="C5745" t="s">
        <v>371</v>
      </c>
      <c r="D5745" t="s">
        <v>2208</v>
      </c>
      <c r="E5745" t="s">
        <v>20</v>
      </c>
      <c r="F5745" t="b">
        <v>0</v>
      </c>
      <c r="G5745" t="s">
        <v>27</v>
      </c>
      <c r="H5745" s="4">
        <v>45728.643113425933</v>
      </c>
      <c r="I5745" t="b">
        <v>0</v>
      </c>
      <c r="J5745" t="b">
        <v>0</v>
      </c>
      <c r="K5745" t="s">
        <v>24</v>
      </c>
      <c r="L5745" t="s">
        <v>22</v>
      </c>
      <c r="M5745">
        <v>95000</v>
      </c>
      <c r="O5745" t="s">
        <v>5491</v>
      </c>
      <c r="P5745" t="s">
        <v>9395</v>
      </c>
    </row>
    <row r="5746" spans="1:16" x14ac:dyDescent="0.25">
      <c r="A5746" t="s">
        <v>0</v>
      </c>
      <c r="B5746" t="s">
        <v>8786</v>
      </c>
      <c r="C5746" t="s">
        <v>1099</v>
      </c>
      <c r="D5746" t="s">
        <v>3600</v>
      </c>
      <c r="E5746" t="s">
        <v>51</v>
      </c>
      <c r="F5746" t="b">
        <v>0</v>
      </c>
      <c r="G5746" t="s">
        <v>27</v>
      </c>
      <c r="H5746" s="4">
        <v>45728.666724537034</v>
      </c>
      <c r="I5746" t="b">
        <v>1</v>
      </c>
      <c r="J5746" t="b">
        <v>0</v>
      </c>
      <c r="K5746" t="s">
        <v>24</v>
      </c>
      <c r="L5746" t="s">
        <v>36</v>
      </c>
      <c r="N5746">
        <v>60</v>
      </c>
      <c r="O5746" t="s">
        <v>8787</v>
      </c>
      <c r="P5746" t="s">
        <v>119</v>
      </c>
    </row>
    <row r="5747" spans="1:16" x14ac:dyDescent="0.25">
      <c r="A5747" t="s">
        <v>0</v>
      </c>
      <c r="B5747" t="s">
        <v>218</v>
      </c>
      <c r="C5747" t="s">
        <v>33</v>
      </c>
      <c r="D5747" t="s">
        <v>3828</v>
      </c>
      <c r="E5747" t="s">
        <v>219</v>
      </c>
      <c r="F5747" t="b">
        <v>0</v>
      </c>
      <c r="G5747" t="s">
        <v>35</v>
      </c>
      <c r="H5747" s="4">
        <v>45728.667037037027</v>
      </c>
      <c r="I5747" t="b">
        <v>0</v>
      </c>
      <c r="J5747" t="b">
        <v>0</v>
      </c>
      <c r="K5747" t="s">
        <v>24</v>
      </c>
      <c r="L5747" t="s">
        <v>22</v>
      </c>
      <c r="M5747">
        <v>50000</v>
      </c>
      <c r="O5747" t="s">
        <v>1024</v>
      </c>
      <c r="P5747" t="s">
        <v>1321</v>
      </c>
    </row>
    <row r="5748" spans="1:16" x14ac:dyDescent="0.25">
      <c r="A5748" t="s">
        <v>40</v>
      </c>
      <c r="B5748" t="s">
        <v>9450</v>
      </c>
      <c r="C5748" t="s">
        <v>44</v>
      </c>
      <c r="D5748" t="s">
        <v>9451</v>
      </c>
      <c r="E5748" t="s">
        <v>20</v>
      </c>
      <c r="F5748" t="b">
        <v>0</v>
      </c>
      <c r="G5748" t="s">
        <v>27</v>
      </c>
      <c r="H5748" s="4">
        <v>45728.668182870373</v>
      </c>
      <c r="I5748" t="b">
        <v>1</v>
      </c>
      <c r="J5748" t="b">
        <v>0</v>
      </c>
      <c r="K5748" t="s">
        <v>24</v>
      </c>
      <c r="L5748" t="s">
        <v>22</v>
      </c>
      <c r="M5748">
        <v>190000</v>
      </c>
      <c r="O5748" t="s">
        <v>9452</v>
      </c>
      <c r="P5748" t="s">
        <v>9453</v>
      </c>
    </row>
    <row r="5749" spans="1:16" x14ac:dyDescent="0.25">
      <c r="A5749" t="s">
        <v>2</v>
      </c>
      <c r="B5749" t="s">
        <v>8985</v>
      </c>
      <c r="C5749" t="s">
        <v>42</v>
      </c>
      <c r="D5749" t="s">
        <v>3828</v>
      </c>
      <c r="E5749" t="s">
        <v>51</v>
      </c>
      <c r="F5749" t="b">
        <v>0</v>
      </c>
      <c r="G5749" t="s">
        <v>27</v>
      </c>
      <c r="H5749" s="4">
        <v>45728.668414351851</v>
      </c>
      <c r="I5749" t="b">
        <v>1</v>
      </c>
      <c r="J5749" t="b">
        <v>0</v>
      </c>
      <c r="K5749" t="s">
        <v>24</v>
      </c>
      <c r="L5749" t="s">
        <v>36</v>
      </c>
      <c r="N5749">
        <v>60</v>
      </c>
      <c r="O5749" t="s">
        <v>9461</v>
      </c>
      <c r="P5749" t="s">
        <v>9462</v>
      </c>
    </row>
    <row r="5750" spans="1:16" x14ac:dyDescent="0.25">
      <c r="A5750" t="s">
        <v>1</v>
      </c>
      <c r="B5750" t="s">
        <v>9017</v>
      </c>
      <c r="C5750" t="s">
        <v>160</v>
      </c>
      <c r="D5750" t="s">
        <v>3828</v>
      </c>
      <c r="E5750" t="s">
        <v>20</v>
      </c>
      <c r="F5750" t="b">
        <v>0</v>
      </c>
      <c r="G5750" t="s">
        <v>52</v>
      </c>
      <c r="H5750" s="4">
        <v>45728.668865740743</v>
      </c>
      <c r="I5750" t="b">
        <v>0</v>
      </c>
      <c r="J5750" t="b">
        <v>1</v>
      </c>
      <c r="K5750" t="s">
        <v>24</v>
      </c>
      <c r="L5750" t="s">
        <v>22</v>
      </c>
      <c r="M5750">
        <v>220500</v>
      </c>
      <c r="O5750" t="s">
        <v>3939</v>
      </c>
    </row>
    <row r="5751" spans="1:16" x14ac:dyDescent="0.25">
      <c r="A5751" t="s">
        <v>40</v>
      </c>
      <c r="B5751" t="s">
        <v>9454</v>
      </c>
      <c r="C5751" t="s">
        <v>39</v>
      </c>
      <c r="D5751" t="s">
        <v>3973</v>
      </c>
      <c r="E5751" t="s">
        <v>20</v>
      </c>
      <c r="F5751" t="b">
        <v>1</v>
      </c>
      <c r="G5751" t="s">
        <v>41</v>
      </c>
      <c r="H5751" s="4">
        <v>45728.669120370367</v>
      </c>
      <c r="I5751" t="b">
        <v>1</v>
      </c>
      <c r="J5751" t="b">
        <v>1</v>
      </c>
      <c r="K5751" t="s">
        <v>24</v>
      </c>
      <c r="L5751" t="s">
        <v>22</v>
      </c>
      <c r="M5751">
        <v>115000</v>
      </c>
      <c r="O5751" t="s">
        <v>9455</v>
      </c>
      <c r="P5751" t="s">
        <v>9456</v>
      </c>
    </row>
    <row r="5752" spans="1:16" x14ac:dyDescent="0.25">
      <c r="A5752" t="s">
        <v>2</v>
      </c>
      <c r="B5752" t="s">
        <v>7237</v>
      </c>
      <c r="C5752" t="s">
        <v>2360</v>
      </c>
      <c r="D5752" t="s">
        <v>7238</v>
      </c>
      <c r="E5752" t="s">
        <v>20</v>
      </c>
      <c r="F5752" t="b">
        <v>0</v>
      </c>
      <c r="G5752" t="s">
        <v>1740</v>
      </c>
      <c r="H5752" s="4">
        <v>45728.685069444437</v>
      </c>
      <c r="I5752" t="b">
        <v>0</v>
      </c>
      <c r="J5752" t="b">
        <v>0</v>
      </c>
      <c r="K5752" t="s">
        <v>1740</v>
      </c>
      <c r="L5752" t="s">
        <v>22</v>
      </c>
      <c r="M5752">
        <v>28000</v>
      </c>
      <c r="O5752" t="s">
        <v>7239</v>
      </c>
    </row>
    <row r="5753" spans="1:16" x14ac:dyDescent="0.25">
      <c r="A5753" t="s">
        <v>19</v>
      </c>
      <c r="B5753" t="s">
        <v>2537</v>
      </c>
      <c r="C5753" t="s">
        <v>82</v>
      </c>
      <c r="D5753" t="s">
        <v>3973</v>
      </c>
      <c r="E5753" t="s">
        <v>51</v>
      </c>
      <c r="F5753" t="b">
        <v>0</v>
      </c>
      <c r="G5753" t="s">
        <v>27</v>
      </c>
      <c r="H5753" s="4">
        <v>45728.708344907413</v>
      </c>
      <c r="I5753" t="b">
        <v>0</v>
      </c>
      <c r="J5753" t="b">
        <v>0</v>
      </c>
      <c r="K5753" t="s">
        <v>24</v>
      </c>
      <c r="L5753" t="s">
        <v>36</v>
      </c>
      <c r="N5753">
        <v>77.5</v>
      </c>
      <c r="O5753" t="s">
        <v>5098</v>
      </c>
      <c r="P5753" t="s">
        <v>5099</v>
      </c>
    </row>
    <row r="5754" spans="1:16" x14ac:dyDescent="0.25">
      <c r="A5754" t="s">
        <v>0</v>
      </c>
      <c r="B5754" t="s">
        <v>9396</v>
      </c>
      <c r="C5754" t="s">
        <v>443</v>
      </c>
      <c r="D5754" t="s">
        <v>3600</v>
      </c>
      <c r="E5754" t="s">
        <v>20</v>
      </c>
      <c r="F5754" t="b">
        <v>0</v>
      </c>
      <c r="G5754" t="s">
        <v>27</v>
      </c>
      <c r="H5754" s="4">
        <v>45728.708368055559</v>
      </c>
      <c r="I5754" t="b">
        <v>0</v>
      </c>
      <c r="J5754" t="b">
        <v>0</v>
      </c>
      <c r="K5754" t="s">
        <v>24</v>
      </c>
      <c r="L5754" t="s">
        <v>22</v>
      </c>
      <c r="M5754">
        <v>107500</v>
      </c>
      <c r="O5754" t="s">
        <v>9397</v>
      </c>
      <c r="P5754" t="s">
        <v>9398</v>
      </c>
    </row>
    <row r="5755" spans="1:16" x14ac:dyDescent="0.25">
      <c r="A5755" t="s">
        <v>0</v>
      </c>
      <c r="B5755" t="s">
        <v>0</v>
      </c>
      <c r="C5755" t="s">
        <v>621</v>
      </c>
      <c r="D5755" t="s">
        <v>3973</v>
      </c>
      <c r="E5755" t="s">
        <v>51</v>
      </c>
      <c r="F5755" t="b">
        <v>0</v>
      </c>
      <c r="G5755" t="s">
        <v>52</v>
      </c>
      <c r="H5755" s="4">
        <v>45728.709050925929</v>
      </c>
      <c r="I5755" t="b">
        <v>1</v>
      </c>
      <c r="J5755" t="b">
        <v>0</v>
      </c>
      <c r="K5755" t="s">
        <v>24</v>
      </c>
      <c r="L5755" t="s">
        <v>36</v>
      </c>
      <c r="N5755">
        <v>22.5</v>
      </c>
      <c r="O5755" t="s">
        <v>1783</v>
      </c>
    </row>
    <row r="5756" spans="1:16" x14ac:dyDescent="0.25">
      <c r="A5756" t="s">
        <v>1</v>
      </c>
      <c r="B5756" t="s">
        <v>9457</v>
      </c>
      <c r="C5756" t="s">
        <v>82</v>
      </c>
      <c r="D5756" t="s">
        <v>4084</v>
      </c>
      <c r="E5756" t="s">
        <v>20</v>
      </c>
      <c r="F5756" t="b">
        <v>0</v>
      </c>
      <c r="G5756" t="s">
        <v>27</v>
      </c>
      <c r="H5756" s="4">
        <v>45728.709236111114</v>
      </c>
      <c r="I5756" t="b">
        <v>0</v>
      </c>
      <c r="J5756" t="b">
        <v>0</v>
      </c>
      <c r="K5756" t="s">
        <v>24</v>
      </c>
      <c r="L5756" t="s">
        <v>22</v>
      </c>
      <c r="M5756">
        <v>245000</v>
      </c>
      <c r="O5756" t="s">
        <v>2761</v>
      </c>
      <c r="P5756" t="s">
        <v>3842</v>
      </c>
    </row>
    <row r="5757" spans="1:16" x14ac:dyDescent="0.25">
      <c r="A5757" t="s">
        <v>1</v>
      </c>
      <c r="B5757" t="s">
        <v>779</v>
      </c>
      <c r="C5757" t="s">
        <v>64</v>
      </c>
      <c r="D5757" t="s">
        <v>3973</v>
      </c>
      <c r="E5757" t="s">
        <v>631</v>
      </c>
      <c r="F5757" t="b">
        <v>0</v>
      </c>
      <c r="G5757" t="s">
        <v>52</v>
      </c>
      <c r="H5757" s="4">
        <v>45728.710057870368</v>
      </c>
      <c r="I5757" t="b">
        <v>0</v>
      </c>
      <c r="J5757" t="b">
        <v>0</v>
      </c>
      <c r="K5757" t="s">
        <v>24</v>
      </c>
      <c r="L5757" t="s">
        <v>36</v>
      </c>
      <c r="N5757">
        <v>20</v>
      </c>
      <c r="O5757" t="s">
        <v>3888</v>
      </c>
      <c r="P5757" t="s">
        <v>149</v>
      </c>
    </row>
    <row r="5758" spans="1:16" x14ac:dyDescent="0.25">
      <c r="A5758" t="s">
        <v>2</v>
      </c>
      <c r="B5758" t="s">
        <v>9399</v>
      </c>
      <c r="C5758" t="s">
        <v>172</v>
      </c>
      <c r="D5758" t="s">
        <v>3973</v>
      </c>
      <c r="E5758" t="s">
        <v>20</v>
      </c>
      <c r="F5758" t="b">
        <v>0</v>
      </c>
      <c r="G5758" t="s">
        <v>27</v>
      </c>
      <c r="H5758" s="4">
        <v>45728.710231481477</v>
      </c>
      <c r="I5758" t="b">
        <v>0</v>
      </c>
      <c r="J5758" t="b">
        <v>1</v>
      </c>
      <c r="K5758" t="s">
        <v>24</v>
      </c>
      <c r="L5758" t="s">
        <v>22</v>
      </c>
      <c r="M5758">
        <v>162500</v>
      </c>
      <c r="O5758" t="s">
        <v>1172</v>
      </c>
      <c r="P5758" t="s">
        <v>9400</v>
      </c>
    </row>
    <row r="5759" spans="1:16" x14ac:dyDescent="0.25">
      <c r="A5759" t="s">
        <v>2</v>
      </c>
      <c r="B5759" t="s">
        <v>9401</v>
      </c>
      <c r="C5759" t="s">
        <v>633</v>
      </c>
      <c r="D5759" t="s">
        <v>2208</v>
      </c>
      <c r="E5759" t="s">
        <v>20</v>
      </c>
      <c r="F5759" t="b">
        <v>0</v>
      </c>
      <c r="G5759" t="s">
        <v>27</v>
      </c>
      <c r="H5759" s="4">
        <v>45728.710277777784</v>
      </c>
      <c r="I5759" t="b">
        <v>0</v>
      </c>
      <c r="J5759" t="b">
        <v>1</v>
      </c>
      <c r="K5759" t="s">
        <v>24</v>
      </c>
      <c r="L5759" t="s">
        <v>22</v>
      </c>
      <c r="M5759">
        <v>135000</v>
      </c>
      <c r="O5759" t="s">
        <v>3506</v>
      </c>
      <c r="P5759" t="s">
        <v>9402</v>
      </c>
    </row>
    <row r="5760" spans="1:16" x14ac:dyDescent="0.25">
      <c r="A5760" t="s">
        <v>2</v>
      </c>
      <c r="B5760" t="s">
        <v>2</v>
      </c>
      <c r="C5760" t="s">
        <v>39</v>
      </c>
      <c r="D5760" t="s">
        <v>3985</v>
      </c>
      <c r="E5760" t="s">
        <v>20</v>
      </c>
      <c r="F5760" t="b">
        <v>1</v>
      </c>
      <c r="G5760" t="s">
        <v>3446</v>
      </c>
      <c r="H5760" s="4">
        <v>45728.710682870369</v>
      </c>
      <c r="I5760" t="b">
        <v>0</v>
      </c>
      <c r="J5760" t="b">
        <v>0</v>
      </c>
      <c r="K5760" t="s">
        <v>3446</v>
      </c>
      <c r="L5760" t="s">
        <v>22</v>
      </c>
      <c r="M5760">
        <v>37500</v>
      </c>
      <c r="O5760" t="s">
        <v>7650</v>
      </c>
      <c r="P5760" t="s">
        <v>7651</v>
      </c>
    </row>
    <row r="5761" spans="1:16" x14ac:dyDescent="0.25">
      <c r="A5761" t="s">
        <v>2</v>
      </c>
      <c r="B5761" t="s">
        <v>9403</v>
      </c>
      <c r="C5761" t="s">
        <v>9404</v>
      </c>
      <c r="D5761" t="s">
        <v>4084</v>
      </c>
      <c r="E5761" t="s">
        <v>20</v>
      </c>
      <c r="F5761" t="b">
        <v>0</v>
      </c>
      <c r="G5761" t="s">
        <v>158</v>
      </c>
      <c r="H5761" s="4">
        <v>45728.712916666656</v>
      </c>
      <c r="I5761" t="b">
        <v>0</v>
      </c>
      <c r="J5761" t="b">
        <v>0</v>
      </c>
      <c r="K5761" t="s">
        <v>158</v>
      </c>
      <c r="L5761" t="s">
        <v>22</v>
      </c>
      <c r="M5761">
        <v>110000</v>
      </c>
      <c r="O5761" t="s">
        <v>9405</v>
      </c>
      <c r="P5761" t="s">
        <v>1244</v>
      </c>
    </row>
    <row r="5762" spans="1:16" x14ac:dyDescent="0.25">
      <c r="A5762" t="s">
        <v>2</v>
      </c>
      <c r="B5762" t="s">
        <v>9406</v>
      </c>
      <c r="C5762" t="s">
        <v>4208</v>
      </c>
      <c r="D5762" t="s">
        <v>3828</v>
      </c>
      <c r="E5762" t="s">
        <v>219</v>
      </c>
      <c r="F5762" t="b">
        <v>0</v>
      </c>
      <c r="G5762" t="s">
        <v>1247</v>
      </c>
      <c r="H5762" s="4">
        <v>45728.738020833327</v>
      </c>
      <c r="I5762" t="b">
        <v>0</v>
      </c>
      <c r="J5762" t="b">
        <v>0</v>
      </c>
      <c r="K5762" t="s">
        <v>1247</v>
      </c>
      <c r="L5762" t="s">
        <v>36</v>
      </c>
      <c r="N5762">
        <v>32.5</v>
      </c>
      <c r="O5762" t="s">
        <v>9407</v>
      </c>
    </row>
    <row r="5763" spans="1:16" x14ac:dyDescent="0.25">
      <c r="A5763" t="s">
        <v>2</v>
      </c>
      <c r="B5763" t="s">
        <v>3818</v>
      </c>
      <c r="C5763" t="s">
        <v>33</v>
      </c>
      <c r="D5763" t="s">
        <v>4035</v>
      </c>
      <c r="E5763" t="s">
        <v>20</v>
      </c>
      <c r="F5763" t="b">
        <v>0</v>
      </c>
      <c r="G5763" t="s">
        <v>27</v>
      </c>
      <c r="H5763" s="4">
        <v>45728.751516203702</v>
      </c>
      <c r="I5763" t="b">
        <v>0</v>
      </c>
      <c r="J5763" t="b">
        <v>0</v>
      </c>
      <c r="K5763" t="s">
        <v>24</v>
      </c>
      <c r="L5763" t="s">
        <v>22</v>
      </c>
      <c r="M5763">
        <v>184799.5</v>
      </c>
      <c r="O5763" t="s">
        <v>9458</v>
      </c>
      <c r="P5763" t="s">
        <v>9459</v>
      </c>
    </row>
    <row r="5764" spans="1:16" x14ac:dyDescent="0.25">
      <c r="A5764" t="s">
        <v>2</v>
      </c>
      <c r="B5764" t="s">
        <v>9408</v>
      </c>
      <c r="C5764" t="s">
        <v>122</v>
      </c>
      <c r="D5764" t="s">
        <v>3600</v>
      </c>
      <c r="E5764" t="s">
        <v>20</v>
      </c>
      <c r="F5764" t="b">
        <v>0</v>
      </c>
      <c r="G5764" t="s">
        <v>27</v>
      </c>
      <c r="H5764" s="4">
        <v>45728.752106481479</v>
      </c>
      <c r="I5764" t="b">
        <v>1</v>
      </c>
      <c r="J5764" t="b">
        <v>0</v>
      </c>
      <c r="K5764" t="s">
        <v>24</v>
      </c>
      <c r="L5764" t="s">
        <v>22</v>
      </c>
      <c r="M5764">
        <v>95000</v>
      </c>
      <c r="O5764" t="s">
        <v>9409</v>
      </c>
      <c r="P5764" t="s">
        <v>48</v>
      </c>
    </row>
    <row r="5765" spans="1:16" x14ac:dyDescent="0.25">
      <c r="A5765" t="s">
        <v>2</v>
      </c>
      <c r="B5765" t="s">
        <v>8530</v>
      </c>
      <c r="C5765" t="s">
        <v>26</v>
      </c>
      <c r="D5765" t="s">
        <v>3957</v>
      </c>
      <c r="E5765" t="s">
        <v>20</v>
      </c>
      <c r="F5765" t="b">
        <v>0</v>
      </c>
      <c r="G5765" t="s">
        <v>23</v>
      </c>
      <c r="H5765" s="4">
        <v>45728.768310185187</v>
      </c>
      <c r="I5765" t="b">
        <v>0</v>
      </c>
      <c r="J5765" t="b">
        <v>1</v>
      </c>
      <c r="K5765" t="s">
        <v>24</v>
      </c>
      <c r="L5765" t="s">
        <v>36</v>
      </c>
      <c r="N5765">
        <v>61.159996032714837</v>
      </c>
      <c r="O5765" t="s">
        <v>8531</v>
      </c>
      <c r="P5765" t="s">
        <v>8532</v>
      </c>
    </row>
    <row r="5766" spans="1:16" x14ac:dyDescent="0.25">
      <c r="A5766" t="s">
        <v>0</v>
      </c>
      <c r="B5766" t="s">
        <v>9410</v>
      </c>
      <c r="C5766" t="s">
        <v>329</v>
      </c>
      <c r="D5766" t="s">
        <v>3973</v>
      </c>
      <c r="E5766" t="s">
        <v>51</v>
      </c>
      <c r="F5766" t="b">
        <v>0</v>
      </c>
      <c r="G5766" t="s">
        <v>27</v>
      </c>
      <c r="H5766" s="4">
        <v>45728.791932870372</v>
      </c>
      <c r="I5766" t="b">
        <v>0</v>
      </c>
      <c r="J5766" t="b">
        <v>0</v>
      </c>
      <c r="K5766" t="s">
        <v>24</v>
      </c>
      <c r="L5766" t="s">
        <v>36</v>
      </c>
      <c r="N5766">
        <v>80</v>
      </c>
      <c r="O5766" t="s">
        <v>9411</v>
      </c>
    </row>
    <row r="5767" spans="1:16" x14ac:dyDescent="0.25">
      <c r="A5767" t="s">
        <v>0</v>
      </c>
      <c r="B5767" t="s">
        <v>1246</v>
      </c>
      <c r="C5767" t="s">
        <v>768</v>
      </c>
      <c r="D5767" t="s">
        <v>4084</v>
      </c>
      <c r="F5767" t="b">
        <v>0</v>
      </c>
      <c r="G5767" t="s">
        <v>27</v>
      </c>
      <c r="H5767" s="4">
        <v>45728.792013888888</v>
      </c>
      <c r="I5767" t="b">
        <v>0</v>
      </c>
      <c r="J5767" t="b">
        <v>0</v>
      </c>
      <c r="K5767" t="s">
        <v>24</v>
      </c>
      <c r="L5767" t="s">
        <v>22</v>
      </c>
      <c r="M5767">
        <v>93176</v>
      </c>
      <c r="O5767" t="s">
        <v>9412</v>
      </c>
    </row>
    <row r="5768" spans="1:16" x14ac:dyDescent="0.25">
      <c r="A5768" t="s">
        <v>2</v>
      </c>
      <c r="B5768" t="s">
        <v>9413</v>
      </c>
      <c r="C5768" t="s">
        <v>1025</v>
      </c>
      <c r="D5768" t="s">
        <v>3600</v>
      </c>
      <c r="E5768" t="s">
        <v>51</v>
      </c>
      <c r="F5768" t="b">
        <v>0</v>
      </c>
      <c r="G5768" t="s">
        <v>35</v>
      </c>
      <c r="H5768" s="4">
        <v>45728.793356481481</v>
      </c>
      <c r="I5768" t="b">
        <v>1</v>
      </c>
      <c r="J5768" t="b">
        <v>0</v>
      </c>
      <c r="K5768" t="s">
        <v>24</v>
      </c>
      <c r="L5768" t="s">
        <v>36</v>
      </c>
      <c r="N5768">
        <v>65</v>
      </c>
      <c r="O5768" t="s">
        <v>9414</v>
      </c>
      <c r="P5768" t="s">
        <v>2177</v>
      </c>
    </row>
    <row r="5769" spans="1:16" x14ac:dyDescent="0.25">
      <c r="A5769" t="s">
        <v>0</v>
      </c>
      <c r="B5769" t="s">
        <v>8056</v>
      </c>
      <c r="C5769" t="s">
        <v>696</v>
      </c>
      <c r="D5769" t="s">
        <v>3973</v>
      </c>
      <c r="E5769" t="s">
        <v>51</v>
      </c>
      <c r="F5769" t="b">
        <v>0</v>
      </c>
      <c r="G5769" t="s">
        <v>30</v>
      </c>
      <c r="H5769" s="4">
        <v>45728.793506944443</v>
      </c>
      <c r="I5769" t="b">
        <v>0</v>
      </c>
      <c r="J5769" t="b">
        <v>0</v>
      </c>
      <c r="K5769" t="s">
        <v>24</v>
      </c>
      <c r="L5769" t="s">
        <v>36</v>
      </c>
      <c r="N5769">
        <v>47.5</v>
      </c>
      <c r="O5769" t="s">
        <v>1137</v>
      </c>
      <c r="P5769" t="s">
        <v>709</v>
      </c>
    </row>
    <row r="5770" spans="1:16" x14ac:dyDescent="0.25">
      <c r="A5770" t="s">
        <v>2</v>
      </c>
      <c r="B5770" t="s">
        <v>9415</v>
      </c>
      <c r="C5770" t="s">
        <v>9416</v>
      </c>
      <c r="D5770" t="s">
        <v>3973</v>
      </c>
      <c r="E5770" t="s">
        <v>20</v>
      </c>
      <c r="F5770" t="b">
        <v>0</v>
      </c>
      <c r="G5770" t="s">
        <v>27</v>
      </c>
      <c r="H5770" s="4">
        <v>45728.793703703697</v>
      </c>
      <c r="I5770" t="b">
        <v>0</v>
      </c>
      <c r="J5770" t="b">
        <v>1</v>
      </c>
      <c r="K5770" t="s">
        <v>24</v>
      </c>
      <c r="L5770" t="s">
        <v>22</v>
      </c>
      <c r="M5770">
        <v>119000</v>
      </c>
      <c r="O5770" t="s">
        <v>734</v>
      </c>
      <c r="P5770" t="s">
        <v>9417</v>
      </c>
    </row>
    <row r="5771" spans="1:16" x14ac:dyDescent="0.25">
      <c r="A5771" t="s">
        <v>40</v>
      </c>
      <c r="B5771" t="s">
        <v>9463</v>
      </c>
      <c r="C5771" t="s">
        <v>3515</v>
      </c>
      <c r="D5771" t="s">
        <v>2208</v>
      </c>
      <c r="E5771" t="s">
        <v>20</v>
      </c>
      <c r="F5771" t="b">
        <v>0</v>
      </c>
      <c r="G5771" t="s">
        <v>27</v>
      </c>
      <c r="H5771" s="4">
        <v>45728.793726851851</v>
      </c>
      <c r="I5771" t="b">
        <v>0</v>
      </c>
      <c r="J5771" t="b">
        <v>1</v>
      </c>
      <c r="K5771" t="s">
        <v>24</v>
      </c>
      <c r="L5771" t="s">
        <v>22</v>
      </c>
      <c r="M5771">
        <v>125525</v>
      </c>
      <c r="O5771" t="s">
        <v>9464</v>
      </c>
      <c r="P5771" t="s">
        <v>9465</v>
      </c>
    </row>
    <row r="5772" spans="1:16" x14ac:dyDescent="0.25">
      <c r="A5772" t="s">
        <v>89</v>
      </c>
      <c r="B5772" t="s">
        <v>6660</v>
      </c>
      <c r="C5772" t="s">
        <v>44</v>
      </c>
      <c r="D5772" t="s">
        <v>3973</v>
      </c>
      <c r="E5772" t="s">
        <v>20</v>
      </c>
      <c r="F5772" t="b">
        <v>0</v>
      </c>
      <c r="G5772" t="s">
        <v>27</v>
      </c>
      <c r="H5772" s="4">
        <v>45728.795057870368</v>
      </c>
      <c r="I5772" t="b">
        <v>1</v>
      </c>
      <c r="J5772" t="b">
        <v>1</v>
      </c>
      <c r="K5772" t="s">
        <v>24</v>
      </c>
      <c r="L5772" t="s">
        <v>22</v>
      </c>
      <c r="M5772">
        <v>185000</v>
      </c>
      <c r="O5772" t="s">
        <v>2815</v>
      </c>
      <c r="P5772" t="s">
        <v>6661</v>
      </c>
    </row>
    <row r="5773" spans="1:16" x14ac:dyDescent="0.25">
      <c r="A5773" t="s">
        <v>0</v>
      </c>
      <c r="B5773" t="s">
        <v>9418</v>
      </c>
      <c r="C5773" t="s">
        <v>316</v>
      </c>
      <c r="D5773" t="s">
        <v>3957</v>
      </c>
      <c r="E5773" t="s">
        <v>20</v>
      </c>
      <c r="F5773" t="b">
        <v>0</v>
      </c>
      <c r="G5773" t="s">
        <v>35</v>
      </c>
      <c r="H5773" s="4">
        <v>45728.833819444437</v>
      </c>
      <c r="I5773" t="b">
        <v>0</v>
      </c>
      <c r="J5773" t="b">
        <v>1</v>
      </c>
      <c r="K5773" t="s">
        <v>24</v>
      </c>
      <c r="L5773" t="s">
        <v>36</v>
      </c>
      <c r="N5773">
        <v>16.510000228881839</v>
      </c>
      <c r="O5773" t="s">
        <v>759</v>
      </c>
      <c r="P5773" t="s">
        <v>9419</v>
      </c>
    </row>
    <row r="5774" spans="1:16" x14ac:dyDescent="0.25">
      <c r="A5774" t="s">
        <v>0</v>
      </c>
      <c r="B5774" t="s">
        <v>9175</v>
      </c>
      <c r="C5774" t="s">
        <v>292</v>
      </c>
      <c r="D5774" t="s">
        <v>3957</v>
      </c>
      <c r="E5774" t="s">
        <v>20</v>
      </c>
      <c r="F5774" t="b">
        <v>0</v>
      </c>
      <c r="G5774" t="s">
        <v>30</v>
      </c>
      <c r="H5774" s="4">
        <v>45728.834236111114</v>
      </c>
      <c r="I5774" t="b">
        <v>0</v>
      </c>
      <c r="J5774" t="b">
        <v>1</v>
      </c>
      <c r="K5774" t="s">
        <v>24</v>
      </c>
      <c r="L5774" t="s">
        <v>36</v>
      </c>
      <c r="N5774">
        <v>22.694999694824219</v>
      </c>
      <c r="O5774" t="s">
        <v>9176</v>
      </c>
      <c r="P5774" t="s">
        <v>1303</v>
      </c>
    </row>
    <row r="5775" spans="1:16" x14ac:dyDescent="0.25">
      <c r="A5775" t="s">
        <v>139</v>
      </c>
      <c r="B5775" t="s">
        <v>1634</v>
      </c>
      <c r="C5775" t="s">
        <v>945</v>
      </c>
      <c r="D5775" t="s">
        <v>3973</v>
      </c>
      <c r="E5775" t="s">
        <v>20</v>
      </c>
      <c r="F5775" t="b">
        <v>0</v>
      </c>
      <c r="G5775" t="s">
        <v>30</v>
      </c>
      <c r="H5775" s="4">
        <v>45728.83425925926</v>
      </c>
      <c r="I5775" t="b">
        <v>0</v>
      </c>
      <c r="J5775" t="b">
        <v>0</v>
      </c>
      <c r="K5775" t="s">
        <v>24</v>
      </c>
      <c r="L5775" t="s">
        <v>22</v>
      </c>
      <c r="M5775">
        <v>67884</v>
      </c>
      <c r="O5775" t="s">
        <v>3090</v>
      </c>
    </row>
    <row r="5776" spans="1:16" x14ac:dyDescent="0.25">
      <c r="A5776" t="s">
        <v>2</v>
      </c>
      <c r="B5776" t="s">
        <v>2617</v>
      </c>
      <c r="C5776" t="s">
        <v>151</v>
      </c>
      <c r="D5776" t="s">
        <v>3973</v>
      </c>
      <c r="E5776" t="s">
        <v>20</v>
      </c>
      <c r="F5776" t="b">
        <v>0</v>
      </c>
      <c r="G5776" t="s">
        <v>30</v>
      </c>
      <c r="H5776" s="4">
        <v>45728.835636574076</v>
      </c>
      <c r="I5776" t="b">
        <v>0</v>
      </c>
      <c r="J5776" t="b">
        <v>1</v>
      </c>
      <c r="K5776" t="s">
        <v>24</v>
      </c>
      <c r="L5776" t="s">
        <v>22</v>
      </c>
      <c r="M5776">
        <v>130500</v>
      </c>
      <c r="O5776" t="s">
        <v>9420</v>
      </c>
      <c r="P5776" t="s">
        <v>9421</v>
      </c>
    </row>
    <row r="5777" spans="1:16" x14ac:dyDescent="0.25">
      <c r="A5777" t="s">
        <v>2</v>
      </c>
      <c r="B5777" t="s">
        <v>2076</v>
      </c>
      <c r="C5777" t="s">
        <v>236</v>
      </c>
      <c r="D5777" t="s">
        <v>3957</v>
      </c>
      <c r="E5777" t="s">
        <v>34</v>
      </c>
      <c r="F5777" t="b">
        <v>0</v>
      </c>
      <c r="G5777" t="s">
        <v>41</v>
      </c>
      <c r="H5777" s="4">
        <v>45728.835763888892</v>
      </c>
      <c r="I5777" t="b">
        <v>1</v>
      </c>
      <c r="J5777" t="b">
        <v>1</v>
      </c>
      <c r="K5777" t="s">
        <v>24</v>
      </c>
      <c r="L5777" t="s">
        <v>36</v>
      </c>
      <c r="N5777">
        <v>56.475002288818359</v>
      </c>
      <c r="O5777" t="s">
        <v>186</v>
      </c>
      <c r="P5777" t="s">
        <v>4098</v>
      </c>
    </row>
    <row r="5778" spans="1:16" x14ac:dyDescent="0.25">
      <c r="A5778" t="s">
        <v>2</v>
      </c>
      <c r="B5778" t="s">
        <v>9422</v>
      </c>
      <c r="C5778" t="s">
        <v>823</v>
      </c>
      <c r="D5778" t="s">
        <v>3828</v>
      </c>
      <c r="E5778" t="s">
        <v>20</v>
      </c>
      <c r="F5778" t="b">
        <v>0</v>
      </c>
      <c r="G5778" t="s">
        <v>52</v>
      </c>
      <c r="H5778" s="4">
        <v>45728.838194444441</v>
      </c>
      <c r="I5778" t="b">
        <v>0</v>
      </c>
      <c r="J5778" t="b">
        <v>1</v>
      </c>
      <c r="K5778" t="s">
        <v>24</v>
      </c>
      <c r="L5778" t="s">
        <v>22</v>
      </c>
      <c r="M5778">
        <v>98883</v>
      </c>
      <c r="O5778" t="s">
        <v>9423</v>
      </c>
      <c r="P5778" t="s">
        <v>9424</v>
      </c>
    </row>
    <row r="5779" spans="1:16" x14ac:dyDescent="0.25">
      <c r="A5779" t="s">
        <v>25</v>
      </c>
      <c r="B5779" t="s">
        <v>9425</v>
      </c>
      <c r="C5779" t="s">
        <v>203</v>
      </c>
      <c r="D5779" t="s">
        <v>3828</v>
      </c>
      <c r="E5779" t="s">
        <v>20</v>
      </c>
      <c r="F5779" t="b">
        <v>0</v>
      </c>
      <c r="G5779" t="s">
        <v>23</v>
      </c>
      <c r="H5779" s="4">
        <v>45728.863483796304</v>
      </c>
      <c r="I5779" t="b">
        <v>1</v>
      </c>
      <c r="J5779" t="b">
        <v>1</v>
      </c>
      <c r="K5779" t="s">
        <v>24</v>
      </c>
      <c r="L5779" t="s">
        <v>22</v>
      </c>
      <c r="M5779">
        <v>108750</v>
      </c>
      <c r="O5779" t="s">
        <v>935</v>
      </c>
      <c r="P5779" t="s">
        <v>1813</v>
      </c>
    </row>
    <row r="5780" spans="1:16" x14ac:dyDescent="0.25">
      <c r="A5780" t="s">
        <v>0</v>
      </c>
      <c r="B5780" t="s">
        <v>5400</v>
      </c>
      <c r="C5780" t="s">
        <v>306</v>
      </c>
      <c r="D5780" t="s">
        <v>3973</v>
      </c>
      <c r="E5780" t="s">
        <v>20</v>
      </c>
      <c r="F5780" t="b">
        <v>0</v>
      </c>
      <c r="G5780" t="s">
        <v>27</v>
      </c>
      <c r="H5780" s="4">
        <v>45728.875219907408</v>
      </c>
      <c r="I5780" t="b">
        <v>0</v>
      </c>
      <c r="J5780" t="b">
        <v>0</v>
      </c>
      <c r="K5780" t="s">
        <v>24</v>
      </c>
      <c r="L5780" t="s">
        <v>22</v>
      </c>
      <c r="M5780">
        <v>66000</v>
      </c>
      <c r="O5780" t="s">
        <v>5401</v>
      </c>
    </row>
    <row r="5781" spans="1:16" x14ac:dyDescent="0.25">
      <c r="A5781" t="s">
        <v>0</v>
      </c>
      <c r="B5781" t="s">
        <v>0</v>
      </c>
      <c r="C5781" t="s">
        <v>916</v>
      </c>
      <c r="D5781" t="s">
        <v>3973</v>
      </c>
      <c r="E5781" t="s">
        <v>20</v>
      </c>
      <c r="F5781" t="b">
        <v>0</v>
      </c>
      <c r="G5781" t="s">
        <v>27</v>
      </c>
      <c r="H5781" s="4">
        <v>45728.876296296286</v>
      </c>
      <c r="I5781" t="b">
        <v>1</v>
      </c>
      <c r="J5781" t="b">
        <v>0</v>
      </c>
      <c r="K5781" t="s">
        <v>24</v>
      </c>
      <c r="L5781" t="s">
        <v>22</v>
      </c>
      <c r="M5781">
        <v>82500</v>
      </c>
      <c r="O5781" t="s">
        <v>1899</v>
      </c>
      <c r="P5781" t="s">
        <v>338</v>
      </c>
    </row>
    <row r="5782" spans="1:16" x14ac:dyDescent="0.25">
      <c r="A5782" t="s">
        <v>0</v>
      </c>
      <c r="B5782" t="s">
        <v>9426</v>
      </c>
      <c r="C5782" t="s">
        <v>213</v>
      </c>
      <c r="D5782" t="s">
        <v>3828</v>
      </c>
      <c r="E5782" t="s">
        <v>20</v>
      </c>
      <c r="F5782" t="b">
        <v>0</v>
      </c>
      <c r="G5782" t="s">
        <v>41</v>
      </c>
      <c r="H5782" s="4">
        <v>45728.876331018517</v>
      </c>
      <c r="I5782" t="b">
        <v>0</v>
      </c>
      <c r="J5782" t="b">
        <v>1</v>
      </c>
      <c r="K5782" t="s">
        <v>24</v>
      </c>
      <c r="L5782" t="s">
        <v>36</v>
      </c>
      <c r="N5782">
        <v>23</v>
      </c>
      <c r="O5782" t="s">
        <v>9427</v>
      </c>
      <c r="P5782" t="s">
        <v>9428</v>
      </c>
    </row>
    <row r="5783" spans="1:16" x14ac:dyDescent="0.25">
      <c r="A5783" t="s">
        <v>89</v>
      </c>
      <c r="B5783" t="s">
        <v>9429</v>
      </c>
      <c r="C5783" t="s">
        <v>2172</v>
      </c>
      <c r="D5783" t="s">
        <v>3600</v>
      </c>
      <c r="E5783" t="s">
        <v>20</v>
      </c>
      <c r="F5783" t="b">
        <v>0</v>
      </c>
      <c r="G5783" t="s">
        <v>52</v>
      </c>
      <c r="H5783" s="4">
        <v>45728.877812500003</v>
      </c>
      <c r="I5783" t="b">
        <v>0</v>
      </c>
      <c r="J5783" t="b">
        <v>1</v>
      </c>
      <c r="K5783" t="s">
        <v>24</v>
      </c>
      <c r="L5783" t="s">
        <v>22</v>
      </c>
      <c r="M5783">
        <v>255630</v>
      </c>
      <c r="O5783" t="s">
        <v>773</v>
      </c>
    </row>
    <row r="5784" spans="1:16" x14ac:dyDescent="0.25">
      <c r="A5784" t="s">
        <v>0</v>
      </c>
      <c r="B5784" t="s">
        <v>1934</v>
      </c>
      <c r="C5784" t="s">
        <v>1247</v>
      </c>
      <c r="D5784" t="s">
        <v>3828</v>
      </c>
      <c r="E5784" t="s">
        <v>20</v>
      </c>
      <c r="F5784" t="b">
        <v>0</v>
      </c>
      <c r="G5784" t="s">
        <v>1247</v>
      </c>
      <c r="H5784" s="4">
        <v>45728.905011574083</v>
      </c>
      <c r="I5784" t="b">
        <v>0</v>
      </c>
      <c r="J5784" t="b">
        <v>0</v>
      </c>
      <c r="K5784" t="s">
        <v>1247</v>
      </c>
      <c r="L5784" t="s">
        <v>22</v>
      </c>
      <c r="M5784">
        <v>38500</v>
      </c>
      <c r="O5784" t="s">
        <v>5660</v>
      </c>
      <c r="P5784" t="s">
        <v>5661</v>
      </c>
    </row>
    <row r="5785" spans="1:16" x14ac:dyDescent="0.25">
      <c r="A5785" t="s">
        <v>89</v>
      </c>
      <c r="B5785" t="s">
        <v>2377</v>
      </c>
      <c r="C5785" t="s">
        <v>623</v>
      </c>
      <c r="D5785" t="s">
        <v>3973</v>
      </c>
      <c r="E5785" t="s">
        <v>51</v>
      </c>
      <c r="F5785" t="b">
        <v>0</v>
      </c>
      <c r="G5785" t="s">
        <v>27</v>
      </c>
      <c r="H5785" s="4">
        <v>45728.916979166657</v>
      </c>
      <c r="I5785" t="b">
        <v>0</v>
      </c>
      <c r="J5785" t="b">
        <v>1</v>
      </c>
      <c r="K5785" t="s">
        <v>24</v>
      </c>
      <c r="L5785" t="s">
        <v>36</v>
      </c>
      <c r="N5785">
        <v>65</v>
      </c>
      <c r="O5785" t="s">
        <v>483</v>
      </c>
      <c r="P5785" t="s">
        <v>9069</v>
      </c>
    </row>
    <row r="5786" spans="1:16" x14ac:dyDescent="0.25">
      <c r="A5786" t="s">
        <v>0</v>
      </c>
      <c r="B5786" t="s">
        <v>8621</v>
      </c>
      <c r="C5786" t="s">
        <v>179</v>
      </c>
      <c r="D5786" t="s">
        <v>3973</v>
      </c>
      <c r="E5786" t="s">
        <v>20</v>
      </c>
      <c r="F5786" t="b">
        <v>0</v>
      </c>
      <c r="G5786" t="s">
        <v>27</v>
      </c>
      <c r="H5786" s="4">
        <v>45728.916979166657</v>
      </c>
      <c r="I5786" t="b">
        <v>0</v>
      </c>
      <c r="J5786" t="b">
        <v>1</v>
      </c>
      <c r="K5786" t="s">
        <v>24</v>
      </c>
      <c r="L5786" t="s">
        <v>22</v>
      </c>
      <c r="M5786">
        <v>62355.453125</v>
      </c>
      <c r="O5786" t="s">
        <v>8622</v>
      </c>
      <c r="P5786" t="s">
        <v>1732</v>
      </c>
    </row>
    <row r="5787" spans="1:16" x14ac:dyDescent="0.25">
      <c r="A5787" t="s">
        <v>2</v>
      </c>
      <c r="B5787" t="s">
        <v>9430</v>
      </c>
      <c r="C5787" t="s">
        <v>145</v>
      </c>
      <c r="D5787" t="s">
        <v>3828</v>
      </c>
      <c r="E5787" t="s">
        <v>20</v>
      </c>
      <c r="F5787" t="b">
        <v>0</v>
      </c>
      <c r="G5787" t="s">
        <v>27</v>
      </c>
      <c r="H5787" s="4">
        <v>45728.917870370373</v>
      </c>
      <c r="I5787" t="b">
        <v>0</v>
      </c>
      <c r="J5787" t="b">
        <v>1</v>
      </c>
      <c r="K5787" t="s">
        <v>24</v>
      </c>
      <c r="L5787" t="s">
        <v>22</v>
      </c>
      <c r="M5787">
        <v>204500</v>
      </c>
      <c r="O5787" t="s">
        <v>9431</v>
      </c>
      <c r="P5787" t="s">
        <v>9432</v>
      </c>
    </row>
    <row r="5788" spans="1:16" x14ac:dyDescent="0.25">
      <c r="A5788" t="s">
        <v>1</v>
      </c>
      <c r="B5788" t="s">
        <v>9433</v>
      </c>
      <c r="C5788" t="s">
        <v>192</v>
      </c>
      <c r="D5788" t="s">
        <v>2208</v>
      </c>
      <c r="E5788" t="s">
        <v>20</v>
      </c>
      <c r="F5788" t="b">
        <v>0</v>
      </c>
      <c r="G5788" t="s">
        <v>23</v>
      </c>
      <c r="H5788" s="4">
        <v>45728.930821759262</v>
      </c>
      <c r="I5788" t="b">
        <v>0</v>
      </c>
      <c r="J5788" t="b">
        <v>1</v>
      </c>
      <c r="K5788" t="s">
        <v>24</v>
      </c>
      <c r="L5788" t="s">
        <v>36</v>
      </c>
      <c r="N5788">
        <v>40.81500244140625</v>
      </c>
      <c r="O5788" t="s">
        <v>9434</v>
      </c>
      <c r="P5788" t="s">
        <v>9435</v>
      </c>
    </row>
    <row r="5789" spans="1:16" x14ac:dyDescent="0.25">
      <c r="A5789" t="s">
        <v>89</v>
      </c>
      <c r="B5789" t="s">
        <v>5118</v>
      </c>
      <c r="C5789" t="s">
        <v>367</v>
      </c>
      <c r="D5789" t="s">
        <v>3973</v>
      </c>
      <c r="E5789" t="s">
        <v>20</v>
      </c>
      <c r="F5789" t="b">
        <v>0</v>
      </c>
      <c r="G5789" t="s">
        <v>27</v>
      </c>
      <c r="H5789" s="4">
        <v>45728.958541666667</v>
      </c>
      <c r="I5789" t="b">
        <v>0</v>
      </c>
      <c r="J5789" t="b">
        <v>1</v>
      </c>
      <c r="K5789" t="s">
        <v>24</v>
      </c>
      <c r="L5789" t="s">
        <v>22</v>
      </c>
      <c r="M5789">
        <v>160000</v>
      </c>
      <c r="O5789" t="s">
        <v>368</v>
      </c>
      <c r="P5789" t="s">
        <v>5119</v>
      </c>
    </row>
    <row r="5790" spans="1:16" x14ac:dyDescent="0.25">
      <c r="A5790" t="s">
        <v>0</v>
      </c>
      <c r="B5790" t="s">
        <v>1174</v>
      </c>
      <c r="C5790" t="s">
        <v>9436</v>
      </c>
      <c r="D5790" t="s">
        <v>3957</v>
      </c>
      <c r="E5790" t="s">
        <v>34</v>
      </c>
      <c r="F5790" t="b">
        <v>0</v>
      </c>
      <c r="G5790" t="s">
        <v>35</v>
      </c>
      <c r="H5790" s="4">
        <v>45728.958761574067</v>
      </c>
      <c r="I5790" t="b">
        <v>0</v>
      </c>
      <c r="J5790" t="b">
        <v>0</v>
      </c>
      <c r="K5790" t="s">
        <v>24</v>
      </c>
      <c r="L5790" t="s">
        <v>36</v>
      </c>
      <c r="N5790">
        <v>16.510000228881839</v>
      </c>
      <c r="O5790" t="s">
        <v>9437</v>
      </c>
      <c r="P5790" t="s">
        <v>9438</v>
      </c>
    </row>
    <row r="5791" spans="1:16" x14ac:dyDescent="0.25">
      <c r="A5791" t="s">
        <v>2</v>
      </c>
      <c r="B5791" t="s">
        <v>369</v>
      </c>
      <c r="C5791" t="s">
        <v>8874</v>
      </c>
      <c r="D5791" t="s">
        <v>3973</v>
      </c>
      <c r="E5791" t="s">
        <v>631</v>
      </c>
      <c r="F5791" t="b">
        <v>0</v>
      </c>
      <c r="G5791" t="s">
        <v>41</v>
      </c>
      <c r="H5791" s="4">
        <v>45728.971516203703</v>
      </c>
      <c r="I5791" t="b">
        <v>0</v>
      </c>
      <c r="J5791" t="b">
        <v>0</v>
      </c>
      <c r="K5791" t="s">
        <v>24</v>
      </c>
      <c r="L5791" t="s">
        <v>22</v>
      </c>
      <c r="M5791">
        <v>87000</v>
      </c>
      <c r="O5791" t="s">
        <v>91</v>
      </c>
      <c r="P5791" t="s">
        <v>9439</v>
      </c>
    </row>
    <row r="5792" spans="1:16" x14ac:dyDescent="0.25">
      <c r="A5792" t="s">
        <v>40</v>
      </c>
      <c r="B5792" t="s">
        <v>1786</v>
      </c>
      <c r="C5792" t="s">
        <v>5427</v>
      </c>
      <c r="D5792" t="s">
        <v>4014</v>
      </c>
      <c r="E5792" t="s">
        <v>20</v>
      </c>
      <c r="F5792" t="b">
        <v>0</v>
      </c>
      <c r="G5792" t="s">
        <v>27</v>
      </c>
      <c r="H5792" s="4">
        <v>45728.997129629628</v>
      </c>
      <c r="I5792" t="b">
        <v>0</v>
      </c>
      <c r="J5792" t="b">
        <v>1</v>
      </c>
      <c r="K5792" t="s">
        <v>24</v>
      </c>
      <c r="L5792" t="s">
        <v>22</v>
      </c>
      <c r="M5792">
        <v>253000</v>
      </c>
      <c r="O5792" t="s">
        <v>59</v>
      </c>
      <c r="P5792" t="s">
        <v>137</v>
      </c>
    </row>
    <row r="5793" spans="1:16" x14ac:dyDescent="0.25">
      <c r="A5793" t="s">
        <v>0</v>
      </c>
      <c r="B5793" t="s">
        <v>257</v>
      </c>
      <c r="C5793" t="s">
        <v>468</v>
      </c>
      <c r="D5793" t="s">
        <v>3973</v>
      </c>
      <c r="E5793" t="s">
        <v>20</v>
      </c>
      <c r="F5793" t="b">
        <v>0</v>
      </c>
      <c r="G5793" t="s">
        <v>27</v>
      </c>
      <c r="H5793" s="4">
        <v>45729.000231481477</v>
      </c>
      <c r="I5793" t="b">
        <v>0</v>
      </c>
      <c r="J5793" t="b">
        <v>1</v>
      </c>
      <c r="K5793" t="s">
        <v>24</v>
      </c>
      <c r="L5793" t="s">
        <v>22</v>
      </c>
      <c r="M5793">
        <v>125000</v>
      </c>
      <c r="O5793" t="s">
        <v>5482</v>
      </c>
      <c r="P5793" t="s">
        <v>9339</v>
      </c>
    </row>
    <row r="5794" spans="1:16" x14ac:dyDescent="0.25">
      <c r="A5794" t="s">
        <v>89</v>
      </c>
      <c r="B5794" t="s">
        <v>5532</v>
      </c>
      <c r="C5794" t="s">
        <v>3196</v>
      </c>
      <c r="D5794" t="s">
        <v>3973</v>
      </c>
      <c r="E5794" t="s">
        <v>51</v>
      </c>
      <c r="F5794" t="b">
        <v>0</v>
      </c>
      <c r="G5794" t="s">
        <v>41</v>
      </c>
      <c r="H5794" s="4">
        <v>45729.000462962962</v>
      </c>
      <c r="I5794" t="b">
        <v>1</v>
      </c>
      <c r="J5794" t="b">
        <v>0</v>
      </c>
      <c r="K5794" t="s">
        <v>24</v>
      </c>
      <c r="L5794" t="s">
        <v>36</v>
      </c>
      <c r="N5794">
        <v>47.5</v>
      </c>
      <c r="O5794" t="s">
        <v>806</v>
      </c>
      <c r="P5794" t="s">
        <v>5533</v>
      </c>
    </row>
    <row r="5795" spans="1:16" x14ac:dyDescent="0.25">
      <c r="A5795" t="s">
        <v>2</v>
      </c>
      <c r="B5795" t="s">
        <v>1167</v>
      </c>
      <c r="C5795" t="s">
        <v>29</v>
      </c>
      <c r="D5795" t="s">
        <v>5535</v>
      </c>
      <c r="E5795" t="s">
        <v>20</v>
      </c>
      <c r="F5795" t="b">
        <v>0</v>
      </c>
      <c r="G5795" t="s">
        <v>27</v>
      </c>
      <c r="H5795" s="4">
        <v>45729.001157407409</v>
      </c>
      <c r="I5795" t="b">
        <v>1</v>
      </c>
      <c r="J5795" t="b">
        <v>1</v>
      </c>
      <c r="K5795" t="s">
        <v>24</v>
      </c>
      <c r="L5795" t="s">
        <v>22</v>
      </c>
      <c r="M5795">
        <v>88582</v>
      </c>
      <c r="O5795" t="s">
        <v>77</v>
      </c>
      <c r="P5795" t="s">
        <v>9340</v>
      </c>
    </row>
    <row r="5796" spans="1:16" x14ac:dyDescent="0.25">
      <c r="A5796" t="s">
        <v>2</v>
      </c>
      <c r="B5796" t="s">
        <v>2</v>
      </c>
      <c r="C5796" t="s">
        <v>9440</v>
      </c>
      <c r="D5796" t="s">
        <v>3973</v>
      </c>
      <c r="E5796" t="s">
        <v>20</v>
      </c>
      <c r="F5796" t="b">
        <v>0</v>
      </c>
      <c r="G5796" t="s">
        <v>27</v>
      </c>
      <c r="H5796" s="4">
        <v>45729.001620370371</v>
      </c>
      <c r="I5796" t="b">
        <v>0</v>
      </c>
      <c r="J5796" t="b">
        <v>1</v>
      </c>
      <c r="K5796" t="s">
        <v>24</v>
      </c>
      <c r="L5796" t="s">
        <v>22</v>
      </c>
      <c r="M5796">
        <v>90000</v>
      </c>
      <c r="O5796" t="s">
        <v>4344</v>
      </c>
      <c r="P5796" t="s">
        <v>9441</v>
      </c>
    </row>
    <row r="5797" spans="1:16" x14ac:dyDescent="0.25">
      <c r="A5797" t="s">
        <v>2</v>
      </c>
      <c r="B5797" t="s">
        <v>6905</v>
      </c>
      <c r="C5797" t="s">
        <v>151</v>
      </c>
      <c r="D5797" t="s">
        <v>4014</v>
      </c>
      <c r="E5797" t="s">
        <v>20</v>
      </c>
      <c r="F5797" t="b">
        <v>0</v>
      </c>
      <c r="G5797" t="s">
        <v>35</v>
      </c>
      <c r="H5797" s="4">
        <v>45729.002337962957</v>
      </c>
      <c r="I5797" t="b">
        <v>0</v>
      </c>
      <c r="J5797" t="b">
        <v>0</v>
      </c>
      <c r="K5797" t="s">
        <v>24</v>
      </c>
      <c r="L5797" t="s">
        <v>22</v>
      </c>
      <c r="M5797">
        <v>166500</v>
      </c>
      <c r="O5797" t="s">
        <v>1454</v>
      </c>
      <c r="P5797" t="s">
        <v>6906</v>
      </c>
    </row>
    <row r="5798" spans="1:16" x14ac:dyDescent="0.25">
      <c r="A5798" t="s">
        <v>40</v>
      </c>
      <c r="B5798" t="s">
        <v>9341</v>
      </c>
      <c r="C5798" t="s">
        <v>748</v>
      </c>
      <c r="D5798" t="s">
        <v>4035</v>
      </c>
      <c r="E5798" t="s">
        <v>20</v>
      </c>
      <c r="F5798" t="b">
        <v>0</v>
      </c>
      <c r="G5798" t="s">
        <v>158</v>
      </c>
      <c r="H5798" s="4">
        <v>45729.014479166668</v>
      </c>
      <c r="I5798" t="b">
        <v>0</v>
      </c>
      <c r="J5798" t="b">
        <v>0</v>
      </c>
      <c r="K5798" t="s">
        <v>158</v>
      </c>
      <c r="L5798" t="s">
        <v>22</v>
      </c>
      <c r="M5798">
        <v>83999.5</v>
      </c>
      <c r="O5798" t="s">
        <v>2768</v>
      </c>
      <c r="P5798" t="s">
        <v>3411</v>
      </c>
    </row>
    <row r="5799" spans="1:16" x14ac:dyDescent="0.25">
      <c r="A5799" t="s">
        <v>28</v>
      </c>
      <c r="B5799" t="s">
        <v>28</v>
      </c>
      <c r="C5799" t="s">
        <v>5242</v>
      </c>
      <c r="D5799" t="s">
        <v>5243</v>
      </c>
      <c r="E5799" t="s">
        <v>20</v>
      </c>
      <c r="F5799" t="b">
        <v>0</v>
      </c>
      <c r="G5799" t="s">
        <v>314</v>
      </c>
      <c r="H5799" s="4">
        <v>45729.023402777777</v>
      </c>
      <c r="I5799" t="b">
        <v>0</v>
      </c>
      <c r="J5799" t="b">
        <v>0</v>
      </c>
      <c r="K5799" t="s">
        <v>314</v>
      </c>
      <c r="L5799" t="s">
        <v>22</v>
      </c>
      <c r="M5799">
        <v>90000</v>
      </c>
      <c r="O5799" t="s">
        <v>6697</v>
      </c>
      <c r="P5799" t="s">
        <v>6698</v>
      </c>
    </row>
    <row r="5800" spans="1:16" x14ac:dyDescent="0.25">
      <c r="A5800" t="s">
        <v>0</v>
      </c>
      <c r="B5800" t="s">
        <v>0</v>
      </c>
      <c r="C5800" t="s">
        <v>9342</v>
      </c>
      <c r="D5800" t="s">
        <v>7547</v>
      </c>
      <c r="E5800" t="s">
        <v>34</v>
      </c>
      <c r="F5800" t="b">
        <v>0</v>
      </c>
      <c r="G5800" t="s">
        <v>41</v>
      </c>
      <c r="H5800" s="4">
        <v>45729.042337962957</v>
      </c>
      <c r="I5800" t="b">
        <v>0</v>
      </c>
      <c r="J5800" t="b">
        <v>0</v>
      </c>
      <c r="K5800" t="s">
        <v>24</v>
      </c>
      <c r="L5800" t="s">
        <v>36</v>
      </c>
      <c r="N5800">
        <v>15</v>
      </c>
      <c r="O5800" t="s">
        <v>7548</v>
      </c>
      <c r="P5800" t="s">
        <v>61</v>
      </c>
    </row>
    <row r="5801" spans="1:16" x14ac:dyDescent="0.25">
      <c r="A5801" t="s">
        <v>89</v>
      </c>
      <c r="B5801" t="s">
        <v>9466</v>
      </c>
      <c r="C5801" t="s">
        <v>39</v>
      </c>
      <c r="D5801" t="s">
        <v>7658</v>
      </c>
      <c r="E5801" t="s">
        <v>20</v>
      </c>
      <c r="F5801" t="b">
        <v>1</v>
      </c>
      <c r="G5801" t="s">
        <v>23</v>
      </c>
      <c r="H5801" s="4">
        <v>45729.139317129629</v>
      </c>
      <c r="I5801" t="b">
        <v>0</v>
      </c>
      <c r="J5801" t="b">
        <v>1</v>
      </c>
      <c r="K5801" t="s">
        <v>24</v>
      </c>
      <c r="L5801" t="s">
        <v>22</v>
      </c>
      <c r="M5801">
        <v>80000</v>
      </c>
      <c r="O5801" t="s">
        <v>9467</v>
      </c>
      <c r="P5801" t="s">
        <v>9468</v>
      </c>
    </row>
    <row r="5802" spans="1:16" x14ac:dyDescent="0.25">
      <c r="A5802" t="s">
        <v>89</v>
      </c>
      <c r="B5802" t="s">
        <v>9466</v>
      </c>
      <c r="C5802" t="s">
        <v>39</v>
      </c>
      <c r="D5802" t="s">
        <v>7658</v>
      </c>
      <c r="E5802" t="s">
        <v>20</v>
      </c>
      <c r="F5802" t="b">
        <v>1</v>
      </c>
      <c r="G5802" t="s">
        <v>23</v>
      </c>
      <c r="H5802" s="4">
        <v>45729.139317129629</v>
      </c>
      <c r="I5802" t="b">
        <v>0</v>
      </c>
      <c r="J5802" t="b">
        <v>1</v>
      </c>
      <c r="K5802" t="s">
        <v>24</v>
      </c>
      <c r="L5802" t="s">
        <v>22</v>
      </c>
      <c r="M5802">
        <v>80000</v>
      </c>
      <c r="O5802" t="s">
        <v>9467</v>
      </c>
      <c r="P5802" t="s">
        <v>9468</v>
      </c>
    </row>
    <row r="5803" spans="1:16" x14ac:dyDescent="0.25">
      <c r="A5803" t="s">
        <v>0</v>
      </c>
      <c r="B5803" t="s">
        <v>3282</v>
      </c>
      <c r="C5803" t="s">
        <v>82</v>
      </c>
      <c r="D5803" t="s">
        <v>3973</v>
      </c>
      <c r="E5803" t="s">
        <v>20</v>
      </c>
      <c r="F5803" t="b">
        <v>0</v>
      </c>
      <c r="G5803" t="s">
        <v>27</v>
      </c>
      <c r="H5803" s="4">
        <v>45729.25</v>
      </c>
      <c r="I5803" t="b">
        <v>0</v>
      </c>
      <c r="J5803" t="b">
        <v>0</v>
      </c>
      <c r="K5803" t="s">
        <v>24</v>
      </c>
      <c r="L5803" t="s">
        <v>22</v>
      </c>
      <c r="M5803">
        <v>68500</v>
      </c>
      <c r="O5803" t="s">
        <v>5550</v>
      </c>
      <c r="P5803" t="s">
        <v>204</v>
      </c>
    </row>
    <row r="5804" spans="1:16" x14ac:dyDescent="0.25">
      <c r="A5804" t="s">
        <v>0</v>
      </c>
      <c r="B5804" t="s">
        <v>4606</v>
      </c>
      <c r="C5804" t="s">
        <v>386</v>
      </c>
      <c r="D5804" t="s">
        <v>4607</v>
      </c>
      <c r="E5804" t="s">
        <v>51</v>
      </c>
      <c r="F5804" t="b">
        <v>0</v>
      </c>
      <c r="G5804" t="s">
        <v>41</v>
      </c>
      <c r="H5804" s="4">
        <v>45729.250300925924</v>
      </c>
      <c r="I5804" t="b">
        <v>1</v>
      </c>
      <c r="J5804" t="b">
        <v>0</v>
      </c>
      <c r="K5804" t="s">
        <v>24</v>
      </c>
      <c r="L5804" t="s">
        <v>22</v>
      </c>
      <c r="M5804">
        <v>169241</v>
      </c>
      <c r="O5804" t="s">
        <v>4608</v>
      </c>
      <c r="P5804" t="s">
        <v>4609</v>
      </c>
    </row>
    <row r="5805" spans="1:16" x14ac:dyDescent="0.25">
      <c r="A5805" t="s">
        <v>0</v>
      </c>
      <c r="B5805" t="s">
        <v>0</v>
      </c>
      <c r="C5805" t="s">
        <v>517</v>
      </c>
      <c r="D5805" t="s">
        <v>4753</v>
      </c>
      <c r="E5805" t="s">
        <v>51</v>
      </c>
      <c r="F5805" t="b">
        <v>0</v>
      </c>
      <c r="G5805" t="s">
        <v>41</v>
      </c>
      <c r="H5805" s="4">
        <v>45729.25037037037</v>
      </c>
      <c r="I5805" t="b">
        <v>0</v>
      </c>
      <c r="J5805" t="b">
        <v>1</v>
      </c>
      <c r="K5805" t="s">
        <v>24</v>
      </c>
      <c r="L5805" t="s">
        <v>36</v>
      </c>
      <c r="N5805">
        <v>47.5</v>
      </c>
      <c r="O5805" t="s">
        <v>289</v>
      </c>
      <c r="P5805" t="s">
        <v>2400</v>
      </c>
    </row>
    <row r="5806" spans="1:16" x14ac:dyDescent="0.25">
      <c r="A5806" t="s">
        <v>0</v>
      </c>
      <c r="B5806" t="s">
        <v>2005</v>
      </c>
      <c r="C5806" t="s">
        <v>3681</v>
      </c>
      <c r="D5806" t="s">
        <v>3828</v>
      </c>
      <c r="E5806" t="s">
        <v>20</v>
      </c>
      <c r="F5806" t="b">
        <v>0</v>
      </c>
      <c r="G5806" t="s">
        <v>41</v>
      </c>
      <c r="H5806" s="4">
        <v>45729.250416666669</v>
      </c>
      <c r="I5806" t="b">
        <v>0</v>
      </c>
      <c r="J5806" t="b">
        <v>0</v>
      </c>
      <c r="K5806" t="s">
        <v>24</v>
      </c>
      <c r="L5806" t="s">
        <v>36</v>
      </c>
      <c r="N5806">
        <v>38.224998474121087</v>
      </c>
      <c r="O5806" t="s">
        <v>9469</v>
      </c>
      <c r="P5806" t="s">
        <v>9470</v>
      </c>
    </row>
    <row r="5807" spans="1:16" x14ac:dyDescent="0.25">
      <c r="A5807" t="s">
        <v>0</v>
      </c>
      <c r="B5807" t="s">
        <v>9343</v>
      </c>
      <c r="C5807" t="s">
        <v>151</v>
      </c>
      <c r="D5807" t="s">
        <v>3828</v>
      </c>
      <c r="E5807" t="s">
        <v>20</v>
      </c>
      <c r="F5807" t="b">
        <v>0</v>
      </c>
      <c r="G5807" t="s">
        <v>30</v>
      </c>
      <c r="H5807" s="4">
        <v>45729.250567129631</v>
      </c>
      <c r="I5807" t="b">
        <v>0</v>
      </c>
      <c r="J5807" t="b">
        <v>1</v>
      </c>
      <c r="K5807" t="s">
        <v>24</v>
      </c>
      <c r="L5807" t="s">
        <v>36</v>
      </c>
      <c r="N5807">
        <v>43.875</v>
      </c>
      <c r="O5807" t="s">
        <v>6083</v>
      </c>
      <c r="P5807" t="s">
        <v>9344</v>
      </c>
    </row>
    <row r="5808" spans="1:16" x14ac:dyDescent="0.25">
      <c r="A5808" t="s">
        <v>0</v>
      </c>
      <c r="B5808" t="s">
        <v>0</v>
      </c>
      <c r="C5808" t="s">
        <v>7083</v>
      </c>
      <c r="D5808" t="s">
        <v>131</v>
      </c>
      <c r="E5808" t="s">
        <v>20</v>
      </c>
      <c r="F5808" t="b">
        <v>0</v>
      </c>
      <c r="G5808" t="s">
        <v>35</v>
      </c>
      <c r="H5808" s="4">
        <v>45729.250613425917</v>
      </c>
      <c r="I5808" t="b">
        <v>1</v>
      </c>
      <c r="J5808" t="b">
        <v>0</v>
      </c>
      <c r="K5808" t="s">
        <v>24</v>
      </c>
      <c r="L5808" t="s">
        <v>22</v>
      </c>
      <c r="M5808">
        <v>82500</v>
      </c>
      <c r="O5808" t="s">
        <v>131</v>
      </c>
    </row>
    <row r="5809" spans="1:16" x14ac:dyDescent="0.25">
      <c r="A5809" t="s">
        <v>0</v>
      </c>
      <c r="B5809" t="s">
        <v>0</v>
      </c>
      <c r="C5809" t="s">
        <v>3330</v>
      </c>
      <c r="D5809" t="s">
        <v>3828</v>
      </c>
      <c r="E5809" t="s">
        <v>51</v>
      </c>
      <c r="F5809" t="b">
        <v>0</v>
      </c>
      <c r="G5809" t="s">
        <v>30</v>
      </c>
      <c r="H5809" s="4">
        <v>45729.250625000001</v>
      </c>
      <c r="I5809" t="b">
        <v>0</v>
      </c>
      <c r="J5809" t="b">
        <v>0</v>
      </c>
      <c r="K5809" t="s">
        <v>24</v>
      </c>
      <c r="L5809" t="s">
        <v>22</v>
      </c>
      <c r="M5809">
        <v>76212</v>
      </c>
      <c r="O5809" t="s">
        <v>9345</v>
      </c>
      <c r="P5809" t="s">
        <v>9346</v>
      </c>
    </row>
    <row r="5810" spans="1:16" x14ac:dyDescent="0.25">
      <c r="A5810" t="s">
        <v>1</v>
      </c>
      <c r="B5810" t="s">
        <v>663</v>
      </c>
      <c r="C5810" t="s">
        <v>140</v>
      </c>
      <c r="D5810" t="s">
        <v>3973</v>
      </c>
      <c r="E5810" t="s">
        <v>20</v>
      </c>
      <c r="F5810" t="b">
        <v>0</v>
      </c>
      <c r="G5810" t="s">
        <v>35</v>
      </c>
      <c r="H5810" s="4">
        <v>45729.250972222217</v>
      </c>
      <c r="I5810" t="b">
        <v>0</v>
      </c>
      <c r="J5810" t="b">
        <v>1</v>
      </c>
      <c r="K5810" t="s">
        <v>24</v>
      </c>
      <c r="L5810" t="s">
        <v>22</v>
      </c>
      <c r="M5810">
        <v>124350</v>
      </c>
      <c r="O5810" t="s">
        <v>664</v>
      </c>
      <c r="P5810" t="s">
        <v>9347</v>
      </c>
    </row>
    <row r="5811" spans="1:16" x14ac:dyDescent="0.25">
      <c r="A5811" t="s">
        <v>1</v>
      </c>
      <c r="B5811" t="s">
        <v>3439</v>
      </c>
      <c r="C5811" t="s">
        <v>82</v>
      </c>
      <c r="D5811" t="s">
        <v>3970</v>
      </c>
      <c r="E5811" t="s">
        <v>20</v>
      </c>
      <c r="F5811" t="b">
        <v>0</v>
      </c>
      <c r="G5811" t="s">
        <v>27</v>
      </c>
      <c r="H5811" s="4">
        <v>45729.251006944447</v>
      </c>
      <c r="I5811" t="b">
        <v>0</v>
      </c>
      <c r="J5811" t="b">
        <v>1</v>
      </c>
      <c r="K5811" t="s">
        <v>24</v>
      </c>
      <c r="L5811" t="s">
        <v>22</v>
      </c>
      <c r="M5811">
        <v>152000</v>
      </c>
      <c r="O5811" t="s">
        <v>65</v>
      </c>
      <c r="P5811" t="s">
        <v>723</v>
      </c>
    </row>
    <row r="5812" spans="1:16" x14ac:dyDescent="0.25">
      <c r="A5812" t="s">
        <v>191</v>
      </c>
      <c r="B5812" t="s">
        <v>9348</v>
      </c>
      <c r="C5812" t="s">
        <v>82</v>
      </c>
      <c r="D5812" t="s">
        <v>3973</v>
      </c>
      <c r="E5812" t="s">
        <v>20</v>
      </c>
      <c r="F5812" t="b">
        <v>0</v>
      </c>
      <c r="G5812" t="s">
        <v>27</v>
      </c>
      <c r="H5812" s="4">
        <v>45729.251168981478</v>
      </c>
      <c r="I5812" t="b">
        <v>0</v>
      </c>
      <c r="J5812" t="b">
        <v>0</v>
      </c>
      <c r="K5812" t="s">
        <v>24</v>
      </c>
      <c r="L5812" t="s">
        <v>36</v>
      </c>
      <c r="N5812">
        <v>70.5</v>
      </c>
      <c r="O5812" t="s">
        <v>4344</v>
      </c>
      <c r="P5812" t="s">
        <v>9349</v>
      </c>
    </row>
    <row r="5813" spans="1:16" x14ac:dyDescent="0.25">
      <c r="A5813" t="s">
        <v>1</v>
      </c>
      <c r="B5813" t="s">
        <v>9350</v>
      </c>
      <c r="C5813" t="s">
        <v>1521</v>
      </c>
      <c r="D5813" t="s">
        <v>3383</v>
      </c>
      <c r="E5813" t="s">
        <v>20</v>
      </c>
      <c r="F5813" t="b">
        <v>0</v>
      </c>
      <c r="G5813" t="s">
        <v>52</v>
      </c>
      <c r="H5813" s="4">
        <v>45729.251273148147</v>
      </c>
      <c r="I5813" t="b">
        <v>0</v>
      </c>
      <c r="J5813" t="b">
        <v>1</v>
      </c>
      <c r="K5813" t="s">
        <v>24</v>
      </c>
      <c r="L5813" t="s">
        <v>22</v>
      </c>
      <c r="M5813">
        <v>80000</v>
      </c>
      <c r="O5813" t="s">
        <v>1549</v>
      </c>
      <c r="P5813" t="s">
        <v>700</v>
      </c>
    </row>
    <row r="5814" spans="1:16" x14ac:dyDescent="0.25">
      <c r="A5814" t="s">
        <v>2</v>
      </c>
      <c r="B5814" t="s">
        <v>638</v>
      </c>
      <c r="C5814" t="s">
        <v>213</v>
      </c>
      <c r="D5814" t="s">
        <v>3828</v>
      </c>
      <c r="E5814" t="s">
        <v>20</v>
      </c>
      <c r="F5814" t="b">
        <v>0</v>
      </c>
      <c r="G5814" t="s">
        <v>41</v>
      </c>
      <c r="H5814" s="4">
        <v>45729.252337962957</v>
      </c>
      <c r="I5814" t="b">
        <v>0</v>
      </c>
      <c r="J5814" t="b">
        <v>1</v>
      </c>
      <c r="K5814" t="s">
        <v>24</v>
      </c>
      <c r="L5814" t="s">
        <v>22</v>
      </c>
      <c r="M5814">
        <v>128114.578125</v>
      </c>
      <c r="O5814" t="s">
        <v>7801</v>
      </c>
      <c r="P5814" t="s">
        <v>7802</v>
      </c>
    </row>
    <row r="5815" spans="1:16" x14ac:dyDescent="0.25">
      <c r="A5815" t="s">
        <v>2</v>
      </c>
      <c r="B5815" t="s">
        <v>9351</v>
      </c>
      <c r="C5815" t="s">
        <v>1247</v>
      </c>
      <c r="D5815" t="s">
        <v>2208</v>
      </c>
      <c r="E5815" t="s">
        <v>20</v>
      </c>
      <c r="F5815" t="b">
        <v>0</v>
      </c>
      <c r="G5815" t="s">
        <v>1247</v>
      </c>
      <c r="H5815" s="4">
        <v>45729.263842592591</v>
      </c>
      <c r="I5815" t="b">
        <v>1</v>
      </c>
      <c r="J5815" t="b">
        <v>0</v>
      </c>
      <c r="K5815" t="s">
        <v>1247</v>
      </c>
      <c r="L5815" t="s">
        <v>22</v>
      </c>
      <c r="M5815">
        <v>162500</v>
      </c>
      <c r="O5815" t="s">
        <v>9352</v>
      </c>
      <c r="P5815" t="s">
        <v>9353</v>
      </c>
    </row>
    <row r="5816" spans="1:16" x14ac:dyDescent="0.25">
      <c r="A5816" t="s">
        <v>1</v>
      </c>
      <c r="B5816" t="s">
        <v>844</v>
      </c>
      <c r="C5816" t="s">
        <v>82</v>
      </c>
      <c r="D5816" t="s">
        <v>3828</v>
      </c>
      <c r="E5816" t="s">
        <v>20</v>
      </c>
      <c r="F5816" t="b">
        <v>0</v>
      </c>
      <c r="G5816" t="s">
        <v>27</v>
      </c>
      <c r="H5816" s="4">
        <v>45729.265682870369</v>
      </c>
      <c r="I5816" t="b">
        <v>0</v>
      </c>
      <c r="J5816" t="b">
        <v>1</v>
      </c>
      <c r="K5816" t="s">
        <v>24</v>
      </c>
      <c r="L5816" t="s">
        <v>22</v>
      </c>
      <c r="M5816">
        <v>207500</v>
      </c>
      <c r="O5816" t="s">
        <v>341</v>
      </c>
      <c r="P5816" t="s">
        <v>302</v>
      </c>
    </row>
    <row r="5817" spans="1:16" x14ac:dyDescent="0.25">
      <c r="A5817" t="s">
        <v>1</v>
      </c>
      <c r="B5817" t="s">
        <v>9354</v>
      </c>
      <c r="C5817" t="s">
        <v>192</v>
      </c>
      <c r="D5817" t="s">
        <v>4328</v>
      </c>
      <c r="E5817" t="s">
        <v>51</v>
      </c>
      <c r="F5817" t="b">
        <v>0</v>
      </c>
      <c r="G5817" t="s">
        <v>23</v>
      </c>
      <c r="H5817" s="4">
        <v>45729.266527777778</v>
      </c>
      <c r="I5817" t="b">
        <v>0</v>
      </c>
      <c r="J5817" t="b">
        <v>0</v>
      </c>
      <c r="K5817" t="s">
        <v>24</v>
      </c>
      <c r="L5817" t="s">
        <v>36</v>
      </c>
      <c r="N5817">
        <v>60</v>
      </c>
      <c r="O5817" t="s">
        <v>2486</v>
      </c>
      <c r="P5817" t="s">
        <v>9355</v>
      </c>
    </row>
    <row r="5818" spans="1:16" x14ac:dyDescent="0.25">
      <c r="A5818" t="s">
        <v>1</v>
      </c>
      <c r="B5818" t="s">
        <v>1</v>
      </c>
      <c r="C5818" t="s">
        <v>211</v>
      </c>
      <c r="D5818" t="s">
        <v>4072</v>
      </c>
      <c r="E5818" t="s">
        <v>20</v>
      </c>
      <c r="F5818" t="b">
        <v>0</v>
      </c>
      <c r="G5818" t="s">
        <v>23</v>
      </c>
      <c r="H5818" s="4">
        <v>45729.270555555559</v>
      </c>
      <c r="I5818" t="b">
        <v>0</v>
      </c>
      <c r="J5818" t="b">
        <v>0</v>
      </c>
      <c r="K5818" t="s">
        <v>24</v>
      </c>
      <c r="L5818" t="s">
        <v>22</v>
      </c>
      <c r="M5818">
        <v>62636</v>
      </c>
      <c r="O5818" t="s">
        <v>9471</v>
      </c>
    </row>
    <row r="5819" spans="1:16" x14ac:dyDescent="0.25">
      <c r="A5819" t="s">
        <v>139</v>
      </c>
      <c r="B5819" t="s">
        <v>1756</v>
      </c>
      <c r="C5819" t="s">
        <v>39</v>
      </c>
      <c r="D5819" t="s">
        <v>7658</v>
      </c>
      <c r="E5819" t="s">
        <v>20</v>
      </c>
      <c r="F5819" t="b">
        <v>1</v>
      </c>
      <c r="G5819" t="s">
        <v>2452</v>
      </c>
      <c r="H5819" s="4">
        <v>45729.275023148148</v>
      </c>
      <c r="I5819" t="b">
        <v>0</v>
      </c>
      <c r="J5819" t="b">
        <v>0</v>
      </c>
      <c r="K5819" t="s">
        <v>2452</v>
      </c>
      <c r="L5819" t="s">
        <v>22</v>
      </c>
      <c r="M5819">
        <v>62500</v>
      </c>
      <c r="O5819" t="s">
        <v>9442</v>
      </c>
      <c r="P5819" t="s">
        <v>671</v>
      </c>
    </row>
    <row r="5820" spans="1:16" x14ac:dyDescent="0.25">
      <c r="A5820" t="s">
        <v>139</v>
      </c>
      <c r="B5820" t="s">
        <v>7989</v>
      </c>
      <c r="C5820" t="s">
        <v>39</v>
      </c>
      <c r="D5820" t="s">
        <v>3985</v>
      </c>
      <c r="E5820" t="s">
        <v>20</v>
      </c>
      <c r="F5820" t="b">
        <v>1</v>
      </c>
      <c r="G5820" t="s">
        <v>2438</v>
      </c>
      <c r="H5820" s="4">
        <v>45729.279976851853</v>
      </c>
      <c r="I5820" t="b">
        <v>1</v>
      </c>
      <c r="J5820" t="b">
        <v>0</v>
      </c>
      <c r="K5820" t="s">
        <v>2438</v>
      </c>
      <c r="L5820" t="s">
        <v>22</v>
      </c>
      <c r="M5820">
        <v>80000</v>
      </c>
      <c r="O5820" t="s">
        <v>7990</v>
      </c>
      <c r="P5820" t="s">
        <v>204</v>
      </c>
    </row>
    <row r="5821" spans="1:16" x14ac:dyDescent="0.25">
      <c r="A5821" t="s">
        <v>139</v>
      </c>
      <c r="B5821" t="s">
        <v>9356</v>
      </c>
      <c r="C5821" t="s">
        <v>39</v>
      </c>
      <c r="D5821" t="s">
        <v>2208</v>
      </c>
      <c r="E5821" t="s">
        <v>20</v>
      </c>
      <c r="F5821" t="b">
        <v>1</v>
      </c>
      <c r="G5821" t="s">
        <v>2641</v>
      </c>
      <c r="H5821" s="4">
        <v>45729.284930555557</v>
      </c>
      <c r="I5821" t="b">
        <v>0</v>
      </c>
      <c r="J5821" t="b">
        <v>0</v>
      </c>
      <c r="K5821" t="s">
        <v>2641</v>
      </c>
      <c r="L5821" t="s">
        <v>22</v>
      </c>
      <c r="M5821">
        <v>141810.3125</v>
      </c>
      <c r="O5821" t="s">
        <v>9357</v>
      </c>
      <c r="P5821" t="s">
        <v>9358</v>
      </c>
    </row>
    <row r="5822" spans="1:16" x14ac:dyDescent="0.25">
      <c r="A5822" t="s">
        <v>2</v>
      </c>
      <c r="B5822" t="s">
        <v>4314</v>
      </c>
      <c r="C5822" t="s">
        <v>3088</v>
      </c>
      <c r="D5822" t="s">
        <v>4003</v>
      </c>
      <c r="E5822" t="s">
        <v>20</v>
      </c>
      <c r="F5822" t="b">
        <v>0</v>
      </c>
      <c r="G5822" t="s">
        <v>2134</v>
      </c>
      <c r="H5822" s="4">
        <v>45729.285879629628</v>
      </c>
      <c r="I5822" t="b">
        <v>1</v>
      </c>
      <c r="J5822" t="b">
        <v>0</v>
      </c>
      <c r="K5822" t="s">
        <v>2134</v>
      </c>
      <c r="L5822" t="s">
        <v>22</v>
      </c>
      <c r="M5822">
        <v>410000</v>
      </c>
      <c r="O5822" t="s">
        <v>822</v>
      </c>
    </row>
    <row r="5823" spans="1:16" x14ac:dyDescent="0.25">
      <c r="A5823" t="s">
        <v>0</v>
      </c>
      <c r="B5823" t="s">
        <v>288</v>
      </c>
      <c r="C5823" t="s">
        <v>9359</v>
      </c>
      <c r="D5823" t="s">
        <v>4084</v>
      </c>
      <c r="E5823" t="s">
        <v>20</v>
      </c>
      <c r="F5823" t="b">
        <v>0</v>
      </c>
      <c r="G5823" t="s">
        <v>27</v>
      </c>
      <c r="H5823" s="4">
        <v>45729.291921296302</v>
      </c>
      <c r="I5823" t="b">
        <v>0</v>
      </c>
      <c r="J5823" t="b">
        <v>0</v>
      </c>
      <c r="K5823" t="s">
        <v>24</v>
      </c>
      <c r="L5823" t="s">
        <v>22</v>
      </c>
      <c r="M5823">
        <v>100000</v>
      </c>
      <c r="O5823" t="s">
        <v>9360</v>
      </c>
      <c r="P5823" t="s">
        <v>3836</v>
      </c>
    </row>
    <row r="5824" spans="1:16" x14ac:dyDescent="0.25">
      <c r="A5824" t="s">
        <v>40</v>
      </c>
      <c r="B5824" t="s">
        <v>9472</v>
      </c>
      <c r="C5824" t="s">
        <v>247</v>
      </c>
      <c r="D5824" t="s">
        <v>4178</v>
      </c>
      <c r="E5824" t="s">
        <v>20</v>
      </c>
      <c r="F5824" t="b">
        <v>0</v>
      </c>
      <c r="G5824" t="s">
        <v>27</v>
      </c>
      <c r="H5824" s="4">
        <v>45729.292812500003</v>
      </c>
      <c r="I5824" t="b">
        <v>0</v>
      </c>
      <c r="J5824" t="b">
        <v>1</v>
      </c>
      <c r="K5824" t="s">
        <v>24</v>
      </c>
      <c r="L5824" t="s">
        <v>22</v>
      </c>
      <c r="M5824">
        <v>170000</v>
      </c>
      <c r="O5824" t="s">
        <v>59</v>
      </c>
      <c r="P5824" t="s">
        <v>137</v>
      </c>
    </row>
    <row r="5825" spans="1:16" x14ac:dyDescent="0.25">
      <c r="A5825" t="s">
        <v>0</v>
      </c>
      <c r="B5825" t="s">
        <v>6623</v>
      </c>
      <c r="C5825" t="s">
        <v>1591</v>
      </c>
      <c r="D5825" t="s">
        <v>3828</v>
      </c>
      <c r="E5825" t="s">
        <v>51</v>
      </c>
      <c r="F5825" t="b">
        <v>0</v>
      </c>
      <c r="G5825" t="s">
        <v>23</v>
      </c>
      <c r="H5825" s="4">
        <v>45729.310844907413</v>
      </c>
      <c r="I5825" t="b">
        <v>0</v>
      </c>
      <c r="J5825" t="b">
        <v>0</v>
      </c>
      <c r="K5825" t="s">
        <v>24</v>
      </c>
      <c r="L5825" t="s">
        <v>36</v>
      </c>
      <c r="N5825">
        <v>40</v>
      </c>
      <c r="O5825" t="s">
        <v>6624</v>
      </c>
    </row>
    <row r="5826" spans="1:16" x14ac:dyDescent="0.25">
      <c r="A5826" t="s">
        <v>0</v>
      </c>
      <c r="B5826" t="s">
        <v>103</v>
      </c>
      <c r="C5826" t="s">
        <v>203</v>
      </c>
      <c r="D5826" t="s">
        <v>2208</v>
      </c>
      <c r="E5826" t="s">
        <v>20</v>
      </c>
      <c r="F5826" t="b">
        <v>0</v>
      </c>
      <c r="G5826" t="s">
        <v>23</v>
      </c>
      <c r="H5826" s="4">
        <v>45729.312141203707</v>
      </c>
      <c r="I5826" t="b">
        <v>0</v>
      </c>
      <c r="J5826" t="b">
        <v>0</v>
      </c>
      <c r="K5826" t="s">
        <v>24</v>
      </c>
      <c r="L5826" t="s">
        <v>22</v>
      </c>
      <c r="M5826">
        <v>70000</v>
      </c>
      <c r="O5826" t="s">
        <v>803</v>
      </c>
      <c r="P5826" t="s">
        <v>9361</v>
      </c>
    </row>
    <row r="5827" spans="1:16" x14ac:dyDescent="0.25">
      <c r="A5827" t="s">
        <v>139</v>
      </c>
      <c r="B5827" t="s">
        <v>9362</v>
      </c>
      <c r="C5827" t="s">
        <v>5091</v>
      </c>
      <c r="D5827" t="s">
        <v>3970</v>
      </c>
      <c r="E5827" t="s">
        <v>20</v>
      </c>
      <c r="F5827" t="b">
        <v>0</v>
      </c>
      <c r="G5827" t="s">
        <v>30</v>
      </c>
      <c r="H5827" s="4">
        <v>45729.333865740737</v>
      </c>
      <c r="I5827" t="b">
        <v>0</v>
      </c>
      <c r="J5827" t="b">
        <v>1</v>
      </c>
      <c r="K5827" t="s">
        <v>24</v>
      </c>
      <c r="L5827" t="s">
        <v>22</v>
      </c>
      <c r="M5827">
        <v>110000</v>
      </c>
      <c r="O5827" t="s">
        <v>800</v>
      </c>
      <c r="P5827" t="s">
        <v>249</v>
      </c>
    </row>
    <row r="5828" spans="1:16" x14ac:dyDescent="0.25">
      <c r="A5828" t="s">
        <v>89</v>
      </c>
      <c r="B5828" t="s">
        <v>4516</v>
      </c>
      <c r="C5828" t="s">
        <v>71</v>
      </c>
      <c r="D5828" t="s">
        <v>3973</v>
      </c>
      <c r="E5828" t="s">
        <v>20</v>
      </c>
      <c r="F5828" t="b">
        <v>0</v>
      </c>
      <c r="G5828" t="s">
        <v>27</v>
      </c>
      <c r="H5828" s="4">
        <v>45729.334814814807</v>
      </c>
      <c r="I5828" t="b">
        <v>0</v>
      </c>
      <c r="J5828" t="b">
        <v>1</v>
      </c>
      <c r="K5828" t="s">
        <v>24</v>
      </c>
      <c r="L5828" t="s">
        <v>22</v>
      </c>
      <c r="M5828">
        <v>187625</v>
      </c>
      <c r="O5828" t="s">
        <v>1101</v>
      </c>
      <c r="P5828" t="s">
        <v>4517</v>
      </c>
    </row>
    <row r="5829" spans="1:16" x14ac:dyDescent="0.25">
      <c r="A5829" t="s">
        <v>40</v>
      </c>
      <c r="B5829" t="s">
        <v>3193</v>
      </c>
      <c r="C5829" t="s">
        <v>1471</v>
      </c>
      <c r="D5829" t="s">
        <v>4178</v>
      </c>
      <c r="E5829" t="s">
        <v>20</v>
      </c>
      <c r="F5829" t="b">
        <v>0</v>
      </c>
      <c r="G5829" t="s">
        <v>41</v>
      </c>
      <c r="H5829" s="4">
        <v>45729.335868055547</v>
      </c>
      <c r="I5829" t="b">
        <v>0</v>
      </c>
      <c r="J5829" t="b">
        <v>1</v>
      </c>
      <c r="K5829" t="s">
        <v>24</v>
      </c>
      <c r="L5829" t="s">
        <v>22</v>
      </c>
      <c r="M5829">
        <v>241000</v>
      </c>
      <c r="O5829" t="s">
        <v>59</v>
      </c>
      <c r="P5829" t="s">
        <v>137</v>
      </c>
    </row>
    <row r="5830" spans="1:16" x14ac:dyDescent="0.25">
      <c r="A5830" t="s">
        <v>1</v>
      </c>
      <c r="B5830" t="s">
        <v>6627</v>
      </c>
      <c r="C5830" t="s">
        <v>39</v>
      </c>
      <c r="D5830" t="s">
        <v>3957</v>
      </c>
      <c r="E5830" t="s">
        <v>34</v>
      </c>
      <c r="F5830" t="b">
        <v>1</v>
      </c>
      <c r="G5830" t="s">
        <v>52</v>
      </c>
      <c r="H5830" s="4">
        <v>45729.336539351847</v>
      </c>
      <c r="I5830" t="b">
        <v>0</v>
      </c>
      <c r="J5830" t="b">
        <v>0</v>
      </c>
      <c r="K5830" t="s">
        <v>24</v>
      </c>
      <c r="L5830" t="s">
        <v>36</v>
      </c>
      <c r="N5830">
        <v>13.430000305175779</v>
      </c>
      <c r="O5830" t="s">
        <v>6628</v>
      </c>
      <c r="P5830" t="s">
        <v>1506</v>
      </c>
    </row>
    <row r="5831" spans="1:16" x14ac:dyDescent="0.25">
      <c r="A5831" t="s">
        <v>139</v>
      </c>
      <c r="B5831" t="s">
        <v>9363</v>
      </c>
      <c r="C5831" t="s">
        <v>9364</v>
      </c>
      <c r="D5831" t="s">
        <v>9365</v>
      </c>
      <c r="E5831" t="s">
        <v>631</v>
      </c>
      <c r="F5831" t="b">
        <v>0</v>
      </c>
      <c r="G5831" t="s">
        <v>820</v>
      </c>
      <c r="H5831" s="4">
        <v>45729.341273148151</v>
      </c>
      <c r="I5831" t="b">
        <v>0</v>
      </c>
      <c r="J5831" t="b">
        <v>0</v>
      </c>
      <c r="K5831" t="s">
        <v>820</v>
      </c>
      <c r="L5831" t="s">
        <v>22</v>
      </c>
      <c r="M5831">
        <v>103000</v>
      </c>
      <c r="O5831" t="s">
        <v>341</v>
      </c>
      <c r="P5831" t="s">
        <v>9366</v>
      </c>
    </row>
    <row r="5832" spans="1:16" x14ac:dyDescent="0.25">
      <c r="A5832" t="s">
        <v>2</v>
      </c>
      <c r="B5832" t="s">
        <v>2</v>
      </c>
      <c r="C5832" t="s">
        <v>936</v>
      </c>
      <c r="D5832" t="s">
        <v>4090</v>
      </c>
      <c r="E5832" t="s">
        <v>20</v>
      </c>
      <c r="F5832" t="b">
        <v>0</v>
      </c>
      <c r="G5832" t="s">
        <v>30</v>
      </c>
      <c r="H5832" s="4">
        <v>45729.346805555557</v>
      </c>
      <c r="I5832" t="b">
        <v>0</v>
      </c>
      <c r="J5832" t="b">
        <v>0</v>
      </c>
      <c r="K5832" t="s">
        <v>24</v>
      </c>
      <c r="L5832" t="s">
        <v>36</v>
      </c>
      <c r="N5832">
        <v>42.5</v>
      </c>
      <c r="O5832" t="s">
        <v>9473</v>
      </c>
      <c r="P5832" t="s">
        <v>9474</v>
      </c>
    </row>
    <row r="5833" spans="1:16" x14ac:dyDescent="0.25">
      <c r="A5833" t="s">
        <v>2</v>
      </c>
      <c r="B5833" t="s">
        <v>9367</v>
      </c>
      <c r="C5833" t="s">
        <v>1828</v>
      </c>
      <c r="D5833" t="s">
        <v>3828</v>
      </c>
      <c r="E5833" t="s">
        <v>20</v>
      </c>
      <c r="F5833" t="b">
        <v>0</v>
      </c>
      <c r="G5833" t="s">
        <v>41</v>
      </c>
      <c r="H5833" s="4">
        <v>45729.37667824074</v>
      </c>
      <c r="I5833" t="b">
        <v>0</v>
      </c>
      <c r="J5833" t="b">
        <v>1</v>
      </c>
      <c r="K5833" t="s">
        <v>24</v>
      </c>
      <c r="L5833" t="s">
        <v>22</v>
      </c>
      <c r="M5833">
        <v>90750</v>
      </c>
      <c r="O5833" t="s">
        <v>3185</v>
      </c>
      <c r="P5833" t="s">
        <v>9368</v>
      </c>
    </row>
    <row r="5834" spans="1:16" x14ac:dyDescent="0.25">
      <c r="A5834" t="s">
        <v>19</v>
      </c>
      <c r="B5834" t="s">
        <v>9475</v>
      </c>
      <c r="C5834" t="s">
        <v>659</v>
      </c>
      <c r="D5834" t="s">
        <v>3973</v>
      </c>
      <c r="E5834" t="s">
        <v>20</v>
      </c>
      <c r="F5834" t="b">
        <v>0</v>
      </c>
      <c r="G5834" t="s">
        <v>41</v>
      </c>
      <c r="H5834" s="4">
        <v>45729.377106481479</v>
      </c>
      <c r="I5834" t="b">
        <v>0</v>
      </c>
      <c r="J5834" t="b">
        <v>0</v>
      </c>
      <c r="K5834" t="s">
        <v>24</v>
      </c>
      <c r="L5834" t="s">
        <v>22</v>
      </c>
      <c r="M5834">
        <v>128500</v>
      </c>
      <c r="O5834" t="s">
        <v>2696</v>
      </c>
      <c r="P5834" t="s">
        <v>9476</v>
      </c>
    </row>
    <row r="5835" spans="1:16" x14ac:dyDescent="0.25">
      <c r="A5835" t="s">
        <v>2</v>
      </c>
      <c r="B5835" t="s">
        <v>9369</v>
      </c>
      <c r="C5835" t="s">
        <v>179</v>
      </c>
      <c r="D5835" t="s">
        <v>4178</v>
      </c>
      <c r="E5835" t="s">
        <v>20</v>
      </c>
      <c r="F5835" t="b">
        <v>0</v>
      </c>
      <c r="G5835" t="s">
        <v>27</v>
      </c>
      <c r="H5835" s="4">
        <v>45729.377337962957</v>
      </c>
      <c r="I5835" t="b">
        <v>0</v>
      </c>
      <c r="J5835" t="b">
        <v>1</v>
      </c>
      <c r="K5835" t="s">
        <v>24</v>
      </c>
      <c r="L5835" t="s">
        <v>22</v>
      </c>
      <c r="M5835">
        <v>207000</v>
      </c>
      <c r="O5835" t="s">
        <v>59</v>
      </c>
      <c r="P5835" t="s">
        <v>137</v>
      </c>
    </row>
    <row r="5836" spans="1:16" x14ac:dyDescent="0.25">
      <c r="A5836" t="s">
        <v>25</v>
      </c>
      <c r="B5836" t="s">
        <v>9477</v>
      </c>
      <c r="C5836" t="s">
        <v>39</v>
      </c>
      <c r="D5836" t="s">
        <v>3828</v>
      </c>
      <c r="E5836" t="s">
        <v>20</v>
      </c>
      <c r="F5836" t="b">
        <v>1</v>
      </c>
      <c r="G5836" t="s">
        <v>30</v>
      </c>
      <c r="H5836" s="4">
        <v>45729.417696759258</v>
      </c>
      <c r="I5836" t="b">
        <v>0</v>
      </c>
      <c r="J5836" t="b">
        <v>0</v>
      </c>
      <c r="K5836" t="s">
        <v>24</v>
      </c>
      <c r="L5836" t="s">
        <v>36</v>
      </c>
      <c r="N5836">
        <v>24.97500038146973</v>
      </c>
      <c r="O5836" t="s">
        <v>9478</v>
      </c>
      <c r="P5836" t="s">
        <v>393</v>
      </c>
    </row>
    <row r="5837" spans="1:16" x14ac:dyDescent="0.25">
      <c r="A5837" t="s">
        <v>1</v>
      </c>
      <c r="B5837" t="s">
        <v>2799</v>
      </c>
      <c r="C5837" t="s">
        <v>1346</v>
      </c>
      <c r="D5837" t="s">
        <v>2208</v>
      </c>
      <c r="E5837" t="s">
        <v>34</v>
      </c>
      <c r="F5837" t="b">
        <v>0</v>
      </c>
      <c r="G5837" t="s">
        <v>41</v>
      </c>
      <c r="H5837" s="4">
        <v>45729.418229166673</v>
      </c>
      <c r="I5837" t="b">
        <v>0</v>
      </c>
      <c r="J5837" t="b">
        <v>1</v>
      </c>
      <c r="K5837" t="s">
        <v>24</v>
      </c>
      <c r="L5837" t="s">
        <v>22</v>
      </c>
      <c r="M5837">
        <v>198000</v>
      </c>
      <c r="O5837" t="s">
        <v>428</v>
      </c>
      <c r="P5837" t="s">
        <v>7309</v>
      </c>
    </row>
    <row r="5838" spans="1:16" x14ac:dyDescent="0.25">
      <c r="A5838" t="s">
        <v>2</v>
      </c>
      <c r="B5838" t="s">
        <v>2118</v>
      </c>
      <c r="C5838" t="s">
        <v>808</v>
      </c>
      <c r="D5838" t="s">
        <v>3973</v>
      </c>
      <c r="E5838" t="s">
        <v>20</v>
      </c>
      <c r="F5838" t="b">
        <v>0</v>
      </c>
      <c r="G5838" t="s">
        <v>27</v>
      </c>
      <c r="H5838" s="4">
        <v>45729.420219907413</v>
      </c>
      <c r="I5838" t="b">
        <v>0</v>
      </c>
      <c r="J5838" t="b">
        <v>1</v>
      </c>
      <c r="K5838" t="s">
        <v>24</v>
      </c>
      <c r="L5838" t="s">
        <v>22</v>
      </c>
      <c r="M5838">
        <v>180000</v>
      </c>
      <c r="O5838" t="s">
        <v>9479</v>
      </c>
      <c r="P5838" t="s">
        <v>9480</v>
      </c>
    </row>
    <row r="5839" spans="1:16" x14ac:dyDescent="0.25">
      <c r="A5839" t="s">
        <v>2</v>
      </c>
      <c r="B5839" t="s">
        <v>4228</v>
      </c>
      <c r="C5839" t="s">
        <v>690</v>
      </c>
      <c r="D5839" t="s">
        <v>2208</v>
      </c>
      <c r="E5839" t="s">
        <v>34</v>
      </c>
      <c r="F5839" t="b">
        <v>0</v>
      </c>
      <c r="G5839" t="s">
        <v>27</v>
      </c>
      <c r="H5839" s="4">
        <v>45729.432141203702</v>
      </c>
      <c r="I5839" t="b">
        <v>0</v>
      </c>
      <c r="J5839" t="b">
        <v>1</v>
      </c>
      <c r="K5839" t="s">
        <v>24</v>
      </c>
      <c r="L5839" t="s">
        <v>22</v>
      </c>
      <c r="M5839">
        <v>175500</v>
      </c>
      <c r="O5839" t="s">
        <v>428</v>
      </c>
      <c r="P5839" t="s">
        <v>4238</v>
      </c>
    </row>
    <row r="5840" spans="1:16" x14ac:dyDescent="0.25">
      <c r="A5840" t="s">
        <v>89</v>
      </c>
      <c r="B5840" t="s">
        <v>7452</v>
      </c>
      <c r="C5840" t="s">
        <v>7313</v>
      </c>
      <c r="D5840" t="s">
        <v>2208</v>
      </c>
      <c r="E5840" t="s">
        <v>34</v>
      </c>
      <c r="F5840" t="b">
        <v>0</v>
      </c>
      <c r="G5840" t="s">
        <v>41</v>
      </c>
      <c r="H5840" s="4">
        <v>45729.433148148149</v>
      </c>
      <c r="I5840" t="b">
        <v>0</v>
      </c>
      <c r="J5840" t="b">
        <v>1</v>
      </c>
      <c r="K5840" t="s">
        <v>24</v>
      </c>
      <c r="L5840" t="s">
        <v>22</v>
      </c>
      <c r="M5840">
        <v>195000</v>
      </c>
      <c r="O5840" t="s">
        <v>428</v>
      </c>
      <c r="P5840" t="s">
        <v>7453</v>
      </c>
    </row>
    <row r="5841" spans="1:16" x14ac:dyDescent="0.25">
      <c r="A5841" t="s">
        <v>0</v>
      </c>
      <c r="B5841" t="s">
        <v>0</v>
      </c>
      <c r="C5841" t="s">
        <v>1978</v>
      </c>
      <c r="D5841" t="s">
        <v>7547</v>
      </c>
      <c r="E5841" t="s">
        <v>34</v>
      </c>
      <c r="F5841" t="b">
        <v>0</v>
      </c>
      <c r="G5841" t="s">
        <v>52</v>
      </c>
      <c r="H5841" s="4">
        <v>45729.459699074083</v>
      </c>
      <c r="I5841" t="b">
        <v>0</v>
      </c>
      <c r="J5841" t="b">
        <v>0</v>
      </c>
      <c r="K5841" t="s">
        <v>24</v>
      </c>
      <c r="L5841" t="s">
        <v>36</v>
      </c>
      <c r="N5841">
        <v>15</v>
      </c>
      <c r="O5841" t="s">
        <v>7548</v>
      </c>
      <c r="P5841" t="s">
        <v>61</v>
      </c>
    </row>
    <row r="5842" spans="1:16" x14ac:dyDescent="0.25">
      <c r="A5842" t="s">
        <v>0</v>
      </c>
      <c r="B5842" t="s">
        <v>731</v>
      </c>
      <c r="C5842" t="s">
        <v>529</v>
      </c>
      <c r="D5842" t="s">
        <v>3957</v>
      </c>
      <c r="E5842" t="s">
        <v>34</v>
      </c>
      <c r="F5842" t="b">
        <v>0</v>
      </c>
      <c r="G5842" t="s">
        <v>52</v>
      </c>
      <c r="H5842" s="4">
        <v>45729.460277777784</v>
      </c>
      <c r="I5842" t="b">
        <v>0</v>
      </c>
      <c r="J5842" t="b">
        <v>0</v>
      </c>
      <c r="K5842" t="s">
        <v>24</v>
      </c>
      <c r="L5842" t="s">
        <v>36</v>
      </c>
      <c r="N5842">
        <v>22.694999694824219</v>
      </c>
      <c r="O5842" t="s">
        <v>9481</v>
      </c>
      <c r="P5842" t="s">
        <v>9482</v>
      </c>
    </row>
    <row r="5843" spans="1:16" x14ac:dyDescent="0.25">
      <c r="A5843" t="s">
        <v>40</v>
      </c>
      <c r="B5843" t="s">
        <v>9483</v>
      </c>
      <c r="C5843" t="s">
        <v>39</v>
      </c>
      <c r="D5843" t="s">
        <v>112</v>
      </c>
      <c r="E5843" t="s">
        <v>51</v>
      </c>
      <c r="F5843" t="b">
        <v>1</v>
      </c>
      <c r="G5843" t="s">
        <v>35</v>
      </c>
      <c r="H5843" s="4">
        <v>45729.460879629631</v>
      </c>
      <c r="I5843" t="b">
        <v>1</v>
      </c>
      <c r="J5843" t="b">
        <v>0</v>
      </c>
      <c r="K5843" t="s">
        <v>24</v>
      </c>
      <c r="L5843" t="s">
        <v>36</v>
      </c>
      <c r="N5843">
        <v>21</v>
      </c>
      <c r="O5843" t="s">
        <v>112</v>
      </c>
      <c r="P5843" t="s">
        <v>9484</v>
      </c>
    </row>
    <row r="5844" spans="1:16" x14ac:dyDescent="0.25">
      <c r="A5844" t="s">
        <v>25</v>
      </c>
      <c r="B5844" t="s">
        <v>9370</v>
      </c>
      <c r="C5844" t="s">
        <v>9371</v>
      </c>
      <c r="D5844" t="s">
        <v>3350</v>
      </c>
      <c r="E5844" t="s">
        <v>20</v>
      </c>
      <c r="F5844" t="b">
        <v>0</v>
      </c>
      <c r="G5844" t="s">
        <v>314</v>
      </c>
      <c r="H5844" s="4">
        <v>45729.483020833337</v>
      </c>
      <c r="I5844" t="b">
        <v>1</v>
      </c>
      <c r="J5844" t="b">
        <v>0</v>
      </c>
      <c r="K5844" t="s">
        <v>314</v>
      </c>
      <c r="L5844" t="s">
        <v>22</v>
      </c>
      <c r="M5844">
        <v>40000</v>
      </c>
      <c r="O5844" t="s">
        <v>3350</v>
      </c>
      <c r="P5844" t="s">
        <v>1304</v>
      </c>
    </row>
    <row r="5845" spans="1:16" x14ac:dyDescent="0.25">
      <c r="A5845" t="s">
        <v>0</v>
      </c>
      <c r="B5845" t="s">
        <v>5525</v>
      </c>
      <c r="C5845" t="s">
        <v>851</v>
      </c>
      <c r="D5845" t="s">
        <v>4328</v>
      </c>
      <c r="E5845" t="s">
        <v>20</v>
      </c>
      <c r="F5845" t="b">
        <v>0</v>
      </c>
      <c r="G5845" t="s">
        <v>27</v>
      </c>
      <c r="H5845" s="4">
        <v>45729.500081018523</v>
      </c>
      <c r="I5845" t="b">
        <v>0</v>
      </c>
      <c r="J5845" t="b">
        <v>0</v>
      </c>
      <c r="K5845" t="s">
        <v>24</v>
      </c>
      <c r="L5845" t="s">
        <v>22</v>
      </c>
      <c r="M5845">
        <v>62500</v>
      </c>
      <c r="O5845" t="s">
        <v>5526</v>
      </c>
      <c r="P5845" t="s">
        <v>5527</v>
      </c>
    </row>
    <row r="5846" spans="1:16" x14ac:dyDescent="0.25">
      <c r="A5846" t="s">
        <v>0</v>
      </c>
      <c r="B5846" t="s">
        <v>0</v>
      </c>
      <c r="C5846" t="s">
        <v>9443</v>
      </c>
      <c r="D5846" t="s">
        <v>7547</v>
      </c>
      <c r="E5846" t="s">
        <v>34</v>
      </c>
      <c r="F5846" t="b">
        <v>0</v>
      </c>
      <c r="G5846" t="s">
        <v>41</v>
      </c>
      <c r="H5846" s="4">
        <v>45729.500381944446</v>
      </c>
      <c r="I5846" t="b">
        <v>0</v>
      </c>
      <c r="J5846" t="b">
        <v>0</v>
      </c>
      <c r="K5846" t="s">
        <v>24</v>
      </c>
      <c r="L5846" t="s">
        <v>36</v>
      </c>
      <c r="N5846">
        <v>15</v>
      </c>
      <c r="O5846" t="s">
        <v>7548</v>
      </c>
      <c r="P5846" t="s">
        <v>61</v>
      </c>
    </row>
    <row r="5847" spans="1:16" x14ac:dyDescent="0.25">
      <c r="A5847" t="s">
        <v>0</v>
      </c>
      <c r="B5847" t="s">
        <v>0</v>
      </c>
      <c r="C5847" t="s">
        <v>3934</v>
      </c>
      <c r="D5847" t="s">
        <v>7547</v>
      </c>
      <c r="E5847" t="s">
        <v>34</v>
      </c>
      <c r="F5847" t="b">
        <v>0</v>
      </c>
      <c r="G5847" t="s">
        <v>35</v>
      </c>
      <c r="H5847" s="4">
        <v>45729.500648148147</v>
      </c>
      <c r="I5847" t="b">
        <v>0</v>
      </c>
      <c r="J5847" t="b">
        <v>0</v>
      </c>
      <c r="K5847" t="s">
        <v>24</v>
      </c>
      <c r="L5847" t="s">
        <v>36</v>
      </c>
      <c r="N5847">
        <v>15</v>
      </c>
      <c r="O5847" t="s">
        <v>7548</v>
      </c>
      <c r="P5847" t="s">
        <v>61</v>
      </c>
    </row>
    <row r="5848" spans="1:16" x14ac:dyDescent="0.25">
      <c r="A5848" t="s">
        <v>25</v>
      </c>
      <c r="B5848" t="s">
        <v>577</v>
      </c>
      <c r="C5848" t="s">
        <v>122</v>
      </c>
      <c r="D5848" t="s">
        <v>3957</v>
      </c>
      <c r="E5848" t="s">
        <v>34</v>
      </c>
      <c r="F5848" t="b">
        <v>0</v>
      </c>
      <c r="G5848" t="s">
        <v>52</v>
      </c>
      <c r="H5848" s="4">
        <v>45729.500787037039</v>
      </c>
      <c r="I5848" t="b">
        <v>0</v>
      </c>
      <c r="J5848" t="b">
        <v>0</v>
      </c>
      <c r="K5848" t="s">
        <v>24</v>
      </c>
      <c r="L5848" t="s">
        <v>36</v>
      </c>
      <c r="N5848">
        <v>67.5</v>
      </c>
      <c r="O5848" t="s">
        <v>5531</v>
      </c>
      <c r="P5848" t="s">
        <v>9485</v>
      </c>
    </row>
    <row r="5849" spans="1:16" x14ac:dyDescent="0.25">
      <c r="A5849" t="s">
        <v>2</v>
      </c>
      <c r="B5849" t="s">
        <v>9374</v>
      </c>
      <c r="C5849" t="s">
        <v>612</v>
      </c>
      <c r="D5849" t="s">
        <v>3973</v>
      </c>
      <c r="E5849" t="s">
        <v>20</v>
      </c>
      <c r="F5849" t="b">
        <v>0</v>
      </c>
      <c r="G5849" t="s">
        <v>27</v>
      </c>
      <c r="H5849" s="4">
        <v>45729.501006944447</v>
      </c>
      <c r="I5849" t="b">
        <v>0</v>
      </c>
      <c r="J5849" t="b">
        <v>1</v>
      </c>
      <c r="K5849" t="s">
        <v>24</v>
      </c>
      <c r="L5849" t="s">
        <v>22</v>
      </c>
      <c r="M5849">
        <v>122900</v>
      </c>
      <c r="O5849" t="s">
        <v>5482</v>
      </c>
      <c r="P5849" t="s">
        <v>9375</v>
      </c>
    </row>
    <row r="5850" spans="1:16" x14ac:dyDescent="0.25">
      <c r="A5850" t="s">
        <v>1</v>
      </c>
      <c r="B5850" t="s">
        <v>2392</v>
      </c>
      <c r="C5850" t="s">
        <v>292</v>
      </c>
      <c r="D5850" t="s">
        <v>3973</v>
      </c>
      <c r="E5850" t="s">
        <v>20</v>
      </c>
      <c r="F5850" t="b">
        <v>0</v>
      </c>
      <c r="G5850" t="s">
        <v>30</v>
      </c>
      <c r="H5850" s="4">
        <v>45729.501180555562</v>
      </c>
      <c r="I5850" t="b">
        <v>0</v>
      </c>
      <c r="J5850" t="b">
        <v>1</v>
      </c>
      <c r="K5850" t="s">
        <v>24</v>
      </c>
      <c r="L5850" t="s">
        <v>22</v>
      </c>
      <c r="M5850">
        <v>193426.5</v>
      </c>
      <c r="O5850" t="s">
        <v>5482</v>
      </c>
      <c r="P5850" t="s">
        <v>1809</v>
      </c>
    </row>
    <row r="5851" spans="1:16" x14ac:dyDescent="0.25">
      <c r="A5851" t="s">
        <v>40</v>
      </c>
      <c r="B5851" t="s">
        <v>9372</v>
      </c>
      <c r="C5851" t="s">
        <v>2031</v>
      </c>
      <c r="D5851" t="s">
        <v>3957</v>
      </c>
      <c r="E5851" t="s">
        <v>34</v>
      </c>
      <c r="F5851" t="b">
        <v>0</v>
      </c>
      <c r="G5851" t="s">
        <v>27</v>
      </c>
      <c r="H5851" s="4">
        <v>45729.501296296286</v>
      </c>
      <c r="I5851" t="b">
        <v>0</v>
      </c>
      <c r="J5851" t="b">
        <v>1</v>
      </c>
      <c r="K5851" t="s">
        <v>24</v>
      </c>
      <c r="L5851" t="s">
        <v>36</v>
      </c>
      <c r="N5851">
        <v>54.420001983642578</v>
      </c>
      <c r="O5851" t="s">
        <v>2319</v>
      </c>
      <c r="P5851" t="s">
        <v>9373</v>
      </c>
    </row>
    <row r="5852" spans="1:16" x14ac:dyDescent="0.25">
      <c r="A5852" t="s">
        <v>2</v>
      </c>
      <c r="B5852" t="s">
        <v>7406</v>
      </c>
      <c r="C5852" t="s">
        <v>1358</v>
      </c>
      <c r="D5852" t="s">
        <v>3973</v>
      </c>
      <c r="E5852" t="s">
        <v>20</v>
      </c>
      <c r="F5852" t="b">
        <v>0</v>
      </c>
      <c r="G5852" t="s">
        <v>41</v>
      </c>
      <c r="H5852" s="4">
        <v>45729.501400462963</v>
      </c>
      <c r="I5852" t="b">
        <v>0</v>
      </c>
      <c r="J5852" t="b">
        <v>0</v>
      </c>
      <c r="K5852" t="s">
        <v>24</v>
      </c>
      <c r="L5852" t="s">
        <v>22</v>
      </c>
      <c r="M5852">
        <v>82850</v>
      </c>
      <c r="O5852" t="s">
        <v>5482</v>
      </c>
      <c r="P5852" t="s">
        <v>3772</v>
      </c>
    </row>
    <row r="5853" spans="1:16" x14ac:dyDescent="0.25">
      <c r="A5853" t="s">
        <v>2</v>
      </c>
      <c r="B5853" t="s">
        <v>9374</v>
      </c>
      <c r="C5853" t="s">
        <v>1050</v>
      </c>
      <c r="D5853" t="s">
        <v>3973</v>
      </c>
      <c r="E5853" t="s">
        <v>20</v>
      </c>
      <c r="F5853" t="b">
        <v>0</v>
      </c>
      <c r="G5853" t="s">
        <v>41</v>
      </c>
      <c r="H5853" s="4">
        <v>45729.502187500002</v>
      </c>
      <c r="I5853" t="b">
        <v>0</v>
      </c>
      <c r="J5853" t="b">
        <v>1</v>
      </c>
      <c r="K5853" t="s">
        <v>24</v>
      </c>
      <c r="L5853" t="s">
        <v>22</v>
      </c>
      <c r="M5853">
        <v>122900</v>
      </c>
      <c r="O5853" t="s">
        <v>5482</v>
      </c>
      <c r="P5853" t="s">
        <v>9375</v>
      </c>
    </row>
    <row r="5854" spans="1:16" x14ac:dyDescent="0.25">
      <c r="A5854" t="s">
        <v>1</v>
      </c>
      <c r="B5854" t="s">
        <v>9376</v>
      </c>
      <c r="C5854" t="s">
        <v>1050</v>
      </c>
      <c r="D5854" t="s">
        <v>3973</v>
      </c>
      <c r="E5854" t="s">
        <v>20</v>
      </c>
      <c r="F5854" t="b">
        <v>0</v>
      </c>
      <c r="G5854" t="s">
        <v>35</v>
      </c>
      <c r="H5854" s="4">
        <v>45729.502349537041</v>
      </c>
      <c r="I5854" t="b">
        <v>0</v>
      </c>
      <c r="J5854" t="b">
        <v>1</v>
      </c>
      <c r="K5854" t="s">
        <v>24</v>
      </c>
      <c r="L5854" t="s">
        <v>36</v>
      </c>
      <c r="N5854">
        <v>73</v>
      </c>
      <c r="O5854" t="s">
        <v>5482</v>
      </c>
      <c r="P5854" t="s">
        <v>354</v>
      </c>
    </row>
    <row r="5855" spans="1:16" x14ac:dyDescent="0.25">
      <c r="A5855" t="s">
        <v>25</v>
      </c>
      <c r="B5855" t="s">
        <v>9377</v>
      </c>
      <c r="C5855" t="s">
        <v>820</v>
      </c>
      <c r="D5855" t="s">
        <v>4035</v>
      </c>
      <c r="E5855" t="s">
        <v>20</v>
      </c>
      <c r="F5855" t="b">
        <v>0</v>
      </c>
      <c r="G5855" t="s">
        <v>820</v>
      </c>
      <c r="H5855" s="4">
        <v>45729.507175925923</v>
      </c>
      <c r="I5855" t="b">
        <v>0</v>
      </c>
      <c r="J5855" t="b">
        <v>0</v>
      </c>
      <c r="K5855" t="s">
        <v>820</v>
      </c>
      <c r="L5855" t="s">
        <v>22</v>
      </c>
      <c r="M5855">
        <v>64800</v>
      </c>
      <c r="O5855" t="s">
        <v>9378</v>
      </c>
      <c r="P5855" t="s">
        <v>9379</v>
      </c>
    </row>
    <row r="5856" spans="1:16" x14ac:dyDescent="0.25">
      <c r="A5856" t="s">
        <v>40</v>
      </c>
      <c r="B5856" t="s">
        <v>40</v>
      </c>
      <c r="C5856" t="s">
        <v>3608</v>
      </c>
      <c r="D5856" t="s">
        <v>3973</v>
      </c>
      <c r="E5856" t="s">
        <v>20</v>
      </c>
      <c r="F5856" t="b">
        <v>0</v>
      </c>
      <c r="G5856" t="s">
        <v>27</v>
      </c>
      <c r="H5856" s="4">
        <v>45729.516180555547</v>
      </c>
      <c r="I5856" t="b">
        <v>0</v>
      </c>
      <c r="J5856" t="b">
        <v>1</v>
      </c>
      <c r="K5856" t="s">
        <v>24</v>
      </c>
      <c r="L5856" t="s">
        <v>22</v>
      </c>
      <c r="M5856">
        <v>148000</v>
      </c>
      <c r="O5856" t="s">
        <v>5482</v>
      </c>
      <c r="P5856" t="s">
        <v>9444</v>
      </c>
    </row>
    <row r="5857" spans="1:16" x14ac:dyDescent="0.25">
      <c r="A5857" t="s">
        <v>0</v>
      </c>
      <c r="B5857" t="s">
        <v>9448</v>
      </c>
      <c r="C5857" t="s">
        <v>114</v>
      </c>
      <c r="D5857" t="s">
        <v>3957</v>
      </c>
      <c r="E5857" t="s">
        <v>34</v>
      </c>
      <c r="F5857" t="b">
        <v>0</v>
      </c>
      <c r="G5857" t="s">
        <v>27</v>
      </c>
      <c r="H5857" s="4">
        <v>45729.541886574072</v>
      </c>
      <c r="I5857" t="b">
        <v>1</v>
      </c>
      <c r="J5857" t="b">
        <v>1</v>
      </c>
      <c r="K5857" t="s">
        <v>24</v>
      </c>
      <c r="L5857" t="s">
        <v>36</v>
      </c>
      <c r="N5857">
        <v>26.389999389648441</v>
      </c>
      <c r="O5857" t="s">
        <v>9449</v>
      </c>
      <c r="P5857" t="s">
        <v>2787</v>
      </c>
    </row>
    <row r="5858" spans="1:16" x14ac:dyDescent="0.25">
      <c r="A5858" t="s">
        <v>2</v>
      </c>
      <c r="B5858" t="s">
        <v>9380</v>
      </c>
      <c r="C5858" t="s">
        <v>3318</v>
      </c>
      <c r="D5858" t="s">
        <v>3828</v>
      </c>
      <c r="E5858" t="s">
        <v>20</v>
      </c>
      <c r="F5858" t="b">
        <v>0</v>
      </c>
      <c r="G5858" t="s">
        <v>27</v>
      </c>
      <c r="H5858" s="4">
        <v>45729.543055555558</v>
      </c>
      <c r="I5858" t="b">
        <v>0</v>
      </c>
      <c r="J5858" t="b">
        <v>1</v>
      </c>
      <c r="K5858" t="s">
        <v>24</v>
      </c>
      <c r="L5858" t="s">
        <v>36</v>
      </c>
      <c r="N5858">
        <v>63.5</v>
      </c>
      <c r="O5858" t="s">
        <v>3060</v>
      </c>
      <c r="P5858" t="s">
        <v>9381</v>
      </c>
    </row>
    <row r="5859" spans="1:16" x14ac:dyDescent="0.25">
      <c r="A5859" t="s">
        <v>2</v>
      </c>
      <c r="B5859" t="s">
        <v>2</v>
      </c>
      <c r="C5859" t="s">
        <v>87</v>
      </c>
      <c r="D5859" t="s">
        <v>131</v>
      </c>
      <c r="E5859" t="s">
        <v>20</v>
      </c>
      <c r="F5859" t="b">
        <v>0</v>
      </c>
      <c r="G5859" t="s">
        <v>41</v>
      </c>
      <c r="H5859" s="4">
        <v>45729.554652777777</v>
      </c>
      <c r="I5859" t="b">
        <v>1</v>
      </c>
      <c r="J5859" t="b">
        <v>0</v>
      </c>
      <c r="K5859" t="s">
        <v>24</v>
      </c>
      <c r="L5859" t="s">
        <v>22</v>
      </c>
      <c r="M5859">
        <v>130000</v>
      </c>
      <c r="O5859" t="s">
        <v>131</v>
      </c>
      <c r="P5859" t="s">
        <v>9382</v>
      </c>
    </row>
    <row r="5860" spans="1:16" x14ac:dyDescent="0.25">
      <c r="A5860" t="s">
        <v>2</v>
      </c>
      <c r="B5860" t="s">
        <v>9486</v>
      </c>
      <c r="C5860" t="s">
        <v>4008</v>
      </c>
      <c r="D5860" t="s">
        <v>3957</v>
      </c>
      <c r="E5860" t="s">
        <v>20</v>
      </c>
      <c r="F5860" t="b">
        <v>0</v>
      </c>
      <c r="G5860" t="s">
        <v>1247</v>
      </c>
      <c r="H5860" s="4">
        <v>45729.57135416667</v>
      </c>
      <c r="I5860" t="b">
        <v>0</v>
      </c>
      <c r="J5860" t="b">
        <v>0</v>
      </c>
      <c r="K5860" t="s">
        <v>1247</v>
      </c>
      <c r="L5860" t="s">
        <v>36</v>
      </c>
      <c r="N5860">
        <v>24.819999694824219</v>
      </c>
      <c r="O5860" t="s">
        <v>9487</v>
      </c>
      <c r="P5860" t="s">
        <v>9488</v>
      </c>
    </row>
    <row r="5861" spans="1:16" x14ac:dyDescent="0.25">
      <c r="A5861" t="s">
        <v>25</v>
      </c>
      <c r="B5861" t="s">
        <v>7231</v>
      </c>
      <c r="C5861" t="s">
        <v>7232</v>
      </c>
      <c r="D5861" t="s">
        <v>3973</v>
      </c>
      <c r="E5861" t="s">
        <v>51</v>
      </c>
      <c r="F5861" t="b">
        <v>0</v>
      </c>
      <c r="G5861" t="s">
        <v>30</v>
      </c>
      <c r="H5861" s="4">
        <v>45729.58421296296</v>
      </c>
      <c r="I5861" t="b">
        <v>0</v>
      </c>
      <c r="J5861" t="b">
        <v>0</v>
      </c>
      <c r="K5861" t="s">
        <v>24</v>
      </c>
      <c r="L5861" t="s">
        <v>36</v>
      </c>
      <c r="N5861">
        <v>57</v>
      </c>
      <c r="O5861" t="s">
        <v>1002</v>
      </c>
    </row>
    <row r="5862" spans="1:16" x14ac:dyDescent="0.25">
      <c r="A5862" t="s">
        <v>28</v>
      </c>
      <c r="B5862" t="s">
        <v>9445</v>
      </c>
      <c r="C5862" t="s">
        <v>180</v>
      </c>
      <c r="D5862" t="s">
        <v>3973</v>
      </c>
      <c r="E5862" t="s">
        <v>20</v>
      </c>
      <c r="F5862" t="b">
        <v>0</v>
      </c>
      <c r="G5862" t="s">
        <v>41</v>
      </c>
      <c r="H5862" s="4">
        <v>45729.584409722222</v>
      </c>
      <c r="I5862" t="b">
        <v>0</v>
      </c>
      <c r="J5862" t="b">
        <v>1</v>
      </c>
      <c r="K5862" t="s">
        <v>24</v>
      </c>
      <c r="L5862" t="s">
        <v>22</v>
      </c>
      <c r="M5862">
        <v>155500</v>
      </c>
      <c r="O5862" t="s">
        <v>9249</v>
      </c>
      <c r="P5862" t="s">
        <v>9446</v>
      </c>
    </row>
    <row r="5863" spans="1:16" x14ac:dyDescent="0.25">
      <c r="A5863" t="s">
        <v>89</v>
      </c>
      <c r="B5863" t="s">
        <v>9460</v>
      </c>
      <c r="C5863" t="s">
        <v>236</v>
      </c>
      <c r="D5863" t="s">
        <v>3973</v>
      </c>
      <c r="E5863" t="s">
        <v>20</v>
      </c>
      <c r="F5863" t="b">
        <v>0</v>
      </c>
      <c r="G5863" t="s">
        <v>27</v>
      </c>
      <c r="H5863" s="4">
        <v>45729.584907407407</v>
      </c>
      <c r="I5863" t="b">
        <v>1</v>
      </c>
      <c r="J5863" t="b">
        <v>1</v>
      </c>
      <c r="K5863" t="s">
        <v>24</v>
      </c>
      <c r="L5863" t="s">
        <v>22</v>
      </c>
      <c r="M5863">
        <v>157500</v>
      </c>
      <c r="O5863" t="s">
        <v>1489</v>
      </c>
    </row>
    <row r="5864" spans="1:16" x14ac:dyDescent="0.25">
      <c r="A5864" t="s">
        <v>40</v>
      </c>
      <c r="B5864" t="s">
        <v>9383</v>
      </c>
      <c r="C5864" t="s">
        <v>538</v>
      </c>
      <c r="D5864" t="s">
        <v>3828</v>
      </c>
      <c r="E5864" t="s">
        <v>20</v>
      </c>
      <c r="F5864" t="b">
        <v>0</v>
      </c>
      <c r="G5864" t="s">
        <v>27</v>
      </c>
      <c r="H5864" s="4">
        <v>45729.585023148153</v>
      </c>
      <c r="I5864" t="b">
        <v>0</v>
      </c>
      <c r="J5864" t="b">
        <v>1</v>
      </c>
      <c r="K5864" t="s">
        <v>24</v>
      </c>
      <c r="L5864" t="s">
        <v>22</v>
      </c>
      <c r="M5864">
        <v>163000</v>
      </c>
      <c r="O5864" t="s">
        <v>487</v>
      </c>
      <c r="P5864" t="s">
        <v>9384</v>
      </c>
    </row>
    <row r="5865" spans="1:16" x14ac:dyDescent="0.25">
      <c r="A5865" t="s">
        <v>2</v>
      </c>
      <c r="B5865" t="s">
        <v>2</v>
      </c>
      <c r="C5865" t="s">
        <v>1778</v>
      </c>
      <c r="D5865" t="s">
        <v>3828</v>
      </c>
      <c r="E5865" t="s">
        <v>20</v>
      </c>
      <c r="F5865" t="b">
        <v>0</v>
      </c>
      <c r="G5865" t="s">
        <v>41</v>
      </c>
      <c r="H5865" s="4">
        <v>45729.585625</v>
      </c>
      <c r="I5865" t="b">
        <v>1</v>
      </c>
      <c r="J5865" t="b">
        <v>1</v>
      </c>
      <c r="K5865" t="s">
        <v>24</v>
      </c>
      <c r="L5865" t="s">
        <v>22</v>
      </c>
      <c r="M5865">
        <v>128825</v>
      </c>
      <c r="O5865" t="s">
        <v>2409</v>
      </c>
      <c r="P5865" t="s">
        <v>9447</v>
      </c>
    </row>
    <row r="5866" spans="1:16" x14ac:dyDescent="0.25">
      <c r="A5866" t="s">
        <v>89</v>
      </c>
      <c r="B5866" t="s">
        <v>7027</v>
      </c>
      <c r="C5866" t="s">
        <v>82</v>
      </c>
      <c r="D5866" t="s">
        <v>3973</v>
      </c>
      <c r="E5866" t="s">
        <v>20</v>
      </c>
      <c r="F5866" t="b">
        <v>0</v>
      </c>
      <c r="G5866" t="s">
        <v>41</v>
      </c>
      <c r="H5866" s="4">
        <v>45729.585682870369</v>
      </c>
      <c r="I5866" t="b">
        <v>0</v>
      </c>
      <c r="J5866" t="b">
        <v>1</v>
      </c>
      <c r="K5866" t="s">
        <v>24</v>
      </c>
      <c r="L5866" t="s">
        <v>22</v>
      </c>
      <c r="M5866">
        <v>147500</v>
      </c>
      <c r="O5866" t="s">
        <v>7028</v>
      </c>
      <c r="P5866" t="s">
        <v>7029</v>
      </c>
    </row>
    <row r="5867" spans="1:16" x14ac:dyDescent="0.25">
      <c r="A5867" t="s">
        <v>2</v>
      </c>
      <c r="B5867" t="s">
        <v>9489</v>
      </c>
      <c r="C5867" t="s">
        <v>1151</v>
      </c>
      <c r="D5867" t="s">
        <v>3957</v>
      </c>
      <c r="E5867" t="s">
        <v>20</v>
      </c>
      <c r="F5867" t="b">
        <v>0</v>
      </c>
      <c r="G5867" t="s">
        <v>30</v>
      </c>
      <c r="H5867" s="4">
        <v>45729.586099537039</v>
      </c>
      <c r="I5867" t="b">
        <v>0</v>
      </c>
      <c r="J5867" t="b">
        <v>0</v>
      </c>
      <c r="K5867" t="s">
        <v>24</v>
      </c>
      <c r="L5867" t="s">
        <v>36</v>
      </c>
      <c r="N5867">
        <v>34.334999084472663</v>
      </c>
      <c r="O5867" t="s">
        <v>8553</v>
      </c>
      <c r="P5867" t="s">
        <v>9490</v>
      </c>
    </row>
    <row r="5868" spans="1:16" x14ac:dyDescent="0.25">
      <c r="A5868" t="s">
        <v>89</v>
      </c>
      <c r="B5868" t="s">
        <v>9491</v>
      </c>
      <c r="C5868" t="s">
        <v>151</v>
      </c>
      <c r="D5868" t="s">
        <v>3973</v>
      </c>
      <c r="E5868" t="s">
        <v>20</v>
      </c>
      <c r="F5868" t="b">
        <v>0</v>
      </c>
      <c r="G5868" t="s">
        <v>52</v>
      </c>
      <c r="H5868" s="4">
        <v>45729.588009259263</v>
      </c>
      <c r="I5868" t="b">
        <v>1</v>
      </c>
      <c r="J5868" t="b">
        <v>1</v>
      </c>
      <c r="K5868" t="s">
        <v>24</v>
      </c>
      <c r="L5868" t="s">
        <v>22</v>
      </c>
      <c r="M5868">
        <v>175000</v>
      </c>
      <c r="O5868" t="s">
        <v>9492</v>
      </c>
      <c r="P5868" t="s">
        <v>2582</v>
      </c>
    </row>
    <row r="5869" spans="1:16" x14ac:dyDescent="0.25">
      <c r="A5869" t="s">
        <v>19</v>
      </c>
      <c r="B5869" t="s">
        <v>9385</v>
      </c>
      <c r="C5869" t="s">
        <v>140</v>
      </c>
      <c r="D5869" t="s">
        <v>3600</v>
      </c>
      <c r="E5869" t="s">
        <v>51</v>
      </c>
      <c r="F5869" t="b">
        <v>0</v>
      </c>
      <c r="G5869" t="s">
        <v>41</v>
      </c>
      <c r="H5869" s="4">
        <v>45729.596435185187</v>
      </c>
      <c r="I5869" t="b">
        <v>0</v>
      </c>
      <c r="J5869" t="b">
        <v>0</v>
      </c>
      <c r="K5869" t="s">
        <v>24</v>
      </c>
      <c r="L5869" t="s">
        <v>36</v>
      </c>
      <c r="N5869">
        <v>110</v>
      </c>
      <c r="O5869" t="s">
        <v>2569</v>
      </c>
      <c r="P5869" t="s">
        <v>2188</v>
      </c>
    </row>
    <row r="5870" spans="1:16" x14ac:dyDescent="0.25">
      <c r="A5870" t="s">
        <v>139</v>
      </c>
      <c r="B5870" t="s">
        <v>1697</v>
      </c>
      <c r="C5870" t="s">
        <v>39</v>
      </c>
      <c r="D5870" t="s">
        <v>7658</v>
      </c>
      <c r="E5870" t="s">
        <v>20</v>
      </c>
      <c r="F5870" t="b">
        <v>1</v>
      </c>
      <c r="G5870" t="s">
        <v>625</v>
      </c>
      <c r="H5870" s="4">
        <v>45729.624872685177</v>
      </c>
      <c r="I5870" t="b">
        <v>1</v>
      </c>
      <c r="J5870" t="b">
        <v>0</v>
      </c>
      <c r="K5870" t="s">
        <v>625</v>
      </c>
      <c r="L5870" t="s">
        <v>22</v>
      </c>
      <c r="M5870">
        <v>70000</v>
      </c>
      <c r="O5870" t="s">
        <v>9386</v>
      </c>
      <c r="P5870" t="s">
        <v>9387</v>
      </c>
    </row>
    <row r="5871" spans="1:16" x14ac:dyDescent="0.25">
      <c r="A5871" t="s">
        <v>0</v>
      </c>
      <c r="B5871" t="s">
        <v>1632</v>
      </c>
      <c r="C5871" t="s">
        <v>118</v>
      </c>
      <c r="D5871" t="s">
        <v>131</v>
      </c>
      <c r="F5871" t="b">
        <v>0</v>
      </c>
      <c r="G5871" t="s">
        <v>27</v>
      </c>
      <c r="H5871" s="4">
        <v>45729.625127314823</v>
      </c>
      <c r="I5871" t="b">
        <v>1</v>
      </c>
      <c r="J5871" t="b">
        <v>0</v>
      </c>
      <c r="K5871" t="s">
        <v>24</v>
      </c>
      <c r="L5871" t="s">
        <v>36</v>
      </c>
      <c r="N5871">
        <v>41</v>
      </c>
      <c r="O5871" t="s">
        <v>131</v>
      </c>
      <c r="P5871" t="s">
        <v>9388</v>
      </c>
    </row>
    <row r="5872" spans="1:16" x14ac:dyDescent="0.25">
      <c r="A5872" t="s">
        <v>19</v>
      </c>
      <c r="B5872" t="s">
        <v>9389</v>
      </c>
      <c r="C5872" t="s">
        <v>3887</v>
      </c>
      <c r="D5872" t="s">
        <v>3973</v>
      </c>
      <c r="E5872" t="s">
        <v>20</v>
      </c>
      <c r="F5872" t="b">
        <v>0</v>
      </c>
      <c r="G5872" t="s">
        <v>27</v>
      </c>
      <c r="H5872" s="4">
        <v>45729.625775462962</v>
      </c>
      <c r="I5872" t="b">
        <v>0</v>
      </c>
      <c r="J5872" t="b">
        <v>1</v>
      </c>
      <c r="K5872" t="s">
        <v>24</v>
      </c>
      <c r="L5872" t="s">
        <v>22</v>
      </c>
      <c r="M5872">
        <v>152500</v>
      </c>
      <c r="O5872" t="s">
        <v>9390</v>
      </c>
      <c r="P5872" t="s">
        <v>9391</v>
      </c>
    </row>
    <row r="5873" spans="1:16" x14ac:dyDescent="0.25">
      <c r="A5873" t="s">
        <v>25</v>
      </c>
      <c r="B5873" t="s">
        <v>8209</v>
      </c>
      <c r="C5873" t="s">
        <v>64</v>
      </c>
      <c r="D5873" t="s">
        <v>3973</v>
      </c>
      <c r="E5873" t="s">
        <v>20</v>
      </c>
      <c r="F5873" t="b">
        <v>0</v>
      </c>
      <c r="G5873" t="s">
        <v>52</v>
      </c>
      <c r="H5873" s="4">
        <v>45729.625949074078</v>
      </c>
      <c r="I5873" t="b">
        <v>0</v>
      </c>
      <c r="J5873" t="b">
        <v>1</v>
      </c>
      <c r="K5873" t="s">
        <v>24</v>
      </c>
      <c r="L5873" t="s">
        <v>22</v>
      </c>
      <c r="M5873">
        <v>98950</v>
      </c>
      <c r="O5873" t="s">
        <v>1906</v>
      </c>
      <c r="P5873" t="s">
        <v>8210</v>
      </c>
    </row>
    <row r="5874" spans="1:16" x14ac:dyDescent="0.25">
      <c r="A5874" t="s">
        <v>40</v>
      </c>
      <c r="B5874" t="s">
        <v>9392</v>
      </c>
      <c r="C5874" t="s">
        <v>1118</v>
      </c>
      <c r="D5874" t="s">
        <v>3973</v>
      </c>
      <c r="E5874" t="s">
        <v>20</v>
      </c>
      <c r="F5874" t="b">
        <v>0</v>
      </c>
      <c r="G5874" t="s">
        <v>27</v>
      </c>
      <c r="H5874" s="4">
        <v>45729.627222222232</v>
      </c>
      <c r="I5874" t="b">
        <v>0</v>
      </c>
      <c r="J5874" t="b">
        <v>1</v>
      </c>
      <c r="K5874" t="s">
        <v>24</v>
      </c>
      <c r="L5874" t="s">
        <v>22</v>
      </c>
      <c r="M5874">
        <v>135000</v>
      </c>
      <c r="O5874" t="s">
        <v>1784</v>
      </c>
      <c r="P5874" t="s">
        <v>2489</v>
      </c>
    </row>
    <row r="5875" spans="1:16" x14ac:dyDescent="0.25">
      <c r="A5875" t="s">
        <v>2</v>
      </c>
      <c r="B5875" t="s">
        <v>8159</v>
      </c>
      <c r="C5875" t="s">
        <v>71</v>
      </c>
      <c r="D5875" t="s">
        <v>3973</v>
      </c>
      <c r="E5875" t="s">
        <v>20</v>
      </c>
      <c r="F5875" t="b">
        <v>0</v>
      </c>
      <c r="G5875" t="s">
        <v>27</v>
      </c>
      <c r="H5875" s="4">
        <v>45729.627858796302</v>
      </c>
      <c r="I5875" t="b">
        <v>0</v>
      </c>
      <c r="J5875" t="b">
        <v>0</v>
      </c>
      <c r="K5875" t="s">
        <v>24</v>
      </c>
      <c r="L5875" t="s">
        <v>22</v>
      </c>
      <c r="M5875">
        <v>258300</v>
      </c>
      <c r="O5875" t="s">
        <v>294</v>
      </c>
      <c r="P5875" t="s">
        <v>8160</v>
      </c>
    </row>
    <row r="5876" spans="1:16" x14ac:dyDescent="0.25">
      <c r="A5876" t="s">
        <v>2</v>
      </c>
      <c r="B5876" t="s">
        <v>2</v>
      </c>
      <c r="C5876" t="s">
        <v>9393</v>
      </c>
      <c r="D5876" t="s">
        <v>3973</v>
      </c>
      <c r="E5876" t="s">
        <v>20</v>
      </c>
      <c r="F5876" t="b">
        <v>0</v>
      </c>
      <c r="G5876" t="s">
        <v>52</v>
      </c>
      <c r="H5876" s="4">
        <v>45729.629131944443</v>
      </c>
      <c r="I5876" t="b">
        <v>0</v>
      </c>
      <c r="J5876" t="b">
        <v>1</v>
      </c>
      <c r="K5876" t="s">
        <v>24</v>
      </c>
      <c r="L5876" t="s">
        <v>22</v>
      </c>
      <c r="M5876">
        <v>187153</v>
      </c>
      <c r="O5876" t="s">
        <v>5482</v>
      </c>
      <c r="P5876" t="s">
        <v>3226</v>
      </c>
    </row>
    <row r="5877" spans="1:16" x14ac:dyDescent="0.25">
      <c r="A5877" t="s">
        <v>2</v>
      </c>
      <c r="B5877" t="s">
        <v>4908</v>
      </c>
      <c r="C5877" t="s">
        <v>475</v>
      </c>
      <c r="D5877" t="s">
        <v>3973</v>
      </c>
      <c r="E5877" t="s">
        <v>20</v>
      </c>
      <c r="F5877" t="b">
        <v>0</v>
      </c>
      <c r="G5877" t="s">
        <v>27</v>
      </c>
      <c r="H5877" s="4">
        <v>45729.641516203701</v>
      </c>
      <c r="I5877" t="b">
        <v>0</v>
      </c>
      <c r="J5877" t="b">
        <v>0</v>
      </c>
      <c r="K5877" t="s">
        <v>24</v>
      </c>
      <c r="L5877" t="s">
        <v>22</v>
      </c>
      <c r="M5877">
        <v>130000</v>
      </c>
      <c r="O5877" t="s">
        <v>2925</v>
      </c>
    </row>
    <row r="5878" spans="1:16" x14ac:dyDescent="0.25">
      <c r="A5878" t="s">
        <v>1</v>
      </c>
      <c r="B5878" t="s">
        <v>9394</v>
      </c>
      <c r="C5878" t="s">
        <v>371</v>
      </c>
      <c r="D5878" t="s">
        <v>2208</v>
      </c>
      <c r="E5878" t="s">
        <v>20</v>
      </c>
      <c r="F5878" t="b">
        <v>0</v>
      </c>
      <c r="G5878" t="s">
        <v>27</v>
      </c>
      <c r="H5878" s="4">
        <v>45729.643113425933</v>
      </c>
      <c r="I5878" t="b">
        <v>0</v>
      </c>
      <c r="J5878" t="b">
        <v>0</v>
      </c>
      <c r="K5878" t="s">
        <v>24</v>
      </c>
      <c r="L5878" t="s">
        <v>22</v>
      </c>
      <c r="M5878">
        <v>95000</v>
      </c>
      <c r="O5878" t="s">
        <v>5491</v>
      </c>
      <c r="P5878" t="s">
        <v>9395</v>
      </c>
    </row>
    <row r="5879" spans="1:16" x14ac:dyDescent="0.25">
      <c r="A5879" t="s">
        <v>0</v>
      </c>
      <c r="B5879" t="s">
        <v>8786</v>
      </c>
      <c r="C5879" t="s">
        <v>1099</v>
      </c>
      <c r="D5879" t="s">
        <v>3600</v>
      </c>
      <c r="E5879" t="s">
        <v>51</v>
      </c>
      <c r="F5879" t="b">
        <v>0</v>
      </c>
      <c r="G5879" t="s">
        <v>27</v>
      </c>
      <c r="H5879" s="4">
        <v>45729.666724537034</v>
      </c>
      <c r="I5879" t="b">
        <v>1</v>
      </c>
      <c r="J5879" t="b">
        <v>0</v>
      </c>
      <c r="K5879" t="s">
        <v>24</v>
      </c>
      <c r="L5879" t="s">
        <v>36</v>
      </c>
      <c r="N5879">
        <v>60</v>
      </c>
      <c r="O5879" t="s">
        <v>8787</v>
      </c>
      <c r="P5879" t="s">
        <v>119</v>
      </c>
    </row>
    <row r="5880" spans="1:16" x14ac:dyDescent="0.25">
      <c r="A5880" t="s">
        <v>0</v>
      </c>
      <c r="B5880" t="s">
        <v>218</v>
      </c>
      <c r="C5880" t="s">
        <v>33</v>
      </c>
      <c r="D5880" t="s">
        <v>3828</v>
      </c>
      <c r="E5880" t="s">
        <v>219</v>
      </c>
      <c r="F5880" t="b">
        <v>0</v>
      </c>
      <c r="G5880" t="s">
        <v>35</v>
      </c>
      <c r="H5880" s="4">
        <v>45729.667037037027</v>
      </c>
      <c r="I5880" t="b">
        <v>0</v>
      </c>
      <c r="J5880" t="b">
        <v>0</v>
      </c>
      <c r="K5880" t="s">
        <v>24</v>
      </c>
      <c r="L5880" t="s">
        <v>22</v>
      </c>
      <c r="M5880">
        <v>50000</v>
      </c>
      <c r="O5880" t="s">
        <v>1024</v>
      </c>
      <c r="P5880" t="s">
        <v>1321</v>
      </c>
    </row>
    <row r="5881" spans="1:16" x14ac:dyDescent="0.25">
      <c r="A5881" t="s">
        <v>40</v>
      </c>
      <c r="B5881" t="s">
        <v>9450</v>
      </c>
      <c r="C5881" t="s">
        <v>44</v>
      </c>
      <c r="D5881" t="s">
        <v>9451</v>
      </c>
      <c r="E5881" t="s">
        <v>20</v>
      </c>
      <c r="F5881" t="b">
        <v>0</v>
      </c>
      <c r="G5881" t="s">
        <v>27</v>
      </c>
      <c r="H5881" s="4">
        <v>45729.668182870373</v>
      </c>
      <c r="I5881" t="b">
        <v>1</v>
      </c>
      <c r="J5881" t="b">
        <v>0</v>
      </c>
      <c r="K5881" t="s">
        <v>24</v>
      </c>
      <c r="L5881" t="s">
        <v>22</v>
      </c>
      <c r="M5881">
        <v>190000</v>
      </c>
      <c r="O5881" t="s">
        <v>9452</v>
      </c>
      <c r="P5881" t="s">
        <v>9453</v>
      </c>
    </row>
    <row r="5882" spans="1:16" x14ac:dyDescent="0.25">
      <c r="A5882" t="s">
        <v>2</v>
      </c>
      <c r="B5882" t="s">
        <v>8985</v>
      </c>
      <c r="C5882" t="s">
        <v>42</v>
      </c>
      <c r="D5882" t="s">
        <v>3828</v>
      </c>
      <c r="E5882" t="s">
        <v>51</v>
      </c>
      <c r="F5882" t="b">
        <v>0</v>
      </c>
      <c r="G5882" t="s">
        <v>27</v>
      </c>
      <c r="H5882" s="4">
        <v>45729.668414351851</v>
      </c>
      <c r="I5882" t="b">
        <v>1</v>
      </c>
      <c r="J5882" t="b">
        <v>0</v>
      </c>
      <c r="K5882" t="s">
        <v>24</v>
      </c>
      <c r="L5882" t="s">
        <v>36</v>
      </c>
      <c r="N5882">
        <v>60</v>
      </c>
      <c r="O5882" t="s">
        <v>9461</v>
      </c>
      <c r="P5882" t="s">
        <v>9462</v>
      </c>
    </row>
    <row r="5883" spans="1:16" x14ac:dyDescent="0.25">
      <c r="A5883" t="s">
        <v>1</v>
      </c>
      <c r="B5883" t="s">
        <v>9017</v>
      </c>
      <c r="C5883" t="s">
        <v>160</v>
      </c>
      <c r="D5883" t="s">
        <v>3828</v>
      </c>
      <c r="E5883" t="s">
        <v>20</v>
      </c>
      <c r="F5883" t="b">
        <v>0</v>
      </c>
      <c r="G5883" t="s">
        <v>52</v>
      </c>
      <c r="H5883" s="4">
        <v>45729.668865740743</v>
      </c>
      <c r="I5883" t="b">
        <v>0</v>
      </c>
      <c r="J5883" t="b">
        <v>1</v>
      </c>
      <c r="K5883" t="s">
        <v>24</v>
      </c>
      <c r="L5883" t="s">
        <v>22</v>
      </c>
      <c r="M5883">
        <v>220500</v>
      </c>
      <c r="O5883" t="s">
        <v>3939</v>
      </c>
    </row>
    <row r="5884" spans="1:16" x14ac:dyDescent="0.25">
      <c r="A5884" t="s">
        <v>40</v>
      </c>
      <c r="B5884" t="s">
        <v>9454</v>
      </c>
      <c r="C5884" t="s">
        <v>39</v>
      </c>
      <c r="D5884" t="s">
        <v>3973</v>
      </c>
      <c r="E5884" t="s">
        <v>20</v>
      </c>
      <c r="F5884" t="b">
        <v>1</v>
      </c>
      <c r="G5884" t="s">
        <v>41</v>
      </c>
      <c r="H5884" s="4">
        <v>45729.669120370367</v>
      </c>
      <c r="I5884" t="b">
        <v>1</v>
      </c>
      <c r="J5884" t="b">
        <v>1</v>
      </c>
      <c r="K5884" t="s">
        <v>24</v>
      </c>
      <c r="L5884" t="s">
        <v>22</v>
      </c>
      <c r="M5884">
        <v>115000</v>
      </c>
      <c r="O5884" t="s">
        <v>9455</v>
      </c>
      <c r="P5884" t="s">
        <v>9456</v>
      </c>
    </row>
    <row r="5885" spans="1:16" x14ac:dyDescent="0.25">
      <c r="A5885" t="s">
        <v>2</v>
      </c>
      <c r="B5885" t="s">
        <v>7237</v>
      </c>
      <c r="C5885" t="s">
        <v>2360</v>
      </c>
      <c r="D5885" t="s">
        <v>7238</v>
      </c>
      <c r="E5885" t="s">
        <v>20</v>
      </c>
      <c r="F5885" t="b">
        <v>0</v>
      </c>
      <c r="G5885" t="s">
        <v>1740</v>
      </c>
      <c r="H5885" s="4">
        <v>45729.685069444437</v>
      </c>
      <c r="I5885" t="b">
        <v>0</v>
      </c>
      <c r="J5885" t="b">
        <v>0</v>
      </c>
      <c r="K5885" t="s">
        <v>1740</v>
      </c>
      <c r="L5885" t="s">
        <v>22</v>
      </c>
      <c r="M5885">
        <v>28000</v>
      </c>
      <c r="O5885" t="s">
        <v>7239</v>
      </c>
    </row>
    <row r="5886" spans="1:16" x14ac:dyDescent="0.25">
      <c r="A5886" t="s">
        <v>19</v>
      </c>
      <c r="B5886" t="s">
        <v>2537</v>
      </c>
      <c r="C5886" t="s">
        <v>82</v>
      </c>
      <c r="D5886" t="s">
        <v>3973</v>
      </c>
      <c r="E5886" t="s">
        <v>51</v>
      </c>
      <c r="F5886" t="b">
        <v>0</v>
      </c>
      <c r="G5886" t="s">
        <v>27</v>
      </c>
      <c r="H5886" s="4">
        <v>45729.708344907413</v>
      </c>
      <c r="I5886" t="b">
        <v>0</v>
      </c>
      <c r="J5886" t="b">
        <v>0</v>
      </c>
      <c r="K5886" t="s">
        <v>24</v>
      </c>
      <c r="L5886" t="s">
        <v>36</v>
      </c>
      <c r="N5886">
        <v>77.5</v>
      </c>
      <c r="O5886" t="s">
        <v>5098</v>
      </c>
      <c r="P5886" t="s">
        <v>5099</v>
      </c>
    </row>
    <row r="5887" spans="1:16" x14ac:dyDescent="0.25">
      <c r="A5887" t="s">
        <v>0</v>
      </c>
      <c r="B5887" t="s">
        <v>9396</v>
      </c>
      <c r="C5887" t="s">
        <v>443</v>
      </c>
      <c r="D5887" t="s">
        <v>3600</v>
      </c>
      <c r="E5887" t="s">
        <v>20</v>
      </c>
      <c r="F5887" t="b">
        <v>0</v>
      </c>
      <c r="G5887" t="s">
        <v>27</v>
      </c>
      <c r="H5887" s="4">
        <v>45729.708368055559</v>
      </c>
      <c r="I5887" t="b">
        <v>0</v>
      </c>
      <c r="J5887" t="b">
        <v>0</v>
      </c>
      <c r="K5887" t="s">
        <v>24</v>
      </c>
      <c r="L5887" t="s">
        <v>22</v>
      </c>
      <c r="M5887">
        <v>107500</v>
      </c>
      <c r="O5887" t="s">
        <v>9397</v>
      </c>
      <c r="P5887" t="s">
        <v>9398</v>
      </c>
    </row>
    <row r="5888" spans="1:16" x14ac:dyDescent="0.25">
      <c r="A5888" t="s">
        <v>0</v>
      </c>
      <c r="B5888" t="s">
        <v>0</v>
      </c>
      <c r="C5888" t="s">
        <v>621</v>
      </c>
      <c r="D5888" t="s">
        <v>3973</v>
      </c>
      <c r="E5888" t="s">
        <v>51</v>
      </c>
      <c r="F5888" t="b">
        <v>0</v>
      </c>
      <c r="G5888" t="s">
        <v>52</v>
      </c>
      <c r="H5888" s="4">
        <v>45729.709050925929</v>
      </c>
      <c r="I5888" t="b">
        <v>1</v>
      </c>
      <c r="J5888" t="b">
        <v>0</v>
      </c>
      <c r="K5888" t="s">
        <v>24</v>
      </c>
      <c r="L5888" t="s">
        <v>36</v>
      </c>
      <c r="N5888">
        <v>22.5</v>
      </c>
      <c r="O5888" t="s">
        <v>1783</v>
      </c>
    </row>
    <row r="5889" spans="1:16" x14ac:dyDescent="0.25">
      <c r="A5889" t="s">
        <v>1</v>
      </c>
      <c r="B5889" t="s">
        <v>9457</v>
      </c>
      <c r="C5889" t="s">
        <v>82</v>
      </c>
      <c r="D5889" t="s">
        <v>4084</v>
      </c>
      <c r="E5889" t="s">
        <v>20</v>
      </c>
      <c r="F5889" t="b">
        <v>0</v>
      </c>
      <c r="G5889" t="s">
        <v>27</v>
      </c>
      <c r="H5889" s="4">
        <v>45729.709236111114</v>
      </c>
      <c r="I5889" t="b">
        <v>0</v>
      </c>
      <c r="J5889" t="b">
        <v>0</v>
      </c>
      <c r="K5889" t="s">
        <v>24</v>
      </c>
      <c r="L5889" t="s">
        <v>22</v>
      </c>
      <c r="M5889">
        <v>245000</v>
      </c>
      <c r="O5889" t="s">
        <v>2761</v>
      </c>
      <c r="P5889" t="s">
        <v>3842</v>
      </c>
    </row>
    <row r="5890" spans="1:16" x14ac:dyDescent="0.25">
      <c r="A5890" t="s">
        <v>1</v>
      </c>
      <c r="B5890" t="s">
        <v>779</v>
      </c>
      <c r="C5890" t="s">
        <v>64</v>
      </c>
      <c r="D5890" t="s">
        <v>3973</v>
      </c>
      <c r="E5890" t="s">
        <v>631</v>
      </c>
      <c r="F5890" t="b">
        <v>0</v>
      </c>
      <c r="G5890" t="s">
        <v>52</v>
      </c>
      <c r="H5890" s="4">
        <v>45729.710057870368</v>
      </c>
      <c r="I5890" t="b">
        <v>0</v>
      </c>
      <c r="J5890" t="b">
        <v>0</v>
      </c>
      <c r="K5890" t="s">
        <v>24</v>
      </c>
      <c r="L5890" t="s">
        <v>36</v>
      </c>
      <c r="N5890">
        <v>20</v>
      </c>
      <c r="O5890" t="s">
        <v>3888</v>
      </c>
      <c r="P5890" t="s">
        <v>149</v>
      </c>
    </row>
    <row r="5891" spans="1:16" x14ac:dyDescent="0.25">
      <c r="A5891" t="s">
        <v>2</v>
      </c>
      <c r="B5891" t="s">
        <v>9399</v>
      </c>
      <c r="C5891" t="s">
        <v>172</v>
      </c>
      <c r="D5891" t="s">
        <v>3973</v>
      </c>
      <c r="E5891" t="s">
        <v>20</v>
      </c>
      <c r="F5891" t="b">
        <v>0</v>
      </c>
      <c r="G5891" t="s">
        <v>27</v>
      </c>
      <c r="H5891" s="4">
        <v>45729.710231481477</v>
      </c>
      <c r="I5891" t="b">
        <v>0</v>
      </c>
      <c r="J5891" t="b">
        <v>1</v>
      </c>
      <c r="K5891" t="s">
        <v>24</v>
      </c>
      <c r="L5891" t="s">
        <v>22</v>
      </c>
      <c r="M5891">
        <v>162500</v>
      </c>
      <c r="O5891" t="s">
        <v>1172</v>
      </c>
      <c r="P5891" t="s">
        <v>9400</v>
      </c>
    </row>
    <row r="5892" spans="1:16" x14ac:dyDescent="0.25">
      <c r="A5892" t="s">
        <v>2</v>
      </c>
      <c r="B5892" t="s">
        <v>9401</v>
      </c>
      <c r="C5892" t="s">
        <v>633</v>
      </c>
      <c r="D5892" t="s">
        <v>2208</v>
      </c>
      <c r="E5892" t="s">
        <v>20</v>
      </c>
      <c r="F5892" t="b">
        <v>0</v>
      </c>
      <c r="G5892" t="s">
        <v>27</v>
      </c>
      <c r="H5892" s="4">
        <v>45729.710277777784</v>
      </c>
      <c r="I5892" t="b">
        <v>0</v>
      </c>
      <c r="J5892" t="b">
        <v>1</v>
      </c>
      <c r="K5892" t="s">
        <v>24</v>
      </c>
      <c r="L5892" t="s">
        <v>22</v>
      </c>
      <c r="M5892">
        <v>135000</v>
      </c>
      <c r="O5892" t="s">
        <v>3506</v>
      </c>
      <c r="P5892" t="s">
        <v>9402</v>
      </c>
    </row>
    <row r="5893" spans="1:16" x14ac:dyDescent="0.25">
      <c r="A5893" t="s">
        <v>2</v>
      </c>
      <c r="B5893" t="s">
        <v>2</v>
      </c>
      <c r="C5893" t="s">
        <v>39</v>
      </c>
      <c r="D5893" t="s">
        <v>3985</v>
      </c>
      <c r="E5893" t="s">
        <v>20</v>
      </c>
      <c r="F5893" t="b">
        <v>1</v>
      </c>
      <c r="G5893" t="s">
        <v>3446</v>
      </c>
      <c r="H5893" s="4">
        <v>45729.710682870369</v>
      </c>
      <c r="I5893" t="b">
        <v>0</v>
      </c>
      <c r="J5893" t="b">
        <v>0</v>
      </c>
      <c r="K5893" t="s">
        <v>3446</v>
      </c>
      <c r="L5893" t="s">
        <v>22</v>
      </c>
      <c r="M5893">
        <v>37500</v>
      </c>
      <c r="O5893" t="s">
        <v>7650</v>
      </c>
      <c r="P5893" t="s">
        <v>7651</v>
      </c>
    </row>
    <row r="5894" spans="1:16" x14ac:dyDescent="0.25">
      <c r="A5894" t="s">
        <v>2</v>
      </c>
      <c r="B5894" t="s">
        <v>9403</v>
      </c>
      <c r="C5894" t="s">
        <v>9404</v>
      </c>
      <c r="D5894" t="s">
        <v>4084</v>
      </c>
      <c r="E5894" t="s">
        <v>20</v>
      </c>
      <c r="F5894" t="b">
        <v>0</v>
      </c>
      <c r="G5894" t="s">
        <v>158</v>
      </c>
      <c r="H5894" s="4">
        <v>45729.712916666656</v>
      </c>
      <c r="I5894" t="b">
        <v>0</v>
      </c>
      <c r="J5894" t="b">
        <v>0</v>
      </c>
      <c r="K5894" t="s">
        <v>158</v>
      </c>
      <c r="L5894" t="s">
        <v>22</v>
      </c>
      <c r="M5894">
        <v>110000</v>
      </c>
      <c r="O5894" t="s">
        <v>9405</v>
      </c>
      <c r="P5894" t="s">
        <v>1244</v>
      </c>
    </row>
    <row r="5895" spans="1:16" x14ac:dyDescent="0.25">
      <c r="A5895" t="s">
        <v>2</v>
      </c>
      <c r="B5895" t="s">
        <v>9406</v>
      </c>
      <c r="C5895" t="s">
        <v>4208</v>
      </c>
      <c r="D5895" t="s">
        <v>3828</v>
      </c>
      <c r="E5895" t="s">
        <v>219</v>
      </c>
      <c r="F5895" t="b">
        <v>0</v>
      </c>
      <c r="G5895" t="s">
        <v>1247</v>
      </c>
      <c r="H5895" s="4">
        <v>45729.738020833327</v>
      </c>
      <c r="I5895" t="b">
        <v>0</v>
      </c>
      <c r="J5895" t="b">
        <v>0</v>
      </c>
      <c r="K5895" t="s">
        <v>1247</v>
      </c>
      <c r="L5895" t="s">
        <v>36</v>
      </c>
      <c r="N5895">
        <v>32.5</v>
      </c>
      <c r="O5895" t="s">
        <v>9407</v>
      </c>
    </row>
    <row r="5896" spans="1:16" x14ac:dyDescent="0.25">
      <c r="A5896" t="s">
        <v>0</v>
      </c>
      <c r="B5896" t="s">
        <v>0</v>
      </c>
      <c r="C5896" t="s">
        <v>507</v>
      </c>
      <c r="D5896" t="s">
        <v>131</v>
      </c>
      <c r="F5896" t="b">
        <v>0</v>
      </c>
      <c r="G5896" t="s">
        <v>41</v>
      </c>
      <c r="H5896" s="4">
        <v>45729.750405092593</v>
      </c>
      <c r="I5896" t="b">
        <v>1</v>
      </c>
      <c r="J5896" t="b">
        <v>0</v>
      </c>
      <c r="K5896" t="s">
        <v>24</v>
      </c>
      <c r="L5896" t="s">
        <v>36</v>
      </c>
      <c r="N5896">
        <v>23.909999847412109</v>
      </c>
      <c r="O5896" t="s">
        <v>131</v>
      </c>
      <c r="P5896" t="s">
        <v>883</v>
      </c>
    </row>
    <row r="5897" spans="1:16" x14ac:dyDescent="0.25">
      <c r="A5897" t="s">
        <v>2</v>
      </c>
      <c r="B5897" t="s">
        <v>3818</v>
      </c>
      <c r="C5897" t="s">
        <v>33</v>
      </c>
      <c r="D5897" t="s">
        <v>4035</v>
      </c>
      <c r="E5897" t="s">
        <v>20</v>
      </c>
      <c r="F5897" t="b">
        <v>0</v>
      </c>
      <c r="G5897" t="s">
        <v>27</v>
      </c>
      <c r="H5897" s="4">
        <v>45729.751516203702</v>
      </c>
      <c r="I5897" t="b">
        <v>0</v>
      </c>
      <c r="J5897" t="b">
        <v>0</v>
      </c>
      <c r="K5897" t="s">
        <v>24</v>
      </c>
      <c r="L5897" t="s">
        <v>22</v>
      </c>
      <c r="M5897">
        <v>184799.5</v>
      </c>
      <c r="O5897" t="s">
        <v>9458</v>
      </c>
      <c r="P5897" t="s">
        <v>9459</v>
      </c>
    </row>
    <row r="5898" spans="1:16" x14ac:dyDescent="0.25">
      <c r="A5898" t="s">
        <v>2</v>
      </c>
      <c r="B5898" t="s">
        <v>9408</v>
      </c>
      <c r="C5898" t="s">
        <v>122</v>
      </c>
      <c r="D5898" t="s">
        <v>3600</v>
      </c>
      <c r="E5898" t="s">
        <v>20</v>
      </c>
      <c r="F5898" t="b">
        <v>0</v>
      </c>
      <c r="G5898" t="s">
        <v>27</v>
      </c>
      <c r="H5898" s="4">
        <v>45729.752106481479</v>
      </c>
      <c r="I5898" t="b">
        <v>1</v>
      </c>
      <c r="J5898" t="b">
        <v>0</v>
      </c>
      <c r="K5898" t="s">
        <v>24</v>
      </c>
      <c r="L5898" t="s">
        <v>22</v>
      </c>
      <c r="M5898">
        <v>95000</v>
      </c>
      <c r="O5898" t="s">
        <v>9409</v>
      </c>
      <c r="P5898" t="s">
        <v>48</v>
      </c>
    </row>
    <row r="5899" spans="1:16" x14ac:dyDescent="0.25">
      <c r="A5899" t="s">
        <v>2</v>
      </c>
      <c r="B5899" t="s">
        <v>8530</v>
      </c>
      <c r="C5899" t="s">
        <v>26</v>
      </c>
      <c r="D5899" t="s">
        <v>3957</v>
      </c>
      <c r="E5899" t="s">
        <v>20</v>
      </c>
      <c r="F5899" t="b">
        <v>0</v>
      </c>
      <c r="G5899" t="s">
        <v>23</v>
      </c>
      <c r="H5899" s="4">
        <v>45729.768310185187</v>
      </c>
      <c r="I5899" t="b">
        <v>0</v>
      </c>
      <c r="J5899" t="b">
        <v>1</v>
      </c>
      <c r="K5899" t="s">
        <v>24</v>
      </c>
      <c r="L5899" t="s">
        <v>36</v>
      </c>
      <c r="N5899">
        <v>61.159996032714837</v>
      </c>
      <c r="O5899" t="s">
        <v>8531</v>
      </c>
      <c r="P5899" t="s">
        <v>8532</v>
      </c>
    </row>
    <row r="5900" spans="1:16" x14ac:dyDescent="0.25">
      <c r="A5900" t="s">
        <v>0</v>
      </c>
      <c r="B5900" t="s">
        <v>9410</v>
      </c>
      <c r="C5900" t="s">
        <v>329</v>
      </c>
      <c r="D5900" t="s">
        <v>3973</v>
      </c>
      <c r="E5900" t="s">
        <v>51</v>
      </c>
      <c r="F5900" t="b">
        <v>0</v>
      </c>
      <c r="G5900" t="s">
        <v>27</v>
      </c>
      <c r="H5900" s="4">
        <v>45729.791932870372</v>
      </c>
      <c r="I5900" t="b">
        <v>0</v>
      </c>
      <c r="J5900" t="b">
        <v>0</v>
      </c>
      <c r="K5900" t="s">
        <v>24</v>
      </c>
      <c r="L5900" t="s">
        <v>36</v>
      </c>
      <c r="N5900">
        <v>80</v>
      </c>
      <c r="O5900" t="s">
        <v>9411</v>
      </c>
    </row>
    <row r="5901" spans="1:16" x14ac:dyDescent="0.25">
      <c r="A5901" t="s">
        <v>0</v>
      </c>
      <c r="B5901" t="s">
        <v>1246</v>
      </c>
      <c r="C5901" t="s">
        <v>768</v>
      </c>
      <c r="D5901" t="s">
        <v>4084</v>
      </c>
      <c r="F5901" t="b">
        <v>0</v>
      </c>
      <c r="G5901" t="s">
        <v>27</v>
      </c>
      <c r="H5901" s="4">
        <v>45729.792013888888</v>
      </c>
      <c r="I5901" t="b">
        <v>0</v>
      </c>
      <c r="J5901" t="b">
        <v>0</v>
      </c>
      <c r="K5901" t="s">
        <v>24</v>
      </c>
      <c r="L5901" t="s">
        <v>22</v>
      </c>
      <c r="M5901">
        <v>93176</v>
      </c>
      <c r="O5901" t="s">
        <v>9412</v>
      </c>
    </row>
    <row r="5902" spans="1:16" x14ac:dyDescent="0.25">
      <c r="A5902" t="s">
        <v>89</v>
      </c>
      <c r="B5902" t="s">
        <v>4461</v>
      </c>
      <c r="C5902" t="s">
        <v>167</v>
      </c>
      <c r="D5902" t="s">
        <v>2208</v>
      </c>
      <c r="E5902" t="s">
        <v>20</v>
      </c>
      <c r="F5902" t="b">
        <v>0</v>
      </c>
      <c r="G5902" t="s">
        <v>35</v>
      </c>
      <c r="H5902" s="4">
        <v>45729.792141203703</v>
      </c>
      <c r="I5902" t="b">
        <v>0</v>
      </c>
      <c r="J5902" t="b">
        <v>0</v>
      </c>
      <c r="K5902" t="s">
        <v>24</v>
      </c>
      <c r="L5902" t="s">
        <v>22</v>
      </c>
      <c r="M5902">
        <v>118750</v>
      </c>
      <c r="O5902" t="s">
        <v>4462</v>
      </c>
      <c r="P5902" t="s">
        <v>4463</v>
      </c>
    </row>
    <row r="5903" spans="1:16" x14ac:dyDescent="0.25">
      <c r="A5903" t="s">
        <v>19</v>
      </c>
      <c r="B5903" t="s">
        <v>9493</v>
      </c>
      <c r="C5903" t="s">
        <v>120</v>
      </c>
      <c r="D5903" t="s">
        <v>3828</v>
      </c>
      <c r="E5903" t="s">
        <v>20</v>
      </c>
      <c r="F5903" t="b">
        <v>0</v>
      </c>
      <c r="G5903" t="s">
        <v>35</v>
      </c>
      <c r="H5903" s="4">
        <v>45729.793090277781</v>
      </c>
      <c r="I5903" t="b">
        <v>0</v>
      </c>
      <c r="J5903" t="b">
        <v>0</v>
      </c>
      <c r="K5903" t="s">
        <v>24</v>
      </c>
      <c r="L5903" t="s">
        <v>22</v>
      </c>
      <c r="M5903">
        <v>135000</v>
      </c>
      <c r="O5903" t="s">
        <v>2021</v>
      </c>
      <c r="P5903" t="s">
        <v>9494</v>
      </c>
    </row>
    <row r="5904" spans="1:16" x14ac:dyDescent="0.25">
      <c r="A5904" t="s">
        <v>2</v>
      </c>
      <c r="B5904" t="s">
        <v>9413</v>
      </c>
      <c r="C5904" t="s">
        <v>1025</v>
      </c>
      <c r="D5904" t="s">
        <v>3600</v>
      </c>
      <c r="E5904" t="s">
        <v>51</v>
      </c>
      <c r="F5904" t="b">
        <v>0</v>
      </c>
      <c r="G5904" t="s">
        <v>35</v>
      </c>
      <c r="H5904" s="4">
        <v>45729.793356481481</v>
      </c>
      <c r="I5904" t="b">
        <v>1</v>
      </c>
      <c r="J5904" t="b">
        <v>0</v>
      </c>
      <c r="K5904" t="s">
        <v>24</v>
      </c>
      <c r="L5904" t="s">
        <v>36</v>
      </c>
      <c r="N5904">
        <v>65</v>
      </c>
      <c r="O5904" t="s">
        <v>9414</v>
      </c>
      <c r="P5904" t="s">
        <v>2177</v>
      </c>
    </row>
    <row r="5905" spans="1:16" x14ac:dyDescent="0.25">
      <c r="A5905" t="s">
        <v>0</v>
      </c>
      <c r="B5905" t="s">
        <v>8056</v>
      </c>
      <c r="C5905" t="s">
        <v>696</v>
      </c>
      <c r="D5905" t="s">
        <v>3973</v>
      </c>
      <c r="E5905" t="s">
        <v>51</v>
      </c>
      <c r="F5905" t="b">
        <v>0</v>
      </c>
      <c r="G5905" t="s">
        <v>30</v>
      </c>
      <c r="H5905" s="4">
        <v>45729.793506944443</v>
      </c>
      <c r="I5905" t="b">
        <v>0</v>
      </c>
      <c r="J5905" t="b">
        <v>0</v>
      </c>
      <c r="K5905" t="s">
        <v>24</v>
      </c>
      <c r="L5905" t="s">
        <v>36</v>
      </c>
      <c r="N5905">
        <v>47.5</v>
      </c>
      <c r="O5905" t="s">
        <v>1137</v>
      </c>
      <c r="P5905" t="s">
        <v>709</v>
      </c>
    </row>
    <row r="5906" spans="1:16" x14ac:dyDescent="0.25">
      <c r="A5906" t="s">
        <v>2</v>
      </c>
      <c r="B5906" t="s">
        <v>9415</v>
      </c>
      <c r="C5906" t="s">
        <v>9416</v>
      </c>
      <c r="D5906" t="s">
        <v>3973</v>
      </c>
      <c r="E5906" t="s">
        <v>20</v>
      </c>
      <c r="F5906" t="b">
        <v>0</v>
      </c>
      <c r="G5906" t="s">
        <v>27</v>
      </c>
      <c r="H5906" s="4">
        <v>45729.793703703697</v>
      </c>
      <c r="I5906" t="b">
        <v>0</v>
      </c>
      <c r="J5906" t="b">
        <v>1</v>
      </c>
      <c r="K5906" t="s">
        <v>24</v>
      </c>
      <c r="L5906" t="s">
        <v>22</v>
      </c>
      <c r="M5906">
        <v>119000</v>
      </c>
      <c r="O5906" t="s">
        <v>734</v>
      </c>
      <c r="P5906" t="s">
        <v>9417</v>
      </c>
    </row>
    <row r="5907" spans="1:16" x14ac:dyDescent="0.25">
      <c r="A5907" t="s">
        <v>40</v>
      </c>
      <c r="B5907" t="s">
        <v>9463</v>
      </c>
      <c r="C5907" t="s">
        <v>3515</v>
      </c>
      <c r="D5907" t="s">
        <v>2208</v>
      </c>
      <c r="E5907" t="s">
        <v>20</v>
      </c>
      <c r="F5907" t="b">
        <v>0</v>
      </c>
      <c r="G5907" t="s">
        <v>27</v>
      </c>
      <c r="H5907" s="4">
        <v>45729.793726851851</v>
      </c>
      <c r="I5907" t="b">
        <v>0</v>
      </c>
      <c r="J5907" t="b">
        <v>1</v>
      </c>
      <c r="K5907" t="s">
        <v>24</v>
      </c>
      <c r="L5907" t="s">
        <v>22</v>
      </c>
      <c r="M5907">
        <v>125525</v>
      </c>
      <c r="O5907" t="s">
        <v>9464</v>
      </c>
      <c r="P5907" t="s">
        <v>9465</v>
      </c>
    </row>
    <row r="5908" spans="1:16" x14ac:dyDescent="0.25">
      <c r="A5908" t="s">
        <v>89</v>
      </c>
      <c r="B5908" t="s">
        <v>6660</v>
      </c>
      <c r="C5908" t="s">
        <v>44</v>
      </c>
      <c r="D5908" t="s">
        <v>3973</v>
      </c>
      <c r="E5908" t="s">
        <v>20</v>
      </c>
      <c r="F5908" t="b">
        <v>0</v>
      </c>
      <c r="G5908" t="s">
        <v>27</v>
      </c>
      <c r="H5908" s="4">
        <v>45729.795057870368</v>
      </c>
      <c r="I5908" t="b">
        <v>1</v>
      </c>
      <c r="J5908" t="b">
        <v>1</v>
      </c>
      <c r="K5908" t="s">
        <v>24</v>
      </c>
      <c r="L5908" t="s">
        <v>22</v>
      </c>
      <c r="M5908">
        <v>185000</v>
      </c>
      <c r="O5908" t="s">
        <v>2815</v>
      </c>
      <c r="P5908" t="s">
        <v>6661</v>
      </c>
    </row>
    <row r="5909" spans="1:16" x14ac:dyDescent="0.25">
      <c r="A5909" t="s">
        <v>0</v>
      </c>
      <c r="B5909" t="s">
        <v>9418</v>
      </c>
      <c r="C5909" t="s">
        <v>316</v>
      </c>
      <c r="D5909" t="s">
        <v>3957</v>
      </c>
      <c r="E5909" t="s">
        <v>20</v>
      </c>
      <c r="F5909" t="b">
        <v>0</v>
      </c>
      <c r="G5909" t="s">
        <v>35</v>
      </c>
      <c r="H5909" s="4">
        <v>45729.833819444437</v>
      </c>
      <c r="I5909" t="b">
        <v>0</v>
      </c>
      <c r="J5909" t="b">
        <v>1</v>
      </c>
      <c r="K5909" t="s">
        <v>24</v>
      </c>
      <c r="L5909" t="s">
        <v>36</v>
      </c>
      <c r="N5909">
        <v>16.510000228881839</v>
      </c>
      <c r="O5909" t="s">
        <v>759</v>
      </c>
      <c r="P5909" t="s">
        <v>9419</v>
      </c>
    </row>
    <row r="5910" spans="1:16" x14ac:dyDescent="0.25">
      <c r="A5910" t="s">
        <v>0</v>
      </c>
      <c r="B5910" t="s">
        <v>9175</v>
      </c>
      <c r="C5910" t="s">
        <v>292</v>
      </c>
      <c r="D5910" t="s">
        <v>3957</v>
      </c>
      <c r="E5910" t="s">
        <v>20</v>
      </c>
      <c r="F5910" t="b">
        <v>0</v>
      </c>
      <c r="G5910" t="s">
        <v>30</v>
      </c>
      <c r="H5910" s="4">
        <v>45729.834236111114</v>
      </c>
      <c r="I5910" t="b">
        <v>0</v>
      </c>
      <c r="J5910" t="b">
        <v>1</v>
      </c>
      <c r="K5910" t="s">
        <v>24</v>
      </c>
      <c r="L5910" t="s">
        <v>36</v>
      </c>
      <c r="N5910">
        <v>22.694999694824219</v>
      </c>
      <c r="O5910" t="s">
        <v>9176</v>
      </c>
      <c r="P5910" t="s">
        <v>1303</v>
      </c>
    </row>
    <row r="5911" spans="1:16" x14ac:dyDescent="0.25">
      <c r="A5911" t="s">
        <v>139</v>
      </c>
      <c r="B5911" t="s">
        <v>1634</v>
      </c>
      <c r="C5911" t="s">
        <v>945</v>
      </c>
      <c r="D5911" t="s">
        <v>3973</v>
      </c>
      <c r="E5911" t="s">
        <v>20</v>
      </c>
      <c r="F5911" t="b">
        <v>0</v>
      </c>
      <c r="G5911" t="s">
        <v>30</v>
      </c>
      <c r="H5911" s="4">
        <v>45729.83425925926</v>
      </c>
      <c r="I5911" t="b">
        <v>0</v>
      </c>
      <c r="J5911" t="b">
        <v>0</v>
      </c>
      <c r="K5911" t="s">
        <v>24</v>
      </c>
      <c r="L5911" t="s">
        <v>22</v>
      </c>
      <c r="M5911">
        <v>67884</v>
      </c>
      <c r="O5911" t="s">
        <v>3090</v>
      </c>
    </row>
    <row r="5912" spans="1:16" x14ac:dyDescent="0.25">
      <c r="A5912" t="s">
        <v>2</v>
      </c>
      <c r="B5912" t="s">
        <v>2617</v>
      </c>
      <c r="C5912" t="s">
        <v>151</v>
      </c>
      <c r="D5912" t="s">
        <v>3973</v>
      </c>
      <c r="E5912" t="s">
        <v>20</v>
      </c>
      <c r="F5912" t="b">
        <v>0</v>
      </c>
      <c r="G5912" t="s">
        <v>30</v>
      </c>
      <c r="H5912" s="4">
        <v>45729.835636574076</v>
      </c>
      <c r="I5912" t="b">
        <v>0</v>
      </c>
      <c r="J5912" t="b">
        <v>1</v>
      </c>
      <c r="K5912" t="s">
        <v>24</v>
      </c>
      <c r="L5912" t="s">
        <v>22</v>
      </c>
      <c r="M5912">
        <v>130500</v>
      </c>
      <c r="O5912" t="s">
        <v>9420</v>
      </c>
      <c r="P5912" t="s">
        <v>9421</v>
      </c>
    </row>
    <row r="5913" spans="1:16" x14ac:dyDescent="0.25">
      <c r="A5913" t="s">
        <v>2</v>
      </c>
      <c r="B5913" t="s">
        <v>2076</v>
      </c>
      <c r="C5913" t="s">
        <v>236</v>
      </c>
      <c r="D5913" t="s">
        <v>3957</v>
      </c>
      <c r="E5913" t="s">
        <v>34</v>
      </c>
      <c r="F5913" t="b">
        <v>0</v>
      </c>
      <c r="G5913" t="s">
        <v>41</v>
      </c>
      <c r="H5913" s="4">
        <v>45729.835763888892</v>
      </c>
      <c r="I5913" t="b">
        <v>1</v>
      </c>
      <c r="J5913" t="b">
        <v>1</v>
      </c>
      <c r="K5913" t="s">
        <v>24</v>
      </c>
      <c r="L5913" t="s">
        <v>36</v>
      </c>
      <c r="N5913">
        <v>56.475002288818359</v>
      </c>
      <c r="O5913" t="s">
        <v>186</v>
      </c>
      <c r="P5913" t="s">
        <v>4098</v>
      </c>
    </row>
    <row r="5914" spans="1:16" x14ac:dyDescent="0.25">
      <c r="A5914" t="s">
        <v>2</v>
      </c>
      <c r="B5914" t="s">
        <v>9422</v>
      </c>
      <c r="C5914" t="s">
        <v>823</v>
      </c>
      <c r="D5914" t="s">
        <v>3828</v>
      </c>
      <c r="E5914" t="s">
        <v>20</v>
      </c>
      <c r="F5914" t="b">
        <v>0</v>
      </c>
      <c r="G5914" t="s">
        <v>52</v>
      </c>
      <c r="H5914" s="4">
        <v>45729.838194444441</v>
      </c>
      <c r="I5914" t="b">
        <v>0</v>
      </c>
      <c r="J5914" t="b">
        <v>1</v>
      </c>
      <c r="K5914" t="s">
        <v>24</v>
      </c>
      <c r="L5914" t="s">
        <v>22</v>
      </c>
      <c r="M5914">
        <v>98883</v>
      </c>
      <c r="O5914" t="s">
        <v>9423</v>
      </c>
      <c r="P5914" t="s">
        <v>9424</v>
      </c>
    </row>
    <row r="5915" spans="1:16" x14ac:dyDescent="0.25">
      <c r="A5915" t="s">
        <v>25</v>
      </c>
      <c r="B5915" t="s">
        <v>9425</v>
      </c>
      <c r="C5915" t="s">
        <v>203</v>
      </c>
      <c r="D5915" t="s">
        <v>3828</v>
      </c>
      <c r="E5915" t="s">
        <v>20</v>
      </c>
      <c r="F5915" t="b">
        <v>0</v>
      </c>
      <c r="G5915" t="s">
        <v>23</v>
      </c>
      <c r="H5915" s="4">
        <v>45729.863483796304</v>
      </c>
      <c r="I5915" t="b">
        <v>1</v>
      </c>
      <c r="J5915" t="b">
        <v>1</v>
      </c>
      <c r="K5915" t="s">
        <v>24</v>
      </c>
      <c r="L5915" t="s">
        <v>22</v>
      </c>
      <c r="M5915">
        <v>108750</v>
      </c>
      <c r="O5915" t="s">
        <v>935</v>
      </c>
      <c r="P5915" t="s">
        <v>1813</v>
      </c>
    </row>
    <row r="5916" spans="1:16" x14ac:dyDescent="0.25">
      <c r="A5916" t="s">
        <v>2</v>
      </c>
      <c r="B5916" t="s">
        <v>7718</v>
      </c>
      <c r="C5916" t="s">
        <v>39</v>
      </c>
      <c r="D5916" t="s">
        <v>3600</v>
      </c>
      <c r="E5916" t="s">
        <v>20</v>
      </c>
      <c r="F5916" t="b">
        <v>1</v>
      </c>
      <c r="G5916" t="s">
        <v>35</v>
      </c>
      <c r="H5916" s="4">
        <v>45729.873055555552</v>
      </c>
      <c r="I5916" t="b">
        <v>0</v>
      </c>
      <c r="J5916" t="b">
        <v>1</v>
      </c>
      <c r="K5916" t="s">
        <v>24</v>
      </c>
      <c r="L5916" t="s">
        <v>22</v>
      </c>
      <c r="M5916">
        <v>188000</v>
      </c>
      <c r="O5916" t="s">
        <v>3886</v>
      </c>
      <c r="P5916" t="s">
        <v>7719</v>
      </c>
    </row>
    <row r="5917" spans="1:16" x14ac:dyDescent="0.25">
      <c r="A5917" t="s">
        <v>0</v>
      </c>
      <c r="B5917" t="s">
        <v>5400</v>
      </c>
      <c r="C5917" t="s">
        <v>306</v>
      </c>
      <c r="D5917" t="s">
        <v>3973</v>
      </c>
      <c r="E5917" t="s">
        <v>20</v>
      </c>
      <c r="F5917" t="b">
        <v>0</v>
      </c>
      <c r="G5917" t="s">
        <v>27</v>
      </c>
      <c r="H5917" s="4">
        <v>45729.875219907408</v>
      </c>
      <c r="I5917" t="b">
        <v>0</v>
      </c>
      <c r="J5917" t="b">
        <v>0</v>
      </c>
      <c r="K5917" t="s">
        <v>24</v>
      </c>
      <c r="L5917" t="s">
        <v>22</v>
      </c>
      <c r="M5917">
        <v>66000</v>
      </c>
      <c r="O5917" t="s">
        <v>5401</v>
      </c>
    </row>
    <row r="5918" spans="1:16" x14ac:dyDescent="0.25">
      <c r="A5918" t="s">
        <v>0</v>
      </c>
      <c r="B5918" t="s">
        <v>0</v>
      </c>
      <c r="C5918" t="s">
        <v>916</v>
      </c>
      <c r="D5918" t="s">
        <v>3973</v>
      </c>
      <c r="E5918" t="s">
        <v>20</v>
      </c>
      <c r="F5918" t="b">
        <v>0</v>
      </c>
      <c r="G5918" t="s">
        <v>27</v>
      </c>
      <c r="H5918" s="4">
        <v>45729.876296296286</v>
      </c>
      <c r="I5918" t="b">
        <v>1</v>
      </c>
      <c r="J5918" t="b">
        <v>0</v>
      </c>
      <c r="K5918" t="s">
        <v>24</v>
      </c>
      <c r="L5918" t="s">
        <v>22</v>
      </c>
      <c r="M5918">
        <v>82500</v>
      </c>
      <c r="O5918" t="s">
        <v>1899</v>
      </c>
      <c r="P5918" t="s">
        <v>338</v>
      </c>
    </row>
    <row r="5919" spans="1:16" x14ac:dyDescent="0.25">
      <c r="A5919" t="s">
        <v>0</v>
      </c>
      <c r="B5919" t="s">
        <v>9426</v>
      </c>
      <c r="C5919" t="s">
        <v>213</v>
      </c>
      <c r="D5919" t="s">
        <v>3828</v>
      </c>
      <c r="E5919" t="s">
        <v>20</v>
      </c>
      <c r="F5919" t="b">
        <v>0</v>
      </c>
      <c r="G5919" t="s">
        <v>41</v>
      </c>
      <c r="H5919" s="4">
        <v>45729.876331018517</v>
      </c>
      <c r="I5919" t="b">
        <v>0</v>
      </c>
      <c r="J5919" t="b">
        <v>1</v>
      </c>
      <c r="K5919" t="s">
        <v>24</v>
      </c>
      <c r="L5919" t="s">
        <v>36</v>
      </c>
      <c r="N5919">
        <v>23</v>
      </c>
      <c r="O5919" t="s">
        <v>9427</v>
      </c>
      <c r="P5919" t="s">
        <v>9428</v>
      </c>
    </row>
    <row r="5920" spans="1:16" x14ac:dyDescent="0.25">
      <c r="A5920" t="s">
        <v>89</v>
      </c>
      <c r="B5920" t="s">
        <v>9429</v>
      </c>
      <c r="C5920" t="s">
        <v>2172</v>
      </c>
      <c r="D5920" t="s">
        <v>3600</v>
      </c>
      <c r="E5920" t="s">
        <v>20</v>
      </c>
      <c r="F5920" t="b">
        <v>0</v>
      </c>
      <c r="G5920" t="s">
        <v>52</v>
      </c>
      <c r="H5920" s="4">
        <v>45729.877812500003</v>
      </c>
      <c r="I5920" t="b">
        <v>0</v>
      </c>
      <c r="J5920" t="b">
        <v>1</v>
      </c>
      <c r="K5920" t="s">
        <v>24</v>
      </c>
      <c r="L5920" t="s">
        <v>22</v>
      </c>
      <c r="M5920">
        <v>255630</v>
      </c>
      <c r="O5920" t="s">
        <v>773</v>
      </c>
    </row>
    <row r="5921" spans="1:16" x14ac:dyDescent="0.25">
      <c r="A5921" t="s">
        <v>0</v>
      </c>
      <c r="B5921" t="s">
        <v>1934</v>
      </c>
      <c r="C5921" t="s">
        <v>1247</v>
      </c>
      <c r="D5921" t="s">
        <v>3828</v>
      </c>
      <c r="E5921" t="s">
        <v>20</v>
      </c>
      <c r="F5921" t="b">
        <v>0</v>
      </c>
      <c r="G5921" t="s">
        <v>1247</v>
      </c>
      <c r="H5921" s="4">
        <v>45729.905011574083</v>
      </c>
      <c r="I5921" t="b">
        <v>0</v>
      </c>
      <c r="J5921" t="b">
        <v>0</v>
      </c>
      <c r="K5921" t="s">
        <v>1247</v>
      </c>
      <c r="L5921" t="s">
        <v>22</v>
      </c>
      <c r="M5921">
        <v>38500</v>
      </c>
      <c r="O5921" t="s">
        <v>5660</v>
      </c>
      <c r="P5921" t="s">
        <v>5661</v>
      </c>
    </row>
    <row r="5922" spans="1:16" x14ac:dyDescent="0.25">
      <c r="A5922" t="s">
        <v>0</v>
      </c>
      <c r="B5922" t="s">
        <v>8621</v>
      </c>
      <c r="C5922" t="s">
        <v>179</v>
      </c>
      <c r="D5922" t="s">
        <v>3973</v>
      </c>
      <c r="E5922" t="s">
        <v>20</v>
      </c>
      <c r="F5922" t="b">
        <v>0</v>
      </c>
      <c r="G5922" t="s">
        <v>27</v>
      </c>
      <c r="H5922" s="4">
        <v>45729.916979166657</v>
      </c>
      <c r="I5922" t="b">
        <v>0</v>
      </c>
      <c r="J5922" t="b">
        <v>1</v>
      </c>
      <c r="K5922" t="s">
        <v>24</v>
      </c>
      <c r="L5922" t="s">
        <v>22</v>
      </c>
      <c r="M5922">
        <v>62355.453125</v>
      </c>
      <c r="O5922" t="s">
        <v>8622</v>
      </c>
      <c r="P5922" t="s">
        <v>1732</v>
      </c>
    </row>
    <row r="5923" spans="1:16" x14ac:dyDescent="0.25">
      <c r="A5923" t="s">
        <v>89</v>
      </c>
      <c r="B5923" t="s">
        <v>2377</v>
      </c>
      <c r="C5923" t="s">
        <v>623</v>
      </c>
      <c r="D5923" t="s">
        <v>3973</v>
      </c>
      <c r="E5923" t="s">
        <v>51</v>
      </c>
      <c r="F5923" t="b">
        <v>0</v>
      </c>
      <c r="G5923" t="s">
        <v>27</v>
      </c>
      <c r="H5923" s="4">
        <v>45729.916979166657</v>
      </c>
      <c r="I5923" t="b">
        <v>0</v>
      </c>
      <c r="J5923" t="b">
        <v>1</v>
      </c>
      <c r="K5923" t="s">
        <v>24</v>
      </c>
      <c r="L5923" t="s">
        <v>36</v>
      </c>
      <c r="N5923">
        <v>65</v>
      </c>
      <c r="O5923" t="s">
        <v>483</v>
      </c>
      <c r="P5923" t="s">
        <v>9069</v>
      </c>
    </row>
    <row r="5924" spans="1:16" x14ac:dyDescent="0.25">
      <c r="A5924" t="s">
        <v>0</v>
      </c>
      <c r="B5924" t="s">
        <v>8621</v>
      </c>
      <c r="C5924" t="s">
        <v>179</v>
      </c>
      <c r="D5924" t="s">
        <v>3973</v>
      </c>
      <c r="E5924" t="s">
        <v>20</v>
      </c>
      <c r="F5924" t="b">
        <v>0</v>
      </c>
      <c r="G5924" t="s">
        <v>27</v>
      </c>
      <c r="H5924" s="4">
        <v>45729.916979166657</v>
      </c>
      <c r="I5924" t="b">
        <v>0</v>
      </c>
      <c r="J5924" t="b">
        <v>1</v>
      </c>
      <c r="K5924" t="s">
        <v>24</v>
      </c>
      <c r="L5924" t="s">
        <v>22</v>
      </c>
      <c r="M5924">
        <v>62355.453125</v>
      </c>
      <c r="O5924" t="s">
        <v>8622</v>
      </c>
      <c r="P5924" t="s">
        <v>1732</v>
      </c>
    </row>
    <row r="5925" spans="1:16" x14ac:dyDescent="0.25">
      <c r="A5925" t="s">
        <v>2</v>
      </c>
      <c r="B5925" t="s">
        <v>9430</v>
      </c>
      <c r="C5925" t="s">
        <v>145</v>
      </c>
      <c r="D5925" t="s">
        <v>3828</v>
      </c>
      <c r="E5925" t="s">
        <v>20</v>
      </c>
      <c r="F5925" t="b">
        <v>0</v>
      </c>
      <c r="G5925" t="s">
        <v>27</v>
      </c>
      <c r="H5925" s="4">
        <v>45729.917870370373</v>
      </c>
      <c r="I5925" t="b">
        <v>0</v>
      </c>
      <c r="J5925" t="b">
        <v>1</v>
      </c>
      <c r="K5925" t="s">
        <v>24</v>
      </c>
      <c r="L5925" t="s">
        <v>22</v>
      </c>
      <c r="M5925">
        <v>204500</v>
      </c>
      <c r="O5925" t="s">
        <v>9431</v>
      </c>
      <c r="P5925" t="s">
        <v>9432</v>
      </c>
    </row>
    <row r="5926" spans="1:16" x14ac:dyDescent="0.25">
      <c r="A5926" t="s">
        <v>1</v>
      </c>
      <c r="B5926" t="s">
        <v>9433</v>
      </c>
      <c r="C5926" t="s">
        <v>192</v>
      </c>
      <c r="D5926" t="s">
        <v>2208</v>
      </c>
      <c r="E5926" t="s">
        <v>20</v>
      </c>
      <c r="F5926" t="b">
        <v>0</v>
      </c>
      <c r="G5926" t="s">
        <v>23</v>
      </c>
      <c r="H5926" s="4">
        <v>45729.930821759262</v>
      </c>
      <c r="I5926" t="b">
        <v>0</v>
      </c>
      <c r="J5926" t="b">
        <v>1</v>
      </c>
      <c r="K5926" t="s">
        <v>24</v>
      </c>
      <c r="L5926" t="s">
        <v>36</v>
      </c>
      <c r="N5926">
        <v>40.81500244140625</v>
      </c>
      <c r="O5926" t="s">
        <v>9434</v>
      </c>
      <c r="P5926" t="s">
        <v>9435</v>
      </c>
    </row>
    <row r="5927" spans="1:16" x14ac:dyDescent="0.25">
      <c r="A5927" t="s">
        <v>0</v>
      </c>
      <c r="B5927" t="s">
        <v>7388</v>
      </c>
      <c r="C5927" t="s">
        <v>192</v>
      </c>
      <c r="D5927" t="s">
        <v>3973</v>
      </c>
      <c r="E5927" t="s">
        <v>51</v>
      </c>
      <c r="F5927" t="b">
        <v>0</v>
      </c>
      <c r="G5927" t="s">
        <v>23</v>
      </c>
      <c r="H5927" s="4">
        <v>45729.94940972222</v>
      </c>
      <c r="I5927" t="b">
        <v>0</v>
      </c>
      <c r="J5927" t="b">
        <v>0</v>
      </c>
      <c r="K5927" t="s">
        <v>24</v>
      </c>
      <c r="L5927" t="s">
        <v>36</v>
      </c>
      <c r="N5927">
        <v>27.5</v>
      </c>
      <c r="O5927" t="s">
        <v>7389</v>
      </c>
      <c r="P5927" t="s">
        <v>2146</v>
      </c>
    </row>
    <row r="5928" spans="1:16" x14ac:dyDescent="0.25">
      <c r="A5928" t="s">
        <v>89</v>
      </c>
      <c r="B5928" t="s">
        <v>5118</v>
      </c>
      <c r="C5928" t="s">
        <v>367</v>
      </c>
      <c r="D5928" t="s">
        <v>3973</v>
      </c>
      <c r="E5928" t="s">
        <v>20</v>
      </c>
      <c r="F5928" t="b">
        <v>0</v>
      </c>
      <c r="G5928" t="s">
        <v>27</v>
      </c>
      <c r="H5928" s="4">
        <v>45729.958541666667</v>
      </c>
      <c r="I5928" t="b">
        <v>0</v>
      </c>
      <c r="J5928" t="b">
        <v>1</v>
      </c>
      <c r="K5928" t="s">
        <v>24</v>
      </c>
      <c r="L5928" t="s">
        <v>22</v>
      </c>
      <c r="M5928">
        <v>160000</v>
      </c>
      <c r="O5928" t="s">
        <v>368</v>
      </c>
      <c r="P5928" t="s">
        <v>5119</v>
      </c>
    </row>
    <row r="5929" spans="1:16" x14ac:dyDescent="0.25">
      <c r="A5929" t="s">
        <v>0</v>
      </c>
      <c r="B5929" t="s">
        <v>1174</v>
      </c>
      <c r="C5929" t="s">
        <v>9436</v>
      </c>
      <c r="D5929" t="s">
        <v>3957</v>
      </c>
      <c r="E5929" t="s">
        <v>34</v>
      </c>
      <c r="F5929" t="b">
        <v>0</v>
      </c>
      <c r="G5929" t="s">
        <v>35</v>
      </c>
      <c r="H5929" s="4">
        <v>45729.958761574067</v>
      </c>
      <c r="I5929" t="b">
        <v>0</v>
      </c>
      <c r="J5929" t="b">
        <v>0</v>
      </c>
      <c r="K5929" t="s">
        <v>24</v>
      </c>
      <c r="L5929" t="s">
        <v>36</v>
      </c>
      <c r="N5929">
        <v>16.510000228881839</v>
      </c>
      <c r="O5929" t="s">
        <v>9437</v>
      </c>
      <c r="P5929" t="s">
        <v>9438</v>
      </c>
    </row>
    <row r="5930" spans="1:16" x14ac:dyDescent="0.25">
      <c r="A5930" t="s">
        <v>2</v>
      </c>
      <c r="B5930" t="s">
        <v>6884</v>
      </c>
      <c r="C5930" t="s">
        <v>337</v>
      </c>
      <c r="D5930" t="s">
        <v>5243</v>
      </c>
      <c r="E5930" t="s">
        <v>20</v>
      </c>
      <c r="F5930" t="b">
        <v>0</v>
      </c>
      <c r="G5930" t="s">
        <v>27</v>
      </c>
      <c r="H5930" s="4">
        <v>45729.9606712963</v>
      </c>
      <c r="I5930" t="b">
        <v>0</v>
      </c>
      <c r="J5930" t="b">
        <v>0</v>
      </c>
      <c r="K5930" t="s">
        <v>24</v>
      </c>
      <c r="L5930" t="s">
        <v>22</v>
      </c>
      <c r="M5930">
        <v>167000</v>
      </c>
      <c r="O5930" t="s">
        <v>6885</v>
      </c>
      <c r="P5930" t="s">
        <v>6886</v>
      </c>
    </row>
    <row r="5931" spans="1:16" x14ac:dyDescent="0.25">
      <c r="A5931" t="s">
        <v>2</v>
      </c>
      <c r="B5931" t="s">
        <v>369</v>
      </c>
      <c r="C5931" t="s">
        <v>8874</v>
      </c>
      <c r="D5931" t="s">
        <v>3973</v>
      </c>
      <c r="E5931" t="s">
        <v>631</v>
      </c>
      <c r="F5931" t="b">
        <v>0</v>
      </c>
      <c r="G5931" t="s">
        <v>41</v>
      </c>
      <c r="H5931" s="4">
        <v>45729.971516203703</v>
      </c>
      <c r="I5931" t="b">
        <v>0</v>
      </c>
      <c r="J5931" t="b">
        <v>0</v>
      </c>
      <c r="K5931" t="s">
        <v>24</v>
      </c>
      <c r="L5931" t="s">
        <v>22</v>
      </c>
      <c r="M5931">
        <v>87000</v>
      </c>
      <c r="O5931" t="s">
        <v>91</v>
      </c>
      <c r="P5931" t="s">
        <v>9439</v>
      </c>
    </row>
    <row r="5932" spans="1:16" x14ac:dyDescent="0.25">
      <c r="A5932" t="s">
        <v>40</v>
      </c>
      <c r="B5932" t="s">
        <v>1786</v>
      </c>
      <c r="C5932" t="s">
        <v>5427</v>
      </c>
      <c r="D5932" t="s">
        <v>4014</v>
      </c>
      <c r="E5932" t="s">
        <v>20</v>
      </c>
      <c r="F5932" t="b">
        <v>0</v>
      </c>
      <c r="G5932" t="s">
        <v>27</v>
      </c>
      <c r="H5932" s="4">
        <v>45729.997129629628</v>
      </c>
      <c r="I5932" t="b">
        <v>0</v>
      </c>
      <c r="J5932" t="b">
        <v>1</v>
      </c>
      <c r="K5932" t="s">
        <v>24</v>
      </c>
      <c r="L5932" t="s">
        <v>22</v>
      </c>
      <c r="M5932">
        <v>253000</v>
      </c>
      <c r="O5932" t="s">
        <v>59</v>
      </c>
      <c r="P5932" t="s">
        <v>137</v>
      </c>
    </row>
    <row r="5933" spans="1:16" x14ac:dyDescent="0.25">
      <c r="A5933" t="s">
        <v>0</v>
      </c>
      <c r="B5933" t="s">
        <v>257</v>
      </c>
      <c r="C5933" t="s">
        <v>468</v>
      </c>
      <c r="D5933" t="s">
        <v>3973</v>
      </c>
      <c r="E5933" t="s">
        <v>20</v>
      </c>
      <c r="F5933" t="b">
        <v>0</v>
      </c>
      <c r="G5933" t="s">
        <v>27</v>
      </c>
      <c r="H5933" s="4">
        <v>45730.000231481477</v>
      </c>
      <c r="I5933" t="b">
        <v>0</v>
      </c>
      <c r="J5933" t="b">
        <v>1</v>
      </c>
      <c r="K5933" t="s">
        <v>24</v>
      </c>
      <c r="L5933" t="s">
        <v>22</v>
      </c>
      <c r="M5933">
        <v>125000</v>
      </c>
      <c r="O5933" t="s">
        <v>5482</v>
      </c>
      <c r="P5933" t="s">
        <v>9339</v>
      </c>
    </row>
    <row r="5934" spans="1:16" x14ac:dyDescent="0.25">
      <c r="A5934" t="s">
        <v>89</v>
      </c>
      <c r="B5934" t="s">
        <v>5532</v>
      </c>
      <c r="C5934" t="s">
        <v>3196</v>
      </c>
      <c r="D5934" t="s">
        <v>3973</v>
      </c>
      <c r="E5934" t="s">
        <v>51</v>
      </c>
      <c r="F5934" t="b">
        <v>0</v>
      </c>
      <c r="G5934" t="s">
        <v>41</v>
      </c>
      <c r="H5934" s="4">
        <v>45730.000462962962</v>
      </c>
      <c r="I5934" t="b">
        <v>1</v>
      </c>
      <c r="J5934" t="b">
        <v>0</v>
      </c>
      <c r="K5934" t="s">
        <v>24</v>
      </c>
      <c r="L5934" t="s">
        <v>36</v>
      </c>
      <c r="N5934">
        <v>47.5</v>
      </c>
      <c r="O5934" t="s">
        <v>806</v>
      </c>
      <c r="P5934" t="s">
        <v>5533</v>
      </c>
    </row>
    <row r="5935" spans="1:16" x14ac:dyDescent="0.25">
      <c r="A5935" t="s">
        <v>2</v>
      </c>
      <c r="B5935" t="s">
        <v>1167</v>
      </c>
      <c r="C5935" t="s">
        <v>29</v>
      </c>
      <c r="D5935" t="s">
        <v>5535</v>
      </c>
      <c r="E5935" t="s">
        <v>20</v>
      </c>
      <c r="F5935" t="b">
        <v>0</v>
      </c>
      <c r="G5935" t="s">
        <v>27</v>
      </c>
      <c r="H5935" s="4">
        <v>45730.001157407409</v>
      </c>
      <c r="I5935" t="b">
        <v>1</v>
      </c>
      <c r="J5935" t="b">
        <v>1</v>
      </c>
      <c r="K5935" t="s">
        <v>24</v>
      </c>
      <c r="L5935" t="s">
        <v>22</v>
      </c>
      <c r="M5935">
        <v>88582</v>
      </c>
      <c r="O5935" t="s">
        <v>77</v>
      </c>
      <c r="P5935" t="s">
        <v>9340</v>
      </c>
    </row>
    <row r="5936" spans="1:16" x14ac:dyDescent="0.25">
      <c r="A5936" t="s">
        <v>40</v>
      </c>
      <c r="B5936" t="s">
        <v>9341</v>
      </c>
      <c r="C5936" t="s">
        <v>748</v>
      </c>
      <c r="D5936" t="s">
        <v>4035</v>
      </c>
      <c r="E5936" t="s">
        <v>20</v>
      </c>
      <c r="F5936" t="b">
        <v>0</v>
      </c>
      <c r="G5936" t="s">
        <v>158</v>
      </c>
      <c r="H5936" s="4">
        <v>45730.014479166668</v>
      </c>
      <c r="I5936" t="b">
        <v>0</v>
      </c>
      <c r="J5936" t="b">
        <v>0</v>
      </c>
      <c r="K5936" t="s">
        <v>158</v>
      </c>
      <c r="L5936" t="s">
        <v>22</v>
      </c>
      <c r="M5936">
        <v>83999.5</v>
      </c>
      <c r="O5936" t="s">
        <v>2768</v>
      </c>
      <c r="P5936" t="s">
        <v>3411</v>
      </c>
    </row>
    <row r="5937" spans="1:16" x14ac:dyDescent="0.25">
      <c r="A5937" t="s">
        <v>28</v>
      </c>
      <c r="B5937" t="s">
        <v>28</v>
      </c>
      <c r="C5937" t="s">
        <v>5242</v>
      </c>
      <c r="D5937" t="s">
        <v>5243</v>
      </c>
      <c r="E5937" t="s">
        <v>20</v>
      </c>
      <c r="F5937" t="b">
        <v>0</v>
      </c>
      <c r="G5937" t="s">
        <v>314</v>
      </c>
      <c r="H5937" s="4">
        <v>45730.023402777777</v>
      </c>
      <c r="I5937" t="b">
        <v>0</v>
      </c>
      <c r="J5937" t="b">
        <v>0</v>
      </c>
      <c r="K5937" t="s">
        <v>314</v>
      </c>
      <c r="L5937" t="s">
        <v>22</v>
      </c>
      <c r="M5937">
        <v>90000</v>
      </c>
      <c r="O5937" t="s">
        <v>6697</v>
      </c>
      <c r="P5937" t="s">
        <v>6698</v>
      </c>
    </row>
    <row r="5938" spans="1:16" x14ac:dyDescent="0.25">
      <c r="A5938" t="s">
        <v>0</v>
      </c>
      <c r="B5938" t="s">
        <v>0</v>
      </c>
      <c r="C5938" t="s">
        <v>9342</v>
      </c>
      <c r="D5938" t="s">
        <v>7547</v>
      </c>
      <c r="E5938" t="s">
        <v>34</v>
      </c>
      <c r="F5938" t="b">
        <v>0</v>
      </c>
      <c r="G5938" t="s">
        <v>41</v>
      </c>
      <c r="H5938" s="4">
        <v>45730.042337962957</v>
      </c>
      <c r="I5938" t="b">
        <v>0</v>
      </c>
      <c r="J5938" t="b">
        <v>0</v>
      </c>
      <c r="K5938" t="s">
        <v>24</v>
      </c>
      <c r="L5938" t="s">
        <v>36</v>
      </c>
      <c r="N5938">
        <v>15</v>
      </c>
      <c r="O5938" t="s">
        <v>7548</v>
      </c>
      <c r="P5938" t="s">
        <v>61</v>
      </c>
    </row>
    <row r="5939" spans="1:16" x14ac:dyDescent="0.25">
      <c r="A5939" t="s">
        <v>0</v>
      </c>
      <c r="B5939" t="s">
        <v>4606</v>
      </c>
      <c r="C5939" t="s">
        <v>386</v>
      </c>
      <c r="D5939" t="s">
        <v>4607</v>
      </c>
      <c r="E5939" t="s">
        <v>51</v>
      </c>
      <c r="F5939" t="b">
        <v>0</v>
      </c>
      <c r="G5939" t="s">
        <v>41</v>
      </c>
      <c r="H5939" s="4">
        <v>45730.250300925924</v>
      </c>
      <c r="I5939" t="b">
        <v>1</v>
      </c>
      <c r="J5939" t="b">
        <v>0</v>
      </c>
      <c r="K5939" t="s">
        <v>24</v>
      </c>
      <c r="L5939" t="s">
        <v>22</v>
      </c>
      <c r="M5939">
        <v>169241</v>
      </c>
      <c r="O5939" t="s">
        <v>4608</v>
      </c>
      <c r="P5939" t="s">
        <v>4609</v>
      </c>
    </row>
    <row r="5940" spans="1:16" x14ac:dyDescent="0.25">
      <c r="A5940" t="s">
        <v>0</v>
      </c>
      <c r="B5940" t="s">
        <v>0</v>
      </c>
      <c r="C5940" t="s">
        <v>517</v>
      </c>
      <c r="D5940" t="s">
        <v>4753</v>
      </c>
      <c r="E5940" t="s">
        <v>51</v>
      </c>
      <c r="F5940" t="b">
        <v>0</v>
      </c>
      <c r="G5940" t="s">
        <v>41</v>
      </c>
      <c r="H5940" s="4">
        <v>45730.25037037037</v>
      </c>
      <c r="I5940" t="b">
        <v>0</v>
      </c>
      <c r="J5940" t="b">
        <v>1</v>
      </c>
      <c r="K5940" t="s">
        <v>24</v>
      </c>
      <c r="L5940" t="s">
        <v>36</v>
      </c>
      <c r="N5940">
        <v>47.5</v>
      </c>
      <c r="O5940" t="s">
        <v>289</v>
      </c>
      <c r="P5940" t="s">
        <v>2400</v>
      </c>
    </row>
    <row r="5941" spans="1:16" x14ac:dyDescent="0.25">
      <c r="A5941" t="s">
        <v>0</v>
      </c>
      <c r="B5941" t="s">
        <v>9343</v>
      </c>
      <c r="C5941" t="s">
        <v>151</v>
      </c>
      <c r="D5941" t="s">
        <v>3828</v>
      </c>
      <c r="E5941" t="s">
        <v>20</v>
      </c>
      <c r="F5941" t="b">
        <v>0</v>
      </c>
      <c r="G5941" t="s">
        <v>30</v>
      </c>
      <c r="H5941" s="4">
        <v>45730.250567129631</v>
      </c>
      <c r="I5941" t="b">
        <v>0</v>
      </c>
      <c r="J5941" t="b">
        <v>1</v>
      </c>
      <c r="K5941" t="s">
        <v>24</v>
      </c>
      <c r="L5941" t="s">
        <v>36</v>
      </c>
      <c r="N5941">
        <v>43.875</v>
      </c>
      <c r="O5941" t="s">
        <v>6083</v>
      </c>
      <c r="P5941" t="s">
        <v>9344</v>
      </c>
    </row>
    <row r="5942" spans="1:16" x14ac:dyDescent="0.25">
      <c r="A5942" t="s">
        <v>0</v>
      </c>
      <c r="B5942" t="s">
        <v>0</v>
      </c>
      <c r="C5942" t="s">
        <v>3330</v>
      </c>
      <c r="D5942" t="s">
        <v>3828</v>
      </c>
      <c r="E5942" t="s">
        <v>51</v>
      </c>
      <c r="F5942" t="b">
        <v>0</v>
      </c>
      <c r="G5942" t="s">
        <v>30</v>
      </c>
      <c r="H5942" s="4">
        <v>45730.250625000001</v>
      </c>
      <c r="I5942" t="b">
        <v>0</v>
      </c>
      <c r="J5942" t="b">
        <v>0</v>
      </c>
      <c r="K5942" t="s">
        <v>24</v>
      </c>
      <c r="L5942" t="s">
        <v>22</v>
      </c>
      <c r="M5942">
        <v>76212</v>
      </c>
      <c r="O5942" t="s">
        <v>9345</v>
      </c>
      <c r="P5942" t="s">
        <v>9346</v>
      </c>
    </row>
    <row r="5943" spans="1:16" x14ac:dyDescent="0.25">
      <c r="A5943" t="s">
        <v>1</v>
      </c>
      <c r="B5943" t="s">
        <v>663</v>
      </c>
      <c r="C5943" t="s">
        <v>140</v>
      </c>
      <c r="D5943" t="s">
        <v>3973</v>
      </c>
      <c r="E5943" t="s">
        <v>20</v>
      </c>
      <c r="F5943" t="b">
        <v>0</v>
      </c>
      <c r="G5943" t="s">
        <v>35</v>
      </c>
      <c r="H5943" s="4">
        <v>45730.250972222217</v>
      </c>
      <c r="I5943" t="b">
        <v>0</v>
      </c>
      <c r="J5943" t="b">
        <v>1</v>
      </c>
      <c r="K5943" t="s">
        <v>24</v>
      </c>
      <c r="L5943" t="s">
        <v>22</v>
      </c>
      <c r="M5943">
        <v>124350</v>
      </c>
      <c r="O5943" t="s">
        <v>664</v>
      </c>
      <c r="P5943" t="s">
        <v>9347</v>
      </c>
    </row>
    <row r="5944" spans="1:16" x14ac:dyDescent="0.25">
      <c r="A5944" t="s">
        <v>1</v>
      </c>
      <c r="B5944" t="s">
        <v>3439</v>
      </c>
      <c r="C5944" t="s">
        <v>82</v>
      </c>
      <c r="D5944" t="s">
        <v>3970</v>
      </c>
      <c r="E5944" t="s">
        <v>20</v>
      </c>
      <c r="F5944" t="b">
        <v>0</v>
      </c>
      <c r="G5944" t="s">
        <v>27</v>
      </c>
      <c r="H5944" s="4">
        <v>45730.251006944447</v>
      </c>
      <c r="I5944" t="b">
        <v>0</v>
      </c>
      <c r="J5944" t="b">
        <v>1</v>
      </c>
      <c r="K5944" t="s">
        <v>24</v>
      </c>
      <c r="L5944" t="s">
        <v>22</v>
      </c>
      <c r="M5944">
        <v>152000</v>
      </c>
      <c r="O5944" t="s">
        <v>65</v>
      </c>
      <c r="P5944" t="s">
        <v>723</v>
      </c>
    </row>
    <row r="5945" spans="1:16" x14ac:dyDescent="0.25">
      <c r="A5945" t="s">
        <v>191</v>
      </c>
      <c r="B5945" t="s">
        <v>9348</v>
      </c>
      <c r="C5945" t="s">
        <v>82</v>
      </c>
      <c r="D5945" t="s">
        <v>3973</v>
      </c>
      <c r="E5945" t="s">
        <v>20</v>
      </c>
      <c r="F5945" t="b">
        <v>0</v>
      </c>
      <c r="G5945" t="s">
        <v>27</v>
      </c>
      <c r="H5945" s="4">
        <v>45730.251168981478</v>
      </c>
      <c r="I5945" t="b">
        <v>0</v>
      </c>
      <c r="J5945" t="b">
        <v>0</v>
      </c>
      <c r="K5945" t="s">
        <v>24</v>
      </c>
      <c r="L5945" t="s">
        <v>36</v>
      </c>
      <c r="N5945">
        <v>70.5</v>
      </c>
      <c r="O5945" t="s">
        <v>4344</v>
      </c>
      <c r="P5945" t="s">
        <v>9349</v>
      </c>
    </row>
    <row r="5946" spans="1:16" x14ac:dyDescent="0.25">
      <c r="A5946" t="s">
        <v>1</v>
      </c>
      <c r="B5946" t="s">
        <v>9350</v>
      </c>
      <c r="C5946" t="s">
        <v>1521</v>
      </c>
      <c r="D5946" t="s">
        <v>3383</v>
      </c>
      <c r="E5946" t="s">
        <v>20</v>
      </c>
      <c r="F5946" t="b">
        <v>0</v>
      </c>
      <c r="G5946" t="s">
        <v>52</v>
      </c>
      <c r="H5946" s="4">
        <v>45730.251273148147</v>
      </c>
      <c r="I5946" t="b">
        <v>0</v>
      </c>
      <c r="J5946" t="b">
        <v>1</v>
      </c>
      <c r="K5946" t="s">
        <v>24</v>
      </c>
      <c r="L5946" t="s">
        <v>22</v>
      </c>
      <c r="M5946">
        <v>80000</v>
      </c>
      <c r="O5946" t="s">
        <v>1549</v>
      </c>
      <c r="P5946" t="s">
        <v>700</v>
      </c>
    </row>
    <row r="5947" spans="1:16" x14ac:dyDescent="0.25">
      <c r="A5947" t="s">
        <v>2</v>
      </c>
      <c r="B5947" t="s">
        <v>638</v>
      </c>
      <c r="C5947" t="s">
        <v>213</v>
      </c>
      <c r="D5947" t="s">
        <v>3828</v>
      </c>
      <c r="E5947" t="s">
        <v>20</v>
      </c>
      <c r="F5947" t="b">
        <v>0</v>
      </c>
      <c r="G5947" t="s">
        <v>41</v>
      </c>
      <c r="H5947" s="4">
        <v>45730.252337962957</v>
      </c>
      <c r="I5947" t="b">
        <v>0</v>
      </c>
      <c r="J5947" t="b">
        <v>1</v>
      </c>
      <c r="K5947" t="s">
        <v>24</v>
      </c>
      <c r="L5947" t="s">
        <v>22</v>
      </c>
      <c r="M5947">
        <v>128114.578125</v>
      </c>
      <c r="O5947" t="s">
        <v>7801</v>
      </c>
      <c r="P5947" t="s">
        <v>7802</v>
      </c>
    </row>
    <row r="5948" spans="1:16" x14ac:dyDescent="0.25">
      <c r="A5948" t="s">
        <v>2</v>
      </c>
      <c r="B5948" t="s">
        <v>9351</v>
      </c>
      <c r="C5948" t="s">
        <v>1247</v>
      </c>
      <c r="D5948" t="s">
        <v>2208</v>
      </c>
      <c r="E5948" t="s">
        <v>20</v>
      </c>
      <c r="F5948" t="b">
        <v>0</v>
      </c>
      <c r="G5948" t="s">
        <v>1247</v>
      </c>
      <c r="H5948" s="4">
        <v>45730.263842592591</v>
      </c>
      <c r="I5948" t="b">
        <v>1</v>
      </c>
      <c r="J5948" t="b">
        <v>0</v>
      </c>
      <c r="K5948" t="s">
        <v>1247</v>
      </c>
      <c r="L5948" t="s">
        <v>22</v>
      </c>
      <c r="M5948">
        <v>162500</v>
      </c>
      <c r="O5948" t="s">
        <v>9352</v>
      </c>
      <c r="P5948" t="s">
        <v>9353</v>
      </c>
    </row>
    <row r="5949" spans="1:16" x14ac:dyDescent="0.25">
      <c r="A5949" t="s">
        <v>1</v>
      </c>
      <c r="B5949" t="s">
        <v>844</v>
      </c>
      <c r="C5949" t="s">
        <v>82</v>
      </c>
      <c r="D5949" t="s">
        <v>3828</v>
      </c>
      <c r="E5949" t="s">
        <v>20</v>
      </c>
      <c r="F5949" t="b">
        <v>0</v>
      </c>
      <c r="G5949" t="s">
        <v>27</v>
      </c>
      <c r="H5949" s="4">
        <v>45730.265682870369</v>
      </c>
      <c r="I5949" t="b">
        <v>0</v>
      </c>
      <c r="J5949" t="b">
        <v>1</v>
      </c>
      <c r="K5949" t="s">
        <v>24</v>
      </c>
      <c r="L5949" t="s">
        <v>22</v>
      </c>
      <c r="M5949">
        <v>207500</v>
      </c>
      <c r="O5949" t="s">
        <v>341</v>
      </c>
      <c r="P5949" t="s">
        <v>302</v>
      </c>
    </row>
    <row r="5950" spans="1:16" x14ac:dyDescent="0.25">
      <c r="A5950" t="s">
        <v>1</v>
      </c>
      <c r="B5950" t="s">
        <v>9354</v>
      </c>
      <c r="C5950" t="s">
        <v>192</v>
      </c>
      <c r="D5950" t="s">
        <v>4328</v>
      </c>
      <c r="E5950" t="s">
        <v>51</v>
      </c>
      <c r="F5950" t="b">
        <v>0</v>
      </c>
      <c r="G5950" t="s">
        <v>23</v>
      </c>
      <c r="H5950" s="4">
        <v>45730.266527777778</v>
      </c>
      <c r="I5950" t="b">
        <v>0</v>
      </c>
      <c r="J5950" t="b">
        <v>0</v>
      </c>
      <c r="K5950" t="s">
        <v>24</v>
      </c>
      <c r="L5950" t="s">
        <v>36</v>
      </c>
      <c r="N5950">
        <v>60</v>
      </c>
      <c r="O5950" t="s">
        <v>2486</v>
      </c>
      <c r="P5950" t="s">
        <v>9355</v>
      </c>
    </row>
    <row r="5951" spans="1:16" x14ac:dyDescent="0.25">
      <c r="A5951" t="s">
        <v>139</v>
      </c>
      <c r="B5951" t="s">
        <v>1756</v>
      </c>
      <c r="C5951" t="s">
        <v>39</v>
      </c>
      <c r="D5951" t="s">
        <v>7658</v>
      </c>
      <c r="E5951" t="s">
        <v>20</v>
      </c>
      <c r="F5951" t="b">
        <v>1</v>
      </c>
      <c r="G5951" t="s">
        <v>2452</v>
      </c>
      <c r="H5951" s="4">
        <v>45730.275023148148</v>
      </c>
      <c r="I5951" t="b">
        <v>0</v>
      </c>
      <c r="J5951" t="b">
        <v>0</v>
      </c>
      <c r="K5951" t="s">
        <v>2452</v>
      </c>
      <c r="L5951" t="s">
        <v>22</v>
      </c>
      <c r="M5951">
        <v>62500</v>
      </c>
      <c r="O5951" t="s">
        <v>9442</v>
      </c>
      <c r="P5951" t="s">
        <v>671</v>
      </c>
    </row>
    <row r="5952" spans="1:16" x14ac:dyDescent="0.25">
      <c r="A5952" t="s">
        <v>139</v>
      </c>
      <c r="B5952" t="s">
        <v>7989</v>
      </c>
      <c r="C5952" t="s">
        <v>39</v>
      </c>
      <c r="D5952" t="s">
        <v>3985</v>
      </c>
      <c r="E5952" t="s">
        <v>20</v>
      </c>
      <c r="F5952" t="b">
        <v>1</v>
      </c>
      <c r="G5952" t="s">
        <v>2438</v>
      </c>
      <c r="H5952" s="4">
        <v>45730.279976851853</v>
      </c>
      <c r="I5952" t="b">
        <v>1</v>
      </c>
      <c r="J5952" t="b">
        <v>0</v>
      </c>
      <c r="K5952" t="s">
        <v>2438</v>
      </c>
      <c r="L5952" t="s">
        <v>22</v>
      </c>
      <c r="M5952">
        <v>80000</v>
      </c>
      <c r="O5952" t="s">
        <v>7990</v>
      </c>
      <c r="P5952" t="s">
        <v>204</v>
      </c>
    </row>
    <row r="5953" spans="1:16" x14ac:dyDescent="0.25">
      <c r="A5953" t="s">
        <v>139</v>
      </c>
      <c r="B5953" t="s">
        <v>9356</v>
      </c>
      <c r="C5953" t="s">
        <v>39</v>
      </c>
      <c r="D5953" t="s">
        <v>2208</v>
      </c>
      <c r="E5953" t="s">
        <v>20</v>
      </c>
      <c r="F5953" t="b">
        <v>1</v>
      </c>
      <c r="G5953" t="s">
        <v>2641</v>
      </c>
      <c r="H5953" s="4">
        <v>45730.284930555557</v>
      </c>
      <c r="I5953" t="b">
        <v>0</v>
      </c>
      <c r="J5953" t="b">
        <v>0</v>
      </c>
      <c r="K5953" t="s">
        <v>2641</v>
      </c>
      <c r="L5953" t="s">
        <v>22</v>
      </c>
      <c r="M5953">
        <v>141810.3125</v>
      </c>
      <c r="O5953" t="s">
        <v>9357</v>
      </c>
      <c r="P5953" t="s">
        <v>9358</v>
      </c>
    </row>
    <row r="5954" spans="1:16" x14ac:dyDescent="0.25">
      <c r="A5954" t="s">
        <v>2</v>
      </c>
      <c r="B5954" t="s">
        <v>4314</v>
      </c>
      <c r="C5954" t="s">
        <v>3088</v>
      </c>
      <c r="D5954" t="s">
        <v>4003</v>
      </c>
      <c r="E5954" t="s">
        <v>20</v>
      </c>
      <c r="F5954" t="b">
        <v>0</v>
      </c>
      <c r="G5954" t="s">
        <v>2134</v>
      </c>
      <c r="H5954" s="4">
        <v>45730.285879629628</v>
      </c>
      <c r="I5954" t="b">
        <v>1</v>
      </c>
      <c r="J5954" t="b">
        <v>0</v>
      </c>
      <c r="K5954" t="s">
        <v>2134</v>
      </c>
      <c r="L5954" t="s">
        <v>22</v>
      </c>
      <c r="M5954">
        <v>410000</v>
      </c>
      <c r="O5954" t="s">
        <v>822</v>
      </c>
    </row>
    <row r="5955" spans="1:16" x14ac:dyDescent="0.25">
      <c r="A5955" t="s">
        <v>0</v>
      </c>
      <c r="B5955" t="s">
        <v>288</v>
      </c>
      <c r="C5955" t="s">
        <v>9359</v>
      </c>
      <c r="D5955" t="s">
        <v>4084</v>
      </c>
      <c r="E5955" t="s">
        <v>20</v>
      </c>
      <c r="F5955" t="b">
        <v>0</v>
      </c>
      <c r="G5955" t="s">
        <v>27</v>
      </c>
      <c r="H5955" s="4">
        <v>45730.291921296302</v>
      </c>
      <c r="I5955" t="b">
        <v>0</v>
      </c>
      <c r="J5955" t="b">
        <v>0</v>
      </c>
      <c r="K5955" t="s">
        <v>24</v>
      </c>
      <c r="L5955" t="s">
        <v>22</v>
      </c>
      <c r="M5955">
        <v>100000</v>
      </c>
      <c r="O5955" t="s">
        <v>9360</v>
      </c>
      <c r="P5955" t="s">
        <v>3836</v>
      </c>
    </row>
    <row r="5956" spans="1:16" x14ac:dyDescent="0.25">
      <c r="A5956" t="s">
        <v>0</v>
      </c>
      <c r="B5956" t="s">
        <v>103</v>
      </c>
      <c r="C5956" t="s">
        <v>203</v>
      </c>
      <c r="D5956" t="s">
        <v>2208</v>
      </c>
      <c r="E5956" t="s">
        <v>20</v>
      </c>
      <c r="F5956" t="b">
        <v>0</v>
      </c>
      <c r="G5956" t="s">
        <v>23</v>
      </c>
      <c r="H5956" s="4">
        <v>45730.312141203707</v>
      </c>
      <c r="I5956" t="b">
        <v>0</v>
      </c>
      <c r="J5956" t="b">
        <v>0</v>
      </c>
      <c r="K5956" t="s">
        <v>24</v>
      </c>
      <c r="L5956" t="s">
        <v>22</v>
      </c>
      <c r="M5956">
        <v>70000</v>
      </c>
      <c r="O5956" t="s">
        <v>803</v>
      </c>
      <c r="P5956" t="s">
        <v>9361</v>
      </c>
    </row>
    <row r="5957" spans="1:16" x14ac:dyDescent="0.25">
      <c r="A5957" t="s">
        <v>139</v>
      </c>
      <c r="B5957" t="s">
        <v>9362</v>
      </c>
      <c r="C5957" t="s">
        <v>5091</v>
      </c>
      <c r="D5957" t="s">
        <v>3970</v>
      </c>
      <c r="E5957" t="s">
        <v>20</v>
      </c>
      <c r="F5957" t="b">
        <v>0</v>
      </c>
      <c r="G5957" t="s">
        <v>30</v>
      </c>
      <c r="H5957" s="4">
        <v>45730.333865740737</v>
      </c>
      <c r="I5957" t="b">
        <v>0</v>
      </c>
      <c r="J5957" t="b">
        <v>1</v>
      </c>
      <c r="K5957" t="s">
        <v>24</v>
      </c>
      <c r="L5957" t="s">
        <v>22</v>
      </c>
      <c r="M5957">
        <v>110000</v>
      </c>
      <c r="O5957" t="s">
        <v>800</v>
      </c>
      <c r="P5957" t="s">
        <v>249</v>
      </c>
    </row>
    <row r="5958" spans="1:16" x14ac:dyDescent="0.25">
      <c r="A5958" t="s">
        <v>89</v>
      </c>
      <c r="B5958" t="s">
        <v>4516</v>
      </c>
      <c r="C5958" t="s">
        <v>71</v>
      </c>
      <c r="D5958" t="s">
        <v>3973</v>
      </c>
      <c r="E5958" t="s">
        <v>20</v>
      </c>
      <c r="F5958" t="b">
        <v>0</v>
      </c>
      <c r="G5958" t="s">
        <v>27</v>
      </c>
      <c r="H5958" s="4">
        <v>45730.334814814807</v>
      </c>
      <c r="I5958" t="b">
        <v>0</v>
      </c>
      <c r="J5958" t="b">
        <v>1</v>
      </c>
      <c r="K5958" t="s">
        <v>24</v>
      </c>
      <c r="L5958" t="s">
        <v>22</v>
      </c>
      <c r="M5958">
        <v>187625</v>
      </c>
      <c r="O5958" t="s">
        <v>1101</v>
      </c>
      <c r="P5958" t="s">
        <v>4517</v>
      </c>
    </row>
    <row r="5959" spans="1:16" x14ac:dyDescent="0.25">
      <c r="A5959" t="s">
        <v>40</v>
      </c>
      <c r="B5959" t="s">
        <v>3193</v>
      </c>
      <c r="C5959" t="s">
        <v>1471</v>
      </c>
      <c r="D5959" t="s">
        <v>4178</v>
      </c>
      <c r="E5959" t="s">
        <v>20</v>
      </c>
      <c r="F5959" t="b">
        <v>0</v>
      </c>
      <c r="G5959" t="s">
        <v>41</v>
      </c>
      <c r="H5959" s="4">
        <v>45730.335868055547</v>
      </c>
      <c r="I5959" t="b">
        <v>0</v>
      </c>
      <c r="J5959" t="b">
        <v>1</v>
      </c>
      <c r="K5959" t="s">
        <v>24</v>
      </c>
      <c r="L5959" t="s">
        <v>22</v>
      </c>
      <c r="M5959">
        <v>241000</v>
      </c>
      <c r="O5959" t="s">
        <v>59</v>
      </c>
      <c r="P5959" t="s">
        <v>137</v>
      </c>
    </row>
    <row r="5960" spans="1:16" x14ac:dyDescent="0.25">
      <c r="A5960" t="s">
        <v>1</v>
      </c>
      <c r="B5960" t="s">
        <v>6627</v>
      </c>
      <c r="C5960" t="s">
        <v>39</v>
      </c>
      <c r="D5960" t="s">
        <v>3957</v>
      </c>
      <c r="E5960" t="s">
        <v>34</v>
      </c>
      <c r="F5960" t="b">
        <v>1</v>
      </c>
      <c r="G5960" t="s">
        <v>52</v>
      </c>
      <c r="H5960" s="4">
        <v>45730.336539351847</v>
      </c>
      <c r="I5960" t="b">
        <v>0</v>
      </c>
      <c r="J5960" t="b">
        <v>0</v>
      </c>
      <c r="K5960" t="s">
        <v>24</v>
      </c>
      <c r="L5960" t="s">
        <v>36</v>
      </c>
      <c r="N5960">
        <v>13.430000305175779</v>
      </c>
      <c r="O5960" t="s">
        <v>6628</v>
      </c>
      <c r="P5960" t="s">
        <v>1506</v>
      </c>
    </row>
    <row r="5961" spans="1:16" x14ac:dyDescent="0.25">
      <c r="A5961" t="s">
        <v>139</v>
      </c>
      <c r="B5961" t="s">
        <v>9363</v>
      </c>
      <c r="C5961" t="s">
        <v>9364</v>
      </c>
      <c r="D5961" t="s">
        <v>9365</v>
      </c>
      <c r="E5961" t="s">
        <v>631</v>
      </c>
      <c r="F5961" t="b">
        <v>0</v>
      </c>
      <c r="G5961" t="s">
        <v>820</v>
      </c>
      <c r="H5961" s="4">
        <v>45730.341273148151</v>
      </c>
      <c r="I5961" t="b">
        <v>0</v>
      </c>
      <c r="J5961" t="b">
        <v>0</v>
      </c>
      <c r="K5961" t="s">
        <v>820</v>
      </c>
      <c r="L5961" t="s">
        <v>22</v>
      </c>
      <c r="M5961">
        <v>103000</v>
      </c>
      <c r="O5961" t="s">
        <v>341</v>
      </c>
      <c r="P5961" t="s">
        <v>9366</v>
      </c>
    </row>
    <row r="5962" spans="1:16" x14ac:dyDescent="0.25">
      <c r="A5962" t="s">
        <v>2</v>
      </c>
      <c r="B5962" t="s">
        <v>9367</v>
      </c>
      <c r="C5962" t="s">
        <v>1828</v>
      </c>
      <c r="D5962" t="s">
        <v>3828</v>
      </c>
      <c r="E5962" t="s">
        <v>20</v>
      </c>
      <c r="F5962" t="b">
        <v>0</v>
      </c>
      <c r="G5962" t="s">
        <v>41</v>
      </c>
      <c r="H5962" s="4">
        <v>45730.37667824074</v>
      </c>
      <c r="I5962" t="b">
        <v>0</v>
      </c>
      <c r="J5962" t="b">
        <v>1</v>
      </c>
      <c r="K5962" t="s">
        <v>24</v>
      </c>
      <c r="L5962" t="s">
        <v>22</v>
      </c>
      <c r="M5962">
        <v>90750</v>
      </c>
      <c r="O5962" t="s">
        <v>3185</v>
      </c>
      <c r="P5962" t="s">
        <v>9368</v>
      </c>
    </row>
    <row r="5963" spans="1:16" x14ac:dyDescent="0.25">
      <c r="A5963" t="s">
        <v>2</v>
      </c>
      <c r="B5963" t="s">
        <v>9369</v>
      </c>
      <c r="C5963" t="s">
        <v>179</v>
      </c>
      <c r="D5963" t="s">
        <v>4178</v>
      </c>
      <c r="E5963" t="s">
        <v>20</v>
      </c>
      <c r="F5963" t="b">
        <v>0</v>
      </c>
      <c r="G5963" t="s">
        <v>27</v>
      </c>
      <c r="H5963" s="4">
        <v>45730.377337962957</v>
      </c>
      <c r="I5963" t="b">
        <v>0</v>
      </c>
      <c r="J5963" t="b">
        <v>1</v>
      </c>
      <c r="K5963" t="s">
        <v>24</v>
      </c>
      <c r="L5963" t="s">
        <v>22</v>
      </c>
      <c r="M5963">
        <v>207000</v>
      </c>
      <c r="O5963" t="s">
        <v>59</v>
      </c>
      <c r="P5963" t="s">
        <v>137</v>
      </c>
    </row>
    <row r="5964" spans="1:16" x14ac:dyDescent="0.25">
      <c r="A5964" t="s">
        <v>1</v>
      </c>
      <c r="B5964" t="s">
        <v>2799</v>
      </c>
      <c r="C5964" t="s">
        <v>1346</v>
      </c>
      <c r="D5964" t="s">
        <v>2208</v>
      </c>
      <c r="E5964" t="s">
        <v>34</v>
      </c>
      <c r="F5964" t="b">
        <v>0</v>
      </c>
      <c r="G5964" t="s">
        <v>41</v>
      </c>
      <c r="H5964" s="4">
        <v>45730.418229166673</v>
      </c>
      <c r="I5964" t="b">
        <v>0</v>
      </c>
      <c r="J5964" t="b">
        <v>1</v>
      </c>
      <c r="K5964" t="s">
        <v>24</v>
      </c>
      <c r="L5964" t="s">
        <v>22</v>
      </c>
      <c r="M5964">
        <v>198000</v>
      </c>
      <c r="O5964" t="s">
        <v>428</v>
      </c>
      <c r="P5964" t="s">
        <v>7309</v>
      </c>
    </row>
    <row r="5965" spans="1:16" x14ac:dyDescent="0.25">
      <c r="A5965" t="s">
        <v>2</v>
      </c>
      <c r="B5965" t="s">
        <v>4228</v>
      </c>
      <c r="C5965" t="s">
        <v>690</v>
      </c>
      <c r="D5965" t="s">
        <v>2208</v>
      </c>
      <c r="E5965" t="s">
        <v>34</v>
      </c>
      <c r="F5965" t="b">
        <v>0</v>
      </c>
      <c r="G5965" t="s">
        <v>27</v>
      </c>
      <c r="H5965" s="4">
        <v>45730.432141203702</v>
      </c>
      <c r="I5965" t="b">
        <v>0</v>
      </c>
      <c r="J5965" t="b">
        <v>1</v>
      </c>
      <c r="K5965" t="s">
        <v>24</v>
      </c>
      <c r="L5965" t="s">
        <v>22</v>
      </c>
      <c r="M5965">
        <v>175500</v>
      </c>
      <c r="O5965" t="s">
        <v>428</v>
      </c>
      <c r="P5965" t="s">
        <v>4238</v>
      </c>
    </row>
    <row r="5966" spans="1:16" x14ac:dyDescent="0.25">
      <c r="A5966" t="s">
        <v>0</v>
      </c>
      <c r="B5966" t="s">
        <v>0</v>
      </c>
      <c r="C5966" t="s">
        <v>1978</v>
      </c>
      <c r="D5966" t="s">
        <v>7547</v>
      </c>
      <c r="E5966" t="s">
        <v>34</v>
      </c>
      <c r="F5966" t="b">
        <v>0</v>
      </c>
      <c r="G5966" t="s">
        <v>52</v>
      </c>
      <c r="H5966" s="4">
        <v>45730.459699074083</v>
      </c>
      <c r="I5966" t="b">
        <v>0</v>
      </c>
      <c r="J5966" t="b">
        <v>0</v>
      </c>
      <c r="K5966" t="s">
        <v>24</v>
      </c>
      <c r="L5966" t="s">
        <v>36</v>
      </c>
      <c r="N5966">
        <v>15</v>
      </c>
      <c r="O5966" t="s">
        <v>7548</v>
      </c>
      <c r="P5966" t="s">
        <v>61</v>
      </c>
    </row>
    <row r="5967" spans="1:16" x14ac:dyDescent="0.25">
      <c r="A5967" t="s">
        <v>25</v>
      </c>
      <c r="B5967" t="s">
        <v>9370</v>
      </c>
      <c r="C5967" t="s">
        <v>9371</v>
      </c>
      <c r="D5967" t="s">
        <v>3350</v>
      </c>
      <c r="E5967" t="s">
        <v>20</v>
      </c>
      <c r="F5967" t="b">
        <v>0</v>
      </c>
      <c r="G5967" t="s">
        <v>314</v>
      </c>
      <c r="H5967" s="4">
        <v>45730.483020833337</v>
      </c>
      <c r="I5967" t="b">
        <v>1</v>
      </c>
      <c r="J5967" t="b">
        <v>0</v>
      </c>
      <c r="K5967" t="s">
        <v>314</v>
      </c>
      <c r="L5967" t="s">
        <v>22</v>
      </c>
      <c r="M5967">
        <v>40000</v>
      </c>
      <c r="O5967" t="s">
        <v>3350</v>
      </c>
      <c r="P5967" t="s">
        <v>1304</v>
      </c>
    </row>
    <row r="5968" spans="1:16" x14ac:dyDescent="0.25">
      <c r="A5968" t="s">
        <v>0</v>
      </c>
      <c r="B5968" t="s">
        <v>5525</v>
      </c>
      <c r="C5968" t="s">
        <v>851</v>
      </c>
      <c r="D5968" t="s">
        <v>4328</v>
      </c>
      <c r="E5968" t="s">
        <v>20</v>
      </c>
      <c r="F5968" t="b">
        <v>0</v>
      </c>
      <c r="G5968" t="s">
        <v>27</v>
      </c>
      <c r="H5968" s="4">
        <v>45730.500081018523</v>
      </c>
      <c r="I5968" t="b">
        <v>0</v>
      </c>
      <c r="J5968" t="b">
        <v>0</v>
      </c>
      <c r="K5968" t="s">
        <v>24</v>
      </c>
      <c r="L5968" t="s">
        <v>22</v>
      </c>
      <c r="M5968">
        <v>62500</v>
      </c>
      <c r="O5968" t="s">
        <v>5526</v>
      </c>
      <c r="P5968" t="s">
        <v>5527</v>
      </c>
    </row>
    <row r="5969" spans="1:16" x14ac:dyDescent="0.25">
      <c r="A5969" t="s">
        <v>0</v>
      </c>
      <c r="B5969" t="s">
        <v>0</v>
      </c>
      <c r="C5969" t="s">
        <v>9443</v>
      </c>
      <c r="D5969" t="s">
        <v>7547</v>
      </c>
      <c r="E5969" t="s">
        <v>34</v>
      </c>
      <c r="F5969" t="b">
        <v>0</v>
      </c>
      <c r="G5969" t="s">
        <v>41</v>
      </c>
      <c r="H5969" s="4">
        <v>45730.500381944446</v>
      </c>
      <c r="I5969" t="b">
        <v>0</v>
      </c>
      <c r="J5969" t="b">
        <v>0</v>
      </c>
      <c r="K5969" t="s">
        <v>24</v>
      </c>
      <c r="L5969" t="s">
        <v>36</v>
      </c>
      <c r="N5969">
        <v>15</v>
      </c>
      <c r="O5969" t="s">
        <v>7548</v>
      </c>
      <c r="P5969" t="s">
        <v>61</v>
      </c>
    </row>
    <row r="5970" spans="1:16" x14ac:dyDescent="0.25">
      <c r="A5970" t="s">
        <v>0</v>
      </c>
      <c r="B5970" t="s">
        <v>0</v>
      </c>
      <c r="C5970" t="s">
        <v>3934</v>
      </c>
      <c r="D5970" t="s">
        <v>7547</v>
      </c>
      <c r="E5970" t="s">
        <v>34</v>
      </c>
      <c r="F5970" t="b">
        <v>0</v>
      </c>
      <c r="G5970" t="s">
        <v>35</v>
      </c>
      <c r="H5970" s="4">
        <v>45730.500648148147</v>
      </c>
      <c r="I5970" t="b">
        <v>0</v>
      </c>
      <c r="J5970" t="b">
        <v>0</v>
      </c>
      <c r="K5970" t="s">
        <v>24</v>
      </c>
      <c r="L5970" t="s">
        <v>36</v>
      </c>
      <c r="N5970">
        <v>15</v>
      </c>
      <c r="O5970" t="s">
        <v>7548</v>
      </c>
      <c r="P5970" t="s">
        <v>61</v>
      </c>
    </row>
    <row r="5971" spans="1:16" x14ac:dyDescent="0.25">
      <c r="A5971" t="s">
        <v>1</v>
      </c>
      <c r="B5971" t="s">
        <v>2392</v>
      </c>
      <c r="C5971" t="s">
        <v>292</v>
      </c>
      <c r="D5971" t="s">
        <v>3973</v>
      </c>
      <c r="E5971" t="s">
        <v>20</v>
      </c>
      <c r="F5971" t="b">
        <v>0</v>
      </c>
      <c r="G5971" t="s">
        <v>30</v>
      </c>
      <c r="H5971" s="4">
        <v>45730.501180555562</v>
      </c>
      <c r="I5971" t="b">
        <v>0</v>
      </c>
      <c r="J5971" t="b">
        <v>1</v>
      </c>
      <c r="K5971" t="s">
        <v>24</v>
      </c>
      <c r="L5971" t="s">
        <v>22</v>
      </c>
      <c r="M5971">
        <v>193426.5</v>
      </c>
      <c r="O5971" t="s">
        <v>5482</v>
      </c>
      <c r="P5971" t="s">
        <v>1809</v>
      </c>
    </row>
    <row r="5972" spans="1:16" x14ac:dyDescent="0.25">
      <c r="A5972" t="s">
        <v>40</v>
      </c>
      <c r="B5972" t="s">
        <v>9372</v>
      </c>
      <c r="C5972" t="s">
        <v>2031</v>
      </c>
      <c r="D5972" t="s">
        <v>3957</v>
      </c>
      <c r="E5972" t="s">
        <v>34</v>
      </c>
      <c r="F5972" t="b">
        <v>0</v>
      </c>
      <c r="G5972" t="s">
        <v>27</v>
      </c>
      <c r="H5972" s="4">
        <v>45730.501296296286</v>
      </c>
      <c r="I5972" t="b">
        <v>0</v>
      </c>
      <c r="J5972" t="b">
        <v>1</v>
      </c>
      <c r="K5972" t="s">
        <v>24</v>
      </c>
      <c r="L5972" t="s">
        <v>36</v>
      </c>
      <c r="N5972">
        <v>54.420001983642578</v>
      </c>
      <c r="O5972" t="s">
        <v>2319</v>
      </c>
      <c r="P5972" t="s">
        <v>9373</v>
      </c>
    </row>
    <row r="5973" spans="1:16" x14ac:dyDescent="0.25">
      <c r="A5973" t="s">
        <v>2</v>
      </c>
      <c r="B5973" t="s">
        <v>7406</v>
      </c>
      <c r="C5973" t="s">
        <v>1358</v>
      </c>
      <c r="D5973" t="s">
        <v>3973</v>
      </c>
      <c r="E5973" t="s">
        <v>20</v>
      </c>
      <c r="F5973" t="b">
        <v>0</v>
      </c>
      <c r="G5973" t="s">
        <v>41</v>
      </c>
      <c r="H5973" s="4">
        <v>45730.501400462963</v>
      </c>
      <c r="I5973" t="b">
        <v>0</v>
      </c>
      <c r="J5973" t="b">
        <v>0</v>
      </c>
      <c r="K5973" t="s">
        <v>24</v>
      </c>
      <c r="L5973" t="s">
        <v>22</v>
      </c>
      <c r="M5973">
        <v>82850</v>
      </c>
      <c r="O5973" t="s">
        <v>5482</v>
      </c>
      <c r="P5973" t="s">
        <v>3772</v>
      </c>
    </row>
    <row r="5974" spans="1:16" x14ac:dyDescent="0.25">
      <c r="A5974" t="s">
        <v>2</v>
      </c>
      <c r="B5974" t="s">
        <v>9374</v>
      </c>
      <c r="C5974" t="s">
        <v>1050</v>
      </c>
      <c r="D5974" t="s">
        <v>3973</v>
      </c>
      <c r="E5974" t="s">
        <v>20</v>
      </c>
      <c r="F5974" t="b">
        <v>0</v>
      </c>
      <c r="G5974" t="s">
        <v>41</v>
      </c>
      <c r="H5974" s="4">
        <v>45730.502187500002</v>
      </c>
      <c r="I5974" t="b">
        <v>0</v>
      </c>
      <c r="J5974" t="b">
        <v>1</v>
      </c>
      <c r="K5974" t="s">
        <v>24</v>
      </c>
      <c r="L5974" t="s">
        <v>22</v>
      </c>
      <c r="M5974">
        <v>122900</v>
      </c>
      <c r="O5974" t="s">
        <v>5482</v>
      </c>
      <c r="P5974" t="s">
        <v>9375</v>
      </c>
    </row>
    <row r="5975" spans="1:16" x14ac:dyDescent="0.25">
      <c r="A5975" t="s">
        <v>1</v>
      </c>
      <c r="B5975" t="s">
        <v>9376</v>
      </c>
      <c r="C5975" t="s">
        <v>1050</v>
      </c>
      <c r="D5975" t="s">
        <v>3973</v>
      </c>
      <c r="E5975" t="s">
        <v>20</v>
      </c>
      <c r="F5975" t="b">
        <v>0</v>
      </c>
      <c r="G5975" t="s">
        <v>35</v>
      </c>
      <c r="H5975" s="4">
        <v>45730.502349537041</v>
      </c>
      <c r="I5975" t="b">
        <v>0</v>
      </c>
      <c r="J5975" t="b">
        <v>1</v>
      </c>
      <c r="K5975" t="s">
        <v>24</v>
      </c>
      <c r="L5975" t="s">
        <v>36</v>
      </c>
      <c r="N5975">
        <v>73</v>
      </c>
      <c r="O5975" t="s">
        <v>5482</v>
      </c>
      <c r="P5975" t="s">
        <v>354</v>
      </c>
    </row>
    <row r="5976" spans="1:16" x14ac:dyDescent="0.25">
      <c r="A5976" t="s">
        <v>25</v>
      </c>
      <c r="B5976" t="s">
        <v>9377</v>
      </c>
      <c r="C5976" t="s">
        <v>820</v>
      </c>
      <c r="D5976" t="s">
        <v>4035</v>
      </c>
      <c r="E5976" t="s">
        <v>20</v>
      </c>
      <c r="F5976" t="b">
        <v>0</v>
      </c>
      <c r="G5976" t="s">
        <v>820</v>
      </c>
      <c r="H5976" s="4">
        <v>45730.507175925923</v>
      </c>
      <c r="I5976" t="b">
        <v>0</v>
      </c>
      <c r="J5976" t="b">
        <v>0</v>
      </c>
      <c r="K5976" t="s">
        <v>820</v>
      </c>
      <c r="L5976" t="s">
        <v>22</v>
      </c>
      <c r="M5976">
        <v>64800</v>
      </c>
      <c r="O5976" t="s">
        <v>9378</v>
      </c>
      <c r="P5976" t="s">
        <v>9379</v>
      </c>
    </row>
    <row r="5977" spans="1:16" x14ac:dyDescent="0.25">
      <c r="A5977" t="s">
        <v>2</v>
      </c>
      <c r="B5977" t="s">
        <v>9380</v>
      </c>
      <c r="C5977" t="s">
        <v>3318</v>
      </c>
      <c r="D5977" t="s">
        <v>3828</v>
      </c>
      <c r="E5977" t="s">
        <v>20</v>
      </c>
      <c r="F5977" t="b">
        <v>0</v>
      </c>
      <c r="G5977" t="s">
        <v>27</v>
      </c>
      <c r="H5977" s="4">
        <v>45730.543055555558</v>
      </c>
      <c r="I5977" t="b">
        <v>0</v>
      </c>
      <c r="J5977" t="b">
        <v>1</v>
      </c>
      <c r="K5977" t="s">
        <v>24</v>
      </c>
      <c r="L5977" t="s">
        <v>36</v>
      </c>
      <c r="N5977">
        <v>63.5</v>
      </c>
      <c r="O5977" t="s">
        <v>3060</v>
      </c>
      <c r="P5977" t="s">
        <v>9381</v>
      </c>
    </row>
    <row r="5978" spans="1:16" x14ac:dyDescent="0.25">
      <c r="A5978" t="s">
        <v>2</v>
      </c>
      <c r="B5978" t="s">
        <v>2</v>
      </c>
      <c r="C5978" t="s">
        <v>87</v>
      </c>
      <c r="D5978" t="s">
        <v>131</v>
      </c>
      <c r="E5978" t="s">
        <v>20</v>
      </c>
      <c r="F5978" t="b">
        <v>0</v>
      </c>
      <c r="G5978" t="s">
        <v>41</v>
      </c>
      <c r="H5978" s="4">
        <v>45730.554652777777</v>
      </c>
      <c r="I5978" t="b">
        <v>1</v>
      </c>
      <c r="J5978" t="b">
        <v>0</v>
      </c>
      <c r="K5978" t="s">
        <v>24</v>
      </c>
      <c r="L5978" t="s">
        <v>22</v>
      </c>
      <c r="M5978">
        <v>130000</v>
      </c>
      <c r="O5978" t="s">
        <v>131</v>
      </c>
      <c r="P5978" t="s">
        <v>9382</v>
      </c>
    </row>
    <row r="5979" spans="1:16" x14ac:dyDescent="0.25">
      <c r="A5979" t="s">
        <v>25</v>
      </c>
      <c r="B5979" t="s">
        <v>7231</v>
      </c>
      <c r="C5979" t="s">
        <v>7232</v>
      </c>
      <c r="D5979" t="s">
        <v>3973</v>
      </c>
      <c r="E5979" t="s">
        <v>51</v>
      </c>
      <c r="F5979" t="b">
        <v>0</v>
      </c>
      <c r="G5979" t="s">
        <v>30</v>
      </c>
      <c r="H5979" s="4">
        <v>45730.58421296296</v>
      </c>
      <c r="I5979" t="b">
        <v>0</v>
      </c>
      <c r="J5979" t="b">
        <v>0</v>
      </c>
      <c r="K5979" t="s">
        <v>24</v>
      </c>
      <c r="L5979" t="s">
        <v>36</v>
      </c>
      <c r="N5979">
        <v>57</v>
      </c>
      <c r="O5979" t="s">
        <v>1002</v>
      </c>
    </row>
    <row r="5980" spans="1:16" x14ac:dyDescent="0.25">
      <c r="A5980" t="s">
        <v>28</v>
      </c>
      <c r="B5980" t="s">
        <v>9445</v>
      </c>
      <c r="C5980" t="s">
        <v>180</v>
      </c>
      <c r="D5980" t="s">
        <v>3973</v>
      </c>
      <c r="E5980" t="s">
        <v>20</v>
      </c>
      <c r="F5980" t="b">
        <v>0</v>
      </c>
      <c r="G5980" t="s">
        <v>41</v>
      </c>
      <c r="H5980" s="4">
        <v>45730.584409722222</v>
      </c>
      <c r="I5980" t="b">
        <v>0</v>
      </c>
      <c r="J5980" t="b">
        <v>1</v>
      </c>
      <c r="K5980" t="s">
        <v>24</v>
      </c>
      <c r="L5980" t="s">
        <v>22</v>
      </c>
      <c r="M5980">
        <v>155500</v>
      </c>
      <c r="O5980" t="s">
        <v>9249</v>
      </c>
      <c r="P5980" t="s">
        <v>9446</v>
      </c>
    </row>
    <row r="5981" spans="1:16" x14ac:dyDescent="0.25">
      <c r="A5981" t="s">
        <v>40</v>
      </c>
      <c r="B5981" t="s">
        <v>9383</v>
      </c>
      <c r="C5981" t="s">
        <v>538</v>
      </c>
      <c r="D5981" t="s">
        <v>3828</v>
      </c>
      <c r="E5981" t="s">
        <v>20</v>
      </c>
      <c r="F5981" t="b">
        <v>0</v>
      </c>
      <c r="G5981" t="s">
        <v>27</v>
      </c>
      <c r="H5981" s="4">
        <v>45730.585023148153</v>
      </c>
      <c r="I5981" t="b">
        <v>0</v>
      </c>
      <c r="J5981" t="b">
        <v>1</v>
      </c>
      <c r="K5981" t="s">
        <v>24</v>
      </c>
      <c r="L5981" t="s">
        <v>22</v>
      </c>
      <c r="M5981">
        <v>163000</v>
      </c>
      <c r="O5981" t="s">
        <v>487</v>
      </c>
      <c r="P5981" t="s">
        <v>9384</v>
      </c>
    </row>
    <row r="5982" spans="1:16" x14ac:dyDescent="0.25">
      <c r="A5982" t="s">
        <v>89</v>
      </c>
      <c r="B5982" t="s">
        <v>7027</v>
      </c>
      <c r="C5982" t="s">
        <v>82</v>
      </c>
      <c r="D5982" t="s">
        <v>3973</v>
      </c>
      <c r="E5982" t="s">
        <v>20</v>
      </c>
      <c r="F5982" t="b">
        <v>0</v>
      </c>
      <c r="G5982" t="s">
        <v>41</v>
      </c>
      <c r="H5982" s="4">
        <v>45730.585682870369</v>
      </c>
      <c r="I5982" t="b">
        <v>0</v>
      </c>
      <c r="J5982" t="b">
        <v>1</v>
      </c>
      <c r="K5982" t="s">
        <v>24</v>
      </c>
      <c r="L5982" t="s">
        <v>22</v>
      </c>
      <c r="M5982">
        <v>147500</v>
      </c>
      <c r="O5982" t="s">
        <v>7028</v>
      </c>
      <c r="P5982" t="s">
        <v>7029</v>
      </c>
    </row>
    <row r="5983" spans="1:16" x14ac:dyDescent="0.25">
      <c r="A5983" t="s">
        <v>19</v>
      </c>
      <c r="B5983" t="s">
        <v>9385</v>
      </c>
      <c r="C5983" t="s">
        <v>140</v>
      </c>
      <c r="D5983" t="s">
        <v>3600</v>
      </c>
      <c r="E5983" t="s">
        <v>51</v>
      </c>
      <c r="F5983" t="b">
        <v>0</v>
      </c>
      <c r="G5983" t="s">
        <v>41</v>
      </c>
      <c r="H5983" s="4">
        <v>45730.596435185187</v>
      </c>
      <c r="I5983" t="b">
        <v>0</v>
      </c>
      <c r="J5983" t="b">
        <v>0</v>
      </c>
      <c r="K5983" t="s">
        <v>24</v>
      </c>
      <c r="L5983" t="s">
        <v>36</v>
      </c>
      <c r="N5983">
        <v>110</v>
      </c>
      <c r="O5983" t="s">
        <v>2569</v>
      </c>
      <c r="P5983" t="s">
        <v>2188</v>
      </c>
    </row>
    <row r="5984" spans="1:16" x14ac:dyDescent="0.25">
      <c r="A5984" t="s">
        <v>139</v>
      </c>
      <c r="B5984" t="s">
        <v>1697</v>
      </c>
      <c r="C5984" t="s">
        <v>39</v>
      </c>
      <c r="D5984" t="s">
        <v>7658</v>
      </c>
      <c r="E5984" t="s">
        <v>20</v>
      </c>
      <c r="F5984" t="b">
        <v>1</v>
      </c>
      <c r="G5984" t="s">
        <v>625</v>
      </c>
      <c r="H5984" s="4">
        <v>45730.624872685177</v>
      </c>
      <c r="I5984" t="b">
        <v>1</v>
      </c>
      <c r="J5984" t="b">
        <v>0</v>
      </c>
      <c r="K5984" t="s">
        <v>625</v>
      </c>
      <c r="L5984" t="s">
        <v>22</v>
      </c>
      <c r="M5984">
        <v>70000</v>
      </c>
      <c r="O5984" t="s">
        <v>9386</v>
      </c>
      <c r="P5984" t="s">
        <v>9387</v>
      </c>
    </row>
    <row r="5985" spans="1:16" x14ac:dyDescent="0.25">
      <c r="A5985" t="s">
        <v>0</v>
      </c>
      <c r="B5985" t="s">
        <v>1632</v>
      </c>
      <c r="C5985" t="s">
        <v>118</v>
      </c>
      <c r="D5985" t="s">
        <v>131</v>
      </c>
      <c r="F5985" t="b">
        <v>0</v>
      </c>
      <c r="G5985" t="s">
        <v>27</v>
      </c>
      <c r="H5985" s="4">
        <v>45730.625127314823</v>
      </c>
      <c r="I5985" t="b">
        <v>1</v>
      </c>
      <c r="J5985" t="b">
        <v>0</v>
      </c>
      <c r="K5985" t="s">
        <v>24</v>
      </c>
      <c r="L5985" t="s">
        <v>36</v>
      </c>
      <c r="N5985">
        <v>41</v>
      </c>
      <c r="O5985" t="s">
        <v>131</v>
      </c>
      <c r="P5985" t="s">
        <v>9388</v>
      </c>
    </row>
    <row r="5986" spans="1:16" x14ac:dyDescent="0.25">
      <c r="A5986" t="s">
        <v>19</v>
      </c>
      <c r="B5986" t="s">
        <v>9389</v>
      </c>
      <c r="C5986" t="s">
        <v>3887</v>
      </c>
      <c r="D5986" t="s">
        <v>3973</v>
      </c>
      <c r="E5986" t="s">
        <v>20</v>
      </c>
      <c r="F5986" t="b">
        <v>0</v>
      </c>
      <c r="G5986" t="s">
        <v>27</v>
      </c>
      <c r="H5986" s="4">
        <v>45730.625775462962</v>
      </c>
      <c r="I5986" t="b">
        <v>0</v>
      </c>
      <c r="J5986" t="b">
        <v>1</v>
      </c>
      <c r="K5986" t="s">
        <v>24</v>
      </c>
      <c r="L5986" t="s">
        <v>22</v>
      </c>
      <c r="M5986">
        <v>152500</v>
      </c>
      <c r="O5986" t="s">
        <v>9390</v>
      </c>
      <c r="P5986" t="s">
        <v>9391</v>
      </c>
    </row>
    <row r="5987" spans="1:16" x14ac:dyDescent="0.25">
      <c r="A5987" t="s">
        <v>25</v>
      </c>
      <c r="B5987" t="s">
        <v>8209</v>
      </c>
      <c r="C5987" t="s">
        <v>64</v>
      </c>
      <c r="D5987" t="s">
        <v>3973</v>
      </c>
      <c r="E5987" t="s">
        <v>20</v>
      </c>
      <c r="F5987" t="b">
        <v>0</v>
      </c>
      <c r="G5987" t="s">
        <v>52</v>
      </c>
      <c r="H5987" s="4">
        <v>45730.625949074078</v>
      </c>
      <c r="I5987" t="b">
        <v>0</v>
      </c>
      <c r="J5987" t="b">
        <v>1</v>
      </c>
      <c r="K5987" t="s">
        <v>24</v>
      </c>
      <c r="L5987" t="s">
        <v>22</v>
      </c>
      <c r="M5987">
        <v>98950</v>
      </c>
      <c r="O5987" t="s">
        <v>1906</v>
      </c>
      <c r="P5987" t="s">
        <v>8210</v>
      </c>
    </row>
    <row r="5988" spans="1:16" x14ac:dyDescent="0.25">
      <c r="A5988" t="s">
        <v>40</v>
      </c>
      <c r="B5988" t="s">
        <v>9392</v>
      </c>
      <c r="C5988" t="s">
        <v>1118</v>
      </c>
      <c r="D5988" t="s">
        <v>3973</v>
      </c>
      <c r="E5988" t="s">
        <v>20</v>
      </c>
      <c r="F5988" t="b">
        <v>0</v>
      </c>
      <c r="G5988" t="s">
        <v>27</v>
      </c>
      <c r="H5988" s="4">
        <v>45730.627222222232</v>
      </c>
      <c r="I5988" t="b">
        <v>0</v>
      </c>
      <c r="J5988" t="b">
        <v>1</v>
      </c>
      <c r="K5988" t="s">
        <v>24</v>
      </c>
      <c r="L5988" t="s">
        <v>22</v>
      </c>
      <c r="M5988">
        <v>135000</v>
      </c>
      <c r="O5988" t="s">
        <v>1784</v>
      </c>
      <c r="P5988" t="s">
        <v>2489</v>
      </c>
    </row>
    <row r="5989" spans="1:16" x14ac:dyDescent="0.25">
      <c r="A5989" t="s">
        <v>2</v>
      </c>
      <c r="B5989" t="s">
        <v>2</v>
      </c>
      <c r="C5989" t="s">
        <v>9393</v>
      </c>
      <c r="D5989" t="s">
        <v>3973</v>
      </c>
      <c r="E5989" t="s">
        <v>20</v>
      </c>
      <c r="F5989" t="b">
        <v>0</v>
      </c>
      <c r="G5989" t="s">
        <v>52</v>
      </c>
      <c r="H5989" s="4">
        <v>45730.629131944443</v>
      </c>
      <c r="I5989" t="b">
        <v>0</v>
      </c>
      <c r="J5989" t="b">
        <v>1</v>
      </c>
      <c r="K5989" t="s">
        <v>24</v>
      </c>
      <c r="L5989" t="s">
        <v>22</v>
      </c>
      <c r="M5989">
        <v>187153</v>
      </c>
      <c r="O5989" t="s">
        <v>5482</v>
      </c>
      <c r="P5989" t="s">
        <v>3226</v>
      </c>
    </row>
    <row r="5990" spans="1:16" x14ac:dyDescent="0.25">
      <c r="A5990" t="s">
        <v>2</v>
      </c>
      <c r="B5990" t="s">
        <v>4908</v>
      </c>
      <c r="C5990" t="s">
        <v>475</v>
      </c>
      <c r="D5990" t="s">
        <v>3973</v>
      </c>
      <c r="E5990" t="s">
        <v>20</v>
      </c>
      <c r="F5990" t="b">
        <v>0</v>
      </c>
      <c r="G5990" t="s">
        <v>27</v>
      </c>
      <c r="H5990" s="4">
        <v>45730.641516203701</v>
      </c>
      <c r="I5990" t="b">
        <v>0</v>
      </c>
      <c r="J5990" t="b">
        <v>0</v>
      </c>
      <c r="K5990" t="s">
        <v>24</v>
      </c>
      <c r="L5990" t="s">
        <v>22</v>
      </c>
      <c r="M5990">
        <v>130000</v>
      </c>
      <c r="O5990" t="s">
        <v>2925</v>
      </c>
    </row>
    <row r="5991" spans="1:16" x14ac:dyDescent="0.25">
      <c r="A5991" t="s">
        <v>1</v>
      </c>
      <c r="B5991" t="s">
        <v>9394</v>
      </c>
      <c r="C5991" t="s">
        <v>371</v>
      </c>
      <c r="D5991" t="s">
        <v>2208</v>
      </c>
      <c r="E5991" t="s">
        <v>20</v>
      </c>
      <c r="F5991" t="b">
        <v>0</v>
      </c>
      <c r="G5991" t="s">
        <v>27</v>
      </c>
      <c r="H5991" s="4">
        <v>45730.643113425933</v>
      </c>
      <c r="I5991" t="b">
        <v>0</v>
      </c>
      <c r="J5991" t="b">
        <v>0</v>
      </c>
      <c r="K5991" t="s">
        <v>24</v>
      </c>
      <c r="L5991" t="s">
        <v>22</v>
      </c>
      <c r="M5991">
        <v>95000</v>
      </c>
      <c r="O5991" t="s">
        <v>5491</v>
      </c>
      <c r="P5991" t="s">
        <v>9395</v>
      </c>
    </row>
    <row r="5992" spans="1:16" x14ac:dyDescent="0.25">
      <c r="A5992" t="s">
        <v>0</v>
      </c>
      <c r="B5992" t="s">
        <v>8786</v>
      </c>
      <c r="C5992" t="s">
        <v>1099</v>
      </c>
      <c r="D5992" t="s">
        <v>3600</v>
      </c>
      <c r="E5992" t="s">
        <v>51</v>
      </c>
      <c r="F5992" t="b">
        <v>0</v>
      </c>
      <c r="G5992" t="s">
        <v>27</v>
      </c>
      <c r="H5992" s="4">
        <v>45730.666724537034</v>
      </c>
      <c r="I5992" t="b">
        <v>1</v>
      </c>
      <c r="J5992" t="b">
        <v>0</v>
      </c>
      <c r="K5992" t="s">
        <v>24</v>
      </c>
      <c r="L5992" t="s">
        <v>36</v>
      </c>
      <c r="N5992">
        <v>60</v>
      </c>
      <c r="O5992" t="s">
        <v>8787</v>
      </c>
      <c r="P5992" t="s">
        <v>119</v>
      </c>
    </row>
    <row r="5993" spans="1:16" x14ac:dyDescent="0.25">
      <c r="A5993" t="s">
        <v>1</v>
      </c>
      <c r="B5993" t="s">
        <v>9017</v>
      </c>
      <c r="C5993" t="s">
        <v>160</v>
      </c>
      <c r="D5993" t="s">
        <v>3828</v>
      </c>
      <c r="E5993" t="s">
        <v>20</v>
      </c>
      <c r="F5993" t="b">
        <v>0</v>
      </c>
      <c r="G5993" t="s">
        <v>52</v>
      </c>
      <c r="H5993" s="4">
        <v>45730.668865740743</v>
      </c>
      <c r="I5993" t="b">
        <v>0</v>
      </c>
      <c r="J5993" t="b">
        <v>1</v>
      </c>
      <c r="K5993" t="s">
        <v>24</v>
      </c>
      <c r="L5993" t="s">
        <v>22</v>
      </c>
      <c r="M5993">
        <v>220500</v>
      </c>
      <c r="O5993" t="s">
        <v>3939</v>
      </c>
    </row>
    <row r="5994" spans="1:16" x14ac:dyDescent="0.25">
      <c r="A5994" t="s">
        <v>2</v>
      </c>
      <c r="B5994" t="s">
        <v>7237</v>
      </c>
      <c r="C5994" t="s">
        <v>2360</v>
      </c>
      <c r="D5994" t="s">
        <v>7238</v>
      </c>
      <c r="E5994" t="s">
        <v>20</v>
      </c>
      <c r="F5994" t="b">
        <v>0</v>
      </c>
      <c r="G5994" t="s">
        <v>1740</v>
      </c>
      <c r="H5994" s="4">
        <v>45730.685069444437</v>
      </c>
      <c r="I5994" t="b">
        <v>0</v>
      </c>
      <c r="J5994" t="b">
        <v>0</v>
      </c>
      <c r="K5994" t="s">
        <v>1740</v>
      </c>
      <c r="L5994" t="s">
        <v>22</v>
      </c>
      <c r="M5994">
        <v>28000</v>
      </c>
      <c r="O5994" t="s">
        <v>7239</v>
      </c>
    </row>
    <row r="5995" spans="1:16" x14ac:dyDescent="0.25">
      <c r="A5995" t="s">
        <v>19</v>
      </c>
      <c r="B5995" t="s">
        <v>2537</v>
      </c>
      <c r="C5995" t="s">
        <v>82</v>
      </c>
      <c r="D5995" t="s">
        <v>3973</v>
      </c>
      <c r="E5995" t="s">
        <v>51</v>
      </c>
      <c r="F5995" t="b">
        <v>0</v>
      </c>
      <c r="G5995" t="s">
        <v>27</v>
      </c>
      <c r="H5995" s="4">
        <v>45730.708344907413</v>
      </c>
      <c r="I5995" t="b">
        <v>0</v>
      </c>
      <c r="J5995" t="b">
        <v>0</v>
      </c>
      <c r="K5995" t="s">
        <v>24</v>
      </c>
      <c r="L5995" t="s">
        <v>36</v>
      </c>
      <c r="N5995">
        <v>77.5</v>
      </c>
      <c r="O5995" t="s">
        <v>5098</v>
      </c>
      <c r="P5995" t="s">
        <v>5099</v>
      </c>
    </row>
    <row r="5996" spans="1:16" x14ac:dyDescent="0.25">
      <c r="A5996" t="s">
        <v>0</v>
      </c>
      <c r="B5996" t="s">
        <v>9396</v>
      </c>
      <c r="C5996" t="s">
        <v>443</v>
      </c>
      <c r="D5996" t="s">
        <v>3600</v>
      </c>
      <c r="E5996" t="s">
        <v>20</v>
      </c>
      <c r="F5996" t="b">
        <v>0</v>
      </c>
      <c r="G5996" t="s">
        <v>27</v>
      </c>
      <c r="H5996" s="4">
        <v>45730.708368055559</v>
      </c>
      <c r="I5996" t="b">
        <v>0</v>
      </c>
      <c r="J5996" t="b">
        <v>0</v>
      </c>
      <c r="K5996" t="s">
        <v>24</v>
      </c>
      <c r="L5996" t="s">
        <v>22</v>
      </c>
      <c r="M5996">
        <v>107500</v>
      </c>
      <c r="O5996" t="s">
        <v>9397</v>
      </c>
      <c r="P5996" t="s">
        <v>9398</v>
      </c>
    </row>
    <row r="5997" spans="1:16" x14ac:dyDescent="0.25">
      <c r="A5997" t="s">
        <v>0</v>
      </c>
      <c r="B5997" t="s">
        <v>0</v>
      </c>
      <c r="C5997" t="s">
        <v>621</v>
      </c>
      <c r="D5997" t="s">
        <v>3973</v>
      </c>
      <c r="E5997" t="s">
        <v>51</v>
      </c>
      <c r="F5997" t="b">
        <v>0</v>
      </c>
      <c r="G5997" t="s">
        <v>52</v>
      </c>
      <c r="H5997" s="4">
        <v>45730.709050925929</v>
      </c>
      <c r="I5997" t="b">
        <v>1</v>
      </c>
      <c r="J5997" t="b">
        <v>0</v>
      </c>
      <c r="K5997" t="s">
        <v>24</v>
      </c>
      <c r="L5997" t="s">
        <v>36</v>
      </c>
      <c r="N5997">
        <v>22.5</v>
      </c>
      <c r="O5997" t="s">
        <v>1783</v>
      </c>
    </row>
    <row r="5998" spans="1:16" x14ac:dyDescent="0.25">
      <c r="A5998" t="s">
        <v>1</v>
      </c>
      <c r="B5998" t="s">
        <v>779</v>
      </c>
      <c r="C5998" t="s">
        <v>64</v>
      </c>
      <c r="D5998" t="s">
        <v>3973</v>
      </c>
      <c r="E5998" t="s">
        <v>631</v>
      </c>
      <c r="F5998" t="b">
        <v>0</v>
      </c>
      <c r="G5998" t="s">
        <v>52</v>
      </c>
      <c r="H5998" s="4">
        <v>45730.710057870368</v>
      </c>
      <c r="I5998" t="b">
        <v>0</v>
      </c>
      <c r="J5998" t="b">
        <v>0</v>
      </c>
      <c r="K5998" t="s">
        <v>24</v>
      </c>
      <c r="L5998" t="s">
        <v>36</v>
      </c>
      <c r="N5998">
        <v>20</v>
      </c>
      <c r="O5998" t="s">
        <v>3888</v>
      </c>
      <c r="P5998" t="s">
        <v>149</v>
      </c>
    </row>
    <row r="5999" spans="1:16" x14ac:dyDescent="0.25">
      <c r="A5999" t="s">
        <v>2</v>
      </c>
      <c r="B5999" t="s">
        <v>9399</v>
      </c>
      <c r="C5999" t="s">
        <v>172</v>
      </c>
      <c r="D5999" t="s">
        <v>3973</v>
      </c>
      <c r="E5999" t="s">
        <v>20</v>
      </c>
      <c r="F5999" t="b">
        <v>0</v>
      </c>
      <c r="G5999" t="s">
        <v>27</v>
      </c>
      <c r="H5999" s="4">
        <v>45730.710231481477</v>
      </c>
      <c r="I5999" t="b">
        <v>0</v>
      </c>
      <c r="J5999" t="b">
        <v>1</v>
      </c>
      <c r="K5999" t="s">
        <v>24</v>
      </c>
      <c r="L5999" t="s">
        <v>22</v>
      </c>
      <c r="M5999">
        <v>162500</v>
      </c>
      <c r="O5999" t="s">
        <v>1172</v>
      </c>
      <c r="P5999" t="s">
        <v>9400</v>
      </c>
    </row>
    <row r="6000" spans="1:16" x14ac:dyDescent="0.25">
      <c r="A6000" t="s">
        <v>2</v>
      </c>
      <c r="B6000" t="s">
        <v>9401</v>
      </c>
      <c r="C6000" t="s">
        <v>633</v>
      </c>
      <c r="D6000" t="s">
        <v>2208</v>
      </c>
      <c r="E6000" t="s">
        <v>20</v>
      </c>
      <c r="F6000" t="b">
        <v>0</v>
      </c>
      <c r="G6000" t="s">
        <v>27</v>
      </c>
      <c r="H6000" s="4">
        <v>45730.710277777784</v>
      </c>
      <c r="I6000" t="b">
        <v>0</v>
      </c>
      <c r="J6000" t="b">
        <v>1</v>
      </c>
      <c r="K6000" t="s">
        <v>24</v>
      </c>
      <c r="L6000" t="s">
        <v>22</v>
      </c>
      <c r="M6000">
        <v>135000</v>
      </c>
      <c r="O6000" t="s">
        <v>3506</v>
      </c>
      <c r="P6000" t="s">
        <v>9402</v>
      </c>
    </row>
    <row r="6001" spans="1:16" x14ac:dyDescent="0.25">
      <c r="A6001" t="s">
        <v>2</v>
      </c>
      <c r="B6001" t="s">
        <v>2</v>
      </c>
      <c r="C6001" t="s">
        <v>39</v>
      </c>
      <c r="D6001" t="s">
        <v>3985</v>
      </c>
      <c r="E6001" t="s">
        <v>20</v>
      </c>
      <c r="F6001" t="b">
        <v>1</v>
      </c>
      <c r="G6001" t="s">
        <v>3446</v>
      </c>
      <c r="H6001" s="4">
        <v>45730.710682870369</v>
      </c>
      <c r="I6001" t="b">
        <v>0</v>
      </c>
      <c r="J6001" t="b">
        <v>0</v>
      </c>
      <c r="K6001" t="s">
        <v>3446</v>
      </c>
      <c r="L6001" t="s">
        <v>22</v>
      </c>
      <c r="M6001">
        <v>37500</v>
      </c>
      <c r="O6001" t="s">
        <v>7650</v>
      </c>
      <c r="P6001" t="s">
        <v>7651</v>
      </c>
    </row>
    <row r="6002" spans="1:16" x14ac:dyDescent="0.25">
      <c r="A6002" t="s">
        <v>2</v>
      </c>
      <c r="B6002" t="s">
        <v>9403</v>
      </c>
      <c r="C6002" t="s">
        <v>9404</v>
      </c>
      <c r="D6002" t="s">
        <v>4084</v>
      </c>
      <c r="E6002" t="s">
        <v>20</v>
      </c>
      <c r="F6002" t="b">
        <v>0</v>
      </c>
      <c r="G6002" t="s">
        <v>158</v>
      </c>
      <c r="H6002" s="4">
        <v>45730.712916666656</v>
      </c>
      <c r="I6002" t="b">
        <v>0</v>
      </c>
      <c r="J6002" t="b">
        <v>0</v>
      </c>
      <c r="K6002" t="s">
        <v>158</v>
      </c>
      <c r="L6002" t="s">
        <v>22</v>
      </c>
      <c r="M6002">
        <v>110000</v>
      </c>
      <c r="O6002" t="s">
        <v>9405</v>
      </c>
      <c r="P6002" t="s">
        <v>1244</v>
      </c>
    </row>
    <row r="6003" spans="1:16" x14ac:dyDescent="0.25">
      <c r="A6003" t="s">
        <v>2</v>
      </c>
      <c r="B6003" t="s">
        <v>9406</v>
      </c>
      <c r="C6003" t="s">
        <v>4208</v>
      </c>
      <c r="D6003" t="s">
        <v>3828</v>
      </c>
      <c r="E6003" t="s">
        <v>219</v>
      </c>
      <c r="F6003" t="b">
        <v>0</v>
      </c>
      <c r="G6003" t="s">
        <v>1247</v>
      </c>
      <c r="H6003" s="4">
        <v>45730.738020833327</v>
      </c>
      <c r="I6003" t="b">
        <v>0</v>
      </c>
      <c r="J6003" t="b">
        <v>0</v>
      </c>
      <c r="K6003" t="s">
        <v>1247</v>
      </c>
      <c r="L6003" t="s">
        <v>36</v>
      </c>
      <c r="N6003">
        <v>32.5</v>
      </c>
      <c r="O6003" t="s">
        <v>9407</v>
      </c>
    </row>
    <row r="6004" spans="1:16" x14ac:dyDescent="0.25">
      <c r="A6004" t="s">
        <v>2</v>
      </c>
      <c r="B6004" t="s">
        <v>9408</v>
      </c>
      <c r="C6004" t="s">
        <v>122</v>
      </c>
      <c r="D6004" t="s">
        <v>3600</v>
      </c>
      <c r="E6004" t="s">
        <v>20</v>
      </c>
      <c r="F6004" t="b">
        <v>0</v>
      </c>
      <c r="G6004" t="s">
        <v>27</v>
      </c>
      <c r="H6004" s="4">
        <v>45730.752106481479</v>
      </c>
      <c r="I6004" t="b">
        <v>1</v>
      </c>
      <c r="J6004" t="b">
        <v>0</v>
      </c>
      <c r="K6004" t="s">
        <v>24</v>
      </c>
      <c r="L6004" t="s">
        <v>22</v>
      </c>
      <c r="M6004">
        <v>95000</v>
      </c>
      <c r="O6004" t="s">
        <v>9409</v>
      </c>
      <c r="P6004" t="s">
        <v>48</v>
      </c>
    </row>
    <row r="6005" spans="1:16" x14ac:dyDescent="0.25">
      <c r="A6005" t="s">
        <v>2</v>
      </c>
      <c r="B6005" t="s">
        <v>8530</v>
      </c>
      <c r="C6005" t="s">
        <v>26</v>
      </c>
      <c r="D6005" t="s">
        <v>3957</v>
      </c>
      <c r="E6005" t="s">
        <v>20</v>
      </c>
      <c r="F6005" t="b">
        <v>0</v>
      </c>
      <c r="G6005" t="s">
        <v>23</v>
      </c>
      <c r="H6005" s="4">
        <v>45730.768310185187</v>
      </c>
      <c r="I6005" t="b">
        <v>0</v>
      </c>
      <c r="J6005" t="b">
        <v>1</v>
      </c>
      <c r="K6005" t="s">
        <v>24</v>
      </c>
      <c r="L6005" t="s">
        <v>36</v>
      </c>
      <c r="N6005">
        <v>61.159996032714837</v>
      </c>
      <c r="O6005" t="s">
        <v>8531</v>
      </c>
      <c r="P6005" t="s">
        <v>8532</v>
      </c>
    </row>
    <row r="6006" spans="1:16" x14ac:dyDescent="0.25">
      <c r="A6006" t="s">
        <v>0</v>
      </c>
      <c r="B6006" t="s">
        <v>9410</v>
      </c>
      <c r="C6006" t="s">
        <v>329</v>
      </c>
      <c r="D6006" t="s">
        <v>3973</v>
      </c>
      <c r="E6006" t="s">
        <v>51</v>
      </c>
      <c r="F6006" t="b">
        <v>0</v>
      </c>
      <c r="G6006" t="s">
        <v>27</v>
      </c>
      <c r="H6006" s="4">
        <v>45730.791932870372</v>
      </c>
      <c r="I6006" t="b">
        <v>0</v>
      </c>
      <c r="J6006" t="b">
        <v>0</v>
      </c>
      <c r="K6006" t="s">
        <v>24</v>
      </c>
      <c r="L6006" t="s">
        <v>36</v>
      </c>
      <c r="N6006">
        <v>80</v>
      </c>
      <c r="O6006" t="s">
        <v>9411</v>
      </c>
    </row>
    <row r="6007" spans="1:16" x14ac:dyDescent="0.25">
      <c r="A6007" t="s">
        <v>0</v>
      </c>
      <c r="B6007" t="s">
        <v>1246</v>
      </c>
      <c r="C6007" t="s">
        <v>768</v>
      </c>
      <c r="D6007" t="s">
        <v>4084</v>
      </c>
      <c r="F6007" t="b">
        <v>0</v>
      </c>
      <c r="G6007" t="s">
        <v>27</v>
      </c>
      <c r="H6007" s="4">
        <v>45730.792013888888</v>
      </c>
      <c r="I6007" t="b">
        <v>0</v>
      </c>
      <c r="J6007" t="b">
        <v>0</v>
      </c>
      <c r="K6007" t="s">
        <v>24</v>
      </c>
      <c r="L6007" t="s">
        <v>22</v>
      </c>
      <c r="M6007">
        <v>93176</v>
      </c>
      <c r="O6007" t="s">
        <v>9412</v>
      </c>
    </row>
    <row r="6008" spans="1:16" x14ac:dyDescent="0.25">
      <c r="A6008" t="s">
        <v>2</v>
      </c>
      <c r="B6008" t="s">
        <v>9413</v>
      </c>
      <c r="C6008" t="s">
        <v>1025</v>
      </c>
      <c r="D6008" t="s">
        <v>3600</v>
      </c>
      <c r="E6008" t="s">
        <v>51</v>
      </c>
      <c r="F6008" t="b">
        <v>0</v>
      </c>
      <c r="G6008" t="s">
        <v>35</v>
      </c>
      <c r="H6008" s="4">
        <v>45730.793356481481</v>
      </c>
      <c r="I6008" t="b">
        <v>1</v>
      </c>
      <c r="J6008" t="b">
        <v>0</v>
      </c>
      <c r="K6008" t="s">
        <v>24</v>
      </c>
      <c r="L6008" t="s">
        <v>36</v>
      </c>
      <c r="N6008">
        <v>65</v>
      </c>
      <c r="O6008" t="s">
        <v>9414</v>
      </c>
      <c r="P6008" t="s">
        <v>2177</v>
      </c>
    </row>
    <row r="6009" spans="1:16" x14ac:dyDescent="0.25">
      <c r="A6009" t="s">
        <v>0</v>
      </c>
      <c r="B6009" t="s">
        <v>8056</v>
      </c>
      <c r="C6009" t="s">
        <v>696</v>
      </c>
      <c r="D6009" t="s">
        <v>3973</v>
      </c>
      <c r="E6009" t="s">
        <v>51</v>
      </c>
      <c r="F6009" t="b">
        <v>0</v>
      </c>
      <c r="G6009" t="s">
        <v>30</v>
      </c>
      <c r="H6009" s="4">
        <v>45730.793506944443</v>
      </c>
      <c r="I6009" t="b">
        <v>0</v>
      </c>
      <c r="J6009" t="b">
        <v>0</v>
      </c>
      <c r="K6009" t="s">
        <v>24</v>
      </c>
      <c r="L6009" t="s">
        <v>36</v>
      </c>
      <c r="N6009">
        <v>47.5</v>
      </c>
      <c r="O6009" t="s">
        <v>1137</v>
      </c>
      <c r="P6009" t="s">
        <v>709</v>
      </c>
    </row>
    <row r="6010" spans="1:16" x14ac:dyDescent="0.25">
      <c r="A6010" t="s">
        <v>2</v>
      </c>
      <c r="B6010" t="s">
        <v>9415</v>
      </c>
      <c r="C6010" t="s">
        <v>9416</v>
      </c>
      <c r="D6010" t="s">
        <v>3973</v>
      </c>
      <c r="E6010" t="s">
        <v>20</v>
      </c>
      <c r="F6010" t="b">
        <v>0</v>
      </c>
      <c r="G6010" t="s">
        <v>27</v>
      </c>
      <c r="H6010" s="4">
        <v>45730.793703703697</v>
      </c>
      <c r="I6010" t="b">
        <v>0</v>
      </c>
      <c r="J6010" t="b">
        <v>1</v>
      </c>
      <c r="K6010" t="s">
        <v>24</v>
      </c>
      <c r="L6010" t="s">
        <v>22</v>
      </c>
      <c r="M6010">
        <v>119000</v>
      </c>
      <c r="O6010" t="s">
        <v>734</v>
      </c>
      <c r="P6010" t="s">
        <v>9417</v>
      </c>
    </row>
    <row r="6011" spans="1:16" x14ac:dyDescent="0.25">
      <c r="A6011" t="s">
        <v>89</v>
      </c>
      <c r="B6011" t="s">
        <v>6660</v>
      </c>
      <c r="C6011" t="s">
        <v>44</v>
      </c>
      <c r="D6011" t="s">
        <v>3973</v>
      </c>
      <c r="E6011" t="s">
        <v>20</v>
      </c>
      <c r="F6011" t="b">
        <v>0</v>
      </c>
      <c r="G6011" t="s">
        <v>27</v>
      </c>
      <c r="H6011" s="4">
        <v>45730.795057870368</v>
      </c>
      <c r="I6011" t="b">
        <v>1</v>
      </c>
      <c r="J6011" t="b">
        <v>1</v>
      </c>
      <c r="K6011" t="s">
        <v>24</v>
      </c>
      <c r="L6011" t="s">
        <v>22</v>
      </c>
      <c r="M6011">
        <v>185000</v>
      </c>
      <c r="O6011" t="s">
        <v>2815</v>
      </c>
      <c r="P6011" t="s">
        <v>6661</v>
      </c>
    </row>
    <row r="6012" spans="1:16" x14ac:dyDescent="0.25">
      <c r="A6012" t="s">
        <v>0</v>
      </c>
      <c r="B6012" t="s">
        <v>9418</v>
      </c>
      <c r="C6012" t="s">
        <v>316</v>
      </c>
      <c r="D6012" t="s">
        <v>3957</v>
      </c>
      <c r="E6012" t="s">
        <v>20</v>
      </c>
      <c r="F6012" t="b">
        <v>0</v>
      </c>
      <c r="G6012" t="s">
        <v>35</v>
      </c>
      <c r="H6012" s="4">
        <v>45730.833819444437</v>
      </c>
      <c r="I6012" t="b">
        <v>0</v>
      </c>
      <c r="J6012" t="b">
        <v>1</v>
      </c>
      <c r="K6012" t="s">
        <v>24</v>
      </c>
      <c r="L6012" t="s">
        <v>36</v>
      </c>
      <c r="N6012">
        <v>16.510000228881839</v>
      </c>
      <c r="O6012" t="s">
        <v>759</v>
      </c>
      <c r="P6012" t="s">
        <v>9419</v>
      </c>
    </row>
    <row r="6013" spans="1:16" x14ac:dyDescent="0.25">
      <c r="A6013" t="s">
        <v>0</v>
      </c>
      <c r="B6013" t="s">
        <v>9175</v>
      </c>
      <c r="C6013" t="s">
        <v>292</v>
      </c>
      <c r="D6013" t="s">
        <v>3957</v>
      </c>
      <c r="E6013" t="s">
        <v>20</v>
      </c>
      <c r="F6013" t="b">
        <v>0</v>
      </c>
      <c r="G6013" t="s">
        <v>30</v>
      </c>
      <c r="H6013" s="4">
        <v>45730.834236111114</v>
      </c>
      <c r="I6013" t="b">
        <v>0</v>
      </c>
      <c r="J6013" t="b">
        <v>1</v>
      </c>
      <c r="K6013" t="s">
        <v>24</v>
      </c>
      <c r="L6013" t="s">
        <v>36</v>
      </c>
      <c r="N6013">
        <v>22.694999694824219</v>
      </c>
      <c r="O6013" t="s">
        <v>9176</v>
      </c>
      <c r="P6013" t="s">
        <v>1303</v>
      </c>
    </row>
    <row r="6014" spans="1:16" x14ac:dyDescent="0.25">
      <c r="A6014" t="s">
        <v>139</v>
      </c>
      <c r="B6014" t="s">
        <v>1634</v>
      </c>
      <c r="C6014" t="s">
        <v>945</v>
      </c>
      <c r="D6014" t="s">
        <v>3973</v>
      </c>
      <c r="E6014" t="s">
        <v>20</v>
      </c>
      <c r="F6014" t="b">
        <v>0</v>
      </c>
      <c r="G6014" t="s">
        <v>30</v>
      </c>
      <c r="H6014" s="4">
        <v>45730.83425925926</v>
      </c>
      <c r="I6014" t="b">
        <v>0</v>
      </c>
      <c r="J6014" t="b">
        <v>0</v>
      </c>
      <c r="K6014" t="s">
        <v>24</v>
      </c>
      <c r="L6014" t="s">
        <v>22</v>
      </c>
      <c r="M6014">
        <v>67884</v>
      </c>
      <c r="O6014" t="s">
        <v>3090</v>
      </c>
    </row>
    <row r="6015" spans="1:16" x14ac:dyDescent="0.25">
      <c r="A6015" t="s">
        <v>2</v>
      </c>
      <c r="B6015" t="s">
        <v>2617</v>
      </c>
      <c r="C6015" t="s">
        <v>151</v>
      </c>
      <c r="D6015" t="s">
        <v>3973</v>
      </c>
      <c r="E6015" t="s">
        <v>20</v>
      </c>
      <c r="F6015" t="b">
        <v>0</v>
      </c>
      <c r="G6015" t="s">
        <v>30</v>
      </c>
      <c r="H6015" s="4">
        <v>45730.835636574076</v>
      </c>
      <c r="I6015" t="b">
        <v>0</v>
      </c>
      <c r="J6015" t="b">
        <v>1</v>
      </c>
      <c r="K6015" t="s">
        <v>24</v>
      </c>
      <c r="L6015" t="s">
        <v>22</v>
      </c>
      <c r="M6015">
        <v>130500</v>
      </c>
      <c r="O6015" t="s">
        <v>9420</v>
      </c>
      <c r="P6015" t="s">
        <v>9421</v>
      </c>
    </row>
    <row r="6016" spans="1:16" x14ac:dyDescent="0.25">
      <c r="A6016" t="s">
        <v>2</v>
      </c>
      <c r="B6016" t="s">
        <v>2076</v>
      </c>
      <c r="C6016" t="s">
        <v>236</v>
      </c>
      <c r="D6016" t="s">
        <v>3957</v>
      </c>
      <c r="E6016" t="s">
        <v>34</v>
      </c>
      <c r="F6016" t="b">
        <v>0</v>
      </c>
      <c r="G6016" t="s">
        <v>41</v>
      </c>
      <c r="H6016" s="4">
        <v>45730.835763888892</v>
      </c>
      <c r="I6016" t="b">
        <v>1</v>
      </c>
      <c r="J6016" t="b">
        <v>1</v>
      </c>
      <c r="K6016" t="s">
        <v>24</v>
      </c>
      <c r="L6016" t="s">
        <v>36</v>
      </c>
      <c r="N6016">
        <v>56.475002288818359</v>
      </c>
      <c r="O6016" t="s">
        <v>186</v>
      </c>
      <c r="P6016" t="s">
        <v>4098</v>
      </c>
    </row>
    <row r="6017" spans="1:16" x14ac:dyDescent="0.25">
      <c r="A6017" t="s">
        <v>2</v>
      </c>
      <c r="B6017" t="s">
        <v>9422</v>
      </c>
      <c r="C6017" t="s">
        <v>823</v>
      </c>
      <c r="D6017" t="s">
        <v>3828</v>
      </c>
      <c r="E6017" t="s">
        <v>20</v>
      </c>
      <c r="F6017" t="b">
        <v>0</v>
      </c>
      <c r="G6017" t="s">
        <v>52</v>
      </c>
      <c r="H6017" s="4">
        <v>45730.838194444441</v>
      </c>
      <c r="I6017" t="b">
        <v>0</v>
      </c>
      <c r="J6017" t="b">
        <v>1</v>
      </c>
      <c r="K6017" t="s">
        <v>24</v>
      </c>
      <c r="L6017" t="s">
        <v>22</v>
      </c>
      <c r="M6017">
        <v>98883</v>
      </c>
      <c r="O6017" t="s">
        <v>9423</v>
      </c>
      <c r="P6017" t="s">
        <v>9424</v>
      </c>
    </row>
    <row r="6018" spans="1:16" x14ac:dyDescent="0.25">
      <c r="A6018" t="s">
        <v>25</v>
      </c>
      <c r="B6018" t="s">
        <v>9425</v>
      </c>
      <c r="C6018" t="s">
        <v>203</v>
      </c>
      <c r="D6018" t="s">
        <v>3828</v>
      </c>
      <c r="E6018" t="s">
        <v>20</v>
      </c>
      <c r="F6018" t="b">
        <v>0</v>
      </c>
      <c r="G6018" t="s">
        <v>23</v>
      </c>
      <c r="H6018" s="4">
        <v>45730.863483796304</v>
      </c>
      <c r="I6018" t="b">
        <v>1</v>
      </c>
      <c r="J6018" t="b">
        <v>1</v>
      </c>
      <c r="K6018" t="s">
        <v>24</v>
      </c>
      <c r="L6018" t="s">
        <v>22</v>
      </c>
      <c r="M6018">
        <v>108750</v>
      </c>
      <c r="O6018" t="s">
        <v>935</v>
      </c>
      <c r="P6018" t="s">
        <v>1813</v>
      </c>
    </row>
    <row r="6019" spans="1:16" x14ac:dyDescent="0.25">
      <c r="A6019" t="s">
        <v>0</v>
      </c>
      <c r="B6019" t="s">
        <v>0</v>
      </c>
      <c r="C6019" t="s">
        <v>916</v>
      </c>
      <c r="D6019" t="s">
        <v>3973</v>
      </c>
      <c r="E6019" t="s">
        <v>20</v>
      </c>
      <c r="F6019" t="b">
        <v>0</v>
      </c>
      <c r="G6019" t="s">
        <v>27</v>
      </c>
      <c r="H6019" s="4">
        <v>45730.876296296286</v>
      </c>
      <c r="I6019" t="b">
        <v>1</v>
      </c>
      <c r="J6019" t="b">
        <v>0</v>
      </c>
      <c r="K6019" t="s">
        <v>24</v>
      </c>
      <c r="L6019" t="s">
        <v>22</v>
      </c>
      <c r="M6019">
        <v>82500</v>
      </c>
      <c r="O6019" t="s">
        <v>1899</v>
      </c>
      <c r="P6019" t="s">
        <v>338</v>
      </c>
    </row>
    <row r="6020" spans="1:16" x14ac:dyDescent="0.25">
      <c r="A6020" t="s">
        <v>0</v>
      </c>
      <c r="B6020" t="s">
        <v>9426</v>
      </c>
      <c r="C6020" t="s">
        <v>213</v>
      </c>
      <c r="D6020" t="s">
        <v>3828</v>
      </c>
      <c r="E6020" t="s">
        <v>20</v>
      </c>
      <c r="F6020" t="b">
        <v>0</v>
      </c>
      <c r="G6020" t="s">
        <v>41</v>
      </c>
      <c r="H6020" s="4">
        <v>45730.876331018517</v>
      </c>
      <c r="I6020" t="b">
        <v>0</v>
      </c>
      <c r="J6020" t="b">
        <v>1</v>
      </c>
      <c r="K6020" t="s">
        <v>24</v>
      </c>
      <c r="L6020" t="s">
        <v>36</v>
      </c>
      <c r="N6020">
        <v>23</v>
      </c>
      <c r="O6020" t="s">
        <v>9427</v>
      </c>
      <c r="P6020" t="s">
        <v>9428</v>
      </c>
    </row>
    <row r="6021" spans="1:16" x14ac:dyDescent="0.25">
      <c r="A6021" t="s">
        <v>89</v>
      </c>
      <c r="B6021" t="s">
        <v>9429</v>
      </c>
      <c r="C6021" t="s">
        <v>2172</v>
      </c>
      <c r="D6021" t="s">
        <v>3600</v>
      </c>
      <c r="E6021" t="s">
        <v>20</v>
      </c>
      <c r="F6021" t="b">
        <v>0</v>
      </c>
      <c r="G6021" t="s">
        <v>52</v>
      </c>
      <c r="H6021" s="4">
        <v>45730.877812500003</v>
      </c>
      <c r="I6021" t="b">
        <v>0</v>
      </c>
      <c r="J6021" t="b">
        <v>1</v>
      </c>
      <c r="K6021" t="s">
        <v>24</v>
      </c>
      <c r="L6021" t="s">
        <v>22</v>
      </c>
      <c r="M6021">
        <v>255630</v>
      </c>
      <c r="O6021" t="s">
        <v>773</v>
      </c>
    </row>
    <row r="6022" spans="1:16" x14ac:dyDescent="0.25">
      <c r="A6022" t="s">
        <v>0</v>
      </c>
      <c r="B6022" t="s">
        <v>1934</v>
      </c>
      <c r="C6022" t="s">
        <v>1247</v>
      </c>
      <c r="D6022" t="s">
        <v>3828</v>
      </c>
      <c r="E6022" t="s">
        <v>20</v>
      </c>
      <c r="F6022" t="b">
        <v>0</v>
      </c>
      <c r="G6022" t="s">
        <v>1247</v>
      </c>
      <c r="H6022" s="4">
        <v>45730.905011574083</v>
      </c>
      <c r="I6022" t="b">
        <v>0</v>
      </c>
      <c r="J6022" t="b">
        <v>0</v>
      </c>
      <c r="K6022" t="s">
        <v>1247</v>
      </c>
      <c r="L6022" t="s">
        <v>22</v>
      </c>
      <c r="M6022">
        <v>38500</v>
      </c>
      <c r="O6022" t="s">
        <v>5660</v>
      </c>
      <c r="P6022" t="s">
        <v>5661</v>
      </c>
    </row>
    <row r="6023" spans="1:16" x14ac:dyDescent="0.25">
      <c r="A6023" t="s">
        <v>0</v>
      </c>
      <c r="B6023" t="s">
        <v>8621</v>
      </c>
      <c r="C6023" t="s">
        <v>179</v>
      </c>
      <c r="D6023" t="s">
        <v>3973</v>
      </c>
      <c r="E6023" t="s">
        <v>20</v>
      </c>
      <c r="F6023" t="b">
        <v>0</v>
      </c>
      <c r="G6023" t="s">
        <v>27</v>
      </c>
      <c r="H6023" s="4">
        <v>45730.916979166657</v>
      </c>
      <c r="I6023" t="b">
        <v>0</v>
      </c>
      <c r="J6023" t="b">
        <v>1</v>
      </c>
      <c r="K6023" t="s">
        <v>24</v>
      </c>
      <c r="L6023" t="s">
        <v>22</v>
      </c>
      <c r="M6023">
        <v>62355.453125</v>
      </c>
      <c r="O6023" t="s">
        <v>8622</v>
      </c>
      <c r="P6023" t="s">
        <v>1732</v>
      </c>
    </row>
    <row r="6024" spans="1:16" x14ac:dyDescent="0.25">
      <c r="A6024" t="s">
        <v>89</v>
      </c>
      <c r="B6024" t="s">
        <v>2377</v>
      </c>
      <c r="C6024" t="s">
        <v>623</v>
      </c>
      <c r="D6024" t="s">
        <v>3973</v>
      </c>
      <c r="E6024" t="s">
        <v>51</v>
      </c>
      <c r="F6024" t="b">
        <v>0</v>
      </c>
      <c r="G6024" t="s">
        <v>27</v>
      </c>
      <c r="H6024" s="4">
        <v>45730.916979166657</v>
      </c>
      <c r="I6024" t="b">
        <v>0</v>
      </c>
      <c r="J6024" t="b">
        <v>1</v>
      </c>
      <c r="K6024" t="s">
        <v>24</v>
      </c>
      <c r="L6024" t="s">
        <v>36</v>
      </c>
      <c r="N6024">
        <v>65</v>
      </c>
      <c r="O6024" t="s">
        <v>483</v>
      </c>
      <c r="P6024" t="s">
        <v>9069</v>
      </c>
    </row>
    <row r="6025" spans="1:16" x14ac:dyDescent="0.25">
      <c r="A6025" t="s">
        <v>2</v>
      </c>
      <c r="B6025" t="s">
        <v>9430</v>
      </c>
      <c r="C6025" t="s">
        <v>145</v>
      </c>
      <c r="D6025" t="s">
        <v>3828</v>
      </c>
      <c r="E6025" t="s">
        <v>20</v>
      </c>
      <c r="F6025" t="b">
        <v>0</v>
      </c>
      <c r="G6025" t="s">
        <v>27</v>
      </c>
      <c r="H6025" s="4">
        <v>45730.917870370373</v>
      </c>
      <c r="I6025" t="b">
        <v>0</v>
      </c>
      <c r="J6025" t="b">
        <v>1</v>
      </c>
      <c r="K6025" t="s">
        <v>24</v>
      </c>
      <c r="L6025" t="s">
        <v>22</v>
      </c>
      <c r="M6025">
        <v>204500</v>
      </c>
      <c r="O6025" t="s">
        <v>9431</v>
      </c>
      <c r="P6025" t="s">
        <v>9432</v>
      </c>
    </row>
    <row r="6026" spans="1:16" x14ac:dyDescent="0.25">
      <c r="A6026" t="s">
        <v>1</v>
      </c>
      <c r="B6026" t="s">
        <v>9433</v>
      </c>
      <c r="C6026" t="s">
        <v>192</v>
      </c>
      <c r="D6026" t="s">
        <v>2208</v>
      </c>
      <c r="E6026" t="s">
        <v>20</v>
      </c>
      <c r="F6026" t="b">
        <v>0</v>
      </c>
      <c r="G6026" t="s">
        <v>23</v>
      </c>
      <c r="H6026" s="4">
        <v>45730.930821759262</v>
      </c>
      <c r="I6026" t="b">
        <v>0</v>
      </c>
      <c r="J6026" t="b">
        <v>1</v>
      </c>
      <c r="K6026" t="s">
        <v>24</v>
      </c>
      <c r="L6026" t="s">
        <v>36</v>
      </c>
      <c r="N6026">
        <v>40.81500244140625</v>
      </c>
      <c r="O6026" t="s">
        <v>9434</v>
      </c>
      <c r="P6026" t="s">
        <v>9435</v>
      </c>
    </row>
    <row r="6027" spans="1:16" x14ac:dyDescent="0.25">
      <c r="A6027" t="s">
        <v>89</v>
      </c>
      <c r="B6027" t="s">
        <v>5118</v>
      </c>
      <c r="C6027" t="s">
        <v>367</v>
      </c>
      <c r="D6027" t="s">
        <v>3973</v>
      </c>
      <c r="E6027" t="s">
        <v>20</v>
      </c>
      <c r="F6027" t="b">
        <v>0</v>
      </c>
      <c r="G6027" t="s">
        <v>27</v>
      </c>
      <c r="H6027" s="4">
        <v>45730.958541666667</v>
      </c>
      <c r="I6027" t="b">
        <v>0</v>
      </c>
      <c r="J6027" t="b">
        <v>1</v>
      </c>
      <c r="K6027" t="s">
        <v>24</v>
      </c>
      <c r="L6027" t="s">
        <v>22</v>
      </c>
      <c r="M6027">
        <v>160000</v>
      </c>
      <c r="O6027" t="s">
        <v>368</v>
      </c>
      <c r="P6027" t="s">
        <v>5119</v>
      </c>
    </row>
    <row r="6028" spans="1:16" x14ac:dyDescent="0.25">
      <c r="A6028" t="s">
        <v>0</v>
      </c>
      <c r="B6028" t="s">
        <v>1174</v>
      </c>
      <c r="C6028" t="s">
        <v>9436</v>
      </c>
      <c r="D6028" t="s">
        <v>3957</v>
      </c>
      <c r="E6028" t="s">
        <v>34</v>
      </c>
      <c r="F6028" t="b">
        <v>0</v>
      </c>
      <c r="G6028" t="s">
        <v>35</v>
      </c>
      <c r="H6028" s="4">
        <v>45730.958761574067</v>
      </c>
      <c r="I6028" t="b">
        <v>0</v>
      </c>
      <c r="J6028" t="b">
        <v>0</v>
      </c>
      <c r="K6028" t="s">
        <v>24</v>
      </c>
      <c r="L6028" t="s">
        <v>36</v>
      </c>
      <c r="N6028">
        <v>16.510000228881839</v>
      </c>
      <c r="O6028" t="s">
        <v>9437</v>
      </c>
      <c r="P6028" t="s">
        <v>9438</v>
      </c>
    </row>
    <row r="6029" spans="1:16" x14ac:dyDescent="0.25">
      <c r="A6029" t="s">
        <v>2</v>
      </c>
      <c r="B6029" t="s">
        <v>369</v>
      </c>
      <c r="C6029" t="s">
        <v>8874</v>
      </c>
      <c r="D6029" t="s">
        <v>3973</v>
      </c>
      <c r="E6029" t="s">
        <v>631</v>
      </c>
      <c r="F6029" t="b">
        <v>0</v>
      </c>
      <c r="G6029" t="s">
        <v>41</v>
      </c>
      <c r="H6029" s="4">
        <v>45730.971516203703</v>
      </c>
      <c r="I6029" t="b">
        <v>0</v>
      </c>
      <c r="J6029" t="b">
        <v>0</v>
      </c>
      <c r="K6029" t="s">
        <v>24</v>
      </c>
      <c r="L6029" t="s">
        <v>22</v>
      </c>
      <c r="M6029">
        <v>87000</v>
      </c>
      <c r="O6029" t="s">
        <v>91</v>
      </c>
      <c r="P6029" t="s">
        <v>9439</v>
      </c>
    </row>
    <row r="6030" spans="1:16" x14ac:dyDescent="0.25">
      <c r="A6030" t="s">
        <v>40</v>
      </c>
      <c r="B6030" t="s">
        <v>1786</v>
      </c>
      <c r="C6030" t="s">
        <v>5427</v>
      </c>
      <c r="D6030" t="s">
        <v>4014</v>
      </c>
      <c r="E6030" t="s">
        <v>20</v>
      </c>
      <c r="F6030" t="b">
        <v>0</v>
      </c>
      <c r="G6030" t="s">
        <v>27</v>
      </c>
      <c r="H6030" s="4">
        <v>45730.997129629628</v>
      </c>
      <c r="I6030" t="b">
        <v>0</v>
      </c>
      <c r="J6030" t="b">
        <v>1</v>
      </c>
      <c r="K6030" t="s">
        <v>24</v>
      </c>
      <c r="L6030" t="s">
        <v>22</v>
      </c>
      <c r="M6030">
        <v>253000</v>
      </c>
      <c r="O6030" t="s">
        <v>59</v>
      </c>
      <c r="P6030" t="s">
        <v>137</v>
      </c>
    </row>
    <row r="6031" spans="1:16" x14ac:dyDescent="0.25">
      <c r="A6031" t="s">
        <v>0</v>
      </c>
      <c r="B6031" t="s">
        <v>257</v>
      </c>
      <c r="C6031" t="s">
        <v>468</v>
      </c>
      <c r="D6031" t="s">
        <v>3973</v>
      </c>
      <c r="E6031" t="s">
        <v>20</v>
      </c>
      <c r="F6031" t="b">
        <v>0</v>
      </c>
      <c r="G6031" t="s">
        <v>27</v>
      </c>
      <c r="H6031" s="4">
        <v>45731.000231481477</v>
      </c>
      <c r="I6031" t="b">
        <v>0</v>
      </c>
      <c r="J6031" t="b">
        <v>1</v>
      </c>
      <c r="K6031" t="s">
        <v>24</v>
      </c>
      <c r="L6031" t="s">
        <v>22</v>
      </c>
      <c r="M6031">
        <v>125000</v>
      </c>
      <c r="O6031" t="s">
        <v>5482</v>
      </c>
      <c r="P6031" t="s">
        <v>9339</v>
      </c>
    </row>
    <row r="6032" spans="1:16" x14ac:dyDescent="0.25">
      <c r="A6032" t="s">
        <v>89</v>
      </c>
      <c r="B6032" t="s">
        <v>5532</v>
      </c>
      <c r="C6032" t="s">
        <v>3196</v>
      </c>
      <c r="D6032" t="s">
        <v>3973</v>
      </c>
      <c r="E6032" t="s">
        <v>51</v>
      </c>
      <c r="F6032" t="b">
        <v>0</v>
      </c>
      <c r="G6032" t="s">
        <v>41</v>
      </c>
      <c r="H6032" s="4">
        <v>45731.000462962962</v>
      </c>
      <c r="I6032" t="b">
        <v>1</v>
      </c>
      <c r="J6032" t="b">
        <v>0</v>
      </c>
      <c r="K6032" t="s">
        <v>24</v>
      </c>
      <c r="L6032" t="s">
        <v>36</v>
      </c>
      <c r="N6032">
        <v>47.5</v>
      </c>
      <c r="O6032" t="s">
        <v>806</v>
      </c>
      <c r="P6032" t="s">
        <v>5533</v>
      </c>
    </row>
    <row r="6033" spans="1:16" x14ac:dyDescent="0.25">
      <c r="A6033" t="s">
        <v>2</v>
      </c>
      <c r="B6033" t="s">
        <v>1167</v>
      </c>
      <c r="C6033" t="s">
        <v>29</v>
      </c>
      <c r="D6033" t="s">
        <v>5535</v>
      </c>
      <c r="E6033" t="s">
        <v>20</v>
      </c>
      <c r="F6033" t="b">
        <v>0</v>
      </c>
      <c r="G6033" t="s">
        <v>27</v>
      </c>
      <c r="H6033" s="4">
        <v>45731.001157407409</v>
      </c>
      <c r="I6033" t="b">
        <v>1</v>
      </c>
      <c r="J6033" t="b">
        <v>1</v>
      </c>
      <c r="K6033" t="s">
        <v>24</v>
      </c>
      <c r="L6033" t="s">
        <v>22</v>
      </c>
      <c r="M6033">
        <v>88582</v>
      </c>
      <c r="O6033" t="s">
        <v>77</v>
      </c>
      <c r="P6033" t="s">
        <v>9340</v>
      </c>
    </row>
    <row r="6034" spans="1:16" x14ac:dyDescent="0.25">
      <c r="A6034" t="s">
        <v>40</v>
      </c>
      <c r="B6034" t="s">
        <v>9341</v>
      </c>
      <c r="C6034" t="s">
        <v>748</v>
      </c>
      <c r="D6034" t="s">
        <v>4035</v>
      </c>
      <c r="E6034" t="s">
        <v>20</v>
      </c>
      <c r="F6034" t="b">
        <v>0</v>
      </c>
      <c r="G6034" t="s">
        <v>158</v>
      </c>
      <c r="H6034" s="4">
        <v>45731.014479166668</v>
      </c>
      <c r="I6034" t="b">
        <v>0</v>
      </c>
      <c r="J6034" t="b">
        <v>0</v>
      </c>
      <c r="K6034" t="s">
        <v>158</v>
      </c>
      <c r="L6034" t="s">
        <v>22</v>
      </c>
      <c r="M6034">
        <v>83999.5</v>
      </c>
      <c r="O6034" t="s">
        <v>2768</v>
      </c>
      <c r="P6034" t="s">
        <v>3411</v>
      </c>
    </row>
    <row r="6035" spans="1:16" x14ac:dyDescent="0.25">
      <c r="A6035" t="s">
        <v>28</v>
      </c>
      <c r="B6035" t="s">
        <v>28</v>
      </c>
      <c r="C6035" t="s">
        <v>5242</v>
      </c>
      <c r="D6035" t="s">
        <v>5243</v>
      </c>
      <c r="E6035" t="s">
        <v>20</v>
      </c>
      <c r="F6035" t="b">
        <v>0</v>
      </c>
      <c r="G6035" t="s">
        <v>314</v>
      </c>
      <c r="H6035" s="4">
        <v>45731.023402777777</v>
      </c>
      <c r="I6035" t="b">
        <v>0</v>
      </c>
      <c r="J6035" t="b">
        <v>0</v>
      </c>
      <c r="K6035" t="s">
        <v>314</v>
      </c>
      <c r="L6035" t="s">
        <v>22</v>
      </c>
      <c r="M6035">
        <v>90000</v>
      </c>
      <c r="O6035" t="s">
        <v>6697</v>
      </c>
      <c r="P6035" t="s">
        <v>6698</v>
      </c>
    </row>
    <row r="6036" spans="1:16" x14ac:dyDescent="0.25">
      <c r="A6036" t="s">
        <v>0</v>
      </c>
      <c r="B6036" t="s">
        <v>0</v>
      </c>
      <c r="C6036" t="s">
        <v>9342</v>
      </c>
      <c r="D6036" t="s">
        <v>7547</v>
      </c>
      <c r="E6036" t="s">
        <v>34</v>
      </c>
      <c r="F6036" t="b">
        <v>0</v>
      </c>
      <c r="G6036" t="s">
        <v>41</v>
      </c>
      <c r="H6036" s="4">
        <v>45731.042337962957</v>
      </c>
      <c r="I6036" t="b">
        <v>0</v>
      </c>
      <c r="J6036" t="b">
        <v>0</v>
      </c>
      <c r="K6036" t="s">
        <v>24</v>
      </c>
      <c r="L6036" t="s">
        <v>36</v>
      </c>
      <c r="N6036">
        <v>15</v>
      </c>
      <c r="O6036" t="s">
        <v>7548</v>
      </c>
      <c r="P6036" t="s">
        <v>61</v>
      </c>
    </row>
    <row r="6037" spans="1:16" x14ac:dyDescent="0.25">
      <c r="A6037" t="s">
        <v>0</v>
      </c>
      <c r="B6037" t="s">
        <v>4606</v>
      </c>
      <c r="C6037" t="s">
        <v>386</v>
      </c>
      <c r="D6037" t="s">
        <v>4607</v>
      </c>
      <c r="E6037" t="s">
        <v>51</v>
      </c>
      <c r="F6037" t="b">
        <v>0</v>
      </c>
      <c r="G6037" t="s">
        <v>41</v>
      </c>
      <c r="H6037" s="4">
        <v>45731.250300925924</v>
      </c>
      <c r="I6037" t="b">
        <v>1</v>
      </c>
      <c r="J6037" t="b">
        <v>0</v>
      </c>
      <c r="K6037" t="s">
        <v>24</v>
      </c>
      <c r="L6037" t="s">
        <v>22</v>
      </c>
      <c r="M6037">
        <v>169241</v>
      </c>
      <c r="O6037" t="s">
        <v>4608</v>
      </c>
      <c r="P6037" t="s">
        <v>4609</v>
      </c>
    </row>
    <row r="6038" spans="1:16" x14ac:dyDescent="0.25">
      <c r="A6038" t="s">
        <v>0</v>
      </c>
      <c r="B6038" t="s">
        <v>0</v>
      </c>
      <c r="C6038" t="s">
        <v>517</v>
      </c>
      <c r="D6038" t="s">
        <v>4753</v>
      </c>
      <c r="E6038" t="s">
        <v>51</v>
      </c>
      <c r="F6038" t="b">
        <v>0</v>
      </c>
      <c r="G6038" t="s">
        <v>41</v>
      </c>
      <c r="H6038" s="4">
        <v>45731.25037037037</v>
      </c>
      <c r="I6038" t="b">
        <v>0</v>
      </c>
      <c r="J6038" t="b">
        <v>1</v>
      </c>
      <c r="K6038" t="s">
        <v>24</v>
      </c>
      <c r="L6038" t="s">
        <v>36</v>
      </c>
      <c r="N6038">
        <v>47.5</v>
      </c>
      <c r="O6038" t="s">
        <v>289</v>
      </c>
      <c r="P6038" t="s">
        <v>2400</v>
      </c>
    </row>
    <row r="6039" spans="1:16" x14ac:dyDescent="0.25">
      <c r="A6039" t="s">
        <v>0</v>
      </c>
      <c r="B6039" t="s">
        <v>9343</v>
      </c>
      <c r="C6039" t="s">
        <v>151</v>
      </c>
      <c r="D6039" t="s">
        <v>3828</v>
      </c>
      <c r="E6039" t="s">
        <v>20</v>
      </c>
      <c r="F6039" t="b">
        <v>0</v>
      </c>
      <c r="G6039" t="s">
        <v>30</v>
      </c>
      <c r="H6039" s="4">
        <v>45731.250567129631</v>
      </c>
      <c r="I6039" t="b">
        <v>0</v>
      </c>
      <c r="J6039" t="b">
        <v>1</v>
      </c>
      <c r="K6039" t="s">
        <v>24</v>
      </c>
      <c r="L6039" t="s">
        <v>36</v>
      </c>
      <c r="N6039">
        <v>43.875</v>
      </c>
      <c r="O6039" t="s">
        <v>6083</v>
      </c>
      <c r="P6039" t="s">
        <v>9344</v>
      </c>
    </row>
    <row r="6040" spans="1:16" x14ac:dyDescent="0.25">
      <c r="A6040" t="s">
        <v>0</v>
      </c>
      <c r="B6040" t="s">
        <v>0</v>
      </c>
      <c r="C6040" t="s">
        <v>3330</v>
      </c>
      <c r="D6040" t="s">
        <v>3828</v>
      </c>
      <c r="E6040" t="s">
        <v>51</v>
      </c>
      <c r="F6040" t="b">
        <v>0</v>
      </c>
      <c r="G6040" t="s">
        <v>30</v>
      </c>
      <c r="H6040" s="4">
        <v>45731.250625000001</v>
      </c>
      <c r="I6040" t="b">
        <v>0</v>
      </c>
      <c r="J6040" t="b">
        <v>0</v>
      </c>
      <c r="K6040" t="s">
        <v>24</v>
      </c>
      <c r="L6040" t="s">
        <v>22</v>
      </c>
      <c r="M6040">
        <v>76212</v>
      </c>
      <c r="O6040" t="s">
        <v>9345</v>
      </c>
      <c r="P6040" t="s">
        <v>9346</v>
      </c>
    </row>
    <row r="6041" spans="1:16" x14ac:dyDescent="0.25">
      <c r="A6041" t="s">
        <v>1</v>
      </c>
      <c r="B6041" t="s">
        <v>663</v>
      </c>
      <c r="C6041" t="s">
        <v>140</v>
      </c>
      <c r="D6041" t="s">
        <v>3973</v>
      </c>
      <c r="E6041" t="s">
        <v>20</v>
      </c>
      <c r="F6041" t="b">
        <v>0</v>
      </c>
      <c r="G6041" t="s">
        <v>35</v>
      </c>
      <c r="H6041" s="4">
        <v>45731.250972222217</v>
      </c>
      <c r="I6041" t="b">
        <v>0</v>
      </c>
      <c r="J6041" t="b">
        <v>1</v>
      </c>
      <c r="K6041" t="s">
        <v>24</v>
      </c>
      <c r="L6041" t="s">
        <v>22</v>
      </c>
      <c r="M6041">
        <v>124350</v>
      </c>
      <c r="O6041" t="s">
        <v>664</v>
      </c>
      <c r="P6041" t="s">
        <v>9347</v>
      </c>
    </row>
    <row r="6042" spans="1:16" x14ac:dyDescent="0.25">
      <c r="A6042" t="s">
        <v>1</v>
      </c>
      <c r="B6042" t="s">
        <v>3439</v>
      </c>
      <c r="C6042" t="s">
        <v>82</v>
      </c>
      <c r="D6042" t="s">
        <v>3970</v>
      </c>
      <c r="E6042" t="s">
        <v>20</v>
      </c>
      <c r="F6042" t="b">
        <v>0</v>
      </c>
      <c r="G6042" t="s">
        <v>27</v>
      </c>
      <c r="H6042" s="4">
        <v>45731.251006944447</v>
      </c>
      <c r="I6042" t="b">
        <v>0</v>
      </c>
      <c r="J6042" t="b">
        <v>1</v>
      </c>
      <c r="K6042" t="s">
        <v>24</v>
      </c>
      <c r="L6042" t="s">
        <v>22</v>
      </c>
      <c r="M6042">
        <v>152000</v>
      </c>
      <c r="O6042" t="s">
        <v>65</v>
      </c>
      <c r="P6042" t="s">
        <v>723</v>
      </c>
    </row>
    <row r="6043" spans="1:16" x14ac:dyDescent="0.25">
      <c r="A6043" t="s">
        <v>191</v>
      </c>
      <c r="B6043" t="s">
        <v>9348</v>
      </c>
      <c r="C6043" t="s">
        <v>82</v>
      </c>
      <c r="D6043" t="s">
        <v>3973</v>
      </c>
      <c r="E6043" t="s">
        <v>20</v>
      </c>
      <c r="F6043" t="b">
        <v>0</v>
      </c>
      <c r="G6043" t="s">
        <v>27</v>
      </c>
      <c r="H6043" s="4">
        <v>45731.251168981478</v>
      </c>
      <c r="I6043" t="b">
        <v>0</v>
      </c>
      <c r="J6043" t="b">
        <v>0</v>
      </c>
      <c r="K6043" t="s">
        <v>24</v>
      </c>
      <c r="L6043" t="s">
        <v>36</v>
      </c>
      <c r="N6043">
        <v>70.5</v>
      </c>
      <c r="O6043" t="s">
        <v>4344</v>
      </c>
      <c r="P6043" t="s">
        <v>9349</v>
      </c>
    </row>
    <row r="6044" spans="1:16" x14ac:dyDescent="0.25">
      <c r="A6044" t="s">
        <v>1</v>
      </c>
      <c r="B6044" t="s">
        <v>9350</v>
      </c>
      <c r="C6044" t="s">
        <v>1521</v>
      </c>
      <c r="D6044" t="s">
        <v>3383</v>
      </c>
      <c r="E6044" t="s">
        <v>20</v>
      </c>
      <c r="F6044" t="b">
        <v>0</v>
      </c>
      <c r="G6044" t="s">
        <v>52</v>
      </c>
      <c r="H6044" s="4">
        <v>45731.251273148147</v>
      </c>
      <c r="I6044" t="b">
        <v>0</v>
      </c>
      <c r="J6044" t="b">
        <v>1</v>
      </c>
      <c r="K6044" t="s">
        <v>24</v>
      </c>
      <c r="L6044" t="s">
        <v>22</v>
      </c>
      <c r="M6044">
        <v>80000</v>
      </c>
      <c r="O6044" t="s">
        <v>1549</v>
      </c>
      <c r="P6044" t="s">
        <v>700</v>
      </c>
    </row>
    <row r="6045" spans="1:16" x14ac:dyDescent="0.25">
      <c r="A6045" t="s">
        <v>2</v>
      </c>
      <c r="B6045" t="s">
        <v>638</v>
      </c>
      <c r="C6045" t="s">
        <v>213</v>
      </c>
      <c r="D6045" t="s">
        <v>3828</v>
      </c>
      <c r="E6045" t="s">
        <v>20</v>
      </c>
      <c r="F6045" t="b">
        <v>0</v>
      </c>
      <c r="G6045" t="s">
        <v>41</v>
      </c>
      <c r="H6045" s="4">
        <v>45731.252337962957</v>
      </c>
      <c r="I6045" t="b">
        <v>0</v>
      </c>
      <c r="J6045" t="b">
        <v>1</v>
      </c>
      <c r="K6045" t="s">
        <v>24</v>
      </c>
      <c r="L6045" t="s">
        <v>22</v>
      </c>
      <c r="M6045">
        <v>128114.578125</v>
      </c>
      <c r="O6045" t="s">
        <v>7801</v>
      </c>
      <c r="P6045" t="s">
        <v>7802</v>
      </c>
    </row>
    <row r="6046" spans="1:16" x14ac:dyDescent="0.25">
      <c r="A6046" t="s">
        <v>2</v>
      </c>
      <c r="B6046" t="s">
        <v>9351</v>
      </c>
      <c r="C6046" t="s">
        <v>1247</v>
      </c>
      <c r="D6046" t="s">
        <v>2208</v>
      </c>
      <c r="E6046" t="s">
        <v>20</v>
      </c>
      <c r="F6046" t="b">
        <v>0</v>
      </c>
      <c r="G6046" t="s">
        <v>1247</v>
      </c>
      <c r="H6046" s="4">
        <v>45731.263842592591</v>
      </c>
      <c r="I6046" t="b">
        <v>1</v>
      </c>
      <c r="J6046" t="b">
        <v>0</v>
      </c>
      <c r="K6046" t="s">
        <v>1247</v>
      </c>
      <c r="L6046" t="s">
        <v>22</v>
      </c>
      <c r="M6046">
        <v>162500</v>
      </c>
      <c r="O6046" t="s">
        <v>9352</v>
      </c>
      <c r="P6046" t="s">
        <v>9353</v>
      </c>
    </row>
    <row r="6047" spans="1:16" x14ac:dyDescent="0.25">
      <c r="A6047" t="s">
        <v>1</v>
      </c>
      <c r="B6047" t="s">
        <v>844</v>
      </c>
      <c r="C6047" t="s">
        <v>82</v>
      </c>
      <c r="D6047" t="s">
        <v>3828</v>
      </c>
      <c r="E6047" t="s">
        <v>20</v>
      </c>
      <c r="F6047" t="b">
        <v>0</v>
      </c>
      <c r="G6047" t="s">
        <v>27</v>
      </c>
      <c r="H6047" s="4">
        <v>45731.265682870369</v>
      </c>
      <c r="I6047" t="b">
        <v>0</v>
      </c>
      <c r="J6047" t="b">
        <v>1</v>
      </c>
      <c r="K6047" t="s">
        <v>24</v>
      </c>
      <c r="L6047" t="s">
        <v>22</v>
      </c>
      <c r="M6047">
        <v>207500</v>
      </c>
      <c r="O6047" t="s">
        <v>341</v>
      </c>
      <c r="P6047" t="s">
        <v>302</v>
      </c>
    </row>
    <row r="6048" spans="1:16" x14ac:dyDescent="0.25">
      <c r="A6048" t="s">
        <v>1</v>
      </c>
      <c r="B6048" t="s">
        <v>9354</v>
      </c>
      <c r="C6048" t="s">
        <v>192</v>
      </c>
      <c r="D6048" t="s">
        <v>4328</v>
      </c>
      <c r="E6048" t="s">
        <v>51</v>
      </c>
      <c r="F6048" t="b">
        <v>0</v>
      </c>
      <c r="G6048" t="s">
        <v>23</v>
      </c>
      <c r="H6048" s="4">
        <v>45731.266527777778</v>
      </c>
      <c r="I6048" t="b">
        <v>0</v>
      </c>
      <c r="J6048" t="b">
        <v>0</v>
      </c>
      <c r="K6048" t="s">
        <v>24</v>
      </c>
      <c r="L6048" t="s">
        <v>36</v>
      </c>
      <c r="N6048">
        <v>60</v>
      </c>
      <c r="O6048" t="s">
        <v>2486</v>
      </c>
      <c r="P6048" t="s">
        <v>9355</v>
      </c>
    </row>
    <row r="6049" spans="1:16" x14ac:dyDescent="0.25">
      <c r="A6049" t="s">
        <v>139</v>
      </c>
      <c r="B6049" t="s">
        <v>7989</v>
      </c>
      <c r="C6049" t="s">
        <v>39</v>
      </c>
      <c r="D6049" t="s">
        <v>3985</v>
      </c>
      <c r="E6049" t="s">
        <v>20</v>
      </c>
      <c r="F6049" t="b">
        <v>1</v>
      </c>
      <c r="G6049" t="s">
        <v>2438</v>
      </c>
      <c r="H6049" s="4">
        <v>45731.279976851853</v>
      </c>
      <c r="I6049" t="b">
        <v>1</v>
      </c>
      <c r="J6049" t="b">
        <v>0</v>
      </c>
      <c r="K6049" t="s">
        <v>2438</v>
      </c>
      <c r="L6049" t="s">
        <v>22</v>
      </c>
      <c r="M6049">
        <v>80000</v>
      </c>
      <c r="O6049" t="s">
        <v>7990</v>
      </c>
      <c r="P6049" t="s">
        <v>204</v>
      </c>
    </row>
    <row r="6050" spans="1:16" x14ac:dyDescent="0.25">
      <c r="A6050" t="s">
        <v>139</v>
      </c>
      <c r="B6050" t="s">
        <v>9356</v>
      </c>
      <c r="C6050" t="s">
        <v>39</v>
      </c>
      <c r="D6050" t="s">
        <v>2208</v>
      </c>
      <c r="E6050" t="s">
        <v>20</v>
      </c>
      <c r="F6050" t="b">
        <v>1</v>
      </c>
      <c r="G6050" t="s">
        <v>2641</v>
      </c>
      <c r="H6050" s="4">
        <v>45731.284930555557</v>
      </c>
      <c r="I6050" t="b">
        <v>0</v>
      </c>
      <c r="J6050" t="b">
        <v>0</v>
      </c>
      <c r="K6050" t="s">
        <v>2641</v>
      </c>
      <c r="L6050" t="s">
        <v>22</v>
      </c>
      <c r="M6050">
        <v>141810.3125</v>
      </c>
      <c r="O6050" t="s">
        <v>9357</v>
      </c>
      <c r="P6050" t="s">
        <v>9358</v>
      </c>
    </row>
    <row r="6051" spans="1:16" x14ac:dyDescent="0.25">
      <c r="A6051" t="s">
        <v>2</v>
      </c>
      <c r="B6051" t="s">
        <v>4314</v>
      </c>
      <c r="C6051" t="s">
        <v>3088</v>
      </c>
      <c r="D6051" t="s">
        <v>4003</v>
      </c>
      <c r="E6051" t="s">
        <v>20</v>
      </c>
      <c r="F6051" t="b">
        <v>0</v>
      </c>
      <c r="G6051" t="s">
        <v>2134</v>
      </c>
      <c r="H6051" s="4">
        <v>45731.285879629628</v>
      </c>
      <c r="I6051" t="b">
        <v>1</v>
      </c>
      <c r="J6051" t="b">
        <v>0</v>
      </c>
      <c r="K6051" t="s">
        <v>2134</v>
      </c>
      <c r="L6051" t="s">
        <v>22</v>
      </c>
      <c r="M6051">
        <v>410000</v>
      </c>
      <c r="O6051" t="s">
        <v>822</v>
      </c>
    </row>
    <row r="6052" spans="1:16" x14ac:dyDescent="0.25">
      <c r="A6052" t="s">
        <v>0</v>
      </c>
      <c r="B6052" t="s">
        <v>288</v>
      </c>
      <c r="C6052" t="s">
        <v>9359</v>
      </c>
      <c r="D6052" t="s">
        <v>4084</v>
      </c>
      <c r="E6052" t="s">
        <v>20</v>
      </c>
      <c r="F6052" t="b">
        <v>0</v>
      </c>
      <c r="G6052" t="s">
        <v>27</v>
      </c>
      <c r="H6052" s="4">
        <v>45731.291921296302</v>
      </c>
      <c r="I6052" t="b">
        <v>0</v>
      </c>
      <c r="J6052" t="b">
        <v>0</v>
      </c>
      <c r="K6052" t="s">
        <v>24</v>
      </c>
      <c r="L6052" t="s">
        <v>22</v>
      </c>
      <c r="M6052">
        <v>100000</v>
      </c>
      <c r="O6052" t="s">
        <v>9360</v>
      </c>
      <c r="P6052" t="s">
        <v>3836</v>
      </c>
    </row>
    <row r="6053" spans="1:16" x14ac:dyDescent="0.25">
      <c r="A6053" t="s">
        <v>0</v>
      </c>
      <c r="B6053" t="s">
        <v>103</v>
      </c>
      <c r="C6053" t="s">
        <v>203</v>
      </c>
      <c r="D6053" t="s">
        <v>2208</v>
      </c>
      <c r="E6053" t="s">
        <v>20</v>
      </c>
      <c r="F6053" t="b">
        <v>0</v>
      </c>
      <c r="G6053" t="s">
        <v>23</v>
      </c>
      <c r="H6053" s="4">
        <v>45731.312141203707</v>
      </c>
      <c r="I6053" t="b">
        <v>0</v>
      </c>
      <c r="J6053" t="b">
        <v>0</v>
      </c>
      <c r="K6053" t="s">
        <v>24</v>
      </c>
      <c r="L6053" t="s">
        <v>22</v>
      </c>
      <c r="M6053">
        <v>70000</v>
      </c>
      <c r="O6053" t="s">
        <v>803</v>
      </c>
      <c r="P6053" t="s">
        <v>9361</v>
      </c>
    </row>
    <row r="6054" spans="1:16" x14ac:dyDescent="0.25">
      <c r="A6054" t="s">
        <v>139</v>
      </c>
      <c r="B6054" t="s">
        <v>9362</v>
      </c>
      <c r="C6054" t="s">
        <v>5091</v>
      </c>
      <c r="D6054" t="s">
        <v>3970</v>
      </c>
      <c r="E6054" t="s">
        <v>20</v>
      </c>
      <c r="F6054" t="b">
        <v>0</v>
      </c>
      <c r="G6054" t="s">
        <v>30</v>
      </c>
      <c r="H6054" s="4">
        <v>45731.333865740737</v>
      </c>
      <c r="I6054" t="b">
        <v>0</v>
      </c>
      <c r="J6054" t="b">
        <v>1</v>
      </c>
      <c r="K6054" t="s">
        <v>24</v>
      </c>
      <c r="L6054" t="s">
        <v>22</v>
      </c>
      <c r="M6054">
        <v>110000</v>
      </c>
      <c r="O6054" t="s">
        <v>800</v>
      </c>
      <c r="P6054" t="s">
        <v>249</v>
      </c>
    </row>
    <row r="6055" spans="1:16" x14ac:dyDescent="0.25">
      <c r="A6055" t="s">
        <v>89</v>
      </c>
      <c r="B6055" t="s">
        <v>4516</v>
      </c>
      <c r="C6055" t="s">
        <v>71</v>
      </c>
      <c r="D6055" t="s">
        <v>3973</v>
      </c>
      <c r="E6055" t="s">
        <v>20</v>
      </c>
      <c r="F6055" t="b">
        <v>0</v>
      </c>
      <c r="G6055" t="s">
        <v>27</v>
      </c>
      <c r="H6055" s="4">
        <v>45731.334814814807</v>
      </c>
      <c r="I6055" t="b">
        <v>0</v>
      </c>
      <c r="J6055" t="b">
        <v>1</v>
      </c>
      <c r="K6055" t="s">
        <v>24</v>
      </c>
      <c r="L6055" t="s">
        <v>22</v>
      </c>
      <c r="M6055">
        <v>187625</v>
      </c>
      <c r="O6055" t="s">
        <v>1101</v>
      </c>
      <c r="P6055" t="s">
        <v>4517</v>
      </c>
    </row>
    <row r="6056" spans="1:16" x14ac:dyDescent="0.25">
      <c r="A6056" t="s">
        <v>40</v>
      </c>
      <c r="B6056" t="s">
        <v>3193</v>
      </c>
      <c r="C6056" t="s">
        <v>1471</v>
      </c>
      <c r="D6056" t="s">
        <v>4178</v>
      </c>
      <c r="E6056" t="s">
        <v>20</v>
      </c>
      <c r="F6056" t="b">
        <v>0</v>
      </c>
      <c r="G6056" t="s">
        <v>41</v>
      </c>
      <c r="H6056" s="4">
        <v>45731.335868055547</v>
      </c>
      <c r="I6056" t="b">
        <v>0</v>
      </c>
      <c r="J6056" t="b">
        <v>1</v>
      </c>
      <c r="K6056" t="s">
        <v>24</v>
      </c>
      <c r="L6056" t="s">
        <v>22</v>
      </c>
      <c r="M6056">
        <v>241000</v>
      </c>
      <c r="O6056" t="s">
        <v>59</v>
      </c>
      <c r="P6056" t="s">
        <v>137</v>
      </c>
    </row>
    <row r="6057" spans="1:16" x14ac:dyDescent="0.25">
      <c r="A6057" t="s">
        <v>139</v>
      </c>
      <c r="B6057" t="s">
        <v>9363</v>
      </c>
      <c r="C6057" t="s">
        <v>9364</v>
      </c>
      <c r="D6057" t="s">
        <v>9365</v>
      </c>
      <c r="E6057" t="s">
        <v>631</v>
      </c>
      <c r="F6057" t="b">
        <v>0</v>
      </c>
      <c r="G6057" t="s">
        <v>820</v>
      </c>
      <c r="H6057" s="4">
        <v>45731.341273148151</v>
      </c>
      <c r="I6057" t="b">
        <v>0</v>
      </c>
      <c r="J6057" t="b">
        <v>0</v>
      </c>
      <c r="K6057" t="s">
        <v>820</v>
      </c>
      <c r="L6057" t="s">
        <v>22</v>
      </c>
      <c r="M6057">
        <v>103000</v>
      </c>
      <c r="O6057" t="s">
        <v>341</v>
      </c>
      <c r="P6057" t="s">
        <v>9366</v>
      </c>
    </row>
    <row r="6058" spans="1:16" x14ac:dyDescent="0.25">
      <c r="A6058" t="s">
        <v>2</v>
      </c>
      <c r="B6058" t="s">
        <v>9367</v>
      </c>
      <c r="C6058" t="s">
        <v>1828</v>
      </c>
      <c r="D6058" t="s">
        <v>3828</v>
      </c>
      <c r="E6058" t="s">
        <v>20</v>
      </c>
      <c r="F6058" t="b">
        <v>0</v>
      </c>
      <c r="G6058" t="s">
        <v>41</v>
      </c>
      <c r="H6058" s="4">
        <v>45731.37667824074</v>
      </c>
      <c r="I6058" t="b">
        <v>0</v>
      </c>
      <c r="J6058" t="b">
        <v>1</v>
      </c>
      <c r="K6058" t="s">
        <v>24</v>
      </c>
      <c r="L6058" t="s">
        <v>22</v>
      </c>
      <c r="M6058">
        <v>90750</v>
      </c>
      <c r="O6058" t="s">
        <v>3185</v>
      </c>
      <c r="P6058" t="s">
        <v>9368</v>
      </c>
    </row>
    <row r="6059" spans="1:16" x14ac:dyDescent="0.25">
      <c r="A6059" t="s">
        <v>2</v>
      </c>
      <c r="B6059" t="s">
        <v>9369</v>
      </c>
      <c r="C6059" t="s">
        <v>179</v>
      </c>
      <c r="D6059" t="s">
        <v>4178</v>
      </c>
      <c r="E6059" t="s">
        <v>20</v>
      </c>
      <c r="F6059" t="b">
        <v>0</v>
      </c>
      <c r="G6059" t="s">
        <v>27</v>
      </c>
      <c r="H6059" s="4">
        <v>45731.377337962957</v>
      </c>
      <c r="I6059" t="b">
        <v>0</v>
      </c>
      <c r="J6059" t="b">
        <v>1</v>
      </c>
      <c r="K6059" t="s">
        <v>24</v>
      </c>
      <c r="L6059" t="s">
        <v>22</v>
      </c>
      <c r="M6059">
        <v>207000</v>
      </c>
      <c r="O6059" t="s">
        <v>59</v>
      </c>
      <c r="P6059" t="s">
        <v>137</v>
      </c>
    </row>
    <row r="6060" spans="1:16" x14ac:dyDescent="0.25">
      <c r="A6060" t="s">
        <v>2</v>
      </c>
      <c r="B6060" t="s">
        <v>4228</v>
      </c>
      <c r="C6060" t="s">
        <v>690</v>
      </c>
      <c r="D6060" t="s">
        <v>2208</v>
      </c>
      <c r="E6060" t="s">
        <v>34</v>
      </c>
      <c r="F6060" t="b">
        <v>0</v>
      </c>
      <c r="G6060" t="s">
        <v>27</v>
      </c>
      <c r="H6060" s="4">
        <v>45731.432141203702</v>
      </c>
      <c r="I6060" t="b">
        <v>0</v>
      </c>
      <c r="J6060" t="b">
        <v>1</v>
      </c>
      <c r="K6060" t="s">
        <v>24</v>
      </c>
      <c r="L6060" t="s">
        <v>22</v>
      </c>
      <c r="M6060">
        <v>175500</v>
      </c>
      <c r="O6060" t="s">
        <v>428</v>
      </c>
      <c r="P6060" t="s">
        <v>4238</v>
      </c>
    </row>
    <row r="6061" spans="1:16" x14ac:dyDescent="0.25">
      <c r="A6061" t="s">
        <v>0</v>
      </c>
      <c r="B6061" t="s">
        <v>0</v>
      </c>
      <c r="C6061" t="s">
        <v>1978</v>
      </c>
      <c r="D6061" t="s">
        <v>7547</v>
      </c>
      <c r="E6061" t="s">
        <v>34</v>
      </c>
      <c r="F6061" t="b">
        <v>0</v>
      </c>
      <c r="G6061" t="s">
        <v>52</v>
      </c>
      <c r="H6061" s="4">
        <v>45731.459699074083</v>
      </c>
      <c r="I6061" t="b">
        <v>0</v>
      </c>
      <c r="J6061" t="b">
        <v>0</v>
      </c>
      <c r="K6061" t="s">
        <v>24</v>
      </c>
      <c r="L6061" t="s">
        <v>36</v>
      </c>
      <c r="N6061">
        <v>15</v>
      </c>
      <c r="O6061" t="s">
        <v>7548</v>
      </c>
      <c r="P6061" t="s">
        <v>61</v>
      </c>
    </row>
    <row r="6062" spans="1:16" x14ac:dyDescent="0.25">
      <c r="A6062" t="s">
        <v>25</v>
      </c>
      <c r="B6062" t="s">
        <v>9370</v>
      </c>
      <c r="C6062" t="s">
        <v>9371</v>
      </c>
      <c r="D6062" t="s">
        <v>3350</v>
      </c>
      <c r="E6062" t="s">
        <v>20</v>
      </c>
      <c r="F6062" t="b">
        <v>0</v>
      </c>
      <c r="G6062" t="s">
        <v>314</v>
      </c>
      <c r="H6062" s="4">
        <v>45731.483020833337</v>
      </c>
      <c r="I6062" t="b">
        <v>1</v>
      </c>
      <c r="J6062" t="b">
        <v>0</v>
      </c>
      <c r="K6062" t="s">
        <v>314</v>
      </c>
      <c r="L6062" t="s">
        <v>22</v>
      </c>
      <c r="M6062">
        <v>40000</v>
      </c>
      <c r="O6062" t="s">
        <v>3350</v>
      </c>
      <c r="P6062" t="s">
        <v>1304</v>
      </c>
    </row>
    <row r="6063" spans="1:16" x14ac:dyDescent="0.25">
      <c r="A6063" t="s">
        <v>0</v>
      </c>
      <c r="B6063" t="s">
        <v>5525</v>
      </c>
      <c r="C6063" t="s">
        <v>851</v>
      </c>
      <c r="D6063" t="s">
        <v>4328</v>
      </c>
      <c r="E6063" t="s">
        <v>20</v>
      </c>
      <c r="F6063" t="b">
        <v>0</v>
      </c>
      <c r="G6063" t="s">
        <v>27</v>
      </c>
      <c r="H6063" s="4">
        <v>45731.500081018523</v>
      </c>
      <c r="I6063" t="b">
        <v>0</v>
      </c>
      <c r="J6063" t="b">
        <v>0</v>
      </c>
      <c r="K6063" t="s">
        <v>24</v>
      </c>
      <c r="L6063" t="s">
        <v>22</v>
      </c>
      <c r="M6063">
        <v>62500</v>
      </c>
      <c r="O6063" t="s">
        <v>5526</v>
      </c>
      <c r="P6063" t="s">
        <v>5527</v>
      </c>
    </row>
    <row r="6064" spans="1:16" x14ac:dyDescent="0.25">
      <c r="A6064" t="s">
        <v>0</v>
      </c>
      <c r="B6064" t="s">
        <v>0</v>
      </c>
      <c r="C6064" t="s">
        <v>3934</v>
      </c>
      <c r="D6064" t="s">
        <v>7547</v>
      </c>
      <c r="E6064" t="s">
        <v>34</v>
      </c>
      <c r="F6064" t="b">
        <v>0</v>
      </c>
      <c r="G6064" t="s">
        <v>35</v>
      </c>
      <c r="H6064" s="4">
        <v>45731.500648148147</v>
      </c>
      <c r="I6064" t="b">
        <v>0</v>
      </c>
      <c r="J6064" t="b">
        <v>0</v>
      </c>
      <c r="K6064" t="s">
        <v>24</v>
      </c>
      <c r="L6064" t="s">
        <v>36</v>
      </c>
      <c r="N6064">
        <v>15</v>
      </c>
      <c r="O6064" t="s">
        <v>7548</v>
      </c>
      <c r="P6064" t="s">
        <v>61</v>
      </c>
    </row>
    <row r="6065" spans="1:16" x14ac:dyDescent="0.25">
      <c r="A6065" t="s">
        <v>1</v>
      </c>
      <c r="B6065" t="s">
        <v>2392</v>
      </c>
      <c r="C6065" t="s">
        <v>292</v>
      </c>
      <c r="D6065" t="s">
        <v>3973</v>
      </c>
      <c r="E6065" t="s">
        <v>20</v>
      </c>
      <c r="F6065" t="b">
        <v>0</v>
      </c>
      <c r="G6065" t="s">
        <v>30</v>
      </c>
      <c r="H6065" s="4">
        <v>45731.501180555562</v>
      </c>
      <c r="I6065" t="b">
        <v>0</v>
      </c>
      <c r="J6065" t="b">
        <v>1</v>
      </c>
      <c r="K6065" t="s">
        <v>24</v>
      </c>
      <c r="L6065" t="s">
        <v>22</v>
      </c>
      <c r="M6065">
        <v>193426.5</v>
      </c>
      <c r="O6065" t="s">
        <v>5482</v>
      </c>
      <c r="P6065" t="s">
        <v>1809</v>
      </c>
    </row>
    <row r="6066" spans="1:16" x14ac:dyDescent="0.25">
      <c r="A6066" t="s">
        <v>40</v>
      </c>
      <c r="B6066" t="s">
        <v>9372</v>
      </c>
      <c r="C6066" t="s">
        <v>2031</v>
      </c>
      <c r="D6066" t="s">
        <v>3957</v>
      </c>
      <c r="E6066" t="s">
        <v>34</v>
      </c>
      <c r="F6066" t="b">
        <v>0</v>
      </c>
      <c r="G6066" t="s">
        <v>27</v>
      </c>
      <c r="H6066" s="4">
        <v>45731.501296296286</v>
      </c>
      <c r="I6066" t="b">
        <v>0</v>
      </c>
      <c r="J6066" t="b">
        <v>1</v>
      </c>
      <c r="K6066" t="s">
        <v>24</v>
      </c>
      <c r="L6066" t="s">
        <v>36</v>
      </c>
      <c r="N6066">
        <v>54.420001983642578</v>
      </c>
      <c r="O6066" t="s">
        <v>2319</v>
      </c>
      <c r="P6066" t="s">
        <v>9373</v>
      </c>
    </row>
    <row r="6067" spans="1:16" x14ac:dyDescent="0.25">
      <c r="A6067" t="s">
        <v>2</v>
      </c>
      <c r="B6067" t="s">
        <v>7406</v>
      </c>
      <c r="C6067" t="s">
        <v>1358</v>
      </c>
      <c r="D6067" t="s">
        <v>3973</v>
      </c>
      <c r="E6067" t="s">
        <v>20</v>
      </c>
      <c r="F6067" t="b">
        <v>0</v>
      </c>
      <c r="G6067" t="s">
        <v>41</v>
      </c>
      <c r="H6067" s="4">
        <v>45731.501400462963</v>
      </c>
      <c r="I6067" t="b">
        <v>0</v>
      </c>
      <c r="J6067" t="b">
        <v>0</v>
      </c>
      <c r="K6067" t="s">
        <v>24</v>
      </c>
      <c r="L6067" t="s">
        <v>22</v>
      </c>
      <c r="M6067">
        <v>82850</v>
      </c>
      <c r="O6067" t="s">
        <v>5482</v>
      </c>
      <c r="P6067" t="s">
        <v>3772</v>
      </c>
    </row>
    <row r="6068" spans="1:16" x14ac:dyDescent="0.25">
      <c r="A6068" t="s">
        <v>2</v>
      </c>
      <c r="B6068" t="s">
        <v>9374</v>
      </c>
      <c r="C6068" t="s">
        <v>1050</v>
      </c>
      <c r="D6068" t="s">
        <v>3973</v>
      </c>
      <c r="E6068" t="s">
        <v>20</v>
      </c>
      <c r="F6068" t="b">
        <v>0</v>
      </c>
      <c r="G6068" t="s">
        <v>41</v>
      </c>
      <c r="H6068" s="4">
        <v>45731.502187500002</v>
      </c>
      <c r="I6068" t="b">
        <v>0</v>
      </c>
      <c r="J6068" t="b">
        <v>1</v>
      </c>
      <c r="K6068" t="s">
        <v>24</v>
      </c>
      <c r="L6068" t="s">
        <v>22</v>
      </c>
      <c r="M6068">
        <v>122900</v>
      </c>
      <c r="O6068" t="s">
        <v>5482</v>
      </c>
      <c r="P6068" t="s">
        <v>9375</v>
      </c>
    </row>
    <row r="6069" spans="1:16" x14ac:dyDescent="0.25">
      <c r="A6069" t="s">
        <v>1</v>
      </c>
      <c r="B6069" t="s">
        <v>9376</v>
      </c>
      <c r="C6069" t="s">
        <v>1050</v>
      </c>
      <c r="D6069" t="s">
        <v>3973</v>
      </c>
      <c r="E6069" t="s">
        <v>20</v>
      </c>
      <c r="F6069" t="b">
        <v>0</v>
      </c>
      <c r="G6069" t="s">
        <v>35</v>
      </c>
      <c r="H6069" s="4">
        <v>45731.502349537041</v>
      </c>
      <c r="I6069" t="b">
        <v>0</v>
      </c>
      <c r="J6069" t="b">
        <v>1</v>
      </c>
      <c r="K6069" t="s">
        <v>24</v>
      </c>
      <c r="L6069" t="s">
        <v>36</v>
      </c>
      <c r="N6069">
        <v>73</v>
      </c>
      <c r="O6069" t="s">
        <v>5482</v>
      </c>
      <c r="P6069" t="s">
        <v>354</v>
      </c>
    </row>
    <row r="6070" spans="1:16" x14ac:dyDescent="0.25">
      <c r="A6070" t="s">
        <v>25</v>
      </c>
      <c r="B6070" t="s">
        <v>9377</v>
      </c>
      <c r="C6070" t="s">
        <v>820</v>
      </c>
      <c r="D6070" t="s">
        <v>4035</v>
      </c>
      <c r="E6070" t="s">
        <v>20</v>
      </c>
      <c r="F6070" t="b">
        <v>0</v>
      </c>
      <c r="G6070" t="s">
        <v>820</v>
      </c>
      <c r="H6070" s="4">
        <v>45731.507175925923</v>
      </c>
      <c r="I6070" t="b">
        <v>0</v>
      </c>
      <c r="J6070" t="b">
        <v>0</v>
      </c>
      <c r="K6070" t="s">
        <v>820</v>
      </c>
      <c r="L6070" t="s">
        <v>22</v>
      </c>
      <c r="M6070">
        <v>64800</v>
      </c>
      <c r="O6070" t="s">
        <v>9378</v>
      </c>
      <c r="P6070" t="s">
        <v>9379</v>
      </c>
    </row>
    <row r="6071" spans="1:16" x14ac:dyDescent="0.25">
      <c r="A6071" t="s">
        <v>2</v>
      </c>
      <c r="B6071" t="s">
        <v>9380</v>
      </c>
      <c r="C6071" t="s">
        <v>3318</v>
      </c>
      <c r="D6071" t="s">
        <v>3828</v>
      </c>
      <c r="E6071" t="s">
        <v>20</v>
      </c>
      <c r="F6071" t="b">
        <v>0</v>
      </c>
      <c r="G6071" t="s">
        <v>27</v>
      </c>
      <c r="H6071" s="4">
        <v>45731.543055555558</v>
      </c>
      <c r="I6071" t="b">
        <v>0</v>
      </c>
      <c r="J6071" t="b">
        <v>1</v>
      </c>
      <c r="K6071" t="s">
        <v>24</v>
      </c>
      <c r="L6071" t="s">
        <v>36</v>
      </c>
      <c r="N6071">
        <v>63.5</v>
      </c>
      <c r="O6071" t="s">
        <v>3060</v>
      </c>
      <c r="P6071" t="s">
        <v>9381</v>
      </c>
    </row>
    <row r="6072" spans="1:16" x14ac:dyDescent="0.25">
      <c r="A6072" t="s">
        <v>2</v>
      </c>
      <c r="B6072" t="s">
        <v>2</v>
      </c>
      <c r="C6072" t="s">
        <v>87</v>
      </c>
      <c r="D6072" t="s">
        <v>131</v>
      </c>
      <c r="E6072" t="s">
        <v>20</v>
      </c>
      <c r="F6072" t="b">
        <v>0</v>
      </c>
      <c r="G6072" t="s">
        <v>41</v>
      </c>
      <c r="H6072" s="4">
        <v>45731.554652777777</v>
      </c>
      <c r="I6072" t="b">
        <v>1</v>
      </c>
      <c r="J6072" t="b">
        <v>0</v>
      </c>
      <c r="K6072" t="s">
        <v>24</v>
      </c>
      <c r="L6072" t="s">
        <v>22</v>
      </c>
      <c r="M6072">
        <v>130000</v>
      </c>
      <c r="O6072" t="s">
        <v>131</v>
      </c>
      <c r="P6072" t="s">
        <v>9382</v>
      </c>
    </row>
    <row r="6073" spans="1:16" x14ac:dyDescent="0.25">
      <c r="A6073" t="s">
        <v>25</v>
      </c>
      <c r="B6073" t="s">
        <v>7231</v>
      </c>
      <c r="C6073" t="s">
        <v>7232</v>
      </c>
      <c r="D6073" t="s">
        <v>3973</v>
      </c>
      <c r="E6073" t="s">
        <v>51</v>
      </c>
      <c r="F6073" t="b">
        <v>0</v>
      </c>
      <c r="G6073" t="s">
        <v>30</v>
      </c>
      <c r="H6073" s="4">
        <v>45731.58421296296</v>
      </c>
      <c r="I6073" t="b">
        <v>0</v>
      </c>
      <c r="J6073" t="b">
        <v>0</v>
      </c>
      <c r="K6073" t="s">
        <v>24</v>
      </c>
      <c r="L6073" t="s">
        <v>36</v>
      </c>
      <c r="N6073">
        <v>57</v>
      </c>
      <c r="O6073" t="s">
        <v>1002</v>
      </c>
    </row>
    <row r="6074" spans="1:16" x14ac:dyDescent="0.25">
      <c r="A6074" t="s">
        <v>89</v>
      </c>
      <c r="B6074" t="s">
        <v>7027</v>
      </c>
      <c r="C6074" t="s">
        <v>82</v>
      </c>
      <c r="D6074" t="s">
        <v>3973</v>
      </c>
      <c r="E6074" t="s">
        <v>20</v>
      </c>
      <c r="F6074" t="b">
        <v>0</v>
      </c>
      <c r="G6074" t="s">
        <v>41</v>
      </c>
      <c r="H6074" s="4">
        <v>45731.585682870369</v>
      </c>
      <c r="I6074" t="b">
        <v>0</v>
      </c>
      <c r="J6074" t="b">
        <v>1</v>
      </c>
      <c r="K6074" t="s">
        <v>24</v>
      </c>
      <c r="L6074" t="s">
        <v>22</v>
      </c>
      <c r="M6074">
        <v>147500</v>
      </c>
      <c r="O6074" t="s">
        <v>7028</v>
      </c>
      <c r="P6074" t="s">
        <v>7029</v>
      </c>
    </row>
    <row r="6075" spans="1:16" x14ac:dyDescent="0.25">
      <c r="A6075" t="s">
        <v>19</v>
      </c>
      <c r="B6075" t="s">
        <v>9385</v>
      </c>
      <c r="C6075" t="s">
        <v>140</v>
      </c>
      <c r="D6075" t="s">
        <v>3600</v>
      </c>
      <c r="E6075" t="s">
        <v>51</v>
      </c>
      <c r="F6075" t="b">
        <v>0</v>
      </c>
      <c r="G6075" t="s">
        <v>41</v>
      </c>
      <c r="H6075" s="4">
        <v>45731.596435185187</v>
      </c>
      <c r="I6075" t="b">
        <v>0</v>
      </c>
      <c r="J6075" t="b">
        <v>0</v>
      </c>
      <c r="K6075" t="s">
        <v>24</v>
      </c>
      <c r="L6075" t="s">
        <v>36</v>
      </c>
      <c r="N6075">
        <v>110</v>
      </c>
      <c r="O6075" t="s">
        <v>2569</v>
      </c>
      <c r="P6075" t="s">
        <v>2188</v>
      </c>
    </row>
    <row r="6076" spans="1:16" x14ac:dyDescent="0.25">
      <c r="A6076" t="s">
        <v>139</v>
      </c>
      <c r="B6076" t="s">
        <v>1697</v>
      </c>
      <c r="C6076" t="s">
        <v>39</v>
      </c>
      <c r="D6076" t="s">
        <v>7658</v>
      </c>
      <c r="E6076" t="s">
        <v>20</v>
      </c>
      <c r="F6076" t="b">
        <v>1</v>
      </c>
      <c r="G6076" t="s">
        <v>625</v>
      </c>
      <c r="H6076" s="4">
        <v>45731.624872685177</v>
      </c>
      <c r="I6076" t="b">
        <v>1</v>
      </c>
      <c r="J6076" t="b">
        <v>0</v>
      </c>
      <c r="K6076" t="s">
        <v>625</v>
      </c>
      <c r="L6076" t="s">
        <v>22</v>
      </c>
      <c r="M6076">
        <v>70000</v>
      </c>
      <c r="O6076" t="s">
        <v>9386</v>
      </c>
      <c r="P6076" t="s">
        <v>9387</v>
      </c>
    </row>
    <row r="6077" spans="1:16" x14ac:dyDescent="0.25">
      <c r="A6077" t="s">
        <v>0</v>
      </c>
      <c r="B6077" t="s">
        <v>1632</v>
      </c>
      <c r="C6077" t="s">
        <v>118</v>
      </c>
      <c r="D6077" t="s">
        <v>131</v>
      </c>
      <c r="F6077" t="b">
        <v>0</v>
      </c>
      <c r="G6077" t="s">
        <v>27</v>
      </c>
      <c r="H6077" s="4">
        <v>45731.625127314823</v>
      </c>
      <c r="I6077" t="b">
        <v>1</v>
      </c>
      <c r="J6077" t="b">
        <v>0</v>
      </c>
      <c r="K6077" t="s">
        <v>24</v>
      </c>
      <c r="L6077" t="s">
        <v>36</v>
      </c>
      <c r="N6077">
        <v>41</v>
      </c>
      <c r="O6077" t="s">
        <v>131</v>
      </c>
      <c r="P6077" t="s">
        <v>9388</v>
      </c>
    </row>
    <row r="6078" spans="1:16" x14ac:dyDescent="0.25">
      <c r="A6078" t="s">
        <v>19</v>
      </c>
      <c r="B6078" t="s">
        <v>9389</v>
      </c>
      <c r="C6078" t="s">
        <v>3887</v>
      </c>
      <c r="D6078" t="s">
        <v>3973</v>
      </c>
      <c r="E6078" t="s">
        <v>20</v>
      </c>
      <c r="F6078" t="b">
        <v>0</v>
      </c>
      <c r="G6078" t="s">
        <v>27</v>
      </c>
      <c r="H6078" s="4">
        <v>45731.625775462962</v>
      </c>
      <c r="I6078" t="b">
        <v>0</v>
      </c>
      <c r="J6078" t="b">
        <v>1</v>
      </c>
      <c r="K6078" t="s">
        <v>24</v>
      </c>
      <c r="L6078" t="s">
        <v>22</v>
      </c>
      <c r="M6078">
        <v>152500</v>
      </c>
      <c r="O6078" t="s">
        <v>9390</v>
      </c>
      <c r="P6078" t="s">
        <v>9391</v>
      </c>
    </row>
    <row r="6079" spans="1:16" x14ac:dyDescent="0.25">
      <c r="A6079" t="s">
        <v>40</v>
      </c>
      <c r="B6079" t="s">
        <v>9392</v>
      </c>
      <c r="C6079" t="s">
        <v>1118</v>
      </c>
      <c r="D6079" t="s">
        <v>3973</v>
      </c>
      <c r="E6079" t="s">
        <v>20</v>
      </c>
      <c r="F6079" t="b">
        <v>0</v>
      </c>
      <c r="G6079" t="s">
        <v>27</v>
      </c>
      <c r="H6079" s="4">
        <v>45731.627222222232</v>
      </c>
      <c r="I6079" t="b">
        <v>0</v>
      </c>
      <c r="J6079" t="b">
        <v>1</v>
      </c>
      <c r="K6079" t="s">
        <v>24</v>
      </c>
      <c r="L6079" t="s">
        <v>22</v>
      </c>
      <c r="M6079">
        <v>135000</v>
      </c>
      <c r="O6079" t="s">
        <v>1784</v>
      </c>
      <c r="P6079" t="s">
        <v>2489</v>
      </c>
    </row>
    <row r="6080" spans="1:16" x14ac:dyDescent="0.25">
      <c r="A6080" t="s">
        <v>2</v>
      </c>
      <c r="B6080" t="s">
        <v>2</v>
      </c>
      <c r="C6080" t="s">
        <v>9393</v>
      </c>
      <c r="D6080" t="s">
        <v>3973</v>
      </c>
      <c r="E6080" t="s">
        <v>20</v>
      </c>
      <c r="F6080" t="b">
        <v>0</v>
      </c>
      <c r="G6080" t="s">
        <v>52</v>
      </c>
      <c r="H6080" s="4">
        <v>45731.629131944443</v>
      </c>
      <c r="I6080" t="b">
        <v>0</v>
      </c>
      <c r="J6080" t="b">
        <v>1</v>
      </c>
      <c r="K6080" t="s">
        <v>24</v>
      </c>
      <c r="L6080" t="s">
        <v>22</v>
      </c>
      <c r="M6080">
        <v>187153</v>
      </c>
      <c r="O6080" t="s">
        <v>5482</v>
      </c>
      <c r="P6080" t="s">
        <v>3226</v>
      </c>
    </row>
    <row r="6081" spans="1:16" x14ac:dyDescent="0.25">
      <c r="A6081" t="s">
        <v>2</v>
      </c>
      <c r="B6081" t="s">
        <v>4908</v>
      </c>
      <c r="C6081" t="s">
        <v>475</v>
      </c>
      <c r="D6081" t="s">
        <v>3973</v>
      </c>
      <c r="E6081" t="s">
        <v>20</v>
      </c>
      <c r="F6081" t="b">
        <v>0</v>
      </c>
      <c r="G6081" t="s">
        <v>27</v>
      </c>
      <c r="H6081" s="4">
        <v>45731.641516203701</v>
      </c>
      <c r="I6081" t="b">
        <v>0</v>
      </c>
      <c r="J6081" t="b">
        <v>0</v>
      </c>
      <c r="K6081" t="s">
        <v>24</v>
      </c>
      <c r="L6081" t="s">
        <v>22</v>
      </c>
      <c r="M6081">
        <v>130000</v>
      </c>
      <c r="O6081" t="s">
        <v>2925</v>
      </c>
    </row>
    <row r="6082" spans="1:16" x14ac:dyDescent="0.25">
      <c r="A6082" t="s">
        <v>1</v>
      </c>
      <c r="B6082" t="s">
        <v>9394</v>
      </c>
      <c r="C6082" t="s">
        <v>371</v>
      </c>
      <c r="D6082" t="s">
        <v>2208</v>
      </c>
      <c r="E6082" t="s">
        <v>20</v>
      </c>
      <c r="F6082" t="b">
        <v>0</v>
      </c>
      <c r="G6082" t="s">
        <v>27</v>
      </c>
      <c r="H6082" s="4">
        <v>45731.643113425933</v>
      </c>
      <c r="I6082" t="b">
        <v>0</v>
      </c>
      <c r="J6082" t="b">
        <v>0</v>
      </c>
      <c r="K6082" t="s">
        <v>24</v>
      </c>
      <c r="L6082" t="s">
        <v>22</v>
      </c>
      <c r="M6082">
        <v>95000</v>
      </c>
      <c r="O6082" t="s">
        <v>5491</v>
      </c>
      <c r="P6082" t="s">
        <v>9395</v>
      </c>
    </row>
    <row r="6083" spans="1:16" x14ac:dyDescent="0.25">
      <c r="A6083" t="s">
        <v>0</v>
      </c>
      <c r="B6083" t="s">
        <v>8786</v>
      </c>
      <c r="C6083" t="s">
        <v>1099</v>
      </c>
      <c r="D6083" t="s">
        <v>3600</v>
      </c>
      <c r="E6083" t="s">
        <v>51</v>
      </c>
      <c r="F6083" t="b">
        <v>0</v>
      </c>
      <c r="G6083" t="s">
        <v>27</v>
      </c>
      <c r="H6083" s="4">
        <v>45731.666724537034</v>
      </c>
      <c r="I6083" t="b">
        <v>1</v>
      </c>
      <c r="J6083" t="b">
        <v>0</v>
      </c>
      <c r="K6083" t="s">
        <v>24</v>
      </c>
      <c r="L6083" t="s">
        <v>36</v>
      </c>
      <c r="N6083">
        <v>60</v>
      </c>
      <c r="O6083" t="s">
        <v>8787</v>
      </c>
      <c r="P6083" t="s">
        <v>119</v>
      </c>
    </row>
    <row r="6084" spans="1:16" x14ac:dyDescent="0.25">
      <c r="A6084" t="s">
        <v>1</v>
      </c>
      <c r="B6084" t="s">
        <v>9017</v>
      </c>
      <c r="C6084" t="s">
        <v>160</v>
      </c>
      <c r="D6084" t="s">
        <v>3828</v>
      </c>
      <c r="E6084" t="s">
        <v>20</v>
      </c>
      <c r="F6084" t="b">
        <v>0</v>
      </c>
      <c r="G6084" t="s">
        <v>52</v>
      </c>
      <c r="H6084" s="4">
        <v>45731.668865740743</v>
      </c>
      <c r="I6084" t="b">
        <v>0</v>
      </c>
      <c r="J6084" t="b">
        <v>1</v>
      </c>
      <c r="K6084" t="s">
        <v>24</v>
      </c>
      <c r="L6084" t="s">
        <v>22</v>
      </c>
      <c r="M6084">
        <v>220500</v>
      </c>
      <c r="O6084" t="s">
        <v>3939</v>
      </c>
    </row>
    <row r="6085" spans="1:16" x14ac:dyDescent="0.25">
      <c r="A6085" t="s">
        <v>2</v>
      </c>
      <c r="B6085" t="s">
        <v>7237</v>
      </c>
      <c r="C6085" t="s">
        <v>2360</v>
      </c>
      <c r="D6085" t="s">
        <v>7238</v>
      </c>
      <c r="E6085" t="s">
        <v>20</v>
      </c>
      <c r="F6085" t="b">
        <v>0</v>
      </c>
      <c r="G6085" t="s">
        <v>1740</v>
      </c>
      <c r="H6085" s="4">
        <v>45731.685069444437</v>
      </c>
      <c r="I6085" t="b">
        <v>0</v>
      </c>
      <c r="J6085" t="b">
        <v>0</v>
      </c>
      <c r="K6085" t="s">
        <v>1740</v>
      </c>
      <c r="L6085" t="s">
        <v>22</v>
      </c>
      <c r="M6085">
        <v>28000</v>
      </c>
      <c r="O6085" t="s">
        <v>7239</v>
      </c>
    </row>
    <row r="6086" spans="1:16" x14ac:dyDescent="0.25">
      <c r="A6086" t="s">
        <v>0</v>
      </c>
      <c r="B6086" t="s">
        <v>9396</v>
      </c>
      <c r="C6086" t="s">
        <v>443</v>
      </c>
      <c r="D6086" t="s">
        <v>3600</v>
      </c>
      <c r="E6086" t="s">
        <v>20</v>
      </c>
      <c r="F6086" t="b">
        <v>0</v>
      </c>
      <c r="G6086" t="s">
        <v>27</v>
      </c>
      <c r="H6086" s="4">
        <v>45731.708368055559</v>
      </c>
      <c r="I6086" t="b">
        <v>0</v>
      </c>
      <c r="J6086" t="b">
        <v>0</v>
      </c>
      <c r="K6086" t="s">
        <v>24</v>
      </c>
      <c r="L6086" t="s">
        <v>22</v>
      </c>
      <c r="M6086">
        <v>107500</v>
      </c>
      <c r="O6086" t="s">
        <v>9397</v>
      </c>
      <c r="P6086" t="s">
        <v>9398</v>
      </c>
    </row>
    <row r="6087" spans="1:16" x14ac:dyDescent="0.25">
      <c r="A6087" t="s">
        <v>0</v>
      </c>
      <c r="B6087" t="s">
        <v>0</v>
      </c>
      <c r="C6087" t="s">
        <v>621</v>
      </c>
      <c r="D6087" t="s">
        <v>3973</v>
      </c>
      <c r="E6087" t="s">
        <v>51</v>
      </c>
      <c r="F6087" t="b">
        <v>0</v>
      </c>
      <c r="G6087" t="s">
        <v>52</v>
      </c>
      <c r="H6087" s="4">
        <v>45731.709050925929</v>
      </c>
      <c r="I6087" t="b">
        <v>1</v>
      </c>
      <c r="J6087" t="b">
        <v>0</v>
      </c>
      <c r="K6087" t="s">
        <v>24</v>
      </c>
      <c r="L6087" t="s">
        <v>36</v>
      </c>
      <c r="N6087">
        <v>22.5</v>
      </c>
      <c r="O6087" t="s">
        <v>1783</v>
      </c>
    </row>
    <row r="6088" spans="1:16" x14ac:dyDescent="0.25">
      <c r="A6088" t="s">
        <v>1</v>
      </c>
      <c r="B6088" t="s">
        <v>779</v>
      </c>
      <c r="C6088" t="s">
        <v>64</v>
      </c>
      <c r="D6088" t="s">
        <v>3973</v>
      </c>
      <c r="E6088" t="s">
        <v>631</v>
      </c>
      <c r="F6088" t="b">
        <v>0</v>
      </c>
      <c r="G6088" t="s">
        <v>52</v>
      </c>
      <c r="H6088" s="4">
        <v>45731.710057870368</v>
      </c>
      <c r="I6088" t="b">
        <v>0</v>
      </c>
      <c r="J6088" t="b">
        <v>0</v>
      </c>
      <c r="K6088" t="s">
        <v>24</v>
      </c>
      <c r="L6088" t="s">
        <v>36</v>
      </c>
      <c r="N6088">
        <v>20</v>
      </c>
      <c r="O6088" t="s">
        <v>3888</v>
      </c>
      <c r="P6088" t="s">
        <v>149</v>
      </c>
    </row>
    <row r="6089" spans="1:16" x14ac:dyDescent="0.25">
      <c r="A6089" t="s">
        <v>2</v>
      </c>
      <c r="B6089" t="s">
        <v>9399</v>
      </c>
      <c r="C6089" t="s">
        <v>172</v>
      </c>
      <c r="D6089" t="s">
        <v>3973</v>
      </c>
      <c r="E6089" t="s">
        <v>20</v>
      </c>
      <c r="F6089" t="b">
        <v>0</v>
      </c>
      <c r="G6089" t="s">
        <v>27</v>
      </c>
      <c r="H6089" s="4">
        <v>45731.710231481477</v>
      </c>
      <c r="I6089" t="b">
        <v>0</v>
      </c>
      <c r="J6089" t="b">
        <v>1</v>
      </c>
      <c r="K6089" t="s">
        <v>24</v>
      </c>
      <c r="L6089" t="s">
        <v>22</v>
      </c>
      <c r="M6089">
        <v>162500</v>
      </c>
      <c r="O6089" t="s">
        <v>1172</v>
      </c>
      <c r="P6089" t="s">
        <v>9400</v>
      </c>
    </row>
    <row r="6090" spans="1:16" x14ac:dyDescent="0.25">
      <c r="A6090" t="s">
        <v>2</v>
      </c>
      <c r="B6090" t="s">
        <v>9401</v>
      </c>
      <c r="C6090" t="s">
        <v>633</v>
      </c>
      <c r="D6090" t="s">
        <v>2208</v>
      </c>
      <c r="E6090" t="s">
        <v>20</v>
      </c>
      <c r="F6090" t="b">
        <v>0</v>
      </c>
      <c r="G6090" t="s">
        <v>27</v>
      </c>
      <c r="H6090" s="4">
        <v>45731.710277777784</v>
      </c>
      <c r="I6090" t="b">
        <v>0</v>
      </c>
      <c r="J6090" t="b">
        <v>1</v>
      </c>
      <c r="K6090" t="s">
        <v>24</v>
      </c>
      <c r="L6090" t="s">
        <v>22</v>
      </c>
      <c r="M6090">
        <v>135000</v>
      </c>
      <c r="O6090" t="s">
        <v>3506</v>
      </c>
      <c r="P6090" t="s">
        <v>9402</v>
      </c>
    </row>
    <row r="6091" spans="1:16" x14ac:dyDescent="0.25">
      <c r="A6091" t="s">
        <v>2</v>
      </c>
      <c r="B6091" t="s">
        <v>2</v>
      </c>
      <c r="C6091" t="s">
        <v>39</v>
      </c>
      <c r="D6091" t="s">
        <v>3985</v>
      </c>
      <c r="E6091" t="s">
        <v>20</v>
      </c>
      <c r="F6091" t="b">
        <v>1</v>
      </c>
      <c r="G6091" t="s">
        <v>3446</v>
      </c>
      <c r="H6091" s="4">
        <v>45731.710682870369</v>
      </c>
      <c r="I6091" t="b">
        <v>0</v>
      </c>
      <c r="J6091" t="b">
        <v>0</v>
      </c>
      <c r="K6091" t="s">
        <v>3446</v>
      </c>
      <c r="L6091" t="s">
        <v>22</v>
      </c>
      <c r="M6091">
        <v>37500</v>
      </c>
      <c r="O6091" t="s">
        <v>7650</v>
      </c>
      <c r="P6091" t="s">
        <v>7651</v>
      </c>
    </row>
    <row r="6092" spans="1:16" x14ac:dyDescent="0.25">
      <c r="A6092" t="s">
        <v>2</v>
      </c>
      <c r="B6092" t="s">
        <v>9403</v>
      </c>
      <c r="C6092" t="s">
        <v>9404</v>
      </c>
      <c r="D6092" t="s">
        <v>4084</v>
      </c>
      <c r="E6092" t="s">
        <v>20</v>
      </c>
      <c r="F6092" t="b">
        <v>0</v>
      </c>
      <c r="G6092" t="s">
        <v>158</v>
      </c>
      <c r="H6092" s="4">
        <v>45731.712916666656</v>
      </c>
      <c r="I6092" t="b">
        <v>0</v>
      </c>
      <c r="J6092" t="b">
        <v>0</v>
      </c>
      <c r="K6092" t="s">
        <v>158</v>
      </c>
      <c r="L6092" t="s">
        <v>22</v>
      </c>
      <c r="M6092">
        <v>110000</v>
      </c>
      <c r="O6092" t="s">
        <v>9405</v>
      </c>
      <c r="P6092" t="s">
        <v>1244</v>
      </c>
    </row>
    <row r="6093" spans="1:16" x14ac:dyDescent="0.25">
      <c r="A6093" t="s">
        <v>2</v>
      </c>
      <c r="B6093" t="s">
        <v>9406</v>
      </c>
      <c r="C6093" t="s">
        <v>4208</v>
      </c>
      <c r="D6093" t="s">
        <v>3828</v>
      </c>
      <c r="E6093" t="s">
        <v>219</v>
      </c>
      <c r="F6093" t="b">
        <v>0</v>
      </c>
      <c r="G6093" t="s">
        <v>1247</v>
      </c>
      <c r="H6093" s="4">
        <v>45731.738020833327</v>
      </c>
      <c r="I6093" t="b">
        <v>0</v>
      </c>
      <c r="J6093" t="b">
        <v>0</v>
      </c>
      <c r="K6093" t="s">
        <v>1247</v>
      </c>
      <c r="L6093" t="s">
        <v>36</v>
      </c>
      <c r="N6093">
        <v>32.5</v>
      </c>
      <c r="O6093" t="s">
        <v>9407</v>
      </c>
    </row>
    <row r="6094" spans="1:16" x14ac:dyDescent="0.25">
      <c r="A6094" t="s">
        <v>2</v>
      </c>
      <c r="B6094" t="s">
        <v>9408</v>
      </c>
      <c r="C6094" t="s">
        <v>122</v>
      </c>
      <c r="D6094" t="s">
        <v>3600</v>
      </c>
      <c r="E6094" t="s">
        <v>20</v>
      </c>
      <c r="F6094" t="b">
        <v>0</v>
      </c>
      <c r="G6094" t="s">
        <v>27</v>
      </c>
      <c r="H6094" s="4">
        <v>45731.752106481479</v>
      </c>
      <c r="I6094" t="b">
        <v>1</v>
      </c>
      <c r="J6094" t="b">
        <v>0</v>
      </c>
      <c r="K6094" t="s">
        <v>24</v>
      </c>
      <c r="L6094" t="s">
        <v>22</v>
      </c>
      <c r="M6094">
        <v>95000</v>
      </c>
      <c r="O6094" t="s">
        <v>9409</v>
      </c>
      <c r="P6094" t="s">
        <v>48</v>
      </c>
    </row>
    <row r="6095" spans="1:16" x14ac:dyDescent="0.25">
      <c r="A6095" t="s">
        <v>2</v>
      </c>
      <c r="B6095" t="s">
        <v>8530</v>
      </c>
      <c r="C6095" t="s">
        <v>26</v>
      </c>
      <c r="D6095" t="s">
        <v>3957</v>
      </c>
      <c r="E6095" t="s">
        <v>20</v>
      </c>
      <c r="F6095" t="b">
        <v>0</v>
      </c>
      <c r="G6095" t="s">
        <v>23</v>
      </c>
      <c r="H6095" s="4">
        <v>45731.768310185187</v>
      </c>
      <c r="I6095" t="b">
        <v>0</v>
      </c>
      <c r="J6095" t="b">
        <v>1</v>
      </c>
      <c r="K6095" t="s">
        <v>24</v>
      </c>
      <c r="L6095" t="s">
        <v>36</v>
      </c>
      <c r="N6095">
        <v>61.159996032714837</v>
      </c>
      <c r="O6095" t="s">
        <v>8531</v>
      </c>
      <c r="P6095" t="s">
        <v>8532</v>
      </c>
    </row>
    <row r="6096" spans="1:16" x14ac:dyDescent="0.25">
      <c r="A6096" t="s">
        <v>0</v>
      </c>
      <c r="B6096" t="s">
        <v>9410</v>
      </c>
      <c r="C6096" t="s">
        <v>329</v>
      </c>
      <c r="D6096" t="s">
        <v>3973</v>
      </c>
      <c r="E6096" t="s">
        <v>51</v>
      </c>
      <c r="F6096" t="b">
        <v>0</v>
      </c>
      <c r="G6096" t="s">
        <v>27</v>
      </c>
      <c r="H6096" s="4">
        <v>45731.791932870372</v>
      </c>
      <c r="I6096" t="b">
        <v>0</v>
      </c>
      <c r="J6096" t="b">
        <v>0</v>
      </c>
      <c r="K6096" t="s">
        <v>24</v>
      </c>
      <c r="L6096" t="s">
        <v>36</v>
      </c>
      <c r="N6096">
        <v>80</v>
      </c>
      <c r="O6096" t="s">
        <v>9411</v>
      </c>
    </row>
    <row r="6097" spans="1:16" x14ac:dyDescent="0.25">
      <c r="A6097" t="s">
        <v>0</v>
      </c>
      <c r="B6097" t="s">
        <v>1246</v>
      </c>
      <c r="C6097" t="s">
        <v>768</v>
      </c>
      <c r="D6097" t="s">
        <v>4084</v>
      </c>
      <c r="F6097" t="b">
        <v>0</v>
      </c>
      <c r="G6097" t="s">
        <v>27</v>
      </c>
      <c r="H6097" s="4">
        <v>45731.792013888888</v>
      </c>
      <c r="I6097" t="b">
        <v>0</v>
      </c>
      <c r="J6097" t="b">
        <v>0</v>
      </c>
      <c r="K6097" t="s">
        <v>24</v>
      </c>
      <c r="L6097" t="s">
        <v>22</v>
      </c>
      <c r="M6097">
        <v>93176</v>
      </c>
      <c r="O6097" t="s">
        <v>9412</v>
      </c>
    </row>
    <row r="6098" spans="1:16" x14ac:dyDescent="0.25">
      <c r="A6098" t="s">
        <v>2</v>
      </c>
      <c r="B6098" t="s">
        <v>9413</v>
      </c>
      <c r="C6098" t="s">
        <v>1025</v>
      </c>
      <c r="D6098" t="s">
        <v>3600</v>
      </c>
      <c r="E6098" t="s">
        <v>51</v>
      </c>
      <c r="F6098" t="b">
        <v>0</v>
      </c>
      <c r="G6098" t="s">
        <v>35</v>
      </c>
      <c r="H6098" s="4">
        <v>45731.793356481481</v>
      </c>
      <c r="I6098" t="b">
        <v>1</v>
      </c>
      <c r="J6098" t="b">
        <v>0</v>
      </c>
      <c r="K6098" t="s">
        <v>24</v>
      </c>
      <c r="L6098" t="s">
        <v>36</v>
      </c>
      <c r="N6098">
        <v>65</v>
      </c>
      <c r="O6098" t="s">
        <v>9414</v>
      </c>
      <c r="P6098" t="s">
        <v>2177</v>
      </c>
    </row>
    <row r="6099" spans="1:16" x14ac:dyDescent="0.25">
      <c r="A6099" t="s">
        <v>0</v>
      </c>
      <c r="B6099" t="s">
        <v>8056</v>
      </c>
      <c r="C6099" t="s">
        <v>696</v>
      </c>
      <c r="D6099" t="s">
        <v>3973</v>
      </c>
      <c r="E6099" t="s">
        <v>51</v>
      </c>
      <c r="F6099" t="b">
        <v>0</v>
      </c>
      <c r="G6099" t="s">
        <v>30</v>
      </c>
      <c r="H6099" s="4">
        <v>45731.793506944443</v>
      </c>
      <c r="I6099" t="b">
        <v>0</v>
      </c>
      <c r="J6099" t="b">
        <v>0</v>
      </c>
      <c r="K6099" t="s">
        <v>24</v>
      </c>
      <c r="L6099" t="s">
        <v>36</v>
      </c>
      <c r="N6099">
        <v>47.5</v>
      </c>
      <c r="O6099" t="s">
        <v>1137</v>
      </c>
      <c r="P6099" t="s">
        <v>709</v>
      </c>
    </row>
    <row r="6100" spans="1:16" x14ac:dyDescent="0.25">
      <c r="A6100" t="s">
        <v>2</v>
      </c>
      <c r="B6100" t="s">
        <v>9415</v>
      </c>
      <c r="C6100" t="s">
        <v>9416</v>
      </c>
      <c r="D6100" t="s">
        <v>3973</v>
      </c>
      <c r="E6100" t="s">
        <v>20</v>
      </c>
      <c r="F6100" t="b">
        <v>0</v>
      </c>
      <c r="G6100" t="s">
        <v>27</v>
      </c>
      <c r="H6100" s="4">
        <v>45731.793703703697</v>
      </c>
      <c r="I6100" t="b">
        <v>0</v>
      </c>
      <c r="J6100" t="b">
        <v>1</v>
      </c>
      <c r="K6100" t="s">
        <v>24</v>
      </c>
      <c r="L6100" t="s">
        <v>22</v>
      </c>
      <c r="M6100">
        <v>119000</v>
      </c>
      <c r="O6100" t="s">
        <v>734</v>
      </c>
      <c r="P6100" t="s">
        <v>9417</v>
      </c>
    </row>
    <row r="6101" spans="1:16" x14ac:dyDescent="0.25">
      <c r="A6101" t="s">
        <v>89</v>
      </c>
      <c r="B6101" t="s">
        <v>6660</v>
      </c>
      <c r="C6101" t="s">
        <v>44</v>
      </c>
      <c r="D6101" t="s">
        <v>3973</v>
      </c>
      <c r="E6101" t="s">
        <v>20</v>
      </c>
      <c r="F6101" t="b">
        <v>0</v>
      </c>
      <c r="G6101" t="s">
        <v>27</v>
      </c>
      <c r="H6101" s="4">
        <v>45731.795057870368</v>
      </c>
      <c r="I6101" t="b">
        <v>1</v>
      </c>
      <c r="J6101" t="b">
        <v>1</v>
      </c>
      <c r="K6101" t="s">
        <v>24</v>
      </c>
      <c r="L6101" t="s">
        <v>22</v>
      </c>
      <c r="M6101">
        <v>185000</v>
      </c>
      <c r="O6101" t="s">
        <v>2815</v>
      </c>
      <c r="P6101" t="s">
        <v>6661</v>
      </c>
    </row>
    <row r="6102" spans="1:16" x14ac:dyDescent="0.25">
      <c r="A6102" t="s">
        <v>0</v>
      </c>
      <c r="B6102" t="s">
        <v>9418</v>
      </c>
      <c r="C6102" t="s">
        <v>316</v>
      </c>
      <c r="D6102" t="s">
        <v>3957</v>
      </c>
      <c r="E6102" t="s">
        <v>20</v>
      </c>
      <c r="F6102" t="b">
        <v>0</v>
      </c>
      <c r="G6102" t="s">
        <v>35</v>
      </c>
      <c r="H6102" s="4">
        <v>45731.833819444437</v>
      </c>
      <c r="I6102" t="b">
        <v>0</v>
      </c>
      <c r="J6102" t="b">
        <v>1</v>
      </c>
      <c r="K6102" t="s">
        <v>24</v>
      </c>
      <c r="L6102" t="s">
        <v>36</v>
      </c>
      <c r="N6102">
        <v>16.510000228881839</v>
      </c>
      <c r="O6102" t="s">
        <v>759</v>
      </c>
      <c r="P6102" t="s">
        <v>9419</v>
      </c>
    </row>
    <row r="6103" spans="1:16" x14ac:dyDescent="0.25">
      <c r="A6103" t="s">
        <v>0</v>
      </c>
      <c r="B6103" t="s">
        <v>9175</v>
      </c>
      <c r="C6103" t="s">
        <v>292</v>
      </c>
      <c r="D6103" t="s">
        <v>3957</v>
      </c>
      <c r="E6103" t="s">
        <v>20</v>
      </c>
      <c r="F6103" t="b">
        <v>0</v>
      </c>
      <c r="G6103" t="s">
        <v>30</v>
      </c>
      <c r="H6103" s="4">
        <v>45731.834236111114</v>
      </c>
      <c r="I6103" t="b">
        <v>0</v>
      </c>
      <c r="J6103" t="b">
        <v>1</v>
      </c>
      <c r="K6103" t="s">
        <v>24</v>
      </c>
      <c r="L6103" t="s">
        <v>36</v>
      </c>
      <c r="N6103">
        <v>22.694999694824219</v>
      </c>
      <c r="O6103" t="s">
        <v>9176</v>
      </c>
      <c r="P6103" t="s">
        <v>1303</v>
      </c>
    </row>
    <row r="6104" spans="1:16" x14ac:dyDescent="0.25">
      <c r="A6104" t="s">
        <v>139</v>
      </c>
      <c r="B6104" t="s">
        <v>1634</v>
      </c>
      <c r="C6104" t="s">
        <v>945</v>
      </c>
      <c r="D6104" t="s">
        <v>3973</v>
      </c>
      <c r="E6104" t="s">
        <v>20</v>
      </c>
      <c r="F6104" t="b">
        <v>0</v>
      </c>
      <c r="G6104" t="s">
        <v>30</v>
      </c>
      <c r="H6104" s="4">
        <v>45731.83425925926</v>
      </c>
      <c r="I6104" t="b">
        <v>0</v>
      </c>
      <c r="J6104" t="b">
        <v>0</v>
      </c>
      <c r="K6104" t="s">
        <v>24</v>
      </c>
      <c r="L6104" t="s">
        <v>22</v>
      </c>
      <c r="M6104">
        <v>67884</v>
      </c>
      <c r="O6104" t="s">
        <v>3090</v>
      </c>
    </row>
    <row r="6105" spans="1:16" x14ac:dyDescent="0.25">
      <c r="A6105" t="s">
        <v>2</v>
      </c>
      <c r="B6105" t="s">
        <v>2617</v>
      </c>
      <c r="C6105" t="s">
        <v>151</v>
      </c>
      <c r="D6105" t="s">
        <v>3973</v>
      </c>
      <c r="E6105" t="s">
        <v>20</v>
      </c>
      <c r="F6105" t="b">
        <v>0</v>
      </c>
      <c r="G6105" t="s">
        <v>30</v>
      </c>
      <c r="H6105" s="4">
        <v>45731.835636574076</v>
      </c>
      <c r="I6105" t="b">
        <v>0</v>
      </c>
      <c r="J6105" t="b">
        <v>1</v>
      </c>
      <c r="K6105" t="s">
        <v>24</v>
      </c>
      <c r="L6105" t="s">
        <v>22</v>
      </c>
      <c r="M6105">
        <v>130500</v>
      </c>
      <c r="O6105" t="s">
        <v>9420</v>
      </c>
      <c r="P6105" t="s">
        <v>9421</v>
      </c>
    </row>
    <row r="6106" spans="1:16" x14ac:dyDescent="0.25">
      <c r="A6106" t="s">
        <v>2</v>
      </c>
      <c r="B6106" t="s">
        <v>2076</v>
      </c>
      <c r="C6106" t="s">
        <v>236</v>
      </c>
      <c r="D6106" t="s">
        <v>3957</v>
      </c>
      <c r="E6106" t="s">
        <v>34</v>
      </c>
      <c r="F6106" t="b">
        <v>0</v>
      </c>
      <c r="G6106" t="s">
        <v>41</v>
      </c>
      <c r="H6106" s="4">
        <v>45731.835763888892</v>
      </c>
      <c r="I6106" t="b">
        <v>1</v>
      </c>
      <c r="J6106" t="b">
        <v>1</v>
      </c>
      <c r="K6106" t="s">
        <v>24</v>
      </c>
      <c r="L6106" t="s">
        <v>36</v>
      </c>
      <c r="N6106">
        <v>56.475002288818359</v>
      </c>
      <c r="O6106" t="s">
        <v>186</v>
      </c>
      <c r="P6106" t="s">
        <v>4098</v>
      </c>
    </row>
    <row r="6107" spans="1:16" x14ac:dyDescent="0.25">
      <c r="A6107" t="s">
        <v>2</v>
      </c>
      <c r="B6107" t="s">
        <v>9422</v>
      </c>
      <c r="C6107" t="s">
        <v>823</v>
      </c>
      <c r="D6107" t="s">
        <v>3828</v>
      </c>
      <c r="E6107" t="s">
        <v>20</v>
      </c>
      <c r="F6107" t="b">
        <v>0</v>
      </c>
      <c r="G6107" t="s">
        <v>52</v>
      </c>
      <c r="H6107" s="4">
        <v>45731.838194444441</v>
      </c>
      <c r="I6107" t="b">
        <v>0</v>
      </c>
      <c r="J6107" t="b">
        <v>1</v>
      </c>
      <c r="K6107" t="s">
        <v>24</v>
      </c>
      <c r="L6107" t="s">
        <v>22</v>
      </c>
      <c r="M6107">
        <v>98883</v>
      </c>
      <c r="O6107" t="s">
        <v>9423</v>
      </c>
      <c r="P6107" t="s">
        <v>9424</v>
      </c>
    </row>
    <row r="6108" spans="1:16" x14ac:dyDescent="0.25">
      <c r="A6108" t="s">
        <v>25</v>
      </c>
      <c r="B6108" t="s">
        <v>9425</v>
      </c>
      <c r="C6108" t="s">
        <v>203</v>
      </c>
      <c r="D6108" t="s">
        <v>3828</v>
      </c>
      <c r="E6108" t="s">
        <v>20</v>
      </c>
      <c r="F6108" t="b">
        <v>0</v>
      </c>
      <c r="G6108" t="s">
        <v>23</v>
      </c>
      <c r="H6108" s="4">
        <v>45731.863483796304</v>
      </c>
      <c r="I6108" t="b">
        <v>1</v>
      </c>
      <c r="J6108" t="b">
        <v>1</v>
      </c>
      <c r="K6108" t="s">
        <v>24</v>
      </c>
      <c r="L6108" t="s">
        <v>22</v>
      </c>
      <c r="M6108">
        <v>108750</v>
      </c>
      <c r="O6108" t="s">
        <v>935</v>
      </c>
      <c r="P6108" t="s">
        <v>1813</v>
      </c>
    </row>
    <row r="6109" spans="1:16" x14ac:dyDescent="0.25">
      <c r="A6109" t="s">
        <v>0</v>
      </c>
      <c r="B6109" t="s">
        <v>0</v>
      </c>
      <c r="C6109" t="s">
        <v>916</v>
      </c>
      <c r="D6109" t="s">
        <v>3973</v>
      </c>
      <c r="E6109" t="s">
        <v>20</v>
      </c>
      <c r="F6109" t="b">
        <v>0</v>
      </c>
      <c r="G6109" t="s">
        <v>27</v>
      </c>
      <c r="H6109" s="4">
        <v>45731.876296296286</v>
      </c>
      <c r="I6109" t="b">
        <v>1</v>
      </c>
      <c r="J6109" t="b">
        <v>0</v>
      </c>
      <c r="K6109" t="s">
        <v>24</v>
      </c>
      <c r="L6109" t="s">
        <v>22</v>
      </c>
      <c r="M6109">
        <v>82500</v>
      </c>
      <c r="O6109" t="s">
        <v>1899</v>
      </c>
      <c r="P6109" t="s">
        <v>338</v>
      </c>
    </row>
    <row r="6110" spans="1:16" x14ac:dyDescent="0.25">
      <c r="A6110" t="s">
        <v>0</v>
      </c>
      <c r="B6110" t="s">
        <v>9426</v>
      </c>
      <c r="C6110" t="s">
        <v>213</v>
      </c>
      <c r="D6110" t="s">
        <v>3828</v>
      </c>
      <c r="E6110" t="s">
        <v>20</v>
      </c>
      <c r="F6110" t="b">
        <v>0</v>
      </c>
      <c r="G6110" t="s">
        <v>41</v>
      </c>
      <c r="H6110" s="4">
        <v>45731.876331018517</v>
      </c>
      <c r="I6110" t="b">
        <v>0</v>
      </c>
      <c r="J6110" t="b">
        <v>1</v>
      </c>
      <c r="K6110" t="s">
        <v>24</v>
      </c>
      <c r="L6110" t="s">
        <v>36</v>
      </c>
      <c r="N6110">
        <v>23</v>
      </c>
      <c r="O6110" t="s">
        <v>9427</v>
      </c>
      <c r="P6110" t="s">
        <v>9428</v>
      </c>
    </row>
    <row r="6111" spans="1:16" x14ac:dyDescent="0.25">
      <c r="A6111" t="s">
        <v>89</v>
      </c>
      <c r="B6111" t="s">
        <v>9429</v>
      </c>
      <c r="C6111" t="s">
        <v>2172</v>
      </c>
      <c r="D6111" t="s">
        <v>3600</v>
      </c>
      <c r="E6111" t="s">
        <v>20</v>
      </c>
      <c r="F6111" t="b">
        <v>0</v>
      </c>
      <c r="G6111" t="s">
        <v>52</v>
      </c>
      <c r="H6111" s="4">
        <v>45731.877812500003</v>
      </c>
      <c r="I6111" t="b">
        <v>0</v>
      </c>
      <c r="J6111" t="b">
        <v>1</v>
      </c>
      <c r="K6111" t="s">
        <v>24</v>
      </c>
      <c r="L6111" t="s">
        <v>22</v>
      </c>
      <c r="M6111">
        <v>255630</v>
      </c>
      <c r="O6111" t="s">
        <v>773</v>
      </c>
    </row>
    <row r="6112" spans="1:16" x14ac:dyDescent="0.25">
      <c r="A6112" t="s">
        <v>0</v>
      </c>
      <c r="B6112" t="s">
        <v>1934</v>
      </c>
      <c r="C6112" t="s">
        <v>1247</v>
      </c>
      <c r="D6112" t="s">
        <v>3828</v>
      </c>
      <c r="E6112" t="s">
        <v>20</v>
      </c>
      <c r="F6112" t="b">
        <v>0</v>
      </c>
      <c r="G6112" t="s">
        <v>1247</v>
      </c>
      <c r="H6112" s="4">
        <v>45731.905011574083</v>
      </c>
      <c r="I6112" t="b">
        <v>0</v>
      </c>
      <c r="J6112" t="b">
        <v>0</v>
      </c>
      <c r="K6112" t="s">
        <v>1247</v>
      </c>
      <c r="L6112" t="s">
        <v>22</v>
      </c>
      <c r="M6112">
        <v>38500</v>
      </c>
      <c r="O6112" t="s">
        <v>5660</v>
      </c>
      <c r="P6112" t="s">
        <v>5661</v>
      </c>
    </row>
    <row r="6113" spans="1:16" x14ac:dyDescent="0.25">
      <c r="A6113" t="s">
        <v>0</v>
      </c>
      <c r="B6113" t="s">
        <v>8621</v>
      </c>
      <c r="C6113" t="s">
        <v>179</v>
      </c>
      <c r="D6113" t="s">
        <v>3973</v>
      </c>
      <c r="E6113" t="s">
        <v>20</v>
      </c>
      <c r="F6113" t="b">
        <v>0</v>
      </c>
      <c r="G6113" t="s">
        <v>27</v>
      </c>
      <c r="H6113" s="4">
        <v>45731.916979166657</v>
      </c>
      <c r="I6113" t="b">
        <v>0</v>
      </c>
      <c r="J6113" t="b">
        <v>1</v>
      </c>
      <c r="K6113" t="s">
        <v>24</v>
      </c>
      <c r="L6113" t="s">
        <v>22</v>
      </c>
      <c r="M6113">
        <v>62355.453125</v>
      </c>
      <c r="O6113" t="s">
        <v>8622</v>
      </c>
      <c r="P6113" t="s">
        <v>1732</v>
      </c>
    </row>
    <row r="6114" spans="1:16" x14ac:dyDescent="0.25">
      <c r="A6114" t="s">
        <v>2</v>
      </c>
      <c r="B6114" t="s">
        <v>9430</v>
      </c>
      <c r="C6114" t="s">
        <v>145</v>
      </c>
      <c r="D6114" t="s">
        <v>3828</v>
      </c>
      <c r="E6114" t="s">
        <v>20</v>
      </c>
      <c r="F6114" t="b">
        <v>0</v>
      </c>
      <c r="G6114" t="s">
        <v>27</v>
      </c>
      <c r="H6114" s="4">
        <v>45731.917870370373</v>
      </c>
      <c r="I6114" t="b">
        <v>0</v>
      </c>
      <c r="J6114" t="b">
        <v>1</v>
      </c>
      <c r="K6114" t="s">
        <v>24</v>
      </c>
      <c r="L6114" t="s">
        <v>22</v>
      </c>
      <c r="M6114">
        <v>204500</v>
      </c>
      <c r="O6114" t="s">
        <v>9431</v>
      </c>
      <c r="P6114" t="s">
        <v>9432</v>
      </c>
    </row>
    <row r="6115" spans="1:16" x14ac:dyDescent="0.25">
      <c r="A6115" t="s">
        <v>1</v>
      </c>
      <c r="B6115" t="s">
        <v>9433</v>
      </c>
      <c r="C6115" t="s">
        <v>192</v>
      </c>
      <c r="D6115" t="s">
        <v>2208</v>
      </c>
      <c r="E6115" t="s">
        <v>20</v>
      </c>
      <c r="F6115" t="b">
        <v>0</v>
      </c>
      <c r="G6115" t="s">
        <v>23</v>
      </c>
      <c r="H6115" s="4">
        <v>45731.930821759262</v>
      </c>
      <c r="I6115" t="b">
        <v>0</v>
      </c>
      <c r="J6115" t="b">
        <v>1</v>
      </c>
      <c r="K6115" t="s">
        <v>24</v>
      </c>
      <c r="L6115" t="s">
        <v>36</v>
      </c>
      <c r="N6115">
        <v>40.81500244140625</v>
      </c>
      <c r="O6115" t="s">
        <v>9434</v>
      </c>
      <c r="P6115" t="s">
        <v>9435</v>
      </c>
    </row>
    <row r="6116" spans="1:16" x14ac:dyDescent="0.25">
      <c r="A6116" t="s">
        <v>89</v>
      </c>
      <c r="B6116" t="s">
        <v>5118</v>
      </c>
      <c r="C6116" t="s">
        <v>367</v>
      </c>
      <c r="D6116" t="s">
        <v>3973</v>
      </c>
      <c r="E6116" t="s">
        <v>20</v>
      </c>
      <c r="F6116" t="b">
        <v>0</v>
      </c>
      <c r="G6116" t="s">
        <v>27</v>
      </c>
      <c r="H6116" s="4">
        <v>45731.958541666667</v>
      </c>
      <c r="I6116" t="b">
        <v>0</v>
      </c>
      <c r="J6116" t="b">
        <v>1</v>
      </c>
      <c r="K6116" t="s">
        <v>24</v>
      </c>
      <c r="L6116" t="s">
        <v>22</v>
      </c>
      <c r="M6116">
        <v>160000</v>
      </c>
      <c r="O6116" t="s">
        <v>368</v>
      </c>
      <c r="P6116" t="s">
        <v>5119</v>
      </c>
    </row>
    <row r="6117" spans="1:16" x14ac:dyDescent="0.25">
      <c r="A6117" t="s">
        <v>0</v>
      </c>
      <c r="B6117" t="s">
        <v>1174</v>
      </c>
      <c r="C6117" t="s">
        <v>9436</v>
      </c>
      <c r="D6117" t="s">
        <v>3957</v>
      </c>
      <c r="E6117" t="s">
        <v>34</v>
      </c>
      <c r="F6117" t="b">
        <v>0</v>
      </c>
      <c r="G6117" t="s">
        <v>35</v>
      </c>
      <c r="H6117" s="4">
        <v>45731.958761574067</v>
      </c>
      <c r="I6117" t="b">
        <v>0</v>
      </c>
      <c r="J6117" t="b">
        <v>0</v>
      </c>
      <c r="K6117" t="s">
        <v>24</v>
      </c>
      <c r="L6117" t="s">
        <v>36</v>
      </c>
      <c r="N6117">
        <v>16.510000228881839</v>
      </c>
      <c r="O6117" t="s">
        <v>9437</v>
      </c>
      <c r="P6117" t="s">
        <v>9438</v>
      </c>
    </row>
    <row r="6118" spans="1:16" x14ac:dyDescent="0.25">
      <c r="A6118" t="s">
        <v>2</v>
      </c>
      <c r="B6118" t="s">
        <v>369</v>
      </c>
      <c r="C6118" t="s">
        <v>8874</v>
      </c>
      <c r="D6118" t="s">
        <v>3973</v>
      </c>
      <c r="E6118" t="s">
        <v>631</v>
      </c>
      <c r="F6118" t="b">
        <v>0</v>
      </c>
      <c r="G6118" t="s">
        <v>41</v>
      </c>
      <c r="H6118" s="4">
        <v>45731.971516203703</v>
      </c>
      <c r="I6118" t="b">
        <v>0</v>
      </c>
      <c r="J6118" t="b">
        <v>0</v>
      </c>
      <c r="K6118" t="s">
        <v>24</v>
      </c>
      <c r="L6118" t="s">
        <v>22</v>
      </c>
      <c r="M6118">
        <v>87000</v>
      </c>
      <c r="O6118" t="s">
        <v>91</v>
      </c>
      <c r="P6118" t="s">
        <v>9439</v>
      </c>
    </row>
    <row r="6119" spans="1:16" x14ac:dyDescent="0.25">
      <c r="A6119" t="s">
        <v>40</v>
      </c>
      <c r="B6119" t="s">
        <v>1786</v>
      </c>
      <c r="C6119" t="s">
        <v>5427</v>
      </c>
      <c r="D6119" t="s">
        <v>4014</v>
      </c>
      <c r="E6119" t="s">
        <v>20</v>
      </c>
      <c r="F6119" t="b">
        <v>0</v>
      </c>
      <c r="G6119" t="s">
        <v>27</v>
      </c>
      <c r="H6119" s="4">
        <v>45731.997129629628</v>
      </c>
      <c r="I6119" t="b">
        <v>0</v>
      </c>
      <c r="J6119" t="b">
        <v>1</v>
      </c>
      <c r="K6119" t="s">
        <v>24</v>
      </c>
      <c r="L6119" t="s">
        <v>22</v>
      </c>
      <c r="M6119">
        <v>253000</v>
      </c>
      <c r="O6119" t="s">
        <v>59</v>
      </c>
      <c r="P6119" t="s">
        <v>137</v>
      </c>
    </row>
    <row r="6120" spans="1:16" x14ac:dyDescent="0.25">
      <c r="A6120" t="s">
        <v>0</v>
      </c>
      <c r="B6120" t="s">
        <v>257</v>
      </c>
      <c r="C6120" t="s">
        <v>468</v>
      </c>
      <c r="D6120" t="s">
        <v>3973</v>
      </c>
      <c r="E6120" t="s">
        <v>20</v>
      </c>
      <c r="F6120" t="b">
        <v>0</v>
      </c>
      <c r="G6120" t="s">
        <v>27</v>
      </c>
      <c r="H6120" s="4">
        <v>45732.000231481477</v>
      </c>
      <c r="I6120" t="b">
        <v>0</v>
      </c>
      <c r="J6120" t="b">
        <v>1</v>
      </c>
      <c r="K6120" t="s">
        <v>24</v>
      </c>
      <c r="L6120" t="s">
        <v>22</v>
      </c>
      <c r="M6120">
        <v>125000</v>
      </c>
      <c r="O6120" t="s">
        <v>5482</v>
      </c>
      <c r="P6120" t="s">
        <v>9339</v>
      </c>
    </row>
    <row r="6121" spans="1:16" x14ac:dyDescent="0.25">
      <c r="A6121" t="s">
        <v>89</v>
      </c>
      <c r="B6121" t="s">
        <v>5532</v>
      </c>
      <c r="C6121" t="s">
        <v>3196</v>
      </c>
      <c r="D6121" t="s">
        <v>3973</v>
      </c>
      <c r="E6121" t="s">
        <v>51</v>
      </c>
      <c r="F6121" t="b">
        <v>0</v>
      </c>
      <c r="G6121" t="s">
        <v>41</v>
      </c>
      <c r="H6121" s="4">
        <v>45732.000462962962</v>
      </c>
      <c r="I6121" t="b">
        <v>1</v>
      </c>
      <c r="J6121" t="b">
        <v>0</v>
      </c>
      <c r="K6121" t="s">
        <v>24</v>
      </c>
      <c r="L6121" t="s">
        <v>36</v>
      </c>
      <c r="N6121">
        <v>47.5</v>
      </c>
      <c r="O6121" t="s">
        <v>806</v>
      </c>
      <c r="P6121" t="s">
        <v>5533</v>
      </c>
    </row>
    <row r="6122" spans="1:16" x14ac:dyDescent="0.25">
      <c r="A6122" t="s">
        <v>2</v>
      </c>
      <c r="B6122" t="s">
        <v>1167</v>
      </c>
      <c r="C6122" t="s">
        <v>29</v>
      </c>
      <c r="D6122" t="s">
        <v>5535</v>
      </c>
      <c r="E6122" t="s">
        <v>20</v>
      </c>
      <c r="F6122" t="b">
        <v>0</v>
      </c>
      <c r="G6122" t="s">
        <v>27</v>
      </c>
      <c r="H6122" s="4">
        <v>45732.001157407409</v>
      </c>
      <c r="I6122" t="b">
        <v>1</v>
      </c>
      <c r="J6122" t="b">
        <v>1</v>
      </c>
      <c r="K6122" t="s">
        <v>24</v>
      </c>
      <c r="L6122" t="s">
        <v>22</v>
      </c>
      <c r="M6122">
        <v>88582</v>
      </c>
      <c r="O6122" t="s">
        <v>77</v>
      </c>
      <c r="P6122" t="s">
        <v>9340</v>
      </c>
    </row>
    <row r="6123" spans="1:16" x14ac:dyDescent="0.25">
      <c r="A6123" t="s">
        <v>40</v>
      </c>
      <c r="B6123" t="s">
        <v>9341</v>
      </c>
      <c r="C6123" t="s">
        <v>748</v>
      </c>
      <c r="D6123" t="s">
        <v>4035</v>
      </c>
      <c r="E6123" t="s">
        <v>20</v>
      </c>
      <c r="F6123" t="b">
        <v>0</v>
      </c>
      <c r="G6123" t="s">
        <v>158</v>
      </c>
      <c r="H6123" s="4">
        <v>45732.014479166668</v>
      </c>
      <c r="I6123" t="b">
        <v>0</v>
      </c>
      <c r="J6123" t="b">
        <v>0</v>
      </c>
      <c r="K6123" t="s">
        <v>158</v>
      </c>
      <c r="L6123" t="s">
        <v>22</v>
      </c>
      <c r="M6123">
        <v>83999.5</v>
      </c>
      <c r="O6123" t="s">
        <v>2768</v>
      </c>
      <c r="P6123" t="s">
        <v>3411</v>
      </c>
    </row>
    <row r="6124" spans="1:16" x14ac:dyDescent="0.25">
      <c r="A6124" t="s">
        <v>28</v>
      </c>
      <c r="B6124" t="s">
        <v>28</v>
      </c>
      <c r="C6124" t="s">
        <v>5242</v>
      </c>
      <c r="D6124" t="s">
        <v>5243</v>
      </c>
      <c r="E6124" t="s">
        <v>20</v>
      </c>
      <c r="F6124" t="b">
        <v>0</v>
      </c>
      <c r="G6124" t="s">
        <v>314</v>
      </c>
      <c r="H6124" s="4">
        <v>45732.023402777777</v>
      </c>
      <c r="I6124" t="b">
        <v>0</v>
      </c>
      <c r="J6124" t="b">
        <v>0</v>
      </c>
      <c r="K6124" t="s">
        <v>314</v>
      </c>
      <c r="L6124" t="s">
        <v>22</v>
      </c>
      <c r="M6124">
        <v>90000</v>
      </c>
      <c r="O6124" t="s">
        <v>6697</v>
      </c>
      <c r="P6124" t="s">
        <v>6698</v>
      </c>
    </row>
    <row r="6125" spans="1:16" x14ac:dyDescent="0.25">
      <c r="A6125" t="s">
        <v>0</v>
      </c>
      <c r="B6125" t="s">
        <v>0</v>
      </c>
      <c r="C6125" t="s">
        <v>9342</v>
      </c>
      <c r="D6125" t="s">
        <v>7547</v>
      </c>
      <c r="E6125" t="s">
        <v>34</v>
      </c>
      <c r="F6125" t="b">
        <v>0</v>
      </c>
      <c r="G6125" t="s">
        <v>41</v>
      </c>
      <c r="H6125" s="4">
        <v>45732.042337962957</v>
      </c>
      <c r="I6125" t="b">
        <v>0</v>
      </c>
      <c r="J6125" t="b">
        <v>0</v>
      </c>
      <c r="K6125" t="s">
        <v>24</v>
      </c>
      <c r="L6125" t="s">
        <v>36</v>
      </c>
      <c r="N6125">
        <v>15</v>
      </c>
      <c r="O6125" t="s">
        <v>7548</v>
      </c>
      <c r="P6125" t="s">
        <v>61</v>
      </c>
    </row>
    <row r="6126" spans="1:16" x14ac:dyDescent="0.25">
      <c r="A6126" t="s">
        <v>0</v>
      </c>
      <c r="B6126" t="s">
        <v>0</v>
      </c>
      <c r="C6126" t="s">
        <v>517</v>
      </c>
      <c r="D6126" t="s">
        <v>4753</v>
      </c>
      <c r="E6126" t="s">
        <v>51</v>
      </c>
      <c r="F6126" t="b">
        <v>0</v>
      </c>
      <c r="G6126" t="s">
        <v>41</v>
      </c>
      <c r="H6126" s="4">
        <v>45732.25037037037</v>
      </c>
      <c r="I6126" t="b">
        <v>0</v>
      </c>
      <c r="J6126" t="b">
        <v>1</v>
      </c>
      <c r="K6126" t="s">
        <v>24</v>
      </c>
      <c r="L6126" t="s">
        <v>36</v>
      </c>
      <c r="N6126">
        <v>47.5</v>
      </c>
      <c r="O6126" t="s">
        <v>289</v>
      </c>
      <c r="P6126" t="s">
        <v>2400</v>
      </c>
    </row>
    <row r="6127" spans="1:16" x14ac:dyDescent="0.25">
      <c r="A6127" t="s">
        <v>0</v>
      </c>
      <c r="B6127" t="s">
        <v>9343</v>
      </c>
      <c r="C6127" t="s">
        <v>151</v>
      </c>
      <c r="D6127" t="s">
        <v>3828</v>
      </c>
      <c r="E6127" t="s">
        <v>20</v>
      </c>
      <c r="F6127" t="b">
        <v>0</v>
      </c>
      <c r="G6127" t="s">
        <v>30</v>
      </c>
      <c r="H6127" s="4">
        <v>45732.250567129631</v>
      </c>
      <c r="I6127" t="b">
        <v>0</v>
      </c>
      <c r="J6127" t="b">
        <v>1</v>
      </c>
      <c r="K6127" t="s">
        <v>24</v>
      </c>
      <c r="L6127" t="s">
        <v>36</v>
      </c>
      <c r="N6127">
        <v>43.875</v>
      </c>
      <c r="O6127" t="s">
        <v>6083</v>
      </c>
      <c r="P6127" t="s">
        <v>9344</v>
      </c>
    </row>
    <row r="6128" spans="1:16" x14ac:dyDescent="0.25">
      <c r="A6128" t="s">
        <v>0</v>
      </c>
      <c r="B6128" t="s">
        <v>0</v>
      </c>
      <c r="C6128" t="s">
        <v>3330</v>
      </c>
      <c r="D6128" t="s">
        <v>3828</v>
      </c>
      <c r="E6128" t="s">
        <v>51</v>
      </c>
      <c r="F6128" t="b">
        <v>0</v>
      </c>
      <c r="G6128" t="s">
        <v>30</v>
      </c>
      <c r="H6128" s="4">
        <v>45732.250625000001</v>
      </c>
      <c r="I6128" t="b">
        <v>0</v>
      </c>
      <c r="J6128" t="b">
        <v>0</v>
      </c>
      <c r="K6128" t="s">
        <v>24</v>
      </c>
      <c r="L6128" t="s">
        <v>22</v>
      </c>
      <c r="M6128">
        <v>76212</v>
      </c>
      <c r="O6128" t="s">
        <v>9345</v>
      </c>
      <c r="P6128" t="s">
        <v>9346</v>
      </c>
    </row>
    <row r="6129" spans="1:16" x14ac:dyDescent="0.25">
      <c r="A6129" t="s">
        <v>1</v>
      </c>
      <c r="B6129" t="s">
        <v>663</v>
      </c>
      <c r="C6129" t="s">
        <v>140</v>
      </c>
      <c r="D6129" t="s">
        <v>3973</v>
      </c>
      <c r="E6129" t="s">
        <v>20</v>
      </c>
      <c r="F6129" t="b">
        <v>0</v>
      </c>
      <c r="G6129" t="s">
        <v>35</v>
      </c>
      <c r="H6129" s="4">
        <v>45732.250972222217</v>
      </c>
      <c r="I6129" t="b">
        <v>0</v>
      </c>
      <c r="J6129" t="b">
        <v>1</v>
      </c>
      <c r="K6129" t="s">
        <v>24</v>
      </c>
      <c r="L6129" t="s">
        <v>22</v>
      </c>
      <c r="M6129">
        <v>124350</v>
      </c>
      <c r="O6129" t="s">
        <v>664</v>
      </c>
      <c r="P6129" t="s">
        <v>9347</v>
      </c>
    </row>
    <row r="6130" spans="1:16" x14ac:dyDescent="0.25">
      <c r="A6130" t="s">
        <v>1</v>
      </c>
      <c r="B6130" t="s">
        <v>3439</v>
      </c>
      <c r="C6130" t="s">
        <v>82</v>
      </c>
      <c r="D6130" t="s">
        <v>3970</v>
      </c>
      <c r="E6130" t="s">
        <v>20</v>
      </c>
      <c r="F6130" t="b">
        <v>0</v>
      </c>
      <c r="G6130" t="s">
        <v>27</v>
      </c>
      <c r="H6130" s="4">
        <v>45732.251006944447</v>
      </c>
      <c r="I6130" t="b">
        <v>0</v>
      </c>
      <c r="J6130" t="b">
        <v>1</v>
      </c>
      <c r="K6130" t="s">
        <v>24</v>
      </c>
      <c r="L6130" t="s">
        <v>22</v>
      </c>
      <c r="M6130">
        <v>152000</v>
      </c>
      <c r="O6130" t="s">
        <v>65</v>
      </c>
      <c r="P6130" t="s">
        <v>723</v>
      </c>
    </row>
    <row r="6131" spans="1:16" x14ac:dyDescent="0.25">
      <c r="A6131" t="s">
        <v>191</v>
      </c>
      <c r="B6131" t="s">
        <v>9348</v>
      </c>
      <c r="C6131" t="s">
        <v>82</v>
      </c>
      <c r="D6131" t="s">
        <v>3973</v>
      </c>
      <c r="E6131" t="s">
        <v>20</v>
      </c>
      <c r="F6131" t="b">
        <v>0</v>
      </c>
      <c r="G6131" t="s">
        <v>27</v>
      </c>
      <c r="H6131" s="4">
        <v>45732.251168981478</v>
      </c>
      <c r="I6131" t="b">
        <v>0</v>
      </c>
      <c r="J6131" t="b">
        <v>0</v>
      </c>
      <c r="K6131" t="s">
        <v>24</v>
      </c>
      <c r="L6131" t="s">
        <v>36</v>
      </c>
      <c r="N6131">
        <v>70.5</v>
      </c>
      <c r="O6131" t="s">
        <v>4344</v>
      </c>
      <c r="P6131" t="s">
        <v>9349</v>
      </c>
    </row>
    <row r="6132" spans="1:16" x14ac:dyDescent="0.25">
      <c r="A6132" t="s">
        <v>1</v>
      </c>
      <c r="B6132" t="s">
        <v>9350</v>
      </c>
      <c r="C6132" t="s">
        <v>1521</v>
      </c>
      <c r="D6132" t="s">
        <v>3383</v>
      </c>
      <c r="E6132" t="s">
        <v>20</v>
      </c>
      <c r="F6132" t="b">
        <v>0</v>
      </c>
      <c r="G6132" t="s">
        <v>52</v>
      </c>
      <c r="H6132" s="4">
        <v>45732.251273148147</v>
      </c>
      <c r="I6132" t="b">
        <v>0</v>
      </c>
      <c r="J6132" t="b">
        <v>1</v>
      </c>
      <c r="K6132" t="s">
        <v>24</v>
      </c>
      <c r="L6132" t="s">
        <v>22</v>
      </c>
      <c r="M6132">
        <v>80000</v>
      </c>
      <c r="O6132" t="s">
        <v>1549</v>
      </c>
      <c r="P6132" t="s">
        <v>700</v>
      </c>
    </row>
    <row r="6133" spans="1:16" x14ac:dyDescent="0.25">
      <c r="A6133" t="s">
        <v>2</v>
      </c>
      <c r="B6133" t="s">
        <v>638</v>
      </c>
      <c r="C6133" t="s">
        <v>213</v>
      </c>
      <c r="D6133" t="s">
        <v>3828</v>
      </c>
      <c r="E6133" t="s">
        <v>20</v>
      </c>
      <c r="F6133" t="b">
        <v>0</v>
      </c>
      <c r="G6133" t="s">
        <v>41</v>
      </c>
      <c r="H6133" s="4">
        <v>45732.252337962957</v>
      </c>
      <c r="I6133" t="b">
        <v>0</v>
      </c>
      <c r="J6133" t="b">
        <v>1</v>
      </c>
      <c r="K6133" t="s">
        <v>24</v>
      </c>
      <c r="L6133" t="s">
        <v>22</v>
      </c>
      <c r="M6133">
        <v>128114.578125</v>
      </c>
      <c r="O6133" t="s">
        <v>7801</v>
      </c>
      <c r="P6133" t="s">
        <v>7802</v>
      </c>
    </row>
    <row r="6134" spans="1:16" x14ac:dyDescent="0.25">
      <c r="A6134" t="s">
        <v>2</v>
      </c>
      <c r="B6134" t="s">
        <v>9351</v>
      </c>
      <c r="C6134" t="s">
        <v>1247</v>
      </c>
      <c r="D6134" t="s">
        <v>2208</v>
      </c>
      <c r="E6134" t="s">
        <v>20</v>
      </c>
      <c r="F6134" t="b">
        <v>0</v>
      </c>
      <c r="G6134" t="s">
        <v>1247</v>
      </c>
      <c r="H6134" s="4">
        <v>45732.263842592591</v>
      </c>
      <c r="I6134" t="b">
        <v>1</v>
      </c>
      <c r="J6134" t="b">
        <v>0</v>
      </c>
      <c r="K6134" t="s">
        <v>1247</v>
      </c>
      <c r="L6134" t="s">
        <v>22</v>
      </c>
      <c r="M6134">
        <v>162500</v>
      </c>
      <c r="O6134" t="s">
        <v>9352</v>
      </c>
      <c r="P6134" t="s">
        <v>9353</v>
      </c>
    </row>
    <row r="6135" spans="1:16" x14ac:dyDescent="0.25">
      <c r="A6135" t="s">
        <v>1</v>
      </c>
      <c r="B6135" t="s">
        <v>844</v>
      </c>
      <c r="C6135" t="s">
        <v>82</v>
      </c>
      <c r="D6135" t="s">
        <v>3828</v>
      </c>
      <c r="E6135" t="s">
        <v>20</v>
      </c>
      <c r="F6135" t="b">
        <v>0</v>
      </c>
      <c r="G6135" t="s">
        <v>27</v>
      </c>
      <c r="H6135" s="4">
        <v>45732.265682870369</v>
      </c>
      <c r="I6135" t="b">
        <v>0</v>
      </c>
      <c r="J6135" t="b">
        <v>1</v>
      </c>
      <c r="K6135" t="s">
        <v>24</v>
      </c>
      <c r="L6135" t="s">
        <v>22</v>
      </c>
      <c r="M6135">
        <v>207500</v>
      </c>
      <c r="O6135" t="s">
        <v>341</v>
      </c>
      <c r="P6135" t="s">
        <v>302</v>
      </c>
    </row>
    <row r="6136" spans="1:16" x14ac:dyDescent="0.25">
      <c r="A6136" t="s">
        <v>1</v>
      </c>
      <c r="B6136" t="s">
        <v>9354</v>
      </c>
      <c r="C6136" t="s">
        <v>192</v>
      </c>
      <c r="D6136" t="s">
        <v>4328</v>
      </c>
      <c r="E6136" t="s">
        <v>51</v>
      </c>
      <c r="F6136" t="b">
        <v>0</v>
      </c>
      <c r="G6136" t="s">
        <v>23</v>
      </c>
      <c r="H6136" s="4">
        <v>45732.266527777778</v>
      </c>
      <c r="I6136" t="b">
        <v>0</v>
      </c>
      <c r="J6136" t="b">
        <v>0</v>
      </c>
      <c r="K6136" t="s">
        <v>24</v>
      </c>
      <c r="L6136" t="s">
        <v>36</v>
      </c>
      <c r="N6136">
        <v>60</v>
      </c>
      <c r="O6136" t="s">
        <v>2486</v>
      </c>
      <c r="P6136" t="s">
        <v>9355</v>
      </c>
    </row>
    <row r="6137" spans="1:16" x14ac:dyDescent="0.25">
      <c r="A6137" t="s">
        <v>139</v>
      </c>
      <c r="B6137" t="s">
        <v>7989</v>
      </c>
      <c r="C6137" t="s">
        <v>39</v>
      </c>
      <c r="D6137" t="s">
        <v>3985</v>
      </c>
      <c r="E6137" t="s">
        <v>20</v>
      </c>
      <c r="F6137" t="b">
        <v>1</v>
      </c>
      <c r="G6137" t="s">
        <v>2438</v>
      </c>
      <c r="H6137" s="4">
        <v>45732.279976851853</v>
      </c>
      <c r="I6137" t="b">
        <v>1</v>
      </c>
      <c r="J6137" t="b">
        <v>0</v>
      </c>
      <c r="K6137" t="s">
        <v>2438</v>
      </c>
      <c r="L6137" t="s">
        <v>22</v>
      </c>
      <c r="M6137">
        <v>80000</v>
      </c>
      <c r="O6137" t="s">
        <v>7990</v>
      </c>
      <c r="P6137" t="s">
        <v>204</v>
      </c>
    </row>
    <row r="6138" spans="1:16" x14ac:dyDescent="0.25">
      <c r="A6138" t="s">
        <v>139</v>
      </c>
      <c r="B6138" t="s">
        <v>9356</v>
      </c>
      <c r="C6138" t="s">
        <v>39</v>
      </c>
      <c r="D6138" t="s">
        <v>2208</v>
      </c>
      <c r="E6138" t="s">
        <v>20</v>
      </c>
      <c r="F6138" t="b">
        <v>1</v>
      </c>
      <c r="G6138" t="s">
        <v>2641</v>
      </c>
      <c r="H6138" s="4">
        <v>45732.284930555557</v>
      </c>
      <c r="I6138" t="b">
        <v>0</v>
      </c>
      <c r="J6138" t="b">
        <v>0</v>
      </c>
      <c r="K6138" t="s">
        <v>2641</v>
      </c>
      <c r="L6138" t="s">
        <v>22</v>
      </c>
      <c r="M6138">
        <v>141810.3125</v>
      </c>
      <c r="O6138" t="s">
        <v>9357</v>
      </c>
      <c r="P6138" t="s">
        <v>9358</v>
      </c>
    </row>
    <row r="6139" spans="1:16" x14ac:dyDescent="0.25">
      <c r="A6139" t="s">
        <v>2</v>
      </c>
      <c r="B6139" t="s">
        <v>4314</v>
      </c>
      <c r="C6139" t="s">
        <v>3088</v>
      </c>
      <c r="D6139" t="s">
        <v>4003</v>
      </c>
      <c r="E6139" t="s">
        <v>20</v>
      </c>
      <c r="F6139" t="b">
        <v>0</v>
      </c>
      <c r="G6139" t="s">
        <v>2134</v>
      </c>
      <c r="H6139" s="4">
        <v>45732.285879629628</v>
      </c>
      <c r="I6139" t="b">
        <v>1</v>
      </c>
      <c r="J6139" t="b">
        <v>0</v>
      </c>
      <c r="K6139" t="s">
        <v>2134</v>
      </c>
      <c r="L6139" t="s">
        <v>22</v>
      </c>
      <c r="M6139">
        <v>410000</v>
      </c>
      <c r="O6139" t="s">
        <v>822</v>
      </c>
    </row>
    <row r="6140" spans="1:16" x14ac:dyDescent="0.25">
      <c r="A6140" t="s">
        <v>0</v>
      </c>
      <c r="B6140" t="s">
        <v>288</v>
      </c>
      <c r="C6140" t="s">
        <v>9359</v>
      </c>
      <c r="D6140" t="s">
        <v>4084</v>
      </c>
      <c r="E6140" t="s">
        <v>20</v>
      </c>
      <c r="F6140" t="b">
        <v>0</v>
      </c>
      <c r="G6140" t="s">
        <v>27</v>
      </c>
      <c r="H6140" s="4">
        <v>45732.291921296302</v>
      </c>
      <c r="I6140" t="b">
        <v>0</v>
      </c>
      <c r="J6140" t="b">
        <v>0</v>
      </c>
      <c r="K6140" t="s">
        <v>24</v>
      </c>
      <c r="L6140" t="s">
        <v>22</v>
      </c>
      <c r="M6140">
        <v>100000</v>
      </c>
      <c r="O6140" t="s">
        <v>9360</v>
      </c>
      <c r="P6140" t="s">
        <v>3836</v>
      </c>
    </row>
    <row r="6141" spans="1:16" x14ac:dyDescent="0.25">
      <c r="A6141" t="s">
        <v>0</v>
      </c>
      <c r="B6141" t="s">
        <v>103</v>
      </c>
      <c r="C6141" t="s">
        <v>203</v>
      </c>
      <c r="D6141" t="s">
        <v>2208</v>
      </c>
      <c r="E6141" t="s">
        <v>20</v>
      </c>
      <c r="F6141" t="b">
        <v>0</v>
      </c>
      <c r="G6141" t="s">
        <v>23</v>
      </c>
      <c r="H6141" s="4">
        <v>45732.312141203707</v>
      </c>
      <c r="I6141" t="b">
        <v>0</v>
      </c>
      <c r="J6141" t="b">
        <v>0</v>
      </c>
      <c r="K6141" t="s">
        <v>24</v>
      </c>
      <c r="L6141" t="s">
        <v>22</v>
      </c>
      <c r="M6141">
        <v>70000</v>
      </c>
      <c r="O6141" t="s">
        <v>803</v>
      </c>
      <c r="P6141" t="s">
        <v>9361</v>
      </c>
    </row>
    <row r="6142" spans="1:16" x14ac:dyDescent="0.25">
      <c r="A6142" t="s">
        <v>139</v>
      </c>
      <c r="B6142" t="s">
        <v>9362</v>
      </c>
      <c r="C6142" t="s">
        <v>5091</v>
      </c>
      <c r="D6142" t="s">
        <v>3970</v>
      </c>
      <c r="E6142" t="s">
        <v>20</v>
      </c>
      <c r="F6142" t="b">
        <v>0</v>
      </c>
      <c r="G6142" t="s">
        <v>30</v>
      </c>
      <c r="H6142" s="4">
        <v>45732.333865740737</v>
      </c>
      <c r="I6142" t="b">
        <v>0</v>
      </c>
      <c r="J6142" t="b">
        <v>1</v>
      </c>
      <c r="K6142" t="s">
        <v>24</v>
      </c>
      <c r="L6142" t="s">
        <v>22</v>
      </c>
      <c r="M6142">
        <v>110000</v>
      </c>
      <c r="O6142" t="s">
        <v>800</v>
      </c>
      <c r="P6142" t="s">
        <v>249</v>
      </c>
    </row>
    <row r="6143" spans="1:16" x14ac:dyDescent="0.25">
      <c r="A6143" t="s">
        <v>89</v>
      </c>
      <c r="B6143" t="s">
        <v>4516</v>
      </c>
      <c r="C6143" t="s">
        <v>71</v>
      </c>
      <c r="D6143" t="s">
        <v>3973</v>
      </c>
      <c r="E6143" t="s">
        <v>20</v>
      </c>
      <c r="F6143" t="b">
        <v>0</v>
      </c>
      <c r="G6143" t="s">
        <v>27</v>
      </c>
      <c r="H6143" s="4">
        <v>45732.334814814807</v>
      </c>
      <c r="I6143" t="b">
        <v>0</v>
      </c>
      <c r="J6143" t="b">
        <v>1</v>
      </c>
      <c r="K6143" t="s">
        <v>24</v>
      </c>
      <c r="L6143" t="s">
        <v>22</v>
      </c>
      <c r="M6143">
        <v>187625</v>
      </c>
      <c r="O6143" t="s">
        <v>1101</v>
      </c>
      <c r="P6143" t="s">
        <v>4517</v>
      </c>
    </row>
    <row r="6144" spans="1:16" x14ac:dyDescent="0.25">
      <c r="A6144" t="s">
        <v>40</v>
      </c>
      <c r="B6144" t="s">
        <v>3193</v>
      </c>
      <c r="C6144" t="s">
        <v>1471</v>
      </c>
      <c r="D6144" t="s">
        <v>4178</v>
      </c>
      <c r="E6144" t="s">
        <v>20</v>
      </c>
      <c r="F6144" t="b">
        <v>0</v>
      </c>
      <c r="G6144" t="s">
        <v>41</v>
      </c>
      <c r="H6144" s="4">
        <v>45732.335868055547</v>
      </c>
      <c r="I6144" t="b">
        <v>0</v>
      </c>
      <c r="J6144" t="b">
        <v>1</v>
      </c>
      <c r="K6144" t="s">
        <v>24</v>
      </c>
      <c r="L6144" t="s">
        <v>22</v>
      </c>
      <c r="M6144">
        <v>241000</v>
      </c>
      <c r="O6144" t="s">
        <v>59</v>
      </c>
      <c r="P6144" t="s">
        <v>137</v>
      </c>
    </row>
    <row r="6145" spans="1:16" x14ac:dyDescent="0.25">
      <c r="A6145" t="s">
        <v>139</v>
      </c>
      <c r="B6145" t="s">
        <v>9363</v>
      </c>
      <c r="C6145" t="s">
        <v>9364</v>
      </c>
      <c r="D6145" t="s">
        <v>9365</v>
      </c>
      <c r="E6145" t="s">
        <v>631</v>
      </c>
      <c r="F6145" t="b">
        <v>0</v>
      </c>
      <c r="G6145" t="s">
        <v>820</v>
      </c>
      <c r="H6145" s="4">
        <v>45732.341273148151</v>
      </c>
      <c r="I6145" t="b">
        <v>0</v>
      </c>
      <c r="J6145" t="b">
        <v>0</v>
      </c>
      <c r="K6145" t="s">
        <v>820</v>
      </c>
      <c r="L6145" t="s">
        <v>22</v>
      </c>
      <c r="M6145">
        <v>103000</v>
      </c>
      <c r="O6145" t="s">
        <v>341</v>
      </c>
      <c r="P6145" t="s">
        <v>9366</v>
      </c>
    </row>
    <row r="6146" spans="1:16" x14ac:dyDescent="0.25">
      <c r="A6146" t="s">
        <v>2</v>
      </c>
      <c r="B6146" t="s">
        <v>9367</v>
      </c>
      <c r="C6146" t="s">
        <v>1828</v>
      </c>
      <c r="D6146" t="s">
        <v>3828</v>
      </c>
      <c r="E6146" t="s">
        <v>20</v>
      </c>
      <c r="F6146" t="b">
        <v>0</v>
      </c>
      <c r="G6146" t="s">
        <v>41</v>
      </c>
      <c r="H6146" s="4">
        <v>45732.37667824074</v>
      </c>
      <c r="I6146" t="b">
        <v>0</v>
      </c>
      <c r="J6146" t="b">
        <v>1</v>
      </c>
      <c r="K6146" t="s">
        <v>24</v>
      </c>
      <c r="L6146" t="s">
        <v>22</v>
      </c>
      <c r="M6146">
        <v>90750</v>
      </c>
      <c r="O6146" t="s">
        <v>3185</v>
      </c>
      <c r="P6146" t="s">
        <v>9368</v>
      </c>
    </row>
    <row r="6147" spans="1:16" x14ac:dyDescent="0.25">
      <c r="A6147" t="s">
        <v>2</v>
      </c>
      <c r="B6147" t="s">
        <v>9369</v>
      </c>
      <c r="C6147" t="s">
        <v>179</v>
      </c>
      <c r="D6147" t="s">
        <v>4178</v>
      </c>
      <c r="E6147" t="s">
        <v>20</v>
      </c>
      <c r="F6147" t="b">
        <v>0</v>
      </c>
      <c r="G6147" t="s">
        <v>27</v>
      </c>
      <c r="H6147" s="4">
        <v>45732.377337962957</v>
      </c>
      <c r="I6147" t="b">
        <v>0</v>
      </c>
      <c r="J6147" t="b">
        <v>1</v>
      </c>
      <c r="K6147" t="s">
        <v>24</v>
      </c>
      <c r="L6147" t="s">
        <v>22</v>
      </c>
      <c r="M6147">
        <v>207000</v>
      </c>
      <c r="O6147" t="s">
        <v>59</v>
      </c>
      <c r="P6147" t="s">
        <v>137</v>
      </c>
    </row>
    <row r="6148" spans="1:16" x14ac:dyDescent="0.25">
      <c r="A6148" t="s">
        <v>2</v>
      </c>
      <c r="B6148" t="s">
        <v>4228</v>
      </c>
      <c r="C6148" t="s">
        <v>690</v>
      </c>
      <c r="D6148" t="s">
        <v>2208</v>
      </c>
      <c r="E6148" t="s">
        <v>34</v>
      </c>
      <c r="F6148" t="b">
        <v>0</v>
      </c>
      <c r="G6148" t="s">
        <v>27</v>
      </c>
      <c r="H6148" s="4">
        <v>45732.432141203702</v>
      </c>
      <c r="I6148" t="b">
        <v>0</v>
      </c>
      <c r="J6148" t="b">
        <v>1</v>
      </c>
      <c r="K6148" t="s">
        <v>24</v>
      </c>
      <c r="L6148" t="s">
        <v>22</v>
      </c>
      <c r="M6148">
        <v>175500</v>
      </c>
      <c r="O6148" t="s">
        <v>428</v>
      </c>
      <c r="P6148" t="s">
        <v>4238</v>
      </c>
    </row>
    <row r="6149" spans="1:16" x14ac:dyDescent="0.25">
      <c r="A6149" t="s">
        <v>0</v>
      </c>
      <c r="B6149" t="s">
        <v>0</v>
      </c>
      <c r="C6149" t="s">
        <v>1978</v>
      </c>
      <c r="D6149" t="s">
        <v>7547</v>
      </c>
      <c r="E6149" t="s">
        <v>34</v>
      </c>
      <c r="F6149" t="b">
        <v>0</v>
      </c>
      <c r="G6149" t="s">
        <v>52</v>
      </c>
      <c r="H6149" s="4">
        <v>45732.459699074083</v>
      </c>
      <c r="I6149" t="b">
        <v>0</v>
      </c>
      <c r="J6149" t="b">
        <v>0</v>
      </c>
      <c r="K6149" t="s">
        <v>24</v>
      </c>
      <c r="L6149" t="s">
        <v>36</v>
      </c>
      <c r="N6149">
        <v>15</v>
      </c>
      <c r="O6149" t="s">
        <v>7548</v>
      </c>
      <c r="P6149" t="s">
        <v>61</v>
      </c>
    </row>
    <row r="6150" spans="1:16" x14ac:dyDescent="0.25">
      <c r="A6150" t="s">
        <v>25</v>
      </c>
      <c r="B6150" t="s">
        <v>9370</v>
      </c>
      <c r="C6150" t="s">
        <v>9371</v>
      </c>
      <c r="D6150" t="s">
        <v>3350</v>
      </c>
      <c r="E6150" t="s">
        <v>20</v>
      </c>
      <c r="F6150" t="b">
        <v>0</v>
      </c>
      <c r="G6150" t="s">
        <v>314</v>
      </c>
      <c r="H6150" s="4">
        <v>45732.483020833337</v>
      </c>
      <c r="I6150" t="b">
        <v>1</v>
      </c>
      <c r="J6150" t="b">
        <v>0</v>
      </c>
      <c r="K6150" t="s">
        <v>314</v>
      </c>
      <c r="L6150" t="s">
        <v>22</v>
      </c>
      <c r="M6150">
        <v>40000</v>
      </c>
      <c r="O6150" t="s">
        <v>3350</v>
      </c>
      <c r="P6150" t="s">
        <v>1304</v>
      </c>
    </row>
    <row r="6151" spans="1:16" x14ac:dyDescent="0.25">
      <c r="A6151" t="s">
        <v>0</v>
      </c>
      <c r="B6151" t="s">
        <v>5525</v>
      </c>
      <c r="C6151" t="s">
        <v>851</v>
      </c>
      <c r="D6151" t="s">
        <v>4328</v>
      </c>
      <c r="E6151" t="s">
        <v>20</v>
      </c>
      <c r="F6151" t="b">
        <v>0</v>
      </c>
      <c r="G6151" t="s">
        <v>27</v>
      </c>
      <c r="H6151" s="4">
        <v>45732.500081018523</v>
      </c>
      <c r="I6151" t="b">
        <v>0</v>
      </c>
      <c r="J6151" t="b">
        <v>0</v>
      </c>
      <c r="K6151" t="s">
        <v>24</v>
      </c>
      <c r="L6151" t="s">
        <v>22</v>
      </c>
      <c r="M6151">
        <v>62500</v>
      </c>
      <c r="O6151" t="s">
        <v>5526</v>
      </c>
      <c r="P6151" t="s">
        <v>5527</v>
      </c>
    </row>
    <row r="6152" spans="1:16" x14ac:dyDescent="0.25">
      <c r="A6152" t="s">
        <v>0</v>
      </c>
      <c r="B6152" t="s">
        <v>0</v>
      </c>
      <c r="C6152" t="s">
        <v>3934</v>
      </c>
      <c r="D6152" t="s">
        <v>7547</v>
      </c>
      <c r="E6152" t="s">
        <v>34</v>
      </c>
      <c r="F6152" t="b">
        <v>0</v>
      </c>
      <c r="G6152" t="s">
        <v>35</v>
      </c>
      <c r="H6152" s="4">
        <v>45732.500648148147</v>
      </c>
      <c r="I6152" t="b">
        <v>0</v>
      </c>
      <c r="J6152" t="b">
        <v>0</v>
      </c>
      <c r="K6152" t="s">
        <v>24</v>
      </c>
      <c r="L6152" t="s">
        <v>36</v>
      </c>
      <c r="N6152">
        <v>15</v>
      </c>
      <c r="O6152" t="s">
        <v>7548</v>
      </c>
      <c r="P6152" t="s">
        <v>61</v>
      </c>
    </row>
    <row r="6153" spans="1:16" x14ac:dyDescent="0.25">
      <c r="A6153" t="s">
        <v>1</v>
      </c>
      <c r="B6153" t="s">
        <v>2392</v>
      </c>
      <c r="C6153" t="s">
        <v>292</v>
      </c>
      <c r="D6153" t="s">
        <v>3973</v>
      </c>
      <c r="E6153" t="s">
        <v>20</v>
      </c>
      <c r="F6153" t="b">
        <v>0</v>
      </c>
      <c r="G6153" t="s">
        <v>30</v>
      </c>
      <c r="H6153" s="4">
        <v>45732.501180555562</v>
      </c>
      <c r="I6153" t="b">
        <v>0</v>
      </c>
      <c r="J6153" t="b">
        <v>1</v>
      </c>
      <c r="K6153" t="s">
        <v>24</v>
      </c>
      <c r="L6153" t="s">
        <v>22</v>
      </c>
      <c r="M6153">
        <v>193426.5</v>
      </c>
      <c r="O6153" t="s">
        <v>5482</v>
      </c>
      <c r="P6153" t="s">
        <v>1809</v>
      </c>
    </row>
    <row r="6154" spans="1:16" x14ac:dyDescent="0.25">
      <c r="A6154" t="s">
        <v>40</v>
      </c>
      <c r="B6154" t="s">
        <v>9372</v>
      </c>
      <c r="C6154" t="s">
        <v>2031</v>
      </c>
      <c r="D6154" t="s">
        <v>3957</v>
      </c>
      <c r="E6154" t="s">
        <v>34</v>
      </c>
      <c r="F6154" t="b">
        <v>0</v>
      </c>
      <c r="G6154" t="s">
        <v>27</v>
      </c>
      <c r="H6154" s="4">
        <v>45732.501296296286</v>
      </c>
      <c r="I6154" t="b">
        <v>0</v>
      </c>
      <c r="J6154" t="b">
        <v>1</v>
      </c>
      <c r="K6154" t="s">
        <v>24</v>
      </c>
      <c r="L6154" t="s">
        <v>36</v>
      </c>
      <c r="N6154">
        <v>54.420001983642578</v>
      </c>
      <c r="O6154" t="s">
        <v>2319</v>
      </c>
      <c r="P6154" t="s">
        <v>9373</v>
      </c>
    </row>
    <row r="6155" spans="1:16" x14ac:dyDescent="0.25">
      <c r="A6155" t="s">
        <v>2</v>
      </c>
      <c r="B6155" t="s">
        <v>7406</v>
      </c>
      <c r="C6155" t="s">
        <v>1358</v>
      </c>
      <c r="D6155" t="s">
        <v>3973</v>
      </c>
      <c r="E6155" t="s">
        <v>20</v>
      </c>
      <c r="F6155" t="b">
        <v>0</v>
      </c>
      <c r="G6155" t="s">
        <v>41</v>
      </c>
      <c r="H6155" s="4">
        <v>45732.501400462963</v>
      </c>
      <c r="I6155" t="b">
        <v>0</v>
      </c>
      <c r="J6155" t="b">
        <v>0</v>
      </c>
      <c r="K6155" t="s">
        <v>24</v>
      </c>
      <c r="L6155" t="s">
        <v>22</v>
      </c>
      <c r="M6155">
        <v>82850</v>
      </c>
      <c r="O6155" t="s">
        <v>5482</v>
      </c>
      <c r="P6155" t="s">
        <v>3772</v>
      </c>
    </row>
    <row r="6156" spans="1:16" x14ac:dyDescent="0.25">
      <c r="A6156" t="s">
        <v>2</v>
      </c>
      <c r="B6156" t="s">
        <v>9374</v>
      </c>
      <c r="C6156" t="s">
        <v>1050</v>
      </c>
      <c r="D6156" t="s">
        <v>3973</v>
      </c>
      <c r="E6156" t="s">
        <v>20</v>
      </c>
      <c r="F6156" t="b">
        <v>0</v>
      </c>
      <c r="G6156" t="s">
        <v>41</v>
      </c>
      <c r="H6156" s="4">
        <v>45732.502187500002</v>
      </c>
      <c r="I6156" t="b">
        <v>0</v>
      </c>
      <c r="J6156" t="b">
        <v>1</v>
      </c>
      <c r="K6156" t="s">
        <v>24</v>
      </c>
      <c r="L6156" t="s">
        <v>22</v>
      </c>
      <c r="M6156">
        <v>122900</v>
      </c>
      <c r="O6156" t="s">
        <v>5482</v>
      </c>
      <c r="P6156" t="s">
        <v>9375</v>
      </c>
    </row>
    <row r="6157" spans="1:16" x14ac:dyDescent="0.25">
      <c r="A6157" t="s">
        <v>1</v>
      </c>
      <c r="B6157" t="s">
        <v>9376</v>
      </c>
      <c r="C6157" t="s">
        <v>1050</v>
      </c>
      <c r="D6157" t="s">
        <v>3973</v>
      </c>
      <c r="E6157" t="s">
        <v>20</v>
      </c>
      <c r="F6157" t="b">
        <v>0</v>
      </c>
      <c r="G6157" t="s">
        <v>35</v>
      </c>
      <c r="H6157" s="4">
        <v>45732.502349537041</v>
      </c>
      <c r="I6157" t="b">
        <v>0</v>
      </c>
      <c r="J6157" t="b">
        <v>1</v>
      </c>
      <c r="K6157" t="s">
        <v>24</v>
      </c>
      <c r="L6157" t="s">
        <v>36</v>
      </c>
      <c r="N6157">
        <v>73</v>
      </c>
      <c r="O6157" t="s">
        <v>5482</v>
      </c>
      <c r="P6157" t="s">
        <v>354</v>
      </c>
    </row>
    <row r="6158" spans="1:16" x14ac:dyDescent="0.25">
      <c r="A6158" t="s">
        <v>25</v>
      </c>
      <c r="B6158" t="s">
        <v>9377</v>
      </c>
      <c r="C6158" t="s">
        <v>820</v>
      </c>
      <c r="D6158" t="s">
        <v>4035</v>
      </c>
      <c r="E6158" t="s">
        <v>20</v>
      </c>
      <c r="F6158" t="b">
        <v>0</v>
      </c>
      <c r="G6158" t="s">
        <v>820</v>
      </c>
      <c r="H6158" s="4">
        <v>45732.507175925923</v>
      </c>
      <c r="I6158" t="b">
        <v>0</v>
      </c>
      <c r="J6158" t="b">
        <v>0</v>
      </c>
      <c r="K6158" t="s">
        <v>820</v>
      </c>
      <c r="L6158" t="s">
        <v>22</v>
      </c>
      <c r="M6158">
        <v>64800</v>
      </c>
      <c r="O6158" t="s">
        <v>9378</v>
      </c>
      <c r="P6158" t="s">
        <v>9379</v>
      </c>
    </row>
    <row r="6159" spans="1:16" x14ac:dyDescent="0.25">
      <c r="A6159" t="s">
        <v>2</v>
      </c>
      <c r="B6159" t="s">
        <v>2</v>
      </c>
      <c r="C6159" t="s">
        <v>87</v>
      </c>
      <c r="D6159" t="s">
        <v>131</v>
      </c>
      <c r="E6159" t="s">
        <v>20</v>
      </c>
      <c r="F6159" t="b">
        <v>0</v>
      </c>
      <c r="G6159" t="s">
        <v>41</v>
      </c>
      <c r="H6159" s="4">
        <v>45732.554652777777</v>
      </c>
      <c r="I6159" t="b">
        <v>1</v>
      </c>
      <c r="J6159" t="b">
        <v>0</v>
      </c>
      <c r="K6159" t="s">
        <v>24</v>
      </c>
      <c r="L6159" t="s">
        <v>22</v>
      </c>
      <c r="M6159">
        <v>130000</v>
      </c>
      <c r="O6159" t="s">
        <v>131</v>
      </c>
      <c r="P6159" t="s">
        <v>9382</v>
      </c>
    </row>
    <row r="6160" spans="1:16" x14ac:dyDescent="0.25">
      <c r="A6160" t="s">
        <v>25</v>
      </c>
      <c r="B6160" t="s">
        <v>7231</v>
      </c>
      <c r="C6160" t="s">
        <v>7232</v>
      </c>
      <c r="D6160" t="s">
        <v>3973</v>
      </c>
      <c r="E6160" t="s">
        <v>51</v>
      </c>
      <c r="F6160" t="b">
        <v>0</v>
      </c>
      <c r="G6160" t="s">
        <v>30</v>
      </c>
      <c r="H6160" s="4">
        <v>45732.58421296296</v>
      </c>
      <c r="I6160" t="b">
        <v>0</v>
      </c>
      <c r="J6160" t="b">
        <v>0</v>
      </c>
      <c r="K6160" t="s">
        <v>24</v>
      </c>
      <c r="L6160" t="s">
        <v>36</v>
      </c>
      <c r="N6160">
        <v>57</v>
      </c>
      <c r="O6160" t="s">
        <v>1002</v>
      </c>
    </row>
    <row r="6161" spans="1:16" x14ac:dyDescent="0.25">
      <c r="A6161" t="s">
        <v>89</v>
      </c>
      <c r="B6161" t="s">
        <v>7027</v>
      </c>
      <c r="C6161" t="s">
        <v>82</v>
      </c>
      <c r="D6161" t="s">
        <v>3973</v>
      </c>
      <c r="E6161" t="s">
        <v>20</v>
      </c>
      <c r="F6161" t="b">
        <v>0</v>
      </c>
      <c r="G6161" t="s">
        <v>41</v>
      </c>
      <c r="H6161" s="4">
        <v>45732.585682870369</v>
      </c>
      <c r="I6161" t="b">
        <v>0</v>
      </c>
      <c r="J6161" t="b">
        <v>1</v>
      </c>
      <c r="K6161" t="s">
        <v>24</v>
      </c>
      <c r="L6161" t="s">
        <v>22</v>
      </c>
      <c r="M6161">
        <v>147500</v>
      </c>
      <c r="O6161" t="s">
        <v>7028</v>
      </c>
      <c r="P6161" t="s">
        <v>7029</v>
      </c>
    </row>
    <row r="6162" spans="1:16" x14ac:dyDescent="0.25">
      <c r="A6162" t="s">
        <v>19</v>
      </c>
      <c r="B6162" t="s">
        <v>9385</v>
      </c>
      <c r="C6162" t="s">
        <v>140</v>
      </c>
      <c r="D6162" t="s">
        <v>3600</v>
      </c>
      <c r="E6162" t="s">
        <v>51</v>
      </c>
      <c r="F6162" t="b">
        <v>0</v>
      </c>
      <c r="G6162" t="s">
        <v>41</v>
      </c>
      <c r="H6162" s="4">
        <v>45732.596435185187</v>
      </c>
      <c r="I6162" t="b">
        <v>0</v>
      </c>
      <c r="J6162" t="b">
        <v>0</v>
      </c>
      <c r="K6162" t="s">
        <v>24</v>
      </c>
      <c r="L6162" t="s">
        <v>36</v>
      </c>
      <c r="N6162">
        <v>110</v>
      </c>
      <c r="O6162" t="s">
        <v>2569</v>
      </c>
      <c r="P6162" t="s">
        <v>2188</v>
      </c>
    </row>
    <row r="6163" spans="1:16" x14ac:dyDescent="0.25">
      <c r="A6163" t="s">
        <v>139</v>
      </c>
      <c r="B6163" t="s">
        <v>1697</v>
      </c>
      <c r="C6163" t="s">
        <v>39</v>
      </c>
      <c r="D6163" t="s">
        <v>7658</v>
      </c>
      <c r="E6163" t="s">
        <v>20</v>
      </c>
      <c r="F6163" t="b">
        <v>1</v>
      </c>
      <c r="G6163" t="s">
        <v>625</v>
      </c>
      <c r="H6163" s="4">
        <v>45732.624872685177</v>
      </c>
      <c r="I6163" t="b">
        <v>1</v>
      </c>
      <c r="J6163" t="b">
        <v>0</v>
      </c>
      <c r="K6163" t="s">
        <v>625</v>
      </c>
      <c r="L6163" t="s">
        <v>22</v>
      </c>
      <c r="M6163">
        <v>70000</v>
      </c>
      <c r="O6163" t="s">
        <v>9386</v>
      </c>
      <c r="P6163" t="s">
        <v>9387</v>
      </c>
    </row>
    <row r="6164" spans="1:16" x14ac:dyDescent="0.25">
      <c r="A6164" t="s">
        <v>0</v>
      </c>
      <c r="B6164" t="s">
        <v>1632</v>
      </c>
      <c r="C6164" t="s">
        <v>118</v>
      </c>
      <c r="D6164" t="s">
        <v>131</v>
      </c>
      <c r="F6164" t="b">
        <v>0</v>
      </c>
      <c r="G6164" t="s">
        <v>27</v>
      </c>
      <c r="H6164" s="4">
        <v>45732.625127314823</v>
      </c>
      <c r="I6164" t="b">
        <v>1</v>
      </c>
      <c r="J6164" t="b">
        <v>0</v>
      </c>
      <c r="K6164" t="s">
        <v>24</v>
      </c>
      <c r="L6164" t="s">
        <v>36</v>
      </c>
      <c r="N6164">
        <v>41</v>
      </c>
      <c r="O6164" t="s">
        <v>131</v>
      </c>
      <c r="P6164" t="s">
        <v>9388</v>
      </c>
    </row>
    <row r="6165" spans="1:16" x14ac:dyDescent="0.25">
      <c r="A6165" t="s">
        <v>19</v>
      </c>
      <c r="B6165" t="s">
        <v>9389</v>
      </c>
      <c r="C6165" t="s">
        <v>3887</v>
      </c>
      <c r="D6165" t="s">
        <v>3973</v>
      </c>
      <c r="E6165" t="s">
        <v>20</v>
      </c>
      <c r="F6165" t="b">
        <v>0</v>
      </c>
      <c r="G6165" t="s">
        <v>27</v>
      </c>
      <c r="H6165" s="4">
        <v>45732.625775462962</v>
      </c>
      <c r="I6165" t="b">
        <v>0</v>
      </c>
      <c r="J6165" t="b">
        <v>1</v>
      </c>
      <c r="K6165" t="s">
        <v>24</v>
      </c>
      <c r="L6165" t="s">
        <v>22</v>
      </c>
      <c r="M6165">
        <v>152500</v>
      </c>
      <c r="O6165" t="s">
        <v>9390</v>
      </c>
      <c r="P6165" t="s">
        <v>9391</v>
      </c>
    </row>
    <row r="6166" spans="1:16" x14ac:dyDescent="0.25">
      <c r="A6166" t="s">
        <v>40</v>
      </c>
      <c r="B6166" t="s">
        <v>9392</v>
      </c>
      <c r="C6166" t="s">
        <v>1118</v>
      </c>
      <c r="D6166" t="s">
        <v>3973</v>
      </c>
      <c r="E6166" t="s">
        <v>20</v>
      </c>
      <c r="F6166" t="b">
        <v>0</v>
      </c>
      <c r="G6166" t="s">
        <v>27</v>
      </c>
      <c r="H6166" s="4">
        <v>45732.627222222232</v>
      </c>
      <c r="I6166" t="b">
        <v>0</v>
      </c>
      <c r="J6166" t="b">
        <v>1</v>
      </c>
      <c r="K6166" t="s">
        <v>24</v>
      </c>
      <c r="L6166" t="s">
        <v>22</v>
      </c>
      <c r="M6166">
        <v>135000</v>
      </c>
      <c r="O6166" t="s">
        <v>1784</v>
      </c>
      <c r="P6166" t="s">
        <v>2489</v>
      </c>
    </row>
    <row r="6167" spans="1:16" x14ac:dyDescent="0.25">
      <c r="A6167" t="s">
        <v>2</v>
      </c>
      <c r="B6167" t="s">
        <v>2</v>
      </c>
      <c r="C6167" t="s">
        <v>9393</v>
      </c>
      <c r="D6167" t="s">
        <v>3973</v>
      </c>
      <c r="E6167" t="s">
        <v>20</v>
      </c>
      <c r="F6167" t="b">
        <v>0</v>
      </c>
      <c r="G6167" t="s">
        <v>52</v>
      </c>
      <c r="H6167" s="4">
        <v>45732.629131944443</v>
      </c>
      <c r="I6167" t="b">
        <v>0</v>
      </c>
      <c r="J6167" t="b">
        <v>1</v>
      </c>
      <c r="K6167" t="s">
        <v>24</v>
      </c>
      <c r="L6167" t="s">
        <v>22</v>
      </c>
      <c r="M6167">
        <v>187153</v>
      </c>
      <c r="O6167" t="s">
        <v>5482</v>
      </c>
      <c r="P6167" t="s">
        <v>3226</v>
      </c>
    </row>
    <row r="6168" spans="1:16" x14ac:dyDescent="0.25">
      <c r="A6168" t="s">
        <v>2</v>
      </c>
      <c r="B6168" t="s">
        <v>4908</v>
      </c>
      <c r="C6168" t="s">
        <v>475</v>
      </c>
      <c r="D6168" t="s">
        <v>3973</v>
      </c>
      <c r="E6168" t="s">
        <v>20</v>
      </c>
      <c r="F6168" t="b">
        <v>0</v>
      </c>
      <c r="G6168" t="s">
        <v>27</v>
      </c>
      <c r="H6168" s="4">
        <v>45732.641516203701</v>
      </c>
      <c r="I6168" t="b">
        <v>0</v>
      </c>
      <c r="J6168" t="b">
        <v>0</v>
      </c>
      <c r="K6168" t="s">
        <v>24</v>
      </c>
      <c r="L6168" t="s">
        <v>22</v>
      </c>
      <c r="M6168">
        <v>130000</v>
      </c>
      <c r="O6168" t="s">
        <v>2925</v>
      </c>
    </row>
    <row r="6169" spans="1:16" x14ac:dyDescent="0.25">
      <c r="A6169" t="s">
        <v>1</v>
      </c>
      <c r="B6169" t="s">
        <v>9394</v>
      </c>
      <c r="C6169" t="s">
        <v>371</v>
      </c>
      <c r="D6169" t="s">
        <v>2208</v>
      </c>
      <c r="E6169" t="s">
        <v>20</v>
      </c>
      <c r="F6169" t="b">
        <v>0</v>
      </c>
      <c r="G6169" t="s">
        <v>27</v>
      </c>
      <c r="H6169" s="4">
        <v>45732.643113425933</v>
      </c>
      <c r="I6169" t="b">
        <v>0</v>
      </c>
      <c r="J6169" t="b">
        <v>0</v>
      </c>
      <c r="K6169" t="s">
        <v>24</v>
      </c>
      <c r="L6169" t="s">
        <v>22</v>
      </c>
      <c r="M6169">
        <v>95000</v>
      </c>
      <c r="O6169" t="s">
        <v>5491</v>
      </c>
      <c r="P6169" t="s">
        <v>9395</v>
      </c>
    </row>
    <row r="6170" spans="1:16" x14ac:dyDescent="0.25">
      <c r="A6170" t="s">
        <v>0</v>
      </c>
      <c r="B6170" t="s">
        <v>8786</v>
      </c>
      <c r="C6170" t="s">
        <v>1099</v>
      </c>
      <c r="D6170" t="s">
        <v>3600</v>
      </c>
      <c r="E6170" t="s">
        <v>51</v>
      </c>
      <c r="F6170" t="b">
        <v>0</v>
      </c>
      <c r="G6170" t="s">
        <v>27</v>
      </c>
      <c r="H6170" s="4">
        <v>45732.666724537034</v>
      </c>
      <c r="I6170" t="b">
        <v>1</v>
      </c>
      <c r="J6170" t="b">
        <v>0</v>
      </c>
      <c r="K6170" t="s">
        <v>24</v>
      </c>
      <c r="L6170" t="s">
        <v>36</v>
      </c>
      <c r="N6170">
        <v>60</v>
      </c>
      <c r="O6170" t="s">
        <v>8787</v>
      </c>
      <c r="P6170" t="s">
        <v>119</v>
      </c>
    </row>
    <row r="6171" spans="1:16" x14ac:dyDescent="0.25">
      <c r="A6171" t="s">
        <v>1</v>
      </c>
      <c r="B6171" t="s">
        <v>9017</v>
      </c>
      <c r="C6171" t="s">
        <v>160</v>
      </c>
      <c r="D6171" t="s">
        <v>3828</v>
      </c>
      <c r="E6171" t="s">
        <v>20</v>
      </c>
      <c r="F6171" t="b">
        <v>0</v>
      </c>
      <c r="G6171" t="s">
        <v>52</v>
      </c>
      <c r="H6171" s="4">
        <v>45732.668865740743</v>
      </c>
      <c r="I6171" t="b">
        <v>0</v>
      </c>
      <c r="J6171" t="b">
        <v>1</v>
      </c>
      <c r="K6171" t="s">
        <v>24</v>
      </c>
      <c r="L6171" t="s">
        <v>22</v>
      </c>
      <c r="M6171">
        <v>220500</v>
      </c>
      <c r="O6171" t="s">
        <v>3939</v>
      </c>
    </row>
    <row r="6172" spans="1:16" x14ac:dyDescent="0.25">
      <c r="A6172" t="s">
        <v>2</v>
      </c>
      <c r="B6172" t="s">
        <v>7237</v>
      </c>
      <c r="C6172" t="s">
        <v>2360</v>
      </c>
      <c r="D6172" t="s">
        <v>7238</v>
      </c>
      <c r="E6172" t="s">
        <v>20</v>
      </c>
      <c r="F6172" t="b">
        <v>0</v>
      </c>
      <c r="G6172" t="s">
        <v>1740</v>
      </c>
      <c r="H6172" s="4">
        <v>45732.685069444437</v>
      </c>
      <c r="I6172" t="b">
        <v>0</v>
      </c>
      <c r="J6172" t="b">
        <v>0</v>
      </c>
      <c r="K6172" t="s">
        <v>1740</v>
      </c>
      <c r="L6172" t="s">
        <v>22</v>
      </c>
      <c r="M6172">
        <v>28000</v>
      </c>
      <c r="O6172" t="s">
        <v>7239</v>
      </c>
    </row>
    <row r="6173" spans="1:16" x14ac:dyDescent="0.25">
      <c r="A6173" t="s">
        <v>0</v>
      </c>
      <c r="B6173" t="s">
        <v>9396</v>
      </c>
      <c r="C6173" t="s">
        <v>443</v>
      </c>
      <c r="D6173" t="s">
        <v>3600</v>
      </c>
      <c r="E6173" t="s">
        <v>20</v>
      </c>
      <c r="F6173" t="b">
        <v>0</v>
      </c>
      <c r="G6173" t="s">
        <v>27</v>
      </c>
      <c r="H6173" s="4">
        <v>45732.708368055559</v>
      </c>
      <c r="I6173" t="b">
        <v>0</v>
      </c>
      <c r="J6173" t="b">
        <v>0</v>
      </c>
      <c r="K6173" t="s">
        <v>24</v>
      </c>
      <c r="L6173" t="s">
        <v>22</v>
      </c>
      <c r="M6173">
        <v>107500</v>
      </c>
      <c r="O6173" t="s">
        <v>9397</v>
      </c>
      <c r="P6173" t="s">
        <v>9398</v>
      </c>
    </row>
    <row r="6174" spans="1:16" x14ac:dyDescent="0.25">
      <c r="A6174" t="s">
        <v>0</v>
      </c>
      <c r="B6174" t="s">
        <v>0</v>
      </c>
      <c r="C6174" t="s">
        <v>621</v>
      </c>
      <c r="D6174" t="s">
        <v>3973</v>
      </c>
      <c r="E6174" t="s">
        <v>51</v>
      </c>
      <c r="F6174" t="b">
        <v>0</v>
      </c>
      <c r="G6174" t="s">
        <v>52</v>
      </c>
      <c r="H6174" s="4">
        <v>45732.709050925929</v>
      </c>
      <c r="I6174" t="b">
        <v>1</v>
      </c>
      <c r="J6174" t="b">
        <v>0</v>
      </c>
      <c r="K6174" t="s">
        <v>24</v>
      </c>
      <c r="L6174" t="s">
        <v>36</v>
      </c>
      <c r="N6174">
        <v>22.5</v>
      </c>
      <c r="O6174" t="s">
        <v>1783</v>
      </c>
    </row>
    <row r="6175" spans="1:16" x14ac:dyDescent="0.25">
      <c r="A6175" t="s">
        <v>1</v>
      </c>
      <c r="B6175" t="s">
        <v>779</v>
      </c>
      <c r="C6175" t="s">
        <v>64</v>
      </c>
      <c r="D6175" t="s">
        <v>3973</v>
      </c>
      <c r="E6175" t="s">
        <v>631</v>
      </c>
      <c r="F6175" t="b">
        <v>0</v>
      </c>
      <c r="G6175" t="s">
        <v>52</v>
      </c>
      <c r="H6175" s="4">
        <v>45732.710057870368</v>
      </c>
      <c r="I6175" t="b">
        <v>0</v>
      </c>
      <c r="J6175" t="b">
        <v>0</v>
      </c>
      <c r="K6175" t="s">
        <v>24</v>
      </c>
      <c r="L6175" t="s">
        <v>36</v>
      </c>
      <c r="N6175">
        <v>20</v>
      </c>
      <c r="O6175" t="s">
        <v>3888</v>
      </c>
      <c r="P6175" t="s">
        <v>149</v>
      </c>
    </row>
    <row r="6176" spans="1:16" x14ac:dyDescent="0.25">
      <c r="A6176" t="s">
        <v>2</v>
      </c>
      <c r="B6176" t="s">
        <v>9399</v>
      </c>
      <c r="C6176" t="s">
        <v>172</v>
      </c>
      <c r="D6176" t="s">
        <v>3973</v>
      </c>
      <c r="E6176" t="s">
        <v>20</v>
      </c>
      <c r="F6176" t="b">
        <v>0</v>
      </c>
      <c r="G6176" t="s">
        <v>27</v>
      </c>
      <c r="H6176" s="4">
        <v>45732.710231481477</v>
      </c>
      <c r="I6176" t="b">
        <v>0</v>
      </c>
      <c r="J6176" t="b">
        <v>1</v>
      </c>
      <c r="K6176" t="s">
        <v>24</v>
      </c>
      <c r="L6176" t="s">
        <v>22</v>
      </c>
      <c r="M6176">
        <v>162500</v>
      </c>
      <c r="O6176" t="s">
        <v>1172</v>
      </c>
      <c r="P6176" t="s">
        <v>9400</v>
      </c>
    </row>
    <row r="6177" spans="1:16" x14ac:dyDescent="0.25">
      <c r="A6177" t="s">
        <v>2</v>
      </c>
      <c r="B6177" t="s">
        <v>9401</v>
      </c>
      <c r="C6177" t="s">
        <v>633</v>
      </c>
      <c r="D6177" t="s">
        <v>2208</v>
      </c>
      <c r="E6177" t="s">
        <v>20</v>
      </c>
      <c r="F6177" t="b">
        <v>0</v>
      </c>
      <c r="G6177" t="s">
        <v>27</v>
      </c>
      <c r="H6177" s="4">
        <v>45732.710277777784</v>
      </c>
      <c r="I6177" t="b">
        <v>0</v>
      </c>
      <c r="J6177" t="b">
        <v>1</v>
      </c>
      <c r="K6177" t="s">
        <v>24</v>
      </c>
      <c r="L6177" t="s">
        <v>22</v>
      </c>
      <c r="M6177">
        <v>135000</v>
      </c>
      <c r="O6177" t="s">
        <v>3506</v>
      </c>
      <c r="P6177" t="s">
        <v>9402</v>
      </c>
    </row>
    <row r="6178" spans="1:16" x14ac:dyDescent="0.25">
      <c r="A6178" t="s">
        <v>2</v>
      </c>
      <c r="B6178" t="s">
        <v>2</v>
      </c>
      <c r="C6178" t="s">
        <v>39</v>
      </c>
      <c r="D6178" t="s">
        <v>3985</v>
      </c>
      <c r="E6178" t="s">
        <v>20</v>
      </c>
      <c r="F6178" t="b">
        <v>1</v>
      </c>
      <c r="G6178" t="s">
        <v>3446</v>
      </c>
      <c r="H6178" s="4">
        <v>45732.710682870369</v>
      </c>
      <c r="I6178" t="b">
        <v>0</v>
      </c>
      <c r="J6178" t="b">
        <v>0</v>
      </c>
      <c r="K6178" t="s">
        <v>3446</v>
      </c>
      <c r="L6178" t="s">
        <v>22</v>
      </c>
      <c r="M6178">
        <v>37500</v>
      </c>
      <c r="O6178" t="s">
        <v>7650</v>
      </c>
      <c r="P6178" t="s">
        <v>7651</v>
      </c>
    </row>
    <row r="6179" spans="1:16" x14ac:dyDescent="0.25">
      <c r="A6179" t="s">
        <v>2</v>
      </c>
      <c r="B6179" t="s">
        <v>9403</v>
      </c>
      <c r="C6179" t="s">
        <v>9404</v>
      </c>
      <c r="D6179" t="s">
        <v>4084</v>
      </c>
      <c r="E6179" t="s">
        <v>20</v>
      </c>
      <c r="F6179" t="b">
        <v>0</v>
      </c>
      <c r="G6179" t="s">
        <v>158</v>
      </c>
      <c r="H6179" s="4">
        <v>45732.712916666656</v>
      </c>
      <c r="I6179" t="b">
        <v>0</v>
      </c>
      <c r="J6179" t="b">
        <v>0</v>
      </c>
      <c r="K6179" t="s">
        <v>158</v>
      </c>
      <c r="L6179" t="s">
        <v>22</v>
      </c>
      <c r="M6179">
        <v>110000</v>
      </c>
      <c r="O6179" t="s">
        <v>9405</v>
      </c>
      <c r="P6179" t="s">
        <v>1244</v>
      </c>
    </row>
    <row r="6180" spans="1:16" x14ac:dyDescent="0.25">
      <c r="A6180" t="s">
        <v>2</v>
      </c>
      <c r="B6180" t="s">
        <v>9406</v>
      </c>
      <c r="C6180" t="s">
        <v>4208</v>
      </c>
      <c r="D6180" t="s">
        <v>3828</v>
      </c>
      <c r="E6180" t="s">
        <v>219</v>
      </c>
      <c r="F6180" t="b">
        <v>0</v>
      </c>
      <c r="G6180" t="s">
        <v>1247</v>
      </c>
      <c r="H6180" s="4">
        <v>45732.738020833327</v>
      </c>
      <c r="I6180" t="b">
        <v>0</v>
      </c>
      <c r="J6180" t="b">
        <v>0</v>
      </c>
      <c r="K6180" t="s">
        <v>1247</v>
      </c>
      <c r="L6180" t="s">
        <v>36</v>
      </c>
      <c r="N6180">
        <v>32.5</v>
      </c>
      <c r="O6180" t="s">
        <v>9407</v>
      </c>
    </row>
    <row r="6181" spans="1:16" x14ac:dyDescent="0.25">
      <c r="A6181" t="s">
        <v>2</v>
      </c>
      <c r="B6181" t="s">
        <v>9408</v>
      </c>
      <c r="C6181" t="s">
        <v>122</v>
      </c>
      <c r="D6181" t="s">
        <v>3600</v>
      </c>
      <c r="E6181" t="s">
        <v>20</v>
      </c>
      <c r="F6181" t="b">
        <v>0</v>
      </c>
      <c r="G6181" t="s">
        <v>27</v>
      </c>
      <c r="H6181" s="4">
        <v>45732.752106481479</v>
      </c>
      <c r="I6181" t="b">
        <v>1</v>
      </c>
      <c r="J6181" t="b">
        <v>0</v>
      </c>
      <c r="K6181" t="s">
        <v>24</v>
      </c>
      <c r="L6181" t="s">
        <v>22</v>
      </c>
      <c r="M6181">
        <v>95000</v>
      </c>
      <c r="O6181" t="s">
        <v>9409</v>
      </c>
      <c r="P6181" t="s">
        <v>48</v>
      </c>
    </row>
    <row r="6182" spans="1:16" x14ac:dyDescent="0.25">
      <c r="A6182" t="s">
        <v>2</v>
      </c>
      <c r="B6182" t="s">
        <v>8530</v>
      </c>
      <c r="C6182" t="s">
        <v>26</v>
      </c>
      <c r="D6182" t="s">
        <v>3957</v>
      </c>
      <c r="E6182" t="s">
        <v>20</v>
      </c>
      <c r="F6182" t="b">
        <v>0</v>
      </c>
      <c r="G6182" t="s">
        <v>23</v>
      </c>
      <c r="H6182" s="4">
        <v>45732.768310185187</v>
      </c>
      <c r="I6182" t="b">
        <v>0</v>
      </c>
      <c r="J6182" t="b">
        <v>1</v>
      </c>
      <c r="K6182" t="s">
        <v>24</v>
      </c>
      <c r="L6182" t="s">
        <v>36</v>
      </c>
      <c r="N6182">
        <v>61.159996032714837</v>
      </c>
      <c r="O6182" t="s">
        <v>8531</v>
      </c>
      <c r="P6182" t="s">
        <v>8532</v>
      </c>
    </row>
    <row r="6183" spans="1:16" x14ac:dyDescent="0.25">
      <c r="A6183" t="s">
        <v>0</v>
      </c>
      <c r="B6183" t="s">
        <v>9410</v>
      </c>
      <c r="C6183" t="s">
        <v>329</v>
      </c>
      <c r="D6183" t="s">
        <v>3973</v>
      </c>
      <c r="E6183" t="s">
        <v>51</v>
      </c>
      <c r="F6183" t="b">
        <v>0</v>
      </c>
      <c r="G6183" t="s">
        <v>27</v>
      </c>
      <c r="H6183" s="4">
        <v>45732.791932870372</v>
      </c>
      <c r="I6183" t="b">
        <v>0</v>
      </c>
      <c r="J6183" t="b">
        <v>0</v>
      </c>
      <c r="K6183" t="s">
        <v>24</v>
      </c>
      <c r="L6183" t="s">
        <v>36</v>
      </c>
      <c r="N6183">
        <v>80</v>
      </c>
      <c r="O6183" t="s">
        <v>9411</v>
      </c>
    </row>
    <row r="6184" spans="1:16" x14ac:dyDescent="0.25">
      <c r="A6184" t="s">
        <v>2</v>
      </c>
      <c r="B6184" t="s">
        <v>9413</v>
      </c>
      <c r="C6184" t="s">
        <v>1025</v>
      </c>
      <c r="D6184" t="s">
        <v>3600</v>
      </c>
      <c r="E6184" t="s">
        <v>51</v>
      </c>
      <c r="F6184" t="b">
        <v>0</v>
      </c>
      <c r="G6184" t="s">
        <v>35</v>
      </c>
      <c r="H6184" s="4">
        <v>45732.793356481481</v>
      </c>
      <c r="I6184" t="b">
        <v>1</v>
      </c>
      <c r="J6184" t="b">
        <v>0</v>
      </c>
      <c r="K6184" t="s">
        <v>24</v>
      </c>
      <c r="L6184" t="s">
        <v>36</v>
      </c>
      <c r="N6184">
        <v>65</v>
      </c>
      <c r="O6184" t="s">
        <v>9414</v>
      </c>
      <c r="P6184" t="s">
        <v>2177</v>
      </c>
    </row>
    <row r="6185" spans="1:16" x14ac:dyDescent="0.25">
      <c r="A6185" t="s">
        <v>0</v>
      </c>
      <c r="B6185" t="s">
        <v>8056</v>
      </c>
      <c r="C6185" t="s">
        <v>696</v>
      </c>
      <c r="D6185" t="s">
        <v>3973</v>
      </c>
      <c r="E6185" t="s">
        <v>51</v>
      </c>
      <c r="F6185" t="b">
        <v>0</v>
      </c>
      <c r="G6185" t="s">
        <v>30</v>
      </c>
      <c r="H6185" s="4">
        <v>45732.793506944443</v>
      </c>
      <c r="I6185" t="b">
        <v>0</v>
      </c>
      <c r="J6185" t="b">
        <v>0</v>
      </c>
      <c r="K6185" t="s">
        <v>24</v>
      </c>
      <c r="L6185" t="s">
        <v>36</v>
      </c>
      <c r="N6185">
        <v>47.5</v>
      </c>
      <c r="O6185" t="s">
        <v>1137</v>
      </c>
      <c r="P6185" t="s">
        <v>709</v>
      </c>
    </row>
    <row r="6186" spans="1:16" x14ac:dyDescent="0.25">
      <c r="A6186" t="s">
        <v>2</v>
      </c>
      <c r="B6186" t="s">
        <v>9415</v>
      </c>
      <c r="C6186" t="s">
        <v>9416</v>
      </c>
      <c r="D6186" t="s">
        <v>3973</v>
      </c>
      <c r="E6186" t="s">
        <v>20</v>
      </c>
      <c r="F6186" t="b">
        <v>0</v>
      </c>
      <c r="G6186" t="s">
        <v>27</v>
      </c>
      <c r="H6186" s="4">
        <v>45732.793703703697</v>
      </c>
      <c r="I6186" t="b">
        <v>0</v>
      </c>
      <c r="J6186" t="b">
        <v>1</v>
      </c>
      <c r="K6186" t="s">
        <v>24</v>
      </c>
      <c r="L6186" t="s">
        <v>22</v>
      </c>
      <c r="M6186">
        <v>119000</v>
      </c>
      <c r="O6186" t="s">
        <v>734</v>
      </c>
      <c r="P6186" t="s">
        <v>9417</v>
      </c>
    </row>
    <row r="6187" spans="1:16" x14ac:dyDescent="0.25">
      <c r="A6187" t="s">
        <v>89</v>
      </c>
      <c r="B6187" t="s">
        <v>6660</v>
      </c>
      <c r="C6187" t="s">
        <v>44</v>
      </c>
      <c r="D6187" t="s">
        <v>3973</v>
      </c>
      <c r="E6187" t="s">
        <v>20</v>
      </c>
      <c r="F6187" t="b">
        <v>0</v>
      </c>
      <c r="G6187" t="s">
        <v>27</v>
      </c>
      <c r="H6187" s="4">
        <v>45732.795057870368</v>
      </c>
      <c r="I6187" t="b">
        <v>1</v>
      </c>
      <c r="J6187" t="b">
        <v>1</v>
      </c>
      <c r="K6187" t="s">
        <v>24</v>
      </c>
      <c r="L6187" t="s">
        <v>22</v>
      </c>
      <c r="M6187">
        <v>185000</v>
      </c>
      <c r="O6187" t="s">
        <v>2815</v>
      </c>
      <c r="P6187" t="s">
        <v>6661</v>
      </c>
    </row>
    <row r="6188" spans="1:16" x14ac:dyDescent="0.25">
      <c r="A6188" t="s">
        <v>0</v>
      </c>
      <c r="B6188" t="s">
        <v>9418</v>
      </c>
      <c r="C6188" t="s">
        <v>316</v>
      </c>
      <c r="D6188" t="s">
        <v>3957</v>
      </c>
      <c r="E6188" t="s">
        <v>20</v>
      </c>
      <c r="F6188" t="b">
        <v>0</v>
      </c>
      <c r="G6188" t="s">
        <v>35</v>
      </c>
      <c r="H6188" s="4">
        <v>45732.833819444437</v>
      </c>
      <c r="I6188" t="b">
        <v>0</v>
      </c>
      <c r="J6188" t="b">
        <v>1</v>
      </c>
      <c r="K6188" t="s">
        <v>24</v>
      </c>
      <c r="L6188" t="s">
        <v>36</v>
      </c>
      <c r="N6188">
        <v>16.510000228881839</v>
      </c>
      <c r="O6188" t="s">
        <v>759</v>
      </c>
      <c r="P6188" t="s">
        <v>9419</v>
      </c>
    </row>
    <row r="6189" spans="1:16" x14ac:dyDescent="0.25">
      <c r="A6189" t="s">
        <v>0</v>
      </c>
      <c r="B6189" t="s">
        <v>9175</v>
      </c>
      <c r="C6189" t="s">
        <v>292</v>
      </c>
      <c r="D6189" t="s">
        <v>3957</v>
      </c>
      <c r="E6189" t="s">
        <v>20</v>
      </c>
      <c r="F6189" t="b">
        <v>0</v>
      </c>
      <c r="G6189" t="s">
        <v>30</v>
      </c>
      <c r="H6189" s="4">
        <v>45732.834236111114</v>
      </c>
      <c r="I6189" t="b">
        <v>0</v>
      </c>
      <c r="J6189" t="b">
        <v>1</v>
      </c>
      <c r="K6189" t="s">
        <v>24</v>
      </c>
      <c r="L6189" t="s">
        <v>36</v>
      </c>
      <c r="N6189">
        <v>22.694999694824219</v>
      </c>
      <c r="O6189" t="s">
        <v>9176</v>
      </c>
      <c r="P6189" t="s">
        <v>1303</v>
      </c>
    </row>
    <row r="6190" spans="1:16" x14ac:dyDescent="0.25">
      <c r="A6190" t="s">
        <v>139</v>
      </c>
      <c r="B6190" t="s">
        <v>1634</v>
      </c>
      <c r="C6190" t="s">
        <v>945</v>
      </c>
      <c r="D6190" t="s">
        <v>3973</v>
      </c>
      <c r="E6190" t="s">
        <v>20</v>
      </c>
      <c r="F6190" t="b">
        <v>0</v>
      </c>
      <c r="G6190" t="s">
        <v>30</v>
      </c>
      <c r="H6190" s="4">
        <v>45732.83425925926</v>
      </c>
      <c r="I6190" t="b">
        <v>0</v>
      </c>
      <c r="J6190" t="b">
        <v>0</v>
      </c>
      <c r="K6190" t="s">
        <v>24</v>
      </c>
      <c r="L6190" t="s">
        <v>22</v>
      </c>
      <c r="M6190">
        <v>67884</v>
      </c>
      <c r="O6190" t="s">
        <v>3090</v>
      </c>
    </row>
    <row r="6191" spans="1:16" x14ac:dyDescent="0.25">
      <c r="A6191" t="s">
        <v>2</v>
      </c>
      <c r="B6191" t="s">
        <v>2617</v>
      </c>
      <c r="C6191" t="s">
        <v>151</v>
      </c>
      <c r="D6191" t="s">
        <v>3973</v>
      </c>
      <c r="E6191" t="s">
        <v>20</v>
      </c>
      <c r="F6191" t="b">
        <v>0</v>
      </c>
      <c r="G6191" t="s">
        <v>30</v>
      </c>
      <c r="H6191" s="4">
        <v>45732.835636574076</v>
      </c>
      <c r="I6191" t="b">
        <v>0</v>
      </c>
      <c r="J6191" t="b">
        <v>1</v>
      </c>
      <c r="K6191" t="s">
        <v>24</v>
      </c>
      <c r="L6191" t="s">
        <v>22</v>
      </c>
      <c r="M6191">
        <v>130500</v>
      </c>
      <c r="O6191" t="s">
        <v>9420</v>
      </c>
      <c r="P6191" t="s">
        <v>9421</v>
      </c>
    </row>
    <row r="6192" spans="1:16" x14ac:dyDescent="0.25">
      <c r="A6192" t="s">
        <v>2</v>
      </c>
      <c r="B6192" t="s">
        <v>2076</v>
      </c>
      <c r="C6192" t="s">
        <v>236</v>
      </c>
      <c r="D6192" t="s">
        <v>3957</v>
      </c>
      <c r="E6192" t="s">
        <v>34</v>
      </c>
      <c r="F6192" t="b">
        <v>0</v>
      </c>
      <c r="G6192" t="s">
        <v>41</v>
      </c>
      <c r="H6192" s="4">
        <v>45732.835763888892</v>
      </c>
      <c r="I6192" t="b">
        <v>1</v>
      </c>
      <c r="J6192" t="b">
        <v>1</v>
      </c>
      <c r="K6192" t="s">
        <v>24</v>
      </c>
      <c r="L6192" t="s">
        <v>36</v>
      </c>
      <c r="N6192">
        <v>56.475002288818359</v>
      </c>
      <c r="O6192" t="s">
        <v>186</v>
      </c>
      <c r="P6192" t="s">
        <v>4098</v>
      </c>
    </row>
    <row r="6193" spans="1:16" x14ac:dyDescent="0.25">
      <c r="A6193" t="s">
        <v>2</v>
      </c>
      <c r="B6193" t="s">
        <v>9422</v>
      </c>
      <c r="C6193" t="s">
        <v>823</v>
      </c>
      <c r="D6193" t="s">
        <v>3828</v>
      </c>
      <c r="E6193" t="s">
        <v>20</v>
      </c>
      <c r="F6193" t="b">
        <v>0</v>
      </c>
      <c r="G6193" t="s">
        <v>52</v>
      </c>
      <c r="H6193" s="4">
        <v>45732.838194444441</v>
      </c>
      <c r="I6193" t="b">
        <v>0</v>
      </c>
      <c r="J6193" t="b">
        <v>1</v>
      </c>
      <c r="K6193" t="s">
        <v>24</v>
      </c>
      <c r="L6193" t="s">
        <v>22</v>
      </c>
      <c r="M6193">
        <v>98883</v>
      </c>
      <c r="O6193" t="s">
        <v>9423</v>
      </c>
      <c r="P6193" t="s">
        <v>9424</v>
      </c>
    </row>
    <row r="6194" spans="1:16" x14ac:dyDescent="0.25">
      <c r="A6194" t="s">
        <v>25</v>
      </c>
      <c r="B6194" t="s">
        <v>9425</v>
      </c>
      <c r="C6194" t="s">
        <v>203</v>
      </c>
      <c r="D6194" t="s">
        <v>3828</v>
      </c>
      <c r="E6194" t="s">
        <v>20</v>
      </c>
      <c r="F6194" t="b">
        <v>0</v>
      </c>
      <c r="G6194" t="s">
        <v>23</v>
      </c>
      <c r="H6194" s="4">
        <v>45732.863483796304</v>
      </c>
      <c r="I6194" t="b">
        <v>1</v>
      </c>
      <c r="J6194" t="b">
        <v>1</v>
      </c>
      <c r="K6194" t="s">
        <v>24</v>
      </c>
      <c r="L6194" t="s">
        <v>22</v>
      </c>
      <c r="M6194">
        <v>108750</v>
      </c>
      <c r="O6194" t="s">
        <v>935</v>
      </c>
      <c r="P6194" t="s">
        <v>1813</v>
      </c>
    </row>
    <row r="6195" spans="1:16" x14ac:dyDescent="0.25">
      <c r="A6195" t="s">
        <v>0</v>
      </c>
      <c r="B6195" t="s">
        <v>0</v>
      </c>
      <c r="C6195" t="s">
        <v>916</v>
      </c>
      <c r="D6195" t="s">
        <v>3973</v>
      </c>
      <c r="E6195" t="s">
        <v>20</v>
      </c>
      <c r="F6195" t="b">
        <v>0</v>
      </c>
      <c r="G6195" t="s">
        <v>27</v>
      </c>
      <c r="H6195" s="4">
        <v>45732.876296296286</v>
      </c>
      <c r="I6195" t="b">
        <v>1</v>
      </c>
      <c r="J6195" t="b">
        <v>0</v>
      </c>
      <c r="K6195" t="s">
        <v>24</v>
      </c>
      <c r="L6195" t="s">
        <v>22</v>
      </c>
      <c r="M6195">
        <v>82500</v>
      </c>
      <c r="O6195" t="s">
        <v>1899</v>
      </c>
      <c r="P6195" t="s">
        <v>338</v>
      </c>
    </row>
    <row r="6196" spans="1:16" x14ac:dyDescent="0.25">
      <c r="A6196" t="s">
        <v>0</v>
      </c>
      <c r="B6196" t="s">
        <v>9426</v>
      </c>
      <c r="C6196" t="s">
        <v>213</v>
      </c>
      <c r="D6196" t="s">
        <v>3828</v>
      </c>
      <c r="E6196" t="s">
        <v>20</v>
      </c>
      <c r="F6196" t="b">
        <v>0</v>
      </c>
      <c r="G6196" t="s">
        <v>41</v>
      </c>
      <c r="H6196" s="4">
        <v>45732.876331018517</v>
      </c>
      <c r="I6196" t="b">
        <v>0</v>
      </c>
      <c r="J6196" t="b">
        <v>1</v>
      </c>
      <c r="K6196" t="s">
        <v>24</v>
      </c>
      <c r="L6196" t="s">
        <v>36</v>
      </c>
      <c r="N6196">
        <v>23</v>
      </c>
      <c r="O6196" t="s">
        <v>9427</v>
      </c>
      <c r="P6196" t="s">
        <v>9428</v>
      </c>
    </row>
    <row r="6197" spans="1:16" x14ac:dyDescent="0.25">
      <c r="A6197" t="s">
        <v>89</v>
      </c>
      <c r="B6197" t="s">
        <v>9429</v>
      </c>
      <c r="C6197" t="s">
        <v>2172</v>
      </c>
      <c r="D6197" t="s">
        <v>3600</v>
      </c>
      <c r="E6197" t="s">
        <v>20</v>
      </c>
      <c r="F6197" t="b">
        <v>0</v>
      </c>
      <c r="G6197" t="s">
        <v>52</v>
      </c>
      <c r="H6197" s="4">
        <v>45732.877812500003</v>
      </c>
      <c r="I6197" t="b">
        <v>0</v>
      </c>
      <c r="J6197" t="b">
        <v>1</v>
      </c>
      <c r="K6197" t="s">
        <v>24</v>
      </c>
      <c r="L6197" t="s">
        <v>22</v>
      </c>
      <c r="M6197">
        <v>255630</v>
      </c>
      <c r="O6197" t="s">
        <v>773</v>
      </c>
    </row>
    <row r="6198" spans="1:16" x14ac:dyDescent="0.25">
      <c r="A6198" t="s">
        <v>0</v>
      </c>
      <c r="B6198" t="s">
        <v>1934</v>
      </c>
      <c r="C6198" t="s">
        <v>1247</v>
      </c>
      <c r="D6198" t="s">
        <v>3828</v>
      </c>
      <c r="E6198" t="s">
        <v>20</v>
      </c>
      <c r="F6198" t="b">
        <v>0</v>
      </c>
      <c r="G6198" t="s">
        <v>1247</v>
      </c>
      <c r="H6198" s="4">
        <v>45732.905011574083</v>
      </c>
      <c r="I6198" t="b">
        <v>0</v>
      </c>
      <c r="J6198" t="b">
        <v>0</v>
      </c>
      <c r="K6198" t="s">
        <v>1247</v>
      </c>
      <c r="L6198" t="s">
        <v>22</v>
      </c>
      <c r="M6198">
        <v>38500</v>
      </c>
      <c r="O6198" t="s">
        <v>5660</v>
      </c>
      <c r="P6198" t="s">
        <v>5661</v>
      </c>
    </row>
    <row r="6199" spans="1:16" x14ac:dyDescent="0.25">
      <c r="A6199" t="s">
        <v>0</v>
      </c>
      <c r="B6199" t="s">
        <v>8621</v>
      </c>
      <c r="C6199" t="s">
        <v>179</v>
      </c>
      <c r="D6199" t="s">
        <v>3973</v>
      </c>
      <c r="E6199" t="s">
        <v>20</v>
      </c>
      <c r="F6199" t="b">
        <v>0</v>
      </c>
      <c r="G6199" t="s">
        <v>27</v>
      </c>
      <c r="H6199" s="4">
        <v>45732.916979166657</v>
      </c>
      <c r="I6199" t="b">
        <v>0</v>
      </c>
      <c r="J6199" t="b">
        <v>1</v>
      </c>
      <c r="K6199" t="s">
        <v>24</v>
      </c>
      <c r="L6199" t="s">
        <v>22</v>
      </c>
      <c r="M6199">
        <v>62355.453125</v>
      </c>
      <c r="O6199" t="s">
        <v>8622</v>
      </c>
      <c r="P6199" t="s">
        <v>1732</v>
      </c>
    </row>
    <row r="6200" spans="1:16" x14ac:dyDescent="0.25">
      <c r="A6200" t="s">
        <v>2</v>
      </c>
      <c r="B6200" t="s">
        <v>9430</v>
      </c>
      <c r="C6200" t="s">
        <v>145</v>
      </c>
      <c r="D6200" t="s">
        <v>3828</v>
      </c>
      <c r="E6200" t="s">
        <v>20</v>
      </c>
      <c r="F6200" t="b">
        <v>0</v>
      </c>
      <c r="G6200" t="s">
        <v>27</v>
      </c>
      <c r="H6200" s="4">
        <v>45732.917870370373</v>
      </c>
      <c r="I6200" t="b">
        <v>0</v>
      </c>
      <c r="J6200" t="b">
        <v>1</v>
      </c>
      <c r="K6200" t="s">
        <v>24</v>
      </c>
      <c r="L6200" t="s">
        <v>22</v>
      </c>
      <c r="M6200">
        <v>204500</v>
      </c>
      <c r="O6200" t="s">
        <v>9431</v>
      </c>
      <c r="P6200" t="s">
        <v>9432</v>
      </c>
    </row>
    <row r="6201" spans="1:16" x14ac:dyDescent="0.25">
      <c r="A6201" t="s">
        <v>1</v>
      </c>
      <c r="B6201" t="s">
        <v>9433</v>
      </c>
      <c r="C6201" t="s">
        <v>192</v>
      </c>
      <c r="D6201" t="s">
        <v>2208</v>
      </c>
      <c r="E6201" t="s">
        <v>20</v>
      </c>
      <c r="F6201" t="b">
        <v>0</v>
      </c>
      <c r="G6201" t="s">
        <v>23</v>
      </c>
      <c r="H6201" s="4">
        <v>45732.930821759262</v>
      </c>
      <c r="I6201" t="b">
        <v>0</v>
      </c>
      <c r="J6201" t="b">
        <v>1</v>
      </c>
      <c r="K6201" t="s">
        <v>24</v>
      </c>
      <c r="L6201" t="s">
        <v>36</v>
      </c>
      <c r="N6201">
        <v>40.81500244140625</v>
      </c>
      <c r="O6201" t="s">
        <v>9434</v>
      </c>
      <c r="P6201" t="s">
        <v>9435</v>
      </c>
    </row>
    <row r="6202" spans="1:16" x14ac:dyDescent="0.25">
      <c r="A6202" t="s">
        <v>89</v>
      </c>
      <c r="B6202" t="s">
        <v>5118</v>
      </c>
      <c r="C6202" t="s">
        <v>367</v>
      </c>
      <c r="D6202" t="s">
        <v>3973</v>
      </c>
      <c r="E6202" t="s">
        <v>20</v>
      </c>
      <c r="F6202" t="b">
        <v>0</v>
      </c>
      <c r="G6202" t="s">
        <v>27</v>
      </c>
      <c r="H6202" s="4">
        <v>45732.958541666667</v>
      </c>
      <c r="I6202" t="b">
        <v>0</v>
      </c>
      <c r="J6202" t="b">
        <v>1</v>
      </c>
      <c r="K6202" t="s">
        <v>24</v>
      </c>
      <c r="L6202" t="s">
        <v>22</v>
      </c>
      <c r="M6202">
        <v>160000</v>
      </c>
      <c r="O6202" t="s">
        <v>368</v>
      </c>
      <c r="P6202" t="s">
        <v>5119</v>
      </c>
    </row>
    <row r="6203" spans="1:16" x14ac:dyDescent="0.25">
      <c r="A6203" t="s">
        <v>0</v>
      </c>
      <c r="B6203" t="s">
        <v>1174</v>
      </c>
      <c r="C6203" t="s">
        <v>9436</v>
      </c>
      <c r="D6203" t="s">
        <v>3957</v>
      </c>
      <c r="E6203" t="s">
        <v>34</v>
      </c>
      <c r="F6203" t="b">
        <v>0</v>
      </c>
      <c r="G6203" t="s">
        <v>35</v>
      </c>
      <c r="H6203" s="4">
        <v>45732.958761574067</v>
      </c>
      <c r="I6203" t="b">
        <v>0</v>
      </c>
      <c r="J6203" t="b">
        <v>0</v>
      </c>
      <c r="K6203" t="s">
        <v>24</v>
      </c>
      <c r="L6203" t="s">
        <v>36</v>
      </c>
      <c r="N6203">
        <v>16.510000228881839</v>
      </c>
      <c r="O6203" t="s">
        <v>9437</v>
      </c>
      <c r="P6203" t="s">
        <v>9438</v>
      </c>
    </row>
    <row r="6204" spans="1:16" x14ac:dyDescent="0.25">
      <c r="A6204" t="s">
        <v>2</v>
      </c>
      <c r="B6204" t="s">
        <v>369</v>
      </c>
      <c r="C6204" t="s">
        <v>8874</v>
      </c>
      <c r="D6204" t="s">
        <v>3973</v>
      </c>
      <c r="E6204" t="s">
        <v>631</v>
      </c>
      <c r="F6204" t="b">
        <v>0</v>
      </c>
      <c r="G6204" t="s">
        <v>41</v>
      </c>
      <c r="H6204" s="4">
        <v>45732.971516203703</v>
      </c>
      <c r="I6204" t="b">
        <v>0</v>
      </c>
      <c r="J6204" t="b">
        <v>0</v>
      </c>
      <c r="K6204" t="s">
        <v>24</v>
      </c>
      <c r="L6204" t="s">
        <v>22</v>
      </c>
      <c r="M6204">
        <v>87000</v>
      </c>
      <c r="O6204" t="s">
        <v>91</v>
      </c>
      <c r="P6204" t="s">
        <v>9439</v>
      </c>
    </row>
    <row r="6205" spans="1:16" x14ac:dyDescent="0.25">
      <c r="A6205" t="s">
        <v>40</v>
      </c>
      <c r="B6205" t="s">
        <v>1786</v>
      </c>
      <c r="C6205" t="s">
        <v>5427</v>
      </c>
      <c r="D6205" t="s">
        <v>4014</v>
      </c>
      <c r="E6205" t="s">
        <v>20</v>
      </c>
      <c r="F6205" t="b">
        <v>0</v>
      </c>
      <c r="G6205" t="s">
        <v>27</v>
      </c>
      <c r="H6205" s="4">
        <v>45732.997129629628</v>
      </c>
      <c r="I6205" t="b">
        <v>0</v>
      </c>
      <c r="J6205" t="b">
        <v>1</v>
      </c>
      <c r="K6205" t="s">
        <v>24</v>
      </c>
      <c r="L6205" t="s">
        <v>22</v>
      </c>
      <c r="M6205">
        <v>253000</v>
      </c>
      <c r="O6205" t="s">
        <v>59</v>
      </c>
      <c r="P6205" t="s">
        <v>137</v>
      </c>
    </row>
    <row r="6206" spans="1:16" x14ac:dyDescent="0.25">
      <c r="A6206" t="s">
        <v>0</v>
      </c>
      <c r="B6206" t="s">
        <v>257</v>
      </c>
      <c r="C6206" t="s">
        <v>468</v>
      </c>
      <c r="D6206" t="s">
        <v>3973</v>
      </c>
      <c r="E6206" t="s">
        <v>20</v>
      </c>
      <c r="F6206" t="b">
        <v>0</v>
      </c>
      <c r="G6206" t="s">
        <v>27</v>
      </c>
      <c r="H6206" s="4">
        <v>45733.000231481477</v>
      </c>
      <c r="I6206" t="b">
        <v>0</v>
      </c>
      <c r="J6206" t="b">
        <v>1</v>
      </c>
      <c r="K6206" t="s">
        <v>24</v>
      </c>
      <c r="L6206" t="s">
        <v>22</v>
      </c>
      <c r="M6206">
        <v>125000</v>
      </c>
      <c r="O6206" t="s">
        <v>5482</v>
      </c>
      <c r="P6206" t="s">
        <v>9339</v>
      </c>
    </row>
    <row r="6207" spans="1:16" x14ac:dyDescent="0.25">
      <c r="A6207" t="s">
        <v>89</v>
      </c>
      <c r="B6207" t="s">
        <v>5532</v>
      </c>
      <c r="C6207" t="s">
        <v>3196</v>
      </c>
      <c r="D6207" t="s">
        <v>3973</v>
      </c>
      <c r="E6207" t="s">
        <v>51</v>
      </c>
      <c r="F6207" t="b">
        <v>0</v>
      </c>
      <c r="G6207" t="s">
        <v>41</v>
      </c>
      <c r="H6207" s="4">
        <v>45733.000462962962</v>
      </c>
      <c r="I6207" t="b">
        <v>1</v>
      </c>
      <c r="J6207" t="b">
        <v>0</v>
      </c>
      <c r="K6207" t="s">
        <v>24</v>
      </c>
      <c r="L6207" t="s">
        <v>36</v>
      </c>
      <c r="N6207">
        <v>47.5</v>
      </c>
      <c r="O6207" t="s">
        <v>806</v>
      </c>
      <c r="P6207" t="s">
        <v>5533</v>
      </c>
    </row>
    <row r="6208" spans="1:16" x14ac:dyDescent="0.25">
      <c r="A6208" t="s">
        <v>2</v>
      </c>
      <c r="B6208" t="s">
        <v>1167</v>
      </c>
      <c r="C6208" t="s">
        <v>29</v>
      </c>
      <c r="D6208" t="s">
        <v>5535</v>
      </c>
      <c r="E6208" t="s">
        <v>20</v>
      </c>
      <c r="F6208" t="b">
        <v>0</v>
      </c>
      <c r="G6208" t="s">
        <v>27</v>
      </c>
      <c r="H6208" s="4">
        <v>45733.001157407409</v>
      </c>
      <c r="I6208" t="b">
        <v>1</v>
      </c>
      <c r="J6208" t="b">
        <v>1</v>
      </c>
      <c r="K6208" t="s">
        <v>24</v>
      </c>
      <c r="L6208" t="s">
        <v>22</v>
      </c>
      <c r="M6208">
        <v>88582</v>
      </c>
      <c r="O6208" t="s">
        <v>77</v>
      </c>
      <c r="P6208" t="s">
        <v>9340</v>
      </c>
    </row>
    <row r="6209" spans="1:16" x14ac:dyDescent="0.25">
      <c r="A6209" t="s">
        <v>40</v>
      </c>
      <c r="B6209" t="s">
        <v>9341</v>
      </c>
      <c r="C6209" t="s">
        <v>748</v>
      </c>
      <c r="D6209" t="s">
        <v>4035</v>
      </c>
      <c r="E6209" t="s">
        <v>20</v>
      </c>
      <c r="F6209" t="b">
        <v>0</v>
      </c>
      <c r="G6209" t="s">
        <v>158</v>
      </c>
      <c r="H6209" s="4">
        <v>45733.014479166668</v>
      </c>
      <c r="I6209" t="b">
        <v>0</v>
      </c>
      <c r="J6209" t="b">
        <v>0</v>
      </c>
      <c r="K6209" t="s">
        <v>158</v>
      </c>
      <c r="L6209" t="s">
        <v>22</v>
      </c>
      <c r="M6209">
        <v>83999.5</v>
      </c>
      <c r="O6209" t="s">
        <v>2768</v>
      </c>
      <c r="P6209" t="s">
        <v>3411</v>
      </c>
    </row>
    <row r="6210" spans="1:16" x14ac:dyDescent="0.25">
      <c r="A6210" t="s">
        <v>28</v>
      </c>
      <c r="B6210" t="s">
        <v>28</v>
      </c>
      <c r="C6210" t="s">
        <v>5242</v>
      </c>
      <c r="D6210" t="s">
        <v>5243</v>
      </c>
      <c r="E6210" t="s">
        <v>20</v>
      </c>
      <c r="F6210" t="b">
        <v>0</v>
      </c>
      <c r="G6210" t="s">
        <v>314</v>
      </c>
      <c r="H6210" s="4">
        <v>45733.023402777777</v>
      </c>
      <c r="I6210" t="b">
        <v>0</v>
      </c>
      <c r="J6210" t="b">
        <v>0</v>
      </c>
      <c r="K6210" t="s">
        <v>314</v>
      </c>
      <c r="L6210" t="s">
        <v>22</v>
      </c>
      <c r="M6210">
        <v>90000</v>
      </c>
      <c r="O6210" t="s">
        <v>6697</v>
      </c>
      <c r="P6210" t="s">
        <v>6698</v>
      </c>
    </row>
    <row r="6211" spans="1:16" x14ac:dyDescent="0.25">
      <c r="A6211" t="s">
        <v>0</v>
      </c>
      <c r="B6211" t="s">
        <v>0</v>
      </c>
      <c r="C6211" t="s">
        <v>9342</v>
      </c>
      <c r="D6211" t="s">
        <v>7547</v>
      </c>
      <c r="E6211" t="s">
        <v>34</v>
      </c>
      <c r="F6211" t="b">
        <v>0</v>
      </c>
      <c r="G6211" t="s">
        <v>41</v>
      </c>
      <c r="H6211" s="4">
        <v>45733.042337962957</v>
      </c>
      <c r="I6211" t="b">
        <v>0</v>
      </c>
      <c r="J6211" t="b">
        <v>0</v>
      </c>
      <c r="K6211" t="s">
        <v>24</v>
      </c>
      <c r="L6211" t="s">
        <v>36</v>
      </c>
      <c r="N6211">
        <v>15</v>
      </c>
      <c r="O6211" t="s">
        <v>7548</v>
      </c>
      <c r="P6211" t="s">
        <v>61</v>
      </c>
    </row>
    <row r="6212" spans="1:16" x14ac:dyDescent="0.25">
      <c r="A6212" t="s">
        <v>0</v>
      </c>
      <c r="B6212" t="s">
        <v>4606</v>
      </c>
      <c r="C6212" t="s">
        <v>386</v>
      </c>
      <c r="D6212" t="s">
        <v>4607</v>
      </c>
      <c r="E6212" t="s">
        <v>51</v>
      </c>
      <c r="F6212" t="b">
        <v>0</v>
      </c>
      <c r="G6212" t="s">
        <v>41</v>
      </c>
      <c r="H6212" s="4">
        <v>45733.250300925924</v>
      </c>
      <c r="I6212" t="b">
        <v>1</v>
      </c>
      <c r="J6212" t="b">
        <v>0</v>
      </c>
      <c r="K6212" t="s">
        <v>24</v>
      </c>
      <c r="L6212" t="s">
        <v>22</v>
      </c>
      <c r="M6212">
        <v>169241</v>
      </c>
      <c r="O6212" t="s">
        <v>4608</v>
      </c>
      <c r="P6212" t="s">
        <v>4609</v>
      </c>
    </row>
    <row r="6213" spans="1:16" x14ac:dyDescent="0.25">
      <c r="A6213" t="s">
        <v>0</v>
      </c>
      <c r="B6213" t="s">
        <v>0</v>
      </c>
      <c r="C6213" t="s">
        <v>517</v>
      </c>
      <c r="D6213" t="s">
        <v>4753</v>
      </c>
      <c r="E6213" t="s">
        <v>51</v>
      </c>
      <c r="F6213" t="b">
        <v>0</v>
      </c>
      <c r="G6213" t="s">
        <v>41</v>
      </c>
      <c r="H6213" s="4">
        <v>45733.25037037037</v>
      </c>
      <c r="I6213" t="b">
        <v>0</v>
      </c>
      <c r="J6213" t="b">
        <v>1</v>
      </c>
      <c r="K6213" t="s">
        <v>24</v>
      </c>
      <c r="L6213" t="s">
        <v>36</v>
      </c>
      <c r="N6213">
        <v>47.5</v>
      </c>
      <c r="O6213" t="s">
        <v>289</v>
      </c>
      <c r="P6213" t="s">
        <v>2400</v>
      </c>
    </row>
    <row r="6214" spans="1:16" x14ac:dyDescent="0.25">
      <c r="A6214" t="s">
        <v>0</v>
      </c>
      <c r="B6214" t="s">
        <v>9343</v>
      </c>
      <c r="C6214" t="s">
        <v>151</v>
      </c>
      <c r="D6214" t="s">
        <v>3828</v>
      </c>
      <c r="E6214" t="s">
        <v>20</v>
      </c>
      <c r="F6214" t="b">
        <v>0</v>
      </c>
      <c r="G6214" t="s">
        <v>30</v>
      </c>
      <c r="H6214" s="4">
        <v>45733.250567129631</v>
      </c>
      <c r="I6214" t="b">
        <v>0</v>
      </c>
      <c r="J6214" t="b">
        <v>1</v>
      </c>
      <c r="K6214" t="s">
        <v>24</v>
      </c>
      <c r="L6214" t="s">
        <v>36</v>
      </c>
      <c r="N6214">
        <v>43.875</v>
      </c>
      <c r="O6214" t="s">
        <v>6083</v>
      </c>
      <c r="P6214" t="s">
        <v>9344</v>
      </c>
    </row>
    <row r="6215" spans="1:16" x14ac:dyDescent="0.25">
      <c r="A6215" t="s">
        <v>0</v>
      </c>
      <c r="B6215" t="s">
        <v>0</v>
      </c>
      <c r="C6215" t="s">
        <v>3330</v>
      </c>
      <c r="D6215" t="s">
        <v>3828</v>
      </c>
      <c r="E6215" t="s">
        <v>51</v>
      </c>
      <c r="F6215" t="b">
        <v>0</v>
      </c>
      <c r="G6215" t="s">
        <v>30</v>
      </c>
      <c r="H6215" s="4">
        <v>45733.250625000001</v>
      </c>
      <c r="I6215" t="b">
        <v>0</v>
      </c>
      <c r="J6215" t="b">
        <v>0</v>
      </c>
      <c r="K6215" t="s">
        <v>24</v>
      </c>
      <c r="L6215" t="s">
        <v>22</v>
      </c>
      <c r="M6215">
        <v>76212</v>
      </c>
      <c r="O6215" t="s">
        <v>9345</v>
      </c>
      <c r="P6215" t="s">
        <v>9346</v>
      </c>
    </row>
    <row r="6216" spans="1:16" x14ac:dyDescent="0.25">
      <c r="A6216" t="s">
        <v>1</v>
      </c>
      <c r="B6216" t="s">
        <v>663</v>
      </c>
      <c r="C6216" t="s">
        <v>140</v>
      </c>
      <c r="D6216" t="s">
        <v>3973</v>
      </c>
      <c r="E6216" t="s">
        <v>20</v>
      </c>
      <c r="F6216" t="b">
        <v>0</v>
      </c>
      <c r="G6216" t="s">
        <v>35</v>
      </c>
      <c r="H6216" s="4">
        <v>45733.250972222217</v>
      </c>
      <c r="I6216" t="b">
        <v>0</v>
      </c>
      <c r="J6216" t="b">
        <v>1</v>
      </c>
      <c r="K6216" t="s">
        <v>24</v>
      </c>
      <c r="L6216" t="s">
        <v>22</v>
      </c>
      <c r="M6216">
        <v>124350</v>
      </c>
      <c r="O6216" t="s">
        <v>664</v>
      </c>
      <c r="P6216" t="s">
        <v>9347</v>
      </c>
    </row>
    <row r="6217" spans="1:16" x14ac:dyDescent="0.25">
      <c r="A6217" t="s">
        <v>1</v>
      </c>
      <c r="B6217" t="s">
        <v>3439</v>
      </c>
      <c r="C6217" t="s">
        <v>82</v>
      </c>
      <c r="D6217" t="s">
        <v>3970</v>
      </c>
      <c r="E6217" t="s">
        <v>20</v>
      </c>
      <c r="F6217" t="b">
        <v>0</v>
      </c>
      <c r="G6217" t="s">
        <v>27</v>
      </c>
      <c r="H6217" s="4">
        <v>45733.251006944447</v>
      </c>
      <c r="I6217" t="b">
        <v>0</v>
      </c>
      <c r="J6217" t="b">
        <v>1</v>
      </c>
      <c r="K6217" t="s">
        <v>24</v>
      </c>
      <c r="L6217" t="s">
        <v>22</v>
      </c>
      <c r="M6217">
        <v>152000</v>
      </c>
      <c r="O6217" t="s">
        <v>65</v>
      </c>
      <c r="P6217" t="s">
        <v>723</v>
      </c>
    </row>
    <row r="6218" spans="1:16" x14ac:dyDescent="0.25">
      <c r="A6218" t="s">
        <v>191</v>
      </c>
      <c r="B6218" t="s">
        <v>9348</v>
      </c>
      <c r="C6218" t="s">
        <v>82</v>
      </c>
      <c r="D6218" t="s">
        <v>3973</v>
      </c>
      <c r="E6218" t="s">
        <v>20</v>
      </c>
      <c r="F6218" t="b">
        <v>0</v>
      </c>
      <c r="G6218" t="s">
        <v>27</v>
      </c>
      <c r="H6218" s="4">
        <v>45733.251168981478</v>
      </c>
      <c r="I6218" t="b">
        <v>0</v>
      </c>
      <c r="J6218" t="b">
        <v>0</v>
      </c>
      <c r="K6218" t="s">
        <v>24</v>
      </c>
      <c r="L6218" t="s">
        <v>36</v>
      </c>
      <c r="N6218">
        <v>70.5</v>
      </c>
      <c r="O6218" t="s">
        <v>4344</v>
      </c>
      <c r="P6218" t="s">
        <v>9349</v>
      </c>
    </row>
    <row r="6219" spans="1:16" x14ac:dyDescent="0.25">
      <c r="A6219" t="s">
        <v>1</v>
      </c>
      <c r="B6219" t="s">
        <v>9350</v>
      </c>
      <c r="C6219" t="s">
        <v>1521</v>
      </c>
      <c r="D6219" t="s">
        <v>3383</v>
      </c>
      <c r="E6219" t="s">
        <v>20</v>
      </c>
      <c r="F6219" t="b">
        <v>0</v>
      </c>
      <c r="G6219" t="s">
        <v>52</v>
      </c>
      <c r="H6219" s="4">
        <v>45733.251273148147</v>
      </c>
      <c r="I6219" t="b">
        <v>0</v>
      </c>
      <c r="J6219" t="b">
        <v>1</v>
      </c>
      <c r="K6219" t="s">
        <v>24</v>
      </c>
      <c r="L6219" t="s">
        <v>22</v>
      </c>
      <c r="M6219">
        <v>80000</v>
      </c>
      <c r="O6219" t="s">
        <v>1549</v>
      </c>
      <c r="P6219" t="s">
        <v>700</v>
      </c>
    </row>
    <row r="6220" spans="1:16" x14ac:dyDescent="0.25">
      <c r="A6220" t="s">
        <v>2</v>
      </c>
      <c r="B6220" t="s">
        <v>638</v>
      </c>
      <c r="C6220" t="s">
        <v>213</v>
      </c>
      <c r="D6220" t="s">
        <v>3828</v>
      </c>
      <c r="E6220" t="s">
        <v>20</v>
      </c>
      <c r="F6220" t="b">
        <v>0</v>
      </c>
      <c r="G6220" t="s">
        <v>41</v>
      </c>
      <c r="H6220" s="4">
        <v>45733.252337962957</v>
      </c>
      <c r="I6220" t="b">
        <v>0</v>
      </c>
      <c r="J6220" t="b">
        <v>1</v>
      </c>
      <c r="K6220" t="s">
        <v>24</v>
      </c>
      <c r="L6220" t="s">
        <v>22</v>
      </c>
      <c r="M6220">
        <v>128114.578125</v>
      </c>
      <c r="O6220" t="s">
        <v>7801</v>
      </c>
      <c r="P6220" t="s">
        <v>7802</v>
      </c>
    </row>
    <row r="6221" spans="1:16" x14ac:dyDescent="0.25">
      <c r="A6221" t="s">
        <v>2</v>
      </c>
      <c r="B6221" t="s">
        <v>9351</v>
      </c>
      <c r="C6221" t="s">
        <v>1247</v>
      </c>
      <c r="D6221" t="s">
        <v>2208</v>
      </c>
      <c r="E6221" t="s">
        <v>20</v>
      </c>
      <c r="F6221" t="b">
        <v>0</v>
      </c>
      <c r="G6221" t="s">
        <v>1247</v>
      </c>
      <c r="H6221" s="4">
        <v>45733.263842592591</v>
      </c>
      <c r="I6221" t="b">
        <v>1</v>
      </c>
      <c r="J6221" t="b">
        <v>0</v>
      </c>
      <c r="K6221" t="s">
        <v>1247</v>
      </c>
      <c r="L6221" t="s">
        <v>22</v>
      </c>
      <c r="M6221">
        <v>162500</v>
      </c>
      <c r="O6221" t="s">
        <v>9352</v>
      </c>
      <c r="P6221" t="s">
        <v>9353</v>
      </c>
    </row>
    <row r="6222" spans="1:16" x14ac:dyDescent="0.25">
      <c r="A6222" t="s">
        <v>1</v>
      </c>
      <c r="B6222" t="s">
        <v>844</v>
      </c>
      <c r="C6222" t="s">
        <v>82</v>
      </c>
      <c r="D6222" t="s">
        <v>3828</v>
      </c>
      <c r="E6222" t="s">
        <v>20</v>
      </c>
      <c r="F6222" t="b">
        <v>0</v>
      </c>
      <c r="G6222" t="s">
        <v>27</v>
      </c>
      <c r="H6222" s="4">
        <v>45733.265682870369</v>
      </c>
      <c r="I6222" t="b">
        <v>0</v>
      </c>
      <c r="J6222" t="b">
        <v>1</v>
      </c>
      <c r="K6222" t="s">
        <v>24</v>
      </c>
      <c r="L6222" t="s">
        <v>22</v>
      </c>
      <c r="M6222">
        <v>207500</v>
      </c>
      <c r="O6222" t="s">
        <v>341</v>
      </c>
      <c r="P6222" t="s">
        <v>302</v>
      </c>
    </row>
    <row r="6223" spans="1:16" x14ac:dyDescent="0.25">
      <c r="A6223" t="s">
        <v>1</v>
      </c>
      <c r="B6223" t="s">
        <v>9354</v>
      </c>
      <c r="C6223" t="s">
        <v>192</v>
      </c>
      <c r="D6223" t="s">
        <v>4328</v>
      </c>
      <c r="E6223" t="s">
        <v>51</v>
      </c>
      <c r="F6223" t="b">
        <v>0</v>
      </c>
      <c r="G6223" t="s">
        <v>23</v>
      </c>
      <c r="H6223" s="4">
        <v>45733.266527777778</v>
      </c>
      <c r="I6223" t="b">
        <v>0</v>
      </c>
      <c r="J6223" t="b">
        <v>0</v>
      </c>
      <c r="K6223" t="s">
        <v>24</v>
      </c>
      <c r="L6223" t="s">
        <v>36</v>
      </c>
      <c r="N6223">
        <v>60</v>
      </c>
      <c r="O6223" t="s">
        <v>2486</v>
      </c>
      <c r="P6223" t="s">
        <v>9355</v>
      </c>
    </row>
    <row r="6224" spans="1:16" x14ac:dyDescent="0.25">
      <c r="A6224" t="s">
        <v>139</v>
      </c>
      <c r="B6224" t="s">
        <v>7989</v>
      </c>
      <c r="C6224" t="s">
        <v>39</v>
      </c>
      <c r="D6224" t="s">
        <v>3985</v>
      </c>
      <c r="E6224" t="s">
        <v>20</v>
      </c>
      <c r="F6224" t="b">
        <v>1</v>
      </c>
      <c r="G6224" t="s">
        <v>2438</v>
      </c>
      <c r="H6224" s="4">
        <v>45733.279976851853</v>
      </c>
      <c r="I6224" t="b">
        <v>1</v>
      </c>
      <c r="J6224" t="b">
        <v>0</v>
      </c>
      <c r="K6224" t="s">
        <v>2438</v>
      </c>
      <c r="L6224" t="s">
        <v>22</v>
      </c>
      <c r="M6224">
        <v>80000</v>
      </c>
      <c r="O6224" t="s">
        <v>7990</v>
      </c>
      <c r="P6224" t="s">
        <v>204</v>
      </c>
    </row>
    <row r="6225" spans="1:16" x14ac:dyDescent="0.25">
      <c r="A6225" t="s">
        <v>139</v>
      </c>
      <c r="B6225" t="s">
        <v>9356</v>
      </c>
      <c r="C6225" t="s">
        <v>39</v>
      </c>
      <c r="D6225" t="s">
        <v>2208</v>
      </c>
      <c r="E6225" t="s">
        <v>20</v>
      </c>
      <c r="F6225" t="b">
        <v>1</v>
      </c>
      <c r="G6225" t="s">
        <v>2641</v>
      </c>
      <c r="H6225" s="4">
        <v>45733.284930555557</v>
      </c>
      <c r="I6225" t="b">
        <v>0</v>
      </c>
      <c r="J6225" t="b">
        <v>0</v>
      </c>
      <c r="K6225" t="s">
        <v>2641</v>
      </c>
      <c r="L6225" t="s">
        <v>22</v>
      </c>
      <c r="M6225">
        <v>141810.3125</v>
      </c>
      <c r="O6225" t="s">
        <v>9357</v>
      </c>
      <c r="P6225" t="s">
        <v>9358</v>
      </c>
    </row>
    <row r="6226" spans="1:16" x14ac:dyDescent="0.25">
      <c r="A6226" t="s">
        <v>2</v>
      </c>
      <c r="B6226" t="s">
        <v>4314</v>
      </c>
      <c r="C6226" t="s">
        <v>3088</v>
      </c>
      <c r="D6226" t="s">
        <v>4003</v>
      </c>
      <c r="E6226" t="s">
        <v>20</v>
      </c>
      <c r="F6226" t="b">
        <v>0</v>
      </c>
      <c r="G6226" t="s">
        <v>2134</v>
      </c>
      <c r="H6226" s="4">
        <v>45733.285879629628</v>
      </c>
      <c r="I6226" t="b">
        <v>1</v>
      </c>
      <c r="J6226" t="b">
        <v>0</v>
      </c>
      <c r="K6226" t="s">
        <v>2134</v>
      </c>
      <c r="L6226" t="s">
        <v>22</v>
      </c>
      <c r="M6226">
        <v>410000</v>
      </c>
      <c r="O6226" t="s">
        <v>822</v>
      </c>
    </row>
    <row r="6227" spans="1:16" x14ac:dyDescent="0.25">
      <c r="A6227" t="s">
        <v>0</v>
      </c>
      <c r="B6227" t="s">
        <v>288</v>
      </c>
      <c r="C6227" t="s">
        <v>9359</v>
      </c>
      <c r="D6227" t="s">
        <v>4084</v>
      </c>
      <c r="E6227" t="s">
        <v>20</v>
      </c>
      <c r="F6227" t="b">
        <v>0</v>
      </c>
      <c r="G6227" t="s">
        <v>27</v>
      </c>
      <c r="H6227" s="4">
        <v>45733.291921296302</v>
      </c>
      <c r="I6227" t="b">
        <v>0</v>
      </c>
      <c r="J6227" t="b">
        <v>0</v>
      </c>
      <c r="K6227" t="s">
        <v>24</v>
      </c>
      <c r="L6227" t="s">
        <v>22</v>
      </c>
      <c r="M6227">
        <v>100000</v>
      </c>
      <c r="O6227" t="s">
        <v>9360</v>
      </c>
      <c r="P6227" t="s">
        <v>3836</v>
      </c>
    </row>
    <row r="6228" spans="1:16" x14ac:dyDescent="0.25">
      <c r="A6228" t="s">
        <v>0</v>
      </c>
      <c r="B6228" t="s">
        <v>103</v>
      </c>
      <c r="C6228" t="s">
        <v>203</v>
      </c>
      <c r="D6228" t="s">
        <v>2208</v>
      </c>
      <c r="E6228" t="s">
        <v>20</v>
      </c>
      <c r="F6228" t="b">
        <v>0</v>
      </c>
      <c r="G6228" t="s">
        <v>23</v>
      </c>
      <c r="H6228" s="4">
        <v>45733.312141203707</v>
      </c>
      <c r="I6228" t="b">
        <v>0</v>
      </c>
      <c r="J6228" t="b">
        <v>0</v>
      </c>
      <c r="K6228" t="s">
        <v>24</v>
      </c>
      <c r="L6228" t="s">
        <v>22</v>
      </c>
      <c r="M6228">
        <v>70000</v>
      </c>
      <c r="O6228" t="s">
        <v>803</v>
      </c>
      <c r="P6228" t="s">
        <v>9361</v>
      </c>
    </row>
    <row r="6229" spans="1:16" x14ac:dyDescent="0.25">
      <c r="A6229" t="s">
        <v>139</v>
      </c>
      <c r="B6229" t="s">
        <v>9362</v>
      </c>
      <c r="C6229" t="s">
        <v>5091</v>
      </c>
      <c r="D6229" t="s">
        <v>3970</v>
      </c>
      <c r="E6229" t="s">
        <v>20</v>
      </c>
      <c r="F6229" t="b">
        <v>0</v>
      </c>
      <c r="G6229" t="s">
        <v>30</v>
      </c>
      <c r="H6229" s="4">
        <v>45733.333865740737</v>
      </c>
      <c r="I6229" t="b">
        <v>0</v>
      </c>
      <c r="J6229" t="b">
        <v>1</v>
      </c>
      <c r="K6229" t="s">
        <v>24</v>
      </c>
      <c r="L6229" t="s">
        <v>22</v>
      </c>
      <c r="M6229">
        <v>110000</v>
      </c>
      <c r="O6229" t="s">
        <v>800</v>
      </c>
      <c r="P6229" t="s">
        <v>249</v>
      </c>
    </row>
    <row r="6230" spans="1:16" x14ac:dyDescent="0.25">
      <c r="A6230" t="s">
        <v>89</v>
      </c>
      <c r="B6230" t="s">
        <v>4516</v>
      </c>
      <c r="C6230" t="s">
        <v>71</v>
      </c>
      <c r="D6230" t="s">
        <v>3973</v>
      </c>
      <c r="E6230" t="s">
        <v>20</v>
      </c>
      <c r="F6230" t="b">
        <v>0</v>
      </c>
      <c r="G6230" t="s">
        <v>27</v>
      </c>
      <c r="H6230" s="4">
        <v>45733.334814814807</v>
      </c>
      <c r="I6230" t="b">
        <v>0</v>
      </c>
      <c r="J6230" t="b">
        <v>1</v>
      </c>
      <c r="K6230" t="s">
        <v>24</v>
      </c>
      <c r="L6230" t="s">
        <v>22</v>
      </c>
      <c r="M6230">
        <v>187625</v>
      </c>
      <c r="O6230" t="s">
        <v>1101</v>
      </c>
      <c r="P6230" t="s">
        <v>4517</v>
      </c>
    </row>
    <row r="6231" spans="1:16" x14ac:dyDescent="0.25">
      <c r="A6231" t="s">
        <v>40</v>
      </c>
      <c r="B6231" t="s">
        <v>3193</v>
      </c>
      <c r="C6231" t="s">
        <v>1471</v>
      </c>
      <c r="D6231" t="s">
        <v>4178</v>
      </c>
      <c r="E6231" t="s">
        <v>20</v>
      </c>
      <c r="F6231" t="b">
        <v>0</v>
      </c>
      <c r="G6231" t="s">
        <v>41</v>
      </c>
      <c r="H6231" s="4">
        <v>45733.335868055547</v>
      </c>
      <c r="I6231" t="b">
        <v>0</v>
      </c>
      <c r="J6231" t="b">
        <v>1</v>
      </c>
      <c r="K6231" t="s">
        <v>24</v>
      </c>
      <c r="L6231" t="s">
        <v>22</v>
      </c>
      <c r="M6231">
        <v>241000</v>
      </c>
      <c r="O6231" t="s">
        <v>59</v>
      </c>
      <c r="P6231" t="s">
        <v>137</v>
      </c>
    </row>
    <row r="6232" spans="1:16" x14ac:dyDescent="0.25">
      <c r="A6232" t="s">
        <v>139</v>
      </c>
      <c r="B6232" t="s">
        <v>9363</v>
      </c>
      <c r="C6232" t="s">
        <v>9364</v>
      </c>
      <c r="D6232" t="s">
        <v>9365</v>
      </c>
      <c r="E6232" t="s">
        <v>631</v>
      </c>
      <c r="F6232" t="b">
        <v>0</v>
      </c>
      <c r="G6232" t="s">
        <v>820</v>
      </c>
      <c r="H6232" s="4">
        <v>45733.341273148151</v>
      </c>
      <c r="I6232" t="b">
        <v>0</v>
      </c>
      <c r="J6232" t="b">
        <v>0</v>
      </c>
      <c r="K6232" t="s">
        <v>820</v>
      </c>
      <c r="L6232" t="s">
        <v>22</v>
      </c>
      <c r="M6232">
        <v>103000</v>
      </c>
      <c r="O6232" t="s">
        <v>341</v>
      </c>
      <c r="P6232" t="s">
        <v>9366</v>
      </c>
    </row>
    <row r="6233" spans="1:16" x14ac:dyDescent="0.25">
      <c r="A6233" t="s">
        <v>2</v>
      </c>
      <c r="B6233" t="s">
        <v>9367</v>
      </c>
      <c r="C6233" t="s">
        <v>1828</v>
      </c>
      <c r="D6233" t="s">
        <v>3828</v>
      </c>
      <c r="E6233" t="s">
        <v>20</v>
      </c>
      <c r="F6233" t="b">
        <v>0</v>
      </c>
      <c r="G6233" t="s">
        <v>41</v>
      </c>
      <c r="H6233" s="4">
        <v>45733.37667824074</v>
      </c>
      <c r="I6233" t="b">
        <v>0</v>
      </c>
      <c r="J6233" t="b">
        <v>1</v>
      </c>
      <c r="K6233" t="s">
        <v>24</v>
      </c>
      <c r="L6233" t="s">
        <v>22</v>
      </c>
      <c r="M6233">
        <v>90750</v>
      </c>
      <c r="O6233" t="s">
        <v>3185</v>
      </c>
      <c r="P6233" t="s">
        <v>9368</v>
      </c>
    </row>
    <row r="6234" spans="1:16" x14ac:dyDescent="0.25">
      <c r="A6234" t="s">
        <v>2</v>
      </c>
      <c r="B6234" t="s">
        <v>9369</v>
      </c>
      <c r="C6234" t="s">
        <v>179</v>
      </c>
      <c r="D6234" t="s">
        <v>4178</v>
      </c>
      <c r="E6234" t="s">
        <v>20</v>
      </c>
      <c r="F6234" t="b">
        <v>0</v>
      </c>
      <c r="G6234" t="s">
        <v>27</v>
      </c>
      <c r="H6234" s="4">
        <v>45733.377337962957</v>
      </c>
      <c r="I6234" t="b">
        <v>0</v>
      </c>
      <c r="J6234" t="b">
        <v>1</v>
      </c>
      <c r="K6234" t="s">
        <v>24</v>
      </c>
      <c r="L6234" t="s">
        <v>22</v>
      </c>
      <c r="M6234">
        <v>207000</v>
      </c>
      <c r="O6234" t="s">
        <v>59</v>
      </c>
      <c r="P6234" t="s">
        <v>137</v>
      </c>
    </row>
    <row r="6235" spans="1:16" x14ac:dyDescent="0.25">
      <c r="A6235" t="s">
        <v>2</v>
      </c>
      <c r="B6235" t="s">
        <v>4228</v>
      </c>
      <c r="C6235" t="s">
        <v>690</v>
      </c>
      <c r="D6235" t="s">
        <v>2208</v>
      </c>
      <c r="E6235" t="s">
        <v>34</v>
      </c>
      <c r="F6235" t="b">
        <v>0</v>
      </c>
      <c r="G6235" t="s">
        <v>27</v>
      </c>
      <c r="H6235" s="4">
        <v>45733.432141203702</v>
      </c>
      <c r="I6235" t="b">
        <v>0</v>
      </c>
      <c r="J6235" t="b">
        <v>1</v>
      </c>
      <c r="K6235" t="s">
        <v>24</v>
      </c>
      <c r="L6235" t="s">
        <v>22</v>
      </c>
      <c r="M6235">
        <v>175500</v>
      </c>
      <c r="O6235" t="s">
        <v>428</v>
      </c>
      <c r="P6235" t="s">
        <v>4238</v>
      </c>
    </row>
    <row r="6236" spans="1:16" x14ac:dyDescent="0.25">
      <c r="A6236" t="s">
        <v>0</v>
      </c>
      <c r="B6236" t="s">
        <v>0</v>
      </c>
      <c r="C6236" t="s">
        <v>1978</v>
      </c>
      <c r="D6236" t="s">
        <v>7547</v>
      </c>
      <c r="E6236" t="s">
        <v>34</v>
      </c>
      <c r="F6236" t="b">
        <v>0</v>
      </c>
      <c r="G6236" t="s">
        <v>52</v>
      </c>
      <c r="H6236" s="4">
        <v>45733.459699074083</v>
      </c>
      <c r="I6236" t="b">
        <v>0</v>
      </c>
      <c r="J6236" t="b">
        <v>0</v>
      </c>
      <c r="K6236" t="s">
        <v>24</v>
      </c>
      <c r="L6236" t="s">
        <v>36</v>
      </c>
      <c r="N6236">
        <v>15</v>
      </c>
      <c r="O6236" t="s">
        <v>7548</v>
      </c>
      <c r="P6236" t="s">
        <v>61</v>
      </c>
    </row>
    <row r="6237" spans="1:16" x14ac:dyDescent="0.25">
      <c r="A6237" t="s">
        <v>25</v>
      </c>
      <c r="B6237" t="s">
        <v>9370</v>
      </c>
      <c r="C6237" t="s">
        <v>9371</v>
      </c>
      <c r="D6237" t="s">
        <v>3350</v>
      </c>
      <c r="E6237" t="s">
        <v>20</v>
      </c>
      <c r="F6237" t="b">
        <v>0</v>
      </c>
      <c r="G6237" t="s">
        <v>314</v>
      </c>
      <c r="H6237" s="4">
        <v>45733.483020833337</v>
      </c>
      <c r="I6237" t="b">
        <v>1</v>
      </c>
      <c r="J6237" t="b">
        <v>0</v>
      </c>
      <c r="K6237" t="s">
        <v>314</v>
      </c>
      <c r="L6237" t="s">
        <v>22</v>
      </c>
      <c r="M6237">
        <v>40000</v>
      </c>
      <c r="O6237" t="s">
        <v>3350</v>
      </c>
      <c r="P6237" t="s">
        <v>1304</v>
      </c>
    </row>
    <row r="6238" spans="1:16" x14ac:dyDescent="0.25">
      <c r="A6238" t="s">
        <v>0</v>
      </c>
      <c r="B6238" t="s">
        <v>5525</v>
      </c>
      <c r="C6238" t="s">
        <v>851</v>
      </c>
      <c r="D6238" t="s">
        <v>4328</v>
      </c>
      <c r="E6238" t="s">
        <v>20</v>
      </c>
      <c r="F6238" t="b">
        <v>0</v>
      </c>
      <c r="G6238" t="s">
        <v>27</v>
      </c>
      <c r="H6238" s="4">
        <v>45733.500081018523</v>
      </c>
      <c r="I6238" t="b">
        <v>0</v>
      </c>
      <c r="J6238" t="b">
        <v>0</v>
      </c>
      <c r="K6238" t="s">
        <v>24</v>
      </c>
      <c r="L6238" t="s">
        <v>22</v>
      </c>
      <c r="M6238">
        <v>62500</v>
      </c>
      <c r="O6238" t="s">
        <v>5526</v>
      </c>
      <c r="P6238" t="s">
        <v>5527</v>
      </c>
    </row>
    <row r="6239" spans="1:16" x14ac:dyDescent="0.25">
      <c r="A6239" t="s">
        <v>0</v>
      </c>
      <c r="B6239" t="s">
        <v>0</v>
      </c>
      <c r="C6239" t="s">
        <v>3934</v>
      </c>
      <c r="D6239" t="s">
        <v>7547</v>
      </c>
      <c r="E6239" t="s">
        <v>34</v>
      </c>
      <c r="F6239" t="b">
        <v>0</v>
      </c>
      <c r="G6239" t="s">
        <v>35</v>
      </c>
      <c r="H6239" s="4">
        <v>45733.500648148147</v>
      </c>
      <c r="I6239" t="b">
        <v>0</v>
      </c>
      <c r="J6239" t="b">
        <v>0</v>
      </c>
      <c r="K6239" t="s">
        <v>24</v>
      </c>
      <c r="L6239" t="s">
        <v>36</v>
      </c>
      <c r="N6239">
        <v>15</v>
      </c>
      <c r="O6239" t="s">
        <v>7548</v>
      </c>
      <c r="P6239" t="s">
        <v>61</v>
      </c>
    </row>
    <row r="6240" spans="1:16" x14ac:dyDescent="0.25">
      <c r="A6240" t="s">
        <v>1</v>
      </c>
      <c r="B6240" t="s">
        <v>2392</v>
      </c>
      <c r="C6240" t="s">
        <v>292</v>
      </c>
      <c r="D6240" t="s">
        <v>3973</v>
      </c>
      <c r="E6240" t="s">
        <v>20</v>
      </c>
      <c r="F6240" t="b">
        <v>0</v>
      </c>
      <c r="G6240" t="s">
        <v>30</v>
      </c>
      <c r="H6240" s="4">
        <v>45733.501180555562</v>
      </c>
      <c r="I6240" t="b">
        <v>0</v>
      </c>
      <c r="J6240" t="b">
        <v>1</v>
      </c>
      <c r="K6240" t="s">
        <v>24</v>
      </c>
      <c r="L6240" t="s">
        <v>22</v>
      </c>
      <c r="M6240">
        <v>193426.5</v>
      </c>
      <c r="O6240" t="s">
        <v>5482</v>
      </c>
      <c r="P6240" t="s">
        <v>1809</v>
      </c>
    </row>
    <row r="6241" spans="1:16" x14ac:dyDescent="0.25">
      <c r="A6241" t="s">
        <v>40</v>
      </c>
      <c r="B6241" t="s">
        <v>9372</v>
      </c>
      <c r="C6241" t="s">
        <v>2031</v>
      </c>
      <c r="D6241" t="s">
        <v>3957</v>
      </c>
      <c r="E6241" t="s">
        <v>34</v>
      </c>
      <c r="F6241" t="b">
        <v>0</v>
      </c>
      <c r="G6241" t="s">
        <v>27</v>
      </c>
      <c r="H6241" s="4">
        <v>45733.501296296286</v>
      </c>
      <c r="I6241" t="b">
        <v>0</v>
      </c>
      <c r="J6241" t="b">
        <v>1</v>
      </c>
      <c r="K6241" t="s">
        <v>24</v>
      </c>
      <c r="L6241" t="s">
        <v>36</v>
      </c>
      <c r="N6241">
        <v>54.420001983642578</v>
      </c>
      <c r="O6241" t="s">
        <v>2319</v>
      </c>
      <c r="P6241" t="s">
        <v>9373</v>
      </c>
    </row>
    <row r="6242" spans="1:16" x14ac:dyDescent="0.25">
      <c r="A6242" t="s">
        <v>2</v>
      </c>
      <c r="B6242" t="s">
        <v>7406</v>
      </c>
      <c r="C6242" t="s">
        <v>1358</v>
      </c>
      <c r="D6242" t="s">
        <v>3973</v>
      </c>
      <c r="E6242" t="s">
        <v>20</v>
      </c>
      <c r="F6242" t="b">
        <v>0</v>
      </c>
      <c r="G6242" t="s">
        <v>41</v>
      </c>
      <c r="H6242" s="4">
        <v>45733.501400462963</v>
      </c>
      <c r="I6242" t="b">
        <v>0</v>
      </c>
      <c r="J6242" t="b">
        <v>0</v>
      </c>
      <c r="K6242" t="s">
        <v>24</v>
      </c>
      <c r="L6242" t="s">
        <v>22</v>
      </c>
      <c r="M6242">
        <v>82850</v>
      </c>
      <c r="O6242" t="s">
        <v>5482</v>
      </c>
      <c r="P6242" t="s">
        <v>3772</v>
      </c>
    </row>
    <row r="6243" spans="1:16" x14ac:dyDescent="0.25">
      <c r="A6243" t="s">
        <v>2</v>
      </c>
      <c r="B6243" t="s">
        <v>9374</v>
      </c>
      <c r="C6243" t="s">
        <v>1050</v>
      </c>
      <c r="D6243" t="s">
        <v>3973</v>
      </c>
      <c r="E6243" t="s">
        <v>20</v>
      </c>
      <c r="F6243" t="b">
        <v>0</v>
      </c>
      <c r="G6243" t="s">
        <v>41</v>
      </c>
      <c r="H6243" s="4">
        <v>45733.502187500002</v>
      </c>
      <c r="I6243" t="b">
        <v>0</v>
      </c>
      <c r="J6243" t="b">
        <v>1</v>
      </c>
      <c r="K6243" t="s">
        <v>24</v>
      </c>
      <c r="L6243" t="s">
        <v>22</v>
      </c>
      <c r="M6243">
        <v>122900</v>
      </c>
      <c r="O6243" t="s">
        <v>5482</v>
      </c>
      <c r="P6243" t="s">
        <v>9375</v>
      </c>
    </row>
    <row r="6244" spans="1:16" x14ac:dyDescent="0.25">
      <c r="A6244" t="s">
        <v>1</v>
      </c>
      <c r="B6244" t="s">
        <v>9376</v>
      </c>
      <c r="C6244" t="s">
        <v>1050</v>
      </c>
      <c r="D6244" t="s">
        <v>3973</v>
      </c>
      <c r="E6244" t="s">
        <v>20</v>
      </c>
      <c r="F6244" t="b">
        <v>0</v>
      </c>
      <c r="G6244" t="s">
        <v>35</v>
      </c>
      <c r="H6244" s="4">
        <v>45733.502349537041</v>
      </c>
      <c r="I6244" t="b">
        <v>0</v>
      </c>
      <c r="J6244" t="b">
        <v>1</v>
      </c>
      <c r="K6244" t="s">
        <v>24</v>
      </c>
      <c r="L6244" t="s">
        <v>36</v>
      </c>
      <c r="N6244">
        <v>73</v>
      </c>
      <c r="O6244" t="s">
        <v>5482</v>
      </c>
      <c r="P6244" t="s">
        <v>354</v>
      </c>
    </row>
    <row r="6245" spans="1:16" x14ac:dyDescent="0.25">
      <c r="A6245" t="s">
        <v>25</v>
      </c>
      <c r="B6245" t="s">
        <v>9377</v>
      </c>
      <c r="C6245" t="s">
        <v>820</v>
      </c>
      <c r="D6245" t="s">
        <v>4035</v>
      </c>
      <c r="E6245" t="s">
        <v>20</v>
      </c>
      <c r="F6245" t="b">
        <v>0</v>
      </c>
      <c r="G6245" t="s">
        <v>820</v>
      </c>
      <c r="H6245" s="4">
        <v>45733.507175925923</v>
      </c>
      <c r="I6245" t="b">
        <v>0</v>
      </c>
      <c r="J6245" t="b">
        <v>0</v>
      </c>
      <c r="K6245" t="s">
        <v>820</v>
      </c>
      <c r="L6245" t="s">
        <v>22</v>
      </c>
      <c r="M6245">
        <v>64800</v>
      </c>
      <c r="O6245" t="s">
        <v>9378</v>
      </c>
      <c r="P6245" t="s">
        <v>9379</v>
      </c>
    </row>
    <row r="6246" spans="1:16" x14ac:dyDescent="0.25">
      <c r="A6246" t="s">
        <v>2</v>
      </c>
      <c r="B6246" t="s">
        <v>9380</v>
      </c>
      <c r="C6246" t="s">
        <v>3318</v>
      </c>
      <c r="D6246" t="s">
        <v>3828</v>
      </c>
      <c r="E6246" t="s">
        <v>20</v>
      </c>
      <c r="F6246" t="b">
        <v>0</v>
      </c>
      <c r="G6246" t="s">
        <v>27</v>
      </c>
      <c r="H6246" s="4">
        <v>45733.543055555558</v>
      </c>
      <c r="I6246" t="b">
        <v>0</v>
      </c>
      <c r="J6246" t="b">
        <v>1</v>
      </c>
      <c r="K6246" t="s">
        <v>24</v>
      </c>
      <c r="L6246" t="s">
        <v>36</v>
      </c>
      <c r="N6246">
        <v>63.5</v>
      </c>
      <c r="O6246" t="s">
        <v>3060</v>
      </c>
      <c r="P6246" t="s">
        <v>9381</v>
      </c>
    </row>
    <row r="6247" spans="1:16" x14ac:dyDescent="0.25">
      <c r="A6247" t="s">
        <v>2</v>
      </c>
      <c r="B6247" t="s">
        <v>2</v>
      </c>
      <c r="C6247" t="s">
        <v>87</v>
      </c>
      <c r="D6247" t="s">
        <v>131</v>
      </c>
      <c r="E6247" t="s">
        <v>20</v>
      </c>
      <c r="F6247" t="b">
        <v>0</v>
      </c>
      <c r="G6247" t="s">
        <v>41</v>
      </c>
      <c r="H6247" s="4">
        <v>45733.554652777777</v>
      </c>
      <c r="I6247" t="b">
        <v>1</v>
      </c>
      <c r="J6247" t="b">
        <v>0</v>
      </c>
      <c r="K6247" t="s">
        <v>24</v>
      </c>
      <c r="L6247" t="s">
        <v>22</v>
      </c>
      <c r="M6247">
        <v>130000</v>
      </c>
      <c r="O6247" t="s">
        <v>131</v>
      </c>
      <c r="P6247" t="s">
        <v>9382</v>
      </c>
    </row>
    <row r="6248" spans="1:16" x14ac:dyDescent="0.25">
      <c r="A6248" t="s">
        <v>25</v>
      </c>
      <c r="B6248" t="s">
        <v>7231</v>
      </c>
      <c r="C6248" t="s">
        <v>7232</v>
      </c>
      <c r="D6248" t="s">
        <v>3973</v>
      </c>
      <c r="E6248" t="s">
        <v>51</v>
      </c>
      <c r="F6248" t="b">
        <v>0</v>
      </c>
      <c r="G6248" t="s">
        <v>30</v>
      </c>
      <c r="H6248" s="4">
        <v>45733.58421296296</v>
      </c>
      <c r="I6248" t="b">
        <v>0</v>
      </c>
      <c r="J6248" t="b">
        <v>0</v>
      </c>
      <c r="K6248" t="s">
        <v>24</v>
      </c>
      <c r="L6248" t="s">
        <v>36</v>
      </c>
      <c r="N6248">
        <v>57</v>
      </c>
      <c r="O6248" t="s">
        <v>1002</v>
      </c>
    </row>
    <row r="6249" spans="1:16" x14ac:dyDescent="0.25">
      <c r="A6249" t="s">
        <v>28</v>
      </c>
      <c r="B6249" t="s">
        <v>9445</v>
      </c>
      <c r="C6249" t="s">
        <v>180</v>
      </c>
      <c r="D6249" t="s">
        <v>3973</v>
      </c>
      <c r="E6249" t="s">
        <v>20</v>
      </c>
      <c r="F6249" t="b">
        <v>0</v>
      </c>
      <c r="G6249" t="s">
        <v>41</v>
      </c>
      <c r="H6249" s="4">
        <v>45733.584409722222</v>
      </c>
      <c r="I6249" t="b">
        <v>0</v>
      </c>
      <c r="J6249" t="b">
        <v>1</v>
      </c>
      <c r="K6249" t="s">
        <v>24</v>
      </c>
      <c r="L6249" t="s">
        <v>22</v>
      </c>
      <c r="M6249">
        <v>155500</v>
      </c>
      <c r="O6249" t="s">
        <v>9249</v>
      </c>
      <c r="P6249" t="s">
        <v>9446</v>
      </c>
    </row>
    <row r="6250" spans="1:16" x14ac:dyDescent="0.25">
      <c r="A6250" t="s">
        <v>40</v>
      </c>
      <c r="B6250" t="s">
        <v>9383</v>
      </c>
      <c r="C6250" t="s">
        <v>538</v>
      </c>
      <c r="D6250" t="s">
        <v>3828</v>
      </c>
      <c r="E6250" t="s">
        <v>20</v>
      </c>
      <c r="F6250" t="b">
        <v>0</v>
      </c>
      <c r="G6250" t="s">
        <v>27</v>
      </c>
      <c r="H6250" s="4">
        <v>45733.585023148153</v>
      </c>
      <c r="I6250" t="b">
        <v>0</v>
      </c>
      <c r="J6250" t="b">
        <v>1</v>
      </c>
      <c r="K6250" t="s">
        <v>24</v>
      </c>
      <c r="L6250" t="s">
        <v>22</v>
      </c>
      <c r="M6250">
        <v>163000</v>
      </c>
      <c r="O6250" t="s">
        <v>487</v>
      </c>
      <c r="P6250" t="s">
        <v>9384</v>
      </c>
    </row>
    <row r="6251" spans="1:16" x14ac:dyDescent="0.25">
      <c r="A6251" t="s">
        <v>89</v>
      </c>
      <c r="B6251" t="s">
        <v>7027</v>
      </c>
      <c r="C6251" t="s">
        <v>82</v>
      </c>
      <c r="D6251" t="s">
        <v>3973</v>
      </c>
      <c r="E6251" t="s">
        <v>20</v>
      </c>
      <c r="F6251" t="b">
        <v>0</v>
      </c>
      <c r="G6251" t="s">
        <v>41</v>
      </c>
      <c r="H6251" s="4">
        <v>45733.585682870369</v>
      </c>
      <c r="I6251" t="b">
        <v>0</v>
      </c>
      <c r="J6251" t="b">
        <v>1</v>
      </c>
      <c r="K6251" t="s">
        <v>24</v>
      </c>
      <c r="L6251" t="s">
        <v>22</v>
      </c>
      <c r="M6251">
        <v>147500</v>
      </c>
      <c r="O6251" t="s">
        <v>7028</v>
      </c>
      <c r="P6251" t="s">
        <v>7029</v>
      </c>
    </row>
    <row r="6252" spans="1:16" x14ac:dyDescent="0.25">
      <c r="A6252" t="s">
        <v>19</v>
      </c>
      <c r="B6252" t="s">
        <v>9385</v>
      </c>
      <c r="C6252" t="s">
        <v>140</v>
      </c>
      <c r="D6252" t="s">
        <v>3600</v>
      </c>
      <c r="E6252" t="s">
        <v>51</v>
      </c>
      <c r="F6252" t="b">
        <v>0</v>
      </c>
      <c r="G6252" t="s">
        <v>41</v>
      </c>
      <c r="H6252" s="4">
        <v>45733.596435185187</v>
      </c>
      <c r="I6252" t="b">
        <v>0</v>
      </c>
      <c r="J6252" t="b">
        <v>0</v>
      </c>
      <c r="K6252" t="s">
        <v>24</v>
      </c>
      <c r="L6252" t="s">
        <v>36</v>
      </c>
      <c r="N6252">
        <v>110</v>
      </c>
      <c r="O6252" t="s">
        <v>2569</v>
      </c>
      <c r="P6252" t="s">
        <v>2188</v>
      </c>
    </row>
    <row r="6253" spans="1:16" x14ac:dyDescent="0.25">
      <c r="A6253" t="s">
        <v>139</v>
      </c>
      <c r="B6253" t="s">
        <v>1697</v>
      </c>
      <c r="C6253" t="s">
        <v>39</v>
      </c>
      <c r="D6253" t="s">
        <v>7658</v>
      </c>
      <c r="E6253" t="s">
        <v>20</v>
      </c>
      <c r="F6253" t="b">
        <v>1</v>
      </c>
      <c r="G6253" t="s">
        <v>625</v>
      </c>
      <c r="H6253" s="4">
        <v>45733.624872685177</v>
      </c>
      <c r="I6253" t="b">
        <v>1</v>
      </c>
      <c r="J6253" t="b">
        <v>0</v>
      </c>
      <c r="K6253" t="s">
        <v>625</v>
      </c>
      <c r="L6253" t="s">
        <v>22</v>
      </c>
      <c r="M6253">
        <v>70000</v>
      </c>
      <c r="O6253" t="s">
        <v>9386</v>
      </c>
      <c r="P6253" t="s">
        <v>9387</v>
      </c>
    </row>
    <row r="6254" spans="1:16" x14ac:dyDescent="0.25">
      <c r="A6254" t="s">
        <v>0</v>
      </c>
      <c r="B6254" t="s">
        <v>1632</v>
      </c>
      <c r="C6254" t="s">
        <v>118</v>
      </c>
      <c r="D6254" t="s">
        <v>131</v>
      </c>
      <c r="F6254" t="b">
        <v>0</v>
      </c>
      <c r="G6254" t="s">
        <v>27</v>
      </c>
      <c r="H6254" s="4">
        <v>45733.625127314823</v>
      </c>
      <c r="I6254" t="b">
        <v>1</v>
      </c>
      <c r="J6254" t="b">
        <v>0</v>
      </c>
      <c r="K6254" t="s">
        <v>24</v>
      </c>
      <c r="L6254" t="s">
        <v>36</v>
      </c>
      <c r="N6254">
        <v>41</v>
      </c>
      <c r="O6254" t="s">
        <v>131</v>
      </c>
      <c r="P6254" t="s">
        <v>9388</v>
      </c>
    </row>
    <row r="6255" spans="1:16" x14ac:dyDescent="0.25">
      <c r="A6255" t="s">
        <v>19</v>
      </c>
      <c r="B6255" t="s">
        <v>9389</v>
      </c>
      <c r="C6255" t="s">
        <v>3887</v>
      </c>
      <c r="D6255" t="s">
        <v>3973</v>
      </c>
      <c r="E6255" t="s">
        <v>20</v>
      </c>
      <c r="F6255" t="b">
        <v>0</v>
      </c>
      <c r="G6255" t="s">
        <v>27</v>
      </c>
      <c r="H6255" s="4">
        <v>45733.625775462962</v>
      </c>
      <c r="I6255" t="b">
        <v>0</v>
      </c>
      <c r="J6255" t="b">
        <v>1</v>
      </c>
      <c r="K6255" t="s">
        <v>24</v>
      </c>
      <c r="L6255" t="s">
        <v>22</v>
      </c>
      <c r="M6255">
        <v>152500</v>
      </c>
      <c r="O6255" t="s">
        <v>9390</v>
      </c>
      <c r="P6255" t="s">
        <v>9391</v>
      </c>
    </row>
    <row r="6256" spans="1:16" x14ac:dyDescent="0.25">
      <c r="A6256" t="s">
        <v>25</v>
      </c>
      <c r="B6256" t="s">
        <v>8209</v>
      </c>
      <c r="C6256" t="s">
        <v>64</v>
      </c>
      <c r="D6256" t="s">
        <v>3973</v>
      </c>
      <c r="E6256" t="s">
        <v>20</v>
      </c>
      <c r="F6256" t="b">
        <v>0</v>
      </c>
      <c r="G6256" t="s">
        <v>52</v>
      </c>
      <c r="H6256" s="4">
        <v>45733.625949074078</v>
      </c>
      <c r="I6256" t="b">
        <v>0</v>
      </c>
      <c r="J6256" t="b">
        <v>1</v>
      </c>
      <c r="K6256" t="s">
        <v>24</v>
      </c>
      <c r="L6256" t="s">
        <v>22</v>
      </c>
      <c r="M6256">
        <v>98950</v>
      </c>
      <c r="O6256" t="s">
        <v>1906</v>
      </c>
      <c r="P6256" t="s">
        <v>8210</v>
      </c>
    </row>
    <row r="6257" spans="1:16" x14ac:dyDescent="0.25">
      <c r="A6257" t="s">
        <v>40</v>
      </c>
      <c r="B6257" t="s">
        <v>9392</v>
      </c>
      <c r="C6257" t="s">
        <v>1118</v>
      </c>
      <c r="D6257" t="s">
        <v>3973</v>
      </c>
      <c r="E6257" t="s">
        <v>20</v>
      </c>
      <c r="F6257" t="b">
        <v>0</v>
      </c>
      <c r="G6257" t="s">
        <v>27</v>
      </c>
      <c r="H6257" s="4">
        <v>45733.627222222232</v>
      </c>
      <c r="I6257" t="b">
        <v>0</v>
      </c>
      <c r="J6257" t="b">
        <v>1</v>
      </c>
      <c r="K6257" t="s">
        <v>24</v>
      </c>
      <c r="L6257" t="s">
        <v>22</v>
      </c>
      <c r="M6257">
        <v>135000</v>
      </c>
      <c r="O6257" t="s">
        <v>1784</v>
      </c>
      <c r="P6257" t="s">
        <v>2489</v>
      </c>
    </row>
    <row r="6258" spans="1:16" x14ac:dyDescent="0.25">
      <c r="A6258" t="s">
        <v>2</v>
      </c>
      <c r="B6258" t="s">
        <v>2</v>
      </c>
      <c r="C6258" t="s">
        <v>9393</v>
      </c>
      <c r="D6258" t="s">
        <v>3973</v>
      </c>
      <c r="E6258" t="s">
        <v>20</v>
      </c>
      <c r="F6258" t="b">
        <v>0</v>
      </c>
      <c r="G6258" t="s">
        <v>52</v>
      </c>
      <c r="H6258" s="4">
        <v>45733.629131944443</v>
      </c>
      <c r="I6258" t="b">
        <v>0</v>
      </c>
      <c r="J6258" t="b">
        <v>1</v>
      </c>
      <c r="K6258" t="s">
        <v>24</v>
      </c>
      <c r="L6258" t="s">
        <v>22</v>
      </c>
      <c r="M6258">
        <v>187153</v>
      </c>
      <c r="O6258" t="s">
        <v>5482</v>
      </c>
      <c r="P6258" t="s">
        <v>3226</v>
      </c>
    </row>
    <row r="6259" spans="1:16" x14ac:dyDescent="0.25">
      <c r="A6259" t="s">
        <v>2</v>
      </c>
      <c r="B6259" t="s">
        <v>4908</v>
      </c>
      <c r="C6259" t="s">
        <v>475</v>
      </c>
      <c r="D6259" t="s">
        <v>3973</v>
      </c>
      <c r="E6259" t="s">
        <v>20</v>
      </c>
      <c r="F6259" t="b">
        <v>0</v>
      </c>
      <c r="G6259" t="s">
        <v>27</v>
      </c>
      <c r="H6259" s="4">
        <v>45733.641516203701</v>
      </c>
      <c r="I6259" t="b">
        <v>0</v>
      </c>
      <c r="J6259" t="b">
        <v>0</v>
      </c>
      <c r="K6259" t="s">
        <v>24</v>
      </c>
      <c r="L6259" t="s">
        <v>22</v>
      </c>
      <c r="M6259">
        <v>130000</v>
      </c>
      <c r="O6259" t="s">
        <v>2925</v>
      </c>
    </row>
    <row r="6260" spans="1:16" x14ac:dyDescent="0.25">
      <c r="A6260" t="s">
        <v>1</v>
      </c>
      <c r="B6260" t="s">
        <v>9394</v>
      </c>
      <c r="C6260" t="s">
        <v>371</v>
      </c>
      <c r="D6260" t="s">
        <v>2208</v>
      </c>
      <c r="E6260" t="s">
        <v>20</v>
      </c>
      <c r="F6260" t="b">
        <v>0</v>
      </c>
      <c r="G6260" t="s">
        <v>27</v>
      </c>
      <c r="H6260" s="4">
        <v>45733.643113425933</v>
      </c>
      <c r="I6260" t="b">
        <v>0</v>
      </c>
      <c r="J6260" t="b">
        <v>0</v>
      </c>
      <c r="K6260" t="s">
        <v>24</v>
      </c>
      <c r="L6260" t="s">
        <v>22</v>
      </c>
      <c r="M6260">
        <v>95000</v>
      </c>
      <c r="O6260" t="s">
        <v>5491</v>
      </c>
      <c r="P6260" t="s">
        <v>9395</v>
      </c>
    </row>
    <row r="6261" spans="1:16" x14ac:dyDescent="0.25">
      <c r="A6261" t="s">
        <v>0</v>
      </c>
      <c r="B6261" t="s">
        <v>8786</v>
      </c>
      <c r="C6261" t="s">
        <v>1099</v>
      </c>
      <c r="D6261" t="s">
        <v>3600</v>
      </c>
      <c r="E6261" t="s">
        <v>51</v>
      </c>
      <c r="F6261" t="b">
        <v>0</v>
      </c>
      <c r="G6261" t="s">
        <v>27</v>
      </c>
      <c r="H6261" s="4">
        <v>45733.666724537034</v>
      </c>
      <c r="I6261" t="b">
        <v>1</v>
      </c>
      <c r="J6261" t="b">
        <v>0</v>
      </c>
      <c r="K6261" t="s">
        <v>24</v>
      </c>
      <c r="L6261" t="s">
        <v>36</v>
      </c>
      <c r="N6261">
        <v>60</v>
      </c>
      <c r="O6261" t="s">
        <v>8787</v>
      </c>
      <c r="P6261" t="s">
        <v>119</v>
      </c>
    </row>
    <row r="6262" spans="1:16" x14ac:dyDescent="0.25">
      <c r="A6262" t="s">
        <v>1</v>
      </c>
      <c r="B6262" t="s">
        <v>9017</v>
      </c>
      <c r="C6262" t="s">
        <v>160</v>
      </c>
      <c r="D6262" t="s">
        <v>3828</v>
      </c>
      <c r="E6262" t="s">
        <v>20</v>
      </c>
      <c r="F6262" t="b">
        <v>0</v>
      </c>
      <c r="G6262" t="s">
        <v>52</v>
      </c>
      <c r="H6262" s="4">
        <v>45733.668865740743</v>
      </c>
      <c r="I6262" t="b">
        <v>0</v>
      </c>
      <c r="J6262" t="b">
        <v>1</v>
      </c>
      <c r="K6262" t="s">
        <v>24</v>
      </c>
      <c r="L6262" t="s">
        <v>22</v>
      </c>
      <c r="M6262">
        <v>220500</v>
      </c>
      <c r="O6262" t="s">
        <v>3939</v>
      </c>
    </row>
    <row r="6263" spans="1:16" x14ac:dyDescent="0.25">
      <c r="A6263" t="s">
        <v>2</v>
      </c>
      <c r="B6263" t="s">
        <v>7237</v>
      </c>
      <c r="C6263" t="s">
        <v>2360</v>
      </c>
      <c r="D6263" t="s">
        <v>7238</v>
      </c>
      <c r="E6263" t="s">
        <v>20</v>
      </c>
      <c r="F6263" t="b">
        <v>0</v>
      </c>
      <c r="G6263" t="s">
        <v>1740</v>
      </c>
      <c r="H6263" s="4">
        <v>45733.685069444437</v>
      </c>
      <c r="I6263" t="b">
        <v>0</v>
      </c>
      <c r="J6263" t="b">
        <v>0</v>
      </c>
      <c r="K6263" t="s">
        <v>1740</v>
      </c>
      <c r="L6263" t="s">
        <v>22</v>
      </c>
      <c r="M6263">
        <v>28000</v>
      </c>
      <c r="O6263" t="s">
        <v>7239</v>
      </c>
    </row>
    <row r="6264" spans="1:16" x14ac:dyDescent="0.25">
      <c r="A6264" t="s">
        <v>19</v>
      </c>
      <c r="B6264" t="s">
        <v>2537</v>
      </c>
      <c r="C6264" t="s">
        <v>82</v>
      </c>
      <c r="D6264" t="s">
        <v>3973</v>
      </c>
      <c r="E6264" t="s">
        <v>51</v>
      </c>
      <c r="F6264" t="b">
        <v>0</v>
      </c>
      <c r="G6264" t="s">
        <v>27</v>
      </c>
      <c r="H6264" s="4">
        <v>45733.708344907413</v>
      </c>
      <c r="I6264" t="b">
        <v>0</v>
      </c>
      <c r="J6264" t="b">
        <v>0</v>
      </c>
      <c r="K6264" t="s">
        <v>24</v>
      </c>
      <c r="L6264" t="s">
        <v>36</v>
      </c>
      <c r="N6264">
        <v>77.5</v>
      </c>
      <c r="O6264" t="s">
        <v>5098</v>
      </c>
      <c r="P6264" t="s">
        <v>5099</v>
      </c>
    </row>
    <row r="6265" spans="1:16" x14ac:dyDescent="0.25">
      <c r="A6265" t="s">
        <v>0</v>
      </c>
      <c r="B6265" t="s">
        <v>9396</v>
      </c>
      <c r="C6265" t="s">
        <v>443</v>
      </c>
      <c r="D6265" t="s">
        <v>3600</v>
      </c>
      <c r="E6265" t="s">
        <v>20</v>
      </c>
      <c r="F6265" t="b">
        <v>0</v>
      </c>
      <c r="G6265" t="s">
        <v>27</v>
      </c>
      <c r="H6265" s="4">
        <v>45733.708368055559</v>
      </c>
      <c r="I6265" t="b">
        <v>0</v>
      </c>
      <c r="J6265" t="b">
        <v>0</v>
      </c>
      <c r="K6265" t="s">
        <v>24</v>
      </c>
      <c r="L6265" t="s">
        <v>22</v>
      </c>
      <c r="M6265">
        <v>107500</v>
      </c>
      <c r="O6265" t="s">
        <v>9397</v>
      </c>
      <c r="P6265" t="s">
        <v>9398</v>
      </c>
    </row>
    <row r="6266" spans="1:16" x14ac:dyDescent="0.25">
      <c r="A6266" t="s">
        <v>0</v>
      </c>
      <c r="B6266" t="s">
        <v>0</v>
      </c>
      <c r="C6266" t="s">
        <v>621</v>
      </c>
      <c r="D6266" t="s">
        <v>3973</v>
      </c>
      <c r="E6266" t="s">
        <v>51</v>
      </c>
      <c r="F6266" t="b">
        <v>0</v>
      </c>
      <c r="G6266" t="s">
        <v>52</v>
      </c>
      <c r="H6266" s="4">
        <v>45733.709050925929</v>
      </c>
      <c r="I6266" t="b">
        <v>1</v>
      </c>
      <c r="J6266" t="b">
        <v>0</v>
      </c>
      <c r="K6266" t="s">
        <v>24</v>
      </c>
      <c r="L6266" t="s">
        <v>36</v>
      </c>
      <c r="N6266">
        <v>22.5</v>
      </c>
      <c r="O6266" t="s">
        <v>1783</v>
      </c>
    </row>
    <row r="6267" spans="1:16" x14ac:dyDescent="0.25">
      <c r="A6267" t="s">
        <v>1</v>
      </c>
      <c r="B6267" t="s">
        <v>779</v>
      </c>
      <c r="C6267" t="s">
        <v>64</v>
      </c>
      <c r="D6267" t="s">
        <v>3973</v>
      </c>
      <c r="E6267" t="s">
        <v>631</v>
      </c>
      <c r="F6267" t="b">
        <v>0</v>
      </c>
      <c r="G6267" t="s">
        <v>52</v>
      </c>
      <c r="H6267" s="4">
        <v>45733.710057870368</v>
      </c>
      <c r="I6267" t="b">
        <v>0</v>
      </c>
      <c r="J6267" t="b">
        <v>0</v>
      </c>
      <c r="K6267" t="s">
        <v>24</v>
      </c>
      <c r="L6267" t="s">
        <v>36</v>
      </c>
      <c r="N6267">
        <v>20</v>
      </c>
      <c r="O6267" t="s">
        <v>3888</v>
      </c>
      <c r="P6267" t="s">
        <v>149</v>
      </c>
    </row>
    <row r="6268" spans="1:16" x14ac:dyDescent="0.25">
      <c r="A6268" t="s">
        <v>2</v>
      </c>
      <c r="B6268" t="s">
        <v>9399</v>
      </c>
      <c r="C6268" t="s">
        <v>172</v>
      </c>
      <c r="D6268" t="s">
        <v>3973</v>
      </c>
      <c r="E6268" t="s">
        <v>20</v>
      </c>
      <c r="F6268" t="b">
        <v>0</v>
      </c>
      <c r="G6268" t="s">
        <v>27</v>
      </c>
      <c r="H6268" s="4">
        <v>45733.710231481477</v>
      </c>
      <c r="I6268" t="b">
        <v>0</v>
      </c>
      <c r="J6268" t="b">
        <v>1</v>
      </c>
      <c r="K6268" t="s">
        <v>24</v>
      </c>
      <c r="L6268" t="s">
        <v>22</v>
      </c>
      <c r="M6268">
        <v>162500</v>
      </c>
      <c r="O6268" t="s">
        <v>1172</v>
      </c>
      <c r="P6268" t="s">
        <v>9400</v>
      </c>
    </row>
    <row r="6269" spans="1:16" x14ac:dyDescent="0.25">
      <c r="A6269" t="s">
        <v>2</v>
      </c>
      <c r="B6269" t="s">
        <v>9401</v>
      </c>
      <c r="C6269" t="s">
        <v>633</v>
      </c>
      <c r="D6269" t="s">
        <v>2208</v>
      </c>
      <c r="E6269" t="s">
        <v>20</v>
      </c>
      <c r="F6269" t="b">
        <v>0</v>
      </c>
      <c r="G6269" t="s">
        <v>27</v>
      </c>
      <c r="H6269" s="4">
        <v>45733.710277777784</v>
      </c>
      <c r="I6269" t="b">
        <v>0</v>
      </c>
      <c r="J6269" t="b">
        <v>1</v>
      </c>
      <c r="K6269" t="s">
        <v>24</v>
      </c>
      <c r="L6269" t="s">
        <v>22</v>
      </c>
      <c r="M6269">
        <v>135000</v>
      </c>
      <c r="O6269" t="s">
        <v>3506</v>
      </c>
      <c r="P6269" t="s">
        <v>9402</v>
      </c>
    </row>
    <row r="6270" spans="1:16" x14ac:dyDescent="0.25">
      <c r="A6270" t="s">
        <v>2</v>
      </c>
      <c r="B6270" t="s">
        <v>2</v>
      </c>
      <c r="C6270" t="s">
        <v>39</v>
      </c>
      <c r="D6270" t="s">
        <v>3985</v>
      </c>
      <c r="E6270" t="s">
        <v>20</v>
      </c>
      <c r="F6270" t="b">
        <v>1</v>
      </c>
      <c r="G6270" t="s">
        <v>3446</v>
      </c>
      <c r="H6270" s="4">
        <v>45733.710682870369</v>
      </c>
      <c r="I6270" t="b">
        <v>0</v>
      </c>
      <c r="J6270" t="b">
        <v>0</v>
      </c>
      <c r="K6270" t="s">
        <v>3446</v>
      </c>
      <c r="L6270" t="s">
        <v>22</v>
      </c>
      <c r="M6270">
        <v>37500</v>
      </c>
      <c r="O6270" t="s">
        <v>7650</v>
      </c>
      <c r="P6270" t="s">
        <v>7651</v>
      </c>
    </row>
    <row r="6271" spans="1:16" x14ac:dyDescent="0.25">
      <c r="A6271" t="s">
        <v>2</v>
      </c>
      <c r="B6271" t="s">
        <v>9403</v>
      </c>
      <c r="C6271" t="s">
        <v>9404</v>
      </c>
      <c r="D6271" t="s">
        <v>4084</v>
      </c>
      <c r="E6271" t="s">
        <v>20</v>
      </c>
      <c r="F6271" t="b">
        <v>0</v>
      </c>
      <c r="G6271" t="s">
        <v>158</v>
      </c>
      <c r="H6271" s="4">
        <v>45733.712916666656</v>
      </c>
      <c r="I6271" t="b">
        <v>0</v>
      </c>
      <c r="J6271" t="b">
        <v>0</v>
      </c>
      <c r="K6271" t="s">
        <v>158</v>
      </c>
      <c r="L6271" t="s">
        <v>22</v>
      </c>
      <c r="M6271">
        <v>110000</v>
      </c>
      <c r="O6271" t="s">
        <v>9405</v>
      </c>
      <c r="P6271" t="s">
        <v>1244</v>
      </c>
    </row>
    <row r="6272" spans="1:16" x14ac:dyDescent="0.25">
      <c r="A6272" t="s">
        <v>2</v>
      </c>
      <c r="B6272" t="s">
        <v>9406</v>
      </c>
      <c r="C6272" t="s">
        <v>4208</v>
      </c>
      <c r="D6272" t="s">
        <v>3828</v>
      </c>
      <c r="E6272" t="s">
        <v>219</v>
      </c>
      <c r="F6272" t="b">
        <v>0</v>
      </c>
      <c r="G6272" t="s">
        <v>1247</v>
      </c>
      <c r="H6272" s="4">
        <v>45733.738020833327</v>
      </c>
      <c r="I6272" t="b">
        <v>0</v>
      </c>
      <c r="J6272" t="b">
        <v>0</v>
      </c>
      <c r="K6272" t="s">
        <v>1247</v>
      </c>
      <c r="L6272" t="s">
        <v>36</v>
      </c>
      <c r="N6272">
        <v>32.5</v>
      </c>
      <c r="O6272" t="s">
        <v>9407</v>
      </c>
    </row>
    <row r="6273" spans="1:16" x14ac:dyDescent="0.25">
      <c r="A6273" t="s">
        <v>2</v>
      </c>
      <c r="B6273" t="s">
        <v>9408</v>
      </c>
      <c r="C6273" t="s">
        <v>122</v>
      </c>
      <c r="D6273" t="s">
        <v>3600</v>
      </c>
      <c r="E6273" t="s">
        <v>20</v>
      </c>
      <c r="F6273" t="b">
        <v>0</v>
      </c>
      <c r="G6273" t="s">
        <v>27</v>
      </c>
      <c r="H6273" s="4">
        <v>45733.752106481479</v>
      </c>
      <c r="I6273" t="b">
        <v>1</v>
      </c>
      <c r="J6273" t="b">
        <v>0</v>
      </c>
      <c r="K6273" t="s">
        <v>24</v>
      </c>
      <c r="L6273" t="s">
        <v>22</v>
      </c>
      <c r="M6273">
        <v>95000</v>
      </c>
      <c r="O6273" t="s">
        <v>9409</v>
      </c>
      <c r="P6273" t="s">
        <v>48</v>
      </c>
    </row>
    <row r="6274" spans="1:16" x14ac:dyDescent="0.25">
      <c r="A6274" t="s">
        <v>2</v>
      </c>
      <c r="B6274" t="s">
        <v>8530</v>
      </c>
      <c r="C6274" t="s">
        <v>26</v>
      </c>
      <c r="D6274" t="s">
        <v>3957</v>
      </c>
      <c r="E6274" t="s">
        <v>20</v>
      </c>
      <c r="F6274" t="b">
        <v>0</v>
      </c>
      <c r="G6274" t="s">
        <v>23</v>
      </c>
      <c r="H6274" s="4">
        <v>45733.768310185187</v>
      </c>
      <c r="I6274" t="b">
        <v>0</v>
      </c>
      <c r="J6274" t="b">
        <v>1</v>
      </c>
      <c r="K6274" t="s">
        <v>24</v>
      </c>
      <c r="L6274" t="s">
        <v>36</v>
      </c>
      <c r="N6274">
        <v>61.159996032714837</v>
      </c>
      <c r="O6274" t="s">
        <v>8531</v>
      </c>
      <c r="P6274" t="s">
        <v>8532</v>
      </c>
    </row>
    <row r="6275" spans="1:16" x14ac:dyDescent="0.25">
      <c r="A6275" t="s">
        <v>0</v>
      </c>
      <c r="B6275" t="s">
        <v>9410</v>
      </c>
      <c r="C6275" t="s">
        <v>329</v>
      </c>
      <c r="D6275" t="s">
        <v>3973</v>
      </c>
      <c r="E6275" t="s">
        <v>51</v>
      </c>
      <c r="F6275" t="b">
        <v>0</v>
      </c>
      <c r="G6275" t="s">
        <v>27</v>
      </c>
      <c r="H6275" s="4">
        <v>45733.791932870372</v>
      </c>
      <c r="I6275" t="b">
        <v>0</v>
      </c>
      <c r="J6275" t="b">
        <v>0</v>
      </c>
      <c r="K6275" t="s">
        <v>24</v>
      </c>
      <c r="L6275" t="s">
        <v>36</v>
      </c>
      <c r="N6275">
        <v>80</v>
      </c>
      <c r="O6275" t="s">
        <v>9411</v>
      </c>
    </row>
    <row r="6276" spans="1:16" x14ac:dyDescent="0.25">
      <c r="A6276" t="s">
        <v>0</v>
      </c>
      <c r="B6276" t="s">
        <v>1246</v>
      </c>
      <c r="C6276" t="s">
        <v>768</v>
      </c>
      <c r="D6276" t="s">
        <v>4084</v>
      </c>
      <c r="F6276" t="b">
        <v>0</v>
      </c>
      <c r="G6276" t="s">
        <v>27</v>
      </c>
      <c r="H6276" s="4">
        <v>45733.792013888888</v>
      </c>
      <c r="I6276" t="b">
        <v>0</v>
      </c>
      <c r="J6276" t="b">
        <v>0</v>
      </c>
      <c r="K6276" t="s">
        <v>24</v>
      </c>
      <c r="L6276" t="s">
        <v>22</v>
      </c>
      <c r="M6276">
        <v>93176</v>
      </c>
      <c r="O6276" t="s">
        <v>9412</v>
      </c>
    </row>
    <row r="6277" spans="1:16" x14ac:dyDescent="0.25">
      <c r="A6277" t="s">
        <v>2</v>
      </c>
      <c r="B6277" t="s">
        <v>9413</v>
      </c>
      <c r="C6277" t="s">
        <v>1025</v>
      </c>
      <c r="D6277" t="s">
        <v>3600</v>
      </c>
      <c r="E6277" t="s">
        <v>51</v>
      </c>
      <c r="F6277" t="b">
        <v>0</v>
      </c>
      <c r="G6277" t="s">
        <v>35</v>
      </c>
      <c r="H6277" s="4">
        <v>45733.793356481481</v>
      </c>
      <c r="I6277" t="b">
        <v>1</v>
      </c>
      <c r="J6277" t="b">
        <v>0</v>
      </c>
      <c r="K6277" t="s">
        <v>24</v>
      </c>
      <c r="L6277" t="s">
        <v>36</v>
      </c>
      <c r="N6277">
        <v>65</v>
      </c>
      <c r="O6277" t="s">
        <v>9414</v>
      </c>
      <c r="P6277" t="s">
        <v>2177</v>
      </c>
    </row>
    <row r="6278" spans="1:16" x14ac:dyDescent="0.25">
      <c r="A6278" t="s">
        <v>0</v>
      </c>
      <c r="B6278" t="s">
        <v>8056</v>
      </c>
      <c r="C6278" t="s">
        <v>696</v>
      </c>
      <c r="D6278" t="s">
        <v>3973</v>
      </c>
      <c r="E6278" t="s">
        <v>51</v>
      </c>
      <c r="F6278" t="b">
        <v>0</v>
      </c>
      <c r="G6278" t="s">
        <v>30</v>
      </c>
      <c r="H6278" s="4">
        <v>45733.793506944443</v>
      </c>
      <c r="I6278" t="b">
        <v>0</v>
      </c>
      <c r="J6278" t="b">
        <v>0</v>
      </c>
      <c r="K6278" t="s">
        <v>24</v>
      </c>
      <c r="L6278" t="s">
        <v>36</v>
      </c>
      <c r="N6278">
        <v>47.5</v>
      </c>
      <c r="O6278" t="s">
        <v>1137</v>
      </c>
      <c r="P6278" t="s">
        <v>709</v>
      </c>
    </row>
    <row r="6279" spans="1:16" x14ac:dyDescent="0.25">
      <c r="A6279" t="s">
        <v>2</v>
      </c>
      <c r="B6279" t="s">
        <v>9415</v>
      </c>
      <c r="C6279" t="s">
        <v>9416</v>
      </c>
      <c r="D6279" t="s">
        <v>3973</v>
      </c>
      <c r="E6279" t="s">
        <v>20</v>
      </c>
      <c r="F6279" t="b">
        <v>0</v>
      </c>
      <c r="G6279" t="s">
        <v>27</v>
      </c>
      <c r="H6279" s="4">
        <v>45733.793703703697</v>
      </c>
      <c r="I6279" t="b">
        <v>0</v>
      </c>
      <c r="J6279" t="b">
        <v>1</v>
      </c>
      <c r="K6279" t="s">
        <v>24</v>
      </c>
      <c r="L6279" t="s">
        <v>22</v>
      </c>
      <c r="M6279">
        <v>119000</v>
      </c>
      <c r="O6279" t="s">
        <v>734</v>
      </c>
      <c r="P6279" t="s">
        <v>9417</v>
      </c>
    </row>
    <row r="6280" spans="1:16" x14ac:dyDescent="0.25">
      <c r="A6280" t="s">
        <v>89</v>
      </c>
      <c r="B6280" t="s">
        <v>6660</v>
      </c>
      <c r="C6280" t="s">
        <v>44</v>
      </c>
      <c r="D6280" t="s">
        <v>3973</v>
      </c>
      <c r="E6280" t="s">
        <v>20</v>
      </c>
      <c r="F6280" t="b">
        <v>0</v>
      </c>
      <c r="G6280" t="s">
        <v>27</v>
      </c>
      <c r="H6280" s="4">
        <v>45733.795057870368</v>
      </c>
      <c r="I6280" t="b">
        <v>1</v>
      </c>
      <c r="J6280" t="b">
        <v>1</v>
      </c>
      <c r="K6280" t="s">
        <v>24</v>
      </c>
      <c r="L6280" t="s">
        <v>22</v>
      </c>
      <c r="M6280">
        <v>185000</v>
      </c>
      <c r="O6280" t="s">
        <v>2815</v>
      </c>
      <c r="P6280" t="s">
        <v>6661</v>
      </c>
    </row>
    <row r="6281" spans="1:16" x14ac:dyDescent="0.25">
      <c r="A6281" t="s">
        <v>0</v>
      </c>
      <c r="B6281" t="s">
        <v>9418</v>
      </c>
      <c r="C6281" t="s">
        <v>316</v>
      </c>
      <c r="D6281" t="s">
        <v>3957</v>
      </c>
      <c r="E6281" t="s">
        <v>20</v>
      </c>
      <c r="F6281" t="b">
        <v>0</v>
      </c>
      <c r="G6281" t="s">
        <v>35</v>
      </c>
      <c r="H6281" s="4">
        <v>45733.833819444437</v>
      </c>
      <c r="I6281" t="b">
        <v>0</v>
      </c>
      <c r="J6281" t="b">
        <v>1</v>
      </c>
      <c r="K6281" t="s">
        <v>24</v>
      </c>
      <c r="L6281" t="s">
        <v>36</v>
      </c>
      <c r="N6281">
        <v>16.510000228881839</v>
      </c>
      <c r="O6281" t="s">
        <v>759</v>
      </c>
      <c r="P6281" t="s">
        <v>9419</v>
      </c>
    </row>
    <row r="6282" spans="1:16" x14ac:dyDescent="0.25">
      <c r="A6282" t="s">
        <v>0</v>
      </c>
      <c r="B6282" t="s">
        <v>9175</v>
      </c>
      <c r="C6282" t="s">
        <v>292</v>
      </c>
      <c r="D6282" t="s">
        <v>3957</v>
      </c>
      <c r="E6282" t="s">
        <v>20</v>
      </c>
      <c r="F6282" t="b">
        <v>0</v>
      </c>
      <c r="G6282" t="s">
        <v>30</v>
      </c>
      <c r="H6282" s="4">
        <v>45733.834236111114</v>
      </c>
      <c r="I6282" t="b">
        <v>0</v>
      </c>
      <c r="J6282" t="b">
        <v>1</v>
      </c>
      <c r="K6282" t="s">
        <v>24</v>
      </c>
      <c r="L6282" t="s">
        <v>36</v>
      </c>
      <c r="N6282">
        <v>22.694999694824219</v>
      </c>
      <c r="O6282" t="s">
        <v>9176</v>
      </c>
      <c r="P6282" t="s">
        <v>1303</v>
      </c>
    </row>
    <row r="6283" spans="1:16" x14ac:dyDescent="0.25">
      <c r="A6283" t="s">
        <v>139</v>
      </c>
      <c r="B6283" t="s">
        <v>1634</v>
      </c>
      <c r="C6283" t="s">
        <v>945</v>
      </c>
      <c r="D6283" t="s">
        <v>3973</v>
      </c>
      <c r="E6283" t="s">
        <v>20</v>
      </c>
      <c r="F6283" t="b">
        <v>0</v>
      </c>
      <c r="G6283" t="s">
        <v>30</v>
      </c>
      <c r="H6283" s="4">
        <v>45733.83425925926</v>
      </c>
      <c r="I6283" t="b">
        <v>0</v>
      </c>
      <c r="J6283" t="b">
        <v>0</v>
      </c>
      <c r="K6283" t="s">
        <v>24</v>
      </c>
      <c r="L6283" t="s">
        <v>22</v>
      </c>
      <c r="M6283">
        <v>67884</v>
      </c>
      <c r="O6283" t="s">
        <v>3090</v>
      </c>
    </row>
    <row r="6284" spans="1:16" x14ac:dyDescent="0.25">
      <c r="A6284" t="s">
        <v>2</v>
      </c>
      <c r="B6284" t="s">
        <v>2617</v>
      </c>
      <c r="C6284" t="s">
        <v>151</v>
      </c>
      <c r="D6284" t="s">
        <v>3973</v>
      </c>
      <c r="E6284" t="s">
        <v>20</v>
      </c>
      <c r="F6284" t="b">
        <v>0</v>
      </c>
      <c r="G6284" t="s">
        <v>30</v>
      </c>
      <c r="H6284" s="4">
        <v>45733.835636574076</v>
      </c>
      <c r="I6284" t="b">
        <v>0</v>
      </c>
      <c r="J6284" t="b">
        <v>1</v>
      </c>
      <c r="K6284" t="s">
        <v>24</v>
      </c>
      <c r="L6284" t="s">
        <v>22</v>
      </c>
      <c r="M6284">
        <v>130500</v>
      </c>
      <c r="O6284" t="s">
        <v>9420</v>
      </c>
      <c r="P6284" t="s">
        <v>9421</v>
      </c>
    </row>
    <row r="6285" spans="1:16" x14ac:dyDescent="0.25">
      <c r="A6285" t="s">
        <v>2</v>
      </c>
      <c r="B6285" t="s">
        <v>2076</v>
      </c>
      <c r="C6285" t="s">
        <v>236</v>
      </c>
      <c r="D6285" t="s">
        <v>3957</v>
      </c>
      <c r="E6285" t="s">
        <v>34</v>
      </c>
      <c r="F6285" t="b">
        <v>0</v>
      </c>
      <c r="G6285" t="s">
        <v>41</v>
      </c>
      <c r="H6285" s="4">
        <v>45733.835763888892</v>
      </c>
      <c r="I6285" t="b">
        <v>1</v>
      </c>
      <c r="J6285" t="b">
        <v>1</v>
      </c>
      <c r="K6285" t="s">
        <v>24</v>
      </c>
      <c r="L6285" t="s">
        <v>36</v>
      </c>
      <c r="N6285">
        <v>56.475002288818359</v>
      </c>
      <c r="O6285" t="s">
        <v>186</v>
      </c>
      <c r="P6285" t="s">
        <v>4098</v>
      </c>
    </row>
    <row r="6286" spans="1:16" x14ac:dyDescent="0.25">
      <c r="A6286" t="s">
        <v>2</v>
      </c>
      <c r="B6286" t="s">
        <v>9422</v>
      </c>
      <c r="C6286" t="s">
        <v>823</v>
      </c>
      <c r="D6286" t="s">
        <v>3828</v>
      </c>
      <c r="E6286" t="s">
        <v>20</v>
      </c>
      <c r="F6286" t="b">
        <v>0</v>
      </c>
      <c r="G6286" t="s">
        <v>52</v>
      </c>
      <c r="H6286" s="4">
        <v>45733.838194444441</v>
      </c>
      <c r="I6286" t="b">
        <v>0</v>
      </c>
      <c r="J6286" t="b">
        <v>1</v>
      </c>
      <c r="K6286" t="s">
        <v>24</v>
      </c>
      <c r="L6286" t="s">
        <v>22</v>
      </c>
      <c r="M6286">
        <v>98883</v>
      </c>
      <c r="O6286" t="s">
        <v>9423</v>
      </c>
      <c r="P6286" t="s">
        <v>9424</v>
      </c>
    </row>
    <row r="6287" spans="1:16" x14ac:dyDescent="0.25">
      <c r="A6287" t="s">
        <v>25</v>
      </c>
      <c r="B6287" t="s">
        <v>9425</v>
      </c>
      <c r="C6287" t="s">
        <v>203</v>
      </c>
      <c r="D6287" t="s">
        <v>3828</v>
      </c>
      <c r="E6287" t="s">
        <v>20</v>
      </c>
      <c r="F6287" t="b">
        <v>0</v>
      </c>
      <c r="G6287" t="s">
        <v>23</v>
      </c>
      <c r="H6287" s="4">
        <v>45733.863483796304</v>
      </c>
      <c r="I6287" t="b">
        <v>1</v>
      </c>
      <c r="J6287" t="b">
        <v>1</v>
      </c>
      <c r="K6287" t="s">
        <v>24</v>
      </c>
      <c r="L6287" t="s">
        <v>22</v>
      </c>
      <c r="M6287">
        <v>108750</v>
      </c>
      <c r="O6287" t="s">
        <v>935</v>
      </c>
      <c r="P6287" t="s">
        <v>1813</v>
      </c>
    </row>
    <row r="6288" spans="1:16" x14ac:dyDescent="0.25">
      <c r="A6288" t="s">
        <v>0</v>
      </c>
      <c r="B6288" t="s">
        <v>0</v>
      </c>
      <c r="C6288" t="s">
        <v>916</v>
      </c>
      <c r="D6288" t="s">
        <v>3973</v>
      </c>
      <c r="E6288" t="s">
        <v>20</v>
      </c>
      <c r="F6288" t="b">
        <v>0</v>
      </c>
      <c r="G6288" t="s">
        <v>27</v>
      </c>
      <c r="H6288" s="4">
        <v>45733.876296296286</v>
      </c>
      <c r="I6288" t="b">
        <v>1</v>
      </c>
      <c r="J6288" t="b">
        <v>0</v>
      </c>
      <c r="K6288" t="s">
        <v>24</v>
      </c>
      <c r="L6288" t="s">
        <v>22</v>
      </c>
      <c r="M6288">
        <v>82500</v>
      </c>
      <c r="O6288" t="s">
        <v>1899</v>
      </c>
      <c r="P6288" t="s">
        <v>338</v>
      </c>
    </row>
    <row r="6289" spans="1:16" x14ac:dyDescent="0.25">
      <c r="A6289" t="s">
        <v>0</v>
      </c>
      <c r="B6289" t="s">
        <v>9426</v>
      </c>
      <c r="C6289" t="s">
        <v>213</v>
      </c>
      <c r="D6289" t="s">
        <v>3828</v>
      </c>
      <c r="E6289" t="s">
        <v>20</v>
      </c>
      <c r="F6289" t="b">
        <v>0</v>
      </c>
      <c r="G6289" t="s">
        <v>41</v>
      </c>
      <c r="H6289" s="4">
        <v>45733.876331018517</v>
      </c>
      <c r="I6289" t="b">
        <v>0</v>
      </c>
      <c r="J6289" t="b">
        <v>1</v>
      </c>
      <c r="K6289" t="s">
        <v>24</v>
      </c>
      <c r="L6289" t="s">
        <v>36</v>
      </c>
      <c r="N6289">
        <v>23</v>
      </c>
      <c r="O6289" t="s">
        <v>9427</v>
      </c>
      <c r="P6289" t="s">
        <v>9428</v>
      </c>
    </row>
    <row r="6290" spans="1:16" x14ac:dyDescent="0.25">
      <c r="A6290" t="s">
        <v>89</v>
      </c>
      <c r="B6290" t="s">
        <v>9429</v>
      </c>
      <c r="C6290" t="s">
        <v>2172</v>
      </c>
      <c r="D6290" t="s">
        <v>3600</v>
      </c>
      <c r="E6290" t="s">
        <v>20</v>
      </c>
      <c r="F6290" t="b">
        <v>0</v>
      </c>
      <c r="G6290" t="s">
        <v>52</v>
      </c>
      <c r="H6290" s="4">
        <v>45733.877812500003</v>
      </c>
      <c r="I6290" t="b">
        <v>0</v>
      </c>
      <c r="J6290" t="b">
        <v>1</v>
      </c>
      <c r="K6290" t="s">
        <v>24</v>
      </c>
      <c r="L6290" t="s">
        <v>22</v>
      </c>
      <c r="M6290">
        <v>255630</v>
      </c>
      <c r="O6290" t="s">
        <v>773</v>
      </c>
    </row>
    <row r="6291" spans="1:16" x14ac:dyDescent="0.25">
      <c r="A6291" t="s">
        <v>0</v>
      </c>
      <c r="B6291" t="s">
        <v>1934</v>
      </c>
      <c r="C6291" t="s">
        <v>1247</v>
      </c>
      <c r="D6291" t="s">
        <v>3828</v>
      </c>
      <c r="E6291" t="s">
        <v>20</v>
      </c>
      <c r="F6291" t="b">
        <v>0</v>
      </c>
      <c r="G6291" t="s">
        <v>1247</v>
      </c>
      <c r="H6291" s="4">
        <v>45733.905011574083</v>
      </c>
      <c r="I6291" t="b">
        <v>0</v>
      </c>
      <c r="J6291" t="b">
        <v>0</v>
      </c>
      <c r="K6291" t="s">
        <v>1247</v>
      </c>
      <c r="L6291" t="s">
        <v>22</v>
      </c>
      <c r="M6291">
        <v>38500</v>
      </c>
      <c r="O6291" t="s">
        <v>5660</v>
      </c>
      <c r="P6291" t="s">
        <v>5661</v>
      </c>
    </row>
    <row r="6292" spans="1:16" x14ac:dyDescent="0.25">
      <c r="A6292" t="s">
        <v>0</v>
      </c>
      <c r="B6292" t="s">
        <v>8621</v>
      </c>
      <c r="C6292" t="s">
        <v>179</v>
      </c>
      <c r="D6292" t="s">
        <v>3973</v>
      </c>
      <c r="E6292" t="s">
        <v>20</v>
      </c>
      <c r="F6292" t="b">
        <v>0</v>
      </c>
      <c r="G6292" t="s">
        <v>27</v>
      </c>
      <c r="H6292" s="4">
        <v>45733.916979166657</v>
      </c>
      <c r="I6292" t="b">
        <v>0</v>
      </c>
      <c r="J6292" t="b">
        <v>1</v>
      </c>
      <c r="K6292" t="s">
        <v>24</v>
      </c>
      <c r="L6292" t="s">
        <v>22</v>
      </c>
      <c r="M6292">
        <v>62355.453125</v>
      </c>
      <c r="O6292" t="s">
        <v>8622</v>
      </c>
      <c r="P6292" t="s">
        <v>1732</v>
      </c>
    </row>
    <row r="6293" spans="1:16" x14ac:dyDescent="0.25">
      <c r="A6293" t="s">
        <v>2</v>
      </c>
      <c r="B6293" t="s">
        <v>9430</v>
      </c>
      <c r="C6293" t="s">
        <v>145</v>
      </c>
      <c r="D6293" t="s">
        <v>3828</v>
      </c>
      <c r="E6293" t="s">
        <v>20</v>
      </c>
      <c r="F6293" t="b">
        <v>0</v>
      </c>
      <c r="G6293" t="s">
        <v>27</v>
      </c>
      <c r="H6293" s="4">
        <v>45733.917870370373</v>
      </c>
      <c r="I6293" t="b">
        <v>0</v>
      </c>
      <c r="J6293" t="b">
        <v>1</v>
      </c>
      <c r="K6293" t="s">
        <v>24</v>
      </c>
      <c r="L6293" t="s">
        <v>22</v>
      </c>
      <c r="M6293">
        <v>204500</v>
      </c>
      <c r="O6293" t="s">
        <v>9431</v>
      </c>
      <c r="P6293" t="s">
        <v>9432</v>
      </c>
    </row>
    <row r="6294" spans="1:16" x14ac:dyDescent="0.25">
      <c r="A6294" t="s">
        <v>1</v>
      </c>
      <c r="B6294" t="s">
        <v>9433</v>
      </c>
      <c r="C6294" t="s">
        <v>192</v>
      </c>
      <c r="D6294" t="s">
        <v>2208</v>
      </c>
      <c r="E6294" t="s">
        <v>20</v>
      </c>
      <c r="F6294" t="b">
        <v>0</v>
      </c>
      <c r="G6294" t="s">
        <v>23</v>
      </c>
      <c r="H6294" s="4">
        <v>45733.930821759262</v>
      </c>
      <c r="I6294" t="b">
        <v>0</v>
      </c>
      <c r="J6294" t="b">
        <v>1</v>
      </c>
      <c r="K6294" t="s">
        <v>24</v>
      </c>
      <c r="L6294" t="s">
        <v>36</v>
      </c>
      <c r="N6294">
        <v>40.81500244140625</v>
      </c>
      <c r="O6294" t="s">
        <v>9434</v>
      </c>
      <c r="P6294" t="s">
        <v>9435</v>
      </c>
    </row>
    <row r="6295" spans="1:16" x14ac:dyDescent="0.25">
      <c r="A6295" t="s">
        <v>89</v>
      </c>
      <c r="B6295" t="s">
        <v>5118</v>
      </c>
      <c r="C6295" t="s">
        <v>367</v>
      </c>
      <c r="D6295" t="s">
        <v>3973</v>
      </c>
      <c r="E6295" t="s">
        <v>20</v>
      </c>
      <c r="F6295" t="b">
        <v>0</v>
      </c>
      <c r="G6295" t="s">
        <v>27</v>
      </c>
      <c r="H6295" s="4">
        <v>45733.958541666667</v>
      </c>
      <c r="I6295" t="b">
        <v>0</v>
      </c>
      <c r="J6295" t="b">
        <v>1</v>
      </c>
      <c r="K6295" t="s">
        <v>24</v>
      </c>
      <c r="L6295" t="s">
        <v>22</v>
      </c>
      <c r="M6295">
        <v>160000</v>
      </c>
      <c r="O6295" t="s">
        <v>368</v>
      </c>
      <c r="P6295" t="s">
        <v>5119</v>
      </c>
    </row>
    <row r="6296" spans="1:16" x14ac:dyDescent="0.25">
      <c r="A6296" t="s">
        <v>0</v>
      </c>
      <c r="B6296" t="s">
        <v>1174</v>
      </c>
      <c r="C6296" t="s">
        <v>9436</v>
      </c>
      <c r="D6296" t="s">
        <v>3957</v>
      </c>
      <c r="E6296" t="s">
        <v>34</v>
      </c>
      <c r="F6296" t="b">
        <v>0</v>
      </c>
      <c r="G6296" t="s">
        <v>35</v>
      </c>
      <c r="H6296" s="4">
        <v>45733.958761574067</v>
      </c>
      <c r="I6296" t="b">
        <v>0</v>
      </c>
      <c r="J6296" t="b">
        <v>0</v>
      </c>
      <c r="K6296" t="s">
        <v>24</v>
      </c>
      <c r="L6296" t="s">
        <v>36</v>
      </c>
      <c r="N6296">
        <v>16.510000228881839</v>
      </c>
      <c r="O6296" t="s">
        <v>9437</v>
      </c>
      <c r="P6296" t="s">
        <v>9438</v>
      </c>
    </row>
    <row r="6297" spans="1:16" x14ac:dyDescent="0.25">
      <c r="A6297" t="s">
        <v>2</v>
      </c>
      <c r="B6297" t="s">
        <v>369</v>
      </c>
      <c r="C6297" t="s">
        <v>8874</v>
      </c>
      <c r="D6297" t="s">
        <v>3973</v>
      </c>
      <c r="E6297" t="s">
        <v>631</v>
      </c>
      <c r="F6297" t="b">
        <v>0</v>
      </c>
      <c r="G6297" t="s">
        <v>41</v>
      </c>
      <c r="H6297" s="4">
        <v>45733.971516203703</v>
      </c>
      <c r="I6297" t="b">
        <v>0</v>
      </c>
      <c r="J6297" t="b">
        <v>0</v>
      </c>
      <c r="K6297" t="s">
        <v>24</v>
      </c>
      <c r="L6297" t="s">
        <v>22</v>
      </c>
      <c r="M6297">
        <v>87000</v>
      </c>
      <c r="O6297" t="s">
        <v>91</v>
      </c>
      <c r="P6297" t="s">
        <v>9439</v>
      </c>
    </row>
    <row r="6298" spans="1:16" x14ac:dyDescent="0.25">
      <c r="A6298" t="s">
        <v>40</v>
      </c>
      <c r="B6298" t="s">
        <v>1786</v>
      </c>
      <c r="C6298" t="s">
        <v>5427</v>
      </c>
      <c r="D6298" t="s">
        <v>4014</v>
      </c>
      <c r="E6298" t="s">
        <v>20</v>
      </c>
      <c r="F6298" t="b">
        <v>0</v>
      </c>
      <c r="G6298" t="s">
        <v>27</v>
      </c>
      <c r="H6298" s="4">
        <v>45733.997129629628</v>
      </c>
      <c r="I6298" t="b">
        <v>0</v>
      </c>
      <c r="J6298" t="b">
        <v>1</v>
      </c>
      <c r="K6298" t="s">
        <v>24</v>
      </c>
      <c r="L6298" t="s">
        <v>22</v>
      </c>
      <c r="M6298">
        <v>253000</v>
      </c>
      <c r="O6298" t="s">
        <v>59</v>
      </c>
      <c r="P6298" t="s">
        <v>137</v>
      </c>
    </row>
    <row r="6299" spans="1:16" x14ac:dyDescent="0.25">
      <c r="A6299" t="s">
        <v>0</v>
      </c>
      <c r="B6299" t="s">
        <v>257</v>
      </c>
      <c r="C6299" t="s">
        <v>468</v>
      </c>
      <c r="D6299" t="s">
        <v>3973</v>
      </c>
      <c r="E6299" t="s">
        <v>20</v>
      </c>
      <c r="F6299" t="b">
        <v>0</v>
      </c>
      <c r="G6299" t="s">
        <v>27</v>
      </c>
      <c r="H6299" s="4">
        <v>45734.000231481477</v>
      </c>
      <c r="I6299" t="b">
        <v>0</v>
      </c>
      <c r="J6299" t="b">
        <v>1</v>
      </c>
      <c r="K6299" t="s">
        <v>24</v>
      </c>
      <c r="L6299" t="s">
        <v>22</v>
      </c>
      <c r="M6299">
        <v>125000</v>
      </c>
      <c r="O6299" t="s">
        <v>5482</v>
      </c>
      <c r="P6299" t="s">
        <v>9339</v>
      </c>
    </row>
    <row r="6300" spans="1:16" x14ac:dyDescent="0.25">
      <c r="A6300" t="s">
        <v>89</v>
      </c>
      <c r="B6300" t="s">
        <v>5532</v>
      </c>
      <c r="C6300" t="s">
        <v>3196</v>
      </c>
      <c r="D6300" t="s">
        <v>3973</v>
      </c>
      <c r="E6300" t="s">
        <v>51</v>
      </c>
      <c r="F6300" t="b">
        <v>0</v>
      </c>
      <c r="G6300" t="s">
        <v>41</v>
      </c>
      <c r="H6300" s="4">
        <v>45734.000462962962</v>
      </c>
      <c r="I6300" t="b">
        <v>1</v>
      </c>
      <c r="J6300" t="b">
        <v>0</v>
      </c>
      <c r="K6300" t="s">
        <v>24</v>
      </c>
      <c r="L6300" t="s">
        <v>36</v>
      </c>
      <c r="N6300">
        <v>47.5</v>
      </c>
      <c r="O6300" t="s">
        <v>806</v>
      </c>
      <c r="P6300" t="s">
        <v>5533</v>
      </c>
    </row>
    <row r="6301" spans="1:16" x14ac:dyDescent="0.25">
      <c r="A6301" t="s">
        <v>2</v>
      </c>
      <c r="B6301" t="s">
        <v>1167</v>
      </c>
      <c r="C6301" t="s">
        <v>29</v>
      </c>
      <c r="D6301" t="s">
        <v>5535</v>
      </c>
      <c r="E6301" t="s">
        <v>20</v>
      </c>
      <c r="F6301" t="b">
        <v>0</v>
      </c>
      <c r="G6301" t="s">
        <v>27</v>
      </c>
      <c r="H6301" s="4">
        <v>45734.001157407409</v>
      </c>
      <c r="I6301" t="b">
        <v>1</v>
      </c>
      <c r="J6301" t="b">
        <v>1</v>
      </c>
      <c r="K6301" t="s">
        <v>24</v>
      </c>
      <c r="L6301" t="s">
        <v>22</v>
      </c>
      <c r="M6301">
        <v>88582</v>
      </c>
      <c r="O6301" t="s">
        <v>77</v>
      </c>
      <c r="P6301" t="s">
        <v>9340</v>
      </c>
    </row>
    <row r="6302" spans="1:16" x14ac:dyDescent="0.25">
      <c r="A6302" t="s">
        <v>40</v>
      </c>
      <c r="B6302" t="s">
        <v>9341</v>
      </c>
      <c r="C6302" t="s">
        <v>748</v>
      </c>
      <c r="D6302" t="s">
        <v>4035</v>
      </c>
      <c r="E6302" t="s">
        <v>20</v>
      </c>
      <c r="F6302" t="b">
        <v>0</v>
      </c>
      <c r="G6302" t="s">
        <v>158</v>
      </c>
      <c r="H6302" s="4">
        <v>45734.014479166668</v>
      </c>
      <c r="I6302" t="b">
        <v>0</v>
      </c>
      <c r="J6302" t="b">
        <v>0</v>
      </c>
      <c r="K6302" t="s">
        <v>158</v>
      </c>
      <c r="L6302" t="s">
        <v>22</v>
      </c>
      <c r="M6302">
        <v>83999.5</v>
      </c>
      <c r="O6302" t="s">
        <v>2768</v>
      </c>
      <c r="P6302" t="s">
        <v>3411</v>
      </c>
    </row>
    <row r="6303" spans="1:16" x14ac:dyDescent="0.25">
      <c r="A6303" t="s">
        <v>28</v>
      </c>
      <c r="B6303" t="s">
        <v>28</v>
      </c>
      <c r="C6303" t="s">
        <v>5242</v>
      </c>
      <c r="D6303" t="s">
        <v>5243</v>
      </c>
      <c r="E6303" t="s">
        <v>20</v>
      </c>
      <c r="F6303" t="b">
        <v>0</v>
      </c>
      <c r="G6303" t="s">
        <v>314</v>
      </c>
      <c r="H6303" s="4">
        <v>45734.023402777777</v>
      </c>
      <c r="I6303" t="b">
        <v>0</v>
      </c>
      <c r="J6303" t="b">
        <v>0</v>
      </c>
      <c r="K6303" t="s">
        <v>314</v>
      </c>
      <c r="L6303" t="s">
        <v>22</v>
      </c>
      <c r="M6303">
        <v>90000</v>
      </c>
      <c r="O6303" t="s">
        <v>6697</v>
      </c>
      <c r="P6303" t="s">
        <v>6698</v>
      </c>
    </row>
    <row r="6304" spans="1:16" x14ac:dyDescent="0.25">
      <c r="A6304" t="s">
        <v>0</v>
      </c>
      <c r="B6304" t="s">
        <v>0</v>
      </c>
      <c r="C6304" t="s">
        <v>9342</v>
      </c>
      <c r="D6304" t="s">
        <v>7547</v>
      </c>
      <c r="E6304" t="s">
        <v>34</v>
      </c>
      <c r="F6304" t="b">
        <v>0</v>
      </c>
      <c r="G6304" t="s">
        <v>41</v>
      </c>
      <c r="H6304" s="4">
        <v>45734.042337962957</v>
      </c>
      <c r="I6304" t="b">
        <v>0</v>
      </c>
      <c r="J6304" t="b">
        <v>0</v>
      </c>
      <c r="K6304" t="s">
        <v>24</v>
      </c>
      <c r="L6304" t="s">
        <v>36</v>
      </c>
      <c r="N6304">
        <v>15</v>
      </c>
      <c r="O6304" t="s">
        <v>7548</v>
      </c>
      <c r="P6304" t="s">
        <v>61</v>
      </c>
    </row>
    <row r="6305" spans="1:16" x14ac:dyDescent="0.25">
      <c r="A6305" t="s">
        <v>0</v>
      </c>
      <c r="B6305" t="s">
        <v>4606</v>
      </c>
      <c r="C6305" t="s">
        <v>386</v>
      </c>
      <c r="D6305" t="s">
        <v>4607</v>
      </c>
      <c r="E6305" t="s">
        <v>51</v>
      </c>
      <c r="F6305" t="b">
        <v>0</v>
      </c>
      <c r="G6305" t="s">
        <v>41</v>
      </c>
      <c r="H6305" s="4">
        <v>45734.250300925924</v>
      </c>
      <c r="I6305" t="b">
        <v>1</v>
      </c>
      <c r="J6305" t="b">
        <v>0</v>
      </c>
      <c r="K6305" t="s">
        <v>24</v>
      </c>
      <c r="L6305" t="s">
        <v>22</v>
      </c>
      <c r="M6305">
        <v>169241</v>
      </c>
      <c r="O6305" t="s">
        <v>4608</v>
      </c>
      <c r="P6305" t="s">
        <v>4609</v>
      </c>
    </row>
    <row r="6306" spans="1:16" x14ac:dyDescent="0.25">
      <c r="A6306" t="s">
        <v>0</v>
      </c>
      <c r="B6306" t="s">
        <v>0</v>
      </c>
      <c r="C6306" t="s">
        <v>517</v>
      </c>
      <c r="D6306" t="s">
        <v>4753</v>
      </c>
      <c r="E6306" t="s">
        <v>51</v>
      </c>
      <c r="F6306" t="b">
        <v>0</v>
      </c>
      <c r="G6306" t="s">
        <v>41</v>
      </c>
      <c r="H6306" s="4">
        <v>45734.25037037037</v>
      </c>
      <c r="I6306" t="b">
        <v>0</v>
      </c>
      <c r="J6306" t="b">
        <v>1</v>
      </c>
      <c r="K6306" t="s">
        <v>24</v>
      </c>
      <c r="L6306" t="s">
        <v>36</v>
      </c>
      <c r="N6306">
        <v>47.5</v>
      </c>
      <c r="O6306" t="s">
        <v>289</v>
      </c>
      <c r="P6306" t="s">
        <v>2400</v>
      </c>
    </row>
    <row r="6307" spans="1:16" x14ac:dyDescent="0.25">
      <c r="A6307" t="s">
        <v>0</v>
      </c>
      <c r="B6307" t="s">
        <v>9343</v>
      </c>
      <c r="C6307" t="s">
        <v>151</v>
      </c>
      <c r="D6307" t="s">
        <v>3828</v>
      </c>
      <c r="E6307" t="s">
        <v>20</v>
      </c>
      <c r="F6307" t="b">
        <v>0</v>
      </c>
      <c r="G6307" t="s">
        <v>30</v>
      </c>
      <c r="H6307" s="4">
        <v>45734.250567129631</v>
      </c>
      <c r="I6307" t="b">
        <v>0</v>
      </c>
      <c r="J6307" t="b">
        <v>1</v>
      </c>
      <c r="K6307" t="s">
        <v>24</v>
      </c>
      <c r="L6307" t="s">
        <v>36</v>
      </c>
      <c r="N6307">
        <v>43.875</v>
      </c>
      <c r="O6307" t="s">
        <v>6083</v>
      </c>
      <c r="P6307" t="s">
        <v>9344</v>
      </c>
    </row>
    <row r="6308" spans="1:16" x14ac:dyDescent="0.25">
      <c r="A6308" t="s">
        <v>0</v>
      </c>
      <c r="B6308" t="s">
        <v>0</v>
      </c>
      <c r="C6308" t="s">
        <v>3330</v>
      </c>
      <c r="D6308" t="s">
        <v>3828</v>
      </c>
      <c r="E6308" t="s">
        <v>51</v>
      </c>
      <c r="F6308" t="b">
        <v>0</v>
      </c>
      <c r="G6308" t="s">
        <v>30</v>
      </c>
      <c r="H6308" s="4">
        <v>45734.250625000001</v>
      </c>
      <c r="I6308" t="b">
        <v>0</v>
      </c>
      <c r="J6308" t="b">
        <v>0</v>
      </c>
      <c r="K6308" t="s">
        <v>24</v>
      </c>
      <c r="L6308" t="s">
        <v>22</v>
      </c>
      <c r="M6308">
        <v>76212</v>
      </c>
      <c r="O6308" t="s">
        <v>9345</v>
      </c>
      <c r="P6308" t="s">
        <v>9346</v>
      </c>
    </row>
    <row r="6309" spans="1:16" x14ac:dyDescent="0.25">
      <c r="A6309" t="s">
        <v>1</v>
      </c>
      <c r="B6309" t="s">
        <v>663</v>
      </c>
      <c r="C6309" t="s">
        <v>140</v>
      </c>
      <c r="D6309" t="s">
        <v>3973</v>
      </c>
      <c r="E6309" t="s">
        <v>20</v>
      </c>
      <c r="F6309" t="b">
        <v>0</v>
      </c>
      <c r="G6309" t="s">
        <v>35</v>
      </c>
      <c r="H6309" s="4">
        <v>45734.250972222217</v>
      </c>
      <c r="I6309" t="b">
        <v>0</v>
      </c>
      <c r="J6309" t="b">
        <v>1</v>
      </c>
      <c r="K6309" t="s">
        <v>24</v>
      </c>
      <c r="L6309" t="s">
        <v>22</v>
      </c>
      <c r="M6309">
        <v>124350</v>
      </c>
      <c r="O6309" t="s">
        <v>664</v>
      </c>
      <c r="P6309" t="s">
        <v>9347</v>
      </c>
    </row>
    <row r="6310" spans="1:16" x14ac:dyDescent="0.25">
      <c r="A6310" t="s">
        <v>1</v>
      </c>
      <c r="B6310" t="s">
        <v>3439</v>
      </c>
      <c r="C6310" t="s">
        <v>82</v>
      </c>
      <c r="D6310" t="s">
        <v>3970</v>
      </c>
      <c r="E6310" t="s">
        <v>20</v>
      </c>
      <c r="F6310" t="b">
        <v>0</v>
      </c>
      <c r="G6310" t="s">
        <v>27</v>
      </c>
      <c r="H6310" s="4">
        <v>45734.251006944447</v>
      </c>
      <c r="I6310" t="b">
        <v>0</v>
      </c>
      <c r="J6310" t="b">
        <v>1</v>
      </c>
      <c r="K6310" t="s">
        <v>24</v>
      </c>
      <c r="L6310" t="s">
        <v>22</v>
      </c>
      <c r="M6310">
        <v>152000</v>
      </c>
      <c r="O6310" t="s">
        <v>65</v>
      </c>
      <c r="P6310" t="s">
        <v>723</v>
      </c>
    </row>
    <row r="6311" spans="1:16" x14ac:dyDescent="0.25">
      <c r="A6311" t="s">
        <v>191</v>
      </c>
      <c r="B6311" t="s">
        <v>9348</v>
      </c>
      <c r="C6311" t="s">
        <v>82</v>
      </c>
      <c r="D6311" t="s">
        <v>3973</v>
      </c>
      <c r="E6311" t="s">
        <v>20</v>
      </c>
      <c r="F6311" t="b">
        <v>0</v>
      </c>
      <c r="G6311" t="s">
        <v>27</v>
      </c>
      <c r="H6311" s="4">
        <v>45734.251168981478</v>
      </c>
      <c r="I6311" t="b">
        <v>0</v>
      </c>
      <c r="J6311" t="b">
        <v>0</v>
      </c>
      <c r="K6311" t="s">
        <v>24</v>
      </c>
      <c r="L6311" t="s">
        <v>36</v>
      </c>
      <c r="N6311">
        <v>70.5</v>
      </c>
      <c r="O6311" t="s">
        <v>4344</v>
      </c>
      <c r="P6311" t="s">
        <v>9349</v>
      </c>
    </row>
    <row r="6312" spans="1:16" x14ac:dyDescent="0.25">
      <c r="A6312" t="s">
        <v>1</v>
      </c>
      <c r="B6312" t="s">
        <v>9350</v>
      </c>
      <c r="C6312" t="s">
        <v>1521</v>
      </c>
      <c r="D6312" t="s">
        <v>3383</v>
      </c>
      <c r="E6312" t="s">
        <v>20</v>
      </c>
      <c r="F6312" t="b">
        <v>0</v>
      </c>
      <c r="G6312" t="s">
        <v>52</v>
      </c>
      <c r="H6312" s="4">
        <v>45734.251273148147</v>
      </c>
      <c r="I6312" t="b">
        <v>0</v>
      </c>
      <c r="J6312" t="b">
        <v>1</v>
      </c>
      <c r="K6312" t="s">
        <v>24</v>
      </c>
      <c r="L6312" t="s">
        <v>22</v>
      </c>
      <c r="M6312">
        <v>80000</v>
      </c>
      <c r="O6312" t="s">
        <v>1549</v>
      </c>
      <c r="P6312" t="s">
        <v>700</v>
      </c>
    </row>
    <row r="6313" spans="1:16" x14ac:dyDescent="0.25">
      <c r="A6313" t="s">
        <v>2</v>
      </c>
      <c r="B6313" t="s">
        <v>638</v>
      </c>
      <c r="C6313" t="s">
        <v>213</v>
      </c>
      <c r="D6313" t="s">
        <v>3828</v>
      </c>
      <c r="E6313" t="s">
        <v>20</v>
      </c>
      <c r="F6313" t="b">
        <v>0</v>
      </c>
      <c r="G6313" t="s">
        <v>41</v>
      </c>
      <c r="H6313" s="4">
        <v>45734.252337962957</v>
      </c>
      <c r="I6313" t="b">
        <v>0</v>
      </c>
      <c r="J6313" t="b">
        <v>1</v>
      </c>
      <c r="K6313" t="s">
        <v>24</v>
      </c>
      <c r="L6313" t="s">
        <v>22</v>
      </c>
      <c r="M6313">
        <v>128114.578125</v>
      </c>
      <c r="O6313" t="s">
        <v>7801</v>
      </c>
      <c r="P6313" t="s">
        <v>7802</v>
      </c>
    </row>
    <row r="6314" spans="1:16" x14ac:dyDescent="0.25">
      <c r="A6314" t="s">
        <v>2</v>
      </c>
      <c r="B6314" t="s">
        <v>9351</v>
      </c>
      <c r="C6314" t="s">
        <v>1247</v>
      </c>
      <c r="D6314" t="s">
        <v>2208</v>
      </c>
      <c r="E6314" t="s">
        <v>20</v>
      </c>
      <c r="F6314" t="b">
        <v>0</v>
      </c>
      <c r="G6314" t="s">
        <v>1247</v>
      </c>
      <c r="H6314" s="4">
        <v>45734.263842592591</v>
      </c>
      <c r="I6314" t="b">
        <v>1</v>
      </c>
      <c r="J6314" t="b">
        <v>0</v>
      </c>
      <c r="K6314" t="s">
        <v>1247</v>
      </c>
      <c r="L6314" t="s">
        <v>22</v>
      </c>
      <c r="M6314">
        <v>162500</v>
      </c>
      <c r="O6314" t="s">
        <v>9352</v>
      </c>
      <c r="P6314" t="s">
        <v>9353</v>
      </c>
    </row>
    <row r="6315" spans="1:16" x14ac:dyDescent="0.25">
      <c r="A6315" t="s">
        <v>1</v>
      </c>
      <c r="B6315" t="s">
        <v>844</v>
      </c>
      <c r="C6315" t="s">
        <v>82</v>
      </c>
      <c r="D6315" t="s">
        <v>3828</v>
      </c>
      <c r="E6315" t="s">
        <v>20</v>
      </c>
      <c r="F6315" t="b">
        <v>0</v>
      </c>
      <c r="G6315" t="s">
        <v>27</v>
      </c>
      <c r="H6315" s="4">
        <v>45734.265682870369</v>
      </c>
      <c r="I6315" t="b">
        <v>0</v>
      </c>
      <c r="J6315" t="b">
        <v>1</v>
      </c>
      <c r="K6315" t="s">
        <v>24</v>
      </c>
      <c r="L6315" t="s">
        <v>22</v>
      </c>
      <c r="M6315">
        <v>207500</v>
      </c>
      <c r="O6315" t="s">
        <v>341</v>
      </c>
      <c r="P6315" t="s">
        <v>302</v>
      </c>
    </row>
    <row r="6316" spans="1:16" x14ac:dyDescent="0.25">
      <c r="A6316" t="s">
        <v>1</v>
      </c>
      <c r="B6316" t="s">
        <v>9354</v>
      </c>
      <c r="C6316" t="s">
        <v>192</v>
      </c>
      <c r="D6316" t="s">
        <v>4328</v>
      </c>
      <c r="E6316" t="s">
        <v>51</v>
      </c>
      <c r="F6316" t="b">
        <v>0</v>
      </c>
      <c r="G6316" t="s">
        <v>23</v>
      </c>
      <c r="H6316" s="4">
        <v>45734.266527777778</v>
      </c>
      <c r="I6316" t="b">
        <v>0</v>
      </c>
      <c r="J6316" t="b">
        <v>0</v>
      </c>
      <c r="K6316" t="s">
        <v>24</v>
      </c>
      <c r="L6316" t="s">
        <v>36</v>
      </c>
      <c r="N6316">
        <v>60</v>
      </c>
      <c r="O6316" t="s">
        <v>2486</v>
      </c>
      <c r="P6316" t="s">
        <v>9355</v>
      </c>
    </row>
    <row r="6317" spans="1:16" x14ac:dyDescent="0.25">
      <c r="A6317" t="s">
        <v>139</v>
      </c>
      <c r="B6317" t="s">
        <v>1756</v>
      </c>
      <c r="C6317" t="s">
        <v>39</v>
      </c>
      <c r="D6317" t="s">
        <v>7658</v>
      </c>
      <c r="E6317" t="s">
        <v>20</v>
      </c>
      <c r="F6317" t="b">
        <v>1</v>
      </c>
      <c r="G6317" t="s">
        <v>2452</v>
      </c>
      <c r="H6317" s="4">
        <v>45734.275023148148</v>
      </c>
      <c r="I6317" t="b">
        <v>0</v>
      </c>
      <c r="J6317" t="b">
        <v>0</v>
      </c>
      <c r="K6317" t="s">
        <v>2452</v>
      </c>
      <c r="L6317" t="s">
        <v>22</v>
      </c>
      <c r="M6317">
        <v>62500</v>
      </c>
      <c r="O6317" t="s">
        <v>9442</v>
      </c>
      <c r="P6317" t="s">
        <v>671</v>
      </c>
    </row>
    <row r="6318" spans="1:16" x14ac:dyDescent="0.25">
      <c r="A6318" t="s">
        <v>139</v>
      </c>
      <c r="B6318" t="s">
        <v>7989</v>
      </c>
      <c r="C6318" t="s">
        <v>39</v>
      </c>
      <c r="D6318" t="s">
        <v>3985</v>
      </c>
      <c r="E6318" t="s">
        <v>20</v>
      </c>
      <c r="F6318" t="b">
        <v>1</v>
      </c>
      <c r="G6318" t="s">
        <v>2438</v>
      </c>
      <c r="H6318" s="4">
        <v>45734.279976851853</v>
      </c>
      <c r="I6318" t="b">
        <v>1</v>
      </c>
      <c r="J6318" t="b">
        <v>0</v>
      </c>
      <c r="K6318" t="s">
        <v>2438</v>
      </c>
      <c r="L6318" t="s">
        <v>22</v>
      </c>
      <c r="M6318">
        <v>80000</v>
      </c>
      <c r="O6318" t="s">
        <v>7990</v>
      </c>
      <c r="P6318" t="s">
        <v>204</v>
      </c>
    </row>
    <row r="6319" spans="1:16" x14ac:dyDescent="0.25">
      <c r="A6319" t="s">
        <v>139</v>
      </c>
      <c r="B6319" t="s">
        <v>9356</v>
      </c>
      <c r="C6319" t="s">
        <v>39</v>
      </c>
      <c r="D6319" t="s">
        <v>2208</v>
      </c>
      <c r="E6319" t="s">
        <v>20</v>
      </c>
      <c r="F6319" t="b">
        <v>1</v>
      </c>
      <c r="G6319" t="s">
        <v>2641</v>
      </c>
      <c r="H6319" s="4">
        <v>45734.284930555557</v>
      </c>
      <c r="I6319" t="b">
        <v>0</v>
      </c>
      <c r="J6319" t="b">
        <v>0</v>
      </c>
      <c r="K6319" t="s">
        <v>2641</v>
      </c>
      <c r="L6319" t="s">
        <v>22</v>
      </c>
      <c r="M6319">
        <v>141810.3125</v>
      </c>
      <c r="O6319" t="s">
        <v>9357</v>
      </c>
      <c r="P6319" t="s">
        <v>9358</v>
      </c>
    </row>
    <row r="6320" spans="1:16" x14ac:dyDescent="0.25">
      <c r="A6320" t="s">
        <v>2</v>
      </c>
      <c r="B6320" t="s">
        <v>4314</v>
      </c>
      <c r="C6320" t="s">
        <v>3088</v>
      </c>
      <c r="D6320" t="s">
        <v>4003</v>
      </c>
      <c r="E6320" t="s">
        <v>20</v>
      </c>
      <c r="F6320" t="b">
        <v>0</v>
      </c>
      <c r="G6320" t="s">
        <v>2134</v>
      </c>
      <c r="H6320" s="4">
        <v>45734.285879629628</v>
      </c>
      <c r="I6320" t="b">
        <v>1</v>
      </c>
      <c r="J6320" t="b">
        <v>0</v>
      </c>
      <c r="K6320" t="s">
        <v>2134</v>
      </c>
      <c r="L6320" t="s">
        <v>22</v>
      </c>
      <c r="M6320">
        <v>410000</v>
      </c>
      <c r="O6320" t="s">
        <v>822</v>
      </c>
    </row>
    <row r="6321" spans="1:16" x14ac:dyDescent="0.25">
      <c r="A6321" t="s">
        <v>0</v>
      </c>
      <c r="B6321" t="s">
        <v>288</v>
      </c>
      <c r="C6321" t="s">
        <v>9359</v>
      </c>
      <c r="D6321" t="s">
        <v>4084</v>
      </c>
      <c r="E6321" t="s">
        <v>20</v>
      </c>
      <c r="F6321" t="b">
        <v>0</v>
      </c>
      <c r="G6321" t="s">
        <v>27</v>
      </c>
      <c r="H6321" s="4">
        <v>45734.291921296302</v>
      </c>
      <c r="I6321" t="b">
        <v>0</v>
      </c>
      <c r="J6321" t="b">
        <v>0</v>
      </c>
      <c r="K6321" t="s">
        <v>24</v>
      </c>
      <c r="L6321" t="s">
        <v>22</v>
      </c>
      <c r="M6321">
        <v>100000</v>
      </c>
      <c r="O6321" t="s">
        <v>9360</v>
      </c>
      <c r="P6321" t="s">
        <v>3836</v>
      </c>
    </row>
    <row r="6322" spans="1:16" x14ac:dyDescent="0.25">
      <c r="A6322" t="s">
        <v>0</v>
      </c>
      <c r="B6322" t="s">
        <v>103</v>
      </c>
      <c r="C6322" t="s">
        <v>203</v>
      </c>
      <c r="D6322" t="s">
        <v>2208</v>
      </c>
      <c r="E6322" t="s">
        <v>20</v>
      </c>
      <c r="F6322" t="b">
        <v>0</v>
      </c>
      <c r="G6322" t="s">
        <v>23</v>
      </c>
      <c r="H6322" s="4">
        <v>45734.312141203707</v>
      </c>
      <c r="I6322" t="b">
        <v>0</v>
      </c>
      <c r="J6322" t="b">
        <v>0</v>
      </c>
      <c r="K6322" t="s">
        <v>24</v>
      </c>
      <c r="L6322" t="s">
        <v>22</v>
      </c>
      <c r="M6322">
        <v>70000</v>
      </c>
      <c r="O6322" t="s">
        <v>803</v>
      </c>
      <c r="P6322" t="s">
        <v>9361</v>
      </c>
    </row>
    <row r="6323" spans="1:16" x14ac:dyDescent="0.25">
      <c r="A6323" t="s">
        <v>139</v>
      </c>
      <c r="B6323" t="s">
        <v>9362</v>
      </c>
      <c r="C6323" t="s">
        <v>5091</v>
      </c>
      <c r="D6323" t="s">
        <v>3970</v>
      </c>
      <c r="E6323" t="s">
        <v>20</v>
      </c>
      <c r="F6323" t="b">
        <v>0</v>
      </c>
      <c r="G6323" t="s">
        <v>30</v>
      </c>
      <c r="H6323" s="4">
        <v>45734.333865740737</v>
      </c>
      <c r="I6323" t="b">
        <v>0</v>
      </c>
      <c r="J6323" t="b">
        <v>1</v>
      </c>
      <c r="K6323" t="s">
        <v>24</v>
      </c>
      <c r="L6323" t="s">
        <v>22</v>
      </c>
      <c r="M6323">
        <v>110000</v>
      </c>
      <c r="O6323" t="s">
        <v>800</v>
      </c>
      <c r="P6323" t="s">
        <v>249</v>
      </c>
    </row>
    <row r="6324" spans="1:16" x14ac:dyDescent="0.25">
      <c r="A6324" t="s">
        <v>89</v>
      </c>
      <c r="B6324" t="s">
        <v>4516</v>
      </c>
      <c r="C6324" t="s">
        <v>71</v>
      </c>
      <c r="D6324" t="s">
        <v>3973</v>
      </c>
      <c r="E6324" t="s">
        <v>20</v>
      </c>
      <c r="F6324" t="b">
        <v>0</v>
      </c>
      <c r="G6324" t="s">
        <v>27</v>
      </c>
      <c r="H6324" s="4">
        <v>45734.334814814807</v>
      </c>
      <c r="I6324" t="b">
        <v>0</v>
      </c>
      <c r="J6324" t="b">
        <v>1</v>
      </c>
      <c r="K6324" t="s">
        <v>24</v>
      </c>
      <c r="L6324" t="s">
        <v>22</v>
      </c>
      <c r="M6324">
        <v>187625</v>
      </c>
      <c r="O6324" t="s">
        <v>1101</v>
      </c>
      <c r="P6324" t="s">
        <v>4517</v>
      </c>
    </row>
    <row r="6325" spans="1:16" x14ac:dyDescent="0.25">
      <c r="A6325" t="s">
        <v>40</v>
      </c>
      <c r="B6325" t="s">
        <v>3193</v>
      </c>
      <c r="C6325" t="s">
        <v>1471</v>
      </c>
      <c r="D6325" t="s">
        <v>4178</v>
      </c>
      <c r="E6325" t="s">
        <v>20</v>
      </c>
      <c r="F6325" t="b">
        <v>0</v>
      </c>
      <c r="G6325" t="s">
        <v>41</v>
      </c>
      <c r="H6325" s="4">
        <v>45734.335868055547</v>
      </c>
      <c r="I6325" t="b">
        <v>0</v>
      </c>
      <c r="J6325" t="b">
        <v>1</v>
      </c>
      <c r="K6325" t="s">
        <v>24</v>
      </c>
      <c r="L6325" t="s">
        <v>22</v>
      </c>
      <c r="M6325">
        <v>241000</v>
      </c>
      <c r="O6325" t="s">
        <v>59</v>
      </c>
      <c r="P6325" t="s">
        <v>137</v>
      </c>
    </row>
    <row r="6326" spans="1:16" x14ac:dyDescent="0.25">
      <c r="A6326" t="s">
        <v>1</v>
      </c>
      <c r="B6326" t="s">
        <v>6627</v>
      </c>
      <c r="C6326" t="s">
        <v>39</v>
      </c>
      <c r="D6326" t="s">
        <v>3957</v>
      </c>
      <c r="E6326" t="s">
        <v>34</v>
      </c>
      <c r="F6326" t="b">
        <v>1</v>
      </c>
      <c r="G6326" t="s">
        <v>52</v>
      </c>
      <c r="H6326" s="4">
        <v>45734.336539351847</v>
      </c>
      <c r="I6326" t="b">
        <v>0</v>
      </c>
      <c r="J6326" t="b">
        <v>0</v>
      </c>
      <c r="K6326" t="s">
        <v>24</v>
      </c>
      <c r="L6326" t="s">
        <v>36</v>
      </c>
      <c r="N6326">
        <v>13.430000305175779</v>
      </c>
      <c r="O6326" t="s">
        <v>6628</v>
      </c>
      <c r="P6326" t="s">
        <v>1506</v>
      </c>
    </row>
    <row r="6327" spans="1:16" x14ac:dyDescent="0.25">
      <c r="A6327" t="s">
        <v>139</v>
      </c>
      <c r="B6327" t="s">
        <v>9363</v>
      </c>
      <c r="C6327" t="s">
        <v>9364</v>
      </c>
      <c r="D6327" t="s">
        <v>9365</v>
      </c>
      <c r="E6327" t="s">
        <v>631</v>
      </c>
      <c r="F6327" t="b">
        <v>0</v>
      </c>
      <c r="G6327" t="s">
        <v>820</v>
      </c>
      <c r="H6327" s="4">
        <v>45734.341273148151</v>
      </c>
      <c r="I6327" t="b">
        <v>0</v>
      </c>
      <c r="J6327" t="b">
        <v>0</v>
      </c>
      <c r="K6327" t="s">
        <v>820</v>
      </c>
      <c r="L6327" t="s">
        <v>22</v>
      </c>
      <c r="M6327">
        <v>103000</v>
      </c>
      <c r="O6327" t="s">
        <v>341</v>
      </c>
      <c r="P6327" t="s">
        <v>9366</v>
      </c>
    </row>
    <row r="6328" spans="1:16" x14ac:dyDescent="0.25">
      <c r="A6328" t="s">
        <v>2</v>
      </c>
      <c r="B6328" t="s">
        <v>9367</v>
      </c>
      <c r="C6328" t="s">
        <v>1828</v>
      </c>
      <c r="D6328" t="s">
        <v>3828</v>
      </c>
      <c r="E6328" t="s">
        <v>20</v>
      </c>
      <c r="F6328" t="b">
        <v>0</v>
      </c>
      <c r="G6328" t="s">
        <v>41</v>
      </c>
      <c r="H6328" s="4">
        <v>45734.37667824074</v>
      </c>
      <c r="I6328" t="b">
        <v>0</v>
      </c>
      <c r="J6328" t="b">
        <v>1</v>
      </c>
      <c r="K6328" t="s">
        <v>24</v>
      </c>
      <c r="L6328" t="s">
        <v>22</v>
      </c>
      <c r="M6328">
        <v>90750</v>
      </c>
      <c r="O6328" t="s">
        <v>3185</v>
      </c>
      <c r="P6328" t="s">
        <v>9368</v>
      </c>
    </row>
    <row r="6329" spans="1:16" x14ac:dyDescent="0.25">
      <c r="A6329" t="s">
        <v>2</v>
      </c>
      <c r="B6329" t="s">
        <v>9369</v>
      </c>
      <c r="C6329" t="s">
        <v>179</v>
      </c>
      <c r="D6329" t="s">
        <v>4178</v>
      </c>
      <c r="E6329" t="s">
        <v>20</v>
      </c>
      <c r="F6329" t="b">
        <v>0</v>
      </c>
      <c r="G6329" t="s">
        <v>27</v>
      </c>
      <c r="H6329" s="4">
        <v>45734.377337962957</v>
      </c>
      <c r="I6329" t="b">
        <v>0</v>
      </c>
      <c r="J6329" t="b">
        <v>1</v>
      </c>
      <c r="K6329" t="s">
        <v>24</v>
      </c>
      <c r="L6329" t="s">
        <v>22</v>
      </c>
      <c r="M6329">
        <v>207000</v>
      </c>
      <c r="O6329" t="s">
        <v>59</v>
      </c>
      <c r="P6329" t="s">
        <v>137</v>
      </c>
    </row>
    <row r="6330" spans="1:16" x14ac:dyDescent="0.25">
      <c r="A6330" t="s">
        <v>1</v>
      </c>
      <c r="B6330" t="s">
        <v>2799</v>
      </c>
      <c r="C6330" t="s">
        <v>1346</v>
      </c>
      <c r="D6330" t="s">
        <v>2208</v>
      </c>
      <c r="E6330" t="s">
        <v>34</v>
      </c>
      <c r="F6330" t="b">
        <v>0</v>
      </c>
      <c r="G6330" t="s">
        <v>41</v>
      </c>
      <c r="H6330" s="4">
        <v>45734.418229166673</v>
      </c>
      <c r="I6330" t="b">
        <v>0</v>
      </c>
      <c r="J6330" t="b">
        <v>1</v>
      </c>
      <c r="K6330" t="s">
        <v>24</v>
      </c>
      <c r="L6330" t="s">
        <v>22</v>
      </c>
      <c r="M6330">
        <v>198000</v>
      </c>
      <c r="O6330" t="s">
        <v>428</v>
      </c>
      <c r="P6330" t="s">
        <v>7309</v>
      </c>
    </row>
    <row r="6331" spans="1:16" x14ac:dyDescent="0.25">
      <c r="A6331" t="s">
        <v>2</v>
      </c>
      <c r="B6331" t="s">
        <v>4228</v>
      </c>
      <c r="C6331" t="s">
        <v>690</v>
      </c>
      <c r="D6331" t="s">
        <v>2208</v>
      </c>
      <c r="E6331" t="s">
        <v>34</v>
      </c>
      <c r="F6331" t="b">
        <v>0</v>
      </c>
      <c r="G6331" t="s">
        <v>27</v>
      </c>
      <c r="H6331" s="4">
        <v>45734.432141203702</v>
      </c>
      <c r="I6331" t="b">
        <v>0</v>
      </c>
      <c r="J6331" t="b">
        <v>1</v>
      </c>
      <c r="K6331" t="s">
        <v>24</v>
      </c>
      <c r="L6331" t="s">
        <v>22</v>
      </c>
      <c r="M6331">
        <v>175500</v>
      </c>
      <c r="O6331" t="s">
        <v>428</v>
      </c>
      <c r="P6331" t="s">
        <v>4238</v>
      </c>
    </row>
    <row r="6332" spans="1:16" x14ac:dyDescent="0.25">
      <c r="A6332" t="s">
        <v>0</v>
      </c>
      <c r="B6332" t="s">
        <v>0</v>
      </c>
      <c r="C6332" t="s">
        <v>1978</v>
      </c>
      <c r="D6332" t="s">
        <v>7547</v>
      </c>
      <c r="E6332" t="s">
        <v>34</v>
      </c>
      <c r="F6332" t="b">
        <v>0</v>
      </c>
      <c r="G6332" t="s">
        <v>52</v>
      </c>
      <c r="H6332" s="4">
        <v>45734.459699074083</v>
      </c>
      <c r="I6332" t="b">
        <v>0</v>
      </c>
      <c r="J6332" t="b">
        <v>0</v>
      </c>
      <c r="K6332" t="s">
        <v>24</v>
      </c>
      <c r="L6332" t="s">
        <v>36</v>
      </c>
      <c r="N6332">
        <v>15</v>
      </c>
      <c r="O6332" t="s">
        <v>7548</v>
      </c>
      <c r="P6332" t="s">
        <v>61</v>
      </c>
    </row>
    <row r="6333" spans="1:16" x14ac:dyDescent="0.25">
      <c r="A6333" t="s">
        <v>25</v>
      </c>
      <c r="B6333" t="s">
        <v>9370</v>
      </c>
      <c r="C6333" t="s">
        <v>9371</v>
      </c>
      <c r="D6333" t="s">
        <v>3350</v>
      </c>
      <c r="E6333" t="s">
        <v>20</v>
      </c>
      <c r="F6333" t="b">
        <v>0</v>
      </c>
      <c r="G6333" t="s">
        <v>314</v>
      </c>
      <c r="H6333" s="4">
        <v>45734.483020833337</v>
      </c>
      <c r="I6333" t="b">
        <v>1</v>
      </c>
      <c r="J6333" t="b">
        <v>0</v>
      </c>
      <c r="K6333" t="s">
        <v>314</v>
      </c>
      <c r="L6333" t="s">
        <v>22</v>
      </c>
      <c r="M6333">
        <v>40000</v>
      </c>
      <c r="O6333" t="s">
        <v>3350</v>
      </c>
      <c r="P6333" t="s">
        <v>1304</v>
      </c>
    </row>
    <row r="6334" spans="1:16" x14ac:dyDescent="0.25">
      <c r="A6334" t="s">
        <v>0</v>
      </c>
      <c r="B6334" t="s">
        <v>5525</v>
      </c>
      <c r="C6334" t="s">
        <v>851</v>
      </c>
      <c r="D6334" t="s">
        <v>4328</v>
      </c>
      <c r="E6334" t="s">
        <v>20</v>
      </c>
      <c r="F6334" t="b">
        <v>0</v>
      </c>
      <c r="G6334" t="s">
        <v>27</v>
      </c>
      <c r="H6334" s="4">
        <v>45734.500081018523</v>
      </c>
      <c r="I6334" t="b">
        <v>0</v>
      </c>
      <c r="J6334" t="b">
        <v>0</v>
      </c>
      <c r="K6334" t="s">
        <v>24</v>
      </c>
      <c r="L6334" t="s">
        <v>22</v>
      </c>
      <c r="M6334">
        <v>62500</v>
      </c>
      <c r="O6334" t="s">
        <v>5526</v>
      </c>
      <c r="P6334" t="s">
        <v>5527</v>
      </c>
    </row>
    <row r="6335" spans="1:16" x14ac:dyDescent="0.25">
      <c r="A6335" t="s">
        <v>0</v>
      </c>
      <c r="B6335" t="s">
        <v>0</v>
      </c>
      <c r="C6335" t="s">
        <v>9443</v>
      </c>
      <c r="D6335" t="s">
        <v>7547</v>
      </c>
      <c r="E6335" t="s">
        <v>34</v>
      </c>
      <c r="F6335" t="b">
        <v>0</v>
      </c>
      <c r="G6335" t="s">
        <v>41</v>
      </c>
      <c r="H6335" s="4">
        <v>45734.500381944446</v>
      </c>
      <c r="I6335" t="b">
        <v>0</v>
      </c>
      <c r="J6335" t="b">
        <v>0</v>
      </c>
      <c r="K6335" t="s">
        <v>24</v>
      </c>
      <c r="L6335" t="s">
        <v>36</v>
      </c>
      <c r="N6335">
        <v>15</v>
      </c>
      <c r="O6335" t="s">
        <v>7548</v>
      </c>
      <c r="P6335" t="s">
        <v>61</v>
      </c>
    </row>
    <row r="6336" spans="1:16" x14ac:dyDescent="0.25">
      <c r="A6336" t="s">
        <v>0</v>
      </c>
      <c r="B6336" t="s">
        <v>0</v>
      </c>
      <c r="C6336" t="s">
        <v>3934</v>
      </c>
      <c r="D6336" t="s">
        <v>7547</v>
      </c>
      <c r="E6336" t="s">
        <v>34</v>
      </c>
      <c r="F6336" t="b">
        <v>0</v>
      </c>
      <c r="G6336" t="s">
        <v>35</v>
      </c>
      <c r="H6336" s="4">
        <v>45734.500648148147</v>
      </c>
      <c r="I6336" t="b">
        <v>0</v>
      </c>
      <c r="J6336" t="b">
        <v>0</v>
      </c>
      <c r="K6336" t="s">
        <v>24</v>
      </c>
      <c r="L6336" t="s">
        <v>36</v>
      </c>
      <c r="N6336">
        <v>15</v>
      </c>
      <c r="O6336" t="s">
        <v>7548</v>
      </c>
      <c r="P6336" t="s">
        <v>61</v>
      </c>
    </row>
    <row r="6337" spans="1:16" x14ac:dyDescent="0.25">
      <c r="A6337" t="s">
        <v>1</v>
      </c>
      <c r="B6337" t="s">
        <v>2392</v>
      </c>
      <c r="C6337" t="s">
        <v>292</v>
      </c>
      <c r="D6337" t="s">
        <v>3973</v>
      </c>
      <c r="E6337" t="s">
        <v>20</v>
      </c>
      <c r="F6337" t="b">
        <v>0</v>
      </c>
      <c r="G6337" t="s">
        <v>30</v>
      </c>
      <c r="H6337" s="4">
        <v>45734.501180555562</v>
      </c>
      <c r="I6337" t="b">
        <v>0</v>
      </c>
      <c r="J6337" t="b">
        <v>1</v>
      </c>
      <c r="K6337" t="s">
        <v>24</v>
      </c>
      <c r="L6337" t="s">
        <v>22</v>
      </c>
      <c r="M6337">
        <v>193426.5</v>
      </c>
      <c r="O6337" t="s">
        <v>5482</v>
      </c>
      <c r="P6337" t="s">
        <v>1809</v>
      </c>
    </row>
    <row r="6338" spans="1:16" x14ac:dyDescent="0.25">
      <c r="A6338" t="s">
        <v>40</v>
      </c>
      <c r="B6338" t="s">
        <v>9372</v>
      </c>
      <c r="C6338" t="s">
        <v>2031</v>
      </c>
      <c r="D6338" t="s">
        <v>3957</v>
      </c>
      <c r="E6338" t="s">
        <v>34</v>
      </c>
      <c r="F6338" t="b">
        <v>0</v>
      </c>
      <c r="G6338" t="s">
        <v>27</v>
      </c>
      <c r="H6338" s="4">
        <v>45734.501296296286</v>
      </c>
      <c r="I6338" t="b">
        <v>0</v>
      </c>
      <c r="J6338" t="b">
        <v>1</v>
      </c>
      <c r="K6338" t="s">
        <v>24</v>
      </c>
      <c r="L6338" t="s">
        <v>36</v>
      </c>
      <c r="N6338">
        <v>54.420001983642578</v>
      </c>
      <c r="O6338" t="s">
        <v>2319</v>
      </c>
      <c r="P6338" t="s">
        <v>9373</v>
      </c>
    </row>
    <row r="6339" spans="1:16" x14ac:dyDescent="0.25">
      <c r="A6339" t="s">
        <v>2</v>
      </c>
      <c r="B6339" t="s">
        <v>7406</v>
      </c>
      <c r="C6339" t="s">
        <v>1358</v>
      </c>
      <c r="D6339" t="s">
        <v>3973</v>
      </c>
      <c r="E6339" t="s">
        <v>20</v>
      </c>
      <c r="F6339" t="b">
        <v>0</v>
      </c>
      <c r="G6339" t="s">
        <v>41</v>
      </c>
      <c r="H6339" s="4">
        <v>45734.501400462963</v>
      </c>
      <c r="I6339" t="b">
        <v>0</v>
      </c>
      <c r="J6339" t="b">
        <v>0</v>
      </c>
      <c r="K6339" t="s">
        <v>24</v>
      </c>
      <c r="L6339" t="s">
        <v>22</v>
      </c>
      <c r="M6339">
        <v>82850</v>
      </c>
      <c r="O6339" t="s">
        <v>5482</v>
      </c>
      <c r="P6339" t="s">
        <v>3772</v>
      </c>
    </row>
    <row r="6340" spans="1:16" x14ac:dyDescent="0.25">
      <c r="A6340" t="s">
        <v>2</v>
      </c>
      <c r="B6340" t="s">
        <v>9374</v>
      </c>
      <c r="C6340" t="s">
        <v>1050</v>
      </c>
      <c r="D6340" t="s">
        <v>3973</v>
      </c>
      <c r="E6340" t="s">
        <v>20</v>
      </c>
      <c r="F6340" t="b">
        <v>0</v>
      </c>
      <c r="G6340" t="s">
        <v>41</v>
      </c>
      <c r="H6340" s="4">
        <v>45734.502187500002</v>
      </c>
      <c r="I6340" t="b">
        <v>0</v>
      </c>
      <c r="J6340" t="b">
        <v>1</v>
      </c>
      <c r="K6340" t="s">
        <v>24</v>
      </c>
      <c r="L6340" t="s">
        <v>22</v>
      </c>
      <c r="M6340">
        <v>122900</v>
      </c>
      <c r="O6340" t="s">
        <v>5482</v>
      </c>
      <c r="P6340" t="s">
        <v>9375</v>
      </c>
    </row>
    <row r="6341" spans="1:16" x14ac:dyDescent="0.25">
      <c r="A6341" t="s">
        <v>1</v>
      </c>
      <c r="B6341" t="s">
        <v>9376</v>
      </c>
      <c r="C6341" t="s">
        <v>1050</v>
      </c>
      <c r="D6341" t="s">
        <v>3973</v>
      </c>
      <c r="E6341" t="s">
        <v>20</v>
      </c>
      <c r="F6341" t="b">
        <v>0</v>
      </c>
      <c r="G6341" t="s">
        <v>35</v>
      </c>
      <c r="H6341" s="4">
        <v>45734.502349537041</v>
      </c>
      <c r="I6341" t="b">
        <v>0</v>
      </c>
      <c r="J6341" t="b">
        <v>1</v>
      </c>
      <c r="K6341" t="s">
        <v>24</v>
      </c>
      <c r="L6341" t="s">
        <v>36</v>
      </c>
      <c r="N6341">
        <v>73</v>
      </c>
      <c r="O6341" t="s">
        <v>5482</v>
      </c>
      <c r="P6341" t="s">
        <v>354</v>
      </c>
    </row>
    <row r="6342" spans="1:16" x14ac:dyDescent="0.25">
      <c r="A6342" t="s">
        <v>25</v>
      </c>
      <c r="B6342" t="s">
        <v>9377</v>
      </c>
      <c r="C6342" t="s">
        <v>820</v>
      </c>
      <c r="D6342" t="s">
        <v>4035</v>
      </c>
      <c r="E6342" t="s">
        <v>20</v>
      </c>
      <c r="F6342" t="b">
        <v>0</v>
      </c>
      <c r="G6342" t="s">
        <v>820</v>
      </c>
      <c r="H6342" s="4">
        <v>45734.507175925923</v>
      </c>
      <c r="I6342" t="b">
        <v>0</v>
      </c>
      <c r="J6342" t="b">
        <v>0</v>
      </c>
      <c r="K6342" t="s">
        <v>820</v>
      </c>
      <c r="L6342" t="s">
        <v>22</v>
      </c>
      <c r="M6342">
        <v>64800</v>
      </c>
      <c r="O6342" t="s">
        <v>9378</v>
      </c>
      <c r="P6342" t="s">
        <v>9379</v>
      </c>
    </row>
    <row r="6343" spans="1:16" x14ac:dyDescent="0.25">
      <c r="A6343" t="s">
        <v>2</v>
      </c>
      <c r="B6343" t="s">
        <v>9380</v>
      </c>
      <c r="C6343" t="s">
        <v>3318</v>
      </c>
      <c r="D6343" t="s">
        <v>3828</v>
      </c>
      <c r="E6343" t="s">
        <v>20</v>
      </c>
      <c r="F6343" t="b">
        <v>0</v>
      </c>
      <c r="G6343" t="s">
        <v>27</v>
      </c>
      <c r="H6343" s="4">
        <v>45734.543055555558</v>
      </c>
      <c r="I6343" t="b">
        <v>0</v>
      </c>
      <c r="J6343" t="b">
        <v>1</v>
      </c>
      <c r="K6343" t="s">
        <v>24</v>
      </c>
      <c r="L6343" t="s">
        <v>36</v>
      </c>
      <c r="N6343">
        <v>63.5</v>
      </c>
      <c r="O6343" t="s">
        <v>3060</v>
      </c>
      <c r="P6343" t="s">
        <v>9381</v>
      </c>
    </row>
    <row r="6344" spans="1:16" x14ac:dyDescent="0.25">
      <c r="A6344" t="s">
        <v>2</v>
      </c>
      <c r="B6344" t="s">
        <v>2</v>
      </c>
      <c r="C6344" t="s">
        <v>87</v>
      </c>
      <c r="D6344" t="s">
        <v>131</v>
      </c>
      <c r="E6344" t="s">
        <v>20</v>
      </c>
      <c r="F6344" t="b">
        <v>0</v>
      </c>
      <c r="G6344" t="s">
        <v>41</v>
      </c>
      <c r="H6344" s="4">
        <v>45734.554652777777</v>
      </c>
      <c r="I6344" t="b">
        <v>1</v>
      </c>
      <c r="J6344" t="b">
        <v>0</v>
      </c>
      <c r="K6344" t="s">
        <v>24</v>
      </c>
      <c r="L6344" t="s">
        <v>22</v>
      </c>
      <c r="M6344">
        <v>130000</v>
      </c>
      <c r="O6344" t="s">
        <v>131</v>
      </c>
      <c r="P6344" t="s">
        <v>9382</v>
      </c>
    </row>
    <row r="6345" spans="1:16" x14ac:dyDescent="0.25">
      <c r="A6345" t="s">
        <v>25</v>
      </c>
      <c r="B6345" t="s">
        <v>7231</v>
      </c>
      <c r="C6345" t="s">
        <v>7232</v>
      </c>
      <c r="D6345" t="s">
        <v>3973</v>
      </c>
      <c r="E6345" t="s">
        <v>51</v>
      </c>
      <c r="F6345" t="b">
        <v>0</v>
      </c>
      <c r="G6345" t="s">
        <v>30</v>
      </c>
      <c r="H6345" s="4">
        <v>45734.58421296296</v>
      </c>
      <c r="I6345" t="b">
        <v>0</v>
      </c>
      <c r="J6345" t="b">
        <v>0</v>
      </c>
      <c r="K6345" t="s">
        <v>24</v>
      </c>
      <c r="L6345" t="s">
        <v>36</v>
      </c>
      <c r="N6345">
        <v>57</v>
      </c>
      <c r="O6345" t="s">
        <v>1002</v>
      </c>
    </row>
    <row r="6346" spans="1:16" x14ac:dyDescent="0.25">
      <c r="A6346" t="s">
        <v>28</v>
      </c>
      <c r="B6346" t="s">
        <v>9445</v>
      </c>
      <c r="C6346" t="s">
        <v>180</v>
      </c>
      <c r="D6346" t="s">
        <v>3973</v>
      </c>
      <c r="E6346" t="s">
        <v>20</v>
      </c>
      <c r="F6346" t="b">
        <v>0</v>
      </c>
      <c r="G6346" t="s">
        <v>41</v>
      </c>
      <c r="H6346" s="4">
        <v>45734.584409722222</v>
      </c>
      <c r="I6346" t="b">
        <v>0</v>
      </c>
      <c r="J6346" t="b">
        <v>1</v>
      </c>
      <c r="K6346" t="s">
        <v>24</v>
      </c>
      <c r="L6346" t="s">
        <v>22</v>
      </c>
      <c r="M6346">
        <v>155500</v>
      </c>
      <c r="O6346" t="s">
        <v>9249</v>
      </c>
      <c r="P6346" t="s">
        <v>9446</v>
      </c>
    </row>
    <row r="6347" spans="1:16" x14ac:dyDescent="0.25">
      <c r="A6347" t="s">
        <v>40</v>
      </c>
      <c r="B6347" t="s">
        <v>9383</v>
      </c>
      <c r="C6347" t="s">
        <v>538</v>
      </c>
      <c r="D6347" t="s">
        <v>3828</v>
      </c>
      <c r="E6347" t="s">
        <v>20</v>
      </c>
      <c r="F6347" t="b">
        <v>0</v>
      </c>
      <c r="G6347" t="s">
        <v>27</v>
      </c>
      <c r="H6347" s="4">
        <v>45734.585023148153</v>
      </c>
      <c r="I6347" t="b">
        <v>0</v>
      </c>
      <c r="J6347" t="b">
        <v>1</v>
      </c>
      <c r="K6347" t="s">
        <v>24</v>
      </c>
      <c r="L6347" t="s">
        <v>22</v>
      </c>
      <c r="M6347">
        <v>163000</v>
      </c>
      <c r="O6347" t="s">
        <v>487</v>
      </c>
      <c r="P6347" t="s">
        <v>9384</v>
      </c>
    </row>
    <row r="6348" spans="1:16" x14ac:dyDescent="0.25">
      <c r="A6348" t="s">
        <v>89</v>
      </c>
      <c r="B6348" t="s">
        <v>7027</v>
      </c>
      <c r="C6348" t="s">
        <v>82</v>
      </c>
      <c r="D6348" t="s">
        <v>3973</v>
      </c>
      <c r="E6348" t="s">
        <v>20</v>
      </c>
      <c r="F6348" t="b">
        <v>0</v>
      </c>
      <c r="G6348" t="s">
        <v>41</v>
      </c>
      <c r="H6348" s="4">
        <v>45734.585682870369</v>
      </c>
      <c r="I6348" t="b">
        <v>0</v>
      </c>
      <c r="J6348" t="b">
        <v>1</v>
      </c>
      <c r="K6348" t="s">
        <v>24</v>
      </c>
      <c r="L6348" t="s">
        <v>22</v>
      </c>
      <c r="M6348">
        <v>147500</v>
      </c>
      <c r="O6348" t="s">
        <v>7028</v>
      </c>
      <c r="P6348" t="s">
        <v>7029</v>
      </c>
    </row>
    <row r="6349" spans="1:16" x14ac:dyDescent="0.25">
      <c r="A6349" t="s">
        <v>19</v>
      </c>
      <c r="B6349" t="s">
        <v>9385</v>
      </c>
      <c r="C6349" t="s">
        <v>140</v>
      </c>
      <c r="D6349" t="s">
        <v>3600</v>
      </c>
      <c r="E6349" t="s">
        <v>51</v>
      </c>
      <c r="F6349" t="b">
        <v>0</v>
      </c>
      <c r="G6349" t="s">
        <v>41</v>
      </c>
      <c r="H6349" s="4">
        <v>45734.596435185187</v>
      </c>
      <c r="I6349" t="b">
        <v>0</v>
      </c>
      <c r="J6349" t="b">
        <v>0</v>
      </c>
      <c r="K6349" t="s">
        <v>24</v>
      </c>
      <c r="L6349" t="s">
        <v>36</v>
      </c>
      <c r="N6349">
        <v>110</v>
      </c>
      <c r="O6349" t="s">
        <v>2569</v>
      </c>
      <c r="P6349" t="s">
        <v>2188</v>
      </c>
    </row>
    <row r="6350" spans="1:16" x14ac:dyDescent="0.25">
      <c r="A6350" t="s">
        <v>139</v>
      </c>
      <c r="B6350" t="s">
        <v>1697</v>
      </c>
      <c r="C6350" t="s">
        <v>39</v>
      </c>
      <c r="D6350" t="s">
        <v>7658</v>
      </c>
      <c r="E6350" t="s">
        <v>20</v>
      </c>
      <c r="F6350" t="b">
        <v>1</v>
      </c>
      <c r="G6350" t="s">
        <v>625</v>
      </c>
      <c r="H6350" s="4">
        <v>45734.624872685177</v>
      </c>
      <c r="I6350" t="b">
        <v>1</v>
      </c>
      <c r="J6350" t="b">
        <v>0</v>
      </c>
      <c r="K6350" t="s">
        <v>625</v>
      </c>
      <c r="L6350" t="s">
        <v>22</v>
      </c>
      <c r="M6350">
        <v>70000</v>
      </c>
      <c r="O6350" t="s">
        <v>9386</v>
      </c>
      <c r="P6350" t="s">
        <v>9387</v>
      </c>
    </row>
    <row r="6351" spans="1:16" x14ac:dyDescent="0.25">
      <c r="A6351" t="s">
        <v>0</v>
      </c>
      <c r="B6351" t="s">
        <v>1632</v>
      </c>
      <c r="C6351" t="s">
        <v>118</v>
      </c>
      <c r="D6351" t="s">
        <v>131</v>
      </c>
      <c r="F6351" t="b">
        <v>0</v>
      </c>
      <c r="G6351" t="s">
        <v>27</v>
      </c>
      <c r="H6351" s="4">
        <v>45734.625127314823</v>
      </c>
      <c r="I6351" t="b">
        <v>1</v>
      </c>
      <c r="J6351" t="b">
        <v>0</v>
      </c>
      <c r="K6351" t="s">
        <v>24</v>
      </c>
      <c r="L6351" t="s">
        <v>36</v>
      </c>
      <c r="N6351">
        <v>41</v>
      </c>
      <c r="O6351" t="s">
        <v>131</v>
      </c>
      <c r="P6351" t="s">
        <v>9388</v>
      </c>
    </row>
    <row r="6352" spans="1:16" x14ac:dyDescent="0.25">
      <c r="A6352" t="s">
        <v>19</v>
      </c>
      <c r="B6352" t="s">
        <v>9389</v>
      </c>
      <c r="C6352" t="s">
        <v>3887</v>
      </c>
      <c r="D6352" t="s">
        <v>3973</v>
      </c>
      <c r="E6352" t="s">
        <v>20</v>
      </c>
      <c r="F6352" t="b">
        <v>0</v>
      </c>
      <c r="G6352" t="s">
        <v>27</v>
      </c>
      <c r="H6352" s="4">
        <v>45734.625775462962</v>
      </c>
      <c r="I6352" t="b">
        <v>0</v>
      </c>
      <c r="J6352" t="b">
        <v>1</v>
      </c>
      <c r="K6352" t="s">
        <v>24</v>
      </c>
      <c r="L6352" t="s">
        <v>22</v>
      </c>
      <c r="M6352">
        <v>152500</v>
      </c>
      <c r="O6352" t="s">
        <v>9390</v>
      </c>
      <c r="P6352" t="s">
        <v>9391</v>
      </c>
    </row>
    <row r="6353" spans="1:16" x14ac:dyDescent="0.25">
      <c r="A6353" t="s">
        <v>25</v>
      </c>
      <c r="B6353" t="s">
        <v>8209</v>
      </c>
      <c r="C6353" t="s">
        <v>64</v>
      </c>
      <c r="D6353" t="s">
        <v>3973</v>
      </c>
      <c r="E6353" t="s">
        <v>20</v>
      </c>
      <c r="F6353" t="b">
        <v>0</v>
      </c>
      <c r="G6353" t="s">
        <v>52</v>
      </c>
      <c r="H6353" s="4">
        <v>45734.625949074078</v>
      </c>
      <c r="I6353" t="b">
        <v>0</v>
      </c>
      <c r="J6353" t="b">
        <v>1</v>
      </c>
      <c r="K6353" t="s">
        <v>24</v>
      </c>
      <c r="L6353" t="s">
        <v>22</v>
      </c>
      <c r="M6353">
        <v>98950</v>
      </c>
      <c r="O6353" t="s">
        <v>1906</v>
      </c>
      <c r="P6353" t="s">
        <v>8210</v>
      </c>
    </row>
    <row r="6354" spans="1:16" x14ac:dyDescent="0.25">
      <c r="A6354" t="s">
        <v>40</v>
      </c>
      <c r="B6354" t="s">
        <v>9392</v>
      </c>
      <c r="C6354" t="s">
        <v>1118</v>
      </c>
      <c r="D6354" t="s">
        <v>3973</v>
      </c>
      <c r="E6354" t="s">
        <v>20</v>
      </c>
      <c r="F6354" t="b">
        <v>0</v>
      </c>
      <c r="G6354" t="s">
        <v>27</v>
      </c>
      <c r="H6354" s="4">
        <v>45734.627222222232</v>
      </c>
      <c r="I6354" t="b">
        <v>0</v>
      </c>
      <c r="J6354" t="b">
        <v>1</v>
      </c>
      <c r="K6354" t="s">
        <v>24</v>
      </c>
      <c r="L6354" t="s">
        <v>22</v>
      </c>
      <c r="M6354">
        <v>135000</v>
      </c>
      <c r="O6354" t="s">
        <v>1784</v>
      </c>
      <c r="P6354" t="s">
        <v>2489</v>
      </c>
    </row>
    <row r="6355" spans="1:16" x14ac:dyDescent="0.25">
      <c r="A6355" t="s">
        <v>2</v>
      </c>
      <c r="B6355" t="s">
        <v>2</v>
      </c>
      <c r="C6355" t="s">
        <v>9393</v>
      </c>
      <c r="D6355" t="s">
        <v>3973</v>
      </c>
      <c r="E6355" t="s">
        <v>20</v>
      </c>
      <c r="F6355" t="b">
        <v>0</v>
      </c>
      <c r="G6355" t="s">
        <v>52</v>
      </c>
      <c r="H6355" s="4">
        <v>45734.629131944443</v>
      </c>
      <c r="I6355" t="b">
        <v>0</v>
      </c>
      <c r="J6355" t="b">
        <v>1</v>
      </c>
      <c r="K6355" t="s">
        <v>24</v>
      </c>
      <c r="L6355" t="s">
        <v>22</v>
      </c>
      <c r="M6355">
        <v>187153</v>
      </c>
      <c r="O6355" t="s">
        <v>5482</v>
      </c>
      <c r="P6355" t="s">
        <v>3226</v>
      </c>
    </row>
    <row r="6356" spans="1:16" x14ac:dyDescent="0.25">
      <c r="A6356" t="s">
        <v>2</v>
      </c>
      <c r="B6356" t="s">
        <v>4908</v>
      </c>
      <c r="C6356" t="s">
        <v>475</v>
      </c>
      <c r="D6356" t="s">
        <v>3973</v>
      </c>
      <c r="E6356" t="s">
        <v>20</v>
      </c>
      <c r="F6356" t="b">
        <v>0</v>
      </c>
      <c r="G6356" t="s">
        <v>27</v>
      </c>
      <c r="H6356" s="4">
        <v>45734.641516203701</v>
      </c>
      <c r="I6356" t="b">
        <v>0</v>
      </c>
      <c r="J6356" t="b">
        <v>0</v>
      </c>
      <c r="K6356" t="s">
        <v>24</v>
      </c>
      <c r="L6356" t="s">
        <v>22</v>
      </c>
      <c r="M6356">
        <v>130000</v>
      </c>
      <c r="O6356" t="s">
        <v>2925</v>
      </c>
    </row>
    <row r="6357" spans="1:16" x14ac:dyDescent="0.25">
      <c r="A6357" t="s">
        <v>1</v>
      </c>
      <c r="B6357" t="s">
        <v>9394</v>
      </c>
      <c r="C6357" t="s">
        <v>371</v>
      </c>
      <c r="D6357" t="s">
        <v>2208</v>
      </c>
      <c r="E6357" t="s">
        <v>20</v>
      </c>
      <c r="F6357" t="b">
        <v>0</v>
      </c>
      <c r="G6357" t="s">
        <v>27</v>
      </c>
      <c r="H6357" s="4">
        <v>45734.643113425933</v>
      </c>
      <c r="I6357" t="b">
        <v>0</v>
      </c>
      <c r="J6357" t="b">
        <v>0</v>
      </c>
      <c r="K6357" t="s">
        <v>24</v>
      </c>
      <c r="L6357" t="s">
        <v>22</v>
      </c>
      <c r="M6357">
        <v>95000</v>
      </c>
      <c r="O6357" t="s">
        <v>5491</v>
      </c>
      <c r="P6357" t="s">
        <v>9395</v>
      </c>
    </row>
    <row r="6358" spans="1:16" x14ac:dyDescent="0.25">
      <c r="A6358" t="s">
        <v>0</v>
      </c>
      <c r="B6358" t="s">
        <v>8786</v>
      </c>
      <c r="C6358" t="s">
        <v>1099</v>
      </c>
      <c r="D6358" t="s">
        <v>3600</v>
      </c>
      <c r="E6358" t="s">
        <v>51</v>
      </c>
      <c r="F6358" t="b">
        <v>0</v>
      </c>
      <c r="G6358" t="s">
        <v>27</v>
      </c>
      <c r="H6358" s="4">
        <v>45734.666724537034</v>
      </c>
      <c r="I6358" t="b">
        <v>1</v>
      </c>
      <c r="J6358" t="b">
        <v>0</v>
      </c>
      <c r="K6358" t="s">
        <v>24</v>
      </c>
      <c r="L6358" t="s">
        <v>36</v>
      </c>
      <c r="N6358">
        <v>60</v>
      </c>
      <c r="O6358" t="s">
        <v>8787</v>
      </c>
      <c r="P6358" t="s">
        <v>119</v>
      </c>
    </row>
    <row r="6359" spans="1:16" x14ac:dyDescent="0.25">
      <c r="A6359" t="s">
        <v>1</v>
      </c>
      <c r="B6359" t="s">
        <v>9017</v>
      </c>
      <c r="C6359" t="s">
        <v>160</v>
      </c>
      <c r="D6359" t="s">
        <v>3828</v>
      </c>
      <c r="E6359" t="s">
        <v>20</v>
      </c>
      <c r="F6359" t="b">
        <v>0</v>
      </c>
      <c r="G6359" t="s">
        <v>52</v>
      </c>
      <c r="H6359" s="4">
        <v>45734.668865740743</v>
      </c>
      <c r="I6359" t="b">
        <v>0</v>
      </c>
      <c r="J6359" t="b">
        <v>1</v>
      </c>
      <c r="K6359" t="s">
        <v>24</v>
      </c>
      <c r="L6359" t="s">
        <v>22</v>
      </c>
      <c r="M6359">
        <v>220500</v>
      </c>
      <c r="O6359" t="s">
        <v>3939</v>
      </c>
    </row>
    <row r="6360" spans="1:16" x14ac:dyDescent="0.25">
      <c r="A6360" t="s">
        <v>2</v>
      </c>
      <c r="B6360" t="s">
        <v>7237</v>
      </c>
      <c r="C6360" t="s">
        <v>2360</v>
      </c>
      <c r="D6360" t="s">
        <v>7238</v>
      </c>
      <c r="E6360" t="s">
        <v>20</v>
      </c>
      <c r="F6360" t="b">
        <v>0</v>
      </c>
      <c r="G6360" t="s">
        <v>1740</v>
      </c>
      <c r="H6360" s="4">
        <v>45734.685069444437</v>
      </c>
      <c r="I6360" t="b">
        <v>0</v>
      </c>
      <c r="J6360" t="b">
        <v>0</v>
      </c>
      <c r="K6360" t="s">
        <v>1740</v>
      </c>
      <c r="L6360" t="s">
        <v>22</v>
      </c>
      <c r="M6360">
        <v>28000</v>
      </c>
      <c r="O6360" t="s">
        <v>7239</v>
      </c>
    </row>
    <row r="6361" spans="1:16" x14ac:dyDescent="0.25">
      <c r="A6361" t="s">
        <v>19</v>
      </c>
      <c r="B6361" t="s">
        <v>2537</v>
      </c>
      <c r="C6361" t="s">
        <v>82</v>
      </c>
      <c r="D6361" t="s">
        <v>3973</v>
      </c>
      <c r="E6361" t="s">
        <v>51</v>
      </c>
      <c r="F6361" t="b">
        <v>0</v>
      </c>
      <c r="G6361" t="s">
        <v>27</v>
      </c>
      <c r="H6361" s="4">
        <v>45734.708344907413</v>
      </c>
      <c r="I6361" t="b">
        <v>0</v>
      </c>
      <c r="J6361" t="b">
        <v>0</v>
      </c>
      <c r="K6361" t="s">
        <v>24</v>
      </c>
      <c r="L6361" t="s">
        <v>36</v>
      </c>
      <c r="N6361">
        <v>77.5</v>
      </c>
      <c r="O6361" t="s">
        <v>5098</v>
      </c>
      <c r="P6361" t="s">
        <v>5099</v>
      </c>
    </row>
    <row r="6362" spans="1:16" x14ac:dyDescent="0.25">
      <c r="A6362" t="s">
        <v>0</v>
      </c>
      <c r="B6362" t="s">
        <v>9396</v>
      </c>
      <c r="C6362" t="s">
        <v>443</v>
      </c>
      <c r="D6362" t="s">
        <v>3600</v>
      </c>
      <c r="E6362" t="s">
        <v>20</v>
      </c>
      <c r="F6362" t="b">
        <v>0</v>
      </c>
      <c r="G6362" t="s">
        <v>27</v>
      </c>
      <c r="H6362" s="4">
        <v>45734.708368055559</v>
      </c>
      <c r="I6362" t="b">
        <v>0</v>
      </c>
      <c r="J6362" t="b">
        <v>0</v>
      </c>
      <c r="K6362" t="s">
        <v>24</v>
      </c>
      <c r="L6362" t="s">
        <v>22</v>
      </c>
      <c r="M6362">
        <v>107500</v>
      </c>
      <c r="O6362" t="s">
        <v>9397</v>
      </c>
      <c r="P6362" t="s">
        <v>9398</v>
      </c>
    </row>
    <row r="6363" spans="1:16" x14ac:dyDescent="0.25">
      <c r="A6363" t="s">
        <v>0</v>
      </c>
      <c r="B6363" t="s">
        <v>0</v>
      </c>
      <c r="C6363" t="s">
        <v>621</v>
      </c>
      <c r="D6363" t="s">
        <v>3973</v>
      </c>
      <c r="E6363" t="s">
        <v>51</v>
      </c>
      <c r="F6363" t="b">
        <v>0</v>
      </c>
      <c r="G6363" t="s">
        <v>52</v>
      </c>
      <c r="H6363" s="4">
        <v>45734.709050925929</v>
      </c>
      <c r="I6363" t="b">
        <v>1</v>
      </c>
      <c r="J6363" t="b">
        <v>0</v>
      </c>
      <c r="K6363" t="s">
        <v>24</v>
      </c>
      <c r="L6363" t="s">
        <v>36</v>
      </c>
      <c r="N6363">
        <v>22.5</v>
      </c>
      <c r="O6363" t="s">
        <v>1783</v>
      </c>
    </row>
    <row r="6364" spans="1:16" x14ac:dyDescent="0.25">
      <c r="A6364" t="s">
        <v>1</v>
      </c>
      <c r="B6364" t="s">
        <v>779</v>
      </c>
      <c r="C6364" t="s">
        <v>64</v>
      </c>
      <c r="D6364" t="s">
        <v>3973</v>
      </c>
      <c r="E6364" t="s">
        <v>631</v>
      </c>
      <c r="F6364" t="b">
        <v>0</v>
      </c>
      <c r="G6364" t="s">
        <v>52</v>
      </c>
      <c r="H6364" s="4">
        <v>45734.710057870368</v>
      </c>
      <c r="I6364" t="b">
        <v>0</v>
      </c>
      <c r="J6364" t="b">
        <v>0</v>
      </c>
      <c r="K6364" t="s">
        <v>24</v>
      </c>
      <c r="L6364" t="s">
        <v>36</v>
      </c>
      <c r="N6364">
        <v>20</v>
      </c>
      <c r="O6364" t="s">
        <v>3888</v>
      </c>
      <c r="P6364" t="s">
        <v>149</v>
      </c>
    </row>
    <row r="6365" spans="1:16" x14ac:dyDescent="0.25">
      <c r="A6365" t="s">
        <v>2</v>
      </c>
      <c r="B6365" t="s">
        <v>9399</v>
      </c>
      <c r="C6365" t="s">
        <v>172</v>
      </c>
      <c r="D6365" t="s">
        <v>3973</v>
      </c>
      <c r="E6365" t="s">
        <v>20</v>
      </c>
      <c r="F6365" t="b">
        <v>0</v>
      </c>
      <c r="G6365" t="s">
        <v>27</v>
      </c>
      <c r="H6365" s="4">
        <v>45734.710231481477</v>
      </c>
      <c r="I6365" t="b">
        <v>0</v>
      </c>
      <c r="J6365" t="b">
        <v>1</v>
      </c>
      <c r="K6365" t="s">
        <v>24</v>
      </c>
      <c r="L6365" t="s">
        <v>22</v>
      </c>
      <c r="M6365">
        <v>162500</v>
      </c>
      <c r="O6365" t="s">
        <v>1172</v>
      </c>
      <c r="P6365" t="s">
        <v>9400</v>
      </c>
    </row>
    <row r="6366" spans="1:16" x14ac:dyDescent="0.25">
      <c r="A6366" t="s">
        <v>2</v>
      </c>
      <c r="B6366" t="s">
        <v>9401</v>
      </c>
      <c r="C6366" t="s">
        <v>633</v>
      </c>
      <c r="D6366" t="s">
        <v>2208</v>
      </c>
      <c r="E6366" t="s">
        <v>20</v>
      </c>
      <c r="F6366" t="b">
        <v>0</v>
      </c>
      <c r="G6366" t="s">
        <v>27</v>
      </c>
      <c r="H6366" s="4">
        <v>45734.710277777784</v>
      </c>
      <c r="I6366" t="b">
        <v>0</v>
      </c>
      <c r="J6366" t="b">
        <v>1</v>
      </c>
      <c r="K6366" t="s">
        <v>24</v>
      </c>
      <c r="L6366" t="s">
        <v>22</v>
      </c>
      <c r="M6366">
        <v>135000</v>
      </c>
      <c r="O6366" t="s">
        <v>3506</v>
      </c>
      <c r="P6366" t="s">
        <v>9402</v>
      </c>
    </row>
    <row r="6367" spans="1:16" x14ac:dyDescent="0.25">
      <c r="A6367" t="s">
        <v>2</v>
      </c>
      <c r="B6367" t="s">
        <v>2</v>
      </c>
      <c r="C6367" t="s">
        <v>39</v>
      </c>
      <c r="D6367" t="s">
        <v>3985</v>
      </c>
      <c r="E6367" t="s">
        <v>20</v>
      </c>
      <c r="F6367" t="b">
        <v>1</v>
      </c>
      <c r="G6367" t="s">
        <v>3446</v>
      </c>
      <c r="H6367" s="4">
        <v>45734.710682870369</v>
      </c>
      <c r="I6367" t="b">
        <v>0</v>
      </c>
      <c r="J6367" t="b">
        <v>0</v>
      </c>
      <c r="K6367" t="s">
        <v>3446</v>
      </c>
      <c r="L6367" t="s">
        <v>22</v>
      </c>
      <c r="M6367">
        <v>37500</v>
      </c>
      <c r="O6367" t="s">
        <v>7650</v>
      </c>
      <c r="P6367" t="s">
        <v>7651</v>
      </c>
    </row>
    <row r="6368" spans="1:16" x14ac:dyDescent="0.25">
      <c r="A6368" t="s">
        <v>2</v>
      </c>
      <c r="B6368" t="s">
        <v>9403</v>
      </c>
      <c r="C6368" t="s">
        <v>9404</v>
      </c>
      <c r="D6368" t="s">
        <v>4084</v>
      </c>
      <c r="E6368" t="s">
        <v>20</v>
      </c>
      <c r="F6368" t="b">
        <v>0</v>
      </c>
      <c r="G6368" t="s">
        <v>158</v>
      </c>
      <c r="H6368" s="4">
        <v>45734.712916666656</v>
      </c>
      <c r="I6368" t="b">
        <v>0</v>
      </c>
      <c r="J6368" t="b">
        <v>0</v>
      </c>
      <c r="K6368" t="s">
        <v>158</v>
      </c>
      <c r="L6368" t="s">
        <v>22</v>
      </c>
      <c r="M6368">
        <v>110000</v>
      </c>
      <c r="O6368" t="s">
        <v>9405</v>
      </c>
      <c r="P6368" t="s">
        <v>1244</v>
      </c>
    </row>
    <row r="6369" spans="1:16" x14ac:dyDescent="0.25">
      <c r="A6369" t="s">
        <v>2</v>
      </c>
      <c r="B6369" t="s">
        <v>9406</v>
      </c>
      <c r="C6369" t="s">
        <v>4208</v>
      </c>
      <c r="D6369" t="s">
        <v>3828</v>
      </c>
      <c r="E6369" t="s">
        <v>219</v>
      </c>
      <c r="F6369" t="b">
        <v>0</v>
      </c>
      <c r="G6369" t="s">
        <v>1247</v>
      </c>
      <c r="H6369" s="4">
        <v>45734.738020833327</v>
      </c>
      <c r="I6369" t="b">
        <v>0</v>
      </c>
      <c r="J6369" t="b">
        <v>0</v>
      </c>
      <c r="K6369" t="s">
        <v>1247</v>
      </c>
      <c r="L6369" t="s">
        <v>36</v>
      </c>
      <c r="N6369">
        <v>32.5</v>
      </c>
      <c r="O6369" t="s">
        <v>9407</v>
      </c>
    </row>
    <row r="6370" spans="1:16" x14ac:dyDescent="0.25">
      <c r="A6370" t="s">
        <v>2</v>
      </c>
      <c r="B6370" t="s">
        <v>9408</v>
      </c>
      <c r="C6370" t="s">
        <v>122</v>
      </c>
      <c r="D6370" t="s">
        <v>3600</v>
      </c>
      <c r="E6370" t="s">
        <v>20</v>
      </c>
      <c r="F6370" t="b">
        <v>0</v>
      </c>
      <c r="G6370" t="s">
        <v>27</v>
      </c>
      <c r="H6370" s="4">
        <v>45734.752106481479</v>
      </c>
      <c r="I6370" t="b">
        <v>1</v>
      </c>
      <c r="J6370" t="b">
        <v>0</v>
      </c>
      <c r="K6370" t="s">
        <v>24</v>
      </c>
      <c r="L6370" t="s">
        <v>22</v>
      </c>
      <c r="M6370">
        <v>95000</v>
      </c>
      <c r="O6370" t="s">
        <v>9409</v>
      </c>
      <c r="P6370" t="s">
        <v>48</v>
      </c>
    </row>
    <row r="6371" spans="1:16" x14ac:dyDescent="0.25">
      <c r="A6371" t="s">
        <v>2</v>
      </c>
      <c r="B6371" t="s">
        <v>8530</v>
      </c>
      <c r="C6371" t="s">
        <v>26</v>
      </c>
      <c r="D6371" t="s">
        <v>3957</v>
      </c>
      <c r="E6371" t="s">
        <v>20</v>
      </c>
      <c r="F6371" t="b">
        <v>0</v>
      </c>
      <c r="G6371" t="s">
        <v>23</v>
      </c>
      <c r="H6371" s="4">
        <v>45734.768310185187</v>
      </c>
      <c r="I6371" t="b">
        <v>0</v>
      </c>
      <c r="J6371" t="b">
        <v>1</v>
      </c>
      <c r="K6371" t="s">
        <v>24</v>
      </c>
      <c r="L6371" t="s">
        <v>36</v>
      </c>
      <c r="N6371">
        <v>61.159996032714837</v>
      </c>
      <c r="O6371" t="s">
        <v>8531</v>
      </c>
      <c r="P6371" t="s">
        <v>8532</v>
      </c>
    </row>
    <row r="6372" spans="1:16" x14ac:dyDescent="0.25">
      <c r="A6372" t="s">
        <v>0</v>
      </c>
      <c r="B6372" t="s">
        <v>9410</v>
      </c>
      <c r="C6372" t="s">
        <v>329</v>
      </c>
      <c r="D6372" t="s">
        <v>3973</v>
      </c>
      <c r="E6372" t="s">
        <v>51</v>
      </c>
      <c r="F6372" t="b">
        <v>0</v>
      </c>
      <c r="G6372" t="s">
        <v>27</v>
      </c>
      <c r="H6372" s="4">
        <v>45734.791932870372</v>
      </c>
      <c r="I6372" t="b">
        <v>0</v>
      </c>
      <c r="J6372" t="b">
        <v>0</v>
      </c>
      <c r="K6372" t="s">
        <v>24</v>
      </c>
      <c r="L6372" t="s">
        <v>36</v>
      </c>
      <c r="N6372">
        <v>80</v>
      </c>
      <c r="O6372" t="s">
        <v>9411</v>
      </c>
    </row>
    <row r="6373" spans="1:16" x14ac:dyDescent="0.25">
      <c r="A6373" t="s">
        <v>0</v>
      </c>
      <c r="B6373" t="s">
        <v>1246</v>
      </c>
      <c r="C6373" t="s">
        <v>768</v>
      </c>
      <c r="D6373" t="s">
        <v>4084</v>
      </c>
      <c r="F6373" t="b">
        <v>0</v>
      </c>
      <c r="G6373" t="s">
        <v>27</v>
      </c>
      <c r="H6373" s="4">
        <v>45734.792013888888</v>
      </c>
      <c r="I6373" t="b">
        <v>0</v>
      </c>
      <c r="J6373" t="b">
        <v>0</v>
      </c>
      <c r="K6373" t="s">
        <v>24</v>
      </c>
      <c r="L6373" t="s">
        <v>22</v>
      </c>
      <c r="M6373">
        <v>93176</v>
      </c>
      <c r="O6373" t="s">
        <v>9412</v>
      </c>
    </row>
    <row r="6374" spans="1:16" x14ac:dyDescent="0.25">
      <c r="A6374" t="s">
        <v>2</v>
      </c>
      <c r="B6374" t="s">
        <v>9413</v>
      </c>
      <c r="C6374" t="s">
        <v>1025</v>
      </c>
      <c r="D6374" t="s">
        <v>3600</v>
      </c>
      <c r="E6374" t="s">
        <v>51</v>
      </c>
      <c r="F6374" t="b">
        <v>0</v>
      </c>
      <c r="G6374" t="s">
        <v>35</v>
      </c>
      <c r="H6374" s="4">
        <v>45734.793356481481</v>
      </c>
      <c r="I6374" t="b">
        <v>1</v>
      </c>
      <c r="J6374" t="b">
        <v>0</v>
      </c>
      <c r="K6374" t="s">
        <v>24</v>
      </c>
      <c r="L6374" t="s">
        <v>36</v>
      </c>
      <c r="N6374">
        <v>65</v>
      </c>
      <c r="O6374" t="s">
        <v>9414</v>
      </c>
      <c r="P6374" t="s">
        <v>2177</v>
      </c>
    </row>
    <row r="6375" spans="1:16" x14ac:dyDescent="0.25">
      <c r="A6375" t="s">
        <v>0</v>
      </c>
      <c r="B6375" t="s">
        <v>8056</v>
      </c>
      <c r="C6375" t="s">
        <v>696</v>
      </c>
      <c r="D6375" t="s">
        <v>3973</v>
      </c>
      <c r="E6375" t="s">
        <v>51</v>
      </c>
      <c r="F6375" t="b">
        <v>0</v>
      </c>
      <c r="G6375" t="s">
        <v>30</v>
      </c>
      <c r="H6375" s="4">
        <v>45734.793506944443</v>
      </c>
      <c r="I6375" t="b">
        <v>0</v>
      </c>
      <c r="J6375" t="b">
        <v>0</v>
      </c>
      <c r="K6375" t="s">
        <v>24</v>
      </c>
      <c r="L6375" t="s">
        <v>36</v>
      </c>
      <c r="N6375">
        <v>47.5</v>
      </c>
      <c r="O6375" t="s">
        <v>1137</v>
      </c>
      <c r="P6375" t="s">
        <v>709</v>
      </c>
    </row>
    <row r="6376" spans="1:16" x14ac:dyDescent="0.25">
      <c r="A6376" t="s">
        <v>2</v>
      </c>
      <c r="B6376" t="s">
        <v>9415</v>
      </c>
      <c r="C6376" t="s">
        <v>9416</v>
      </c>
      <c r="D6376" t="s">
        <v>3973</v>
      </c>
      <c r="E6376" t="s">
        <v>20</v>
      </c>
      <c r="F6376" t="b">
        <v>0</v>
      </c>
      <c r="G6376" t="s">
        <v>27</v>
      </c>
      <c r="H6376" s="4">
        <v>45734.793703703697</v>
      </c>
      <c r="I6376" t="b">
        <v>0</v>
      </c>
      <c r="J6376" t="b">
        <v>1</v>
      </c>
      <c r="K6376" t="s">
        <v>24</v>
      </c>
      <c r="L6376" t="s">
        <v>22</v>
      </c>
      <c r="M6376">
        <v>119000</v>
      </c>
      <c r="O6376" t="s">
        <v>734</v>
      </c>
      <c r="P6376" t="s">
        <v>9417</v>
      </c>
    </row>
    <row r="6377" spans="1:16" x14ac:dyDescent="0.25">
      <c r="A6377" t="s">
        <v>89</v>
      </c>
      <c r="B6377" t="s">
        <v>6660</v>
      </c>
      <c r="C6377" t="s">
        <v>44</v>
      </c>
      <c r="D6377" t="s">
        <v>3973</v>
      </c>
      <c r="E6377" t="s">
        <v>20</v>
      </c>
      <c r="F6377" t="b">
        <v>0</v>
      </c>
      <c r="G6377" t="s">
        <v>27</v>
      </c>
      <c r="H6377" s="4">
        <v>45734.795057870368</v>
      </c>
      <c r="I6377" t="b">
        <v>1</v>
      </c>
      <c r="J6377" t="b">
        <v>1</v>
      </c>
      <c r="K6377" t="s">
        <v>24</v>
      </c>
      <c r="L6377" t="s">
        <v>22</v>
      </c>
      <c r="M6377">
        <v>185000</v>
      </c>
      <c r="O6377" t="s">
        <v>2815</v>
      </c>
      <c r="P6377" t="s">
        <v>6661</v>
      </c>
    </row>
    <row r="6378" spans="1:16" x14ac:dyDescent="0.25">
      <c r="A6378" t="s">
        <v>0</v>
      </c>
      <c r="B6378" t="s">
        <v>9418</v>
      </c>
      <c r="C6378" t="s">
        <v>316</v>
      </c>
      <c r="D6378" t="s">
        <v>3957</v>
      </c>
      <c r="E6378" t="s">
        <v>20</v>
      </c>
      <c r="F6378" t="b">
        <v>0</v>
      </c>
      <c r="G6378" t="s">
        <v>35</v>
      </c>
      <c r="H6378" s="4">
        <v>45734.833819444437</v>
      </c>
      <c r="I6378" t="b">
        <v>0</v>
      </c>
      <c r="J6378" t="b">
        <v>1</v>
      </c>
      <c r="K6378" t="s">
        <v>24</v>
      </c>
      <c r="L6378" t="s">
        <v>36</v>
      </c>
      <c r="N6378">
        <v>16.510000228881839</v>
      </c>
      <c r="O6378" t="s">
        <v>759</v>
      </c>
      <c r="P6378" t="s">
        <v>9419</v>
      </c>
    </row>
    <row r="6379" spans="1:16" x14ac:dyDescent="0.25">
      <c r="A6379" t="s">
        <v>0</v>
      </c>
      <c r="B6379" t="s">
        <v>9175</v>
      </c>
      <c r="C6379" t="s">
        <v>292</v>
      </c>
      <c r="D6379" t="s">
        <v>3957</v>
      </c>
      <c r="E6379" t="s">
        <v>20</v>
      </c>
      <c r="F6379" t="b">
        <v>0</v>
      </c>
      <c r="G6379" t="s">
        <v>30</v>
      </c>
      <c r="H6379" s="4">
        <v>45734.834236111114</v>
      </c>
      <c r="I6379" t="b">
        <v>0</v>
      </c>
      <c r="J6379" t="b">
        <v>1</v>
      </c>
      <c r="K6379" t="s">
        <v>24</v>
      </c>
      <c r="L6379" t="s">
        <v>36</v>
      </c>
      <c r="N6379">
        <v>22.694999694824219</v>
      </c>
      <c r="O6379" t="s">
        <v>9176</v>
      </c>
      <c r="P6379" t="s">
        <v>1303</v>
      </c>
    </row>
    <row r="6380" spans="1:16" x14ac:dyDescent="0.25">
      <c r="A6380" t="s">
        <v>139</v>
      </c>
      <c r="B6380" t="s">
        <v>1634</v>
      </c>
      <c r="C6380" t="s">
        <v>945</v>
      </c>
      <c r="D6380" t="s">
        <v>3973</v>
      </c>
      <c r="E6380" t="s">
        <v>20</v>
      </c>
      <c r="F6380" t="b">
        <v>0</v>
      </c>
      <c r="G6380" t="s">
        <v>30</v>
      </c>
      <c r="H6380" s="4">
        <v>45734.83425925926</v>
      </c>
      <c r="I6380" t="b">
        <v>0</v>
      </c>
      <c r="J6380" t="b">
        <v>0</v>
      </c>
      <c r="K6380" t="s">
        <v>24</v>
      </c>
      <c r="L6380" t="s">
        <v>22</v>
      </c>
      <c r="M6380">
        <v>67884</v>
      </c>
      <c r="O6380" t="s">
        <v>3090</v>
      </c>
    </row>
    <row r="6381" spans="1:16" x14ac:dyDescent="0.25">
      <c r="A6381" t="s">
        <v>2</v>
      </c>
      <c r="B6381" t="s">
        <v>2617</v>
      </c>
      <c r="C6381" t="s">
        <v>151</v>
      </c>
      <c r="D6381" t="s">
        <v>3973</v>
      </c>
      <c r="E6381" t="s">
        <v>20</v>
      </c>
      <c r="F6381" t="b">
        <v>0</v>
      </c>
      <c r="G6381" t="s">
        <v>30</v>
      </c>
      <c r="H6381" s="4">
        <v>45734.835636574076</v>
      </c>
      <c r="I6381" t="b">
        <v>0</v>
      </c>
      <c r="J6381" t="b">
        <v>1</v>
      </c>
      <c r="K6381" t="s">
        <v>24</v>
      </c>
      <c r="L6381" t="s">
        <v>22</v>
      </c>
      <c r="M6381">
        <v>130500</v>
      </c>
      <c r="O6381" t="s">
        <v>9420</v>
      </c>
      <c r="P6381" t="s">
        <v>9421</v>
      </c>
    </row>
    <row r="6382" spans="1:16" x14ac:dyDescent="0.25">
      <c r="A6382" t="s">
        <v>2</v>
      </c>
      <c r="B6382" t="s">
        <v>2076</v>
      </c>
      <c r="C6382" t="s">
        <v>236</v>
      </c>
      <c r="D6382" t="s">
        <v>3957</v>
      </c>
      <c r="E6382" t="s">
        <v>34</v>
      </c>
      <c r="F6382" t="b">
        <v>0</v>
      </c>
      <c r="G6382" t="s">
        <v>41</v>
      </c>
      <c r="H6382" s="4">
        <v>45734.835763888892</v>
      </c>
      <c r="I6382" t="b">
        <v>1</v>
      </c>
      <c r="J6382" t="b">
        <v>1</v>
      </c>
      <c r="K6382" t="s">
        <v>24</v>
      </c>
      <c r="L6382" t="s">
        <v>36</v>
      </c>
      <c r="N6382">
        <v>56.475002288818359</v>
      </c>
      <c r="O6382" t="s">
        <v>186</v>
      </c>
      <c r="P6382" t="s">
        <v>4098</v>
      </c>
    </row>
    <row r="6383" spans="1:16" x14ac:dyDescent="0.25">
      <c r="A6383" t="s">
        <v>2</v>
      </c>
      <c r="B6383" t="s">
        <v>9422</v>
      </c>
      <c r="C6383" t="s">
        <v>823</v>
      </c>
      <c r="D6383" t="s">
        <v>3828</v>
      </c>
      <c r="E6383" t="s">
        <v>20</v>
      </c>
      <c r="F6383" t="b">
        <v>0</v>
      </c>
      <c r="G6383" t="s">
        <v>52</v>
      </c>
      <c r="H6383" s="4">
        <v>45734.838194444441</v>
      </c>
      <c r="I6383" t="b">
        <v>0</v>
      </c>
      <c r="J6383" t="b">
        <v>1</v>
      </c>
      <c r="K6383" t="s">
        <v>24</v>
      </c>
      <c r="L6383" t="s">
        <v>22</v>
      </c>
      <c r="M6383">
        <v>98883</v>
      </c>
      <c r="O6383" t="s">
        <v>9423</v>
      </c>
      <c r="P6383" t="s">
        <v>9424</v>
      </c>
    </row>
    <row r="6384" spans="1:16" x14ac:dyDescent="0.25">
      <c r="A6384" t="s">
        <v>25</v>
      </c>
      <c r="B6384" t="s">
        <v>9425</v>
      </c>
      <c r="C6384" t="s">
        <v>203</v>
      </c>
      <c r="D6384" t="s">
        <v>3828</v>
      </c>
      <c r="E6384" t="s">
        <v>20</v>
      </c>
      <c r="F6384" t="b">
        <v>0</v>
      </c>
      <c r="G6384" t="s">
        <v>23</v>
      </c>
      <c r="H6384" s="4">
        <v>45734.863483796304</v>
      </c>
      <c r="I6384" t="b">
        <v>1</v>
      </c>
      <c r="J6384" t="b">
        <v>1</v>
      </c>
      <c r="K6384" t="s">
        <v>24</v>
      </c>
      <c r="L6384" t="s">
        <v>22</v>
      </c>
      <c r="M6384">
        <v>108750</v>
      </c>
      <c r="O6384" t="s">
        <v>935</v>
      </c>
      <c r="P6384" t="s">
        <v>1813</v>
      </c>
    </row>
    <row r="6385" spans="1:16" x14ac:dyDescent="0.25">
      <c r="A6385" t="s">
        <v>0</v>
      </c>
      <c r="B6385" t="s">
        <v>0</v>
      </c>
      <c r="C6385" t="s">
        <v>916</v>
      </c>
      <c r="D6385" t="s">
        <v>3973</v>
      </c>
      <c r="E6385" t="s">
        <v>20</v>
      </c>
      <c r="F6385" t="b">
        <v>0</v>
      </c>
      <c r="G6385" t="s">
        <v>27</v>
      </c>
      <c r="H6385" s="4">
        <v>45734.876296296286</v>
      </c>
      <c r="I6385" t="b">
        <v>1</v>
      </c>
      <c r="J6385" t="b">
        <v>0</v>
      </c>
      <c r="K6385" t="s">
        <v>24</v>
      </c>
      <c r="L6385" t="s">
        <v>22</v>
      </c>
      <c r="M6385">
        <v>82500</v>
      </c>
      <c r="O6385" t="s">
        <v>1899</v>
      </c>
      <c r="P6385" t="s">
        <v>338</v>
      </c>
    </row>
    <row r="6386" spans="1:16" x14ac:dyDescent="0.25">
      <c r="A6386" t="s">
        <v>0</v>
      </c>
      <c r="B6386" t="s">
        <v>9426</v>
      </c>
      <c r="C6386" t="s">
        <v>213</v>
      </c>
      <c r="D6386" t="s">
        <v>3828</v>
      </c>
      <c r="E6386" t="s">
        <v>20</v>
      </c>
      <c r="F6386" t="b">
        <v>0</v>
      </c>
      <c r="G6386" t="s">
        <v>41</v>
      </c>
      <c r="H6386" s="4">
        <v>45734.876331018517</v>
      </c>
      <c r="I6386" t="b">
        <v>0</v>
      </c>
      <c r="J6386" t="b">
        <v>1</v>
      </c>
      <c r="K6386" t="s">
        <v>24</v>
      </c>
      <c r="L6386" t="s">
        <v>36</v>
      </c>
      <c r="N6386">
        <v>23</v>
      </c>
      <c r="O6386" t="s">
        <v>9427</v>
      </c>
      <c r="P6386" t="s">
        <v>9428</v>
      </c>
    </row>
    <row r="6387" spans="1:16" x14ac:dyDescent="0.25">
      <c r="A6387" t="s">
        <v>89</v>
      </c>
      <c r="B6387" t="s">
        <v>9429</v>
      </c>
      <c r="C6387" t="s">
        <v>2172</v>
      </c>
      <c r="D6387" t="s">
        <v>3600</v>
      </c>
      <c r="E6387" t="s">
        <v>20</v>
      </c>
      <c r="F6387" t="b">
        <v>0</v>
      </c>
      <c r="G6387" t="s">
        <v>52</v>
      </c>
      <c r="H6387" s="4">
        <v>45734.877812500003</v>
      </c>
      <c r="I6387" t="b">
        <v>0</v>
      </c>
      <c r="J6387" t="b">
        <v>1</v>
      </c>
      <c r="K6387" t="s">
        <v>24</v>
      </c>
      <c r="L6387" t="s">
        <v>22</v>
      </c>
      <c r="M6387">
        <v>255630</v>
      </c>
      <c r="O6387" t="s">
        <v>773</v>
      </c>
    </row>
    <row r="6388" spans="1:16" x14ac:dyDescent="0.25">
      <c r="A6388" t="s">
        <v>0</v>
      </c>
      <c r="B6388" t="s">
        <v>1934</v>
      </c>
      <c r="C6388" t="s">
        <v>1247</v>
      </c>
      <c r="D6388" t="s">
        <v>3828</v>
      </c>
      <c r="E6388" t="s">
        <v>20</v>
      </c>
      <c r="F6388" t="b">
        <v>0</v>
      </c>
      <c r="G6388" t="s">
        <v>1247</v>
      </c>
      <c r="H6388" s="4">
        <v>45734.905011574083</v>
      </c>
      <c r="I6388" t="b">
        <v>0</v>
      </c>
      <c r="J6388" t="b">
        <v>0</v>
      </c>
      <c r="K6388" t="s">
        <v>1247</v>
      </c>
      <c r="L6388" t="s">
        <v>22</v>
      </c>
      <c r="M6388">
        <v>38500</v>
      </c>
      <c r="O6388" t="s">
        <v>5660</v>
      </c>
      <c r="P6388" t="s">
        <v>5661</v>
      </c>
    </row>
    <row r="6389" spans="1:16" x14ac:dyDescent="0.25">
      <c r="A6389" t="s">
        <v>89</v>
      </c>
      <c r="B6389" t="s">
        <v>2377</v>
      </c>
      <c r="C6389" t="s">
        <v>623</v>
      </c>
      <c r="D6389" t="s">
        <v>3973</v>
      </c>
      <c r="E6389" t="s">
        <v>51</v>
      </c>
      <c r="F6389" t="b">
        <v>0</v>
      </c>
      <c r="G6389" t="s">
        <v>27</v>
      </c>
      <c r="H6389" s="4">
        <v>45734.916979166657</v>
      </c>
      <c r="I6389" t="b">
        <v>0</v>
      </c>
      <c r="J6389" t="b">
        <v>1</v>
      </c>
      <c r="K6389" t="s">
        <v>24</v>
      </c>
      <c r="L6389" t="s">
        <v>36</v>
      </c>
      <c r="N6389">
        <v>65</v>
      </c>
      <c r="O6389" t="s">
        <v>483</v>
      </c>
      <c r="P6389" t="s">
        <v>9069</v>
      </c>
    </row>
    <row r="6390" spans="1:16" x14ac:dyDescent="0.25">
      <c r="A6390" t="s">
        <v>0</v>
      </c>
      <c r="B6390" t="s">
        <v>8621</v>
      </c>
      <c r="C6390" t="s">
        <v>179</v>
      </c>
      <c r="D6390" t="s">
        <v>3973</v>
      </c>
      <c r="E6390" t="s">
        <v>20</v>
      </c>
      <c r="F6390" t="b">
        <v>0</v>
      </c>
      <c r="G6390" t="s">
        <v>27</v>
      </c>
      <c r="H6390" s="4">
        <v>45734.916979166657</v>
      </c>
      <c r="I6390" t="b">
        <v>0</v>
      </c>
      <c r="J6390" t="b">
        <v>1</v>
      </c>
      <c r="K6390" t="s">
        <v>24</v>
      </c>
      <c r="L6390" t="s">
        <v>22</v>
      </c>
      <c r="M6390">
        <v>62355.453125</v>
      </c>
      <c r="O6390" t="s">
        <v>8622</v>
      </c>
      <c r="P6390" t="s">
        <v>1732</v>
      </c>
    </row>
    <row r="6391" spans="1:16" x14ac:dyDescent="0.25">
      <c r="A6391" t="s">
        <v>2</v>
      </c>
      <c r="B6391" t="s">
        <v>9430</v>
      </c>
      <c r="C6391" t="s">
        <v>145</v>
      </c>
      <c r="D6391" t="s">
        <v>3828</v>
      </c>
      <c r="E6391" t="s">
        <v>20</v>
      </c>
      <c r="F6391" t="b">
        <v>0</v>
      </c>
      <c r="G6391" t="s">
        <v>27</v>
      </c>
      <c r="H6391" s="4">
        <v>45734.917870370373</v>
      </c>
      <c r="I6391" t="b">
        <v>0</v>
      </c>
      <c r="J6391" t="b">
        <v>1</v>
      </c>
      <c r="K6391" t="s">
        <v>24</v>
      </c>
      <c r="L6391" t="s">
        <v>22</v>
      </c>
      <c r="M6391">
        <v>204500</v>
      </c>
      <c r="O6391" t="s">
        <v>9431</v>
      </c>
      <c r="P6391" t="s">
        <v>9432</v>
      </c>
    </row>
    <row r="6392" spans="1:16" x14ac:dyDescent="0.25">
      <c r="A6392" t="s">
        <v>1</v>
      </c>
      <c r="B6392" t="s">
        <v>9433</v>
      </c>
      <c r="C6392" t="s">
        <v>192</v>
      </c>
      <c r="D6392" t="s">
        <v>2208</v>
      </c>
      <c r="E6392" t="s">
        <v>20</v>
      </c>
      <c r="F6392" t="b">
        <v>0</v>
      </c>
      <c r="G6392" t="s">
        <v>23</v>
      </c>
      <c r="H6392" s="4">
        <v>45734.930821759262</v>
      </c>
      <c r="I6392" t="b">
        <v>0</v>
      </c>
      <c r="J6392" t="b">
        <v>1</v>
      </c>
      <c r="K6392" t="s">
        <v>24</v>
      </c>
      <c r="L6392" t="s">
        <v>36</v>
      </c>
      <c r="N6392">
        <v>40.81500244140625</v>
      </c>
      <c r="O6392" t="s">
        <v>9434</v>
      </c>
      <c r="P6392" t="s">
        <v>9435</v>
      </c>
    </row>
    <row r="6393" spans="1:16" x14ac:dyDescent="0.25">
      <c r="A6393" t="s">
        <v>89</v>
      </c>
      <c r="B6393" t="s">
        <v>5118</v>
      </c>
      <c r="C6393" t="s">
        <v>367</v>
      </c>
      <c r="D6393" t="s">
        <v>3973</v>
      </c>
      <c r="E6393" t="s">
        <v>20</v>
      </c>
      <c r="F6393" t="b">
        <v>0</v>
      </c>
      <c r="G6393" t="s">
        <v>27</v>
      </c>
      <c r="H6393" s="4">
        <v>45734.958541666667</v>
      </c>
      <c r="I6393" t="b">
        <v>0</v>
      </c>
      <c r="J6393" t="b">
        <v>1</v>
      </c>
      <c r="K6393" t="s">
        <v>24</v>
      </c>
      <c r="L6393" t="s">
        <v>22</v>
      </c>
      <c r="M6393">
        <v>160000</v>
      </c>
      <c r="O6393" t="s">
        <v>368</v>
      </c>
      <c r="P6393" t="s">
        <v>5119</v>
      </c>
    </row>
    <row r="6394" spans="1:16" x14ac:dyDescent="0.25">
      <c r="A6394" t="s">
        <v>0</v>
      </c>
      <c r="B6394" t="s">
        <v>1174</v>
      </c>
      <c r="C6394" t="s">
        <v>9436</v>
      </c>
      <c r="D6394" t="s">
        <v>3957</v>
      </c>
      <c r="E6394" t="s">
        <v>34</v>
      </c>
      <c r="F6394" t="b">
        <v>0</v>
      </c>
      <c r="G6394" t="s">
        <v>35</v>
      </c>
      <c r="H6394" s="4">
        <v>45734.958761574067</v>
      </c>
      <c r="I6394" t="b">
        <v>0</v>
      </c>
      <c r="J6394" t="b">
        <v>0</v>
      </c>
      <c r="K6394" t="s">
        <v>24</v>
      </c>
      <c r="L6394" t="s">
        <v>36</v>
      </c>
      <c r="N6394">
        <v>16.510000228881839</v>
      </c>
      <c r="O6394" t="s">
        <v>9437</v>
      </c>
      <c r="P6394" t="s">
        <v>9438</v>
      </c>
    </row>
    <row r="6395" spans="1:16" x14ac:dyDescent="0.25">
      <c r="A6395" t="s">
        <v>2</v>
      </c>
      <c r="B6395" t="s">
        <v>369</v>
      </c>
      <c r="C6395" t="s">
        <v>8874</v>
      </c>
      <c r="D6395" t="s">
        <v>3973</v>
      </c>
      <c r="E6395" t="s">
        <v>631</v>
      </c>
      <c r="F6395" t="b">
        <v>0</v>
      </c>
      <c r="G6395" t="s">
        <v>41</v>
      </c>
      <c r="H6395" s="4">
        <v>45734.971516203703</v>
      </c>
      <c r="I6395" t="b">
        <v>0</v>
      </c>
      <c r="J6395" t="b">
        <v>0</v>
      </c>
      <c r="K6395" t="s">
        <v>24</v>
      </c>
      <c r="L6395" t="s">
        <v>22</v>
      </c>
      <c r="M6395">
        <v>87000</v>
      </c>
      <c r="O6395" t="s">
        <v>91</v>
      </c>
      <c r="P6395" t="s">
        <v>9439</v>
      </c>
    </row>
    <row r="6396" spans="1:16" x14ac:dyDescent="0.25">
      <c r="A6396" t="s">
        <v>40</v>
      </c>
      <c r="B6396" t="s">
        <v>1786</v>
      </c>
      <c r="C6396" t="s">
        <v>5427</v>
      </c>
      <c r="D6396" t="s">
        <v>4014</v>
      </c>
      <c r="E6396" t="s">
        <v>20</v>
      </c>
      <c r="F6396" t="b">
        <v>0</v>
      </c>
      <c r="G6396" t="s">
        <v>27</v>
      </c>
      <c r="H6396" s="4">
        <v>45734.997129629628</v>
      </c>
      <c r="I6396" t="b">
        <v>0</v>
      </c>
      <c r="J6396" t="b">
        <v>1</v>
      </c>
      <c r="K6396" t="s">
        <v>24</v>
      </c>
      <c r="L6396" t="s">
        <v>22</v>
      </c>
      <c r="M6396">
        <v>253000</v>
      </c>
      <c r="O6396" t="s">
        <v>59</v>
      </c>
      <c r="P6396" t="s">
        <v>137</v>
      </c>
    </row>
    <row r="6397" spans="1:16" x14ac:dyDescent="0.25">
      <c r="A6397" t="s">
        <v>0</v>
      </c>
      <c r="B6397" t="s">
        <v>257</v>
      </c>
      <c r="C6397" t="s">
        <v>468</v>
      </c>
      <c r="D6397" t="s">
        <v>3973</v>
      </c>
      <c r="E6397" t="s">
        <v>20</v>
      </c>
      <c r="F6397" t="b">
        <v>0</v>
      </c>
      <c r="G6397" t="s">
        <v>27</v>
      </c>
      <c r="H6397" s="4">
        <v>45735.000231481477</v>
      </c>
      <c r="I6397" t="b">
        <v>0</v>
      </c>
      <c r="J6397" t="b">
        <v>1</v>
      </c>
      <c r="K6397" t="s">
        <v>24</v>
      </c>
      <c r="L6397" t="s">
        <v>22</v>
      </c>
      <c r="M6397">
        <v>125000</v>
      </c>
      <c r="O6397" t="s">
        <v>5482</v>
      </c>
      <c r="P6397" t="s">
        <v>9339</v>
      </c>
    </row>
    <row r="6398" spans="1:16" x14ac:dyDescent="0.25">
      <c r="A6398" t="s">
        <v>89</v>
      </c>
      <c r="B6398" t="s">
        <v>5532</v>
      </c>
      <c r="C6398" t="s">
        <v>3196</v>
      </c>
      <c r="D6398" t="s">
        <v>3973</v>
      </c>
      <c r="E6398" t="s">
        <v>51</v>
      </c>
      <c r="F6398" t="b">
        <v>0</v>
      </c>
      <c r="G6398" t="s">
        <v>41</v>
      </c>
      <c r="H6398" s="4">
        <v>45735.000462962962</v>
      </c>
      <c r="I6398" t="b">
        <v>1</v>
      </c>
      <c r="J6398" t="b">
        <v>0</v>
      </c>
      <c r="K6398" t="s">
        <v>24</v>
      </c>
      <c r="L6398" t="s">
        <v>36</v>
      </c>
      <c r="N6398">
        <v>47.5</v>
      </c>
      <c r="O6398" t="s">
        <v>806</v>
      </c>
      <c r="P6398" t="s">
        <v>5533</v>
      </c>
    </row>
    <row r="6399" spans="1:16" x14ac:dyDescent="0.25">
      <c r="A6399" t="s">
        <v>2</v>
      </c>
      <c r="B6399" t="s">
        <v>1167</v>
      </c>
      <c r="C6399" t="s">
        <v>29</v>
      </c>
      <c r="D6399" t="s">
        <v>5535</v>
      </c>
      <c r="E6399" t="s">
        <v>20</v>
      </c>
      <c r="F6399" t="b">
        <v>0</v>
      </c>
      <c r="G6399" t="s">
        <v>27</v>
      </c>
      <c r="H6399" s="4">
        <v>45735.001157407409</v>
      </c>
      <c r="I6399" t="b">
        <v>1</v>
      </c>
      <c r="J6399" t="b">
        <v>1</v>
      </c>
      <c r="K6399" t="s">
        <v>24</v>
      </c>
      <c r="L6399" t="s">
        <v>22</v>
      </c>
      <c r="M6399">
        <v>88582</v>
      </c>
      <c r="O6399" t="s">
        <v>77</v>
      </c>
      <c r="P6399" t="s">
        <v>9340</v>
      </c>
    </row>
    <row r="6400" spans="1:16" x14ac:dyDescent="0.25">
      <c r="A6400" t="s">
        <v>2</v>
      </c>
      <c r="B6400" t="s">
        <v>2</v>
      </c>
      <c r="C6400" t="s">
        <v>9440</v>
      </c>
      <c r="D6400" t="s">
        <v>3973</v>
      </c>
      <c r="E6400" t="s">
        <v>20</v>
      </c>
      <c r="F6400" t="b">
        <v>0</v>
      </c>
      <c r="G6400" t="s">
        <v>27</v>
      </c>
      <c r="H6400" s="4">
        <v>45735.001620370371</v>
      </c>
      <c r="I6400" t="b">
        <v>0</v>
      </c>
      <c r="J6400" t="b">
        <v>1</v>
      </c>
      <c r="K6400" t="s">
        <v>24</v>
      </c>
      <c r="L6400" t="s">
        <v>22</v>
      </c>
      <c r="M6400">
        <v>90000</v>
      </c>
      <c r="O6400" t="s">
        <v>4344</v>
      </c>
      <c r="P6400" t="s">
        <v>9441</v>
      </c>
    </row>
    <row r="6401" spans="1:16" x14ac:dyDescent="0.25">
      <c r="A6401" t="s">
        <v>40</v>
      </c>
      <c r="B6401" t="s">
        <v>9341</v>
      </c>
      <c r="C6401" t="s">
        <v>748</v>
      </c>
      <c r="D6401" t="s">
        <v>4035</v>
      </c>
      <c r="E6401" t="s">
        <v>20</v>
      </c>
      <c r="F6401" t="b">
        <v>0</v>
      </c>
      <c r="G6401" t="s">
        <v>158</v>
      </c>
      <c r="H6401" s="4">
        <v>45735.014479166668</v>
      </c>
      <c r="I6401" t="b">
        <v>0</v>
      </c>
      <c r="J6401" t="b">
        <v>0</v>
      </c>
      <c r="K6401" t="s">
        <v>158</v>
      </c>
      <c r="L6401" t="s">
        <v>22</v>
      </c>
      <c r="M6401">
        <v>83999.5</v>
      </c>
      <c r="O6401" t="s">
        <v>2768</v>
      </c>
      <c r="P6401" t="s">
        <v>3411</v>
      </c>
    </row>
    <row r="6402" spans="1:16" x14ac:dyDescent="0.25">
      <c r="A6402" t="s">
        <v>28</v>
      </c>
      <c r="B6402" t="s">
        <v>28</v>
      </c>
      <c r="C6402" t="s">
        <v>5242</v>
      </c>
      <c r="D6402" t="s">
        <v>5243</v>
      </c>
      <c r="E6402" t="s">
        <v>20</v>
      </c>
      <c r="F6402" t="b">
        <v>0</v>
      </c>
      <c r="G6402" t="s">
        <v>314</v>
      </c>
      <c r="H6402" s="4">
        <v>45735.023402777777</v>
      </c>
      <c r="I6402" t="b">
        <v>0</v>
      </c>
      <c r="J6402" t="b">
        <v>0</v>
      </c>
      <c r="K6402" t="s">
        <v>314</v>
      </c>
      <c r="L6402" t="s">
        <v>22</v>
      </c>
      <c r="M6402">
        <v>90000</v>
      </c>
      <c r="O6402" t="s">
        <v>6697</v>
      </c>
      <c r="P6402" t="s">
        <v>6698</v>
      </c>
    </row>
    <row r="6403" spans="1:16" x14ac:dyDescent="0.25">
      <c r="A6403" t="s">
        <v>0</v>
      </c>
      <c r="B6403" t="s">
        <v>0</v>
      </c>
      <c r="C6403" t="s">
        <v>9342</v>
      </c>
      <c r="D6403" t="s">
        <v>7547</v>
      </c>
      <c r="E6403" t="s">
        <v>34</v>
      </c>
      <c r="F6403" t="b">
        <v>0</v>
      </c>
      <c r="G6403" t="s">
        <v>41</v>
      </c>
      <c r="H6403" s="4">
        <v>45735.042337962957</v>
      </c>
      <c r="I6403" t="b">
        <v>0</v>
      </c>
      <c r="J6403" t="b">
        <v>0</v>
      </c>
      <c r="K6403" t="s">
        <v>24</v>
      </c>
      <c r="L6403" t="s">
        <v>36</v>
      </c>
      <c r="N6403">
        <v>15</v>
      </c>
      <c r="O6403" t="s">
        <v>7548</v>
      </c>
      <c r="P6403" t="s">
        <v>61</v>
      </c>
    </row>
    <row r="6404" spans="1:16" x14ac:dyDescent="0.25">
      <c r="A6404" t="s">
        <v>0</v>
      </c>
      <c r="B6404" t="s">
        <v>3282</v>
      </c>
      <c r="C6404" t="s">
        <v>82</v>
      </c>
      <c r="D6404" t="s">
        <v>3973</v>
      </c>
      <c r="E6404" t="s">
        <v>20</v>
      </c>
      <c r="F6404" t="b">
        <v>0</v>
      </c>
      <c r="G6404" t="s">
        <v>27</v>
      </c>
      <c r="H6404" s="4">
        <v>45735.25</v>
      </c>
      <c r="I6404" t="b">
        <v>0</v>
      </c>
      <c r="J6404" t="b">
        <v>0</v>
      </c>
      <c r="K6404" t="s">
        <v>24</v>
      </c>
      <c r="L6404" t="s">
        <v>22</v>
      </c>
      <c r="M6404">
        <v>68500</v>
      </c>
      <c r="O6404" t="s">
        <v>5550</v>
      </c>
      <c r="P6404" t="s">
        <v>204</v>
      </c>
    </row>
    <row r="6405" spans="1:16" x14ac:dyDescent="0.25">
      <c r="A6405" t="s">
        <v>0</v>
      </c>
      <c r="B6405" t="s">
        <v>4606</v>
      </c>
      <c r="C6405" t="s">
        <v>386</v>
      </c>
      <c r="D6405" t="s">
        <v>4607</v>
      </c>
      <c r="E6405" t="s">
        <v>51</v>
      </c>
      <c r="F6405" t="b">
        <v>0</v>
      </c>
      <c r="G6405" t="s">
        <v>41</v>
      </c>
      <c r="H6405" s="4">
        <v>45735.250300925924</v>
      </c>
      <c r="I6405" t="b">
        <v>1</v>
      </c>
      <c r="J6405" t="b">
        <v>0</v>
      </c>
      <c r="K6405" t="s">
        <v>24</v>
      </c>
      <c r="L6405" t="s">
        <v>22</v>
      </c>
      <c r="M6405">
        <v>169241</v>
      </c>
      <c r="O6405" t="s">
        <v>4608</v>
      </c>
      <c r="P6405" t="s">
        <v>4609</v>
      </c>
    </row>
    <row r="6406" spans="1:16" x14ac:dyDescent="0.25">
      <c r="A6406" t="s">
        <v>0</v>
      </c>
      <c r="B6406" t="s">
        <v>0</v>
      </c>
      <c r="C6406" t="s">
        <v>517</v>
      </c>
      <c r="D6406" t="s">
        <v>4753</v>
      </c>
      <c r="E6406" t="s">
        <v>51</v>
      </c>
      <c r="F6406" t="b">
        <v>0</v>
      </c>
      <c r="G6406" t="s">
        <v>41</v>
      </c>
      <c r="H6406" s="4">
        <v>45735.25037037037</v>
      </c>
      <c r="I6406" t="b">
        <v>0</v>
      </c>
      <c r="J6406" t="b">
        <v>1</v>
      </c>
      <c r="K6406" t="s">
        <v>24</v>
      </c>
      <c r="L6406" t="s">
        <v>36</v>
      </c>
      <c r="N6406">
        <v>47.5</v>
      </c>
      <c r="O6406" t="s">
        <v>289</v>
      </c>
      <c r="P6406" t="s">
        <v>2400</v>
      </c>
    </row>
    <row r="6407" spans="1:16" x14ac:dyDescent="0.25">
      <c r="A6407" t="s">
        <v>0</v>
      </c>
      <c r="B6407" t="s">
        <v>9343</v>
      </c>
      <c r="C6407" t="s">
        <v>151</v>
      </c>
      <c r="D6407" t="s">
        <v>3828</v>
      </c>
      <c r="E6407" t="s">
        <v>20</v>
      </c>
      <c r="F6407" t="b">
        <v>0</v>
      </c>
      <c r="G6407" t="s">
        <v>30</v>
      </c>
      <c r="H6407" s="4">
        <v>45735.250567129631</v>
      </c>
      <c r="I6407" t="b">
        <v>0</v>
      </c>
      <c r="J6407" t="b">
        <v>1</v>
      </c>
      <c r="K6407" t="s">
        <v>24</v>
      </c>
      <c r="L6407" t="s">
        <v>36</v>
      </c>
      <c r="N6407">
        <v>43.875</v>
      </c>
      <c r="O6407" t="s">
        <v>6083</v>
      </c>
      <c r="P6407" t="s">
        <v>9344</v>
      </c>
    </row>
    <row r="6408" spans="1:16" x14ac:dyDescent="0.25">
      <c r="A6408" t="s">
        <v>0</v>
      </c>
      <c r="B6408" t="s">
        <v>0</v>
      </c>
      <c r="C6408" t="s">
        <v>3330</v>
      </c>
      <c r="D6408" t="s">
        <v>3828</v>
      </c>
      <c r="E6408" t="s">
        <v>51</v>
      </c>
      <c r="F6408" t="b">
        <v>0</v>
      </c>
      <c r="G6408" t="s">
        <v>30</v>
      </c>
      <c r="H6408" s="4">
        <v>45735.250625000001</v>
      </c>
      <c r="I6408" t="b">
        <v>0</v>
      </c>
      <c r="J6408" t="b">
        <v>0</v>
      </c>
      <c r="K6408" t="s">
        <v>24</v>
      </c>
      <c r="L6408" t="s">
        <v>22</v>
      </c>
      <c r="M6408">
        <v>76212</v>
      </c>
      <c r="O6408" t="s">
        <v>9345</v>
      </c>
      <c r="P6408" t="s">
        <v>9346</v>
      </c>
    </row>
    <row r="6409" spans="1:16" x14ac:dyDescent="0.25">
      <c r="A6409" t="s">
        <v>1</v>
      </c>
      <c r="B6409" t="s">
        <v>663</v>
      </c>
      <c r="C6409" t="s">
        <v>140</v>
      </c>
      <c r="D6409" t="s">
        <v>3973</v>
      </c>
      <c r="E6409" t="s">
        <v>20</v>
      </c>
      <c r="F6409" t="b">
        <v>0</v>
      </c>
      <c r="G6409" t="s">
        <v>35</v>
      </c>
      <c r="H6409" s="4">
        <v>45735.250972222217</v>
      </c>
      <c r="I6409" t="b">
        <v>0</v>
      </c>
      <c r="J6409" t="b">
        <v>1</v>
      </c>
      <c r="K6409" t="s">
        <v>24</v>
      </c>
      <c r="L6409" t="s">
        <v>22</v>
      </c>
      <c r="M6409">
        <v>124350</v>
      </c>
      <c r="O6409" t="s">
        <v>664</v>
      </c>
      <c r="P6409" t="s">
        <v>9347</v>
      </c>
    </row>
    <row r="6410" spans="1:16" x14ac:dyDescent="0.25">
      <c r="A6410" t="s">
        <v>1</v>
      </c>
      <c r="B6410" t="s">
        <v>3439</v>
      </c>
      <c r="C6410" t="s">
        <v>82</v>
      </c>
      <c r="D6410" t="s">
        <v>3970</v>
      </c>
      <c r="E6410" t="s">
        <v>20</v>
      </c>
      <c r="F6410" t="b">
        <v>0</v>
      </c>
      <c r="G6410" t="s">
        <v>27</v>
      </c>
      <c r="H6410" s="4">
        <v>45735.251006944447</v>
      </c>
      <c r="I6410" t="b">
        <v>0</v>
      </c>
      <c r="J6410" t="b">
        <v>1</v>
      </c>
      <c r="K6410" t="s">
        <v>24</v>
      </c>
      <c r="L6410" t="s">
        <v>22</v>
      </c>
      <c r="M6410">
        <v>152000</v>
      </c>
      <c r="O6410" t="s">
        <v>65</v>
      </c>
      <c r="P6410" t="s">
        <v>723</v>
      </c>
    </row>
    <row r="6411" spans="1:16" x14ac:dyDescent="0.25">
      <c r="A6411" t="s">
        <v>191</v>
      </c>
      <c r="B6411" t="s">
        <v>9348</v>
      </c>
      <c r="C6411" t="s">
        <v>82</v>
      </c>
      <c r="D6411" t="s">
        <v>3973</v>
      </c>
      <c r="E6411" t="s">
        <v>20</v>
      </c>
      <c r="F6411" t="b">
        <v>0</v>
      </c>
      <c r="G6411" t="s">
        <v>27</v>
      </c>
      <c r="H6411" s="4">
        <v>45735.251168981478</v>
      </c>
      <c r="I6411" t="b">
        <v>0</v>
      </c>
      <c r="J6411" t="b">
        <v>0</v>
      </c>
      <c r="K6411" t="s">
        <v>24</v>
      </c>
      <c r="L6411" t="s">
        <v>36</v>
      </c>
      <c r="N6411">
        <v>70.5</v>
      </c>
      <c r="O6411" t="s">
        <v>4344</v>
      </c>
      <c r="P6411" t="s">
        <v>9349</v>
      </c>
    </row>
    <row r="6412" spans="1:16" x14ac:dyDescent="0.25">
      <c r="A6412" t="s">
        <v>1</v>
      </c>
      <c r="B6412" t="s">
        <v>9350</v>
      </c>
      <c r="C6412" t="s">
        <v>1521</v>
      </c>
      <c r="D6412" t="s">
        <v>3383</v>
      </c>
      <c r="E6412" t="s">
        <v>20</v>
      </c>
      <c r="F6412" t="b">
        <v>0</v>
      </c>
      <c r="G6412" t="s">
        <v>52</v>
      </c>
      <c r="H6412" s="4">
        <v>45735.251273148147</v>
      </c>
      <c r="I6412" t="b">
        <v>0</v>
      </c>
      <c r="J6412" t="b">
        <v>1</v>
      </c>
      <c r="K6412" t="s">
        <v>24</v>
      </c>
      <c r="L6412" t="s">
        <v>22</v>
      </c>
      <c r="M6412">
        <v>80000</v>
      </c>
      <c r="O6412" t="s">
        <v>1549</v>
      </c>
      <c r="P6412" t="s">
        <v>700</v>
      </c>
    </row>
    <row r="6413" spans="1:16" x14ac:dyDescent="0.25">
      <c r="A6413" t="s">
        <v>2</v>
      </c>
      <c r="B6413" t="s">
        <v>638</v>
      </c>
      <c r="C6413" t="s">
        <v>213</v>
      </c>
      <c r="D6413" t="s">
        <v>3828</v>
      </c>
      <c r="E6413" t="s">
        <v>20</v>
      </c>
      <c r="F6413" t="b">
        <v>0</v>
      </c>
      <c r="G6413" t="s">
        <v>41</v>
      </c>
      <c r="H6413" s="4">
        <v>45735.252337962957</v>
      </c>
      <c r="I6413" t="b">
        <v>0</v>
      </c>
      <c r="J6413" t="b">
        <v>1</v>
      </c>
      <c r="K6413" t="s">
        <v>24</v>
      </c>
      <c r="L6413" t="s">
        <v>22</v>
      </c>
      <c r="M6413">
        <v>128114.578125</v>
      </c>
      <c r="O6413" t="s">
        <v>7801</v>
      </c>
      <c r="P6413" t="s">
        <v>7802</v>
      </c>
    </row>
    <row r="6414" spans="1:16" x14ac:dyDescent="0.25">
      <c r="A6414" t="s">
        <v>2</v>
      </c>
      <c r="B6414" t="s">
        <v>9351</v>
      </c>
      <c r="C6414" t="s">
        <v>1247</v>
      </c>
      <c r="D6414" t="s">
        <v>2208</v>
      </c>
      <c r="E6414" t="s">
        <v>20</v>
      </c>
      <c r="F6414" t="b">
        <v>0</v>
      </c>
      <c r="G6414" t="s">
        <v>1247</v>
      </c>
      <c r="H6414" s="4">
        <v>45735.263842592591</v>
      </c>
      <c r="I6414" t="b">
        <v>1</v>
      </c>
      <c r="J6414" t="b">
        <v>0</v>
      </c>
      <c r="K6414" t="s">
        <v>1247</v>
      </c>
      <c r="L6414" t="s">
        <v>22</v>
      </c>
      <c r="M6414">
        <v>162500</v>
      </c>
      <c r="O6414" t="s">
        <v>9352</v>
      </c>
      <c r="P6414" t="s">
        <v>9353</v>
      </c>
    </row>
    <row r="6415" spans="1:16" x14ac:dyDescent="0.25">
      <c r="A6415" t="s">
        <v>1</v>
      </c>
      <c r="B6415" t="s">
        <v>844</v>
      </c>
      <c r="C6415" t="s">
        <v>82</v>
      </c>
      <c r="D6415" t="s">
        <v>3828</v>
      </c>
      <c r="E6415" t="s">
        <v>20</v>
      </c>
      <c r="F6415" t="b">
        <v>0</v>
      </c>
      <c r="G6415" t="s">
        <v>27</v>
      </c>
      <c r="H6415" s="4">
        <v>45735.265682870369</v>
      </c>
      <c r="I6415" t="b">
        <v>0</v>
      </c>
      <c r="J6415" t="b">
        <v>1</v>
      </c>
      <c r="K6415" t="s">
        <v>24</v>
      </c>
      <c r="L6415" t="s">
        <v>22</v>
      </c>
      <c r="M6415">
        <v>207500</v>
      </c>
      <c r="O6415" t="s">
        <v>341</v>
      </c>
      <c r="P6415" t="s">
        <v>302</v>
      </c>
    </row>
    <row r="6416" spans="1:16" x14ac:dyDescent="0.25">
      <c r="A6416" t="s">
        <v>1</v>
      </c>
      <c r="B6416" t="s">
        <v>9354</v>
      </c>
      <c r="C6416" t="s">
        <v>192</v>
      </c>
      <c r="D6416" t="s">
        <v>4328</v>
      </c>
      <c r="E6416" t="s">
        <v>51</v>
      </c>
      <c r="F6416" t="b">
        <v>0</v>
      </c>
      <c r="G6416" t="s">
        <v>23</v>
      </c>
      <c r="H6416" s="4">
        <v>45735.266527777778</v>
      </c>
      <c r="I6416" t="b">
        <v>0</v>
      </c>
      <c r="J6416" t="b">
        <v>0</v>
      </c>
      <c r="K6416" t="s">
        <v>24</v>
      </c>
      <c r="L6416" t="s">
        <v>36</v>
      </c>
      <c r="N6416">
        <v>60</v>
      </c>
      <c r="O6416" t="s">
        <v>2486</v>
      </c>
      <c r="P6416" t="s">
        <v>9355</v>
      </c>
    </row>
    <row r="6417" spans="1:16" x14ac:dyDescent="0.25">
      <c r="A6417" t="s">
        <v>139</v>
      </c>
      <c r="B6417" t="s">
        <v>1756</v>
      </c>
      <c r="C6417" t="s">
        <v>39</v>
      </c>
      <c r="D6417" t="s">
        <v>7658</v>
      </c>
      <c r="E6417" t="s">
        <v>20</v>
      </c>
      <c r="F6417" t="b">
        <v>1</v>
      </c>
      <c r="G6417" t="s">
        <v>2452</v>
      </c>
      <c r="H6417" s="4">
        <v>45735.275023148148</v>
      </c>
      <c r="I6417" t="b">
        <v>0</v>
      </c>
      <c r="J6417" t="b">
        <v>0</v>
      </c>
      <c r="K6417" t="s">
        <v>2452</v>
      </c>
      <c r="L6417" t="s">
        <v>22</v>
      </c>
      <c r="M6417">
        <v>62500</v>
      </c>
      <c r="O6417" t="s">
        <v>9442</v>
      </c>
      <c r="P6417" t="s">
        <v>671</v>
      </c>
    </row>
    <row r="6418" spans="1:16" x14ac:dyDescent="0.25">
      <c r="A6418" t="s">
        <v>139</v>
      </c>
      <c r="B6418" t="s">
        <v>7989</v>
      </c>
      <c r="C6418" t="s">
        <v>39</v>
      </c>
      <c r="D6418" t="s">
        <v>3985</v>
      </c>
      <c r="E6418" t="s">
        <v>20</v>
      </c>
      <c r="F6418" t="b">
        <v>1</v>
      </c>
      <c r="G6418" t="s">
        <v>2438</v>
      </c>
      <c r="H6418" s="4">
        <v>45735.279976851853</v>
      </c>
      <c r="I6418" t="b">
        <v>1</v>
      </c>
      <c r="J6418" t="b">
        <v>0</v>
      </c>
      <c r="K6418" t="s">
        <v>2438</v>
      </c>
      <c r="L6418" t="s">
        <v>22</v>
      </c>
      <c r="M6418">
        <v>80000</v>
      </c>
      <c r="O6418" t="s">
        <v>7990</v>
      </c>
      <c r="P6418" t="s">
        <v>204</v>
      </c>
    </row>
    <row r="6419" spans="1:16" x14ac:dyDescent="0.25">
      <c r="A6419" t="s">
        <v>139</v>
      </c>
      <c r="B6419" t="s">
        <v>9356</v>
      </c>
      <c r="C6419" t="s">
        <v>39</v>
      </c>
      <c r="D6419" t="s">
        <v>2208</v>
      </c>
      <c r="E6419" t="s">
        <v>20</v>
      </c>
      <c r="F6419" t="b">
        <v>1</v>
      </c>
      <c r="G6419" t="s">
        <v>2641</v>
      </c>
      <c r="H6419" s="4">
        <v>45735.284930555557</v>
      </c>
      <c r="I6419" t="b">
        <v>0</v>
      </c>
      <c r="J6419" t="b">
        <v>0</v>
      </c>
      <c r="K6419" t="s">
        <v>2641</v>
      </c>
      <c r="L6419" t="s">
        <v>22</v>
      </c>
      <c r="M6419">
        <v>141810.3125</v>
      </c>
      <c r="O6419" t="s">
        <v>9357</v>
      </c>
      <c r="P6419" t="s">
        <v>9358</v>
      </c>
    </row>
    <row r="6420" spans="1:16" x14ac:dyDescent="0.25">
      <c r="A6420" t="s">
        <v>2</v>
      </c>
      <c r="B6420" t="s">
        <v>4314</v>
      </c>
      <c r="C6420" t="s">
        <v>3088</v>
      </c>
      <c r="D6420" t="s">
        <v>4003</v>
      </c>
      <c r="E6420" t="s">
        <v>20</v>
      </c>
      <c r="F6420" t="b">
        <v>0</v>
      </c>
      <c r="G6420" t="s">
        <v>2134</v>
      </c>
      <c r="H6420" s="4">
        <v>45735.285879629628</v>
      </c>
      <c r="I6420" t="b">
        <v>1</v>
      </c>
      <c r="J6420" t="b">
        <v>0</v>
      </c>
      <c r="K6420" t="s">
        <v>2134</v>
      </c>
      <c r="L6420" t="s">
        <v>22</v>
      </c>
      <c r="M6420">
        <v>410000</v>
      </c>
      <c r="O6420" t="s">
        <v>822</v>
      </c>
    </row>
    <row r="6421" spans="1:16" x14ac:dyDescent="0.25">
      <c r="A6421" t="s">
        <v>0</v>
      </c>
      <c r="B6421" t="s">
        <v>288</v>
      </c>
      <c r="C6421" t="s">
        <v>9359</v>
      </c>
      <c r="D6421" t="s">
        <v>4084</v>
      </c>
      <c r="E6421" t="s">
        <v>20</v>
      </c>
      <c r="F6421" t="b">
        <v>0</v>
      </c>
      <c r="G6421" t="s">
        <v>27</v>
      </c>
      <c r="H6421" s="4">
        <v>45735.291921296302</v>
      </c>
      <c r="I6421" t="b">
        <v>0</v>
      </c>
      <c r="J6421" t="b">
        <v>0</v>
      </c>
      <c r="K6421" t="s">
        <v>24</v>
      </c>
      <c r="L6421" t="s">
        <v>22</v>
      </c>
      <c r="M6421">
        <v>100000</v>
      </c>
      <c r="O6421" t="s">
        <v>9360</v>
      </c>
      <c r="P6421" t="s">
        <v>3836</v>
      </c>
    </row>
    <row r="6422" spans="1:16" x14ac:dyDescent="0.25">
      <c r="A6422" t="s">
        <v>0</v>
      </c>
      <c r="B6422" t="s">
        <v>6623</v>
      </c>
      <c r="C6422" t="s">
        <v>1591</v>
      </c>
      <c r="D6422" t="s">
        <v>3828</v>
      </c>
      <c r="E6422" t="s">
        <v>51</v>
      </c>
      <c r="F6422" t="b">
        <v>0</v>
      </c>
      <c r="G6422" t="s">
        <v>23</v>
      </c>
      <c r="H6422" s="4">
        <v>45735.310844907413</v>
      </c>
      <c r="I6422" t="b">
        <v>0</v>
      </c>
      <c r="J6422" t="b">
        <v>0</v>
      </c>
      <c r="K6422" t="s">
        <v>24</v>
      </c>
      <c r="L6422" t="s">
        <v>36</v>
      </c>
      <c r="N6422">
        <v>40</v>
      </c>
      <c r="O6422" t="s">
        <v>6624</v>
      </c>
    </row>
    <row r="6423" spans="1:16" x14ac:dyDescent="0.25">
      <c r="A6423" t="s">
        <v>0</v>
      </c>
      <c r="B6423" t="s">
        <v>103</v>
      </c>
      <c r="C6423" t="s">
        <v>203</v>
      </c>
      <c r="D6423" t="s">
        <v>2208</v>
      </c>
      <c r="E6423" t="s">
        <v>20</v>
      </c>
      <c r="F6423" t="b">
        <v>0</v>
      </c>
      <c r="G6423" t="s">
        <v>23</v>
      </c>
      <c r="H6423" s="4">
        <v>45735.312141203707</v>
      </c>
      <c r="I6423" t="b">
        <v>0</v>
      </c>
      <c r="J6423" t="b">
        <v>0</v>
      </c>
      <c r="K6423" t="s">
        <v>24</v>
      </c>
      <c r="L6423" t="s">
        <v>22</v>
      </c>
      <c r="M6423">
        <v>70000</v>
      </c>
      <c r="O6423" t="s">
        <v>803</v>
      </c>
      <c r="P6423" t="s">
        <v>9361</v>
      </c>
    </row>
    <row r="6424" spans="1:16" x14ac:dyDescent="0.25">
      <c r="A6424" t="s">
        <v>139</v>
      </c>
      <c r="B6424" t="s">
        <v>9362</v>
      </c>
      <c r="C6424" t="s">
        <v>5091</v>
      </c>
      <c r="D6424" t="s">
        <v>3970</v>
      </c>
      <c r="E6424" t="s">
        <v>20</v>
      </c>
      <c r="F6424" t="b">
        <v>0</v>
      </c>
      <c r="G6424" t="s">
        <v>30</v>
      </c>
      <c r="H6424" s="4">
        <v>45735.333865740737</v>
      </c>
      <c r="I6424" t="b">
        <v>0</v>
      </c>
      <c r="J6424" t="b">
        <v>1</v>
      </c>
      <c r="K6424" t="s">
        <v>24</v>
      </c>
      <c r="L6424" t="s">
        <v>22</v>
      </c>
      <c r="M6424">
        <v>110000</v>
      </c>
      <c r="O6424" t="s">
        <v>800</v>
      </c>
      <c r="P6424" t="s">
        <v>249</v>
      </c>
    </row>
    <row r="6425" spans="1:16" x14ac:dyDescent="0.25">
      <c r="A6425" t="s">
        <v>89</v>
      </c>
      <c r="B6425" t="s">
        <v>4516</v>
      </c>
      <c r="C6425" t="s">
        <v>71</v>
      </c>
      <c r="D6425" t="s">
        <v>3973</v>
      </c>
      <c r="E6425" t="s">
        <v>20</v>
      </c>
      <c r="F6425" t="b">
        <v>0</v>
      </c>
      <c r="G6425" t="s">
        <v>27</v>
      </c>
      <c r="H6425" s="4">
        <v>45735.334814814807</v>
      </c>
      <c r="I6425" t="b">
        <v>0</v>
      </c>
      <c r="J6425" t="b">
        <v>1</v>
      </c>
      <c r="K6425" t="s">
        <v>24</v>
      </c>
      <c r="L6425" t="s">
        <v>22</v>
      </c>
      <c r="M6425">
        <v>187625</v>
      </c>
      <c r="O6425" t="s">
        <v>1101</v>
      </c>
      <c r="P6425" t="s">
        <v>4517</v>
      </c>
    </row>
    <row r="6426" spans="1:16" x14ac:dyDescent="0.25">
      <c r="A6426" t="s">
        <v>40</v>
      </c>
      <c r="B6426" t="s">
        <v>3193</v>
      </c>
      <c r="C6426" t="s">
        <v>1471</v>
      </c>
      <c r="D6426" t="s">
        <v>4178</v>
      </c>
      <c r="E6426" t="s">
        <v>20</v>
      </c>
      <c r="F6426" t="b">
        <v>0</v>
      </c>
      <c r="G6426" t="s">
        <v>41</v>
      </c>
      <c r="H6426" s="4">
        <v>45735.335868055547</v>
      </c>
      <c r="I6426" t="b">
        <v>0</v>
      </c>
      <c r="J6426" t="b">
        <v>1</v>
      </c>
      <c r="K6426" t="s">
        <v>24</v>
      </c>
      <c r="L6426" t="s">
        <v>22</v>
      </c>
      <c r="M6426">
        <v>241000</v>
      </c>
      <c r="O6426" t="s">
        <v>59</v>
      </c>
      <c r="P6426" t="s">
        <v>137</v>
      </c>
    </row>
    <row r="6427" spans="1:16" x14ac:dyDescent="0.25">
      <c r="A6427" t="s">
        <v>1</v>
      </c>
      <c r="B6427" t="s">
        <v>6627</v>
      </c>
      <c r="C6427" t="s">
        <v>39</v>
      </c>
      <c r="D6427" t="s">
        <v>3957</v>
      </c>
      <c r="E6427" t="s">
        <v>34</v>
      </c>
      <c r="F6427" t="b">
        <v>1</v>
      </c>
      <c r="G6427" t="s">
        <v>52</v>
      </c>
      <c r="H6427" s="4">
        <v>45735.336539351847</v>
      </c>
      <c r="I6427" t="b">
        <v>0</v>
      </c>
      <c r="J6427" t="b">
        <v>0</v>
      </c>
      <c r="K6427" t="s">
        <v>24</v>
      </c>
      <c r="L6427" t="s">
        <v>36</v>
      </c>
      <c r="N6427">
        <v>13.430000305175779</v>
      </c>
      <c r="O6427" t="s">
        <v>6628</v>
      </c>
      <c r="P6427" t="s">
        <v>1506</v>
      </c>
    </row>
    <row r="6428" spans="1:16" x14ac:dyDescent="0.25">
      <c r="A6428" t="s">
        <v>139</v>
      </c>
      <c r="B6428" t="s">
        <v>9363</v>
      </c>
      <c r="C6428" t="s">
        <v>9364</v>
      </c>
      <c r="D6428" t="s">
        <v>9365</v>
      </c>
      <c r="E6428" t="s">
        <v>631</v>
      </c>
      <c r="F6428" t="b">
        <v>0</v>
      </c>
      <c r="G6428" t="s">
        <v>820</v>
      </c>
      <c r="H6428" s="4">
        <v>45735.341273148151</v>
      </c>
      <c r="I6428" t="b">
        <v>0</v>
      </c>
      <c r="J6428" t="b">
        <v>0</v>
      </c>
      <c r="K6428" t="s">
        <v>820</v>
      </c>
      <c r="L6428" t="s">
        <v>22</v>
      </c>
      <c r="M6428">
        <v>103000</v>
      </c>
      <c r="O6428" t="s">
        <v>341</v>
      </c>
      <c r="P6428" t="s">
        <v>9366</v>
      </c>
    </row>
    <row r="6429" spans="1:16" x14ac:dyDescent="0.25">
      <c r="A6429" t="s">
        <v>2</v>
      </c>
      <c r="B6429" t="s">
        <v>9367</v>
      </c>
      <c r="C6429" t="s">
        <v>1828</v>
      </c>
      <c r="D6429" t="s">
        <v>3828</v>
      </c>
      <c r="E6429" t="s">
        <v>20</v>
      </c>
      <c r="F6429" t="b">
        <v>0</v>
      </c>
      <c r="G6429" t="s">
        <v>41</v>
      </c>
      <c r="H6429" s="4">
        <v>45735.37667824074</v>
      </c>
      <c r="I6429" t="b">
        <v>0</v>
      </c>
      <c r="J6429" t="b">
        <v>1</v>
      </c>
      <c r="K6429" t="s">
        <v>24</v>
      </c>
      <c r="L6429" t="s">
        <v>22</v>
      </c>
      <c r="M6429">
        <v>90750</v>
      </c>
      <c r="O6429" t="s">
        <v>3185</v>
      </c>
      <c r="P6429" t="s">
        <v>9368</v>
      </c>
    </row>
    <row r="6430" spans="1:16" x14ac:dyDescent="0.25">
      <c r="A6430" t="s">
        <v>2</v>
      </c>
      <c r="B6430" t="s">
        <v>9369</v>
      </c>
      <c r="C6430" t="s">
        <v>179</v>
      </c>
      <c r="D6430" t="s">
        <v>4178</v>
      </c>
      <c r="E6430" t="s">
        <v>20</v>
      </c>
      <c r="F6430" t="b">
        <v>0</v>
      </c>
      <c r="G6430" t="s">
        <v>27</v>
      </c>
      <c r="H6430" s="4">
        <v>45735.377337962957</v>
      </c>
      <c r="I6430" t="b">
        <v>0</v>
      </c>
      <c r="J6430" t="b">
        <v>1</v>
      </c>
      <c r="K6430" t="s">
        <v>24</v>
      </c>
      <c r="L6430" t="s">
        <v>22</v>
      </c>
      <c r="M6430">
        <v>207000</v>
      </c>
      <c r="O6430" t="s">
        <v>59</v>
      </c>
      <c r="P6430" t="s">
        <v>137</v>
      </c>
    </row>
    <row r="6431" spans="1:16" x14ac:dyDescent="0.25">
      <c r="A6431" t="s">
        <v>1</v>
      </c>
      <c r="B6431" t="s">
        <v>2799</v>
      </c>
      <c r="C6431" t="s">
        <v>1346</v>
      </c>
      <c r="D6431" t="s">
        <v>2208</v>
      </c>
      <c r="E6431" t="s">
        <v>34</v>
      </c>
      <c r="F6431" t="b">
        <v>0</v>
      </c>
      <c r="G6431" t="s">
        <v>41</v>
      </c>
      <c r="H6431" s="4">
        <v>45735.418229166673</v>
      </c>
      <c r="I6431" t="b">
        <v>0</v>
      </c>
      <c r="J6431" t="b">
        <v>1</v>
      </c>
      <c r="K6431" t="s">
        <v>24</v>
      </c>
      <c r="L6431" t="s">
        <v>22</v>
      </c>
      <c r="M6431">
        <v>198000</v>
      </c>
      <c r="O6431" t="s">
        <v>428</v>
      </c>
      <c r="P6431" t="s">
        <v>7309</v>
      </c>
    </row>
    <row r="6432" spans="1:16" x14ac:dyDescent="0.25">
      <c r="A6432" t="s">
        <v>2</v>
      </c>
      <c r="B6432" t="s">
        <v>4228</v>
      </c>
      <c r="C6432" t="s">
        <v>690</v>
      </c>
      <c r="D6432" t="s">
        <v>2208</v>
      </c>
      <c r="E6432" t="s">
        <v>34</v>
      </c>
      <c r="F6432" t="b">
        <v>0</v>
      </c>
      <c r="G6432" t="s">
        <v>27</v>
      </c>
      <c r="H6432" s="4">
        <v>45735.432141203702</v>
      </c>
      <c r="I6432" t="b">
        <v>0</v>
      </c>
      <c r="J6432" t="b">
        <v>1</v>
      </c>
      <c r="K6432" t="s">
        <v>24</v>
      </c>
      <c r="L6432" t="s">
        <v>22</v>
      </c>
      <c r="M6432">
        <v>175500</v>
      </c>
      <c r="O6432" t="s">
        <v>428</v>
      </c>
      <c r="P6432" t="s">
        <v>4238</v>
      </c>
    </row>
    <row r="6433" spans="1:16" x14ac:dyDescent="0.25">
      <c r="A6433" t="s">
        <v>89</v>
      </c>
      <c r="B6433" t="s">
        <v>7452</v>
      </c>
      <c r="C6433" t="s">
        <v>7313</v>
      </c>
      <c r="D6433" t="s">
        <v>2208</v>
      </c>
      <c r="E6433" t="s">
        <v>34</v>
      </c>
      <c r="F6433" t="b">
        <v>0</v>
      </c>
      <c r="G6433" t="s">
        <v>41</v>
      </c>
      <c r="H6433" s="4">
        <v>45735.433148148149</v>
      </c>
      <c r="I6433" t="b">
        <v>0</v>
      </c>
      <c r="J6433" t="b">
        <v>1</v>
      </c>
      <c r="K6433" t="s">
        <v>24</v>
      </c>
      <c r="L6433" t="s">
        <v>22</v>
      </c>
      <c r="M6433">
        <v>195000</v>
      </c>
      <c r="O6433" t="s">
        <v>428</v>
      </c>
      <c r="P6433" t="s">
        <v>7453</v>
      </c>
    </row>
    <row r="6434" spans="1:16" x14ac:dyDescent="0.25">
      <c r="A6434" t="s">
        <v>0</v>
      </c>
      <c r="B6434" t="s">
        <v>0</v>
      </c>
      <c r="C6434" t="s">
        <v>1978</v>
      </c>
      <c r="D6434" t="s">
        <v>7547</v>
      </c>
      <c r="E6434" t="s">
        <v>34</v>
      </c>
      <c r="F6434" t="b">
        <v>0</v>
      </c>
      <c r="G6434" t="s">
        <v>52</v>
      </c>
      <c r="H6434" s="4">
        <v>45735.459699074083</v>
      </c>
      <c r="I6434" t="b">
        <v>0</v>
      </c>
      <c r="J6434" t="b">
        <v>0</v>
      </c>
      <c r="K6434" t="s">
        <v>24</v>
      </c>
      <c r="L6434" t="s">
        <v>36</v>
      </c>
      <c r="N6434">
        <v>15</v>
      </c>
      <c r="O6434" t="s">
        <v>7548</v>
      </c>
      <c r="P6434" t="s">
        <v>61</v>
      </c>
    </row>
    <row r="6435" spans="1:16" x14ac:dyDescent="0.25">
      <c r="A6435" t="s">
        <v>25</v>
      </c>
      <c r="B6435" t="s">
        <v>9370</v>
      </c>
      <c r="C6435" t="s">
        <v>9371</v>
      </c>
      <c r="D6435" t="s">
        <v>3350</v>
      </c>
      <c r="E6435" t="s">
        <v>20</v>
      </c>
      <c r="F6435" t="b">
        <v>0</v>
      </c>
      <c r="G6435" t="s">
        <v>314</v>
      </c>
      <c r="H6435" s="4">
        <v>45735.483020833337</v>
      </c>
      <c r="I6435" t="b">
        <v>1</v>
      </c>
      <c r="J6435" t="b">
        <v>0</v>
      </c>
      <c r="K6435" t="s">
        <v>314</v>
      </c>
      <c r="L6435" t="s">
        <v>22</v>
      </c>
      <c r="M6435">
        <v>40000</v>
      </c>
      <c r="O6435" t="s">
        <v>3350</v>
      </c>
      <c r="P6435" t="s">
        <v>1304</v>
      </c>
    </row>
    <row r="6436" spans="1:16" x14ac:dyDescent="0.25">
      <c r="A6436" t="s">
        <v>0</v>
      </c>
      <c r="B6436" t="s">
        <v>5525</v>
      </c>
      <c r="C6436" t="s">
        <v>851</v>
      </c>
      <c r="D6436" t="s">
        <v>4328</v>
      </c>
      <c r="E6436" t="s">
        <v>20</v>
      </c>
      <c r="F6436" t="b">
        <v>0</v>
      </c>
      <c r="G6436" t="s">
        <v>27</v>
      </c>
      <c r="H6436" s="4">
        <v>45735.500081018523</v>
      </c>
      <c r="I6436" t="b">
        <v>0</v>
      </c>
      <c r="J6436" t="b">
        <v>0</v>
      </c>
      <c r="K6436" t="s">
        <v>24</v>
      </c>
      <c r="L6436" t="s">
        <v>22</v>
      </c>
      <c r="M6436">
        <v>62500</v>
      </c>
      <c r="O6436" t="s">
        <v>5526</v>
      </c>
      <c r="P6436" t="s">
        <v>5527</v>
      </c>
    </row>
    <row r="6437" spans="1:16" x14ac:dyDescent="0.25">
      <c r="A6437" t="s">
        <v>0</v>
      </c>
      <c r="B6437" t="s">
        <v>0</v>
      </c>
      <c r="C6437" t="s">
        <v>9443</v>
      </c>
      <c r="D6437" t="s">
        <v>7547</v>
      </c>
      <c r="E6437" t="s">
        <v>34</v>
      </c>
      <c r="F6437" t="b">
        <v>0</v>
      </c>
      <c r="G6437" t="s">
        <v>41</v>
      </c>
      <c r="H6437" s="4">
        <v>45735.500381944446</v>
      </c>
      <c r="I6437" t="b">
        <v>0</v>
      </c>
      <c r="J6437" t="b">
        <v>0</v>
      </c>
      <c r="K6437" t="s">
        <v>24</v>
      </c>
      <c r="L6437" t="s">
        <v>36</v>
      </c>
      <c r="N6437">
        <v>15</v>
      </c>
      <c r="O6437" t="s">
        <v>7548</v>
      </c>
      <c r="P6437" t="s">
        <v>61</v>
      </c>
    </row>
    <row r="6438" spans="1:16" x14ac:dyDescent="0.25">
      <c r="A6438" t="s">
        <v>0</v>
      </c>
      <c r="B6438" t="s">
        <v>0</v>
      </c>
      <c r="C6438" t="s">
        <v>3934</v>
      </c>
      <c r="D6438" t="s">
        <v>7547</v>
      </c>
      <c r="E6438" t="s">
        <v>34</v>
      </c>
      <c r="F6438" t="b">
        <v>0</v>
      </c>
      <c r="G6438" t="s">
        <v>35</v>
      </c>
      <c r="H6438" s="4">
        <v>45735.500648148147</v>
      </c>
      <c r="I6438" t="b">
        <v>0</v>
      </c>
      <c r="J6438" t="b">
        <v>0</v>
      </c>
      <c r="K6438" t="s">
        <v>24</v>
      </c>
      <c r="L6438" t="s">
        <v>36</v>
      </c>
      <c r="N6438">
        <v>15</v>
      </c>
      <c r="O6438" t="s">
        <v>7548</v>
      </c>
      <c r="P6438" t="s">
        <v>61</v>
      </c>
    </row>
    <row r="6439" spans="1:16" x14ac:dyDescent="0.25">
      <c r="A6439" t="s">
        <v>1</v>
      </c>
      <c r="B6439" t="s">
        <v>2392</v>
      </c>
      <c r="C6439" t="s">
        <v>292</v>
      </c>
      <c r="D6439" t="s">
        <v>3973</v>
      </c>
      <c r="E6439" t="s">
        <v>20</v>
      </c>
      <c r="F6439" t="b">
        <v>0</v>
      </c>
      <c r="G6439" t="s">
        <v>30</v>
      </c>
      <c r="H6439" s="4">
        <v>45735.501180555562</v>
      </c>
      <c r="I6439" t="b">
        <v>0</v>
      </c>
      <c r="J6439" t="b">
        <v>1</v>
      </c>
      <c r="K6439" t="s">
        <v>24</v>
      </c>
      <c r="L6439" t="s">
        <v>22</v>
      </c>
      <c r="M6439">
        <v>193426.5</v>
      </c>
      <c r="O6439" t="s">
        <v>5482</v>
      </c>
      <c r="P6439" t="s">
        <v>1809</v>
      </c>
    </row>
    <row r="6440" spans="1:16" x14ac:dyDescent="0.25">
      <c r="A6440" t="s">
        <v>40</v>
      </c>
      <c r="B6440" t="s">
        <v>9372</v>
      </c>
      <c r="C6440" t="s">
        <v>2031</v>
      </c>
      <c r="D6440" t="s">
        <v>3957</v>
      </c>
      <c r="E6440" t="s">
        <v>34</v>
      </c>
      <c r="F6440" t="b">
        <v>0</v>
      </c>
      <c r="G6440" t="s">
        <v>27</v>
      </c>
      <c r="H6440" s="4">
        <v>45735.501296296286</v>
      </c>
      <c r="I6440" t="b">
        <v>0</v>
      </c>
      <c r="J6440" t="b">
        <v>1</v>
      </c>
      <c r="K6440" t="s">
        <v>24</v>
      </c>
      <c r="L6440" t="s">
        <v>36</v>
      </c>
      <c r="N6440">
        <v>54.420001983642578</v>
      </c>
      <c r="O6440" t="s">
        <v>2319</v>
      </c>
      <c r="P6440" t="s">
        <v>9373</v>
      </c>
    </row>
    <row r="6441" spans="1:16" x14ac:dyDescent="0.25">
      <c r="A6441" t="s">
        <v>2</v>
      </c>
      <c r="B6441" t="s">
        <v>7406</v>
      </c>
      <c r="C6441" t="s">
        <v>1358</v>
      </c>
      <c r="D6441" t="s">
        <v>3973</v>
      </c>
      <c r="E6441" t="s">
        <v>20</v>
      </c>
      <c r="F6441" t="b">
        <v>0</v>
      </c>
      <c r="G6441" t="s">
        <v>41</v>
      </c>
      <c r="H6441" s="4">
        <v>45735.501400462963</v>
      </c>
      <c r="I6441" t="b">
        <v>0</v>
      </c>
      <c r="J6441" t="b">
        <v>0</v>
      </c>
      <c r="K6441" t="s">
        <v>24</v>
      </c>
      <c r="L6441" t="s">
        <v>22</v>
      </c>
      <c r="M6441">
        <v>82850</v>
      </c>
      <c r="O6441" t="s">
        <v>5482</v>
      </c>
      <c r="P6441" t="s">
        <v>3772</v>
      </c>
    </row>
    <row r="6442" spans="1:16" x14ac:dyDescent="0.25">
      <c r="A6442" t="s">
        <v>2</v>
      </c>
      <c r="B6442" t="s">
        <v>9374</v>
      </c>
      <c r="C6442" t="s">
        <v>1050</v>
      </c>
      <c r="D6442" t="s">
        <v>3973</v>
      </c>
      <c r="E6442" t="s">
        <v>20</v>
      </c>
      <c r="F6442" t="b">
        <v>0</v>
      </c>
      <c r="G6442" t="s">
        <v>41</v>
      </c>
      <c r="H6442" s="4">
        <v>45735.502187500002</v>
      </c>
      <c r="I6442" t="b">
        <v>0</v>
      </c>
      <c r="J6442" t="b">
        <v>1</v>
      </c>
      <c r="K6442" t="s">
        <v>24</v>
      </c>
      <c r="L6442" t="s">
        <v>22</v>
      </c>
      <c r="M6442">
        <v>122900</v>
      </c>
      <c r="O6442" t="s">
        <v>5482</v>
      </c>
      <c r="P6442" t="s">
        <v>9375</v>
      </c>
    </row>
    <row r="6443" spans="1:16" x14ac:dyDescent="0.25">
      <c r="A6443" t="s">
        <v>1</v>
      </c>
      <c r="B6443" t="s">
        <v>9376</v>
      </c>
      <c r="C6443" t="s">
        <v>1050</v>
      </c>
      <c r="D6443" t="s">
        <v>3973</v>
      </c>
      <c r="E6443" t="s">
        <v>20</v>
      </c>
      <c r="F6443" t="b">
        <v>0</v>
      </c>
      <c r="G6443" t="s">
        <v>35</v>
      </c>
      <c r="H6443" s="4">
        <v>45735.502349537041</v>
      </c>
      <c r="I6443" t="b">
        <v>0</v>
      </c>
      <c r="J6443" t="b">
        <v>1</v>
      </c>
      <c r="K6443" t="s">
        <v>24</v>
      </c>
      <c r="L6443" t="s">
        <v>36</v>
      </c>
      <c r="N6443">
        <v>73</v>
      </c>
      <c r="O6443" t="s">
        <v>5482</v>
      </c>
      <c r="P6443" t="s">
        <v>354</v>
      </c>
    </row>
    <row r="6444" spans="1:16" x14ac:dyDescent="0.25">
      <c r="A6444" t="s">
        <v>25</v>
      </c>
      <c r="B6444" t="s">
        <v>9377</v>
      </c>
      <c r="C6444" t="s">
        <v>820</v>
      </c>
      <c r="D6444" t="s">
        <v>4035</v>
      </c>
      <c r="E6444" t="s">
        <v>20</v>
      </c>
      <c r="F6444" t="b">
        <v>0</v>
      </c>
      <c r="G6444" t="s">
        <v>820</v>
      </c>
      <c r="H6444" s="4">
        <v>45735.507175925923</v>
      </c>
      <c r="I6444" t="b">
        <v>0</v>
      </c>
      <c r="J6444" t="b">
        <v>0</v>
      </c>
      <c r="K6444" t="s">
        <v>820</v>
      </c>
      <c r="L6444" t="s">
        <v>22</v>
      </c>
      <c r="M6444">
        <v>64800</v>
      </c>
      <c r="O6444" t="s">
        <v>9378</v>
      </c>
      <c r="P6444" t="s">
        <v>9379</v>
      </c>
    </row>
    <row r="6445" spans="1:16" x14ac:dyDescent="0.25">
      <c r="A6445" t="s">
        <v>40</v>
      </c>
      <c r="B6445" t="s">
        <v>40</v>
      </c>
      <c r="C6445" t="s">
        <v>3608</v>
      </c>
      <c r="D6445" t="s">
        <v>3973</v>
      </c>
      <c r="E6445" t="s">
        <v>20</v>
      </c>
      <c r="F6445" t="b">
        <v>0</v>
      </c>
      <c r="G6445" t="s">
        <v>27</v>
      </c>
      <c r="H6445" s="4">
        <v>45735.516180555547</v>
      </c>
      <c r="I6445" t="b">
        <v>0</v>
      </c>
      <c r="J6445" t="b">
        <v>1</v>
      </c>
      <c r="K6445" t="s">
        <v>24</v>
      </c>
      <c r="L6445" t="s">
        <v>22</v>
      </c>
      <c r="M6445">
        <v>148000</v>
      </c>
      <c r="O6445" t="s">
        <v>5482</v>
      </c>
      <c r="P6445" t="s">
        <v>9444</v>
      </c>
    </row>
    <row r="6446" spans="1:16" x14ac:dyDescent="0.25">
      <c r="A6446" t="s">
        <v>0</v>
      </c>
      <c r="B6446" t="s">
        <v>9448</v>
      </c>
      <c r="C6446" t="s">
        <v>114</v>
      </c>
      <c r="D6446" t="s">
        <v>3957</v>
      </c>
      <c r="E6446" t="s">
        <v>34</v>
      </c>
      <c r="F6446" t="b">
        <v>0</v>
      </c>
      <c r="G6446" t="s">
        <v>27</v>
      </c>
      <c r="H6446" s="4">
        <v>45735.541886574072</v>
      </c>
      <c r="I6446" t="b">
        <v>1</v>
      </c>
      <c r="J6446" t="b">
        <v>1</v>
      </c>
      <c r="K6446" t="s">
        <v>24</v>
      </c>
      <c r="L6446" t="s">
        <v>36</v>
      </c>
      <c r="N6446">
        <v>26.389999389648441</v>
      </c>
      <c r="O6446" t="s">
        <v>9449</v>
      </c>
      <c r="P6446" t="s">
        <v>2787</v>
      </c>
    </row>
    <row r="6447" spans="1:16" x14ac:dyDescent="0.25">
      <c r="A6447" t="s">
        <v>2</v>
      </c>
      <c r="B6447" t="s">
        <v>9380</v>
      </c>
      <c r="C6447" t="s">
        <v>3318</v>
      </c>
      <c r="D6447" t="s">
        <v>3828</v>
      </c>
      <c r="E6447" t="s">
        <v>20</v>
      </c>
      <c r="F6447" t="b">
        <v>0</v>
      </c>
      <c r="G6447" t="s">
        <v>27</v>
      </c>
      <c r="H6447" s="4">
        <v>45735.543055555558</v>
      </c>
      <c r="I6447" t="b">
        <v>0</v>
      </c>
      <c r="J6447" t="b">
        <v>1</v>
      </c>
      <c r="K6447" t="s">
        <v>24</v>
      </c>
      <c r="L6447" t="s">
        <v>36</v>
      </c>
      <c r="N6447">
        <v>63.5</v>
      </c>
      <c r="O6447" t="s">
        <v>3060</v>
      </c>
      <c r="P6447" t="s">
        <v>9381</v>
      </c>
    </row>
    <row r="6448" spans="1:16" x14ac:dyDescent="0.25">
      <c r="A6448" t="s">
        <v>2</v>
      </c>
      <c r="B6448" t="s">
        <v>2</v>
      </c>
      <c r="C6448" t="s">
        <v>87</v>
      </c>
      <c r="D6448" t="s">
        <v>131</v>
      </c>
      <c r="E6448" t="s">
        <v>20</v>
      </c>
      <c r="F6448" t="b">
        <v>0</v>
      </c>
      <c r="G6448" t="s">
        <v>41</v>
      </c>
      <c r="H6448" s="4">
        <v>45735.554652777777</v>
      </c>
      <c r="I6448" t="b">
        <v>1</v>
      </c>
      <c r="J6448" t="b">
        <v>0</v>
      </c>
      <c r="K6448" t="s">
        <v>24</v>
      </c>
      <c r="L6448" t="s">
        <v>22</v>
      </c>
      <c r="M6448">
        <v>130000</v>
      </c>
      <c r="O6448" t="s">
        <v>131</v>
      </c>
      <c r="P6448" t="s">
        <v>9382</v>
      </c>
    </row>
    <row r="6449" spans="1:16" x14ac:dyDescent="0.25">
      <c r="A6449" t="s">
        <v>25</v>
      </c>
      <c r="B6449" t="s">
        <v>7231</v>
      </c>
      <c r="C6449" t="s">
        <v>7232</v>
      </c>
      <c r="D6449" t="s">
        <v>3973</v>
      </c>
      <c r="E6449" t="s">
        <v>51</v>
      </c>
      <c r="F6449" t="b">
        <v>0</v>
      </c>
      <c r="G6449" t="s">
        <v>30</v>
      </c>
      <c r="H6449" s="4">
        <v>45735.58421296296</v>
      </c>
      <c r="I6449" t="b">
        <v>0</v>
      </c>
      <c r="J6449" t="b">
        <v>0</v>
      </c>
      <c r="K6449" t="s">
        <v>24</v>
      </c>
      <c r="L6449" t="s">
        <v>36</v>
      </c>
      <c r="N6449">
        <v>57</v>
      </c>
      <c r="O6449" t="s">
        <v>1002</v>
      </c>
    </row>
    <row r="6450" spans="1:16" x14ac:dyDescent="0.25">
      <c r="A6450" t="s">
        <v>28</v>
      </c>
      <c r="B6450" t="s">
        <v>9445</v>
      </c>
      <c r="C6450" t="s">
        <v>180</v>
      </c>
      <c r="D6450" t="s">
        <v>3973</v>
      </c>
      <c r="E6450" t="s">
        <v>20</v>
      </c>
      <c r="F6450" t="b">
        <v>0</v>
      </c>
      <c r="G6450" t="s">
        <v>41</v>
      </c>
      <c r="H6450" s="4">
        <v>45735.584409722222</v>
      </c>
      <c r="I6450" t="b">
        <v>0</v>
      </c>
      <c r="J6450" t="b">
        <v>1</v>
      </c>
      <c r="K6450" t="s">
        <v>24</v>
      </c>
      <c r="L6450" t="s">
        <v>22</v>
      </c>
      <c r="M6450">
        <v>155500</v>
      </c>
      <c r="O6450" t="s">
        <v>9249</v>
      </c>
      <c r="P6450" t="s">
        <v>9446</v>
      </c>
    </row>
    <row r="6451" spans="1:16" x14ac:dyDescent="0.25">
      <c r="A6451" t="s">
        <v>40</v>
      </c>
      <c r="B6451" t="s">
        <v>9383</v>
      </c>
      <c r="C6451" t="s">
        <v>538</v>
      </c>
      <c r="D6451" t="s">
        <v>3828</v>
      </c>
      <c r="E6451" t="s">
        <v>20</v>
      </c>
      <c r="F6451" t="b">
        <v>0</v>
      </c>
      <c r="G6451" t="s">
        <v>27</v>
      </c>
      <c r="H6451" s="4">
        <v>45735.585023148153</v>
      </c>
      <c r="I6451" t="b">
        <v>0</v>
      </c>
      <c r="J6451" t="b">
        <v>1</v>
      </c>
      <c r="K6451" t="s">
        <v>24</v>
      </c>
      <c r="L6451" t="s">
        <v>22</v>
      </c>
      <c r="M6451">
        <v>163000</v>
      </c>
      <c r="O6451" t="s">
        <v>487</v>
      </c>
      <c r="P6451" t="s">
        <v>9384</v>
      </c>
    </row>
    <row r="6452" spans="1:16" x14ac:dyDescent="0.25">
      <c r="A6452" t="s">
        <v>2</v>
      </c>
      <c r="B6452" t="s">
        <v>2</v>
      </c>
      <c r="C6452" t="s">
        <v>1778</v>
      </c>
      <c r="D6452" t="s">
        <v>3828</v>
      </c>
      <c r="E6452" t="s">
        <v>20</v>
      </c>
      <c r="F6452" t="b">
        <v>0</v>
      </c>
      <c r="G6452" t="s">
        <v>41</v>
      </c>
      <c r="H6452" s="4">
        <v>45735.585625</v>
      </c>
      <c r="I6452" t="b">
        <v>1</v>
      </c>
      <c r="J6452" t="b">
        <v>1</v>
      </c>
      <c r="K6452" t="s">
        <v>24</v>
      </c>
      <c r="L6452" t="s">
        <v>22</v>
      </c>
      <c r="M6452">
        <v>128825</v>
      </c>
      <c r="O6452" t="s">
        <v>2409</v>
      </c>
      <c r="P6452" t="s">
        <v>9447</v>
      </c>
    </row>
    <row r="6453" spans="1:16" x14ac:dyDescent="0.25">
      <c r="A6453" t="s">
        <v>89</v>
      </c>
      <c r="B6453" t="s">
        <v>7027</v>
      </c>
      <c r="C6453" t="s">
        <v>82</v>
      </c>
      <c r="D6453" t="s">
        <v>3973</v>
      </c>
      <c r="E6453" t="s">
        <v>20</v>
      </c>
      <c r="F6453" t="b">
        <v>0</v>
      </c>
      <c r="G6453" t="s">
        <v>41</v>
      </c>
      <c r="H6453" s="4">
        <v>45735.585682870369</v>
      </c>
      <c r="I6453" t="b">
        <v>0</v>
      </c>
      <c r="J6453" t="b">
        <v>1</v>
      </c>
      <c r="K6453" t="s">
        <v>24</v>
      </c>
      <c r="L6453" t="s">
        <v>22</v>
      </c>
      <c r="M6453">
        <v>147500</v>
      </c>
      <c r="O6453" t="s">
        <v>7028</v>
      </c>
      <c r="P6453" t="s">
        <v>7029</v>
      </c>
    </row>
    <row r="6454" spans="1:16" x14ac:dyDescent="0.25">
      <c r="A6454" t="s">
        <v>19</v>
      </c>
      <c r="B6454" t="s">
        <v>9385</v>
      </c>
      <c r="C6454" t="s">
        <v>140</v>
      </c>
      <c r="D6454" t="s">
        <v>3600</v>
      </c>
      <c r="E6454" t="s">
        <v>51</v>
      </c>
      <c r="F6454" t="b">
        <v>0</v>
      </c>
      <c r="G6454" t="s">
        <v>41</v>
      </c>
      <c r="H6454" s="4">
        <v>45735.596435185187</v>
      </c>
      <c r="I6454" t="b">
        <v>0</v>
      </c>
      <c r="J6454" t="b">
        <v>0</v>
      </c>
      <c r="K6454" t="s">
        <v>24</v>
      </c>
      <c r="L6454" t="s">
        <v>36</v>
      </c>
      <c r="N6454">
        <v>110</v>
      </c>
      <c r="O6454" t="s">
        <v>2569</v>
      </c>
      <c r="P6454" t="s">
        <v>2188</v>
      </c>
    </row>
    <row r="6455" spans="1:16" x14ac:dyDescent="0.25">
      <c r="A6455" t="s">
        <v>139</v>
      </c>
      <c r="B6455" t="s">
        <v>1697</v>
      </c>
      <c r="C6455" t="s">
        <v>39</v>
      </c>
      <c r="D6455" t="s">
        <v>7658</v>
      </c>
      <c r="E6455" t="s">
        <v>20</v>
      </c>
      <c r="F6455" t="b">
        <v>1</v>
      </c>
      <c r="G6455" t="s">
        <v>625</v>
      </c>
      <c r="H6455" s="4">
        <v>45735.624872685177</v>
      </c>
      <c r="I6455" t="b">
        <v>1</v>
      </c>
      <c r="J6455" t="b">
        <v>0</v>
      </c>
      <c r="K6455" t="s">
        <v>625</v>
      </c>
      <c r="L6455" t="s">
        <v>22</v>
      </c>
      <c r="M6455">
        <v>70000</v>
      </c>
      <c r="O6455" t="s">
        <v>9386</v>
      </c>
      <c r="P6455" t="s">
        <v>9387</v>
      </c>
    </row>
    <row r="6456" spans="1:16" x14ac:dyDescent="0.25">
      <c r="A6456" t="s">
        <v>0</v>
      </c>
      <c r="B6456" t="s">
        <v>1632</v>
      </c>
      <c r="C6456" t="s">
        <v>118</v>
      </c>
      <c r="D6456" t="s">
        <v>131</v>
      </c>
      <c r="F6456" t="b">
        <v>0</v>
      </c>
      <c r="G6456" t="s">
        <v>27</v>
      </c>
      <c r="H6456" s="4">
        <v>45735.625127314823</v>
      </c>
      <c r="I6456" t="b">
        <v>1</v>
      </c>
      <c r="J6456" t="b">
        <v>0</v>
      </c>
      <c r="K6456" t="s">
        <v>24</v>
      </c>
      <c r="L6456" t="s">
        <v>36</v>
      </c>
      <c r="N6456">
        <v>41</v>
      </c>
      <c r="O6456" t="s">
        <v>131</v>
      </c>
      <c r="P6456" t="s">
        <v>9388</v>
      </c>
    </row>
    <row r="6457" spans="1:16" x14ac:dyDescent="0.25">
      <c r="A6457" t="s">
        <v>19</v>
      </c>
      <c r="B6457" t="s">
        <v>9389</v>
      </c>
      <c r="C6457" t="s">
        <v>3887</v>
      </c>
      <c r="D6457" t="s">
        <v>3973</v>
      </c>
      <c r="E6457" t="s">
        <v>20</v>
      </c>
      <c r="F6457" t="b">
        <v>0</v>
      </c>
      <c r="G6457" t="s">
        <v>27</v>
      </c>
      <c r="H6457" s="4">
        <v>45735.625775462962</v>
      </c>
      <c r="I6457" t="b">
        <v>0</v>
      </c>
      <c r="J6457" t="b">
        <v>1</v>
      </c>
      <c r="K6457" t="s">
        <v>24</v>
      </c>
      <c r="L6457" t="s">
        <v>22</v>
      </c>
      <c r="M6457">
        <v>152500</v>
      </c>
      <c r="O6457" t="s">
        <v>9390</v>
      </c>
      <c r="P6457" t="s">
        <v>9391</v>
      </c>
    </row>
    <row r="6458" spans="1:16" x14ac:dyDescent="0.25">
      <c r="A6458" t="s">
        <v>25</v>
      </c>
      <c r="B6458" t="s">
        <v>8209</v>
      </c>
      <c r="C6458" t="s">
        <v>64</v>
      </c>
      <c r="D6458" t="s">
        <v>3973</v>
      </c>
      <c r="E6458" t="s">
        <v>20</v>
      </c>
      <c r="F6458" t="b">
        <v>0</v>
      </c>
      <c r="G6458" t="s">
        <v>52</v>
      </c>
      <c r="H6458" s="4">
        <v>45735.625949074078</v>
      </c>
      <c r="I6458" t="b">
        <v>0</v>
      </c>
      <c r="J6458" t="b">
        <v>1</v>
      </c>
      <c r="K6458" t="s">
        <v>24</v>
      </c>
      <c r="L6458" t="s">
        <v>22</v>
      </c>
      <c r="M6458">
        <v>98950</v>
      </c>
      <c r="O6458" t="s">
        <v>1906</v>
      </c>
      <c r="P6458" t="s">
        <v>8210</v>
      </c>
    </row>
    <row r="6459" spans="1:16" x14ac:dyDescent="0.25">
      <c r="A6459" t="s">
        <v>40</v>
      </c>
      <c r="B6459" t="s">
        <v>9392</v>
      </c>
      <c r="C6459" t="s">
        <v>1118</v>
      </c>
      <c r="D6459" t="s">
        <v>3973</v>
      </c>
      <c r="E6459" t="s">
        <v>20</v>
      </c>
      <c r="F6459" t="b">
        <v>0</v>
      </c>
      <c r="G6459" t="s">
        <v>27</v>
      </c>
      <c r="H6459" s="4">
        <v>45735.627222222232</v>
      </c>
      <c r="I6459" t="b">
        <v>0</v>
      </c>
      <c r="J6459" t="b">
        <v>1</v>
      </c>
      <c r="K6459" t="s">
        <v>24</v>
      </c>
      <c r="L6459" t="s">
        <v>22</v>
      </c>
      <c r="M6459">
        <v>135000</v>
      </c>
      <c r="O6459" t="s">
        <v>1784</v>
      </c>
      <c r="P6459" t="s">
        <v>2489</v>
      </c>
    </row>
    <row r="6460" spans="1:16" x14ac:dyDescent="0.25">
      <c r="A6460" t="s">
        <v>2</v>
      </c>
      <c r="B6460" t="s">
        <v>2</v>
      </c>
      <c r="C6460" t="s">
        <v>9393</v>
      </c>
      <c r="D6460" t="s">
        <v>3973</v>
      </c>
      <c r="E6460" t="s">
        <v>20</v>
      </c>
      <c r="F6460" t="b">
        <v>0</v>
      </c>
      <c r="G6460" t="s">
        <v>52</v>
      </c>
      <c r="H6460" s="4">
        <v>45735.629131944443</v>
      </c>
      <c r="I6460" t="b">
        <v>0</v>
      </c>
      <c r="J6460" t="b">
        <v>1</v>
      </c>
      <c r="K6460" t="s">
        <v>24</v>
      </c>
      <c r="L6460" t="s">
        <v>22</v>
      </c>
      <c r="M6460">
        <v>187153</v>
      </c>
      <c r="O6460" t="s">
        <v>5482</v>
      </c>
      <c r="P6460" t="s">
        <v>3226</v>
      </c>
    </row>
    <row r="6461" spans="1:16" x14ac:dyDescent="0.25">
      <c r="A6461" t="s">
        <v>2</v>
      </c>
      <c r="B6461" t="s">
        <v>4908</v>
      </c>
      <c r="C6461" t="s">
        <v>475</v>
      </c>
      <c r="D6461" t="s">
        <v>3973</v>
      </c>
      <c r="E6461" t="s">
        <v>20</v>
      </c>
      <c r="F6461" t="b">
        <v>0</v>
      </c>
      <c r="G6461" t="s">
        <v>27</v>
      </c>
      <c r="H6461" s="4">
        <v>45735.641516203701</v>
      </c>
      <c r="I6461" t="b">
        <v>0</v>
      </c>
      <c r="J6461" t="b">
        <v>0</v>
      </c>
      <c r="K6461" t="s">
        <v>24</v>
      </c>
      <c r="L6461" t="s">
        <v>22</v>
      </c>
      <c r="M6461">
        <v>130000</v>
      </c>
      <c r="O6461" t="s">
        <v>2925</v>
      </c>
    </row>
    <row r="6462" spans="1:16" x14ac:dyDescent="0.25">
      <c r="A6462" t="s">
        <v>1</v>
      </c>
      <c r="B6462" t="s">
        <v>9394</v>
      </c>
      <c r="C6462" t="s">
        <v>371</v>
      </c>
      <c r="D6462" t="s">
        <v>2208</v>
      </c>
      <c r="E6462" t="s">
        <v>20</v>
      </c>
      <c r="F6462" t="b">
        <v>0</v>
      </c>
      <c r="G6462" t="s">
        <v>27</v>
      </c>
      <c r="H6462" s="4">
        <v>45735.643113425933</v>
      </c>
      <c r="I6462" t="b">
        <v>0</v>
      </c>
      <c r="J6462" t="b">
        <v>0</v>
      </c>
      <c r="K6462" t="s">
        <v>24</v>
      </c>
      <c r="L6462" t="s">
        <v>22</v>
      </c>
      <c r="M6462">
        <v>95000</v>
      </c>
      <c r="O6462" t="s">
        <v>5491</v>
      </c>
      <c r="P6462" t="s">
        <v>9395</v>
      </c>
    </row>
    <row r="6463" spans="1:16" x14ac:dyDescent="0.25">
      <c r="A6463" t="s">
        <v>0</v>
      </c>
      <c r="B6463" t="s">
        <v>8786</v>
      </c>
      <c r="C6463" t="s">
        <v>1099</v>
      </c>
      <c r="D6463" t="s">
        <v>3600</v>
      </c>
      <c r="E6463" t="s">
        <v>51</v>
      </c>
      <c r="F6463" t="b">
        <v>0</v>
      </c>
      <c r="G6463" t="s">
        <v>27</v>
      </c>
      <c r="H6463" s="4">
        <v>45735.666724537034</v>
      </c>
      <c r="I6463" t="b">
        <v>1</v>
      </c>
      <c r="J6463" t="b">
        <v>0</v>
      </c>
      <c r="K6463" t="s">
        <v>24</v>
      </c>
      <c r="L6463" t="s">
        <v>36</v>
      </c>
      <c r="N6463">
        <v>60</v>
      </c>
      <c r="O6463" t="s">
        <v>8787</v>
      </c>
      <c r="P6463" t="s">
        <v>119</v>
      </c>
    </row>
    <row r="6464" spans="1:16" x14ac:dyDescent="0.25">
      <c r="A6464" t="s">
        <v>40</v>
      </c>
      <c r="B6464" t="s">
        <v>9450</v>
      </c>
      <c r="C6464" t="s">
        <v>44</v>
      </c>
      <c r="D6464" t="s">
        <v>9451</v>
      </c>
      <c r="E6464" t="s">
        <v>20</v>
      </c>
      <c r="F6464" t="b">
        <v>0</v>
      </c>
      <c r="G6464" t="s">
        <v>27</v>
      </c>
      <c r="H6464" s="4">
        <v>45735.668182870373</v>
      </c>
      <c r="I6464" t="b">
        <v>1</v>
      </c>
      <c r="J6464" t="b">
        <v>0</v>
      </c>
      <c r="K6464" t="s">
        <v>24</v>
      </c>
      <c r="L6464" t="s">
        <v>22</v>
      </c>
      <c r="M6464">
        <v>190000</v>
      </c>
      <c r="O6464" t="s">
        <v>9452</v>
      </c>
      <c r="P6464" t="s">
        <v>9453</v>
      </c>
    </row>
    <row r="6465" spans="1:16" x14ac:dyDescent="0.25">
      <c r="A6465" t="s">
        <v>1</v>
      </c>
      <c r="B6465" t="s">
        <v>9017</v>
      </c>
      <c r="C6465" t="s">
        <v>160</v>
      </c>
      <c r="D6465" t="s">
        <v>3828</v>
      </c>
      <c r="E6465" t="s">
        <v>20</v>
      </c>
      <c r="F6465" t="b">
        <v>0</v>
      </c>
      <c r="G6465" t="s">
        <v>52</v>
      </c>
      <c r="H6465" s="4">
        <v>45735.668865740743</v>
      </c>
      <c r="I6465" t="b">
        <v>0</v>
      </c>
      <c r="J6465" t="b">
        <v>1</v>
      </c>
      <c r="K6465" t="s">
        <v>24</v>
      </c>
      <c r="L6465" t="s">
        <v>22</v>
      </c>
      <c r="M6465">
        <v>220500</v>
      </c>
      <c r="O6465" t="s">
        <v>3939</v>
      </c>
    </row>
    <row r="6466" spans="1:16" x14ac:dyDescent="0.25">
      <c r="A6466" t="s">
        <v>40</v>
      </c>
      <c r="B6466" t="s">
        <v>9454</v>
      </c>
      <c r="C6466" t="s">
        <v>39</v>
      </c>
      <c r="D6466" t="s">
        <v>3973</v>
      </c>
      <c r="E6466" t="s">
        <v>20</v>
      </c>
      <c r="F6466" t="b">
        <v>1</v>
      </c>
      <c r="G6466" t="s">
        <v>41</v>
      </c>
      <c r="H6466" s="4">
        <v>45735.669120370367</v>
      </c>
      <c r="I6466" t="b">
        <v>1</v>
      </c>
      <c r="J6466" t="b">
        <v>1</v>
      </c>
      <c r="K6466" t="s">
        <v>24</v>
      </c>
      <c r="L6466" t="s">
        <v>22</v>
      </c>
      <c r="M6466">
        <v>115000</v>
      </c>
      <c r="O6466" t="s">
        <v>9455</v>
      </c>
      <c r="P6466" t="s">
        <v>9456</v>
      </c>
    </row>
    <row r="6467" spans="1:16" x14ac:dyDescent="0.25">
      <c r="A6467" t="s">
        <v>2</v>
      </c>
      <c r="B6467" t="s">
        <v>7237</v>
      </c>
      <c r="C6467" t="s">
        <v>2360</v>
      </c>
      <c r="D6467" t="s">
        <v>7238</v>
      </c>
      <c r="E6467" t="s">
        <v>20</v>
      </c>
      <c r="F6467" t="b">
        <v>0</v>
      </c>
      <c r="G6467" t="s">
        <v>1740</v>
      </c>
      <c r="H6467" s="4">
        <v>45735.685069444437</v>
      </c>
      <c r="I6467" t="b">
        <v>0</v>
      </c>
      <c r="J6467" t="b">
        <v>0</v>
      </c>
      <c r="K6467" t="s">
        <v>1740</v>
      </c>
      <c r="L6467" t="s">
        <v>22</v>
      </c>
      <c r="M6467">
        <v>28000</v>
      </c>
      <c r="O6467" t="s">
        <v>7239</v>
      </c>
    </row>
    <row r="6468" spans="1:16" x14ac:dyDescent="0.25">
      <c r="A6468" t="s">
        <v>19</v>
      </c>
      <c r="B6468" t="s">
        <v>2537</v>
      </c>
      <c r="C6468" t="s">
        <v>82</v>
      </c>
      <c r="D6468" t="s">
        <v>3973</v>
      </c>
      <c r="E6468" t="s">
        <v>51</v>
      </c>
      <c r="F6468" t="b">
        <v>0</v>
      </c>
      <c r="G6468" t="s">
        <v>27</v>
      </c>
      <c r="H6468" s="4">
        <v>45735.708344907413</v>
      </c>
      <c r="I6468" t="b">
        <v>0</v>
      </c>
      <c r="J6468" t="b">
        <v>0</v>
      </c>
      <c r="K6468" t="s">
        <v>24</v>
      </c>
      <c r="L6468" t="s">
        <v>36</v>
      </c>
      <c r="N6468">
        <v>77.5</v>
      </c>
      <c r="O6468" t="s">
        <v>5098</v>
      </c>
      <c r="P6468" t="s">
        <v>5099</v>
      </c>
    </row>
    <row r="6469" spans="1:16" x14ac:dyDescent="0.25">
      <c r="A6469" t="s">
        <v>0</v>
      </c>
      <c r="B6469" t="s">
        <v>9396</v>
      </c>
      <c r="C6469" t="s">
        <v>443</v>
      </c>
      <c r="D6469" t="s">
        <v>3600</v>
      </c>
      <c r="E6469" t="s">
        <v>20</v>
      </c>
      <c r="F6469" t="b">
        <v>0</v>
      </c>
      <c r="G6469" t="s">
        <v>27</v>
      </c>
      <c r="H6469" s="4">
        <v>45735.708368055559</v>
      </c>
      <c r="I6469" t="b">
        <v>0</v>
      </c>
      <c r="J6469" t="b">
        <v>0</v>
      </c>
      <c r="K6469" t="s">
        <v>24</v>
      </c>
      <c r="L6469" t="s">
        <v>22</v>
      </c>
      <c r="M6469">
        <v>107500</v>
      </c>
      <c r="O6469" t="s">
        <v>9397</v>
      </c>
      <c r="P6469" t="s">
        <v>9398</v>
      </c>
    </row>
    <row r="6470" spans="1:16" x14ac:dyDescent="0.25">
      <c r="A6470" t="s">
        <v>0</v>
      </c>
      <c r="B6470" t="s">
        <v>0</v>
      </c>
      <c r="C6470" t="s">
        <v>621</v>
      </c>
      <c r="D6470" t="s">
        <v>3973</v>
      </c>
      <c r="E6470" t="s">
        <v>51</v>
      </c>
      <c r="F6470" t="b">
        <v>0</v>
      </c>
      <c r="G6470" t="s">
        <v>52</v>
      </c>
      <c r="H6470" s="4">
        <v>45735.709050925929</v>
      </c>
      <c r="I6470" t="b">
        <v>1</v>
      </c>
      <c r="J6470" t="b">
        <v>0</v>
      </c>
      <c r="K6470" t="s">
        <v>24</v>
      </c>
      <c r="L6470" t="s">
        <v>36</v>
      </c>
      <c r="N6470">
        <v>22.5</v>
      </c>
      <c r="O6470" t="s">
        <v>1783</v>
      </c>
    </row>
    <row r="6471" spans="1:16" x14ac:dyDescent="0.25">
      <c r="A6471" t="s">
        <v>1</v>
      </c>
      <c r="B6471" t="s">
        <v>9457</v>
      </c>
      <c r="C6471" t="s">
        <v>82</v>
      </c>
      <c r="D6471" t="s">
        <v>4084</v>
      </c>
      <c r="E6471" t="s">
        <v>20</v>
      </c>
      <c r="F6471" t="b">
        <v>0</v>
      </c>
      <c r="G6471" t="s">
        <v>27</v>
      </c>
      <c r="H6471" s="4">
        <v>45735.709236111114</v>
      </c>
      <c r="I6471" t="b">
        <v>0</v>
      </c>
      <c r="J6471" t="b">
        <v>0</v>
      </c>
      <c r="K6471" t="s">
        <v>24</v>
      </c>
      <c r="L6471" t="s">
        <v>22</v>
      </c>
      <c r="M6471">
        <v>245000</v>
      </c>
      <c r="O6471" t="s">
        <v>2761</v>
      </c>
      <c r="P6471" t="s">
        <v>3842</v>
      </c>
    </row>
    <row r="6472" spans="1:16" x14ac:dyDescent="0.25">
      <c r="A6472" t="s">
        <v>1</v>
      </c>
      <c r="B6472" t="s">
        <v>779</v>
      </c>
      <c r="C6472" t="s">
        <v>64</v>
      </c>
      <c r="D6472" t="s">
        <v>3973</v>
      </c>
      <c r="E6472" t="s">
        <v>631</v>
      </c>
      <c r="F6472" t="b">
        <v>0</v>
      </c>
      <c r="G6472" t="s">
        <v>52</v>
      </c>
      <c r="H6472" s="4">
        <v>45735.710057870368</v>
      </c>
      <c r="I6472" t="b">
        <v>0</v>
      </c>
      <c r="J6472" t="b">
        <v>0</v>
      </c>
      <c r="K6472" t="s">
        <v>24</v>
      </c>
      <c r="L6472" t="s">
        <v>36</v>
      </c>
      <c r="N6472">
        <v>20</v>
      </c>
      <c r="O6472" t="s">
        <v>3888</v>
      </c>
      <c r="P6472" t="s">
        <v>149</v>
      </c>
    </row>
    <row r="6473" spans="1:16" x14ac:dyDescent="0.25">
      <c r="A6473" t="s">
        <v>2</v>
      </c>
      <c r="B6473" t="s">
        <v>9399</v>
      </c>
      <c r="C6473" t="s">
        <v>172</v>
      </c>
      <c r="D6473" t="s">
        <v>3973</v>
      </c>
      <c r="E6473" t="s">
        <v>20</v>
      </c>
      <c r="F6473" t="b">
        <v>0</v>
      </c>
      <c r="G6473" t="s">
        <v>27</v>
      </c>
      <c r="H6473" s="4">
        <v>45735.710231481477</v>
      </c>
      <c r="I6473" t="b">
        <v>0</v>
      </c>
      <c r="J6473" t="b">
        <v>1</v>
      </c>
      <c r="K6473" t="s">
        <v>24</v>
      </c>
      <c r="L6473" t="s">
        <v>22</v>
      </c>
      <c r="M6473">
        <v>162500</v>
      </c>
      <c r="O6473" t="s">
        <v>1172</v>
      </c>
      <c r="P6473" t="s">
        <v>9400</v>
      </c>
    </row>
    <row r="6474" spans="1:16" x14ac:dyDescent="0.25">
      <c r="A6474" t="s">
        <v>2</v>
      </c>
      <c r="B6474" t="s">
        <v>9401</v>
      </c>
      <c r="C6474" t="s">
        <v>633</v>
      </c>
      <c r="D6474" t="s">
        <v>2208</v>
      </c>
      <c r="E6474" t="s">
        <v>20</v>
      </c>
      <c r="F6474" t="b">
        <v>0</v>
      </c>
      <c r="G6474" t="s">
        <v>27</v>
      </c>
      <c r="H6474" s="4">
        <v>45735.710277777784</v>
      </c>
      <c r="I6474" t="b">
        <v>0</v>
      </c>
      <c r="J6474" t="b">
        <v>1</v>
      </c>
      <c r="K6474" t="s">
        <v>24</v>
      </c>
      <c r="L6474" t="s">
        <v>22</v>
      </c>
      <c r="M6474">
        <v>135000</v>
      </c>
      <c r="O6474" t="s">
        <v>3506</v>
      </c>
      <c r="P6474" t="s">
        <v>9402</v>
      </c>
    </row>
    <row r="6475" spans="1:16" x14ac:dyDescent="0.25">
      <c r="A6475" t="s">
        <v>2</v>
      </c>
      <c r="B6475" t="s">
        <v>2</v>
      </c>
      <c r="C6475" t="s">
        <v>39</v>
      </c>
      <c r="D6475" t="s">
        <v>3985</v>
      </c>
      <c r="E6475" t="s">
        <v>20</v>
      </c>
      <c r="F6475" t="b">
        <v>1</v>
      </c>
      <c r="G6475" t="s">
        <v>3446</v>
      </c>
      <c r="H6475" s="4">
        <v>45735.710682870369</v>
      </c>
      <c r="I6475" t="b">
        <v>0</v>
      </c>
      <c r="J6475" t="b">
        <v>0</v>
      </c>
      <c r="K6475" t="s">
        <v>3446</v>
      </c>
      <c r="L6475" t="s">
        <v>22</v>
      </c>
      <c r="M6475">
        <v>37500</v>
      </c>
      <c r="O6475" t="s">
        <v>7650</v>
      </c>
      <c r="P6475" t="s">
        <v>7651</v>
      </c>
    </row>
    <row r="6476" spans="1:16" x14ac:dyDescent="0.25">
      <c r="A6476" t="s">
        <v>2</v>
      </c>
      <c r="B6476" t="s">
        <v>9403</v>
      </c>
      <c r="C6476" t="s">
        <v>9404</v>
      </c>
      <c r="D6476" t="s">
        <v>4084</v>
      </c>
      <c r="E6476" t="s">
        <v>20</v>
      </c>
      <c r="F6476" t="b">
        <v>0</v>
      </c>
      <c r="G6476" t="s">
        <v>158</v>
      </c>
      <c r="H6476" s="4">
        <v>45735.712916666656</v>
      </c>
      <c r="I6476" t="b">
        <v>0</v>
      </c>
      <c r="J6476" t="b">
        <v>0</v>
      </c>
      <c r="K6476" t="s">
        <v>158</v>
      </c>
      <c r="L6476" t="s">
        <v>22</v>
      </c>
      <c r="M6476">
        <v>110000</v>
      </c>
      <c r="O6476" t="s">
        <v>9405</v>
      </c>
      <c r="P6476" t="s">
        <v>1244</v>
      </c>
    </row>
    <row r="6477" spans="1:16" x14ac:dyDescent="0.25">
      <c r="A6477" t="s">
        <v>2</v>
      </c>
      <c r="B6477" t="s">
        <v>9406</v>
      </c>
      <c r="C6477" t="s">
        <v>4208</v>
      </c>
      <c r="D6477" t="s">
        <v>3828</v>
      </c>
      <c r="E6477" t="s">
        <v>219</v>
      </c>
      <c r="F6477" t="b">
        <v>0</v>
      </c>
      <c r="G6477" t="s">
        <v>1247</v>
      </c>
      <c r="H6477" s="4">
        <v>45735.738020833327</v>
      </c>
      <c r="I6477" t="b">
        <v>0</v>
      </c>
      <c r="J6477" t="b">
        <v>0</v>
      </c>
      <c r="K6477" t="s">
        <v>1247</v>
      </c>
      <c r="L6477" t="s">
        <v>36</v>
      </c>
      <c r="N6477">
        <v>32.5</v>
      </c>
      <c r="O6477" t="s">
        <v>9407</v>
      </c>
    </row>
    <row r="6478" spans="1:16" x14ac:dyDescent="0.25">
      <c r="A6478" t="s">
        <v>2</v>
      </c>
      <c r="B6478" t="s">
        <v>3818</v>
      </c>
      <c r="C6478" t="s">
        <v>33</v>
      </c>
      <c r="D6478" t="s">
        <v>4035</v>
      </c>
      <c r="E6478" t="s">
        <v>20</v>
      </c>
      <c r="F6478" t="b">
        <v>0</v>
      </c>
      <c r="G6478" t="s">
        <v>27</v>
      </c>
      <c r="H6478" s="4">
        <v>45735.751516203702</v>
      </c>
      <c r="I6478" t="b">
        <v>0</v>
      </c>
      <c r="J6478" t="b">
        <v>0</v>
      </c>
      <c r="K6478" t="s">
        <v>24</v>
      </c>
      <c r="L6478" t="s">
        <v>22</v>
      </c>
      <c r="M6478">
        <v>184799.5</v>
      </c>
      <c r="O6478" t="s">
        <v>9458</v>
      </c>
      <c r="P6478" t="s">
        <v>9459</v>
      </c>
    </row>
    <row r="6479" spans="1:16" x14ac:dyDescent="0.25">
      <c r="A6479" t="s">
        <v>2</v>
      </c>
      <c r="B6479" t="s">
        <v>9408</v>
      </c>
      <c r="C6479" t="s">
        <v>122</v>
      </c>
      <c r="D6479" t="s">
        <v>3600</v>
      </c>
      <c r="E6479" t="s">
        <v>20</v>
      </c>
      <c r="F6479" t="b">
        <v>0</v>
      </c>
      <c r="G6479" t="s">
        <v>27</v>
      </c>
      <c r="H6479" s="4">
        <v>45735.752106481479</v>
      </c>
      <c r="I6479" t="b">
        <v>1</v>
      </c>
      <c r="J6479" t="b">
        <v>0</v>
      </c>
      <c r="K6479" t="s">
        <v>24</v>
      </c>
      <c r="L6479" t="s">
        <v>22</v>
      </c>
      <c r="M6479">
        <v>95000</v>
      </c>
      <c r="O6479" t="s">
        <v>9409</v>
      </c>
      <c r="P6479" t="s">
        <v>48</v>
      </c>
    </row>
    <row r="6480" spans="1:16" x14ac:dyDescent="0.25">
      <c r="A6480" t="s">
        <v>2</v>
      </c>
      <c r="B6480" t="s">
        <v>8530</v>
      </c>
      <c r="C6480" t="s">
        <v>26</v>
      </c>
      <c r="D6480" t="s">
        <v>3957</v>
      </c>
      <c r="E6480" t="s">
        <v>20</v>
      </c>
      <c r="F6480" t="b">
        <v>0</v>
      </c>
      <c r="G6480" t="s">
        <v>23</v>
      </c>
      <c r="H6480" s="4">
        <v>45735.768310185187</v>
      </c>
      <c r="I6480" t="b">
        <v>0</v>
      </c>
      <c r="J6480" t="b">
        <v>1</v>
      </c>
      <c r="K6480" t="s">
        <v>24</v>
      </c>
      <c r="L6480" t="s">
        <v>36</v>
      </c>
      <c r="N6480">
        <v>61.159996032714837</v>
      </c>
      <c r="O6480" t="s">
        <v>8531</v>
      </c>
      <c r="P6480" t="s">
        <v>8532</v>
      </c>
    </row>
    <row r="6481" spans="1:16" x14ac:dyDescent="0.25">
      <c r="A6481" t="s">
        <v>0</v>
      </c>
      <c r="B6481" t="s">
        <v>9410</v>
      </c>
      <c r="C6481" t="s">
        <v>329</v>
      </c>
      <c r="D6481" t="s">
        <v>3973</v>
      </c>
      <c r="E6481" t="s">
        <v>51</v>
      </c>
      <c r="F6481" t="b">
        <v>0</v>
      </c>
      <c r="G6481" t="s">
        <v>27</v>
      </c>
      <c r="H6481" s="4">
        <v>45735.791932870372</v>
      </c>
      <c r="I6481" t="b">
        <v>0</v>
      </c>
      <c r="J6481" t="b">
        <v>0</v>
      </c>
      <c r="K6481" t="s">
        <v>24</v>
      </c>
      <c r="L6481" t="s">
        <v>36</v>
      </c>
      <c r="N6481">
        <v>80</v>
      </c>
      <c r="O6481" t="s">
        <v>9411</v>
      </c>
    </row>
    <row r="6482" spans="1:16" x14ac:dyDescent="0.25">
      <c r="A6482" t="s">
        <v>0</v>
      </c>
      <c r="B6482" t="s">
        <v>1246</v>
      </c>
      <c r="C6482" t="s">
        <v>768</v>
      </c>
      <c r="D6482" t="s">
        <v>4084</v>
      </c>
      <c r="F6482" t="b">
        <v>0</v>
      </c>
      <c r="G6482" t="s">
        <v>27</v>
      </c>
      <c r="H6482" s="4">
        <v>45735.792013888888</v>
      </c>
      <c r="I6482" t="b">
        <v>0</v>
      </c>
      <c r="J6482" t="b">
        <v>0</v>
      </c>
      <c r="K6482" t="s">
        <v>24</v>
      </c>
      <c r="L6482" t="s">
        <v>22</v>
      </c>
      <c r="M6482">
        <v>93176</v>
      </c>
      <c r="O6482" t="s">
        <v>9412</v>
      </c>
    </row>
    <row r="6483" spans="1:16" x14ac:dyDescent="0.25">
      <c r="A6483" t="s">
        <v>2</v>
      </c>
      <c r="B6483" t="s">
        <v>9413</v>
      </c>
      <c r="C6483" t="s">
        <v>1025</v>
      </c>
      <c r="D6483" t="s">
        <v>3600</v>
      </c>
      <c r="E6483" t="s">
        <v>51</v>
      </c>
      <c r="F6483" t="b">
        <v>0</v>
      </c>
      <c r="G6483" t="s">
        <v>35</v>
      </c>
      <c r="H6483" s="4">
        <v>45735.793356481481</v>
      </c>
      <c r="I6483" t="b">
        <v>1</v>
      </c>
      <c r="J6483" t="b">
        <v>0</v>
      </c>
      <c r="K6483" t="s">
        <v>24</v>
      </c>
      <c r="L6483" t="s">
        <v>36</v>
      </c>
      <c r="N6483">
        <v>65</v>
      </c>
      <c r="O6483" t="s">
        <v>9414</v>
      </c>
      <c r="P6483" t="s">
        <v>2177</v>
      </c>
    </row>
    <row r="6484" spans="1:16" x14ac:dyDescent="0.25">
      <c r="A6484" t="s">
        <v>0</v>
      </c>
      <c r="B6484" t="s">
        <v>8056</v>
      </c>
      <c r="C6484" t="s">
        <v>696</v>
      </c>
      <c r="D6484" t="s">
        <v>3973</v>
      </c>
      <c r="E6484" t="s">
        <v>51</v>
      </c>
      <c r="F6484" t="b">
        <v>0</v>
      </c>
      <c r="G6484" t="s">
        <v>30</v>
      </c>
      <c r="H6484" s="4">
        <v>45735.793506944443</v>
      </c>
      <c r="I6484" t="b">
        <v>0</v>
      </c>
      <c r="J6484" t="b">
        <v>0</v>
      </c>
      <c r="K6484" t="s">
        <v>24</v>
      </c>
      <c r="L6484" t="s">
        <v>36</v>
      </c>
      <c r="N6484">
        <v>47.5</v>
      </c>
      <c r="O6484" t="s">
        <v>1137</v>
      </c>
      <c r="P6484" t="s">
        <v>709</v>
      </c>
    </row>
    <row r="6485" spans="1:16" x14ac:dyDescent="0.25">
      <c r="A6485" t="s">
        <v>2</v>
      </c>
      <c r="B6485" t="s">
        <v>9415</v>
      </c>
      <c r="C6485" t="s">
        <v>9416</v>
      </c>
      <c r="D6485" t="s">
        <v>3973</v>
      </c>
      <c r="E6485" t="s">
        <v>20</v>
      </c>
      <c r="F6485" t="b">
        <v>0</v>
      </c>
      <c r="G6485" t="s">
        <v>27</v>
      </c>
      <c r="H6485" s="4">
        <v>45735.793703703697</v>
      </c>
      <c r="I6485" t="b">
        <v>0</v>
      </c>
      <c r="J6485" t="b">
        <v>1</v>
      </c>
      <c r="K6485" t="s">
        <v>24</v>
      </c>
      <c r="L6485" t="s">
        <v>22</v>
      </c>
      <c r="M6485">
        <v>119000</v>
      </c>
      <c r="O6485" t="s">
        <v>734</v>
      </c>
      <c r="P6485" t="s">
        <v>9417</v>
      </c>
    </row>
    <row r="6486" spans="1:16" x14ac:dyDescent="0.25">
      <c r="A6486" t="s">
        <v>89</v>
      </c>
      <c r="B6486" t="s">
        <v>6660</v>
      </c>
      <c r="C6486" t="s">
        <v>44</v>
      </c>
      <c r="D6486" t="s">
        <v>3973</v>
      </c>
      <c r="E6486" t="s">
        <v>20</v>
      </c>
      <c r="F6486" t="b">
        <v>0</v>
      </c>
      <c r="G6486" t="s">
        <v>27</v>
      </c>
      <c r="H6486" s="4">
        <v>45735.795057870368</v>
      </c>
      <c r="I6486" t="b">
        <v>1</v>
      </c>
      <c r="J6486" t="b">
        <v>1</v>
      </c>
      <c r="K6486" t="s">
        <v>24</v>
      </c>
      <c r="L6486" t="s">
        <v>22</v>
      </c>
      <c r="M6486">
        <v>185000</v>
      </c>
      <c r="O6486" t="s">
        <v>2815</v>
      </c>
      <c r="P6486" t="s">
        <v>6661</v>
      </c>
    </row>
    <row r="6487" spans="1:16" x14ac:dyDescent="0.25">
      <c r="A6487" t="s">
        <v>0</v>
      </c>
      <c r="B6487" t="s">
        <v>9418</v>
      </c>
      <c r="C6487" t="s">
        <v>316</v>
      </c>
      <c r="D6487" t="s">
        <v>3957</v>
      </c>
      <c r="E6487" t="s">
        <v>20</v>
      </c>
      <c r="F6487" t="b">
        <v>0</v>
      </c>
      <c r="G6487" t="s">
        <v>35</v>
      </c>
      <c r="H6487" s="4">
        <v>45735.833819444437</v>
      </c>
      <c r="I6487" t="b">
        <v>0</v>
      </c>
      <c r="J6487" t="b">
        <v>1</v>
      </c>
      <c r="K6487" t="s">
        <v>24</v>
      </c>
      <c r="L6487" t="s">
        <v>36</v>
      </c>
      <c r="N6487">
        <v>16.510000228881839</v>
      </c>
      <c r="O6487" t="s">
        <v>759</v>
      </c>
      <c r="P6487" t="s">
        <v>9419</v>
      </c>
    </row>
    <row r="6488" spans="1:16" x14ac:dyDescent="0.25">
      <c r="A6488" t="s">
        <v>0</v>
      </c>
      <c r="B6488" t="s">
        <v>9175</v>
      </c>
      <c r="C6488" t="s">
        <v>292</v>
      </c>
      <c r="D6488" t="s">
        <v>3957</v>
      </c>
      <c r="E6488" t="s">
        <v>20</v>
      </c>
      <c r="F6488" t="b">
        <v>0</v>
      </c>
      <c r="G6488" t="s">
        <v>30</v>
      </c>
      <c r="H6488" s="4">
        <v>45735.834236111114</v>
      </c>
      <c r="I6488" t="b">
        <v>0</v>
      </c>
      <c r="J6488" t="b">
        <v>1</v>
      </c>
      <c r="K6488" t="s">
        <v>24</v>
      </c>
      <c r="L6488" t="s">
        <v>36</v>
      </c>
      <c r="N6488">
        <v>22.694999694824219</v>
      </c>
      <c r="O6488" t="s">
        <v>9176</v>
      </c>
      <c r="P6488" t="s">
        <v>1303</v>
      </c>
    </row>
    <row r="6489" spans="1:16" x14ac:dyDescent="0.25">
      <c r="A6489" t="s">
        <v>139</v>
      </c>
      <c r="B6489" t="s">
        <v>1634</v>
      </c>
      <c r="C6489" t="s">
        <v>945</v>
      </c>
      <c r="D6489" t="s">
        <v>3973</v>
      </c>
      <c r="E6489" t="s">
        <v>20</v>
      </c>
      <c r="F6489" t="b">
        <v>0</v>
      </c>
      <c r="G6489" t="s">
        <v>30</v>
      </c>
      <c r="H6489" s="4">
        <v>45735.83425925926</v>
      </c>
      <c r="I6489" t="b">
        <v>0</v>
      </c>
      <c r="J6489" t="b">
        <v>0</v>
      </c>
      <c r="K6489" t="s">
        <v>24</v>
      </c>
      <c r="L6489" t="s">
        <v>22</v>
      </c>
      <c r="M6489">
        <v>67884</v>
      </c>
      <c r="O6489" t="s">
        <v>3090</v>
      </c>
    </row>
    <row r="6490" spans="1:16" x14ac:dyDescent="0.25">
      <c r="A6490" t="s">
        <v>2</v>
      </c>
      <c r="B6490" t="s">
        <v>2617</v>
      </c>
      <c r="C6490" t="s">
        <v>151</v>
      </c>
      <c r="D6490" t="s">
        <v>3973</v>
      </c>
      <c r="E6490" t="s">
        <v>20</v>
      </c>
      <c r="F6490" t="b">
        <v>0</v>
      </c>
      <c r="G6490" t="s">
        <v>30</v>
      </c>
      <c r="H6490" s="4">
        <v>45735.835636574076</v>
      </c>
      <c r="I6490" t="b">
        <v>0</v>
      </c>
      <c r="J6490" t="b">
        <v>1</v>
      </c>
      <c r="K6490" t="s">
        <v>24</v>
      </c>
      <c r="L6490" t="s">
        <v>22</v>
      </c>
      <c r="M6490">
        <v>130500</v>
      </c>
      <c r="O6490" t="s">
        <v>9420</v>
      </c>
      <c r="P6490" t="s">
        <v>9421</v>
      </c>
    </row>
    <row r="6491" spans="1:16" x14ac:dyDescent="0.25">
      <c r="A6491" t="s">
        <v>2</v>
      </c>
      <c r="B6491" t="s">
        <v>2076</v>
      </c>
      <c r="C6491" t="s">
        <v>236</v>
      </c>
      <c r="D6491" t="s">
        <v>3957</v>
      </c>
      <c r="E6491" t="s">
        <v>34</v>
      </c>
      <c r="F6491" t="b">
        <v>0</v>
      </c>
      <c r="G6491" t="s">
        <v>41</v>
      </c>
      <c r="H6491" s="4">
        <v>45735.835763888892</v>
      </c>
      <c r="I6491" t="b">
        <v>1</v>
      </c>
      <c r="J6491" t="b">
        <v>1</v>
      </c>
      <c r="K6491" t="s">
        <v>24</v>
      </c>
      <c r="L6491" t="s">
        <v>36</v>
      </c>
      <c r="N6491">
        <v>56.475002288818359</v>
      </c>
      <c r="O6491" t="s">
        <v>186</v>
      </c>
      <c r="P6491" t="s">
        <v>4098</v>
      </c>
    </row>
    <row r="6492" spans="1:16" x14ac:dyDescent="0.25">
      <c r="A6492" t="s">
        <v>2</v>
      </c>
      <c r="B6492" t="s">
        <v>9422</v>
      </c>
      <c r="C6492" t="s">
        <v>823</v>
      </c>
      <c r="D6492" t="s">
        <v>3828</v>
      </c>
      <c r="E6492" t="s">
        <v>20</v>
      </c>
      <c r="F6492" t="b">
        <v>0</v>
      </c>
      <c r="G6492" t="s">
        <v>52</v>
      </c>
      <c r="H6492" s="4">
        <v>45735.838194444441</v>
      </c>
      <c r="I6492" t="b">
        <v>0</v>
      </c>
      <c r="J6492" t="b">
        <v>1</v>
      </c>
      <c r="K6492" t="s">
        <v>24</v>
      </c>
      <c r="L6492" t="s">
        <v>22</v>
      </c>
      <c r="M6492">
        <v>98883</v>
      </c>
      <c r="O6492" t="s">
        <v>9423</v>
      </c>
      <c r="P6492" t="s">
        <v>9424</v>
      </c>
    </row>
    <row r="6493" spans="1:16" x14ac:dyDescent="0.25">
      <c r="A6493" t="s">
        <v>25</v>
      </c>
      <c r="B6493" t="s">
        <v>9425</v>
      </c>
      <c r="C6493" t="s">
        <v>203</v>
      </c>
      <c r="D6493" t="s">
        <v>3828</v>
      </c>
      <c r="E6493" t="s">
        <v>20</v>
      </c>
      <c r="F6493" t="b">
        <v>0</v>
      </c>
      <c r="G6493" t="s">
        <v>23</v>
      </c>
      <c r="H6493" s="4">
        <v>45735.863483796304</v>
      </c>
      <c r="I6493" t="b">
        <v>1</v>
      </c>
      <c r="J6493" t="b">
        <v>1</v>
      </c>
      <c r="K6493" t="s">
        <v>24</v>
      </c>
      <c r="L6493" t="s">
        <v>22</v>
      </c>
      <c r="M6493">
        <v>108750</v>
      </c>
      <c r="O6493" t="s">
        <v>935</v>
      </c>
      <c r="P6493" t="s">
        <v>1813</v>
      </c>
    </row>
    <row r="6494" spans="1:16" x14ac:dyDescent="0.25">
      <c r="A6494" t="s">
        <v>0</v>
      </c>
      <c r="B6494" t="s">
        <v>5400</v>
      </c>
      <c r="C6494" t="s">
        <v>306</v>
      </c>
      <c r="D6494" t="s">
        <v>3973</v>
      </c>
      <c r="E6494" t="s">
        <v>20</v>
      </c>
      <c r="F6494" t="b">
        <v>0</v>
      </c>
      <c r="G6494" t="s">
        <v>27</v>
      </c>
      <c r="H6494" s="4">
        <v>45735.875219907408</v>
      </c>
      <c r="I6494" t="b">
        <v>0</v>
      </c>
      <c r="J6494" t="b">
        <v>0</v>
      </c>
      <c r="K6494" t="s">
        <v>24</v>
      </c>
      <c r="L6494" t="s">
        <v>22</v>
      </c>
      <c r="M6494">
        <v>66000</v>
      </c>
      <c r="O6494" t="s">
        <v>5401</v>
      </c>
    </row>
    <row r="6495" spans="1:16" x14ac:dyDescent="0.25">
      <c r="A6495" t="s">
        <v>0</v>
      </c>
      <c r="B6495" t="s">
        <v>0</v>
      </c>
      <c r="C6495" t="s">
        <v>916</v>
      </c>
      <c r="D6495" t="s">
        <v>3973</v>
      </c>
      <c r="E6495" t="s">
        <v>20</v>
      </c>
      <c r="F6495" t="b">
        <v>0</v>
      </c>
      <c r="G6495" t="s">
        <v>27</v>
      </c>
      <c r="H6495" s="4">
        <v>45735.876296296286</v>
      </c>
      <c r="I6495" t="b">
        <v>1</v>
      </c>
      <c r="J6495" t="b">
        <v>0</v>
      </c>
      <c r="K6495" t="s">
        <v>24</v>
      </c>
      <c r="L6495" t="s">
        <v>22</v>
      </c>
      <c r="M6495">
        <v>82500</v>
      </c>
      <c r="O6495" t="s">
        <v>1899</v>
      </c>
      <c r="P6495" t="s">
        <v>338</v>
      </c>
    </row>
    <row r="6496" spans="1:16" x14ac:dyDescent="0.25">
      <c r="A6496" t="s">
        <v>0</v>
      </c>
      <c r="B6496" t="s">
        <v>9426</v>
      </c>
      <c r="C6496" t="s">
        <v>213</v>
      </c>
      <c r="D6496" t="s">
        <v>3828</v>
      </c>
      <c r="E6496" t="s">
        <v>20</v>
      </c>
      <c r="F6496" t="b">
        <v>0</v>
      </c>
      <c r="G6496" t="s">
        <v>41</v>
      </c>
      <c r="H6496" s="4">
        <v>45735.876331018517</v>
      </c>
      <c r="I6496" t="b">
        <v>0</v>
      </c>
      <c r="J6496" t="b">
        <v>1</v>
      </c>
      <c r="K6496" t="s">
        <v>24</v>
      </c>
      <c r="L6496" t="s">
        <v>36</v>
      </c>
      <c r="N6496">
        <v>23</v>
      </c>
      <c r="O6496" t="s">
        <v>9427</v>
      </c>
      <c r="P6496" t="s">
        <v>9428</v>
      </c>
    </row>
    <row r="6497" spans="1:16" x14ac:dyDescent="0.25">
      <c r="A6497" t="s">
        <v>89</v>
      </c>
      <c r="B6497" t="s">
        <v>9429</v>
      </c>
      <c r="C6497" t="s">
        <v>2172</v>
      </c>
      <c r="D6497" t="s">
        <v>3600</v>
      </c>
      <c r="E6497" t="s">
        <v>20</v>
      </c>
      <c r="F6497" t="b">
        <v>0</v>
      </c>
      <c r="G6497" t="s">
        <v>52</v>
      </c>
      <c r="H6497" s="4">
        <v>45735.877812500003</v>
      </c>
      <c r="I6497" t="b">
        <v>0</v>
      </c>
      <c r="J6497" t="b">
        <v>1</v>
      </c>
      <c r="K6497" t="s">
        <v>24</v>
      </c>
      <c r="L6497" t="s">
        <v>22</v>
      </c>
      <c r="M6497">
        <v>255630</v>
      </c>
      <c r="O6497" t="s">
        <v>773</v>
      </c>
    </row>
    <row r="6498" spans="1:16" x14ac:dyDescent="0.25">
      <c r="A6498" t="s">
        <v>0</v>
      </c>
      <c r="B6498" t="s">
        <v>1934</v>
      </c>
      <c r="C6498" t="s">
        <v>1247</v>
      </c>
      <c r="D6498" t="s">
        <v>3828</v>
      </c>
      <c r="E6498" t="s">
        <v>20</v>
      </c>
      <c r="F6498" t="b">
        <v>0</v>
      </c>
      <c r="G6498" t="s">
        <v>1247</v>
      </c>
      <c r="H6498" s="4">
        <v>45735.905011574083</v>
      </c>
      <c r="I6498" t="b">
        <v>0</v>
      </c>
      <c r="J6498" t="b">
        <v>0</v>
      </c>
      <c r="K6498" t="s">
        <v>1247</v>
      </c>
      <c r="L6498" t="s">
        <v>22</v>
      </c>
      <c r="M6498">
        <v>38500</v>
      </c>
      <c r="O6498" t="s">
        <v>5660</v>
      </c>
      <c r="P6498" t="s">
        <v>5661</v>
      </c>
    </row>
    <row r="6499" spans="1:16" x14ac:dyDescent="0.25">
      <c r="A6499" t="s">
        <v>89</v>
      </c>
      <c r="B6499" t="s">
        <v>2377</v>
      </c>
      <c r="C6499" t="s">
        <v>623</v>
      </c>
      <c r="D6499" t="s">
        <v>3973</v>
      </c>
      <c r="E6499" t="s">
        <v>51</v>
      </c>
      <c r="F6499" t="b">
        <v>0</v>
      </c>
      <c r="G6499" t="s">
        <v>27</v>
      </c>
      <c r="H6499" s="4">
        <v>45735.916979166657</v>
      </c>
      <c r="I6499" t="b">
        <v>0</v>
      </c>
      <c r="J6499" t="b">
        <v>1</v>
      </c>
      <c r="K6499" t="s">
        <v>24</v>
      </c>
      <c r="L6499" t="s">
        <v>36</v>
      </c>
      <c r="N6499">
        <v>65</v>
      </c>
      <c r="O6499" t="s">
        <v>483</v>
      </c>
      <c r="P6499" t="s">
        <v>9069</v>
      </c>
    </row>
    <row r="6500" spans="1:16" x14ac:dyDescent="0.25">
      <c r="A6500" t="s">
        <v>0</v>
      </c>
      <c r="B6500" t="s">
        <v>8621</v>
      </c>
      <c r="C6500" t="s">
        <v>179</v>
      </c>
      <c r="D6500" t="s">
        <v>3973</v>
      </c>
      <c r="E6500" t="s">
        <v>20</v>
      </c>
      <c r="F6500" t="b">
        <v>0</v>
      </c>
      <c r="G6500" t="s">
        <v>27</v>
      </c>
      <c r="H6500" s="4">
        <v>45735.916979166657</v>
      </c>
      <c r="I6500" t="b">
        <v>0</v>
      </c>
      <c r="J6500" t="b">
        <v>1</v>
      </c>
      <c r="K6500" t="s">
        <v>24</v>
      </c>
      <c r="L6500" t="s">
        <v>22</v>
      </c>
      <c r="M6500">
        <v>62355.453125</v>
      </c>
      <c r="O6500" t="s">
        <v>8622</v>
      </c>
      <c r="P6500" t="s">
        <v>1732</v>
      </c>
    </row>
    <row r="6501" spans="1:16" x14ac:dyDescent="0.25">
      <c r="A6501" t="s">
        <v>2</v>
      </c>
      <c r="B6501" t="s">
        <v>9430</v>
      </c>
      <c r="C6501" t="s">
        <v>145</v>
      </c>
      <c r="D6501" t="s">
        <v>3828</v>
      </c>
      <c r="E6501" t="s">
        <v>20</v>
      </c>
      <c r="F6501" t="b">
        <v>0</v>
      </c>
      <c r="G6501" t="s">
        <v>27</v>
      </c>
      <c r="H6501" s="4">
        <v>45735.917870370373</v>
      </c>
      <c r="I6501" t="b">
        <v>0</v>
      </c>
      <c r="J6501" t="b">
        <v>1</v>
      </c>
      <c r="K6501" t="s">
        <v>24</v>
      </c>
      <c r="L6501" t="s">
        <v>22</v>
      </c>
      <c r="M6501">
        <v>204500</v>
      </c>
      <c r="O6501" t="s">
        <v>9431</v>
      </c>
      <c r="P6501" t="s">
        <v>9432</v>
      </c>
    </row>
    <row r="6502" spans="1:16" x14ac:dyDescent="0.25">
      <c r="A6502" t="s">
        <v>1</v>
      </c>
      <c r="B6502" t="s">
        <v>9433</v>
      </c>
      <c r="C6502" t="s">
        <v>192</v>
      </c>
      <c r="D6502" t="s">
        <v>2208</v>
      </c>
      <c r="E6502" t="s">
        <v>20</v>
      </c>
      <c r="F6502" t="b">
        <v>0</v>
      </c>
      <c r="G6502" t="s">
        <v>23</v>
      </c>
      <c r="H6502" s="4">
        <v>45735.930821759262</v>
      </c>
      <c r="I6502" t="b">
        <v>0</v>
      </c>
      <c r="J6502" t="b">
        <v>1</v>
      </c>
      <c r="K6502" t="s">
        <v>24</v>
      </c>
      <c r="L6502" t="s">
        <v>36</v>
      </c>
      <c r="N6502">
        <v>40.81500244140625</v>
      </c>
      <c r="O6502" t="s">
        <v>9434</v>
      </c>
      <c r="P6502" t="s">
        <v>9435</v>
      </c>
    </row>
    <row r="6503" spans="1:16" x14ac:dyDescent="0.25">
      <c r="A6503" t="s">
        <v>89</v>
      </c>
      <c r="B6503" t="s">
        <v>5118</v>
      </c>
      <c r="C6503" t="s">
        <v>367</v>
      </c>
      <c r="D6503" t="s">
        <v>3973</v>
      </c>
      <c r="E6503" t="s">
        <v>20</v>
      </c>
      <c r="F6503" t="b">
        <v>0</v>
      </c>
      <c r="G6503" t="s">
        <v>27</v>
      </c>
      <c r="H6503" s="4">
        <v>45735.958541666667</v>
      </c>
      <c r="I6503" t="b">
        <v>0</v>
      </c>
      <c r="J6503" t="b">
        <v>1</v>
      </c>
      <c r="K6503" t="s">
        <v>24</v>
      </c>
      <c r="L6503" t="s">
        <v>22</v>
      </c>
      <c r="M6503">
        <v>160000</v>
      </c>
      <c r="O6503" t="s">
        <v>368</v>
      </c>
      <c r="P6503" t="s">
        <v>5119</v>
      </c>
    </row>
    <row r="6504" spans="1:16" x14ac:dyDescent="0.25">
      <c r="A6504" t="s">
        <v>0</v>
      </c>
      <c r="B6504" t="s">
        <v>1174</v>
      </c>
      <c r="C6504" t="s">
        <v>9436</v>
      </c>
      <c r="D6504" t="s">
        <v>3957</v>
      </c>
      <c r="E6504" t="s">
        <v>34</v>
      </c>
      <c r="F6504" t="b">
        <v>0</v>
      </c>
      <c r="G6504" t="s">
        <v>35</v>
      </c>
      <c r="H6504" s="4">
        <v>45735.958761574067</v>
      </c>
      <c r="I6504" t="b">
        <v>0</v>
      </c>
      <c r="J6504" t="b">
        <v>0</v>
      </c>
      <c r="K6504" t="s">
        <v>24</v>
      </c>
      <c r="L6504" t="s">
        <v>36</v>
      </c>
      <c r="N6504">
        <v>16.510000228881839</v>
      </c>
      <c r="O6504" t="s">
        <v>9437</v>
      </c>
      <c r="P6504" t="s">
        <v>9438</v>
      </c>
    </row>
    <row r="6505" spans="1:16" x14ac:dyDescent="0.25">
      <c r="A6505" t="s">
        <v>2</v>
      </c>
      <c r="B6505" t="s">
        <v>369</v>
      </c>
      <c r="C6505" t="s">
        <v>8874</v>
      </c>
      <c r="D6505" t="s">
        <v>3973</v>
      </c>
      <c r="E6505" t="s">
        <v>631</v>
      </c>
      <c r="F6505" t="b">
        <v>0</v>
      </c>
      <c r="G6505" t="s">
        <v>41</v>
      </c>
      <c r="H6505" s="4">
        <v>45735.971516203703</v>
      </c>
      <c r="I6505" t="b">
        <v>0</v>
      </c>
      <c r="J6505" t="b">
        <v>0</v>
      </c>
      <c r="K6505" t="s">
        <v>24</v>
      </c>
      <c r="L6505" t="s">
        <v>22</v>
      </c>
      <c r="M6505">
        <v>87000</v>
      </c>
      <c r="O6505" t="s">
        <v>91</v>
      </c>
      <c r="P6505" t="s">
        <v>9439</v>
      </c>
    </row>
    <row r="6506" spans="1:16" x14ac:dyDescent="0.25">
      <c r="A6506" t="s">
        <v>40</v>
      </c>
      <c r="B6506" t="s">
        <v>1786</v>
      </c>
      <c r="C6506" t="s">
        <v>5427</v>
      </c>
      <c r="D6506" t="s">
        <v>4014</v>
      </c>
      <c r="E6506" t="s">
        <v>20</v>
      </c>
      <c r="F6506" t="b">
        <v>0</v>
      </c>
      <c r="G6506" t="s">
        <v>27</v>
      </c>
      <c r="H6506" s="4">
        <v>45735.997129629628</v>
      </c>
      <c r="I6506" t="b">
        <v>0</v>
      </c>
      <c r="J6506" t="b">
        <v>1</v>
      </c>
      <c r="K6506" t="s">
        <v>24</v>
      </c>
      <c r="L6506" t="s">
        <v>22</v>
      </c>
      <c r="M6506">
        <v>253000</v>
      </c>
      <c r="O6506" t="s">
        <v>59</v>
      </c>
      <c r="P6506" t="s">
        <v>137</v>
      </c>
    </row>
    <row r="6507" spans="1:16" x14ac:dyDescent="0.25">
      <c r="A6507" t="s">
        <v>0</v>
      </c>
      <c r="B6507" t="s">
        <v>257</v>
      </c>
      <c r="C6507" t="s">
        <v>468</v>
      </c>
      <c r="D6507" t="s">
        <v>3973</v>
      </c>
      <c r="E6507" t="s">
        <v>20</v>
      </c>
      <c r="F6507" t="b">
        <v>0</v>
      </c>
      <c r="G6507" t="s">
        <v>27</v>
      </c>
      <c r="H6507" s="4">
        <v>45736.000231481477</v>
      </c>
      <c r="I6507" t="b">
        <v>0</v>
      </c>
      <c r="J6507" t="b">
        <v>1</v>
      </c>
      <c r="K6507" t="s">
        <v>24</v>
      </c>
      <c r="L6507" t="s">
        <v>22</v>
      </c>
      <c r="M6507">
        <v>125000</v>
      </c>
      <c r="O6507" t="s">
        <v>5482</v>
      </c>
      <c r="P6507" t="s">
        <v>9339</v>
      </c>
    </row>
    <row r="6508" spans="1:16" x14ac:dyDescent="0.25">
      <c r="A6508" t="s">
        <v>89</v>
      </c>
      <c r="B6508" t="s">
        <v>5532</v>
      </c>
      <c r="C6508" t="s">
        <v>3196</v>
      </c>
      <c r="D6508" t="s">
        <v>3973</v>
      </c>
      <c r="E6508" t="s">
        <v>51</v>
      </c>
      <c r="F6508" t="b">
        <v>0</v>
      </c>
      <c r="G6508" t="s">
        <v>41</v>
      </c>
      <c r="H6508" s="4">
        <v>45736.000462962962</v>
      </c>
      <c r="I6508" t="b">
        <v>1</v>
      </c>
      <c r="J6508" t="b">
        <v>0</v>
      </c>
      <c r="K6508" t="s">
        <v>24</v>
      </c>
      <c r="L6508" t="s">
        <v>36</v>
      </c>
      <c r="N6508">
        <v>47.5</v>
      </c>
      <c r="O6508" t="s">
        <v>806</v>
      </c>
      <c r="P6508" t="s">
        <v>5533</v>
      </c>
    </row>
    <row r="6509" spans="1:16" x14ac:dyDescent="0.25">
      <c r="A6509" t="s">
        <v>2</v>
      </c>
      <c r="B6509" t="s">
        <v>1167</v>
      </c>
      <c r="C6509" t="s">
        <v>29</v>
      </c>
      <c r="D6509" t="s">
        <v>5535</v>
      </c>
      <c r="E6509" t="s">
        <v>20</v>
      </c>
      <c r="F6509" t="b">
        <v>0</v>
      </c>
      <c r="G6509" t="s">
        <v>27</v>
      </c>
      <c r="H6509" s="4">
        <v>45736.001157407409</v>
      </c>
      <c r="I6509" t="b">
        <v>1</v>
      </c>
      <c r="J6509" t="b">
        <v>1</v>
      </c>
      <c r="K6509" t="s">
        <v>24</v>
      </c>
      <c r="L6509" t="s">
        <v>22</v>
      </c>
      <c r="M6509">
        <v>88582</v>
      </c>
      <c r="O6509" t="s">
        <v>77</v>
      </c>
      <c r="P6509" t="s">
        <v>9340</v>
      </c>
    </row>
    <row r="6510" spans="1:16" x14ac:dyDescent="0.25">
      <c r="A6510" t="s">
        <v>2</v>
      </c>
      <c r="B6510" t="s">
        <v>2</v>
      </c>
      <c r="C6510" t="s">
        <v>9440</v>
      </c>
      <c r="D6510" t="s">
        <v>3973</v>
      </c>
      <c r="E6510" t="s">
        <v>20</v>
      </c>
      <c r="F6510" t="b">
        <v>0</v>
      </c>
      <c r="G6510" t="s">
        <v>27</v>
      </c>
      <c r="H6510" s="4">
        <v>45736.001620370371</v>
      </c>
      <c r="I6510" t="b">
        <v>0</v>
      </c>
      <c r="J6510" t="b">
        <v>1</v>
      </c>
      <c r="K6510" t="s">
        <v>24</v>
      </c>
      <c r="L6510" t="s">
        <v>22</v>
      </c>
      <c r="M6510">
        <v>90000</v>
      </c>
      <c r="O6510" t="s">
        <v>4344</v>
      </c>
      <c r="P6510" t="s">
        <v>9441</v>
      </c>
    </row>
    <row r="6511" spans="1:16" x14ac:dyDescent="0.25">
      <c r="A6511" t="s">
        <v>2</v>
      </c>
      <c r="B6511" t="s">
        <v>6905</v>
      </c>
      <c r="C6511" t="s">
        <v>151</v>
      </c>
      <c r="D6511" t="s">
        <v>4014</v>
      </c>
      <c r="E6511" t="s">
        <v>20</v>
      </c>
      <c r="F6511" t="b">
        <v>0</v>
      </c>
      <c r="G6511" t="s">
        <v>35</v>
      </c>
      <c r="H6511" s="4">
        <v>45736.002337962957</v>
      </c>
      <c r="I6511" t="b">
        <v>0</v>
      </c>
      <c r="J6511" t="b">
        <v>0</v>
      </c>
      <c r="K6511" t="s">
        <v>24</v>
      </c>
      <c r="L6511" t="s">
        <v>22</v>
      </c>
      <c r="M6511">
        <v>166500</v>
      </c>
      <c r="O6511" t="s">
        <v>1454</v>
      </c>
      <c r="P6511" t="s">
        <v>6906</v>
      </c>
    </row>
    <row r="6512" spans="1:16" x14ac:dyDescent="0.25">
      <c r="A6512" t="s">
        <v>40</v>
      </c>
      <c r="B6512" t="s">
        <v>9341</v>
      </c>
      <c r="C6512" t="s">
        <v>748</v>
      </c>
      <c r="D6512" t="s">
        <v>4035</v>
      </c>
      <c r="E6512" t="s">
        <v>20</v>
      </c>
      <c r="F6512" t="b">
        <v>0</v>
      </c>
      <c r="G6512" t="s">
        <v>158</v>
      </c>
      <c r="H6512" s="4">
        <v>45736.014479166668</v>
      </c>
      <c r="I6512" t="b">
        <v>0</v>
      </c>
      <c r="J6512" t="b">
        <v>0</v>
      </c>
      <c r="K6512" t="s">
        <v>158</v>
      </c>
      <c r="L6512" t="s">
        <v>22</v>
      </c>
      <c r="M6512">
        <v>83999.5</v>
      </c>
      <c r="O6512" t="s">
        <v>2768</v>
      </c>
      <c r="P6512" t="s">
        <v>3411</v>
      </c>
    </row>
    <row r="6513" spans="1:16" x14ac:dyDescent="0.25">
      <c r="A6513" t="s">
        <v>28</v>
      </c>
      <c r="B6513" t="s">
        <v>28</v>
      </c>
      <c r="C6513" t="s">
        <v>5242</v>
      </c>
      <c r="D6513" t="s">
        <v>5243</v>
      </c>
      <c r="E6513" t="s">
        <v>20</v>
      </c>
      <c r="F6513" t="b">
        <v>0</v>
      </c>
      <c r="G6513" t="s">
        <v>314</v>
      </c>
      <c r="H6513" s="4">
        <v>45736.023402777777</v>
      </c>
      <c r="I6513" t="b">
        <v>0</v>
      </c>
      <c r="J6513" t="b">
        <v>0</v>
      </c>
      <c r="K6513" t="s">
        <v>314</v>
      </c>
      <c r="L6513" t="s">
        <v>22</v>
      </c>
      <c r="M6513">
        <v>90000</v>
      </c>
      <c r="O6513" t="s">
        <v>6697</v>
      </c>
      <c r="P6513" t="s">
        <v>6698</v>
      </c>
    </row>
    <row r="6514" spans="1:16" x14ac:dyDescent="0.25">
      <c r="A6514" t="s">
        <v>0</v>
      </c>
      <c r="B6514" t="s">
        <v>0</v>
      </c>
      <c r="C6514" t="s">
        <v>9342</v>
      </c>
      <c r="D6514" t="s">
        <v>7547</v>
      </c>
      <c r="E6514" t="s">
        <v>34</v>
      </c>
      <c r="F6514" t="b">
        <v>0</v>
      </c>
      <c r="G6514" t="s">
        <v>41</v>
      </c>
      <c r="H6514" s="4">
        <v>45736.042337962957</v>
      </c>
      <c r="I6514" t="b">
        <v>0</v>
      </c>
      <c r="J6514" t="b">
        <v>0</v>
      </c>
      <c r="K6514" t="s">
        <v>24</v>
      </c>
      <c r="L6514" t="s">
        <v>36</v>
      </c>
      <c r="N6514">
        <v>15</v>
      </c>
      <c r="O6514" t="s">
        <v>7548</v>
      </c>
      <c r="P6514" t="s">
        <v>61</v>
      </c>
    </row>
    <row r="6515" spans="1:16" x14ac:dyDescent="0.25">
      <c r="A6515" t="s">
        <v>0</v>
      </c>
      <c r="B6515" t="s">
        <v>3282</v>
      </c>
      <c r="C6515" t="s">
        <v>82</v>
      </c>
      <c r="D6515" t="s">
        <v>3973</v>
      </c>
      <c r="E6515" t="s">
        <v>20</v>
      </c>
      <c r="F6515" t="b">
        <v>0</v>
      </c>
      <c r="G6515" t="s">
        <v>27</v>
      </c>
      <c r="H6515" s="4">
        <v>45736.25</v>
      </c>
      <c r="I6515" t="b">
        <v>0</v>
      </c>
      <c r="J6515" t="b">
        <v>0</v>
      </c>
      <c r="K6515" t="s">
        <v>24</v>
      </c>
      <c r="L6515" t="s">
        <v>22</v>
      </c>
      <c r="M6515">
        <v>68500</v>
      </c>
      <c r="O6515" t="s">
        <v>5550</v>
      </c>
      <c r="P6515" t="s">
        <v>204</v>
      </c>
    </row>
    <row r="6516" spans="1:16" x14ac:dyDescent="0.25">
      <c r="A6516" t="s">
        <v>0</v>
      </c>
      <c r="B6516" t="s">
        <v>4606</v>
      </c>
      <c r="C6516" t="s">
        <v>386</v>
      </c>
      <c r="D6516" t="s">
        <v>4607</v>
      </c>
      <c r="E6516" t="s">
        <v>51</v>
      </c>
      <c r="F6516" t="b">
        <v>0</v>
      </c>
      <c r="G6516" t="s">
        <v>41</v>
      </c>
      <c r="H6516" s="4">
        <v>45736.250300925924</v>
      </c>
      <c r="I6516" t="b">
        <v>1</v>
      </c>
      <c r="J6516" t="b">
        <v>0</v>
      </c>
      <c r="K6516" t="s">
        <v>24</v>
      </c>
      <c r="L6516" t="s">
        <v>22</v>
      </c>
      <c r="M6516">
        <v>169241</v>
      </c>
      <c r="O6516" t="s">
        <v>4608</v>
      </c>
      <c r="P6516" t="s">
        <v>4609</v>
      </c>
    </row>
    <row r="6517" spans="1:16" x14ac:dyDescent="0.25">
      <c r="A6517" t="s">
        <v>0</v>
      </c>
      <c r="B6517" t="s">
        <v>0</v>
      </c>
      <c r="C6517" t="s">
        <v>517</v>
      </c>
      <c r="D6517" t="s">
        <v>4753</v>
      </c>
      <c r="E6517" t="s">
        <v>51</v>
      </c>
      <c r="F6517" t="b">
        <v>0</v>
      </c>
      <c r="G6517" t="s">
        <v>41</v>
      </c>
      <c r="H6517" s="4">
        <v>45736.25037037037</v>
      </c>
      <c r="I6517" t="b">
        <v>0</v>
      </c>
      <c r="J6517" t="b">
        <v>1</v>
      </c>
      <c r="K6517" t="s">
        <v>24</v>
      </c>
      <c r="L6517" t="s">
        <v>36</v>
      </c>
      <c r="N6517">
        <v>47.5</v>
      </c>
      <c r="O6517" t="s">
        <v>289</v>
      </c>
      <c r="P6517" t="s">
        <v>2400</v>
      </c>
    </row>
    <row r="6518" spans="1:16" x14ac:dyDescent="0.25">
      <c r="A6518" t="s">
        <v>0</v>
      </c>
      <c r="B6518" t="s">
        <v>2005</v>
      </c>
      <c r="C6518" t="s">
        <v>3681</v>
      </c>
      <c r="D6518" t="s">
        <v>3828</v>
      </c>
      <c r="E6518" t="s">
        <v>20</v>
      </c>
      <c r="F6518" t="b">
        <v>0</v>
      </c>
      <c r="G6518" t="s">
        <v>41</v>
      </c>
      <c r="H6518" s="4">
        <v>45736.250416666669</v>
      </c>
      <c r="I6518" t="b">
        <v>0</v>
      </c>
      <c r="J6518" t="b">
        <v>0</v>
      </c>
      <c r="K6518" t="s">
        <v>24</v>
      </c>
      <c r="L6518" t="s">
        <v>36</v>
      </c>
      <c r="N6518">
        <v>38.224998474121087</v>
      </c>
      <c r="O6518" t="s">
        <v>9469</v>
      </c>
      <c r="P6518" t="s">
        <v>9470</v>
      </c>
    </row>
    <row r="6519" spans="1:16" x14ac:dyDescent="0.25">
      <c r="A6519" t="s">
        <v>0</v>
      </c>
      <c r="B6519" t="s">
        <v>9343</v>
      </c>
      <c r="C6519" t="s">
        <v>151</v>
      </c>
      <c r="D6519" t="s">
        <v>3828</v>
      </c>
      <c r="E6519" t="s">
        <v>20</v>
      </c>
      <c r="F6519" t="b">
        <v>0</v>
      </c>
      <c r="G6519" t="s">
        <v>30</v>
      </c>
      <c r="H6519" s="4">
        <v>45736.250567129631</v>
      </c>
      <c r="I6519" t="b">
        <v>0</v>
      </c>
      <c r="J6519" t="b">
        <v>1</v>
      </c>
      <c r="K6519" t="s">
        <v>24</v>
      </c>
      <c r="L6519" t="s">
        <v>36</v>
      </c>
      <c r="N6519">
        <v>43.875</v>
      </c>
      <c r="O6519" t="s">
        <v>6083</v>
      </c>
      <c r="P6519" t="s">
        <v>9344</v>
      </c>
    </row>
    <row r="6520" spans="1:16" x14ac:dyDescent="0.25">
      <c r="A6520" t="s">
        <v>0</v>
      </c>
      <c r="B6520" t="s">
        <v>0</v>
      </c>
      <c r="C6520" t="s">
        <v>7083</v>
      </c>
      <c r="D6520" t="s">
        <v>131</v>
      </c>
      <c r="E6520" t="s">
        <v>20</v>
      </c>
      <c r="F6520" t="b">
        <v>0</v>
      </c>
      <c r="G6520" t="s">
        <v>35</v>
      </c>
      <c r="H6520" s="4">
        <v>45736.250613425917</v>
      </c>
      <c r="I6520" t="b">
        <v>1</v>
      </c>
      <c r="J6520" t="b">
        <v>0</v>
      </c>
      <c r="K6520" t="s">
        <v>24</v>
      </c>
      <c r="L6520" t="s">
        <v>22</v>
      </c>
      <c r="M6520">
        <v>82500</v>
      </c>
      <c r="O6520" t="s">
        <v>131</v>
      </c>
    </row>
    <row r="6521" spans="1:16" x14ac:dyDescent="0.25">
      <c r="A6521" t="s">
        <v>0</v>
      </c>
      <c r="B6521" t="s">
        <v>0</v>
      </c>
      <c r="C6521" t="s">
        <v>3330</v>
      </c>
      <c r="D6521" t="s">
        <v>3828</v>
      </c>
      <c r="E6521" t="s">
        <v>51</v>
      </c>
      <c r="F6521" t="b">
        <v>0</v>
      </c>
      <c r="G6521" t="s">
        <v>30</v>
      </c>
      <c r="H6521" s="4">
        <v>45736.250625000001</v>
      </c>
      <c r="I6521" t="b">
        <v>0</v>
      </c>
      <c r="J6521" t="b">
        <v>0</v>
      </c>
      <c r="K6521" t="s">
        <v>24</v>
      </c>
      <c r="L6521" t="s">
        <v>22</v>
      </c>
      <c r="M6521">
        <v>76212</v>
      </c>
      <c r="O6521" t="s">
        <v>9345</v>
      </c>
      <c r="P6521" t="s">
        <v>9346</v>
      </c>
    </row>
    <row r="6522" spans="1:16" x14ac:dyDescent="0.25">
      <c r="A6522" t="s">
        <v>1</v>
      </c>
      <c r="B6522" t="s">
        <v>663</v>
      </c>
      <c r="C6522" t="s">
        <v>140</v>
      </c>
      <c r="D6522" t="s">
        <v>3973</v>
      </c>
      <c r="E6522" t="s">
        <v>20</v>
      </c>
      <c r="F6522" t="b">
        <v>0</v>
      </c>
      <c r="G6522" t="s">
        <v>35</v>
      </c>
      <c r="H6522" s="4">
        <v>45736.250972222217</v>
      </c>
      <c r="I6522" t="b">
        <v>0</v>
      </c>
      <c r="J6522" t="b">
        <v>1</v>
      </c>
      <c r="K6522" t="s">
        <v>24</v>
      </c>
      <c r="L6522" t="s">
        <v>22</v>
      </c>
      <c r="M6522">
        <v>124350</v>
      </c>
      <c r="O6522" t="s">
        <v>664</v>
      </c>
      <c r="P6522" t="s">
        <v>9347</v>
      </c>
    </row>
    <row r="6523" spans="1:16" x14ac:dyDescent="0.25">
      <c r="A6523" t="s">
        <v>1</v>
      </c>
      <c r="B6523" t="s">
        <v>3439</v>
      </c>
      <c r="C6523" t="s">
        <v>82</v>
      </c>
      <c r="D6523" t="s">
        <v>3970</v>
      </c>
      <c r="E6523" t="s">
        <v>20</v>
      </c>
      <c r="F6523" t="b">
        <v>0</v>
      </c>
      <c r="G6523" t="s">
        <v>27</v>
      </c>
      <c r="H6523" s="4">
        <v>45736.251006944447</v>
      </c>
      <c r="I6523" t="b">
        <v>0</v>
      </c>
      <c r="J6523" t="b">
        <v>1</v>
      </c>
      <c r="K6523" t="s">
        <v>24</v>
      </c>
      <c r="L6523" t="s">
        <v>22</v>
      </c>
      <c r="M6523">
        <v>152000</v>
      </c>
      <c r="O6523" t="s">
        <v>65</v>
      </c>
      <c r="P6523" t="s">
        <v>723</v>
      </c>
    </row>
    <row r="6524" spans="1:16" x14ac:dyDescent="0.25">
      <c r="A6524" t="s">
        <v>191</v>
      </c>
      <c r="B6524" t="s">
        <v>9348</v>
      </c>
      <c r="C6524" t="s">
        <v>82</v>
      </c>
      <c r="D6524" t="s">
        <v>3973</v>
      </c>
      <c r="E6524" t="s">
        <v>20</v>
      </c>
      <c r="F6524" t="b">
        <v>0</v>
      </c>
      <c r="G6524" t="s">
        <v>27</v>
      </c>
      <c r="H6524" s="4">
        <v>45736.251168981478</v>
      </c>
      <c r="I6524" t="b">
        <v>0</v>
      </c>
      <c r="J6524" t="b">
        <v>0</v>
      </c>
      <c r="K6524" t="s">
        <v>24</v>
      </c>
      <c r="L6524" t="s">
        <v>36</v>
      </c>
      <c r="N6524">
        <v>70.5</v>
      </c>
      <c r="O6524" t="s">
        <v>4344</v>
      </c>
      <c r="P6524" t="s">
        <v>9349</v>
      </c>
    </row>
    <row r="6525" spans="1:16" x14ac:dyDescent="0.25">
      <c r="A6525" t="s">
        <v>1</v>
      </c>
      <c r="B6525" t="s">
        <v>9350</v>
      </c>
      <c r="C6525" t="s">
        <v>1521</v>
      </c>
      <c r="D6525" t="s">
        <v>3383</v>
      </c>
      <c r="E6525" t="s">
        <v>20</v>
      </c>
      <c r="F6525" t="b">
        <v>0</v>
      </c>
      <c r="G6525" t="s">
        <v>52</v>
      </c>
      <c r="H6525" s="4">
        <v>45736.251273148147</v>
      </c>
      <c r="I6525" t="b">
        <v>0</v>
      </c>
      <c r="J6525" t="b">
        <v>1</v>
      </c>
      <c r="K6525" t="s">
        <v>24</v>
      </c>
      <c r="L6525" t="s">
        <v>22</v>
      </c>
      <c r="M6525">
        <v>80000</v>
      </c>
      <c r="O6525" t="s">
        <v>1549</v>
      </c>
      <c r="P6525" t="s">
        <v>700</v>
      </c>
    </row>
    <row r="6526" spans="1:16" x14ac:dyDescent="0.25">
      <c r="A6526" t="s">
        <v>2</v>
      </c>
      <c r="B6526" t="s">
        <v>638</v>
      </c>
      <c r="C6526" t="s">
        <v>213</v>
      </c>
      <c r="D6526" t="s">
        <v>3828</v>
      </c>
      <c r="E6526" t="s">
        <v>20</v>
      </c>
      <c r="F6526" t="b">
        <v>0</v>
      </c>
      <c r="G6526" t="s">
        <v>41</v>
      </c>
      <c r="H6526" s="4">
        <v>45736.252337962957</v>
      </c>
      <c r="I6526" t="b">
        <v>0</v>
      </c>
      <c r="J6526" t="b">
        <v>1</v>
      </c>
      <c r="K6526" t="s">
        <v>24</v>
      </c>
      <c r="L6526" t="s">
        <v>22</v>
      </c>
      <c r="M6526">
        <v>128114.578125</v>
      </c>
      <c r="O6526" t="s">
        <v>7801</v>
      </c>
      <c r="P6526" t="s">
        <v>7802</v>
      </c>
    </row>
    <row r="6527" spans="1:16" x14ac:dyDescent="0.25">
      <c r="A6527" t="s">
        <v>2</v>
      </c>
      <c r="B6527" t="s">
        <v>9351</v>
      </c>
      <c r="C6527" t="s">
        <v>1247</v>
      </c>
      <c r="D6527" t="s">
        <v>2208</v>
      </c>
      <c r="E6527" t="s">
        <v>20</v>
      </c>
      <c r="F6527" t="b">
        <v>0</v>
      </c>
      <c r="G6527" t="s">
        <v>1247</v>
      </c>
      <c r="H6527" s="4">
        <v>45736.263842592591</v>
      </c>
      <c r="I6527" t="b">
        <v>1</v>
      </c>
      <c r="J6527" t="b">
        <v>0</v>
      </c>
      <c r="K6527" t="s">
        <v>1247</v>
      </c>
      <c r="L6527" t="s">
        <v>22</v>
      </c>
      <c r="M6527">
        <v>162500</v>
      </c>
      <c r="O6527" t="s">
        <v>9352</v>
      </c>
      <c r="P6527" t="s">
        <v>9353</v>
      </c>
    </row>
    <row r="6528" spans="1:16" x14ac:dyDescent="0.25">
      <c r="A6528" t="s">
        <v>1</v>
      </c>
      <c r="B6528" t="s">
        <v>844</v>
      </c>
      <c r="C6528" t="s">
        <v>82</v>
      </c>
      <c r="D6528" t="s">
        <v>3828</v>
      </c>
      <c r="E6528" t="s">
        <v>20</v>
      </c>
      <c r="F6528" t="b">
        <v>0</v>
      </c>
      <c r="G6528" t="s">
        <v>27</v>
      </c>
      <c r="H6528" s="4">
        <v>45736.265682870369</v>
      </c>
      <c r="I6528" t="b">
        <v>0</v>
      </c>
      <c r="J6528" t="b">
        <v>1</v>
      </c>
      <c r="K6528" t="s">
        <v>24</v>
      </c>
      <c r="L6528" t="s">
        <v>22</v>
      </c>
      <c r="M6528">
        <v>207500</v>
      </c>
      <c r="O6528" t="s">
        <v>341</v>
      </c>
      <c r="P6528" t="s">
        <v>302</v>
      </c>
    </row>
    <row r="6529" spans="1:16" x14ac:dyDescent="0.25">
      <c r="A6529" t="s">
        <v>1</v>
      </c>
      <c r="B6529" t="s">
        <v>9354</v>
      </c>
      <c r="C6529" t="s">
        <v>192</v>
      </c>
      <c r="D6529" t="s">
        <v>4328</v>
      </c>
      <c r="E6529" t="s">
        <v>51</v>
      </c>
      <c r="F6529" t="b">
        <v>0</v>
      </c>
      <c r="G6529" t="s">
        <v>23</v>
      </c>
      <c r="H6529" s="4">
        <v>45736.266527777778</v>
      </c>
      <c r="I6529" t="b">
        <v>0</v>
      </c>
      <c r="J6529" t="b">
        <v>0</v>
      </c>
      <c r="K6529" t="s">
        <v>24</v>
      </c>
      <c r="L6529" t="s">
        <v>36</v>
      </c>
      <c r="N6529">
        <v>60</v>
      </c>
      <c r="O6529" t="s">
        <v>2486</v>
      </c>
      <c r="P6529" t="s">
        <v>9355</v>
      </c>
    </row>
    <row r="6530" spans="1:16" x14ac:dyDescent="0.25">
      <c r="A6530" t="s">
        <v>139</v>
      </c>
      <c r="B6530" t="s">
        <v>1756</v>
      </c>
      <c r="C6530" t="s">
        <v>39</v>
      </c>
      <c r="D6530" t="s">
        <v>7658</v>
      </c>
      <c r="E6530" t="s">
        <v>20</v>
      </c>
      <c r="F6530" t="b">
        <v>1</v>
      </c>
      <c r="G6530" t="s">
        <v>2452</v>
      </c>
      <c r="H6530" s="4">
        <v>45736.275023148148</v>
      </c>
      <c r="I6530" t="b">
        <v>0</v>
      </c>
      <c r="J6530" t="b">
        <v>0</v>
      </c>
      <c r="K6530" t="s">
        <v>2452</v>
      </c>
      <c r="L6530" t="s">
        <v>22</v>
      </c>
      <c r="M6530">
        <v>62500</v>
      </c>
      <c r="O6530" t="s">
        <v>9442</v>
      </c>
      <c r="P6530" t="s">
        <v>671</v>
      </c>
    </row>
    <row r="6531" spans="1:16" x14ac:dyDescent="0.25">
      <c r="A6531" t="s">
        <v>139</v>
      </c>
      <c r="B6531" t="s">
        <v>7989</v>
      </c>
      <c r="C6531" t="s">
        <v>39</v>
      </c>
      <c r="D6531" t="s">
        <v>3985</v>
      </c>
      <c r="E6531" t="s">
        <v>20</v>
      </c>
      <c r="F6531" t="b">
        <v>1</v>
      </c>
      <c r="G6531" t="s">
        <v>2438</v>
      </c>
      <c r="H6531" s="4">
        <v>45736.279976851853</v>
      </c>
      <c r="I6531" t="b">
        <v>1</v>
      </c>
      <c r="J6531" t="b">
        <v>0</v>
      </c>
      <c r="K6531" t="s">
        <v>2438</v>
      </c>
      <c r="L6531" t="s">
        <v>22</v>
      </c>
      <c r="M6531">
        <v>80000</v>
      </c>
      <c r="O6531" t="s">
        <v>7990</v>
      </c>
      <c r="P6531" t="s">
        <v>204</v>
      </c>
    </row>
    <row r="6532" spans="1:16" x14ac:dyDescent="0.25">
      <c r="A6532" t="s">
        <v>139</v>
      </c>
      <c r="B6532" t="s">
        <v>9356</v>
      </c>
      <c r="C6532" t="s">
        <v>39</v>
      </c>
      <c r="D6532" t="s">
        <v>2208</v>
      </c>
      <c r="E6532" t="s">
        <v>20</v>
      </c>
      <c r="F6532" t="b">
        <v>1</v>
      </c>
      <c r="G6532" t="s">
        <v>2641</v>
      </c>
      <c r="H6532" s="4">
        <v>45736.284930555557</v>
      </c>
      <c r="I6532" t="b">
        <v>0</v>
      </c>
      <c r="J6532" t="b">
        <v>0</v>
      </c>
      <c r="K6532" t="s">
        <v>2641</v>
      </c>
      <c r="L6532" t="s">
        <v>22</v>
      </c>
      <c r="M6532">
        <v>141810.3125</v>
      </c>
      <c r="O6532" t="s">
        <v>9357</v>
      </c>
      <c r="P6532" t="s">
        <v>9358</v>
      </c>
    </row>
    <row r="6533" spans="1:16" x14ac:dyDescent="0.25">
      <c r="A6533" t="s">
        <v>2</v>
      </c>
      <c r="B6533" t="s">
        <v>4314</v>
      </c>
      <c r="C6533" t="s">
        <v>3088</v>
      </c>
      <c r="D6533" t="s">
        <v>4003</v>
      </c>
      <c r="E6533" t="s">
        <v>20</v>
      </c>
      <c r="F6533" t="b">
        <v>0</v>
      </c>
      <c r="G6533" t="s">
        <v>2134</v>
      </c>
      <c r="H6533" s="4">
        <v>45736.285879629628</v>
      </c>
      <c r="I6533" t="b">
        <v>1</v>
      </c>
      <c r="J6533" t="b">
        <v>0</v>
      </c>
      <c r="K6533" t="s">
        <v>2134</v>
      </c>
      <c r="L6533" t="s">
        <v>22</v>
      </c>
      <c r="M6533">
        <v>410000</v>
      </c>
      <c r="O6533" t="s">
        <v>822</v>
      </c>
    </row>
    <row r="6534" spans="1:16" x14ac:dyDescent="0.25">
      <c r="A6534" t="s">
        <v>0</v>
      </c>
      <c r="B6534" t="s">
        <v>288</v>
      </c>
      <c r="C6534" t="s">
        <v>9359</v>
      </c>
      <c r="D6534" t="s">
        <v>4084</v>
      </c>
      <c r="E6534" t="s">
        <v>20</v>
      </c>
      <c r="F6534" t="b">
        <v>0</v>
      </c>
      <c r="G6534" t="s">
        <v>27</v>
      </c>
      <c r="H6534" s="4">
        <v>45736.291921296302</v>
      </c>
      <c r="I6534" t="b">
        <v>0</v>
      </c>
      <c r="J6534" t="b">
        <v>0</v>
      </c>
      <c r="K6534" t="s">
        <v>24</v>
      </c>
      <c r="L6534" t="s">
        <v>22</v>
      </c>
      <c r="M6534">
        <v>100000</v>
      </c>
      <c r="O6534" t="s">
        <v>9360</v>
      </c>
      <c r="P6534" t="s">
        <v>3836</v>
      </c>
    </row>
    <row r="6535" spans="1:16" x14ac:dyDescent="0.25">
      <c r="A6535" t="s">
        <v>0</v>
      </c>
      <c r="B6535" t="s">
        <v>6623</v>
      </c>
      <c r="C6535" t="s">
        <v>1591</v>
      </c>
      <c r="D6535" t="s">
        <v>3828</v>
      </c>
      <c r="E6535" t="s">
        <v>51</v>
      </c>
      <c r="F6535" t="b">
        <v>0</v>
      </c>
      <c r="G6535" t="s">
        <v>23</v>
      </c>
      <c r="H6535" s="4">
        <v>45736.310844907413</v>
      </c>
      <c r="I6535" t="b">
        <v>0</v>
      </c>
      <c r="J6535" t="b">
        <v>0</v>
      </c>
      <c r="K6535" t="s">
        <v>24</v>
      </c>
      <c r="L6535" t="s">
        <v>36</v>
      </c>
      <c r="N6535">
        <v>40</v>
      </c>
      <c r="O6535" t="s">
        <v>6624</v>
      </c>
    </row>
    <row r="6536" spans="1:16" x14ac:dyDescent="0.25">
      <c r="A6536" t="s">
        <v>0</v>
      </c>
      <c r="B6536" t="s">
        <v>103</v>
      </c>
      <c r="C6536" t="s">
        <v>203</v>
      </c>
      <c r="D6536" t="s">
        <v>2208</v>
      </c>
      <c r="E6536" t="s">
        <v>20</v>
      </c>
      <c r="F6536" t="b">
        <v>0</v>
      </c>
      <c r="G6536" t="s">
        <v>23</v>
      </c>
      <c r="H6536" s="4">
        <v>45736.312141203707</v>
      </c>
      <c r="I6536" t="b">
        <v>0</v>
      </c>
      <c r="J6536" t="b">
        <v>0</v>
      </c>
      <c r="K6536" t="s">
        <v>24</v>
      </c>
      <c r="L6536" t="s">
        <v>22</v>
      </c>
      <c r="M6536">
        <v>70000</v>
      </c>
      <c r="O6536" t="s">
        <v>803</v>
      </c>
      <c r="P6536" t="s">
        <v>9361</v>
      </c>
    </row>
    <row r="6537" spans="1:16" x14ac:dyDescent="0.25">
      <c r="A6537" t="s">
        <v>139</v>
      </c>
      <c r="B6537" t="s">
        <v>9362</v>
      </c>
      <c r="C6537" t="s">
        <v>5091</v>
      </c>
      <c r="D6537" t="s">
        <v>3970</v>
      </c>
      <c r="E6537" t="s">
        <v>20</v>
      </c>
      <c r="F6537" t="b">
        <v>0</v>
      </c>
      <c r="G6537" t="s">
        <v>30</v>
      </c>
      <c r="H6537" s="4">
        <v>45736.333865740737</v>
      </c>
      <c r="I6537" t="b">
        <v>0</v>
      </c>
      <c r="J6537" t="b">
        <v>1</v>
      </c>
      <c r="K6537" t="s">
        <v>24</v>
      </c>
      <c r="L6537" t="s">
        <v>22</v>
      </c>
      <c r="M6537">
        <v>110000</v>
      </c>
      <c r="O6537" t="s">
        <v>800</v>
      </c>
      <c r="P6537" t="s">
        <v>249</v>
      </c>
    </row>
    <row r="6538" spans="1:16" x14ac:dyDescent="0.25">
      <c r="A6538" t="s">
        <v>89</v>
      </c>
      <c r="B6538" t="s">
        <v>4516</v>
      </c>
      <c r="C6538" t="s">
        <v>71</v>
      </c>
      <c r="D6538" t="s">
        <v>3973</v>
      </c>
      <c r="E6538" t="s">
        <v>20</v>
      </c>
      <c r="F6538" t="b">
        <v>0</v>
      </c>
      <c r="G6538" t="s">
        <v>27</v>
      </c>
      <c r="H6538" s="4">
        <v>45736.334814814807</v>
      </c>
      <c r="I6538" t="b">
        <v>0</v>
      </c>
      <c r="J6538" t="b">
        <v>1</v>
      </c>
      <c r="K6538" t="s">
        <v>24</v>
      </c>
      <c r="L6538" t="s">
        <v>22</v>
      </c>
      <c r="M6538">
        <v>187625</v>
      </c>
      <c r="O6538" t="s">
        <v>1101</v>
      </c>
      <c r="P6538" t="s">
        <v>4517</v>
      </c>
    </row>
    <row r="6539" spans="1:16" x14ac:dyDescent="0.25">
      <c r="A6539" t="s">
        <v>40</v>
      </c>
      <c r="B6539" t="s">
        <v>3193</v>
      </c>
      <c r="C6539" t="s">
        <v>1471</v>
      </c>
      <c r="D6539" t="s">
        <v>4178</v>
      </c>
      <c r="E6539" t="s">
        <v>20</v>
      </c>
      <c r="F6539" t="b">
        <v>0</v>
      </c>
      <c r="G6539" t="s">
        <v>41</v>
      </c>
      <c r="H6539" s="4">
        <v>45736.335868055547</v>
      </c>
      <c r="I6539" t="b">
        <v>0</v>
      </c>
      <c r="J6539" t="b">
        <v>1</v>
      </c>
      <c r="K6539" t="s">
        <v>24</v>
      </c>
      <c r="L6539" t="s">
        <v>22</v>
      </c>
      <c r="M6539">
        <v>241000</v>
      </c>
      <c r="O6539" t="s">
        <v>59</v>
      </c>
      <c r="P6539" t="s">
        <v>137</v>
      </c>
    </row>
    <row r="6540" spans="1:16" x14ac:dyDescent="0.25">
      <c r="A6540" t="s">
        <v>1</v>
      </c>
      <c r="B6540" t="s">
        <v>6627</v>
      </c>
      <c r="C6540" t="s">
        <v>39</v>
      </c>
      <c r="D6540" t="s">
        <v>3957</v>
      </c>
      <c r="E6540" t="s">
        <v>34</v>
      </c>
      <c r="F6540" t="b">
        <v>1</v>
      </c>
      <c r="G6540" t="s">
        <v>52</v>
      </c>
      <c r="H6540" s="4">
        <v>45736.336539351847</v>
      </c>
      <c r="I6540" t="b">
        <v>0</v>
      </c>
      <c r="J6540" t="b">
        <v>0</v>
      </c>
      <c r="K6540" t="s">
        <v>24</v>
      </c>
      <c r="L6540" t="s">
        <v>36</v>
      </c>
      <c r="N6540">
        <v>13.430000305175779</v>
      </c>
      <c r="O6540" t="s">
        <v>6628</v>
      </c>
      <c r="P6540" t="s">
        <v>1506</v>
      </c>
    </row>
    <row r="6541" spans="1:16" x14ac:dyDescent="0.25">
      <c r="A6541" t="s">
        <v>139</v>
      </c>
      <c r="B6541" t="s">
        <v>9363</v>
      </c>
      <c r="C6541" t="s">
        <v>9364</v>
      </c>
      <c r="D6541" t="s">
        <v>9365</v>
      </c>
      <c r="E6541" t="s">
        <v>631</v>
      </c>
      <c r="F6541" t="b">
        <v>0</v>
      </c>
      <c r="G6541" t="s">
        <v>820</v>
      </c>
      <c r="H6541" s="4">
        <v>45736.341273148151</v>
      </c>
      <c r="I6541" t="b">
        <v>0</v>
      </c>
      <c r="J6541" t="b">
        <v>0</v>
      </c>
      <c r="K6541" t="s">
        <v>820</v>
      </c>
      <c r="L6541" t="s">
        <v>22</v>
      </c>
      <c r="M6541">
        <v>103000</v>
      </c>
      <c r="O6541" t="s">
        <v>341</v>
      </c>
      <c r="P6541" t="s">
        <v>9366</v>
      </c>
    </row>
    <row r="6542" spans="1:16" x14ac:dyDescent="0.25">
      <c r="A6542" t="s">
        <v>2</v>
      </c>
      <c r="B6542" t="s">
        <v>9367</v>
      </c>
      <c r="C6542" t="s">
        <v>1828</v>
      </c>
      <c r="D6542" t="s">
        <v>3828</v>
      </c>
      <c r="E6542" t="s">
        <v>20</v>
      </c>
      <c r="F6542" t="b">
        <v>0</v>
      </c>
      <c r="G6542" t="s">
        <v>41</v>
      </c>
      <c r="H6542" s="4">
        <v>45736.37667824074</v>
      </c>
      <c r="I6542" t="b">
        <v>0</v>
      </c>
      <c r="J6542" t="b">
        <v>1</v>
      </c>
      <c r="K6542" t="s">
        <v>24</v>
      </c>
      <c r="L6542" t="s">
        <v>22</v>
      </c>
      <c r="M6542">
        <v>90750</v>
      </c>
      <c r="O6542" t="s">
        <v>3185</v>
      </c>
      <c r="P6542" t="s">
        <v>9368</v>
      </c>
    </row>
    <row r="6543" spans="1:16" x14ac:dyDescent="0.25">
      <c r="A6543" t="s">
        <v>2</v>
      </c>
      <c r="B6543" t="s">
        <v>9369</v>
      </c>
      <c r="C6543" t="s">
        <v>179</v>
      </c>
      <c r="D6543" t="s">
        <v>4178</v>
      </c>
      <c r="E6543" t="s">
        <v>20</v>
      </c>
      <c r="F6543" t="b">
        <v>0</v>
      </c>
      <c r="G6543" t="s">
        <v>27</v>
      </c>
      <c r="H6543" s="4">
        <v>45736.377337962957</v>
      </c>
      <c r="I6543" t="b">
        <v>0</v>
      </c>
      <c r="J6543" t="b">
        <v>1</v>
      </c>
      <c r="K6543" t="s">
        <v>24</v>
      </c>
      <c r="L6543" t="s">
        <v>22</v>
      </c>
      <c r="M6543">
        <v>207000</v>
      </c>
      <c r="O6543" t="s">
        <v>59</v>
      </c>
      <c r="P6543" t="s">
        <v>137</v>
      </c>
    </row>
    <row r="6544" spans="1:16" x14ac:dyDescent="0.25">
      <c r="A6544" t="s">
        <v>25</v>
      </c>
      <c r="B6544" t="s">
        <v>9477</v>
      </c>
      <c r="C6544" t="s">
        <v>39</v>
      </c>
      <c r="D6544" t="s">
        <v>3828</v>
      </c>
      <c r="E6544" t="s">
        <v>20</v>
      </c>
      <c r="F6544" t="b">
        <v>1</v>
      </c>
      <c r="G6544" t="s">
        <v>30</v>
      </c>
      <c r="H6544" s="4">
        <v>45736.417696759258</v>
      </c>
      <c r="I6544" t="b">
        <v>0</v>
      </c>
      <c r="J6544" t="b">
        <v>0</v>
      </c>
      <c r="K6544" t="s">
        <v>24</v>
      </c>
      <c r="L6544" t="s">
        <v>36</v>
      </c>
      <c r="N6544">
        <v>24.97500038146973</v>
      </c>
      <c r="O6544" t="s">
        <v>9478</v>
      </c>
      <c r="P6544" t="s">
        <v>393</v>
      </c>
    </row>
    <row r="6545" spans="1:16" x14ac:dyDescent="0.25">
      <c r="A6545" t="s">
        <v>1</v>
      </c>
      <c r="B6545" t="s">
        <v>2799</v>
      </c>
      <c r="C6545" t="s">
        <v>1346</v>
      </c>
      <c r="D6545" t="s">
        <v>2208</v>
      </c>
      <c r="E6545" t="s">
        <v>34</v>
      </c>
      <c r="F6545" t="b">
        <v>0</v>
      </c>
      <c r="G6545" t="s">
        <v>41</v>
      </c>
      <c r="H6545" s="4">
        <v>45736.418229166673</v>
      </c>
      <c r="I6545" t="b">
        <v>0</v>
      </c>
      <c r="J6545" t="b">
        <v>1</v>
      </c>
      <c r="K6545" t="s">
        <v>24</v>
      </c>
      <c r="L6545" t="s">
        <v>22</v>
      </c>
      <c r="M6545">
        <v>198000</v>
      </c>
      <c r="O6545" t="s">
        <v>428</v>
      </c>
      <c r="P6545" t="s">
        <v>7309</v>
      </c>
    </row>
    <row r="6546" spans="1:16" x14ac:dyDescent="0.25">
      <c r="A6546" t="s">
        <v>2</v>
      </c>
      <c r="B6546" t="s">
        <v>4228</v>
      </c>
      <c r="C6546" t="s">
        <v>690</v>
      </c>
      <c r="D6546" t="s">
        <v>2208</v>
      </c>
      <c r="E6546" t="s">
        <v>34</v>
      </c>
      <c r="F6546" t="b">
        <v>0</v>
      </c>
      <c r="G6546" t="s">
        <v>27</v>
      </c>
      <c r="H6546" s="4">
        <v>45736.432141203702</v>
      </c>
      <c r="I6546" t="b">
        <v>0</v>
      </c>
      <c r="J6546" t="b">
        <v>1</v>
      </c>
      <c r="K6546" t="s">
        <v>24</v>
      </c>
      <c r="L6546" t="s">
        <v>22</v>
      </c>
      <c r="M6546">
        <v>175500</v>
      </c>
      <c r="O6546" t="s">
        <v>428</v>
      </c>
      <c r="P6546" t="s">
        <v>4238</v>
      </c>
    </row>
    <row r="6547" spans="1:16" x14ac:dyDescent="0.25">
      <c r="A6547" t="s">
        <v>89</v>
      </c>
      <c r="B6547" t="s">
        <v>7452</v>
      </c>
      <c r="C6547" t="s">
        <v>7313</v>
      </c>
      <c r="D6547" t="s">
        <v>2208</v>
      </c>
      <c r="E6547" t="s">
        <v>34</v>
      </c>
      <c r="F6547" t="b">
        <v>0</v>
      </c>
      <c r="G6547" t="s">
        <v>41</v>
      </c>
      <c r="H6547" s="4">
        <v>45736.433148148149</v>
      </c>
      <c r="I6547" t="b">
        <v>0</v>
      </c>
      <c r="J6547" t="b">
        <v>1</v>
      </c>
      <c r="K6547" t="s">
        <v>24</v>
      </c>
      <c r="L6547" t="s">
        <v>22</v>
      </c>
      <c r="M6547">
        <v>195000</v>
      </c>
      <c r="O6547" t="s">
        <v>428</v>
      </c>
      <c r="P6547" t="s">
        <v>7453</v>
      </c>
    </row>
    <row r="6548" spans="1:16" x14ac:dyDescent="0.25">
      <c r="A6548" t="s">
        <v>0</v>
      </c>
      <c r="B6548" t="s">
        <v>0</v>
      </c>
      <c r="C6548" t="s">
        <v>1978</v>
      </c>
      <c r="D6548" t="s">
        <v>7547</v>
      </c>
      <c r="E6548" t="s">
        <v>34</v>
      </c>
      <c r="F6548" t="b">
        <v>0</v>
      </c>
      <c r="G6548" t="s">
        <v>52</v>
      </c>
      <c r="H6548" s="4">
        <v>45736.459699074083</v>
      </c>
      <c r="I6548" t="b">
        <v>0</v>
      </c>
      <c r="J6548" t="b">
        <v>0</v>
      </c>
      <c r="K6548" t="s">
        <v>24</v>
      </c>
      <c r="L6548" t="s">
        <v>36</v>
      </c>
      <c r="N6548">
        <v>15</v>
      </c>
      <c r="O6548" t="s">
        <v>7548</v>
      </c>
      <c r="P6548" t="s">
        <v>61</v>
      </c>
    </row>
    <row r="6549" spans="1:16" x14ac:dyDescent="0.25">
      <c r="A6549" t="s">
        <v>25</v>
      </c>
      <c r="B6549" t="s">
        <v>9370</v>
      </c>
      <c r="C6549" t="s">
        <v>9371</v>
      </c>
      <c r="D6549" t="s">
        <v>3350</v>
      </c>
      <c r="E6549" t="s">
        <v>20</v>
      </c>
      <c r="F6549" t="b">
        <v>0</v>
      </c>
      <c r="G6549" t="s">
        <v>314</v>
      </c>
      <c r="H6549" s="4">
        <v>45736.483020833337</v>
      </c>
      <c r="I6549" t="b">
        <v>1</v>
      </c>
      <c r="J6549" t="b">
        <v>0</v>
      </c>
      <c r="K6549" t="s">
        <v>314</v>
      </c>
      <c r="L6549" t="s">
        <v>22</v>
      </c>
      <c r="M6549">
        <v>40000</v>
      </c>
      <c r="O6549" t="s">
        <v>3350</v>
      </c>
      <c r="P6549" t="s">
        <v>1304</v>
      </c>
    </row>
    <row r="6550" spans="1:16" x14ac:dyDescent="0.25">
      <c r="A6550" t="s">
        <v>0</v>
      </c>
      <c r="B6550" t="s">
        <v>5525</v>
      </c>
      <c r="C6550" t="s">
        <v>851</v>
      </c>
      <c r="D6550" t="s">
        <v>4328</v>
      </c>
      <c r="E6550" t="s">
        <v>20</v>
      </c>
      <c r="F6550" t="b">
        <v>0</v>
      </c>
      <c r="G6550" t="s">
        <v>27</v>
      </c>
      <c r="H6550" s="4">
        <v>45736.500081018523</v>
      </c>
      <c r="I6550" t="b">
        <v>0</v>
      </c>
      <c r="J6550" t="b">
        <v>0</v>
      </c>
      <c r="K6550" t="s">
        <v>24</v>
      </c>
      <c r="L6550" t="s">
        <v>22</v>
      </c>
      <c r="M6550">
        <v>62500</v>
      </c>
      <c r="O6550" t="s">
        <v>5526</v>
      </c>
      <c r="P6550" t="s">
        <v>5527</v>
      </c>
    </row>
    <row r="6551" spans="1:16" x14ac:dyDescent="0.25">
      <c r="A6551" t="s">
        <v>0</v>
      </c>
      <c r="B6551" t="s">
        <v>0</v>
      </c>
      <c r="C6551" t="s">
        <v>9443</v>
      </c>
      <c r="D6551" t="s">
        <v>7547</v>
      </c>
      <c r="E6551" t="s">
        <v>34</v>
      </c>
      <c r="F6551" t="b">
        <v>0</v>
      </c>
      <c r="G6551" t="s">
        <v>41</v>
      </c>
      <c r="H6551" s="4">
        <v>45736.500381944446</v>
      </c>
      <c r="I6551" t="b">
        <v>0</v>
      </c>
      <c r="J6551" t="b">
        <v>0</v>
      </c>
      <c r="K6551" t="s">
        <v>24</v>
      </c>
      <c r="L6551" t="s">
        <v>36</v>
      </c>
      <c r="N6551">
        <v>15</v>
      </c>
      <c r="O6551" t="s">
        <v>7548</v>
      </c>
      <c r="P6551" t="s">
        <v>61</v>
      </c>
    </row>
    <row r="6552" spans="1:16" x14ac:dyDescent="0.25">
      <c r="A6552" t="s">
        <v>0</v>
      </c>
      <c r="B6552" t="s">
        <v>0</v>
      </c>
      <c r="C6552" t="s">
        <v>3934</v>
      </c>
      <c r="D6552" t="s">
        <v>7547</v>
      </c>
      <c r="E6552" t="s">
        <v>34</v>
      </c>
      <c r="F6552" t="b">
        <v>0</v>
      </c>
      <c r="G6552" t="s">
        <v>35</v>
      </c>
      <c r="H6552" s="4">
        <v>45736.500648148147</v>
      </c>
      <c r="I6552" t="b">
        <v>0</v>
      </c>
      <c r="J6552" t="b">
        <v>0</v>
      </c>
      <c r="K6552" t="s">
        <v>24</v>
      </c>
      <c r="L6552" t="s">
        <v>36</v>
      </c>
      <c r="N6552">
        <v>15</v>
      </c>
      <c r="O6552" t="s">
        <v>7548</v>
      </c>
      <c r="P6552" t="s">
        <v>61</v>
      </c>
    </row>
    <row r="6553" spans="1:16" x14ac:dyDescent="0.25">
      <c r="A6553" t="s">
        <v>2</v>
      </c>
      <c r="B6553" t="s">
        <v>9374</v>
      </c>
      <c r="C6553" t="s">
        <v>612</v>
      </c>
      <c r="D6553" t="s">
        <v>3973</v>
      </c>
      <c r="E6553" t="s">
        <v>20</v>
      </c>
      <c r="F6553" t="b">
        <v>0</v>
      </c>
      <c r="G6553" t="s">
        <v>27</v>
      </c>
      <c r="H6553" s="4">
        <v>45736.501006944447</v>
      </c>
      <c r="I6553" t="b">
        <v>0</v>
      </c>
      <c r="J6553" t="b">
        <v>1</v>
      </c>
      <c r="K6553" t="s">
        <v>24</v>
      </c>
      <c r="L6553" t="s">
        <v>22</v>
      </c>
      <c r="M6553">
        <v>122900</v>
      </c>
      <c r="O6553" t="s">
        <v>5482</v>
      </c>
      <c r="P6553" t="s">
        <v>9375</v>
      </c>
    </row>
    <row r="6554" spans="1:16" x14ac:dyDescent="0.25">
      <c r="A6554" t="s">
        <v>1</v>
      </c>
      <c r="B6554" t="s">
        <v>2392</v>
      </c>
      <c r="C6554" t="s">
        <v>292</v>
      </c>
      <c r="D6554" t="s">
        <v>3973</v>
      </c>
      <c r="E6554" t="s">
        <v>20</v>
      </c>
      <c r="F6554" t="b">
        <v>0</v>
      </c>
      <c r="G6554" t="s">
        <v>30</v>
      </c>
      <c r="H6554" s="4">
        <v>45736.501180555562</v>
      </c>
      <c r="I6554" t="b">
        <v>0</v>
      </c>
      <c r="J6554" t="b">
        <v>1</v>
      </c>
      <c r="K6554" t="s">
        <v>24</v>
      </c>
      <c r="L6554" t="s">
        <v>22</v>
      </c>
      <c r="M6554">
        <v>193426.5</v>
      </c>
      <c r="O6554" t="s">
        <v>5482</v>
      </c>
      <c r="P6554" t="s">
        <v>1809</v>
      </c>
    </row>
    <row r="6555" spans="1:16" x14ac:dyDescent="0.25">
      <c r="A6555" t="s">
        <v>40</v>
      </c>
      <c r="B6555" t="s">
        <v>9372</v>
      </c>
      <c r="C6555" t="s">
        <v>2031</v>
      </c>
      <c r="D6555" t="s">
        <v>3957</v>
      </c>
      <c r="E6555" t="s">
        <v>34</v>
      </c>
      <c r="F6555" t="b">
        <v>0</v>
      </c>
      <c r="G6555" t="s">
        <v>27</v>
      </c>
      <c r="H6555" s="4">
        <v>45736.501296296286</v>
      </c>
      <c r="I6555" t="b">
        <v>0</v>
      </c>
      <c r="J6555" t="b">
        <v>1</v>
      </c>
      <c r="K6555" t="s">
        <v>24</v>
      </c>
      <c r="L6555" t="s">
        <v>36</v>
      </c>
      <c r="N6555">
        <v>54.420001983642578</v>
      </c>
      <c r="O6555" t="s">
        <v>2319</v>
      </c>
      <c r="P6555" t="s">
        <v>9373</v>
      </c>
    </row>
    <row r="6556" spans="1:16" x14ac:dyDescent="0.25">
      <c r="A6556" t="s">
        <v>2</v>
      </c>
      <c r="B6556" t="s">
        <v>7406</v>
      </c>
      <c r="C6556" t="s">
        <v>1358</v>
      </c>
      <c r="D6556" t="s">
        <v>3973</v>
      </c>
      <c r="E6556" t="s">
        <v>20</v>
      </c>
      <c r="F6556" t="b">
        <v>0</v>
      </c>
      <c r="G6556" t="s">
        <v>41</v>
      </c>
      <c r="H6556" s="4">
        <v>45736.501400462963</v>
      </c>
      <c r="I6556" t="b">
        <v>0</v>
      </c>
      <c r="J6556" t="b">
        <v>0</v>
      </c>
      <c r="K6556" t="s">
        <v>24</v>
      </c>
      <c r="L6556" t="s">
        <v>22</v>
      </c>
      <c r="M6556">
        <v>82850</v>
      </c>
      <c r="O6556" t="s">
        <v>5482</v>
      </c>
      <c r="P6556" t="s">
        <v>3772</v>
      </c>
    </row>
    <row r="6557" spans="1:16" x14ac:dyDescent="0.25">
      <c r="A6557" t="s">
        <v>2</v>
      </c>
      <c r="B6557" t="s">
        <v>9374</v>
      </c>
      <c r="C6557" t="s">
        <v>1050</v>
      </c>
      <c r="D6557" t="s">
        <v>3973</v>
      </c>
      <c r="E6557" t="s">
        <v>20</v>
      </c>
      <c r="F6557" t="b">
        <v>0</v>
      </c>
      <c r="G6557" t="s">
        <v>41</v>
      </c>
      <c r="H6557" s="4">
        <v>45736.502187500002</v>
      </c>
      <c r="I6557" t="b">
        <v>0</v>
      </c>
      <c r="J6557" t="b">
        <v>1</v>
      </c>
      <c r="K6557" t="s">
        <v>24</v>
      </c>
      <c r="L6557" t="s">
        <v>22</v>
      </c>
      <c r="M6557">
        <v>122900</v>
      </c>
      <c r="O6557" t="s">
        <v>5482</v>
      </c>
      <c r="P6557" t="s">
        <v>9375</v>
      </c>
    </row>
    <row r="6558" spans="1:16" x14ac:dyDescent="0.25">
      <c r="A6558" t="s">
        <v>1</v>
      </c>
      <c r="B6558" t="s">
        <v>9376</v>
      </c>
      <c r="C6558" t="s">
        <v>1050</v>
      </c>
      <c r="D6558" t="s">
        <v>3973</v>
      </c>
      <c r="E6558" t="s">
        <v>20</v>
      </c>
      <c r="F6558" t="b">
        <v>0</v>
      </c>
      <c r="G6558" t="s">
        <v>35</v>
      </c>
      <c r="H6558" s="4">
        <v>45736.502349537041</v>
      </c>
      <c r="I6558" t="b">
        <v>0</v>
      </c>
      <c r="J6558" t="b">
        <v>1</v>
      </c>
      <c r="K6558" t="s">
        <v>24</v>
      </c>
      <c r="L6558" t="s">
        <v>36</v>
      </c>
      <c r="N6558">
        <v>73</v>
      </c>
      <c r="O6558" t="s">
        <v>5482</v>
      </c>
      <c r="P6558" t="s">
        <v>354</v>
      </c>
    </row>
    <row r="6559" spans="1:16" x14ac:dyDescent="0.25">
      <c r="A6559" t="s">
        <v>25</v>
      </c>
      <c r="B6559" t="s">
        <v>9377</v>
      </c>
      <c r="C6559" t="s">
        <v>820</v>
      </c>
      <c r="D6559" t="s">
        <v>4035</v>
      </c>
      <c r="E6559" t="s">
        <v>20</v>
      </c>
      <c r="F6559" t="b">
        <v>0</v>
      </c>
      <c r="G6559" t="s">
        <v>820</v>
      </c>
      <c r="H6559" s="4">
        <v>45736.507175925923</v>
      </c>
      <c r="I6559" t="b">
        <v>0</v>
      </c>
      <c r="J6559" t="b">
        <v>0</v>
      </c>
      <c r="K6559" t="s">
        <v>820</v>
      </c>
      <c r="L6559" t="s">
        <v>22</v>
      </c>
      <c r="M6559">
        <v>64800</v>
      </c>
      <c r="O6559" t="s">
        <v>9378</v>
      </c>
      <c r="P6559" t="s">
        <v>9379</v>
      </c>
    </row>
    <row r="6560" spans="1:16" x14ac:dyDescent="0.25">
      <c r="A6560" t="s">
        <v>40</v>
      </c>
      <c r="B6560" t="s">
        <v>40</v>
      </c>
      <c r="C6560" t="s">
        <v>3608</v>
      </c>
      <c r="D6560" t="s">
        <v>3973</v>
      </c>
      <c r="E6560" t="s">
        <v>20</v>
      </c>
      <c r="F6560" t="b">
        <v>0</v>
      </c>
      <c r="G6560" t="s">
        <v>27</v>
      </c>
      <c r="H6560" s="4">
        <v>45736.516180555547</v>
      </c>
      <c r="I6560" t="b">
        <v>0</v>
      </c>
      <c r="J6560" t="b">
        <v>1</v>
      </c>
      <c r="K6560" t="s">
        <v>24</v>
      </c>
      <c r="L6560" t="s">
        <v>22</v>
      </c>
      <c r="M6560">
        <v>148000</v>
      </c>
      <c r="O6560" t="s">
        <v>5482</v>
      </c>
      <c r="P6560" t="s">
        <v>9444</v>
      </c>
    </row>
    <row r="6561" spans="1:16" x14ac:dyDescent="0.25">
      <c r="A6561" t="s">
        <v>0</v>
      </c>
      <c r="B6561" t="s">
        <v>9448</v>
      </c>
      <c r="C6561" t="s">
        <v>114</v>
      </c>
      <c r="D6561" t="s">
        <v>3957</v>
      </c>
      <c r="E6561" t="s">
        <v>34</v>
      </c>
      <c r="F6561" t="b">
        <v>0</v>
      </c>
      <c r="G6561" t="s">
        <v>27</v>
      </c>
      <c r="H6561" s="4">
        <v>45736.541886574072</v>
      </c>
      <c r="I6561" t="b">
        <v>1</v>
      </c>
      <c r="J6561" t="b">
        <v>1</v>
      </c>
      <c r="K6561" t="s">
        <v>24</v>
      </c>
      <c r="L6561" t="s">
        <v>36</v>
      </c>
      <c r="N6561">
        <v>26.389999389648441</v>
      </c>
      <c r="O6561" t="s">
        <v>9449</v>
      </c>
      <c r="P6561" t="s">
        <v>2787</v>
      </c>
    </row>
    <row r="6562" spans="1:16" x14ac:dyDescent="0.25">
      <c r="A6562" t="s">
        <v>2</v>
      </c>
      <c r="B6562" t="s">
        <v>9380</v>
      </c>
      <c r="C6562" t="s">
        <v>3318</v>
      </c>
      <c r="D6562" t="s">
        <v>3828</v>
      </c>
      <c r="E6562" t="s">
        <v>20</v>
      </c>
      <c r="F6562" t="b">
        <v>0</v>
      </c>
      <c r="G6562" t="s">
        <v>27</v>
      </c>
      <c r="H6562" s="4">
        <v>45736.543055555558</v>
      </c>
      <c r="I6562" t="b">
        <v>0</v>
      </c>
      <c r="J6562" t="b">
        <v>1</v>
      </c>
      <c r="K6562" t="s">
        <v>24</v>
      </c>
      <c r="L6562" t="s">
        <v>36</v>
      </c>
      <c r="N6562">
        <v>63.5</v>
      </c>
      <c r="O6562" t="s">
        <v>3060</v>
      </c>
      <c r="P6562" t="s">
        <v>9381</v>
      </c>
    </row>
    <row r="6563" spans="1:16" x14ac:dyDescent="0.25">
      <c r="A6563" t="s">
        <v>2</v>
      </c>
      <c r="B6563" t="s">
        <v>2</v>
      </c>
      <c r="C6563" t="s">
        <v>87</v>
      </c>
      <c r="D6563" t="s">
        <v>131</v>
      </c>
      <c r="E6563" t="s">
        <v>20</v>
      </c>
      <c r="F6563" t="b">
        <v>0</v>
      </c>
      <c r="G6563" t="s">
        <v>41</v>
      </c>
      <c r="H6563" s="4">
        <v>45736.554652777777</v>
      </c>
      <c r="I6563" t="b">
        <v>1</v>
      </c>
      <c r="J6563" t="b">
        <v>0</v>
      </c>
      <c r="K6563" t="s">
        <v>24</v>
      </c>
      <c r="L6563" t="s">
        <v>22</v>
      </c>
      <c r="M6563">
        <v>130000</v>
      </c>
      <c r="O6563" t="s">
        <v>131</v>
      </c>
      <c r="P6563" t="s">
        <v>9382</v>
      </c>
    </row>
    <row r="6564" spans="1:16" x14ac:dyDescent="0.25">
      <c r="A6564" t="s">
        <v>2</v>
      </c>
      <c r="B6564" t="s">
        <v>9486</v>
      </c>
      <c r="C6564" t="s">
        <v>4008</v>
      </c>
      <c r="D6564" t="s">
        <v>3957</v>
      </c>
      <c r="E6564" t="s">
        <v>20</v>
      </c>
      <c r="F6564" t="b">
        <v>0</v>
      </c>
      <c r="G6564" t="s">
        <v>1247</v>
      </c>
      <c r="H6564" s="4">
        <v>45736.57135416667</v>
      </c>
      <c r="I6564" t="b">
        <v>0</v>
      </c>
      <c r="J6564" t="b">
        <v>0</v>
      </c>
      <c r="K6564" t="s">
        <v>1247</v>
      </c>
      <c r="L6564" t="s">
        <v>36</v>
      </c>
      <c r="N6564">
        <v>24.819999694824219</v>
      </c>
      <c r="O6564" t="s">
        <v>9487</v>
      </c>
      <c r="P6564" t="s">
        <v>9488</v>
      </c>
    </row>
    <row r="6565" spans="1:16" x14ac:dyDescent="0.25">
      <c r="A6565" t="s">
        <v>25</v>
      </c>
      <c r="B6565" t="s">
        <v>7231</v>
      </c>
      <c r="C6565" t="s">
        <v>7232</v>
      </c>
      <c r="D6565" t="s">
        <v>3973</v>
      </c>
      <c r="E6565" t="s">
        <v>51</v>
      </c>
      <c r="F6565" t="b">
        <v>0</v>
      </c>
      <c r="G6565" t="s">
        <v>30</v>
      </c>
      <c r="H6565" s="4">
        <v>45736.58421296296</v>
      </c>
      <c r="I6565" t="b">
        <v>0</v>
      </c>
      <c r="J6565" t="b">
        <v>0</v>
      </c>
      <c r="K6565" t="s">
        <v>24</v>
      </c>
      <c r="L6565" t="s">
        <v>36</v>
      </c>
      <c r="N6565">
        <v>57</v>
      </c>
      <c r="O6565" t="s">
        <v>1002</v>
      </c>
    </row>
    <row r="6566" spans="1:16" x14ac:dyDescent="0.25">
      <c r="A6566" t="s">
        <v>28</v>
      </c>
      <c r="B6566" t="s">
        <v>9445</v>
      </c>
      <c r="C6566" t="s">
        <v>180</v>
      </c>
      <c r="D6566" t="s">
        <v>3973</v>
      </c>
      <c r="E6566" t="s">
        <v>20</v>
      </c>
      <c r="F6566" t="b">
        <v>0</v>
      </c>
      <c r="G6566" t="s">
        <v>41</v>
      </c>
      <c r="H6566" s="4">
        <v>45736.584409722222</v>
      </c>
      <c r="I6566" t="b">
        <v>0</v>
      </c>
      <c r="J6566" t="b">
        <v>1</v>
      </c>
      <c r="K6566" t="s">
        <v>24</v>
      </c>
      <c r="L6566" t="s">
        <v>22</v>
      </c>
      <c r="M6566">
        <v>155500</v>
      </c>
      <c r="O6566" t="s">
        <v>9249</v>
      </c>
      <c r="P6566" t="s">
        <v>9446</v>
      </c>
    </row>
    <row r="6567" spans="1:16" x14ac:dyDescent="0.25">
      <c r="A6567" t="s">
        <v>89</v>
      </c>
      <c r="B6567" t="s">
        <v>9460</v>
      </c>
      <c r="C6567" t="s">
        <v>236</v>
      </c>
      <c r="D6567" t="s">
        <v>3973</v>
      </c>
      <c r="E6567" t="s">
        <v>20</v>
      </c>
      <c r="F6567" t="b">
        <v>0</v>
      </c>
      <c r="G6567" t="s">
        <v>27</v>
      </c>
      <c r="H6567" s="4">
        <v>45736.584907407407</v>
      </c>
      <c r="I6567" t="b">
        <v>1</v>
      </c>
      <c r="J6567" t="b">
        <v>1</v>
      </c>
      <c r="K6567" t="s">
        <v>24</v>
      </c>
      <c r="L6567" t="s">
        <v>22</v>
      </c>
      <c r="M6567">
        <v>157500</v>
      </c>
      <c r="O6567" t="s">
        <v>1489</v>
      </c>
    </row>
    <row r="6568" spans="1:16" x14ac:dyDescent="0.25">
      <c r="A6568" t="s">
        <v>40</v>
      </c>
      <c r="B6568" t="s">
        <v>9383</v>
      </c>
      <c r="C6568" t="s">
        <v>538</v>
      </c>
      <c r="D6568" t="s">
        <v>3828</v>
      </c>
      <c r="E6568" t="s">
        <v>20</v>
      </c>
      <c r="F6568" t="b">
        <v>0</v>
      </c>
      <c r="G6568" t="s">
        <v>27</v>
      </c>
      <c r="H6568" s="4">
        <v>45736.585023148153</v>
      </c>
      <c r="I6568" t="b">
        <v>0</v>
      </c>
      <c r="J6568" t="b">
        <v>1</v>
      </c>
      <c r="K6568" t="s">
        <v>24</v>
      </c>
      <c r="L6568" t="s">
        <v>22</v>
      </c>
      <c r="M6568">
        <v>163000</v>
      </c>
      <c r="O6568" t="s">
        <v>487</v>
      </c>
      <c r="P6568" t="s">
        <v>9384</v>
      </c>
    </row>
    <row r="6569" spans="1:16" x14ac:dyDescent="0.25">
      <c r="A6569" t="s">
        <v>2</v>
      </c>
      <c r="B6569" t="s">
        <v>2</v>
      </c>
      <c r="C6569" t="s">
        <v>1778</v>
      </c>
      <c r="D6569" t="s">
        <v>3828</v>
      </c>
      <c r="E6569" t="s">
        <v>20</v>
      </c>
      <c r="F6569" t="b">
        <v>0</v>
      </c>
      <c r="G6569" t="s">
        <v>41</v>
      </c>
      <c r="H6569" s="4">
        <v>45736.585625</v>
      </c>
      <c r="I6569" t="b">
        <v>1</v>
      </c>
      <c r="J6569" t="b">
        <v>1</v>
      </c>
      <c r="K6569" t="s">
        <v>24</v>
      </c>
      <c r="L6569" t="s">
        <v>22</v>
      </c>
      <c r="M6569">
        <v>128825</v>
      </c>
      <c r="O6569" t="s">
        <v>2409</v>
      </c>
      <c r="P6569" t="s">
        <v>9447</v>
      </c>
    </row>
    <row r="6570" spans="1:16" x14ac:dyDescent="0.25">
      <c r="A6570" t="s">
        <v>89</v>
      </c>
      <c r="B6570" t="s">
        <v>7027</v>
      </c>
      <c r="C6570" t="s">
        <v>82</v>
      </c>
      <c r="D6570" t="s">
        <v>3973</v>
      </c>
      <c r="E6570" t="s">
        <v>20</v>
      </c>
      <c r="F6570" t="b">
        <v>0</v>
      </c>
      <c r="G6570" t="s">
        <v>41</v>
      </c>
      <c r="H6570" s="4">
        <v>45736.585682870369</v>
      </c>
      <c r="I6570" t="b">
        <v>0</v>
      </c>
      <c r="J6570" t="b">
        <v>1</v>
      </c>
      <c r="K6570" t="s">
        <v>24</v>
      </c>
      <c r="L6570" t="s">
        <v>22</v>
      </c>
      <c r="M6570">
        <v>147500</v>
      </c>
      <c r="O6570" t="s">
        <v>7028</v>
      </c>
      <c r="P6570" t="s">
        <v>7029</v>
      </c>
    </row>
    <row r="6571" spans="1:16" x14ac:dyDescent="0.25">
      <c r="A6571" t="s">
        <v>19</v>
      </c>
      <c r="B6571" t="s">
        <v>9385</v>
      </c>
      <c r="C6571" t="s">
        <v>140</v>
      </c>
      <c r="D6571" t="s">
        <v>3600</v>
      </c>
      <c r="E6571" t="s">
        <v>51</v>
      </c>
      <c r="F6571" t="b">
        <v>0</v>
      </c>
      <c r="G6571" t="s">
        <v>41</v>
      </c>
      <c r="H6571" s="4">
        <v>45736.596435185187</v>
      </c>
      <c r="I6571" t="b">
        <v>0</v>
      </c>
      <c r="J6571" t="b">
        <v>0</v>
      </c>
      <c r="K6571" t="s">
        <v>24</v>
      </c>
      <c r="L6571" t="s">
        <v>36</v>
      </c>
      <c r="N6571">
        <v>110</v>
      </c>
      <c r="O6571" t="s">
        <v>2569</v>
      </c>
      <c r="P6571" t="s">
        <v>2188</v>
      </c>
    </row>
    <row r="6572" spans="1:16" x14ac:dyDescent="0.25">
      <c r="A6572" t="s">
        <v>139</v>
      </c>
      <c r="B6572" t="s">
        <v>1697</v>
      </c>
      <c r="C6572" t="s">
        <v>39</v>
      </c>
      <c r="D6572" t="s">
        <v>7658</v>
      </c>
      <c r="E6572" t="s">
        <v>20</v>
      </c>
      <c r="F6572" t="b">
        <v>1</v>
      </c>
      <c r="G6572" t="s">
        <v>625</v>
      </c>
      <c r="H6572" s="4">
        <v>45736.624872685177</v>
      </c>
      <c r="I6572" t="b">
        <v>1</v>
      </c>
      <c r="J6572" t="b">
        <v>0</v>
      </c>
      <c r="K6572" t="s">
        <v>625</v>
      </c>
      <c r="L6572" t="s">
        <v>22</v>
      </c>
      <c r="M6572">
        <v>70000</v>
      </c>
      <c r="O6572" t="s">
        <v>9386</v>
      </c>
      <c r="P6572" t="s">
        <v>9387</v>
      </c>
    </row>
    <row r="6573" spans="1:16" x14ac:dyDescent="0.25">
      <c r="A6573" t="s">
        <v>0</v>
      </c>
      <c r="B6573" t="s">
        <v>1632</v>
      </c>
      <c r="C6573" t="s">
        <v>118</v>
      </c>
      <c r="D6573" t="s">
        <v>131</v>
      </c>
      <c r="F6573" t="b">
        <v>0</v>
      </c>
      <c r="G6573" t="s">
        <v>27</v>
      </c>
      <c r="H6573" s="4">
        <v>45736.625127314823</v>
      </c>
      <c r="I6573" t="b">
        <v>1</v>
      </c>
      <c r="J6573" t="b">
        <v>0</v>
      </c>
      <c r="K6573" t="s">
        <v>24</v>
      </c>
      <c r="L6573" t="s">
        <v>36</v>
      </c>
      <c r="N6573">
        <v>41</v>
      </c>
      <c r="O6573" t="s">
        <v>131</v>
      </c>
      <c r="P6573" t="s">
        <v>9388</v>
      </c>
    </row>
    <row r="6574" spans="1:16" x14ac:dyDescent="0.25">
      <c r="A6574" t="s">
        <v>19</v>
      </c>
      <c r="B6574" t="s">
        <v>9389</v>
      </c>
      <c r="C6574" t="s">
        <v>3887</v>
      </c>
      <c r="D6574" t="s">
        <v>3973</v>
      </c>
      <c r="E6574" t="s">
        <v>20</v>
      </c>
      <c r="F6574" t="b">
        <v>0</v>
      </c>
      <c r="G6574" t="s">
        <v>27</v>
      </c>
      <c r="H6574" s="4">
        <v>45736.625775462962</v>
      </c>
      <c r="I6574" t="b">
        <v>0</v>
      </c>
      <c r="J6574" t="b">
        <v>1</v>
      </c>
      <c r="K6574" t="s">
        <v>24</v>
      </c>
      <c r="L6574" t="s">
        <v>22</v>
      </c>
      <c r="M6574">
        <v>152500</v>
      </c>
      <c r="O6574" t="s">
        <v>9390</v>
      </c>
      <c r="P6574" t="s">
        <v>9391</v>
      </c>
    </row>
    <row r="6575" spans="1:16" x14ac:dyDescent="0.25">
      <c r="A6575" t="s">
        <v>25</v>
      </c>
      <c r="B6575" t="s">
        <v>8209</v>
      </c>
      <c r="C6575" t="s">
        <v>64</v>
      </c>
      <c r="D6575" t="s">
        <v>3973</v>
      </c>
      <c r="E6575" t="s">
        <v>20</v>
      </c>
      <c r="F6575" t="b">
        <v>0</v>
      </c>
      <c r="G6575" t="s">
        <v>52</v>
      </c>
      <c r="H6575" s="4">
        <v>45736.625949074078</v>
      </c>
      <c r="I6575" t="b">
        <v>0</v>
      </c>
      <c r="J6575" t="b">
        <v>1</v>
      </c>
      <c r="K6575" t="s">
        <v>24</v>
      </c>
      <c r="L6575" t="s">
        <v>22</v>
      </c>
      <c r="M6575">
        <v>98950</v>
      </c>
      <c r="O6575" t="s">
        <v>1906</v>
      </c>
      <c r="P6575" t="s">
        <v>8210</v>
      </c>
    </row>
    <row r="6576" spans="1:16" x14ac:dyDescent="0.25">
      <c r="A6576" t="s">
        <v>40</v>
      </c>
      <c r="B6576" t="s">
        <v>9392</v>
      </c>
      <c r="C6576" t="s">
        <v>1118</v>
      </c>
      <c r="D6576" t="s">
        <v>3973</v>
      </c>
      <c r="E6576" t="s">
        <v>20</v>
      </c>
      <c r="F6576" t="b">
        <v>0</v>
      </c>
      <c r="G6576" t="s">
        <v>27</v>
      </c>
      <c r="H6576" s="4">
        <v>45736.627222222232</v>
      </c>
      <c r="I6576" t="b">
        <v>0</v>
      </c>
      <c r="J6576" t="b">
        <v>1</v>
      </c>
      <c r="K6576" t="s">
        <v>24</v>
      </c>
      <c r="L6576" t="s">
        <v>22</v>
      </c>
      <c r="M6576">
        <v>135000</v>
      </c>
      <c r="O6576" t="s">
        <v>1784</v>
      </c>
      <c r="P6576" t="s">
        <v>2489</v>
      </c>
    </row>
    <row r="6577" spans="1:16" x14ac:dyDescent="0.25">
      <c r="A6577" t="s">
        <v>2</v>
      </c>
      <c r="B6577" t="s">
        <v>2</v>
      </c>
      <c r="C6577" t="s">
        <v>9393</v>
      </c>
      <c r="D6577" t="s">
        <v>3973</v>
      </c>
      <c r="E6577" t="s">
        <v>20</v>
      </c>
      <c r="F6577" t="b">
        <v>0</v>
      </c>
      <c r="G6577" t="s">
        <v>52</v>
      </c>
      <c r="H6577" s="4">
        <v>45736.629131944443</v>
      </c>
      <c r="I6577" t="b">
        <v>0</v>
      </c>
      <c r="J6577" t="b">
        <v>1</v>
      </c>
      <c r="K6577" t="s">
        <v>24</v>
      </c>
      <c r="L6577" t="s">
        <v>22</v>
      </c>
      <c r="M6577">
        <v>187153</v>
      </c>
      <c r="O6577" t="s">
        <v>5482</v>
      </c>
      <c r="P6577" t="s">
        <v>3226</v>
      </c>
    </row>
    <row r="6578" spans="1:16" x14ac:dyDescent="0.25">
      <c r="A6578" t="s">
        <v>2</v>
      </c>
      <c r="B6578" t="s">
        <v>4908</v>
      </c>
      <c r="C6578" t="s">
        <v>475</v>
      </c>
      <c r="D6578" t="s">
        <v>3973</v>
      </c>
      <c r="E6578" t="s">
        <v>20</v>
      </c>
      <c r="F6578" t="b">
        <v>0</v>
      </c>
      <c r="G6578" t="s">
        <v>27</v>
      </c>
      <c r="H6578" s="4">
        <v>45736.641516203701</v>
      </c>
      <c r="I6578" t="b">
        <v>0</v>
      </c>
      <c r="J6578" t="b">
        <v>0</v>
      </c>
      <c r="K6578" t="s">
        <v>24</v>
      </c>
      <c r="L6578" t="s">
        <v>22</v>
      </c>
      <c r="M6578">
        <v>130000</v>
      </c>
      <c r="O6578" t="s">
        <v>2925</v>
      </c>
    </row>
    <row r="6579" spans="1:16" x14ac:dyDescent="0.25">
      <c r="A6579" t="s">
        <v>1</v>
      </c>
      <c r="B6579" t="s">
        <v>9394</v>
      </c>
      <c r="C6579" t="s">
        <v>371</v>
      </c>
      <c r="D6579" t="s">
        <v>2208</v>
      </c>
      <c r="E6579" t="s">
        <v>20</v>
      </c>
      <c r="F6579" t="b">
        <v>0</v>
      </c>
      <c r="G6579" t="s">
        <v>27</v>
      </c>
      <c r="H6579" s="4">
        <v>45736.643113425933</v>
      </c>
      <c r="I6579" t="b">
        <v>0</v>
      </c>
      <c r="J6579" t="b">
        <v>0</v>
      </c>
      <c r="K6579" t="s">
        <v>24</v>
      </c>
      <c r="L6579" t="s">
        <v>22</v>
      </c>
      <c r="M6579">
        <v>95000</v>
      </c>
      <c r="O6579" t="s">
        <v>5491</v>
      </c>
      <c r="P6579" t="s">
        <v>9395</v>
      </c>
    </row>
    <row r="6580" spans="1:16" x14ac:dyDescent="0.25">
      <c r="A6580" t="s">
        <v>0</v>
      </c>
      <c r="B6580" t="s">
        <v>8786</v>
      </c>
      <c r="C6580" t="s">
        <v>1099</v>
      </c>
      <c r="D6580" t="s">
        <v>3600</v>
      </c>
      <c r="E6580" t="s">
        <v>51</v>
      </c>
      <c r="F6580" t="b">
        <v>0</v>
      </c>
      <c r="G6580" t="s">
        <v>27</v>
      </c>
      <c r="H6580" s="4">
        <v>45736.666724537034</v>
      </c>
      <c r="I6580" t="b">
        <v>1</v>
      </c>
      <c r="J6580" t="b">
        <v>0</v>
      </c>
      <c r="K6580" t="s">
        <v>24</v>
      </c>
      <c r="L6580" t="s">
        <v>36</v>
      </c>
      <c r="N6580">
        <v>60</v>
      </c>
      <c r="O6580" t="s">
        <v>8787</v>
      </c>
      <c r="P6580" t="s">
        <v>119</v>
      </c>
    </row>
    <row r="6581" spans="1:16" x14ac:dyDescent="0.25">
      <c r="A6581" t="s">
        <v>0</v>
      </c>
      <c r="B6581" t="s">
        <v>218</v>
      </c>
      <c r="C6581" t="s">
        <v>33</v>
      </c>
      <c r="D6581" t="s">
        <v>3828</v>
      </c>
      <c r="E6581" t="s">
        <v>219</v>
      </c>
      <c r="F6581" t="b">
        <v>0</v>
      </c>
      <c r="G6581" t="s">
        <v>35</v>
      </c>
      <c r="H6581" s="4">
        <v>45736.667037037027</v>
      </c>
      <c r="I6581" t="b">
        <v>0</v>
      </c>
      <c r="J6581" t="b">
        <v>0</v>
      </c>
      <c r="K6581" t="s">
        <v>24</v>
      </c>
      <c r="L6581" t="s">
        <v>22</v>
      </c>
      <c r="M6581">
        <v>50000</v>
      </c>
      <c r="O6581" t="s">
        <v>1024</v>
      </c>
      <c r="P6581" t="s">
        <v>1321</v>
      </c>
    </row>
    <row r="6582" spans="1:16" x14ac:dyDescent="0.25">
      <c r="A6582" t="s">
        <v>40</v>
      </c>
      <c r="B6582" t="s">
        <v>9450</v>
      </c>
      <c r="C6582" t="s">
        <v>44</v>
      </c>
      <c r="D6582" t="s">
        <v>9451</v>
      </c>
      <c r="E6582" t="s">
        <v>20</v>
      </c>
      <c r="F6582" t="b">
        <v>0</v>
      </c>
      <c r="G6582" t="s">
        <v>27</v>
      </c>
      <c r="H6582" s="4">
        <v>45736.668182870373</v>
      </c>
      <c r="I6582" t="b">
        <v>1</v>
      </c>
      <c r="J6582" t="b">
        <v>0</v>
      </c>
      <c r="K6582" t="s">
        <v>24</v>
      </c>
      <c r="L6582" t="s">
        <v>22</v>
      </c>
      <c r="M6582">
        <v>190000</v>
      </c>
      <c r="O6582" t="s">
        <v>9452</v>
      </c>
      <c r="P6582" t="s">
        <v>9453</v>
      </c>
    </row>
    <row r="6583" spans="1:16" x14ac:dyDescent="0.25">
      <c r="A6583" t="s">
        <v>2</v>
      </c>
      <c r="B6583" t="s">
        <v>8985</v>
      </c>
      <c r="C6583" t="s">
        <v>42</v>
      </c>
      <c r="D6583" t="s">
        <v>3828</v>
      </c>
      <c r="E6583" t="s">
        <v>51</v>
      </c>
      <c r="F6583" t="b">
        <v>0</v>
      </c>
      <c r="G6583" t="s">
        <v>27</v>
      </c>
      <c r="H6583" s="4">
        <v>45736.668414351851</v>
      </c>
      <c r="I6583" t="b">
        <v>1</v>
      </c>
      <c r="J6583" t="b">
        <v>0</v>
      </c>
      <c r="K6583" t="s">
        <v>24</v>
      </c>
      <c r="L6583" t="s">
        <v>36</v>
      </c>
      <c r="N6583">
        <v>60</v>
      </c>
      <c r="O6583" t="s">
        <v>9461</v>
      </c>
      <c r="P6583" t="s">
        <v>9462</v>
      </c>
    </row>
    <row r="6584" spans="1:16" x14ac:dyDescent="0.25">
      <c r="A6584" t="s">
        <v>1</v>
      </c>
      <c r="B6584" t="s">
        <v>9017</v>
      </c>
      <c r="C6584" t="s">
        <v>160</v>
      </c>
      <c r="D6584" t="s">
        <v>3828</v>
      </c>
      <c r="E6584" t="s">
        <v>20</v>
      </c>
      <c r="F6584" t="b">
        <v>0</v>
      </c>
      <c r="G6584" t="s">
        <v>52</v>
      </c>
      <c r="H6584" s="4">
        <v>45736.668865740743</v>
      </c>
      <c r="I6584" t="b">
        <v>0</v>
      </c>
      <c r="J6584" t="b">
        <v>1</v>
      </c>
      <c r="K6584" t="s">
        <v>24</v>
      </c>
      <c r="L6584" t="s">
        <v>22</v>
      </c>
      <c r="M6584">
        <v>220500</v>
      </c>
      <c r="O6584" t="s">
        <v>3939</v>
      </c>
    </row>
    <row r="6585" spans="1:16" x14ac:dyDescent="0.25">
      <c r="A6585" t="s">
        <v>40</v>
      </c>
      <c r="B6585" t="s">
        <v>9454</v>
      </c>
      <c r="C6585" t="s">
        <v>39</v>
      </c>
      <c r="D6585" t="s">
        <v>3973</v>
      </c>
      <c r="E6585" t="s">
        <v>20</v>
      </c>
      <c r="F6585" t="b">
        <v>1</v>
      </c>
      <c r="G6585" t="s">
        <v>41</v>
      </c>
      <c r="H6585" s="4">
        <v>45736.669120370367</v>
      </c>
      <c r="I6585" t="b">
        <v>1</v>
      </c>
      <c r="J6585" t="b">
        <v>1</v>
      </c>
      <c r="K6585" t="s">
        <v>24</v>
      </c>
      <c r="L6585" t="s">
        <v>22</v>
      </c>
      <c r="M6585">
        <v>115000</v>
      </c>
      <c r="O6585" t="s">
        <v>9455</v>
      </c>
      <c r="P6585" t="s">
        <v>9456</v>
      </c>
    </row>
    <row r="6586" spans="1:16" x14ac:dyDescent="0.25">
      <c r="A6586" t="s">
        <v>2</v>
      </c>
      <c r="B6586" t="s">
        <v>7237</v>
      </c>
      <c r="C6586" t="s">
        <v>2360</v>
      </c>
      <c r="D6586" t="s">
        <v>7238</v>
      </c>
      <c r="E6586" t="s">
        <v>20</v>
      </c>
      <c r="F6586" t="b">
        <v>0</v>
      </c>
      <c r="G6586" t="s">
        <v>1740</v>
      </c>
      <c r="H6586" s="4">
        <v>45736.685069444437</v>
      </c>
      <c r="I6586" t="b">
        <v>0</v>
      </c>
      <c r="J6586" t="b">
        <v>0</v>
      </c>
      <c r="K6586" t="s">
        <v>1740</v>
      </c>
      <c r="L6586" t="s">
        <v>22</v>
      </c>
      <c r="M6586">
        <v>28000</v>
      </c>
      <c r="O6586" t="s">
        <v>7239</v>
      </c>
    </row>
    <row r="6587" spans="1:16" x14ac:dyDescent="0.25">
      <c r="A6587" t="s">
        <v>19</v>
      </c>
      <c r="B6587" t="s">
        <v>2537</v>
      </c>
      <c r="C6587" t="s">
        <v>82</v>
      </c>
      <c r="D6587" t="s">
        <v>3973</v>
      </c>
      <c r="E6587" t="s">
        <v>51</v>
      </c>
      <c r="F6587" t="b">
        <v>0</v>
      </c>
      <c r="G6587" t="s">
        <v>27</v>
      </c>
      <c r="H6587" s="4">
        <v>45736.708344907413</v>
      </c>
      <c r="I6587" t="b">
        <v>0</v>
      </c>
      <c r="J6587" t="b">
        <v>0</v>
      </c>
      <c r="K6587" t="s">
        <v>24</v>
      </c>
      <c r="L6587" t="s">
        <v>36</v>
      </c>
      <c r="N6587">
        <v>77.5</v>
      </c>
      <c r="O6587" t="s">
        <v>5098</v>
      </c>
      <c r="P6587" t="s">
        <v>5099</v>
      </c>
    </row>
    <row r="6588" spans="1:16" x14ac:dyDescent="0.25">
      <c r="A6588" t="s">
        <v>0</v>
      </c>
      <c r="B6588" t="s">
        <v>9396</v>
      </c>
      <c r="C6588" t="s">
        <v>443</v>
      </c>
      <c r="D6588" t="s">
        <v>3600</v>
      </c>
      <c r="E6588" t="s">
        <v>20</v>
      </c>
      <c r="F6588" t="b">
        <v>0</v>
      </c>
      <c r="G6588" t="s">
        <v>27</v>
      </c>
      <c r="H6588" s="4">
        <v>45736.708368055559</v>
      </c>
      <c r="I6588" t="b">
        <v>0</v>
      </c>
      <c r="J6588" t="b">
        <v>0</v>
      </c>
      <c r="K6588" t="s">
        <v>24</v>
      </c>
      <c r="L6588" t="s">
        <v>22</v>
      </c>
      <c r="M6588">
        <v>107500</v>
      </c>
      <c r="O6588" t="s">
        <v>9397</v>
      </c>
      <c r="P6588" t="s">
        <v>9398</v>
      </c>
    </row>
    <row r="6589" spans="1:16" x14ac:dyDescent="0.25">
      <c r="A6589" t="s">
        <v>0</v>
      </c>
      <c r="B6589" t="s">
        <v>0</v>
      </c>
      <c r="C6589" t="s">
        <v>621</v>
      </c>
      <c r="D6589" t="s">
        <v>3973</v>
      </c>
      <c r="E6589" t="s">
        <v>51</v>
      </c>
      <c r="F6589" t="b">
        <v>0</v>
      </c>
      <c r="G6589" t="s">
        <v>52</v>
      </c>
      <c r="H6589" s="4">
        <v>45736.709050925929</v>
      </c>
      <c r="I6589" t="b">
        <v>1</v>
      </c>
      <c r="J6589" t="b">
        <v>0</v>
      </c>
      <c r="K6589" t="s">
        <v>24</v>
      </c>
      <c r="L6589" t="s">
        <v>36</v>
      </c>
      <c r="N6589">
        <v>22.5</v>
      </c>
      <c r="O6589" t="s">
        <v>1783</v>
      </c>
    </row>
    <row r="6590" spans="1:16" x14ac:dyDescent="0.25">
      <c r="A6590" t="s">
        <v>1</v>
      </c>
      <c r="B6590" t="s">
        <v>9457</v>
      </c>
      <c r="C6590" t="s">
        <v>82</v>
      </c>
      <c r="D6590" t="s">
        <v>4084</v>
      </c>
      <c r="E6590" t="s">
        <v>20</v>
      </c>
      <c r="F6590" t="b">
        <v>0</v>
      </c>
      <c r="G6590" t="s">
        <v>27</v>
      </c>
      <c r="H6590" s="4">
        <v>45736.709236111114</v>
      </c>
      <c r="I6590" t="b">
        <v>0</v>
      </c>
      <c r="J6590" t="b">
        <v>0</v>
      </c>
      <c r="K6590" t="s">
        <v>24</v>
      </c>
      <c r="L6590" t="s">
        <v>22</v>
      </c>
      <c r="M6590">
        <v>245000</v>
      </c>
      <c r="O6590" t="s">
        <v>2761</v>
      </c>
      <c r="P6590" t="s">
        <v>3842</v>
      </c>
    </row>
    <row r="6591" spans="1:16" x14ac:dyDescent="0.25">
      <c r="A6591" t="s">
        <v>1</v>
      </c>
      <c r="B6591" t="s">
        <v>779</v>
      </c>
      <c r="C6591" t="s">
        <v>64</v>
      </c>
      <c r="D6591" t="s">
        <v>3973</v>
      </c>
      <c r="E6591" t="s">
        <v>631</v>
      </c>
      <c r="F6591" t="b">
        <v>0</v>
      </c>
      <c r="G6591" t="s">
        <v>52</v>
      </c>
      <c r="H6591" s="4">
        <v>45736.710057870368</v>
      </c>
      <c r="I6591" t="b">
        <v>0</v>
      </c>
      <c r="J6591" t="b">
        <v>0</v>
      </c>
      <c r="K6591" t="s">
        <v>24</v>
      </c>
      <c r="L6591" t="s">
        <v>36</v>
      </c>
      <c r="N6591">
        <v>20</v>
      </c>
      <c r="O6591" t="s">
        <v>3888</v>
      </c>
      <c r="P6591" t="s">
        <v>149</v>
      </c>
    </row>
    <row r="6592" spans="1:16" x14ac:dyDescent="0.25">
      <c r="A6592" t="s">
        <v>2</v>
      </c>
      <c r="B6592" t="s">
        <v>9399</v>
      </c>
      <c r="C6592" t="s">
        <v>172</v>
      </c>
      <c r="D6592" t="s">
        <v>3973</v>
      </c>
      <c r="E6592" t="s">
        <v>20</v>
      </c>
      <c r="F6592" t="b">
        <v>0</v>
      </c>
      <c r="G6592" t="s">
        <v>27</v>
      </c>
      <c r="H6592" s="4">
        <v>45736.710231481477</v>
      </c>
      <c r="I6592" t="b">
        <v>0</v>
      </c>
      <c r="J6592" t="b">
        <v>1</v>
      </c>
      <c r="K6592" t="s">
        <v>24</v>
      </c>
      <c r="L6592" t="s">
        <v>22</v>
      </c>
      <c r="M6592">
        <v>162500</v>
      </c>
      <c r="O6592" t="s">
        <v>1172</v>
      </c>
      <c r="P6592" t="s">
        <v>9400</v>
      </c>
    </row>
    <row r="6593" spans="1:16" x14ac:dyDescent="0.25">
      <c r="A6593" t="s">
        <v>2</v>
      </c>
      <c r="B6593" t="s">
        <v>9401</v>
      </c>
      <c r="C6593" t="s">
        <v>633</v>
      </c>
      <c r="D6593" t="s">
        <v>2208</v>
      </c>
      <c r="E6593" t="s">
        <v>20</v>
      </c>
      <c r="F6593" t="b">
        <v>0</v>
      </c>
      <c r="G6593" t="s">
        <v>27</v>
      </c>
      <c r="H6593" s="4">
        <v>45736.710277777784</v>
      </c>
      <c r="I6593" t="b">
        <v>0</v>
      </c>
      <c r="J6593" t="b">
        <v>1</v>
      </c>
      <c r="K6593" t="s">
        <v>24</v>
      </c>
      <c r="L6593" t="s">
        <v>22</v>
      </c>
      <c r="M6593">
        <v>135000</v>
      </c>
      <c r="O6593" t="s">
        <v>3506</v>
      </c>
      <c r="P6593" t="s">
        <v>9402</v>
      </c>
    </row>
    <row r="6594" spans="1:16" x14ac:dyDescent="0.25">
      <c r="A6594" t="s">
        <v>2</v>
      </c>
      <c r="B6594" t="s">
        <v>2</v>
      </c>
      <c r="C6594" t="s">
        <v>39</v>
      </c>
      <c r="D6594" t="s">
        <v>3985</v>
      </c>
      <c r="E6594" t="s">
        <v>20</v>
      </c>
      <c r="F6594" t="b">
        <v>1</v>
      </c>
      <c r="G6594" t="s">
        <v>3446</v>
      </c>
      <c r="H6594" s="4">
        <v>45736.710682870369</v>
      </c>
      <c r="I6594" t="b">
        <v>0</v>
      </c>
      <c r="J6594" t="b">
        <v>0</v>
      </c>
      <c r="K6594" t="s">
        <v>3446</v>
      </c>
      <c r="L6594" t="s">
        <v>22</v>
      </c>
      <c r="M6594">
        <v>37500</v>
      </c>
      <c r="O6594" t="s">
        <v>7650</v>
      </c>
      <c r="P6594" t="s">
        <v>7651</v>
      </c>
    </row>
    <row r="6595" spans="1:16" x14ac:dyDescent="0.25">
      <c r="A6595" t="s">
        <v>2</v>
      </c>
      <c r="B6595" t="s">
        <v>9403</v>
      </c>
      <c r="C6595" t="s">
        <v>9404</v>
      </c>
      <c r="D6595" t="s">
        <v>4084</v>
      </c>
      <c r="E6595" t="s">
        <v>20</v>
      </c>
      <c r="F6595" t="b">
        <v>0</v>
      </c>
      <c r="G6595" t="s">
        <v>158</v>
      </c>
      <c r="H6595" s="4">
        <v>45736.712916666656</v>
      </c>
      <c r="I6595" t="b">
        <v>0</v>
      </c>
      <c r="J6595" t="b">
        <v>0</v>
      </c>
      <c r="K6595" t="s">
        <v>158</v>
      </c>
      <c r="L6595" t="s">
        <v>22</v>
      </c>
      <c r="M6595">
        <v>110000</v>
      </c>
      <c r="O6595" t="s">
        <v>9405</v>
      </c>
      <c r="P6595" t="s">
        <v>1244</v>
      </c>
    </row>
    <row r="6596" spans="1:16" x14ac:dyDescent="0.25">
      <c r="A6596" t="s">
        <v>2</v>
      </c>
      <c r="B6596" t="s">
        <v>9406</v>
      </c>
      <c r="C6596" t="s">
        <v>4208</v>
      </c>
      <c r="D6596" t="s">
        <v>3828</v>
      </c>
      <c r="E6596" t="s">
        <v>219</v>
      </c>
      <c r="F6596" t="b">
        <v>0</v>
      </c>
      <c r="G6596" t="s">
        <v>1247</v>
      </c>
      <c r="H6596" s="4">
        <v>45736.738020833327</v>
      </c>
      <c r="I6596" t="b">
        <v>0</v>
      </c>
      <c r="J6596" t="b">
        <v>0</v>
      </c>
      <c r="K6596" t="s">
        <v>1247</v>
      </c>
      <c r="L6596" t="s">
        <v>36</v>
      </c>
      <c r="N6596">
        <v>32.5</v>
      </c>
      <c r="O6596" t="s">
        <v>9407</v>
      </c>
    </row>
    <row r="6597" spans="1:16" x14ac:dyDescent="0.25">
      <c r="A6597" t="s">
        <v>2</v>
      </c>
      <c r="B6597" t="s">
        <v>3818</v>
      </c>
      <c r="C6597" t="s">
        <v>33</v>
      </c>
      <c r="D6597" t="s">
        <v>4035</v>
      </c>
      <c r="E6597" t="s">
        <v>20</v>
      </c>
      <c r="F6597" t="b">
        <v>0</v>
      </c>
      <c r="G6597" t="s">
        <v>27</v>
      </c>
      <c r="H6597" s="4">
        <v>45736.751516203702</v>
      </c>
      <c r="I6597" t="b">
        <v>0</v>
      </c>
      <c r="J6597" t="b">
        <v>0</v>
      </c>
      <c r="K6597" t="s">
        <v>24</v>
      </c>
      <c r="L6597" t="s">
        <v>22</v>
      </c>
      <c r="M6597">
        <v>184799.5</v>
      </c>
      <c r="O6597" t="s">
        <v>9458</v>
      </c>
      <c r="P6597" t="s">
        <v>9459</v>
      </c>
    </row>
    <row r="6598" spans="1:16" x14ac:dyDescent="0.25">
      <c r="A6598" t="s">
        <v>2</v>
      </c>
      <c r="B6598" t="s">
        <v>9408</v>
      </c>
      <c r="C6598" t="s">
        <v>122</v>
      </c>
      <c r="D6598" t="s">
        <v>3600</v>
      </c>
      <c r="E6598" t="s">
        <v>20</v>
      </c>
      <c r="F6598" t="b">
        <v>0</v>
      </c>
      <c r="G6598" t="s">
        <v>27</v>
      </c>
      <c r="H6598" s="4">
        <v>45736.752106481479</v>
      </c>
      <c r="I6598" t="b">
        <v>1</v>
      </c>
      <c r="J6598" t="b">
        <v>0</v>
      </c>
      <c r="K6598" t="s">
        <v>24</v>
      </c>
      <c r="L6598" t="s">
        <v>22</v>
      </c>
      <c r="M6598">
        <v>95000</v>
      </c>
      <c r="O6598" t="s">
        <v>9409</v>
      </c>
      <c r="P6598" t="s">
        <v>48</v>
      </c>
    </row>
    <row r="6599" spans="1:16" x14ac:dyDescent="0.25">
      <c r="A6599" t="s">
        <v>2</v>
      </c>
      <c r="B6599" t="s">
        <v>8530</v>
      </c>
      <c r="C6599" t="s">
        <v>26</v>
      </c>
      <c r="D6599" t="s">
        <v>3957</v>
      </c>
      <c r="E6599" t="s">
        <v>20</v>
      </c>
      <c r="F6599" t="b">
        <v>0</v>
      </c>
      <c r="G6599" t="s">
        <v>23</v>
      </c>
      <c r="H6599" s="4">
        <v>45736.768310185187</v>
      </c>
      <c r="I6599" t="b">
        <v>0</v>
      </c>
      <c r="J6599" t="b">
        <v>1</v>
      </c>
      <c r="K6599" t="s">
        <v>24</v>
      </c>
      <c r="L6599" t="s">
        <v>36</v>
      </c>
      <c r="N6599">
        <v>61.159996032714837</v>
      </c>
      <c r="O6599" t="s">
        <v>8531</v>
      </c>
      <c r="P6599" t="s">
        <v>8532</v>
      </c>
    </row>
    <row r="6600" spans="1:16" x14ac:dyDescent="0.25">
      <c r="A6600" t="s">
        <v>0</v>
      </c>
      <c r="B6600" t="s">
        <v>9410</v>
      </c>
      <c r="C6600" t="s">
        <v>329</v>
      </c>
      <c r="D6600" t="s">
        <v>3973</v>
      </c>
      <c r="E6600" t="s">
        <v>51</v>
      </c>
      <c r="F6600" t="b">
        <v>0</v>
      </c>
      <c r="G6600" t="s">
        <v>27</v>
      </c>
      <c r="H6600" s="4">
        <v>45736.791932870372</v>
      </c>
      <c r="I6600" t="b">
        <v>0</v>
      </c>
      <c r="J6600" t="b">
        <v>0</v>
      </c>
      <c r="K6600" t="s">
        <v>24</v>
      </c>
      <c r="L6600" t="s">
        <v>36</v>
      </c>
      <c r="N6600">
        <v>80</v>
      </c>
      <c r="O6600" t="s">
        <v>9411</v>
      </c>
    </row>
    <row r="6601" spans="1:16" x14ac:dyDescent="0.25">
      <c r="A6601" t="s">
        <v>0</v>
      </c>
      <c r="B6601" t="s">
        <v>1246</v>
      </c>
      <c r="C6601" t="s">
        <v>768</v>
      </c>
      <c r="D6601" t="s">
        <v>4084</v>
      </c>
      <c r="F6601" t="b">
        <v>0</v>
      </c>
      <c r="G6601" t="s">
        <v>27</v>
      </c>
      <c r="H6601" s="4">
        <v>45736.792013888888</v>
      </c>
      <c r="I6601" t="b">
        <v>0</v>
      </c>
      <c r="J6601" t="b">
        <v>0</v>
      </c>
      <c r="K6601" t="s">
        <v>24</v>
      </c>
      <c r="L6601" t="s">
        <v>22</v>
      </c>
      <c r="M6601">
        <v>93176</v>
      </c>
      <c r="O6601" t="s">
        <v>9412</v>
      </c>
    </row>
    <row r="6602" spans="1:16" x14ac:dyDescent="0.25">
      <c r="A6602" t="s">
        <v>2</v>
      </c>
      <c r="B6602" t="s">
        <v>9413</v>
      </c>
      <c r="C6602" t="s">
        <v>1025</v>
      </c>
      <c r="D6602" t="s">
        <v>3600</v>
      </c>
      <c r="E6602" t="s">
        <v>51</v>
      </c>
      <c r="F6602" t="b">
        <v>0</v>
      </c>
      <c r="G6602" t="s">
        <v>35</v>
      </c>
      <c r="H6602" s="4">
        <v>45736.793356481481</v>
      </c>
      <c r="I6602" t="b">
        <v>1</v>
      </c>
      <c r="J6602" t="b">
        <v>0</v>
      </c>
      <c r="K6602" t="s">
        <v>24</v>
      </c>
      <c r="L6602" t="s">
        <v>36</v>
      </c>
      <c r="N6602">
        <v>65</v>
      </c>
      <c r="O6602" t="s">
        <v>9414</v>
      </c>
      <c r="P6602" t="s">
        <v>2177</v>
      </c>
    </row>
    <row r="6603" spans="1:16" x14ac:dyDescent="0.25">
      <c r="A6603" t="s">
        <v>0</v>
      </c>
      <c r="B6603" t="s">
        <v>8056</v>
      </c>
      <c r="C6603" t="s">
        <v>696</v>
      </c>
      <c r="D6603" t="s">
        <v>3973</v>
      </c>
      <c r="E6603" t="s">
        <v>51</v>
      </c>
      <c r="F6603" t="b">
        <v>0</v>
      </c>
      <c r="G6603" t="s">
        <v>30</v>
      </c>
      <c r="H6603" s="4">
        <v>45736.793506944443</v>
      </c>
      <c r="I6603" t="b">
        <v>0</v>
      </c>
      <c r="J6603" t="b">
        <v>0</v>
      </c>
      <c r="K6603" t="s">
        <v>24</v>
      </c>
      <c r="L6603" t="s">
        <v>36</v>
      </c>
      <c r="N6603">
        <v>47.5</v>
      </c>
      <c r="O6603" t="s">
        <v>1137</v>
      </c>
      <c r="P6603" t="s">
        <v>709</v>
      </c>
    </row>
    <row r="6604" spans="1:16" x14ac:dyDescent="0.25">
      <c r="A6604" t="s">
        <v>2</v>
      </c>
      <c r="B6604" t="s">
        <v>9415</v>
      </c>
      <c r="C6604" t="s">
        <v>9416</v>
      </c>
      <c r="D6604" t="s">
        <v>3973</v>
      </c>
      <c r="E6604" t="s">
        <v>20</v>
      </c>
      <c r="F6604" t="b">
        <v>0</v>
      </c>
      <c r="G6604" t="s">
        <v>27</v>
      </c>
      <c r="H6604" s="4">
        <v>45736.793703703697</v>
      </c>
      <c r="I6604" t="b">
        <v>0</v>
      </c>
      <c r="J6604" t="b">
        <v>1</v>
      </c>
      <c r="K6604" t="s">
        <v>24</v>
      </c>
      <c r="L6604" t="s">
        <v>22</v>
      </c>
      <c r="M6604">
        <v>119000</v>
      </c>
      <c r="O6604" t="s">
        <v>734</v>
      </c>
      <c r="P6604" t="s">
        <v>9417</v>
      </c>
    </row>
    <row r="6605" spans="1:16" x14ac:dyDescent="0.25">
      <c r="A6605" t="s">
        <v>40</v>
      </c>
      <c r="B6605" t="s">
        <v>9463</v>
      </c>
      <c r="C6605" t="s">
        <v>3515</v>
      </c>
      <c r="D6605" t="s">
        <v>2208</v>
      </c>
      <c r="E6605" t="s">
        <v>20</v>
      </c>
      <c r="F6605" t="b">
        <v>0</v>
      </c>
      <c r="G6605" t="s">
        <v>27</v>
      </c>
      <c r="H6605" s="4">
        <v>45736.793726851851</v>
      </c>
      <c r="I6605" t="b">
        <v>0</v>
      </c>
      <c r="J6605" t="b">
        <v>1</v>
      </c>
      <c r="K6605" t="s">
        <v>24</v>
      </c>
      <c r="L6605" t="s">
        <v>22</v>
      </c>
      <c r="M6605">
        <v>125525</v>
      </c>
      <c r="O6605" t="s">
        <v>9464</v>
      </c>
      <c r="P6605" t="s">
        <v>9465</v>
      </c>
    </row>
    <row r="6606" spans="1:16" x14ac:dyDescent="0.25">
      <c r="A6606" t="s">
        <v>89</v>
      </c>
      <c r="B6606" t="s">
        <v>6660</v>
      </c>
      <c r="C6606" t="s">
        <v>44</v>
      </c>
      <c r="D6606" t="s">
        <v>3973</v>
      </c>
      <c r="E6606" t="s">
        <v>20</v>
      </c>
      <c r="F6606" t="b">
        <v>0</v>
      </c>
      <c r="G6606" t="s">
        <v>27</v>
      </c>
      <c r="H6606" s="4">
        <v>45736.795057870368</v>
      </c>
      <c r="I6606" t="b">
        <v>1</v>
      </c>
      <c r="J6606" t="b">
        <v>1</v>
      </c>
      <c r="K6606" t="s">
        <v>24</v>
      </c>
      <c r="L6606" t="s">
        <v>22</v>
      </c>
      <c r="M6606">
        <v>185000</v>
      </c>
      <c r="O6606" t="s">
        <v>2815</v>
      </c>
      <c r="P6606" t="s">
        <v>6661</v>
      </c>
    </row>
    <row r="6607" spans="1:16" x14ac:dyDescent="0.25">
      <c r="A6607" t="s">
        <v>0</v>
      </c>
      <c r="B6607" t="s">
        <v>9418</v>
      </c>
      <c r="C6607" t="s">
        <v>316</v>
      </c>
      <c r="D6607" t="s">
        <v>3957</v>
      </c>
      <c r="E6607" t="s">
        <v>20</v>
      </c>
      <c r="F6607" t="b">
        <v>0</v>
      </c>
      <c r="G6607" t="s">
        <v>35</v>
      </c>
      <c r="H6607" s="4">
        <v>45736.833819444437</v>
      </c>
      <c r="I6607" t="b">
        <v>0</v>
      </c>
      <c r="J6607" t="b">
        <v>1</v>
      </c>
      <c r="K6607" t="s">
        <v>24</v>
      </c>
      <c r="L6607" t="s">
        <v>36</v>
      </c>
      <c r="N6607">
        <v>16.510000228881839</v>
      </c>
      <c r="O6607" t="s">
        <v>759</v>
      </c>
      <c r="P6607" t="s">
        <v>9419</v>
      </c>
    </row>
    <row r="6608" spans="1:16" x14ac:dyDescent="0.25">
      <c r="A6608" t="s">
        <v>0</v>
      </c>
      <c r="B6608" t="s">
        <v>9175</v>
      </c>
      <c r="C6608" t="s">
        <v>292</v>
      </c>
      <c r="D6608" t="s">
        <v>3957</v>
      </c>
      <c r="E6608" t="s">
        <v>20</v>
      </c>
      <c r="F6608" t="b">
        <v>0</v>
      </c>
      <c r="G6608" t="s">
        <v>30</v>
      </c>
      <c r="H6608" s="4">
        <v>45736.834236111114</v>
      </c>
      <c r="I6608" t="b">
        <v>0</v>
      </c>
      <c r="J6608" t="b">
        <v>1</v>
      </c>
      <c r="K6608" t="s">
        <v>24</v>
      </c>
      <c r="L6608" t="s">
        <v>36</v>
      </c>
      <c r="N6608">
        <v>22.694999694824219</v>
      </c>
      <c r="O6608" t="s">
        <v>9176</v>
      </c>
      <c r="P6608" t="s">
        <v>1303</v>
      </c>
    </row>
    <row r="6609" spans="1:16" x14ac:dyDescent="0.25">
      <c r="A6609" t="s">
        <v>139</v>
      </c>
      <c r="B6609" t="s">
        <v>1634</v>
      </c>
      <c r="C6609" t="s">
        <v>945</v>
      </c>
      <c r="D6609" t="s">
        <v>3973</v>
      </c>
      <c r="E6609" t="s">
        <v>20</v>
      </c>
      <c r="F6609" t="b">
        <v>0</v>
      </c>
      <c r="G6609" t="s">
        <v>30</v>
      </c>
      <c r="H6609" s="4">
        <v>45736.83425925926</v>
      </c>
      <c r="I6609" t="b">
        <v>0</v>
      </c>
      <c r="J6609" t="b">
        <v>0</v>
      </c>
      <c r="K6609" t="s">
        <v>24</v>
      </c>
      <c r="L6609" t="s">
        <v>22</v>
      </c>
      <c r="M6609">
        <v>67884</v>
      </c>
      <c r="O6609" t="s">
        <v>3090</v>
      </c>
    </row>
    <row r="6610" spans="1:16" x14ac:dyDescent="0.25">
      <c r="A6610" t="s">
        <v>2</v>
      </c>
      <c r="B6610" t="s">
        <v>2617</v>
      </c>
      <c r="C6610" t="s">
        <v>151</v>
      </c>
      <c r="D6610" t="s">
        <v>3973</v>
      </c>
      <c r="E6610" t="s">
        <v>20</v>
      </c>
      <c r="F6610" t="b">
        <v>0</v>
      </c>
      <c r="G6610" t="s">
        <v>30</v>
      </c>
      <c r="H6610" s="4">
        <v>45736.835636574076</v>
      </c>
      <c r="I6610" t="b">
        <v>0</v>
      </c>
      <c r="J6610" t="b">
        <v>1</v>
      </c>
      <c r="K6610" t="s">
        <v>24</v>
      </c>
      <c r="L6610" t="s">
        <v>22</v>
      </c>
      <c r="M6610">
        <v>130500</v>
      </c>
      <c r="O6610" t="s">
        <v>9420</v>
      </c>
      <c r="P6610" t="s">
        <v>9421</v>
      </c>
    </row>
    <row r="6611" spans="1:16" x14ac:dyDescent="0.25">
      <c r="A6611" t="s">
        <v>2</v>
      </c>
      <c r="B6611" t="s">
        <v>2076</v>
      </c>
      <c r="C6611" t="s">
        <v>236</v>
      </c>
      <c r="D6611" t="s">
        <v>3957</v>
      </c>
      <c r="E6611" t="s">
        <v>34</v>
      </c>
      <c r="F6611" t="b">
        <v>0</v>
      </c>
      <c r="G6611" t="s">
        <v>41</v>
      </c>
      <c r="H6611" s="4">
        <v>45736.835763888892</v>
      </c>
      <c r="I6611" t="b">
        <v>1</v>
      </c>
      <c r="J6611" t="b">
        <v>1</v>
      </c>
      <c r="K6611" t="s">
        <v>24</v>
      </c>
      <c r="L6611" t="s">
        <v>36</v>
      </c>
      <c r="N6611">
        <v>56.475002288818359</v>
      </c>
      <c r="O6611" t="s">
        <v>186</v>
      </c>
      <c r="P6611" t="s">
        <v>4098</v>
      </c>
    </row>
    <row r="6612" spans="1:16" x14ac:dyDescent="0.25">
      <c r="A6612" t="s">
        <v>2</v>
      </c>
      <c r="B6612" t="s">
        <v>9422</v>
      </c>
      <c r="C6612" t="s">
        <v>823</v>
      </c>
      <c r="D6612" t="s">
        <v>3828</v>
      </c>
      <c r="E6612" t="s">
        <v>20</v>
      </c>
      <c r="F6612" t="b">
        <v>0</v>
      </c>
      <c r="G6612" t="s">
        <v>52</v>
      </c>
      <c r="H6612" s="4">
        <v>45736.838194444441</v>
      </c>
      <c r="I6612" t="b">
        <v>0</v>
      </c>
      <c r="J6612" t="b">
        <v>1</v>
      </c>
      <c r="K6612" t="s">
        <v>24</v>
      </c>
      <c r="L6612" t="s">
        <v>22</v>
      </c>
      <c r="M6612">
        <v>98883</v>
      </c>
      <c r="O6612" t="s">
        <v>9423</v>
      </c>
      <c r="P6612" t="s">
        <v>9424</v>
      </c>
    </row>
    <row r="6613" spans="1:16" x14ac:dyDescent="0.25">
      <c r="A6613" t="s">
        <v>25</v>
      </c>
      <c r="B6613" t="s">
        <v>9425</v>
      </c>
      <c r="C6613" t="s">
        <v>203</v>
      </c>
      <c r="D6613" t="s">
        <v>3828</v>
      </c>
      <c r="E6613" t="s">
        <v>20</v>
      </c>
      <c r="F6613" t="b">
        <v>0</v>
      </c>
      <c r="G6613" t="s">
        <v>23</v>
      </c>
      <c r="H6613" s="4">
        <v>45736.863483796304</v>
      </c>
      <c r="I6613" t="b">
        <v>1</v>
      </c>
      <c r="J6613" t="b">
        <v>1</v>
      </c>
      <c r="K6613" t="s">
        <v>24</v>
      </c>
      <c r="L6613" t="s">
        <v>22</v>
      </c>
      <c r="M6613">
        <v>108750</v>
      </c>
      <c r="O6613" t="s">
        <v>935</v>
      </c>
      <c r="P6613" t="s">
        <v>1813</v>
      </c>
    </row>
    <row r="6614" spans="1:16" x14ac:dyDescent="0.25">
      <c r="A6614" t="s">
        <v>0</v>
      </c>
      <c r="B6614" t="s">
        <v>5400</v>
      </c>
      <c r="C6614" t="s">
        <v>306</v>
      </c>
      <c r="D6614" t="s">
        <v>3973</v>
      </c>
      <c r="E6614" t="s">
        <v>20</v>
      </c>
      <c r="F6614" t="b">
        <v>0</v>
      </c>
      <c r="G6614" t="s">
        <v>27</v>
      </c>
      <c r="H6614" s="4">
        <v>45736.875219907408</v>
      </c>
      <c r="I6614" t="b">
        <v>0</v>
      </c>
      <c r="J6614" t="b">
        <v>0</v>
      </c>
      <c r="K6614" t="s">
        <v>24</v>
      </c>
      <c r="L6614" t="s">
        <v>22</v>
      </c>
      <c r="M6614">
        <v>66000</v>
      </c>
      <c r="O6614" t="s">
        <v>5401</v>
      </c>
    </row>
    <row r="6615" spans="1:16" x14ac:dyDescent="0.25">
      <c r="A6615" t="s">
        <v>0</v>
      </c>
      <c r="B6615" t="s">
        <v>0</v>
      </c>
      <c r="C6615" t="s">
        <v>916</v>
      </c>
      <c r="D6615" t="s">
        <v>3973</v>
      </c>
      <c r="E6615" t="s">
        <v>20</v>
      </c>
      <c r="F6615" t="b">
        <v>0</v>
      </c>
      <c r="G6615" t="s">
        <v>27</v>
      </c>
      <c r="H6615" s="4">
        <v>45736.876296296286</v>
      </c>
      <c r="I6615" t="b">
        <v>1</v>
      </c>
      <c r="J6615" t="b">
        <v>0</v>
      </c>
      <c r="K6615" t="s">
        <v>24</v>
      </c>
      <c r="L6615" t="s">
        <v>22</v>
      </c>
      <c r="M6615">
        <v>82500</v>
      </c>
      <c r="O6615" t="s">
        <v>1899</v>
      </c>
      <c r="P6615" t="s">
        <v>338</v>
      </c>
    </row>
    <row r="6616" spans="1:16" x14ac:dyDescent="0.25">
      <c r="A6616" t="s">
        <v>0</v>
      </c>
      <c r="B6616" t="s">
        <v>9426</v>
      </c>
      <c r="C6616" t="s">
        <v>213</v>
      </c>
      <c r="D6616" t="s">
        <v>3828</v>
      </c>
      <c r="E6616" t="s">
        <v>20</v>
      </c>
      <c r="F6616" t="b">
        <v>0</v>
      </c>
      <c r="G6616" t="s">
        <v>41</v>
      </c>
      <c r="H6616" s="4">
        <v>45736.876331018517</v>
      </c>
      <c r="I6616" t="b">
        <v>0</v>
      </c>
      <c r="J6616" t="b">
        <v>1</v>
      </c>
      <c r="K6616" t="s">
        <v>24</v>
      </c>
      <c r="L6616" t="s">
        <v>36</v>
      </c>
      <c r="N6616">
        <v>23</v>
      </c>
      <c r="O6616" t="s">
        <v>9427</v>
      </c>
      <c r="P6616" t="s">
        <v>9428</v>
      </c>
    </row>
    <row r="6617" spans="1:16" x14ac:dyDescent="0.25">
      <c r="A6617" t="s">
        <v>89</v>
      </c>
      <c r="B6617" t="s">
        <v>9429</v>
      </c>
      <c r="C6617" t="s">
        <v>2172</v>
      </c>
      <c r="D6617" t="s">
        <v>3600</v>
      </c>
      <c r="E6617" t="s">
        <v>20</v>
      </c>
      <c r="F6617" t="b">
        <v>0</v>
      </c>
      <c r="G6617" t="s">
        <v>52</v>
      </c>
      <c r="H6617" s="4">
        <v>45736.877812500003</v>
      </c>
      <c r="I6617" t="b">
        <v>0</v>
      </c>
      <c r="J6617" t="b">
        <v>1</v>
      </c>
      <c r="K6617" t="s">
        <v>24</v>
      </c>
      <c r="L6617" t="s">
        <v>22</v>
      </c>
      <c r="M6617">
        <v>255630</v>
      </c>
      <c r="O6617" t="s">
        <v>773</v>
      </c>
    </row>
    <row r="6618" spans="1:16" x14ac:dyDescent="0.25">
      <c r="A6618" t="s">
        <v>0</v>
      </c>
      <c r="B6618" t="s">
        <v>1934</v>
      </c>
      <c r="C6618" t="s">
        <v>1247</v>
      </c>
      <c r="D6618" t="s">
        <v>3828</v>
      </c>
      <c r="E6618" t="s">
        <v>20</v>
      </c>
      <c r="F6618" t="b">
        <v>0</v>
      </c>
      <c r="G6618" t="s">
        <v>1247</v>
      </c>
      <c r="H6618" s="4">
        <v>45736.905011574083</v>
      </c>
      <c r="I6618" t="b">
        <v>0</v>
      </c>
      <c r="J6618" t="b">
        <v>0</v>
      </c>
      <c r="K6618" t="s">
        <v>1247</v>
      </c>
      <c r="L6618" t="s">
        <v>22</v>
      </c>
      <c r="M6618">
        <v>38500</v>
      </c>
      <c r="O6618" t="s">
        <v>5660</v>
      </c>
      <c r="P6618" t="s">
        <v>5661</v>
      </c>
    </row>
    <row r="6619" spans="1:16" x14ac:dyDescent="0.25">
      <c r="A6619" t="s">
        <v>89</v>
      </c>
      <c r="B6619" t="s">
        <v>2377</v>
      </c>
      <c r="C6619" t="s">
        <v>623</v>
      </c>
      <c r="D6619" t="s">
        <v>3973</v>
      </c>
      <c r="E6619" t="s">
        <v>51</v>
      </c>
      <c r="F6619" t="b">
        <v>0</v>
      </c>
      <c r="G6619" t="s">
        <v>27</v>
      </c>
      <c r="H6619" s="4">
        <v>45736.916979166657</v>
      </c>
      <c r="I6619" t="b">
        <v>0</v>
      </c>
      <c r="J6619" t="b">
        <v>1</v>
      </c>
      <c r="K6619" t="s">
        <v>24</v>
      </c>
      <c r="L6619" t="s">
        <v>36</v>
      </c>
      <c r="N6619">
        <v>65</v>
      </c>
      <c r="O6619" t="s">
        <v>483</v>
      </c>
      <c r="P6619" t="s">
        <v>9069</v>
      </c>
    </row>
    <row r="6620" spans="1:16" x14ac:dyDescent="0.25">
      <c r="A6620" t="s">
        <v>0</v>
      </c>
      <c r="B6620" t="s">
        <v>8621</v>
      </c>
      <c r="C6620" t="s">
        <v>179</v>
      </c>
      <c r="D6620" t="s">
        <v>3973</v>
      </c>
      <c r="E6620" t="s">
        <v>20</v>
      </c>
      <c r="F6620" t="b">
        <v>0</v>
      </c>
      <c r="G6620" t="s">
        <v>27</v>
      </c>
      <c r="H6620" s="4">
        <v>45736.916979166657</v>
      </c>
      <c r="I6620" t="b">
        <v>0</v>
      </c>
      <c r="J6620" t="b">
        <v>1</v>
      </c>
      <c r="K6620" t="s">
        <v>24</v>
      </c>
      <c r="L6620" t="s">
        <v>22</v>
      </c>
      <c r="M6620">
        <v>62355.453125</v>
      </c>
      <c r="O6620" t="s">
        <v>8622</v>
      </c>
      <c r="P6620" t="s">
        <v>1732</v>
      </c>
    </row>
    <row r="6621" spans="1:16" x14ac:dyDescent="0.25">
      <c r="A6621" t="s">
        <v>2</v>
      </c>
      <c r="B6621" t="s">
        <v>9430</v>
      </c>
      <c r="C6621" t="s">
        <v>145</v>
      </c>
      <c r="D6621" t="s">
        <v>3828</v>
      </c>
      <c r="E6621" t="s">
        <v>20</v>
      </c>
      <c r="F6621" t="b">
        <v>0</v>
      </c>
      <c r="G6621" t="s">
        <v>27</v>
      </c>
      <c r="H6621" s="4">
        <v>45736.917870370373</v>
      </c>
      <c r="I6621" t="b">
        <v>0</v>
      </c>
      <c r="J6621" t="b">
        <v>1</v>
      </c>
      <c r="K6621" t="s">
        <v>24</v>
      </c>
      <c r="L6621" t="s">
        <v>22</v>
      </c>
      <c r="M6621">
        <v>204500</v>
      </c>
      <c r="O6621" t="s">
        <v>9431</v>
      </c>
      <c r="P6621" t="s">
        <v>9432</v>
      </c>
    </row>
    <row r="6622" spans="1:16" x14ac:dyDescent="0.25">
      <c r="A6622" t="s">
        <v>1</v>
      </c>
      <c r="B6622" t="s">
        <v>9433</v>
      </c>
      <c r="C6622" t="s">
        <v>192</v>
      </c>
      <c r="D6622" t="s">
        <v>2208</v>
      </c>
      <c r="E6622" t="s">
        <v>20</v>
      </c>
      <c r="F6622" t="b">
        <v>0</v>
      </c>
      <c r="G6622" t="s">
        <v>23</v>
      </c>
      <c r="H6622" s="4">
        <v>45736.930821759262</v>
      </c>
      <c r="I6622" t="b">
        <v>0</v>
      </c>
      <c r="J6622" t="b">
        <v>1</v>
      </c>
      <c r="K6622" t="s">
        <v>24</v>
      </c>
      <c r="L6622" t="s">
        <v>36</v>
      </c>
      <c r="N6622">
        <v>40.81500244140625</v>
      </c>
      <c r="O6622" t="s">
        <v>9434</v>
      </c>
      <c r="P6622" t="s">
        <v>9435</v>
      </c>
    </row>
    <row r="6623" spans="1:16" x14ac:dyDescent="0.25">
      <c r="A6623" t="s">
        <v>89</v>
      </c>
      <c r="B6623" t="s">
        <v>5118</v>
      </c>
      <c r="C6623" t="s">
        <v>367</v>
      </c>
      <c r="D6623" t="s">
        <v>3973</v>
      </c>
      <c r="E6623" t="s">
        <v>20</v>
      </c>
      <c r="F6623" t="b">
        <v>0</v>
      </c>
      <c r="G6623" t="s">
        <v>27</v>
      </c>
      <c r="H6623" s="4">
        <v>45736.958541666667</v>
      </c>
      <c r="I6623" t="b">
        <v>0</v>
      </c>
      <c r="J6623" t="b">
        <v>1</v>
      </c>
      <c r="K6623" t="s">
        <v>24</v>
      </c>
      <c r="L6623" t="s">
        <v>22</v>
      </c>
      <c r="M6623">
        <v>160000</v>
      </c>
      <c r="O6623" t="s">
        <v>368</v>
      </c>
      <c r="P6623" t="s">
        <v>5119</v>
      </c>
    </row>
    <row r="6624" spans="1:16" x14ac:dyDescent="0.25">
      <c r="A6624" t="s">
        <v>0</v>
      </c>
      <c r="B6624" t="s">
        <v>1174</v>
      </c>
      <c r="C6624" t="s">
        <v>9436</v>
      </c>
      <c r="D6624" t="s">
        <v>3957</v>
      </c>
      <c r="E6624" t="s">
        <v>34</v>
      </c>
      <c r="F6624" t="b">
        <v>0</v>
      </c>
      <c r="G6624" t="s">
        <v>35</v>
      </c>
      <c r="H6624" s="4">
        <v>45736.958761574067</v>
      </c>
      <c r="I6624" t="b">
        <v>0</v>
      </c>
      <c r="J6624" t="b">
        <v>0</v>
      </c>
      <c r="K6624" t="s">
        <v>24</v>
      </c>
      <c r="L6624" t="s">
        <v>36</v>
      </c>
      <c r="N6624">
        <v>16.510000228881839</v>
      </c>
      <c r="O6624" t="s">
        <v>9437</v>
      </c>
      <c r="P6624" t="s">
        <v>9438</v>
      </c>
    </row>
    <row r="6625" spans="1:16" x14ac:dyDescent="0.25">
      <c r="A6625" t="s">
        <v>2</v>
      </c>
      <c r="B6625" t="s">
        <v>369</v>
      </c>
      <c r="C6625" t="s">
        <v>8874</v>
      </c>
      <c r="D6625" t="s">
        <v>3973</v>
      </c>
      <c r="E6625" t="s">
        <v>631</v>
      </c>
      <c r="F6625" t="b">
        <v>0</v>
      </c>
      <c r="G6625" t="s">
        <v>41</v>
      </c>
      <c r="H6625" s="4">
        <v>45736.971516203703</v>
      </c>
      <c r="I6625" t="b">
        <v>0</v>
      </c>
      <c r="J6625" t="b">
        <v>0</v>
      </c>
      <c r="K6625" t="s">
        <v>24</v>
      </c>
      <c r="L6625" t="s">
        <v>22</v>
      </c>
      <c r="M6625">
        <v>87000</v>
      </c>
      <c r="O6625" t="s">
        <v>91</v>
      </c>
      <c r="P6625" t="s">
        <v>9439</v>
      </c>
    </row>
    <row r="6626" spans="1:16" x14ac:dyDescent="0.25">
      <c r="A6626" t="s">
        <v>40</v>
      </c>
      <c r="B6626" t="s">
        <v>1786</v>
      </c>
      <c r="C6626" t="s">
        <v>5427</v>
      </c>
      <c r="D6626" t="s">
        <v>4014</v>
      </c>
      <c r="E6626" t="s">
        <v>20</v>
      </c>
      <c r="F6626" t="b">
        <v>0</v>
      </c>
      <c r="G6626" t="s">
        <v>27</v>
      </c>
      <c r="H6626" s="4">
        <v>45736.997129629628</v>
      </c>
      <c r="I6626" t="b">
        <v>0</v>
      </c>
      <c r="J6626" t="b">
        <v>1</v>
      </c>
      <c r="K6626" t="s">
        <v>24</v>
      </c>
      <c r="L6626" t="s">
        <v>22</v>
      </c>
      <c r="M6626">
        <v>253000</v>
      </c>
      <c r="O6626" t="s">
        <v>59</v>
      </c>
      <c r="P6626" t="s">
        <v>137</v>
      </c>
    </row>
    <row r="6627" spans="1:16" x14ac:dyDescent="0.25">
      <c r="A6627" t="s">
        <v>0</v>
      </c>
      <c r="B6627" t="s">
        <v>257</v>
      </c>
      <c r="C6627" t="s">
        <v>468</v>
      </c>
      <c r="D6627" t="s">
        <v>3973</v>
      </c>
      <c r="E6627" t="s">
        <v>20</v>
      </c>
      <c r="F6627" t="b">
        <v>0</v>
      </c>
      <c r="G6627" t="s">
        <v>27</v>
      </c>
      <c r="H6627" s="4">
        <v>45737.000231481477</v>
      </c>
      <c r="I6627" t="b">
        <v>0</v>
      </c>
      <c r="J6627" t="b">
        <v>1</v>
      </c>
      <c r="K6627" t="s">
        <v>24</v>
      </c>
      <c r="L6627" t="s">
        <v>22</v>
      </c>
      <c r="M6627">
        <v>125000</v>
      </c>
      <c r="O6627" t="s">
        <v>5482</v>
      </c>
      <c r="P6627" t="s">
        <v>9339</v>
      </c>
    </row>
    <row r="6628" spans="1:16" x14ac:dyDescent="0.25">
      <c r="A6628" t="s">
        <v>89</v>
      </c>
      <c r="B6628" t="s">
        <v>5532</v>
      </c>
      <c r="C6628" t="s">
        <v>3196</v>
      </c>
      <c r="D6628" t="s">
        <v>3973</v>
      </c>
      <c r="E6628" t="s">
        <v>51</v>
      </c>
      <c r="F6628" t="b">
        <v>0</v>
      </c>
      <c r="G6628" t="s">
        <v>41</v>
      </c>
      <c r="H6628" s="4">
        <v>45737.000462962962</v>
      </c>
      <c r="I6628" t="b">
        <v>1</v>
      </c>
      <c r="J6628" t="b">
        <v>0</v>
      </c>
      <c r="K6628" t="s">
        <v>24</v>
      </c>
      <c r="L6628" t="s">
        <v>36</v>
      </c>
      <c r="N6628">
        <v>47.5</v>
      </c>
      <c r="O6628" t="s">
        <v>806</v>
      </c>
      <c r="P6628" t="s">
        <v>5533</v>
      </c>
    </row>
    <row r="6629" spans="1:16" x14ac:dyDescent="0.25">
      <c r="A6629" t="s">
        <v>2</v>
      </c>
      <c r="B6629" t="s">
        <v>1167</v>
      </c>
      <c r="C6629" t="s">
        <v>29</v>
      </c>
      <c r="D6629" t="s">
        <v>5535</v>
      </c>
      <c r="E6629" t="s">
        <v>20</v>
      </c>
      <c r="F6629" t="b">
        <v>0</v>
      </c>
      <c r="G6629" t="s">
        <v>27</v>
      </c>
      <c r="H6629" s="4">
        <v>45737.001157407409</v>
      </c>
      <c r="I6629" t="b">
        <v>1</v>
      </c>
      <c r="J6629" t="b">
        <v>1</v>
      </c>
      <c r="K6629" t="s">
        <v>24</v>
      </c>
      <c r="L6629" t="s">
        <v>22</v>
      </c>
      <c r="M6629">
        <v>88582</v>
      </c>
      <c r="O6629" t="s">
        <v>77</v>
      </c>
      <c r="P6629" t="s">
        <v>9340</v>
      </c>
    </row>
    <row r="6630" spans="1:16" x14ac:dyDescent="0.25">
      <c r="A6630" t="s">
        <v>40</v>
      </c>
      <c r="B6630" t="s">
        <v>9341</v>
      </c>
      <c r="C6630" t="s">
        <v>748</v>
      </c>
      <c r="D6630" t="s">
        <v>4035</v>
      </c>
      <c r="E6630" t="s">
        <v>20</v>
      </c>
      <c r="F6630" t="b">
        <v>0</v>
      </c>
      <c r="G6630" t="s">
        <v>158</v>
      </c>
      <c r="H6630" s="4">
        <v>45737.014479166668</v>
      </c>
      <c r="I6630" t="b">
        <v>0</v>
      </c>
      <c r="J6630" t="b">
        <v>0</v>
      </c>
      <c r="K6630" t="s">
        <v>158</v>
      </c>
      <c r="L6630" t="s">
        <v>22</v>
      </c>
      <c r="M6630">
        <v>83999.5</v>
      </c>
      <c r="O6630" t="s">
        <v>2768</v>
      </c>
      <c r="P6630" t="s">
        <v>3411</v>
      </c>
    </row>
    <row r="6631" spans="1:16" x14ac:dyDescent="0.25">
      <c r="A6631" t="s">
        <v>28</v>
      </c>
      <c r="B6631" t="s">
        <v>28</v>
      </c>
      <c r="C6631" t="s">
        <v>5242</v>
      </c>
      <c r="D6631" t="s">
        <v>5243</v>
      </c>
      <c r="E6631" t="s">
        <v>20</v>
      </c>
      <c r="F6631" t="b">
        <v>0</v>
      </c>
      <c r="G6631" t="s">
        <v>314</v>
      </c>
      <c r="H6631" s="4">
        <v>45737.023402777777</v>
      </c>
      <c r="I6631" t="b">
        <v>0</v>
      </c>
      <c r="J6631" t="b">
        <v>0</v>
      </c>
      <c r="K6631" t="s">
        <v>314</v>
      </c>
      <c r="L6631" t="s">
        <v>22</v>
      </c>
      <c r="M6631">
        <v>90000</v>
      </c>
      <c r="O6631" t="s">
        <v>6697</v>
      </c>
      <c r="P6631" t="s">
        <v>6698</v>
      </c>
    </row>
    <row r="6632" spans="1:16" x14ac:dyDescent="0.25">
      <c r="A6632" t="s">
        <v>0</v>
      </c>
      <c r="B6632" t="s">
        <v>0</v>
      </c>
      <c r="C6632" t="s">
        <v>9342</v>
      </c>
      <c r="D6632" t="s">
        <v>7547</v>
      </c>
      <c r="E6632" t="s">
        <v>34</v>
      </c>
      <c r="F6632" t="b">
        <v>0</v>
      </c>
      <c r="G6632" t="s">
        <v>41</v>
      </c>
      <c r="H6632" s="4">
        <v>45737.042337962957</v>
      </c>
      <c r="I6632" t="b">
        <v>0</v>
      </c>
      <c r="J6632" t="b">
        <v>0</v>
      </c>
      <c r="K6632" t="s">
        <v>24</v>
      </c>
      <c r="L6632" t="s">
        <v>36</v>
      </c>
      <c r="N6632">
        <v>15</v>
      </c>
      <c r="O6632" t="s">
        <v>7548</v>
      </c>
      <c r="P6632" t="s">
        <v>61</v>
      </c>
    </row>
    <row r="6633" spans="1:16" x14ac:dyDescent="0.25">
      <c r="A6633" t="s">
        <v>0</v>
      </c>
      <c r="B6633" t="s">
        <v>4606</v>
      </c>
      <c r="C6633" t="s">
        <v>386</v>
      </c>
      <c r="D6633" t="s">
        <v>4607</v>
      </c>
      <c r="E6633" t="s">
        <v>51</v>
      </c>
      <c r="F6633" t="b">
        <v>0</v>
      </c>
      <c r="G6633" t="s">
        <v>41</v>
      </c>
      <c r="H6633" s="4">
        <v>45737.250300925924</v>
      </c>
      <c r="I6633" t="b">
        <v>1</v>
      </c>
      <c r="J6633" t="b">
        <v>0</v>
      </c>
      <c r="K6633" t="s">
        <v>24</v>
      </c>
      <c r="L6633" t="s">
        <v>22</v>
      </c>
      <c r="M6633">
        <v>169241</v>
      </c>
      <c r="O6633" t="s">
        <v>4608</v>
      </c>
      <c r="P6633" t="s">
        <v>4609</v>
      </c>
    </row>
    <row r="6634" spans="1:16" x14ac:dyDescent="0.25">
      <c r="A6634" t="s">
        <v>0</v>
      </c>
      <c r="B6634" t="s">
        <v>0</v>
      </c>
      <c r="C6634" t="s">
        <v>517</v>
      </c>
      <c r="D6634" t="s">
        <v>4753</v>
      </c>
      <c r="E6634" t="s">
        <v>51</v>
      </c>
      <c r="F6634" t="b">
        <v>0</v>
      </c>
      <c r="G6634" t="s">
        <v>41</v>
      </c>
      <c r="H6634" s="4">
        <v>45737.25037037037</v>
      </c>
      <c r="I6634" t="b">
        <v>0</v>
      </c>
      <c r="J6634" t="b">
        <v>1</v>
      </c>
      <c r="K6634" t="s">
        <v>24</v>
      </c>
      <c r="L6634" t="s">
        <v>36</v>
      </c>
      <c r="N6634">
        <v>47.5</v>
      </c>
      <c r="O6634" t="s">
        <v>289</v>
      </c>
      <c r="P6634" t="s">
        <v>2400</v>
      </c>
    </row>
    <row r="6635" spans="1:16" x14ac:dyDescent="0.25">
      <c r="A6635" t="s">
        <v>0</v>
      </c>
      <c r="B6635" t="s">
        <v>9343</v>
      </c>
      <c r="C6635" t="s">
        <v>151</v>
      </c>
      <c r="D6635" t="s">
        <v>3828</v>
      </c>
      <c r="E6635" t="s">
        <v>20</v>
      </c>
      <c r="F6635" t="b">
        <v>0</v>
      </c>
      <c r="G6635" t="s">
        <v>30</v>
      </c>
      <c r="H6635" s="4">
        <v>45737.250567129631</v>
      </c>
      <c r="I6635" t="b">
        <v>0</v>
      </c>
      <c r="J6635" t="b">
        <v>1</v>
      </c>
      <c r="K6635" t="s">
        <v>24</v>
      </c>
      <c r="L6635" t="s">
        <v>36</v>
      </c>
      <c r="N6635">
        <v>43.875</v>
      </c>
      <c r="O6635" t="s">
        <v>6083</v>
      </c>
      <c r="P6635" t="s">
        <v>9344</v>
      </c>
    </row>
    <row r="6636" spans="1:16" x14ac:dyDescent="0.25">
      <c r="A6636" t="s">
        <v>0</v>
      </c>
      <c r="B6636" t="s">
        <v>0</v>
      </c>
      <c r="C6636" t="s">
        <v>3330</v>
      </c>
      <c r="D6636" t="s">
        <v>3828</v>
      </c>
      <c r="E6636" t="s">
        <v>51</v>
      </c>
      <c r="F6636" t="b">
        <v>0</v>
      </c>
      <c r="G6636" t="s">
        <v>30</v>
      </c>
      <c r="H6636" s="4">
        <v>45737.250625000001</v>
      </c>
      <c r="I6636" t="b">
        <v>0</v>
      </c>
      <c r="J6636" t="b">
        <v>0</v>
      </c>
      <c r="K6636" t="s">
        <v>24</v>
      </c>
      <c r="L6636" t="s">
        <v>22</v>
      </c>
      <c r="M6636">
        <v>76212</v>
      </c>
      <c r="O6636" t="s">
        <v>9345</v>
      </c>
      <c r="P6636" t="s">
        <v>9346</v>
      </c>
    </row>
    <row r="6637" spans="1:16" x14ac:dyDescent="0.25">
      <c r="A6637" t="s">
        <v>1</v>
      </c>
      <c r="B6637" t="s">
        <v>663</v>
      </c>
      <c r="C6637" t="s">
        <v>140</v>
      </c>
      <c r="D6637" t="s">
        <v>3973</v>
      </c>
      <c r="E6637" t="s">
        <v>20</v>
      </c>
      <c r="F6637" t="b">
        <v>0</v>
      </c>
      <c r="G6637" t="s">
        <v>35</v>
      </c>
      <c r="H6637" s="4">
        <v>45737.250972222217</v>
      </c>
      <c r="I6637" t="b">
        <v>0</v>
      </c>
      <c r="J6637" t="b">
        <v>1</v>
      </c>
      <c r="K6637" t="s">
        <v>24</v>
      </c>
      <c r="L6637" t="s">
        <v>22</v>
      </c>
      <c r="M6637">
        <v>124350</v>
      </c>
      <c r="O6637" t="s">
        <v>664</v>
      </c>
      <c r="P6637" t="s">
        <v>9347</v>
      </c>
    </row>
    <row r="6638" spans="1:16" x14ac:dyDescent="0.25">
      <c r="A6638" t="s">
        <v>1</v>
      </c>
      <c r="B6638" t="s">
        <v>3439</v>
      </c>
      <c r="C6638" t="s">
        <v>82</v>
      </c>
      <c r="D6638" t="s">
        <v>3970</v>
      </c>
      <c r="E6638" t="s">
        <v>20</v>
      </c>
      <c r="F6638" t="b">
        <v>0</v>
      </c>
      <c r="G6638" t="s">
        <v>27</v>
      </c>
      <c r="H6638" s="4">
        <v>45737.251006944447</v>
      </c>
      <c r="I6638" t="b">
        <v>0</v>
      </c>
      <c r="J6638" t="b">
        <v>1</v>
      </c>
      <c r="K6638" t="s">
        <v>24</v>
      </c>
      <c r="L6638" t="s">
        <v>22</v>
      </c>
      <c r="M6638">
        <v>152000</v>
      </c>
      <c r="O6638" t="s">
        <v>65</v>
      </c>
      <c r="P6638" t="s">
        <v>723</v>
      </c>
    </row>
    <row r="6639" spans="1:16" x14ac:dyDescent="0.25">
      <c r="A6639" t="s">
        <v>191</v>
      </c>
      <c r="B6639" t="s">
        <v>9348</v>
      </c>
      <c r="C6639" t="s">
        <v>82</v>
      </c>
      <c r="D6639" t="s">
        <v>3973</v>
      </c>
      <c r="E6639" t="s">
        <v>20</v>
      </c>
      <c r="F6639" t="b">
        <v>0</v>
      </c>
      <c r="G6639" t="s">
        <v>27</v>
      </c>
      <c r="H6639" s="4">
        <v>45737.251168981478</v>
      </c>
      <c r="I6639" t="b">
        <v>0</v>
      </c>
      <c r="J6639" t="b">
        <v>0</v>
      </c>
      <c r="K6639" t="s">
        <v>24</v>
      </c>
      <c r="L6639" t="s">
        <v>36</v>
      </c>
      <c r="N6639">
        <v>70.5</v>
      </c>
      <c r="O6639" t="s">
        <v>4344</v>
      </c>
      <c r="P6639" t="s">
        <v>9349</v>
      </c>
    </row>
    <row r="6640" spans="1:16" x14ac:dyDescent="0.25">
      <c r="A6640" t="s">
        <v>1</v>
      </c>
      <c r="B6640" t="s">
        <v>9350</v>
      </c>
      <c r="C6640" t="s">
        <v>1521</v>
      </c>
      <c r="D6640" t="s">
        <v>3383</v>
      </c>
      <c r="E6640" t="s">
        <v>20</v>
      </c>
      <c r="F6640" t="b">
        <v>0</v>
      </c>
      <c r="G6640" t="s">
        <v>52</v>
      </c>
      <c r="H6640" s="4">
        <v>45737.251273148147</v>
      </c>
      <c r="I6640" t="b">
        <v>0</v>
      </c>
      <c r="J6640" t="b">
        <v>1</v>
      </c>
      <c r="K6640" t="s">
        <v>24</v>
      </c>
      <c r="L6640" t="s">
        <v>22</v>
      </c>
      <c r="M6640">
        <v>80000</v>
      </c>
      <c r="O6640" t="s">
        <v>1549</v>
      </c>
      <c r="P6640" t="s">
        <v>700</v>
      </c>
    </row>
    <row r="6641" spans="1:16" x14ac:dyDescent="0.25">
      <c r="A6641" t="s">
        <v>2</v>
      </c>
      <c r="B6641" t="s">
        <v>638</v>
      </c>
      <c r="C6641" t="s">
        <v>213</v>
      </c>
      <c r="D6641" t="s">
        <v>3828</v>
      </c>
      <c r="E6641" t="s">
        <v>20</v>
      </c>
      <c r="F6641" t="b">
        <v>0</v>
      </c>
      <c r="G6641" t="s">
        <v>41</v>
      </c>
      <c r="H6641" s="4">
        <v>45737.252337962957</v>
      </c>
      <c r="I6641" t="b">
        <v>0</v>
      </c>
      <c r="J6641" t="b">
        <v>1</v>
      </c>
      <c r="K6641" t="s">
        <v>24</v>
      </c>
      <c r="L6641" t="s">
        <v>22</v>
      </c>
      <c r="M6641">
        <v>128114.578125</v>
      </c>
      <c r="O6641" t="s">
        <v>7801</v>
      </c>
      <c r="P6641" t="s">
        <v>7802</v>
      </c>
    </row>
    <row r="6642" spans="1:16" x14ac:dyDescent="0.25">
      <c r="A6642" t="s">
        <v>2</v>
      </c>
      <c r="B6642" t="s">
        <v>9351</v>
      </c>
      <c r="C6642" t="s">
        <v>1247</v>
      </c>
      <c r="D6642" t="s">
        <v>2208</v>
      </c>
      <c r="E6642" t="s">
        <v>20</v>
      </c>
      <c r="F6642" t="b">
        <v>0</v>
      </c>
      <c r="G6642" t="s">
        <v>1247</v>
      </c>
      <c r="H6642" s="4">
        <v>45737.263842592591</v>
      </c>
      <c r="I6642" t="b">
        <v>1</v>
      </c>
      <c r="J6642" t="b">
        <v>0</v>
      </c>
      <c r="K6642" t="s">
        <v>1247</v>
      </c>
      <c r="L6642" t="s">
        <v>22</v>
      </c>
      <c r="M6642">
        <v>162500</v>
      </c>
      <c r="O6642" t="s">
        <v>9352</v>
      </c>
      <c r="P6642" t="s">
        <v>9353</v>
      </c>
    </row>
    <row r="6643" spans="1:16" x14ac:dyDescent="0.25">
      <c r="A6643" t="s">
        <v>1</v>
      </c>
      <c r="B6643" t="s">
        <v>844</v>
      </c>
      <c r="C6643" t="s">
        <v>82</v>
      </c>
      <c r="D6643" t="s">
        <v>3828</v>
      </c>
      <c r="E6643" t="s">
        <v>20</v>
      </c>
      <c r="F6643" t="b">
        <v>0</v>
      </c>
      <c r="G6643" t="s">
        <v>27</v>
      </c>
      <c r="H6643" s="4">
        <v>45737.265682870369</v>
      </c>
      <c r="I6643" t="b">
        <v>0</v>
      </c>
      <c r="J6643" t="b">
        <v>1</v>
      </c>
      <c r="K6643" t="s">
        <v>24</v>
      </c>
      <c r="L6643" t="s">
        <v>22</v>
      </c>
      <c r="M6643">
        <v>207500</v>
      </c>
      <c r="O6643" t="s">
        <v>341</v>
      </c>
      <c r="P6643" t="s">
        <v>302</v>
      </c>
    </row>
    <row r="6644" spans="1:16" x14ac:dyDescent="0.25">
      <c r="A6644" t="s">
        <v>1</v>
      </c>
      <c r="B6644" t="s">
        <v>9354</v>
      </c>
      <c r="C6644" t="s">
        <v>192</v>
      </c>
      <c r="D6644" t="s">
        <v>4328</v>
      </c>
      <c r="E6644" t="s">
        <v>51</v>
      </c>
      <c r="F6644" t="b">
        <v>0</v>
      </c>
      <c r="G6644" t="s">
        <v>23</v>
      </c>
      <c r="H6644" s="4">
        <v>45737.266527777778</v>
      </c>
      <c r="I6644" t="b">
        <v>0</v>
      </c>
      <c r="J6644" t="b">
        <v>0</v>
      </c>
      <c r="K6644" t="s">
        <v>24</v>
      </c>
      <c r="L6644" t="s">
        <v>36</v>
      </c>
      <c r="N6644">
        <v>60</v>
      </c>
      <c r="O6644" t="s">
        <v>2486</v>
      </c>
      <c r="P6644" t="s">
        <v>9355</v>
      </c>
    </row>
    <row r="6645" spans="1:16" x14ac:dyDescent="0.25">
      <c r="A6645" t="s">
        <v>139</v>
      </c>
      <c r="B6645" t="s">
        <v>7989</v>
      </c>
      <c r="C6645" t="s">
        <v>39</v>
      </c>
      <c r="D6645" t="s">
        <v>3985</v>
      </c>
      <c r="E6645" t="s">
        <v>20</v>
      </c>
      <c r="F6645" t="b">
        <v>1</v>
      </c>
      <c r="G6645" t="s">
        <v>2438</v>
      </c>
      <c r="H6645" s="4">
        <v>45737.279976851853</v>
      </c>
      <c r="I6645" t="b">
        <v>1</v>
      </c>
      <c r="J6645" t="b">
        <v>0</v>
      </c>
      <c r="K6645" t="s">
        <v>2438</v>
      </c>
      <c r="L6645" t="s">
        <v>22</v>
      </c>
      <c r="M6645">
        <v>80000</v>
      </c>
      <c r="O6645" t="s">
        <v>7990</v>
      </c>
      <c r="P6645" t="s">
        <v>204</v>
      </c>
    </row>
    <row r="6646" spans="1:16" x14ac:dyDescent="0.25">
      <c r="A6646" t="s">
        <v>139</v>
      </c>
      <c r="B6646" t="s">
        <v>9356</v>
      </c>
      <c r="C6646" t="s">
        <v>39</v>
      </c>
      <c r="D6646" t="s">
        <v>2208</v>
      </c>
      <c r="E6646" t="s">
        <v>20</v>
      </c>
      <c r="F6646" t="b">
        <v>1</v>
      </c>
      <c r="G6646" t="s">
        <v>2641</v>
      </c>
      <c r="H6646" s="4">
        <v>45737.284930555557</v>
      </c>
      <c r="I6646" t="b">
        <v>0</v>
      </c>
      <c r="J6646" t="b">
        <v>0</v>
      </c>
      <c r="K6646" t="s">
        <v>2641</v>
      </c>
      <c r="L6646" t="s">
        <v>22</v>
      </c>
      <c r="M6646">
        <v>141810.3125</v>
      </c>
      <c r="O6646" t="s">
        <v>9357</v>
      </c>
      <c r="P6646" t="s">
        <v>9358</v>
      </c>
    </row>
    <row r="6647" spans="1:16" x14ac:dyDescent="0.25">
      <c r="A6647" t="s">
        <v>2</v>
      </c>
      <c r="B6647" t="s">
        <v>4314</v>
      </c>
      <c r="C6647" t="s">
        <v>3088</v>
      </c>
      <c r="D6647" t="s">
        <v>4003</v>
      </c>
      <c r="E6647" t="s">
        <v>20</v>
      </c>
      <c r="F6647" t="b">
        <v>0</v>
      </c>
      <c r="G6647" t="s">
        <v>2134</v>
      </c>
      <c r="H6647" s="4">
        <v>45737.285879629628</v>
      </c>
      <c r="I6647" t="b">
        <v>1</v>
      </c>
      <c r="J6647" t="b">
        <v>0</v>
      </c>
      <c r="K6647" t="s">
        <v>2134</v>
      </c>
      <c r="L6647" t="s">
        <v>22</v>
      </c>
      <c r="M6647">
        <v>410000</v>
      </c>
      <c r="O6647" t="s">
        <v>822</v>
      </c>
    </row>
    <row r="6648" spans="1:16" x14ac:dyDescent="0.25">
      <c r="A6648" t="s">
        <v>0</v>
      </c>
      <c r="B6648" t="s">
        <v>288</v>
      </c>
      <c r="C6648" t="s">
        <v>9359</v>
      </c>
      <c r="D6648" t="s">
        <v>4084</v>
      </c>
      <c r="E6648" t="s">
        <v>20</v>
      </c>
      <c r="F6648" t="b">
        <v>0</v>
      </c>
      <c r="G6648" t="s">
        <v>27</v>
      </c>
      <c r="H6648" s="4">
        <v>45737.291921296302</v>
      </c>
      <c r="I6648" t="b">
        <v>0</v>
      </c>
      <c r="J6648" t="b">
        <v>0</v>
      </c>
      <c r="K6648" t="s">
        <v>24</v>
      </c>
      <c r="L6648" t="s">
        <v>22</v>
      </c>
      <c r="M6648">
        <v>100000</v>
      </c>
      <c r="O6648" t="s">
        <v>9360</v>
      </c>
      <c r="P6648" t="s">
        <v>3836</v>
      </c>
    </row>
    <row r="6649" spans="1:16" x14ac:dyDescent="0.25">
      <c r="A6649" t="s">
        <v>0</v>
      </c>
      <c r="B6649" t="s">
        <v>103</v>
      </c>
      <c r="C6649" t="s">
        <v>203</v>
      </c>
      <c r="D6649" t="s">
        <v>2208</v>
      </c>
      <c r="E6649" t="s">
        <v>20</v>
      </c>
      <c r="F6649" t="b">
        <v>0</v>
      </c>
      <c r="G6649" t="s">
        <v>23</v>
      </c>
      <c r="H6649" s="4">
        <v>45737.312141203707</v>
      </c>
      <c r="I6649" t="b">
        <v>0</v>
      </c>
      <c r="J6649" t="b">
        <v>0</v>
      </c>
      <c r="K6649" t="s">
        <v>24</v>
      </c>
      <c r="L6649" t="s">
        <v>22</v>
      </c>
      <c r="M6649">
        <v>70000</v>
      </c>
      <c r="O6649" t="s">
        <v>803</v>
      </c>
      <c r="P6649" t="s">
        <v>9361</v>
      </c>
    </row>
    <row r="6650" spans="1:16" x14ac:dyDescent="0.25">
      <c r="A6650" t="s">
        <v>139</v>
      </c>
      <c r="B6650" t="s">
        <v>9362</v>
      </c>
      <c r="C6650" t="s">
        <v>5091</v>
      </c>
      <c r="D6650" t="s">
        <v>3970</v>
      </c>
      <c r="E6650" t="s">
        <v>20</v>
      </c>
      <c r="F6650" t="b">
        <v>0</v>
      </c>
      <c r="G6650" t="s">
        <v>30</v>
      </c>
      <c r="H6650" s="4">
        <v>45737.333865740737</v>
      </c>
      <c r="I6650" t="b">
        <v>0</v>
      </c>
      <c r="J6650" t="b">
        <v>1</v>
      </c>
      <c r="K6650" t="s">
        <v>24</v>
      </c>
      <c r="L6650" t="s">
        <v>22</v>
      </c>
      <c r="M6650">
        <v>110000</v>
      </c>
      <c r="O6650" t="s">
        <v>800</v>
      </c>
      <c r="P6650" t="s">
        <v>249</v>
      </c>
    </row>
    <row r="6651" spans="1:16" x14ac:dyDescent="0.25">
      <c r="A6651" t="s">
        <v>89</v>
      </c>
      <c r="B6651" t="s">
        <v>4516</v>
      </c>
      <c r="C6651" t="s">
        <v>71</v>
      </c>
      <c r="D6651" t="s">
        <v>3973</v>
      </c>
      <c r="E6651" t="s">
        <v>20</v>
      </c>
      <c r="F6651" t="b">
        <v>0</v>
      </c>
      <c r="G6651" t="s">
        <v>27</v>
      </c>
      <c r="H6651" s="4">
        <v>45737.334814814807</v>
      </c>
      <c r="I6651" t="b">
        <v>0</v>
      </c>
      <c r="J6651" t="b">
        <v>1</v>
      </c>
      <c r="K6651" t="s">
        <v>24</v>
      </c>
      <c r="L6651" t="s">
        <v>22</v>
      </c>
      <c r="M6651">
        <v>187625</v>
      </c>
      <c r="O6651" t="s">
        <v>1101</v>
      </c>
      <c r="P6651" t="s">
        <v>4517</v>
      </c>
    </row>
    <row r="6652" spans="1:16" x14ac:dyDescent="0.25">
      <c r="A6652" t="s">
        <v>40</v>
      </c>
      <c r="B6652" t="s">
        <v>3193</v>
      </c>
      <c r="C6652" t="s">
        <v>1471</v>
      </c>
      <c r="D6652" t="s">
        <v>4178</v>
      </c>
      <c r="E6652" t="s">
        <v>20</v>
      </c>
      <c r="F6652" t="b">
        <v>0</v>
      </c>
      <c r="G6652" t="s">
        <v>41</v>
      </c>
      <c r="H6652" s="4">
        <v>45737.335868055547</v>
      </c>
      <c r="I6652" t="b">
        <v>0</v>
      </c>
      <c r="J6652" t="b">
        <v>1</v>
      </c>
      <c r="K6652" t="s">
        <v>24</v>
      </c>
      <c r="L6652" t="s">
        <v>22</v>
      </c>
      <c r="M6652">
        <v>241000</v>
      </c>
      <c r="O6652" t="s">
        <v>59</v>
      </c>
      <c r="P6652" t="s">
        <v>137</v>
      </c>
    </row>
    <row r="6653" spans="1:16" x14ac:dyDescent="0.25">
      <c r="A6653" t="s">
        <v>139</v>
      </c>
      <c r="B6653" t="s">
        <v>9363</v>
      </c>
      <c r="C6653" t="s">
        <v>9364</v>
      </c>
      <c r="D6653" t="s">
        <v>9365</v>
      </c>
      <c r="E6653" t="s">
        <v>631</v>
      </c>
      <c r="F6653" t="b">
        <v>0</v>
      </c>
      <c r="G6653" t="s">
        <v>820</v>
      </c>
      <c r="H6653" s="4">
        <v>45737.341273148151</v>
      </c>
      <c r="I6653" t="b">
        <v>0</v>
      </c>
      <c r="J6653" t="b">
        <v>0</v>
      </c>
      <c r="K6653" t="s">
        <v>820</v>
      </c>
      <c r="L6653" t="s">
        <v>22</v>
      </c>
      <c r="M6653">
        <v>103000</v>
      </c>
      <c r="O6653" t="s">
        <v>341</v>
      </c>
      <c r="P6653" t="s">
        <v>9366</v>
      </c>
    </row>
    <row r="6654" spans="1:16" x14ac:dyDescent="0.25">
      <c r="A6654" t="s">
        <v>2</v>
      </c>
      <c r="B6654" t="s">
        <v>9367</v>
      </c>
      <c r="C6654" t="s">
        <v>1828</v>
      </c>
      <c r="D6654" t="s">
        <v>3828</v>
      </c>
      <c r="E6654" t="s">
        <v>20</v>
      </c>
      <c r="F6654" t="b">
        <v>0</v>
      </c>
      <c r="G6654" t="s">
        <v>41</v>
      </c>
      <c r="H6654" s="4">
        <v>45737.37667824074</v>
      </c>
      <c r="I6654" t="b">
        <v>0</v>
      </c>
      <c r="J6654" t="b">
        <v>1</v>
      </c>
      <c r="K6654" t="s">
        <v>24</v>
      </c>
      <c r="L6654" t="s">
        <v>22</v>
      </c>
      <c r="M6654">
        <v>90750</v>
      </c>
      <c r="O6654" t="s">
        <v>3185</v>
      </c>
      <c r="P6654" t="s">
        <v>9368</v>
      </c>
    </row>
    <row r="6655" spans="1:16" x14ac:dyDescent="0.25">
      <c r="A6655" t="s">
        <v>2</v>
      </c>
      <c r="B6655" t="s">
        <v>9369</v>
      </c>
      <c r="C6655" t="s">
        <v>179</v>
      </c>
      <c r="D6655" t="s">
        <v>4178</v>
      </c>
      <c r="E6655" t="s">
        <v>20</v>
      </c>
      <c r="F6655" t="b">
        <v>0</v>
      </c>
      <c r="G6655" t="s">
        <v>27</v>
      </c>
      <c r="H6655" s="4">
        <v>45737.377337962957</v>
      </c>
      <c r="I6655" t="b">
        <v>0</v>
      </c>
      <c r="J6655" t="b">
        <v>1</v>
      </c>
      <c r="K6655" t="s">
        <v>24</v>
      </c>
      <c r="L6655" t="s">
        <v>22</v>
      </c>
      <c r="M6655">
        <v>207000</v>
      </c>
      <c r="O6655" t="s">
        <v>59</v>
      </c>
      <c r="P6655" t="s">
        <v>137</v>
      </c>
    </row>
    <row r="6656" spans="1:16" x14ac:dyDescent="0.25">
      <c r="A6656" t="s">
        <v>2</v>
      </c>
      <c r="B6656" t="s">
        <v>4228</v>
      </c>
      <c r="C6656" t="s">
        <v>690</v>
      </c>
      <c r="D6656" t="s">
        <v>2208</v>
      </c>
      <c r="E6656" t="s">
        <v>34</v>
      </c>
      <c r="F6656" t="b">
        <v>0</v>
      </c>
      <c r="G6656" t="s">
        <v>27</v>
      </c>
      <c r="H6656" s="4">
        <v>45737.432141203702</v>
      </c>
      <c r="I6656" t="b">
        <v>0</v>
      </c>
      <c r="J6656" t="b">
        <v>1</v>
      </c>
      <c r="K6656" t="s">
        <v>24</v>
      </c>
      <c r="L6656" t="s">
        <v>22</v>
      </c>
      <c r="M6656">
        <v>175500</v>
      </c>
      <c r="O6656" t="s">
        <v>428</v>
      </c>
      <c r="P6656" t="s">
        <v>4238</v>
      </c>
    </row>
    <row r="6657" spans="1:16" x14ac:dyDescent="0.25">
      <c r="A6657" t="s">
        <v>0</v>
      </c>
      <c r="B6657" t="s">
        <v>0</v>
      </c>
      <c r="C6657" t="s">
        <v>1978</v>
      </c>
      <c r="D6657" t="s">
        <v>7547</v>
      </c>
      <c r="E6657" t="s">
        <v>34</v>
      </c>
      <c r="F6657" t="b">
        <v>0</v>
      </c>
      <c r="G6657" t="s">
        <v>52</v>
      </c>
      <c r="H6657" s="4">
        <v>45737.459699074083</v>
      </c>
      <c r="I6657" t="b">
        <v>0</v>
      </c>
      <c r="J6657" t="b">
        <v>0</v>
      </c>
      <c r="K6657" t="s">
        <v>24</v>
      </c>
      <c r="L6657" t="s">
        <v>36</v>
      </c>
      <c r="N6657">
        <v>15</v>
      </c>
      <c r="O6657" t="s">
        <v>7548</v>
      </c>
      <c r="P6657" t="s">
        <v>61</v>
      </c>
    </row>
    <row r="6658" spans="1:16" x14ac:dyDescent="0.25">
      <c r="A6658" t="s">
        <v>25</v>
      </c>
      <c r="B6658" t="s">
        <v>9370</v>
      </c>
      <c r="C6658" t="s">
        <v>9371</v>
      </c>
      <c r="D6658" t="s">
        <v>3350</v>
      </c>
      <c r="E6658" t="s">
        <v>20</v>
      </c>
      <c r="F6658" t="b">
        <v>0</v>
      </c>
      <c r="G6658" t="s">
        <v>314</v>
      </c>
      <c r="H6658" s="4">
        <v>45737.483020833337</v>
      </c>
      <c r="I6658" t="b">
        <v>1</v>
      </c>
      <c r="J6658" t="b">
        <v>0</v>
      </c>
      <c r="K6658" t="s">
        <v>314</v>
      </c>
      <c r="L6658" t="s">
        <v>22</v>
      </c>
      <c r="M6658">
        <v>40000</v>
      </c>
      <c r="O6658" t="s">
        <v>3350</v>
      </c>
      <c r="P6658" t="s">
        <v>1304</v>
      </c>
    </row>
    <row r="6659" spans="1:16" x14ac:dyDescent="0.25">
      <c r="A6659" t="s">
        <v>0</v>
      </c>
      <c r="B6659" t="s">
        <v>5525</v>
      </c>
      <c r="C6659" t="s">
        <v>851</v>
      </c>
      <c r="D6659" t="s">
        <v>4328</v>
      </c>
      <c r="E6659" t="s">
        <v>20</v>
      </c>
      <c r="F6659" t="b">
        <v>0</v>
      </c>
      <c r="G6659" t="s">
        <v>27</v>
      </c>
      <c r="H6659" s="4">
        <v>45737.500081018523</v>
      </c>
      <c r="I6659" t="b">
        <v>0</v>
      </c>
      <c r="J6659" t="b">
        <v>0</v>
      </c>
      <c r="K6659" t="s">
        <v>24</v>
      </c>
      <c r="L6659" t="s">
        <v>22</v>
      </c>
      <c r="M6659">
        <v>62500</v>
      </c>
      <c r="O6659" t="s">
        <v>5526</v>
      </c>
      <c r="P6659" t="s">
        <v>5527</v>
      </c>
    </row>
    <row r="6660" spans="1:16" x14ac:dyDescent="0.25">
      <c r="A6660" t="s">
        <v>0</v>
      </c>
      <c r="B6660" t="s">
        <v>0</v>
      </c>
      <c r="C6660" t="s">
        <v>3934</v>
      </c>
      <c r="D6660" t="s">
        <v>7547</v>
      </c>
      <c r="E6660" t="s">
        <v>34</v>
      </c>
      <c r="F6660" t="b">
        <v>0</v>
      </c>
      <c r="G6660" t="s">
        <v>35</v>
      </c>
      <c r="H6660" s="4">
        <v>45737.500648148147</v>
      </c>
      <c r="I6660" t="b">
        <v>0</v>
      </c>
      <c r="J6660" t="b">
        <v>0</v>
      </c>
      <c r="K6660" t="s">
        <v>24</v>
      </c>
      <c r="L6660" t="s">
        <v>36</v>
      </c>
      <c r="N6660">
        <v>15</v>
      </c>
      <c r="O6660" t="s">
        <v>7548</v>
      </c>
      <c r="P6660" t="s">
        <v>61</v>
      </c>
    </row>
    <row r="6661" spans="1:16" x14ac:dyDescent="0.25">
      <c r="A6661" t="s">
        <v>1</v>
      </c>
      <c r="B6661" t="s">
        <v>2392</v>
      </c>
      <c r="C6661" t="s">
        <v>292</v>
      </c>
      <c r="D6661" t="s">
        <v>3973</v>
      </c>
      <c r="E6661" t="s">
        <v>20</v>
      </c>
      <c r="F6661" t="b">
        <v>0</v>
      </c>
      <c r="G6661" t="s">
        <v>30</v>
      </c>
      <c r="H6661" s="4">
        <v>45737.501180555562</v>
      </c>
      <c r="I6661" t="b">
        <v>0</v>
      </c>
      <c r="J6661" t="b">
        <v>1</v>
      </c>
      <c r="K6661" t="s">
        <v>24</v>
      </c>
      <c r="L6661" t="s">
        <v>22</v>
      </c>
      <c r="M6661">
        <v>193426.5</v>
      </c>
      <c r="O6661" t="s">
        <v>5482</v>
      </c>
      <c r="P6661" t="s">
        <v>1809</v>
      </c>
    </row>
    <row r="6662" spans="1:16" x14ac:dyDescent="0.25">
      <c r="A6662" t="s">
        <v>40</v>
      </c>
      <c r="B6662" t="s">
        <v>9372</v>
      </c>
      <c r="C6662" t="s">
        <v>2031</v>
      </c>
      <c r="D6662" t="s">
        <v>3957</v>
      </c>
      <c r="E6662" t="s">
        <v>34</v>
      </c>
      <c r="F6662" t="b">
        <v>0</v>
      </c>
      <c r="G6662" t="s">
        <v>27</v>
      </c>
      <c r="H6662" s="4">
        <v>45737.501296296286</v>
      </c>
      <c r="I6662" t="b">
        <v>0</v>
      </c>
      <c r="J6662" t="b">
        <v>1</v>
      </c>
      <c r="K6662" t="s">
        <v>24</v>
      </c>
      <c r="L6662" t="s">
        <v>36</v>
      </c>
      <c r="N6662">
        <v>54.420001983642578</v>
      </c>
      <c r="O6662" t="s">
        <v>2319</v>
      </c>
      <c r="P6662" t="s">
        <v>9373</v>
      </c>
    </row>
    <row r="6663" spans="1:16" x14ac:dyDescent="0.25">
      <c r="A6663" t="s">
        <v>2</v>
      </c>
      <c r="B6663" t="s">
        <v>7406</v>
      </c>
      <c r="C6663" t="s">
        <v>1358</v>
      </c>
      <c r="D6663" t="s">
        <v>3973</v>
      </c>
      <c r="E6663" t="s">
        <v>20</v>
      </c>
      <c r="F6663" t="b">
        <v>0</v>
      </c>
      <c r="G6663" t="s">
        <v>41</v>
      </c>
      <c r="H6663" s="4">
        <v>45737.501400462963</v>
      </c>
      <c r="I6663" t="b">
        <v>0</v>
      </c>
      <c r="J6663" t="b">
        <v>0</v>
      </c>
      <c r="K6663" t="s">
        <v>24</v>
      </c>
      <c r="L6663" t="s">
        <v>22</v>
      </c>
      <c r="M6663">
        <v>82850</v>
      </c>
      <c r="O6663" t="s">
        <v>5482</v>
      </c>
      <c r="P6663" t="s">
        <v>3772</v>
      </c>
    </row>
    <row r="6664" spans="1:16" x14ac:dyDescent="0.25">
      <c r="A6664" t="s">
        <v>2</v>
      </c>
      <c r="B6664" t="s">
        <v>9374</v>
      </c>
      <c r="C6664" t="s">
        <v>1050</v>
      </c>
      <c r="D6664" t="s">
        <v>3973</v>
      </c>
      <c r="E6664" t="s">
        <v>20</v>
      </c>
      <c r="F6664" t="b">
        <v>0</v>
      </c>
      <c r="G6664" t="s">
        <v>41</v>
      </c>
      <c r="H6664" s="4">
        <v>45737.502187500002</v>
      </c>
      <c r="I6664" t="b">
        <v>0</v>
      </c>
      <c r="J6664" t="b">
        <v>1</v>
      </c>
      <c r="K6664" t="s">
        <v>24</v>
      </c>
      <c r="L6664" t="s">
        <v>22</v>
      </c>
      <c r="M6664">
        <v>122900</v>
      </c>
      <c r="O6664" t="s">
        <v>5482</v>
      </c>
      <c r="P6664" t="s">
        <v>9375</v>
      </c>
    </row>
    <row r="6665" spans="1:16" x14ac:dyDescent="0.25">
      <c r="A6665" t="s">
        <v>1</v>
      </c>
      <c r="B6665" t="s">
        <v>9376</v>
      </c>
      <c r="C6665" t="s">
        <v>1050</v>
      </c>
      <c r="D6665" t="s">
        <v>3973</v>
      </c>
      <c r="E6665" t="s">
        <v>20</v>
      </c>
      <c r="F6665" t="b">
        <v>0</v>
      </c>
      <c r="G6665" t="s">
        <v>35</v>
      </c>
      <c r="H6665" s="4">
        <v>45737.502349537041</v>
      </c>
      <c r="I6665" t="b">
        <v>0</v>
      </c>
      <c r="J6665" t="b">
        <v>1</v>
      </c>
      <c r="K6665" t="s">
        <v>24</v>
      </c>
      <c r="L6665" t="s">
        <v>36</v>
      </c>
      <c r="N6665">
        <v>73</v>
      </c>
      <c r="O6665" t="s">
        <v>5482</v>
      </c>
      <c r="P6665" t="s">
        <v>354</v>
      </c>
    </row>
    <row r="6666" spans="1:16" x14ac:dyDescent="0.25">
      <c r="A6666" t="s">
        <v>25</v>
      </c>
      <c r="B6666" t="s">
        <v>9377</v>
      </c>
      <c r="C6666" t="s">
        <v>820</v>
      </c>
      <c r="D6666" t="s">
        <v>4035</v>
      </c>
      <c r="E6666" t="s">
        <v>20</v>
      </c>
      <c r="F6666" t="b">
        <v>0</v>
      </c>
      <c r="G6666" t="s">
        <v>820</v>
      </c>
      <c r="H6666" s="4">
        <v>45737.507175925923</v>
      </c>
      <c r="I6666" t="b">
        <v>0</v>
      </c>
      <c r="J6666" t="b">
        <v>0</v>
      </c>
      <c r="K6666" t="s">
        <v>820</v>
      </c>
      <c r="L6666" t="s">
        <v>22</v>
      </c>
      <c r="M6666">
        <v>64800</v>
      </c>
      <c r="O6666" t="s">
        <v>9378</v>
      </c>
      <c r="P6666" t="s">
        <v>9379</v>
      </c>
    </row>
    <row r="6667" spans="1:16" x14ac:dyDescent="0.25">
      <c r="A6667" t="s">
        <v>2</v>
      </c>
      <c r="B6667" t="s">
        <v>9380</v>
      </c>
      <c r="C6667" t="s">
        <v>3318</v>
      </c>
      <c r="D6667" t="s">
        <v>3828</v>
      </c>
      <c r="E6667" t="s">
        <v>20</v>
      </c>
      <c r="F6667" t="b">
        <v>0</v>
      </c>
      <c r="G6667" t="s">
        <v>27</v>
      </c>
      <c r="H6667" s="4">
        <v>45737.543055555558</v>
      </c>
      <c r="I6667" t="b">
        <v>0</v>
      </c>
      <c r="J6667" t="b">
        <v>1</v>
      </c>
      <c r="K6667" t="s">
        <v>24</v>
      </c>
      <c r="L6667" t="s">
        <v>36</v>
      </c>
      <c r="N6667">
        <v>63.5</v>
      </c>
      <c r="O6667" t="s">
        <v>3060</v>
      </c>
      <c r="P6667" t="s">
        <v>9381</v>
      </c>
    </row>
    <row r="6668" spans="1:16" x14ac:dyDescent="0.25">
      <c r="A6668" t="s">
        <v>2</v>
      </c>
      <c r="B6668" t="s">
        <v>2</v>
      </c>
      <c r="C6668" t="s">
        <v>87</v>
      </c>
      <c r="D6668" t="s">
        <v>131</v>
      </c>
      <c r="E6668" t="s">
        <v>20</v>
      </c>
      <c r="F6668" t="b">
        <v>0</v>
      </c>
      <c r="G6668" t="s">
        <v>41</v>
      </c>
      <c r="H6668" s="4">
        <v>45737.554652777777</v>
      </c>
      <c r="I6668" t="b">
        <v>1</v>
      </c>
      <c r="J6668" t="b">
        <v>0</v>
      </c>
      <c r="K6668" t="s">
        <v>24</v>
      </c>
      <c r="L6668" t="s">
        <v>22</v>
      </c>
      <c r="M6668">
        <v>130000</v>
      </c>
      <c r="O6668" t="s">
        <v>131</v>
      </c>
      <c r="P6668" t="s">
        <v>9382</v>
      </c>
    </row>
    <row r="6669" spans="1:16" x14ac:dyDescent="0.25">
      <c r="A6669" t="s">
        <v>25</v>
      </c>
      <c r="B6669" t="s">
        <v>7231</v>
      </c>
      <c r="C6669" t="s">
        <v>7232</v>
      </c>
      <c r="D6669" t="s">
        <v>3973</v>
      </c>
      <c r="E6669" t="s">
        <v>51</v>
      </c>
      <c r="F6669" t="b">
        <v>0</v>
      </c>
      <c r="G6669" t="s">
        <v>30</v>
      </c>
      <c r="H6669" s="4">
        <v>45737.58421296296</v>
      </c>
      <c r="I6669" t="b">
        <v>0</v>
      </c>
      <c r="J6669" t="b">
        <v>0</v>
      </c>
      <c r="K6669" t="s">
        <v>24</v>
      </c>
      <c r="L6669" t="s">
        <v>36</v>
      </c>
      <c r="N6669">
        <v>57</v>
      </c>
      <c r="O6669" t="s">
        <v>1002</v>
      </c>
    </row>
    <row r="6670" spans="1:16" x14ac:dyDescent="0.25">
      <c r="A6670" t="s">
        <v>28</v>
      </c>
      <c r="B6670" t="s">
        <v>9445</v>
      </c>
      <c r="C6670" t="s">
        <v>180</v>
      </c>
      <c r="D6670" t="s">
        <v>3973</v>
      </c>
      <c r="E6670" t="s">
        <v>20</v>
      </c>
      <c r="F6670" t="b">
        <v>0</v>
      </c>
      <c r="G6670" t="s">
        <v>41</v>
      </c>
      <c r="H6670" s="4">
        <v>45737.584409722222</v>
      </c>
      <c r="I6670" t="b">
        <v>0</v>
      </c>
      <c r="J6670" t="b">
        <v>1</v>
      </c>
      <c r="K6670" t="s">
        <v>24</v>
      </c>
      <c r="L6670" t="s">
        <v>22</v>
      </c>
      <c r="M6670">
        <v>155500</v>
      </c>
      <c r="O6670" t="s">
        <v>9249</v>
      </c>
      <c r="P6670" t="s">
        <v>9446</v>
      </c>
    </row>
    <row r="6671" spans="1:16" x14ac:dyDescent="0.25">
      <c r="A6671" t="s">
        <v>40</v>
      </c>
      <c r="B6671" t="s">
        <v>9383</v>
      </c>
      <c r="C6671" t="s">
        <v>538</v>
      </c>
      <c r="D6671" t="s">
        <v>3828</v>
      </c>
      <c r="E6671" t="s">
        <v>20</v>
      </c>
      <c r="F6671" t="b">
        <v>0</v>
      </c>
      <c r="G6671" t="s">
        <v>27</v>
      </c>
      <c r="H6671" s="4">
        <v>45737.585023148153</v>
      </c>
      <c r="I6671" t="b">
        <v>0</v>
      </c>
      <c r="J6671" t="b">
        <v>1</v>
      </c>
      <c r="K6671" t="s">
        <v>24</v>
      </c>
      <c r="L6671" t="s">
        <v>22</v>
      </c>
      <c r="M6671">
        <v>163000</v>
      </c>
      <c r="O6671" t="s">
        <v>487</v>
      </c>
      <c r="P6671" t="s">
        <v>9384</v>
      </c>
    </row>
    <row r="6672" spans="1:16" x14ac:dyDescent="0.25">
      <c r="A6672" t="s">
        <v>89</v>
      </c>
      <c r="B6672" t="s">
        <v>7027</v>
      </c>
      <c r="C6672" t="s">
        <v>82</v>
      </c>
      <c r="D6672" t="s">
        <v>3973</v>
      </c>
      <c r="E6672" t="s">
        <v>20</v>
      </c>
      <c r="F6672" t="b">
        <v>0</v>
      </c>
      <c r="G6672" t="s">
        <v>41</v>
      </c>
      <c r="H6672" s="4">
        <v>45737.585682870369</v>
      </c>
      <c r="I6672" t="b">
        <v>0</v>
      </c>
      <c r="J6672" t="b">
        <v>1</v>
      </c>
      <c r="K6672" t="s">
        <v>24</v>
      </c>
      <c r="L6672" t="s">
        <v>22</v>
      </c>
      <c r="M6672">
        <v>147500</v>
      </c>
      <c r="O6672" t="s">
        <v>7028</v>
      </c>
      <c r="P6672" t="s">
        <v>7029</v>
      </c>
    </row>
    <row r="6673" spans="1:16" x14ac:dyDescent="0.25">
      <c r="A6673" t="s">
        <v>19</v>
      </c>
      <c r="B6673" t="s">
        <v>9385</v>
      </c>
      <c r="C6673" t="s">
        <v>140</v>
      </c>
      <c r="D6673" t="s">
        <v>3600</v>
      </c>
      <c r="E6673" t="s">
        <v>51</v>
      </c>
      <c r="F6673" t="b">
        <v>0</v>
      </c>
      <c r="G6673" t="s">
        <v>41</v>
      </c>
      <c r="H6673" s="4">
        <v>45737.596435185187</v>
      </c>
      <c r="I6673" t="b">
        <v>0</v>
      </c>
      <c r="J6673" t="b">
        <v>0</v>
      </c>
      <c r="K6673" t="s">
        <v>24</v>
      </c>
      <c r="L6673" t="s">
        <v>36</v>
      </c>
      <c r="N6673">
        <v>110</v>
      </c>
      <c r="O6673" t="s">
        <v>2569</v>
      </c>
      <c r="P6673" t="s">
        <v>2188</v>
      </c>
    </row>
    <row r="6674" spans="1:16" x14ac:dyDescent="0.25">
      <c r="A6674" t="s">
        <v>139</v>
      </c>
      <c r="B6674" t="s">
        <v>1697</v>
      </c>
      <c r="C6674" t="s">
        <v>39</v>
      </c>
      <c r="D6674" t="s">
        <v>7658</v>
      </c>
      <c r="E6674" t="s">
        <v>20</v>
      </c>
      <c r="F6674" t="b">
        <v>1</v>
      </c>
      <c r="G6674" t="s">
        <v>625</v>
      </c>
      <c r="H6674" s="4">
        <v>45737.624872685177</v>
      </c>
      <c r="I6674" t="b">
        <v>1</v>
      </c>
      <c r="J6674" t="b">
        <v>0</v>
      </c>
      <c r="K6674" t="s">
        <v>625</v>
      </c>
      <c r="L6674" t="s">
        <v>22</v>
      </c>
      <c r="M6674">
        <v>70000</v>
      </c>
      <c r="O6674" t="s">
        <v>9386</v>
      </c>
      <c r="P6674" t="s">
        <v>9387</v>
      </c>
    </row>
    <row r="6675" spans="1:16" x14ac:dyDescent="0.25">
      <c r="A6675" t="s">
        <v>0</v>
      </c>
      <c r="B6675" t="s">
        <v>1632</v>
      </c>
      <c r="C6675" t="s">
        <v>118</v>
      </c>
      <c r="D6675" t="s">
        <v>131</v>
      </c>
      <c r="F6675" t="b">
        <v>0</v>
      </c>
      <c r="G6675" t="s">
        <v>27</v>
      </c>
      <c r="H6675" s="4">
        <v>45737.625127314823</v>
      </c>
      <c r="I6675" t="b">
        <v>1</v>
      </c>
      <c r="J6675" t="b">
        <v>0</v>
      </c>
      <c r="K6675" t="s">
        <v>24</v>
      </c>
      <c r="L6675" t="s">
        <v>36</v>
      </c>
      <c r="N6675">
        <v>41</v>
      </c>
      <c r="O6675" t="s">
        <v>131</v>
      </c>
      <c r="P6675" t="s">
        <v>9388</v>
      </c>
    </row>
    <row r="6676" spans="1:16" x14ac:dyDescent="0.25">
      <c r="A6676" t="s">
        <v>19</v>
      </c>
      <c r="B6676" t="s">
        <v>9389</v>
      </c>
      <c r="C6676" t="s">
        <v>3887</v>
      </c>
      <c r="D6676" t="s">
        <v>3973</v>
      </c>
      <c r="E6676" t="s">
        <v>20</v>
      </c>
      <c r="F6676" t="b">
        <v>0</v>
      </c>
      <c r="G6676" t="s">
        <v>27</v>
      </c>
      <c r="H6676" s="4">
        <v>45737.625775462962</v>
      </c>
      <c r="I6676" t="b">
        <v>0</v>
      </c>
      <c r="J6676" t="b">
        <v>1</v>
      </c>
      <c r="K6676" t="s">
        <v>24</v>
      </c>
      <c r="L6676" t="s">
        <v>22</v>
      </c>
      <c r="M6676">
        <v>152500</v>
      </c>
      <c r="O6676" t="s">
        <v>9390</v>
      </c>
      <c r="P6676" t="s">
        <v>9391</v>
      </c>
    </row>
    <row r="6677" spans="1:16" x14ac:dyDescent="0.25">
      <c r="A6677" t="s">
        <v>40</v>
      </c>
      <c r="B6677" t="s">
        <v>9392</v>
      </c>
      <c r="C6677" t="s">
        <v>1118</v>
      </c>
      <c r="D6677" t="s">
        <v>3973</v>
      </c>
      <c r="E6677" t="s">
        <v>20</v>
      </c>
      <c r="F6677" t="b">
        <v>0</v>
      </c>
      <c r="G6677" t="s">
        <v>27</v>
      </c>
      <c r="H6677" s="4">
        <v>45737.627222222232</v>
      </c>
      <c r="I6677" t="b">
        <v>0</v>
      </c>
      <c r="J6677" t="b">
        <v>1</v>
      </c>
      <c r="K6677" t="s">
        <v>24</v>
      </c>
      <c r="L6677" t="s">
        <v>22</v>
      </c>
      <c r="M6677">
        <v>135000</v>
      </c>
      <c r="O6677" t="s">
        <v>1784</v>
      </c>
      <c r="P6677" t="s">
        <v>2489</v>
      </c>
    </row>
    <row r="6678" spans="1:16" x14ac:dyDescent="0.25">
      <c r="A6678" t="s">
        <v>2</v>
      </c>
      <c r="B6678" t="s">
        <v>2</v>
      </c>
      <c r="C6678" t="s">
        <v>9393</v>
      </c>
      <c r="D6678" t="s">
        <v>3973</v>
      </c>
      <c r="E6678" t="s">
        <v>20</v>
      </c>
      <c r="F6678" t="b">
        <v>0</v>
      </c>
      <c r="G6678" t="s">
        <v>52</v>
      </c>
      <c r="H6678" s="4">
        <v>45737.629131944443</v>
      </c>
      <c r="I6678" t="b">
        <v>0</v>
      </c>
      <c r="J6678" t="b">
        <v>1</v>
      </c>
      <c r="K6678" t="s">
        <v>24</v>
      </c>
      <c r="L6678" t="s">
        <v>22</v>
      </c>
      <c r="M6678">
        <v>187153</v>
      </c>
      <c r="O6678" t="s">
        <v>5482</v>
      </c>
      <c r="P6678" t="s">
        <v>3226</v>
      </c>
    </row>
    <row r="6679" spans="1:16" x14ac:dyDescent="0.25">
      <c r="A6679" t="s">
        <v>2</v>
      </c>
      <c r="B6679" t="s">
        <v>4908</v>
      </c>
      <c r="C6679" t="s">
        <v>475</v>
      </c>
      <c r="D6679" t="s">
        <v>3973</v>
      </c>
      <c r="E6679" t="s">
        <v>20</v>
      </c>
      <c r="F6679" t="b">
        <v>0</v>
      </c>
      <c r="G6679" t="s">
        <v>27</v>
      </c>
      <c r="H6679" s="4">
        <v>45737.641516203701</v>
      </c>
      <c r="I6679" t="b">
        <v>0</v>
      </c>
      <c r="J6679" t="b">
        <v>0</v>
      </c>
      <c r="K6679" t="s">
        <v>24</v>
      </c>
      <c r="L6679" t="s">
        <v>22</v>
      </c>
      <c r="M6679">
        <v>130000</v>
      </c>
      <c r="O6679" t="s">
        <v>2925</v>
      </c>
    </row>
    <row r="6680" spans="1:16" x14ac:dyDescent="0.25">
      <c r="A6680" t="s">
        <v>1</v>
      </c>
      <c r="B6680" t="s">
        <v>9394</v>
      </c>
      <c r="C6680" t="s">
        <v>371</v>
      </c>
      <c r="D6680" t="s">
        <v>2208</v>
      </c>
      <c r="E6680" t="s">
        <v>20</v>
      </c>
      <c r="F6680" t="b">
        <v>0</v>
      </c>
      <c r="G6680" t="s">
        <v>27</v>
      </c>
      <c r="H6680" s="4">
        <v>45737.643113425933</v>
      </c>
      <c r="I6680" t="b">
        <v>0</v>
      </c>
      <c r="J6680" t="b">
        <v>0</v>
      </c>
      <c r="K6680" t="s">
        <v>24</v>
      </c>
      <c r="L6680" t="s">
        <v>22</v>
      </c>
      <c r="M6680">
        <v>95000</v>
      </c>
      <c r="O6680" t="s">
        <v>5491</v>
      </c>
      <c r="P6680" t="s">
        <v>9395</v>
      </c>
    </row>
    <row r="6681" spans="1:16" x14ac:dyDescent="0.25">
      <c r="A6681" t="s">
        <v>0</v>
      </c>
      <c r="B6681" t="s">
        <v>8786</v>
      </c>
      <c r="C6681" t="s">
        <v>1099</v>
      </c>
      <c r="D6681" t="s">
        <v>3600</v>
      </c>
      <c r="E6681" t="s">
        <v>51</v>
      </c>
      <c r="F6681" t="b">
        <v>0</v>
      </c>
      <c r="G6681" t="s">
        <v>27</v>
      </c>
      <c r="H6681" s="4">
        <v>45737.666724537034</v>
      </c>
      <c r="I6681" t="b">
        <v>1</v>
      </c>
      <c r="J6681" t="b">
        <v>0</v>
      </c>
      <c r="K6681" t="s">
        <v>24</v>
      </c>
      <c r="L6681" t="s">
        <v>36</v>
      </c>
      <c r="N6681">
        <v>60</v>
      </c>
      <c r="O6681" t="s">
        <v>8787</v>
      </c>
      <c r="P6681" t="s">
        <v>119</v>
      </c>
    </row>
    <row r="6682" spans="1:16" x14ac:dyDescent="0.25">
      <c r="A6682" t="s">
        <v>1</v>
      </c>
      <c r="B6682" t="s">
        <v>9017</v>
      </c>
      <c r="C6682" t="s">
        <v>160</v>
      </c>
      <c r="D6682" t="s">
        <v>3828</v>
      </c>
      <c r="E6682" t="s">
        <v>20</v>
      </c>
      <c r="F6682" t="b">
        <v>0</v>
      </c>
      <c r="G6682" t="s">
        <v>52</v>
      </c>
      <c r="H6682" s="4">
        <v>45737.668865740743</v>
      </c>
      <c r="I6682" t="b">
        <v>0</v>
      </c>
      <c r="J6682" t="b">
        <v>1</v>
      </c>
      <c r="K6682" t="s">
        <v>24</v>
      </c>
      <c r="L6682" t="s">
        <v>22</v>
      </c>
      <c r="M6682">
        <v>220500</v>
      </c>
      <c r="O6682" t="s">
        <v>3939</v>
      </c>
    </row>
    <row r="6683" spans="1:16" x14ac:dyDescent="0.25">
      <c r="A6683" t="s">
        <v>2</v>
      </c>
      <c r="B6683" t="s">
        <v>7237</v>
      </c>
      <c r="C6683" t="s">
        <v>2360</v>
      </c>
      <c r="D6683" t="s">
        <v>7238</v>
      </c>
      <c r="E6683" t="s">
        <v>20</v>
      </c>
      <c r="F6683" t="b">
        <v>0</v>
      </c>
      <c r="G6683" t="s">
        <v>1740</v>
      </c>
      <c r="H6683" s="4">
        <v>45737.685069444437</v>
      </c>
      <c r="I6683" t="b">
        <v>0</v>
      </c>
      <c r="J6683" t="b">
        <v>0</v>
      </c>
      <c r="K6683" t="s">
        <v>1740</v>
      </c>
      <c r="L6683" t="s">
        <v>22</v>
      </c>
      <c r="M6683">
        <v>28000</v>
      </c>
      <c r="O6683" t="s">
        <v>7239</v>
      </c>
    </row>
    <row r="6684" spans="1:16" x14ac:dyDescent="0.25">
      <c r="A6684" t="s">
        <v>0</v>
      </c>
      <c r="B6684" t="s">
        <v>9396</v>
      </c>
      <c r="C6684" t="s">
        <v>443</v>
      </c>
      <c r="D6684" t="s">
        <v>3600</v>
      </c>
      <c r="E6684" t="s">
        <v>20</v>
      </c>
      <c r="F6684" t="b">
        <v>0</v>
      </c>
      <c r="G6684" t="s">
        <v>27</v>
      </c>
      <c r="H6684" s="4">
        <v>45737.708368055559</v>
      </c>
      <c r="I6684" t="b">
        <v>0</v>
      </c>
      <c r="J6684" t="b">
        <v>0</v>
      </c>
      <c r="K6684" t="s">
        <v>24</v>
      </c>
      <c r="L6684" t="s">
        <v>22</v>
      </c>
      <c r="M6684">
        <v>107500</v>
      </c>
      <c r="O6684" t="s">
        <v>9397</v>
      </c>
      <c r="P6684" t="s">
        <v>9398</v>
      </c>
    </row>
    <row r="6685" spans="1:16" x14ac:dyDescent="0.25">
      <c r="A6685" t="s">
        <v>0</v>
      </c>
      <c r="B6685" t="s">
        <v>0</v>
      </c>
      <c r="C6685" t="s">
        <v>621</v>
      </c>
      <c r="D6685" t="s">
        <v>3973</v>
      </c>
      <c r="E6685" t="s">
        <v>51</v>
      </c>
      <c r="F6685" t="b">
        <v>0</v>
      </c>
      <c r="G6685" t="s">
        <v>52</v>
      </c>
      <c r="H6685" s="4">
        <v>45737.709050925929</v>
      </c>
      <c r="I6685" t="b">
        <v>1</v>
      </c>
      <c r="J6685" t="b">
        <v>0</v>
      </c>
      <c r="K6685" t="s">
        <v>24</v>
      </c>
      <c r="L6685" t="s">
        <v>36</v>
      </c>
      <c r="N6685">
        <v>22.5</v>
      </c>
      <c r="O6685" t="s">
        <v>1783</v>
      </c>
    </row>
    <row r="6686" spans="1:16" x14ac:dyDescent="0.25">
      <c r="A6686" t="s">
        <v>1</v>
      </c>
      <c r="B6686" t="s">
        <v>779</v>
      </c>
      <c r="C6686" t="s">
        <v>64</v>
      </c>
      <c r="D6686" t="s">
        <v>3973</v>
      </c>
      <c r="E6686" t="s">
        <v>631</v>
      </c>
      <c r="F6686" t="b">
        <v>0</v>
      </c>
      <c r="G6686" t="s">
        <v>52</v>
      </c>
      <c r="H6686" s="4">
        <v>45737.710057870368</v>
      </c>
      <c r="I6686" t="b">
        <v>0</v>
      </c>
      <c r="J6686" t="b">
        <v>0</v>
      </c>
      <c r="K6686" t="s">
        <v>24</v>
      </c>
      <c r="L6686" t="s">
        <v>36</v>
      </c>
      <c r="N6686">
        <v>20</v>
      </c>
      <c r="O6686" t="s">
        <v>3888</v>
      </c>
      <c r="P6686" t="s">
        <v>149</v>
      </c>
    </row>
    <row r="6687" spans="1:16" x14ac:dyDescent="0.25">
      <c r="A6687" t="s">
        <v>2</v>
      </c>
      <c r="B6687" t="s">
        <v>9399</v>
      </c>
      <c r="C6687" t="s">
        <v>172</v>
      </c>
      <c r="D6687" t="s">
        <v>3973</v>
      </c>
      <c r="E6687" t="s">
        <v>20</v>
      </c>
      <c r="F6687" t="b">
        <v>0</v>
      </c>
      <c r="G6687" t="s">
        <v>27</v>
      </c>
      <c r="H6687" s="4">
        <v>45737.710231481477</v>
      </c>
      <c r="I6687" t="b">
        <v>0</v>
      </c>
      <c r="J6687" t="b">
        <v>1</v>
      </c>
      <c r="K6687" t="s">
        <v>24</v>
      </c>
      <c r="L6687" t="s">
        <v>22</v>
      </c>
      <c r="M6687">
        <v>162500</v>
      </c>
      <c r="O6687" t="s">
        <v>1172</v>
      </c>
      <c r="P6687" t="s">
        <v>9400</v>
      </c>
    </row>
    <row r="6688" spans="1:16" x14ac:dyDescent="0.25">
      <c r="A6688" t="s">
        <v>2</v>
      </c>
      <c r="B6688" t="s">
        <v>9401</v>
      </c>
      <c r="C6688" t="s">
        <v>633</v>
      </c>
      <c r="D6688" t="s">
        <v>2208</v>
      </c>
      <c r="E6688" t="s">
        <v>20</v>
      </c>
      <c r="F6688" t="b">
        <v>0</v>
      </c>
      <c r="G6688" t="s">
        <v>27</v>
      </c>
      <c r="H6688" s="4">
        <v>45737.710277777784</v>
      </c>
      <c r="I6688" t="b">
        <v>0</v>
      </c>
      <c r="J6688" t="b">
        <v>1</v>
      </c>
      <c r="K6688" t="s">
        <v>24</v>
      </c>
      <c r="L6688" t="s">
        <v>22</v>
      </c>
      <c r="M6688">
        <v>135000</v>
      </c>
      <c r="O6688" t="s">
        <v>3506</v>
      </c>
      <c r="P6688" t="s">
        <v>9402</v>
      </c>
    </row>
    <row r="6689" spans="1:16" x14ac:dyDescent="0.25">
      <c r="A6689" t="s">
        <v>2</v>
      </c>
      <c r="B6689" t="s">
        <v>2</v>
      </c>
      <c r="C6689" t="s">
        <v>39</v>
      </c>
      <c r="D6689" t="s">
        <v>3985</v>
      </c>
      <c r="E6689" t="s">
        <v>20</v>
      </c>
      <c r="F6689" t="b">
        <v>1</v>
      </c>
      <c r="G6689" t="s">
        <v>3446</v>
      </c>
      <c r="H6689" s="4">
        <v>45737.710682870369</v>
      </c>
      <c r="I6689" t="b">
        <v>0</v>
      </c>
      <c r="J6689" t="b">
        <v>0</v>
      </c>
      <c r="K6689" t="s">
        <v>3446</v>
      </c>
      <c r="L6689" t="s">
        <v>22</v>
      </c>
      <c r="M6689">
        <v>37500</v>
      </c>
      <c r="O6689" t="s">
        <v>7650</v>
      </c>
      <c r="P6689" t="s">
        <v>7651</v>
      </c>
    </row>
    <row r="6690" spans="1:16" x14ac:dyDescent="0.25">
      <c r="A6690" t="s">
        <v>2</v>
      </c>
      <c r="B6690" t="s">
        <v>9403</v>
      </c>
      <c r="C6690" t="s">
        <v>9404</v>
      </c>
      <c r="D6690" t="s">
        <v>4084</v>
      </c>
      <c r="E6690" t="s">
        <v>20</v>
      </c>
      <c r="F6690" t="b">
        <v>0</v>
      </c>
      <c r="G6690" t="s">
        <v>158</v>
      </c>
      <c r="H6690" s="4">
        <v>45737.712916666656</v>
      </c>
      <c r="I6690" t="b">
        <v>0</v>
      </c>
      <c r="J6690" t="b">
        <v>0</v>
      </c>
      <c r="K6690" t="s">
        <v>158</v>
      </c>
      <c r="L6690" t="s">
        <v>22</v>
      </c>
      <c r="M6690">
        <v>110000</v>
      </c>
      <c r="O6690" t="s">
        <v>9405</v>
      </c>
      <c r="P6690" t="s">
        <v>1244</v>
      </c>
    </row>
    <row r="6691" spans="1:16" x14ac:dyDescent="0.25">
      <c r="A6691" t="s">
        <v>2</v>
      </c>
      <c r="B6691" t="s">
        <v>9406</v>
      </c>
      <c r="C6691" t="s">
        <v>4208</v>
      </c>
      <c r="D6691" t="s">
        <v>3828</v>
      </c>
      <c r="E6691" t="s">
        <v>219</v>
      </c>
      <c r="F6691" t="b">
        <v>0</v>
      </c>
      <c r="G6691" t="s">
        <v>1247</v>
      </c>
      <c r="H6691" s="4">
        <v>45737.738020833327</v>
      </c>
      <c r="I6691" t="b">
        <v>0</v>
      </c>
      <c r="J6691" t="b">
        <v>0</v>
      </c>
      <c r="K6691" t="s">
        <v>1247</v>
      </c>
      <c r="L6691" t="s">
        <v>36</v>
      </c>
      <c r="N6691">
        <v>32.5</v>
      </c>
      <c r="O6691" t="s">
        <v>9407</v>
      </c>
    </row>
    <row r="6692" spans="1:16" x14ac:dyDescent="0.25">
      <c r="A6692" t="s">
        <v>2</v>
      </c>
      <c r="B6692" t="s">
        <v>9408</v>
      </c>
      <c r="C6692" t="s">
        <v>122</v>
      </c>
      <c r="D6692" t="s">
        <v>3600</v>
      </c>
      <c r="E6692" t="s">
        <v>20</v>
      </c>
      <c r="F6692" t="b">
        <v>0</v>
      </c>
      <c r="G6692" t="s">
        <v>27</v>
      </c>
      <c r="H6692" s="4">
        <v>45737.752106481479</v>
      </c>
      <c r="I6692" t="b">
        <v>1</v>
      </c>
      <c r="J6692" t="b">
        <v>0</v>
      </c>
      <c r="K6692" t="s">
        <v>24</v>
      </c>
      <c r="L6692" t="s">
        <v>22</v>
      </c>
      <c r="M6692">
        <v>95000</v>
      </c>
      <c r="O6692" t="s">
        <v>9409</v>
      </c>
      <c r="P6692" t="s">
        <v>48</v>
      </c>
    </row>
    <row r="6693" spans="1:16" x14ac:dyDescent="0.25">
      <c r="A6693" t="s">
        <v>2</v>
      </c>
      <c r="B6693" t="s">
        <v>8530</v>
      </c>
      <c r="C6693" t="s">
        <v>26</v>
      </c>
      <c r="D6693" t="s">
        <v>3957</v>
      </c>
      <c r="E6693" t="s">
        <v>20</v>
      </c>
      <c r="F6693" t="b">
        <v>0</v>
      </c>
      <c r="G6693" t="s">
        <v>23</v>
      </c>
      <c r="H6693" s="4">
        <v>45737.768310185187</v>
      </c>
      <c r="I6693" t="b">
        <v>0</v>
      </c>
      <c r="J6693" t="b">
        <v>1</v>
      </c>
      <c r="K6693" t="s">
        <v>24</v>
      </c>
      <c r="L6693" t="s">
        <v>36</v>
      </c>
      <c r="N6693">
        <v>61.159996032714837</v>
      </c>
      <c r="O6693" t="s">
        <v>8531</v>
      </c>
      <c r="P6693" t="s">
        <v>8532</v>
      </c>
    </row>
    <row r="6694" spans="1:16" x14ac:dyDescent="0.25">
      <c r="A6694" t="s">
        <v>0</v>
      </c>
      <c r="B6694" t="s">
        <v>9410</v>
      </c>
      <c r="C6694" t="s">
        <v>329</v>
      </c>
      <c r="D6694" t="s">
        <v>3973</v>
      </c>
      <c r="E6694" t="s">
        <v>51</v>
      </c>
      <c r="F6694" t="b">
        <v>0</v>
      </c>
      <c r="G6694" t="s">
        <v>27</v>
      </c>
      <c r="H6694" s="4">
        <v>45737.791932870372</v>
      </c>
      <c r="I6694" t="b">
        <v>0</v>
      </c>
      <c r="J6694" t="b">
        <v>0</v>
      </c>
      <c r="K6694" t="s">
        <v>24</v>
      </c>
      <c r="L6694" t="s">
        <v>36</v>
      </c>
      <c r="N6694">
        <v>80</v>
      </c>
      <c r="O6694" t="s">
        <v>9411</v>
      </c>
    </row>
    <row r="6695" spans="1:16" x14ac:dyDescent="0.25">
      <c r="A6695" t="s">
        <v>0</v>
      </c>
      <c r="B6695" t="s">
        <v>1246</v>
      </c>
      <c r="C6695" t="s">
        <v>768</v>
      </c>
      <c r="D6695" t="s">
        <v>4084</v>
      </c>
      <c r="F6695" t="b">
        <v>0</v>
      </c>
      <c r="G6695" t="s">
        <v>27</v>
      </c>
      <c r="H6695" s="4">
        <v>45737.792013888888</v>
      </c>
      <c r="I6695" t="b">
        <v>0</v>
      </c>
      <c r="J6695" t="b">
        <v>0</v>
      </c>
      <c r="K6695" t="s">
        <v>24</v>
      </c>
      <c r="L6695" t="s">
        <v>22</v>
      </c>
      <c r="M6695">
        <v>93176</v>
      </c>
      <c r="O6695" t="s">
        <v>9412</v>
      </c>
    </row>
    <row r="6696" spans="1:16" x14ac:dyDescent="0.25">
      <c r="A6696" t="s">
        <v>2</v>
      </c>
      <c r="B6696" t="s">
        <v>9413</v>
      </c>
      <c r="C6696" t="s">
        <v>1025</v>
      </c>
      <c r="D6696" t="s">
        <v>3600</v>
      </c>
      <c r="E6696" t="s">
        <v>51</v>
      </c>
      <c r="F6696" t="b">
        <v>0</v>
      </c>
      <c r="G6696" t="s">
        <v>35</v>
      </c>
      <c r="H6696" s="4">
        <v>45737.793356481481</v>
      </c>
      <c r="I6696" t="b">
        <v>1</v>
      </c>
      <c r="J6696" t="b">
        <v>0</v>
      </c>
      <c r="K6696" t="s">
        <v>24</v>
      </c>
      <c r="L6696" t="s">
        <v>36</v>
      </c>
      <c r="N6696">
        <v>65</v>
      </c>
      <c r="O6696" t="s">
        <v>9414</v>
      </c>
      <c r="P6696" t="s">
        <v>2177</v>
      </c>
    </row>
    <row r="6697" spans="1:16" x14ac:dyDescent="0.25">
      <c r="A6697" t="s">
        <v>0</v>
      </c>
      <c r="B6697" t="s">
        <v>8056</v>
      </c>
      <c r="C6697" t="s">
        <v>696</v>
      </c>
      <c r="D6697" t="s">
        <v>3973</v>
      </c>
      <c r="E6697" t="s">
        <v>51</v>
      </c>
      <c r="F6697" t="b">
        <v>0</v>
      </c>
      <c r="G6697" t="s">
        <v>30</v>
      </c>
      <c r="H6697" s="4">
        <v>45737.793506944443</v>
      </c>
      <c r="I6697" t="b">
        <v>0</v>
      </c>
      <c r="J6697" t="b">
        <v>0</v>
      </c>
      <c r="K6697" t="s">
        <v>24</v>
      </c>
      <c r="L6697" t="s">
        <v>36</v>
      </c>
      <c r="N6697">
        <v>47.5</v>
      </c>
      <c r="O6697" t="s">
        <v>1137</v>
      </c>
      <c r="P6697" t="s">
        <v>709</v>
      </c>
    </row>
    <row r="6698" spans="1:16" x14ac:dyDescent="0.25">
      <c r="A6698" t="s">
        <v>2</v>
      </c>
      <c r="B6698" t="s">
        <v>9415</v>
      </c>
      <c r="C6698" t="s">
        <v>9416</v>
      </c>
      <c r="D6698" t="s">
        <v>3973</v>
      </c>
      <c r="E6698" t="s">
        <v>20</v>
      </c>
      <c r="F6698" t="b">
        <v>0</v>
      </c>
      <c r="G6698" t="s">
        <v>27</v>
      </c>
      <c r="H6698" s="4">
        <v>45737.793703703697</v>
      </c>
      <c r="I6698" t="b">
        <v>0</v>
      </c>
      <c r="J6698" t="b">
        <v>1</v>
      </c>
      <c r="K6698" t="s">
        <v>24</v>
      </c>
      <c r="L6698" t="s">
        <v>22</v>
      </c>
      <c r="M6698">
        <v>119000</v>
      </c>
      <c r="O6698" t="s">
        <v>734</v>
      </c>
      <c r="P6698" t="s">
        <v>9417</v>
      </c>
    </row>
    <row r="6699" spans="1:16" x14ac:dyDescent="0.25">
      <c r="A6699" t="s">
        <v>89</v>
      </c>
      <c r="B6699" t="s">
        <v>6660</v>
      </c>
      <c r="C6699" t="s">
        <v>44</v>
      </c>
      <c r="D6699" t="s">
        <v>3973</v>
      </c>
      <c r="E6699" t="s">
        <v>20</v>
      </c>
      <c r="F6699" t="b">
        <v>0</v>
      </c>
      <c r="G6699" t="s">
        <v>27</v>
      </c>
      <c r="H6699" s="4">
        <v>45737.795057870368</v>
      </c>
      <c r="I6699" t="b">
        <v>1</v>
      </c>
      <c r="J6699" t="b">
        <v>1</v>
      </c>
      <c r="K6699" t="s">
        <v>24</v>
      </c>
      <c r="L6699" t="s">
        <v>22</v>
      </c>
      <c r="M6699">
        <v>185000</v>
      </c>
      <c r="O6699" t="s">
        <v>2815</v>
      </c>
      <c r="P6699" t="s">
        <v>6661</v>
      </c>
    </row>
    <row r="6700" spans="1:16" x14ac:dyDescent="0.25">
      <c r="A6700" t="s">
        <v>0</v>
      </c>
      <c r="B6700" t="s">
        <v>9418</v>
      </c>
      <c r="C6700" t="s">
        <v>316</v>
      </c>
      <c r="D6700" t="s">
        <v>3957</v>
      </c>
      <c r="E6700" t="s">
        <v>20</v>
      </c>
      <c r="F6700" t="b">
        <v>0</v>
      </c>
      <c r="G6700" t="s">
        <v>35</v>
      </c>
      <c r="H6700" s="4">
        <v>45737.833819444437</v>
      </c>
      <c r="I6700" t="b">
        <v>0</v>
      </c>
      <c r="J6700" t="b">
        <v>1</v>
      </c>
      <c r="K6700" t="s">
        <v>24</v>
      </c>
      <c r="L6700" t="s">
        <v>36</v>
      </c>
      <c r="N6700">
        <v>16.510000228881839</v>
      </c>
      <c r="O6700" t="s">
        <v>759</v>
      </c>
      <c r="P6700" t="s">
        <v>9419</v>
      </c>
    </row>
    <row r="6701" spans="1:16" x14ac:dyDescent="0.25">
      <c r="A6701" t="s">
        <v>0</v>
      </c>
      <c r="B6701" t="s">
        <v>9175</v>
      </c>
      <c r="C6701" t="s">
        <v>292</v>
      </c>
      <c r="D6701" t="s">
        <v>3957</v>
      </c>
      <c r="E6701" t="s">
        <v>20</v>
      </c>
      <c r="F6701" t="b">
        <v>0</v>
      </c>
      <c r="G6701" t="s">
        <v>30</v>
      </c>
      <c r="H6701" s="4">
        <v>45737.834236111114</v>
      </c>
      <c r="I6701" t="b">
        <v>0</v>
      </c>
      <c r="J6701" t="b">
        <v>1</v>
      </c>
      <c r="K6701" t="s">
        <v>24</v>
      </c>
      <c r="L6701" t="s">
        <v>36</v>
      </c>
      <c r="N6701">
        <v>22.694999694824219</v>
      </c>
      <c r="O6701" t="s">
        <v>9176</v>
      </c>
      <c r="P6701" t="s">
        <v>1303</v>
      </c>
    </row>
    <row r="6702" spans="1:16" x14ac:dyDescent="0.25">
      <c r="A6702" t="s">
        <v>139</v>
      </c>
      <c r="B6702" t="s">
        <v>1634</v>
      </c>
      <c r="C6702" t="s">
        <v>945</v>
      </c>
      <c r="D6702" t="s">
        <v>3973</v>
      </c>
      <c r="E6702" t="s">
        <v>20</v>
      </c>
      <c r="F6702" t="b">
        <v>0</v>
      </c>
      <c r="G6702" t="s">
        <v>30</v>
      </c>
      <c r="H6702" s="4">
        <v>45737.83425925926</v>
      </c>
      <c r="I6702" t="b">
        <v>0</v>
      </c>
      <c r="J6702" t="b">
        <v>0</v>
      </c>
      <c r="K6702" t="s">
        <v>24</v>
      </c>
      <c r="L6702" t="s">
        <v>22</v>
      </c>
      <c r="M6702">
        <v>67884</v>
      </c>
      <c r="O6702" t="s">
        <v>3090</v>
      </c>
    </row>
    <row r="6703" spans="1:16" x14ac:dyDescent="0.25">
      <c r="A6703" t="s">
        <v>2</v>
      </c>
      <c r="B6703" t="s">
        <v>2617</v>
      </c>
      <c r="C6703" t="s">
        <v>151</v>
      </c>
      <c r="D6703" t="s">
        <v>3973</v>
      </c>
      <c r="E6703" t="s">
        <v>20</v>
      </c>
      <c r="F6703" t="b">
        <v>0</v>
      </c>
      <c r="G6703" t="s">
        <v>30</v>
      </c>
      <c r="H6703" s="4">
        <v>45737.835636574076</v>
      </c>
      <c r="I6703" t="b">
        <v>0</v>
      </c>
      <c r="J6703" t="b">
        <v>1</v>
      </c>
      <c r="K6703" t="s">
        <v>24</v>
      </c>
      <c r="L6703" t="s">
        <v>22</v>
      </c>
      <c r="M6703">
        <v>130500</v>
      </c>
      <c r="O6703" t="s">
        <v>9420</v>
      </c>
      <c r="P6703" t="s">
        <v>9421</v>
      </c>
    </row>
    <row r="6704" spans="1:16" x14ac:dyDescent="0.25">
      <c r="A6704" t="s">
        <v>2</v>
      </c>
      <c r="B6704" t="s">
        <v>2076</v>
      </c>
      <c r="C6704" t="s">
        <v>236</v>
      </c>
      <c r="D6704" t="s">
        <v>3957</v>
      </c>
      <c r="E6704" t="s">
        <v>34</v>
      </c>
      <c r="F6704" t="b">
        <v>0</v>
      </c>
      <c r="G6704" t="s">
        <v>41</v>
      </c>
      <c r="H6704" s="4">
        <v>45737.835763888892</v>
      </c>
      <c r="I6704" t="b">
        <v>1</v>
      </c>
      <c r="J6704" t="b">
        <v>1</v>
      </c>
      <c r="K6704" t="s">
        <v>24</v>
      </c>
      <c r="L6704" t="s">
        <v>36</v>
      </c>
      <c r="N6704">
        <v>56.475002288818359</v>
      </c>
      <c r="O6704" t="s">
        <v>186</v>
      </c>
      <c r="P6704" t="s">
        <v>4098</v>
      </c>
    </row>
    <row r="6705" spans="1:16" x14ac:dyDescent="0.25">
      <c r="A6705" t="s">
        <v>2</v>
      </c>
      <c r="B6705" t="s">
        <v>9422</v>
      </c>
      <c r="C6705" t="s">
        <v>823</v>
      </c>
      <c r="D6705" t="s">
        <v>3828</v>
      </c>
      <c r="E6705" t="s">
        <v>20</v>
      </c>
      <c r="F6705" t="b">
        <v>0</v>
      </c>
      <c r="G6705" t="s">
        <v>52</v>
      </c>
      <c r="H6705" s="4">
        <v>45737.838194444441</v>
      </c>
      <c r="I6705" t="b">
        <v>0</v>
      </c>
      <c r="J6705" t="b">
        <v>1</v>
      </c>
      <c r="K6705" t="s">
        <v>24</v>
      </c>
      <c r="L6705" t="s">
        <v>22</v>
      </c>
      <c r="M6705">
        <v>98883</v>
      </c>
      <c r="O6705" t="s">
        <v>9423</v>
      </c>
      <c r="P6705" t="s">
        <v>9424</v>
      </c>
    </row>
    <row r="6706" spans="1:16" x14ac:dyDescent="0.25">
      <c r="A6706" t="s">
        <v>25</v>
      </c>
      <c r="B6706" t="s">
        <v>9425</v>
      </c>
      <c r="C6706" t="s">
        <v>203</v>
      </c>
      <c r="D6706" t="s">
        <v>3828</v>
      </c>
      <c r="E6706" t="s">
        <v>20</v>
      </c>
      <c r="F6706" t="b">
        <v>0</v>
      </c>
      <c r="G6706" t="s">
        <v>23</v>
      </c>
      <c r="H6706" s="4">
        <v>45737.863483796304</v>
      </c>
      <c r="I6706" t="b">
        <v>1</v>
      </c>
      <c r="J6706" t="b">
        <v>1</v>
      </c>
      <c r="K6706" t="s">
        <v>24</v>
      </c>
      <c r="L6706" t="s">
        <v>22</v>
      </c>
      <c r="M6706">
        <v>108750</v>
      </c>
      <c r="O6706" t="s">
        <v>935</v>
      </c>
      <c r="P6706" t="s">
        <v>1813</v>
      </c>
    </row>
    <row r="6707" spans="1:16" x14ac:dyDescent="0.25">
      <c r="A6707" t="s">
        <v>0</v>
      </c>
      <c r="B6707" t="s">
        <v>0</v>
      </c>
      <c r="C6707" t="s">
        <v>916</v>
      </c>
      <c r="D6707" t="s">
        <v>3973</v>
      </c>
      <c r="E6707" t="s">
        <v>20</v>
      </c>
      <c r="F6707" t="b">
        <v>0</v>
      </c>
      <c r="G6707" t="s">
        <v>27</v>
      </c>
      <c r="H6707" s="4">
        <v>45737.876296296286</v>
      </c>
      <c r="I6707" t="b">
        <v>1</v>
      </c>
      <c r="J6707" t="b">
        <v>0</v>
      </c>
      <c r="K6707" t="s">
        <v>24</v>
      </c>
      <c r="L6707" t="s">
        <v>22</v>
      </c>
      <c r="M6707">
        <v>82500</v>
      </c>
      <c r="O6707" t="s">
        <v>1899</v>
      </c>
      <c r="P6707" t="s">
        <v>338</v>
      </c>
    </row>
    <row r="6708" spans="1:16" x14ac:dyDescent="0.25">
      <c r="A6708" t="s">
        <v>0</v>
      </c>
      <c r="B6708" t="s">
        <v>9426</v>
      </c>
      <c r="C6708" t="s">
        <v>213</v>
      </c>
      <c r="D6708" t="s">
        <v>3828</v>
      </c>
      <c r="E6708" t="s">
        <v>20</v>
      </c>
      <c r="F6708" t="b">
        <v>0</v>
      </c>
      <c r="G6708" t="s">
        <v>41</v>
      </c>
      <c r="H6708" s="4">
        <v>45737.876331018517</v>
      </c>
      <c r="I6708" t="b">
        <v>0</v>
      </c>
      <c r="J6708" t="b">
        <v>1</v>
      </c>
      <c r="K6708" t="s">
        <v>24</v>
      </c>
      <c r="L6708" t="s">
        <v>36</v>
      </c>
      <c r="N6708">
        <v>23</v>
      </c>
      <c r="O6708" t="s">
        <v>9427</v>
      </c>
      <c r="P6708" t="s">
        <v>9428</v>
      </c>
    </row>
    <row r="6709" spans="1:16" x14ac:dyDescent="0.25">
      <c r="A6709" t="s">
        <v>89</v>
      </c>
      <c r="B6709" t="s">
        <v>9429</v>
      </c>
      <c r="C6709" t="s">
        <v>2172</v>
      </c>
      <c r="D6709" t="s">
        <v>3600</v>
      </c>
      <c r="E6709" t="s">
        <v>20</v>
      </c>
      <c r="F6709" t="b">
        <v>0</v>
      </c>
      <c r="G6709" t="s">
        <v>52</v>
      </c>
      <c r="H6709" s="4">
        <v>45737.877812500003</v>
      </c>
      <c r="I6709" t="b">
        <v>0</v>
      </c>
      <c r="J6709" t="b">
        <v>1</v>
      </c>
      <c r="K6709" t="s">
        <v>24</v>
      </c>
      <c r="L6709" t="s">
        <v>22</v>
      </c>
      <c r="M6709">
        <v>255630</v>
      </c>
      <c r="O6709" t="s">
        <v>773</v>
      </c>
    </row>
    <row r="6710" spans="1:16" x14ac:dyDescent="0.25">
      <c r="A6710" t="s">
        <v>0</v>
      </c>
      <c r="B6710" t="s">
        <v>1934</v>
      </c>
      <c r="C6710" t="s">
        <v>1247</v>
      </c>
      <c r="D6710" t="s">
        <v>3828</v>
      </c>
      <c r="E6710" t="s">
        <v>20</v>
      </c>
      <c r="F6710" t="b">
        <v>0</v>
      </c>
      <c r="G6710" t="s">
        <v>1247</v>
      </c>
      <c r="H6710" s="4">
        <v>45737.905011574083</v>
      </c>
      <c r="I6710" t="b">
        <v>0</v>
      </c>
      <c r="J6710" t="b">
        <v>0</v>
      </c>
      <c r="K6710" t="s">
        <v>1247</v>
      </c>
      <c r="L6710" t="s">
        <v>22</v>
      </c>
      <c r="M6710">
        <v>38500</v>
      </c>
      <c r="O6710" t="s">
        <v>5660</v>
      </c>
      <c r="P6710" t="s">
        <v>5661</v>
      </c>
    </row>
    <row r="6711" spans="1:16" x14ac:dyDescent="0.25">
      <c r="A6711" t="s">
        <v>0</v>
      </c>
      <c r="B6711" t="s">
        <v>8621</v>
      </c>
      <c r="C6711" t="s">
        <v>179</v>
      </c>
      <c r="D6711" t="s">
        <v>3973</v>
      </c>
      <c r="E6711" t="s">
        <v>20</v>
      </c>
      <c r="F6711" t="b">
        <v>0</v>
      </c>
      <c r="G6711" t="s">
        <v>27</v>
      </c>
      <c r="H6711" s="4">
        <v>45737.916979166657</v>
      </c>
      <c r="I6711" t="b">
        <v>0</v>
      </c>
      <c r="J6711" t="b">
        <v>1</v>
      </c>
      <c r="K6711" t="s">
        <v>24</v>
      </c>
      <c r="L6711" t="s">
        <v>22</v>
      </c>
      <c r="M6711">
        <v>62355.453125</v>
      </c>
      <c r="O6711" t="s">
        <v>8622</v>
      </c>
      <c r="P6711" t="s">
        <v>1732</v>
      </c>
    </row>
    <row r="6712" spans="1:16" x14ac:dyDescent="0.25">
      <c r="A6712" t="s">
        <v>2</v>
      </c>
      <c r="B6712" t="s">
        <v>9430</v>
      </c>
      <c r="C6712" t="s">
        <v>145</v>
      </c>
      <c r="D6712" t="s">
        <v>3828</v>
      </c>
      <c r="E6712" t="s">
        <v>20</v>
      </c>
      <c r="F6712" t="b">
        <v>0</v>
      </c>
      <c r="G6712" t="s">
        <v>27</v>
      </c>
      <c r="H6712" s="4">
        <v>45737.917870370373</v>
      </c>
      <c r="I6712" t="b">
        <v>0</v>
      </c>
      <c r="J6712" t="b">
        <v>1</v>
      </c>
      <c r="K6712" t="s">
        <v>24</v>
      </c>
      <c r="L6712" t="s">
        <v>22</v>
      </c>
      <c r="M6712">
        <v>204500</v>
      </c>
      <c r="O6712" t="s">
        <v>9431</v>
      </c>
      <c r="P6712" t="s">
        <v>9432</v>
      </c>
    </row>
    <row r="6713" spans="1:16" x14ac:dyDescent="0.25">
      <c r="A6713" t="s">
        <v>1</v>
      </c>
      <c r="B6713" t="s">
        <v>9433</v>
      </c>
      <c r="C6713" t="s">
        <v>192</v>
      </c>
      <c r="D6713" t="s">
        <v>2208</v>
      </c>
      <c r="E6713" t="s">
        <v>20</v>
      </c>
      <c r="F6713" t="b">
        <v>0</v>
      </c>
      <c r="G6713" t="s">
        <v>23</v>
      </c>
      <c r="H6713" s="4">
        <v>45737.930821759262</v>
      </c>
      <c r="I6713" t="b">
        <v>0</v>
      </c>
      <c r="J6713" t="b">
        <v>1</v>
      </c>
      <c r="K6713" t="s">
        <v>24</v>
      </c>
      <c r="L6713" t="s">
        <v>36</v>
      </c>
      <c r="N6713">
        <v>40.81500244140625</v>
      </c>
      <c r="O6713" t="s">
        <v>9434</v>
      </c>
      <c r="P6713" t="s">
        <v>9435</v>
      </c>
    </row>
    <row r="6714" spans="1:16" x14ac:dyDescent="0.25">
      <c r="A6714" t="s">
        <v>89</v>
      </c>
      <c r="B6714" t="s">
        <v>5118</v>
      </c>
      <c r="C6714" t="s">
        <v>367</v>
      </c>
      <c r="D6714" t="s">
        <v>3973</v>
      </c>
      <c r="E6714" t="s">
        <v>20</v>
      </c>
      <c r="F6714" t="b">
        <v>0</v>
      </c>
      <c r="G6714" t="s">
        <v>27</v>
      </c>
      <c r="H6714" s="4">
        <v>45737.958541666667</v>
      </c>
      <c r="I6714" t="b">
        <v>0</v>
      </c>
      <c r="J6714" t="b">
        <v>1</v>
      </c>
      <c r="K6714" t="s">
        <v>24</v>
      </c>
      <c r="L6714" t="s">
        <v>22</v>
      </c>
      <c r="M6714">
        <v>160000</v>
      </c>
      <c r="O6714" t="s">
        <v>368</v>
      </c>
      <c r="P6714" t="s">
        <v>5119</v>
      </c>
    </row>
    <row r="6715" spans="1:16" x14ac:dyDescent="0.25">
      <c r="A6715" t="s">
        <v>0</v>
      </c>
      <c r="B6715" t="s">
        <v>1174</v>
      </c>
      <c r="C6715" t="s">
        <v>9436</v>
      </c>
      <c r="D6715" t="s">
        <v>3957</v>
      </c>
      <c r="E6715" t="s">
        <v>34</v>
      </c>
      <c r="F6715" t="b">
        <v>0</v>
      </c>
      <c r="G6715" t="s">
        <v>35</v>
      </c>
      <c r="H6715" s="4">
        <v>45737.958761574067</v>
      </c>
      <c r="I6715" t="b">
        <v>0</v>
      </c>
      <c r="J6715" t="b">
        <v>0</v>
      </c>
      <c r="K6715" t="s">
        <v>24</v>
      </c>
      <c r="L6715" t="s">
        <v>36</v>
      </c>
      <c r="N6715">
        <v>16.510000228881839</v>
      </c>
      <c r="O6715" t="s">
        <v>9437</v>
      </c>
      <c r="P6715" t="s">
        <v>9438</v>
      </c>
    </row>
    <row r="6716" spans="1:16" x14ac:dyDescent="0.25">
      <c r="A6716" t="s">
        <v>2</v>
      </c>
      <c r="B6716" t="s">
        <v>369</v>
      </c>
      <c r="C6716" t="s">
        <v>8874</v>
      </c>
      <c r="D6716" t="s">
        <v>3973</v>
      </c>
      <c r="E6716" t="s">
        <v>631</v>
      </c>
      <c r="F6716" t="b">
        <v>0</v>
      </c>
      <c r="G6716" t="s">
        <v>41</v>
      </c>
      <c r="H6716" s="4">
        <v>45737.971516203703</v>
      </c>
      <c r="I6716" t="b">
        <v>0</v>
      </c>
      <c r="J6716" t="b">
        <v>0</v>
      </c>
      <c r="K6716" t="s">
        <v>24</v>
      </c>
      <c r="L6716" t="s">
        <v>22</v>
      </c>
      <c r="M6716">
        <v>87000</v>
      </c>
      <c r="O6716" t="s">
        <v>91</v>
      </c>
      <c r="P6716" t="s">
        <v>9439</v>
      </c>
    </row>
    <row r="6717" spans="1:16" x14ac:dyDescent="0.25">
      <c r="A6717" t="s">
        <v>40</v>
      </c>
      <c r="B6717" t="s">
        <v>1786</v>
      </c>
      <c r="C6717" t="s">
        <v>5427</v>
      </c>
      <c r="D6717" t="s">
        <v>4014</v>
      </c>
      <c r="E6717" t="s">
        <v>20</v>
      </c>
      <c r="F6717" t="b">
        <v>0</v>
      </c>
      <c r="G6717" t="s">
        <v>27</v>
      </c>
      <c r="H6717" s="4">
        <v>45737.997129629628</v>
      </c>
      <c r="I6717" t="b">
        <v>0</v>
      </c>
      <c r="J6717" t="b">
        <v>1</v>
      </c>
      <c r="K6717" t="s">
        <v>24</v>
      </c>
      <c r="L6717" t="s">
        <v>22</v>
      </c>
      <c r="M6717">
        <v>253000</v>
      </c>
      <c r="O6717" t="s">
        <v>59</v>
      </c>
      <c r="P6717" t="s">
        <v>137</v>
      </c>
    </row>
    <row r="6718" spans="1:16" x14ac:dyDescent="0.25">
      <c r="A6718" t="s">
        <v>0</v>
      </c>
      <c r="B6718" t="s">
        <v>257</v>
      </c>
      <c r="C6718" t="s">
        <v>468</v>
      </c>
      <c r="D6718" t="s">
        <v>3973</v>
      </c>
      <c r="E6718" t="s">
        <v>20</v>
      </c>
      <c r="F6718" t="b">
        <v>0</v>
      </c>
      <c r="G6718" t="s">
        <v>27</v>
      </c>
      <c r="H6718" s="4">
        <v>45738.000231481477</v>
      </c>
      <c r="I6718" t="b">
        <v>0</v>
      </c>
      <c r="J6718" t="b">
        <v>1</v>
      </c>
      <c r="K6718" t="s">
        <v>24</v>
      </c>
      <c r="L6718" t="s">
        <v>22</v>
      </c>
      <c r="M6718">
        <v>125000</v>
      </c>
      <c r="O6718" t="s">
        <v>5482</v>
      </c>
      <c r="P6718" t="s">
        <v>9339</v>
      </c>
    </row>
    <row r="6719" spans="1:16" x14ac:dyDescent="0.25">
      <c r="A6719" t="s">
        <v>89</v>
      </c>
      <c r="B6719" t="s">
        <v>5532</v>
      </c>
      <c r="C6719" t="s">
        <v>3196</v>
      </c>
      <c r="D6719" t="s">
        <v>3973</v>
      </c>
      <c r="E6719" t="s">
        <v>51</v>
      </c>
      <c r="F6719" t="b">
        <v>0</v>
      </c>
      <c r="G6719" t="s">
        <v>41</v>
      </c>
      <c r="H6719" s="4">
        <v>45738.000462962962</v>
      </c>
      <c r="I6719" t="b">
        <v>1</v>
      </c>
      <c r="J6719" t="b">
        <v>0</v>
      </c>
      <c r="K6719" t="s">
        <v>24</v>
      </c>
      <c r="L6719" t="s">
        <v>36</v>
      </c>
      <c r="N6719">
        <v>47.5</v>
      </c>
      <c r="O6719" t="s">
        <v>806</v>
      </c>
      <c r="P6719" t="s">
        <v>5533</v>
      </c>
    </row>
    <row r="6720" spans="1:16" x14ac:dyDescent="0.25">
      <c r="A6720" t="s">
        <v>2</v>
      </c>
      <c r="B6720" t="s">
        <v>1167</v>
      </c>
      <c r="C6720" t="s">
        <v>29</v>
      </c>
      <c r="D6720" t="s">
        <v>5535</v>
      </c>
      <c r="E6720" t="s">
        <v>20</v>
      </c>
      <c r="F6720" t="b">
        <v>0</v>
      </c>
      <c r="G6720" t="s">
        <v>27</v>
      </c>
      <c r="H6720" s="4">
        <v>45738.001157407409</v>
      </c>
      <c r="I6720" t="b">
        <v>1</v>
      </c>
      <c r="J6720" t="b">
        <v>1</v>
      </c>
      <c r="K6720" t="s">
        <v>24</v>
      </c>
      <c r="L6720" t="s">
        <v>22</v>
      </c>
      <c r="M6720">
        <v>88582</v>
      </c>
      <c r="O6720" t="s">
        <v>77</v>
      </c>
      <c r="P6720" t="s">
        <v>9340</v>
      </c>
    </row>
    <row r="6721" spans="1:16" x14ac:dyDescent="0.25">
      <c r="A6721" t="s">
        <v>40</v>
      </c>
      <c r="B6721" t="s">
        <v>9341</v>
      </c>
      <c r="C6721" t="s">
        <v>748</v>
      </c>
      <c r="D6721" t="s">
        <v>4035</v>
      </c>
      <c r="E6721" t="s">
        <v>20</v>
      </c>
      <c r="F6721" t="b">
        <v>0</v>
      </c>
      <c r="G6721" t="s">
        <v>158</v>
      </c>
      <c r="H6721" s="4">
        <v>45738.014479166668</v>
      </c>
      <c r="I6721" t="b">
        <v>0</v>
      </c>
      <c r="J6721" t="b">
        <v>0</v>
      </c>
      <c r="K6721" t="s">
        <v>158</v>
      </c>
      <c r="L6721" t="s">
        <v>22</v>
      </c>
      <c r="M6721">
        <v>83999.5</v>
      </c>
      <c r="O6721" t="s">
        <v>2768</v>
      </c>
      <c r="P6721" t="s">
        <v>3411</v>
      </c>
    </row>
    <row r="6722" spans="1:16" x14ac:dyDescent="0.25">
      <c r="A6722" t="s">
        <v>28</v>
      </c>
      <c r="B6722" t="s">
        <v>28</v>
      </c>
      <c r="C6722" t="s">
        <v>5242</v>
      </c>
      <c r="D6722" t="s">
        <v>5243</v>
      </c>
      <c r="E6722" t="s">
        <v>20</v>
      </c>
      <c r="F6722" t="b">
        <v>0</v>
      </c>
      <c r="G6722" t="s">
        <v>314</v>
      </c>
      <c r="H6722" s="4">
        <v>45738.023402777777</v>
      </c>
      <c r="I6722" t="b">
        <v>0</v>
      </c>
      <c r="J6722" t="b">
        <v>0</v>
      </c>
      <c r="K6722" t="s">
        <v>314</v>
      </c>
      <c r="L6722" t="s">
        <v>22</v>
      </c>
      <c r="M6722">
        <v>90000</v>
      </c>
      <c r="O6722" t="s">
        <v>6697</v>
      </c>
      <c r="P6722" t="s">
        <v>6698</v>
      </c>
    </row>
    <row r="6723" spans="1:16" x14ac:dyDescent="0.25">
      <c r="A6723" t="s">
        <v>0</v>
      </c>
      <c r="B6723" t="s">
        <v>0</v>
      </c>
      <c r="C6723" t="s">
        <v>9342</v>
      </c>
      <c r="D6723" t="s">
        <v>7547</v>
      </c>
      <c r="E6723" t="s">
        <v>34</v>
      </c>
      <c r="F6723" t="b">
        <v>0</v>
      </c>
      <c r="G6723" t="s">
        <v>41</v>
      </c>
      <c r="H6723" s="4">
        <v>45738.042337962957</v>
      </c>
      <c r="I6723" t="b">
        <v>0</v>
      </c>
      <c r="J6723" t="b">
        <v>0</v>
      </c>
      <c r="K6723" t="s">
        <v>24</v>
      </c>
      <c r="L6723" t="s">
        <v>36</v>
      </c>
      <c r="N6723">
        <v>15</v>
      </c>
      <c r="O6723" t="s">
        <v>7548</v>
      </c>
      <c r="P6723" t="s">
        <v>61</v>
      </c>
    </row>
    <row r="6724" spans="1:16" x14ac:dyDescent="0.25">
      <c r="A6724" t="s">
        <v>0</v>
      </c>
      <c r="B6724" t="s">
        <v>0</v>
      </c>
      <c r="C6724" t="s">
        <v>517</v>
      </c>
      <c r="D6724" t="s">
        <v>4753</v>
      </c>
      <c r="E6724" t="s">
        <v>51</v>
      </c>
      <c r="F6724" t="b">
        <v>0</v>
      </c>
      <c r="G6724" t="s">
        <v>41</v>
      </c>
      <c r="H6724" s="4">
        <v>45738.25037037037</v>
      </c>
      <c r="I6724" t="b">
        <v>0</v>
      </c>
      <c r="J6724" t="b">
        <v>1</v>
      </c>
      <c r="K6724" t="s">
        <v>24</v>
      </c>
      <c r="L6724" t="s">
        <v>36</v>
      </c>
      <c r="N6724">
        <v>47.5</v>
      </c>
      <c r="O6724" t="s">
        <v>289</v>
      </c>
      <c r="P6724" t="s">
        <v>2400</v>
      </c>
    </row>
    <row r="6725" spans="1:16" x14ac:dyDescent="0.25">
      <c r="A6725" t="s">
        <v>0</v>
      </c>
      <c r="B6725" t="s">
        <v>9343</v>
      </c>
      <c r="C6725" t="s">
        <v>151</v>
      </c>
      <c r="D6725" t="s">
        <v>3828</v>
      </c>
      <c r="E6725" t="s">
        <v>20</v>
      </c>
      <c r="F6725" t="b">
        <v>0</v>
      </c>
      <c r="G6725" t="s">
        <v>30</v>
      </c>
      <c r="H6725" s="4">
        <v>45738.250567129631</v>
      </c>
      <c r="I6725" t="b">
        <v>0</v>
      </c>
      <c r="J6725" t="b">
        <v>1</v>
      </c>
      <c r="K6725" t="s">
        <v>24</v>
      </c>
      <c r="L6725" t="s">
        <v>36</v>
      </c>
      <c r="N6725">
        <v>43.875</v>
      </c>
      <c r="O6725" t="s">
        <v>6083</v>
      </c>
      <c r="P6725" t="s">
        <v>9344</v>
      </c>
    </row>
    <row r="6726" spans="1:16" x14ac:dyDescent="0.25">
      <c r="A6726" t="s">
        <v>0</v>
      </c>
      <c r="B6726" t="s">
        <v>0</v>
      </c>
      <c r="C6726" t="s">
        <v>3330</v>
      </c>
      <c r="D6726" t="s">
        <v>3828</v>
      </c>
      <c r="E6726" t="s">
        <v>51</v>
      </c>
      <c r="F6726" t="b">
        <v>0</v>
      </c>
      <c r="G6726" t="s">
        <v>30</v>
      </c>
      <c r="H6726" s="4">
        <v>45738.250625000001</v>
      </c>
      <c r="I6726" t="b">
        <v>0</v>
      </c>
      <c r="J6726" t="b">
        <v>0</v>
      </c>
      <c r="K6726" t="s">
        <v>24</v>
      </c>
      <c r="L6726" t="s">
        <v>22</v>
      </c>
      <c r="M6726">
        <v>76212</v>
      </c>
      <c r="O6726" t="s">
        <v>9345</v>
      </c>
      <c r="P6726" t="s">
        <v>9346</v>
      </c>
    </row>
    <row r="6727" spans="1:16" x14ac:dyDescent="0.25">
      <c r="A6727" t="s">
        <v>1</v>
      </c>
      <c r="B6727" t="s">
        <v>663</v>
      </c>
      <c r="C6727" t="s">
        <v>140</v>
      </c>
      <c r="D6727" t="s">
        <v>3973</v>
      </c>
      <c r="E6727" t="s">
        <v>20</v>
      </c>
      <c r="F6727" t="b">
        <v>0</v>
      </c>
      <c r="G6727" t="s">
        <v>35</v>
      </c>
      <c r="H6727" s="4">
        <v>45738.250972222217</v>
      </c>
      <c r="I6727" t="b">
        <v>0</v>
      </c>
      <c r="J6727" t="b">
        <v>1</v>
      </c>
      <c r="K6727" t="s">
        <v>24</v>
      </c>
      <c r="L6727" t="s">
        <v>22</v>
      </c>
      <c r="M6727">
        <v>124350</v>
      </c>
      <c r="O6727" t="s">
        <v>664</v>
      </c>
      <c r="P6727" t="s">
        <v>9347</v>
      </c>
    </row>
    <row r="6728" spans="1:16" x14ac:dyDescent="0.25">
      <c r="A6728" t="s">
        <v>1</v>
      </c>
      <c r="B6728" t="s">
        <v>3439</v>
      </c>
      <c r="C6728" t="s">
        <v>82</v>
      </c>
      <c r="D6728" t="s">
        <v>3970</v>
      </c>
      <c r="E6728" t="s">
        <v>20</v>
      </c>
      <c r="F6728" t="b">
        <v>0</v>
      </c>
      <c r="G6728" t="s">
        <v>27</v>
      </c>
      <c r="H6728" s="4">
        <v>45738.251006944447</v>
      </c>
      <c r="I6728" t="b">
        <v>0</v>
      </c>
      <c r="J6728" t="b">
        <v>1</v>
      </c>
      <c r="K6728" t="s">
        <v>24</v>
      </c>
      <c r="L6728" t="s">
        <v>22</v>
      </c>
      <c r="M6728">
        <v>152000</v>
      </c>
      <c r="O6728" t="s">
        <v>65</v>
      </c>
      <c r="P6728" t="s">
        <v>723</v>
      </c>
    </row>
    <row r="6729" spans="1:16" x14ac:dyDescent="0.25">
      <c r="A6729" t="s">
        <v>191</v>
      </c>
      <c r="B6729" t="s">
        <v>9348</v>
      </c>
      <c r="C6729" t="s">
        <v>82</v>
      </c>
      <c r="D6729" t="s">
        <v>3973</v>
      </c>
      <c r="E6729" t="s">
        <v>20</v>
      </c>
      <c r="F6729" t="b">
        <v>0</v>
      </c>
      <c r="G6729" t="s">
        <v>27</v>
      </c>
      <c r="H6729" s="4">
        <v>45738.251168981478</v>
      </c>
      <c r="I6729" t="b">
        <v>0</v>
      </c>
      <c r="J6729" t="b">
        <v>0</v>
      </c>
      <c r="K6729" t="s">
        <v>24</v>
      </c>
      <c r="L6729" t="s">
        <v>36</v>
      </c>
      <c r="N6729">
        <v>70.5</v>
      </c>
      <c r="O6729" t="s">
        <v>4344</v>
      </c>
      <c r="P6729" t="s">
        <v>9349</v>
      </c>
    </row>
    <row r="6730" spans="1:16" x14ac:dyDescent="0.25">
      <c r="A6730" t="s">
        <v>1</v>
      </c>
      <c r="B6730" t="s">
        <v>9350</v>
      </c>
      <c r="C6730" t="s">
        <v>1521</v>
      </c>
      <c r="D6730" t="s">
        <v>3383</v>
      </c>
      <c r="E6730" t="s">
        <v>20</v>
      </c>
      <c r="F6730" t="b">
        <v>0</v>
      </c>
      <c r="G6730" t="s">
        <v>52</v>
      </c>
      <c r="H6730" s="4">
        <v>45738.251273148147</v>
      </c>
      <c r="I6730" t="b">
        <v>0</v>
      </c>
      <c r="J6730" t="b">
        <v>1</v>
      </c>
      <c r="K6730" t="s">
        <v>24</v>
      </c>
      <c r="L6730" t="s">
        <v>22</v>
      </c>
      <c r="M6730">
        <v>80000</v>
      </c>
      <c r="O6730" t="s">
        <v>1549</v>
      </c>
      <c r="P6730" t="s">
        <v>700</v>
      </c>
    </row>
    <row r="6731" spans="1:16" x14ac:dyDescent="0.25">
      <c r="A6731" t="s">
        <v>2</v>
      </c>
      <c r="B6731" t="s">
        <v>638</v>
      </c>
      <c r="C6731" t="s">
        <v>213</v>
      </c>
      <c r="D6731" t="s">
        <v>3828</v>
      </c>
      <c r="E6731" t="s">
        <v>20</v>
      </c>
      <c r="F6731" t="b">
        <v>0</v>
      </c>
      <c r="G6731" t="s">
        <v>41</v>
      </c>
      <c r="H6731" s="4">
        <v>45738.252337962957</v>
      </c>
      <c r="I6731" t="b">
        <v>0</v>
      </c>
      <c r="J6731" t="b">
        <v>1</v>
      </c>
      <c r="K6731" t="s">
        <v>24</v>
      </c>
      <c r="L6731" t="s">
        <v>22</v>
      </c>
      <c r="M6731">
        <v>128114.578125</v>
      </c>
      <c r="O6731" t="s">
        <v>7801</v>
      </c>
      <c r="P6731" t="s">
        <v>7802</v>
      </c>
    </row>
    <row r="6732" spans="1:16" x14ac:dyDescent="0.25">
      <c r="A6732" t="s">
        <v>2</v>
      </c>
      <c r="B6732" t="s">
        <v>9351</v>
      </c>
      <c r="C6732" t="s">
        <v>1247</v>
      </c>
      <c r="D6732" t="s">
        <v>2208</v>
      </c>
      <c r="E6732" t="s">
        <v>20</v>
      </c>
      <c r="F6732" t="b">
        <v>0</v>
      </c>
      <c r="G6732" t="s">
        <v>1247</v>
      </c>
      <c r="H6732" s="4">
        <v>45738.263842592591</v>
      </c>
      <c r="I6732" t="b">
        <v>1</v>
      </c>
      <c r="J6732" t="b">
        <v>0</v>
      </c>
      <c r="K6732" t="s">
        <v>1247</v>
      </c>
      <c r="L6732" t="s">
        <v>22</v>
      </c>
      <c r="M6732">
        <v>162500</v>
      </c>
      <c r="O6732" t="s">
        <v>9352</v>
      </c>
      <c r="P6732" t="s">
        <v>9353</v>
      </c>
    </row>
    <row r="6733" spans="1:16" x14ac:dyDescent="0.25">
      <c r="A6733" t="s">
        <v>1</v>
      </c>
      <c r="B6733" t="s">
        <v>844</v>
      </c>
      <c r="C6733" t="s">
        <v>82</v>
      </c>
      <c r="D6733" t="s">
        <v>3828</v>
      </c>
      <c r="E6733" t="s">
        <v>20</v>
      </c>
      <c r="F6733" t="b">
        <v>0</v>
      </c>
      <c r="G6733" t="s">
        <v>27</v>
      </c>
      <c r="H6733" s="4">
        <v>45738.265682870369</v>
      </c>
      <c r="I6733" t="b">
        <v>0</v>
      </c>
      <c r="J6733" t="b">
        <v>1</v>
      </c>
      <c r="K6733" t="s">
        <v>24</v>
      </c>
      <c r="L6733" t="s">
        <v>22</v>
      </c>
      <c r="M6733">
        <v>207500</v>
      </c>
      <c r="O6733" t="s">
        <v>341</v>
      </c>
      <c r="P6733" t="s">
        <v>302</v>
      </c>
    </row>
    <row r="6734" spans="1:16" x14ac:dyDescent="0.25">
      <c r="A6734" t="s">
        <v>1</v>
      </c>
      <c r="B6734" t="s">
        <v>9354</v>
      </c>
      <c r="C6734" t="s">
        <v>192</v>
      </c>
      <c r="D6734" t="s">
        <v>4328</v>
      </c>
      <c r="E6734" t="s">
        <v>51</v>
      </c>
      <c r="F6734" t="b">
        <v>0</v>
      </c>
      <c r="G6734" t="s">
        <v>23</v>
      </c>
      <c r="H6734" s="4">
        <v>45738.266527777778</v>
      </c>
      <c r="I6734" t="b">
        <v>0</v>
      </c>
      <c r="J6734" t="b">
        <v>0</v>
      </c>
      <c r="K6734" t="s">
        <v>24</v>
      </c>
      <c r="L6734" t="s">
        <v>36</v>
      </c>
      <c r="N6734">
        <v>60</v>
      </c>
      <c r="O6734" t="s">
        <v>2486</v>
      </c>
      <c r="P6734" t="s">
        <v>9355</v>
      </c>
    </row>
    <row r="6735" spans="1:16" x14ac:dyDescent="0.25">
      <c r="A6735" t="s">
        <v>139</v>
      </c>
      <c r="B6735" t="s">
        <v>7989</v>
      </c>
      <c r="C6735" t="s">
        <v>39</v>
      </c>
      <c r="D6735" t="s">
        <v>3985</v>
      </c>
      <c r="E6735" t="s">
        <v>20</v>
      </c>
      <c r="F6735" t="b">
        <v>1</v>
      </c>
      <c r="G6735" t="s">
        <v>2438</v>
      </c>
      <c r="H6735" s="4">
        <v>45738.279976851853</v>
      </c>
      <c r="I6735" t="b">
        <v>1</v>
      </c>
      <c r="J6735" t="b">
        <v>0</v>
      </c>
      <c r="K6735" t="s">
        <v>2438</v>
      </c>
      <c r="L6735" t="s">
        <v>22</v>
      </c>
      <c r="M6735">
        <v>80000</v>
      </c>
      <c r="O6735" t="s">
        <v>7990</v>
      </c>
      <c r="P6735" t="s">
        <v>204</v>
      </c>
    </row>
    <row r="6736" spans="1:16" x14ac:dyDescent="0.25">
      <c r="A6736" t="s">
        <v>139</v>
      </c>
      <c r="B6736" t="s">
        <v>9356</v>
      </c>
      <c r="C6736" t="s">
        <v>39</v>
      </c>
      <c r="D6736" t="s">
        <v>2208</v>
      </c>
      <c r="E6736" t="s">
        <v>20</v>
      </c>
      <c r="F6736" t="b">
        <v>1</v>
      </c>
      <c r="G6736" t="s">
        <v>2641</v>
      </c>
      <c r="H6736" s="4">
        <v>45738.284930555557</v>
      </c>
      <c r="I6736" t="b">
        <v>0</v>
      </c>
      <c r="J6736" t="b">
        <v>0</v>
      </c>
      <c r="K6736" t="s">
        <v>2641</v>
      </c>
      <c r="L6736" t="s">
        <v>22</v>
      </c>
      <c r="M6736">
        <v>141810.3125</v>
      </c>
      <c r="O6736" t="s">
        <v>9357</v>
      </c>
      <c r="P6736" t="s">
        <v>9358</v>
      </c>
    </row>
    <row r="6737" spans="1:16" x14ac:dyDescent="0.25">
      <c r="A6737" t="s">
        <v>0</v>
      </c>
      <c r="B6737" t="s">
        <v>288</v>
      </c>
      <c r="C6737" t="s">
        <v>9359</v>
      </c>
      <c r="D6737" t="s">
        <v>4084</v>
      </c>
      <c r="E6737" t="s">
        <v>20</v>
      </c>
      <c r="F6737" t="b">
        <v>0</v>
      </c>
      <c r="G6737" t="s">
        <v>27</v>
      </c>
      <c r="H6737" s="4">
        <v>45738.291921296302</v>
      </c>
      <c r="I6737" t="b">
        <v>0</v>
      </c>
      <c r="J6737" t="b">
        <v>0</v>
      </c>
      <c r="K6737" t="s">
        <v>24</v>
      </c>
      <c r="L6737" t="s">
        <v>22</v>
      </c>
      <c r="M6737">
        <v>100000</v>
      </c>
      <c r="O6737" t="s">
        <v>9360</v>
      </c>
      <c r="P6737" t="s">
        <v>3836</v>
      </c>
    </row>
    <row r="6738" spans="1:16" x14ac:dyDescent="0.25">
      <c r="A6738" t="s">
        <v>0</v>
      </c>
      <c r="B6738" t="s">
        <v>103</v>
      </c>
      <c r="C6738" t="s">
        <v>203</v>
      </c>
      <c r="D6738" t="s">
        <v>2208</v>
      </c>
      <c r="E6738" t="s">
        <v>20</v>
      </c>
      <c r="F6738" t="b">
        <v>0</v>
      </c>
      <c r="G6738" t="s">
        <v>23</v>
      </c>
      <c r="H6738" s="4">
        <v>45738.312141203707</v>
      </c>
      <c r="I6738" t="b">
        <v>0</v>
      </c>
      <c r="J6738" t="b">
        <v>0</v>
      </c>
      <c r="K6738" t="s">
        <v>24</v>
      </c>
      <c r="L6738" t="s">
        <v>22</v>
      </c>
      <c r="M6738">
        <v>70000</v>
      </c>
      <c r="O6738" t="s">
        <v>803</v>
      </c>
      <c r="P6738" t="s">
        <v>9361</v>
      </c>
    </row>
    <row r="6739" spans="1:16" x14ac:dyDescent="0.25">
      <c r="A6739" t="s">
        <v>139</v>
      </c>
      <c r="B6739" t="s">
        <v>9362</v>
      </c>
      <c r="C6739" t="s">
        <v>5091</v>
      </c>
      <c r="D6739" t="s">
        <v>3970</v>
      </c>
      <c r="E6739" t="s">
        <v>20</v>
      </c>
      <c r="F6739" t="b">
        <v>0</v>
      </c>
      <c r="G6739" t="s">
        <v>30</v>
      </c>
      <c r="H6739" s="4">
        <v>45738.333865740737</v>
      </c>
      <c r="I6739" t="b">
        <v>0</v>
      </c>
      <c r="J6739" t="b">
        <v>1</v>
      </c>
      <c r="K6739" t="s">
        <v>24</v>
      </c>
      <c r="L6739" t="s">
        <v>22</v>
      </c>
      <c r="M6739">
        <v>110000</v>
      </c>
      <c r="O6739" t="s">
        <v>800</v>
      </c>
      <c r="P6739" t="s">
        <v>249</v>
      </c>
    </row>
    <row r="6740" spans="1:16" x14ac:dyDescent="0.25">
      <c r="A6740" t="s">
        <v>40</v>
      </c>
      <c r="B6740" t="s">
        <v>3193</v>
      </c>
      <c r="C6740" t="s">
        <v>1471</v>
      </c>
      <c r="D6740" t="s">
        <v>4178</v>
      </c>
      <c r="E6740" t="s">
        <v>20</v>
      </c>
      <c r="F6740" t="b">
        <v>0</v>
      </c>
      <c r="G6740" t="s">
        <v>41</v>
      </c>
      <c r="H6740" s="4">
        <v>45738.335868055547</v>
      </c>
      <c r="I6740" t="b">
        <v>0</v>
      </c>
      <c r="J6740" t="b">
        <v>1</v>
      </c>
      <c r="K6740" t="s">
        <v>24</v>
      </c>
      <c r="L6740" t="s">
        <v>22</v>
      </c>
      <c r="M6740">
        <v>241000</v>
      </c>
      <c r="O6740" t="s">
        <v>59</v>
      </c>
      <c r="P6740" t="s">
        <v>137</v>
      </c>
    </row>
    <row r="6741" spans="1:16" x14ac:dyDescent="0.25">
      <c r="A6741" t="s">
        <v>139</v>
      </c>
      <c r="B6741" t="s">
        <v>9363</v>
      </c>
      <c r="C6741" t="s">
        <v>9364</v>
      </c>
      <c r="D6741" t="s">
        <v>9365</v>
      </c>
      <c r="E6741" t="s">
        <v>631</v>
      </c>
      <c r="F6741" t="b">
        <v>0</v>
      </c>
      <c r="G6741" t="s">
        <v>820</v>
      </c>
      <c r="H6741" s="4">
        <v>45738.341273148151</v>
      </c>
      <c r="I6741" t="b">
        <v>0</v>
      </c>
      <c r="J6741" t="b">
        <v>0</v>
      </c>
      <c r="K6741" t="s">
        <v>820</v>
      </c>
      <c r="L6741" t="s">
        <v>22</v>
      </c>
      <c r="M6741">
        <v>103000</v>
      </c>
      <c r="O6741" t="s">
        <v>341</v>
      </c>
      <c r="P6741" t="s">
        <v>9366</v>
      </c>
    </row>
    <row r="6742" spans="1:16" x14ac:dyDescent="0.25">
      <c r="A6742" t="s">
        <v>2</v>
      </c>
      <c r="B6742" t="s">
        <v>9367</v>
      </c>
      <c r="C6742" t="s">
        <v>1828</v>
      </c>
      <c r="D6742" t="s">
        <v>3828</v>
      </c>
      <c r="E6742" t="s">
        <v>20</v>
      </c>
      <c r="F6742" t="b">
        <v>0</v>
      </c>
      <c r="G6742" t="s">
        <v>41</v>
      </c>
      <c r="H6742" s="4">
        <v>45738.37667824074</v>
      </c>
      <c r="I6742" t="b">
        <v>0</v>
      </c>
      <c r="J6742" t="b">
        <v>1</v>
      </c>
      <c r="K6742" t="s">
        <v>24</v>
      </c>
      <c r="L6742" t="s">
        <v>22</v>
      </c>
      <c r="M6742">
        <v>90750</v>
      </c>
      <c r="O6742" t="s">
        <v>3185</v>
      </c>
      <c r="P6742" t="s">
        <v>9368</v>
      </c>
    </row>
    <row r="6743" spans="1:16" x14ac:dyDescent="0.25">
      <c r="A6743" t="s">
        <v>2</v>
      </c>
      <c r="B6743" t="s">
        <v>9369</v>
      </c>
      <c r="C6743" t="s">
        <v>179</v>
      </c>
      <c r="D6743" t="s">
        <v>4178</v>
      </c>
      <c r="E6743" t="s">
        <v>20</v>
      </c>
      <c r="F6743" t="b">
        <v>0</v>
      </c>
      <c r="G6743" t="s">
        <v>27</v>
      </c>
      <c r="H6743" s="4">
        <v>45738.377337962957</v>
      </c>
      <c r="I6743" t="b">
        <v>0</v>
      </c>
      <c r="J6743" t="b">
        <v>1</v>
      </c>
      <c r="K6743" t="s">
        <v>24</v>
      </c>
      <c r="L6743" t="s">
        <v>22</v>
      </c>
      <c r="M6743">
        <v>207000</v>
      </c>
      <c r="O6743" t="s">
        <v>59</v>
      </c>
      <c r="P6743" t="s">
        <v>137</v>
      </c>
    </row>
    <row r="6744" spans="1:16" x14ac:dyDescent="0.25">
      <c r="A6744" t="s">
        <v>2</v>
      </c>
      <c r="B6744" t="s">
        <v>4228</v>
      </c>
      <c r="C6744" t="s">
        <v>690</v>
      </c>
      <c r="D6744" t="s">
        <v>2208</v>
      </c>
      <c r="E6744" t="s">
        <v>34</v>
      </c>
      <c r="F6744" t="b">
        <v>0</v>
      </c>
      <c r="G6744" t="s">
        <v>27</v>
      </c>
      <c r="H6744" s="4">
        <v>45738.432141203702</v>
      </c>
      <c r="I6744" t="b">
        <v>0</v>
      </c>
      <c r="J6744" t="b">
        <v>1</v>
      </c>
      <c r="K6744" t="s">
        <v>24</v>
      </c>
      <c r="L6744" t="s">
        <v>22</v>
      </c>
      <c r="M6744">
        <v>175500</v>
      </c>
      <c r="O6744" t="s">
        <v>428</v>
      </c>
      <c r="P6744" t="s">
        <v>4238</v>
      </c>
    </row>
    <row r="6745" spans="1:16" x14ac:dyDescent="0.25">
      <c r="A6745" t="s">
        <v>0</v>
      </c>
      <c r="B6745" t="s">
        <v>0</v>
      </c>
      <c r="C6745" t="s">
        <v>1978</v>
      </c>
      <c r="D6745" t="s">
        <v>7547</v>
      </c>
      <c r="E6745" t="s">
        <v>34</v>
      </c>
      <c r="F6745" t="b">
        <v>0</v>
      </c>
      <c r="G6745" t="s">
        <v>52</v>
      </c>
      <c r="H6745" s="4">
        <v>45738.459699074083</v>
      </c>
      <c r="I6745" t="b">
        <v>0</v>
      </c>
      <c r="J6745" t="b">
        <v>0</v>
      </c>
      <c r="K6745" t="s">
        <v>24</v>
      </c>
      <c r="L6745" t="s">
        <v>36</v>
      </c>
      <c r="N6745">
        <v>15</v>
      </c>
      <c r="O6745" t="s">
        <v>7548</v>
      </c>
      <c r="P6745" t="s">
        <v>61</v>
      </c>
    </row>
    <row r="6746" spans="1:16" x14ac:dyDescent="0.25">
      <c r="A6746" t="s">
        <v>25</v>
      </c>
      <c r="B6746" t="s">
        <v>9370</v>
      </c>
      <c r="C6746" t="s">
        <v>9371</v>
      </c>
      <c r="D6746" t="s">
        <v>3350</v>
      </c>
      <c r="E6746" t="s">
        <v>20</v>
      </c>
      <c r="F6746" t="b">
        <v>0</v>
      </c>
      <c r="G6746" t="s">
        <v>314</v>
      </c>
      <c r="H6746" s="4">
        <v>45738.483020833337</v>
      </c>
      <c r="I6746" t="b">
        <v>1</v>
      </c>
      <c r="J6746" t="b">
        <v>0</v>
      </c>
      <c r="K6746" t="s">
        <v>314</v>
      </c>
      <c r="L6746" t="s">
        <v>22</v>
      </c>
      <c r="M6746">
        <v>40000</v>
      </c>
      <c r="O6746" t="s">
        <v>3350</v>
      </c>
      <c r="P6746" t="s">
        <v>1304</v>
      </c>
    </row>
    <row r="6747" spans="1:16" x14ac:dyDescent="0.25">
      <c r="A6747" t="s">
        <v>0</v>
      </c>
      <c r="B6747" t="s">
        <v>5525</v>
      </c>
      <c r="C6747" t="s">
        <v>851</v>
      </c>
      <c r="D6747" t="s">
        <v>4328</v>
      </c>
      <c r="E6747" t="s">
        <v>20</v>
      </c>
      <c r="F6747" t="b">
        <v>0</v>
      </c>
      <c r="G6747" t="s">
        <v>27</v>
      </c>
      <c r="H6747" s="4">
        <v>45738.500081018523</v>
      </c>
      <c r="I6747" t="b">
        <v>0</v>
      </c>
      <c r="J6747" t="b">
        <v>0</v>
      </c>
      <c r="K6747" t="s">
        <v>24</v>
      </c>
      <c r="L6747" t="s">
        <v>22</v>
      </c>
      <c r="M6747">
        <v>62500</v>
      </c>
      <c r="O6747" t="s">
        <v>5526</v>
      </c>
      <c r="P6747" t="s">
        <v>5527</v>
      </c>
    </row>
    <row r="6748" spans="1:16" x14ac:dyDescent="0.25">
      <c r="A6748" t="s">
        <v>1</v>
      </c>
      <c r="B6748" t="s">
        <v>2392</v>
      </c>
      <c r="C6748" t="s">
        <v>292</v>
      </c>
      <c r="D6748" t="s">
        <v>3973</v>
      </c>
      <c r="E6748" t="s">
        <v>20</v>
      </c>
      <c r="F6748" t="b">
        <v>0</v>
      </c>
      <c r="G6748" t="s">
        <v>30</v>
      </c>
      <c r="H6748" s="4">
        <v>45738.501180555562</v>
      </c>
      <c r="I6748" t="b">
        <v>0</v>
      </c>
      <c r="J6748" t="b">
        <v>1</v>
      </c>
      <c r="K6748" t="s">
        <v>24</v>
      </c>
      <c r="L6748" t="s">
        <v>22</v>
      </c>
      <c r="M6748">
        <v>193426.5</v>
      </c>
      <c r="O6748" t="s">
        <v>5482</v>
      </c>
      <c r="P6748" t="s">
        <v>1809</v>
      </c>
    </row>
    <row r="6749" spans="1:16" x14ac:dyDescent="0.25">
      <c r="A6749" t="s">
        <v>40</v>
      </c>
      <c r="B6749" t="s">
        <v>9372</v>
      </c>
      <c r="C6749" t="s">
        <v>2031</v>
      </c>
      <c r="D6749" t="s">
        <v>3957</v>
      </c>
      <c r="E6749" t="s">
        <v>34</v>
      </c>
      <c r="F6749" t="b">
        <v>0</v>
      </c>
      <c r="G6749" t="s">
        <v>27</v>
      </c>
      <c r="H6749" s="4">
        <v>45738.501296296286</v>
      </c>
      <c r="I6749" t="b">
        <v>0</v>
      </c>
      <c r="J6749" t="b">
        <v>1</v>
      </c>
      <c r="K6749" t="s">
        <v>24</v>
      </c>
      <c r="L6749" t="s">
        <v>36</v>
      </c>
      <c r="N6749">
        <v>54.420001983642578</v>
      </c>
      <c r="O6749" t="s">
        <v>2319</v>
      </c>
      <c r="P6749" t="s">
        <v>9373</v>
      </c>
    </row>
    <row r="6750" spans="1:16" x14ac:dyDescent="0.25">
      <c r="A6750" t="s">
        <v>2</v>
      </c>
      <c r="B6750" t="s">
        <v>7406</v>
      </c>
      <c r="C6750" t="s">
        <v>1358</v>
      </c>
      <c r="D6750" t="s">
        <v>3973</v>
      </c>
      <c r="E6750" t="s">
        <v>20</v>
      </c>
      <c r="F6750" t="b">
        <v>0</v>
      </c>
      <c r="G6750" t="s">
        <v>41</v>
      </c>
      <c r="H6750" s="4">
        <v>45738.501400462963</v>
      </c>
      <c r="I6750" t="b">
        <v>0</v>
      </c>
      <c r="J6750" t="b">
        <v>0</v>
      </c>
      <c r="K6750" t="s">
        <v>24</v>
      </c>
      <c r="L6750" t="s">
        <v>22</v>
      </c>
      <c r="M6750">
        <v>82850</v>
      </c>
      <c r="O6750" t="s">
        <v>5482</v>
      </c>
      <c r="P6750" t="s">
        <v>3772</v>
      </c>
    </row>
    <row r="6751" spans="1:16" x14ac:dyDescent="0.25">
      <c r="A6751" t="s">
        <v>2</v>
      </c>
      <c r="B6751" t="s">
        <v>9374</v>
      </c>
      <c r="C6751" t="s">
        <v>1050</v>
      </c>
      <c r="D6751" t="s">
        <v>3973</v>
      </c>
      <c r="E6751" t="s">
        <v>20</v>
      </c>
      <c r="F6751" t="b">
        <v>0</v>
      </c>
      <c r="G6751" t="s">
        <v>41</v>
      </c>
      <c r="H6751" s="4">
        <v>45738.502187500002</v>
      </c>
      <c r="I6751" t="b">
        <v>0</v>
      </c>
      <c r="J6751" t="b">
        <v>1</v>
      </c>
      <c r="K6751" t="s">
        <v>24</v>
      </c>
      <c r="L6751" t="s">
        <v>22</v>
      </c>
      <c r="M6751">
        <v>122900</v>
      </c>
      <c r="O6751" t="s">
        <v>5482</v>
      </c>
      <c r="P6751" t="s">
        <v>9375</v>
      </c>
    </row>
    <row r="6752" spans="1:16" x14ac:dyDescent="0.25">
      <c r="A6752" t="s">
        <v>1</v>
      </c>
      <c r="B6752" t="s">
        <v>9376</v>
      </c>
      <c r="C6752" t="s">
        <v>1050</v>
      </c>
      <c r="D6752" t="s">
        <v>3973</v>
      </c>
      <c r="E6752" t="s">
        <v>20</v>
      </c>
      <c r="F6752" t="b">
        <v>0</v>
      </c>
      <c r="G6752" t="s">
        <v>35</v>
      </c>
      <c r="H6752" s="4">
        <v>45738.502349537041</v>
      </c>
      <c r="I6752" t="b">
        <v>0</v>
      </c>
      <c r="J6752" t="b">
        <v>1</v>
      </c>
      <c r="K6752" t="s">
        <v>24</v>
      </c>
      <c r="L6752" t="s">
        <v>36</v>
      </c>
      <c r="N6752">
        <v>73</v>
      </c>
      <c r="O6752" t="s">
        <v>5482</v>
      </c>
      <c r="P6752" t="s">
        <v>354</v>
      </c>
    </row>
    <row r="6753" spans="1:16" x14ac:dyDescent="0.25">
      <c r="A6753" t="s">
        <v>25</v>
      </c>
      <c r="B6753" t="s">
        <v>9377</v>
      </c>
      <c r="C6753" t="s">
        <v>820</v>
      </c>
      <c r="D6753" t="s">
        <v>4035</v>
      </c>
      <c r="E6753" t="s">
        <v>20</v>
      </c>
      <c r="F6753" t="b">
        <v>0</v>
      </c>
      <c r="G6753" t="s">
        <v>820</v>
      </c>
      <c r="H6753" s="4">
        <v>45738.507175925923</v>
      </c>
      <c r="I6753" t="b">
        <v>0</v>
      </c>
      <c r="J6753" t="b">
        <v>0</v>
      </c>
      <c r="K6753" t="s">
        <v>820</v>
      </c>
      <c r="L6753" t="s">
        <v>22</v>
      </c>
      <c r="M6753">
        <v>64800</v>
      </c>
      <c r="O6753" t="s">
        <v>9378</v>
      </c>
      <c r="P6753" t="s">
        <v>9379</v>
      </c>
    </row>
    <row r="6754" spans="1:16" x14ac:dyDescent="0.25">
      <c r="A6754" t="s">
        <v>2</v>
      </c>
      <c r="B6754" t="s">
        <v>2</v>
      </c>
      <c r="C6754" t="s">
        <v>87</v>
      </c>
      <c r="D6754" t="s">
        <v>131</v>
      </c>
      <c r="E6754" t="s">
        <v>20</v>
      </c>
      <c r="F6754" t="b">
        <v>0</v>
      </c>
      <c r="G6754" t="s">
        <v>41</v>
      </c>
      <c r="H6754" s="4">
        <v>45738.554652777777</v>
      </c>
      <c r="I6754" t="b">
        <v>1</v>
      </c>
      <c r="J6754" t="b">
        <v>0</v>
      </c>
      <c r="K6754" t="s">
        <v>24</v>
      </c>
      <c r="L6754" t="s">
        <v>22</v>
      </c>
      <c r="M6754">
        <v>130000</v>
      </c>
      <c r="O6754" t="s">
        <v>131</v>
      </c>
      <c r="P6754" t="s">
        <v>9382</v>
      </c>
    </row>
    <row r="6755" spans="1:16" x14ac:dyDescent="0.25">
      <c r="A6755" t="s">
        <v>25</v>
      </c>
      <c r="B6755" t="s">
        <v>7231</v>
      </c>
      <c r="C6755" t="s">
        <v>7232</v>
      </c>
      <c r="D6755" t="s">
        <v>3973</v>
      </c>
      <c r="E6755" t="s">
        <v>51</v>
      </c>
      <c r="F6755" t="b">
        <v>0</v>
      </c>
      <c r="G6755" t="s">
        <v>30</v>
      </c>
      <c r="H6755" s="4">
        <v>45738.58421296296</v>
      </c>
      <c r="I6755" t="b">
        <v>0</v>
      </c>
      <c r="J6755" t="b">
        <v>0</v>
      </c>
      <c r="K6755" t="s">
        <v>24</v>
      </c>
      <c r="L6755" t="s">
        <v>36</v>
      </c>
      <c r="N6755">
        <v>57</v>
      </c>
      <c r="O6755" t="s">
        <v>1002</v>
      </c>
    </row>
    <row r="6756" spans="1:16" x14ac:dyDescent="0.25">
      <c r="A6756" t="s">
        <v>89</v>
      </c>
      <c r="B6756" t="s">
        <v>7027</v>
      </c>
      <c r="C6756" t="s">
        <v>82</v>
      </c>
      <c r="D6756" t="s">
        <v>3973</v>
      </c>
      <c r="E6756" t="s">
        <v>20</v>
      </c>
      <c r="F6756" t="b">
        <v>0</v>
      </c>
      <c r="G6756" t="s">
        <v>41</v>
      </c>
      <c r="H6756" s="4">
        <v>45738.585682870369</v>
      </c>
      <c r="I6756" t="b">
        <v>0</v>
      </c>
      <c r="J6756" t="b">
        <v>1</v>
      </c>
      <c r="K6756" t="s">
        <v>24</v>
      </c>
      <c r="L6756" t="s">
        <v>22</v>
      </c>
      <c r="M6756">
        <v>147500</v>
      </c>
      <c r="O6756" t="s">
        <v>7028</v>
      </c>
      <c r="P6756" t="s">
        <v>7029</v>
      </c>
    </row>
    <row r="6757" spans="1:16" x14ac:dyDescent="0.25">
      <c r="A6757" t="s">
        <v>19</v>
      </c>
      <c r="B6757" t="s">
        <v>9385</v>
      </c>
      <c r="C6757" t="s">
        <v>140</v>
      </c>
      <c r="D6757" t="s">
        <v>3600</v>
      </c>
      <c r="E6757" t="s">
        <v>51</v>
      </c>
      <c r="F6757" t="b">
        <v>0</v>
      </c>
      <c r="G6757" t="s">
        <v>41</v>
      </c>
      <c r="H6757" s="4">
        <v>45738.596435185187</v>
      </c>
      <c r="I6757" t="b">
        <v>0</v>
      </c>
      <c r="J6757" t="b">
        <v>0</v>
      </c>
      <c r="K6757" t="s">
        <v>24</v>
      </c>
      <c r="L6757" t="s">
        <v>36</v>
      </c>
      <c r="N6757">
        <v>110</v>
      </c>
      <c r="O6757" t="s">
        <v>2569</v>
      </c>
      <c r="P6757" t="s">
        <v>2188</v>
      </c>
    </row>
    <row r="6758" spans="1:16" x14ac:dyDescent="0.25">
      <c r="A6758" t="s">
        <v>139</v>
      </c>
      <c r="B6758" t="s">
        <v>1697</v>
      </c>
      <c r="C6758" t="s">
        <v>39</v>
      </c>
      <c r="D6758" t="s">
        <v>7658</v>
      </c>
      <c r="E6758" t="s">
        <v>20</v>
      </c>
      <c r="F6758" t="b">
        <v>1</v>
      </c>
      <c r="G6758" t="s">
        <v>625</v>
      </c>
      <c r="H6758" s="4">
        <v>45738.624872685177</v>
      </c>
      <c r="I6758" t="b">
        <v>1</v>
      </c>
      <c r="J6758" t="b">
        <v>0</v>
      </c>
      <c r="K6758" t="s">
        <v>625</v>
      </c>
      <c r="L6758" t="s">
        <v>22</v>
      </c>
      <c r="M6758">
        <v>70000</v>
      </c>
      <c r="O6758" t="s">
        <v>9386</v>
      </c>
      <c r="P6758" t="s">
        <v>9387</v>
      </c>
    </row>
    <row r="6759" spans="1:16" x14ac:dyDescent="0.25">
      <c r="A6759" t="s">
        <v>0</v>
      </c>
      <c r="B6759" t="s">
        <v>1632</v>
      </c>
      <c r="C6759" t="s">
        <v>118</v>
      </c>
      <c r="D6759" t="s">
        <v>131</v>
      </c>
      <c r="F6759" t="b">
        <v>0</v>
      </c>
      <c r="G6759" t="s">
        <v>27</v>
      </c>
      <c r="H6759" s="4">
        <v>45738.625127314823</v>
      </c>
      <c r="I6759" t="b">
        <v>1</v>
      </c>
      <c r="J6759" t="b">
        <v>0</v>
      </c>
      <c r="K6759" t="s">
        <v>24</v>
      </c>
      <c r="L6759" t="s">
        <v>36</v>
      </c>
      <c r="N6759">
        <v>41</v>
      </c>
      <c r="O6759" t="s">
        <v>131</v>
      </c>
      <c r="P6759" t="s">
        <v>9388</v>
      </c>
    </row>
    <row r="6760" spans="1:16" x14ac:dyDescent="0.25">
      <c r="A6760" t="s">
        <v>19</v>
      </c>
      <c r="B6760" t="s">
        <v>9389</v>
      </c>
      <c r="C6760" t="s">
        <v>3887</v>
      </c>
      <c r="D6760" t="s">
        <v>3973</v>
      </c>
      <c r="E6760" t="s">
        <v>20</v>
      </c>
      <c r="F6760" t="b">
        <v>0</v>
      </c>
      <c r="G6760" t="s">
        <v>27</v>
      </c>
      <c r="H6760" s="4">
        <v>45738.625775462962</v>
      </c>
      <c r="I6760" t="b">
        <v>0</v>
      </c>
      <c r="J6760" t="b">
        <v>1</v>
      </c>
      <c r="K6760" t="s">
        <v>24</v>
      </c>
      <c r="L6760" t="s">
        <v>22</v>
      </c>
      <c r="M6760">
        <v>152500</v>
      </c>
      <c r="O6760" t="s">
        <v>9390</v>
      </c>
      <c r="P6760" t="s">
        <v>9391</v>
      </c>
    </row>
    <row r="6761" spans="1:16" x14ac:dyDescent="0.25">
      <c r="A6761" t="s">
        <v>2</v>
      </c>
      <c r="B6761" t="s">
        <v>2</v>
      </c>
      <c r="C6761" t="s">
        <v>9393</v>
      </c>
      <c r="D6761" t="s">
        <v>3973</v>
      </c>
      <c r="E6761" t="s">
        <v>20</v>
      </c>
      <c r="F6761" t="b">
        <v>0</v>
      </c>
      <c r="G6761" t="s">
        <v>52</v>
      </c>
      <c r="H6761" s="4">
        <v>45738.629131944443</v>
      </c>
      <c r="I6761" t="b">
        <v>0</v>
      </c>
      <c r="J6761" t="b">
        <v>1</v>
      </c>
      <c r="K6761" t="s">
        <v>24</v>
      </c>
      <c r="L6761" t="s">
        <v>22</v>
      </c>
      <c r="M6761">
        <v>187153</v>
      </c>
      <c r="O6761" t="s">
        <v>5482</v>
      </c>
      <c r="P6761" t="s">
        <v>3226</v>
      </c>
    </row>
    <row r="6762" spans="1:16" x14ac:dyDescent="0.25">
      <c r="A6762" t="s">
        <v>2</v>
      </c>
      <c r="B6762" t="s">
        <v>4908</v>
      </c>
      <c r="C6762" t="s">
        <v>475</v>
      </c>
      <c r="D6762" t="s">
        <v>3973</v>
      </c>
      <c r="E6762" t="s">
        <v>20</v>
      </c>
      <c r="F6762" t="b">
        <v>0</v>
      </c>
      <c r="G6762" t="s">
        <v>27</v>
      </c>
      <c r="H6762" s="4">
        <v>45738.641516203701</v>
      </c>
      <c r="I6762" t="b">
        <v>0</v>
      </c>
      <c r="J6762" t="b">
        <v>0</v>
      </c>
      <c r="K6762" t="s">
        <v>24</v>
      </c>
      <c r="L6762" t="s">
        <v>22</v>
      </c>
      <c r="M6762">
        <v>130000</v>
      </c>
      <c r="O6762" t="s">
        <v>2925</v>
      </c>
    </row>
    <row r="6763" spans="1:16" x14ac:dyDescent="0.25">
      <c r="A6763" t="s">
        <v>1</v>
      </c>
      <c r="B6763" t="s">
        <v>9394</v>
      </c>
      <c r="C6763" t="s">
        <v>371</v>
      </c>
      <c r="D6763" t="s">
        <v>2208</v>
      </c>
      <c r="E6763" t="s">
        <v>20</v>
      </c>
      <c r="F6763" t="b">
        <v>0</v>
      </c>
      <c r="G6763" t="s">
        <v>27</v>
      </c>
      <c r="H6763" s="4">
        <v>45738.643113425933</v>
      </c>
      <c r="I6763" t="b">
        <v>0</v>
      </c>
      <c r="J6763" t="b">
        <v>0</v>
      </c>
      <c r="K6763" t="s">
        <v>24</v>
      </c>
      <c r="L6763" t="s">
        <v>22</v>
      </c>
      <c r="M6763">
        <v>95000</v>
      </c>
      <c r="O6763" t="s">
        <v>5491</v>
      </c>
      <c r="P6763" t="s">
        <v>9395</v>
      </c>
    </row>
    <row r="6764" spans="1:16" x14ac:dyDescent="0.25">
      <c r="A6764" t="s">
        <v>0</v>
      </c>
      <c r="B6764" t="s">
        <v>8786</v>
      </c>
      <c r="C6764" t="s">
        <v>1099</v>
      </c>
      <c r="D6764" t="s">
        <v>3600</v>
      </c>
      <c r="E6764" t="s">
        <v>51</v>
      </c>
      <c r="F6764" t="b">
        <v>0</v>
      </c>
      <c r="G6764" t="s">
        <v>27</v>
      </c>
      <c r="H6764" s="4">
        <v>45738.666724537034</v>
      </c>
      <c r="I6764" t="b">
        <v>1</v>
      </c>
      <c r="J6764" t="b">
        <v>0</v>
      </c>
      <c r="K6764" t="s">
        <v>24</v>
      </c>
      <c r="L6764" t="s">
        <v>36</v>
      </c>
      <c r="N6764">
        <v>60</v>
      </c>
      <c r="O6764" t="s">
        <v>8787</v>
      </c>
      <c r="P6764" t="s">
        <v>119</v>
      </c>
    </row>
    <row r="6765" spans="1:16" x14ac:dyDescent="0.25">
      <c r="A6765" t="s">
        <v>1</v>
      </c>
      <c r="B6765" t="s">
        <v>9017</v>
      </c>
      <c r="C6765" t="s">
        <v>160</v>
      </c>
      <c r="D6765" t="s">
        <v>3828</v>
      </c>
      <c r="E6765" t="s">
        <v>20</v>
      </c>
      <c r="F6765" t="b">
        <v>0</v>
      </c>
      <c r="G6765" t="s">
        <v>52</v>
      </c>
      <c r="H6765" s="4">
        <v>45738.668865740743</v>
      </c>
      <c r="I6765" t="b">
        <v>0</v>
      </c>
      <c r="J6765" t="b">
        <v>1</v>
      </c>
      <c r="K6765" t="s">
        <v>24</v>
      </c>
      <c r="L6765" t="s">
        <v>22</v>
      </c>
      <c r="M6765">
        <v>220500</v>
      </c>
      <c r="O6765" t="s">
        <v>3939</v>
      </c>
    </row>
    <row r="6766" spans="1:16" x14ac:dyDescent="0.25">
      <c r="A6766" t="s">
        <v>2</v>
      </c>
      <c r="B6766" t="s">
        <v>7237</v>
      </c>
      <c r="C6766" t="s">
        <v>2360</v>
      </c>
      <c r="D6766" t="s">
        <v>7238</v>
      </c>
      <c r="E6766" t="s">
        <v>20</v>
      </c>
      <c r="F6766" t="b">
        <v>0</v>
      </c>
      <c r="G6766" t="s">
        <v>1740</v>
      </c>
      <c r="H6766" s="4">
        <v>45738.685069444437</v>
      </c>
      <c r="I6766" t="b">
        <v>0</v>
      </c>
      <c r="J6766" t="b">
        <v>0</v>
      </c>
      <c r="K6766" t="s">
        <v>1740</v>
      </c>
      <c r="L6766" t="s">
        <v>22</v>
      </c>
      <c r="M6766">
        <v>28000</v>
      </c>
      <c r="O6766" t="s">
        <v>7239</v>
      </c>
    </row>
    <row r="6767" spans="1:16" x14ac:dyDescent="0.25">
      <c r="A6767" t="s">
        <v>0</v>
      </c>
      <c r="B6767" t="s">
        <v>9396</v>
      </c>
      <c r="C6767" t="s">
        <v>443</v>
      </c>
      <c r="D6767" t="s">
        <v>3600</v>
      </c>
      <c r="E6767" t="s">
        <v>20</v>
      </c>
      <c r="F6767" t="b">
        <v>0</v>
      </c>
      <c r="G6767" t="s">
        <v>27</v>
      </c>
      <c r="H6767" s="4">
        <v>45738.708368055559</v>
      </c>
      <c r="I6767" t="b">
        <v>0</v>
      </c>
      <c r="J6767" t="b">
        <v>0</v>
      </c>
      <c r="K6767" t="s">
        <v>24</v>
      </c>
      <c r="L6767" t="s">
        <v>22</v>
      </c>
      <c r="M6767">
        <v>107500</v>
      </c>
      <c r="O6767" t="s">
        <v>9397</v>
      </c>
      <c r="P6767" t="s">
        <v>9398</v>
      </c>
    </row>
    <row r="6768" spans="1:16" x14ac:dyDescent="0.25">
      <c r="A6768" t="s">
        <v>0</v>
      </c>
      <c r="B6768" t="s">
        <v>0</v>
      </c>
      <c r="C6768" t="s">
        <v>621</v>
      </c>
      <c r="D6768" t="s">
        <v>3973</v>
      </c>
      <c r="E6768" t="s">
        <v>51</v>
      </c>
      <c r="F6768" t="b">
        <v>0</v>
      </c>
      <c r="G6768" t="s">
        <v>52</v>
      </c>
      <c r="H6768" s="4">
        <v>45738.709050925929</v>
      </c>
      <c r="I6768" t="b">
        <v>1</v>
      </c>
      <c r="J6768" t="b">
        <v>0</v>
      </c>
      <c r="K6768" t="s">
        <v>24</v>
      </c>
      <c r="L6768" t="s">
        <v>36</v>
      </c>
      <c r="N6768">
        <v>22.5</v>
      </c>
      <c r="O6768" t="s">
        <v>1783</v>
      </c>
    </row>
    <row r="6769" spans="1:16" x14ac:dyDescent="0.25">
      <c r="A6769" t="s">
        <v>1</v>
      </c>
      <c r="B6769" t="s">
        <v>779</v>
      </c>
      <c r="C6769" t="s">
        <v>64</v>
      </c>
      <c r="D6769" t="s">
        <v>3973</v>
      </c>
      <c r="E6769" t="s">
        <v>631</v>
      </c>
      <c r="F6769" t="b">
        <v>0</v>
      </c>
      <c r="G6769" t="s">
        <v>52</v>
      </c>
      <c r="H6769" s="4">
        <v>45738.710057870368</v>
      </c>
      <c r="I6769" t="b">
        <v>0</v>
      </c>
      <c r="J6769" t="b">
        <v>0</v>
      </c>
      <c r="K6769" t="s">
        <v>24</v>
      </c>
      <c r="L6769" t="s">
        <v>36</v>
      </c>
      <c r="N6769">
        <v>20</v>
      </c>
      <c r="O6769" t="s">
        <v>3888</v>
      </c>
      <c r="P6769" t="s">
        <v>149</v>
      </c>
    </row>
    <row r="6770" spans="1:16" x14ac:dyDescent="0.25">
      <c r="A6770" t="s">
        <v>2</v>
      </c>
      <c r="B6770" t="s">
        <v>9399</v>
      </c>
      <c r="C6770" t="s">
        <v>172</v>
      </c>
      <c r="D6770" t="s">
        <v>3973</v>
      </c>
      <c r="E6770" t="s">
        <v>20</v>
      </c>
      <c r="F6770" t="b">
        <v>0</v>
      </c>
      <c r="G6770" t="s">
        <v>27</v>
      </c>
      <c r="H6770" s="4">
        <v>45738.710231481477</v>
      </c>
      <c r="I6770" t="b">
        <v>0</v>
      </c>
      <c r="J6770" t="b">
        <v>1</v>
      </c>
      <c r="K6770" t="s">
        <v>24</v>
      </c>
      <c r="L6770" t="s">
        <v>22</v>
      </c>
      <c r="M6770">
        <v>162500</v>
      </c>
      <c r="O6770" t="s">
        <v>1172</v>
      </c>
      <c r="P6770" t="s">
        <v>9400</v>
      </c>
    </row>
    <row r="6771" spans="1:16" x14ac:dyDescent="0.25">
      <c r="A6771" t="s">
        <v>2</v>
      </c>
      <c r="B6771" t="s">
        <v>9401</v>
      </c>
      <c r="C6771" t="s">
        <v>633</v>
      </c>
      <c r="D6771" t="s">
        <v>2208</v>
      </c>
      <c r="E6771" t="s">
        <v>20</v>
      </c>
      <c r="F6771" t="b">
        <v>0</v>
      </c>
      <c r="G6771" t="s">
        <v>27</v>
      </c>
      <c r="H6771" s="4">
        <v>45738.710277777784</v>
      </c>
      <c r="I6771" t="b">
        <v>0</v>
      </c>
      <c r="J6771" t="b">
        <v>1</v>
      </c>
      <c r="K6771" t="s">
        <v>24</v>
      </c>
      <c r="L6771" t="s">
        <v>22</v>
      </c>
      <c r="M6771">
        <v>135000</v>
      </c>
      <c r="O6771" t="s">
        <v>3506</v>
      </c>
      <c r="P6771" t="s">
        <v>9402</v>
      </c>
    </row>
    <row r="6772" spans="1:16" x14ac:dyDescent="0.25">
      <c r="A6772" t="s">
        <v>2</v>
      </c>
      <c r="B6772" t="s">
        <v>2</v>
      </c>
      <c r="C6772" t="s">
        <v>39</v>
      </c>
      <c r="D6772" t="s">
        <v>3985</v>
      </c>
      <c r="E6772" t="s">
        <v>20</v>
      </c>
      <c r="F6772" t="b">
        <v>1</v>
      </c>
      <c r="G6772" t="s">
        <v>3446</v>
      </c>
      <c r="H6772" s="4">
        <v>45738.710682870369</v>
      </c>
      <c r="I6772" t="b">
        <v>0</v>
      </c>
      <c r="J6772" t="b">
        <v>0</v>
      </c>
      <c r="K6772" t="s">
        <v>3446</v>
      </c>
      <c r="L6772" t="s">
        <v>22</v>
      </c>
      <c r="M6772">
        <v>37500</v>
      </c>
      <c r="O6772" t="s">
        <v>7650</v>
      </c>
      <c r="P6772" t="s">
        <v>7651</v>
      </c>
    </row>
    <row r="6773" spans="1:16" x14ac:dyDescent="0.25">
      <c r="A6773" t="s">
        <v>2</v>
      </c>
      <c r="B6773" t="s">
        <v>9403</v>
      </c>
      <c r="C6773" t="s">
        <v>9404</v>
      </c>
      <c r="D6773" t="s">
        <v>4084</v>
      </c>
      <c r="E6773" t="s">
        <v>20</v>
      </c>
      <c r="F6773" t="b">
        <v>0</v>
      </c>
      <c r="G6773" t="s">
        <v>158</v>
      </c>
      <c r="H6773" s="4">
        <v>45738.712916666656</v>
      </c>
      <c r="I6773" t="b">
        <v>0</v>
      </c>
      <c r="J6773" t="b">
        <v>0</v>
      </c>
      <c r="K6773" t="s">
        <v>158</v>
      </c>
      <c r="L6773" t="s">
        <v>22</v>
      </c>
      <c r="M6773">
        <v>110000</v>
      </c>
      <c r="O6773" t="s">
        <v>9405</v>
      </c>
      <c r="P6773" t="s">
        <v>1244</v>
      </c>
    </row>
    <row r="6774" spans="1:16" x14ac:dyDescent="0.25">
      <c r="A6774" t="s">
        <v>2</v>
      </c>
      <c r="B6774" t="s">
        <v>9406</v>
      </c>
      <c r="C6774" t="s">
        <v>4208</v>
      </c>
      <c r="D6774" t="s">
        <v>3828</v>
      </c>
      <c r="E6774" t="s">
        <v>219</v>
      </c>
      <c r="F6774" t="b">
        <v>0</v>
      </c>
      <c r="G6774" t="s">
        <v>1247</v>
      </c>
      <c r="H6774" s="4">
        <v>45738.738020833327</v>
      </c>
      <c r="I6774" t="b">
        <v>0</v>
      </c>
      <c r="J6774" t="b">
        <v>0</v>
      </c>
      <c r="K6774" t="s">
        <v>1247</v>
      </c>
      <c r="L6774" t="s">
        <v>36</v>
      </c>
      <c r="N6774">
        <v>32.5</v>
      </c>
      <c r="O6774" t="s">
        <v>9407</v>
      </c>
    </row>
    <row r="6775" spans="1:16" x14ac:dyDescent="0.25">
      <c r="A6775" t="s">
        <v>2</v>
      </c>
      <c r="B6775" t="s">
        <v>9408</v>
      </c>
      <c r="C6775" t="s">
        <v>122</v>
      </c>
      <c r="D6775" t="s">
        <v>3600</v>
      </c>
      <c r="E6775" t="s">
        <v>20</v>
      </c>
      <c r="F6775" t="b">
        <v>0</v>
      </c>
      <c r="G6775" t="s">
        <v>27</v>
      </c>
      <c r="H6775" s="4">
        <v>45738.752106481479</v>
      </c>
      <c r="I6775" t="b">
        <v>1</v>
      </c>
      <c r="J6775" t="b">
        <v>0</v>
      </c>
      <c r="K6775" t="s">
        <v>24</v>
      </c>
      <c r="L6775" t="s">
        <v>22</v>
      </c>
      <c r="M6775">
        <v>95000</v>
      </c>
      <c r="O6775" t="s">
        <v>9409</v>
      </c>
      <c r="P6775" t="s">
        <v>48</v>
      </c>
    </row>
    <row r="6776" spans="1:16" x14ac:dyDescent="0.25">
      <c r="A6776" t="s">
        <v>2</v>
      </c>
      <c r="B6776" t="s">
        <v>8530</v>
      </c>
      <c r="C6776" t="s">
        <v>26</v>
      </c>
      <c r="D6776" t="s">
        <v>3957</v>
      </c>
      <c r="E6776" t="s">
        <v>20</v>
      </c>
      <c r="F6776" t="b">
        <v>0</v>
      </c>
      <c r="G6776" t="s">
        <v>23</v>
      </c>
      <c r="H6776" s="4">
        <v>45738.768310185187</v>
      </c>
      <c r="I6776" t="b">
        <v>0</v>
      </c>
      <c r="J6776" t="b">
        <v>1</v>
      </c>
      <c r="K6776" t="s">
        <v>24</v>
      </c>
      <c r="L6776" t="s">
        <v>36</v>
      </c>
      <c r="N6776">
        <v>61.159996032714837</v>
      </c>
      <c r="O6776" t="s">
        <v>8531</v>
      </c>
      <c r="P6776" t="s">
        <v>8532</v>
      </c>
    </row>
    <row r="6777" spans="1:16" x14ac:dyDescent="0.25">
      <c r="A6777" t="s">
        <v>0</v>
      </c>
      <c r="B6777" t="s">
        <v>9410</v>
      </c>
      <c r="C6777" t="s">
        <v>329</v>
      </c>
      <c r="D6777" t="s">
        <v>3973</v>
      </c>
      <c r="E6777" t="s">
        <v>51</v>
      </c>
      <c r="F6777" t="b">
        <v>0</v>
      </c>
      <c r="G6777" t="s">
        <v>27</v>
      </c>
      <c r="H6777" s="4">
        <v>45738.791932870372</v>
      </c>
      <c r="I6777" t="b">
        <v>0</v>
      </c>
      <c r="J6777" t="b">
        <v>0</v>
      </c>
      <c r="K6777" t="s">
        <v>24</v>
      </c>
      <c r="L6777" t="s">
        <v>36</v>
      </c>
      <c r="N6777">
        <v>80</v>
      </c>
      <c r="O6777" t="s">
        <v>9411</v>
      </c>
    </row>
    <row r="6778" spans="1:16" x14ac:dyDescent="0.25">
      <c r="A6778" t="s">
        <v>2</v>
      </c>
      <c r="B6778" t="s">
        <v>9413</v>
      </c>
      <c r="C6778" t="s">
        <v>1025</v>
      </c>
      <c r="D6778" t="s">
        <v>3600</v>
      </c>
      <c r="E6778" t="s">
        <v>51</v>
      </c>
      <c r="F6778" t="b">
        <v>0</v>
      </c>
      <c r="G6778" t="s">
        <v>35</v>
      </c>
      <c r="H6778" s="4">
        <v>45738.793356481481</v>
      </c>
      <c r="I6778" t="b">
        <v>1</v>
      </c>
      <c r="J6778" t="b">
        <v>0</v>
      </c>
      <c r="K6778" t="s">
        <v>24</v>
      </c>
      <c r="L6778" t="s">
        <v>36</v>
      </c>
      <c r="N6778">
        <v>65</v>
      </c>
      <c r="O6778" t="s">
        <v>9414</v>
      </c>
      <c r="P6778" t="s">
        <v>2177</v>
      </c>
    </row>
    <row r="6779" spans="1:16" x14ac:dyDescent="0.25">
      <c r="A6779" t="s">
        <v>0</v>
      </c>
      <c r="B6779" t="s">
        <v>8056</v>
      </c>
      <c r="C6779" t="s">
        <v>696</v>
      </c>
      <c r="D6779" t="s">
        <v>3973</v>
      </c>
      <c r="E6779" t="s">
        <v>51</v>
      </c>
      <c r="F6779" t="b">
        <v>0</v>
      </c>
      <c r="G6779" t="s">
        <v>30</v>
      </c>
      <c r="H6779" s="4">
        <v>45738.793506944443</v>
      </c>
      <c r="I6779" t="b">
        <v>0</v>
      </c>
      <c r="J6779" t="b">
        <v>0</v>
      </c>
      <c r="K6779" t="s">
        <v>24</v>
      </c>
      <c r="L6779" t="s">
        <v>36</v>
      </c>
      <c r="N6779">
        <v>47.5</v>
      </c>
      <c r="O6779" t="s">
        <v>1137</v>
      </c>
      <c r="P6779" t="s">
        <v>709</v>
      </c>
    </row>
    <row r="6780" spans="1:16" x14ac:dyDescent="0.25">
      <c r="A6780" t="s">
        <v>2</v>
      </c>
      <c r="B6780" t="s">
        <v>9415</v>
      </c>
      <c r="C6780" t="s">
        <v>9416</v>
      </c>
      <c r="D6780" t="s">
        <v>3973</v>
      </c>
      <c r="E6780" t="s">
        <v>20</v>
      </c>
      <c r="F6780" t="b">
        <v>0</v>
      </c>
      <c r="G6780" t="s">
        <v>27</v>
      </c>
      <c r="H6780" s="4">
        <v>45738.793703703697</v>
      </c>
      <c r="I6780" t="b">
        <v>0</v>
      </c>
      <c r="J6780" t="b">
        <v>1</v>
      </c>
      <c r="K6780" t="s">
        <v>24</v>
      </c>
      <c r="L6780" t="s">
        <v>22</v>
      </c>
      <c r="M6780">
        <v>119000</v>
      </c>
      <c r="O6780" t="s">
        <v>734</v>
      </c>
      <c r="P6780" t="s">
        <v>9417</v>
      </c>
    </row>
    <row r="6781" spans="1:16" x14ac:dyDescent="0.25">
      <c r="A6781" t="s">
        <v>89</v>
      </c>
      <c r="B6781" t="s">
        <v>6660</v>
      </c>
      <c r="C6781" t="s">
        <v>44</v>
      </c>
      <c r="D6781" t="s">
        <v>3973</v>
      </c>
      <c r="E6781" t="s">
        <v>20</v>
      </c>
      <c r="F6781" t="b">
        <v>0</v>
      </c>
      <c r="G6781" t="s">
        <v>27</v>
      </c>
      <c r="H6781" s="4">
        <v>45738.795057870368</v>
      </c>
      <c r="I6781" t="b">
        <v>1</v>
      </c>
      <c r="J6781" t="b">
        <v>1</v>
      </c>
      <c r="K6781" t="s">
        <v>24</v>
      </c>
      <c r="L6781" t="s">
        <v>22</v>
      </c>
      <c r="M6781">
        <v>185000</v>
      </c>
      <c r="O6781" t="s">
        <v>2815</v>
      </c>
      <c r="P6781" t="s">
        <v>6661</v>
      </c>
    </row>
    <row r="6782" spans="1:16" x14ac:dyDescent="0.25">
      <c r="A6782" t="s">
        <v>0</v>
      </c>
      <c r="B6782" t="s">
        <v>9418</v>
      </c>
      <c r="C6782" t="s">
        <v>316</v>
      </c>
      <c r="D6782" t="s">
        <v>3957</v>
      </c>
      <c r="E6782" t="s">
        <v>20</v>
      </c>
      <c r="F6782" t="b">
        <v>0</v>
      </c>
      <c r="G6782" t="s">
        <v>35</v>
      </c>
      <c r="H6782" s="4">
        <v>45738.833819444437</v>
      </c>
      <c r="I6782" t="b">
        <v>0</v>
      </c>
      <c r="J6782" t="b">
        <v>1</v>
      </c>
      <c r="K6782" t="s">
        <v>24</v>
      </c>
      <c r="L6782" t="s">
        <v>36</v>
      </c>
      <c r="N6782">
        <v>16.510000228881839</v>
      </c>
      <c r="O6782" t="s">
        <v>759</v>
      </c>
      <c r="P6782" t="s">
        <v>9419</v>
      </c>
    </row>
    <row r="6783" spans="1:16" x14ac:dyDescent="0.25">
      <c r="A6783" t="s">
        <v>0</v>
      </c>
      <c r="B6783" t="s">
        <v>9175</v>
      </c>
      <c r="C6783" t="s">
        <v>292</v>
      </c>
      <c r="D6783" t="s">
        <v>3957</v>
      </c>
      <c r="E6783" t="s">
        <v>20</v>
      </c>
      <c r="F6783" t="b">
        <v>0</v>
      </c>
      <c r="G6783" t="s">
        <v>30</v>
      </c>
      <c r="H6783" s="4">
        <v>45738.834236111114</v>
      </c>
      <c r="I6783" t="b">
        <v>0</v>
      </c>
      <c r="J6783" t="b">
        <v>1</v>
      </c>
      <c r="K6783" t="s">
        <v>24</v>
      </c>
      <c r="L6783" t="s">
        <v>36</v>
      </c>
      <c r="N6783">
        <v>22.694999694824219</v>
      </c>
      <c r="O6783" t="s">
        <v>9176</v>
      </c>
      <c r="P6783" t="s">
        <v>1303</v>
      </c>
    </row>
    <row r="6784" spans="1:16" x14ac:dyDescent="0.25">
      <c r="A6784" t="s">
        <v>2</v>
      </c>
      <c r="B6784" t="s">
        <v>2617</v>
      </c>
      <c r="C6784" t="s">
        <v>151</v>
      </c>
      <c r="D6784" t="s">
        <v>3973</v>
      </c>
      <c r="E6784" t="s">
        <v>20</v>
      </c>
      <c r="F6784" t="b">
        <v>0</v>
      </c>
      <c r="G6784" t="s">
        <v>30</v>
      </c>
      <c r="H6784" s="4">
        <v>45738.835636574076</v>
      </c>
      <c r="I6784" t="b">
        <v>0</v>
      </c>
      <c r="J6784" t="b">
        <v>1</v>
      </c>
      <c r="K6784" t="s">
        <v>24</v>
      </c>
      <c r="L6784" t="s">
        <v>22</v>
      </c>
      <c r="M6784">
        <v>130500</v>
      </c>
      <c r="O6784" t="s">
        <v>9420</v>
      </c>
      <c r="P6784" t="s">
        <v>9421</v>
      </c>
    </row>
    <row r="6785" spans="1:16" x14ac:dyDescent="0.25">
      <c r="A6785" t="s">
        <v>2</v>
      </c>
      <c r="B6785" t="s">
        <v>2076</v>
      </c>
      <c r="C6785" t="s">
        <v>236</v>
      </c>
      <c r="D6785" t="s">
        <v>3957</v>
      </c>
      <c r="E6785" t="s">
        <v>34</v>
      </c>
      <c r="F6785" t="b">
        <v>0</v>
      </c>
      <c r="G6785" t="s">
        <v>41</v>
      </c>
      <c r="H6785" s="4">
        <v>45738.835763888892</v>
      </c>
      <c r="I6785" t="b">
        <v>1</v>
      </c>
      <c r="J6785" t="b">
        <v>1</v>
      </c>
      <c r="K6785" t="s">
        <v>24</v>
      </c>
      <c r="L6785" t="s">
        <v>36</v>
      </c>
      <c r="N6785">
        <v>56.475002288818359</v>
      </c>
      <c r="O6785" t="s">
        <v>186</v>
      </c>
      <c r="P6785" t="s">
        <v>4098</v>
      </c>
    </row>
    <row r="6786" spans="1:16" x14ac:dyDescent="0.25">
      <c r="A6786" t="s">
        <v>2</v>
      </c>
      <c r="B6786" t="s">
        <v>9422</v>
      </c>
      <c r="C6786" t="s">
        <v>823</v>
      </c>
      <c r="D6786" t="s">
        <v>3828</v>
      </c>
      <c r="E6786" t="s">
        <v>20</v>
      </c>
      <c r="F6786" t="b">
        <v>0</v>
      </c>
      <c r="G6786" t="s">
        <v>52</v>
      </c>
      <c r="H6786" s="4">
        <v>45738.838194444441</v>
      </c>
      <c r="I6786" t="b">
        <v>0</v>
      </c>
      <c r="J6786" t="b">
        <v>1</v>
      </c>
      <c r="K6786" t="s">
        <v>24</v>
      </c>
      <c r="L6786" t="s">
        <v>22</v>
      </c>
      <c r="M6786">
        <v>98883</v>
      </c>
      <c r="O6786" t="s">
        <v>9423</v>
      </c>
      <c r="P6786" t="s">
        <v>9424</v>
      </c>
    </row>
    <row r="6787" spans="1:16" x14ac:dyDescent="0.25">
      <c r="A6787" t="s">
        <v>25</v>
      </c>
      <c r="B6787" t="s">
        <v>9425</v>
      </c>
      <c r="C6787" t="s">
        <v>203</v>
      </c>
      <c r="D6787" t="s">
        <v>3828</v>
      </c>
      <c r="E6787" t="s">
        <v>20</v>
      </c>
      <c r="F6787" t="b">
        <v>0</v>
      </c>
      <c r="G6787" t="s">
        <v>23</v>
      </c>
      <c r="H6787" s="4">
        <v>45738.863483796304</v>
      </c>
      <c r="I6787" t="b">
        <v>1</v>
      </c>
      <c r="J6787" t="b">
        <v>1</v>
      </c>
      <c r="K6787" t="s">
        <v>24</v>
      </c>
      <c r="L6787" t="s">
        <v>22</v>
      </c>
      <c r="M6787">
        <v>108750</v>
      </c>
      <c r="O6787" t="s">
        <v>935</v>
      </c>
      <c r="P6787" t="s">
        <v>1813</v>
      </c>
    </row>
    <row r="6788" spans="1:16" x14ac:dyDescent="0.25">
      <c r="A6788" t="s">
        <v>0</v>
      </c>
      <c r="B6788" t="s">
        <v>0</v>
      </c>
      <c r="C6788" t="s">
        <v>916</v>
      </c>
      <c r="D6788" t="s">
        <v>3973</v>
      </c>
      <c r="E6788" t="s">
        <v>20</v>
      </c>
      <c r="F6788" t="b">
        <v>0</v>
      </c>
      <c r="G6788" t="s">
        <v>27</v>
      </c>
      <c r="H6788" s="4">
        <v>45738.876296296286</v>
      </c>
      <c r="I6788" t="b">
        <v>1</v>
      </c>
      <c r="J6788" t="b">
        <v>0</v>
      </c>
      <c r="K6788" t="s">
        <v>24</v>
      </c>
      <c r="L6788" t="s">
        <v>22</v>
      </c>
      <c r="M6788">
        <v>82500</v>
      </c>
      <c r="O6788" t="s">
        <v>1899</v>
      </c>
      <c r="P6788" t="s">
        <v>338</v>
      </c>
    </row>
    <row r="6789" spans="1:16" x14ac:dyDescent="0.25">
      <c r="A6789" t="s">
        <v>0</v>
      </c>
      <c r="B6789" t="s">
        <v>9426</v>
      </c>
      <c r="C6789" t="s">
        <v>213</v>
      </c>
      <c r="D6789" t="s">
        <v>3828</v>
      </c>
      <c r="E6789" t="s">
        <v>20</v>
      </c>
      <c r="F6789" t="b">
        <v>0</v>
      </c>
      <c r="G6789" t="s">
        <v>41</v>
      </c>
      <c r="H6789" s="4">
        <v>45738.876331018517</v>
      </c>
      <c r="I6789" t="b">
        <v>0</v>
      </c>
      <c r="J6789" t="b">
        <v>1</v>
      </c>
      <c r="K6789" t="s">
        <v>24</v>
      </c>
      <c r="L6789" t="s">
        <v>36</v>
      </c>
      <c r="N6789">
        <v>23</v>
      </c>
      <c r="O6789" t="s">
        <v>9427</v>
      </c>
      <c r="P6789" t="s">
        <v>9428</v>
      </c>
    </row>
    <row r="6790" spans="1:16" x14ac:dyDescent="0.25">
      <c r="A6790" t="s">
        <v>89</v>
      </c>
      <c r="B6790" t="s">
        <v>9429</v>
      </c>
      <c r="C6790" t="s">
        <v>2172</v>
      </c>
      <c r="D6790" t="s">
        <v>3600</v>
      </c>
      <c r="E6790" t="s">
        <v>20</v>
      </c>
      <c r="F6790" t="b">
        <v>0</v>
      </c>
      <c r="G6790" t="s">
        <v>52</v>
      </c>
      <c r="H6790" s="4">
        <v>45738.877812500003</v>
      </c>
      <c r="I6790" t="b">
        <v>0</v>
      </c>
      <c r="J6790" t="b">
        <v>1</v>
      </c>
      <c r="K6790" t="s">
        <v>24</v>
      </c>
      <c r="L6790" t="s">
        <v>22</v>
      </c>
      <c r="M6790">
        <v>255630</v>
      </c>
      <c r="O6790" t="s">
        <v>773</v>
      </c>
    </row>
    <row r="6791" spans="1:16" x14ac:dyDescent="0.25">
      <c r="A6791" t="s">
        <v>0</v>
      </c>
      <c r="B6791" t="s">
        <v>1934</v>
      </c>
      <c r="C6791" t="s">
        <v>1247</v>
      </c>
      <c r="D6791" t="s">
        <v>3828</v>
      </c>
      <c r="E6791" t="s">
        <v>20</v>
      </c>
      <c r="F6791" t="b">
        <v>0</v>
      </c>
      <c r="G6791" t="s">
        <v>1247</v>
      </c>
      <c r="H6791" s="4">
        <v>45738.905011574083</v>
      </c>
      <c r="I6791" t="b">
        <v>0</v>
      </c>
      <c r="J6791" t="b">
        <v>0</v>
      </c>
      <c r="K6791" t="s">
        <v>1247</v>
      </c>
      <c r="L6791" t="s">
        <v>22</v>
      </c>
      <c r="M6791">
        <v>38500</v>
      </c>
      <c r="O6791" t="s">
        <v>5660</v>
      </c>
      <c r="P6791" t="s">
        <v>5661</v>
      </c>
    </row>
    <row r="6792" spans="1:16" x14ac:dyDescent="0.25">
      <c r="A6792" t="s">
        <v>0</v>
      </c>
      <c r="B6792" t="s">
        <v>8621</v>
      </c>
      <c r="C6792" t="s">
        <v>179</v>
      </c>
      <c r="D6792" t="s">
        <v>3973</v>
      </c>
      <c r="E6792" t="s">
        <v>20</v>
      </c>
      <c r="F6792" t="b">
        <v>0</v>
      </c>
      <c r="G6792" t="s">
        <v>27</v>
      </c>
      <c r="H6792" s="4">
        <v>45738.916979166657</v>
      </c>
      <c r="I6792" t="b">
        <v>0</v>
      </c>
      <c r="J6792" t="b">
        <v>1</v>
      </c>
      <c r="K6792" t="s">
        <v>24</v>
      </c>
      <c r="L6792" t="s">
        <v>22</v>
      </c>
      <c r="M6792">
        <v>62355.453125</v>
      </c>
      <c r="O6792" t="s">
        <v>8622</v>
      </c>
      <c r="P6792" t="s">
        <v>1732</v>
      </c>
    </row>
    <row r="6793" spans="1:16" x14ac:dyDescent="0.25">
      <c r="A6793" t="s">
        <v>89</v>
      </c>
      <c r="B6793" t="s">
        <v>5118</v>
      </c>
      <c r="C6793" t="s">
        <v>367</v>
      </c>
      <c r="D6793" t="s">
        <v>3973</v>
      </c>
      <c r="E6793" t="s">
        <v>20</v>
      </c>
      <c r="F6793" t="b">
        <v>0</v>
      </c>
      <c r="G6793" t="s">
        <v>27</v>
      </c>
      <c r="H6793" s="4">
        <v>45738.958541666667</v>
      </c>
      <c r="I6793" t="b">
        <v>0</v>
      </c>
      <c r="J6793" t="b">
        <v>1</v>
      </c>
      <c r="K6793" t="s">
        <v>24</v>
      </c>
      <c r="L6793" t="s">
        <v>22</v>
      </c>
      <c r="M6793">
        <v>160000</v>
      </c>
      <c r="O6793" t="s">
        <v>368</v>
      </c>
      <c r="P6793" t="s">
        <v>5119</v>
      </c>
    </row>
    <row r="6794" spans="1:16" x14ac:dyDescent="0.25">
      <c r="A6794" t="s">
        <v>0</v>
      </c>
      <c r="B6794" t="s">
        <v>1174</v>
      </c>
      <c r="C6794" t="s">
        <v>9436</v>
      </c>
      <c r="D6794" t="s">
        <v>3957</v>
      </c>
      <c r="E6794" t="s">
        <v>34</v>
      </c>
      <c r="F6794" t="b">
        <v>0</v>
      </c>
      <c r="G6794" t="s">
        <v>35</v>
      </c>
      <c r="H6794" s="4">
        <v>45738.958761574067</v>
      </c>
      <c r="I6794" t="b">
        <v>0</v>
      </c>
      <c r="J6794" t="b">
        <v>0</v>
      </c>
      <c r="K6794" t="s">
        <v>24</v>
      </c>
      <c r="L6794" t="s">
        <v>36</v>
      </c>
      <c r="N6794">
        <v>16.510000228881839</v>
      </c>
      <c r="O6794" t="s">
        <v>9437</v>
      </c>
      <c r="P6794" t="s">
        <v>9438</v>
      </c>
    </row>
    <row r="6795" spans="1:16" x14ac:dyDescent="0.25">
      <c r="A6795" t="s">
        <v>2</v>
      </c>
      <c r="B6795" t="s">
        <v>369</v>
      </c>
      <c r="C6795" t="s">
        <v>8874</v>
      </c>
      <c r="D6795" t="s">
        <v>3973</v>
      </c>
      <c r="E6795" t="s">
        <v>631</v>
      </c>
      <c r="F6795" t="b">
        <v>0</v>
      </c>
      <c r="G6795" t="s">
        <v>41</v>
      </c>
      <c r="H6795" s="4">
        <v>45738.971516203703</v>
      </c>
      <c r="I6795" t="b">
        <v>0</v>
      </c>
      <c r="J6795" t="b">
        <v>0</v>
      </c>
      <c r="K6795" t="s">
        <v>24</v>
      </c>
      <c r="L6795" t="s">
        <v>22</v>
      </c>
      <c r="M6795">
        <v>87000</v>
      </c>
      <c r="O6795" t="s">
        <v>91</v>
      </c>
      <c r="P6795" t="s">
        <v>9439</v>
      </c>
    </row>
    <row r="6796" spans="1:16" x14ac:dyDescent="0.25">
      <c r="A6796" t="s">
        <v>40</v>
      </c>
      <c r="B6796" t="s">
        <v>1786</v>
      </c>
      <c r="C6796" t="s">
        <v>5427</v>
      </c>
      <c r="D6796" t="s">
        <v>4014</v>
      </c>
      <c r="E6796" t="s">
        <v>20</v>
      </c>
      <c r="F6796" t="b">
        <v>0</v>
      </c>
      <c r="G6796" t="s">
        <v>27</v>
      </c>
      <c r="H6796" s="4">
        <v>45738.997129629628</v>
      </c>
      <c r="I6796" t="b">
        <v>0</v>
      </c>
      <c r="J6796" t="b">
        <v>1</v>
      </c>
      <c r="K6796" t="s">
        <v>24</v>
      </c>
      <c r="L6796" t="s">
        <v>22</v>
      </c>
      <c r="M6796">
        <v>253000</v>
      </c>
      <c r="O6796" t="s">
        <v>59</v>
      </c>
      <c r="P6796" t="s">
        <v>137</v>
      </c>
    </row>
    <row r="6797" spans="1:16" x14ac:dyDescent="0.25">
      <c r="A6797" t="s">
        <v>0</v>
      </c>
      <c r="B6797" t="s">
        <v>257</v>
      </c>
      <c r="C6797" t="s">
        <v>468</v>
      </c>
      <c r="D6797" t="s">
        <v>3973</v>
      </c>
      <c r="E6797" t="s">
        <v>20</v>
      </c>
      <c r="F6797" t="b">
        <v>0</v>
      </c>
      <c r="G6797" t="s">
        <v>27</v>
      </c>
      <c r="H6797" s="4">
        <v>45739.000231481477</v>
      </c>
      <c r="I6797" t="b">
        <v>0</v>
      </c>
      <c r="J6797" t="b">
        <v>1</v>
      </c>
      <c r="K6797" t="s">
        <v>24</v>
      </c>
      <c r="L6797" t="s">
        <v>22</v>
      </c>
      <c r="M6797">
        <v>125000</v>
      </c>
      <c r="O6797" t="s">
        <v>5482</v>
      </c>
      <c r="P6797" t="s">
        <v>9339</v>
      </c>
    </row>
    <row r="6798" spans="1:16" x14ac:dyDescent="0.25">
      <c r="A6798" t="s">
        <v>89</v>
      </c>
      <c r="B6798" t="s">
        <v>5532</v>
      </c>
      <c r="C6798" t="s">
        <v>3196</v>
      </c>
      <c r="D6798" t="s">
        <v>3973</v>
      </c>
      <c r="E6798" t="s">
        <v>51</v>
      </c>
      <c r="F6798" t="b">
        <v>0</v>
      </c>
      <c r="G6798" t="s">
        <v>41</v>
      </c>
      <c r="H6798" s="4">
        <v>45739.000462962962</v>
      </c>
      <c r="I6798" t="b">
        <v>1</v>
      </c>
      <c r="J6798" t="b">
        <v>0</v>
      </c>
      <c r="K6798" t="s">
        <v>24</v>
      </c>
      <c r="L6798" t="s">
        <v>36</v>
      </c>
      <c r="N6798">
        <v>47.5</v>
      </c>
      <c r="O6798" t="s">
        <v>806</v>
      </c>
      <c r="P6798" t="s">
        <v>5533</v>
      </c>
    </row>
    <row r="6799" spans="1:16" x14ac:dyDescent="0.25">
      <c r="A6799" t="s">
        <v>2</v>
      </c>
      <c r="B6799" t="s">
        <v>1167</v>
      </c>
      <c r="C6799" t="s">
        <v>29</v>
      </c>
      <c r="D6799" t="s">
        <v>5535</v>
      </c>
      <c r="E6799" t="s">
        <v>20</v>
      </c>
      <c r="F6799" t="b">
        <v>0</v>
      </c>
      <c r="G6799" t="s">
        <v>27</v>
      </c>
      <c r="H6799" s="4">
        <v>45739.001157407409</v>
      </c>
      <c r="I6799" t="b">
        <v>1</v>
      </c>
      <c r="J6799" t="b">
        <v>1</v>
      </c>
      <c r="K6799" t="s">
        <v>24</v>
      </c>
      <c r="L6799" t="s">
        <v>22</v>
      </c>
      <c r="M6799">
        <v>88582</v>
      </c>
      <c r="O6799" t="s">
        <v>77</v>
      </c>
      <c r="P6799" t="s">
        <v>9340</v>
      </c>
    </row>
    <row r="6800" spans="1:16" x14ac:dyDescent="0.25">
      <c r="A6800" t="s">
        <v>28</v>
      </c>
      <c r="B6800" t="s">
        <v>8900</v>
      </c>
      <c r="C6800" t="s">
        <v>71</v>
      </c>
      <c r="D6800" t="s">
        <v>8901</v>
      </c>
      <c r="E6800" t="s">
        <v>20</v>
      </c>
      <c r="F6800" t="b">
        <v>0</v>
      </c>
      <c r="G6800" t="s">
        <v>27</v>
      </c>
      <c r="H6800" s="4">
        <v>45739.002118055563</v>
      </c>
      <c r="I6800" t="b">
        <v>0</v>
      </c>
      <c r="J6800" t="b">
        <v>1</v>
      </c>
      <c r="K6800" t="s">
        <v>24</v>
      </c>
      <c r="L6800" t="s">
        <v>22</v>
      </c>
      <c r="M6800">
        <v>196500</v>
      </c>
      <c r="O6800" t="s">
        <v>8901</v>
      </c>
      <c r="P6800" t="s">
        <v>8902</v>
      </c>
    </row>
    <row r="6801" spans="1:16" x14ac:dyDescent="0.25">
      <c r="A6801" t="s">
        <v>2</v>
      </c>
      <c r="B6801" t="s">
        <v>9495</v>
      </c>
      <c r="C6801" t="s">
        <v>92</v>
      </c>
      <c r="D6801" t="s">
        <v>5535</v>
      </c>
      <c r="E6801" t="s">
        <v>20</v>
      </c>
      <c r="F6801" t="b">
        <v>0</v>
      </c>
      <c r="G6801" t="s">
        <v>41</v>
      </c>
      <c r="H6801" s="4">
        <v>45739.002372685187</v>
      </c>
      <c r="I6801" t="b">
        <v>0</v>
      </c>
      <c r="J6801" t="b">
        <v>1</v>
      </c>
      <c r="K6801" t="s">
        <v>24</v>
      </c>
      <c r="L6801" t="s">
        <v>22</v>
      </c>
      <c r="M6801">
        <v>187008</v>
      </c>
      <c r="O6801" t="s">
        <v>2768</v>
      </c>
      <c r="P6801" t="s">
        <v>128</v>
      </c>
    </row>
    <row r="6802" spans="1:16" x14ac:dyDescent="0.25">
      <c r="A6802" t="s">
        <v>40</v>
      </c>
      <c r="B6802" t="s">
        <v>9341</v>
      </c>
      <c r="C6802" t="s">
        <v>748</v>
      </c>
      <c r="D6802" t="s">
        <v>4035</v>
      </c>
      <c r="E6802" t="s">
        <v>20</v>
      </c>
      <c r="F6802" t="b">
        <v>0</v>
      </c>
      <c r="G6802" t="s">
        <v>158</v>
      </c>
      <c r="H6802" s="4">
        <v>45739.014479166668</v>
      </c>
      <c r="I6802" t="b">
        <v>0</v>
      </c>
      <c r="J6802" t="b">
        <v>0</v>
      </c>
      <c r="K6802" t="s">
        <v>158</v>
      </c>
      <c r="L6802" t="s">
        <v>22</v>
      </c>
      <c r="M6802">
        <v>83999.5</v>
      </c>
      <c r="O6802" t="s">
        <v>2768</v>
      </c>
      <c r="P6802" t="s">
        <v>3411</v>
      </c>
    </row>
    <row r="6803" spans="1:16" x14ac:dyDescent="0.25">
      <c r="A6803" t="s">
        <v>28</v>
      </c>
      <c r="B6803" t="s">
        <v>28</v>
      </c>
      <c r="C6803" t="s">
        <v>5242</v>
      </c>
      <c r="D6803" t="s">
        <v>5243</v>
      </c>
      <c r="E6803" t="s">
        <v>20</v>
      </c>
      <c r="F6803" t="b">
        <v>0</v>
      </c>
      <c r="G6803" t="s">
        <v>314</v>
      </c>
      <c r="H6803" s="4">
        <v>45739.023402777777</v>
      </c>
      <c r="I6803" t="b">
        <v>0</v>
      </c>
      <c r="J6803" t="b">
        <v>0</v>
      </c>
      <c r="K6803" t="s">
        <v>314</v>
      </c>
      <c r="L6803" t="s">
        <v>22</v>
      </c>
      <c r="M6803">
        <v>90000</v>
      </c>
      <c r="O6803" t="s">
        <v>6697</v>
      </c>
      <c r="P6803" t="s">
        <v>6698</v>
      </c>
    </row>
    <row r="6804" spans="1:16" x14ac:dyDescent="0.25">
      <c r="A6804" t="s">
        <v>0</v>
      </c>
      <c r="B6804" t="s">
        <v>0</v>
      </c>
      <c r="C6804" t="s">
        <v>9342</v>
      </c>
      <c r="D6804" t="s">
        <v>7547</v>
      </c>
      <c r="E6804" t="s">
        <v>34</v>
      </c>
      <c r="F6804" t="b">
        <v>0</v>
      </c>
      <c r="G6804" t="s">
        <v>41</v>
      </c>
      <c r="H6804" s="4">
        <v>45739.042337962957</v>
      </c>
      <c r="I6804" t="b">
        <v>0</v>
      </c>
      <c r="J6804" t="b">
        <v>0</v>
      </c>
      <c r="K6804" t="s">
        <v>24</v>
      </c>
      <c r="L6804" t="s">
        <v>36</v>
      </c>
      <c r="N6804">
        <v>15</v>
      </c>
      <c r="O6804" t="s">
        <v>7548</v>
      </c>
      <c r="P6804" t="s">
        <v>61</v>
      </c>
    </row>
    <row r="6805" spans="1:16" x14ac:dyDescent="0.25">
      <c r="A6805" t="s">
        <v>0</v>
      </c>
      <c r="B6805" t="s">
        <v>2480</v>
      </c>
      <c r="C6805" t="s">
        <v>9496</v>
      </c>
      <c r="D6805" t="s">
        <v>3970</v>
      </c>
      <c r="E6805" t="s">
        <v>20</v>
      </c>
      <c r="F6805" t="b">
        <v>0</v>
      </c>
      <c r="G6805" t="s">
        <v>41</v>
      </c>
      <c r="H6805" s="4">
        <v>45739.25037037037</v>
      </c>
      <c r="I6805" t="b">
        <v>1</v>
      </c>
      <c r="J6805" t="b">
        <v>1</v>
      </c>
      <c r="K6805" t="s">
        <v>24</v>
      </c>
      <c r="L6805" t="s">
        <v>22</v>
      </c>
      <c r="M6805">
        <v>112950</v>
      </c>
      <c r="O6805" t="s">
        <v>2730</v>
      </c>
      <c r="P6805" t="s">
        <v>119</v>
      </c>
    </row>
    <row r="6806" spans="1:16" x14ac:dyDescent="0.25">
      <c r="A6806" t="s">
        <v>0</v>
      </c>
      <c r="B6806" t="s">
        <v>0</v>
      </c>
      <c r="C6806" t="s">
        <v>517</v>
      </c>
      <c r="D6806" t="s">
        <v>4753</v>
      </c>
      <c r="E6806" t="s">
        <v>51</v>
      </c>
      <c r="F6806" t="b">
        <v>0</v>
      </c>
      <c r="G6806" t="s">
        <v>41</v>
      </c>
      <c r="H6806" s="4">
        <v>45739.25037037037</v>
      </c>
      <c r="I6806" t="b">
        <v>0</v>
      </c>
      <c r="J6806" t="b">
        <v>1</v>
      </c>
      <c r="K6806" t="s">
        <v>24</v>
      </c>
      <c r="L6806" t="s">
        <v>36</v>
      </c>
      <c r="N6806">
        <v>47.5</v>
      </c>
      <c r="O6806" t="s">
        <v>289</v>
      </c>
      <c r="P6806" t="s">
        <v>2400</v>
      </c>
    </row>
    <row r="6807" spans="1:16" x14ac:dyDescent="0.25">
      <c r="A6807" t="s">
        <v>0</v>
      </c>
      <c r="B6807" t="s">
        <v>9343</v>
      </c>
      <c r="C6807" t="s">
        <v>151</v>
      </c>
      <c r="D6807" t="s">
        <v>3828</v>
      </c>
      <c r="E6807" t="s">
        <v>20</v>
      </c>
      <c r="F6807" t="b">
        <v>0</v>
      </c>
      <c r="G6807" t="s">
        <v>30</v>
      </c>
      <c r="H6807" s="4">
        <v>45739.250567129631</v>
      </c>
      <c r="I6807" t="b">
        <v>0</v>
      </c>
      <c r="J6807" t="b">
        <v>1</v>
      </c>
      <c r="K6807" t="s">
        <v>24</v>
      </c>
      <c r="L6807" t="s">
        <v>36</v>
      </c>
      <c r="N6807">
        <v>43.875</v>
      </c>
      <c r="O6807" t="s">
        <v>6083</v>
      </c>
      <c r="P6807" t="s">
        <v>9344</v>
      </c>
    </row>
    <row r="6808" spans="1:16" x14ac:dyDescent="0.25">
      <c r="A6808" t="s">
        <v>0</v>
      </c>
      <c r="B6808" t="s">
        <v>0</v>
      </c>
      <c r="C6808" t="s">
        <v>3330</v>
      </c>
      <c r="D6808" t="s">
        <v>3828</v>
      </c>
      <c r="E6808" t="s">
        <v>51</v>
      </c>
      <c r="F6808" t="b">
        <v>0</v>
      </c>
      <c r="G6808" t="s">
        <v>30</v>
      </c>
      <c r="H6808" s="4">
        <v>45739.250625000001</v>
      </c>
      <c r="I6808" t="b">
        <v>0</v>
      </c>
      <c r="J6808" t="b">
        <v>0</v>
      </c>
      <c r="K6808" t="s">
        <v>24</v>
      </c>
      <c r="L6808" t="s">
        <v>22</v>
      </c>
      <c r="M6808">
        <v>76212</v>
      </c>
      <c r="O6808" t="s">
        <v>9345</v>
      </c>
      <c r="P6808" t="s">
        <v>9346</v>
      </c>
    </row>
    <row r="6809" spans="1:16" x14ac:dyDescent="0.25">
      <c r="A6809" t="s">
        <v>1</v>
      </c>
      <c r="B6809" t="s">
        <v>663</v>
      </c>
      <c r="C6809" t="s">
        <v>140</v>
      </c>
      <c r="D6809" t="s">
        <v>3973</v>
      </c>
      <c r="E6809" t="s">
        <v>20</v>
      </c>
      <c r="F6809" t="b">
        <v>0</v>
      </c>
      <c r="G6809" t="s">
        <v>35</v>
      </c>
      <c r="H6809" s="4">
        <v>45739.250972222217</v>
      </c>
      <c r="I6809" t="b">
        <v>0</v>
      </c>
      <c r="J6809" t="b">
        <v>1</v>
      </c>
      <c r="K6809" t="s">
        <v>24</v>
      </c>
      <c r="L6809" t="s">
        <v>22</v>
      </c>
      <c r="M6809">
        <v>124350</v>
      </c>
      <c r="O6809" t="s">
        <v>664</v>
      </c>
      <c r="P6809" t="s">
        <v>9347</v>
      </c>
    </row>
    <row r="6810" spans="1:16" x14ac:dyDescent="0.25">
      <c r="A6810" t="s">
        <v>1</v>
      </c>
      <c r="B6810" t="s">
        <v>3439</v>
      </c>
      <c r="C6810" t="s">
        <v>82</v>
      </c>
      <c r="D6810" t="s">
        <v>3970</v>
      </c>
      <c r="E6810" t="s">
        <v>20</v>
      </c>
      <c r="F6810" t="b">
        <v>0</v>
      </c>
      <c r="G6810" t="s">
        <v>27</v>
      </c>
      <c r="H6810" s="4">
        <v>45739.251006944447</v>
      </c>
      <c r="I6810" t="b">
        <v>0</v>
      </c>
      <c r="J6810" t="b">
        <v>1</v>
      </c>
      <c r="K6810" t="s">
        <v>24</v>
      </c>
      <c r="L6810" t="s">
        <v>22</v>
      </c>
      <c r="M6810">
        <v>152000</v>
      </c>
      <c r="O6810" t="s">
        <v>65</v>
      </c>
      <c r="P6810" t="s">
        <v>723</v>
      </c>
    </row>
    <row r="6811" spans="1:16" x14ac:dyDescent="0.25">
      <c r="A6811" t="s">
        <v>191</v>
      </c>
      <c r="B6811" t="s">
        <v>9348</v>
      </c>
      <c r="C6811" t="s">
        <v>82</v>
      </c>
      <c r="D6811" t="s">
        <v>3973</v>
      </c>
      <c r="E6811" t="s">
        <v>20</v>
      </c>
      <c r="F6811" t="b">
        <v>0</v>
      </c>
      <c r="G6811" t="s">
        <v>27</v>
      </c>
      <c r="H6811" s="4">
        <v>45739.251168981478</v>
      </c>
      <c r="I6811" t="b">
        <v>0</v>
      </c>
      <c r="J6811" t="b">
        <v>0</v>
      </c>
      <c r="K6811" t="s">
        <v>24</v>
      </c>
      <c r="L6811" t="s">
        <v>36</v>
      </c>
      <c r="N6811">
        <v>70.5</v>
      </c>
      <c r="O6811" t="s">
        <v>4344</v>
      </c>
      <c r="P6811" t="s">
        <v>9349</v>
      </c>
    </row>
    <row r="6812" spans="1:16" x14ac:dyDescent="0.25">
      <c r="A6812" t="s">
        <v>1</v>
      </c>
      <c r="B6812" t="s">
        <v>9350</v>
      </c>
      <c r="C6812" t="s">
        <v>1521</v>
      </c>
      <c r="D6812" t="s">
        <v>3383</v>
      </c>
      <c r="E6812" t="s">
        <v>20</v>
      </c>
      <c r="F6812" t="b">
        <v>0</v>
      </c>
      <c r="G6812" t="s">
        <v>52</v>
      </c>
      <c r="H6812" s="4">
        <v>45739.251273148147</v>
      </c>
      <c r="I6812" t="b">
        <v>0</v>
      </c>
      <c r="J6812" t="b">
        <v>1</v>
      </c>
      <c r="K6812" t="s">
        <v>24</v>
      </c>
      <c r="L6812" t="s">
        <v>22</v>
      </c>
      <c r="M6812">
        <v>80000</v>
      </c>
      <c r="O6812" t="s">
        <v>1549</v>
      </c>
      <c r="P6812" t="s">
        <v>700</v>
      </c>
    </row>
    <row r="6813" spans="1:16" x14ac:dyDescent="0.25">
      <c r="A6813" t="s">
        <v>1</v>
      </c>
      <c r="B6813" t="s">
        <v>467</v>
      </c>
      <c r="C6813" t="s">
        <v>2842</v>
      </c>
      <c r="D6813" t="s">
        <v>7543</v>
      </c>
      <c r="E6813" t="s">
        <v>20</v>
      </c>
      <c r="F6813" t="b">
        <v>0</v>
      </c>
      <c r="G6813" t="s">
        <v>52</v>
      </c>
      <c r="H6813" s="4">
        <v>45739.251423611109</v>
      </c>
      <c r="I6813" t="b">
        <v>0</v>
      </c>
      <c r="J6813" t="b">
        <v>1</v>
      </c>
      <c r="K6813" t="s">
        <v>24</v>
      </c>
      <c r="L6813" t="s">
        <v>22</v>
      </c>
      <c r="M6813">
        <v>108000</v>
      </c>
      <c r="O6813" t="s">
        <v>2120</v>
      </c>
      <c r="P6813" t="s">
        <v>9497</v>
      </c>
    </row>
    <row r="6814" spans="1:16" x14ac:dyDescent="0.25">
      <c r="A6814" t="s">
        <v>2</v>
      </c>
      <c r="B6814" t="s">
        <v>7120</v>
      </c>
      <c r="C6814" t="s">
        <v>9498</v>
      </c>
      <c r="D6814" t="s">
        <v>6390</v>
      </c>
      <c r="E6814" t="s">
        <v>20</v>
      </c>
      <c r="F6814" t="b">
        <v>0</v>
      </c>
      <c r="G6814" t="s">
        <v>41</v>
      </c>
      <c r="H6814" s="4">
        <v>45739.251793981479</v>
      </c>
      <c r="I6814" t="b">
        <v>0</v>
      </c>
      <c r="J6814" t="b">
        <v>1</v>
      </c>
      <c r="K6814" t="s">
        <v>24</v>
      </c>
      <c r="L6814" t="s">
        <v>22</v>
      </c>
      <c r="M6814">
        <v>219000</v>
      </c>
      <c r="O6814" t="s">
        <v>3016</v>
      </c>
      <c r="P6814" t="s">
        <v>7121</v>
      </c>
    </row>
    <row r="6815" spans="1:16" x14ac:dyDescent="0.25">
      <c r="A6815" t="s">
        <v>2</v>
      </c>
      <c r="B6815" t="s">
        <v>638</v>
      </c>
      <c r="C6815" t="s">
        <v>213</v>
      </c>
      <c r="D6815" t="s">
        <v>3828</v>
      </c>
      <c r="E6815" t="s">
        <v>20</v>
      </c>
      <c r="F6815" t="b">
        <v>0</v>
      </c>
      <c r="G6815" t="s">
        <v>41</v>
      </c>
      <c r="H6815" s="4">
        <v>45739.252337962957</v>
      </c>
      <c r="I6815" t="b">
        <v>0</v>
      </c>
      <c r="J6815" t="b">
        <v>1</v>
      </c>
      <c r="K6815" t="s">
        <v>24</v>
      </c>
      <c r="L6815" t="s">
        <v>22</v>
      </c>
      <c r="M6815">
        <v>128114.578125</v>
      </c>
      <c r="O6815" t="s">
        <v>7801</v>
      </c>
      <c r="P6815" t="s">
        <v>7802</v>
      </c>
    </row>
    <row r="6816" spans="1:16" x14ac:dyDescent="0.25">
      <c r="A6816" t="s">
        <v>2</v>
      </c>
      <c r="B6816" t="s">
        <v>9499</v>
      </c>
      <c r="C6816" t="s">
        <v>39</v>
      </c>
      <c r="D6816" t="s">
        <v>3600</v>
      </c>
      <c r="E6816" t="s">
        <v>20</v>
      </c>
      <c r="F6816" t="b">
        <v>1</v>
      </c>
      <c r="G6816" t="s">
        <v>52</v>
      </c>
      <c r="H6816" s="4">
        <v>45739.253287037027</v>
      </c>
      <c r="I6816" t="b">
        <v>0</v>
      </c>
      <c r="J6816" t="b">
        <v>1</v>
      </c>
      <c r="K6816" t="s">
        <v>24</v>
      </c>
      <c r="L6816" t="s">
        <v>22</v>
      </c>
      <c r="M6816">
        <v>213210</v>
      </c>
      <c r="O6816" t="s">
        <v>254</v>
      </c>
      <c r="P6816" t="s">
        <v>119</v>
      </c>
    </row>
    <row r="6817" spans="1:16" x14ac:dyDescent="0.25">
      <c r="A6817" t="s">
        <v>2</v>
      </c>
      <c r="B6817" t="s">
        <v>9351</v>
      </c>
      <c r="C6817" t="s">
        <v>1247</v>
      </c>
      <c r="D6817" t="s">
        <v>2208</v>
      </c>
      <c r="E6817" t="s">
        <v>20</v>
      </c>
      <c r="F6817" t="b">
        <v>0</v>
      </c>
      <c r="G6817" t="s">
        <v>1247</v>
      </c>
      <c r="H6817" s="4">
        <v>45739.263842592591</v>
      </c>
      <c r="I6817" t="b">
        <v>1</v>
      </c>
      <c r="J6817" t="b">
        <v>0</v>
      </c>
      <c r="K6817" t="s">
        <v>1247</v>
      </c>
      <c r="L6817" t="s">
        <v>22</v>
      </c>
      <c r="M6817">
        <v>162500</v>
      </c>
      <c r="O6817" t="s">
        <v>9352</v>
      </c>
      <c r="P6817" t="s">
        <v>9353</v>
      </c>
    </row>
    <row r="6818" spans="1:16" x14ac:dyDescent="0.25">
      <c r="A6818" t="s">
        <v>1</v>
      </c>
      <c r="B6818" t="s">
        <v>844</v>
      </c>
      <c r="C6818" t="s">
        <v>82</v>
      </c>
      <c r="D6818" t="s">
        <v>3828</v>
      </c>
      <c r="E6818" t="s">
        <v>20</v>
      </c>
      <c r="F6818" t="b">
        <v>0</v>
      </c>
      <c r="G6818" t="s">
        <v>27</v>
      </c>
      <c r="H6818" s="4">
        <v>45739.265682870369</v>
      </c>
      <c r="I6818" t="b">
        <v>0</v>
      </c>
      <c r="J6818" t="b">
        <v>1</v>
      </c>
      <c r="K6818" t="s">
        <v>24</v>
      </c>
      <c r="L6818" t="s">
        <v>22</v>
      </c>
      <c r="M6818">
        <v>207500</v>
      </c>
      <c r="O6818" t="s">
        <v>341</v>
      </c>
      <c r="P6818" t="s">
        <v>302</v>
      </c>
    </row>
    <row r="6819" spans="1:16" x14ac:dyDescent="0.25">
      <c r="A6819" t="s">
        <v>1</v>
      </c>
      <c r="B6819" t="s">
        <v>9354</v>
      </c>
      <c r="C6819" t="s">
        <v>192</v>
      </c>
      <c r="D6819" t="s">
        <v>4328</v>
      </c>
      <c r="E6819" t="s">
        <v>51</v>
      </c>
      <c r="F6819" t="b">
        <v>0</v>
      </c>
      <c r="G6819" t="s">
        <v>23</v>
      </c>
      <c r="H6819" s="4">
        <v>45739.266527777778</v>
      </c>
      <c r="I6819" t="b">
        <v>0</v>
      </c>
      <c r="J6819" t="b">
        <v>0</v>
      </c>
      <c r="K6819" t="s">
        <v>24</v>
      </c>
      <c r="L6819" t="s">
        <v>36</v>
      </c>
      <c r="N6819">
        <v>60</v>
      </c>
      <c r="O6819" t="s">
        <v>2486</v>
      </c>
      <c r="P6819" t="s">
        <v>9355</v>
      </c>
    </row>
    <row r="6820" spans="1:16" x14ac:dyDescent="0.25">
      <c r="A6820" t="s">
        <v>2</v>
      </c>
      <c r="B6820" t="s">
        <v>9500</v>
      </c>
      <c r="C6820" t="s">
        <v>414</v>
      </c>
      <c r="D6820" t="s">
        <v>4910</v>
      </c>
      <c r="E6820" t="s">
        <v>20</v>
      </c>
      <c r="F6820" t="b">
        <v>0</v>
      </c>
      <c r="G6820" t="s">
        <v>414</v>
      </c>
      <c r="H6820" s="4">
        <v>45739.273854166669</v>
      </c>
      <c r="I6820" t="b">
        <v>0</v>
      </c>
      <c r="J6820" t="b">
        <v>0</v>
      </c>
      <c r="K6820" t="s">
        <v>414</v>
      </c>
      <c r="L6820" t="s">
        <v>22</v>
      </c>
      <c r="M6820">
        <v>40000</v>
      </c>
      <c r="O6820" t="s">
        <v>3837</v>
      </c>
      <c r="P6820" t="s">
        <v>9501</v>
      </c>
    </row>
    <row r="6821" spans="1:16" x14ac:dyDescent="0.25">
      <c r="A6821" t="s">
        <v>139</v>
      </c>
      <c r="B6821" t="s">
        <v>7989</v>
      </c>
      <c r="C6821" t="s">
        <v>39</v>
      </c>
      <c r="D6821" t="s">
        <v>3985</v>
      </c>
      <c r="E6821" t="s">
        <v>20</v>
      </c>
      <c r="F6821" t="b">
        <v>1</v>
      </c>
      <c r="G6821" t="s">
        <v>2438</v>
      </c>
      <c r="H6821" s="4">
        <v>45739.279976851853</v>
      </c>
      <c r="I6821" t="b">
        <v>1</v>
      </c>
      <c r="J6821" t="b">
        <v>0</v>
      </c>
      <c r="K6821" t="s">
        <v>2438</v>
      </c>
      <c r="L6821" t="s">
        <v>22</v>
      </c>
      <c r="M6821">
        <v>80000</v>
      </c>
      <c r="O6821" t="s">
        <v>7990</v>
      </c>
      <c r="P6821" t="s">
        <v>204</v>
      </c>
    </row>
    <row r="6822" spans="1:16" x14ac:dyDescent="0.25">
      <c r="A6822" t="s">
        <v>0</v>
      </c>
      <c r="B6822" t="s">
        <v>9502</v>
      </c>
      <c r="C6822" t="s">
        <v>39</v>
      </c>
      <c r="D6822" t="s">
        <v>3828</v>
      </c>
      <c r="E6822" t="s">
        <v>219</v>
      </c>
      <c r="F6822" t="b">
        <v>1</v>
      </c>
      <c r="G6822" t="s">
        <v>23</v>
      </c>
      <c r="H6822" s="4">
        <v>45739.281400462962</v>
      </c>
      <c r="I6822" t="b">
        <v>0</v>
      </c>
      <c r="J6822" t="b">
        <v>1</v>
      </c>
      <c r="K6822" t="s">
        <v>24</v>
      </c>
      <c r="L6822" t="s">
        <v>22</v>
      </c>
      <c r="M6822">
        <v>135000</v>
      </c>
      <c r="O6822" t="s">
        <v>9503</v>
      </c>
      <c r="P6822" t="s">
        <v>190</v>
      </c>
    </row>
    <row r="6823" spans="1:16" x14ac:dyDescent="0.25">
      <c r="A6823" t="s">
        <v>0</v>
      </c>
      <c r="B6823" t="s">
        <v>9504</v>
      </c>
      <c r="C6823" t="s">
        <v>1247</v>
      </c>
      <c r="D6823" t="s">
        <v>4090</v>
      </c>
      <c r="E6823" t="s">
        <v>20</v>
      </c>
      <c r="F6823" t="b">
        <v>0</v>
      </c>
      <c r="G6823" t="s">
        <v>1247</v>
      </c>
      <c r="H6823" s="4">
        <v>45739.282129629632</v>
      </c>
      <c r="I6823" t="b">
        <v>1</v>
      </c>
      <c r="J6823" t="b">
        <v>0</v>
      </c>
      <c r="K6823" t="s">
        <v>1247</v>
      </c>
      <c r="L6823" t="s">
        <v>36</v>
      </c>
      <c r="N6823">
        <v>19.5</v>
      </c>
      <c r="O6823" t="s">
        <v>9505</v>
      </c>
      <c r="P6823" t="s">
        <v>8484</v>
      </c>
    </row>
    <row r="6824" spans="1:16" x14ac:dyDescent="0.25">
      <c r="A6824" t="s">
        <v>139</v>
      </c>
      <c r="B6824" t="s">
        <v>9356</v>
      </c>
      <c r="C6824" t="s">
        <v>39</v>
      </c>
      <c r="D6824" t="s">
        <v>2208</v>
      </c>
      <c r="E6824" t="s">
        <v>20</v>
      </c>
      <c r="F6824" t="b">
        <v>1</v>
      </c>
      <c r="G6824" t="s">
        <v>2641</v>
      </c>
      <c r="H6824" s="4">
        <v>45739.284930555557</v>
      </c>
      <c r="I6824" t="b">
        <v>0</v>
      </c>
      <c r="J6824" t="b">
        <v>0</v>
      </c>
      <c r="K6824" t="s">
        <v>2641</v>
      </c>
      <c r="L6824" t="s">
        <v>22</v>
      </c>
      <c r="M6824">
        <v>141810.3125</v>
      </c>
      <c r="O6824" t="s">
        <v>9357</v>
      </c>
      <c r="P6824" t="s">
        <v>9358</v>
      </c>
    </row>
    <row r="6825" spans="1:16" x14ac:dyDescent="0.25">
      <c r="A6825" t="s">
        <v>0</v>
      </c>
      <c r="B6825" t="s">
        <v>288</v>
      </c>
      <c r="C6825" t="s">
        <v>9359</v>
      </c>
      <c r="D6825" t="s">
        <v>4084</v>
      </c>
      <c r="E6825" t="s">
        <v>20</v>
      </c>
      <c r="F6825" t="b">
        <v>0</v>
      </c>
      <c r="G6825" t="s">
        <v>27</v>
      </c>
      <c r="H6825" s="4">
        <v>45739.291921296302</v>
      </c>
      <c r="I6825" t="b">
        <v>0</v>
      </c>
      <c r="J6825" t="b">
        <v>0</v>
      </c>
      <c r="K6825" t="s">
        <v>24</v>
      </c>
      <c r="L6825" t="s">
        <v>22</v>
      </c>
      <c r="M6825">
        <v>100000</v>
      </c>
      <c r="O6825" t="s">
        <v>9360</v>
      </c>
      <c r="P6825" t="s">
        <v>3836</v>
      </c>
    </row>
    <row r="6826" spans="1:16" x14ac:dyDescent="0.25">
      <c r="A6826" t="s">
        <v>2</v>
      </c>
      <c r="B6826" t="s">
        <v>9506</v>
      </c>
      <c r="C6826" t="s">
        <v>9507</v>
      </c>
      <c r="D6826" t="s">
        <v>2208</v>
      </c>
      <c r="E6826" t="s">
        <v>20</v>
      </c>
      <c r="F6826" t="b">
        <v>0</v>
      </c>
      <c r="G6826" t="s">
        <v>35</v>
      </c>
      <c r="H6826" s="4">
        <v>45739.293761574067</v>
      </c>
      <c r="I6826" t="b">
        <v>0</v>
      </c>
      <c r="J6826" t="b">
        <v>1</v>
      </c>
      <c r="K6826" t="s">
        <v>24</v>
      </c>
      <c r="L6826" t="s">
        <v>22</v>
      </c>
      <c r="M6826">
        <v>113823</v>
      </c>
      <c r="O6826" t="s">
        <v>9508</v>
      </c>
      <c r="P6826" t="s">
        <v>9509</v>
      </c>
    </row>
    <row r="6827" spans="1:16" x14ac:dyDescent="0.25">
      <c r="A6827" t="s">
        <v>0</v>
      </c>
      <c r="B6827" t="s">
        <v>103</v>
      </c>
      <c r="C6827" t="s">
        <v>203</v>
      </c>
      <c r="D6827" t="s">
        <v>2208</v>
      </c>
      <c r="E6827" t="s">
        <v>20</v>
      </c>
      <c r="F6827" t="b">
        <v>0</v>
      </c>
      <c r="G6827" t="s">
        <v>23</v>
      </c>
      <c r="H6827" s="4">
        <v>45739.312141203707</v>
      </c>
      <c r="I6827" t="b">
        <v>0</v>
      </c>
      <c r="J6827" t="b">
        <v>0</v>
      </c>
      <c r="K6827" t="s">
        <v>24</v>
      </c>
      <c r="L6827" t="s">
        <v>22</v>
      </c>
      <c r="M6827">
        <v>70000</v>
      </c>
      <c r="O6827" t="s">
        <v>803</v>
      </c>
      <c r="P6827" t="s">
        <v>9361</v>
      </c>
    </row>
    <row r="6828" spans="1:16" x14ac:dyDescent="0.25">
      <c r="A6828" t="s">
        <v>0</v>
      </c>
      <c r="B6828" t="s">
        <v>0</v>
      </c>
      <c r="C6828" t="s">
        <v>9510</v>
      </c>
      <c r="D6828" t="s">
        <v>4090</v>
      </c>
      <c r="E6828" t="s">
        <v>20</v>
      </c>
      <c r="F6828" t="b">
        <v>0</v>
      </c>
      <c r="G6828" t="s">
        <v>27</v>
      </c>
      <c r="H6828" s="4">
        <v>45739.333449074067</v>
      </c>
      <c r="I6828" t="b">
        <v>0</v>
      </c>
      <c r="J6828" t="b">
        <v>1</v>
      </c>
      <c r="K6828" t="s">
        <v>24</v>
      </c>
      <c r="L6828" t="s">
        <v>22</v>
      </c>
      <c r="M6828">
        <v>81293.5</v>
      </c>
      <c r="O6828" t="s">
        <v>824</v>
      </c>
      <c r="P6828" t="s">
        <v>9511</v>
      </c>
    </row>
    <row r="6829" spans="1:16" x14ac:dyDescent="0.25">
      <c r="A6829" t="s">
        <v>139</v>
      </c>
      <c r="B6829" t="s">
        <v>9362</v>
      </c>
      <c r="C6829" t="s">
        <v>5091</v>
      </c>
      <c r="D6829" t="s">
        <v>3970</v>
      </c>
      <c r="E6829" t="s">
        <v>20</v>
      </c>
      <c r="F6829" t="b">
        <v>0</v>
      </c>
      <c r="G6829" t="s">
        <v>30</v>
      </c>
      <c r="H6829" s="4">
        <v>45739.333865740737</v>
      </c>
      <c r="I6829" t="b">
        <v>0</v>
      </c>
      <c r="J6829" t="b">
        <v>1</v>
      </c>
      <c r="K6829" t="s">
        <v>24</v>
      </c>
      <c r="L6829" t="s">
        <v>22</v>
      </c>
      <c r="M6829">
        <v>110000</v>
      </c>
      <c r="O6829" t="s">
        <v>800</v>
      </c>
      <c r="P6829" t="s">
        <v>249</v>
      </c>
    </row>
    <row r="6830" spans="1:16" x14ac:dyDescent="0.25">
      <c r="A6830" t="s">
        <v>2</v>
      </c>
      <c r="B6830" t="s">
        <v>9512</v>
      </c>
      <c r="C6830" t="s">
        <v>1097</v>
      </c>
      <c r="D6830" t="s">
        <v>3957</v>
      </c>
      <c r="E6830" t="s">
        <v>20</v>
      </c>
      <c r="F6830" t="b">
        <v>0</v>
      </c>
      <c r="G6830" t="s">
        <v>27</v>
      </c>
      <c r="H6830" s="4">
        <v>45739.335081018522</v>
      </c>
      <c r="I6830" t="b">
        <v>0</v>
      </c>
      <c r="J6830" t="b">
        <v>1</v>
      </c>
      <c r="K6830" t="s">
        <v>24</v>
      </c>
      <c r="L6830" t="s">
        <v>36</v>
      </c>
      <c r="N6830">
        <v>45.334999084472663</v>
      </c>
      <c r="O6830" t="s">
        <v>2546</v>
      </c>
    </row>
    <row r="6831" spans="1:16" x14ac:dyDescent="0.25">
      <c r="A6831" t="s">
        <v>139</v>
      </c>
      <c r="B6831" t="s">
        <v>9363</v>
      </c>
      <c r="C6831" t="s">
        <v>9364</v>
      </c>
      <c r="D6831" t="s">
        <v>9365</v>
      </c>
      <c r="E6831" t="s">
        <v>631</v>
      </c>
      <c r="F6831" t="b">
        <v>0</v>
      </c>
      <c r="G6831" t="s">
        <v>820</v>
      </c>
      <c r="H6831" s="4">
        <v>45739.341273148151</v>
      </c>
      <c r="I6831" t="b">
        <v>0</v>
      </c>
      <c r="J6831" t="b">
        <v>0</v>
      </c>
      <c r="K6831" t="s">
        <v>820</v>
      </c>
      <c r="L6831" t="s">
        <v>22</v>
      </c>
      <c r="M6831">
        <v>103000</v>
      </c>
      <c r="O6831" t="s">
        <v>341</v>
      </c>
      <c r="P6831" t="s">
        <v>9366</v>
      </c>
    </row>
    <row r="6832" spans="1:16" x14ac:dyDescent="0.25">
      <c r="A6832" t="s">
        <v>139</v>
      </c>
      <c r="B6832" t="s">
        <v>9513</v>
      </c>
      <c r="C6832" t="s">
        <v>167</v>
      </c>
      <c r="D6832" t="s">
        <v>3957</v>
      </c>
      <c r="E6832" t="s">
        <v>34</v>
      </c>
      <c r="F6832" t="b">
        <v>0</v>
      </c>
      <c r="G6832" t="s">
        <v>35</v>
      </c>
      <c r="H6832" s="4">
        <v>45739.375590277778</v>
      </c>
      <c r="I6832" t="b">
        <v>0</v>
      </c>
      <c r="J6832" t="b">
        <v>1</v>
      </c>
      <c r="K6832" t="s">
        <v>24</v>
      </c>
      <c r="L6832" t="s">
        <v>36</v>
      </c>
      <c r="N6832">
        <v>40.770000457763672</v>
      </c>
      <c r="O6832" t="s">
        <v>9514</v>
      </c>
      <c r="P6832" t="s">
        <v>9515</v>
      </c>
    </row>
    <row r="6833" spans="1:16" x14ac:dyDescent="0.25">
      <c r="A6833" t="s">
        <v>0</v>
      </c>
      <c r="B6833" t="s">
        <v>9516</v>
      </c>
      <c r="C6833" t="s">
        <v>151</v>
      </c>
      <c r="D6833" t="s">
        <v>3973</v>
      </c>
      <c r="E6833" t="s">
        <v>20</v>
      </c>
      <c r="F6833" t="b">
        <v>0</v>
      </c>
      <c r="G6833" t="s">
        <v>30</v>
      </c>
      <c r="H6833" s="4">
        <v>45739.376377314817</v>
      </c>
      <c r="I6833" t="b">
        <v>0</v>
      </c>
      <c r="J6833" t="b">
        <v>1</v>
      </c>
      <c r="K6833" t="s">
        <v>24</v>
      </c>
      <c r="L6833" t="s">
        <v>22</v>
      </c>
      <c r="M6833">
        <v>112050</v>
      </c>
      <c r="O6833" t="s">
        <v>5110</v>
      </c>
      <c r="P6833" t="s">
        <v>409</v>
      </c>
    </row>
    <row r="6834" spans="1:16" x14ac:dyDescent="0.25">
      <c r="A6834" t="s">
        <v>40</v>
      </c>
      <c r="B6834" t="s">
        <v>1992</v>
      </c>
      <c r="C6834" t="s">
        <v>1679</v>
      </c>
      <c r="D6834" t="s">
        <v>3957</v>
      </c>
      <c r="E6834" t="s">
        <v>34</v>
      </c>
      <c r="F6834" t="b">
        <v>0</v>
      </c>
      <c r="G6834" t="s">
        <v>27</v>
      </c>
      <c r="H6834" s="4">
        <v>45739.376597222217</v>
      </c>
      <c r="I6834" t="b">
        <v>0</v>
      </c>
      <c r="J6834" t="b">
        <v>0</v>
      </c>
      <c r="K6834" t="s">
        <v>24</v>
      </c>
      <c r="L6834" t="s">
        <v>36</v>
      </c>
      <c r="N6834">
        <v>45.654998779296882</v>
      </c>
      <c r="O6834" t="s">
        <v>9517</v>
      </c>
      <c r="P6834" t="s">
        <v>9518</v>
      </c>
    </row>
    <row r="6835" spans="1:16" x14ac:dyDescent="0.25">
      <c r="A6835" t="s">
        <v>89</v>
      </c>
      <c r="B6835" t="s">
        <v>9519</v>
      </c>
      <c r="C6835" t="s">
        <v>9520</v>
      </c>
      <c r="D6835" t="s">
        <v>3973</v>
      </c>
      <c r="E6835" t="s">
        <v>20</v>
      </c>
      <c r="F6835" t="b">
        <v>0</v>
      </c>
      <c r="G6835" t="s">
        <v>27</v>
      </c>
      <c r="H6835" s="4">
        <v>45739.376620370371</v>
      </c>
      <c r="I6835" t="b">
        <v>0</v>
      </c>
      <c r="J6835" t="b">
        <v>1</v>
      </c>
      <c r="K6835" t="s">
        <v>24</v>
      </c>
      <c r="L6835" t="s">
        <v>22</v>
      </c>
      <c r="M6835">
        <v>86000</v>
      </c>
      <c r="O6835" t="s">
        <v>1642</v>
      </c>
      <c r="P6835" t="s">
        <v>9521</v>
      </c>
    </row>
    <row r="6836" spans="1:16" x14ac:dyDescent="0.25">
      <c r="A6836" t="s">
        <v>2</v>
      </c>
      <c r="B6836" t="s">
        <v>9367</v>
      </c>
      <c r="C6836" t="s">
        <v>1828</v>
      </c>
      <c r="D6836" t="s">
        <v>3828</v>
      </c>
      <c r="E6836" t="s">
        <v>20</v>
      </c>
      <c r="F6836" t="b">
        <v>0</v>
      </c>
      <c r="G6836" t="s">
        <v>41</v>
      </c>
      <c r="H6836" s="4">
        <v>45739.37667824074</v>
      </c>
      <c r="I6836" t="b">
        <v>0</v>
      </c>
      <c r="J6836" t="b">
        <v>1</v>
      </c>
      <c r="K6836" t="s">
        <v>24</v>
      </c>
      <c r="L6836" t="s">
        <v>22</v>
      </c>
      <c r="M6836">
        <v>90750</v>
      </c>
      <c r="O6836" t="s">
        <v>3185</v>
      </c>
      <c r="P6836" t="s">
        <v>9368</v>
      </c>
    </row>
    <row r="6837" spans="1:16" x14ac:dyDescent="0.25">
      <c r="A6837" t="s">
        <v>2</v>
      </c>
      <c r="B6837" t="s">
        <v>9369</v>
      </c>
      <c r="C6837" t="s">
        <v>179</v>
      </c>
      <c r="D6837" t="s">
        <v>4178</v>
      </c>
      <c r="E6837" t="s">
        <v>20</v>
      </c>
      <c r="F6837" t="b">
        <v>0</v>
      </c>
      <c r="G6837" t="s">
        <v>27</v>
      </c>
      <c r="H6837" s="4">
        <v>45739.377337962957</v>
      </c>
      <c r="I6837" t="b">
        <v>0</v>
      </c>
      <c r="J6837" t="b">
        <v>1</v>
      </c>
      <c r="K6837" t="s">
        <v>24</v>
      </c>
      <c r="L6837" t="s">
        <v>22</v>
      </c>
      <c r="M6837">
        <v>207000</v>
      </c>
      <c r="O6837" t="s">
        <v>59</v>
      </c>
      <c r="P6837" t="s">
        <v>137</v>
      </c>
    </row>
    <row r="6838" spans="1:16" x14ac:dyDescent="0.25">
      <c r="A6838" t="s">
        <v>28</v>
      </c>
      <c r="B6838" t="s">
        <v>9522</v>
      </c>
      <c r="C6838" t="s">
        <v>71</v>
      </c>
      <c r="D6838" t="s">
        <v>3973</v>
      </c>
      <c r="E6838" t="s">
        <v>20</v>
      </c>
      <c r="F6838" t="b">
        <v>0</v>
      </c>
      <c r="G6838" t="s">
        <v>27</v>
      </c>
      <c r="H6838" s="4">
        <v>45739.418402777781</v>
      </c>
      <c r="I6838" t="b">
        <v>0</v>
      </c>
      <c r="J6838" t="b">
        <v>1</v>
      </c>
      <c r="K6838" t="s">
        <v>24</v>
      </c>
      <c r="L6838" t="s">
        <v>22</v>
      </c>
      <c r="M6838">
        <v>203000</v>
      </c>
      <c r="O6838" t="s">
        <v>1088</v>
      </c>
      <c r="P6838" t="s">
        <v>9523</v>
      </c>
    </row>
    <row r="6839" spans="1:16" x14ac:dyDescent="0.25">
      <c r="A6839" t="s">
        <v>40</v>
      </c>
      <c r="B6839" t="s">
        <v>9524</v>
      </c>
      <c r="C6839" t="s">
        <v>315</v>
      </c>
      <c r="D6839" t="s">
        <v>4003</v>
      </c>
      <c r="E6839" t="s">
        <v>20</v>
      </c>
      <c r="F6839" t="b">
        <v>0</v>
      </c>
      <c r="G6839" t="s">
        <v>30</v>
      </c>
      <c r="H6839" s="4">
        <v>45739.419016203698</v>
      </c>
      <c r="I6839" t="b">
        <v>1</v>
      </c>
      <c r="J6839" t="b">
        <v>0</v>
      </c>
      <c r="K6839" t="s">
        <v>24</v>
      </c>
      <c r="L6839" t="s">
        <v>22</v>
      </c>
      <c r="M6839">
        <v>162500</v>
      </c>
      <c r="O6839" t="s">
        <v>59</v>
      </c>
    </row>
    <row r="6840" spans="1:16" x14ac:dyDescent="0.25">
      <c r="A6840" t="s">
        <v>25</v>
      </c>
      <c r="B6840" t="s">
        <v>4989</v>
      </c>
      <c r="C6840" t="s">
        <v>82</v>
      </c>
      <c r="D6840" t="s">
        <v>4093</v>
      </c>
      <c r="E6840" t="s">
        <v>20</v>
      </c>
      <c r="F6840" t="b">
        <v>0</v>
      </c>
      <c r="G6840" t="s">
        <v>27</v>
      </c>
      <c r="H6840" s="4">
        <v>45739.458425925928</v>
      </c>
      <c r="I6840" t="b">
        <v>0</v>
      </c>
      <c r="J6840" t="b">
        <v>1</v>
      </c>
      <c r="K6840" t="s">
        <v>24</v>
      </c>
      <c r="L6840" t="s">
        <v>36</v>
      </c>
      <c r="N6840">
        <v>74</v>
      </c>
      <c r="O6840" t="s">
        <v>1511</v>
      </c>
      <c r="P6840" t="s">
        <v>4990</v>
      </c>
    </row>
    <row r="6841" spans="1:16" x14ac:dyDescent="0.25">
      <c r="A6841" t="s">
        <v>0</v>
      </c>
      <c r="B6841" t="s">
        <v>9525</v>
      </c>
      <c r="C6841" t="s">
        <v>1867</v>
      </c>
      <c r="D6841" t="s">
        <v>3957</v>
      </c>
      <c r="E6841" t="s">
        <v>34</v>
      </c>
      <c r="F6841" t="b">
        <v>0</v>
      </c>
      <c r="G6841" t="s">
        <v>27</v>
      </c>
      <c r="H6841" s="4">
        <v>45739.458449074067</v>
      </c>
      <c r="I6841" t="b">
        <v>1</v>
      </c>
      <c r="J6841" t="b">
        <v>1</v>
      </c>
      <c r="K6841" t="s">
        <v>24</v>
      </c>
      <c r="L6841" t="s">
        <v>36</v>
      </c>
      <c r="N6841">
        <v>27.979999542236332</v>
      </c>
      <c r="O6841" t="s">
        <v>74</v>
      </c>
      <c r="P6841" t="s">
        <v>9526</v>
      </c>
    </row>
    <row r="6842" spans="1:16" x14ac:dyDescent="0.25">
      <c r="A6842" t="s">
        <v>0</v>
      </c>
      <c r="B6842" t="s">
        <v>1988</v>
      </c>
      <c r="C6842" t="s">
        <v>1099</v>
      </c>
      <c r="D6842" t="s">
        <v>3957</v>
      </c>
      <c r="E6842" t="s">
        <v>34</v>
      </c>
      <c r="F6842" t="b">
        <v>0</v>
      </c>
      <c r="G6842" t="s">
        <v>27</v>
      </c>
      <c r="H6842" s="4">
        <v>45739.458483796298</v>
      </c>
      <c r="I6842" t="b">
        <v>0</v>
      </c>
      <c r="J6842" t="b">
        <v>1</v>
      </c>
      <c r="K6842" t="s">
        <v>24</v>
      </c>
      <c r="L6842" t="s">
        <v>36</v>
      </c>
      <c r="N6842">
        <v>27.979999542236332</v>
      </c>
      <c r="O6842" t="s">
        <v>74</v>
      </c>
      <c r="P6842" t="s">
        <v>863</v>
      </c>
    </row>
    <row r="6843" spans="1:16" x14ac:dyDescent="0.25">
      <c r="A6843" t="s">
        <v>0</v>
      </c>
      <c r="B6843" t="s">
        <v>731</v>
      </c>
      <c r="C6843" t="s">
        <v>3616</v>
      </c>
      <c r="D6843" t="s">
        <v>3957</v>
      </c>
      <c r="E6843" t="s">
        <v>34</v>
      </c>
      <c r="F6843" t="b">
        <v>0</v>
      </c>
      <c r="G6843" t="s">
        <v>27</v>
      </c>
      <c r="H6843" s="4">
        <v>45739.458564814813</v>
      </c>
      <c r="I6843" t="b">
        <v>1</v>
      </c>
      <c r="J6843" t="b">
        <v>1</v>
      </c>
      <c r="K6843" t="s">
        <v>24</v>
      </c>
      <c r="L6843" t="s">
        <v>36</v>
      </c>
      <c r="N6843">
        <v>27.435001373291019</v>
      </c>
      <c r="O6843" t="s">
        <v>8943</v>
      </c>
      <c r="P6843" t="s">
        <v>8944</v>
      </c>
    </row>
    <row r="6844" spans="1:16" x14ac:dyDescent="0.25">
      <c r="A6844" t="s">
        <v>0</v>
      </c>
      <c r="B6844" t="s">
        <v>9527</v>
      </c>
      <c r="C6844" t="s">
        <v>85</v>
      </c>
      <c r="D6844" t="s">
        <v>3957</v>
      </c>
      <c r="E6844" t="s">
        <v>34</v>
      </c>
      <c r="F6844" t="b">
        <v>0</v>
      </c>
      <c r="G6844" t="s">
        <v>27</v>
      </c>
      <c r="H6844" s="4">
        <v>45739.458564814813</v>
      </c>
      <c r="I6844" t="b">
        <v>1</v>
      </c>
      <c r="J6844" t="b">
        <v>0</v>
      </c>
      <c r="K6844" t="s">
        <v>24</v>
      </c>
      <c r="L6844" t="s">
        <v>36</v>
      </c>
      <c r="N6844">
        <v>26.389999389648441</v>
      </c>
      <c r="O6844" t="s">
        <v>9528</v>
      </c>
      <c r="P6844" t="s">
        <v>223</v>
      </c>
    </row>
    <row r="6845" spans="1:16" x14ac:dyDescent="0.25">
      <c r="A6845" t="s">
        <v>25</v>
      </c>
      <c r="B6845" t="s">
        <v>9529</v>
      </c>
      <c r="C6845" t="s">
        <v>140</v>
      </c>
      <c r="D6845" t="s">
        <v>3970</v>
      </c>
      <c r="E6845" t="s">
        <v>20</v>
      </c>
      <c r="F6845" t="b">
        <v>0</v>
      </c>
      <c r="G6845" t="s">
        <v>35</v>
      </c>
      <c r="H6845" s="4">
        <v>45739.45890046296</v>
      </c>
      <c r="I6845" t="b">
        <v>0</v>
      </c>
      <c r="J6845" t="b">
        <v>0</v>
      </c>
      <c r="K6845" t="s">
        <v>24</v>
      </c>
      <c r="L6845" t="s">
        <v>22</v>
      </c>
      <c r="M6845">
        <v>100000</v>
      </c>
      <c r="O6845" t="s">
        <v>9530</v>
      </c>
      <c r="P6845" t="s">
        <v>204</v>
      </c>
    </row>
    <row r="6846" spans="1:16" x14ac:dyDescent="0.25">
      <c r="A6846" t="s">
        <v>139</v>
      </c>
      <c r="B6846" t="s">
        <v>9531</v>
      </c>
      <c r="C6846" t="s">
        <v>3340</v>
      </c>
      <c r="D6846" t="s">
        <v>3970</v>
      </c>
      <c r="E6846" t="s">
        <v>20</v>
      </c>
      <c r="F6846" t="b">
        <v>0</v>
      </c>
      <c r="G6846" t="s">
        <v>30</v>
      </c>
      <c r="H6846" s="4">
        <v>45739.459039351852</v>
      </c>
      <c r="I6846" t="b">
        <v>0</v>
      </c>
      <c r="J6846" t="b">
        <v>1</v>
      </c>
      <c r="K6846" t="s">
        <v>24</v>
      </c>
      <c r="L6846" t="s">
        <v>22</v>
      </c>
      <c r="M6846">
        <v>83980</v>
      </c>
      <c r="O6846" t="s">
        <v>843</v>
      </c>
      <c r="P6846" t="s">
        <v>9532</v>
      </c>
    </row>
    <row r="6847" spans="1:16" x14ac:dyDescent="0.25">
      <c r="A6847" t="s">
        <v>0</v>
      </c>
      <c r="B6847" t="s">
        <v>1651</v>
      </c>
      <c r="C6847" t="s">
        <v>573</v>
      </c>
      <c r="D6847" t="s">
        <v>3957</v>
      </c>
      <c r="E6847" t="s">
        <v>34</v>
      </c>
      <c r="F6847" t="b">
        <v>0</v>
      </c>
      <c r="G6847" t="s">
        <v>30</v>
      </c>
      <c r="H6847" s="4">
        <v>45739.459050925929</v>
      </c>
      <c r="I6847" t="b">
        <v>0</v>
      </c>
      <c r="J6847" t="b">
        <v>1</v>
      </c>
      <c r="K6847" t="s">
        <v>24</v>
      </c>
      <c r="L6847" t="s">
        <v>36</v>
      </c>
      <c r="N6847">
        <v>25.1150016784668</v>
      </c>
      <c r="O6847" t="s">
        <v>574</v>
      </c>
      <c r="P6847" t="s">
        <v>9533</v>
      </c>
    </row>
    <row r="6848" spans="1:16" x14ac:dyDescent="0.25">
      <c r="A6848" t="s">
        <v>0</v>
      </c>
      <c r="B6848" t="s">
        <v>9534</v>
      </c>
      <c r="C6848" t="s">
        <v>122</v>
      </c>
      <c r="D6848" t="s">
        <v>3957</v>
      </c>
      <c r="E6848" t="s">
        <v>34</v>
      </c>
      <c r="F6848" t="b">
        <v>0</v>
      </c>
      <c r="G6848" t="s">
        <v>52</v>
      </c>
      <c r="H6848" s="4">
        <v>45739.459224537037</v>
      </c>
      <c r="I6848" t="b">
        <v>0</v>
      </c>
      <c r="J6848" t="b">
        <v>1</v>
      </c>
      <c r="K6848" t="s">
        <v>24</v>
      </c>
      <c r="L6848" t="s">
        <v>36</v>
      </c>
      <c r="N6848">
        <v>16.125</v>
      </c>
      <c r="O6848" t="s">
        <v>9535</v>
      </c>
    </row>
    <row r="6849" spans="1:16" x14ac:dyDescent="0.25">
      <c r="A6849" t="s">
        <v>0</v>
      </c>
      <c r="B6849" t="s">
        <v>0</v>
      </c>
      <c r="C6849" t="s">
        <v>1978</v>
      </c>
      <c r="D6849" t="s">
        <v>7547</v>
      </c>
      <c r="E6849" t="s">
        <v>34</v>
      </c>
      <c r="F6849" t="b">
        <v>0</v>
      </c>
      <c r="G6849" t="s">
        <v>52</v>
      </c>
      <c r="H6849" s="4">
        <v>45739.459699074083</v>
      </c>
      <c r="I6849" t="b">
        <v>0</v>
      </c>
      <c r="J6849" t="b">
        <v>0</v>
      </c>
      <c r="K6849" t="s">
        <v>24</v>
      </c>
      <c r="L6849" t="s">
        <v>36</v>
      </c>
      <c r="N6849">
        <v>15</v>
      </c>
      <c r="O6849" t="s">
        <v>7548</v>
      </c>
      <c r="P6849" t="s">
        <v>61</v>
      </c>
    </row>
    <row r="6850" spans="1:16" x14ac:dyDescent="0.25">
      <c r="A6850" t="s">
        <v>19</v>
      </c>
      <c r="B6850" t="s">
        <v>1272</v>
      </c>
      <c r="C6850" t="s">
        <v>528</v>
      </c>
      <c r="D6850" t="s">
        <v>3973</v>
      </c>
      <c r="E6850" t="s">
        <v>20</v>
      </c>
      <c r="F6850" t="b">
        <v>0</v>
      </c>
      <c r="G6850" t="s">
        <v>27</v>
      </c>
      <c r="H6850" s="4">
        <v>45739.459976851853</v>
      </c>
      <c r="I6850" t="b">
        <v>1</v>
      </c>
      <c r="J6850" t="b">
        <v>1</v>
      </c>
      <c r="K6850" t="s">
        <v>24</v>
      </c>
      <c r="L6850" t="s">
        <v>22</v>
      </c>
      <c r="M6850">
        <v>110000</v>
      </c>
      <c r="O6850" t="s">
        <v>2384</v>
      </c>
      <c r="P6850" t="s">
        <v>951</v>
      </c>
    </row>
    <row r="6851" spans="1:16" x14ac:dyDescent="0.25">
      <c r="A6851" t="s">
        <v>2</v>
      </c>
      <c r="B6851" t="s">
        <v>1005</v>
      </c>
      <c r="C6851" t="s">
        <v>142</v>
      </c>
      <c r="D6851" t="s">
        <v>3970</v>
      </c>
      <c r="E6851" t="s">
        <v>20</v>
      </c>
      <c r="F6851" t="b">
        <v>0</v>
      </c>
      <c r="G6851" t="s">
        <v>35</v>
      </c>
      <c r="H6851" s="4">
        <v>45739.460428240738</v>
      </c>
      <c r="I6851" t="b">
        <v>0</v>
      </c>
      <c r="J6851" t="b">
        <v>0</v>
      </c>
      <c r="K6851" t="s">
        <v>24</v>
      </c>
      <c r="L6851" t="s">
        <v>22</v>
      </c>
      <c r="M6851">
        <v>89878.5</v>
      </c>
      <c r="O6851" t="s">
        <v>968</v>
      </c>
      <c r="P6851" t="s">
        <v>9536</v>
      </c>
    </row>
    <row r="6852" spans="1:16" x14ac:dyDescent="0.25">
      <c r="A6852" t="s">
        <v>40</v>
      </c>
      <c r="B6852" t="s">
        <v>9537</v>
      </c>
      <c r="C6852" t="s">
        <v>1111</v>
      </c>
      <c r="D6852" t="s">
        <v>3970</v>
      </c>
      <c r="E6852" t="s">
        <v>20</v>
      </c>
      <c r="F6852" t="b">
        <v>0</v>
      </c>
      <c r="G6852" t="s">
        <v>35</v>
      </c>
      <c r="H6852" s="4">
        <v>45739.460428240738</v>
      </c>
      <c r="I6852" t="b">
        <v>0</v>
      </c>
      <c r="J6852" t="b">
        <v>1</v>
      </c>
      <c r="K6852" t="s">
        <v>24</v>
      </c>
      <c r="L6852" t="s">
        <v>22</v>
      </c>
      <c r="M6852">
        <v>160000</v>
      </c>
      <c r="O6852" t="s">
        <v>2391</v>
      </c>
      <c r="P6852" t="s">
        <v>9538</v>
      </c>
    </row>
    <row r="6853" spans="1:16" x14ac:dyDescent="0.25">
      <c r="A6853" t="s">
        <v>0</v>
      </c>
      <c r="B6853" t="s">
        <v>5525</v>
      </c>
      <c r="C6853" t="s">
        <v>851</v>
      </c>
      <c r="D6853" t="s">
        <v>4328</v>
      </c>
      <c r="E6853" t="s">
        <v>20</v>
      </c>
      <c r="F6853" t="b">
        <v>0</v>
      </c>
      <c r="G6853" t="s">
        <v>27</v>
      </c>
      <c r="H6853" s="4">
        <v>45739.500081018523</v>
      </c>
      <c r="I6853" t="b">
        <v>0</v>
      </c>
      <c r="J6853" t="b">
        <v>0</v>
      </c>
      <c r="K6853" t="s">
        <v>24</v>
      </c>
      <c r="L6853" t="s">
        <v>22</v>
      </c>
      <c r="M6853">
        <v>62500</v>
      </c>
      <c r="O6853" t="s">
        <v>5526</v>
      </c>
      <c r="P6853" t="s">
        <v>5527</v>
      </c>
    </row>
    <row r="6854" spans="1:16" x14ac:dyDescent="0.25">
      <c r="A6854" t="s">
        <v>0</v>
      </c>
      <c r="B6854" t="s">
        <v>3665</v>
      </c>
      <c r="C6854" t="s">
        <v>2426</v>
      </c>
      <c r="D6854" t="s">
        <v>3957</v>
      </c>
      <c r="E6854" t="s">
        <v>20</v>
      </c>
      <c r="F6854" t="b">
        <v>0</v>
      </c>
      <c r="G6854" t="s">
        <v>27</v>
      </c>
      <c r="H6854" s="4">
        <v>45739.500173611108</v>
      </c>
      <c r="I6854" t="b">
        <v>0</v>
      </c>
      <c r="J6854" t="b">
        <v>1</v>
      </c>
      <c r="K6854" t="s">
        <v>24</v>
      </c>
      <c r="L6854" t="s">
        <v>36</v>
      </c>
      <c r="N6854">
        <v>27.29000091552734</v>
      </c>
      <c r="O6854" t="s">
        <v>9539</v>
      </c>
      <c r="P6854" t="s">
        <v>9540</v>
      </c>
    </row>
    <row r="6855" spans="1:16" x14ac:dyDescent="0.25">
      <c r="A6855" t="s">
        <v>1</v>
      </c>
      <c r="B6855" t="s">
        <v>2392</v>
      </c>
      <c r="C6855" t="s">
        <v>292</v>
      </c>
      <c r="D6855" t="s">
        <v>3973</v>
      </c>
      <c r="E6855" t="s">
        <v>20</v>
      </c>
      <c r="F6855" t="b">
        <v>0</v>
      </c>
      <c r="G6855" t="s">
        <v>30</v>
      </c>
      <c r="H6855" s="4">
        <v>45739.501180555562</v>
      </c>
      <c r="I6855" t="b">
        <v>0</v>
      </c>
      <c r="J6855" t="b">
        <v>1</v>
      </c>
      <c r="K6855" t="s">
        <v>24</v>
      </c>
      <c r="L6855" t="s">
        <v>22</v>
      </c>
      <c r="M6855">
        <v>193426.5</v>
      </c>
      <c r="O6855" t="s">
        <v>5482</v>
      </c>
      <c r="P6855" t="s">
        <v>1809</v>
      </c>
    </row>
    <row r="6856" spans="1:16" x14ac:dyDescent="0.25">
      <c r="A6856" t="s">
        <v>40</v>
      </c>
      <c r="B6856" t="s">
        <v>9372</v>
      </c>
      <c r="C6856" t="s">
        <v>2031</v>
      </c>
      <c r="D6856" t="s">
        <v>3957</v>
      </c>
      <c r="E6856" t="s">
        <v>34</v>
      </c>
      <c r="F6856" t="b">
        <v>0</v>
      </c>
      <c r="G6856" t="s">
        <v>27</v>
      </c>
      <c r="H6856" s="4">
        <v>45739.501296296286</v>
      </c>
      <c r="I6856" t="b">
        <v>0</v>
      </c>
      <c r="J6856" t="b">
        <v>1</v>
      </c>
      <c r="K6856" t="s">
        <v>24</v>
      </c>
      <c r="L6856" t="s">
        <v>36</v>
      </c>
      <c r="N6856">
        <v>54.420001983642578</v>
      </c>
      <c r="O6856" t="s">
        <v>2319</v>
      </c>
      <c r="P6856" t="s">
        <v>9373</v>
      </c>
    </row>
    <row r="6857" spans="1:16" x14ac:dyDescent="0.25">
      <c r="A6857" t="s">
        <v>2</v>
      </c>
      <c r="B6857" t="s">
        <v>7406</v>
      </c>
      <c r="C6857" t="s">
        <v>1358</v>
      </c>
      <c r="D6857" t="s">
        <v>3973</v>
      </c>
      <c r="E6857" t="s">
        <v>20</v>
      </c>
      <c r="F6857" t="b">
        <v>0</v>
      </c>
      <c r="G6857" t="s">
        <v>41</v>
      </c>
      <c r="H6857" s="4">
        <v>45739.501400462963</v>
      </c>
      <c r="I6857" t="b">
        <v>0</v>
      </c>
      <c r="J6857" t="b">
        <v>0</v>
      </c>
      <c r="K6857" t="s">
        <v>24</v>
      </c>
      <c r="L6857" t="s">
        <v>22</v>
      </c>
      <c r="M6857">
        <v>82850</v>
      </c>
      <c r="O6857" t="s">
        <v>5482</v>
      </c>
      <c r="P6857" t="s">
        <v>3772</v>
      </c>
    </row>
    <row r="6858" spans="1:16" x14ac:dyDescent="0.25">
      <c r="A6858" t="s">
        <v>2</v>
      </c>
      <c r="B6858" t="s">
        <v>9374</v>
      </c>
      <c r="C6858" t="s">
        <v>1050</v>
      </c>
      <c r="D6858" t="s">
        <v>3973</v>
      </c>
      <c r="E6858" t="s">
        <v>20</v>
      </c>
      <c r="F6858" t="b">
        <v>0</v>
      </c>
      <c r="G6858" t="s">
        <v>41</v>
      </c>
      <c r="H6858" s="4">
        <v>45739.502187500002</v>
      </c>
      <c r="I6858" t="b">
        <v>0</v>
      </c>
      <c r="J6858" t="b">
        <v>1</v>
      </c>
      <c r="K6858" t="s">
        <v>24</v>
      </c>
      <c r="L6858" t="s">
        <v>22</v>
      </c>
      <c r="M6858">
        <v>122900</v>
      </c>
      <c r="O6858" t="s">
        <v>5482</v>
      </c>
      <c r="P6858" t="s">
        <v>9375</v>
      </c>
    </row>
    <row r="6859" spans="1:16" x14ac:dyDescent="0.25">
      <c r="A6859" t="s">
        <v>1</v>
      </c>
      <c r="B6859" t="s">
        <v>9376</v>
      </c>
      <c r="C6859" t="s">
        <v>1050</v>
      </c>
      <c r="D6859" t="s">
        <v>3973</v>
      </c>
      <c r="E6859" t="s">
        <v>20</v>
      </c>
      <c r="F6859" t="b">
        <v>0</v>
      </c>
      <c r="G6859" t="s">
        <v>35</v>
      </c>
      <c r="H6859" s="4">
        <v>45739.502349537041</v>
      </c>
      <c r="I6859" t="b">
        <v>0</v>
      </c>
      <c r="J6859" t="b">
        <v>1</v>
      </c>
      <c r="K6859" t="s">
        <v>24</v>
      </c>
      <c r="L6859" t="s">
        <v>36</v>
      </c>
      <c r="N6859">
        <v>73</v>
      </c>
      <c r="O6859" t="s">
        <v>5482</v>
      </c>
      <c r="P6859" t="s">
        <v>354</v>
      </c>
    </row>
    <row r="6860" spans="1:16" x14ac:dyDescent="0.25">
      <c r="A6860" t="s">
        <v>25</v>
      </c>
      <c r="B6860" t="s">
        <v>9377</v>
      </c>
      <c r="C6860" t="s">
        <v>820</v>
      </c>
      <c r="D6860" t="s">
        <v>4035</v>
      </c>
      <c r="E6860" t="s">
        <v>20</v>
      </c>
      <c r="F6860" t="b">
        <v>0</v>
      </c>
      <c r="G6860" t="s">
        <v>820</v>
      </c>
      <c r="H6860" s="4">
        <v>45739.507175925923</v>
      </c>
      <c r="I6860" t="b">
        <v>0</v>
      </c>
      <c r="J6860" t="b">
        <v>0</v>
      </c>
      <c r="K6860" t="s">
        <v>820</v>
      </c>
      <c r="L6860" t="s">
        <v>22</v>
      </c>
      <c r="M6860">
        <v>64800</v>
      </c>
      <c r="O6860" t="s">
        <v>9378</v>
      </c>
      <c r="P6860" t="s">
        <v>9379</v>
      </c>
    </row>
    <row r="6861" spans="1:16" x14ac:dyDescent="0.25">
      <c r="A6861" t="s">
        <v>2</v>
      </c>
      <c r="B6861" t="s">
        <v>2</v>
      </c>
      <c r="C6861" t="s">
        <v>87</v>
      </c>
      <c r="D6861" t="s">
        <v>131</v>
      </c>
      <c r="E6861" t="s">
        <v>20</v>
      </c>
      <c r="F6861" t="b">
        <v>0</v>
      </c>
      <c r="G6861" t="s">
        <v>41</v>
      </c>
      <c r="H6861" s="4">
        <v>45739.554652777777</v>
      </c>
      <c r="I6861" t="b">
        <v>1</v>
      </c>
      <c r="J6861" t="b">
        <v>0</v>
      </c>
      <c r="K6861" t="s">
        <v>24</v>
      </c>
      <c r="L6861" t="s">
        <v>22</v>
      </c>
      <c r="M6861">
        <v>130000</v>
      </c>
      <c r="O6861" t="s">
        <v>131</v>
      </c>
      <c r="P6861" t="s">
        <v>9382</v>
      </c>
    </row>
    <row r="6862" spans="1:16" x14ac:dyDescent="0.25">
      <c r="A6862" t="s">
        <v>1</v>
      </c>
      <c r="B6862" t="s">
        <v>1</v>
      </c>
      <c r="C6862" t="s">
        <v>2640</v>
      </c>
      <c r="D6862" t="s">
        <v>3957</v>
      </c>
      <c r="E6862" t="s">
        <v>20</v>
      </c>
      <c r="F6862" t="b">
        <v>0</v>
      </c>
      <c r="G6862" t="s">
        <v>2641</v>
      </c>
      <c r="H6862" s="4">
        <v>45739.575949074067</v>
      </c>
      <c r="I6862" t="b">
        <v>0</v>
      </c>
      <c r="J6862" t="b">
        <v>0</v>
      </c>
      <c r="K6862" t="s">
        <v>2641</v>
      </c>
      <c r="L6862" t="s">
        <v>36</v>
      </c>
      <c r="N6862">
        <v>37.854999542236328</v>
      </c>
      <c r="O6862" t="s">
        <v>1071</v>
      </c>
      <c r="P6862" t="s">
        <v>9541</v>
      </c>
    </row>
    <row r="6863" spans="1:16" x14ac:dyDescent="0.25">
      <c r="A6863" t="s">
        <v>25</v>
      </c>
      <c r="B6863" t="s">
        <v>9542</v>
      </c>
      <c r="C6863" t="s">
        <v>151</v>
      </c>
      <c r="D6863" t="s">
        <v>4093</v>
      </c>
      <c r="E6863" t="s">
        <v>20</v>
      </c>
      <c r="F6863" t="b">
        <v>0</v>
      </c>
      <c r="G6863" t="s">
        <v>30</v>
      </c>
      <c r="H6863" s="4">
        <v>45739.584004629629</v>
      </c>
      <c r="I6863" t="b">
        <v>0</v>
      </c>
      <c r="J6863" t="b">
        <v>1</v>
      </c>
      <c r="K6863" t="s">
        <v>24</v>
      </c>
      <c r="L6863" t="s">
        <v>36</v>
      </c>
      <c r="N6863">
        <v>45</v>
      </c>
      <c r="O6863" t="s">
        <v>1511</v>
      </c>
      <c r="P6863" t="s">
        <v>3671</v>
      </c>
    </row>
    <row r="6864" spans="1:16" x14ac:dyDescent="0.25">
      <c r="A6864" t="s">
        <v>25</v>
      </c>
      <c r="B6864" t="s">
        <v>7231</v>
      </c>
      <c r="C6864" t="s">
        <v>7232</v>
      </c>
      <c r="D6864" t="s">
        <v>3973</v>
      </c>
      <c r="E6864" t="s">
        <v>51</v>
      </c>
      <c r="F6864" t="b">
        <v>0</v>
      </c>
      <c r="G6864" t="s">
        <v>30</v>
      </c>
      <c r="H6864" s="4">
        <v>45739.58421296296</v>
      </c>
      <c r="I6864" t="b">
        <v>0</v>
      </c>
      <c r="J6864" t="b">
        <v>0</v>
      </c>
      <c r="K6864" t="s">
        <v>24</v>
      </c>
      <c r="L6864" t="s">
        <v>36</v>
      </c>
      <c r="N6864">
        <v>57</v>
      </c>
      <c r="O6864" t="s">
        <v>1002</v>
      </c>
    </row>
    <row r="6865" spans="1:16" x14ac:dyDescent="0.25">
      <c r="A6865" t="s">
        <v>2</v>
      </c>
      <c r="B6865" t="s">
        <v>8583</v>
      </c>
      <c r="C6865" t="s">
        <v>559</v>
      </c>
      <c r="D6865" t="s">
        <v>3957</v>
      </c>
      <c r="E6865" t="s">
        <v>20</v>
      </c>
      <c r="F6865" t="b">
        <v>0</v>
      </c>
      <c r="G6865" t="s">
        <v>27</v>
      </c>
      <c r="H6865" s="4">
        <v>45739.584340277783</v>
      </c>
      <c r="I6865" t="b">
        <v>0</v>
      </c>
      <c r="J6865" t="b">
        <v>1</v>
      </c>
      <c r="K6865" t="s">
        <v>24</v>
      </c>
      <c r="L6865" t="s">
        <v>36</v>
      </c>
      <c r="N6865">
        <v>40.659999847412109</v>
      </c>
      <c r="O6865" t="s">
        <v>2944</v>
      </c>
      <c r="P6865" t="s">
        <v>9543</v>
      </c>
    </row>
    <row r="6866" spans="1:16" x14ac:dyDescent="0.25">
      <c r="A6866" t="s">
        <v>2</v>
      </c>
      <c r="B6866" t="s">
        <v>439</v>
      </c>
      <c r="C6866" t="s">
        <v>114</v>
      </c>
      <c r="D6866" t="s">
        <v>3957</v>
      </c>
      <c r="E6866" t="s">
        <v>20</v>
      </c>
      <c r="F6866" t="b">
        <v>0</v>
      </c>
      <c r="G6866" t="s">
        <v>27</v>
      </c>
      <c r="H6866" s="4">
        <v>45739.584837962961</v>
      </c>
      <c r="I6866" t="b">
        <v>0</v>
      </c>
      <c r="J6866" t="b">
        <v>1</v>
      </c>
      <c r="K6866" t="s">
        <v>24</v>
      </c>
      <c r="L6866" t="s">
        <v>36</v>
      </c>
      <c r="N6866">
        <v>61.159996032714837</v>
      </c>
      <c r="O6866" t="s">
        <v>2944</v>
      </c>
      <c r="P6866" t="s">
        <v>9543</v>
      </c>
    </row>
    <row r="6867" spans="1:16" x14ac:dyDescent="0.25">
      <c r="A6867" t="s">
        <v>2</v>
      </c>
      <c r="B6867" t="s">
        <v>9544</v>
      </c>
      <c r="C6867" t="s">
        <v>151</v>
      </c>
      <c r="D6867" t="s">
        <v>3957</v>
      </c>
      <c r="E6867" t="s">
        <v>20</v>
      </c>
      <c r="F6867" t="b">
        <v>0</v>
      </c>
      <c r="G6867" t="s">
        <v>27</v>
      </c>
      <c r="H6867" s="4">
        <v>45739.584861111107</v>
      </c>
      <c r="I6867" t="b">
        <v>0</v>
      </c>
      <c r="J6867" t="b">
        <v>0</v>
      </c>
      <c r="K6867" t="s">
        <v>24</v>
      </c>
      <c r="L6867" t="s">
        <v>36</v>
      </c>
      <c r="N6867">
        <v>50.669998168945313</v>
      </c>
      <c r="O6867" t="s">
        <v>968</v>
      </c>
      <c r="P6867" t="s">
        <v>9536</v>
      </c>
    </row>
    <row r="6868" spans="1:16" x14ac:dyDescent="0.25">
      <c r="A6868" t="s">
        <v>40</v>
      </c>
      <c r="B6868" t="s">
        <v>9545</v>
      </c>
      <c r="C6868" t="s">
        <v>928</v>
      </c>
      <c r="D6868" t="s">
        <v>3957</v>
      </c>
      <c r="E6868" t="s">
        <v>20</v>
      </c>
      <c r="F6868" t="b">
        <v>0</v>
      </c>
      <c r="G6868" t="s">
        <v>27</v>
      </c>
      <c r="H6868" s="4">
        <v>45739.584861111107</v>
      </c>
      <c r="I6868" t="b">
        <v>0</v>
      </c>
      <c r="J6868" t="b">
        <v>0</v>
      </c>
      <c r="K6868" t="s">
        <v>24</v>
      </c>
      <c r="L6868" t="s">
        <v>36</v>
      </c>
      <c r="N6868">
        <v>55.06500244140625</v>
      </c>
      <c r="O6868" t="s">
        <v>567</v>
      </c>
      <c r="P6868" t="s">
        <v>9546</v>
      </c>
    </row>
    <row r="6869" spans="1:16" x14ac:dyDescent="0.25">
      <c r="A6869" t="s">
        <v>2</v>
      </c>
      <c r="B6869" t="s">
        <v>9547</v>
      </c>
      <c r="C6869" t="s">
        <v>1270</v>
      </c>
      <c r="D6869" t="s">
        <v>3973</v>
      </c>
      <c r="E6869" t="s">
        <v>20</v>
      </c>
      <c r="F6869" t="b">
        <v>0</v>
      </c>
      <c r="G6869" t="s">
        <v>27</v>
      </c>
      <c r="H6869" s="4">
        <v>45739.584976851853</v>
      </c>
      <c r="I6869" t="b">
        <v>0</v>
      </c>
      <c r="J6869" t="b">
        <v>1</v>
      </c>
      <c r="K6869" t="s">
        <v>24</v>
      </c>
      <c r="L6869" t="s">
        <v>22</v>
      </c>
      <c r="M6869">
        <v>162500</v>
      </c>
      <c r="O6869" t="s">
        <v>1172</v>
      </c>
      <c r="P6869" t="s">
        <v>6650</v>
      </c>
    </row>
    <row r="6870" spans="1:16" x14ac:dyDescent="0.25">
      <c r="A6870" t="s">
        <v>40</v>
      </c>
      <c r="B6870" t="s">
        <v>9548</v>
      </c>
      <c r="C6870" t="s">
        <v>357</v>
      </c>
      <c r="D6870" t="s">
        <v>3957</v>
      </c>
      <c r="E6870" t="s">
        <v>20</v>
      </c>
      <c r="F6870" t="b">
        <v>0</v>
      </c>
      <c r="G6870" t="s">
        <v>27</v>
      </c>
      <c r="H6870" s="4">
        <v>45739.585081018522</v>
      </c>
      <c r="I6870" t="b">
        <v>0</v>
      </c>
      <c r="J6870" t="b">
        <v>1</v>
      </c>
      <c r="K6870" t="s">
        <v>24</v>
      </c>
      <c r="L6870" t="s">
        <v>36</v>
      </c>
      <c r="N6870">
        <v>51.229999542236328</v>
      </c>
      <c r="O6870" t="s">
        <v>9549</v>
      </c>
      <c r="P6870" t="s">
        <v>502</v>
      </c>
    </row>
    <row r="6871" spans="1:16" x14ac:dyDescent="0.25">
      <c r="A6871" t="s">
        <v>89</v>
      </c>
      <c r="B6871" t="s">
        <v>7027</v>
      </c>
      <c r="C6871" t="s">
        <v>82</v>
      </c>
      <c r="D6871" t="s">
        <v>3973</v>
      </c>
      <c r="E6871" t="s">
        <v>20</v>
      </c>
      <c r="F6871" t="b">
        <v>0</v>
      </c>
      <c r="G6871" t="s">
        <v>41</v>
      </c>
      <c r="H6871" s="4">
        <v>45739.585682870369</v>
      </c>
      <c r="I6871" t="b">
        <v>0</v>
      </c>
      <c r="J6871" t="b">
        <v>1</v>
      </c>
      <c r="K6871" t="s">
        <v>24</v>
      </c>
      <c r="L6871" t="s">
        <v>22</v>
      </c>
      <c r="M6871">
        <v>147500</v>
      </c>
      <c r="O6871" t="s">
        <v>7028</v>
      </c>
      <c r="P6871" t="s">
        <v>7029</v>
      </c>
    </row>
    <row r="6872" spans="1:16" x14ac:dyDescent="0.25">
      <c r="A6872" t="s">
        <v>19</v>
      </c>
      <c r="B6872" t="s">
        <v>9385</v>
      </c>
      <c r="C6872" t="s">
        <v>140</v>
      </c>
      <c r="D6872" t="s">
        <v>3600</v>
      </c>
      <c r="E6872" t="s">
        <v>51</v>
      </c>
      <c r="F6872" t="b">
        <v>0</v>
      </c>
      <c r="G6872" t="s">
        <v>41</v>
      </c>
      <c r="H6872" s="4">
        <v>45739.596435185187</v>
      </c>
      <c r="I6872" t="b">
        <v>0</v>
      </c>
      <c r="J6872" t="b">
        <v>0</v>
      </c>
      <c r="K6872" t="s">
        <v>24</v>
      </c>
      <c r="L6872" t="s">
        <v>36</v>
      </c>
      <c r="N6872">
        <v>110</v>
      </c>
      <c r="O6872" t="s">
        <v>2569</v>
      </c>
      <c r="P6872" t="s">
        <v>2188</v>
      </c>
    </row>
    <row r="6873" spans="1:16" x14ac:dyDescent="0.25">
      <c r="A6873" t="s">
        <v>139</v>
      </c>
      <c r="B6873" t="s">
        <v>1697</v>
      </c>
      <c r="C6873" t="s">
        <v>39</v>
      </c>
      <c r="D6873" t="s">
        <v>7658</v>
      </c>
      <c r="E6873" t="s">
        <v>20</v>
      </c>
      <c r="F6873" t="b">
        <v>1</v>
      </c>
      <c r="G6873" t="s">
        <v>625</v>
      </c>
      <c r="H6873" s="4">
        <v>45739.624872685177</v>
      </c>
      <c r="I6873" t="b">
        <v>1</v>
      </c>
      <c r="J6873" t="b">
        <v>0</v>
      </c>
      <c r="K6873" t="s">
        <v>625</v>
      </c>
      <c r="L6873" t="s">
        <v>22</v>
      </c>
      <c r="M6873">
        <v>70000</v>
      </c>
      <c r="O6873" t="s">
        <v>9386</v>
      </c>
      <c r="P6873" t="s">
        <v>9387</v>
      </c>
    </row>
    <row r="6874" spans="1:16" x14ac:dyDescent="0.25">
      <c r="A6874" t="s">
        <v>0</v>
      </c>
      <c r="B6874" t="s">
        <v>1632</v>
      </c>
      <c r="C6874" t="s">
        <v>118</v>
      </c>
      <c r="D6874" t="s">
        <v>131</v>
      </c>
      <c r="F6874" t="b">
        <v>0</v>
      </c>
      <c r="G6874" t="s">
        <v>27</v>
      </c>
      <c r="H6874" s="4">
        <v>45739.625127314823</v>
      </c>
      <c r="I6874" t="b">
        <v>1</v>
      </c>
      <c r="J6874" t="b">
        <v>0</v>
      </c>
      <c r="K6874" t="s">
        <v>24</v>
      </c>
      <c r="L6874" t="s">
        <v>36</v>
      </c>
      <c r="N6874">
        <v>41</v>
      </c>
      <c r="O6874" t="s">
        <v>131</v>
      </c>
      <c r="P6874" t="s">
        <v>9388</v>
      </c>
    </row>
    <row r="6875" spans="1:16" x14ac:dyDescent="0.25">
      <c r="A6875" t="s">
        <v>0</v>
      </c>
      <c r="B6875" t="s">
        <v>9550</v>
      </c>
      <c r="C6875" t="s">
        <v>559</v>
      </c>
      <c r="D6875" t="s">
        <v>3957</v>
      </c>
      <c r="E6875" t="s">
        <v>20</v>
      </c>
      <c r="F6875" t="b">
        <v>0</v>
      </c>
      <c r="G6875" t="s">
        <v>27</v>
      </c>
      <c r="H6875" s="4">
        <v>45739.625150462962</v>
      </c>
      <c r="I6875" t="b">
        <v>0</v>
      </c>
      <c r="J6875" t="b">
        <v>1</v>
      </c>
      <c r="K6875" t="s">
        <v>24</v>
      </c>
      <c r="L6875" t="s">
        <v>36</v>
      </c>
      <c r="N6875">
        <v>20.670000076293949</v>
      </c>
      <c r="O6875" t="s">
        <v>8596</v>
      </c>
      <c r="P6875" t="s">
        <v>9551</v>
      </c>
    </row>
    <row r="6876" spans="1:16" x14ac:dyDescent="0.25">
      <c r="A6876" t="s">
        <v>25</v>
      </c>
      <c r="B6876" t="s">
        <v>9552</v>
      </c>
      <c r="C6876" t="s">
        <v>140</v>
      </c>
      <c r="D6876" t="s">
        <v>3957</v>
      </c>
      <c r="E6876" t="s">
        <v>20</v>
      </c>
      <c r="F6876" t="b">
        <v>0</v>
      </c>
      <c r="G6876" t="s">
        <v>35</v>
      </c>
      <c r="H6876" s="4">
        <v>45739.625625000001</v>
      </c>
      <c r="I6876" t="b">
        <v>0</v>
      </c>
      <c r="J6876" t="b">
        <v>1</v>
      </c>
      <c r="K6876" t="s">
        <v>24</v>
      </c>
      <c r="L6876" t="s">
        <v>36</v>
      </c>
      <c r="N6876">
        <v>13.59500026702881</v>
      </c>
      <c r="O6876" t="s">
        <v>254</v>
      </c>
      <c r="P6876" t="s">
        <v>9553</v>
      </c>
    </row>
    <row r="6877" spans="1:16" x14ac:dyDescent="0.25">
      <c r="A6877" t="s">
        <v>0</v>
      </c>
      <c r="B6877" t="s">
        <v>3911</v>
      </c>
      <c r="C6877" t="s">
        <v>966</v>
      </c>
      <c r="D6877" t="s">
        <v>3957</v>
      </c>
      <c r="E6877" t="s">
        <v>20</v>
      </c>
      <c r="F6877" t="b">
        <v>0</v>
      </c>
      <c r="G6877" t="s">
        <v>30</v>
      </c>
      <c r="H6877" s="4">
        <v>45739.625671296293</v>
      </c>
      <c r="I6877" t="b">
        <v>0</v>
      </c>
      <c r="J6877" t="b">
        <v>1</v>
      </c>
      <c r="K6877" t="s">
        <v>24</v>
      </c>
      <c r="L6877" t="s">
        <v>36</v>
      </c>
      <c r="N6877">
        <v>23.760000228881839</v>
      </c>
      <c r="O6877" t="s">
        <v>8596</v>
      </c>
      <c r="P6877" t="s">
        <v>9551</v>
      </c>
    </row>
    <row r="6878" spans="1:16" x14ac:dyDescent="0.25">
      <c r="A6878" t="s">
        <v>19</v>
      </c>
      <c r="B6878" t="s">
        <v>9389</v>
      </c>
      <c r="C6878" t="s">
        <v>3887</v>
      </c>
      <c r="D6878" t="s">
        <v>3973</v>
      </c>
      <c r="E6878" t="s">
        <v>20</v>
      </c>
      <c r="F6878" t="b">
        <v>0</v>
      </c>
      <c r="G6878" t="s">
        <v>27</v>
      </c>
      <c r="H6878" s="4">
        <v>45739.625775462962</v>
      </c>
      <c r="I6878" t="b">
        <v>0</v>
      </c>
      <c r="J6878" t="b">
        <v>1</v>
      </c>
      <c r="K6878" t="s">
        <v>24</v>
      </c>
      <c r="L6878" t="s">
        <v>22</v>
      </c>
      <c r="M6878">
        <v>152500</v>
      </c>
      <c r="O6878" t="s">
        <v>9390</v>
      </c>
      <c r="P6878" t="s">
        <v>9391</v>
      </c>
    </row>
    <row r="6879" spans="1:16" x14ac:dyDescent="0.25">
      <c r="A6879" t="s">
        <v>19</v>
      </c>
      <c r="B6879" t="s">
        <v>9554</v>
      </c>
      <c r="C6879" t="s">
        <v>42</v>
      </c>
      <c r="D6879" t="s">
        <v>3957</v>
      </c>
      <c r="E6879" t="s">
        <v>20</v>
      </c>
      <c r="F6879" t="b">
        <v>0</v>
      </c>
      <c r="G6879" t="s">
        <v>41</v>
      </c>
      <c r="H6879" s="4">
        <v>45739.626087962963</v>
      </c>
      <c r="I6879" t="b">
        <v>0</v>
      </c>
      <c r="J6879" t="b">
        <v>1</v>
      </c>
      <c r="K6879" t="s">
        <v>24</v>
      </c>
      <c r="L6879" t="s">
        <v>36</v>
      </c>
      <c r="N6879">
        <v>78.544998168945313</v>
      </c>
      <c r="O6879" t="s">
        <v>1883</v>
      </c>
      <c r="P6879" t="s">
        <v>447</v>
      </c>
    </row>
    <row r="6880" spans="1:16" x14ac:dyDescent="0.25">
      <c r="A6880" t="s">
        <v>1</v>
      </c>
      <c r="B6880" t="s">
        <v>9555</v>
      </c>
      <c r="C6880" t="s">
        <v>283</v>
      </c>
      <c r="D6880" t="s">
        <v>3957</v>
      </c>
      <c r="E6880" t="s">
        <v>20</v>
      </c>
      <c r="F6880" t="b">
        <v>0</v>
      </c>
      <c r="G6880" t="s">
        <v>41</v>
      </c>
      <c r="H6880" s="4">
        <v>45739.626087962963</v>
      </c>
      <c r="I6880" t="b">
        <v>0</v>
      </c>
      <c r="J6880" t="b">
        <v>1</v>
      </c>
      <c r="K6880" t="s">
        <v>24</v>
      </c>
      <c r="L6880" t="s">
        <v>36</v>
      </c>
      <c r="N6880">
        <v>78.544998168945313</v>
      </c>
      <c r="O6880" t="s">
        <v>3009</v>
      </c>
      <c r="P6880" t="s">
        <v>9556</v>
      </c>
    </row>
    <row r="6881" spans="1:16" x14ac:dyDescent="0.25">
      <c r="A6881" t="s">
        <v>2</v>
      </c>
      <c r="B6881" t="s">
        <v>7441</v>
      </c>
      <c r="C6881" t="s">
        <v>3579</v>
      </c>
      <c r="D6881" t="s">
        <v>3957</v>
      </c>
      <c r="E6881" t="s">
        <v>20</v>
      </c>
      <c r="F6881" t="b">
        <v>0</v>
      </c>
      <c r="G6881" t="s">
        <v>27</v>
      </c>
      <c r="H6881" s="4">
        <v>45739.626550925917</v>
      </c>
      <c r="I6881" t="b">
        <v>0</v>
      </c>
      <c r="J6881" t="b">
        <v>1</v>
      </c>
      <c r="K6881" t="s">
        <v>24</v>
      </c>
      <c r="L6881" t="s">
        <v>36</v>
      </c>
      <c r="N6881">
        <v>44.470001220703118</v>
      </c>
      <c r="O6881" t="s">
        <v>2768</v>
      </c>
      <c r="P6881" t="s">
        <v>128</v>
      </c>
    </row>
    <row r="6882" spans="1:16" x14ac:dyDescent="0.25">
      <c r="A6882" t="s">
        <v>2</v>
      </c>
      <c r="B6882" t="s">
        <v>9557</v>
      </c>
      <c r="C6882" t="s">
        <v>94</v>
      </c>
      <c r="D6882" t="s">
        <v>3957</v>
      </c>
      <c r="E6882" t="s">
        <v>20</v>
      </c>
      <c r="F6882" t="b">
        <v>0</v>
      </c>
      <c r="G6882" t="s">
        <v>27</v>
      </c>
      <c r="H6882" s="4">
        <v>45739.626574074071</v>
      </c>
      <c r="I6882" t="b">
        <v>0</v>
      </c>
      <c r="J6882" t="b">
        <v>0</v>
      </c>
      <c r="K6882" t="s">
        <v>24</v>
      </c>
      <c r="L6882" t="s">
        <v>36</v>
      </c>
      <c r="N6882">
        <v>36.909999847412109</v>
      </c>
      <c r="O6882" t="s">
        <v>294</v>
      </c>
      <c r="P6882" t="s">
        <v>9558</v>
      </c>
    </row>
    <row r="6883" spans="1:16" x14ac:dyDescent="0.25">
      <c r="A6883" t="s">
        <v>2</v>
      </c>
      <c r="B6883" t="s">
        <v>2</v>
      </c>
      <c r="C6883" t="s">
        <v>9393</v>
      </c>
      <c r="D6883" t="s">
        <v>3973</v>
      </c>
      <c r="E6883" t="s">
        <v>20</v>
      </c>
      <c r="F6883" t="b">
        <v>0</v>
      </c>
      <c r="G6883" t="s">
        <v>52</v>
      </c>
      <c r="H6883" s="4">
        <v>45739.629131944443</v>
      </c>
      <c r="I6883" t="b">
        <v>0</v>
      </c>
      <c r="J6883" t="b">
        <v>1</v>
      </c>
      <c r="K6883" t="s">
        <v>24</v>
      </c>
      <c r="L6883" t="s">
        <v>22</v>
      </c>
      <c r="M6883">
        <v>187153</v>
      </c>
      <c r="O6883" t="s">
        <v>5482</v>
      </c>
      <c r="P6883" t="s">
        <v>3226</v>
      </c>
    </row>
    <row r="6884" spans="1:16" x14ac:dyDescent="0.25">
      <c r="A6884" t="s">
        <v>2</v>
      </c>
      <c r="B6884" t="s">
        <v>4908</v>
      </c>
      <c r="C6884" t="s">
        <v>475</v>
      </c>
      <c r="D6884" t="s">
        <v>3973</v>
      </c>
      <c r="E6884" t="s">
        <v>20</v>
      </c>
      <c r="F6884" t="b">
        <v>0</v>
      </c>
      <c r="G6884" t="s">
        <v>27</v>
      </c>
      <c r="H6884" s="4">
        <v>45739.641516203701</v>
      </c>
      <c r="I6884" t="b">
        <v>0</v>
      </c>
      <c r="J6884" t="b">
        <v>0</v>
      </c>
      <c r="K6884" t="s">
        <v>24</v>
      </c>
      <c r="L6884" t="s">
        <v>22</v>
      </c>
      <c r="M6884">
        <v>130000</v>
      </c>
      <c r="O6884" t="s">
        <v>2925</v>
      </c>
    </row>
    <row r="6885" spans="1:16" x14ac:dyDescent="0.25">
      <c r="A6885" t="s">
        <v>0</v>
      </c>
      <c r="B6885" t="s">
        <v>8786</v>
      </c>
      <c r="C6885" t="s">
        <v>1099</v>
      </c>
      <c r="D6885" t="s">
        <v>3600</v>
      </c>
      <c r="E6885" t="s">
        <v>51</v>
      </c>
      <c r="F6885" t="b">
        <v>0</v>
      </c>
      <c r="G6885" t="s">
        <v>27</v>
      </c>
      <c r="H6885" s="4">
        <v>45739.666724537034</v>
      </c>
      <c r="I6885" t="b">
        <v>1</v>
      </c>
      <c r="J6885" t="b">
        <v>0</v>
      </c>
      <c r="K6885" t="s">
        <v>24</v>
      </c>
      <c r="L6885" t="s">
        <v>36</v>
      </c>
      <c r="N6885">
        <v>60</v>
      </c>
      <c r="O6885" t="s">
        <v>8787</v>
      </c>
      <c r="P6885" t="s">
        <v>119</v>
      </c>
    </row>
    <row r="6886" spans="1:16" x14ac:dyDescent="0.25">
      <c r="A6886" t="s">
        <v>0</v>
      </c>
      <c r="B6886" t="s">
        <v>9559</v>
      </c>
      <c r="C6886" t="s">
        <v>823</v>
      </c>
      <c r="D6886" t="s">
        <v>3957</v>
      </c>
      <c r="E6886" t="s">
        <v>20</v>
      </c>
      <c r="F6886" t="b">
        <v>0</v>
      </c>
      <c r="G6886" t="s">
        <v>41</v>
      </c>
      <c r="H6886" s="4">
        <v>45739.667037037027</v>
      </c>
      <c r="I6886" t="b">
        <v>0</v>
      </c>
      <c r="J6886" t="b">
        <v>0</v>
      </c>
      <c r="K6886" t="s">
        <v>24</v>
      </c>
      <c r="L6886" t="s">
        <v>36</v>
      </c>
      <c r="N6886">
        <v>24.33499908447266</v>
      </c>
      <c r="O6886" t="s">
        <v>2195</v>
      </c>
    </row>
    <row r="6887" spans="1:16" x14ac:dyDescent="0.25">
      <c r="A6887" t="s">
        <v>2</v>
      </c>
      <c r="B6887" t="s">
        <v>7237</v>
      </c>
      <c r="C6887" t="s">
        <v>2360</v>
      </c>
      <c r="D6887" t="s">
        <v>7238</v>
      </c>
      <c r="E6887" t="s">
        <v>20</v>
      </c>
      <c r="F6887" t="b">
        <v>0</v>
      </c>
      <c r="G6887" t="s">
        <v>1740</v>
      </c>
      <c r="H6887" s="4">
        <v>45739.685069444437</v>
      </c>
      <c r="I6887" t="b">
        <v>0</v>
      </c>
      <c r="J6887" t="b">
        <v>0</v>
      </c>
      <c r="K6887" t="s">
        <v>1740</v>
      </c>
      <c r="L6887" t="s">
        <v>22</v>
      </c>
      <c r="M6887">
        <v>28000</v>
      </c>
      <c r="O6887" t="s">
        <v>7239</v>
      </c>
    </row>
    <row r="6888" spans="1:16" x14ac:dyDescent="0.25">
      <c r="A6888" t="s">
        <v>0</v>
      </c>
      <c r="B6888" t="s">
        <v>9396</v>
      </c>
      <c r="C6888" t="s">
        <v>443</v>
      </c>
      <c r="D6888" t="s">
        <v>3600</v>
      </c>
      <c r="E6888" t="s">
        <v>20</v>
      </c>
      <c r="F6888" t="b">
        <v>0</v>
      </c>
      <c r="G6888" t="s">
        <v>27</v>
      </c>
      <c r="H6888" s="4">
        <v>45739.708368055559</v>
      </c>
      <c r="I6888" t="b">
        <v>0</v>
      </c>
      <c r="J6888" t="b">
        <v>0</v>
      </c>
      <c r="K6888" t="s">
        <v>24</v>
      </c>
      <c r="L6888" t="s">
        <v>22</v>
      </c>
      <c r="M6888">
        <v>107500</v>
      </c>
      <c r="O6888" t="s">
        <v>9397</v>
      </c>
      <c r="P6888" t="s">
        <v>9398</v>
      </c>
    </row>
    <row r="6889" spans="1:16" x14ac:dyDescent="0.25">
      <c r="A6889" t="s">
        <v>0</v>
      </c>
      <c r="B6889" t="s">
        <v>0</v>
      </c>
      <c r="C6889" t="s">
        <v>621</v>
      </c>
      <c r="D6889" t="s">
        <v>3973</v>
      </c>
      <c r="E6889" t="s">
        <v>51</v>
      </c>
      <c r="F6889" t="b">
        <v>0</v>
      </c>
      <c r="G6889" t="s">
        <v>52</v>
      </c>
      <c r="H6889" s="4">
        <v>45739.709050925929</v>
      </c>
      <c r="I6889" t="b">
        <v>1</v>
      </c>
      <c r="J6889" t="b">
        <v>0</v>
      </c>
      <c r="K6889" t="s">
        <v>24</v>
      </c>
      <c r="L6889" t="s">
        <v>36</v>
      </c>
      <c r="N6889">
        <v>22.5</v>
      </c>
      <c r="O6889" t="s">
        <v>1783</v>
      </c>
    </row>
    <row r="6890" spans="1:16" x14ac:dyDescent="0.25">
      <c r="A6890" t="s">
        <v>1</v>
      </c>
      <c r="B6890" t="s">
        <v>779</v>
      </c>
      <c r="C6890" t="s">
        <v>64</v>
      </c>
      <c r="D6890" t="s">
        <v>3973</v>
      </c>
      <c r="E6890" t="s">
        <v>631</v>
      </c>
      <c r="F6890" t="b">
        <v>0</v>
      </c>
      <c r="G6890" t="s">
        <v>52</v>
      </c>
      <c r="H6890" s="4">
        <v>45739.710057870368</v>
      </c>
      <c r="I6890" t="b">
        <v>0</v>
      </c>
      <c r="J6890" t="b">
        <v>0</v>
      </c>
      <c r="K6890" t="s">
        <v>24</v>
      </c>
      <c r="L6890" t="s">
        <v>36</v>
      </c>
      <c r="N6890">
        <v>20</v>
      </c>
      <c r="O6890" t="s">
        <v>3888</v>
      </c>
      <c r="P6890" t="s">
        <v>149</v>
      </c>
    </row>
    <row r="6891" spans="1:16" x14ac:dyDescent="0.25">
      <c r="A6891" t="s">
        <v>2</v>
      </c>
      <c r="B6891" t="s">
        <v>9401</v>
      </c>
      <c r="C6891" t="s">
        <v>633</v>
      </c>
      <c r="D6891" t="s">
        <v>2208</v>
      </c>
      <c r="E6891" t="s">
        <v>20</v>
      </c>
      <c r="F6891" t="b">
        <v>0</v>
      </c>
      <c r="G6891" t="s">
        <v>27</v>
      </c>
      <c r="H6891" s="4">
        <v>45739.710277777784</v>
      </c>
      <c r="I6891" t="b">
        <v>0</v>
      </c>
      <c r="J6891" t="b">
        <v>1</v>
      </c>
      <c r="K6891" t="s">
        <v>24</v>
      </c>
      <c r="L6891" t="s">
        <v>22</v>
      </c>
      <c r="M6891">
        <v>135000</v>
      </c>
      <c r="O6891" t="s">
        <v>3506</v>
      </c>
      <c r="P6891" t="s">
        <v>9402</v>
      </c>
    </row>
    <row r="6892" spans="1:16" x14ac:dyDescent="0.25">
      <c r="A6892" t="s">
        <v>2</v>
      </c>
      <c r="B6892" t="s">
        <v>2</v>
      </c>
      <c r="C6892" t="s">
        <v>39</v>
      </c>
      <c r="D6892" t="s">
        <v>3985</v>
      </c>
      <c r="E6892" t="s">
        <v>20</v>
      </c>
      <c r="F6892" t="b">
        <v>1</v>
      </c>
      <c r="G6892" t="s">
        <v>3446</v>
      </c>
      <c r="H6892" s="4">
        <v>45739.710682870369</v>
      </c>
      <c r="I6892" t="b">
        <v>0</v>
      </c>
      <c r="J6892" t="b">
        <v>0</v>
      </c>
      <c r="K6892" t="s">
        <v>3446</v>
      </c>
      <c r="L6892" t="s">
        <v>22</v>
      </c>
      <c r="M6892">
        <v>37500</v>
      </c>
      <c r="O6892" t="s">
        <v>7650</v>
      </c>
      <c r="P6892" t="s">
        <v>7651</v>
      </c>
    </row>
    <row r="6893" spans="1:16" x14ac:dyDescent="0.25">
      <c r="A6893" t="s">
        <v>2</v>
      </c>
      <c r="B6893" t="s">
        <v>9406</v>
      </c>
      <c r="C6893" t="s">
        <v>4208</v>
      </c>
      <c r="D6893" t="s">
        <v>3828</v>
      </c>
      <c r="E6893" t="s">
        <v>219</v>
      </c>
      <c r="F6893" t="b">
        <v>0</v>
      </c>
      <c r="G6893" t="s">
        <v>1247</v>
      </c>
      <c r="H6893" s="4">
        <v>45739.738020833327</v>
      </c>
      <c r="I6893" t="b">
        <v>0</v>
      </c>
      <c r="J6893" t="b">
        <v>0</v>
      </c>
      <c r="K6893" t="s">
        <v>1247</v>
      </c>
      <c r="L6893" t="s">
        <v>36</v>
      </c>
      <c r="N6893">
        <v>32.5</v>
      </c>
      <c r="O6893" t="s">
        <v>9407</v>
      </c>
    </row>
    <row r="6894" spans="1:16" x14ac:dyDescent="0.25">
      <c r="A6894" t="s">
        <v>0</v>
      </c>
      <c r="B6894" t="s">
        <v>0</v>
      </c>
      <c r="C6894" t="s">
        <v>9560</v>
      </c>
      <c r="D6894" t="s">
        <v>3828</v>
      </c>
      <c r="E6894" t="s">
        <v>20</v>
      </c>
      <c r="F6894" t="b">
        <v>0</v>
      </c>
      <c r="G6894" t="s">
        <v>27</v>
      </c>
      <c r="H6894" s="4">
        <v>45739.750127314823</v>
      </c>
      <c r="I6894" t="b">
        <v>0</v>
      </c>
      <c r="J6894" t="b">
        <v>0</v>
      </c>
      <c r="K6894" t="s">
        <v>24</v>
      </c>
      <c r="L6894" t="s">
        <v>22</v>
      </c>
      <c r="M6894">
        <v>100224.5</v>
      </c>
      <c r="O6894" t="s">
        <v>9561</v>
      </c>
      <c r="P6894" t="s">
        <v>9562</v>
      </c>
    </row>
    <row r="6895" spans="1:16" x14ac:dyDescent="0.25">
      <c r="A6895" t="s">
        <v>2</v>
      </c>
      <c r="B6895" t="s">
        <v>9408</v>
      </c>
      <c r="C6895" t="s">
        <v>122</v>
      </c>
      <c r="D6895" t="s">
        <v>3600</v>
      </c>
      <c r="E6895" t="s">
        <v>20</v>
      </c>
      <c r="F6895" t="b">
        <v>0</v>
      </c>
      <c r="G6895" t="s">
        <v>27</v>
      </c>
      <c r="H6895" s="4">
        <v>45739.752106481479</v>
      </c>
      <c r="I6895" t="b">
        <v>1</v>
      </c>
      <c r="J6895" t="b">
        <v>0</v>
      </c>
      <c r="K6895" t="s">
        <v>24</v>
      </c>
      <c r="L6895" t="s">
        <v>22</v>
      </c>
      <c r="M6895">
        <v>95000</v>
      </c>
      <c r="O6895" t="s">
        <v>9409</v>
      </c>
      <c r="P6895" t="s">
        <v>48</v>
      </c>
    </row>
    <row r="6896" spans="1:16" x14ac:dyDescent="0.25">
      <c r="A6896" t="s">
        <v>0</v>
      </c>
      <c r="B6896" t="s">
        <v>9410</v>
      </c>
      <c r="C6896" t="s">
        <v>329</v>
      </c>
      <c r="D6896" t="s">
        <v>3973</v>
      </c>
      <c r="E6896" t="s">
        <v>51</v>
      </c>
      <c r="F6896" t="b">
        <v>0</v>
      </c>
      <c r="G6896" t="s">
        <v>27</v>
      </c>
      <c r="H6896" s="4">
        <v>45739.791932870372</v>
      </c>
      <c r="I6896" t="b">
        <v>0</v>
      </c>
      <c r="J6896" t="b">
        <v>0</v>
      </c>
      <c r="K6896" t="s">
        <v>24</v>
      </c>
      <c r="L6896" t="s">
        <v>36</v>
      </c>
      <c r="N6896">
        <v>80</v>
      </c>
      <c r="O6896" t="s">
        <v>9411</v>
      </c>
    </row>
    <row r="6897" spans="1:16" x14ac:dyDescent="0.25">
      <c r="A6897" t="s">
        <v>2</v>
      </c>
      <c r="B6897" t="s">
        <v>9413</v>
      </c>
      <c r="C6897" t="s">
        <v>1025</v>
      </c>
      <c r="D6897" t="s">
        <v>3600</v>
      </c>
      <c r="E6897" t="s">
        <v>51</v>
      </c>
      <c r="F6897" t="b">
        <v>0</v>
      </c>
      <c r="G6897" t="s">
        <v>35</v>
      </c>
      <c r="H6897" s="4">
        <v>45739.793356481481</v>
      </c>
      <c r="I6897" t="b">
        <v>1</v>
      </c>
      <c r="J6897" t="b">
        <v>0</v>
      </c>
      <c r="K6897" t="s">
        <v>24</v>
      </c>
      <c r="L6897" t="s">
        <v>36</v>
      </c>
      <c r="N6897">
        <v>65</v>
      </c>
      <c r="O6897" t="s">
        <v>9414</v>
      </c>
      <c r="P6897" t="s">
        <v>2177</v>
      </c>
    </row>
    <row r="6898" spans="1:16" x14ac:dyDescent="0.25">
      <c r="A6898" t="s">
        <v>0</v>
      </c>
      <c r="B6898" t="s">
        <v>8056</v>
      </c>
      <c r="C6898" t="s">
        <v>696</v>
      </c>
      <c r="D6898" t="s">
        <v>3973</v>
      </c>
      <c r="E6898" t="s">
        <v>51</v>
      </c>
      <c r="F6898" t="b">
        <v>0</v>
      </c>
      <c r="G6898" t="s">
        <v>30</v>
      </c>
      <c r="H6898" s="4">
        <v>45739.793506944443</v>
      </c>
      <c r="I6898" t="b">
        <v>0</v>
      </c>
      <c r="J6898" t="b">
        <v>0</v>
      </c>
      <c r="K6898" t="s">
        <v>24</v>
      </c>
      <c r="L6898" t="s">
        <v>36</v>
      </c>
      <c r="N6898">
        <v>47.5</v>
      </c>
      <c r="O6898" t="s">
        <v>1137</v>
      </c>
      <c r="P6898" t="s">
        <v>709</v>
      </c>
    </row>
    <row r="6899" spans="1:16" x14ac:dyDescent="0.25">
      <c r="A6899" t="s">
        <v>2</v>
      </c>
      <c r="B6899" t="s">
        <v>9415</v>
      </c>
      <c r="C6899" t="s">
        <v>9416</v>
      </c>
      <c r="D6899" t="s">
        <v>3973</v>
      </c>
      <c r="E6899" t="s">
        <v>20</v>
      </c>
      <c r="F6899" t="b">
        <v>0</v>
      </c>
      <c r="G6899" t="s">
        <v>27</v>
      </c>
      <c r="H6899" s="4">
        <v>45739.793703703697</v>
      </c>
      <c r="I6899" t="b">
        <v>0</v>
      </c>
      <c r="J6899" t="b">
        <v>1</v>
      </c>
      <c r="K6899" t="s">
        <v>24</v>
      </c>
      <c r="L6899" t="s">
        <v>22</v>
      </c>
      <c r="M6899">
        <v>119000</v>
      </c>
      <c r="O6899" t="s">
        <v>734</v>
      </c>
      <c r="P6899" t="s">
        <v>9417</v>
      </c>
    </row>
    <row r="6900" spans="1:16" x14ac:dyDescent="0.25">
      <c r="A6900" t="s">
        <v>89</v>
      </c>
      <c r="B6900" t="s">
        <v>6660</v>
      </c>
      <c r="C6900" t="s">
        <v>44</v>
      </c>
      <c r="D6900" t="s">
        <v>3973</v>
      </c>
      <c r="E6900" t="s">
        <v>20</v>
      </c>
      <c r="F6900" t="b">
        <v>0</v>
      </c>
      <c r="G6900" t="s">
        <v>27</v>
      </c>
      <c r="H6900" s="4">
        <v>45739.795057870368</v>
      </c>
      <c r="I6900" t="b">
        <v>1</v>
      </c>
      <c r="J6900" t="b">
        <v>1</v>
      </c>
      <c r="K6900" t="s">
        <v>24</v>
      </c>
      <c r="L6900" t="s">
        <v>22</v>
      </c>
      <c r="M6900">
        <v>185000</v>
      </c>
      <c r="O6900" t="s">
        <v>2815</v>
      </c>
      <c r="P6900" t="s">
        <v>6661</v>
      </c>
    </row>
    <row r="6901" spans="1:16" x14ac:dyDescent="0.25">
      <c r="A6901" t="s">
        <v>0</v>
      </c>
      <c r="B6901" t="s">
        <v>9418</v>
      </c>
      <c r="C6901" t="s">
        <v>316</v>
      </c>
      <c r="D6901" t="s">
        <v>3957</v>
      </c>
      <c r="E6901" t="s">
        <v>20</v>
      </c>
      <c r="F6901" t="b">
        <v>0</v>
      </c>
      <c r="G6901" t="s">
        <v>35</v>
      </c>
      <c r="H6901" s="4">
        <v>45739.833819444437</v>
      </c>
      <c r="I6901" t="b">
        <v>0</v>
      </c>
      <c r="J6901" t="b">
        <v>1</v>
      </c>
      <c r="K6901" t="s">
        <v>24</v>
      </c>
      <c r="L6901" t="s">
        <v>36</v>
      </c>
      <c r="N6901">
        <v>16.510000228881839</v>
      </c>
      <c r="O6901" t="s">
        <v>759</v>
      </c>
      <c r="P6901" t="s">
        <v>9419</v>
      </c>
    </row>
    <row r="6902" spans="1:16" x14ac:dyDescent="0.25">
      <c r="A6902" t="s">
        <v>0</v>
      </c>
      <c r="B6902" t="s">
        <v>9175</v>
      </c>
      <c r="C6902" t="s">
        <v>292</v>
      </c>
      <c r="D6902" t="s">
        <v>3957</v>
      </c>
      <c r="E6902" t="s">
        <v>20</v>
      </c>
      <c r="F6902" t="b">
        <v>0</v>
      </c>
      <c r="G6902" t="s">
        <v>30</v>
      </c>
      <c r="H6902" s="4">
        <v>45739.834236111114</v>
      </c>
      <c r="I6902" t="b">
        <v>0</v>
      </c>
      <c r="J6902" t="b">
        <v>1</v>
      </c>
      <c r="K6902" t="s">
        <v>24</v>
      </c>
      <c r="L6902" t="s">
        <v>36</v>
      </c>
      <c r="N6902">
        <v>22.694999694824219</v>
      </c>
      <c r="O6902" t="s">
        <v>9176</v>
      </c>
      <c r="P6902" t="s">
        <v>1303</v>
      </c>
    </row>
    <row r="6903" spans="1:16" x14ac:dyDescent="0.25">
      <c r="A6903" t="s">
        <v>2</v>
      </c>
      <c r="B6903" t="s">
        <v>2617</v>
      </c>
      <c r="C6903" t="s">
        <v>151</v>
      </c>
      <c r="D6903" t="s">
        <v>3973</v>
      </c>
      <c r="E6903" t="s">
        <v>20</v>
      </c>
      <c r="F6903" t="b">
        <v>0</v>
      </c>
      <c r="G6903" t="s">
        <v>30</v>
      </c>
      <c r="H6903" s="4">
        <v>45739.835636574076</v>
      </c>
      <c r="I6903" t="b">
        <v>0</v>
      </c>
      <c r="J6903" t="b">
        <v>1</v>
      </c>
      <c r="K6903" t="s">
        <v>24</v>
      </c>
      <c r="L6903" t="s">
        <v>22</v>
      </c>
      <c r="M6903">
        <v>130500</v>
      </c>
      <c r="O6903" t="s">
        <v>9420</v>
      </c>
      <c r="P6903" t="s">
        <v>9421</v>
      </c>
    </row>
    <row r="6904" spans="1:16" x14ac:dyDescent="0.25">
      <c r="A6904" t="s">
        <v>2</v>
      </c>
      <c r="B6904" t="s">
        <v>2076</v>
      </c>
      <c r="C6904" t="s">
        <v>236</v>
      </c>
      <c r="D6904" t="s">
        <v>3957</v>
      </c>
      <c r="E6904" t="s">
        <v>34</v>
      </c>
      <c r="F6904" t="b">
        <v>0</v>
      </c>
      <c r="G6904" t="s">
        <v>41</v>
      </c>
      <c r="H6904" s="4">
        <v>45739.835763888892</v>
      </c>
      <c r="I6904" t="b">
        <v>1</v>
      </c>
      <c r="J6904" t="b">
        <v>1</v>
      </c>
      <c r="K6904" t="s">
        <v>24</v>
      </c>
      <c r="L6904" t="s">
        <v>36</v>
      </c>
      <c r="N6904">
        <v>56.475002288818359</v>
      </c>
      <c r="O6904" t="s">
        <v>186</v>
      </c>
      <c r="P6904" t="s">
        <v>4098</v>
      </c>
    </row>
    <row r="6905" spans="1:16" x14ac:dyDescent="0.25">
      <c r="A6905" t="s">
        <v>2</v>
      </c>
      <c r="B6905" t="s">
        <v>9422</v>
      </c>
      <c r="C6905" t="s">
        <v>823</v>
      </c>
      <c r="D6905" t="s">
        <v>3828</v>
      </c>
      <c r="E6905" t="s">
        <v>20</v>
      </c>
      <c r="F6905" t="b">
        <v>0</v>
      </c>
      <c r="G6905" t="s">
        <v>52</v>
      </c>
      <c r="H6905" s="4">
        <v>45739.838194444441</v>
      </c>
      <c r="I6905" t="b">
        <v>0</v>
      </c>
      <c r="J6905" t="b">
        <v>1</v>
      </c>
      <c r="K6905" t="s">
        <v>24</v>
      </c>
      <c r="L6905" t="s">
        <v>22</v>
      </c>
      <c r="M6905">
        <v>98883</v>
      </c>
      <c r="O6905" t="s">
        <v>9423</v>
      </c>
      <c r="P6905" t="s">
        <v>9424</v>
      </c>
    </row>
    <row r="6906" spans="1:16" x14ac:dyDescent="0.25">
      <c r="A6906" t="s">
        <v>25</v>
      </c>
      <c r="B6906" t="s">
        <v>9425</v>
      </c>
      <c r="C6906" t="s">
        <v>203</v>
      </c>
      <c r="D6906" t="s">
        <v>3828</v>
      </c>
      <c r="E6906" t="s">
        <v>20</v>
      </c>
      <c r="F6906" t="b">
        <v>0</v>
      </c>
      <c r="G6906" t="s">
        <v>23</v>
      </c>
      <c r="H6906" s="4">
        <v>45739.863483796304</v>
      </c>
      <c r="I6906" t="b">
        <v>1</v>
      </c>
      <c r="J6906" t="b">
        <v>1</v>
      </c>
      <c r="K6906" t="s">
        <v>24</v>
      </c>
      <c r="L6906" t="s">
        <v>22</v>
      </c>
      <c r="M6906">
        <v>108750</v>
      </c>
      <c r="O6906" t="s">
        <v>935</v>
      </c>
      <c r="P6906" t="s">
        <v>1813</v>
      </c>
    </row>
    <row r="6907" spans="1:16" x14ac:dyDescent="0.25">
      <c r="A6907" t="s">
        <v>0</v>
      </c>
      <c r="B6907" t="s">
        <v>218</v>
      </c>
      <c r="C6907" t="s">
        <v>33</v>
      </c>
      <c r="D6907" t="s">
        <v>3828</v>
      </c>
      <c r="E6907" t="s">
        <v>51</v>
      </c>
      <c r="F6907" t="b">
        <v>0</v>
      </c>
      <c r="G6907" t="s">
        <v>35</v>
      </c>
      <c r="H6907" s="4">
        <v>45739.875567129631</v>
      </c>
      <c r="I6907" t="b">
        <v>0</v>
      </c>
      <c r="J6907" t="b">
        <v>0</v>
      </c>
      <c r="K6907" t="s">
        <v>24</v>
      </c>
      <c r="L6907" t="s">
        <v>22</v>
      </c>
      <c r="M6907">
        <v>50000</v>
      </c>
      <c r="O6907" t="s">
        <v>9563</v>
      </c>
      <c r="P6907" t="s">
        <v>1321</v>
      </c>
    </row>
    <row r="6908" spans="1:16" x14ac:dyDescent="0.25">
      <c r="A6908" t="s">
        <v>1</v>
      </c>
      <c r="B6908" t="s">
        <v>9564</v>
      </c>
      <c r="C6908" t="s">
        <v>9565</v>
      </c>
      <c r="D6908" t="s">
        <v>3957</v>
      </c>
      <c r="E6908" t="s">
        <v>20</v>
      </c>
      <c r="F6908" t="b">
        <v>0</v>
      </c>
      <c r="G6908" t="s">
        <v>27</v>
      </c>
      <c r="H6908" s="4">
        <v>45739.875972222217</v>
      </c>
      <c r="I6908" t="b">
        <v>0</v>
      </c>
      <c r="J6908" t="b">
        <v>1</v>
      </c>
      <c r="K6908" t="s">
        <v>24</v>
      </c>
      <c r="L6908" t="s">
        <v>36</v>
      </c>
      <c r="N6908">
        <v>36.75</v>
      </c>
      <c r="O6908" t="s">
        <v>1370</v>
      </c>
      <c r="P6908" t="s">
        <v>9566</v>
      </c>
    </row>
    <row r="6909" spans="1:16" x14ac:dyDescent="0.25">
      <c r="A6909" t="s">
        <v>0</v>
      </c>
      <c r="B6909" t="s">
        <v>0</v>
      </c>
      <c r="C6909" t="s">
        <v>916</v>
      </c>
      <c r="D6909" t="s">
        <v>3973</v>
      </c>
      <c r="E6909" t="s">
        <v>20</v>
      </c>
      <c r="F6909" t="b">
        <v>0</v>
      </c>
      <c r="G6909" t="s">
        <v>27</v>
      </c>
      <c r="H6909" s="4">
        <v>45739.876296296286</v>
      </c>
      <c r="I6909" t="b">
        <v>1</v>
      </c>
      <c r="J6909" t="b">
        <v>0</v>
      </c>
      <c r="K6909" t="s">
        <v>24</v>
      </c>
      <c r="L6909" t="s">
        <v>22</v>
      </c>
      <c r="M6909">
        <v>82500</v>
      </c>
      <c r="O6909" t="s">
        <v>1899</v>
      </c>
      <c r="P6909" t="s">
        <v>338</v>
      </c>
    </row>
    <row r="6910" spans="1:16" x14ac:dyDescent="0.25">
      <c r="A6910" t="s">
        <v>0</v>
      </c>
      <c r="B6910" t="s">
        <v>9426</v>
      </c>
      <c r="C6910" t="s">
        <v>213</v>
      </c>
      <c r="D6910" t="s">
        <v>3828</v>
      </c>
      <c r="E6910" t="s">
        <v>20</v>
      </c>
      <c r="F6910" t="b">
        <v>0</v>
      </c>
      <c r="G6910" t="s">
        <v>41</v>
      </c>
      <c r="H6910" s="4">
        <v>45739.876331018517</v>
      </c>
      <c r="I6910" t="b">
        <v>0</v>
      </c>
      <c r="J6910" t="b">
        <v>1</v>
      </c>
      <c r="K6910" t="s">
        <v>24</v>
      </c>
      <c r="L6910" t="s">
        <v>36</v>
      </c>
      <c r="N6910">
        <v>23</v>
      </c>
      <c r="O6910" t="s">
        <v>9427</v>
      </c>
      <c r="P6910" t="s">
        <v>9428</v>
      </c>
    </row>
    <row r="6911" spans="1:16" x14ac:dyDescent="0.25">
      <c r="A6911" t="s">
        <v>2</v>
      </c>
      <c r="B6911" t="s">
        <v>132</v>
      </c>
      <c r="C6911" t="s">
        <v>2634</v>
      </c>
      <c r="D6911" t="s">
        <v>131</v>
      </c>
      <c r="E6911" t="s">
        <v>20</v>
      </c>
      <c r="F6911" t="b">
        <v>0</v>
      </c>
      <c r="G6911" t="s">
        <v>27</v>
      </c>
      <c r="H6911" s="4">
        <v>45739.876550925917</v>
      </c>
      <c r="I6911" t="b">
        <v>1</v>
      </c>
      <c r="J6911" t="b">
        <v>0</v>
      </c>
      <c r="K6911" t="s">
        <v>24</v>
      </c>
      <c r="L6911" t="s">
        <v>22</v>
      </c>
      <c r="M6911">
        <v>127500</v>
      </c>
      <c r="O6911" t="s">
        <v>131</v>
      </c>
      <c r="P6911" t="s">
        <v>128</v>
      </c>
    </row>
    <row r="6912" spans="1:16" x14ac:dyDescent="0.25">
      <c r="A6912" t="s">
        <v>0</v>
      </c>
      <c r="B6912" t="s">
        <v>1934</v>
      </c>
      <c r="C6912" t="s">
        <v>1247</v>
      </c>
      <c r="D6912" t="s">
        <v>3828</v>
      </c>
      <c r="E6912" t="s">
        <v>20</v>
      </c>
      <c r="F6912" t="b">
        <v>0</v>
      </c>
      <c r="G6912" t="s">
        <v>1247</v>
      </c>
      <c r="H6912" s="4">
        <v>45739.905011574083</v>
      </c>
      <c r="I6912" t="b">
        <v>0</v>
      </c>
      <c r="J6912" t="b">
        <v>0</v>
      </c>
      <c r="K6912" t="s">
        <v>1247</v>
      </c>
      <c r="L6912" t="s">
        <v>22</v>
      </c>
      <c r="M6912">
        <v>38500</v>
      </c>
      <c r="O6912" t="s">
        <v>5660</v>
      </c>
      <c r="P6912" t="s">
        <v>5661</v>
      </c>
    </row>
    <row r="6913" spans="1:16" x14ac:dyDescent="0.25">
      <c r="A6913" t="s">
        <v>0</v>
      </c>
      <c r="B6913" t="s">
        <v>8621</v>
      </c>
      <c r="C6913" t="s">
        <v>179</v>
      </c>
      <c r="D6913" t="s">
        <v>3973</v>
      </c>
      <c r="E6913" t="s">
        <v>20</v>
      </c>
      <c r="F6913" t="b">
        <v>0</v>
      </c>
      <c r="G6913" t="s">
        <v>27</v>
      </c>
      <c r="H6913" s="4">
        <v>45739.916979166657</v>
      </c>
      <c r="I6913" t="b">
        <v>0</v>
      </c>
      <c r="J6913" t="b">
        <v>1</v>
      </c>
      <c r="K6913" t="s">
        <v>24</v>
      </c>
      <c r="L6913" t="s">
        <v>22</v>
      </c>
      <c r="M6913">
        <v>62355.453125</v>
      </c>
      <c r="O6913" t="s">
        <v>8622</v>
      </c>
      <c r="P6913" t="s">
        <v>1732</v>
      </c>
    </row>
    <row r="6914" spans="1:16" x14ac:dyDescent="0.25">
      <c r="A6914" t="s">
        <v>89</v>
      </c>
      <c r="B6914" t="s">
        <v>5118</v>
      </c>
      <c r="C6914" t="s">
        <v>367</v>
      </c>
      <c r="D6914" t="s">
        <v>3973</v>
      </c>
      <c r="E6914" t="s">
        <v>20</v>
      </c>
      <c r="F6914" t="b">
        <v>0</v>
      </c>
      <c r="G6914" t="s">
        <v>27</v>
      </c>
      <c r="H6914" s="4">
        <v>45739.958541666667</v>
      </c>
      <c r="I6914" t="b">
        <v>0</v>
      </c>
      <c r="J6914" t="b">
        <v>1</v>
      </c>
      <c r="K6914" t="s">
        <v>24</v>
      </c>
      <c r="L6914" t="s">
        <v>22</v>
      </c>
      <c r="M6914">
        <v>160000</v>
      </c>
      <c r="O6914" t="s">
        <v>368</v>
      </c>
      <c r="P6914" t="s">
        <v>5119</v>
      </c>
    </row>
    <row r="6915" spans="1:16" x14ac:dyDescent="0.25">
      <c r="A6915" t="s">
        <v>2</v>
      </c>
      <c r="B6915" t="s">
        <v>369</v>
      </c>
      <c r="C6915" t="s">
        <v>8874</v>
      </c>
      <c r="D6915" t="s">
        <v>3973</v>
      </c>
      <c r="E6915" t="s">
        <v>631</v>
      </c>
      <c r="F6915" t="b">
        <v>0</v>
      </c>
      <c r="G6915" t="s">
        <v>41</v>
      </c>
      <c r="H6915" s="4">
        <v>45739.971516203703</v>
      </c>
      <c r="I6915" t="b">
        <v>0</v>
      </c>
      <c r="J6915" t="b">
        <v>0</v>
      </c>
      <c r="K6915" t="s">
        <v>24</v>
      </c>
      <c r="L6915" t="s">
        <v>22</v>
      </c>
      <c r="M6915">
        <v>87000</v>
      </c>
      <c r="O6915" t="s">
        <v>91</v>
      </c>
      <c r="P6915" t="s">
        <v>9439</v>
      </c>
    </row>
    <row r="6916" spans="1:16" x14ac:dyDescent="0.25">
      <c r="A6916" t="s">
        <v>40</v>
      </c>
      <c r="B6916" t="s">
        <v>9567</v>
      </c>
      <c r="C6916" t="s">
        <v>71</v>
      </c>
      <c r="D6916" t="s">
        <v>3600</v>
      </c>
      <c r="E6916" t="s">
        <v>20</v>
      </c>
      <c r="F6916" t="b">
        <v>0</v>
      </c>
      <c r="G6916" t="s">
        <v>27</v>
      </c>
      <c r="H6916" s="4">
        <v>45740.126504629632</v>
      </c>
      <c r="I6916" t="b">
        <v>0</v>
      </c>
      <c r="J6916" t="b">
        <v>1</v>
      </c>
      <c r="K6916" t="s">
        <v>24</v>
      </c>
      <c r="L6916" t="s">
        <v>22</v>
      </c>
      <c r="M6916">
        <v>182490</v>
      </c>
      <c r="O6916" t="s">
        <v>1700</v>
      </c>
      <c r="P6916" t="s">
        <v>9568</v>
      </c>
    </row>
    <row r="6917" spans="1:16" x14ac:dyDescent="0.25">
      <c r="A6917" t="s">
        <v>0</v>
      </c>
      <c r="B6917" t="s">
        <v>1098</v>
      </c>
      <c r="C6917" t="s">
        <v>82</v>
      </c>
      <c r="D6917" t="s">
        <v>4357</v>
      </c>
      <c r="E6917" t="s">
        <v>20</v>
      </c>
      <c r="F6917" t="b">
        <v>0</v>
      </c>
      <c r="G6917" t="s">
        <v>27</v>
      </c>
      <c r="H6917" s="4">
        <v>45740.250092592592</v>
      </c>
      <c r="I6917" t="b">
        <v>0</v>
      </c>
      <c r="J6917" t="b">
        <v>0</v>
      </c>
      <c r="K6917" t="s">
        <v>24</v>
      </c>
      <c r="L6917" t="s">
        <v>22</v>
      </c>
      <c r="M6917">
        <v>126776</v>
      </c>
      <c r="O6917" t="s">
        <v>9569</v>
      </c>
      <c r="P6917" t="s">
        <v>338</v>
      </c>
    </row>
    <row r="6918" spans="1:16" x14ac:dyDescent="0.25">
      <c r="A6918" t="s">
        <v>19</v>
      </c>
      <c r="B6918" t="s">
        <v>1251</v>
      </c>
      <c r="C6918" t="s">
        <v>431</v>
      </c>
      <c r="D6918" t="s">
        <v>3970</v>
      </c>
      <c r="E6918" t="s">
        <v>20</v>
      </c>
      <c r="F6918" t="b">
        <v>0</v>
      </c>
      <c r="G6918" t="s">
        <v>27</v>
      </c>
      <c r="H6918" s="4">
        <v>45740.251122685193</v>
      </c>
      <c r="I6918" t="b">
        <v>0</v>
      </c>
      <c r="J6918" t="b">
        <v>1</v>
      </c>
      <c r="K6918" t="s">
        <v>24</v>
      </c>
      <c r="L6918" t="s">
        <v>22</v>
      </c>
      <c r="M6918">
        <v>156000</v>
      </c>
      <c r="O6918" t="s">
        <v>1176</v>
      </c>
      <c r="P6918" t="s">
        <v>3402</v>
      </c>
    </row>
    <row r="6919" spans="1:16" x14ac:dyDescent="0.25">
      <c r="A6919" t="s">
        <v>1</v>
      </c>
      <c r="B6919" t="s">
        <v>1</v>
      </c>
      <c r="C6919" t="s">
        <v>372</v>
      </c>
      <c r="D6919" t="s">
        <v>9570</v>
      </c>
      <c r="E6919" t="s">
        <v>20</v>
      </c>
      <c r="F6919" t="b">
        <v>0</v>
      </c>
      <c r="G6919" t="s">
        <v>27</v>
      </c>
      <c r="H6919" s="4">
        <v>45740.251122685193</v>
      </c>
      <c r="I6919" t="b">
        <v>0</v>
      </c>
      <c r="J6919" t="b">
        <v>0</v>
      </c>
      <c r="K6919" t="s">
        <v>24</v>
      </c>
      <c r="L6919" t="s">
        <v>22</v>
      </c>
      <c r="M6919">
        <v>121500</v>
      </c>
      <c r="O6919" t="s">
        <v>1401</v>
      </c>
      <c r="P6919" t="s">
        <v>5678</v>
      </c>
    </row>
    <row r="6920" spans="1:16" x14ac:dyDescent="0.25">
      <c r="A6920" t="s">
        <v>1</v>
      </c>
      <c r="B6920" t="s">
        <v>9571</v>
      </c>
      <c r="C6920" t="s">
        <v>151</v>
      </c>
      <c r="D6920" t="s">
        <v>3973</v>
      </c>
      <c r="E6920" t="s">
        <v>20</v>
      </c>
      <c r="F6920" t="b">
        <v>0</v>
      </c>
      <c r="G6920" t="s">
        <v>30</v>
      </c>
      <c r="H6920" s="4">
        <v>45740.251423611109</v>
      </c>
      <c r="I6920" t="b">
        <v>0</v>
      </c>
      <c r="J6920" t="b">
        <v>0</v>
      </c>
      <c r="K6920" t="s">
        <v>24</v>
      </c>
      <c r="L6920" t="s">
        <v>22</v>
      </c>
      <c r="M6920">
        <v>108000</v>
      </c>
      <c r="O6920" t="s">
        <v>374</v>
      </c>
      <c r="P6920" t="s">
        <v>4784</v>
      </c>
    </row>
    <row r="6921" spans="1:16" x14ac:dyDescent="0.25">
      <c r="A6921" t="s">
        <v>1</v>
      </c>
      <c r="B6921" t="s">
        <v>1</v>
      </c>
      <c r="C6921" t="s">
        <v>2453</v>
      </c>
      <c r="D6921" t="s">
        <v>3828</v>
      </c>
      <c r="E6921" t="s">
        <v>105</v>
      </c>
      <c r="F6921" t="b">
        <v>0</v>
      </c>
      <c r="G6921" t="s">
        <v>30</v>
      </c>
      <c r="H6921" s="4">
        <v>45740.251423611109</v>
      </c>
      <c r="I6921" t="b">
        <v>0</v>
      </c>
      <c r="J6921" t="b">
        <v>0</v>
      </c>
      <c r="K6921" t="s">
        <v>24</v>
      </c>
      <c r="L6921" t="s">
        <v>36</v>
      </c>
      <c r="N6921">
        <v>38.465000152587891</v>
      </c>
      <c r="O6921" t="s">
        <v>2454</v>
      </c>
    </row>
    <row r="6922" spans="1:16" x14ac:dyDescent="0.25">
      <c r="A6922" t="s">
        <v>2</v>
      </c>
      <c r="B6922" t="s">
        <v>1005</v>
      </c>
      <c r="C6922" t="s">
        <v>555</v>
      </c>
      <c r="D6922" t="s">
        <v>3957</v>
      </c>
      <c r="E6922" t="s">
        <v>34</v>
      </c>
      <c r="F6922" t="b">
        <v>0</v>
      </c>
      <c r="G6922" t="s">
        <v>30</v>
      </c>
      <c r="H6922" s="4">
        <v>45740.251527777778</v>
      </c>
      <c r="I6922" t="b">
        <v>0</v>
      </c>
      <c r="J6922" t="b">
        <v>0</v>
      </c>
      <c r="K6922" t="s">
        <v>24</v>
      </c>
      <c r="L6922" t="s">
        <v>36</v>
      </c>
      <c r="N6922">
        <v>50.669998168945313</v>
      </c>
      <c r="O6922" t="s">
        <v>5149</v>
      </c>
      <c r="P6922" t="s">
        <v>9536</v>
      </c>
    </row>
    <row r="6923" spans="1:16" x14ac:dyDescent="0.25">
      <c r="A6923" t="s">
        <v>2</v>
      </c>
      <c r="B6923" t="s">
        <v>9572</v>
      </c>
      <c r="C6923" t="s">
        <v>3687</v>
      </c>
      <c r="D6923" t="s">
        <v>2208</v>
      </c>
      <c r="E6923" t="s">
        <v>20</v>
      </c>
      <c r="F6923" t="b">
        <v>0</v>
      </c>
      <c r="G6923" t="s">
        <v>27</v>
      </c>
      <c r="H6923" s="4">
        <v>45740.251747685194</v>
      </c>
      <c r="I6923" t="b">
        <v>0</v>
      </c>
      <c r="J6923" t="b">
        <v>1</v>
      </c>
      <c r="K6923" t="s">
        <v>24</v>
      </c>
      <c r="L6923" t="s">
        <v>22</v>
      </c>
      <c r="M6923">
        <v>107150</v>
      </c>
      <c r="O6923" t="s">
        <v>9573</v>
      </c>
      <c r="P6923" t="s">
        <v>9574</v>
      </c>
    </row>
    <row r="6924" spans="1:16" x14ac:dyDescent="0.25">
      <c r="A6924" t="s">
        <v>40</v>
      </c>
      <c r="B6924" t="s">
        <v>9575</v>
      </c>
      <c r="C6924" t="s">
        <v>9576</v>
      </c>
      <c r="D6924" t="s">
        <v>3957</v>
      </c>
      <c r="E6924" t="s">
        <v>34</v>
      </c>
      <c r="F6924" t="b">
        <v>0</v>
      </c>
      <c r="G6924" t="s">
        <v>27</v>
      </c>
      <c r="H6924" s="4">
        <v>45740.252013888887</v>
      </c>
      <c r="I6924" t="b">
        <v>1</v>
      </c>
      <c r="J6924" t="b">
        <v>1</v>
      </c>
      <c r="K6924" t="s">
        <v>24</v>
      </c>
      <c r="L6924" t="s">
        <v>36</v>
      </c>
      <c r="N6924">
        <v>57.060001373291023</v>
      </c>
      <c r="O6924" t="s">
        <v>487</v>
      </c>
      <c r="P6924" t="s">
        <v>5081</v>
      </c>
    </row>
    <row r="6925" spans="1:16" x14ac:dyDescent="0.25">
      <c r="A6925" t="s">
        <v>2</v>
      </c>
      <c r="B6925" t="s">
        <v>3718</v>
      </c>
      <c r="C6925" t="s">
        <v>3287</v>
      </c>
      <c r="D6925" t="s">
        <v>3957</v>
      </c>
      <c r="E6925" t="s">
        <v>34</v>
      </c>
      <c r="F6925" t="b">
        <v>0</v>
      </c>
      <c r="G6925" t="s">
        <v>41</v>
      </c>
      <c r="H6925" s="4">
        <v>45740.252256944441</v>
      </c>
      <c r="I6925" t="b">
        <v>0</v>
      </c>
      <c r="J6925" t="b">
        <v>0</v>
      </c>
      <c r="K6925" t="s">
        <v>24</v>
      </c>
      <c r="L6925" t="s">
        <v>36</v>
      </c>
      <c r="N6925">
        <v>50.669998168945313</v>
      </c>
      <c r="O6925" t="s">
        <v>5149</v>
      </c>
      <c r="P6925" t="s">
        <v>9577</v>
      </c>
    </row>
    <row r="6926" spans="1:16" x14ac:dyDescent="0.25">
      <c r="A6926" t="s">
        <v>0</v>
      </c>
      <c r="B6926" t="s">
        <v>281</v>
      </c>
      <c r="C6926" t="s">
        <v>192</v>
      </c>
      <c r="D6926" t="s">
        <v>3828</v>
      </c>
      <c r="E6926" t="s">
        <v>20</v>
      </c>
      <c r="F6926" t="b">
        <v>0</v>
      </c>
      <c r="G6926" t="s">
        <v>23</v>
      </c>
      <c r="H6926" s="4">
        <v>45740.284675925926</v>
      </c>
      <c r="I6926" t="b">
        <v>0</v>
      </c>
      <c r="J6926" t="b">
        <v>1</v>
      </c>
      <c r="K6926" t="s">
        <v>24</v>
      </c>
      <c r="L6926" t="s">
        <v>22</v>
      </c>
      <c r="M6926">
        <v>99000</v>
      </c>
      <c r="O6926" t="s">
        <v>9578</v>
      </c>
      <c r="P6926" t="s">
        <v>1739</v>
      </c>
    </row>
    <row r="6927" spans="1:16" x14ac:dyDescent="0.25">
      <c r="A6927" t="s">
        <v>2</v>
      </c>
      <c r="B6927" t="s">
        <v>9579</v>
      </c>
      <c r="C6927" t="s">
        <v>39</v>
      </c>
      <c r="D6927" t="s">
        <v>2208</v>
      </c>
      <c r="E6927" t="s">
        <v>20</v>
      </c>
      <c r="F6927" t="b">
        <v>1</v>
      </c>
      <c r="G6927" t="s">
        <v>1247</v>
      </c>
      <c r="H6927" s="4">
        <v>45740.285520833328</v>
      </c>
      <c r="I6927" t="b">
        <v>0</v>
      </c>
      <c r="J6927" t="b">
        <v>0</v>
      </c>
      <c r="K6927" t="s">
        <v>1247</v>
      </c>
      <c r="L6927" t="s">
        <v>22</v>
      </c>
      <c r="M6927">
        <v>146570</v>
      </c>
      <c r="O6927" t="s">
        <v>2409</v>
      </c>
      <c r="P6927" t="s">
        <v>9580</v>
      </c>
    </row>
    <row r="6928" spans="1:16" x14ac:dyDescent="0.25">
      <c r="A6928" t="s">
        <v>2</v>
      </c>
      <c r="B6928" t="s">
        <v>2</v>
      </c>
      <c r="C6928" t="s">
        <v>4824</v>
      </c>
      <c r="D6928" t="s">
        <v>3970</v>
      </c>
      <c r="E6928" t="s">
        <v>20</v>
      </c>
      <c r="F6928" t="b">
        <v>0</v>
      </c>
      <c r="G6928" t="s">
        <v>27</v>
      </c>
      <c r="H6928" s="4">
        <v>45740.293368055558</v>
      </c>
      <c r="I6928" t="b">
        <v>0</v>
      </c>
      <c r="J6928" t="b">
        <v>0</v>
      </c>
      <c r="K6928" t="s">
        <v>24</v>
      </c>
      <c r="L6928" t="s">
        <v>22</v>
      </c>
      <c r="M6928">
        <v>110000</v>
      </c>
      <c r="O6928" t="s">
        <v>9581</v>
      </c>
      <c r="P6928" t="s">
        <v>1635</v>
      </c>
    </row>
    <row r="6929" spans="1:16" x14ac:dyDescent="0.25">
      <c r="A6929" t="s">
        <v>2</v>
      </c>
      <c r="B6929" t="s">
        <v>2307</v>
      </c>
      <c r="C6929" t="s">
        <v>114</v>
      </c>
      <c r="D6929" t="s">
        <v>3970</v>
      </c>
      <c r="E6929" t="s">
        <v>20</v>
      </c>
      <c r="F6929" t="b">
        <v>0</v>
      </c>
      <c r="G6929" t="s">
        <v>41</v>
      </c>
      <c r="H6929" s="4">
        <v>45740.293761574067</v>
      </c>
      <c r="I6929" t="b">
        <v>1</v>
      </c>
      <c r="J6929" t="b">
        <v>1</v>
      </c>
      <c r="K6929" t="s">
        <v>24</v>
      </c>
      <c r="L6929" t="s">
        <v>22</v>
      </c>
      <c r="M6929">
        <v>170000</v>
      </c>
      <c r="O6929" t="s">
        <v>9582</v>
      </c>
      <c r="P6929" t="s">
        <v>9583</v>
      </c>
    </row>
    <row r="6930" spans="1:16" x14ac:dyDescent="0.25">
      <c r="A6930" t="s">
        <v>89</v>
      </c>
      <c r="B6930" t="s">
        <v>9584</v>
      </c>
      <c r="C6930" t="s">
        <v>39</v>
      </c>
      <c r="D6930" t="s">
        <v>7658</v>
      </c>
      <c r="E6930" t="s">
        <v>20</v>
      </c>
      <c r="F6930" t="b">
        <v>1</v>
      </c>
      <c r="G6930" t="s">
        <v>148</v>
      </c>
      <c r="H6930" s="4">
        <v>45740.321736111109</v>
      </c>
      <c r="I6930" t="b">
        <v>0</v>
      </c>
      <c r="J6930" t="b">
        <v>0</v>
      </c>
      <c r="K6930" t="s">
        <v>148</v>
      </c>
      <c r="L6930" t="s">
        <v>22</v>
      </c>
      <c r="M6930">
        <v>50000</v>
      </c>
      <c r="O6930" t="s">
        <v>419</v>
      </c>
      <c r="P6930" t="s">
        <v>9585</v>
      </c>
    </row>
    <row r="6931" spans="1:16" x14ac:dyDescent="0.25">
      <c r="A6931" t="s">
        <v>1</v>
      </c>
      <c r="B6931" t="s">
        <v>9586</v>
      </c>
      <c r="C6931" t="s">
        <v>322</v>
      </c>
      <c r="D6931" t="s">
        <v>3973</v>
      </c>
      <c r="E6931" t="s">
        <v>20</v>
      </c>
      <c r="F6931" t="b">
        <v>0</v>
      </c>
      <c r="G6931" t="s">
        <v>41</v>
      </c>
      <c r="H6931" s="4">
        <v>45740.334629629629</v>
      </c>
      <c r="I6931" t="b">
        <v>0</v>
      </c>
      <c r="J6931" t="b">
        <v>1</v>
      </c>
      <c r="K6931" t="s">
        <v>24</v>
      </c>
      <c r="L6931" t="s">
        <v>22</v>
      </c>
      <c r="M6931">
        <v>216000</v>
      </c>
      <c r="O6931" t="s">
        <v>3973</v>
      </c>
      <c r="P6931" t="s">
        <v>9587</v>
      </c>
    </row>
    <row r="6932" spans="1:16" x14ac:dyDescent="0.25">
      <c r="A6932" t="s">
        <v>2</v>
      </c>
      <c r="B6932" t="s">
        <v>307</v>
      </c>
      <c r="C6932" t="s">
        <v>440</v>
      </c>
      <c r="D6932" t="s">
        <v>3600</v>
      </c>
      <c r="E6932" t="s">
        <v>20</v>
      </c>
      <c r="F6932" t="b">
        <v>0</v>
      </c>
      <c r="G6932" t="s">
        <v>41</v>
      </c>
      <c r="H6932" s="4">
        <v>45740.335439814808</v>
      </c>
      <c r="I6932" t="b">
        <v>0</v>
      </c>
      <c r="J6932" t="b">
        <v>1</v>
      </c>
      <c r="K6932" t="s">
        <v>24</v>
      </c>
      <c r="L6932" t="s">
        <v>22</v>
      </c>
      <c r="M6932">
        <v>221000</v>
      </c>
      <c r="O6932" t="s">
        <v>59</v>
      </c>
      <c r="P6932" t="s">
        <v>137</v>
      </c>
    </row>
    <row r="6933" spans="1:16" x14ac:dyDescent="0.25">
      <c r="A6933" t="s">
        <v>0</v>
      </c>
      <c r="B6933" t="s">
        <v>9588</v>
      </c>
      <c r="C6933" t="s">
        <v>559</v>
      </c>
      <c r="D6933" t="s">
        <v>4103</v>
      </c>
      <c r="E6933" t="s">
        <v>20</v>
      </c>
      <c r="F6933" t="b">
        <v>0</v>
      </c>
      <c r="G6933" t="s">
        <v>27</v>
      </c>
      <c r="H6933" s="4">
        <v>45740.375138888892</v>
      </c>
      <c r="I6933" t="b">
        <v>1</v>
      </c>
      <c r="J6933" t="b">
        <v>1</v>
      </c>
      <c r="K6933" t="s">
        <v>24</v>
      </c>
      <c r="L6933" t="s">
        <v>22</v>
      </c>
      <c r="M6933">
        <v>52198</v>
      </c>
      <c r="O6933" t="s">
        <v>2485</v>
      </c>
      <c r="P6933" t="s">
        <v>3349</v>
      </c>
    </row>
    <row r="6934" spans="1:16" x14ac:dyDescent="0.25">
      <c r="A6934" t="s">
        <v>2</v>
      </c>
      <c r="B6934" t="s">
        <v>2</v>
      </c>
      <c r="C6934" t="s">
        <v>3073</v>
      </c>
      <c r="D6934" t="s">
        <v>2208</v>
      </c>
      <c r="E6934" t="s">
        <v>20</v>
      </c>
      <c r="F6934" t="b">
        <v>0</v>
      </c>
      <c r="G6934" t="s">
        <v>30</v>
      </c>
      <c r="H6934" s="4">
        <v>45740.421180555553</v>
      </c>
      <c r="I6934" t="b">
        <v>1</v>
      </c>
      <c r="J6934" t="b">
        <v>1</v>
      </c>
      <c r="K6934" t="s">
        <v>24</v>
      </c>
      <c r="L6934" t="s">
        <v>22</v>
      </c>
      <c r="M6934">
        <v>107500</v>
      </c>
      <c r="O6934" t="s">
        <v>9589</v>
      </c>
      <c r="P6934" t="s">
        <v>9590</v>
      </c>
    </row>
    <row r="6935" spans="1:16" x14ac:dyDescent="0.25">
      <c r="A6935" t="s">
        <v>0</v>
      </c>
      <c r="B6935" t="s">
        <v>731</v>
      </c>
      <c r="C6935" t="s">
        <v>1105</v>
      </c>
      <c r="D6935" t="s">
        <v>3957</v>
      </c>
      <c r="E6935" t="s">
        <v>34</v>
      </c>
      <c r="F6935" t="b">
        <v>0</v>
      </c>
      <c r="G6935" t="s">
        <v>27</v>
      </c>
      <c r="H6935" s="4">
        <v>45740.458425925928</v>
      </c>
      <c r="I6935" t="b">
        <v>1</v>
      </c>
      <c r="J6935" t="b">
        <v>0</v>
      </c>
      <c r="K6935" t="s">
        <v>24</v>
      </c>
      <c r="L6935" t="s">
        <v>36</v>
      </c>
      <c r="N6935">
        <v>27.979999542236332</v>
      </c>
      <c r="O6935" t="s">
        <v>3668</v>
      </c>
    </row>
    <row r="6936" spans="1:16" x14ac:dyDescent="0.25">
      <c r="A6936" t="s">
        <v>25</v>
      </c>
      <c r="B6936" t="s">
        <v>25</v>
      </c>
      <c r="C6936" t="s">
        <v>365</v>
      </c>
      <c r="D6936" t="s">
        <v>3957</v>
      </c>
      <c r="E6936" t="s">
        <v>34</v>
      </c>
      <c r="F6936" t="b">
        <v>0</v>
      </c>
      <c r="G6936" t="s">
        <v>27</v>
      </c>
      <c r="H6936" s="4">
        <v>45740.458518518521</v>
      </c>
      <c r="I6936" t="b">
        <v>0</v>
      </c>
      <c r="J6936" t="b">
        <v>0</v>
      </c>
      <c r="K6936" t="s">
        <v>24</v>
      </c>
      <c r="L6936" t="s">
        <v>36</v>
      </c>
      <c r="N6936">
        <v>22.694999694824219</v>
      </c>
      <c r="O6936" t="s">
        <v>9591</v>
      </c>
      <c r="P6936" t="s">
        <v>9592</v>
      </c>
    </row>
    <row r="6937" spans="1:16" x14ac:dyDescent="0.25">
      <c r="A6937" t="s">
        <v>0</v>
      </c>
      <c r="B6937" t="s">
        <v>3831</v>
      </c>
      <c r="C6937" t="s">
        <v>5663</v>
      </c>
      <c r="D6937" t="s">
        <v>3957</v>
      </c>
      <c r="E6937" t="s">
        <v>34</v>
      </c>
      <c r="F6937" t="b">
        <v>0</v>
      </c>
      <c r="G6937" t="s">
        <v>27</v>
      </c>
      <c r="H6937" s="4">
        <v>45740.458541666667</v>
      </c>
      <c r="I6937" t="b">
        <v>1</v>
      </c>
      <c r="J6937" t="b">
        <v>1</v>
      </c>
      <c r="K6937" t="s">
        <v>24</v>
      </c>
      <c r="L6937" t="s">
        <v>36</v>
      </c>
      <c r="N6937">
        <v>24.014999389648441</v>
      </c>
      <c r="O6937" t="s">
        <v>9593</v>
      </c>
      <c r="P6937" t="s">
        <v>9594</v>
      </c>
    </row>
    <row r="6938" spans="1:16" x14ac:dyDescent="0.25">
      <c r="A6938" t="s">
        <v>0</v>
      </c>
      <c r="B6938" t="s">
        <v>9595</v>
      </c>
      <c r="C6938" t="s">
        <v>225</v>
      </c>
      <c r="D6938" t="s">
        <v>3957</v>
      </c>
      <c r="E6938" t="s">
        <v>34</v>
      </c>
      <c r="F6938" t="b">
        <v>0</v>
      </c>
      <c r="G6938" t="s">
        <v>52</v>
      </c>
      <c r="H6938" s="4">
        <v>45740.459386574083</v>
      </c>
      <c r="I6938" t="b">
        <v>0</v>
      </c>
      <c r="J6938" t="b">
        <v>0</v>
      </c>
      <c r="K6938" t="s">
        <v>24</v>
      </c>
      <c r="L6938" t="s">
        <v>36</v>
      </c>
      <c r="N6938">
        <v>19.579999923706051</v>
      </c>
      <c r="O6938" t="s">
        <v>1399</v>
      </c>
      <c r="P6938" t="s">
        <v>9596</v>
      </c>
    </row>
    <row r="6939" spans="1:16" x14ac:dyDescent="0.25">
      <c r="A6939" t="s">
        <v>1</v>
      </c>
      <c r="B6939" t="s">
        <v>9597</v>
      </c>
      <c r="C6939" t="s">
        <v>1135</v>
      </c>
      <c r="D6939" t="s">
        <v>3957</v>
      </c>
      <c r="E6939" t="s">
        <v>20</v>
      </c>
      <c r="F6939" t="b">
        <v>0</v>
      </c>
      <c r="G6939" t="s">
        <v>27</v>
      </c>
      <c r="H6939" s="4">
        <v>45740.45952546296</v>
      </c>
      <c r="I6939" t="b">
        <v>0</v>
      </c>
      <c r="J6939" t="b">
        <v>1</v>
      </c>
      <c r="K6939" t="s">
        <v>24</v>
      </c>
      <c r="L6939" t="s">
        <v>36</v>
      </c>
      <c r="N6939">
        <v>41.505001068115227</v>
      </c>
      <c r="O6939" t="s">
        <v>811</v>
      </c>
      <c r="P6939" t="s">
        <v>2004</v>
      </c>
    </row>
    <row r="6940" spans="1:16" x14ac:dyDescent="0.25">
      <c r="A6940" t="s">
        <v>40</v>
      </c>
      <c r="B6940" t="s">
        <v>9598</v>
      </c>
      <c r="C6940" t="s">
        <v>151</v>
      </c>
      <c r="D6940" t="s">
        <v>3973</v>
      </c>
      <c r="E6940" t="s">
        <v>20</v>
      </c>
      <c r="F6940" t="b">
        <v>0</v>
      </c>
      <c r="G6940" t="s">
        <v>35</v>
      </c>
      <c r="H6940" s="4">
        <v>45740.461087962962</v>
      </c>
      <c r="I6940" t="b">
        <v>0</v>
      </c>
      <c r="J6940" t="b">
        <v>1</v>
      </c>
      <c r="K6940" t="s">
        <v>24</v>
      </c>
      <c r="L6940" t="s">
        <v>22</v>
      </c>
      <c r="M6940">
        <v>165500</v>
      </c>
      <c r="O6940" t="s">
        <v>9599</v>
      </c>
      <c r="P6940" t="s">
        <v>9600</v>
      </c>
    </row>
    <row r="6941" spans="1:16" x14ac:dyDescent="0.25">
      <c r="A6941" t="s">
        <v>139</v>
      </c>
      <c r="B6941" t="s">
        <v>2126</v>
      </c>
      <c r="C6941" t="s">
        <v>3483</v>
      </c>
      <c r="D6941" t="s">
        <v>3973</v>
      </c>
      <c r="E6941" t="s">
        <v>20</v>
      </c>
      <c r="F6941" t="b">
        <v>0</v>
      </c>
      <c r="G6941" t="s">
        <v>30</v>
      </c>
      <c r="H6941" s="4">
        <v>45740.500960648147</v>
      </c>
      <c r="I6941" t="b">
        <v>0</v>
      </c>
      <c r="J6941" t="b">
        <v>1</v>
      </c>
      <c r="K6941" t="s">
        <v>24</v>
      </c>
      <c r="L6941" t="s">
        <v>22</v>
      </c>
      <c r="M6941">
        <v>75000</v>
      </c>
      <c r="O6941" t="s">
        <v>482</v>
      </c>
      <c r="P6941" t="s">
        <v>119</v>
      </c>
    </row>
    <row r="6942" spans="1:16" x14ac:dyDescent="0.25">
      <c r="A6942" t="s">
        <v>2</v>
      </c>
      <c r="B6942" t="s">
        <v>9601</v>
      </c>
      <c r="C6942" t="s">
        <v>39</v>
      </c>
      <c r="D6942" t="s">
        <v>112</v>
      </c>
      <c r="E6942" t="s">
        <v>51</v>
      </c>
      <c r="F6942" t="b">
        <v>1</v>
      </c>
      <c r="G6942" t="s">
        <v>27</v>
      </c>
      <c r="H6942" s="4">
        <v>45740.501701388886</v>
      </c>
      <c r="I6942" t="b">
        <v>1</v>
      </c>
      <c r="J6942" t="b">
        <v>0</v>
      </c>
      <c r="K6942" t="s">
        <v>24</v>
      </c>
      <c r="L6942" t="s">
        <v>36</v>
      </c>
      <c r="N6942">
        <v>75</v>
      </c>
      <c r="O6942" t="s">
        <v>112</v>
      </c>
      <c r="P6942" t="s">
        <v>3422</v>
      </c>
    </row>
    <row r="6943" spans="1:16" x14ac:dyDescent="0.25">
      <c r="A6943" t="s">
        <v>2</v>
      </c>
      <c r="B6943" t="s">
        <v>2604</v>
      </c>
      <c r="C6943" t="s">
        <v>1315</v>
      </c>
      <c r="D6943" t="s">
        <v>3973</v>
      </c>
      <c r="E6943" t="s">
        <v>105</v>
      </c>
      <c r="F6943" t="b">
        <v>0</v>
      </c>
      <c r="G6943" t="s">
        <v>27</v>
      </c>
      <c r="H6943" s="4">
        <v>45740.502025462964</v>
      </c>
      <c r="I6943" t="b">
        <v>0</v>
      </c>
      <c r="J6943" t="b">
        <v>0</v>
      </c>
      <c r="K6943" t="s">
        <v>24</v>
      </c>
      <c r="L6943" t="s">
        <v>22</v>
      </c>
      <c r="M6943">
        <v>69000</v>
      </c>
      <c r="O6943" t="s">
        <v>482</v>
      </c>
      <c r="P6943" t="s">
        <v>1075</v>
      </c>
    </row>
    <row r="6944" spans="1:16" x14ac:dyDescent="0.25">
      <c r="A6944" t="s">
        <v>0</v>
      </c>
      <c r="B6944" t="s">
        <v>9602</v>
      </c>
      <c r="C6944" t="s">
        <v>5713</v>
      </c>
      <c r="D6944" t="s">
        <v>9603</v>
      </c>
      <c r="E6944" t="s">
        <v>51</v>
      </c>
      <c r="F6944" t="b">
        <v>0</v>
      </c>
      <c r="G6944" t="s">
        <v>314</v>
      </c>
      <c r="H6944" s="4">
        <v>45740.507152777784</v>
      </c>
      <c r="I6944" t="b">
        <v>1</v>
      </c>
      <c r="J6944" t="b">
        <v>0</v>
      </c>
      <c r="K6944" t="s">
        <v>314</v>
      </c>
      <c r="L6944" t="s">
        <v>22</v>
      </c>
      <c r="M6944">
        <v>30000</v>
      </c>
      <c r="O6944" t="s">
        <v>9604</v>
      </c>
      <c r="P6944" t="s">
        <v>9605</v>
      </c>
    </row>
    <row r="6945" spans="1:16" x14ac:dyDescent="0.25">
      <c r="A6945" t="s">
        <v>2</v>
      </c>
      <c r="B6945" t="s">
        <v>9606</v>
      </c>
      <c r="C6945" t="s">
        <v>540</v>
      </c>
      <c r="D6945" t="s">
        <v>3957</v>
      </c>
      <c r="E6945" t="s">
        <v>34</v>
      </c>
      <c r="F6945" t="b">
        <v>0</v>
      </c>
      <c r="G6945" t="s">
        <v>27</v>
      </c>
      <c r="H6945" s="4">
        <v>45740.543449074074</v>
      </c>
      <c r="I6945" t="b">
        <v>0</v>
      </c>
      <c r="J6945" t="b">
        <v>1</v>
      </c>
      <c r="K6945" t="s">
        <v>24</v>
      </c>
      <c r="L6945" t="s">
        <v>36</v>
      </c>
      <c r="N6945">
        <v>61.159996032714837</v>
      </c>
      <c r="O6945" t="s">
        <v>3121</v>
      </c>
      <c r="P6945" t="s">
        <v>9607</v>
      </c>
    </row>
    <row r="6946" spans="1:16" x14ac:dyDescent="0.25">
      <c r="A6946" t="s">
        <v>0</v>
      </c>
      <c r="B6946" t="s">
        <v>9608</v>
      </c>
      <c r="C6946" t="s">
        <v>3302</v>
      </c>
      <c r="D6946" t="s">
        <v>3957</v>
      </c>
      <c r="E6946" t="s">
        <v>20</v>
      </c>
      <c r="F6946" t="b">
        <v>0</v>
      </c>
      <c r="G6946" t="s">
        <v>27</v>
      </c>
      <c r="H6946" s="4">
        <v>45740.583541666667</v>
      </c>
      <c r="I6946" t="b">
        <v>1</v>
      </c>
      <c r="J6946" t="b">
        <v>1</v>
      </c>
      <c r="K6946" t="s">
        <v>24</v>
      </c>
      <c r="L6946" t="s">
        <v>36</v>
      </c>
      <c r="N6946">
        <v>22.694999694824219</v>
      </c>
      <c r="O6946" t="s">
        <v>599</v>
      </c>
      <c r="P6946" t="s">
        <v>1245</v>
      </c>
    </row>
    <row r="6947" spans="1:16" x14ac:dyDescent="0.25">
      <c r="A6947" t="s">
        <v>25</v>
      </c>
      <c r="B6947" t="s">
        <v>25</v>
      </c>
      <c r="C6947" t="s">
        <v>3578</v>
      </c>
      <c r="D6947" t="s">
        <v>9609</v>
      </c>
      <c r="E6947" t="s">
        <v>34</v>
      </c>
      <c r="F6947" t="b">
        <v>0</v>
      </c>
      <c r="G6947" t="s">
        <v>27</v>
      </c>
      <c r="H6947" s="4">
        <v>45740.584537037037</v>
      </c>
      <c r="I6947" t="b">
        <v>0</v>
      </c>
      <c r="J6947" t="b">
        <v>1</v>
      </c>
      <c r="K6947" t="s">
        <v>24</v>
      </c>
      <c r="L6947" t="s">
        <v>36</v>
      </c>
      <c r="N6947">
        <v>27.979999542236332</v>
      </c>
      <c r="O6947" t="s">
        <v>1976</v>
      </c>
      <c r="P6947" t="s">
        <v>9610</v>
      </c>
    </row>
    <row r="6948" spans="1:16" x14ac:dyDescent="0.25">
      <c r="A6948" t="s">
        <v>2</v>
      </c>
      <c r="B6948" t="s">
        <v>9611</v>
      </c>
      <c r="C6948" t="s">
        <v>9612</v>
      </c>
      <c r="D6948" t="s">
        <v>3957</v>
      </c>
      <c r="E6948" t="s">
        <v>20</v>
      </c>
      <c r="F6948" t="b">
        <v>0</v>
      </c>
      <c r="G6948" t="s">
        <v>27</v>
      </c>
      <c r="H6948" s="4">
        <v>45740.58520833333</v>
      </c>
      <c r="I6948" t="b">
        <v>0</v>
      </c>
      <c r="J6948" t="b">
        <v>1</v>
      </c>
      <c r="K6948" t="s">
        <v>24</v>
      </c>
      <c r="L6948" t="s">
        <v>36</v>
      </c>
      <c r="N6948">
        <v>45.279998779296882</v>
      </c>
      <c r="O6948" t="s">
        <v>9613</v>
      </c>
      <c r="P6948" t="s">
        <v>9614</v>
      </c>
    </row>
    <row r="6949" spans="1:16" x14ac:dyDescent="0.25">
      <c r="A6949" t="s">
        <v>2</v>
      </c>
      <c r="B6949" t="s">
        <v>2</v>
      </c>
      <c r="C6949" t="s">
        <v>2950</v>
      </c>
      <c r="D6949" t="s">
        <v>3973</v>
      </c>
      <c r="E6949" t="s">
        <v>20</v>
      </c>
      <c r="F6949" t="b">
        <v>0</v>
      </c>
      <c r="G6949" t="s">
        <v>27</v>
      </c>
      <c r="H6949" s="4">
        <v>45740.58520833333</v>
      </c>
      <c r="I6949" t="b">
        <v>1</v>
      </c>
      <c r="J6949" t="b">
        <v>0</v>
      </c>
      <c r="K6949" t="s">
        <v>24</v>
      </c>
      <c r="L6949" t="s">
        <v>22</v>
      </c>
      <c r="M6949">
        <v>120000</v>
      </c>
      <c r="O6949" t="s">
        <v>846</v>
      </c>
      <c r="P6949" t="s">
        <v>9615</v>
      </c>
    </row>
    <row r="6950" spans="1:16" x14ac:dyDescent="0.25">
      <c r="A6950" t="s">
        <v>2</v>
      </c>
      <c r="B6950" t="s">
        <v>9616</v>
      </c>
      <c r="C6950" t="s">
        <v>71</v>
      </c>
      <c r="D6950" t="s">
        <v>3973</v>
      </c>
      <c r="E6950" t="s">
        <v>20</v>
      </c>
      <c r="F6950" t="b">
        <v>0</v>
      </c>
      <c r="G6950" t="s">
        <v>27</v>
      </c>
      <c r="H6950" s="4">
        <v>45740.585358796299</v>
      </c>
      <c r="I6950" t="b">
        <v>0</v>
      </c>
      <c r="J6950" t="b">
        <v>1</v>
      </c>
      <c r="K6950" t="s">
        <v>24</v>
      </c>
      <c r="L6950" t="s">
        <v>22</v>
      </c>
      <c r="M6950">
        <v>189500</v>
      </c>
      <c r="O6950" t="s">
        <v>1172</v>
      </c>
      <c r="P6950" t="s">
        <v>3638</v>
      </c>
    </row>
    <row r="6951" spans="1:16" x14ac:dyDescent="0.25">
      <c r="A6951" t="s">
        <v>1</v>
      </c>
      <c r="B6951" t="s">
        <v>9617</v>
      </c>
      <c r="C6951" t="s">
        <v>750</v>
      </c>
      <c r="D6951" t="s">
        <v>3973</v>
      </c>
      <c r="E6951" t="s">
        <v>20</v>
      </c>
      <c r="F6951" t="b">
        <v>0</v>
      </c>
      <c r="G6951" t="s">
        <v>27</v>
      </c>
      <c r="H6951" s="4">
        <v>45740.627025462964</v>
      </c>
      <c r="I6951" t="b">
        <v>1</v>
      </c>
      <c r="J6951" t="b">
        <v>0</v>
      </c>
      <c r="K6951" t="s">
        <v>24</v>
      </c>
      <c r="L6951" t="s">
        <v>22</v>
      </c>
      <c r="M6951">
        <v>112500</v>
      </c>
      <c r="O6951" t="s">
        <v>9618</v>
      </c>
      <c r="P6951" t="s">
        <v>9619</v>
      </c>
    </row>
    <row r="6952" spans="1:16" x14ac:dyDescent="0.25">
      <c r="A6952" t="s">
        <v>0</v>
      </c>
      <c r="B6952" t="s">
        <v>9620</v>
      </c>
      <c r="C6952" t="s">
        <v>1914</v>
      </c>
      <c r="D6952" t="s">
        <v>3828</v>
      </c>
      <c r="E6952" t="s">
        <v>20</v>
      </c>
      <c r="F6952" t="b">
        <v>0</v>
      </c>
      <c r="G6952" t="s">
        <v>41</v>
      </c>
      <c r="H6952" s="4">
        <v>45740.667037037027</v>
      </c>
      <c r="I6952" t="b">
        <v>0</v>
      </c>
      <c r="J6952" t="b">
        <v>1</v>
      </c>
      <c r="K6952" t="s">
        <v>24</v>
      </c>
      <c r="L6952" t="s">
        <v>22</v>
      </c>
      <c r="M6952">
        <v>37000</v>
      </c>
      <c r="O6952" t="s">
        <v>1298</v>
      </c>
      <c r="P6952" t="s">
        <v>204</v>
      </c>
    </row>
    <row r="6953" spans="1:16" x14ac:dyDescent="0.25">
      <c r="A6953" t="s">
        <v>1</v>
      </c>
      <c r="B6953" t="s">
        <v>9621</v>
      </c>
      <c r="C6953" t="s">
        <v>542</v>
      </c>
      <c r="D6953" t="s">
        <v>3973</v>
      </c>
      <c r="E6953" t="s">
        <v>20</v>
      </c>
      <c r="F6953" t="b">
        <v>0</v>
      </c>
      <c r="G6953" t="s">
        <v>41</v>
      </c>
      <c r="H6953" s="4">
        <v>45740.667037037027</v>
      </c>
      <c r="I6953" t="b">
        <v>0</v>
      </c>
      <c r="J6953" t="b">
        <v>0</v>
      </c>
      <c r="K6953" t="s">
        <v>24</v>
      </c>
      <c r="L6953" t="s">
        <v>22</v>
      </c>
      <c r="M6953">
        <v>87500</v>
      </c>
      <c r="O6953" t="s">
        <v>3333</v>
      </c>
      <c r="P6953" t="s">
        <v>6717</v>
      </c>
    </row>
    <row r="6954" spans="1:16" x14ac:dyDescent="0.25">
      <c r="A6954" t="s">
        <v>28</v>
      </c>
      <c r="B6954" t="s">
        <v>3623</v>
      </c>
      <c r="C6954" t="s">
        <v>203</v>
      </c>
      <c r="D6954" t="s">
        <v>3973</v>
      </c>
      <c r="E6954" t="s">
        <v>51</v>
      </c>
      <c r="F6954" t="b">
        <v>0</v>
      </c>
      <c r="G6954" t="s">
        <v>41</v>
      </c>
      <c r="H6954" s="4">
        <v>45740.668993055559</v>
      </c>
      <c r="I6954" t="b">
        <v>0</v>
      </c>
      <c r="J6954" t="b">
        <v>0</v>
      </c>
      <c r="K6954" t="s">
        <v>24</v>
      </c>
      <c r="L6954" t="s">
        <v>36</v>
      </c>
      <c r="N6954">
        <v>72.5</v>
      </c>
      <c r="O6954" t="s">
        <v>741</v>
      </c>
      <c r="P6954" t="s">
        <v>9622</v>
      </c>
    </row>
    <row r="6955" spans="1:16" x14ac:dyDescent="0.25">
      <c r="A6955" t="s">
        <v>0</v>
      </c>
      <c r="B6955" t="s">
        <v>545</v>
      </c>
      <c r="C6955" t="s">
        <v>9623</v>
      </c>
      <c r="D6955" t="s">
        <v>3828</v>
      </c>
      <c r="E6955" t="s">
        <v>51</v>
      </c>
      <c r="F6955" t="b">
        <v>0</v>
      </c>
      <c r="G6955" t="s">
        <v>27</v>
      </c>
      <c r="H6955" s="4">
        <v>45740.708460648151</v>
      </c>
      <c r="I6955" t="b">
        <v>1</v>
      </c>
      <c r="J6955" t="b">
        <v>0</v>
      </c>
      <c r="K6955" t="s">
        <v>24</v>
      </c>
      <c r="L6955" t="s">
        <v>36</v>
      </c>
      <c r="N6955">
        <v>17</v>
      </c>
      <c r="O6955" t="s">
        <v>1136</v>
      </c>
      <c r="P6955" t="s">
        <v>1374</v>
      </c>
    </row>
    <row r="6956" spans="1:16" x14ac:dyDescent="0.25">
      <c r="A6956" t="s">
        <v>0</v>
      </c>
      <c r="B6956" t="s">
        <v>9624</v>
      </c>
      <c r="C6956" t="s">
        <v>733</v>
      </c>
      <c r="D6956" t="s">
        <v>3973</v>
      </c>
      <c r="E6956" t="s">
        <v>51</v>
      </c>
      <c r="F6956" t="b">
        <v>0</v>
      </c>
      <c r="G6956" t="s">
        <v>41</v>
      </c>
      <c r="H6956" s="4">
        <v>45740.708796296298</v>
      </c>
      <c r="I6956" t="b">
        <v>0</v>
      </c>
      <c r="J6956" t="b">
        <v>0</v>
      </c>
      <c r="K6956" t="s">
        <v>24</v>
      </c>
      <c r="L6956" t="s">
        <v>36</v>
      </c>
      <c r="N6956">
        <v>72.5</v>
      </c>
      <c r="O6956" t="s">
        <v>1241</v>
      </c>
      <c r="P6956" t="s">
        <v>9625</v>
      </c>
    </row>
    <row r="6957" spans="1:16" x14ac:dyDescent="0.25">
      <c r="A6957" t="s">
        <v>2</v>
      </c>
      <c r="B6957" t="s">
        <v>1215</v>
      </c>
      <c r="C6957" t="s">
        <v>9626</v>
      </c>
      <c r="D6957" t="s">
        <v>3957</v>
      </c>
      <c r="E6957" t="s">
        <v>34</v>
      </c>
      <c r="F6957" t="b">
        <v>0</v>
      </c>
      <c r="G6957" t="s">
        <v>27</v>
      </c>
      <c r="H6957" s="4">
        <v>45740.710057870368</v>
      </c>
      <c r="I6957" t="b">
        <v>1</v>
      </c>
      <c r="J6957" t="b">
        <v>0</v>
      </c>
      <c r="K6957" t="s">
        <v>24</v>
      </c>
      <c r="L6957" t="s">
        <v>36</v>
      </c>
      <c r="N6957">
        <v>44.385002136230469</v>
      </c>
      <c r="O6957" t="s">
        <v>7544</v>
      </c>
      <c r="P6957" t="s">
        <v>9627</v>
      </c>
    </row>
    <row r="6958" spans="1:16" x14ac:dyDescent="0.25">
      <c r="A6958" t="s">
        <v>139</v>
      </c>
      <c r="B6958" t="s">
        <v>3172</v>
      </c>
      <c r="C6958" t="s">
        <v>71</v>
      </c>
      <c r="D6958" t="s">
        <v>3973</v>
      </c>
      <c r="E6958" t="s">
        <v>20</v>
      </c>
      <c r="F6958" t="b">
        <v>0</v>
      </c>
      <c r="G6958" t="s">
        <v>27</v>
      </c>
      <c r="H6958" s="4">
        <v>45740.710358796299</v>
      </c>
      <c r="I6958" t="b">
        <v>0</v>
      </c>
      <c r="J6958" t="b">
        <v>1</v>
      </c>
      <c r="K6958" t="s">
        <v>24</v>
      </c>
      <c r="L6958" t="s">
        <v>22</v>
      </c>
      <c r="M6958">
        <v>150000</v>
      </c>
      <c r="O6958" t="s">
        <v>177</v>
      </c>
      <c r="P6958" t="s">
        <v>9628</v>
      </c>
    </row>
    <row r="6959" spans="1:16" x14ac:dyDescent="0.25">
      <c r="A6959" t="s">
        <v>2</v>
      </c>
      <c r="B6959" t="s">
        <v>9629</v>
      </c>
      <c r="C6959" t="s">
        <v>316</v>
      </c>
      <c r="D6959" t="s">
        <v>3828</v>
      </c>
      <c r="E6959" t="s">
        <v>219</v>
      </c>
      <c r="F6959" t="b">
        <v>0</v>
      </c>
      <c r="G6959" t="s">
        <v>27</v>
      </c>
      <c r="H6959" s="4">
        <v>45740.75172453704</v>
      </c>
      <c r="I6959" t="b">
        <v>0</v>
      </c>
      <c r="J6959" t="b">
        <v>0</v>
      </c>
      <c r="K6959" t="s">
        <v>24</v>
      </c>
      <c r="L6959" t="s">
        <v>36</v>
      </c>
      <c r="N6959">
        <v>51</v>
      </c>
      <c r="O6959" t="s">
        <v>9630</v>
      </c>
      <c r="P6959" t="s">
        <v>9631</v>
      </c>
    </row>
    <row r="6960" spans="1:16" x14ac:dyDescent="0.25">
      <c r="A6960" t="s">
        <v>0</v>
      </c>
      <c r="B6960" t="s">
        <v>103</v>
      </c>
      <c r="C6960" t="s">
        <v>859</v>
      </c>
      <c r="D6960" t="s">
        <v>3828</v>
      </c>
      <c r="E6960" t="s">
        <v>20</v>
      </c>
      <c r="F6960" t="b">
        <v>0</v>
      </c>
      <c r="G6960" t="s">
        <v>27</v>
      </c>
      <c r="H6960" s="4">
        <v>45740.791770833333</v>
      </c>
      <c r="I6960" t="b">
        <v>0</v>
      </c>
      <c r="J6960" t="b">
        <v>1</v>
      </c>
      <c r="K6960" t="s">
        <v>24</v>
      </c>
      <c r="L6960" t="s">
        <v>22</v>
      </c>
      <c r="M6960">
        <v>60000</v>
      </c>
      <c r="O6960" t="s">
        <v>3141</v>
      </c>
      <c r="P6960" t="s">
        <v>9632</v>
      </c>
    </row>
    <row r="6961" spans="1:16" x14ac:dyDescent="0.25">
      <c r="A6961" t="s">
        <v>40</v>
      </c>
      <c r="B6961" t="s">
        <v>9633</v>
      </c>
      <c r="C6961" t="s">
        <v>143</v>
      </c>
      <c r="D6961" t="s">
        <v>3973</v>
      </c>
      <c r="E6961" t="s">
        <v>20</v>
      </c>
      <c r="F6961" t="b">
        <v>0</v>
      </c>
      <c r="G6961" t="s">
        <v>27</v>
      </c>
      <c r="H6961" s="4">
        <v>45740.793506944443</v>
      </c>
      <c r="I6961" t="b">
        <v>1</v>
      </c>
      <c r="J6961" t="b">
        <v>0</v>
      </c>
      <c r="K6961" t="s">
        <v>24</v>
      </c>
      <c r="L6961" t="s">
        <v>22</v>
      </c>
      <c r="M6961">
        <v>127500</v>
      </c>
      <c r="O6961" t="s">
        <v>2862</v>
      </c>
      <c r="P6961" t="s">
        <v>9634</v>
      </c>
    </row>
    <row r="6962" spans="1:16" x14ac:dyDescent="0.25">
      <c r="A6962" t="s">
        <v>2</v>
      </c>
      <c r="B6962" t="s">
        <v>9635</v>
      </c>
      <c r="C6962" t="s">
        <v>47</v>
      </c>
      <c r="D6962" t="s">
        <v>3828</v>
      </c>
      <c r="E6962" t="s">
        <v>20</v>
      </c>
      <c r="F6962" t="b">
        <v>0</v>
      </c>
      <c r="G6962" t="s">
        <v>23</v>
      </c>
      <c r="H6962" s="4">
        <v>45740.826574074083</v>
      </c>
      <c r="I6962" t="b">
        <v>1</v>
      </c>
      <c r="J6962" t="b">
        <v>1</v>
      </c>
      <c r="K6962" t="s">
        <v>24</v>
      </c>
      <c r="L6962" t="s">
        <v>22</v>
      </c>
      <c r="M6962">
        <v>162500</v>
      </c>
      <c r="O6962" t="s">
        <v>1156</v>
      </c>
      <c r="P6962" t="s">
        <v>6650</v>
      </c>
    </row>
    <row r="6963" spans="1:16" x14ac:dyDescent="0.25">
      <c r="A6963" t="s">
        <v>0</v>
      </c>
      <c r="B6963" t="s">
        <v>9636</v>
      </c>
      <c r="C6963" t="s">
        <v>33</v>
      </c>
      <c r="D6963" t="s">
        <v>3600</v>
      </c>
      <c r="E6963" t="s">
        <v>51</v>
      </c>
      <c r="F6963" t="b">
        <v>0</v>
      </c>
      <c r="G6963" t="s">
        <v>35</v>
      </c>
      <c r="H6963" s="4">
        <v>45740.833935185183</v>
      </c>
      <c r="I6963" t="b">
        <v>0</v>
      </c>
      <c r="J6963" t="b">
        <v>1</v>
      </c>
      <c r="K6963" t="s">
        <v>24</v>
      </c>
      <c r="L6963" t="s">
        <v>36</v>
      </c>
      <c r="N6963">
        <v>36.5</v>
      </c>
      <c r="O6963" t="s">
        <v>339</v>
      </c>
      <c r="P6963" t="s">
        <v>9637</v>
      </c>
    </row>
    <row r="6964" spans="1:16" x14ac:dyDescent="0.25">
      <c r="A6964" t="s">
        <v>2</v>
      </c>
      <c r="B6964" t="s">
        <v>2334</v>
      </c>
      <c r="C6964" t="s">
        <v>39</v>
      </c>
      <c r="D6964" t="s">
        <v>3973</v>
      </c>
      <c r="E6964" t="s">
        <v>20</v>
      </c>
      <c r="F6964" t="b">
        <v>1</v>
      </c>
      <c r="G6964" t="s">
        <v>27</v>
      </c>
      <c r="H6964" s="4">
        <v>45740.835057870368</v>
      </c>
      <c r="I6964" t="b">
        <v>0</v>
      </c>
      <c r="J6964" t="b">
        <v>1</v>
      </c>
      <c r="K6964" t="s">
        <v>24</v>
      </c>
      <c r="L6964" t="s">
        <v>22</v>
      </c>
      <c r="M6964">
        <v>195000</v>
      </c>
      <c r="O6964" t="s">
        <v>69</v>
      </c>
      <c r="P6964" t="s">
        <v>9638</v>
      </c>
    </row>
    <row r="6965" spans="1:16" x14ac:dyDescent="0.25">
      <c r="A6965" t="s">
        <v>139</v>
      </c>
      <c r="B6965" t="s">
        <v>9639</v>
      </c>
      <c r="C6965" t="s">
        <v>376</v>
      </c>
      <c r="D6965" t="s">
        <v>3973</v>
      </c>
      <c r="E6965" t="s">
        <v>20</v>
      </c>
      <c r="F6965" t="b">
        <v>0</v>
      </c>
      <c r="G6965" t="s">
        <v>23</v>
      </c>
      <c r="H6965" s="4">
        <v>45740.868125000001</v>
      </c>
      <c r="I6965" t="b">
        <v>0</v>
      </c>
      <c r="J6965" t="b">
        <v>1</v>
      </c>
      <c r="K6965" t="s">
        <v>24</v>
      </c>
      <c r="L6965" t="s">
        <v>22</v>
      </c>
      <c r="M6965">
        <v>102500</v>
      </c>
      <c r="O6965" t="s">
        <v>74</v>
      </c>
      <c r="P6965" t="s">
        <v>280</v>
      </c>
    </row>
    <row r="6966" spans="1:16" x14ac:dyDescent="0.25">
      <c r="A6966" t="s">
        <v>139</v>
      </c>
      <c r="B6966" t="s">
        <v>9640</v>
      </c>
      <c r="C6966" t="s">
        <v>203</v>
      </c>
      <c r="D6966" t="s">
        <v>3973</v>
      </c>
      <c r="E6966" t="s">
        <v>51</v>
      </c>
      <c r="F6966" t="b">
        <v>0</v>
      </c>
      <c r="G6966" t="s">
        <v>23</v>
      </c>
      <c r="H6966" s="4">
        <v>45740.868148148147</v>
      </c>
      <c r="I6966" t="b">
        <v>0</v>
      </c>
      <c r="J6966" t="b">
        <v>0</v>
      </c>
      <c r="K6966" t="s">
        <v>24</v>
      </c>
      <c r="L6966" t="s">
        <v>36</v>
      </c>
      <c r="N6966">
        <v>37.5</v>
      </c>
      <c r="O6966" t="s">
        <v>2114</v>
      </c>
      <c r="P6966" t="s">
        <v>9641</v>
      </c>
    </row>
    <row r="6967" spans="1:16" x14ac:dyDescent="0.25">
      <c r="A6967" t="s">
        <v>2</v>
      </c>
      <c r="B6967" t="s">
        <v>9642</v>
      </c>
      <c r="C6967" t="s">
        <v>140</v>
      </c>
      <c r="D6967" t="s">
        <v>3973</v>
      </c>
      <c r="E6967" t="s">
        <v>51</v>
      </c>
      <c r="F6967" t="b">
        <v>0</v>
      </c>
      <c r="G6967" t="s">
        <v>23</v>
      </c>
      <c r="H6967" s="4">
        <v>45740.868298611109</v>
      </c>
      <c r="I6967" t="b">
        <v>0</v>
      </c>
      <c r="J6967" t="b">
        <v>1</v>
      </c>
      <c r="K6967" t="s">
        <v>24</v>
      </c>
      <c r="L6967" t="s">
        <v>36</v>
      </c>
      <c r="N6967">
        <v>71</v>
      </c>
      <c r="O6967" t="s">
        <v>1454</v>
      </c>
      <c r="P6967" t="s">
        <v>9643</v>
      </c>
    </row>
    <row r="6968" spans="1:16" x14ac:dyDescent="0.25">
      <c r="A6968" t="s">
        <v>139</v>
      </c>
      <c r="B6968" t="s">
        <v>9644</v>
      </c>
      <c r="C6968" t="s">
        <v>142</v>
      </c>
      <c r="D6968" t="s">
        <v>3973</v>
      </c>
      <c r="E6968" t="s">
        <v>51</v>
      </c>
      <c r="F6968" t="b">
        <v>0</v>
      </c>
      <c r="G6968" t="s">
        <v>27</v>
      </c>
      <c r="H6968" s="4">
        <v>45740.875208333331</v>
      </c>
      <c r="I6968" t="b">
        <v>1</v>
      </c>
      <c r="J6968" t="b">
        <v>0</v>
      </c>
      <c r="K6968" t="s">
        <v>24</v>
      </c>
      <c r="L6968" t="s">
        <v>36</v>
      </c>
      <c r="N6968">
        <v>66.5</v>
      </c>
      <c r="O6968" t="s">
        <v>741</v>
      </c>
      <c r="P6968" t="s">
        <v>9645</v>
      </c>
    </row>
    <row r="6969" spans="1:16" x14ac:dyDescent="0.25">
      <c r="A6969" t="s">
        <v>1</v>
      </c>
      <c r="B6969" t="s">
        <v>7621</v>
      </c>
      <c r="C6969" t="s">
        <v>160</v>
      </c>
      <c r="D6969" t="s">
        <v>3828</v>
      </c>
      <c r="E6969" t="s">
        <v>20</v>
      </c>
      <c r="F6969" t="b">
        <v>0</v>
      </c>
      <c r="G6969" t="s">
        <v>52</v>
      </c>
      <c r="H6969" s="4">
        <v>45740.876574074071</v>
      </c>
      <c r="I6969" t="b">
        <v>0</v>
      </c>
      <c r="J6969" t="b">
        <v>1</v>
      </c>
      <c r="K6969" t="s">
        <v>24</v>
      </c>
      <c r="L6969" t="s">
        <v>22</v>
      </c>
      <c r="M6969">
        <v>125200</v>
      </c>
      <c r="O6969" t="s">
        <v>88</v>
      </c>
      <c r="P6969" t="s">
        <v>7622</v>
      </c>
    </row>
    <row r="6970" spans="1:16" x14ac:dyDescent="0.25">
      <c r="A6970" t="s">
        <v>2</v>
      </c>
      <c r="B6970" t="s">
        <v>1294</v>
      </c>
      <c r="C6970" t="s">
        <v>24</v>
      </c>
      <c r="D6970" t="s">
        <v>3973</v>
      </c>
      <c r="E6970" t="s">
        <v>20</v>
      </c>
      <c r="F6970" t="b">
        <v>0</v>
      </c>
      <c r="G6970" t="s">
        <v>27</v>
      </c>
      <c r="H6970" s="4">
        <v>45740.876747685194</v>
      </c>
      <c r="I6970" t="b">
        <v>0</v>
      </c>
      <c r="J6970" t="b">
        <v>0</v>
      </c>
      <c r="K6970" t="s">
        <v>24</v>
      </c>
      <c r="L6970" t="s">
        <v>22</v>
      </c>
      <c r="M6970">
        <v>130000</v>
      </c>
      <c r="O6970" t="s">
        <v>9646</v>
      </c>
      <c r="P6970" t="s">
        <v>9647</v>
      </c>
    </row>
    <row r="6971" spans="1:16" x14ac:dyDescent="0.25">
      <c r="A6971" t="s">
        <v>2</v>
      </c>
      <c r="B6971" t="s">
        <v>2</v>
      </c>
      <c r="C6971" t="s">
        <v>2015</v>
      </c>
      <c r="D6971" t="s">
        <v>3828</v>
      </c>
      <c r="E6971" t="s">
        <v>20</v>
      </c>
      <c r="F6971" t="b">
        <v>0</v>
      </c>
      <c r="G6971" t="s">
        <v>41</v>
      </c>
      <c r="H6971" s="4">
        <v>45740.87709490741</v>
      </c>
      <c r="I6971" t="b">
        <v>0</v>
      </c>
      <c r="J6971" t="b">
        <v>1</v>
      </c>
      <c r="K6971" t="s">
        <v>24</v>
      </c>
      <c r="L6971" t="s">
        <v>36</v>
      </c>
      <c r="N6971">
        <v>61.5</v>
      </c>
      <c r="O6971" t="s">
        <v>3022</v>
      </c>
      <c r="P6971" t="s">
        <v>9648</v>
      </c>
    </row>
    <row r="6972" spans="1:16" x14ac:dyDescent="0.25">
      <c r="A6972" t="s">
        <v>0</v>
      </c>
      <c r="B6972" t="s">
        <v>2594</v>
      </c>
      <c r="C6972" t="s">
        <v>329</v>
      </c>
      <c r="D6972" t="s">
        <v>2208</v>
      </c>
      <c r="E6972" t="s">
        <v>20</v>
      </c>
      <c r="F6972" t="b">
        <v>0</v>
      </c>
      <c r="G6972" t="s">
        <v>27</v>
      </c>
      <c r="H6972" s="4">
        <v>45740.91679398148</v>
      </c>
      <c r="I6972" t="b">
        <v>0</v>
      </c>
      <c r="J6972" t="b">
        <v>0</v>
      </c>
      <c r="K6972" t="s">
        <v>24</v>
      </c>
      <c r="L6972" t="s">
        <v>36</v>
      </c>
      <c r="N6972">
        <v>100</v>
      </c>
      <c r="O6972" t="s">
        <v>9649</v>
      </c>
      <c r="P6972" t="s">
        <v>9650</v>
      </c>
    </row>
    <row r="6973" spans="1:16" x14ac:dyDescent="0.25">
      <c r="A6973" t="s">
        <v>0</v>
      </c>
      <c r="B6973" t="s">
        <v>9651</v>
      </c>
      <c r="C6973" t="s">
        <v>2500</v>
      </c>
      <c r="D6973" t="s">
        <v>2208</v>
      </c>
      <c r="E6973" t="s">
        <v>20</v>
      </c>
      <c r="F6973" t="b">
        <v>0</v>
      </c>
      <c r="G6973" t="s">
        <v>41</v>
      </c>
      <c r="H6973" s="4">
        <v>45740.958703703713</v>
      </c>
      <c r="I6973" t="b">
        <v>0</v>
      </c>
      <c r="J6973" t="b">
        <v>0</v>
      </c>
      <c r="K6973" t="s">
        <v>24</v>
      </c>
      <c r="L6973" t="s">
        <v>36</v>
      </c>
      <c r="N6973">
        <v>21.260000228881839</v>
      </c>
      <c r="O6973" t="s">
        <v>3299</v>
      </c>
      <c r="P6973" t="s">
        <v>2149</v>
      </c>
    </row>
    <row r="6974" spans="1:16" x14ac:dyDescent="0.25">
      <c r="A6974" t="s">
        <v>2</v>
      </c>
      <c r="B6974" t="s">
        <v>9652</v>
      </c>
      <c r="C6974" t="s">
        <v>151</v>
      </c>
      <c r="D6974" t="s">
        <v>3973</v>
      </c>
      <c r="E6974" t="s">
        <v>51</v>
      </c>
      <c r="F6974" t="b">
        <v>0</v>
      </c>
      <c r="G6974" t="s">
        <v>30</v>
      </c>
      <c r="H6974" s="4">
        <v>45740.959780092591</v>
      </c>
      <c r="I6974" t="b">
        <v>0</v>
      </c>
      <c r="J6974" t="b">
        <v>0</v>
      </c>
      <c r="K6974" t="s">
        <v>24</v>
      </c>
      <c r="L6974" t="s">
        <v>36</v>
      </c>
      <c r="N6974">
        <v>70</v>
      </c>
      <c r="O6974" t="s">
        <v>2966</v>
      </c>
      <c r="P6974" t="s">
        <v>9653</v>
      </c>
    </row>
    <row r="6975" spans="1:16" x14ac:dyDescent="0.25">
      <c r="A6975" t="s">
        <v>25</v>
      </c>
      <c r="B6975" t="s">
        <v>25</v>
      </c>
      <c r="C6975" t="s">
        <v>555</v>
      </c>
      <c r="D6975" t="s">
        <v>5123</v>
      </c>
      <c r="E6975" t="s">
        <v>20</v>
      </c>
      <c r="F6975" t="b">
        <v>0</v>
      </c>
      <c r="G6975" t="s">
        <v>30</v>
      </c>
      <c r="H6975" s="4">
        <v>45741.000960648147</v>
      </c>
      <c r="I6975" t="b">
        <v>0</v>
      </c>
      <c r="J6975" t="b">
        <v>0</v>
      </c>
      <c r="K6975" t="s">
        <v>24</v>
      </c>
      <c r="L6975" t="s">
        <v>36</v>
      </c>
      <c r="N6975">
        <v>25.2400016784668</v>
      </c>
      <c r="O6975" t="s">
        <v>2075</v>
      </c>
      <c r="P6975" t="s">
        <v>6153</v>
      </c>
    </row>
    <row r="6976" spans="1:16" x14ac:dyDescent="0.25">
      <c r="A6976" t="s">
        <v>1</v>
      </c>
      <c r="B6976" t="s">
        <v>4720</v>
      </c>
      <c r="C6976" t="s">
        <v>1331</v>
      </c>
      <c r="D6976" t="s">
        <v>3973</v>
      </c>
      <c r="E6976" t="s">
        <v>20</v>
      </c>
      <c r="F6976" t="b">
        <v>0</v>
      </c>
      <c r="G6976" t="s">
        <v>27</v>
      </c>
      <c r="H6976" s="4">
        <v>45741.001203703701</v>
      </c>
      <c r="I6976" t="b">
        <v>0</v>
      </c>
      <c r="J6976" t="b">
        <v>0</v>
      </c>
      <c r="K6976" t="s">
        <v>24</v>
      </c>
      <c r="L6976" t="s">
        <v>22</v>
      </c>
      <c r="M6976">
        <v>75000</v>
      </c>
      <c r="O6976" t="s">
        <v>2428</v>
      </c>
      <c r="P6976" t="s">
        <v>338</v>
      </c>
    </row>
    <row r="6977" spans="1:16" x14ac:dyDescent="0.25">
      <c r="A6977" t="s">
        <v>2</v>
      </c>
      <c r="B6977" t="s">
        <v>9654</v>
      </c>
      <c r="C6977" t="s">
        <v>327</v>
      </c>
      <c r="D6977" t="s">
        <v>5535</v>
      </c>
      <c r="E6977" t="s">
        <v>20</v>
      </c>
      <c r="F6977" t="b">
        <v>0</v>
      </c>
      <c r="G6977" t="s">
        <v>27</v>
      </c>
      <c r="H6977" s="4">
        <v>45741.001701388886</v>
      </c>
      <c r="I6977" t="b">
        <v>0</v>
      </c>
      <c r="J6977" t="b">
        <v>1</v>
      </c>
      <c r="K6977" t="s">
        <v>24</v>
      </c>
      <c r="L6977" t="s">
        <v>22</v>
      </c>
      <c r="M6977">
        <v>88582</v>
      </c>
      <c r="O6977" t="s">
        <v>2768</v>
      </c>
    </row>
    <row r="6978" spans="1:16" x14ac:dyDescent="0.25">
      <c r="A6978" t="s">
        <v>2</v>
      </c>
      <c r="B6978" t="s">
        <v>9655</v>
      </c>
      <c r="C6978" t="s">
        <v>143</v>
      </c>
      <c r="D6978" t="s">
        <v>5535</v>
      </c>
      <c r="E6978" t="s">
        <v>20</v>
      </c>
      <c r="F6978" t="b">
        <v>0</v>
      </c>
      <c r="G6978" t="s">
        <v>27</v>
      </c>
      <c r="H6978" s="4">
        <v>45741.001701388886</v>
      </c>
      <c r="I6978" t="b">
        <v>0</v>
      </c>
      <c r="J6978" t="b">
        <v>1</v>
      </c>
      <c r="K6978" t="s">
        <v>24</v>
      </c>
      <c r="L6978" t="s">
        <v>22</v>
      </c>
      <c r="M6978">
        <v>167323</v>
      </c>
      <c r="O6978" t="s">
        <v>59</v>
      </c>
      <c r="P6978" t="s">
        <v>9656</v>
      </c>
    </row>
    <row r="6979" spans="1:16" x14ac:dyDescent="0.25">
      <c r="A6979" t="s">
        <v>2</v>
      </c>
      <c r="B6979" t="s">
        <v>9657</v>
      </c>
      <c r="C6979" t="s">
        <v>236</v>
      </c>
      <c r="D6979" t="s">
        <v>5535</v>
      </c>
      <c r="E6979" t="s">
        <v>20</v>
      </c>
      <c r="F6979" t="b">
        <v>0</v>
      </c>
      <c r="G6979" t="s">
        <v>27</v>
      </c>
      <c r="H6979" s="4">
        <v>45741.001701388886</v>
      </c>
      <c r="I6979" t="b">
        <v>0</v>
      </c>
      <c r="J6979" t="b">
        <v>0</v>
      </c>
      <c r="K6979" t="s">
        <v>24</v>
      </c>
      <c r="L6979" t="s">
        <v>22</v>
      </c>
      <c r="M6979">
        <v>88582</v>
      </c>
      <c r="O6979" t="s">
        <v>697</v>
      </c>
      <c r="P6979" t="s">
        <v>751</v>
      </c>
    </row>
    <row r="6980" spans="1:16" x14ac:dyDescent="0.25">
      <c r="A6980" t="s">
        <v>0</v>
      </c>
      <c r="B6980" t="s">
        <v>257</v>
      </c>
      <c r="C6980" t="s">
        <v>9658</v>
      </c>
      <c r="D6980" t="s">
        <v>4432</v>
      </c>
      <c r="E6980" t="s">
        <v>20</v>
      </c>
      <c r="F6980" t="b">
        <v>0</v>
      </c>
      <c r="G6980" t="s">
        <v>158</v>
      </c>
      <c r="H6980" s="4">
        <v>45741.047939814824</v>
      </c>
      <c r="I6980" t="b">
        <v>1</v>
      </c>
      <c r="J6980" t="b">
        <v>0</v>
      </c>
      <c r="K6980" t="s">
        <v>158</v>
      </c>
      <c r="L6980" t="s">
        <v>22</v>
      </c>
      <c r="M6980">
        <v>30000</v>
      </c>
      <c r="O6980" t="s">
        <v>9659</v>
      </c>
      <c r="P6980" t="s">
        <v>626</v>
      </c>
    </row>
    <row r="6981" spans="1:16" x14ac:dyDescent="0.25">
      <c r="A6981" t="s">
        <v>0</v>
      </c>
      <c r="B6981" t="s">
        <v>2221</v>
      </c>
      <c r="C6981" t="s">
        <v>84</v>
      </c>
      <c r="D6981" t="s">
        <v>3973</v>
      </c>
      <c r="E6981" t="s">
        <v>20</v>
      </c>
      <c r="F6981" t="b">
        <v>0</v>
      </c>
      <c r="G6981" t="s">
        <v>41</v>
      </c>
      <c r="H6981" s="4">
        <v>45741.083680555559</v>
      </c>
      <c r="I6981" t="b">
        <v>0</v>
      </c>
      <c r="J6981" t="b">
        <v>0</v>
      </c>
      <c r="K6981" t="s">
        <v>24</v>
      </c>
      <c r="L6981" t="s">
        <v>22</v>
      </c>
      <c r="M6981">
        <v>101000</v>
      </c>
      <c r="O6981" t="s">
        <v>8102</v>
      </c>
      <c r="P6981" t="s">
        <v>8103</v>
      </c>
    </row>
    <row r="6982" spans="1:16" x14ac:dyDescent="0.25">
      <c r="A6982" t="s">
        <v>0</v>
      </c>
      <c r="B6982" t="s">
        <v>1098</v>
      </c>
      <c r="C6982" t="s">
        <v>82</v>
      </c>
      <c r="D6982" t="s">
        <v>4607</v>
      </c>
      <c r="E6982" t="s">
        <v>20</v>
      </c>
      <c r="F6982" t="b">
        <v>0</v>
      </c>
      <c r="G6982" t="s">
        <v>27</v>
      </c>
      <c r="H6982" s="4">
        <v>45741.250023148154</v>
      </c>
      <c r="I6982" t="b">
        <v>0</v>
      </c>
      <c r="J6982" t="b">
        <v>1</v>
      </c>
      <c r="K6982" t="s">
        <v>24</v>
      </c>
      <c r="L6982" t="s">
        <v>22</v>
      </c>
      <c r="M6982">
        <v>191000</v>
      </c>
      <c r="O6982" t="s">
        <v>987</v>
      </c>
      <c r="P6982" t="s">
        <v>3026</v>
      </c>
    </row>
    <row r="6983" spans="1:16" x14ac:dyDescent="0.25">
      <c r="A6983" t="s">
        <v>0</v>
      </c>
      <c r="B6983" t="s">
        <v>9660</v>
      </c>
      <c r="C6983" t="s">
        <v>143</v>
      </c>
      <c r="D6983" t="s">
        <v>5535</v>
      </c>
      <c r="E6983" t="s">
        <v>20</v>
      </c>
      <c r="F6983" t="b">
        <v>0</v>
      </c>
      <c r="G6983" t="s">
        <v>35</v>
      </c>
      <c r="H6983" s="4">
        <v>45741.250532407408</v>
      </c>
      <c r="I6983" t="b">
        <v>1</v>
      </c>
      <c r="J6983" t="b">
        <v>1</v>
      </c>
      <c r="K6983" t="s">
        <v>24</v>
      </c>
      <c r="L6983" t="s">
        <v>22</v>
      </c>
      <c r="M6983">
        <v>108267</v>
      </c>
      <c r="O6983" t="s">
        <v>1607</v>
      </c>
    </row>
    <row r="6984" spans="1:16" x14ac:dyDescent="0.25">
      <c r="A6984" t="s">
        <v>0</v>
      </c>
      <c r="B6984" t="s">
        <v>9661</v>
      </c>
      <c r="C6984" t="s">
        <v>151</v>
      </c>
      <c r="D6984" t="s">
        <v>3828</v>
      </c>
      <c r="E6984" t="s">
        <v>20</v>
      </c>
      <c r="F6984" t="b">
        <v>0</v>
      </c>
      <c r="G6984" t="s">
        <v>30</v>
      </c>
      <c r="H6984" s="4">
        <v>45741.250648148147</v>
      </c>
      <c r="I6984" t="b">
        <v>0</v>
      </c>
      <c r="J6984" t="b">
        <v>1</v>
      </c>
      <c r="K6984" t="s">
        <v>24</v>
      </c>
      <c r="L6984" t="s">
        <v>22</v>
      </c>
      <c r="M6984">
        <v>90000</v>
      </c>
      <c r="O6984" t="s">
        <v>9662</v>
      </c>
      <c r="P6984" t="s">
        <v>221</v>
      </c>
    </row>
    <row r="6985" spans="1:16" x14ac:dyDescent="0.25">
      <c r="A6985" t="s">
        <v>139</v>
      </c>
      <c r="B6985" t="s">
        <v>9663</v>
      </c>
      <c r="C6985" t="s">
        <v>82</v>
      </c>
      <c r="D6985" t="s">
        <v>4035</v>
      </c>
      <c r="E6985" t="s">
        <v>20</v>
      </c>
      <c r="F6985" t="b">
        <v>0</v>
      </c>
      <c r="G6985" t="s">
        <v>27</v>
      </c>
      <c r="H6985" s="4">
        <v>45741.251087962963</v>
      </c>
      <c r="I6985" t="b">
        <v>0</v>
      </c>
      <c r="J6985" t="b">
        <v>0</v>
      </c>
      <c r="K6985" t="s">
        <v>24</v>
      </c>
      <c r="L6985" t="s">
        <v>22</v>
      </c>
      <c r="M6985">
        <v>95040</v>
      </c>
      <c r="O6985" t="s">
        <v>9664</v>
      </c>
      <c r="P6985" t="s">
        <v>595</v>
      </c>
    </row>
    <row r="6986" spans="1:16" x14ac:dyDescent="0.25">
      <c r="A6986" t="s">
        <v>2</v>
      </c>
      <c r="B6986" t="s">
        <v>9665</v>
      </c>
      <c r="C6986" t="s">
        <v>37</v>
      </c>
      <c r="D6986" t="s">
        <v>4910</v>
      </c>
      <c r="E6986" t="s">
        <v>20</v>
      </c>
      <c r="F6986" t="b">
        <v>0</v>
      </c>
      <c r="G6986" t="s">
        <v>27</v>
      </c>
      <c r="H6986" s="4">
        <v>45741.251828703702</v>
      </c>
      <c r="I6986" t="b">
        <v>1</v>
      </c>
      <c r="J6986" t="b">
        <v>1</v>
      </c>
      <c r="K6986" t="s">
        <v>24</v>
      </c>
      <c r="L6986" t="s">
        <v>22</v>
      </c>
      <c r="M6986">
        <v>140000</v>
      </c>
      <c r="O6986" t="s">
        <v>9666</v>
      </c>
      <c r="P6986" t="s">
        <v>9667</v>
      </c>
    </row>
    <row r="6987" spans="1:16" x14ac:dyDescent="0.25">
      <c r="A6987" t="s">
        <v>2</v>
      </c>
      <c r="B6987" t="s">
        <v>1210</v>
      </c>
      <c r="C6987" t="s">
        <v>1181</v>
      </c>
      <c r="D6987" t="s">
        <v>3828</v>
      </c>
      <c r="E6987" t="s">
        <v>20</v>
      </c>
      <c r="F6987" t="b">
        <v>0</v>
      </c>
      <c r="G6987" t="s">
        <v>27</v>
      </c>
      <c r="H6987" s="4">
        <v>45741.251875000002</v>
      </c>
      <c r="I6987" t="b">
        <v>1</v>
      </c>
      <c r="J6987" t="b">
        <v>1</v>
      </c>
      <c r="K6987" t="s">
        <v>24</v>
      </c>
      <c r="L6987" t="s">
        <v>36</v>
      </c>
      <c r="N6987">
        <v>62.979999542236328</v>
      </c>
      <c r="O6987" t="s">
        <v>341</v>
      </c>
      <c r="P6987" t="s">
        <v>9668</v>
      </c>
    </row>
    <row r="6988" spans="1:16" x14ac:dyDescent="0.25">
      <c r="A6988" t="s">
        <v>2</v>
      </c>
      <c r="B6988" t="s">
        <v>1210</v>
      </c>
      <c r="C6988" t="s">
        <v>9669</v>
      </c>
      <c r="D6988" t="s">
        <v>3828</v>
      </c>
      <c r="E6988" t="s">
        <v>20</v>
      </c>
      <c r="F6988" t="b">
        <v>0</v>
      </c>
      <c r="G6988" t="s">
        <v>27</v>
      </c>
      <c r="H6988" s="4">
        <v>45741.251921296287</v>
      </c>
      <c r="I6988" t="b">
        <v>0</v>
      </c>
      <c r="J6988" t="b">
        <v>1</v>
      </c>
      <c r="K6988" t="s">
        <v>24</v>
      </c>
      <c r="L6988" t="s">
        <v>36</v>
      </c>
      <c r="N6988">
        <v>62.979999542236328</v>
      </c>
      <c r="O6988" t="s">
        <v>341</v>
      </c>
      <c r="P6988" t="s">
        <v>9668</v>
      </c>
    </row>
    <row r="6989" spans="1:16" x14ac:dyDescent="0.25">
      <c r="A6989" t="s">
        <v>1</v>
      </c>
      <c r="B6989" t="s">
        <v>9670</v>
      </c>
      <c r="C6989" t="s">
        <v>929</v>
      </c>
      <c r="D6989" t="s">
        <v>4003</v>
      </c>
      <c r="E6989" t="s">
        <v>20</v>
      </c>
      <c r="F6989" t="b">
        <v>0</v>
      </c>
      <c r="G6989" t="s">
        <v>127</v>
      </c>
      <c r="H6989" s="4">
        <v>45741.253599537027</v>
      </c>
      <c r="I6989" t="b">
        <v>0</v>
      </c>
      <c r="J6989" t="b">
        <v>0</v>
      </c>
      <c r="K6989" t="s">
        <v>127</v>
      </c>
      <c r="L6989" t="s">
        <v>22</v>
      </c>
      <c r="M6989">
        <v>80000</v>
      </c>
      <c r="O6989" t="s">
        <v>9671</v>
      </c>
      <c r="P6989" t="s">
        <v>7459</v>
      </c>
    </row>
    <row r="6990" spans="1:16" x14ac:dyDescent="0.25">
      <c r="A6990" t="s">
        <v>2</v>
      </c>
      <c r="B6990" t="s">
        <v>9672</v>
      </c>
      <c r="C6990" t="s">
        <v>1268</v>
      </c>
      <c r="D6990" t="s">
        <v>4910</v>
      </c>
      <c r="E6990" t="s">
        <v>20</v>
      </c>
      <c r="F6990" t="b">
        <v>0</v>
      </c>
      <c r="G6990" t="s">
        <v>1268</v>
      </c>
      <c r="H6990" s="4">
        <v>45741.261238425926</v>
      </c>
      <c r="I6990" t="b">
        <v>0</v>
      </c>
      <c r="J6990" t="b">
        <v>0</v>
      </c>
      <c r="K6990" t="s">
        <v>1268</v>
      </c>
      <c r="L6990" t="s">
        <v>22</v>
      </c>
      <c r="M6990">
        <v>40000</v>
      </c>
      <c r="O6990" t="s">
        <v>1280</v>
      </c>
      <c r="P6990" t="s">
        <v>9673</v>
      </c>
    </row>
    <row r="6991" spans="1:16" x14ac:dyDescent="0.25">
      <c r="A6991" t="s">
        <v>1</v>
      </c>
      <c r="B6991" t="s">
        <v>1</v>
      </c>
      <c r="C6991" t="s">
        <v>9674</v>
      </c>
      <c r="D6991" t="s">
        <v>2882</v>
      </c>
      <c r="E6991" t="s">
        <v>34</v>
      </c>
      <c r="F6991" t="b">
        <v>0</v>
      </c>
      <c r="G6991" t="s">
        <v>23</v>
      </c>
      <c r="H6991" s="4">
        <v>45741.270416666674</v>
      </c>
      <c r="I6991" t="b">
        <v>0</v>
      </c>
      <c r="J6991" t="b">
        <v>1</v>
      </c>
      <c r="K6991" t="s">
        <v>24</v>
      </c>
      <c r="L6991" t="s">
        <v>22</v>
      </c>
      <c r="M6991">
        <v>149000</v>
      </c>
      <c r="O6991" t="s">
        <v>3664</v>
      </c>
      <c r="P6991" t="s">
        <v>1621</v>
      </c>
    </row>
    <row r="6992" spans="1:16" x14ac:dyDescent="0.25">
      <c r="A6992" t="s">
        <v>1</v>
      </c>
      <c r="B6992" t="s">
        <v>8438</v>
      </c>
      <c r="C6992" t="s">
        <v>39</v>
      </c>
      <c r="D6992" t="s">
        <v>3828</v>
      </c>
      <c r="E6992" t="s">
        <v>20</v>
      </c>
      <c r="F6992" t="b">
        <v>1</v>
      </c>
      <c r="G6992" t="s">
        <v>23</v>
      </c>
      <c r="H6992" s="4">
        <v>45741.270416666674</v>
      </c>
      <c r="I6992" t="b">
        <v>0</v>
      </c>
      <c r="J6992" t="b">
        <v>1</v>
      </c>
      <c r="K6992" t="s">
        <v>24</v>
      </c>
      <c r="L6992" t="s">
        <v>22</v>
      </c>
      <c r="M6992">
        <v>97837.4609375</v>
      </c>
      <c r="O6992" t="s">
        <v>9675</v>
      </c>
      <c r="P6992" t="s">
        <v>1834</v>
      </c>
    </row>
    <row r="6993" spans="1:16" x14ac:dyDescent="0.25">
      <c r="A6993" t="s">
        <v>19</v>
      </c>
      <c r="B6993" t="s">
        <v>9676</v>
      </c>
      <c r="C6993" t="s">
        <v>3153</v>
      </c>
      <c r="D6993" t="s">
        <v>9677</v>
      </c>
      <c r="E6993" t="s">
        <v>20</v>
      </c>
      <c r="F6993" t="b">
        <v>0</v>
      </c>
      <c r="G6993" t="s">
        <v>23</v>
      </c>
      <c r="H6993" s="4">
        <v>45741.270439814813</v>
      </c>
      <c r="I6993" t="b">
        <v>0</v>
      </c>
      <c r="J6993" t="b">
        <v>1</v>
      </c>
      <c r="K6993" t="s">
        <v>24</v>
      </c>
      <c r="L6993" t="s">
        <v>22</v>
      </c>
      <c r="M6993">
        <v>180370</v>
      </c>
      <c r="O6993" t="s">
        <v>2358</v>
      </c>
      <c r="P6993" t="s">
        <v>3633</v>
      </c>
    </row>
    <row r="6994" spans="1:16" x14ac:dyDescent="0.25">
      <c r="A6994" t="s">
        <v>0</v>
      </c>
      <c r="B6994" t="s">
        <v>1954</v>
      </c>
      <c r="C6994" t="s">
        <v>9678</v>
      </c>
      <c r="D6994" t="s">
        <v>4014</v>
      </c>
      <c r="E6994" t="s">
        <v>20</v>
      </c>
      <c r="F6994" t="b">
        <v>0</v>
      </c>
      <c r="G6994" t="s">
        <v>9679</v>
      </c>
      <c r="H6994" s="4">
        <v>45741.272893518522</v>
      </c>
      <c r="I6994" t="b">
        <v>0</v>
      </c>
      <c r="J6994" t="b">
        <v>0</v>
      </c>
      <c r="K6994" t="s">
        <v>9679</v>
      </c>
      <c r="L6994" t="s">
        <v>22</v>
      </c>
      <c r="M6994">
        <v>120163.5</v>
      </c>
      <c r="O6994" t="s">
        <v>9680</v>
      </c>
      <c r="P6994" t="s">
        <v>9681</v>
      </c>
    </row>
    <row r="6995" spans="1:16" x14ac:dyDescent="0.25">
      <c r="A6995" t="s">
        <v>2</v>
      </c>
      <c r="B6995" t="s">
        <v>9682</v>
      </c>
      <c r="C6995" t="s">
        <v>9683</v>
      </c>
      <c r="D6995" t="s">
        <v>4014</v>
      </c>
      <c r="E6995" t="s">
        <v>20</v>
      </c>
      <c r="F6995" t="b">
        <v>0</v>
      </c>
      <c r="G6995" t="s">
        <v>9679</v>
      </c>
      <c r="H6995" s="4">
        <v>45741.273009259261</v>
      </c>
      <c r="I6995" t="b">
        <v>0</v>
      </c>
      <c r="J6995" t="b">
        <v>1</v>
      </c>
      <c r="K6995" t="s">
        <v>9679</v>
      </c>
      <c r="L6995" t="s">
        <v>22</v>
      </c>
      <c r="M6995">
        <v>91750</v>
      </c>
      <c r="O6995" t="s">
        <v>2917</v>
      </c>
      <c r="P6995" t="s">
        <v>9684</v>
      </c>
    </row>
    <row r="6996" spans="1:16" x14ac:dyDescent="0.25">
      <c r="A6996" t="s">
        <v>1</v>
      </c>
      <c r="B6996" t="s">
        <v>1628</v>
      </c>
      <c r="C6996" t="s">
        <v>39</v>
      </c>
      <c r="D6996" t="s">
        <v>6390</v>
      </c>
      <c r="E6996" t="s">
        <v>20</v>
      </c>
      <c r="F6996" t="b">
        <v>1</v>
      </c>
      <c r="G6996" t="s">
        <v>9685</v>
      </c>
      <c r="H6996" s="4">
        <v>45741.290312500001</v>
      </c>
      <c r="I6996" t="b">
        <v>0</v>
      </c>
      <c r="J6996" t="b">
        <v>1</v>
      </c>
      <c r="K6996" t="s">
        <v>9685</v>
      </c>
      <c r="L6996" t="s">
        <v>22</v>
      </c>
      <c r="M6996">
        <v>220667.5</v>
      </c>
      <c r="O6996" t="s">
        <v>9686</v>
      </c>
      <c r="P6996" t="s">
        <v>9687</v>
      </c>
    </row>
    <row r="6997" spans="1:16" x14ac:dyDescent="0.25">
      <c r="A6997" t="s">
        <v>28</v>
      </c>
      <c r="B6997" t="s">
        <v>28</v>
      </c>
      <c r="C6997" t="s">
        <v>9688</v>
      </c>
      <c r="D6997" t="s">
        <v>4014</v>
      </c>
      <c r="E6997" t="s">
        <v>20</v>
      </c>
      <c r="F6997" t="b">
        <v>0</v>
      </c>
      <c r="G6997" t="s">
        <v>9685</v>
      </c>
      <c r="H6997" s="4">
        <v>45741.290347222217</v>
      </c>
      <c r="I6997" t="b">
        <v>0</v>
      </c>
      <c r="J6997" t="b">
        <v>1</v>
      </c>
      <c r="K6997" t="s">
        <v>9685</v>
      </c>
      <c r="L6997" t="s">
        <v>22</v>
      </c>
      <c r="M6997">
        <v>185500</v>
      </c>
      <c r="O6997" t="s">
        <v>3788</v>
      </c>
      <c r="P6997" t="s">
        <v>9689</v>
      </c>
    </row>
    <row r="6998" spans="1:16" x14ac:dyDescent="0.25">
      <c r="A6998" t="s">
        <v>19</v>
      </c>
      <c r="B6998" t="s">
        <v>7668</v>
      </c>
      <c r="C6998" t="s">
        <v>6313</v>
      </c>
      <c r="D6998" t="s">
        <v>2882</v>
      </c>
      <c r="E6998" t="s">
        <v>20</v>
      </c>
      <c r="F6998" t="b">
        <v>0</v>
      </c>
      <c r="G6998" t="s">
        <v>1420</v>
      </c>
      <c r="H6998" s="4">
        <v>45741.29247685185</v>
      </c>
      <c r="I6998" t="b">
        <v>0</v>
      </c>
      <c r="J6998" t="b">
        <v>0</v>
      </c>
      <c r="K6998" t="s">
        <v>1420</v>
      </c>
      <c r="L6998" t="s">
        <v>22</v>
      </c>
      <c r="M6998">
        <v>110000</v>
      </c>
      <c r="O6998" t="s">
        <v>7670</v>
      </c>
      <c r="P6998" t="s">
        <v>193</v>
      </c>
    </row>
    <row r="6999" spans="1:16" x14ac:dyDescent="0.25">
      <c r="A6999" t="s">
        <v>19</v>
      </c>
      <c r="B6999" t="s">
        <v>9690</v>
      </c>
      <c r="C6999" t="s">
        <v>386</v>
      </c>
      <c r="D6999" t="s">
        <v>3973</v>
      </c>
      <c r="E6999" t="s">
        <v>20</v>
      </c>
      <c r="F6999" t="b">
        <v>0</v>
      </c>
      <c r="G6999" t="s">
        <v>41</v>
      </c>
      <c r="H6999" s="4">
        <v>45741.418020833327</v>
      </c>
      <c r="I6999" t="b">
        <v>0</v>
      </c>
      <c r="J6999" t="b">
        <v>0</v>
      </c>
      <c r="K6999" t="s">
        <v>24</v>
      </c>
      <c r="L6999" t="s">
        <v>22</v>
      </c>
      <c r="M6999">
        <v>175000</v>
      </c>
      <c r="O6999" t="s">
        <v>9691</v>
      </c>
      <c r="P6999" t="s">
        <v>9692</v>
      </c>
    </row>
    <row r="7000" spans="1:16" x14ac:dyDescent="0.25">
      <c r="A7000" t="s">
        <v>0</v>
      </c>
      <c r="B7000" t="s">
        <v>1934</v>
      </c>
      <c r="C7000" t="s">
        <v>180</v>
      </c>
      <c r="D7000" t="s">
        <v>3957</v>
      </c>
      <c r="E7000" t="s">
        <v>34</v>
      </c>
      <c r="F7000" t="b">
        <v>0</v>
      </c>
      <c r="G7000" t="s">
        <v>41</v>
      </c>
      <c r="H7000" s="4">
        <v>45741.458726851852</v>
      </c>
      <c r="I7000" t="b">
        <v>0</v>
      </c>
      <c r="J7000" t="b">
        <v>0</v>
      </c>
      <c r="K7000" t="s">
        <v>24</v>
      </c>
      <c r="L7000" t="s">
        <v>36</v>
      </c>
      <c r="N7000">
        <v>24.33499908447266</v>
      </c>
      <c r="O7000" t="s">
        <v>374</v>
      </c>
      <c r="P7000" t="s">
        <v>9693</v>
      </c>
    </row>
    <row r="7001" spans="1:16" x14ac:dyDescent="0.25">
      <c r="A7001" t="s">
        <v>0</v>
      </c>
      <c r="B7001" t="s">
        <v>281</v>
      </c>
      <c r="C7001" t="s">
        <v>624</v>
      </c>
      <c r="D7001" t="s">
        <v>3973</v>
      </c>
      <c r="E7001" t="s">
        <v>20</v>
      </c>
      <c r="F7001" t="b">
        <v>0</v>
      </c>
      <c r="G7001" t="s">
        <v>35</v>
      </c>
      <c r="H7001" s="4">
        <v>45741.45890046296</v>
      </c>
      <c r="I7001" t="b">
        <v>1</v>
      </c>
      <c r="J7001" t="b">
        <v>1</v>
      </c>
      <c r="K7001" t="s">
        <v>24</v>
      </c>
      <c r="L7001" t="s">
        <v>22</v>
      </c>
      <c r="M7001">
        <v>76250</v>
      </c>
      <c r="O7001" t="s">
        <v>9694</v>
      </c>
      <c r="P7001" t="s">
        <v>393</v>
      </c>
    </row>
    <row r="7002" spans="1:16" x14ac:dyDescent="0.25">
      <c r="A7002" t="s">
        <v>89</v>
      </c>
      <c r="B7002" t="s">
        <v>9695</v>
      </c>
      <c r="C7002" t="s">
        <v>9696</v>
      </c>
      <c r="D7002" t="s">
        <v>3973</v>
      </c>
      <c r="E7002" t="s">
        <v>20</v>
      </c>
      <c r="F7002" t="b">
        <v>0</v>
      </c>
      <c r="G7002" t="s">
        <v>62</v>
      </c>
      <c r="H7002" s="4">
        <v>45741.469953703701</v>
      </c>
      <c r="I7002" t="b">
        <v>0</v>
      </c>
      <c r="J7002" t="b">
        <v>0</v>
      </c>
      <c r="K7002" t="s">
        <v>62</v>
      </c>
      <c r="L7002" t="s">
        <v>22</v>
      </c>
      <c r="M7002">
        <v>161000</v>
      </c>
      <c r="O7002" t="s">
        <v>3724</v>
      </c>
      <c r="P7002" t="s">
        <v>9697</v>
      </c>
    </row>
    <row r="7003" spans="1:16" x14ac:dyDescent="0.25">
      <c r="A7003" t="s">
        <v>19</v>
      </c>
      <c r="B7003" t="s">
        <v>2610</v>
      </c>
      <c r="C7003" t="s">
        <v>64</v>
      </c>
      <c r="D7003" t="s">
        <v>4178</v>
      </c>
      <c r="E7003" t="s">
        <v>20</v>
      </c>
      <c r="F7003" t="b">
        <v>0</v>
      </c>
      <c r="G7003" t="s">
        <v>23</v>
      </c>
      <c r="H7003" s="4">
        <v>45741.478773148148</v>
      </c>
      <c r="I7003" t="b">
        <v>0</v>
      </c>
      <c r="J7003" t="b">
        <v>1</v>
      </c>
      <c r="K7003" t="s">
        <v>24</v>
      </c>
      <c r="L7003" t="s">
        <v>22</v>
      </c>
      <c r="M7003">
        <v>212000</v>
      </c>
      <c r="O7003" t="s">
        <v>3148</v>
      </c>
    </row>
    <row r="7004" spans="1:16" x14ac:dyDescent="0.25">
      <c r="A7004" t="s">
        <v>25</v>
      </c>
      <c r="B7004" t="s">
        <v>9698</v>
      </c>
      <c r="C7004" t="s">
        <v>143</v>
      </c>
      <c r="D7004" t="s">
        <v>4093</v>
      </c>
      <c r="E7004" t="s">
        <v>20</v>
      </c>
      <c r="F7004" t="b">
        <v>0</v>
      </c>
      <c r="G7004" t="s">
        <v>35</v>
      </c>
      <c r="H7004" s="4">
        <v>45741.500555555547</v>
      </c>
      <c r="I7004" t="b">
        <v>0</v>
      </c>
      <c r="J7004" t="b">
        <v>1</v>
      </c>
      <c r="K7004" t="s">
        <v>24</v>
      </c>
      <c r="L7004" t="s">
        <v>36</v>
      </c>
      <c r="N7004">
        <v>90</v>
      </c>
      <c r="O7004" t="s">
        <v>1511</v>
      </c>
      <c r="P7004" t="s">
        <v>2316</v>
      </c>
    </row>
    <row r="7005" spans="1:16" x14ac:dyDescent="0.25">
      <c r="A7005" t="s">
        <v>0</v>
      </c>
      <c r="B7005" t="s">
        <v>1269</v>
      </c>
      <c r="C7005" t="s">
        <v>39</v>
      </c>
      <c r="D7005" t="s">
        <v>3828</v>
      </c>
      <c r="E7005" t="s">
        <v>20</v>
      </c>
      <c r="F7005" t="b">
        <v>1</v>
      </c>
      <c r="G7005" t="s">
        <v>27</v>
      </c>
      <c r="H7005" s="4">
        <v>45741.541828703703</v>
      </c>
      <c r="I7005" t="b">
        <v>0</v>
      </c>
      <c r="J7005" t="b">
        <v>1</v>
      </c>
      <c r="K7005" t="s">
        <v>24</v>
      </c>
      <c r="L7005" t="s">
        <v>22</v>
      </c>
      <c r="M7005">
        <v>74100</v>
      </c>
      <c r="O7005" t="s">
        <v>2677</v>
      </c>
      <c r="P7005" t="s">
        <v>9699</v>
      </c>
    </row>
    <row r="7006" spans="1:16" x14ac:dyDescent="0.25">
      <c r="A7006" t="s">
        <v>0</v>
      </c>
      <c r="B7006" t="s">
        <v>9700</v>
      </c>
      <c r="C7006" t="s">
        <v>1436</v>
      </c>
      <c r="D7006" t="s">
        <v>3828</v>
      </c>
      <c r="E7006" t="s">
        <v>20</v>
      </c>
      <c r="F7006" t="b">
        <v>0</v>
      </c>
      <c r="G7006" t="s">
        <v>52</v>
      </c>
      <c r="H7006" s="4">
        <v>45741.542569444442</v>
      </c>
      <c r="I7006" t="b">
        <v>0</v>
      </c>
      <c r="J7006" t="b">
        <v>1</v>
      </c>
      <c r="K7006" t="s">
        <v>24</v>
      </c>
      <c r="L7006" t="s">
        <v>22</v>
      </c>
      <c r="M7006">
        <v>85000</v>
      </c>
      <c r="O7006" t="s">
        <v>9701</v>
      </c>
      <c r="P7006" t="s">
        <v>3825</v>
      </c>
    </row>
    <row r="7007" spans="1:16" x14ac:dyDescent="0.25">
      <c r="A7007" t="s">
        <v>0</v>
      </c>
      <c r="B7007" t="s">
        <v>250</v>
      </c>
      <c r="C7007" t="s">
        <v>3229</v>
      </c>
      <c r="D7007" t="s">
        <v>3600</v>
      </c>
      <c r="E7007" t="s">
        <v>51</v>
      </c>
      <c r="F7007" t="b">
        <v>0</v>
      </c>
      <c r="G7007" t="s">
        <v>27</v>
      </c>
      <c r="H7007" s="4">
        <v>45741.583449074067</v>
      </c>
      <c r="I7007" t="b">
        <v>1</v>
      </c>
      <c r="J7007" t="b">
        <v>1</v>
      </c>
      <c r="K7007" t="s">
        <v>24</v>
      </c>
      <c r="L7007" t="s">
        <v>36</v>
      </c>
      <c r="N7007">
        <v>57.5</v>
      </c>
      <c r="O7007" t="s">
        <v>339</v>
      </c>
      <c r="P7007" t="s">
        <v>8378</v>
      </c>
    </row>
    <row r="7008" spans="1:16" x14ac:dyDescent="0.25">
      <c r="A7008" t="s">
        <v>0</v>
      </c>
      <c r="B7008" t="s">
        <v>2002</v>
      </c>
      <c r="C7008" t="s">
        <v>292</v>
      </c>
      <c r="D7008" t="s">
        <v>3957</v>
      </c>
      <c r="E7008" t="s">
        <v>20</v>
      </c>
      <c r="F7008" t="b">
        <v>0</v>
      </c>
      <c r="G7008" t="s">
        <v>30</v>
      </c>
      <c r="H7008" s="4">
        <v>45741.584120370368</v>
      </c>
      <c r="I7008" t="b">
        <v>0</v>
      </c>
      <c r="J7008" t="b">
        <v>1</v>
      </c>
      <c r="K7008" t="s">
        <v>24</v>
      </c>
      <c r="L7008" t="s">
        <v>36</v>
      </c>
      <c r="N7008">
        <v>22.694999694824219</v>
      </c>
      <c r="O7008" t="s">
        <v>9702</v>
      </c>
      <c r="P7008" t="s">
        <v>9703</v>
      </c>
    </row>
    <row r="7009" spans="1:16" x14ac:dyDescent="0.25">
      <c r="A7009" t="s">
        <v>2</v>
      </c>
      <c r="B7009" t="s">
        <v>9278</v>
      </c>
      <c r="C7009" t="s">
        <v>167</v>
      </c>
      <c r="D7009" t="s">
        <v>3957</v>
      </c>
      <c r="E7009" t="s">
        <v>20</v>
      </c>
      <c r="F7009" t="b">
        <v>0</v>
      </c>
      <c r="G7009" t="s">
        <v>27</v>
      </c>
      <c r="H7009" s="4">
        <v>45741.585266203707</v>
      </c>
      <c r="I7009" t="b">
        <v>0</v>
      </c>
      <c r="J7009" t="b">
        <v>0</v>
      </c>
      <c r="K7009" t="s">
        <v>24</v>
      </c>
      <c r="L7009" t="s">
        <v>36</v>
      </c>
      <c r="N7009">
        <v>57.060001373291023</v>
      </c>
      <c r="O7009" t="s">
        <v>2805</v>
      </c>
      <c r="P7009" t="s">
        <v>9279</v>
      </c>
    </row>
    <row r="7010" spans="1:16" x14ac:dyDescent="0.25">
      <c r="A7010" t="s">
        <v>0</v>
      </c>
      <c r="B7010" t="s">
        <v>9704</v>
      </c>
      <c r="C7010" t="s">
        <v>82</v>
      </c>
      <c r="D7010" t="s">
        <v>3973</v>
      </c>
      <c r="E7010" t="s">
        <v>20</v>
      </c>
      <c r="F7010" t="b">
        <v>0</v>
      </c>
      <c r="G7010" t="s">
        <v>27</v>
      </c>
      <c r="H7010" s="4">
        <v>45741.625115740739</v>
      </c>
      <c r="I7010" t="b">
        <v>0</v>
      </c>
      <c r="J7010" t="b">
        <v>1</v>
      </c>
      <c r="K7010" t="s">
        <v>24</v>
      </c>
      <c r="L7010" t="s">
        <v>22</v>
      </c>
      <c r="M7010">
        <v>137500</v>
      </c>
      <c r="O7010" t="s">
        <v>1771</v>
      </c>
      <c r="P7010" t="s">
        <v>9705</v>
      </c>
    </row>
    <row r="7011" spans="1:16" x14ac:dyDescent="0.25">
      <c r="A7011" t="s">
        <v>25</v>
      </c>
      <c r="B7011" t="s">
        <v>8209</v>
      </c>
      <c r="C7011" t="s">
        <v>64</v>
      </c>
      <c r="D7011" t="s">
        <v>3973</v>
      </c>
      <c r="E7011" t="s">
        <v>20</v>
      </c>
      <c r="F7011" t="b">
        <v>0</v>
      </c>
      <c r="G7011" t="s">
        <v>52</v>
      </c>
      <c r="H7011" s="4">
        <v>45741.625949074078</v>
      </c>
      <c r="I7011" t="b">
        <v>0</v>
      </c>
      <c r="J7011" t="b">
        <v>1</v>
      </c>
      <c r="K7011" t="s">
        <v>24</v>
      </c>
      <c r="L7011" t="s">
        <v>22</v>
      </c>
      <c r="M7011">
        <v>98950</v>
      </c>
      <c r="O7011" t="s">
        <v>1906</v>
      </c>
      <c r="P7011" t="s">
        <v>8210</v>
      </c>
    </row>
    <row r="7012" spans="1:16" x14ac:dyDescent="0.25">
      <c r="A7012" t="s">
        <v>1</v>
      </c>
      <c r="B7012" t="s">
        <v>9706</v>
      </c>
      <c r="C7012" t="s">
        <v>158</v>
      </c>
      <c r="D7012" t="s">
        <v>4035</v>
      </c>
      <c r="E7012" t="s">
        <v>20</v>
      </c>
      <c r="F7012" t="b">
        <v>0</v>
      </c>
      <c r="G7012" t="s">
        <v>158</v>
      </c>
      <c r="H7012" s="4">
        <v>45741.630011574067</v>
      </c>
      <c r="I7012" t="b">
        <v>0</v>
      </c>
      <c r="J7012" t="b">
        <v>0</v>
      </c>
      <c r="K7012" t="s">
        <v>158</v>
      </c>
      <c r="L7012" t="s">
        <v>22</v>
      </c>
      <c r="M7012">
        <v>48000</v>
      </c>
      <c r="O7012" t="s">
        <v>3175</v>
      </c>
      <c r="P7012" t="s">
        <v>9707</v>
      </c>
    </row>
    <row r="7013" spans="1:16" x14ac:dyDescent="0.25">
      <c r="A7013" t="s">
        <v>0</v>
      </c>
      <c r="B7013" t="s">
        <v>1871</v>
      </c>
      <c r="C7013" t="s">
        <v>472</v>
      </c>
      <c r="D7013" t="s">
        <v>4035</v>
      </c>
      <c r="E7013" t="s">
        <v>20</v>
      </c>
      <c r="F7013" t="b">
        <v>0</v>
      </c>
      <c r="G7013" t="s">
        <v>473</v>
      </c>
      <c r="H7013" s="4">
        <v>45741.640150462961</v>
      </c>
      <c r="I7013" t="b">
        <v>0</v>
      </c>
      <c r="J7013" t="b">
        <v>0</v>
      </c>
      <c r="K7013" t="s">
        <v>473</v>
      </c>
      <c r="L7013" t="s">
        <v>22</v>
      </c>
      <c r="M7013">
        <v>41600</v>
      </c>
      <c r="O7013" t="s">
        <v>6396</v>
      </c>
      <c r="P7013" t="s">
        <v>6397</v>
      </c>
    </row>
    <row r="7014" spans="1:16" x14ac:dyDescent="0.25">
      <c r="A7014" t="s">
        <v>139</v>
      </c>
      <c r="B7014" t="s">
        <v>2551</v>
      </c>
      <c r="C7014" t="s">
        <v>1890</v>
      </c>
      <c r="D7014" t="s">
        <v>3973</v>
      </c>
      <c r="E7014" t="s">
        <v>51</v>
      </c>
      <c r="F7014" t="b">
        <v>0</v>
      </c>
      <c r="G7014" t="s">
        <v>30</v>
      </c>
      <c r="H7014" s="4">
        <v>45741.667453703703</v>
      </c>
      <c r="I7014" t="b">
        <v>0</v>
      </c>
      <c r="J7014" t="b">
        <v>0</v>
      </c>
      <c r="K7014" t="s">
        <v>24</v>
      </c>
      <c r="L7014" t="s">
        <v>36</v>
      </c>
      <c r="N7014">
        <v>36.5</v>
      </c>
      <c r="O7014" t="s">
        <v>2077</v>
      </c>
      <c r="P7014" t="s">
        <v>1713</v>
      </c>
    </row>
    <row r="7015" spans="1:16" x14ac:dyDescent="0.25">
      <c r="A7015" t="s">
        <v>139</v>
      </c>
      <c r="B7015" t="s">
        <v>3855</v>
      </c>
      <c r="C7015" t="s">
        <v>1978</v>
      </c>
      <c r="D7015" t="s">
        <v>3973</v>
      </c>
      <c r="E7015" t="s">
        <v>20</v>
      </c>
      <c r="F7015" t="b">
        <v>0</v>
      </c>
      <c r="G7015" t="s">
        <v>52</v>
      </c>
      <c r="H7015" s="4">
        <v>45741.667650462958</v>
      </c>
      <c r="I7015" t="b">
        <v>0</v>
      </c>
      <c r="J7015" t="b">
        <v>0</v>
      </c>
      <c r="K7015" t="s">
        <v>24</v>
      </c>
      <c r="L7015" t="s">
        <v>36</v>
      </c>
      <c r="N7015">
        <v>33.5</v>
      </c>
      <c r="O7015" t="s">
        <v>1783</v>
      </c>
      <c r="P7015" t="s">
        <v>1372</v>
      </c>
    </row>
    <row r="7016" spans="1:16" x14ac:dyDescent="0.25">
      <c r="A7016" t="s">
        <v>40</v>
      </c>
      <c r="B7016" t="s">
        <v>40</v>
      </c>
      <c r="C7016" t="s">
        <v>768</v>
      </c>
      <c r="D7016" t="s">
        <v>3973</v>
      </c>
      <c r="E7016" t="s">
        <v>20</v>
      </c>
      <c r="F7016" t="b">
        <v>0</v>
      </c>
      <c r="G7016" t="s">
        <v>27</v>
      </c>
      <c r="H7016" s="4">
        <v>45741.66851851852</v>
      </c>
      <c r="I7016" t="b">
        <v>1</v>
      </c>
      <c r="J7016" t="b">
        <v>1</v>
      </c>
      <c r="K7016" t="s">
        <v>24</v>
      </c>
      <c r="L7016" t="s">
        <v>22</v>
      </c>
      <c r="M7016">
        <v>102500</v>
      </c>
      <c r="O7016" t="s">
        <v>4325</v>
      </c>
      <c r="P7016" t="s">
        <v>4331</v>
      </c>
    </row>
    <row r="7017" spans="1:16" x14ac:dyDescent="0.25">
      <c r="A7017" t="s">
        <v>0</v>
      </c>
      <c r="B7017" t="s">
        <v>9708</v>
      </c>
      <c r="C7017" t="s">
        <v>1413</v>
      </c>
      <c r="D7017" t="s">
        <v>3828</v>
      </c>
      <c r="E7017" t="s">
        <v>20</v>
      </c>
      <c r="F7017" t="b">
        <v>0</v>
      </c>
      <c r="G7017" t="s">
        <v>27</v>
      </c>
      <c r="H7017" s="4">
        <v>45741.708553240736</v>
      </c>
      <c r="I7017" t="b">
        <v>0</v>
      </c>
      <c r="J7017" t="b">
        <v>1</v>
      </c>
      <c r="K7017" t="s">
        <v>24</v>
      </c>
      <c r="L7017" t="s">
        <v>22</v>
      </c>
      <c r="M7017">
        <v>67974.3984375</v>
      </c>
      <c r="O7017" t="s">
        <v>9709</v>
      </c>
    </row>
    <row r="7018" spans="1:16" x14ac:dyDescent="0.25">
      <c r="A7018" t="s">
        <v>2</v>
      </c>
      <c r="B7018" t="s">
        <v>2</v>
      </c>
      <c r="C7018" t="s">
        <v>9710</v>
      </c>
      <c r="D7018" t="s">
        <v>3600</v>
      </c>
      <c r="E7018" t="s">
        <v>20</v>
      </c>
      <c r="F7018" t="b">
        <v>0</v>
      </c>
      <c r="G7018" t="s">
        <v>27</v>
      </c>
      <c r="H7018" s="4">
        <v>45741.710162037038</v>
      </c>
      <c r="I7018" t="b">
        <v>0</v>
      </c>
      <c r="J7018" t="b">
        <v>1</v>
      </c>
      <c r="K7018" t="s">
        <v>24</v>
      </c>
      <c r="L7018" t="s">
        <v>22</v>
      </c>
      <c r="M7018">
        <v>150000</v>
      </c>
      <c r="O7018" t="s">
        <v>2359</v>
      </c>
      <c r="P7018" t="s">
        <v>9711</v>
      </c>
    </row>
    <row r="7019" spans="1:16" x14ac:dyDescent="0.25">
      <c r="A7019" t="s">
        <v>2</v>
      </c>
      <c r="B7019" t="s">
        <v>9712</v>
      </c>
      <c r="C7019" t="s">
        <v>540</v>
      </c>
      <c r="D7019" t="s">
        <v>3973</v>
      </c>
      <c r="E7019" t="s">
        <v>20</v>
      </c>
      <c r="F7019" t="b">
        <v>0</v>
      </c>
      <c r="G7019" t="s">
        <v>27</v>
      </c>
      <c r="H7019" s="4">
        <v>45741.710405092592</v>
      </c>
      <c r="I7019" t="b">
        <v>0</v>
      </c>
      <c r="J7019" t="b">
        <v>0</v>
      </c>
      <c r="K7019" t="s">
        <v>24</v>
      </c>
      <c r="L7019" t="s">
        <v>22</v>
      </c>
      <c r="M7019">
        <v>120000</v>
      </c>
      <c r="O7019" t="s">
        <v>9713</v>
      </c>
    </row>
    <row r="7020" spans="1:16" x14ac:dyDescent="0.25">
      <c r="A7020" t="s">
        <v>19</v>
      </c>
      <c r="B7020" t="s">
        <v>9714</v>
      </c>
      <c r="C7020" t="s">
        <v>442</v>
      </c>
      <c r="D7020" t="s">
        <v>3957</v>
      </c>
      <c r="E7020" t="s">
        <v>34</v>
      </c>
      <c r="F7020" t="b">
        <v>0</v>
      </c>
      <c r="G7020" t="s">
        <v>27</v>
      </c>
      <c r="H7020" s="4">
        <v>45741.751099537039</v>
      </c>
      <c r="I7020" t="b">
        <v>0</v>
      </c>
      <c r="J7020" t="b">
        <v>0</v>
      </c>
      <c r="K7020" t="s">
        <v>24</v>
      </c>
      <c r="L7020" t="s">
        <v>36</v>
      </c>
      <c r="N7020">
        <v>51.239997863769531</v>
      </c>
      <c r="O7020" t="s">
        <v>9715</v>
      </c>
      <c r="P7020" t="s">
        <v>7558</v>
      </c>
    </row>
    <row r="7021" spans="1:16" x14ac:dyDescent="0.25">
      <c r="A7021" t="s">
        <v>40</v>
      </c>
      <c r="B7021" t="s">
        <v>9716</v>
      </c>
      <c r="C7021" t="s">
        <v>306</v>
      </c>
      <c r="D7021" t="s">
        <v>3600</v>
      </c>
      <c r="E7021" t="s">
        <v>51</v>
      </c>
      <c r="F7021" t="b">
        <v>0</v>
      </c>
      <c r="G7021" t="s">
        <v>27</v>
      </c>
      <c r="H7021" s="4">
        <v>45741.751875000002</v>
      </c>
      <c r="I7021" t="b">
        <v>1</v>
      </c>
      <c r="J7021" t="b">
        <v>0</v>
      </c>
      <c r="K7021" t="s">
        <v>24</v>
      </c>
      <c r="L7021" t="s">
        <v>36</v>
      </c>
      <c r="N7021">
        <v>50</v>
      </c>
      <c r="O7021" t="s">
        <v>9717</v>
      </c>
      <c r="P7021" t="s">
        <v>9718</v>
      </c>
    </row>
    <row r="7022" spans="1:16" x14ac:dyDescent="0.25">
      <c r="A7022" t="s">
        <v>139</v>
      </c>
      <c r="B7022" t="s">
        <v>9719</v>
      </c>
      <c r="C7022" t="s">
        <v>3010</v>
      </c>
      <c r="D7022" t="s">
        <v>3828</v>
      </c>
      <c r="E7022" t="s">
        <v>219</v>
      </c>
      <c r="F7022" t="b">
        <v>0</v>
      </c>
      <c r="G7022" t="s">
        <v>27</v>
      </c>
      <c r="H7022" s="4">
        <v>45741.792812500003</v>
      </c>
      <c r="I7022" t="b">
        <v>0</v>
      </c>
      <c r="J7022" t="b">
        <v>1</v>
      </c>
      <c r="K7022" t="s">
        <v>24</v>
      </c>
      <c r="L7022" t="s">
        <v>36</v>
      </c>
      <c r="N7022">
        <v>72</v>
      </c>
      <c r="O7022" t="s">
        <v>8018</v>
      </c>
      <c r="P7022" t="s">
        <v>447</v>
      </c>
    </row>
    <row r="7023" spans="1:16" x14ac:dyDescent="0.25">
      <c r="A7023" t="s">
        <v>1</v>
      </c>
      <c r="B7023" t="s">
        <v>1</v>
      </c>
      <c r="C7023" t="s">
        <v>9720</v>
      </c>
      <c r="D7023" t="s">
        <v>3828</v>
      </c>
      <c r="E7023" t="s">
        <v>20</v>
      </c>
      <c r="F7023" t="b">
        <v>0</v>
      </c>
      <c r="G7023" t="s">
        <v>41</v>
      </c>
      <c r="H7023" s="4">
        <v>45741.793009259258</v>
      </c>
      <c r="I7023" t="b">
        <v>0</v>
      </c>
      <c r="J7023" t="b">
        <v>1</v>
      </c>
      <c r="K7023" t="s">
        <v>24</v>
      </c>
      <c r="L7023" t="s">
        <v>22</v>
      </c>
      <c r="M7023">
        <v>158300</v>
      </c>
      <c r="O7023" t="s">
        <v>1341</v>
      </c>
      <c r="P7023" t="s">
        <v>9721</v>
      </c>
    </row>
    <row r="7024" spans="1:16" x14ac:dyDescent="0.25">
      <c r="A7024" t="s">
        <v>28</v>
      </c>
      <c r="B7024" t="s">
        <v>9722</v>
      </c>
      <c r="C7024" t="s">
        <v>352</v>
      </c>
      <c r="D7024" t="s">
        <v>3973</v>
      </c>
      <c r="E7024" t="s">
        <v>20</v>
      </c>
      <c r="F7024" t="b">
        <v>0</v>
      </c>
      <c r="G7024" t="s">
        <v>41</v>
      </c>
      <c r="H7024" s="4">
        <v>45741.793043981481</v>
      </c>
      <c r="I7024" t="b">
        <v>0</v>
      </c>
      <c r="J7024" t="b">
        <v>0</v>
      </c>
      <c r="K7024" t="s">
        <v>24</v>
      </c>
      <c r="L7024" t="s">
        <v>22</v>
      </c>
      <c r="M7024">
        <v>312500</v>
      </c>
      <c r="O7024" t="s">
        <v>1383</v>
      </c>
      <c r="P7024" t="s">
        <v>9723</v>
      </c>
    </row>
    <row r="7025" spans="1:16" x14ac:dyDescent="0.25">
      <c r="A7025" t="s">
        <v>25</v>
      </c>
      <c r="B7025" t="s">
        <v>9724</v>
      </c>
      <c r="C7025" t="s">
        <v>360</v>
      </c>
      <c r="D7025" t="s">
        <v>3600</v>
      </c>
      <c r="E7025" t="s">
        <v>51</v>
      </c>
      <c r="F7025" t="b">
        <v>0</v>
      </c>
      <c r="G7025" t="s">
        <v>27</v>
      </c>
      <c r="H7025" s="4">
        <v>45741.833495370367</v>
      </c>
      <c r="I7025" t="b">
        <v>0</v>
      </c>
      <c r="J7025" t="b">
        <v>1</v>
      </c>
      <c r="K7025" t="s">
        <v>24</v>
      </c>
      <c r="L7025" t="s">
        <v>36</v>
      </c>
      <c r="N7025">
        <v>80</v>
      </c>
      <c r="O7025" t="s">
        <v>783</v>
      </c>
      <c r="P7025" t="s">
        <v>9725</v>
      </c>
    </row>
    <row r="7026" spans="1:16" x14ac:dyDescent="0.25">
      <c r="A7026" t="s">
        <v>1</v>
      </c>
      <c r="B7026" t="s">
        <v>9726</v>
      </c>
      <c r="C7026" t="s">
        <v>3072</v>
      </c>
      <c r="D7026" t="s">
        <v>3828</v>
      </c>
      <c r="E7026" t="s">
        <v>20</v>
      </c>
      <c r="F7026" t="b">
        <v>0</v>
      </c>
      <c r="G7026" t="s">
        <v>27</v>
      </c>
      <c r="H7026" s="4">
        <v>45741.834432870368</v>
      </c>
      <c r="I7026" t="b">
        <v>1</v>
      </c>
      <c r="J7026" t="b">
        <v>0</v>
      </c>
      <c r="K7026" t="s">
        <v>24</v>
      </c>
      <c r="L7026" t="s">
        <v>22</v>
      </c>
      <c r="M7026">
        <v>192500</v>
      </c>
      <c r="O7026" t="s">
        <v>2645</v>
      </c>
      <c r="P7026" t="s">
        <v>9727</v>
      </c>
    </row>
    <row r="7027" spans="1:16" x14ac:dyDescent="0.25">
      <c r="A7027" t="s">
        <v>0</v>
      </c>
      <c r="B7027" t="s">
        <v>9728</v>
      </c>
      <c r="C7027" t="s">
        <v>1398</v>
      </c>
      <c r="D7027" t="s">
        <v>3973</v>
      </c>
      <c r="E7027" t="s">
        <v>20</v>
      </c>
      <c r="F7027" t="b">
        <v>0</v>
      </c>
      <c r="G7027" t="s">
        <v>52</v>
      </c>
      <c r="H7027" s="4">
        <v>45741.835069444453</v>
      </c>
      <c r="I7027" t="b">
        <v>0</v>
      </c>
      <c r="J7027" t="b">
        <v>0</v>
      </c>
      <c r="K7027" t="s">
        <v>24</v>
      </c>
      <c r="L7027" t="s">
        <v>22</v>
      </c>
      <c r="M7027">
        <v>225000</v>
      </c>
      <c r="O7027" t="s">
        <v>530</v>
      </c>
      <c r="P7027" t="s">
        <v>385</v>
      </c>
    </row>
    <row r="7028" spans="1:16" x14ac:dyDescent="0.25">
      <c r="A7028" t="s">
        <v>2</v>
      </c>
      <c r="B7028" t="s">
        <v>307</v>
      </c>
      <c r="C7028" t="s">
        <v>333</v>
      </c>
      <c r="D7028" t="s">
        <v>3600</v>
      </c>
      <c r="E7028" t="s">
        <v>20</v>
      </c>
      <c r="F7028" t="b">
        <v>0</v>
      </c>
      <c r="G7028" t="s">
        <v>27</v>
      </c>
      <c r="H7028" s="4">
        <v>45741.835162037038</v>
      </c>
      <c r="I7028" t="b">
        <v>0</v>
      </c>
      <c r="J7028" t="b">
        <v>1</v>
      </c>
      <c r="K7028" t="s">
        <v>24</v>
      </c>
      <c r="L7028" t="s">
        <v>22</v>
      </c>
      <c r="M7028">
        <v>132500</v>
      </c>
      <c r="O7028" t="s">
        <v>200</v>
      </c>
      <c r="P7028" t="s">
        <v>7780</v>
      </c>
    </row>
    <row r="7029" spans="1:16" x14ac:dyDescent="0.25">
      <c r="A7029" t="s">
        <v>0</v>
      </c>
      <c r="B7029" t="s">
        <v>9729</v>
      </c>
      <c r="C7029" t="s">
        <v>203</v>
      </c>
      <c r="D7029" t="s">
        <v>3973</v>
      </c>
      <c r="E7029" t="s">
        <v>51</v>
      </c>
      <c r="F7029" t="b">
        <v>0</v>
      </c>
      <c r="G7029" t="s">
        <v>23</v>
      </c>
      <c r="H7029" s="4">
        <v>45741.85359953704</v>
      </c>
      <c r="I7029" t="b">
        <v>0</v>
      </c>
      <c r="J7029" t="b">
        <v>1</v>
      </c>
      <c r="K7029" t="s">
        <v>24</v>
      </c>
      <c r="L7029" t="s">
        <v>36</v>
      </c>
      <c r="N7029">
        <v>62</v>
      </c>
      <c r="O7029" t="s">
        <v>144</v>
      </c>
      <c r="P7029" t="s">
        <v>9730</v>
      </c>
    </row>
    <row r="7030" spans="1:16" x14ac:dyDescent="0.25">
      <c r="A7030" t="s">
        <v>0</v>
      </c>
      <c r="B7030" t="s">
        <v>9731</v>
      </c>
      <c r="C7030" t="s">
        <v>9732</v>
      </c>
      <c r="D7030" t="s">
        <v>2208</v>
      </c>
      <c r="E7030" t="s">
        <v>34</v>
      </c>
      <c r="F7030" t="b">
        <v>0</v>
      </c>
      <c r="G7030" t="s">
        <v>27</v>
      </c>
      <c r="H7030" s="4">
        <v>45741.875208333331</v>
      </c>
      <c r="I7030" t="b">
        <v>0</v>
      </c>
      <c r="J7030" t="b">
        <v>1</v>
      </c>
      <c r="K7030" t="s">
        <v>24</v>
      </c>
      <c r="L7030" t="s">
        <v>22</v>
      </c>
      <c r="M7030">
        <v>70000</v>
      </c>
      <c r="O7030" t="s">
        <v>9733</v>
      </c>
      <c r="P7030" t="s">
        <v>9734</v>
      </c>
    </row>
    <row r="7031" spans="1:16" x14ac:dyDescent="0.25">
      <c r="A7031" t="s">
        <v>1</v>
      </c>
      <c r="B7031" t="s">
        <v>9735</v>
      </c>
      <c r="C7031" t="s">
        <v>1867</v>
      </c>
      <c r="D7031" t="s">
        <v>9736</v>
      </c>
      <c r="E7031" t="s">
        <v>20</v>
      </c>
      <c r="F7031" t="b">
        <v>0</v>
      </c>
      <c r="G7031" t="s">
        <v>27</v>
      </c>
      <c r="H7031" s="4">
        <v>45741.917754629627</v>
      </c>
      <c r="I7031" t="b">
        <v>0</v>
      </c>
      <c r="J7031" t="b">
        <v>0</v>
      </c>
      <c r="K7031" t="s">
        <v>24</v>
      </c>
      <c r="L7031" t="s">
        <v>22</v>
      </c>
      <c r="M7031">
        <v>100500</v>
      </c>
      <c r="O7031" t="s">
        <v>374</v>
      </c>
      <c r="P7031" t="s">
        <v>9737</v>
      </c>
    </row>
    <row r="7032" spans="1:16" x14ac:dyDescent="0.25">
      <c r="A7032" t="s">
        <v>1</v>
      </c>
      <c r="B7032" t="s">
        <v>852</v>
      </c>
      <c r="C7032" t="s">
        <v>509</v>
      </c>
      <c r="D7032" t="s">
        <v>3973</v>
      </c>
      <c r="E7032" t="s">
        <v>20</v>
      </c>
      <c r="F7032" t="b">
        <v>0</v>
      </c>
      <c r="G7032" t="s">
        <v>35</v>
      </c>
      <c r="H7032" s="4">
        <v>45741.958935185183</v>
      </c>
      <c r="I7032" t="b">
        <v>0</v>
      </c>
      <c r="J7032" t="b">
        <v>0</v>
      </c>
      <c r="K7032" t="s">
        <v>24</v>
      </c>
      <c r="L7032" t="s">
        <v>22</v>
      </c>
      <c r="M7032">
        <v>192500</v>
      </c>
      <c r="O7032" t="s">
        <v>69</v>
      </c>
      <c r="P7032" t="s">
        <v>1955</v>
      </c>
    </row>
    <row r="7033" spans="1:16" x14ac:dyDescent="0.25">
      <c r="A7033" t="s">
        <v>1</v>
      </c>
      <c r="B7033" t="s">
        <v>2473</v>
      </c>
      <c r="C7033" t="s">
        <v>1845</v>
      </c>
      <c r="D7033" t="s">
        <v>4084</v>
      </c>
      <c r="E7033" t="s">
        <v>20</v>
      </c>
      <c r="F7033" t="b">
        <v>0</v>
      </c>
      <c r="G7033" t="s">
        <v>27</v>
      </c>
      <c r="H7033" s="4">
        <v>45741.959594907406</v>
      </c>
      <c r="I7033" t="b">
        <v>0</v>
      </c>
      <c r="J7033" t="b">
        <v>0</v>
      </c>
      <c r="K7033" t="s">
        <v>24</v>
      </c>
      <c r="L7033" t="s">
        <v>22</v>
      </c>
      <c r="M7033">
        <v>145000</v>
      </c>
      <c r="O7033" t="s">
        <v>1388</v>
      </c>
      <c r="P7033" t="s">
        <v>7462</v>
      </c>
    </row>
    <row r="7034" spans="1:16" x14ac:dyDescent="0.25">
      <c r="A7034" t="s">
        <v>1</v>
      </c>
      <c r="B7034" t="s">
        <v>9738</v>
      </c>
      <c r="C7034" t="s">
        <v>122</v>
      </c>
      <c r="D7034" t="s">
        <v>4084</v>
      </c>
      <c r="E7034" t="s">
        <v>20</v>
      </c>
      <c r="F7034" t="b">
        <v>0</v>
      </c>
      <c r="G7034" t="s">
        <v>52</v>
      </c>
      <c r="H7034" s="4">
        <v>45741.960115740738</v>
      </c>
      <c r="I7034" t="b">
        <v>0</v>
      </c>
      <c r="J7034" t="b">
        <v>1</v>
      </c>
      <c r="K7034" t="s">
        <v>24</v>
      </c>
      <c r="L7034" t="s">
        <v>22</v>
      </c>
      <c r="M7034">
        <v>140000</v>
      </c>
      <c r="O7034" t="s">
        <v>2711</v>
      </c>
      <c r="P7034" t="s">
        <v>2028</v>
      </c>
    </row>
    <row r="7035" spans="1:16" x14ac:dyDescent="0.25">
      <c r="A7035" t="s">
        <v>2</v>
      </c>
      <c r="B7035" t="s">
        <v>9739</v>
      </c>
      <c r="C7035" t="s">
        <v>293</v>
      </c>
      <c r="D7035" t="s">
        <v>3973</v>
      </c>
      <c r="E7035" t="s">
        <v>20</v>
      </c>
      <c r="F7035" t="b">
        <v>0</v>
      </c>
      <c r="G7035" t="s">
        <v>27</v>
      </c>
      <c r="H7035" s="4">
        <v>45741.960266203707</v>
      </c>
      <c r="I7035" t="b">
        <v>0</v>
      </c>
      <c r="J7035" t="b">
        <v>0</v>
      </c>
      <c r="K7035" t="s">
        <v>24</v>
      </c>
      <c r="L7035" t="s">
        <v>22</v>
      </c>
      <c r="M7035">
        <v>161000</v>
      </c>
      <c r="O7035" t="s">
        <v>91</v>
      </c>
      <c r="P7035" t="s">
        <v>9740</v>
      </c>
    </row>
    <row r="7036" spans="1:16" x14ac:dyDescent="0.25">
      <c r="A7036" t="s">
        <v>0</v>
      </c>
      <c r="B7036" t="s">
        <v>9741</v>
      </c>
      <c r="C7036" t="s">
        <v>2571</v>
      </c>
      <c r="D7036" t="s">
        <v>3973</v>
      </c>
      <c r="E7036" t="s">
        <v>20</v>
      </c>
      <c r="F7036" t="b">
        <v>0</v>
      </c>
      <c r="G7036" t="s">
        <v>23</v>
      </c>
      <c r="H7036" s="4">
        <v>45741.978530092587</v>
      </c>
      <c r="I7036" t="b">
        <v>0</v>
      </c>
      <c r="J7036" t="b">
        <v>0</v>
      </c>
      <c r="K7036" t="s">
        <v>24</v>
      </c>
      <c r="L7036" t="s">
        <v>36</v>
      </c>
      <c r="N7036">
        <v>25</v>
      </c>
      <c r="O7036" t="s">
        <v>3399</v>
      </c>
      <c r="P7036" t="s">
        <v>3614</v>
      </c>
    </row>
    <row r="7037" spans="1:16" x14ac:dyDescent="0.25">
      <c r="A7037" t="s">
        <v>25</v>
      </c>
      <c r="B7037" t="s">
        <v>9742</v>
      </c>
      <c r="C7037" t="s">
        <v>315</v>
      </c>
      <c r="D7037" t="s">
        <v>5535</v>
      </c>
      <c r="E7037" t="s">
        <v>20</v>
      </c>
      <c r="F7037" t="b">
        <v>0</v>
      </c>
      <c r="G7037" t="s">
        <v>27</v>
      </c>
      <c r="H7037" s="4">
        <v>45742.000138888892</v>
      </c>
      <c r="I7037" t="b">
        <v>0</v>
      </c>
      <c r="J7037" t="b">
        <v>1</v>
      </c>
      <c r="K7037" t="s">
        <v>24</v>
      </c>
      <c r="L7037" t="s">
        <v>22</v>
      </c>
      <c r="M7037">
        <v>108267</v>
      </c>
      <c r="O7037" t="s">
        <v>59</v>
      </c>
      <c r="P7037" t="s">
        <v>7737</v>
      </c>
    </row>
    <row r="7038" spans="1:16" x14ac:dyDescent="0.25">
      <c r="A7038" t="s">
        <v>2</v>
      </c>
      <c r="B7038" t="s">
        <v>132</v>
      </c>
      <c r="C7038" t="s">
        <v>213</v>
      </c>
      <c r="D7038" t="s">
        <v>4178</v>
      </c>
      <c r="E7038" t="s">
        <v>20</v>
      </c>
      <c r="F7038" t="b">
        <v>0</v>
      </c>
      <c r="G7038" t="s">
        <v>27</v>
      </c>
      <c r="H7038" s="4">
        <v>45742.001851851863</v>
      </c>
      <c r="I7038" t="b">
        <v>1</v>
      </c>
      <c r="J7038" t="b">
        <v>1</v>
      </c>
      <c r="K7038" t="s">
        <v>24</v>
      </c>
      <c r="L7038" t="s">
        <v>22</v>
      </c>
      <c r="M7038">
        <v>136500</v>
      </c>
      <c r="O7038" t="s">
        <v>3923</v>
      </c>
      <c r="P7038" t="s">
        <v>9743</v>
      </c>
    </row>
    <row r="7039" spans="1:16" x14ac:dyDescent="0.25">
      <c r="A7039" t="s">
        <v>2</v>
      </c>
      <c r="B7039" t="s">
        <v>117</v>
      </c>
      <c r="C7039" t="s">
        <v>889</v>
      </c>
      <c r="D7039" t="s">
        <v>4084</v>
      </c>
      <c r="E7039" t="s">
        <v>20</v>
      </c>
      <c r="F7039" t="b">
        <v>0</v>
      </c>
      <c r="G7039" t="s">
        <v>41</v>
      </c>
      <c r="H7039" s="4">
        <v>45742.002152777779</v>
      </c>
      <c r="I7039" t="b">
        <v>0</v>
      </c>
      <c r="J7039" t="b">
        <v>0</v>
      </c>
      <c r="K7039" t="s">
        <v>24</v>
      </c>
      <c r="L7039" t="s">
        <v>22</v>
      </c>
      <c r="M7039">
        <v>189000</v>
      </c>
      <c r="O7039" t="s">
        <v>772</v>
      </c>
      <c r="P7039" t="s">
        <v>1161</v>
      </c>
    </row>
    <row r="7040" spans="1:16" x14ac:dyDescent="0.25">
      <c r="A7040" t="s">
        <v>0</v>
      </c>
      <c r="B7040" t="s">
        <v>9744</v>
      </c>
      <c r="C7040" t="s">
        <v>400</v>
      </c>
      <c r="D7040" t="s">
        <v>2208</v>
      </c>
      <c r="E7040" t="s">
        <v>20</v>
      </c>
      <c r="F7040" t="b">
        <v>0</v>
      </c>
      <c r="G7040" t="s">
        <v>30</v>
      </c>
      <c r="H7040" s="4">
        <v>45742.042453703703</v>
      </c>
      <c r="I7040" t="b">
        <v>0</v>
      </c>
      <c r="J7040" t="b">
        <v>1</v>
      </c>
      <c r="K7040" t="s">
        <v>24</v>
      </c>
      <c r="L7040" t="s">
        <v>22</v>
      </c>
      <c r="M7040">
        <v>73020</v>
      </c>
      <c r="O7040" t="s">
        <v>9745</v>
      </c>
      <c r="P7040" t="s">
        <v>9746</v>
      </c>
    </row>
    <row r="7041" spans="1:16" x14ac:dyDescent="0.25">
      <c r="A7041" t="s">
        <v>1</v>
      </c>
      <c r="B7041" t="s">
        <v>9747</v>
      </c>
      <c r="C7041" t="s">
        <v>94</v>
      </c>
      <c r="D7041" t="s">
        <v>2208</v>
      </c>
      <c r="E7041" t="s">
        <v>20</v>
      </c>
      <c r="F7041" t="b">
        <v>0</v>
      </c>
      <c r="G7041" t="s">
        <v>30</v>
      </c>
      <c r="H7041" s="4">
        <v>45742.125810185193</v>
      </c>
      <c r="I7041" t="b">
        <v>1</v>
      </c>
      <c r="J7041" t="b">
        <v>1</v>
      </c>
      <c r="K7041" t="s">
        <v>24</v>
      </c>
      <c r="L7041" t="s">
        <v>22</v>
      </c>
      <c r="M7041">
        <v>52100</v>
      </c>
      <c r="O7041" t="s">
        <v>9748</v>
      </c>
    </row>
    <row r="7042" spans="1:16" x14ac:dyDescent="0.25">
      <c r="A7042" t="s">
        <v>0</v>
      </c>
      <c r="B7042" t="s">
        <v>9749</v>
      </c>
      <c r="C7042" t="s">
        <v>82</v>
      </c>
      <c r="D7042" t="s">
        <v>2208</v>
      </c>
      <c r="E7042" t="s">
        <v>20</v>
      </c>
      <c r="F7042" t="b">
        <v>0</v>
      </c>
      <c r="G7042" t="s">
        <v>27</v>
      </c>
      <c r="H7042" s="4">
        <v>45742.250023148154</v>
      </c>
      <c r="I7042" t="b">
        <v>0</v>
      </c>
      <c r="J7042" t="b">
        <v>0</v>
      </c>
      <c r="K7042" t="s">
        <v>24</v>
      </c>
      <c r="L7042" t="s">
        <v>22</v>
      </c>
      <c r="M7042">
        <v>100000</v>
      </c>
      <c r="O7042" t="s">
        <v>9750</v>
      </c>
      <c r="P7042" t="s">
        <v>535</v>
      </c>
    </row>
    <row r="7043" spans="1:16" x14ac:dyDescent="0.25">
      <c r="A7043" t="s">
        <v>0</v>
      </c>
      <c r="B7043" t="s">
        <v>3447</v>
      </c>
      <c r="C7043" t="s">
        <v>82</v>
      </c>
      <c r="D7043" t="s">
        <v>4014</v>
      </c>
      <c r="E7043" t="s">
        <v>20</v>
      </c>
      <c r="F7043" t="b">
        <v>0</v>
      </c>
      <c r="G7043" t="s">
        <v>27</v>
      </c>
      <c r="H7043" s="4">
        <v>45742.250023148154</v>
      </c>
      <c r="I7043" t="b">
        <v>0</v>
      </c>
      <c r="J7043" t="b">
        <v>1</v>
      </c>
      <c r="K7043" t="s">
        <v>24</v>
      </c>
      <c r="L7043" t="s">
        <v>22</v>
      </c>
      <c r="M7043">
        <v>140000</v>
      </c>
      <c r="O7043" t="s">
        <v>6114</v>
      </c>
      <c r="P7043" t="s">
        <v>6115</v>
      </c>
    </row>
    <row r="7044" spans="1:16" x14ac:dyDescent="0.25">
      <c r="A7044" t="s">
        <v>25</v>
      </c>
      <c r="B7044" t="s">
        <v>6385</v>
      </c>
      <c r="C7044" t="s">
        <v>82</v>
      </c>
      <c r="D7044" t="s">
        <v>3828</v>
      </c>
      <c r="E7044" t="s">
        <v>51</v>
      </c>
      <c r="F7044" t="b">
        <v>0</v>
      </c>
      <c r="G7044" t="s">
        <v>27</v>
      </c>
      <c r="H7044" s="4">
        <v>45742.250081018523</v>
      </c>
      <c r="I7044" t="b">
        <v>0</v>
      </c>
      <c r="J7044" t="b">
        <v>0</v>
      </c>
      <c r="K7044" t="s">
        <v>24</v>
      </c>
      <c r="L7044" t="s">
        <v>36</v>
      </c>
      <c r="N7044">
        <v>60</v>
      </c>
      <c r="O7044" t="s">
        <v>6386</v>
      </c>
      <c r="P7044" t="s">
        <v>2078</v>
      </c>
    </row>
    <row r="7045" spans="1:16" x14ac:dyDescent="0.25">
      <c r="A7045" t="s">
        <v>0</v>
      </c>
      <c r="B7045" t="s">
        <v>1724</v>
      </c>
      <c r="C7045" t="s">
        <v>82</v>
      </c>
      <c r="D7045" t="s">
        <v>530</v>
      </c>
      <c r="E7045" t="s">
        <v>20</v>
      </c>
      <c r="F7045" t="b">
        <v>0</v>
      </c>
      <c r="G7045" t="s">
        <v>27</v>
      </c>
      <c r="H7045" s="4">
        <v>45742.250081018523</v>
      </c>
      <c r="I7045" t="b">
        <v>0</v>
      </c>
      <c r="J7045" t="b">
        <v>0</v>
      </c>
      <c r="K7045" t="s">
        <v>24</v>
      </c>
      <c r="L7045" t="s">
        <v>22</v>
      </c>
      <c r="M7045">
        <v>275000</v>
      </c>
      <c r="O7045" t="s">
        <v>530</v>
      </c>
      <c r="P7045" t="s">
        <v>9751</v>
      </c>
    </row>
    <row r="7046" spans="1:16" x14ac:dyDescent="0.25">
      <c r="A7046" t="s">
        <v>0</v>
      </c>
      <c r="B7046" t="s">
        <v>2221</v>
      </c>
      <c r="C7046" t="s">
        <v>84</v>
      </c>
      <c r="D7046" t="s">
        <v>3828</v>
      </c>
      <c r="E7046" t="s">
        <v>20</v>
      </c>
      <c r="F7046" t="b">
        <v>0</v>
      </c>
      <c r="G7046" t="s">
        <v>41</v>
      </c>
      <c r="H7046" s="4">
        <v>45742.250243055547</v>
      </c>
      <c r="I7046" t="b">
        <v>0</v>
      </c>
      <c r="J7046" t="b">
        <v>0</v>
      </c>
      <c r="K7046" t="s">
        <v>24</v>
      </c>
      <c r="L7046" t="s">
        <v>22</v>
      </c>
      <c r="M7046">
        <v>101000</v>
      </c>
      <c r="O7046" t="s">
        <v>8102</v>
      </c>
      <c r="P7046" t="s">
        <v>8103</v>
      </c>
    </row>
    <row r="7047" spans="1:16" x14ac:dyDescent="0.25">
      <c r="A7047" t="s">
        <v>0</v>
      </c>
      <c r="B7047" t="s">
        <v>9752</v>
      </c>
      <c r="C7047" t="s">
        <v>1703</v>
      </c>
      <c r="D7047" t="s">
        <v>2208</v>
      </c>
      <c r="E7047" t="s">
        <v>20</v>
      </c>
      <c r="F7047" t="b">
        <v>0</v>
      </c>
      <c r="G7047" t="s">
        <v>41</v>
      </c>
      <c r="H7047" s="4">
        <v>45742.250243055547</v>
      </c>
      <c r="I7047" t="b">
        <v>1</v>
      </c>
      <c r="J7047" t="b">
        <v>1</v>
      </c>
      <c r="K7047" t="s">
        <v>24</v>
      </c>
      <c r="L7047" t="s">
        <v>36</v>
      </c>
      <c r="N7047">
        <v>32.5</v>
      </c>
      <c r="O7047" t="s">
        <v>1142</v>
      </c>
      <c r="P7047" t="s">
        <v>3573</v>
      </c>
    </row>
    <row r="7048" spans="1:16" x14ac:dyDescent="0.25">
      <c r="A7048" t="s">
        <v>0</v>
      </c>
      <c r="B7048" t="s">
        <v>3884</v>
      </c>
      <c r="C7048" t="s">
        <v>1521</v>
      </c>
      <c r="D7048" t="s">
        <v>9753</v>
      </c>
      <c r="E7048" t="s">
        <v>20</v>
      </c>
      <c r="F7048" t="b">
        <v>0</v>
      </c>
      <c r="G7048" t="s">
        <v>52</v>
      </c>
      <c r="H7048" s="4">
        <v>45742.250636574077</v>
      </c>
      <c r="I7048" t="b">
        <v>0</v>
      </c>
      <c r="J7048" t="b">
        <v>1</v>
      </c>
      <c r="K7048" t="s">
        <v>24</v>
      </c>
      <c r="L7048" t="s">
        <v>22</v>
      </c>
      <c r="M7048">
        <v>54000</v>
      </c>
      <c r="O7048" t="s">
        <v>1549</v>
      </c>
      <c r="P7048" t="s">
        <v>3171</v>
      </c>
    </row>
    <row r="7049" spans="1:16" x14ac:dyDescent="0.25">
      <c r="A7049" t="s">
        <v>0</v>
      </c>
      <c r="B7049" t="s">
        <v>1954</v>
      </c>
      <c r="C7049" t="s">
        <v>1352</v>
      </c>
      <c r="D7049" t="s">
        <v>3828</v>
      </c>
      <c r="E7049" t="s">
        <v>20</v>
      </c>
      <c r="F7049" t="b">
        <v>0</v>
      </c>
      <c r="G7049" t="s">
        <v>52</v>
      </c>
      <c r="H7049" s="4">
        <v>45742.250636574077</v>
      </c>
      <c r="I7049" t="b">
        <v>0</v>
      </c>
      <c r="J7049" t="b">
        <v>1</v>
      </c>
      <c r="K7049" t="s">
        <v>24</v>
      </c>
      <c r="L7049" t="s">
        <v>22</v>
      </c>
      <c r="M7049">
        <v>123800</v>
      </c>
      <c r="O7049" t="s">
        <v>1341</v>
      </c>
    </row>
    <row r="7050" spans="1:16" x14ac:dyDescent="0.25">
      <c r="A7050" t="s">
        <v>1</v>
      </c>
      <c r="B7050" t="s">
        <v>68</v>
      </c>
      <c r="C7050" t="s">
        <v>82</v>
      </c>
      <c r="D7050" t="s">
        <v>3828</v>
      </c>
      <c r="E7050" t="s">
        <v>20</v>
      </c>
      <c r="F7050" t="b">
        <v>0</v>
      </c>
      <c r="G7050" t="s">
        <v>27</v>
      </c>
      <c r="H7050" s="4">
        <v>45742.250763888893</v>
      </c>
      <c r="I7050" t="b">
        <v>0</v>
      </c>
      <c r="J7050" t="b">
        <v>1</v>
      </c>
      <c r="K7050" t="s">
        <v>24</v>
      </c>
      <c r="L7050" t="s">
        <v>22</v>
      </c>
      <c r="M7050">
        <v>100000</v>
      </c>
      <c r="O7050" t="s">
        <v>9754</v>
      </c>
      <c r="P7050" t="s">
        <v>9755</v>
      </c>
    </row>
    <row r="7051" spans="1:16" x14ac:dyDescent="0.25">
      <c r="A7051" t="s">
        <v>1</v>
      </c>
      <c r="B7051" t="s">
        <v>9756</v>
      </c>
      <c r="C7051" t="s">
        <v>140</v>
      </c>
      <c r="D7051" t="s">
        <v>3828</v>
      </c>
      <c r="E7051" t="s">
        <v>20</v>
      </c>
      <c r="F7051" t="b">
        <v>0</v>
      </c>
      <c r="G7051" t="s">
        <v>35</v>
      </c>
      <c r="H7051" s="4">
        <v>45742.251030092593</v>
      </c>
      <c r="I7051" t="b">
        <v>0</v>
      </c>
      <c r="J7051" t="b">
        <v>1</v>
      </c>
      <c r="K7051" t="s">
        <v>24</v>
      </c>
      <c r="L7051" t="s">
        <v>22</v>
      </c>
      <c r="M7051">
        <v>214525</v>
      </c>
      <c r="O7051" t="s">
        <v>239</v>
      </c>
      <c r="P7051" t="s">
        <v>9757</v>
      </c>
    </row>
    <row r="7052" spans="1:16" x14ac:dyDescent="0.25">
      <c r="A7052" t="s">
        <v>0</v>
      </c>
      <c r="B7052" t="s">
        <v>1934</v>
      </c>
      <c r="C7052" t="s">
        <v>625</v>
      </c>
      <c r="D7052" t="s">
        <v>4035</v>
      </c>
      <c r="E7052" t="s">
        <v>20</v>
      </c>
      <c r="F7052" t="b">
        <v>0</v>
      </c>
      <c r="G7052" t="s">
        <v>625</v>
      </c>
      <c r="H7052" s="4">
        <v>45742.262326388889</v>
      </c>
      <c r="I7052" t="b">
        <v>0</v>
      </c>
      <c r="J7052" t="b">
        <v>0</v>
      </c>
      <c r="K7052" t="s">
        <v>625</v>
      </c>
      <c r="L7052" t="s">
        <v>22</v>
      </c>
      <c r="M7052">
        <v>43199.5</v>
      </c>
      <c r="O7052" t="s">
        <v>2768</v>
      </c>
      <c r="P7052" t="s">
        <v>3270</v>
      </c>
    </row>
    <row r="7053" spans="1:16" x14ac:dyDescent="0.25">
      <c r="A7053" t="s">
        <v>2</v>
      </c>
      <c r="B7053" t="s">
        <v>9758</v>
      </c>
      <c r="C7053" t="s">
        <v>2708</v>
      </c>
      <c r="D7053" t="s">
        <v>4003</v>
      </c>
      <c r="E7053" t="s">
        <v>20</v>
      </c>
      <c r="F7053" t="b">
        <v>0</v>
      </c>
      <c r="G7053" t="s">
        <v>804</v>
      </c>
      <c r="H7053" s="4">
        <v>45742.293379629627</v>
      </c>
      <c r="I7053" t="b">
        <v>1</v>
      </c>
      <c r="J7053" t="b">
        <v>0</v>
      </c>
      <c r="K7053" t="s">
        <v>804</v>
      </c>
      <c r="L7053" t="s">
        <v>22</v>
      </c>
      <c r="M7053">
        <v>160000</v>
      </c>
      <c r="O7053" t="s">
        <v>1883</v>
      </c>
    </row>
    <row r="7054" spans="1:16" x14ac:dyDescent="0.25">
      <c r="A7054" t="s">
        <v>1</v>
      </c>
      <c r="B7054" t="s">
        <v>7613</v>
      </c>
      <c r="C7054" t="s">
        <v>472</v>
      </c>
      <c r="D7054" t="s">
        <v>4003</v>
      </c>
      <c r="E7054" t="s">
        <v>20</v>
      </c>
      <c r="F7054" t="b">
        <v>0</v>
      </c>
      <c r="G7054" t="s">
        <v>473</v>
      </c>
      <c r="H7054" s="4">
        <v>45742.293946759259</v>
      </c>
      <c r="I7054" t="b">
        <v>0</v>
      </c>
      <c r="J7054" t="b">
        <v>0</v>
      </c>
      <c r="K7054" t="s">
        <v>473</v>
      </c>
      <c r="L7054" t="s">
        <v>22</v>
      </c>
      <c r="M7054">
        <v>160000</v>
      </c>
      <c r="O7054" t="s">
        <v>1883</v>
      </c>
      <c r="P7054" t="s">
        <v>447</v>
      </c>
    </row>
    <row r="7055" spans="1:16" x14ac:dyDescent="0.25">
      <c r="A7055" t="s">
        <v>1</v>
      </c>
      <c r="B7055" t="s">
        <v>9759</v>
      </c>
      <c r="C7055" t="s">
        <v>73</v>
      </c>
      <c r="D7055" t="s">
        <v>3600</v>
      </c>
      <c r="E7055" t="s">
        <v>51</v>
      </c>
      <c r="F7055" t="b">
        <v>0</v>
      </c>
      <c r="G7055" t="s">
        <v>23</v>
      </c>
      <c r="H7055" s="4">
        <v>45742.29859953704</v>
      </c>
      <c r="I7055" t="b">
        <v>0</v>
      </c>
      <c r="J7055" t="b">
        <v>0</v>
      </c>
      <c r="K7055" t="s">
        <v>24</v>
      </c>
      <c r="L7055" t="s">
        <v>22</v>
      </c>
      <c r="M7055">
        <v>117500</v>
      </c>
      <c r="O7055" t="s">
        <v>2009</v>
      </c>
      <c r="P7055" t="s">
        <v>9760</v>
      </c>
    </row>
    <row r="7056" spans="1:16" x14ac:dyDescent="0.25">
      <c r="A7056" t="s">
        <v>0</v>
      </c>
      <c r="B7056" t="s">
        <v>9761</v>
      </c>
      <c r="C7056" t="s">
        <v>365</v>
      </c>
      <c r="D7056" t="s">
        <v>3828</v>
      </c>
      <c r="E7056" t="s">
        <v>20</v>
      </c>
      <c r="F7056" t="b">
        <v>0</v>
      </c>
      <c r="G7056" t="s">
        <v>27</v>
      </c>
      <c r="H7056" s="4">
        <v>45742.333437499998</v>
      </c>
      <c r="I7056" t="b">
        <v>0</v>
      </c>
      <c r="J7056" t="b">
        <v>1</v>
      </c>
      <c r="K7056" t="s">
        <v>24</v>
      </c>
      <c r="L7056" t="s">
        <v>22</v>
      </c>
      <c r="M7056">
        <v>105375</v>
      </c>
      <c r="O7056" t="s">
        <v>4781</v>
      </c>
      <c r="P7056" t="s">
        <v>193</v>
      </c>
    </row>
    <row r="7057" spans="1:16" x14ac:dyDescent="0.25">
      <c r="A7057" t="s">
        <v>28</v>
      </c>
      <c r="B7057" t="s">
        <v>9762</v>
      </c>
      <c r="C7057" t="s">
        <v>989</v>
      </c>
      <c r="D7057" t="s">
        <v>3957</v>
      </c>
      <c r="E7057" t="s">
        <v>34</v>
      </c>
      <c r="F7057" t="b">
        <v>0</v>
      </c>
      <c r="G7057" t="s">
        <v>41</v>
      </c>
      <c r="H7057" s="4">
        <v>45742.334317129629</v>
      </c>
      <c r="I7057" t="b">
        <v>0</v>
      </c>
      <c r="J7057" t="b">
        <v>0</v>
      </c>
      <c r="K7057" t="s">
        <v>24</v>
      </c>
      <c r="L7057" t="s">
        <v>36</v>
      </c>
      <c r="N7057">
        <v>18.310001373291019</v>
      </c>
      <c r="O7057" t="s">
        <v>4355</v>
      </c>
      <c r="P7057" t="s">
        <v>9763</v>
      </c>
    </row>
    <row r="7058" spans="1:16" x14ac:dyDescent="0.25">
      <c r="A7058" t="s">
        <v>0</v>
      </c>
      <c r="B7058" t="s">
        <v>9764</v>
      </c>
      <c r="C7058" t="s">
        <v>9765</v>
      </c>
      <c r="D7058" t="s">
        <v>3957</v>
      </c>
      <c r="E7058" t="s">
        <v>34</v>
      </c>
      <c r="F7058" t="b">
        <v>0</v>
      </c>
      <c r="G7058" t="s">
        <v>30</v>
      </c>
      <c r="H7058" s="4">
        <v>45742.417268518519</v>
      </c>
      <c r="I7058" t="b">
        <v>0</v>
      </c>
      <c r="J7058" t="b">
        <v>1</v>
      </c>
      <c r="K7058" t="s">
        <v>24</v>
      </c>
      <c r="L7058" t="s">
        <v>36</v>
      </c>
      <c r="N7058">
        <v>26.654998779296879</v>
      </c>
      <c r="O7058" t="s">
        <v>9766</v>
      </c>
      <c r="P7058" t="s">
        <v>9767</v>
      </c>
    </row>
    <row r="7059" spans="1:16" x14ac:dyDescent="0.25">
      <c r="A7059" t="s">
        <v>19</v>
      </c>
      <c r="B7059" t="s">
        <v>3352</v>
      </c>
      <c r="C7059" t="s">
        <v>2504</v>
      </c>
      <c r="D7059" t="s">
        <v>3973</v>
      </c>
      <c r="E7059" t="s">
        <v>20</v>
      </c>
      <c r="F7059" t="b">
        <v>0</v>
      </c>
      <c r="G7059" t="s">
        <v>27</v>
      </c>
      <c r="H7059" s="4">
        <v>45742.41747685185</v>
      </c>
      <c r="I7059" t="b">
        <v>0</v>
      </c>
      <c r="J7059" t="b">
        <v>1</v>
      </c>
      <c r="K7059" t="s">
        <v>24</v>
      </c>
      <c r="L7059" t="s">
        <v>22</v>
      </c>
      <c r="M7059">
        <v>163062.5</v>
      </c>
      <c r="O7059" t="s">
        <v>3142</v>
      </c>
      <c r="P7059" t="s">
        <v>9768</v>
      </c>
    </row>
    <row r="7060" spans="1:16" x14ac:dyDescent="0.25">
      <c r="A7060" t="s">
        <v>28</v>
      </c>
      <c r="B7060" t="s">
        <v>9769</v>
      </c>
      <c r="C7060" t="s">
        <v>9770</v>
      </c>
      <c r="D7060" t="s">
        <v>3973</v>
      </c>
      <c r="E7060" t="s">
        <v>20</v>
      </c>
      <c r="F7060" t="b">
        <v>0</v>
      </c>
      <c r="G7060" t="s">
        <v>27</v>
      </c>
      <c r="H7060" s="4">
        <v>45742.418275462973</v>
      </c>
      <c r="I7060" t="b">
        <v>0</v>
      </c>
      <c r="J7060" t="b">
        <v>1</v>
      </c>
      <c r="K7060" t="s">
        <v>24</v>
      </c>
      <c r="L7060" t="s">
        <v>22</v>
      </c>
      <c r="M7060">
        <v>227000</v>
      </c>
      <c r="O7060" t="s">
        <v>112</v>
      </c>
    </row>
    <row r="7061" spans="1:16" x14ac:dyDescent="0.25">
      <c r="A7061" t="s">
        <v>28</v>
      </c>
      <c r="B7061" t="s">
        <v>9771</v>
      </c>
      <c r="C7061" t="s">
        <v>9770</v>
      </c>
      <c r="D7061" t="s">
        <v>3973</v>
      </c>
      <c r="E7061" t="s">
        <v>20</v>
      </c>
      <c r="F7061" t="b">
        <v>0</v>
      </c>
      <c r="G7061" t="s">
        <v>27</v>
      </c>
      <c r="H7061" s="4">
        <v>45742.418275462973</v>
      </c>
      <c r="I7061" t="b">
        <v>0</v>
      </c>
      <c r="J7061" t="b">
        <v>1</v>
      </c>
      <c r="K7061" t="s">
        <v>24</v>
      </c>
      <c r="L7061" t="s">
        <v>22</v>
      </c>
      <c r="M7061">
        <v>239625</v>
      </c>
      <c r="O7061" t="s">
        <v>112</v>
      </c>
      <c r="P7061" t="s">
        <v>2662</v>
      </c>
    </row>
    <row r="7062" spans="1:16" x14ac:dyDescent="0.25">
      <c r="A7062" t="s">
        <v>2</v>
      </c>
      <c r="B7062" t="s">
        <v>8508</v>
      </c>
      <c r="C7062" t="s">
        <v>304</v>
      </c>
      <c r="D7062" t="s">
        <v>3973</v>
      </c>
      <c r="E7062" t="s">
        <v>20</v>
      </c>
      <c r="F7062" t="b">
        <v>0</v>
      </c>
      <c r="G7062" t="s">
        <v>27</v>
      </c>
      <c r="H7062" s="4">
        <v>45742.458437499998</v>
      </c>
      <c r="I7062" t="b">
        <v>0</v>
      </c>
      <c r="J7062" t="b">
        <v>1</v>
      </c>
      <c r="K7062" t="s">
        <v>24</v>
      </c>
      <c r="L7062" t="s">
        <v>22</v>
      </c>
      <c r="M7062">
        <v>100000</v>
      </c>
      <c r="O7062" t="s">
        <v>3669</v>
      </c>
      <c r="P7062" t="s">
        <v>8509</v>
      </c>
    </row>
    <row r="7063" spans="1:16" x14ac:dyDescent="0.25">
      <c r="A7063" t="s">
        <v>28</v>
      </c>
      <c r="B7063" t="s">
        <v>9772</v>
      </c>
      <c r="C7063" t="s">
        <v>213</v>
      </c>
      <c r="D7063" t="s">
        <v>8470</v>
      </c>
      <c r="E7063" t="s">
        <v>20</v>
      </c>
      <c r="F7063" t="b">
        <v>0</v>
      </c>
      <c r="G7063" t="s">
        <v>41</v>
      </c>
      <c r="H7063" s="4">
        <v>45742.459317129629</v>
      </c>
      <c r="I7063" t="b">
        <v>0</v>
      </c>
      <c r="J7063" t="b">
        <v>1</v>
      </c>
      <c r="K7063" t="s">
        <v>24</v>
      </c>
      <c r="L7063" t="s">
        <v>22</v>
      </c>
      <c r="M7063">
        <v>158000</v>
      </c>
      <c r="O7063" t="s">
        <v>9773</v>
      </c>
      <c r="P7063" t="s">
        <v>9774</v>
      </c>
    </row>
    <row r="7064" spans="1:16" x14ac:dyDescent="0.25">
      <c r="A7064" t="s">
        <v>89</v>
      </c>
      <c r="B7064" t="s">
        <v>9775</v>
      </c>
      <c r="C7064" t="s">
        <v>82</v>
      </c>
      <c r="D7064" t="s">
        <v>3973</v>
      </c>
      <c r="E7064" t="s">
        <v>20</v>
      </c>
      <c r="F7064" t="b">
        <v>0</v>
      </c>
      <c r="G7064" t="s">
        <v>27</v>
      </c>
      <c r="H7064" s="4">
        <v>45742.45989583333</v>
      </c>
      <c r="I7064" t="b">
        <v>0</v>
      </c>
      <c r="J7064" t="b">
        <v>1</v>
      </c>
      <c r="K7064" t="s">
        <v>24</v>
      </c>
      <c r="L7064" t="s">
        <v>22</v>
      </c>
      <c r="M7064">
        <v>267000</v>
      </c>
      <c r="O7064" t="s">
        <v>1418</v>
      </c>
    </row>
    <row r="7065" spans="1:16" x14ac:dyDescent="0.25">
      <c r="A7065" t="s">
        <v>89</v>
      </c>
      <c r="B7065" t="s">
        <v>9776</v>
      </c>
      <c r="C7065" t="s">
        <v>489</v>
      </c>
      <c r="D7065" t="s">
        <v>3973</v>
      </c>
      <c r="E7065" t="s">
        <v>20</v>
      </c>
      <c r="F7065" t="b">
        <v>0</v>
      </c>
      <c r="G7065" t="s">
        <v>27</v>
      </c>
      <c r="H7065" s="4">
        <v>45742.45994212963</v>
      </c>
      <c r="I7065" t="b">
        <v>0</v>
      </c>
      <c r="J7065" t="b">
        <v>1</v>
      </c>
      <c r="K7065" t="s">
        <v>24</v>
      </c>
      <c r="L7065" t="s">
        <v>22</v>
      </c>
      <c r="M7065">
        <v>193500</v>
      </c>
      <c r="O7065" t="s">
        <v>2040</v>
      </c>
      <c r="P7065" t="s">
        <v>9777</v>
      </c>
    </row>
    <row r="7066" spans="1:16" x14ac:dyDescent="0.25">
      <c r="A7066" t="s">
        <v>25</v>
      </c>
      <c r="B7066" t="s">
        <v>9778</v>
      </c>
      <c r="C7066" t="s">
        <v>332</v>
      </c>
      <c r="D7066" t="s">
        <v>3973</v>
      </c>
      <c r="E7066" t="s">
        <v>20</v>
      </c>
      <c r="F7066" t="b">
        <v>0</v>
      </c>
      <c r="G7066" t="s">
        <v>41</v>
      </c>
      <c r="H7066" s="4">
        <v>45742.500254629631</v>
      </c>
      <c r="I7066" t="b">
        <v>0</v>
      </c>
      <c r="J7066" t="b">
        <v>1</v>
      </c>
      <c r="K7066" t="s">
        <v>24</v>
      </c>
      <c r="L7066" t="s">
        <v>22</v>
      </c>
      <c r="M7066">
        <v>149500</v>
      </c>
      <c r="O7066" t="s">
        <v>1172</v>
      </c>
    </row>
    <row r="7067" spans="1:16" x14ac:dyDescent="0.25">
      <c r="A7067" t="s">
        <v>25</v>
      </c>
      <c r="B7067" t="s">
        <v>3917</v>
      </c>
      <c r="C7067" t="s">
        <v>400</v>
      </c>
      <c r="D7067" t="s">
        <v>3957</v>
      </c>
      <c r="E7067" t="s">
        <v>20</v>
      </c>
      <c r="F7067" t="b">
        <v>0</v>
      </c>
      <c r="G7067" t="s">
        <v>30</v>
      </c>
      <c r="H7067" s="4">
        <v>45742.500543981478</v>
      </c>
      <c r="I7067" t="b">
        <v>0</v>
      </c>
      <c r="J7067" t="b">
        <v>1</v>
      </c>
      <c r="K7067" t="s">
        <v>24</v>
      </c>
      <c r="L7067" t="s">
        <v>36</v>
      </c>
      <c r="N7067">
        <v>68.44000244140625</v>
      </c>
      <c r="O7067" t="s">
        <v>401</v>
      </c>
      <c r="P7067" t="s">
        <v>9779</v>
      </c>
    </row>
    <row r="7068" spans="1:16" x14ac:dyDescent="0.25">
      <c r="A7068" t="s">
        <v>0</v>
      </c>
      <c r="B7068" t="s">
        <v>9780</v>
      </c>
      <c r="C7068" t="s">
        <v>9781</v>
      </c>
      <c r="D7068" t="s">
        <v>3957</v>
      </c>
      <c r="E7068" t="s">
        <v>34</v>
      </c>
      <c r="F7068" t="b">
        <v>0</v>
      </c>
      <c r="G7068" t="s">
        <v>30</v>
      </c>
      <c r="H7068" s="4">
        <v>45742.500590277778</v>
      </c>
      <c r="I7068" t="b">
        <v>0</v>
      </c>
      <c r="J7068" t="b">
        <v>1</v>
      </c>
      <c r="K7068" t="s">
        <v>24</v>
      </c>
      <c r="L7068" t="s">
        <v>36</v>
      </c>
      <c r="N7068">
        <v>22.694999694824219</v>
      </c>
      <c r="O7068" t="s">
        <v>9766</v>
      </c>
      <c r="P7068" t="s">
        <v>9767</v>
      </c>
    </row>
    <row r="7069" spans="1:16" x14ac:dyDescent="0.25">
      <c r="A7069" t="s">
        <v>1</v>
      </c>
      <c r="B7069" t="s">
        <v>9782</v>
      </c>
      <c r="C7069" t="s">
        <v>400</v>
      </c>
      <c r="D7069" t="s">
        <v>3957</v>
      </c>
      <c r="E7069" t="s">
        <v>20</v>
      </c>
      <c r="F7069" t="b">
        <v>0</v>
      </c>
      <c r="G7069" t="s">
        <v>30</v>
      </c>
      <c r="H7069" s="4">
        <v>45742.501145833332</v>
      </c>
      <c r="I7069" t="b">
        <v>0</v>
      </c>
      <c r="J7069" t="b">
        <v>1</v>
      </c>
      <c r="K7069" t="s">
        <v>24</v>
      </c>
      <c r="L7069" t="s">
        <v>36</v>
      </c>
      <c r="N7069">
        <v>110.25</v>
      </c>
      <c r="O7069" t="s">
        <v>401</v>
      </c>
      <c r="P7069" t="s">
        <v>9783</v>
      </c>
    </row>
    <row r="7070" spans="1:16" x14ac:dyDescent="0.25">
      <c r="A7070" t="s">
        <v>2</v>
      </c>
      <c r="B7070" t="s">
        <v>638</v>
      </c>
      <c r="C7070" t="s">
        <v>757</v>
      </c>
      <c r="D7070" t="s">
        <v>2208</v>
      </c>
      <c r="E7070" t="s">
        <v>20</v>
      </c>
      <c r="F7070" t="b">
        <v>0</v>
      </c>
      <c r="G7070" t="s">
        <v>27</v>
      </c>
      <c r="H7070" s="4">
        <v>45742.501354166663</v>
      </c>
      <c r="I7070" t="b">
        <v>0</v>
      </c>
      <c r="J7070" t="b">
        <v>1</v>
      </c>
      <c r="K7070" t="s">
        <v>24</v>
      </c>
      <c r="L7070" t="s">
        <v>22</v>
      </c>
      <c r="M7070">
        <v>102620.1796875</v>
      </c>
      <c r="O7070" t="s">
        <v>9784</v>
      </c>
      <c r="P7070" t="s">
        <v>9785</v>
      </c>
    </row>
    <row r="7071" spans="1:16" x14ac:dyDescent="0.25">
      <c r="A7071" t="s">
        <v>28</v>
      </c>
      <c r="B7071" t="s">
        <v>1830</v>
      </c>
      <c r="C7071" t="s">
        <v>797</v>
      </c>
      <c r="D7071" t="s">
        <v>3973</v>
      </c>
      <c r="E7071" t="s">
        <v>20</v>
      </c>
      <c r="F7071" t="b">
        <v>0</v>
      </c>
      <c r="G7071" t="s">
        <v>27</v>
      </c>
      <c r="H7071" s="4">
        <v>45742.501585648148</v>
      </c>
      <c r="I7071" t="b">
        <v>0</v>
      </c>
      <c r="J7071" t="b">
        <v>0</v>
      </c>
      <c r="K7071" t="s">
        <v>24</v>
      </c>
      <c r="L7071" t="s">
        <v>22</v>
      </c>
      <c r="M7071">
        <v>130000</v>
      </c>
      <c r="O7071" t="s">
        <v>9786</v>
      </c>
      <c r="P7071" t="s">
        <v>207</v>
      </c>
    </row>
    <row r="7072" spans="1:16" x14ac:dyDescent="0.25">
      <c r="A7072" t="s">
        <v>2</v>
      </c>
      <c r="B7072" t="s">
        <v>9787</v>
      </c>
      <c r="C7072" t="s">
        <v>247</v>
      </c>
      <c r="D7072" t="s">
        <v>3828</v>
      </c>
      <c r="E7072" t="s">
        <v>20</v>
      </c>
      <c r="F7072" t="b">
        <v>0</v>
      </c>
      <c r="G7072" t="s">
        <v>35</v>
      </c>
      <c r="H7072" s="4">
        <v>45742.502199074072</v>
      </c>
      <c r="I7072" t="b">
        <v>1</v>
      </c>
      <c r="J7072" t="b">
        <v>1</v>
      </c>
      <c r="K7072" t="s">
        <v>24</v>
      </c>
      <c r="L7072" t="s">
        <v>22</v>
      </c>
      <c r="M7072">
        <v>94172.203125</v>
      </c>
      <c r="O7072" t="s">
        <v>9788</v>
      </c>
      <c r="P7072" t="s">
        <v>9789</v>
      </c>
    </row>
    <row r="7073" spans="1:16" x14ac:dyDescent="0.25">
      <c r="A7073" t="s">
        <v>1</v>
      </c>
      <c r="B7073" t="s">
        <v>1</v>
      </c>
      <c r="C7073" t="s">
        <v>2312</v>
      </c>
      <c r="D7073" t="s">
        <v>8470</v>
      </c>
      <c r="E7073" t="s">
        <v>20</v>
      </c>
      <c r="F7073" t="b">
        <v>0</v>
      </c>
      <c r="G7073" t="s">
        <v>41</v>
      </c>
      <c r="H7073" s="4">
        <v>45742.542627314811</v>
      </c>
      <c r="I7073" t="b">
        <v>0</v>
      </c>
      <c r="J7073" t="b">
        <v>1</v>
      </c>
      <c r="K7073" t="s">
        <v>24</v>
      </c>
      <c r="L7073" t="s">
        <v>22</v>
      </c>
      <c r="M7073">
        <v>130000</v>
      </c>
      <c r="O7073" t="s">
        <v>9790</v>
      </c>
      <c r="P7073" t="s">
        <v>3814</v>
      </c>
    </row>
    <row r="7074" spans="1:16" x14ac:dyDescent="0.25">
      <c r="A7074" t="s">
        <v>19</v>
      </c>
      <c r="B7074" t="s">
        <v>19</v>
      </c>
      <c r="C7074" t="s">
        <v>336</v>
      </c>
      <c r="D7074" t="s">
        <v>3973</v>
      </c>
      <c r="E7074" t="s">
        <v>20</v>
      </c>
      <c r="F7074" t="b">
        <v>0</v>
      </c>
      <c r="G7074" t="s">
        <v>30</v>
      </c>
      <c r="H7074" s="4">
        <v>45742.54277777778</v>
      </c>
      <c r="I7074" t="b">
        <v>0</v>
      </c>
      <c r="J7074" t="b">
        <v>1</v>
      </c>
      <c r="K7074" t="s">
        <v>24</v>
      </c>
      <c r="L7074" t="s">
        <v>22</v>
      </c>
      <c r="M7074">
        <v>160000.578125</v>
      </c>
      <c r="O7074" t="s">
        <v>8752</v>
      </c>
      <c r="P7074" t="s">
        <v>8753</v>
      </c>
    </row>
    <row r="7075" spans="1:16" x14ac:dyDescent="0.25">
      <c r="A7075" t="s">
        <v>0</v>
      </c>
      <c r="B7075" t="s">
        <v>766</v>
      </c>
      <c r="C7075" t="s">
        <v>9791</v>
      </c>
      <c r="D7075" t="s">
        <v>3828</v>
      </c>
      <c r="E7075" t="s">
        <v>34</v>
      </c>
      <c r="F7075" t="b">
        <v>0</v>
      </c>
      <c r="G7075" t="s">
        <v>27</v>
      </c>
      <c r="H7075" s="4">
        <v>45742.583379629628</v>
      </c>
      <c r="I7075" t="b">
        <v>0</v>
      </c>
      <c r="J7075" t="b">
        <v>0</v>
      </c>
      <c r="K7075" t="s">
        <v>24</v>
      </c>
      <c r="L7075" t="s">
        <v>36</v>
      </c>
      <c r="N7075">
        <v>22</v>
      </c>
      <c r="O7075" t="s">
        <v>9792</v>
      </c>
      <c r="P7075" t="s">
        <v>9793</v>
      </c>
    </row>
    <row r="7076" spans="1:16" x14ac:dyDescent="0.25">
      <c r="A7076" t="s">
        <v>1</v>
      </c>
      <c r="B7076" t="s">
        <v>2820</v>
      </c>
      <c r="C7076" t="s">
        <v>2580</v>
      </c>
      <c r="D7076" t="s">
        <v>3973</v>
      </c>
      <c r="E7076" t="s">
        <v>51</v>
      </c>
      <c r="F7076" t="b">
        <v>0</v>
      </c>
      <c r="G7076" t="s">
        <v>27</v>
      </c>
      <c r="H7076" s="4">
        <v>45742.583402777767</v>
      </c>
      <c r="I7076" t="b">
        <v>1</v>
      </c>
      <c r="J7076" t="b">
        <v>0</v>
      </c>
      <c r="K7076" t="s">
        <v>24</v>
      </c>
      <c r="L7076" t="s">
        <v>36</v>
      </c>
      <c r="N7076">
        <v>72.5</v>
      </c>
      <c r="O7076" t="s">
        <v>9794</v>
      </c>
      <c r="P7076" t="s">
        <v>9795</v>
      </c>
    </row>
    <row r="7077" spans="1:16" x14ac:dyDescent="0.25">
      <c r="A7077" t="s">
        <v>0</v>
      </c>
      <c r="B7077" t="s">
        <v>2002</v>
      </c>
      <c r="C7077" t="s">
        <v>2130</v>
      </c>
      <c r="D7077" t="s">
        <v>3957</v>
      </c>
      <c r="E7077" t="s">
        <v>20</v>
      </c>
      <c r="F7077" t="b">
        <v>0</v>
      </c>
      <c r="G7077" t="s">
        <v>27</v>
      </c>
      <c r="H7077" s="4">
        <v>45742.583425925928</v>
      </c>
      <c r="I7077" t="b">
        <v>0</v>
      </c>
      <c r="J7077" t="b">
        <v>0</v>
      </c>
      <c r="K7077" t="s">
        <v>24</v>
      </c>
      <c r="L7077" t="s">
        <v>36</v>
      </c>
      <c r="N7077">
        <v>24.014999389648441</v>
      </c>
      <c r="O7077" t="s">
        <v>563</v>
      </c>
      <c r="P7077" t="s">
        <v>9796</v>
      </c>
    </row>
    <row r="7078" spans="1:16" x14ac:dyDescent="0.25">
      <c r="A7078" t="s">
        <v>2</v>
      </c>
      <c r="B7078" t="s">
        <v>9797</v>
      </c>
      <c r="C7078" t="s">
        <v>236</v>
      </c>
      <c r="D7078" t="s">
        <v>3973</v>
      </c>
      <c r="E7078" t="s">
        <v>51</v>
      </c>
      <c r="F7078" t="b">
        <v>0</v>
      </c>
      <c r="G7078" t="s">
        <v>27</v>
      </c>
      <c r="H7078" s="4">
        <v>45742.583483796298</v>
      </c>
      <c r="I7078" t="b">
        <v>1</v>
      </c>
      <c r="J7078" t="b">
        <v>0</v>
      </c>
      <c r="K7078" t="s">
        <v>24</v>
      </c>
      <c r="L7078" t="s">
        <v>36</v>
      </c>
      <c r="N7078">
        <v>47.5</v>
      </c>
      <c r="O7078" t="s">
        <v>9798</v>
      </c>
      <c r="P7078" t="s">
        <v>9799</v>
      </c>
    </row>
    <row r="7079" spans="1:16" x14ac:dyDescent="0.25">
      <c r="A7079" t="s">
        <v>1</v>
      </c>
      <c r="B7079" t="s">
        <v>9800</v>
      </c>
      <c r="C7079" t="s">
        <v>9801</v>
      </c>
      <c r="D7079" t="s">
        <v>3957</v>
      </c>
      <c r="E7079" t="s">
        <v>20</v>
      </c>
      <c r="F7079" t="b">
        <v>0</v>
      </c>
      <c r="G7079" t="s">
        <v>27</v>
      </c>
      <c r="H7079" s="4">
        <v>45742.584143518521</v>
      </c>
      <c r="I7079" t="b">
        <v>0</v>
      </c>
      <c r="J7079" t="b">
        <v>1</v>
      </c>
      <c r="K7079" t="s">
        <v>24</v>
      </c>
      <c r="L7079" t="s">
        <v>36</v>
      </c>
      <c r="N7079">
        <v>49.895000457763672</v>
      </c>
      <c r="O7079" t="s">
        <v>1642</v>
      </c>
      <c r="P7079" t="s">
        <v>3901</v>
      </c>
    </row>
    <row r="7080" spans="1:16" x14ac:dyDescent="0.25">
      <c r="A7080" t="s">
        <v>1</v>
      </c>
      <c r="B7080" t="s">
        <v>9802</v>
      </c>
      <c r="C7080" t="s">
        <v>39</v>
      </c>
      <c r="D7080" t="s">
        <v>3957</v>
      </c>
      <c r="E7080" t="s">
        <v>20</v>
      </c>
      <c r="F7080" t="b">
        <v>1</v>
      </c>
      <c r="G7080" t="s">
        <v>41</v>
      </c>
      <c r="H7080" s="4">
        <v>45742.584293981483</v>
      </c>
      <c r="I7080" t="b">
        <v>0</v>
      </c>
      <c r="J7080" t="b">
        <v>1</v>
      </c>
      <c r="K7080" t="s">
        <v>24</v>
      </c>
      <c r="L7080" t="s">
        <v>36</v>
      </c>
      <c r="N7080">
        <v>36.75</v>
      </c>
      <c r="O7080" t="s">
        <v>1370</v>
      </c>
      <c r="P7080" t="s">
        <v>9803</v>
      </c>
    </row>
    <row r="7081" spans="1:16" x14ac:dyDescent="0.25">
      <c r="A7081" t="s">
        <v>40</v>
      </c>
      <c r="B7081" t="s">
        <v>2487</v>
      </c>
      <c r="C7081" t="s">
        <v>555</v>
      </c>
      <c r="D7081" t="s">
        <v>3957</v>
      </c>
      <c r="E7081" t="s">
        <v>20</v>
      </c>
      <c r="F7081" t="b">
        <v>0</v>
      </c>
      <c r="G7081" t="s">
        <v>30</v>
      </c>
      <c r="H7081" s="4">
        <v>45742.584479166668</v>
      </c>
      <c r="I7081" t="b">
        <v>0</v>
      </c>
      <c r="J7081" t="b">
        <v>0</v>
      </c>
      <c r="K7081" t="s">
        <v>24</v>
      </c>
      <c r="L7081" t="s">
        <v>36</v>
      </c>
      <c r="N7081">
        <v>50.669998168945313</v>
      </c>
      <c r="O7081" t="s">
        <v>2075</v>
      </c>
      <c r="P7081" t="s">
        <v>8584</v>
      </c>
    </row>
    <row r="7082" spans="1:16" x14ac:dyDescent="0.25">
      <c r="A7082" t="s">
        <v>2</v>
      </c>
      <c r="B7082" t="s">
        <v>9804</v>
      </c>
      <c r="C7082" t="s">
        <v>9805</v>
      </c>
      <c r="D7082" t="s">
        <v>3957</v>
      </c>
      <c r="E7082" t="s">
        <v>20</v>
      </c>
      <c r="F7082" t="b">
        <v>0</v>
      </c>
      <c r="G7082" t="s">
        <v>27</v>
      </c>
      <c r="H7082" s="4">
        <v>45742.584710648152</v>
      </c>
      <c r="I7082" t="b">
        <v>1</v>
      </c>
      <c r="J7082" t="b">
        <v>1</v>
      </c>
      <c r="K7082" t="s">
        <v>24</v>
      </c>
      <c r="L7082" t="s">
        <v>36</v>
      </c>
      <c r="N7082">
        <v>49.419998168945313</v>
      </c>
      <c r="O7082" t="s">
        <v>1854</v>
      </c>
      <c r="P7082" t="s">
        <v>9806</v>
      </c>
    </row>
    <row r="7083" spans="1:16" x14ac:dyDescent="0.25">
      <c r="A7083" t="s">
        <v>2</v>
      </c>
      <c r="B7083" t="s">
        <v>9807</v>
      </c>
      <c r="C7083" t="s">
        <v>1181</v>
      </c>
      <c r="D7083" t="s">
        <v>3957</v>
      </c>
      <c r="E7083" t="s">
        <v>20</v>
      </c>
      <c r="F7083" t="b">
        <v>0</v>
      </c>
      <c r="G7083" t="s">
        <v>27</v>
      </c>
      <c r="H7083" s="4">
        <v>45742.584826388891</v>
      </c>
      <c r="I7083" t="b">
        <v>0</v>
      </c>
      <c r="J7083" t="b">
        <v>1</v>
      </c>
      <c r="K7083" t="s">
        <v>24</v>
      </c>
      <c r="L7083" t="s">
        <v>36</v>
      </c>
      <c r="N7083">
        <v>61.159996032714837</v>
      </c>
      <c r="O7083" t="s">
        <v>971</v>
      </c>
      <c r="P7083" t="s">
        <v>119</v>
      </c>
    </row>
    <row r="7084" spans="1:16" x14ac:dyDescent="0.25">
      <c r="A7084" t="s">
        <v>2</v>
      </c>
      <c r="B7084" t="s">
        <v>8591</v>
      </c>
      <c r="C7084" t="s">
        <v>2096</v>
      </c>
      <c r="D7084" t="s">
        <v>3957</v>
      </c>
      <c r="E7084" t="s">
        <v>20</v>
      </c>
      <c r="F7084" t="b">
        <v>0</v>
      </c>
      <c r="G7084" t="s">
        <v>27</v>
      </c>
      <c r="H7084" s="4">
        <v>45742.58488425926</v>
      </c>
      <c r="I7084" t="b">
        <v>0</v>
      </c>
      <c r="J7084" t="b">
        <v>1</v>
      </c>
      <c r="K7084" t="s">
        <v>24</v>
      </c>
      <c r="L7084" t="s">
        <v>36</v>
      </c>
      <c r="N7084">
        <v>45.634998321533203</v>
      </c>
      <c r="O7084" t="s">
        <v>3257</v>
      </c>
      <c r="P7084" t="s">
        <v>8592</v>
      </c>
    </row>
    <row r="7085" spans="1:16" x14ac:dyDescent="0.25">
      <c r="A7085" t="s">
        <v>25</v>
      </c>
      <c r="B7085" t="s">
        <v>9808</v>
      </c>
      <c r="C7085" t="s">
        <v>203</v>
      </c>
      <c r="D7085" t="s">
        <v>3957</v>
      </c>
      <c r="E7085" t="s">
        <v>20</v>
      </c>
      <c r="F7085" t="b">
        <v>0</v>
      </c>
      <c r="G7085" t="s">
        <v>23</v>
      </c>
      <c r="H7085" s="4">
        <v>45742.590208333328</v>
      </c>
      <c r="I7085" t="b">
        <v>0</v>
      </c>
      <c r="J7085" t="b">
        <v>0</v>
      </c>
      <c r="K7085" t="s">
        <v>24</v>
      </c>
      <c r="L7085" t="s">
        <v>36</v>
      </c>
      <c r="N7085">
        <v>22.694999694824219</v>
      </c>
      <c r="O7085" t="s">
        <v>2239</v>
      </c>
      <c r="P7085" t="s">
        <v>9809</v>
      </c>
    </row>
    <row r="7086" spans="1:16" x14ac:dyDescent="0.25">
      <c r="A7086" t="s">
        <v>139</v>
      </c>
      <c r="B7086" t="s">
        <v>1697</v>
      </c>
      <c r="C7086" t="s">
        <v>39</v>
      </c>
      <c r="D7086" t="s">
        <v>7658</v>
      </c>
      <c r="E7086" t="s">
        <v>20</v>
      </c>
      <c r="F7086" t="b">
        <v>1</v>
      </c>
      <c r="G7086" t="s">
        <v>625</v>
      </c>
      <c r="H7086" s="4">
        <v>45742.624872685177</v>
      </c>
      <c r="I7086" t="b">
        <v>1</v>
      </c>
      <c r="J7086" t="b">
        <v>0</v>
      </c>
      <c r="K7086" t="s">
        <v>625</v>
      </c>
      <c r="L7086" t="s">
        <v>22</v>
      </c>
      <c r="M7086">
        <v>70000</v>
      </c>
      <c r="O7086" t="s">
        <v>9386</v>
      </c>
      <c r="P7086" t="s">
        <v>9387</v>
      </c>
    </row>
    <row r="7087" spans="1:16" x14ac:dyDescent="0.25">
      <c r="A7087" t="s">
        <v>0</v>
      </c>
      <c r="B7087" t="s">
        <v>9810</v>
      </c>
      <c r="C7087" t="s">
        <v>390</v>
      </c>
      <c r="D7087" t="s">
        <v>3828</v>
      </c>
      <c r="E7087" t="s">
        <v>20</v>
      </c>
      <c r="F7087" t="b">
        <v>0</v>
      </c>
      <c r="G7087" t="s">
        <v>27</v>
      </c>
      <c r="H7087" s="4">
        <v>45742.625150462962</v>
      </c>
      <c r="I7087" t="b">
        <v>0</v>
      </c>
      <c r="J7087" t="b">
        <v>1</v>
      </c>
      <c r="K7087" t="s">
        <v>24</v>
      </c>
      <c r="L7087" t="s">
        <v>22</v>
      </c>
      <c r="M7087">
        <v>61638</v>
      </c>
      <c r="O7087" t="s">
        <v>9811</v>
      </c>
      <c r="P7087" t="s">
        <v>126</v>
      </c>
    </row>
    <row r="7088" spans="1:16" x14ac:dyDescent="0.25">
      <c r="A7088" t="s">
        <v>19</v>
      </c>
      <c r="B7088" t="s">
        <v>9812</v>
      </c>
      <c r="C7088" t="s">
        <v>82</v>
      </c>
      <c r="D7088" t="s">
        <v>3973</v>
      </c>
      <c r="E7088" t="s">
        <v>20</v>
      </c>
      <c r="F7088" t="b">
        <v>0</v>
      </c>
      <c r="G7088" t="s">
        <v>27</v>
      </c>
      <c r="H7088" s="4">
        <v>45742.625763888893</v>
      </c>
      <c r="I7088" t="b">
        <v>0</v>
      </c>
      <c r="J7088" t="b">
        <v>0</v>
      </c>
      <c r="K7088" t="s">
        <v>24</v>
      </c>
      <c r="L7088" t="s">
        <v>22</v>
      </c>
      <c r="M7088">
        <v>125000</v>
      </c>
      <c r="O7088" t="s">
        <v>9813</v>
      </c>
      <c r="P7088" t="s">
        <v>1095</v>
      </c>
    </row>
    <row r="7089" spans="1:16" x14ac:dyDescent="0.25">
      <c r="A7089" t="s">
        <v>1</v>
      </c>
      <c r="B7089" t="s">
        <v>1767</v>
      </c>
      <c r="C7089" t="s">
        <v>9814</v>
      </c>
      <c r="D7089" t="s">
        <v>4035</v>
      </c>
      <c r="E7089" t="s">
        <v>20</v>
      </c>
      <c r="F7089" t="b">
        <v>0</v>
      </c>
      <c r="G7089" t="s">
        <v>27</v>
      </c>
      <c r="H7089" s="4">
        <v>45742.625810185193</v>
      </c>
      <c r="I7089" t="b">
        <v>0</v>
      </c>
      <c r="J7089" t="b">
        <v>0</v>
      </c>
      <c r="K7089" t="s">
        <v>24</v>
      </c>
      <c r="L7089" t="s">
        <v>22</v>
      </c>
      <c r="M7089">
        <v>191400</v>
      </c>
      <c r="O7089" t="s">
        <v>9815</v>
      </c>
      <c r="P7089" t="s">
        <v>9816</v>
      </c>
    </row>
    <row r="7090" spans="1:16" x14ac:dyDescent="0.25">
      <c r="A7090" t="s">
        <v>1</v>
      </c>
      <c r="B7090" t="s">
        <v>9817</v>
      </c>
      <c r="C7090" t="s">
        <v>87</v>
      </c>
      <c r="D7090" t="s">
        <v>3957</v>
      </c>
      <c r="E7090" t="s">
        <v>20</v>
      </c>
      <c r="F7090" t="b">
        <v>0</v>
      </c>
      <c r="G7090" t="s">
        <v>30</v>
      </c>
      <c r="H7090" s="4">
        <v>45742.626168981478</v>
      </c>
      <c r="I7090" t="b">
        <v>0</v>
      </c>
      <c r="J7090" t="b">
        <v>0</v>
      </c>
      <c r="K7090" t="s">
        <v>24</v>
      </c>
      <c r="L7090" t="s">
        <v>36</v>
      </c>
      <c r="N7090">
        <v>33.954998016357422</v>
      </c>
      <c r="O7090" t="s">
        <v>9818</v>
      </c>
      <c r="P7090" t="s">
        <v>9819</v>
      </c>
    </row>
    <row r="7091" spans="1:16" x14ac:dyDescent="0.25">
      <c r="A7091" t="s">
        <v>2</v>
      </c>
      <c r="B7091" t="s">
        <v>2</v>
      </c>
      <c r="C7091" t="s">
        <v>327</v>
      </c>
      <c r="D7091" t="s">
        <v>3973</v>
      </c>
      <c r="E7091" t="s">
        <v>51</v>
      </c>
      <c r="F7091" t="b">
        <v>0</v>
      </c>
      <c r="G7091" t="s">
        <v>27</v>
      </c>
      <c r="H7091" s="4">
        <v>45742.626516203702</v>
      </c>
      <c r="I7091" t="b">
        <v>1</v>
      </c>
      <c r="J7091" t="b">
        <v>0</v>
      </c>
      <c r="K7091" t="s">
        <v>24</v>
      </c>
      <c r="L7091" t="s">
        <v>36</v>
      </c>
      <c r="N7091">
        <v>67.5</v>
      </c>
      <c r="O7091" t="s">
        <v>747</v>
      </c>
      <c r="P7091" t="s">
        <v>9820</v>
      </c>
    </row>
    <row r="7092" spans="1:16" x14ac:dyDescent="0.25">
      <c r="A7092" t="s">
        <v>0</v>
      </c>
      <c r="B7092" t="s">
        <v>250</v>
      </c>
      <c r="C7092" t="s">
        <v>677</v>
      </c>
      <c r="D7092" t="s">
        <v>3973</v>
      </c>
      <c r="F7092" t="b">
        <v>0</v>
      </c>
      <c r="G7092" t="s">
        <v>27</v>
      </c>
      <c r="H7092" s="4">
        <v>45742.666770833333</v>
      </c>
      <c r="I7092" t="b">
        <v>0</v>
      </c>
      <c r="J7092" t="b">
        <v>0</v>
      </c>
      <c r="K7092" t="s">
        <v>24</v>
      </c>
      <c r="L7092" t="s">
        <v>36</v>
      </c>
      <c r="N7092">
        <v>72.5</v>
      </c>
      <c r="O7092" t="s">
        <v>1357</v>
      </c>
      <c r="P7092" t="s">
        <v>119</v>
      </c>
    </row>
    <row r="7093" spans="1:16" x14ac:dyDescent="0.25">
      <c r="A7093" t="s">
        <v>139</v>
      </c>
      <c r="B7093" t="s">
        <v>5512</v>
      </c>
      <c r="C7093" t="s">
        <v>172</v>
      </c>
      <c r="D7093" t="s">
        <v>2208</v>
      </c>
      <c r="E7093" t="s">
        <v>51</v>
      </c>
      <c r="F7093" t="b">
        <v>0</v>
      </c>
      <c r="G7093" t="s">
        <v>27</v>
      </c>
      <c r="H7093" s="4">
        <v>45742.666770833333</v>
      </c>
      <c r="I7093" t="b">
        <v>0</v>
      </c>
      <c r="J7093" t="b">
        <v>0</v>
      </c>
      <c r="K7093" t="s">
        <v>24</v>
      </c>
      <c r="L7093" t="s">
        <v>36</v>
      </c>
      <c r="N7093">
        <v>37</v>
      </c>
      <c r="O7093" t="s">
        <v>1663</v>
      </c>
      <c r="P7093" t="s">
        <v>9821</v>
      </c>
    </row>
    <row r="7094" spans="1:16" x14ac:dyDescent="0.25">
      <c r="A7094" t="s">
        <v>25</v>
      </c>
      <c r="B7094" t="s">
        <v>9742</v>
      </c>
      <c r="C7094" t="s">
        <v>315</v>
      </c>
      <c r="D7094" t="s">
        <v>3973</v>
      </c>
      <c r="E7094" t="s">
        <v>20</v>
      </c>
      <c r="F7094" t="b">
        <v>0</v>
      </c>
      <c r="G7094" t="s">
        <v>27</v>
      </c>
      <c r="H7094" s="4">
        <v>45742.666817129633</v>
      </c>
      <c r="I7094" t="b">
        <v>0</v>
      </c>
      <c r="J7094" t="b">
        <v>1</v>
      </c>
      <c r="K7094" t="s">
        <v>24</v>
      </c>
      <c r="L7094" t="s">
        <v>22</v>
      </c>
      <c r="M7094">
        <v>108267</v>
      </c>
      <c r="O7094" t="s">
        <v>59</v>
      </c>
      <c r="P7094" t="s">
        <v>7737</v>
      </c>
    </row>
    <row r="7095" spans="1:16" x14ac:dyDescent="0.25">
      <c r="A7095" t="s">
        <v>89</v>
      </c>
      <c r="B7095" t="s">
        <v>2726</v>
      </c>
      <c r="C7095" t="s">
        <v>213</v>
      </c>
      <c r="D7095" t="s">
        <v>3973</v>
      </c>
      <c r="E7095" t="s">
        <v>20</v>
      </c>
      <c r="F7095" t="b">
        <v>0</v>
      </c>
      <c r="G7095" t="s">
        <v>41</v>
      </c>
      <c r="H7095" s="4">
        <v>45742.666932870372</v>
      </c>
      <c r="I7095" t="b">
        <v>0</v>
      </c>
      <c r="J7095" t="b">
        <v>1</v>
      </c>
      <c r="K7095" t="s">
        <v>24</v>
      </c>
      <c r="L7095" t="s">
        <v>22</v>
      </c>
      <c r="M7095">
        <v>85000</v>
      </c>
      <c r="O7095" t="s">
        <v>9822</v>
      </c>
      <c r="P7095" t="s">
        <v>9823</v>
      </c>
    </row>
    <row r="7096" spans="1:16" x14ac:dyDescent="0.25">
      <c r="A7096" t="s">
        <v>139</v>
      </c>
      <c r="B7096" t="s">
        <v>9824</v>
      </c>
      <c r="C7096" t="s">
        <v>3010</v>
      </c>
      <c r="D7096" t="s">
        <v>2208</v>
      </c>
      <c r="E7096" t="s">
        <v>51</v>
      </c>
      <c r="F7096" t="b">
        <v>0</v>
      </c>
      <c r="G7096" t="s">
        <v>27</v>
      </c>
      <c r="H7096" s="4">
        <v>45742.667453703703</v>
      </c>
      <c r="I7096" t="b">
        <v>0</v>
      </c>
      <c r="J7096" t="b">
        <v>0</v>
      </c>
      <c r="K7096" t="s">
        <v>24</v>
      </c>
      <c r="L7096" t="s">
        <v>36</v>
      </c>
      <c r="N7096">
        <v>74</v>
      </c>
      <c r="O7096" t="s">
        <v>1814</v>
      </c>
      <c r="P7096" t="s">
        <v>447</v>
      </c>
    </row>
    <row r="7097" spans="1:16" x14ac:dyDescent="0.25">
      <c r="A7097" t="s">
        <v>1</v>
      </c>
      <c r="B7097" t="s">
        <v>9825</v>
      </c>
      <c r="C7097" t="s">
        <v>49</v>
      </c>
      <c r="D7097" t="s">
        <v>81</v>
      </c>
      <c r="E7097" t="s">
        <v>20</v>
      </c>
      <c r="F7097" t="b">
        <v>0</v>
      </c>
      <c r="G7097" t="s">
        <v>27</v>
      </c>
      <c r="H7097" s="4">
        <v>45742.667986111112</v>
      </c>
      <c r="I7097" t="b">
        <v>1</v>
      </c>
      <c r="J7097" t="b">
        <v>0</v>
      </c>
      <c r="K7097" t="s">
        <v>24</v>
      </c>
      <c r="L7097" t="s">
        <v>22</v>
      </c>
      <c r="M7097">
        <v>215000</v>
      </c>
      <c r="O7097" t="s">
        <v>81</v>
      </c>
      <c r="P7097" t="s">
        <v>119</v>
      </c>
    </row>
    <row r="7098" spans="1:16" x14ac:dyDescent="0.25">
      <c r="A7098" t="s">
        <v>1</v>
      </c>
      <c r="B7098" t="s">
        <v>9826</v>
      </c>
      <c r="C7098" t="s">
        <v>49</v>
      </c>
      <c r="D7098" t="s">
        <v>81</v>
      </c>
      <c r="E7098" t="s">
        <v>20</v>
      </c>
      <c r="F7098" t="b">
        <v>0</v>
      </c>
      <c r="G7098" t="s">
        <v>27</v>
      </c>
      <c r="H7098" s="4">
        <v>45742.668009259258</v>
      </c>
      <c r="I7098" t="b">
        <v>1</v>
      </c>
      <c r="J7098" t="b">
        <v>0</v>
      </c>
      <c r="K7098" t="s">
        <v>24</v>
      </c>
      <c r="L7098" t="s">
        <v>22</v>
      </c>
      <c r="M7098">
        <v>215000</v>
      </c>
      <c r="O7098" t="s">
        <v>81</v>
      </c>
      <c r="P7098" t="s">
        <v>119</v>
      </c>
    </row>
    <row r="7099" spans="1:16" x14ac:dyDescent="0.25">
      <c r="A7099" t="s">
        <v>139</v>
      </c>
      <c r="B7099" t="s">
        <v>9827</v>
      </c>
      <c r="C7099" t="s">
        <v>192</v>
      </c>
      <c r="D7099" t="s">
        <v>3973</v>
      </c>
      <c r="E7099" t="s">
        <v>20</v>
      </c>
      <c r="F7099" t="b">
        <v>0</v>
      </c>
      <c r="G7099" t="s">
        <v>27</v>
      </c>
      <c r="H7099" s="4">
        <v>45742.668055555558</v>
      </c>
      <c r="I7099" t="b">
        <v>1</v>
      </c>
      <c r="J7099" t="b">
        <v>0</v>
      </c>
      <c r="K7099" t="s">
        <v>24</v>
      </c>
      <c r="L7099" t="s">
        <v>22</v>
      </c>
      <c r="M7099">
        <v>140000</v>
      </c>
      <c r="O7099" t="s">
        <v>1584</v>
      </c>
      <c r="P7099" t="s">
        <v>9828</v>
      </c>
    </row>
    <row r="7100" spans="1:16" x14ac:dyDescent="0.25">
      <c r="A7100" t="s">
        <v>2</v>
      </c>
      <c r="B7100" t="s">
        <v>9829</v>
      </c>
      <c r="C7100" t="s">
        <v>39</v>
      </c>
      <c r="D7100" t="s">
        <v>112</v>
      </c>
      <c r="E7100" t="s">
        <v>51</v>
      </c>
      <c r="F7100" t="b">
        <v>1</v>
      </c>
      <c r="G7100" t="s">
        <v>41</v>
      </c>
      <c r="H7100" s="4">
        <v>45742.668321759258</v>
      </c>
      <c r="I7100" t="b">
        <v>1</v>
      </c>
      <c r="J7100" t="b">
        <v>0</v>
      </c>
      <c r="K7100" t="s">
        <v>24</v>
      </c>
      <c r="L7100" t="s">
        <v>36</v>
      </c>
      <c r="N7100">
        <v>77.5</v>
      </c>
      <c r="O7100" t="s">
        <v>112</v>
      </c>
      <c r="P7100" t="s">
        <v>1887</v>
      </c>
    </row>
    <row r="7101" spans="1:16" x14ac:dyDescent="0.25">
      <c r="A7101" t="s">
        <v>40</v>
      </c>
      <c r="B7101" t="s">
        <v>9830</v>
      </c>
      <c r="C7101" t="s">
        <v>24</v>
      </c>
      <c r="D7101" t="s">
        <v>3828</v>
      </c>
      <c r="E7101" t="s">
        <v>20</v>
      </c>
      <c r="F7101" t="b">
        <v>0</v>
      </c>
      <c r="G7101" t="s">
        <v>41</v>
      </c>
      <c r="H7101" s="4">
        <v>45742.668321759258</v>
      </c>
      <c r="I7101" t="b">
        <v>0</v>
      </c>
      <c r="J7101" t="b">
        <v>1</v>
      </c>
      <c r="K7101" t="s">
        <v>24</v>
      </c>
      <c r="L7101" t="s">
        <v>22</v>
      </c>
      <c r="M7101">
        <v>143500</v>
      </c>
      <c r="O7101" t="s">
        <v>9831</v>
      </c>
      <c r="P7101" t="s">
        <v>9832</v>
      </c>
    </row>
    <row r="7102" spans="1:16" x14ac:dyDescent="0.25">
      <c r="A7102" t="s">
        <v>0</v>
      </c>
      <c r="B7102" t="s">
        <v>9833</v>
      </c>
      <c r="C7102" t="s">
        <v>481</v>
      </c>
      <c r="D7102" t="s">
        <v>3973</v>
      </c>
      <c r="E7102" t="s">
        <v>51</v>
      </c>
      <c r="F7102" t="b">
        <v>0</v>
      </c>
      <c r="G7102" t="s">
        <v>27</v>
      </c>
      <c r="H7102" s="4">
        <v>45742.708402777767</v>
      </c>
      <c r="I7102" t="b">
        <v>0</v>
      </c>
      <c r="J7102" t="b">
        <v>0</v>
      </c>
      <c r="K7102" t="s">
        <v>24</v>
      </c>
      <c r="L7102" t="s">
        <v>36</v>
      </c>
      <c r="N7102">
        <v>56.5</v>
      </c>
      <c r="O7102" t="s">
        <v>1177</v>
      </c>
    </row>
    <row r="7103" spans="1:16" x14ac:dyDescent="0.25">
      <c r="A7103" t="s">
        <v>89</v>
      </c>
      <c r="B7103" t="s">
        <v>9834</v>
      </c>
      <c r="C7103" t="s">
        <v>1135</v>
      </c>
      <c r="D7103" t="s">
        <v>3973</v>
      </c>
      <c r="E7103" t="s">
        <v>51</v>
      </c>
      <c r="F7103" t="b">
        <v>0</v>
      </c>
      <c r="G7103" t="s">
        <v>23</v>
      </c>
      <c r="H7103" s="4">
        <v>45742.715532407397</v>
      </c>
      <c r="I7103" t="b">
        <v>0</v>
      </c>
      <c r="J7103" t="b">
        <v>0</v>
      </c>
      <c r="K7103" t="s">
        <v>24</v>
      </c>
      <c r="L7103" t="s">
        <v>36</v>
      </c>
      <c r="N7103">
        <v>57</v>
      </c>
      <c r="O7103" t="s">
        <v>2966</v>
      </c>
      <c r="P7103" t="s">
        <v>9835</v>
      </c>
    </row>
    <row r="7104" spans="1:16" x14ac:dyDescent="0.25">
      <c r="A7104" t="s">
        <v>25</v>
      </c>
      <c r="B7104" t="s">
        <v>25</v>
      </c>
      <c r="C7104" t="s">
        <v>966</v>
      </c>
      <c r="D7104" t="s">
        <v>3973</v>
      </c>
      <c r="E7104" t="s">
        <v>20</v>
      </c>
      <c r="F7104" t="b">
        <v>0</v>
      </c>
      <c r="G7104" t="s">
        <v>30</v>
      </c>
      <c r="H7104" s="4">
        <v>45742.750497685192</v>
      </c>
      <c r="I7104" t="b">
        <v>1</v>
      </c>
      <c r="J7104" t="b">
        <v>0</v>
      </c>
      <c r="K7104" t="s">
        <v>24</v>
      </c>
      <c r="L7104" t="s">
        <v>22</v>
      </c>
      <c r="M7104">
        <v>80000</v>
      </c>
      <c r="O7104" t="s">
        <v>7697</v>
      </c>
      <c r="P7104" t="s">
        <v>7974</v>
      </c>
    </row>
    <row r="7105" spans="1:16" x14ac:dyDescent="0.25">
      <c r="A7105" t="s">
        <v>1</v>
      </c>
      <c r="B7105" t="s">
        <v>9836</v>
      </c>
      <c r="C7105" t="s">
        <v>151</v>
      </c>
      <c r="D7105" t="s">
        <v>3828</v>
      </c>
      <c r="E7105" t="s">
        <v>20</v>
      </c>
      <c r="F7105" t="b">
        <v>0</v>
      </c>
      <c r="G7105" t="s">
        <v>30</v>
      </c>
      <c r="H7105" s="4">
        <v>45742.751111111109</v>
      </c>
      <c r="I7105" t="b">
        <v>0</v>
      </c>
      <c r="J7105" t="b">
        <v>1</v>
      </c>
      <c r="K7105" t="s">
        <v>24</v>
      </c>
      <c r="L7105" t="s">
        <v>22</v>
      </c>
      <c r="M7105">
        <v>135000</v>
      </c>
      <c r="O7105" t="s">
        <v>3923</v>
      </c>
      <c r="P7105" t="s">
        <v>9837</v>
      </c>
    </row>
    <row r="7106" spans="1:16" x14ac:dyDescent="0.25">
      <c r="A7106" t="s">
        <v>2</v>
      </c>
      <c r="B7106" t="s">
        <v>890</v>
      </c>
      <c r="C7106" t="s">
        <v>1338</v>
      </c>
      <c r="D7106" t="s">
        <v>3828</v>
      </c>
      <c r="E7106" t="s">
        <v>51</v>
      </c>
      <c r="F7106" t="b">
        <v>0</v>
      </c>
      <c r="G7106" t="s">
        <v>41</v>
      </c>
      <c r="H7106" s="4">
        <v>45742.751689814817</v>
      </c>
      <c r="I7106" t="b">
        <v>1</v>
      </c>
      <c r="J7106" t="b">
        <v>0</v>
      </c>
      <c r="K7106" t="s">
        <v>24</v>
      </c>
      <c r="L7106" t="s">
        <v>36</v>
      </c>
      <c r="N7106">
        <v>65</v>
      </c>
      <c r="O7106" t="s">
        <v>9838</v>
      </c>
      <c r="P7106" t="s">
        <v>1891</v>
      </c>
    </row>
    <row r="7107" spans="1:16" x14ac:dyDescent="0.25">
      <c r="A7107" t="s">
        <v>25</v>
      </c>
      <c r="B7107" t="s">
        <v>9839</v>
      </c>
      <c r="C7107" t="s">
        <v>203</v>
      </c>
      <c r="D7107" t="s">
        <v>3973</v>
      </c>
      <c r="E7107" t="s">
        <v>20</v>
      </c>
      <c r="F7107" t="b">
        <v>0</v>
      </c>
      <c r="G7107" t="s">
        <v>23</v>
      </c>
      <c r="H7107" s="4">
        <v>45742.756874999999</v>
      </c>
      <c r="I7107" t="b">
        <v>1</v>
      </c>
      <c r="J7107" t="b">
        <v>0</v>
      </c>
      <c r="K7107" t="s">
        <v>24</v>
      </c>
      <c r="L7107" t="s">
        <v>22</v>
      </c>
      <c r="M7107">
        <v>145000</v>
      </c>
      <c r="O7107" t="s">
        <v>9840</v>
      </c>
      <c r="P7107" t="s">
        <v>221</v>
      </c>
    </row>
    <row r="7108" spans="1:16" x14ac:dyDescent="0.25">
      <c r="A7108" t="s">
        <v>139</v>
      </c>
      <c r="B7108" t="s">
        <v>9841</v>
      </c>
      <c r="C7108" t="s">
        <v>819</v>
      </c>
      <c r="D7108" t="s">
        <v>3973</v>
      </c>
      <c r="E7108" t="s">
        <v>51</v>
      </c>
      <c r="F7108" t="b">
        <v>0</v>
      </c>
      <c r="G7108" t="s">
        <v>820</v>
      </c>
      <c r="H7108" s="4">
        <v>45742.772905092592</v>
      </c>
      <c r="I7108" t="b">
        <v>0</v>
      </c>
      <c r="J7108" t="b">
        <v>0</v>
      </c>
      <c r="K7108" t="s">
        <v>820</v>
      </c>
      <c r="L7108" t="s">
        <v>22</v>
      </c>
      <c r="M7108">
        <v>70000</v>
      </c>
      <c r="O7108" t="s">
        <v>3834</v>
      </c>
      <c r="P7108" t="s">
        <v>9842</v>
      </c>
    </row>
    <row r="7109" spans="1:16" x14ac:dyDescent="0.25">
      <c r="A7109" t="s">
        <v>0</v>
      </c>
      <c r="B7109" t="s">
        <v>9843</v>
      </c>
      <c r="C7109" t="s">
        <v>9844</v>
      </c>
      <c r="D7109" t="s">
        <v>2208</v>
      </c>
      <c r="E7109" t="s">
        <v>20</v>
      </c>
      <c r="F7109" t="b">
        <v>0</v>
      </c>
      <c r="G7109" t="s">
        <v>30</v>
      </c>
      <c r="H7109" s="4">
        <v>45742.792245370372</v>
      </c>
      <c r="I7109" t="b">
        <v>0</v>
      </c>
      <c r="J7109" t="b">
        <v>1</v>
      </c>
      <c r="K7109" t="s">
        <v>24</v>
      </c>
      <c r="L7109" t="s">
        <v>22</v>
      </c>
      <c r="M7109">
        <v>142500</v>
      </c>
      <c r="O7109" t="s">
        <v>9845</v>
      </c>
    </row>
    <row r="7110" spans="1:16" x14ac:dyDescent="0.25">
      <c r="A7110" t="s">
        <v>89</v>
      </c>
      <c r="B7110" t="s">
        <v>4460</v>
      </c>
      <c r="C7110" t="s">
        <v>1633</v>
      </c>
      <c r="D7110" t="s">
        <v>3973</v>
      </c>
      <c r="E7110" t="s">
        <v>20</v>
      </c>
      <c r="F7110" t="b">
        <v>0</v>
      </c>
      <c r="G7110" t="s">
        <v>52</v>
      </c>
      <c r="H7110" s="4">
        <v>45742.792361111111</v>
      </c>
      <c r="I7110" t="b">
        <v>0</v>
      </c>
      <c r="J7110" t="b">
        <v>0</v>
      </c>
      <c r="K7110" t="s">
        <v>24</v>
      </c>
      <c r="L7110" t="s">
        <v>36</v>
      </c>
      <c r="N7110">
        <v>35</v>
      </c>
      <c r="O7110" t="s">
        <v>131</v>
      </c>
      <c r="P7110" t="s">
        <v>119</v>
      </c>
    </row>
    <row r="7111" spans="1:16" x14ac:dyDescent="0.25">
      <c r="A7111" t="s">
        <v>1</v>
      </c>
      <c r="B7111" t="s">
        <v>2043</v>
      </c>
      <c r="C7111" t="s">
        <v>1096</v>
      </c>
      <c r="D7111" t="s">
        <v>3973</v>
      </c>
      <c r="E7111" t="s">
        <v>20</v>
      </c>
      <c r="F7111" t="b">
        <v>0</v>
      </c>
      <c r="G7111" t="s">
        <v>27</v>
      </c>
      <c r="H7111" s="4">
        <v>45742.79247685185</v>
      </c>
      <c r="I7111" t="b">
        <v>0</v>
      </c>
      <c r="J7111" t="b">
        <v>0</v>
      </c>
      <c r="K7111" t="s">
        <v>24</v>
      </c>
      <c r="L7111" t="s">
        <v>22</v>
      </c>
      <c r="M7111">
        <v>165000</v>
      </c>
      <c r="O7111" t="s">
        <v>1383</v>
      </c>
      <c r="P7111" t="s">
        <v>9846</v>
      </c>
    </row>
    <row r="7112" spans="1:16" x14ac:dyDescent="0.25">
      <c r="A7112" t="s">
        <v>2</v>
      </c>
      <c r="B7112" t="s">
        <v>7542</v>
      </c>
      <c r="C7112" t="s">
        <v>1588</v>
      </c>
      <c r="D7112" t="s">
        <v>7543</v>
      </c>
      <c r="E7112" t="s">
        <v>20</v>
      </c>
      <c r="F7112" t="b">
        <v>0</v>
      </c>
      <c r="G7112" t="s">
        <v>27</v>
      </c>
      <c r="H7112" s="4">
        <v>45742.792962962973</v>
      </c>
      <c r="I7112" t="b">
        <v>0</v>
      </c>
      <c r="J7112" t="b">
        <v>0</v>
      </c>
      <c r="K7112" t="s">
        <v>24</v>
      </c>
      <c r="L7112" t="s">
        <v>22</v>
      </c>
      <c r="M7112">
        <v>90000</v>
      </c>
      <c r="O7112" t="s">
        <v>7544</v>
      </c>
      <c r="P7112" t="s">
        <v>7545</v>
      </c>
    </row>
    <row r="7113" spans="1:16" x14ac:dyDescent="0.25">
      <c r="A7113" t="s">
        <v>2</v>
      </c>
      <c r="B7113" t="s">
        <v>2</v>
      </c>
      <c r="C7113" t="s">
        <v>2902</v>
      </c>
      <c r="D7113" t="s">
        <v>3828</v>
      </c>
      <c r="E7113" t="s">
        <v>20</v>
      </c>
      <c r="F7113" t="b">
        <v>0</v>
      </c>
      <c r="G7113" t="s">
        <v>27</v>
      </c>
      <c r="H7113" s="4">
        <v>45742.793055555558</v>
      </c>
      <c r="I7113" t="b">
        <v>0</v>
      </c>
      <c r="J7113" t="b">
        <v>1</v>
      </c>
      <c r="K7113" t="s">
        <v>24</v>
      </c>
      <c r="L7113" t="s">
        <v>22</v>
      </c>
      <c r="M7113">
        <v>71021.5</v>
      </c>
      <c r="O7113" t="s">
        <v>9847</v>
      </c>
      <c r="P7113" t="s">
        <v>9848</v>
      </c>
    </row>
    <row r="7114" spans="1:16" x14ac:dyDescent="0.25">
      <c r="A7114" t="s">
        <v>0</v>
      </c>
      <c r="B7114" t="s">
        <v>993</v>
      </c>
      <c r="C7114" t="s">
        <v>481</v>
      </c>
      <c r="D7114" t="s">
        <v>3973</v>
      </c>
      <c r="E7114" t="s">
        <v>51</v>
      </c>
      <c r="F7114" t="b">
        <v>0</v>
      </c>
      <c r="G7114" t="s">
        <v>27</v>
      </c>
      <c r="H7114" s="4">
        <v>45742.833379629628</v>
      </c>
      <c r="I7114" t="b">
        <v>0</v>
      </c>
      <c r="J7114" t="b">
        <v>0</v>
      </c>
      <c r="K7114" t="s">
        <v>24</v>
      </c>
      <c r="L7114" t="s">
        <v>36</v>
      </c>
      <c r="N7114">
        <v>42.5</v>
      </c>
      <c r="O7114" t="s">
        <v>9849</v>
      </c>
      <c r="P7114" t="s">
        <v>204</v>
      </c>
    </row>
    <row r="7115" spans="1:16" x14ac:dyDescent="0.25">
      <c r="A7115" t="s">
        <v>0</v>
      </c>
      <c r="B7115" t="s">
        <v>9850</v>
      </c>
      <c r="C7115" t="s">
        <v>400</v>
      </c>
      <c r="D7115" t="s">
        <v>2208</v>
      </c>
      <c r="E7115" t="s">
        <v>20</v>
      </c>
      <c r="F7115" t="b">
        <v>0</v>
      </c>
      <c r="G7115" t="s">
        <v>30</v>
      </c>
      <c r="H7115" s="4">
        <v>45742.833912037036</v>
      </c>
      <c r="I7115" t="b">
        <v>0</v>
      </c>
      <c r="J7115" t="b">
        <v>1</v>
      </c>
      <c r="K7115" t="s">
        <v>24</v>
      </c>
      <c r="L7115" t="s">
        <v>22</v>
      </c>
      <c r="M7115">
        <v>93660</v>
      </c>
      <c r="O7115" t="s">
        <v>9851</v>
      </c>
      <c r="P7115" t="s">
        <v>280</v>
      </c>
    </row>
    <row r="7116" spans="1:16" x14ac:dyDescent="0.25">
      <c r="A7116" t="s">
        <v>1</v>
      </c>
      <c r="B7116" t="s">
        <v>3342</v>
      </c>
      <c r="C7116" t="s">
        <v>192</v>
      </c>
      <c r="D7116" t="s">
        <v>3600</v>
      </c>
      <c r="E7116" t="s">
        <v>20</v>
      </c>
      <c r="F7116" t="b">
        <v>0</v>
      </c>
      <c r="G7116" t="s">
        <v>52</v>
      </c>
      <c r="H7116" s="4">
        <v>45742.834004629629</v>
      </c>
      <c r="I7116" t="b">
        <v>1</v>
      </c>
      <c r="J7116" t="b">
        <v>1</v>
      </c>
      <c r="K7116" t="s">
        <v>24</v>
      </c>
      <c r="L7116" t="s">
        <v>36</v>
      </c>
      <c r="N7116">
        <v>67</v>
      </c>
      <c r="O7116" t="s">
        <v>406</v>
      </c>
      <c r="P7116" t="s">
        <v>9852</v>
      </c>
    </row>
    <row r="7117" spans="1:16" x14ac:dyDescent="0.25">
      <c r="A7117" t="s">
        <v>0</v>
      </c>
      <c r="B7117" t="s">
        <v>9853</v>
      </c>
      <c r="C7117" t="s">
        <v>192</v>
      </c>
      <c r="D7117" t="s">
        <v>3957</v>
      </c>
      <c r="E7117" t="s">
        <v>20</v>
      </c>
      <c r="F7117" t="b">
        <v>0</v>
      </c>
      <c r="G7117" t="s">
        <v>52</v>
      </c>
      <c r="H7117" s="4">
        <v>45742.834050925929</v>
      </c>
      <c r="I7117" t="b">
        <v>0</v>
      </c>
      <c r="J7117" t="b">
        <v>0</v>
      </c>
      <c r="K7117" t="s">
        <v>24</v>
      </c>
      <c r="L7117" t="s">
        <v>36</v>
      </c>
      <c r="N7117">
        <v>22.694999694824219</v>
      </c>
      <c r="O7117" t="s">
        <v>880</v>
      </c>
      <c r="P7117" t="s">
        <v>9854</v>
      </c>
    </row>
    <row r="7118" spans="1:16" x14ac:dyDescent="0.25">
      <c r="A7118" t="s">
        <v>1</v>
      </c>
      <c r="B7118" t="s">
        <v>9855</v>
      </c>
      <c r="C7118" t="s">
        <v>2455</v>
      </c>
      <c r="D7118" t="s">
        <v>3973</v>
      </c>
      <c r="E7118" t="s">
        <v>20</v>
      </c>
      <c r="F7118" t="b">
        <v>0</v>
      </c>
      <c r="G7118" t="s">
        <v>27</v>
      </c>
      <c r="H7118" s="4">
        <v>45742.834120370368</v>
      </c>
      <c r="I7118" t="b">
        <v>0</v>
      </c>
      <c r="J7118" t="b">
        <v>0</v>
      </c>
      <c r="K7118" t="s">
        <v>24</v>
      </c>
      <c r="L7118" t="s">
        <v>22</v>
      </c>
      <c r="M7118">
        <v>176623.5</v>
      </c>
      <c r="O7118" t="s">
        <v>9856</v>
      </c>
      <c r="P7118" t="s">
        <v>9857</v>
      </c>
    </row>
    <row r="7119" spans="1:16" x14ac:dyDescent="0.25">
      <c r="A7119" t="s">
        <v>2</v>
      </c>
      <c r="B7119" t="s">
        <v>9858</v>
      </c>
      <c r="C7119" t="s">
        <v>9859</v>
      </c>
      <c r="D7119" t="s">
        <v>3957</v>
      </c>
      <c r="E7119" t="s">
        <v>20</v>
      </c>
      <c r="F7119" t="b">
        <v>0</v>
      </c>
      <c r="G7119" t="s">
        <v>27</v>
      </c>
      <c r="H7119" s="4">
        <v>45742.834675925929</v>
      </c>
      <c r="I7119" t="b">
        <v>0</v>
      </c>
      <c r="J7119" t="b">
        <v>1</v>
      </c>
      <c r="K7119" t="s">
        <v>24</v>
      </c>
      <c r="L7119" t="s">
        <v>36</v>
      </c>
      <c r="N7119">
        <v>46.779998779296882</v>
      </c>
      <c r="O7119" t="s">
        <v>2546</v>
      </c>
      <c r="P7119" t="s">
        <v>4401</v>
      </c>
    </row>
    <row r="7120" spans="1:16" x14ac:dyDescent="0.25">
      <c r="A7120" t="s">
        <v>2</v>
      </c>
      <c r="B7120" t="s">
        <v>9860</v>
      </c>
      <c r="C7120" t="s">
        <v>713</v>
      </c>
      <c r="D7120" t="s">
        <v>3957</v>
      </c>
      <c r="E7120" t="s">
        <v>20</v>
      </c>
      <c r="F7120" t="b">
        <v>0</v>
      </c>
      <c r="G7120" t="s">
        <v>27</v>
      </c>
      <c r="H7120" s="4">
        <v>45742.83488425926</v>
      </c>
      <c r="I7120" t="b">
        <v>0</v>
      </c>
      <c r="J7120" t="b">
        <v>1</v>
      </c>
      <c r="K7120" t="s">
        <v>24</v>
      </c>
      <c r="L7120" t="s">
        <v>36</v>
      </c>
      <c r="N7120">
        <v>47.010002136230469</v>
      </c>
      <c r="O7120" t="s">
        <v>1066</v>
      </c>
      <c r="P7120" t="s">
        <v>594</v>
      </c>
    </row>
    <row r="7121" spans="1:16" x14ac:dyDescent="0.25">
      <c r="A7121" t="s">
        <v>0</v>
      </c>
      <c r="B7121" t="s">
        <v>2221</v>
      </c>
      <c r="C7121" t="s">
        <v>2300</v>
      </c>
      <c r="D7121" t="s">
        <v>3828</v>
      </c>
      <c r="E7121" t="s">
        <v>20</v>
      </c>
      <c r="F7121" t="b">
        <v>0</v>
      </c>
      <c r="G7121" t="s">
        <v>27</v>
      </c>
      <c r="H7121" s="4">
        <v>45742.875092592592</v>
      </c>
      <c r="I7121" t="b">
        <v>1</v>
      </c>
      <c r="J7121" t="b">
        <v>0</v>
      </c>
      <c r="K7121" t="s">
        <v>24</v>
      </c>
      <c r="L7121" t="s">
        <v>22</v>
      </c>
      <c r="M7121">
        <v>76500</v>
      </c>
      <c r="O7121" t="s">
        <v>9861</v>
      </c>
      <c r="P7121" t="s">
        <v>9862</v>
      </c>
    </row>
    <row r="7122" spans="1:16" x14ac:dyDescent="0.25">
      <c r="A7122" t="s">
        <v>2</v>
      </c>
      <c r="B7122" t="s">
        <v>506</v>
      </c>
      <c r="C7122" t="s">
        <v>7585</v>
      </c>
      <c r="D7122" t="s">
        <v>9863</v>
      </c>
      <c r="E7122" t="s">
        <v>20</v>
      </c>
      <c r="F7122" t="b">
        <v>0</v>
      </c>
      <c r="G7122" t="s">
        <v>27</v>
      </c>
      <c r="H7122" s="4">
        <v>45742.876319444447</v>
      </c>
      <c r="I7122" t="b">
        <v>0</v>
      </c>
      <c r="J7122" t="b">
        <v>1</v>
      </c>
      <c r="K7122" t="s">
        <v>24</v>
      </c>
      <c r="L7122" t="s">
        <v>22</v>
      </c>
      <c r="M7122">
        <v>135000</v>
      </c>
      <c r="O7122" t="s">
        <v>428</v>
      </c>
      <c r="P7122" t="s">
        <v>9864</v>
      </c>
    </row>
    <row r="7123" spans="1:16" x14ac:dyDescent="0.25">
      <c r="A7123" t="s">
        <v>2</v>
      </c>
      <c r="B7123" t="s">
        <v>267</v>
      </c>
      <c r="C7123" t="s">
        <v>465</v>
      </c>
      <c r="D7123" t="s">
        <v>3828</v>
      </c>
      <c r="E7123" t="s">
        <v>20</v>
      </c>
      <c r="F7123" t="b">
        <v>0</v>
      </c>
      <c r="G7123" t="s">
        <v>27</v>
      </c>
      <c r="H7123" s="4">
        <v>45742.876319444447</v>
      </c>
      <c r="I7123" t="b">
        <v>1</v>
      </c>
      <c r="J7123" t="b">
        <v>0</v>
      </c>
      <c r="K7123" t="s">
        <v>24</v>
      </c>
      <c r="L7123" t="s">
        <v>22</v>
      </c>
      <c r="M7123">
        <v>247500</v>
      </c>
      <c r="O7123" t="s">
        <v>9865</v>
      </c>
      <c r="P7123" t="s">
        <v>9866</v>
      </c>
    </row>
    <row r="7124" spans="1:16" x14ac:dyDescent="0.25">
      <c r="A7124" t="s">
        <v>0</v>
      </c>
      <c r="B7124" t="s">
        <v>3554</v>
      </c>
      <c r="C7124" t="s">
        <v>3650</v>
      </c>
      <c r="D7124" t="s">
        <v>3973</v>
      </c>
      <c r="E7124" t="s">
        <v>51</v>
      </c>
      <c r="F7124" t="b">
        <v>0</v>
      </c>
      <c r="G7124" t="s">
        <v>30</v>
      </c>
      <c r="H7124" s="4">
        <v>45742.917164351849</v>
      </c>
      <c r="I7124" t="b">
        <v>0</v>
      </c>
      <c r="J7124" t="b">
        <v>0</v>
      </c>
      <c r="K7124" t="s">
        <v>24</v>
      </c>
      <c r="L7124" t="s">
        <v>36</v>
      </c>
      <c r="N7124">
        <v>34</v>
      </c>
      <c r="O7124" t="s">
        <v>1220</v>
      </c>
      <c r="P7124" t="s">
        <v>2058</v>
      </c>
    </row>
    <row r="7125" spans="1:16" x14ac:dyDescent="0.25">
      <c r="A7125" t="s">
        <v>2</v>
      </c>
      <c r="B7125" t="s">
        <v>1550</v>
      </c>
      <c r="C7125" t="s">
        <v>1151</v>
      </c>
      <c r="D7125" t="s">
        <v>3828</v>
      </c>
      <c r="E7125" t="s">
        <v>20</v>
      </c>
      <c r="F7125" t="b">
        <v>0</v>
      </c>
      <c r="G7125" t="s">
        <v>27</v>
      </c>
      <c r="H7125" s="4">
        <v>45742.918043981481</v>
      </c>
      <c r="I7125" t="b">
        <v>0</v>
      </c>
      <c r="J7125" t="b">
        <v>1</v>
      </c>
      <c r="K7125" t="s">
        <v>24</v>
      </c>
      <c r="L7125" t="s">
        <v>22</v>
      </c>
      <c r="M7125">
        <v>155540</v>
      </c>
      <c r="O7125" t="s">
        <v>9867</v>
      </c>
      <c r="P7125" t="s">
        <v>9868</v>
      </c>
    </row>
    <row r="7126" spans="1:16" x14ac:dyDescent="0.25">
      <c r="A7126" t="s">
        <v>2</v>
      </c>
      <c r="B7126" t="s">
        <v>9869</v>
      </c>
      <c r="C7126" t="s">
        <v>39</v>
      </c>
      <c r="D7126" t="s">
        <v>2208</v>
      </c>
      <c r="E7126" t="s">
        <v>20</v>
      </c>
      <c r="F7126" t="b">
        <v>1</v>
      </c>
      <c r="G7126" t="s">
        <v>41</v>
      </c>
      <c r="H7126" s="4">
        <v>45742.918356481481</v>
      </c>
      <c r="I7126" t="b">
        <v>1</v>
      </c>
      <c r="J7126" t="b">
        <v>0</v>
      </c>
      <c r="K7126" t="s">
        <v>24</v>
      </c>
      <c r="L7126" t="s">
        <v>36</v>
      </c>
      <c r="N7126">
        <v>67.5</v>
      </c>
      <c r="O7126" t="s">
        <v>847</v>
      </c>
      <c r="P7126" t="s">
        <v>9870</v>
      </c>
    </row>
    <row r="7127" spans="1:16" x14ac:dyDescent="0.25">
      <c r="A7127" t="s">
        <v>25</v>
      </c>
      <c r="B7127" t="s">
        <v>9871</v>
      </c>
      <c r="C7127" t="s">
        <v>26</v>
      </c>
      <c r="D7127" t="s">
        <v>3828</v>
      </c>
      <c r="E7127" t="s">
        <v>20</v>
      </c>
      <c r="F7127" t="b">
        <v>0</v>
      </c>
      <c r="G7127" t="s">
        <v>27</v>
      </c>
      <c r="H7127" s="4">
        <v>45742.958437499998</v>
      </c>
      <c r="I7127" t="b">
        <v>0</v>
      </c>
      <c r="J7127" t="b">
        <v>0</v>
      </c>
      <c r="K7127" t="s">
        <v>24</v>
      </c>
      <c r="L7127" t="s">
        <v>22</v>
      </c>
      <c r="M7127">
        <v>80000</v>
      </c>
      <c r="O7127" t="s">
        <v>1584</v>
      </c>
      <c r="P7127" t="s">
        <v>1303</v>
      </c>
    </row>
    <row r="7128" spans="1:16" x14ac:dyDescent="0.25">
      <c r="A7128" t="s">
        <v>1</v>
      </c>
      <c r="B7128" t="s">
        <v>1</v>
      </c>
      <c r="C7128" t="s">
        <v>841</v>
      </c>
      <c r="D7128" t="s">
        <v>3973</v>
      </c>
      <c r="E7128" t="s">
        <v>20</v>
      </c>
      <c r="F7128" t="b">
        <v>0</v>
      </c>
      <c r="G7128" t="s">
        <v>30</v>
      </c>
      <c r="H7128" s="4">
        <v>45742.958854166667</v>
      </c>
      <c r="I7128" t="b">
        <v>0</v>
      </c>
      <c r="J7128" t="b">
        <v>0</v>
      </c>
      <c r="K7128" t="s">
        <v>24</v>
      </c>
      <c r="L7128" t="s">
        <v>22</v>
      </c>
      <c r="M7128">
        <v>84000.078125</v>
      </c>
      <c r="O7128" t="s">
        <v>9872</v>
      </c>
      <c r="P7128" t="s">
        <v>1597</v>
      </c>
    </row>
    <row r="7129" spans="1:16" x14ac:dyDescent="0.25">
      <c r="A7129" t="s">
        <v>0</v>
      </c>
      <c r="B7129" t="s">
        <v>9873</v>
      </c>
      <c r="C7129" t="s">
        <v>192</v>
      </c>
      <c r="D7129" t="s">
        <v>3973</v>
      </c>
      <c r="E7129" t="s">
        <v>20</v>
      </c>
      <c r="F7129" t="b">
        <v>0</v>
      </c>
      <c r="G7129" t="s">
        <v>52</v>
      </c>
      <c r="H7129" s="4">
        <v>45742.959050925929</v>
      </c>
      <c r="I7129" t="b">
        <v>1</v>
      </c>
      <c r="J7129" t="b">
        <v>0</v>
      </c>
      <c r="K7129" t="s">
        <v>24</v>
      </c>
      <c r="L7129" t="s">
        <v>22</v>
      </c>
      <c r="M7129">
        <v>136500</v>
      </c>
      <c r="O7129" t="s">
        <v>91</v>
      </c>
      <c r="P7129" t="s">
        <v>9874</v>
      </c>
    </row>
    <row r="7130" spans="1:16" x14ac:dyDescent="0.25">
      <c r="A7130" t="s">
        <v>1</v>
      </c>
      <c r="B7130" t="s">
        <v>550</v>
      </c>
      <c r="C7130" t="s">
        <v>49</v>
      </c>
      <c r="D7130" t="s">
        <v>3828</v>
      </c>
      <c r="E7130" t="s">
        <v>20</v>
      </c>
      <c r="F7130" t="b">
        <v>0</v>
      </c>
      <c r="G7130" t="s">
        <v>41</v>
      </c>
      <c r="H7130" s="4">
        <v>45742.959247685183</v>
      </c>
      <c r="I7130" t="b">
        <v>0</v>
      </c>
      <c r="J7130" t="b">
        <v>1</v>
      </c>
      <c r="K7130" t="s">
        <v>24</v>
      </c>
      <c r="L7130" t="s">
        <v>22</v>
      </c>
      <c r="M7130">
        <v>137500</v>
      </c>
      <c r="O7130" t="s">
        <v>2624</v>
      </c>
      <c r="P7130" t="s">
        <v>5583</v>
      </c>
    </row>
    <row r="7131" spans="1:16" x14ac:dyDescent="0.25">
      <c r="A7131" t="s">
        <v>0</v>
      </c>
      <c r="B7131" t="s">
        <v>0</v>
      </c>
      <c r="C7131" t="s">
        <v>704</v>
      </c>
      <c r="D7131" t="s">
        <v>3973</v>
      </c>
      <c r="E7131" t="s">
        <v>20</v>
      </c>
      <c r="F7131" t="b">
        <v>0</v>
      </c>
      <c r="G7131" t="s">
        <v>30</v>
      </c>
      <c r="H7131" s="4">
        <v>45742.959479166668</v>
      </c>
      <c r="I7131" t="b">
        <v>0</v>
      </c>
      <c r="J7131" t="b">
        <v>0</v>
      </c>
      <c r="K7131" t="s">
        <v>24</v>
      </c>
      <c r="L7131" t="s">
        <v>22</v>
      </c>
      <c r="M7131">
        <v>121000</v>
      </c>
      <c r="O7131" t="s">
        <v>74</v>
      </c>
      <c r="P7131" t="s">
        <v>9875</v>
      </c>
    </row>
    <row r="7132" spans="1:16" x14ac:dyDescent="0.25">
      <c r="A7132" t="s">
        <v>2</v>
      </c>
      <c r="B7132" t="s">
        <v>9876</v>
      </c>
      <c r="C7132" t="s">
        <v>44</v>
      </c>
      <c r="D7132" t="s">
        <v>3973</v>
      </c>
      <c r="E7132" t="s">
        <v>20</v>
      </c>
      <c r="F7132" t="b">
        <v>0</v>
      </c>
      <c r="G7132" t="s">
        <v>27</v>
      </c>
      <c r="H7132" s="4">
        <v>45742.959722222222</v>
      </c>
      <c r="I7132" t="b">
        <v>1</v>
      </c>
      <c r="J7132" t="b">
        <v>0</v>
      </c>
      <c r="K7132" t="s">
        <v>24</v>
      </c>
      <c r="L7132" t="s">
        <v>22</v>
      </c>
      <c r="M7132">
        <v>250000</v>
      </c>
      <c r="O7132" t="s">
        <v>2202</v>
      </c>
    </row>
    <row r="7133" spans="1:16" x14ac:dyDescent="0.25">
      <c r="A7133" t="s">
        <v>40</v>
      </c>
      <c r="B7133" t="s">
        <v>9877</v>
      </c>
      <c r="C7133" t="s">
        <v>540</v>
      </c>
      <c r="D7133" t="s">
        <v>3828</v>
      </c>
      <c r="E7133" t="s">
        <v>20</v>
      </c>
      <c r="F7133" t="b">
        <v>0</v>
      </c>
      <c r="G7133" t="s">
        <v>23</v>
      </c>
      <c r="H7133" s="4">
        <v>45742.965428240743</v>
      </c>
      <c r="I7133" t="b">
        <v>1</v>
      </c>
      <c r="J7133" t="b">
        <v>0</v>
      </c>
      <c r="K7133" t="s">
        <v>24</v>
      </c>
      <c r="L7133" t="s">
        <v>22</v>
      </c>
      <c r="M7133">
        <v>145000</v>
      </c>
      <c r="O7133" t="s">
        <v>703</v>
      </c>
      <c r="P7133" t="s">
        <v>9878</v>
      </c>
    </row>
    <row r="7134" spans="1:16" x14ac:dyDescent="0.25">
      <c r="A7134" t="s">
        <v>0</v>
      </c>
      <c r="B7134" t="s">
        <v>3335</v>
      </c>
      <c r="C7134" t="s">
        <v>9879</v>
      </c>
      <c r="D7134" t="s">
        <v>3828</v>
      </c>
      <c r="E7134" t="s">
        <v>20</v>
      </c>
      <c r="F7134" t="b">
        <v>0</v>
      </c>
      <c r="G7134" t="s">
        <v>41</v>
      </c>
      <c r="H7134" s="4">
        <v>45743.000243055547</v>
      </c>
      <c r="I7134" t="b">
        <v>0</v>
      </c>
      <c r="J7134" t="b">
        <v>1</v>
      </c>
      <c r="K7134" t="s">
        <v>24</v>
      </c>
      <c r="L7134" t="s">
        <v>22</v>
      </c>
      <c r="M7134">
        <v>155000</v>
      </c>
      <c r="O7134" t="s">
        <v>9880</v>
      </c>
      <c r="P7134" t="s">
        <v>9881</v>
      </c>
    </row>
    <row r="7135" spans="1:16" x14ac:dyDescent="0.25">
      <c r="A7135" t="s">
        <v>0</v>
      </c>
      <c r="B7135" t="s">
        <v>9882</v>
      </c>
      <c r="C7135" t="s">
        <v>2883</v>
      </c>
      <c r="D7135" t="s">
        <v>4328</v>
      </c>
      <c r="E7135" t="s">
        <v>51</v>
      </c>
      <c r="F7135" t="b">
        <v>0</v>
      </c>
      <c r="G7135" t="s">
        <v>30</v>
      </c>
      <c r="H7135" s="4">
        <v>45743.000578703701</v>
      </c>
      <c r="I7135" t="b">
        <v>1</v>
      </c>
      <c r="J7135" t="b">
        <v>0</v>
      </c>
      <c r="K7135" t="s">
        <v>24</v>
      </c>
      <c r="L7135" t="s">
        <v>36</v>
      </c>
      <c r="N7135">
        <v>58</v>
      </c>
      <c r="O7135" t="s">
        <v>9883</v>
      </c>
      <c r="P7135" t="s">
        <v>338</v>
      </c>
    </row>
    <row r="7136" spans="1:16" x14ac:dyDescent="0.25">
      <c r="A7136" t="s">
        <v>2</v>
      </c>
      <c r="B7136" t="s">
        <v>2</v>
      </c>
      <c r="C7136" t="s">
        <v>1572</v>
      </c>
      <c r="D7136" t="s">
        <v>3973</v>
      </c>
      <c r="E7136" t="s">
        <v>20</v>
      </c>
      <c r="F7136" t="b">
        <v>0</v>
      </c>
      <c r="G7136" t="s">
        <v>27</v>
      </c>
      <c r="H7136" s="4">
        <v>45743.001388888893</v>
      </c>
      <c r="I7136" t="b">
        <v>0</v>
      </c>
      <c r="J7136" t="b">
        <v>0</v>
      </c>
      <c r="K7136" t="s">
        <v>24</v>
      </c>
      <c r="L7136" t="s">
        <v>22</v>
      </c>
      <c r="M7136">
        <v>100500</v>
      </c>
      <c r="O7136" t="s">
        <v>9884</v>
      </c>
      <c r="P7136" t="s">
        <v>9885</v>
      </c>
    </row>
    <row r="7137" spans="1:16" x14ac:dyDescent="0.25">
      <c r="A7137" t="s">
        <v>1</v>
      </c>
      <c r="B7137" t="s">
        <v>9886</v>
      </c>
      <c r="C7137" t="s">
        <v>39</v>
      </c>
      <c r="D7137" t="s">
        <v>3973</v>
      </c>
      <c r="E7137" t="s">
        <v>20</v>
      </c>
      <c r="F7137" t="b">
        <v>1</v>
      </c>
      <c r="G7137" t="s">
        <v>27</v>
      </c>
      <c r="H7137" s="4">
        <v>45743.084918981483</v>
      </c>
      <c r="I7137" t="b">
        <v>0</v>
      </c>
      <c r="J7137" t="b">
        <v>1</v>
      </c>
      <c r="K7137" t="s">
        <v>24</v>
      </c>
      <c r="L7137" t="s">
        <v>22</v>
      </c>
      <c r="M7137">
        <v>135000</v>
      </c>
      <c r="O7137" t="s">
        <v>202</v>
      </c>
      <c r="P7137" t="s">
        <v>9887</v>
      </c>
    </row>
    <row r="7138" spans="1:16" x14ac:dyDescent="0.25">
      <c r="A7138" t="s">
        <v>25</v>
      </c>
      <c r="B7138" t="s">
        <v>9888</v>
      </c>
      <c r="C7138" t="s">
        <v>151</v>
      </c>
      <c r="D7138" t="s">
        <v>3973</v>
      </c>
      <c r="E7138" t="s">
        <v>20</v>
      </c>
      <c r="F7138" t="b">
        <v>0</v>
      </c>
      <c r="G7138" t="s">
        <v>30</v>
      </c>
      <c r="H7138" s="4">
        <v>45743.16777777778</v>
      </c>
      <c r="I7138" t="b">
        <v>0</v>
      </c>
      <c r="J7138" t="b">
        <v>0</v>
      </c>
      <c r="K7138" t="s">
        <v>24</v>
      </c>
      <c r="L7138" t="s">
        <v>22</v>
      </c>
      <c r="M7138">
        <v>115000</v>
      </c>
      <c r="O7138" t="s">
        <v>1042</v>
      </c>
      <c r="P7138" t="s">
        <v>9889</v>
      </c>
    </row>
    <row r="7139" spans="1:16" x14ac:dyDescent="0.25">
      <c r="A7139" t="s">
        <v>0</v>
      </c>
      <c r="B7139" t="s">
        <v>1219</v>
      </c>
      <c r="C7139" t="s">
        <v>236</v>
      </c>
      <c r="D7139" t="s">
        <v>3828</v>
      </c>
      <c r="E7139" t="s">
        <v>20</v>
      </c>
      <c r="F7139" t="b">
        <v>0</v>
      </c>
      <c r="G7139" t="s">
        <v>27</v>
      </c>
      <c r="H7139" s="4">
        <v>45743.250162037039</v>
      </c>
      <c r="I7139" t="b">
        <v>0</v>
      </c>
      <c r="J7139" t="b">
        <v>1</v>
      </c>
      <c r="K7139" t="s">
        <v>24</v>
      </c>
      <c r="L7139" t="s">
        <v>22</v>
      </c>
      <c r="M7139">
        <v>94737.5</v>
      </c>
      <c r="O7139" t="s">
        <v>3403</v>
      </c>
      <c r="P7139" t="s">
        <v>3734</v>
      </c>
    </row>
    <row r="7140" spans="1:16" x14ac:dyDescent="0.25">
      <c r="A7140" t="s">
        <v>0</v>
      </c>
      <c r="B7140" t="s">
        <v>2221</v>
      </c>
      <c r="C7140" t="s">
        <v>84</v>
      </c>
      <c r="D7140" t="s">
        <v>3828</v>
      </c>
      <c r="E7140" t="s">
        <v>20</v>
      </c>
      <c r="F7140" t="b">
        <v>0</v>
      </c>
      <c r="G7140" t="s">
        <v>41</v>
      </c>
      <c r="H7140" s="4">
        <v>45743.250324074077</v>
      </c>
      <c r="I7140" t="b">
        <v>0</v>
      </c>
      <c r="J7140" t="b">
        <v>1</v>
      </c>
      <c r="K7140" t="s">
        <v>24</v>
      </c>
      <c r="L7140" t="s">
        <v>22</v>
      </c>
      <c r="M7140">
        <v>101000</v>
      </c>
      <c r="O7140" t="s">
        <v>8102</v>
      </c>
      <c r="P7140" t="s">
        <v>8103</v>
      </c>
    </row>
    <row r="7141" spans="1:16" x14ac:dyDescent="0.25">
      <c r="A7141" t="s">
        <v>139</v>
      </c>
      <c r="B7141" t="s">
        <v>2415</v>
      </c>
      <c r="C7141" t="s">
        <v>1077</v>
      </c>
      <c r="D7141" t="s">
        <v>4084</v>
      </c>
      <c r="E7141" t="s">
        <v>20</v>
      </c>
      <c r="F7141" t="b">
        <v>0</v>
      </c>
      <c r="G7141" t="s">
        <v>41</v>
      </c>
      <c r="H7141" s="4">
        <v>45743.250543981478</v>
      </c>
      <c r="I7141" t="b">
        <v>0</v>
      </c>
      <c r="J7141" t="b">
        <v>0</v>
      </c>
      <c r="K7141" t="s">
        <v>24</v>
      </c>
      <c r="L7141" t="s">
        <v>36</v>
      </c>
      <c r="N7141">
        <v>70</v>
      </c>
      <c r="O7141" t="s">
        <v>483</v>
      </c>
      <c r="P7141" t="s">
        <v>138</v>
      </c>
    </row>
    <row r="7142" spans="1:16" x14ac:dyDescent="0.25">
      <c r="A7142" t="s">
        <v>0</v>
      </c>
      <c r="B7142" t="s">
        <v>9890</v>
      </c>
      <c r="C7142" t="s">
        <v>316</v>
      </c>
      <c r="D7142" t="s">
        <v>3973</v>
      </c>
      <c r="E7142" t="s">
        <v>20</v>
      </c>
      <c r="F7142" t="b">
        <v>0</v>
      </c>
      <c r="G7142" t="s">
        <v>35</v>
      </c>
      <c r="H7142" s="4">
        <v>45743.250578703701</v>
      </c>
      <c r="I7142" t="b">
        <v>0</v>
      </c>
      <c r="J7142" t="b">
        <v>0</v>
      </c>
      <c r="K7142" t="s">
        <v>24</v>
      </c>
      <c r="L7142" t="s">
        <v>22</v>
      </c>
      <c r="M7142">
        <v>132500</v>
      </c>
      <c r="O7142" t="s">
        <v>9891</v>
      </c>
      <c r="P7142" t="s">
        <v>9892</v>
      </c>
    </row>
    <row r="7143" spans="1:16" x14ac:dyDescent="0.25">
      <c r="A7143" t="s">
        <v>0</v>
      </c>
      <c r="B7143" t="s">
        <v>8205</v>
      </c>
      <c r="C7143" t="s">
        <v>376</v>
      </c>
      <c r="D7143" t="s">
        <v>4090</v>
      </c>
      <c r="E7143" t="s">
        <v>20</v>
      </c>
      <c r="F7143" t="b">
        <v>0</v>
      </c>
      <c r="G7143" t="s">
        <v>52</v>
      </c>
      <c r="H7143" s="4">
        <v>45743.251111111109</v>
      </c>
      <c r="I7143" t="b">
        <v>0</v>
      </c>
      <c r="J7143" t="b">
        <v>1</v>
      </c>
      <c r="K7143" t="s">
        <v>24</v>
      </c>
      <c r="L7143" t="s">
        <v>22</v>
      </c>
      <c r="M7143">
        <v>97091</v>
      </c>
      <c r="O7143" t="s">
        <v>3474</v>
      </c>
      <c r="P7143" t="s">
        <v>8206</v>
      </c>
    </row>
    <row r="7144" spans="1:16" x14ac:dyDescent="0.25">
      <c r="A7144" t="s">
        <v>1</v>
      </c>
      <c r="B7144" t="s">
        <v>9893</v>
      </c>
      <c r="C7144" t="s">
        <v>180</v>
      </c>
      <c r="D7144" t="s">
        <v>3828</v>
      </c>
      <c r="E7144" t="s">
        <v>105</v>
      </c>
      <c r="F7144" t="b">
        <v>0</v>
      </c>
      <c r="G7144" t="s">
        <v>41</v>
      </c>
      <c r="H7144" s="4">
        <v>45743.251423611109</v>
      </c>
      <c r="I7144" t="b">
        <v>0</v>
      </c>
      <c r="J7144" t="b">
        <v>1</v>
      </c>
      <c r="K7144" t="s">
        <v>24</v>
      </c>
      <c r="L7144" t="s">
        <v>36</v>
      </c>
      <c r="N7144">
        <v>36.75</v>
      </c>
      <c r="O7144" t="s">
        <v>2342</v>
      </c>
      <c r="P7144" t="s">
        <v>9894</v>
      </c>
    </row>
    <row r="7145" spans="1:16" x14ac:dyDescent="0.25">
      <c r="A7145" t="s">
        <v>1</v>
      </c>
      <c r="B7145" t="s">
        <v>1</v>
      </c>
      <c r="C7145" t="s">
        <v>1065</v>
      </c>
      <c r="D7145" t="s">
        <v>123</v>
      </c>
      <c r="E7145" t="s">
        <v>20</v>
      </c>
      <c r="F7145" t="b">
        <v>0</v>
      </c>
      <c r="G7145" t="s">
        <v>35</v>
      </c>
      <c r="H7145" s="4">
        <v>45743.251539351862</v>
      </c>
      <c r="I7145" t="b">
        <v>0</v>
      </c>
      <c r="J7145" t="b">
        <v>0</v>
      </c>
      <c r="K7145" t="s">
        <v>24</v>
      </c>
      <c r="L7145" t="s">
        <v>22</v>
      </c>
      <c r="M7145">
        <v>110000</v>
      </c>
      <c r="O7145" t="s">
        <v>123</v>
      </c>
      <c r="P7145" t="s">
        <v>9895</v>
      </c>
    </row>
    <row r="7146" spans="1:16" x14ac:dyDescent="0.25">
      <c r="A7146" t="s">
        <v>1</v>
      </c>
      <c r="B7146" t="s">
        <v>1</v>
      </c>
      <c r="C7146" t="s">
        <v>2081</v>
      </c>
      <c r="D7146" t="s">
        <v>3828</v>
      </c>
      <c r="E7146" t="s">
        <v>20</v>
      </c>
      <c r="F7146" t="b">
        <v>0</v>
      </c>
      <c r="G7146" t="s">
        <v>30</v>
      </c>
      <c r="H7146" s="4">
        <v>45743.251608796287</v>
      </c>
      <c r="I7146" t="b">
        <v>0</v>
      </c>
      <c r="J7146" t="b">
        <v>1</v>
      </c>
      <c r="K7146" t="s">
        <v>24</v>
      </c>
      <c r="L7146" t="s">
        <v>22</v>
      </c>
      <c r="M7146">
        <v>137500</v>
      </c>
      <c r="O7146" t="s">
        <v>8893</v>
      </c>
      <c r="P7146" t="s">
        <v>8894</v>
      </c>
    </row>
    <row r="7147" spans="1:16" x14ac:dyDescent="0.25">
      <c r="A7147" t="s">
        <v>89</v>
      </c>
      <c r="B7147" t="s">
        <v>4461</v>
      </c>
      <c r="C7147" t="s">
        <v>3077</v>
      </c>
      <c r="D7147" t="s">
        <v>2208</v>
      </c>
      <c r="E7147" t="s">
        <v>20</v>
      </c>
      <c r="F7147" t="b">
        <v>0</v>
      </c>
      <c r="G7147" t="s">
        <v>30</v>
      </c>
      <c r="H7147" s="4">
        <v>45743.25167824074</v>
      </c>
      <c r="I7147" t="b">
        <v>0</v>
      </c>
      <c r="J7147" t="b">
        <v>0</v>
      </c>
      <c r="K7147" t="s">
        <v>24</v>
      </c>
      <c r="L7147" t="s">
        <v>22</v>
      </c>
      <c r="M7147">
        <v>118750</v>
      </c>
      <c r="O7147" t="s">
        <v>4462</v>
      </c>
      <c r="P7147" t="s">
        <v>4463</v>
      </c>
    </row>
    <row r="7148" spans="1:16" x14ac:dyDescent="0.25">
      <c r="A7148" t="s">
        <v>40</v>
      </c>
      <c r="B7148" t="s">
        <v>40</v>
      </c>
      <c r="C7148" t="s">
        <v>395</v>
      </c>
      <c r="D7148" t="s">
        <v>123</v>
      </c>
      <c r="E7148" t="s">
        <v>20</v>
      </c>
      <c r="F7148" t="b">
        <v>0</v>
      </c>
      <c r="G7148" t="s">
        <v>35</v>
      </c>
      <c r="H7148" s="4">
        <v>45743.25204861111</v>
      </c>
      <c r="I7148" t="b">
        <v>0</v>
      </c>
      <c r="J7148" t="b">
        <v>1</v>
      </c>
      <c r="K7148" t="s">
        <v>24</v>
      </c>
      <c r="L7148" t="s">
        <v>22</v>
      </c>
      <c r="M7148">
        <v>125000</v>
      </c>
      <c r="O7148" t="s">
        <v>123</v>
      </c>
    </row>
    <row r="7149" spans="1:16" x14ac:dyDescent="0.25">
      <c r="A7149" t="s">
        <v>2</v>
      </c>
      <c r="B7149" t="s">
        <v>7877</v>
      </c>
      <c r="C7149" t="s">
        <v>167</v>
      </c>
      <c r="D7149" t="s">
        <v>3828</v>
      </c>
      <c r="E7149" t="s">
        <v>20</v>
      </c>
      <c r="F7149" t="b">
        <v>0</v>
      </c>
      <c r="G7149" t="s">
        <v>35</v>
      </c>
      <c r="H7149" s="4">
        <v>45743.25204861111</v>
      </c>
      <c r="I7149" t="b">
        <v>0</v>
      </c>
      <c r="J7149" t="b">
        <v>0</v>
      </c>
      <c r="K7149" t="s">
        <v>24</v>
      </c>
      <c r="L7149" t="s">
        <v>22</v>
      </c>
      <c r="M7149">
        <v>202500</v>
      </c>
      <c r="O7149" t="s">
        <v>294</v>
      </c>
      <c r="P7149" t="s">
        <v>7878</v>
      </c>
    </row>
    <row r="7150" spans="1:16" x14ac:dyDescent="0.25">
      <c r="A7150" t="s">
        <v>2</v>
      </c>
      <c r="B7150" t="s">
        <v>9896</v>
      </c>
      <c r="C7150" t="s">
        <v>140</v>
      </c>
      <c r="D7150" t="s">
        <v>3973</v>
      </c>
      <c r="E7150" t="s">
        <v>20</v>
      </c>
      <c r="F7150" t="b">
        <v>0</v>
      </c>
      <c r="G7150" t="s">
        <v>35</v>
      </c>
      <c r="H7150" s="4">
        <v>45743.252557870372</v>
      </c>
      <c r="I7150" t="b">
        <v>0</v>
      </c>
      <c r="J7150" t="b">
        <v>1</v>
      </c>
      <c r="K7150" t="s">
        <v>24</v>
      </c>
      <c r="L7150" t="s">
        <v>22</v>
      </c>
      <c r="M7150">
        <v>149000</v>
      </c>
      <c r="O7150" t="s">
        <v>1906</v>
      </c>
      <c r="P7150" t="s">
        <v>9897</v>
      </c>
    </row>
    <row r="7151" spans="1:16" x14ac:dyDescent="0.25">
      <c r="A7151" t="s">
        <v>1</v>
      </c>
      <c r="B7151" t="s">
        <v>9898</v>
      </c>
      <c r="C7151" t="s">
        <v>760</v>
      </c>
      <c r="D7151" t="s">
        <v>9899</v>
      </c>
      <c r="E7151" t="s">
        <v>20</v>
      </c>
      <c r="F7151" t="b">
        <v>0</v>
      </c>
      <c r="G7151" t="s">
        <v>760</v>
      </c>
      <c r="H7151" s="4">
        <v>45743.254027777781</v>
      </c>
      <c r="I7151" t="b">
        <v>0</v>
      </c>
      <c r="J7151" t="b">
        <v>0</v>
      </c>
      <c r="K7151" t="s">
        <v>760</v>
      </c>
      <c r="L7151" t="s">
        <v>22</v>
      </c>
      <c r="M7151">
        <v>125000</v>
      </c>
      <c r="O7151" t="s">
        <v>1659</v>
      </c>
      <c r="P7151" t="s">
        <v>48</v>
      </c>
    </row>
    <row r="7152" spans="1:16" x14ac:dyDescent="0.25">
      <c r="A7152" t="s">
        <v>1</v>
      </c>
      <c r="B7152" t="s">
        <v>9900</v>
      </c>
      <c r="C7152" t="s">
        <v>9901</v>
      </c>
      <c r="D7152" t="s">
        <v>3970</v>
      </c>
      <c r="E7152" t="s">
        <v>20</v>
      </c>
      <c r="F7152" t="b">
        <v>0</v>
      </c>
      <c r="G7152" t="s">
        <v>27</v>
      </c>
      <c r="H7152" s="4">
        <v>45743.292962962973</v>
      </c>
      <c r="I7152" t="b">
        <v>0</v>
      </c>
      <c r="J7152" t="b">
        <v>1</v>
      </c>
      <c r="K7152" t="s">
        <v>24</v>
      </c>
      <c r="L7152" t="s">
        <v>22</v>
      </c>
      <c r="M7152">
        <v>126125</v>
      </c>
      <c r="O7152" t="s">
        <v>2614</v>
      </c>
      <c r="P7152" t="s">
        <v>9902</v>
      </c>
    </row>
    <row r="7153" spans="1:16" x14ac:dyDescent="0.25">
      <c r="A7153" t="s">
        <v>0</v>
      </c>
      <c r="B7153" t="s">
        <v>9741</v>
      </c>
      <c r="C7153" t="s">
        <v>2571</v>
      </c>
      <c r="D7153" t="s">
        <v>3828</v>
      </c>
      <c r="E7153" t="s">
        <v>105</v>
      </c>
      <c r="F7153" t="b">
        <v>0</v>
      </c>
      <c r="G7153" t="s">
        <v>23</v>
      </c>
      <c r="H7153" s="4">
        <v>45743.294525462959</v>
      </c>
      <c r="I7153" t="b">
        <v>0</v>
      </c>
      <c r="J7153" t="b">
        <v>0</v>
      </c>
      <c r="K7153" t="s">
        <v>24</v>
      </c>
      <c r="L7153" t="s">
        <v>36</v>
      </c>
      <c r="N7153">
        <v>25</v>
      </c>
      <c r="O7153" t="s">
        <v>3399</v>
      </c>
      <c r="P7153" t="s">
        <v>3614</v>
      </c>
    </row>
    <row r="7154" spans="1:16" x14ac:dyDescent="0.25">
      <c r="A7154" t="s">
        <v>1</v>
      </c>
      <c r="B7154" t="s">
        <v>8438</v>
      </c>
      <c r="C7154" t="s">
        <v>39</v>
      </c>
      <c r="D7154" t="s">
        <v>3828</v>
      </c>
      <c r="E7154" t="s">
        <v>20</v>
      </c>
      <c r="F7154" t="b">
        <v>1</v>
      </c>
      <c r="G7154" t="s">
        <v>23</v>
      </c>
      <c r="H7154" s="4">
        <v>45743.294745370367</v>
      </c>
      <c r="I7154" t="b">
        <v>0</v>
      </c>
      <c r="J7154" t="b">
        <v>1</v>
      </c>
      <c r="K7154" t="s">
        <v>24</v>
      </c>
      <c r="L7154" t="s">
        <v>22</v>
      </c>
      <c r="M7154">
        <v>97837.4609375</v>
      </c>
      <c r="O7154" t="s">
        <v>9675</v>
      </c>
      <c r="P7154" t="s">
        <v>1834</v>
      </c>
    </row>
    <row r="7155" spans="1:16" x14ac:dyDescent="0.25">
      <c r="A7155" t="s">
        <v>19</v>
      </c>
      <c r="B7155" t="s">
        <v>9903</v>
      </c>
      <c r="C7155" t="s">
        <v>4208</v>
      </c>
      <c r="D7155" t="s">
        <v>3970</v>
      </c>
      <c r="E7155" t="s">
        <v>20</v>
      </c>
      <c r="F7155" t="b">
        <v>0</v>
      </c>
      <c r="G7155" t="s">
        <v>1247</v>
      </c>
      <c r="H7155" s="4">
        <v>45743.295567129629</v>
      </c>
      <c r="I7155" t="b">
        <v>0</v>
      </c>
      <c r="J7155" t="b">
        <v>0</v>
      </c>
      <c r="K7155" t="s">
        <v>1247</v>
      </c>
      <c r="L7155" t="s">
        <v>22</v>
      </c>
      <c r="M7155">
        <v>90000</v>
      </c>
      <c r="O7155" t="s">
        <v>9904</v>
      </c>
      <c r="P7155" t="s">
        <v>9905</v>
      </c>
    </row>
    <row r="7156" spans="1:16" x14ac:dyDescent="0.25">
      <c r="A7156" t="s">
        <v>89</v>
      </c>
      <c r="B7156" t="s">
        <v>9906</v>
      </c>
      <c r="C7156" t="s">
        <v>9907</v>
      </c>
      <c r="D7156" t="s">
        <v>4627</v>
      </c>
      <c r="E7156" t="s">
        <v>20</v>
      </c>
      <c r="F7156" t="b">
        <v>0</v>
      </c>
      <c r="G7156" t="s">
        <v>4125</v>
      </c>
      <c r="H7156" s="4">
        <v>45743.314837962957</v>
      </c>
      <c r="I7156" t="b">
        <v>0</v>
      </c>
      <c r="J7156" t="b">
        <v>1</v>
      </c>
      <c r="K7156" t="s">
        <v>4125</v>
      </c>
      <c r="L7156" t="s">
        <v>22</v>
      </c>
      <c r="M7156">
        <v>102500</v>
      </c>
      <c r="O7156" t="s">
        <v>9908</v>
      </c>
      <c r="P7156" t="s">
        <v>9909</v>
      </c>
    </row>
    <row r="7157" spans="1:16" x14ac:dyDescent="0.25">
      <c r="A7157" t="s">
        <v>89</v>
      </c>
      <c r="B7157" t="s">
        <v>7534</v>
      </c>
      <c r="C7157" t="s">
        <v>1420</v>
      </c>
      <c r="D7157" t="s">
        <v>4220</v>
      </c>
      <c r="E7157" t="s">
        <v>20</v>
      </c>
      <c r="F7157" t="b">
        <v>0</v>
      </c>
      <c r="G7157" t="s">
        <v>1420</v>
      </c>
      <c r="H7157" s="4">
        <v>45743.317175925928</v>
      </c>
      <c r="I7157" t="b">
        <v>0</v>
      </c>
      <c r="J7157" t="b">
        <v>0</v>
      </c>
      <c r="K7157" t="s">
        <v>1420</v>
      </c>
      <c r="L7157" t="s">
        <v>22</v>
      </c>
      <c r="M7157">
        <v>174400</v>
      </c>
      <c r="O7157" t="s">
        <v>1773</v>
      </c>
      <c r="P7157" t="s">
        <v>7535</v>
      </c>
    </row>
    <row r="7158" spans="1:16" x14ac:dyDescent="0.25">
      <c r="A7158" t="s">
        <v>1</v>
      </c>
      <c r="B7158" t="s">
        <v>2620</v>
      </c>
      <c r="C7158" t="s">
        <v>9910</v>
      </c>
      <c r="D7158" t="s">
        <v>3973</v>
      </c>
      <c r="E7158" t="s">
        <v>20</v>
      </c>
      <c r="F7158" t="b">
        <v>0</v>
      </c>
      <c r="G7158" t="s">
        <v>27</v>
      </c>
      <c r="H7158" s="4">
        <v>45743.377106481479</v>
      </c>
      <c r="I7158" t="b">
        <v>0</v>
      </c>
      <c r="J7158" t="b">
        <v>0</v>
      </c>
      <c r="K7158" t="s">
        <v>24</v>
      </c>
      <c r="L7158" t="s">
        <v>22</v>
      </c>
      <c r="M7158">
        <v>100000.5</v>
      </c>
      <c r="O7158" t="s">
        <v>947</v>
      </c>
      <c r="P7158" t="s">
        <v>9911</v>
      </c>
    </row>
    <row r="7159" spans="1:16" x14ac:dyDescent="0.25">
      <c r="A7159" t="s">
        <v>0</v>
      </c>
      <c r="B7159" t="s">
        <v>9912</v>
      </c>
      <c r="C7159" t="s">
        <v>2049</v>
      </c>
      <c r="D7159" t="s">
        <v>3957</v>
      </c>
      <c r="E7159" t="s">
        <v>34</v>
      </c>
      <c r="F7159" t="b">
        <v>0</v>
      </c>
      <c r="G7159" t="s">
        <v>27</v>
      </c>
      <c r="H7159" s="4">
        <v>45743.416817129633</v>
      </c>
      <c r="I7159" t="b">
        <v>0</v>
      </c>
      <c r="J7159" t="b">
        <v>1</v>
      </c>
      <c r="K7159" t="s">
        <v>24</v>
      </c>
      <c r="L7159" t="s">
        <v>36</v>
      </c>
      <c r="N7159">
        <v>27.979999542236332</v>
      </c>
      <c r="O7159" t="s">
        <v>9913</v>
      </c>
      <c r="P7159" t="s">
        <v>9914</v>
      </c>
    </row>
    <row r="7160" spans="1:16" x14ac:dyDescent="0.25">
      <c r="A7160" t="s">
        <v>0</v>
      </c>
      <c r="B7160" t="s">
        <v>9915</v>
      </c>
      <c r="C7160" t="s">
        <v>1693</v>
      </c>
      <c r="D7160" t="s">
        <v>3957</v>
      </c>
      <c r="E7160" t="s">
        <v>34</v>
      </c>
      <c r="F7160" t="b">
        <v>0</v>
      </c>
      <c r="G7160" t="s">
        <v>52</v>
      </c>
      <c r="H7160" s="4">
        <v>45743.417812500003</v>
      </c>
      <c r="I7160" t="b">
        <v>0</v>
      </c>
      <c r="J7160" t="b">
        <v>1</v>
      </c>
      <c r="K7160" t="s">
        <v>24</v>
      </c>
      <c r="L7160" t="s">
        <v>36</v>
      </c>
      <c r="N7160">
        <v>21.430000305175781</v>
      </c>
      <c r="O7160" t="s">
        <v>9916</v>
      </c>
      <c r="P7160" t="s">
        <v>9917</v>
      </c>
    </row>
    <row r="7161" spans="1:16" x14ac:dyDescent="0.25">
      <c r="A7161" t="s">
        <v>2</v>
      </c>
      <c r="B7161" t="s">
        <v>9918</v>
      </c>
      <c r="C7161" t="s">
        <v>957</v>
      </c>
      <c r="D7161" t="s">
        <v>3828</v>
      </c>
      <c r="E7161" t="s">
        <v>20</v>
      </c>
      <c r="F7161" t="b">
        <v>0</v>
      </c>
      <c r="G7161" t="s">
        <v>27</v>
      </c>
      <c r="H7161" s="4">
        <v>45743.41851851852</v>
      </c>
      <c r="I7161" t="b">
        <v>1</v>
      </c>
      <c r="J7161" t="b">
        <v>1</v>
      </c>
      <c r="K7161" t="s">
        <v>24</v>
      </c>
      <c r="L7161" t="s">
        <v>22</v>
      </c>
      <c r="M7161">
        <v>130000</v>
      </c>
      <c r="O7161" t="s">
        <v>2404</v>
      </c>
      <c r="P7161" t="s">
        <v>119</v>
      </c>
    </row>
    <row r="7162" spans="1:16" x14ac:dyDescent="0.25">
      <c r="A7162" t="s">
        <v>40</v>
      </c>
      <c r="B7162" t="s">
        <v>9919</v>
      </c>
      <c r="C7162" t="s">
        <v>283</v>
      </c>
      <c r="D7162" t="s">
        <v>3973</v>
      </c>
      <c r="E7162" t="s">
        <v>20</v>
      </c>
      <c r="F7162" t="b">
        <v>0</v>
      </c>
      <c r="G7162" t="s">
        <v>27</v>
      </c>
      <c r="H7162" s="4">
        <v>45743.418692129628</v>
      </c>
      <c r="I7162" t="b">
        <v>1</v>
      </c>
      <c r="J7162" t="b">
        <v>0</v>
      </c>
      <c r="K7162" t="s">
        <v>24</v>
      </c>
      <c r="L7162" t="s">
        <v>22</v>
      </c>
      <c r="M7162">
        <v>200000</v>
      </c>
      <c r="O7162" t="s">
        <v>9920</v>
      </c>
      <c r="P7162" t="s">
        <v>9921</v>
      </c>
    </row>
    <row r="7163" spans="1:16" x14ac:dyDescent="0.25">
      <c r="A7163" t="s">
        <v>2</v>
      </c>
      <c r="B7163" t="s">
        <v>117</v>
      </c>
      <c r="C7163" t="s">
        <v>957</v>
      </c>
      <c r="D7163" t="s">
        <v>3828</v>
      </c>
      <c r="E7163" t="s">
        <v>20</v>
      </c>
      <c r="F7163" t="b">
        <v>0</v>
      </c>
      <c r="G7163" t="s">
        <v>41</v>
      </c>
      <c r="H7163" s="4">
        <v>45743.41909722222</v>
      </c>
      <c r="I7163" t="b">
        <v>1</v>
      </c>
      <c r="J7163" t="b">
        <v>1</v>
      </c>
      <c r="K7163" t="s">
        <v>24</v>
      </c>
      <c r="L7163" t="s">
        <v>22</v>
      </c>
      <c r="M7163">
        <v>135000</v>
      </c>
      <c r="O7163" t="s">
        <v>2404</v>
      </c>
      <c r="P7163" t="s">
        <v>9922</v>
      </c>
    </row>
    <row r="7164" spans="1:16" x14ac:dyDescent="0.25">
      <c r="A7164" t="s">
        <v>0</v>
      </c>
      <c r="B7164" t="s">
        <v>9923</v>
      </c>
      <c r="C7164" t="s">
        <v>179</v>
      </c>
      <c r="D7164" t="s">
        <v>3973</v>
      </c>
      <c r="E7164" t="s">
        <v>20</v>
      </c>
      <c r="F7164" t="b">
        <v>0</v>
      </c>
      <c r="G7164" t="s">
        <v>27</v>
      </c>
      <c r="H7164" s="4">
        <v>45743.458495370367</v>
      </c>
      <c r="I7164" t="b">
        <v>0</v>
      </c>
      <c r="J7164" t="b">
        <v>1</v>
      </c>
      <c r="K7164" t="s">
        <v>24</v>
      </c>
      <c r="L7164" t="s">
        <v>22</v>
      </c>
      <c r="M7164">
        <v>144910</v>
      </c>
      <c r="O7164" t="s">
        <v>1856</v>
      </c>
      <c r="P7164" t="s">
        <v>9924</v>
      </c>
    </row>
    <row r="7165" spans="1:16" x14ac:dyDescent="0.25">
      <c r="A7165" t="s">
        <v>139</v>
      </c>
      <c r="B7165" t="s">
        <v>2126</v>
      </c>
      <c r="C7165" t="s">
        <v>143</v>
      </c>
      <c r="D7165" t="s">
        <v>3973</v>
      </c>
      <c r="E7165" t="s">
        <v>20</v>
      </c>
      <c r="F7165" t="b">
        <v>0</v>
      </c>
      <c r="G7165" t="s">
        <v>35</v>
      </c>
      <c r="H7165" s="4">
        <v>45743.459050925929</v>
      </c>
      <c r="I7165" t="b">
        <v>0</v>
      </c>
      <c r="J7165" t="b">
        <v>0</v>
      </c>
      <c r="K7165" t="s">
        <v>24</v>
      </c>
      <c r="L7165" t="s">
        <v>22</v>
      </c>
      <c r="M7165">
        <v>112500</v>
      </c>
      <c r="O7165" t="s">
        <v>482</v>
      </c>
    </row>
    <row r="7166" spans="1:16" x14ac:dyDescent="0.25">
      <c r="A7166" t="s">
        <v>139</v>
      </c>
      <c r="B7166" t="s">
        <v>2126</v>
      </c>
      <c r="C7166" t="s">
        <v>9925</v>
      </c>
      <c r="D7166" t="s">
        <v>3973</v>
      </c>
      <c r="E7166" t="s">
        <v>20</v>
      </c>
      <c r="F7166" t="b">
        <v>0</v>
      </c>
      <c r="G7166" t="s">
        <v>30</v>
      </c>
      <c r="H7166" s="4">
        <v>45743.459293981483</v>
      </c>
      <c r="I7166" t="b">
        <v>0</v>
      </c>
      <c r="J7166" t="b">
        <v>1</v>
      </c>
      <c r="K7166" t="s">
        <v>24</v>
      </c>
      <c r="L7166" t="s">
        <v>22</v>
      </c>
      <c r="M7166">
        <v>85000</v>
      </c>
      <c r="O7166" t="s">
        <v>482</v>
      </c>
    </row>
    <row r="7167" spans="1:16" x14ac:dyDescent="0.25">
      <c r="A7167" t="s">
        <v>0</v>
      </c>
      <c r="B7167" t="s">
        <v>5584</v>
      </c>
      <c r="C7167" t="s">
        <v>1268</v>
      </c>
      <c r="D7167" t="s">
        <v>4432</v>
      </c>
      <c r="E7167" t="s">
        <v>20</v>
      </c>
      <c r="F7167" t="b">
        <v>0</v>
      </c>
      <c r="G7167" t="s">
        <v>1268</v>
      </c>
      <c r="H7167" s="4">
        <v>45743.482488425929</v>
      </c>
      <c r="I7167" t="b">
        <v>1</v>
      </c>
      <c r="J7167" t="b">
        <v>0</v>
      </c>
      <c r="K7167" t="s">
        <v>1268</v>
      </c>
      <c r="L7167" t="s">
        <v>22</v>
      </c>
      <c r="M7167">
        <v>41692.5</v>
      </c>
      <c r="O7167" t="s">
        <v>1642</v>
      </c>
      <c r="P7167" t="s">
        <v>2987</v>
      </c>
    </row>
    <row r="7168" spans="1:16" x14ac:dyDescent="0.25">
      <c r="A7168" t="s">
        <v>139</v>
      </c>
      <c r="B7168" t="s">
        <v>9926</v>
      </c>
      <c r="C7168" t="s">
        <v>3010</v>
      </c>
      <c r="D7168" t="s">
        <v>3957</v>
      </c>
      <c r="E7168" t="s">
        <v>34</v>
      </c>
      <c r="F7168" t="b">
        <v>0</v>
      </c>
      <c r="G7168" t="s">
        <v>27</v>
      </c>
      <c r="H7168" s="4">
        <v>45743.501296296286</v>
      </c>
      <c r="I7168" t="b">
        <v>0</v>
      </c>
      <c r="J7168" t="b">
        <v>0</v>
      </c>
      <c r="K7168" t="s">
        <v>24</v>
      </c>
      <c r="L7168" t="s">
        <v>36</v>
      </c>
      <c r="N7168">
        <v>46.255001068115227</v>
      </c>
      <c r="O7168" t="s">
        <v>3696</v>
      </c>
      <c r="P7168" t="s">
        <v>447</v>
      </c>
    </row>
    <row r="7169" spans="1:16" x14ac:dyDescent="0.25">
      <c r="A7169" t="s">
        <v>1</v>
      </c>
      <c r="B7169" t="s">
        <v>9927</v>
      </c>
      <c r="C7169" t="s">
        <v>3839</v>
      </c>
      <c r="D7169" t="s">
        <v>3973</v>
      </c>
      <c r="E7169" t="s">
        <v>20</v>
      </c>
      <c r="F7169" t="b">
        <v>0</v>
      </c>
      <c r="G7169" t="s">
        <v>30</v>
      </c>
      <c r="H7169" s="4">
        <v>45743.542662037027</v>
      </c>
      <c r="I7169" t="b">
        <v>1</v>
      </c>
      <c r="J7169" t="b">
        <v>0</v>
      </c>
      <c r="K7169" t="s">
        <v>24</v>
      </c>
      <c r="L7169" t="s">
        <v>22</v>
      </c>
      <c r="M7169">
        <v>102000</v>
      </c>
      <c r="O7169" t="s">
        <v>1535</v>
      </c>
      <c r="P7169" t="s">
        <v>9928</v>
      </c>
    </row>
    <row r="7170" spans="1:16" x14ac:dyDescent="0.25">
      <c r="A7170" t="s">
        <v>2</v>
      </c>
      <c r="B7170" t="s">
        <v>692</v>
      </c>
      <c r="C7170" t="s">
        <v>192</v>
      </c>
      <c r="D7170" t="s">
        <v>3973</v>
      </c>
      <c r="E7170" t="s">
        <v>20</v>
      </c>
      <c r="F7170" t="b">
        <v>0</v>
      </c>
      <c r="G7170" t="s">
        <v>52</v>
      </c>
      <c r="H7170" s="4">
        <v>45743.542870370373</v>
      </c>
      <c r="I7170" t="b">
        <v>0</v>
      </c>
      <c r="J7170" t="b">
        <v>1</v>
      </c>
      <c r="K7170" t="s">
        <v>24</v>
      </c>
      <c r="L7170" t="s">
        <v>22</v>
      </c>
      <c r="M7170">
        <v>100000</v>
      </c>
      <c r="O7170" t="s">
        <v>9929</v>
      </c>
      <c r="P7170" t="s">
        <v>9930</v>
      </c>
    </row>
    <row r="7171" spans="1:16" x14ac:dyDescent="0.25">
      <c r="A7171" t="s">
        <v>1</v>
      </c>
      <c r="B7171" t="s">
        <v>9931</v>
      </c>
      <c r="C7171" t="s">
        <v>213</v>
      </c>
      <c r="D7171" t="s">
        <v>3973</v>
      </c>
      <c r="E7171" t="s">
        <v>20</v>
      </c>
      <c r="F7171" t="b">
        <v>0</v>
      </c>
      <c r="G7171" t="s">
        <v>41</v>
      </c>
      <c r="H7171" s="4">
        <v>45743.543124999997</v>
      </c>
      <c r="I7171" t="b">
        <v>0</v>
      </c>
      <c r="J7171" t="b">
        <v>0</v>
      </c>
      <c r="K7171" t="s">
        <v>24</v>
      </c>
      <c r="L7171" t="s">
        <v>22</v>
      </c>
      <c r="M7171">
        <v>229000</v>
      </c>
      <c r="O7171" t="s">
        <v>1548</v>
      </c>
      <c r="P7171" t="s">
        <v>9932</v>
      </c>
    </row>
    <row r="7172" spans="1:16" x14ac:dyDescent="0.25">
      <c r="A7172" t="s">
        <v>2</v>
      </c>
      <c r="B7172" t="s">
        <v>9933</v>
      </c>
      <c r="C7172" t="s">
        <v>568</v>
      </c>
      <c r="D7172" t="s">
        <v>3828</v>
      </c>
      <c r="E7172" t="s">
        <v>20</v>
      </c>
      <c r="F7172" t="b">
        <v>0</v>
      </c>
      <c r="G7172" t="s">
        <v>27</v>
      </c>
      <c r="H7172" s="4">
        <v>45743.543657407397</v>
      </c>
      <c r="I7172" t="b">
        <v>0</v>
      </c>
      <c r="J7172" t="b">
        <v>1</v>
      </c>
      <c r="K7172" t="s">
        <v>24</v>
      </c>
      <c r="L7172" t="s">
        <v>22</v>
      </c>
      <c r="M7172">
        <v>117500</v>
      </c>
      <c r="O7172" t="s">
        <v>9934</v>
      </c>
      <c r="P7172" t="s">
        <v>9935</v>
      </c>
    </row>
    <row r="7173" spans="1:16" x14ac:dyDescent="0.25">
      <c r="A7173" t="s">
        <v>0</v>
      </c>
      <c r="B7173" t="s">
        <v>9608</v>
      </c>
      <c r="C7173" t="s">
        <v>3268</v>
      </c>
      <c r="D7173" t="s">
        <v>3957</v>
      </c>
      <c r="E7173" t="s">
        <v>20</v>
      </c>
      <c r="F7173" t="b">
        <v>0</v>
      </c>
      <c r="G7173" t="s">
        <v>27</v>
      </c>
      <c r="H7173" s="4">
        <v>45743.583460648151</v>
      </c>
      <c r="I7173" t="b">
        <v>1</v>
      </c>
      <c r="J7173" t="b">
        <v>1</v>
      </c>
      <c r="K7173" t="s">
        <v>24</v>
      </c>
      <c r="L7173" t="s">
        <v>36</v>
      </c>
      <c r="N7173">
        <v>27.979999542236332</v>
      </c>
      <c r="O7173" t="s">
        <v>599</v>
      </c>
      <c r="P7173" t="s">
        <v>1245</v>
      </c>
    </row>
    <row r="7174" spans="1:16" x14ac:dyDescent="0.25">
      <c r="A7174" t="s">
        <v>0</v>
      </c>
      <c r="B7174" t="s">
        <v>9936</v>
      </c>
      <c r="C7174" t="s">
        <v>456</v>
      </c>
      <c r="D7174" t="s">
        <v>3957</v>
      </c>
      <c r="E7174" t="s">
        <v>20</v>
      </c>
      <c r="F7174" t="b">
        <v>0</v>
      </c>
      <c r="G7174" t="s">
        <v>27</v>
      </c>
      <c r="H7174" s="4">
        <v>45743.583564814813</v>
      </c>
      <c r="I7174" t="b">
        <v>0</v>
      </c>
      <c r="J7174" t="b">
        <v>0</v>
      </c>
      <c r="K7174" t="s">
        <v>24</v>
      </c>
      <c r="L7174" t="s">
        <v>36</v>
      </c>
      <c r="N7174">
        <v>36.75</v>
      </c>
      <c r="O7174" t="s">
        <v>8550</v>
      </c>
      <c r="P7174" t="s">
        <v>9937</v>
      </c>
    </row>
    <row r="7175" spans="1:16" x14ac:dyDescent="0.25">
      <c r="A7175" t="s">
        <v>0</v>
      </c>
      <c r="B7175" t="s">
        <v>8549</v>
      </c>
      <c r="C7175" t="s">
        <v>180</v>
      </c>
      <c r="D7175" t="s">
        <v>3957</v>
      </c>
      <c r="E7175" t="s">
        <v>20</v>
      </c>
      <c r="F7175" t="b">
        <v>0</v>
      </c>
      <c r="G7175" t="s">
        <v>41</v>
      </c>
      <c r="H7175" s="4">
        <v>45743.583807870367</v>
      </c>
      <c r="I7175" t="b">
        <v>0</v>
      </c>
      <c r="J7175" t="b">
        <v>0</v>
      </c>
      <c r="K7175" t="s">
        <v>24</v>
      </c>
      <c r="L7175" t="s">
        <v>36</v>
      </c>
      <c r="N7175">
        <v>36.75</v>
      </c>
      <c r="O7175" t="s">
        <v>8550</v>
      </c>
      <c r="P7175" t="s">
        <v>8551</v>
      </c>
    </row>
    <row r="7176" spans="1:16" x14ac:dyDescent="0.25">
      <c r="A7176" t="s">
        <v>0</v>
      </c>
      <c r="B7176" t="s">
        <v>9418</v>
      </c>
      <c r="C7176" t="s">
        <v>316</v>
      </c>
      <c r="D7176" t="s">
        <v>3957</v>
      </c>
      <c r="E7176" t="s">
        <v>20</v>
      </c>
      <c r="F7176" t="b">
        <v>0</v>
      </c>
      <c r="G7176" t="s">
        <v>35</v>
      </c>
      <c r="H7176" s="4">
        <v>45743.583981481483</v>
      </c>
      <c r="I7176" t="b">
        <v>0</v>
      </c>
      <c r="J7176" t="b">
        <v>1</v>
      </c>
      <c r="K7176" t="s">
        <v>24</v>
      </c>
      <c r="L7176" t="s">
        <v>36</v>
      </c>
      <c r="N7176">
        <v>16.510000228881839</v>
      </c>
      <c r="O7176" t="s">
        <v>759</v>
      </c>
      <c r="P7176" t="s">
        <v>9419</v>
      </c>
    </row>
    <row r="7177" spans="1:16" x14ac:dyDescent="0.25">
      <c r="A7177" t="s">
        <v>0</v>
      </c>
      <c r="B7177" t="s">
        <v>9764</v>
      </c>
      <c r="C7177" t="s">
        <v>9765</v>
      </c>
      <c r="D7177" t="s">
        <v>3957</v>
      </c>
      <c r="E7177" t="s">
        <v>34</v>
      </c>
      <c r="F7177" t="b">
        <v>0</v>
      </c>
      <c r="G7177" t="s">
        <v>30</v>
      </c>
      <c r="H7177" s="4">
        <v>45743.584247685183</v>
      </c>
      <c r="I7177" t="b">
        <v>0</v>
      </c>
      <c r="J7177" t="b">
        <v>1</v>
      </c>
      <c r="K7177" t="s">
        <v>24</v>
      </c>
      <c r="L7177" t="s">
        <v>36</v>
      </c>
      <c r="N7177">
        <v>26.654998779296879</v>
      </c>
      <c r="O7177" t="s">
        <v>9766</v>
      </c>
      <c r="P7177" t="s">
        <v>9767</v>
      </c>
    </row>
    <row r="7178" spans="1:16" x14ac:dyDescent="0.25">
      <c r="A7178" t="s">
        <v>0</v>
      </c>
      <c r="B7178" t="s">
        <v>9938</v>
      </c>
      <c r="C7178" t="s">
        <v>276</v>
      </c>
      <c r="D7178" t="s">
        <v>3957</v>
      </c>
      <c r="E7178" t="s">
        <v>20</v>
      </c>
      <c r="F7178" t="b">
        <v>0</v>
      </c>
      <c r="G7178" t="s">
        <v>30</v>
      </c>
      <c r="H7178" s="4">
        <v>45743.584293981483</v>
      </c>
      <c r="I7178" t="b">
        <v>0</v>
      </c>
      <c r="J7178" t="b">
        <v>1</v>
      </c>
      <c r="K7178" t="s">
        <v>24</v>
      </c>
      <c r="L7178" t="s">
        <v>36</v>
      </c>
      <c r="N7178">
        <v>20.22500038146973</v>
      </c>
      <c r="O7178" t="s">
        <v>800</v>
      </c>
      <c r="P7178" t="s">
        <v>9939</v>
      </c>
    </row>
    <row r="7179" spans="1:16" x14ac:dyDescent="0.25">
      <c r="A7179" t="s">
        <v>0</v>
      </c>
      <c r="B7179" t="s">
        <v>9780</v>
      </c>
      <c r="C7179" t="s">
        <v>9781</v>
      </c>
      <c r="D7179" t="s">
        <v>3957</v>
      </c>
      <c r="E7179" t="s">
        <v>34</v>
      </c>
      <c r="F7179" t="b">
        <v>0</v>
      </c>
      <c r="G7179" t="s">
        <v>30</v>
      </c>
      <c r="H7179" s="4">
        <v>45743.584293981483</v>
      </c>
      <c r="I7179" t="b">
        <v>0</v>
      </c>
      <c r="J7179" t="b">
        <v>1</v>
      </c>
      <c r="K7179" t="s">
        <v>24</v>
      </c>
      <c r="L7179" t="s">
        <v>36</v>
      </c>
      <c r="N7179">
        <v>26.654998779296879</v>
      </c>
      <c r="O7179" t="s">
        <v>9766</v>
      </c>
      <c r="P7179" t="s">
        <v>9767</v>
      </c>
    </row>
    <row r="7180" spans="1:16" x14ac:dyDescent="0.25">
      <c r="A7180" t="s">
        <v>19</v>
      </c>
      <c r="B7180" t="s">
        <v>8838</v>
      </c>
      <c r="C7180" t="s">
        <v>1025</v>
      </c>
      <c r="D7180" t="s">
        <v>3957</v>
      </c>
      <c r="E7180" t="s">
        <v>20</v>
      </c>
      <c r="F7180" t="b">
        <v>0</v>
      </c>
      <c r="G7180" t="s">
        <v>27</v>
      </c>
      <c r="H7180" s="4">
        <v>45743.584629629629</v>
      </c>
      <c r="I7180" t="b">
        <v>0</v>
      </c>
      <c r="J7180" t="b">
        <v>0</v>
      </c>
      <c r="K7180" t="s">
        <v>24</v>
      </c>
      <c r="L7180" t="s">
        <v>36</v>
      </c>
      <c r="N7180">
        <v>49.895000457763672</v>
      </c>
      <c r="O7180" t="s">
        <v>1370</v>
      </c>
      <c r="P7180" t="s">
        <v>8839</v>
      </c>
    </row>
    <row r="7181" spans="1:16" x14ac:dyDescent="0.25">
      <c r="A7181" t="s">
        <v>1</v>
      </c>
      <c r="B7181" t="s">
        <v>9940</v>
      </c>
      <c r="C7181" t="s">
        <v>39</v>
      </c>
      <c r="D7181" t="s">
        <v>3957</v>
      </c>
      <c r="E7181" t="s">
        <v>20</v>
      </c>
      <c r="F7181" t="b">
        <v>1</v>
      </c>
      <c r="G7181" t="s">
        <v>35</v>
      </c>
      <c r="H7181" s="4">
        <v>45743.584907407407</v>
      </c>
      <c r="I7181" t="b">
        <v>0</v>
      </c>
      <c r="J7181" t="b">
        <v>0</v>
      </c>
      <c r="K7181" t="s">
        <v>24</v>
      </c>
      <c r="L7181" t="s">
        <v>36</v>
      </c>
      <c r="N7181">
        <v>33.114997863769531</v>
      </c>
      <c r="O7181" t="s">
        <v>931</v>
      </c>
    </row>
    <row r="7182" spans="1:16" x14ac:dyDescent="0.25">
      <c r="A7182" t="s">
        <v>19</v>
      </c>
      <c r="B7182" t="s">
        <v>8297</v>
      </c>
      <c r="C7182" t="s">
        <v>151</v>
      </c>
      <c r="D7182" t="s">
        <v>3957</v>
      </c>
      <c r="E7182" t="s">
        <v>20</v>
      </c>
      <c r="F7182" t="b">
        <v>0</v>
      </c>
      <c r="G7182" t="s">
        <v>30</v>
      </c>
      <c r="H7182" s="4">
        <v>45743.584965277783</v>
      </c>
      <c r="I7182" t="b">
        <v>0</v>
      </c>
      <c r="J7182" t="b">
        <v>1</v>
      </c>
      <c r="K7182" t="s">
        <v>24</v>
      </c>
      <c r="L7182" t="s">
        <v>36</v>
      </c>
      <c r="N7182">
        <v>40.81500244140625</v>
      </c>
      <c r="O7182" t="s">
        <v>2768</v>
      </c>
      <c r="P7182" t="s">
        <v>8156</v>
      </c>
    </row>
    <row r="7183" spans="1:16" x14ac:dyDescent="0.25">
      <c r="A7183" t="s">
        <v>19</v>
      </c>
      <c r="B7183" t="s">
        <v>9941</v>
      </c>
      <c r="C7183" t="s">
        <v>555</v>
      </c>
      <c r="D7183" t="s">
        <v>3957</v>
      </c>
      <c r="E7183" t="s">
        <v>20</v>
      </c>
      <c r="F7183" t="b">
        <v>0</v>
      </c>
      <c r="G7183" t="s">
        <v>30</v>
      </c>
      <c r="H7183" s="4">
        <v>45743.584965277783</v>
      </c>
      <c r="I7183" t="b">
        <v>0</v>
      </c>
      <c r="J7183" t="b">
        <v>1</v>
      </c>
      <c r="K7183" t="s">
        <v>24</v>
      </c>
      <c r="L7183" t="s">
        <v>36</v>
      </c>
      <c r="N7183">
        <v>40.81500244140625</v>
      </c>
      <c r="O7183" t="s">
        <v>75</v>
      </c>
      <c r="P7183" t="s">
        <v>9942</v>
      </c>
    </row>
    <row r="7184" spans="1:16" x14ac:dyDescent="0.25">
      <c r="A7184" t="s">
        <v>2</v>
      </c>
      <c r="B7184" t="s">
        <v>9943</v>
      </c>
      <c r="C7184" t="s">
        <v>1415</v>
      </c>
      <c r="D7184" t="s">
        <v>3957</v>
      </c>
      <c r="E7184" t="s">
        <v>20</v>
      </c>
      <c r="F7184" t="b">
        <v>0</v>
      </c>
      <c r="G7184" t="s">
        <v>27</v>
      </c>
      <c r="H7184" s="4">
        <v>45743.585289351853</v>
      </c>
      <c r="I7184" t="b">
        <v>0</v>
      </c>
      <c r="J7184" t="b">
        <v>1</v>
      </c>
      <c r="K7184" t="s">
        <v>24</v>
      </c>
      <c r="L7184" t="s">
        <v>36</v>
      </c>
      <c r="N7184">
        <v>54.420001983642578</v>
      </c>
      <c r="O7184" t="s">
        <v>1416</v>
      </c>
      <c r="P7184" t="s">
        <v>9944</v>
      </c>
    </row>
    <row r="7185" spans="1:16" x14ac:dyDescent="0.25">
      <c r="A7185" t="s">
        <v>2</v>
      </c>
      <c r="B7185" t="s">
        <v>9858</v>
      </c>
      <c r="C7185" t="s">
        <v>9859</v>
      </c>
      <c r="D7185" t="s">
        <v>3957</v>
      </c>
      <c r="E7185" t="s">
        <v>20</v>
      </c>
      <c r="F7185" t="b">
        <v>0</v>
      </c>
      <c r="G7185" t="s">
        <v>27</v>
      </c>
      <c r="H7185" s="4">
        <v>45743.585312499999</v>
      </c>
      <c r="I7185" t="b">
        <v>0</v>
      </c>
      <c r="J7185" t="b">
        <v>1</v>
      </c>
      <c r="K7185" t="s">
        <v>24</v>
      </c>
      <c r="L7185" t="s">
        <v>36</v>
      </c>
      <c r="N7185">
        <v>46.779998779296882</v>
      </c>
      <c r="O7185" t="s">
        <v>2546</v>
      </c>
      <c r="P7185" t="s">
        <v>4401</v>
      </c>
    </row>
    <row r="7186" spans="1:16" x14ac:dyDescent="0.25">
      <c r="A7186" t="s">
        <v>2</v>
      </c>
      <c r="B7186" t="s">
        <v>2</v>
      </c>
      <c r="C7186" t="s">
        <v>9008</v>
      </c>
      <c r="D7186" t="s">
        <v>3957</v>
      </c>
      <c r="E7186" t="s">
        <v>20</v>
      </c>
      <c r="F7186" t="b">
        <v>0</v>
      </c>
      <c r="G7186" t="s">
        <v>27</v>
      </c>
      <c r="H7186" s="4">
        <v>45743.585324074083</v>
      </c>
      <c r="I7186" t="b">
        <v>0</v>
      </c>
      <c r="J7186" t="b">
        <v>0</v>
      </c>
      <c r="K7186" t="s">
        <v>24</v>
      </c>
      <c r="L7186" t="s">
        <v>36</v>
      </c>
      <c r="N7186">
        <v>45.745002746582031</v>
      </c>
      <c r="O7186" t="s">
        <v>1608</v>
      </c>
      <c r="P7186" t="s">
        <v>9054</v>
      </c>
    </row>
    <row r="7187" spans="1:16" x14ac:dyDescent="0.25">
      <c r="A7187" t="s">
        <v>2</v>
      </c>
      <c r="B7187" t="s">
        <v>170</v>
      </c>
      <c r="C7187" t="s">
        <v>145</v>
      </c>
      <c r="D7187" t="s">
        <v>3957</v>
      </c>
      <c r="E7187" t="s">
        <v>20</v>
      </c>
      <c r="F7187" t="b">
        <v>0</v>
      </c>
      <c r="G7187" t="s">
        <v>27</v>
      </c>
      <c r="H7187" s="4">
        <v>45743.585324074083</v>
      </c>
      <c r="I7187" t="b">
        <v>1</v>
      </c>
      <c r="J7187" t="b">
        <v>0</v>
      </c>
      <c r="K7187" t="s">
        <v>24</v>
      </c>
      <c r="L7187" t="s">
        <v>36</v>
      </c>
      <c r="N7187">
        <v>61.159996032714837</v>
      </c>
      <c r="O7187" t="s">
        <v>2288</v>
      </c>
      <c r="P7187" t="s">
        <v>9945</v>
      </c>
    </row>
    <row r="7188" spans="1:16" x14ac:dyDescent="0.25">
      <c r="A7188" t="s">
        <v>2</v>
      </c>
      <c r="B7188" t="s">
        <v>439</v>
      </c>
      <c r="C7188" t="s">
        <v>9946</v>
      </c>
      <c r="D7188" t="s">
        <v>3957</v>
      </c>
      <c r="E7188" t="s">
        <v>20</v>
      </c>
      <c r="F7188" t="b">
        <v>0</v>
      </c>
      <c r="G7188" t="s">
        <v>27</v>
      </c>
      <c r="H7188" s="4">
        <v>45743.585405092592</v>
      </c>
      <c r="I7188" t="b">
        <v>0</v>
      </c>
      <c r="J7188" t="b">
        <v>1</v>
      </c>
      <c r="K7188" t="s">
        <v>24</v>
      </c>
      <c r="L7188" t="s">
        <v>36</v>
      </c>
      <c r="N7188">
        <v>46.635002136230469</v>
      </c>
      <c r="O7188" t="s">
        <v>2944</v>
      </c>
      <c r="P7188" t="s">
        <v>9543</v>
      </c>
    </row>
    <row r="7189" spans="1:16" x14ac:dyDescent="0.25">
      <c r="A7189" t="s">
        <v>2</v>
      </c>
      <c r="B7189" t="s">
        <v>9557</v>
      </c>
      <c r="C7189" t="s">
        <v>306</v>
      </c>
      <c r="D7189" t="s">
        <v>3957</v>
      </c>
      <c r="E7189" t="s">
        <v>20</v>
      </c>
      <c r="F7189" t="b">
        <v>0</v>
      </c>
      <c r="G7189" t="s">
        <v>27</v>
      </c>
      <c r="H7189" s="4">
        <v>45743.585405092592</v>
      </c>
      <c r="I7189" t="b">
        <v>0</v>
      </c>
      <c r="J7189" t="b">
        <v>0</v>
      </c>
      <c r="K7189" t="s">
        <v>24</v>
      </c>
      <c r="L7189" t="s">
        <v>36</v>
      </c>
      <c r="N7189">
        <v>45.654998779296882</v>
      </c>
      <c r="O7189" t="s">
        <v>294</v>
      </c>
      <c r="P7189" t="s">
        <v>9558</v>
      </c>
    </row>
    <row r="7190" spans="1:16" x14ac:dyDescent="0.25">
      <c r="A7190" t="s">
        <v>2</v>
      </c>
      <c r="B7190" t="s">
        <v>9947</v>
      </c>
      <c r="C7190" t="s">
        <v>9948</v>
      </c>
      <c r="D7190" t="s">
        <v>3957</v>
      </c>
      <c r="E7190" t="s">
        <v>20</v>
      </c>
      <c r="F7190" t="b">
        <v>0</v>
      </c>
      <c r="G7190" t="s">
        <v>27</v>
      </c>
      <c r="H7190" s="4">
        <v>45743.585416666669</v>
      </c>
      <c r="I7190" t="b">
        <v>0</v>
      </c>
      <c r="J7190" t="b">
        <v>1</v>
      </c>
      <c r="K7190" t="s">
        <v>24</v>
      </c>
      <c r="L7190" t="s">
        <v>36</v>
      </c>
      <c r="N7190">
        <v>45.745002746582031</v>
      </c>
      <c r="O7190" t="s">
        <v>9949</v>
      </c>
      <c r="P7190" t="s">
        <v>9950</v>
      </c>
    </row>
    <row r="7191" spans="1:16" x14ac:dyDescent="0.25">
      <c r="A7191" t="s">
        <v>40</v>
      </c>
      <c r="B7191" t="s">
        <v>2290</v>
      </c>
      <c r="C7191" t="s">
        <v>2047</v>
      </c>
      <c r="D7191" t="s">
        <v>3957</v>
      </c>
      <c r="E7191" t="s">
        <v>20</v>
      </c>
      <c r="F7191" t="b">
        <v>0</v>
      </c>
      <c r="G7191" t="s">
        <v>27</v>
      </c>
      <c r="H7191" s="4">
        <v>45743.585416666669</v>
      </c>
      <c r="I7191" t="b">
        <v>0</v>
      </c>
      <c r="J7191" t="b">
        <v>1</v>
      </c>
      <c r="K7191" t="s">
        <v>24</v>
      </c>
      <c r="L7191" t="s">
        <v>36</v>
      </c>
      <c r="N7191">
        <v>39.334999084472663</v>
      </c>
      <c r="O7191" t="s">
        <v>2113</v>
      </c>
      <c r="P7191" t="s">
        <v>8761</v>
      </c>
    </row>
    <row r="7192" spans="1:16" x14ac:dyDescent="0.25">
      <c r="A7192" t="s">
        <v>2</v>
      </c>
      <c r="B7192" t="s">
        <v>170</v>
      </c>
      <c r="C7192" t="s">
        <v>1019</v>
      </c>
      <c r="D7192" t="s">
        <v>3957</v>
      </c>
      <c r="E7192" t="s">
        <v>20</v>
      </c>
      <c r="F7192" t="b">
        <v>0</v>
      </c>
      <c r="G7192" t="s">
        <v>27</v>
      </c>
      <c r="H7192" s="4">
        <v>45743.585416666669</v>
      </c>
      <c r="I7192" t="b">
        <v>0</v>
      </c>
      <c r="J7192" t="b">
        <v>1</v>
      </c>
      <c r="K7192" t="s">
        <v>24</v>
      </c>
      <c r="L7192" t="s">
        <v>36</v>
      </c>
      <c r="N7192">
        <v>57.060001373291023</v>
      </c>
      <c r="O7192" t="s">
        <v>487</v>
      </c>
      <c r="P7192" t="s">
        <v>9951</v>
      </c>
    </row>
    <row r="7193" spans="1:16" x14ac:dyDescent="0.25">
      <c r="A7193" t="s">
        <v>2</v>
      </c>
      <c r="B7193" t="s">
        <v>8591</v>
      </c>
      <c r="C7193" t="s">
        <v>2010</v>
      </c>
      <c r="D7193" t="s">
        <v>3957</v>
      </c>
      <c r="E7193" t="s">
        <v>20</v>
      </c>
      <c r="F7193" t="b">
        <v>0</v>
      </c>
      <c r="G7193" t="s">
        <v>27</v>
      </c>
      <c r="H7193" s="4">
        <v>45743.585439814808</v>
      </c>
      <c r="I7193" t="b">
        <v>0</v>
      </c>
      <c r="J7193" t="b">
        <v>1</v>
      </c>
      <c r="K7193" t="s">
        <v>24</v>
      </c>
      <c r="L7193" t="s">
        <v>36</v>
      </c>
      <c r="N7193">
        <v>45.260002136230469</v>
      </c>
      <c r="O7193" t="s">
        <v>2113</v>
      </c>
      <c r="P7193" t="s">
        <v>9444</v>
      </c>
    </row>
    <row r="7194" spans="1:16" x14ac:dyDescent="0.25">
      <c r="A7194" t="s">
        <v>2</v>
      </c>
      <c r="B7194" t="s">
        <v>9860</v>
      </c>
      <c r="C7194" t="s">
        <v>713</v>
      </c>
      <c r="D7194" t="s">
        <v>3957</v>
      </c>
      <c r="E7194" t="s">
        <v>20</v>
      </c>
      <c r="F7194" t="b">
        <v>0</v>
      </c>
      <c r="G7194" t="s">
        <v>27</v>
      </c>
      <c r="H7194" s="4">
        <v>45743.585439814808</v>
      </c>
      <c r="I7194" t="b">
        <v>0</v>
      </c>
      <c r="J7194" t="b">
        <v>1</v>
      </c>
      <c r="K7194" t="s">
        <v>24</v>
      </c>
      <c r="L7194" t="s">
        <v>36</v>
      </c>
      <c r="N7194">
        <v>47.010002136230469</v>
      </c>
      <c r="O7194" t="s">
        <v>1066</v>
      </c>
      <c r="P7194" t="s">
        <v>594</v>
      </c>
    </row>
    <row r="7195" spans="1:16" x14ac:dyDescent="0.25">
      <c r="A7195" t="s">
        <v>2</v>
      </c>
      <c r="B7195" t="s">
        <v>8583</v>
      </c>
      <c r="C7195" t="s">
        <v>688</v>
      </c>
      <c r="D7195" t="s">
        <v>3957</v>
      </c>
      <c r="E7195" t="s">
        <v>20</v>
      </c>
      <c r="F7195" t="b">
        <v>0</v>
      </c>
      <c r="G7195" t="s">
        <v>27</v>
      </c>
      <c r="H7195" s="4">
        <v>45743.585520833331</v>
      </c>
      <c r="I7195" t="b">
        <v>0</v>
      </c>
      <c r="J7195" t="b">
        <v>1</v>
      </c>
      <c r="K7195" t="s">
        <v>24</v>
      </c>
      <c r="L7195" t="s">
        <v>36</v>
      </c>
      <c r="N7195">
        <v>44.385002136230469</v>
      </c>
      <c r="O7195" t="s">
        <v>2944</v>
      </c>
      <c r="P7195" t="s">
        <v>9543</v>
      </c>
    </row>
    <row r="7196" spans="1:16" x14ac:dyDescent="0.25">
      <c r="A7196" t="s">
        <v>2</v>
      </c>
      <c r="B7196" t="s">
        <v>9952</v>
      </c>
      <c r="C7196" t="s">
        <v>82</v>
      </c>
      <c r="D7196" t="s">
        <v>9953</v>
      </c>
      <c r="E7196" t="s">
        <v>20</v>
      </c>
      <c r="F7196" t="b">
        <v>0</v>
      </c>
      <c r="G7196" t="s">
        <v>30</v>
      </c>
      <c r="H7196" s="4">
        <v>45743.586215277777</v>
      </c>
      <c r="I7196" t="b">
        <v>0</v>
      </c>
      <c r="J7196" t="b">
        <v>0</v>
      </c>
      <c r="K7196" t="s">
        <v>24</v>
      </c>
      <c r="L7196" t="s">
        <v>22</v>
      </c>
      <c r="M7196">
        <v>175000</v>
      </c>
      <c r="O7196" t="s">
        <v>530</v>
      </c>
      <c r="P7196" t="s">
        <v>9954</v>
      </c>
    </row>
    <row r="7197" spans="1:16" x14ac:dyDescent="0.25">
      <c r="A7197" t="s">
        <v>25</v>
      </c>
      <c r="B7197" t="s">
        <v>9955</v>
      </c>
      <c r="C7197" t="s">
        <v>1623</v>
      </c>
      <c r="D7197" t="s">
        <v>3957</v>
      </c>
      <c r="E7197" t="s">
        <v>20</v>
      </c>
      <c r="F7197" t="b">
        <v>0</v>
      </c>
      <c r="G7197" t="s">
        <v>23</v>
      </c>
      <c r="H7197" s="4">
        <v>45743.58630787037</v>
      </c>
      <c r="I7197" t="b">
        <v>0</v>
      </c>
      <c r="J7197" t="b">
        <v>1</v>
      </c>
      <c r="K7197" t="s">
        <v>24</v>
      </c>
      <c r="L7197" t="s">
        <v>36</v>
      </c>
      <c r="N7197">
        <v>14.659999847412109</v>
      </c>
      <c r="O7197" t="s">
        <v>811</v>
      </c>
    </row>
    <row r="7198" spans="1:16" x14ac:dyDescent="0.25">
      <c r="A7198" t="s">
        <v>2</v>
      </c>
      <c r="B7198" t="s">
        <v>170</v>
      </c>
      <c r="C7198" t="s">
        <v>142</v>
      </c>
      <c r="D7198" t="s">
        <v>3957</v>
      </c>
      <c r="E7198" t="s">
        <v>20</v>
      </c>
      <c r="F7198" t="b">
        <v>0</v>
      </c>
      <c r="G7198" t="s">
        <v>30</v>
      </c>
      <c r="H7198" s="4">
        <v>45743.586331018523</v>
      </c>
      <c r="I7198" t="b">
        <v>0</v>
      </c>
      <c r="J7198" t="b">
        <v>1</v>
      </c>
      <c r="K7198" t="s">
        <v>24</v>
      </c>
      <c r="L7198" t="s">
        <v>36</v>
      </c>
      <c r="N7198">
        <v>61.159996032714837</v>
      </c>
      <c r="O7198" t="s">
        <v>773</v>
      </c>
      <c r="P7198" t="s">
        <v>9956</v>
      </c>
    </row>
    <row r="7199" spans="1:16" x14ac:dyDescent="0.25">
      <c r="A7199" t="s">
        <v>1</v>
      </c>
      <c r="B7199" t="s">
        <v>9957</v>
      </c>
      <c r="C7199" t="s">
        <v>2765</v>
      </c>
      <c r="D7199" t="s">
        <v>3957</v>
      </c>
      <c r="E7199" t="s">
        <v>20</v>
      </c>
      <c r="F7199" t="b">
        <v>0</v>
      </c>
      <c r="G7199" t="s">
        <v>23</v>
      </c>
      <c r="H7199" s="4">
        <v>45743.586446759262</v>
      </c>
      <c r="I7199" t="b">
        <v>0</v>
      </c>
      <c r="J7199" t="b">
        <v>1</v>
      </c>
      <c r="K7199" t="s">
        <v>24</v>
      </c>
      <c r="L7199" t="s">
        <v>36</v>
      </c>
      <c r="N7199">
        <v>23.264999389648441</v>
      </c>
      <c r="O7199" t="s">
        <v>3778</v>
      </c>
    </row>
    <row r="7200" spans="1:16" x14ac:dyDescent="0.25">
      <c r="A7200" t="s">
        <v>0</v>
      </c>
      <c r="B7200" t="s">
        <v>4342</v>
      </c>
      <c r="C7200" t="s">
        <v>122</v>
      </c>
      <c r="D7200" t="s">
        <v>3973</v>
      </c>
      <c r="E7200" t="s">
        <v>20</v>
      </c>
      <c r="F7200" t="b">
        <v>0</v>
      </c>
      <c r="G7200" t="s">
        <v>52</v>
      </c>
      <c r="H7200" s="4">
        <v>45743.626145833332</v>
      </c>
      <c r="I7200" t="b">
        <v>1</v>
      </c>
      <c r="J7200" t="b">
        <v>0</v>
      </c>
      <c r="K7200" t="s">
        <v>24</v>
      </c>
      <c r="L7200" t="s">
        <v>36</v>
      </c>
      <c r="N7200">
        <v>29</v>
      </c>
      <c r="O7200" t="s">
        <v>4246</v>
      </c>
    </row>
    <row r="7201" spans="1:16" x14ac:dyDescent="0.25">
      <c r="A7201" t="s">
        <v>139</v>
      </c>
      <c r="B7201" t="s">
        <v>9958</v>
      </c>
      <c r="C7201" t="s">
        <v>140</v>
      </c>
      <c r="D7201" t="s">
        <v>2208</v>
      </c>
      <c r="E7201" t="s">
        <v>20</v>
      </c>
      <c r="F7201" t="b">
        <v>0</v>
      </c>
      <c r="G7201" t="s">
        <v>35</v>
      </c>
      <c r="H7201" s="4">
        <v>45743.667361111111</v>
      </c>
      <c r="I7201" t="b">
        <v>0</v>
      </c>
      <c r="J7201" t="b">
        <v>0</v>
      </c>
      <c r="K7201" t="s">
        <v>24</v>
      </c>
      <c r="L7201" t="s">
        <v>22</v>
      </c>
      <c r="M7201">
        <v>82000</v>
      </c>
      <c r="O7201" t="s">
        <v>3821</v>
      </c>
      <c r="P7201" t="s">
        <v>9959</v>
      </c>
    </row>
    <row r="7202" spans="1:16" x14ac:dyDescent="0.25">
      <c r="A7202" t="s">
        <v>2</v>
      </c>
      <c r="B7202" t="s">
        <v>2</v>
      </c>
      <c r="C7202" t="s">
        <v>622</v>
      </c>
      <c r="D7202" t="s">
        <v>131</v>
      </c>
      <c r="F7202" t="b">
        <v>0</v>
      </c>
      <c r="G7202" t="s">
        <v>27</v>
      </c>
      <c r="H7202" s="4">
        <v>45743.668611111112</v>
      </c>
      <c r="I7202" t="b">
        <v>1</v>
      </c>
      <c r="J7202" t="b">
        <v>0</v>
      </c>
      <c r="K7202" t="s">
        <v>24</v>
      </c>
      <c r="L7202" t="s">
        <v>36</v>
      </c>
      <c r="N7202">
        <v>93.964996337890625</v>
      </c>
      <c r="O7202" t="s">
        <v>131</v>
      </c>
      <c r="P7202" t="s">
        <v>9960</v>
      </c>
    </row>
    <row r="7203" spans="1:16" x14ac:dyDescent="0.25">
      <c r="A7203" t="s">
        <v>2</v>
      </c>
      <c r="B7203" t="s">
        <v>2</v>
      </c>
      <c r="C7203" t="s">
        <v>399</v>
      </c>
      <c r="D7203" t="s">
        <v>3828</v>
      </c>
      <c r="E7203" t="s">
        <v>20</v>
      </c>
      <c r="F7203" t="b">
        <v>0</v>
      </c>
      <c r="G7203" t="s">
        <v>27</v>
      </c>
      <c r="H7203" s="4">
        <v>45743.668668981481</v>
      </c>
      <c r="I7203" t="b">
        <v>0</v>
      </c>
      <c r="J7203" t="b">
        <v>1</v>
      </c>
      <c r="K7203" t="s">
        <v>24</v>
      </c>
      <c r="L7203" t="s">
        <v>22</v>
      </c>
      <c r="M7203">
        <v>100000</v>
      </c>
      <c r="O7203" t="s">
        <v>9961</v>
      </c>
      <c r="P7203" t="s">
        <v>9962</v>
      </c>
    </row>
    <row r="7204" spans="1:16" x14ac:dyDescent="0.25">
      <c r="A7204" t="s">
        <v>40</v>
      </c>
      <c r="B7204" t="s">
        <v>9963</v>
      </c>
      <c r="C7204" t="s">
        <v>9964</v>
      </c>
      <c r="D7204" t="s">
        <v>3828</v>
      </c>
      <c r="E7204" t="s">
        <v>20</v>
      </c>
      <c r="F7204" t="b">
        <v>0</v>
      </c>
      <c r="G7204" t="s">
        <v>27</v>
      </c>
      <c r="H7204" s="4">
        <v>45743.668703703697</v>
      </c>
      <c r="I7204" t="b">
        <v>0</v>
      </c>
      <c r="J7204" t="b">
        <v>1</v>
      </c>
      <c r="K7204" t="s">
        <v>24</v>
      </c>
      <c r="L7204" t="s">
        <v>22</v>
      </c>
      <c r="M7204">
        <v>158500</v>
      </c>
      <c r="O7204" t="s">
        <v>2285</v>
      </c>
      <c r="P7204" t="s">
        <v>9965</v>
      </c>
    </row>
    <row r="7205" spans="1:16" x14ac:dyDescent="0.25">
      <c r="A7205" t="s">
        <v>25</v>
      </c>
      <c r="B7205" t="s">
        <v>7576</v>
      </c>
      <c r="C7205" t="s">
        <v>1322</v>
      </c>
      <c r="D7205" t="s">
        <v>9966</v>
      </c>
      <c r="E7205" t="s">
        <v>20</v>
      </c>
      <c r="F7205" t="b">
        <v>0</v>
      </c>
      <c r="G7205" t="s">
        <v>41</v>
      </c>
      <c r="H7205" s="4">
        <v>45743.708657407413</v>
      </c>
      <c r="I7205" t="b">
        <v>0</v>
      </c>
      <c r="J7205" t="b">
        <v>1</v>
      </c>
      <c r="K7205" t="s">
        <v>24</v>
      </c>
      <c r="L7205" t="s">
        <v>22</v>
      </c>
      <c r="M7205">
        <v>82500</v>
      </c>
      <c r="O7205" t="s">
        <v>3593</v>
      </c>
      <c r="P7205" t="s">
        <v>3529</v>
      </c>
    </row>
    <row r="7206" spans="1:16" x14ac:dyDescent="0.25">
      <c r="A7206" t="s">
        <v>0</v>
      </c>
      <c r="B7206" t="s">
        <v>9967</v>
      </c>
      <c r="C7206" t="s">
        <v>33</v>
      </c>
      <c r="D7206" t="s">
        <v>4328</v>
      </c>
      <c r="E7206" t="s">
        <v>51</v>
      </c>
      <c r="F7206" t="b">
        <v>0</v>
      </c>
      <c r="G7206" t="s">
        <v>35</v>
      </c>
      <c r="H7206" s="4">
        <v>45743.708981481483</v>
      </c>
      <c r="I7206" t="b">
        <v>0</v>
      </c>
      <c r="J7206" t="b">
        <v>0</v>
      </c>
      <c r="K7206" t="s">
        <v>24</v>
      </c>
      <c r="L7206" t="s">
        <v>36</v>
      </c>
      <c r="N7206">
        <v>81</v>
      </c>
      <c r="O7206" t="s">
        <v>1919</v>
      </c>
      <c r="P7206" t="s">
        <v>9968</v>
      </c>
    </row>
    <row r="7207" spans="1:16" x14ac:dyDescent="0.25">
      <c r="A7207" t="s">
        <v>0</v>
      </c>
      <c r="B7207" t="s">
        <v>2221</v>
      </c>
      <c r="C7207" t="s">
        <v>555</v>
      </c>
      <c r="D7207" t="s">
        <v>3957</v>
      </c>
      <c r="E7207" t="s">
        <v>20</v>
      </c>
      <c r="F7207" t="b">
        <v>0</v>
      </c>
      <c r="G7207" t="s">
        <v>30</v>
      </c>
      <c r="H7207" s="4">
        <v>45743.709120370368</v>
      </c>
      <c r="I7207" t="b">
        <v>0</v>
      </c>
      <c r="J7207" t="b">
        <v>1</v>
      </c>
      <c r="K7207" t="s">
        <v>24</v>
      </c>
      <c r="L7207" t="s">
        <v>36</v>
      </c>
      <c r="N7207">
        <v>19.57500076293945</v>
      </c>
      <c r="O7207" t="s">
        <v>4406</v>
      </c>
      <c r="P7207" t="s">
        <v>280</v>
      </c>
    </row>
    <row r="7208" spans="1:16" x14ac:dyDescent="0.25">
      <c r="A7208" t="s">
        <v>0</v>
      </c>
      <c r="B7208" t="s">
        <v>3075</v>
      </c>
      <c r="C7208" t="s">
        <v>9969</v>
      </c>
      <c r="D7208" t="s">
        <v>3957</v>
      </c>
      <c r="E7208" t="s">
        <v>20</v>
      </c>
      <c r="F7208" t="b">
        <v>0</v>
      </c>
      <c r="G7208" t="s">
        <v>30</v>
      </c>
      <c r="H7208" s="4">
        <v>45743.709236111114</v>
      </c>
      <c r="I7208" t="b">
        <v>0</v>
      </c>
      <c r="J7208" t="b">
        <v>1</v>
      </c>
      <c r="K7208" t="s">
        <v>24</v>
      </c>
      <c r="L7208" t="s">
        <v>36</v>
      </c>
      <c r="N7208">
        <v>19.57500076293945</v>
      </c>
      <c r="O7208" t="s">
        <v>4406</v>
      </c>
      <c r="P7208" t="s">
        <v>280</v>
      </c>
    </row>
    <row r="7209" spans="1:16" x14ac:dyDescent="0.25">
      <c r="A7209" t="s">
        <v>1</v>
      </c>
      <c r="B7209" t="s">
        <v>779</v>
      </c>
      <c r="C7209" t="s">
        <v>64</v>
      </c>
      <c r="D7209" t="s">
        <v>3973</v>
      </c>
      <c r="E7209" t="s">
        <v>631</v>
      </c>
      <c r="F7209" t="b">
        <v>0</v>
      </c>
      <c r="G7209" t="s">
        <v>52</v>
      </c>
      <c r="H7209" s="4">
        <v>45743.710057870368</v>
      </c>
      <c r="I7209" t="b">
        <v>0</v>
      </c>
      <c r="J7209" t="b">
        <v>0</v>
      </c>
      <c r="K7209" t="s">
        <v>24</v>
      </c>
      <c r="L7209" t="s">
        <v>36</v>
      </c>
      <c r="N7209">
        <v>20</v>
      </c>
      <c r="O7209" t="s">
        <v>3888</v>
      </c>
      <c r="P7209" t="s">
        <v>149</v>
      </c>
    </row>
    <row r="7210" spans="1:16" x14ac:dyDescent="0.25">
      <c r="A7210" t="s">
        <v>2</v>
      </c>
      <c r="B7210" t="s">
        <v>9970</v>
      </c>
      <c r="C7210" t="s">
        <v>39</v>
      </c>
      <c r="D7210" t="s">
        <v>3828</v>
      </c>
      <c r="E7210" t="s">
        <v>51</v>
      </c>
      <c r="F7210" t="b">
        <v>1</v>
      </c>
      <c r="G7210" t="s">
        <v>27</v>
      </c>
      <c r="H7210" s="4">
        <v>45743.710266203707</v>
      </c>
      <c r="I7210" t="b">
        <v>1</v>
      </c>
      <c r="J7210" t="b">
        <v>1</v>
      </c>
      <c r="K7210" t="s">
        <v>24</v>
      </c>
      <c r="L7210" t="s">
        <v>36</v>
      </c>
      <c r="N7210">
        <v>56</v>
      </c>
      <c r="O7210" t="s">
        <v>177</v>
      </c>
      <c r="P7210" t="s">
        <v>2795</v>
      </c>
    </row>
    <row r="7211" spans="1:16" x14ac:dyDescent="0.25">
      <c r="A7211" t="s">
        <v>40</v>
      </c>
      <c r="B7211" t="s">
        <v>40</v>
      </c>
      <c r="C7211" t="s">
        <v>260</v>
      </c>
      <c r="D7211" t="s">
        <v>3828</v>
      </c>
      <c r="E7211" t="s">
        <v>51</v>
      </c>
      <c r="F7211" t="b">
        <v>0</v>
      </c>
      <c r="G7211" t="s">
        <v>27</v>
      </c>
      <c r="H7211" s="4">
        <v>45743.710289351853</v>
      </c>
      <c r="I7211" t="b">
        <v>1</v>
      </c>
      <c r="J7211" t="b">
        <v>0</v>
      </c>
      <c r="K7211" t="s">
        <v>24</v>
      </c>
      <c r="L7211" t="s">
        <v>22</v>
      </c>
      <c r="M7211">
        <v>100000</v>
      </c>
      <c r="O7211" t="s">
        <v>9971</v>
      </c>
      <c r="P7211" t="s">
        <v>9972</v>
      </c>
    </row>
    <row r="7212" spans="1:16" x14ac:dyDescent="0.25">
      <c r="A7212" t="s">
        <v>2</v>
      </c>
      <c r="B7212" t="s">
        <v>117</v>
      </c>
      <c r="C7212" t="s">
        <v>2284</v>
      </c>
      <c r="D7212" t="s">
        <v>3973</v>
      </c>
      <c r="E7212" t="s">
        <v>20</v>
      </c>
      <c r="F7212" t="b">
        <v>0</v>
      </c>
      <c r="G7212" t="s">
        <v>27</v>
      </c>
      <c r="H7212" s="4">
        <v>45743.710335648153</v>
      </c>
      <c r="I7212" t="b">
        <v>0</v>
      </c>
      <c r="J7212" t="b">
        <v>1</v>
      </c>
      <c r="K7212" t="s">
        <v>24</v>
      </c>
      <c r="L7212" t="s">
        <v>22</v>
      </c>
      <c r="M7212">
        <v>115000</v>
      </c>
      <c r="O7212" t="s">
        <v>9973</v>
      </c>
      <c r="P7212" t="s">
        <v>9974</v>
      </c>
    </row>
    <row r="7213" spans="1:16" x14ac:dyDescent="0.25">
      <c r="A7213" t="s">
        <v>0</v>
      </c>
      <c r="B7213" t="s">
        <v>9975</v>
      </c>
      <c r="C7213" t="s">
        <v>39</v>
      </c>
      <c r="D7213" t="s">
        <v>7658</v>
      </c>
      <c r="E7213" t="s">
        <v>20</v>
      </c>
      <c r="F7213" t="b">
        <v>1</v>
      </c>
      <c r="G7213" t="s">
        <v>1056</v>
      </c>
      <c r="H7213" s="4">
        <v>45743.733553240738</v>
      </c>
      <c r="I7213" t="b">
        <v>0</v>
      </c>
      <c r="J7213" t="b">
        <v>0</v>
      </c>
      <c r="K7213" t="s">
        <v>1056</v>
      </c>
      <c r="L7213" t="s">
        <v>22</v>
      </c>
      <c r="M7213">
        <v>70000</v>
      </c>
      <c r="O7213" t="s">
        <v>2267</v>
      </c>
      <c r="P7213" t="s">
        <v>9976</v>
      </c>
    </row>
    <row r="7214" spans="1:16" x14ac:dyDescent="0.25">
      <c r="A7214" t="s">
        <v>139</v>
      </c>
      <c r="B7214" t="s">
        <v>9977</v>
      </c>
      <c r="C7214" t="s">
        <v>39</v>
      </c>
      <c r="D7214" t="s">
        <v>7658</v>
      </c>
      <c r="E7214" t="s">
        <v>20</v>
      </c>
      <c r="F7214" t="b">
        <v>1</v>
      </c>
      <c r="G7214" t="s">
        <v>625</v>
      </c>
      <c r="H7214" s="4">
        <v>45743.733587962961</v>
      </c>
      <c r="I7214" t="b">
        <v>0</v>
      </c>
      <c r="J7214" t="b">
        <v>0</v>
      </c>
      <c r="K7214" t="s">
        <v>625</v>
      </c>
      <c r="L7214" t="s">
        <v>22</v>
      </c>
      <c r="M7214">
        <v>40000</v>
      </c>
      <c r="O7214" t="s">
        <v>9386</v>
      </c>
      <c r="P7214" t="s">
        <v>3283</v>
      </c>
    </row>
    <row r="7215" spans="1:16" x14ac:dyDescent="0.25">
      <c r="A7215" t="s">
        <v>0</v>
      </c>
      <c r="B7215" t="s">
        <v>0</v>
      </c>
      <c r="C7215" t="s">
        <v>2737</v>
      </c>
      <c r="D7215" t="s">
        <v>3973</v>
      </c>
      <c r="E7215" t="s">
        <v>20</v>
      </c>
      <c r="F7215" t="b">
        <v>0</v>
      </c>
      <c r="G7215" t="s">
        <v>27</v>
      </c>
      <c r="H7215" s="4">
        <v>45743.750127314823</v>
      </c>
      <c r="I7215" t="b">
        <v>0</v>
      </c>
      <c r="J7215" t="b">
        <v>0</v>
      </c>
      <c r="K7215" t="s">
        <v>24</v>
      </c>
      <c r="L7215" t="s">
        <v>22</v>
      </c>
      <c r="M7215">
        <v>90000</v>
      </c>
      <c r="O7215" t="s">
        <v>9978</v>
      </c>
      <c r="P7215" t="s">
        <v>2379</v>
      </c>
    </row>
    <row r="7216" spans="1:16" x14ac:dyDescent="0.25">
      <c r="A7216" t="s">
        <v>0</v>
      </c>
      <c r="B7216" t="s">
        <v>9979</v>
      </c>
      <c r="C7216" t="s">
        <v>2883</v>
      </c>
      <c r="D7216" t="s">
        <v>2208</v>
      </c>
      <c r="E7216" t="s">
        <v>51</v>
      </c>
      <c r="F7216" t="b">
        <v>0</v>
      </c>
      <c r="G7216" t="s">
        <v>30</v>
      </c>
      <c r="H7216" s="4">
        <v>45743.750821759262</v>
      </c>
      <c r="I7216" t="b">
        <v>1</v>
      </c>
      <c r="J7216" t="b">
        <v>1</v>
      </c>
      <c r="K7216" t="s">
        <v>24</v>
      </c>
      <c r="L7216" t="s">
        <v>36</v>
      </c>
      <c r="N7216">
        <v>52.5</v>
      </c>
      <c r="O7216" t="s">
        <v>9980</v>
      </c>
      <c r="P7216" t="s">
        <v>338</v>
      </c>
    </row>
    <row r="7217" spans="1:16" x14ac:dyDescent="0.25">
      <c r="A7217" t="s">
        <v>0</v>
      </c>
      <c r="B7217" t="s">
        <v>9981</v>
      </c>
      <c r="C7217" t="s">
        <v>9844</v>
      </c>
      <c r="D7217" t="s">
        <v>3828</v>
      </c>
      <c r="E7217" t="s">
        <v>20</v>
      </c>
      <c r="F7217" t="b">
        <v>0</v>
      </c>
      <c r="G7217" t="s">
        <v>30</v>
      </c>
      <c r="H7217" s="4">
        <v>45743.750821759262</v>
      </c>
      <c r="I7217" t="b">
        <v>1</v>
      </c>
      <c r="J7217" t="b">
        <v>1</v>
      </c>
      <c r="K7217" t="s">
        <v>24</v>
      </c>
      <c r="L7217" t="s">
        <v>36</v>
      </c>
      <c r="N7217">
        <v>23</v>
      </c>
      <c r="O7217" t="s">
        <v>9982</v>
      </c>
    </row>
    <row r="7218" spans="1:16" x14ac:dyDescent="0.25">
      <c r="A7218" t="s">
        <v>89</v>
      </c>
      <c r="B7218" t="s">
        <v>9983</v>
      </c>
      <c r="C7218" t="s">
        <v>39</v>
      </c>
      <c r="D7218" t="s">
        <v>3828</v>
      </c>
      <c r="E7218" t="s">
        <v>20</v>
      </c>
      <c r="F7218" t="b">
        <v>1</v>
      </c>
      <c r="G7218" t="s">
        <v>27</v>
      </c>
      <c r="H7218" s="4">
        <v>45743.751944444448</v>
      </c>
      <c r="I7218" t="b">
        <v>0</v>
      </c>
      <c r="J7218" t="b">
        <v>1</v>
      </c>
      <c r="K7218" t="s">
        <v>24</v>
      </c>
      <c r="L7218" t="s">
        <v>22</v>
      </c>
      <c r="M7218">
        <v>150000</v>
      </c>
      <c r="O7218" t="s">
        <v>4510</v>
      </c>
      <c r="P7218" t="s">
        <v>9984</v>
      </c>
    </row>
    <row r="7219" spans="1:16" x14ac:dyDescent="0.25">
      <c r="A7219" t="s">
        <v>2</v>
      </c>
      <c r="B7219" t="s">
        <v>9985</v>
      </c>
      <c r="C7219" t="s">
        <v>449</v>
      </c>
      <c r="D7219" t="s">
        <v>3828</v>
      </c>
      <c r="E7219" t="s">
        <v>219</v>
      </c>
      <c r="F7219" t="b">
        <v>0</v>
      </c>
      <c r="G7219" t="s">
        <v>27</v>
      </c>
      <c r="H7219" s="4">
        <v>45743.751979166656</v>
      </c>
      <c r="I7219" t="b">
        <v>1</v>
      </c>
      <c r="J7219" t="b">
        <v>1</v>
      </c>
      <c r="K7219" t="s">
        <v>24</v>
      </c>
      <c r="L7219" t="s">
        <v>36</v>
      </c>
      <c r="N7219">
        <v>60.5</v>
      </c>
      <c r="O7219" t="s">
        <v>6187</v>
      </c>
      <c r="P7219" t="s">
        <v>9986</v>
      </c>
    </row>
    <row r="7220" spans="1:16" x14ac:dyDescent="0.25">
      <c r="A7220" t="s">
        <v>2</v>
      </c>
      <c r="B7220" t="s">
        <v>422</v>
      </c>
      <c r="C7220" t="s">
        <v>203</v>
      </c>
      <c r="D7220" t="s">
        <v>3828</v>
      </c>
      <c r="E7220" t="s">
        <v>20</v>
      </c>
      <c r="F7220" t="b">
        <v>0</v>
      </c>
      <c r="G7220" t="s">
        <v>27</v>
      </c>
      <c r="H7220" s="4">
        <v>45743.751979166656</v>
      </c>
      <c r="I7220" t="b">
        <v>0</v>
      </c>
      <c r="J7220" t="b">
        <v>0</v>
      </c>
      <c r="K7220" t="s">
        <v>24</v>
      </c>
      <c r="L7220" t="s">
        <v>22</v>
      </c>
      <c r="M7220">
        <v>82500</v>
      </c>
      <c r="O7220" t="s">
        <v>9987</v>
      </c>
      <c r="P7220" t="s">
        <v>9988</v>
      </c>
    </row>
    <row r="7221" spans="1:16" x14ac:dyDescent="0.25">
      <c r="A7221" t="s">
        <v>2</v>
      </c>
      <c r="B7221" t="s">
        <v>9989</v>
      </c>
      <c r="C7221" t="s">
        <v>436</v>
      </c>
      <c r="D7221" t="s">
        <v>3828</v>
      </c>
      <c r="E7221" t="s">
        <v>20</v>
      </c>
      <c r="F7221" t="b">
        <v>0</v>
      </c>
      <c r="G7221" t="s">
        <v>27</v>
      </c>
      <c r="H7221" s="4">
        <v>45743.752002314817</v>
      </c>
      <c r="I7221" t="b">
        <v>0</v>
      </c>
      <c r="J7221" t="b">
        <v>0</v>
      </c>
      <c r="K7221" t="s">
        <v>24</v>
      </c>
      <c r="L7221" t="s">
        <v>22</v>
      </c>
      <c r="M7221">
        <v>130000</v>
      </c>
      <c r="O7221" t="s">
        <v>9990</v>
      </c>
      <c r="P7221" t="s">
        <v>1016</v>
      </c>
    </row>
    <row r="7222" spans="1:16" x14ac:dyDescent="0.25">
      <c r="A7222" t="s">
        <v>2</v>
      </c>
      <c r="B7222" t="s">
        <v>9991</v>
      </c>
      <c r="C7222" t="s">
        <v>659</v>
      </c>
      <c r="D7222" t="s">
        <v>3973</v>
      </c>
      <c r="E7222" t="s">
        <v>20</v>
      </c>
      <c r="F7222" t="b">
        <v>0</v>
      </c>
      <c r="G7222" t="s">
        <v>27</v>
      </c>
      <c r="H7222" s="4">
        <v>45743.752071759263</v>
      </c>
      <c r="I7222" t="b">
        <v>0</v>
      </c>
      <c r="J7222" t="b">
        <v>0</v>
      </c>
      <c r="K7222" t="s">
        <v>24</v>
      </c>
      <c r="L7222" t="s">
        <v>22</v>
      </c>
      <c r="M7222">
        <v>42500</v>
      </c>
      <c r="O7222" t="s">
        <v>9992</v>
      </c>
      <c r="P7222" t="s">
        <v>9993</v>
      </c>
    </row>
    <row r="7223" spans="1:16" x14ac:dyDescent="0.25">
      <c r="A7223" t="s">
        <v>0</v>
      </c>
      <c r="B7223" t="s">
        <v>9994</v>
      </c>
      <c r="C7223" t="s">
        <v>481</v>
      </c>
      <c r="D7223" t="s">
        <v>3973</v>
      </c>
      <c r="E7223" t="s">
        <v>51</v>
      </c>
      <c r="F7223" t="b">
        <v>0</v>
      </c>
      <c r="G7223" t="s">
        <v>27</v>
      </c>
      <c r="H7223" s="4">
        <v>45743.79179398148</v>
      </c>
      <c r="I7223" t="b">
        <v>0</v>
      </c>
      <c r="J7223" t="b">
        <v>0</v>
      </c>
      <c r="K7223" t="s">
        <v>24</v>
      </c>
      <c r="L7223" t="s">
        <v>36</v>
      </c>
      <c r="N7223">
        <v>55</v>
      </c>
      <c r="O7223" t="s">
        <v>2262</v>
      </c>
    </row>
    <row r="7224" spans="1:16" x14ac:dyDescent="0.25">
      <c r="A7224" t="s">
        <v>0</v>
      </c>
      <c r="B7224" t="s">
        <v>8671</v>
      </c>
      <c r="C7224" t="s">
        <v>9995</v>
      </c>
      <c r="D7224" t="s">
        <v>3957</v>
      </c>
      <c r="E7224" t="s">
        <v>34</v>
      </c>
      <c r="F7224" t="b">
        <v>0</v>
      </c>
      <c r="G7224" t="s">
        <v>41</v>
      </c>
      <c r="H7224" s="4">
        <v>45743.833807870367</v>
      </c>
      <c r="I7224" t="b">
        <v>0</v>
      </c>
      <c r="J7224" t="b">
        <v>1</v>
      </c>
      <c r="K7224" t="s">
        <v>24</v>
      </c>
      <c r="L7224" t="s">
        <v>36</v>
      </c>
      <c r="N7224">
        <v>24.969999313354489</v>
      </c>
      <c r="O7224" t="s">
        <v>3415</v>
      </c>
      <c r="P7224" t="s">
        <v>8672</v>
      </c>
    </row>
    <row r="7225" spans="1:16" x14ac:dyDescent="0.25">
      <c r="A7225" t="s">
        <v>0</v>
      </c>
      <c r="B7225" t="s">
        <v>9996</v>
      </c>
      <c r="C7225" t="s">
        <v>910</v>
      </c>
      <c r="D7225" t="s">
        <v>3957</v>
      </c>
      <c r="E7225" t="s">
        <v>34</v>
      </c>
      <c r="F7225" t="b">
        <v>0</v>
      </c>
      <c r="G7225" t="s">
        <v>52</v>
      </c>
      <c r="H7225" s="4">
        <v>45743.834490740737</v>
      </c>
      <c r="I7225" t="b">
        <v>1</v>
      </c>
      <c r="J7225" t="b">
        <v>1</v>
      </c>
      <c r="K7225" t="s">
        <v>24</v>
      </c>
      <c r="L7225" t="s">
        <v>36</v>
      </c>
      <c r="N7225">
        <v>22.694999694824219</v>
      </c>
      <c r="O7225" t="s">
        <v>7368</v>
      </c>
    </row>
    <row r="7226" spans="1:16" x14ac:dyDescent="0.25">
      <c r="A7226" t="s">
        <v>2</v>
      </c>
      <c r="B7226" t="s">
        <v>5088</v>
      </c>
      <c r="C7226" t="s">
        <v>306</v>
      </c>
      <c r="D7226" t="s">
        <v>4328</v>
      </c>
      <c r="E7226" t="s">
        <v>20</v>
      </c>
      <c r="F7226" t="b">
        <v>0</v>
      </c>
      <c r="G7226" t="s">
        <v>27</v>
      </c>
      <c r="H7226" s="4">
        <v>45743.835266203707</v>
      </c>
      <c r="I7226" t="b">
        <v>1</v>
      </c>
      <c r="J7226" t="b">
        <v>1</v>
      </c>
      <c r="K7226" t="s">
        <v>24</v>
      </c>
      <c r="L7226" t="s">
        <v>22</v>
      </c>
      <c r="M7226">
        <v>120000</v>
      </c>
      <c r="O7226" t="s">
        <v>4675</v>
      </c>
      <c r="P7226" t="s">
        <v>1256</v>
      </c>
    </row>
    <row r="7227" spans="1:16" x14ac:dyDescent="0.25">
      <c r="A7227" t="s">
        <v>0</v>
      </c>
      <c r="B7227" t="s">
        <v>9997</v>
      </c>
      <c r="C7227" t="s">
        <v>494</v>
      </c>
      <c r="D7227" t="s">
        <v>3973</v>
      </c>
      <c r="E7227" t="s">
        <v>20</v>
      </c>
      <c r="F7227" t="b">
        <v>0</v>
      </c>
      <c r="G7227" t="s">
        <v>27</v>
      </c>
      <c r="H7227" s="4">
        <v>45743.835358796299</v>
      </c>
      <c r="I7227" t="b">
        <v>1</v>
      </c>
      <c r="J7227" t="b">
        <v>0</v>
      </c>
      <c r="K7227" t="s">
        <v>24</v>
      </c>
      <c r="L7227" t="s">
        <v>22</v>
      </c>
      <c r="M7227">
        <v>150000</v>
      </c>
      <c r="O7227" t="s">
        <v>9998</v>
      </c>
      <c r="P7227" t="s">
        <v>9999</v>
      </c>
    </row>
    <row r="7228" spans="1:16" x14ac:dyDescent="0.25">
      <c r="A7228" t="s">
        <v>0</v>
      </c>
      <c r="B7228" t="s">
        <v>0</v>
      </c>
      <c r="C7228" t="s">
        <v>916</v>
      </c>
      <c r="D7228" t="s">
        <v>3973</v>
      </c>
      <c r="E7228" t="s">
        <v>20</v>
      </c>
      <c r="F7228" t="b">
        <v>0</v>
      </c>
      <c r="G7228" t="s">
        <v>27</v>
      </c>
      <c r="H7228" s="4">
        <v>45743.876296296286</v>
      </c>
      <c r="I7228" t="b">
        <v>1</v>
      </c>
      <c r="J7228" t="b">
        <v>0</v>
      </c>
      <c r="K7228" t="s">
        <v>24</v>
      </c>
      <c r="L7228" t="s">
        <v>22</v>
      </c>
      <c r="M7228">
        <v>82500</v>
      </c>
      <c r="O7228" t="s">
        <v>1899</v>
      </c>
      <c r="P7228" t="s">
        <v>338</v>
      </c>
    </row>
    <row r="7229" spans="1:16" x14ac:dyDescent="0.25">
      <c r="A7229" t="s">
        <v>40</v>
      </c>
      <c r="B7229" t="s">
        <v>10000</v>
      </c>
      <c r="C7229" t="s">
        <v>306</v>
      </c>
      <c r="D7229" t="s">
        <v>131</v>
      </c>
      <c r="F7229" t="b">
        <v>0</v>
      </c>
      <c r="G7229" t="s">
        <v>30</v>
      </c>
      <c r="H7229" s="4">
        <v>45743.877916666657</v>
      </c>
      <c r="I7229" t="b">
        <v>1</v>
      </c>
      <c r="J7229" t="b">
        <v>0</v>
      </c>
      <c r="K7229" t="s">
        <v>24</v>
      </c>
      <c r="L7229" t="s">
        <v>36</v>
      </c>
      <c r="N7229">
        <v>62</v>
      </c>
      <c r="O7229" t="s">
        <v>131</v>
      </c>
      <c r="P7229" t="s">
        <v>10001</v>
      </c>
    </row>
    <row r="7230" spans="1:16" x14ac:dyDescent="0.25">
      <c r="A7230" t="s">
        <v>0</v>
      </c>
      <c r="B7230" t="s">
        <v>9222</v>
      </c>
      <c r="C7230" t="s">
        <v>1264</v>
      </c>
      <c r="D7230" t="s">
        <v>3957</v>
      </c>
      <c r="E7230" t="s">
        <v>34</v>
      </c>
      <c r="F7230" t="b">
        <v>0</v>
      </c>
      <c r="G7230" t="s">
        <v>27</v>
      </c>
      <c r="H7230" s="4">
        <v>45743.91679398148</v>
      </c>
      <c r="I7230" t="b">
        <v>1</v>
      </c>
      <c r="J7230" t="b">
        <v>0</v>
      </c>
      <c r="K7230" t="s">
        <v>24</v>
      </c>
      <c r="L7230" t="s">
        <v>36</v>
      </c>
      <c r="N7230">
        <v>27.979999542236332</v>
      </c>
      <c r="O7230" t="s">
        <v>9223</v>
      </c>
      <c r="P7230" t="s">
        <v>863</v>
      </c>
    </row>
    <row r="7231" spans="1:16" x14ac:dyDescent="0.25">
      <c r="A7231" t="s">
        <v>0</v>
      </c>
      <c r="B7231" t="s">
        <v>731</v>
      </c>
      <c r="C7231" t="s">
        <v>1105</v>
      </c>
      <c r="D7231" t="s">
        <v>3957</v>
      </c>
      <c r="E7231" t="s">
        <v>34</v>
      </c>
      <c r="F7231" t="b">
        <v>0</v>
      </c>
      <c r="G7231" t="s">
        <v>27</v>
      </c>
      <c r="H7231" s="4">
        <v>45743.91679398148</v>
      </c>
      <c r="I7231" t="b">
        <v>1</v>
      </c>
      <c r="J7231" t="b">
        <v>0</v>
      </c>
      <c r="K7231" t="s">
        <v>24</v>
      </c>
      <c r="L7231" t="s">
        <v>36</v>
      </c>
      <c r="N7231">
        <v>27.979999542236332</v>
      </c>
      <c r="O7231" t="s">
        <v>3668</v>
      </c>
    </row>
    <row r="7232" spans="1:16" x14ac:dyDescent="0.25">
      <c r="A7232" t="s">
        <v>0</v>
      </c>
      <c r="B7232" t="s">
        <v>8714</v>
      </c>
      <c r="C7232" t="s">
        <v>3755</v>
      </c>
      <c r="D7232" t="s">
        <v>3957</v>
      </c>
      <c r="E7232" t="s">
        <v>34</v>
      </c>
      <c r="F7232" t="b">
        <v>0</v>
      </c>
      <c r="G7232" t="s">
        <v>27</v>
      </c>
      <c r="H7232" s="4">
        <v>45743.916898148149</v>
      </c>
      <c r="I7232" t="b">
        <v>1</v>
      </c>
      <c r="J7232" t="b">
        <v>0</v>
      </c>
      <c r="K7232" t="s">
        <v>24</v>
      </c>
      <c r="L7232" t="s">
        <v>36</v>
      </c>
      <c r="N7232">
        <v>52</v>
      </c>
      <c r="O7232" t="s">
        <v>1617</v>
      </c>
      <c r="P7232" t="s">
        <v>8715</v>
      </c>
    </row>
    <row r="7233" spans="1:16" x14ac:dyDescent="0.25">
      <c r="A7233" t="s">
        <v>0</v>
      </c>
      <c r="B7233" t="s">
        <v>731</v>
      </c>
      <c r="C7233" t="s">
        <v>897</v>
      </c>
      <c r="D7233" t="s">
        <v>3957</v>
      </c>
      <c r="E7233" t="s">
        <v>34</v>
      </c>
      <c r="F7233" t="b">
        <v>0</v>
      </c>
      <c r="G7233" t="s">
        <v>41</v>
      </c>
      <c r="H7233" s="4">
        <v>45743.917129629634</v>
      </c>
      <c r="I7233" t="b">
        <v>0</v>
      </c>
      <c r="J7233" t="b">
        <v>1</v>
      </c>
      <c r="K7233" t="s">
        <v>24</v>
      </c>
      <c r="L7233" t="s">
        <v>36</v>
      </c>
      <c r="N7233">
        <v>36</v>
      </c>
      <c r="O7233" t="s">
        <v>4851</v>
      </c>
      <c r="P7233" t="s">
        <v>1526</v>
      </c>
    </row>
    <row r="7234" spans="1:16" x14ac:dyDescent="0.25">
      <c r="A7234" t="s">
        <v>0</v>
      </c>
      <c r="B7234" t="s">
        <v>10002</v>
      </c>
      <c r="C7234" t="s">
        <v>167</v>
      </c>
      <c r="D7234" t="s">
        <v>3957</v>
      </c>
      <c r="E7234" t="s">
        <v>34</v>
      </c>
      <c r="F7234" t="b">
        <v>0</v>
      </c>
      <c r="G7234" t="s">
        <v>35</v>
      </c>
      <c r="H7234" s="4">
        <v>45743.917349537027</v>
      </c>
      <c r="I7234" t="b">
        <v>0</v>
      </c>
      <c r="J7234" t="b">
        <v>1</v>
      </c>
      <c r="K7234" t="s">
        <v>24</v>
      </c>
      <c r="L7234" t="s">
        <v>36</v>
      </c>
      <c r="N7234">
        <v>57.060001373291023</v>
      </c>
      <c r="O7234" t="s">
        <v>10003</v>
      </c>
      <c r="P7234" t="s">
        <v>706</v>
      </c>
    </row>
    <row r="7235" spans="1:16" x14ac:dyDescent="0.25">
      <c r="A7235" t="s">
        <v>0</v>
      </c>
      <c r="B7235" t="s">
        <v>731</v>
      </c>
      <c r="C7235" t="s">
        <v>3655</v>
      </c>
      <c r="D7235" t="s">
        <v>3957</v>
      </c>
      <c r="E7235" t="s">
        <v>34</v>
      </c>
      <c r="F7235" t="b">
        <v>0</v>
      </c>
      <c r="G7235" t="s">
        <v>23</v>
      </c>
      <c r="H7235" s="4">
        <v>45743.919618055559</v>
      </c>
      <c r="I7235" t="b">
        <v>1</v>
      </c>
      <c r="J7235" t="b">
        <v>0</v>
      </c>
      <c r="K7235" t="s">
        <v>24</v>
      </c>
      <c r="L7235" t="s">
        <v>36</v>
      </c>
      <c r="N7235">
        <v>22.694999694824219</v>
      </c>
      <c r="O7235" t="s">
        <v>10004</v>
      </c>
      <c r="P7235" t="s">
        <v>3640</v>
      </c>
    </row>
    <row r="7236" spans="1:16" x14ac:dyDescent="0.25">
      <c r="A7236" t="s">
        <v>25</v>
      </c>
      <c r="B7236" t="s">
        <v>9113</v>
      </c>
      <c r="C7236" t="s">
        <v>1099</v>
      </c>
      <c r="D7236" t="s">
        <v>3957</v>
      </c>
      <c r="E7236" t="s">
        <v>34</v>
      </c>
      <c r="F7236" t="b">
        <v>0</v>
      </c>
      <c r="G7236" t="s">
        <v>27</v>
      </c>
      <c r="H7236" s="4">
        <v>45743.958495370367</v>
      </c>
      <c r="I7236" t="b">
        <v>1</v>
      </c>
      <c r="J7236" t="b">
        <v>0</v>
      </c>
      <c r="K7236" t="s">
        <v>24</v>
      </c>
      <c r="L7236" t="s">
        <v>36</v>
      </c>
      <c r="N7236">
        <v>27.979999542236332</v>
      </c>
      <c r="O7236" t="s">
        <v>319</v>
      </c>
      <c r="P7236" t="s">
        <v>2128</v>
      </c>
    </row>
    <row r="7237" spans="1:16" x14ac:dyDescent="0.25">
      <c r="A7237" t="s">
        <v>0</v>
      </c>
      <c r="B7237" t="s">
        <v>731</v>
      </c>
      <c r="C7237" t="s">
        <v>3616</v>
      </c>
      <c r="D7237" t="s">
        <v>3957</v>
      </c>
      <c r="E7237" t="s">
        <v>34</v>
      </c>
      <c r="F7237" t="b">
        <v>0</v>
      </c>
      <c r="G7237" t="s">
        <v>27</v>
      </c>
      <c r="H7237" s="4">
        <v>45743.95853009259</v>
      </c>
      <c r="I7237" t="b">
        <v>1</v>
      </c>
      <c r="J7237" t="b">
        <v>1</v>
      </c>
      <c r="K7237" t="s">
        <v>24</v>
      </c>
      <c r="L7237" t="s">
        <v>36</v>
      </c>
      <c r="N7237">
        <v>27.435001373291019</v>
      </c>
      <c r="O7237" t="s">
        <v>8943</v>
      </c>
      <c r="P7237" t="s">
        <v>8944</v>
      </c>
    </row>
    <row r="7238" spans="1:16" x14ac:dyDescent="0.25">
      <c r="A7238" t="s">
        <v>0</v>
      </c>
      <c r="B7238" t="s">
        <v>3106</v>
      </c>
      <c r="C7238" t="s">
        <v>608</v>
      </c>
      <c r="D7238" t="s">
        <v>3957</v>
      </c>
      <c r="E7238" t="s">
        <v>34</v>
      </c>
      <c r="F7238" t="b">
        <v>0</v>
      </c>
      <c r="G7238" t="s">
        <v>27</v>
      </c>
      <c r="H7238" s="4">
        <v>45743.958541666667</v>
      </c>
      <c r="I7238" t="b">
        <v>0</v>
      </c>
      <c r="J7238" t="b">
        <v>0</v>
      </c>
      <c r="K7238" t="s">
        <v>24</v>
      </c>
      <c r="L7238" t="s">
        <v>36</v>
      </c>
      <c r="N7238">
        <v>26.389999389648441</v>
      </c>
      <c r="O7238" t="s">
        <v>10005</v>
      </c>
      <c r="P7238" t="s">
        <v>10006</v>
      </c>
    </row>
    <row r="7239" spans="1:16" x14ac:dyDescent="0.25">
      <c r="A7239" t="s">
        <v>25</v>
      </c>
      <c r="B7239" t="s">
        <v>8950</v>
      </c>
      <c r="C7239" t="s">
        <v>542</v>
      </c>
      <c r="D7239" t="s">
        <v>3957</v>
      </c>
      <c r="E7239" t="s">
        <v>34</v>
      </c>
      <c r="F7239" t="b">
        <v>0</v>
      </c>
      <c r="G7239" t="s">
        <v>41</v>
      </c>
      <c r="H7239" s="4">
        <v>45743.958807870367</v>
      </c>
      <c r="I7239" t="b">
        <v>0</v>
      </c>
      <c r="J7239" t="b">
        <v>1</v>
      </c>
      <c r="K7239" t="s">
        <v>24</v>
      </c>
      <c r="L7239" t="s">
        <v>36</v>
      </c>
      <c r="N7239">
        <v>24.33499908447266</v>
      </c>
      <c r="O7239" t="s">
        <v>3333</v>
      </c>
    </row>
    <row r="7240" spans="1:16" x14ac:dyDescent="0.25">
      <c r="A7240" t="s">
        <v>0</v>
      </c>
      <c r="B7240" t="s">
        <v>10007</v>
      </c>
      <c r="C7240" t="s">
        <v>213</v>
      </c>
      <c r="D7240" t="s">
        <v>3957</v>
      </c>
      <c r="E7240" t="s">
        <v>20</v>
      </c>
      <c r="F7240" t="b">
        <v>0</v>
      </c>
      <c r="G7240" t="s">
        <v>41</v>
      </c>
      <c r="H7240" s="4">
        <v>45743.958831018521</v>
      </c>
      <c r="I7240" t="b">
        <v>1</v>
      </c>
      <c r="J7240" t="b">
        <v>0</v>
      </c>
      <c r="K7240" t="s">
        <v>24</v>
      </c>
      <c r="L7240" t="s">
        <v>36</v>
      </c>
      <c r="N7240">
        <v>24.969999313354489</v>
      </c>
      <c r="O7240" t="s">
        <v>1559</v>
      </c>
      <c r="P7240" t="s">
        <v>351</v>
      </c>
    </row>
    <row r="7241" spans="1:16" x14ac:dyDescent="0.25">
      <c r="A7241" t="s">
        <v>0</v>
      </c>
      <c r="B7241" t="s">
        <v>10008</v>
      </c>
      <c r="C7241" t="s">
        <v>848</v>
      </c>
      <c r="D7241" t="s">
        <v>3957</v>
      </c>
      <c r="E7241" t="s">
        <v>34</v>
      </c>
      <c r="F7241" t="b">
        <v>0</v>
      </c>
      <c r="G7241" t="s">
        <v>52</v>
      </c>
      <c r="H7241" s="4">
        <v>45743.959479166668</v>
      </c>
      <c r="I7241" t="b">
        <v>0</v>
      </c>
      <c r="J7241" t="b">
        <v>1</v>
      </c>
      <c r="K7241" t="s">
        <v>24</v>
      </c>
      <c r="L7241" t="s">
        <v>36</v>
      </c>
      <c r="N7241">
        <v>18.795000076293949</v>
      </c>
      <c r="O7241" t="s">
        <v>10009</v>
      </c>
      <c r="P7241" t="s">
        <v>10010</v>
      </c>
    </row>
    <row r="7242" spans="1:16" x14ac:dyDescent="0.25">
      <c r="A7242" t="s">
        <v>0</v>
      </c>
      <c r="B7242" t="s">
        <v>10011</v>
      </c>
      <c r="C7242" t="s">
        <v>509</v>
      </c>
      <c r="D7242" t="s">
        <v>3828</v>
      </c>
      <c r="E7242" t="s">
        <v>20</v>
      </c>
      <c r="F7242" t="b">
        <v>0</v>
      </c>
      <c r="G7242" t="s">
        <v>35</v>
      </c>
      <c r="H7242" s="4">
        <v>45744.000578703701</v>
      </c>
      <c r="I7242" t="b">
        <v>0</v>
      </c>
      <c r="J7242" t="b">
        <v>0</v>
      </c>
      <c r="K7242" t="s">
        <v>24</v>
      </c>
      <c r="L7242" t="s">
        <v>22</v>
      </c>
      <c r="M7242">
        <v>72925</v>
      </c>
      <c r="O7242" t="s">
        <v>3749</v>
      </c>
      <c r="P7242" t="s">
        <v>671</v>
      </c>
    </row>
    <row r="7243" spans="1:16" x14ac:dyDescent="0.25">
      <c r="A7243" t="s">
        <v>0</v>
      </c>
      <c r="B7243" t="s">
        <v>250</v>
      </c>
      <c r="C7243" t="s">
        <v>10012</v>
      </c>
      <c r="D7243" t="s">
        <v>6851</v>
      </c>
      <c r="E7243" t="s">
        <v>20</v>
      </c>
      <c r="F7243" t="b">
        <v>0</v>
      </c>
      <c r="G7243" t="s">
        <v>23</v>
      </c>
      <c r="H7243" s="4">
        <v>45744.044618055559</v>
      </c>
      <c r="I7243" t="b">
        <v>0</v>
      </c>
      <c r="J7243" t="b">
        <v>0</v>
      </c>
      <c r="K7243" t="s">
        <v>24</v>
      </c>
      <c r="L7243" t="s">
        <v>22</v>
      </c>
      <c r="M7243">
        <v>150000</v>
      </c>
      <c r="O7243" t="s">
        <v>1694</v>
      </c>
      <c r="P7243" t="s">
        <v>10013</v>
      </c>
    </row>
    <row r="7244" spans="1:16" x14ac:dyDescent="0.25">
      <c r="A7244" t="s">
        <v>0</v>
      </c>
      <c r="B7244" t="s">
        <v>7623</v>
      </c>
      <c r="C7244" t="s">
        <v>82</v>
      </c>
      <c r="D7244" t="s">
        <v>4014</v>
      </c>
      <c r="E7244" t="s">
        <v>20</v>
      </c>
      <c r="F7244" t="b">
        <v>0</v>
      </c>
      <c r="G7244" t="s">
        <v>27</v>
      </c>
      <c r="H7244" s="4">
        <v>45744.2500462963</v>
      </c>
      <c r="I7244" t="b">
        <v>0</v>
      </c>
      <c r="J7244" t="b">
        <v>1</v>
      </c>
      <c r="K7244" t="s">
        <v>24</v>
      </c>
      <c r="L7244" t="s">
        <v>22</v>
      </c>
      <c r="M7244">
        <v>201500</v>
      </c>
      <c r="O7244" t="s">
        <v>7420</v>
      </c>
      <c r="P7244" t="s">
        <v>2951</v>
      </c>
    </row>
    <row r="7245" spans="1:16" x14ac:dyDescent="0.25">
      <c r="A7245" t="s">
        <v>0</v>
      </c>
      <c r="B7245" t="s">
        <v>10014</v>
      </c>
      <c r="C7245" t="s">
        <v>82</v>
      </c>
      <c r="D7245" t="s">
        <v>10015</v>
      </c>
      <c r="E7245" t="s">
        <v>20</v>
      </c>
      <c r="F7245" t="b">
        <v>0</v>
      </c>
      <c r="G7245" t="s">
        <v>27</v>
      </c>
      <c r="H7245" s="4">
        <v>45744.2500462963</v>
      </c>
      <c r="I7245" t="b">
        <v>0</v>
      </c>
      <c r="J7245" t="b">
        <v>0</v>
      </c>
      <c r="K7245" t="s">
        <v>24</v>
      </c>
      <c r="L7245" t="s">
        <v>36</v>
      </c>
      <c r="N7245">
        <v>49</v>
      </c>
      <c r="O7245" t="s">
        <v>2653</v>
      </c>
    </row>
    <row r="7246" spans="1:16" x14ac:dyDescent="0.25">
      <c r="A7246" t="s">
        <v>25</v>
      </c>
      <c r="B7246" t="s">
        <v>25</v>
      </c>
      <c r="C7246" t="s">
        <v>494</v>
      </c>
      <c r="D7246" t="s">
        <v>2208</v>
      </c>
      <c r="E7246" t="s">
        <v>20</v>
      </c>
      <c r="F7246" t="b">
        <v>0</v>
      </c>
      <c r="G7246" t="s">
        <v>41</v>
      </c>
      <c r="H7246" s="4">
        <v>45744.250277777777</v>
      </c>
      <c r="I7246" t="b">
        <v>1</v>
      </c>
      <c r="J7246" t="b">
        <v>0</v>
      </c>
      <c r="K7246" t="s">
        <v>24</v>
      </c>
      <c r="L7246" t="s">
        <v>22</v>
      </c>
      <c r="M7246">
        <v>122500</v>
      </c>
      <c r="O7246" t="s">
        <v>10016</v>
      </c>
      <c r="P7246" t="s">
        <v>10017</v>
      </c>
    </row>
    <row r="7247" spans="1:16" x14ac:dyDescent="0.25">
      <c r="A7247" t="s">
        <v>0</v>
      </c>
      <c r="B7247" t="s">
        <v>3335</v>
      </c>
      <c r="C7247" t="s">
        <v>9879</v>
      </c>
      <c r="D7247" t="s">
        <v>3828</v>
      </c>
      <c r="E7247" t="s">
        <v>20</v>
      </c>
      <c r="F7247" t="b">
        <v>0</v>
      </c>
      <c r="G7247" t="s">
        <v>41</v>
      </c>
      <c r="H7247" s="4">
        <v>45744.250277777777</v>
      </c>
      <c r="I7247" t="b">
        <v>0</v>
      </c>
      <c r="J7247" t="b">
        <v>1</v>
      </c>
      <c r="K7247" t="s">
        <v>24</v>
      </c>
      <c r="L7247" t="s">
        <v>22</v>
      </c>
      <c r="M7247">
        <v>155000</v>
      </c>
      <c r="O7247" t="s">
        <v>9880</v>
      </c>
      <c r="P7247" t="s">
        <v>9881</v>
      </c>
    </row>
    <row r="7248" spans="1:16" x14ac:dyDescent="0.25">
      <c r="A7248" t="s">
        <v>0</v>
      </c>
      <c r="B7248" t="s">
        <v>1796</v>
      </c>
      <c r="C7248" t="s">
        <v>3650</v>
      </c>
      <c r="D7248" t="s">
        <v>10015</v>
      </c>
      <c r="E7248" t="s">
        <v>20</v>
      </c>
      <c r="F7248" t="b">
        <v>0</v>
      </c>
      <c r="G7248" t="s">
        <v>30</v>
      </c>
      <c r="H7248" s="4">
        <v>45744.250451388893</v>
      </c>
      <c r="I7248" t="b">
        <v>0</v>
      </c>
      <c r="J7248" t="b">
        <v>0</v>
      </c>
      <c r="K7248" t="s">
        <v>24</v>
      </c>
      <c r="L7248" t="s">
        <v>36</v>
      </c>
      <c r="N7248">
        <v>31</v>
      </c>
      <c r="O7248" t="s">
        <v>6187</v>
      </c>
      <c r="P7248" t="s">
        <v>2058</v>
      </c>
    </row>
    <row r="7249" spans="1:16" x14ac:dyDescent="0.25">
      <c r="A7249" t="s">
        <v>0</v>
      </c>
      <c r="B7249" t="s">
        <v>0</v>
      </c>
      <c r="C7249" t="s">
        <v>2081</v>
      </c>
      <c r="D7249" t="s">
        <v>3383</v>
      </c>
      <c r="E7249" t="s">
        <v>20</v>
      </c>
      <c r="F7249" t="b">
        <v>0</v>
      </c>
      <c r="G7249" t="s">
        <v>30</v>
      </c>
      <c r="H7249" s="4">
        <v>45744.250451388893</v>
      </c>
      <c r="I7249" t="b">
        <v>0</v>
      </c>
      <c r="J7249" t="b">
        <v>1</v>
      </c>
      <c r="K7249" t="s">
        <v>24</v>
      </c>
      <c r="L7249" t="s">
        <v>22</v>
      </c>
      <c r="M7249">
        <v>121700</v>
      </c>
      <c r="O7249" t="s">
        <v>10018</v>
      </c>
      <c r="P7249" t="s">
        <v>10019</v>
      </c>
    </row>
    <row r="7250" spans="1:16" x14ac:dyDescent="0.25">
      <c r="A7250" t="s">
        <v>1</v>
      </c>
      <c r="B7250" t="s">
        <v>661</v>
      </c>
      <c r="C7250" t="s">
        <v>606</v>
      </c>
      <c r="D7250" t="s">
        <v>3973</v>
      </c>
      <c r="E7250" t="s">
        <v>20</v>
      </c>
      <c r="F7250" t="b">
        <v>0</v>
      </c>
      <c r="G7250" t="s">
        <v>27</v>
      </c>
      <c r="H7250" s="4">
        <v>45744.250752314823</v>
      </c>
      <c r="I7250" t="b">
        <v>0</v>
      </c>
      <c r="J7250" t="b">
        <v>1</v>
      </c>
      <c r="K7250" t="s">
        <v>24</v>
      </c>
      <c r="L7250" t="s">
        <v>22</v>
      </c>
      <c r="M7250">
        <v>127710</v>
      </c>
      <c r="O7250" t="s">
        <v>3092</v>
      </c>
      <c r="P7250" t="s">
        <v>3111</v>
      </c>
    </row>
    <row r="7251" spans="1:16" x14ac:dyDescent="0.25">
      <c r="A7251" t="s">
        <v>1</v>
      </c>
      <c r="B7251" t="s">
        <v>10020</v>
      </c>
      <c r="C7251" t="s">
        <v>140</v>
      </c>
      <c r="D7251" t="s">
        <v>2208</v>
      </c>
      <c r="E7251" t="s">
        <v>20</v>
      </c>
      <c r="F7251" t="b">
        <v>0</v>
      </c>
      <c r="G7251" t="s">
        <v>35</v>
      </c>
      <c r="H7251" s="4">
        <v>45744.251030092593</v>
      </c>
      <c r="I7251" t="b">
        <v>0</v>
      </c>
      <c r="J7251" t="b">
        <v>0</v>
      </c>
      <c r="K7251" t="s">
        <v>24</v>
      </c>
      <c r="L7251" t="s">
        <v>36</v>
      </c>
      <c r="N7251">
        <v>71.5</v>
      </c>
      <c r="O7251" t="s">
        <v>2162</v>
      </c>
      <c r="P7251" t="s">
        <v>10021</v>
      </c>
    </row>
    <row r="7252" spans="1:16" x14ac:dyDescent="0.25">
      <c r="A7252" t="s">
        <v>1</v>
      </c>
      <c r="B7252" t="s">
        <v>1</v>
      </c>
      <c r="C7252" t="s">
        <v>841</v>
      </c>
      <c r="D7252" t="s">
        <v>2208</v>
      </c>
      <c r="E7252" t="s">
        <v>20</v>
      </c>
      <c r="F7252" t="b">
        <v>0</v>
      </c>
      <c r="G7252" t="s">
        <v>30</v>
      </c>
      <c r="H7252" s="4">
        <v>45744.251099537039</v>
      </c>
      <c r="I7252" t="b">
        <v>0</v>
      </c>
      <c r="J7252" t="b">
        <v>0</v>
      </c>
      <c r="K7252" t="s">
        <v>24</v>
      </c>
      <c r="L7252" t="s">
        <v>22</v>
      </c>
      <c r="M7252">
        <v>84000.078125</v>
      </c>
      <c r="O7252" t="s">
        <v>10022</v>
      </c>
      <c r="P7252" t="s">
        <v>1597</v>
      </c>
    </row>
    <row r="7253" spans="1:16" x14ac:dyDescent="0.25">
      <c r="A7253" t="s">
        <v>0</v>
      </c>
      <c r="B7253" t="s">
        <v>1326</v>
      </c>
      <c r="C7253" t="s">
        <v>151</v>
      </c>
      <c r="D7253" t="s">
        <v>3828</v>
      </c>
      <c r="E7253" t="s">
        <v>20</v>
      </c>
      <c r="F7253" t="b">
        <v>0</v>
      </c>
      <c r="G7253" t="s">
        <v>30</v>
      </c>
      <c r="H7253" s="4">
        <v>45744.251099537039</v>
      </c>
      <c r="I7253" t="b">
        <v>0</v>
      </c>
      <c r="J7253" t="b">
        <v>1</v>
      </c>
      <c r="K7253" t="s">
        <v>24</v>
      </c>
      <c r="L7253" t="s">
        <v>36</v>
      </c>
      <c r="N7253">
        <v>27.645000457763668</v>
      </c>
      <c r="O7253" t="s">
        <v>10023</v>
      </c>
      <c r="P7253" t="s">
        <v>10024</v>
      </c>
    </row>
    <row r="7254" spans="1:16" x14ac:dyDescent="0.25">
      <c r="A7254" t="s">
        <v>19</v>
      </c>
      <c r="B7254" t="s">
        <v>1984</v>
      </c>
      <c r="C7254" t="s">
        <v>49</v>
      </c>
      <c r="D7254" t="s">
        <v>4072</v>
      </c>
      <c r="E7254" t="s">
        <v>20</v>
      </c>
      <c r="F7254" t="b">
        <v>0</v>
      </c>
      <c r="G7254" t="s">
        <v>41</v>
      </c>
      <c r="H7254" s="4">
        <v>45744.251423611109</v>
      </c>
      <c r="I7254" t="b">
        <v>0</v>
      </c>
      <c r="J7254" t="b">
        <v>0</v>
      </c>
      <c r="K7254" t="s">
        <v>24</v>
      </c>
      <c r="L7254" t="s">
        <v>22</v>
      </c>
      <c r="M7254">
        <v>140157.84375</v>
      </c>
      <c r="O7254" t="s">
        <v>10025</v>
      </c>
      <c r="P7254" t="s">
        <v>8741</v>
      </c>
    </row>
    <row r="7255" spans="1:16" x14ac:dyDescent="0.25">
      <c r="A7255" t="s">
        <v>0</v>
      </c>
      <c r="B7255" t="s">
        <v>5584</v>
      </c>
      <c r="C7255" t="s">
        <v>1268</v>
      </c>
      <c r="D7255" t="s">
        <v>5585</v>
      </c>
      <c r="E7255" t="s">
        <v>20</v>
      </c>
      <c r="F7255" t="b">
        <v>0</v>
      </c>
      <c r="G7255" t="s">
        <v>1268</v>
      </c>
      <c r="H7255" s="4">
        <v>45744.271296296298</v>
      </c>
      <c r="I7255" t="b">
        <v>1</v>
      </c>
      <c r="J7255" t="b">
        <v>0</v>
      </c>
      <c r="K7255" t="s">
        <v>1268</v>
      </c>
      <c r="L7255" t="s">
        <v>22</v>
      </c>
      <c r="M7255">
        <v>41692.5</v>
      </c>
      <c r="O7255" t="s">
        <v>1642</v>
      </c>
      <c r="P7255" t="s">
        <v>2987</v>
      </c>
    </row>
    <row r="7256" spans="1:16" x14ac:dyDescent="0.25">
      <c r="A7256" t="s">
        <v>0</v>
      </c>
      <c r="B7256" t="s">
        <v>10026</v>
      </c>
      <c r="C7256" t="s">
        <v>228</v>
      </c>
      <c r="D7256" t="s">
        <v>3970</v>
      </c>
      <c r="E7256" t="s">
        <v>20</v>
      </c>
      <c r="F7256" t="b">
        <v>0</v>
      </c>
      <c r="G7256" t="s">
        <v>27</v>
      </c>
      <c r="H7256" s="4">
        <v>45744.291747685187</v>
      </c>
      <c r="I7256" t="b">
        <v>1</v>
      </c>
      <c r="J7256" t="b">
        <v>0</v>
      </c>
      <c r="K7256" t="s">
        <v>24</v>
      </c>
      <c r="L7256" t="s">
        <v>22</v>
      </c>
      <c r="M7256">
        <v>115000</v>
      </c>
      <c r="O7256" t="s">
        <v>1274</v>
      </c>
      <c r="P7256" t="s">
        <v>10027</v>
      </c>
    </row>
    <row r="7257" spans="1:16" x14ac:dyDescent="0.25">
      <c r="A7257" t="s">
        <v>0</v>
      </c>
      <c r="B7257" t="s">
        <v>0</v>
      </c>
      <c r="C7257" t="s">
        <v>10028</v>
      </c>
      <c r="D7257" t="s">
        <v>3957</v>
      </c>
      <c r="E7257" t="s">
        <v>20</v>
      </c>
      <c r="F7257" t="b">
        <v>0</v>
      </c>
      <c r="G7257" t="s">
        <v>30</v>
      </c>
      <c r="H7257" s="4">
        <v>45744.292187500003</v>
      </c>
      <c r="I7257" t="b">
        <v>0</v>
      </c>
      <c r="J7257" t="b">
        <v>1</v>
      </c>
      <c r="K7257" t="s">
        <v>24</v>
      </c>
      <c r="L7257" t="s">
        <v>36</v>
      </c>
      <c r="N7257">
        <v>15.9950008392334</v>
      </c>
      <c r="O7257" t="s">
        <v>4406</v>
      </c>
      <c r="P7257" t="s">
        <v>1647</v>
      </c>
    </row>
    <row r="7258" spans="1:16" x14ac:dyDescent="0.25">
      <c r="A7258" t="s">
        <v>0</v>
      </c>
      <c r="B7258" t="s">
        <v>731</v>
      </c>
      <c r="C7258" t="s">
        <v>3794</v>
      </c>
      <c r="D7258" t="s">
        <v>3957</v>
      </c>
      <c r="E7258" t="s">
        <v>20</v>
      </c>
      <c r="F7258" t="b">
        <v>0</v>
      </c>
      <c r="G7258" t="s">
        <v>30</v>
      </c>
      <c r="H7258" s="4">
        <v>45744.292187500003</v>
      </c>
      <c r="I7258" t="b">
        <v>0</v>
      </c>
      <c r="J7258" t="b">
        <v>1</v>
      </c>
      <c r="K7258" t="s">
        <v>24</v>
      </c>
      <c r="L7258" t="s">
        <v>36</v>
      </c>
      <c r="N7258">
        <v>15.9950008392334</v>
      </c>
      <c r="O7258" t="s">
        <v>4406</v>
      </c>
      <c r="P7258" t="s">
        <v>1647</v>
      </c>
    </row>
    <row r="7259" spans="1:16" x14ac:dyDescent="0.25">
      <c r="A7259" t="s">
        <v>0</v>
      </c>
      <c r="B7259" t="s">
        <v>0</v>
      </c>
      <c r="C7259" t="s">
        <v>10029</v>
      </c>
      <c r="D7259" t="s">
        <v>7547</v>
      </c>
      <c r="E7259" t="s">
        <v>34</v>
      </c>
      <c r="F7259" t="b">
        <v>0</v>
      </c>
      <c r="G7259" t="s">
        <v>52</v>
      </c>
      <c r="H7259" s="4">
        <v>45744.292349537027</v>
      </c>
      <c r="I7259" t="b">
        <v>0</v>
      </c>
      <c r="J7259" t="b">
        <v>0</v>
      </c>
      <c r="K7259" t="s">
        <v>24</v>
      </c>
      <c r="L7259" t="s">
        <v>36</v>
      </c>
      <c r="N7259">
        <v>15</v>
      </c>
      <c r="O7259" t="s">
        <v>7548</v>
      </c>
      <c r="P7259" t="s">
        <v>61</v>
      </c>
    </row>
    <row r="7260" spans="1:16" x14ac:dyDescent="0.25">
      <c r="A7260" t="s">
        <v>2</v>
      </c>
      <c r="B7260" t="s">
        <v>307</v>
      </c>
      <c r="C7260" t="s">
        <v>805</v>
      </c>
      <c r="D7260" t="s">
        <v>3973</v>
      </c>
      <c r="E7260" t="s">
        <v>20</v>
      </c>
      <c r="F7260" t="b">
        <v>0</v>
      </c>
      <c r="G7260" t="s">
        <v>41</v>
      </c>
      <c r="H7260" s="4">
        <v>45744.293240740742</v>
      </c>
      <c r="I7260" t="b">
        <v>0</v>
      </c>
      <c r="J7260" t="b">
        <v>0</v>
      </c>
      <c r="K7260" t="s">
        <v>24</v>
      </c>
      <c r="L7260" t="s">
        <v>22</v>
      </c>
      <c r="M7260">
        <v>171269.5</v>
      </c>
      <c r="O7260" t="s">
        <v>4370</v>
      </c>
      <c r="P7260" t="s">
        <v>10030</v>
      </c>
    </row>
    <row r="7261" spans="1:16" x14ac:dyDescent="0.25">
      <c r="A7261" t="s">
        <v>2</v>
      </c>
      <c r="B7261" t="s">
        <v>10031</v>
      </c>
      <c r="C7261" t="s">
        <v>2186</v>
      </c>
      <c r="D7261" t="s">
        <v>4090</v>
      </c>
      <c r="E7261" t="s">
        <v>20</v>
      </c>
      <c r="F7261" t="b">
        <v>0</v>
      </c>
      <c r="G7261" t="s">
        <v>41</v>
      </c>
      <c r="H7261" s="4">
        <v>45744.334826388891</v>
      </c>
      <c r="I7261" t="b">
        <v>0</v>
      </c>
      <c r="J7261" t="b">
        <v>0</v>
      </c>
      <c r="K7261" t="s">
        <v>24</v>
      </c>
      <c r="L7261" t="s">
        <v>36</v>
      </c>
      <c r="N7261">
        <v>86.949996948242188</v>
      </c>
      <c r="O7261" t="s">
        <v>10032</v>
      </c>
      <c r="P7261" t="s">
        <v>10033</v>
      </c>
    </row>
    <row r="7262" spans="1:16" x14ac:dyDescent="0.25">
      <c r="A7262" t="s">
        <v>0</v>
      </c>
      <c r="B7262" t="s">
        <v>10034</v>
      </c>
      <c r="C7262" t="s">
        <v>226</v>
      </c>
      <c r="D7262" t="s">
        <v>4035</v>
      </c>
      <c r="E7262" t="s">
        <v>20</v>
      </c>
      <c r="F7262" t="b">
        <v>0</v>
      </c>
      <c r="G7262" t="s">
        <v>226</v>
      </c>
      <c r="H7262" s="4">
        <v>45744.365057870367</v>
      </c>
      <c r="I7262" t="b">
        <v>1</v>
      </c>
      <c r="J7262" t="b">
        <v>0</v>
      </c>
      <c r="K7262" t="s">
        <v>226</v>
      </c>
      <c r="L7262" t="s">
        <v>22</v>
      </c>
      <c r="M7262">
        <v>94250</v>
      </c>
      <c r="O7262" t="s">
        <v>10035</v>
      </c>
      <c r="P7262" t="s">
        <v>3694</v>
      </c>
    </row>
    <row r="7263" spans="1:16" x14ac:dyDescent="0.25">
      <c r="A7263" t="s">
        <v>1</v>
      </c>
      <c r="B7263" t="s">
        <v>10036</v>
      </c>
      <c r="C7263" t="s">
        <v>158</v>
      </c>
      <c r="D7263" t="s">
        <v>4035</v>
      </c>
      <c r="E7263" t="s">
        <v>20</v>
      </c>
      <c r="F7263" t="b">
        <v>0</v>
      </c>
      <c r="G7263" t="s">
        <v>158</v>
      </c>
      <c r="H7263" s="4">
        <v>45744.379108796304</v>
      </c>
      <c r="I7263" t="b">
        <v>0</v>
      </c>
      <c r="J7263" t="b">
        <v>0</v>
      </c>
      <c r="K7263" t="s">
        <v>158</v>
      </c>
      <c r="L7263" t="s">
        <v>22</v>
      </c>
      <c r="M7263">
        <v>58000</v>
      </c>
      <c r="O7263" t="s">
        <v>10037</v>
      </c>
      <c r="P7263" t="s">
        <v>10038</v>
      </c>
    </row>
    <row r="7264" spans="1:16" x14ac:dyDescent="0.25">
      <c r="A7264" t="s">
        <v>2</v>
      </c>
      <c r="B7264" t="s">
        <v>10039</v>
      </c>
      <c r="C7264" t="s">
        <v>862</v>
      </c>
      <c r="D7264" t="s">
        <v>4035</v>
      </c>
      <c r="E7264" t="s">
        <v>20</v>
      </c>
      <c r="F7264" t="b">
        <v>0</v>
      </c>
      <c r="G7264" t="s">
        <v>862</v>
      </c>
      <c r="H7264" s="4">
        <v>45744.392256944448</v>
      </c>
      <c r="I7264" t="b">
        <v>0</v>
      </c>
      <c r="J7264" t="b">
        <v>0</v>
      </c>
      <c r="K7264" t="s">
        <v>862</v>
      </c>
      <c r="L7264" t="s">
        <v>22</v>
      </c>
      <c r="M7264">
        <v>95400</v>
      </c>
      <c r="O7264" t="s">
        <v>10040</v>
      </c>
      <c r="P7264" t="s">
        <v>10041</v>
      </c>
    </row>
    <row r="7265" spans="1:16" x14ac:dyDescent="0.25">
      <c r="A7265" t="s">
        <v>1</v>
      </c>
      <c r="B7265" t="s">
        <v>974</v>
      </c>
      <c r="C7265" t="s">
        <v>73</v>
      </c>
      <c r="D7265" t="s">
        <v>7658</v>
      </c>
      <c r="E7265" t="s">
        <v>20</v>
      </c>
      <c r="F7265" t="b">
        <v>0</v>
      </c>
      <c r="G7265" t="s">
        <v>23</v>
      </c>
      <c r="H7265" s="4">
        <v>45744.405069444438</v>
      </c>
      <c r="I7265" t="b">
        <v>0</v>
      </c>
      <c r="J7265" t="b">
        <v>0</v>
      </c>
      <c r="K7265" t="s">
        <v>24</v>
      </c>
      <c r="L7265" t="s">
        <v>22</v>
      </c>
      <c r="M7265">
        <v>115000</v>
      </c>
      <c r="O7265" t="s">
        <v>3879</v>
      </c>
      <c r="P7265" t="s">
        <v>2022</v>
      </c>
    </row>
    <row r="7266" spans="1:16" x14ac:dyDescent="0.25">
      <c r="A7266" t="s">
        <v>0</v>
      </c>
      <c r="B7266" t="s">
        <v>5421</v>
      </c>
      <c r="C7266" t="s">
        <v>372</v>
      </c>
      <c r="D7266" t="s">
        <v>3957</v>
      </c>
      <c r="E7266" t="s">
        <v>34</v>
      </c>
      <c r="F7266" t="b">
        <v>0</v>
      </c>
      <c r="G7266" t="s">
        <v>27</v>
      </c>
      <c r="H7266" s="4">
        <v>45744.416724537034</v>
      </c>
      <c r="I7266" t="b">
        <v>1</v>
      </c>
      <c r="J7266" t="b">
        <v>0</v>
      </c>
      <c r="K7266" t="s">
        <v>24</v>
      </c>
      <c r="L7266" t="s">
        <v>36</v>
      </c>
      <c r="N7266">
        <v>27.979999542236332</v>
      </c>
      <c r="O7266" t="s">
        <v>4622</v>
      </c>
    </row>
    <row r="7267" spans="1:16" x14ac:dyDescent="0.25">
      <c r="A7267" t="s">
        <v>0</v>
      </c>
      <c r="B7267" t="s">
        <v>1934</v>
      </c>
      <c r="C7267" t="s">
        <v>180</v>
      </c>
      <c r="D7267" t="s">
        <v>3957</v>
      </c>
      <c r="E7267" t="s">
        <v>34</v>
      </c>
      <c r="F7267" t="b">
        <v>0</v>
      </c>
      <c r="G7267" t="s">
        <v>41</v>
      </c>
      <c r="H7267" s="4">
        <v>45744.416967592602</v>
      </c>
      <c r="I7267" t="b">
        <v>0</v>
      </c>
      <c r="J7267" t="b">
        <v>0</v>
      </c>
      <c r="K7267" t="s">
        <v>24</v>
      </c>
      <c r="L7267" t="s">
        <v>36</v>
      </c>
      <c r="N7267">
        <v>24.33499908447266</v>
      </c>
      <c r="O7267" t="s">
        <v>374</v>
      </c>
      <c r="P7267" t="s">
        <v>9693</v>
      </c>
    </row>
    <row r="7268" spans="1:16" x14ac:dyDescent="0.25">
      <c r="A7268" t="s">
        <v>2</v>
      </c>
      <c r="B7268" t="s">
        <v>117</v>
      </c>
      <c r="C7268" t="s">
        <v>2284</v>
      </c>
      <c r="D7268" t="s">
        <v>2208</v>
      </c>
      <c r="E7268" t="s">
        <v>20</v>
      </c>
      <c r="F7268" t="b">
        <v>0</v>
      </c>
      <c r="G7268" t="s">
        <v>41</v>
      </c>
      <c r="H7268" s="4">
        <v>45744.418171296304</v>
      </c>
      <c r="I7268" t="b">
        <v>0</v>
      </c>
      <c r="J7268" t="b">
        <v>1</v>
      </c>
      <c r="K7268" t="s">
        <v>24</v>
      </c>
      <c r="L7268" t="s">
        <v>22</v>
      </c>
      <c r="M7268">
        <v>115000</v>
      </c>
      <c r="O7268" t="s">
        <v>9973</v>
      </c>
      <c r="P7268" t="s">
        <v>9974</v>
      </c>
    </row>
    <row r="7269" spans="1:16" x14ac:dyDescent="0.25">
      <c r="A7269" t="s">
        <v>0</v>
      </c>
      <c r="B7269" t="s">
        <v>10042</v>
      </c>
      <c r="C7269" t="s">
        <v>372</v>
      </c>
      <c r="D7269" t="s">
        <v>3957</v>
      </c>
      <c r="E7269" t="s">
        <v>34</v>
      </c>
      <c r="F7269" t="b">
        <v>0</v>
      </c>
      <c r="G7269" t="s">
        <v>27</v>
      </c>
      <c r="H7269" s="4">
        <v>45744.458414351851</v>
      </c>
      <c r="I7269" t="b">
        <v>0</v>
      </c>
      <c r="J7269" t="b">
        <v>1</v>
      </c>
      <c r="K7269" t="s">
        <v>24</v>
      </c>
      <c r="L7269" t="s">
        <v>36</v>
      </c>
      <c r="N7269">
        <v>27.979999542236332</v>
      </c>
      <c r="O7269" t="s">
        <v>10043</v>
      </c>
      <c r="P7269" t="s">
        <v>10044</v>
      </c>
    </row>
    <row r="7270" spans="1:16" x14ac:dyDescent="0.25">
      <c r="A7270" t="s">
        <v>25</v>
      </c>
      <c r="B7270" t="s">
        <v>1577</v>
      </c>
      <c r="C7270" t="s">
        <v>805</v>
      </c>
      <c r="D7270" t="s">
        <v>3957</v>
      </c>
      <c r="E7270" t="s">
        <v>34</v>
      </c>
      <c r="F7270" t="b">
        <v>0</v>
      </c>
      <c r="G7270" t="s">
        <v>27</v>
      </c>
      <c r="H7270" s="4">
        <v>45744.458541666667</v>
      </c>
      <c r="I7270" t="b">
        <v>0</v>
      </c>
      <c r="J7270" t="b">
        <v>0</v>
      </c>
      <c r="K7270" t="s">
        <v>24</v>
      </c>
      <c r="L7270" t="s">
        <v>36</v>
      </c>
      <c r="N7270">
        <v>26.389999389648441</v>
      </c>
      <c r="O7270" t="s">
        <v>4370</v>
      </c>
      <c r="P7270" t="s">
        <v>10045</v>
      </c>
    </row>
    <row r="7271" spans="1:16" x14ac:dyDescent="0.25">
      <c r="A7271" t="s">
        <v>0</v>
      </c>
      <c r="B7271" t="s">
        <v>0</v>
      </c>
      <c r="C7271" t="s">
        <v>10046</v>
      </c>
      <c r="D7271" t="s">
        <v>7547</v>
      </c>
      <c r="E7271" t="s">
        <v>34</v>
      </c>
      <c r="F7271" t="b">
        <v>0</v>
      </c>
      <c r="G7271" t="s">
        <v>30</v>
      </c>
      <c r="H7271" s="4">
        <v>45744.45888888889</v>
      </c>
      <c r="I7271" t="b">
        <v>0</v>
      </c>
      <c r="J7271" t="b">
        <v>0</v>
      </c>
      <c r="K7271" t="s">
        <v>24</v>
      </c>
      <c r="L7271" t="s">
        <v>36</v>
      </c>
      <c r="N7271">
        <v>15</v>
      </c>
      <c r="O7271" t="s">
        <v>7548</v>
      </c>
      <c r="P7271" t="s">
        <v>61</v>
      </c>
    </row>
    <row r="7272" spans="1:16" x14ac:dyDescent="0.25">
      <c r="A7272" t="s">
        <v>2</v>
      </c>
      <c r="B7272" t="s">
        <v>2604</v>
      </c>
      <c r="C7272" t="s">
        <v>1315</v>
      </c>
      <c r="D7272" t="s">
        <v>3973</v>
      </c>
      <c r="E7272" t="s">
        <v>105</v>
      </c>
      <c r="F7272" t="b">
        <v>0</v>
      </c>
      <c r="G7272" t="s">
        <v>41</v>
      </c>
      <c r="H7272" s="4">
        <v>45744.501643518517</v>
      </c>
      <c r="I7272" t="b">
        <v>0</v>
      </c>
      <c r="J7272" t="b">
        <v>0</v>
      </c>
      <c r="K7272" t="s">
        <v>24</v>
      </c>
      <c r="L7272" t="s">
        <v>22</v>
      </c>
      <c r="M7272">
        <v>66500</v>
      </c>
      <c r="O7272" t="s">
        <v>482</v>
      </c>
      <c r="P7272" t="s">
        <v>1075</v>
      </c>
    </row>
    <row r="7273" spans="1:16" x14ac:dyDescent="0.25">
      <c r="A7273" t="s">
        <v>0</v>
      </c>
      <c r="B7273" t="s">
        <v>10047</v>
      </c>
      <c r="C7273" t="s">
        <v>3646</v>
      </c>
      <c r="D7273" t="s">
        <v>3957</v>
      </c>
      <c r="E7273" t="s">
        <v>20</v>
      </c>
      <c r="F7273" t="b">
        <v>0</v>
      </c>
      <c r="G7273" t="s">
        <v>23</v>
      </c>
      <c r="H7273" s="4">
        <v>45744.571655092594</v>
      </c>
      <c r="I7273" t="b">
        <v>1</v>
      </c>
      <c r="J7273" t="b">
        <v>1</v>
      </c>
      <c r="K7273" t="s">
        <v>24</v>
      </c>
      <c r="L7273" t="s">
        <v>36</v>
      </c>
      <c r="N7273">
        <v>22.694999694824219</v>
      </c>
      <c r="O7273" t="s">
        <v>10048</v>
      </c>
    </row>
    <row r="7274" spans="1:16" x14ac:dyDescent="0.25">
      <c r="A7274" t="s">
        <v>1</v>
      </c>
      <c r="B7274" t="s">
        <v>10049</v>
      </c>
      <c r="C7274" t="s">
        <v>568</v>
      </c>
      <c r="D7274" t="s">
        <v>3973</v>
      </c>
      <c r="E7274" t="s">
        <v>20</v>
      </c>
      <c r="F7274" t="b">
        <v>0</v>
      </c>
      <c r="G7274" t="s">
        <v>23</v>
      </c>
      <c r="H7274" s="4">
        <v>45744.571736111109</v>
      </c>
      <c r="I7274" t="b">
        <v>0</v>
      </c>
      <c r="J7274" t="b">
        <v>0</v>
      </c>
      <c r="K7274" t="s">
        <v>24</v>
      </c>
      <c r="L7274" t="s">
        <v>22</v>
      </c>
      <c r="M7274">
        <v>175000</v>
      </c>
      <c r="O7274" t="s">
        <v>74</v>
      </c>
    </row>
    <row r="7275" spans="1:16" x14ac:dyDescent="0.25">
      <c r="A7275" t="s">
        <v>2</v>
      </c>
      <c r="B7275" t="s">
        <v>9055</v>
      </c>
      <c r="C7275" t="s">
        <v>1705</v>
      </c>
      <c r="D7275" t="s">
        <v>3957</v>
      </c>
      <c r="E7275" t="s">
        <v>20</v>
      </c>
      <c r="F7275" t="b">
        <v>0</v>
      </c>
      <c r="G7275" t="s">
        <v>23</v>
      </c>
      <c r="H7275" s="4">
        <v>45744.57203703704</v>
      </c>
      <c r="I7275" t="b">
        <v>0</v>
      </c>
      <c r="J7275" t="b">
        <v>1</v>
      </c>
      <c r="K7275" t="s">
        <v>24</v>
      </c>
      <c r="L7275" t="s">
        <v>36</v>
      </c>
      <c r="N7275">
        <v>46.055000305175781</v>
      </c>
      <c r="O7275" t="s">
        <v>1071</v>
      </c>
      <c r="P7275" t="s">
        <v>8981</v>
      </c>
    </row>
    <row r="7276" spans="1:16" x14ac:dyDescent="0.25">
      <c r="A7276" t="s">
        <v>0</v>
      </c>
      <c r="B7276" t="s">
        <v>10050</v>
      </c>
      <c r="C7276" t="s">
        <v>82</v>
      </c>
      <c r="D7276" t="s">
        <v>3957</v>
      </c>
      <c r="E7276" t="s">
        <v>20</v>
      </c>
      <c r="F7276" t="b">
        <v>0</v>
      </c>
      <c r="G7276" t="s">
        <v>27</v>
      </c>
      <c r="H7276" s="4">
        <v>45744.583414351851</v>
      </c>
      <c r="I7276" t="b">
        <v>0</v>
      </c>
      <c r="J7276" t="b">
        <v>1</v>
      </c>
      <c r="K7276" t="s">
        <v>24</v>
      </c>
      <c r="L7276" t="s">
        <v>36</v>
      </c>
      <c r="N7276">
        <v>27.979999542236332</v>
      </c>
      <c r="O7276" t="s">
        <v>7595</v>
      </c>
      <c r="P7276" t="s">
        <v>10051</v>
      </c>
    </row>
    <row r="7277" spans="1:16" x14ac:dyDescent="0.25">
      <c r="A7277" t="s">
        <v>0</v>
      </c>
      <c r="B7277" t="s">
        <v>10052</v>
      </c>
      <c r="C7277" t="s">
        <v>83</v>
      </c>
      <c r="D7277" t="s">
        <v>3957</v>
      </c>
      <c r="E7277" t="s">
        <v>20</v>
      </c>
      <c r="F7277" t="b">
        <v>0</v>
      </c>
      <c r="G7277" t="s">
        <v>27</v>
      </c>
      <c r="H7277" s="4">
        <v>45744.583495370367</v>
      </c>
      <c r="I7277" t="b">
        <v>0</v>
      </c>
      <c r="J7277" t="b">
        <v>0</v>
      </c>
      <c r="K7277" t="s">
        <v>24</v>
      </c>
      <c r="L7277" t="s">
        <v>36</v>
      </c>
      <c r="N7277">
        <v>24.014999389648441</v>
      </c>
      <c r="O7277" t="s">
        <v>2301</v>
      </c>
      <c r="P7277" t="s">
        <v>10053</v>
      </c>
    </row>
    <row r="7278" spans="1:16" x14ac:dyDescent="0.25">
      <c r="A7278" t="s">
        <v>0</v>
      </c>
      <c r="B7278" t="s">
        <v>8545</v>
      </c>
      <c r="C7278" t="s">
        <v>83</v>
      </c>
      <c r="D7278" t="s">
        <v>3957</v>
      </c>
      <c r="E7278" t="s">
        <v>20</v>
      </c>
      <c r="F7278" t="b">
        <v>0</v>
      </c>
      <c r="G7278" t="s">
        <v>27</v>
      </c>
      <c r="H7278" s="4">
        <v>45744.583518518521</v>
      </c>
      <c r="I7278" t="b">
        <v>0</v>
      </c>
      <c r="J7278" t="b">
        <v>0</v>
      </c>
      <c r="K7278" t="s">
        <v>24</v>
      </c>
      <c r="L7278" t="s">
        <v>36</v>
      </c>
      <c r="N7278">
        <v>24.014999389648441</v>
      </c>
      <c r="O7278" t="s">
        <v>2301</v>
      </c>
      <c r="P7278" t="s">
        <v>3247</v>
      </c>
    </row>
    <row r="7279" spans="1:16" x14ac:dyDescent="0.25">
      <c r="A7279" t="s">
        <v>139</v>
      </c>
      <c r="B7279" t="s">
        <v>3833</v>
      </c>
      <c r="C7279" t="s">
        <v>160</v>
      </c>
      <c r="D7279" t="s">
        <v>3828</v>
      </c>
      <c r="E7279" t="s">
        <v>20</v>
      </c>
      <c r="F7279" t="b">
        <v>0</v>
      </c>
      <c r="G7279" t="s">
        <v>52</v>
      </c>
      <c r="H7279" s="4">
        <v>45744.583981481483</v>
      </c>
      <c r="I7279" t="b">
        <v>0</v>
      </c>
      <c r="J7279" t="b">
        <v>1</v>
      </c>
      <c r="K7279" t="s">
        <v>24</v>
      </c>
      <c r="L7279" t="s">
        <v>22</v>
      </c>
      <c r="M7279">
        <v>47500</v>
      </c>
      <c r="O7279" t="s">
        <v>10054</v>
      </c>
    </row>
    <row r="7280" spans="1:16" x14ac:dyDescent="0.25">
      <c r="A7280" t="s">
        <v>1</v>
      </c>
      <c r="B7280" t="s">
        <v>10055</v>
      </c>
      <c r="C7280" t="s">
        <v>453</v>
      </c>
      <c r="D7280" t="s">
        <v>3957</v>
      </c>
      <c r="E7280" t="s">
        <v>20</v>
      </c>
      <c r="F7280" t="b">
        <v>0</v>
      </c>
      <c r="G7280" t="s">
        <v>27</v>
      </c>
      <c r="H7280" s="4">
        <v>45744.584143518521</v>
      </c>
      <c r="I7280" t="b">
        <v>0</v>
      </c>
      <c r="J7280" t="b">
        <v>0</v>
      </c>
      <c r="K7280" t="s">
        <v>24</v>
      </c>
      <c r="L7280" t="s">
        <v>36</v>
      </c>
      <c r="N7280">
        <v>51.239997863769531</v>
      </c>
      <c r="O7280" t="s">
        <v>8538</v>
      </c>
      <c r="P7280" t="s">
        <v>700</v>
      </c>
    </row>
    <row r="7281" spans="1:16" x14ac:dyDescent="0.25">
      <c r="A7281" t="s">
        <v>1</v>
      </c>
      <c r="B7281" t="s">
        <v>1</v>
      </c>
      <c r="C7281" t="s">
        <v>1077</v>
      </c>
      <c r="D7281" t="s">
        <v>3828</v>
      </c>
      <c r="E7281" t="s">
        <v>51</v>
      </c>
      <c r="F7281" t="b">
        <v>0</v>
      </c>
      <c r="G7281" t="s">
        <v>41</v>
      </c>
      <c r="H7281" s="4">
        <v>45744.58425925926</v>
      </c>
      <c r="I7281" t="b">
        <v>0</v>
      </c>
      <c r="J7281" t="b">
        <v>0</v>
      </c>
      <c r="K7281" t="s">
        <v>24</v>
      </c>
      <c r="L7281" t="s">
        <v>36</v>
      </c>
      <c r="N7281">
        <v>53</v>
      </c>
      <c r="O7281" t="s">
        <v>10056</v>
      </c>
      <c r="P7281" t="s">
        <v>201</v>
      </c>
    </row>
    <row r="7282" spans="1:16" x14ac:dyDescent="0.25">
      <c r="A7282" t="s">
        <v>2</v>
      </c>
      <c r="B7282" t="s">
        <v>439</v>
      </c>
      <c r="C7282" t="s">
        <v>2941</v>
      </c>
      <c r="D7282" t="s">
        <v>3957</v>
      </c>
      <c r="E7282" t="s">
        <v>20</v>
      </c>
      <c r="F7282" t="b">
        <v>0</v>
      </c>
      <c r="G7282" t="s">
        <v>41</v>
      </c>
      <c r="H7282" s="4">
        <v>45744.584768518522</v>
      </c>
      <c r="I7282" t="b">
        <v>0</v>
      </c>
      <c r="J7282" t="b">
        <v>1</v>
      </c>
      <c r="K7282" t="s">
        <v>24</v>
      </c>
      <c r="L7282" t="s">
        <v>36</v>
      </c>
      <c r="N7282">
        <v>30.505001068115231</v>
      </c>
      <c r="O7282" t="s">
        <v>2944</v>
      </c>
      <c r="P7282" t="s">
        <v>9543</v>
      </c>
    </row>
    <row r="7283" spans="1:16" x14ac:dyDescent="0.25">
      <c r="A7283" t="s">
        <v>2</v>
      </c>
      <c r="B7283" t="s">
        <v>7441</v>
      </c>
      <c r="C7283" t="s">
        <v>44</v>
      </c>
      <c r="D7283" t="s">
        <v>3957</v>
      </c>
      <c r="E7283" t="s">
        <v>20</v>
      </c>
      <c r="F7283" t="b">
        <v>0</v>
      </c>
      <c r="G7283" t="s">
        <v>41</v>
      </c>
      <c r="H7283" s="4">
        <v>45744.584768518522</v>
      </c>
      <c r="I7283" t="b">
        <v>0</v>
      </c>
      <c r="J7283" t="b">
        <v>1</v>
      </c>
      <c r="K7283" t="s">
        <v>24</v>
      </c>
      <c r="L7283" t="s">
        <v>36</v>
      </c>
      <c r="N7283">
        <v>62.560001373291023</v>
      </c>
      <c r="O7283" t="s">
        <v>2768</v>
      </c>
      <c r="P7283" t="s">
        <v>128</v>
      </c>
    </row>
    <row r="7284" spans="1:16" x14ac:dyDescent="0.25">
      <c r="A7284" t="s">
        <v>2</v>
      </c>
      <c r="B7284" t="s">
        <v>1676</v>
      </c>
      <c r="C7284" t="s">
        <v>10057</v>
      </c>
      <c r="D7284" t="s">
        <v>3957</v>
      </c>
      <c r="E7284" t="s">
        <v>20</v>
      </c>
      <c r="F7284" t="b">
        <v>0</v>
      </c>
      <c r="G7284" t="s">
        <v>41</v>
      </c>
      <c r="H7284" s="4">
        <v>45744.584826388891</v>
      </c>
      <c r="I7284" t="b">
        <v>0</v>
      </c>
      <c r="J7284" t="b">
        <v>1</v>
      </c>
      <c r="K7284" t="s">
        <v>24</v>
      </c>
      <c r="L7284" t="s">
        <v>36</v>
      </c>
      <c r="N7284">
        <v>45.745002746582031</v>
      </c>
      <c r="O7284" t="s">
        <v>9057</v>
      </c>
      <c r="P7284" t="s">
        <v>9058</v>
      </c>
    </row>
    <row r="7285" spans="1:16" x14ac:dyDescent="0.25">
      <c r="A7285" t="s">
        <v>2</v>
      </c>
      <c r="B7285" t="s">
        <v>2</v>
      </c>
      <c r="C7285" t="s">
        <v>10058</v>
      </c>
      <c r="D7285" t="s">
        <v>3957</v>
      </c>
      <c r="E7285" t="s">
        <v>20</v>
      </c>
      <c r="F7285" t="b">
        <v>0</v>
      </c>
      <c r="G7285" t="s">
        <v>41</v>
      </c>
      <c r="H7285" s="4">
        <v>45744.584837962961</v>
      </c>
      <c r="I7285" t="b">
        <v>0</v>
      </c>
      <c r="J7285" t="b">
        <v>0</v>
      </c>
      <c r="K7285" t="s">
        <v>24</v>
      </c>
      <c r="L7285" t="s">
        <v>36</v>
      </c>
      <c r="N7285">
        <v>45.745002746582031</v>
      </c>
      <c r="O7285" t="s">
        <v>10059</v>
      </c>
      <c r="P7285" t="s">
        <v>10060</v>
      </c>
    </row>
    <row r="7286" spans="1:16" x14ac:dyDescent="0.25">
      <c r="A7286" t="s">
        <v>2</v>
      </c>
      <c r="B7286" t="s">
        <v>9128</v>
      </c>
      <c r="C7286" t="s">
        <v>9008</v>
      </c>
      <c r="D7286" t="s">
        <v>3957</v>
      </c>
      <c r="E7286" t="s">
        <v>20</v>
      </c>
      <c r="F7286" t="b">
        <v>0</v>
      </c>
      <c r="G7286" t="s">
        <v>41</v>
      </c>
      <c r="H7286" s="4">
        <v>45744.584849537037</v>
      </c>
      <c r="I7286" t="b">
        <v>0</v>
      </c>
      <c r="J7286" t="b">
        <v>0</v>
      </c>
      <c r="K7286" t="s">
        <v>24</v>
      </c>
      <c r="L7286" t="s">
        <v>36</v>
      </c>
      <c r="N7286">
        <v>45.745002746582031</v>
      </c>
      <c r="O7286" t="s">
        <v>1608</v>
      </c>
      <c r="P7286" t="s">
        <v>9129</v>
      </c>
    </row>
    <row r="7287" spans="1:16" x14ac:dyDescent="0.25">
      <c r="A7287" t="s">
        <v>40</v>
      </c>
      <c r="B7287" t="s">
        <v>2487</v>
      </c>
      <c r="C7287" t="s">
        <v>10061</v>
      </c>
      <c r="D7287" t="s">
        <v>3957</v>
      </c>
      <c r="E7287" t="s">
        <v>20</v>
      </c>
      <c r="F7287" t="b">
        <v>0</v>
      </c>
      <c r="G7287" t="s">
        <v>41</v>
      </c>
      <c r="H7287" s="4">
        <v>45744.584849537037</v>
      </c>
      <c r="I7287" t="b">
        <v>0</v>
      </c>
      <c r="J7287" t="b">
        <v>1</v>
      </c>
      <c r="K7287" t="s">
        <v>24</v>
      </c>
      <c r="L7287" t="s">
        <v>36</v>
      </c>
      <c r="N7287">
        <v>45.745002746582031</v>
      </c>
      <c r="O7287" t="s">
        <v>9009</v>
      </c>
      <c r="P7287" t="s">
        <v>9010</v>
      </c>
    </row>
    <row r="7288" spans="1:16" x14ac:dyDescent="0.25">
      <c r="A7288" t="s">
        <v>2</v>
      </c>
      <c r="B7288" t="s">
        <v>8583</v>
      </c>
      <c r="C7288" t="s">
        <v>362</v>
      </c>
      <c r="D7288" t="s">
        <v>3957</v>
      </c>
      <c r="E7288" t="s">
        <v>20</v>
      </c>
      <c r="F7288" t="b">
        <v>0</v>
      </c>
      <c r="G7288" t="s">
        <v>41</v>
      </c>
      <c r="H7288" s="4">
        <v>45744.584872685176</v>
      </c>
      <c r="I7288" t="b">
        <v>0</v>
      </c>
      <c r="J7288" t="b">
        <v>1</v>
      </c>
      <c r="K7288" t="s">
        <v>24</v>
      </c>
      <c r="L7288" t="s">
        <v>36</v>
      </c>
      <c r="N7288">
        <v>40.675003051757813</v>
      </c>
      <c r="O7288" t="s">
        <v>2944</v>
      </c>
      <c r="P7288" t="s">
        <v>9543</v>
      </c>
    </row>
    <row r="7289" spans="1:16" x14ac:dyDescent="0.25">
      <c r="A7289" t="s">
        <v>40</v>
      </c>
      <c r="B7289" t="s">
        <v>2487</v>
      </c>
      <c r="C7289" t="s">
        <v>975</v>
      </c>
      <c r="D7289" t="s">
        <v>3957</v>
      </c>
      <c r="E7289" t="s">
        <v>20</v>
      </c>
      <c r="F7289" t="b">
        <v>0</v>
      </c>
      <c r="G7289" t="s">
        <v>41</v>
      </c>
      <c r="H7289" s="4">
        <v>45744.584872685176</v>
      </c>
      <c r="I7289" t="b">
        <v>0</v>
      </c>
      <c r="J7289" t="b">
        <v>1</v>
      </c>
      <c r="K7289" t="s">
        <v>24</v>
      </c>
      <c r="L7289" t="s">
        <v>36</v>
      </c>
      <c r="N7289">
        <v>61.159996032714837</v>
      </c>
      <c r="O7289" t="s">
        <v>10062</v>
      </c>
      <c r="P7289" t="s">
        <v>10063</v>
      </c>
    </row>
    <row r="7290" spans="1:16" x14ac:dyDescent="0.25">
      <c r="A7290" t="s">
        <v>2</v>
      </c>
      <c r="B7290" t="s">
        <v>1296</v>
      </c>
      <c r="C7290" t="s">
        <v>10064</v>
      </c>
      <c r="D7290" t="s">
        <v>3957</v>
      </c>
      <c r="E7290" t="s">
        <v>20</v>
      </c>
      <c r="F7290" t="b">
        <v>0</v>
      </c>
      <c r="G7290" t="s">
        <v>41</v>
      </c>
      <c r="H7290" s="4">
        <v>45744.584872685176</v>
      </c>
      <c r="I7290" t="b">
        <v>0</v>
      </c>
      <c r="J7290" t="b">
        <v>1</v>
      </c>
      <c r="K7290" t="s">
        <v>24</v>
      </c>
      <c r="L7290" t="s">
        <v>36</v>
      </c>
      <c r="N7290">
        <v>45.745002746582031</v>
      </c>
      <c r="O7290" t="s">
        <v>10065</v>
      </c>
      <c r="P7290" t="s">
        <v>10066</v>
      </c>
    </row>
    <row r="7291" spans="1:16" x14ac:dyDescent="0.25">
      <c r="A7291" t="s">
        <v>2</v>
      </c>
      <c r="B7291" t="s">
        <v>10067</v>
      </c>
      <c r="C7291" t="s">
        <v>114</v>
      </c>
      <c r="D7291" t="s">
        <v>3957</v>
      </c>
      <c r="E7291" t="s">
        <v>20</v>
      </c>
      <c r="F7291" t="b">
        <v>0</v>
      </c>
      <c r="G7291" t="s">
        <v>41</v>
      </c>
      <c r="H7291" s="4">
        <v>45744.58489583333</v>
      </c>
      <c r="I7291" t="b">
        <v>1</v>
      </c>
      <c r="J7291" t="b">
        <v>1</v>
      </c>
      <c r="K7291" t="s">
        <v>24</v>
      </c>
      <c r="L7291" t="s">
        <v>36</v>
      </c>
      <c r="N7291">
        <v>61.159996032714837</v>
      </c>
      <c r="O7291" t="s">
        <v>10068</v>
      </c>
      <c r="P7291" t="s">
        <v>10069</v>
      </c>
    </row>
    <row r="7292" spans="1:16" x14ac:dyDescent="0.25">
      <c r="A7292" t="s">
        <v>2</v>
      </c>
      <c r="B7292" t="s">
        <v>170</v>
      </c>
      <c r="C7292" t="s">
        <v>151</v>
      </c>
      <c r="D7292" t="s">
        <v>3957</v>
      </c>
      <c r="E7292" t="s">
        <v>20</v>
      </c>
      <c r="F7292" t="b">
        <v>0</v>
      </c>
      <c r="G7292" t="s">
        <v>41</v>
      </c>
      <c r="H7292" s="4">
        <v>45744.58494212963</v>
      </c>
      <c r="I7292" t="b">
        <v>0</v>
      </c>
      <c r="J7292" t="b">
        <v>1</v>
      </c>
      <c r="K7292" t="s">
        <v>24</v>
      </c>
      <c r="L7292" t="s">
        <v>36</v>
      </c>
      <c r="N7292">
        <v>61.735000610351563</v>
      </c>
      <c r="O7292" t="s">
        <v>2143</v>
      </c>
      <c r="P7292" t="s">
        <v>10070</v>
      </c>
    </row>
    <row r="7293" spans="1:16" x14ac:dyDescent="0.25">
      <c r="A7293" t="s">
        <v>2</v>
      </c>
      <c r="B7293" t="s">
        <v>10071</v>
      </c>
      <c r="C7293" t="s">
        <v>33</v>
      </c>
      <c r="D7293" t="s">
        <v>81</v>
      </c>
      <c r="E7293" t="s">
        <v>20</v>
      </c>
      <c r="F7293" t="b">
        <v>0</v>
      </c>
      <c r="G7293" t="s">
        <v>30</v>
      </c>
      <c r="H7293" s="4">
        <v>45744.585439814808</v>
      </c>
      <c r="I7293" t="b">
        <v>0</v>
      </c>
      <c r="J7293" t="b">
        <v>1</v>
      </c>
      <c r="K7293" t="s">
        <v>24</v>
      </c>
      <c r="L7293" t="s">
        <v>22</v>
      </c>
      <c r="M7293">
        <v>132500</v>
      </c>
      <c r="O7293" t="s">
        <v>81</v>
      </c>
      <c r="P7293" t="s">
        <v>409</v>
      </c>
    </row>
    <row r="7294" spans="1:16" x14ac:dyDescent="0.25">
      <c r="A7294" t="s">
        <v>2</v>
      </c>
      <c r="B7294" t="s">
        <v>170</v>
      </c>
      <c r="C7294" t="s">
        <v>7610</v>
      </c>
      <c r="D7294" t="s">
        <v>3957</v>
      </c>
      <c r="E7294" t="s">
        <v>20</v>
      </c>
      <c r="F7294" t="b">
        <v>0</v>
      </c>
      <c r="G7294" t="s">
        <v>30</v>
      </c>
      <c r="H7294" s="4">
        <v>45744.585613425923</v>
      </c>
      <c r="I7294" t="b">
        <v>0</v>
      </c>
      <c r="J7294" t="b">
        <v>0</v>
      </c>
      <c r="K7294" t="s">
        <v>24</v>
      </c>
      <c r="L7294" t="s">
        <v>36</v>
      </c>
      <c r="N7294">
        <v>45.745002746582031</v>
      </c>
      <c r="O7294" t="s">
        <v>7611</v>
      </c>
      <c r="P7294" t="s">
        <v>7612</v>
      </c>
    </row>
    <row r="7295" spans="1:16" x14ac:dyDescent="0.25">
      <c r="A7295" t="s">
        <v>28</v>
      </c>
      <c r="B7295" t="s">
        <v>10072</v>
      </c>
      <c r="C7295" t="s">
        <v>940</v>
      </c>
      <c r="D7295" t="s">
        <v>4035</v>
      </c>
      <c r="E7295" t="s">
        <v>20</v>
      </c>
      <c r="F7295" t="b">
        <v>0</v>
      </c>
      <c r="G7295" t="s">
        <v>941</v>
      </c>
      <c r="H7295" s="4">
        <v>45744.640833333331</v>
      </c>
      <c r="I7295" t="b">
        <v>0</v>
      </c>
      <c r="J7295" t="b">
        <v>0</v>
      </c>
      <c r="K7295" t="s">
        <v>941</v>
      </c>
      <c r="L7295" t="s">
        <v>22</v>
      </c>
      <c r="M7295">
        <v>79500</v>
      </c>
      <c r="O7295" t="s">
        <v>10073</v>
      </c>
      <c r="P7295" t="s">
        <v>770</v>
      </c>
    </row>
    <row r="7296" spans="1:16" x14ac:dyDescent="0.25">
      <c r="A7296" t="s">
        <v>28</v>
      </c>
      <c r="B7296" t="s">
        <v>10074</v>
      </c>
      <c r="C7296" t="s">
        <v>940</v>
      </c>
      <c r="D7296" t="s">
        <v>4035</v>
      </c>
      <c r="E7296" t="s">
        <v>20</v>
      </c>
      <c r="F7296" t="b">
        <v>0</v>
      </c>
      <c r="G7296" t="s">
        <v>941</v>
      </c>
      <c r="H7296" s="4">
        <v>45744.640833333331</v>
      </c>
      <c r="I7296" t="b">
        <v>0</v>
      </c>
      <c r="J7296" t="b">
        <v>0</v>
      </c>
      <c r="K7296" t="s">
        <v>941</v>
      </c>
      <c r="L7296" t="s">
        <v>22</v>
      </c>
      <c r="M7296">
        <v>104750</v>
      </c>
      <c r="O7296" t="s">
        <v>10073</v>
      </c>
      <c r="P7296" t="s">
        <v>3535</v>
      </c>
    </row>
    <row r="7297" spans="1:16" x14ac:dyDescent="0.25">
      <c r="A7297" t="s">
        <v>1</v>
      </c>
      <c r="B7297" t="s">
        <v>10075</v>
      </c>
      <c r="C7297" t="s">
        <v>940</v>
      </c>
      <c r="D7297" t="s">
        <v>4035</v>
      </c>
      <c r="E7297" t="s">
        <v>20</v>
      </c>
      <c r="F7297" t="b">
        <v>0</v>
      </c>
      <c r="G7297" t="s">
        <v>941</v>
      </c>
      <c r="H7297" s="4">
        <v>45744.640833333331</v>
      </c>
      <c r="I7297" t="b">
        <v>0</v>
      </c>
      <c r="J7297" t="b">
        <v>0</v>
      </c>
      <c r="K7297" t="s">
        <v>941</v>
      </c>
      <c r="L7297" t="s">
        <v>22</v>
      </c>
      <c r="M7297">
        <v>111094.5</v>
      </c>
      <c r="O7297" t="s">
        <v>10073</v>
      </c>
      <c r="P7297" t="s">
        <v>770</v>
      </c>
    </row>
    <row r="7298" spans="1:16" x14ac:dyDescent="0.25">
      <c r="A7298" t="s">
        <v>2</v>
      </c>
      <c r="B7298" t="s">
        <v>10076</v>
      </c>
      <c r="C7298" t="s">
        <v>413</v>
      </c>
      <c r="D7298" t="s">
        <v>4035</v>
      </c>
      <c r="E7298" t="s">
        <v>20</v>
      </c>
      <c r="F7298" t="b">
        <v>0</v>
      </c>
      <c r="G7298" t="s">
        <v>414</v>
      </c>
      <c r="H7298" s="4">
        <v>45744.647800925923</v>
      </c>
      <c r="I7298" t="b">
        <v>0</v>
      </c>
      <c r="J7298" t="b">
        <v>0</v>
      </c>
      <c r="K7298" t="s">
        <v>414</v>
      </c>
      <c r="L7298" t="s">
        <v>22</v>
      </c>
      <c r="M7298">
        <v>70000</v>
      </c>
      <c r="O7298" t="s">
        <v>10077</v>
      </c>
      <c r="P7298" t="s">
        <v>10078</v>
      </c>
    </row>
    <row r="7299" spans="1:16" x14ac:dyDescent="0.25">
      <c r="A7299" t="s">
        <v>0</v>
      </c>
      <c r="B7299" t="s">
        <v>10079</v>
      </c>
      <c r="C7299" t="s">
        <v>628</v>
      </c>
      <c r="D7299" t="s">
        <v>9736</v>
      </c>
      <c r="E7299" t="s">
        <v>20</v>
      </c>
      <c r="F7299" t="b">
        <v>0</v>
      </c>
      <c r="G7299" t="s">
        <v>27</v>
      </c>
      <c r="H7299" s="4">
        <v>45744.667442129627</v>
      </c>
      <c r="I7299" t="b">
        <v>0</v>
      </c>
      <c r="J7299" t="b">
        <v>0</v>
      </c>
      <c r="K7299" t="s">
        <v>24</v>
      </c>
      <c r="L7299" t="s">
        <v>22</v>
      </c>
      <c r="M7299">
        <v>107500</v>
      </c>
      <c r="O7299" t="s">
        <v>374</v>
      </c>
      <c r="P7299" t="s">
        <v>10080</v>
      </c>
    </row>
    <row r="7300" spans="1:16" x14ac:dyDescent="0.25">
      <c r="A7300" t="s">
        <v>1</v>
      </c>
      <c r="B7300" t="s">
        <v>550</v>
      </c>
      <c r="C7300" t="s">
        <v>49</v>
      </c>
      <c r="D7300" t="s">
        <v>4328</v>
      </c>
      <c r="E7300" t="s">
        <v>20</v>
      </c>
      <c r="F7300" t="b">
        <v>0</v>
      </c>
      <c r="G7300" t="s">
        <v>41</v>
      </c>
      <c r="H7300" s="4">
        <v>45744.70925925926</v>
      </c>
      <c r="I7300" t="b">
        <v>0</v>
      </c>
      <c r="J7300" t="b">
        <v>1</v>
      </c>
      <c r="K7300" t="s">
        <v>24</v>
      </c>
      <c r="L7300" t="s">
        <v>22</v>
      </c>
      <c r="M7300">
        <v>137500</v>
      </c>
      <c r="O7300" t="s">
        <v>2624</v>
      </c>
      <c r="P7300" t="s">
        <v>5583</v>
      </c>
    </row>
    <row r="7301" spans="1:16" x14ac:dyDescent="0.25">
      <c r="A7301" t="s">
        <v>2</v>
      </c>
      <c r="B7301" t="s">
        <v>10081</v>
      </c>
      <c r="C7301" t="s">
        <v>2465</v>
      </c>
      <c r="D7301" t="s">
        <v>3828</v>
      </c>
      <c r="E7301" t="s">
        <v>219</v>
      </c>
      <c r="F7301" t="b">
        <v>0</v>
      </c>
      <c r="G7301" t="s">
        <v>41</v>
      </c>
      <c r="H7301" s="4">
        <v>45744.709745370368</v>
      </c>
      <c r="I7301" t="b">
        <v>0</v>
      </c>
      <c r="J7301" t="b">
        <v>0</v>
      </c>
      <c r="K7301" t="s">
        <v>24</v>
      </c>
      <c r="L7301" t="s">
        <v>36</v>
      </c>
      <c r="N7301">
        <v>60.279998779296882</v>
      </c>
      <c r="O7301" t="s">
        <v>10082</v>
      </c>
      <c r="P7301" t="s">
        <v>10083</v>
      </c>
    </row>
    <row r="7302" spans="1:16" x14ac:dyDescent="0.25">
      <c r="A7302" t="s">
        <v>2</v>
      </c>
      <c r="B7302" t="s">
        <v>10084</v>
      </c>
      <c r="C7302" t="s">
        <v>82</v>
      </c>
      <c r="D7302" t="s">
        <v>3828</v>
      </c>
      <c r="E7302" t="s">
        <v>20</v>
      </c>
      <c r="F7302" t="b">
        <v>0</v>
      </c>
      <c r="G7302" t="s">
        <v>52</v>
      </c>
      <c r="H7302" s="4">
        <v>45744.710844907408</v>
      </c>
      <c r="I7302" t="b">
        <v>1</v>
      </c>
      <c r="J7302" t="b">
        <v>0</v>
      </c>
      <c r="K7302" t="s">
        <v>24</v>
      </c>
      <c r="L7302" t="s">
        <v>22</v>
      </c>
      <c r="M7302">
        <v>139500</v>
      </c>
      <c r="O7302" t="s">
        <v>10085</v>
      </c>
      <c r="P7302" t="s">
        <v>2780</v>
      </c>
    </row>
    <row r="7303" spans="1:16" x14ac:dyDescent="0.25">
      <c r="A7303" t="s">
        <v>139</v>
      </c>
      <c r="B7303" t="s">
        <v>277</v>
      </c>
      <c r="C7303" t="s">
        <v>76</v>
      </c>
      <c r="D7303" t="s">
        <v>3973</v>
      </c>
      <c r="E7303" t="s">
        <v>20</v>
      </c>
      <c r="F7303" t="b">
        <v>0</v>
      </c>
      <c r="G7303" t="s">
        <v>41</v>
      </c>
      <c r="H7303" s="4">
        <v>45744.750300925924</v>
      </c>
      <c r="I7303" t="b">
        <v>0</v>
      </c>
      <c r="J7303" t="b">
        <v>1</v>
      </c>
      <c r="K7303" t="s">
        <v>24</v>
      </c>
      <c r="L7303" t="s">
        <v>22</v>
      </c>
      <c r="M7303">
        <v>102500</v>
      </c>
      <c r="O7303" t="s">
        <v>10086</v>
      </c>
      <c r="P7303" t="s">
        <v>10087</v>
      </c>
    </row>
    <row r="7304" spans="1:16" x14ac:dyDescent="0.25">
      <c r="A7304" t="s">
        <v>0</v>
      </c>
      <c r="B7304" t="s">
        <v>9780</v>
      </c>
      <c r="C7304" t="s">
        <v>10088</v>
      </c>
      <c r="D7304" t="s">
        <v>3957</v>
      </c>
      <c r="E7304" t="s">
        <v>20</v>
      </c>
      <c r="F7304" t="b">
        <v>0</v>
      </c>
      <c r="G7304" t="s">
        <v>30</v>
      </c>
      <c r="H7304" s="4">
        <v>45744.750543981478</v>
      </c>
      <c r="I7304" t="b">
        <v>0</v>
      </c>
      <c r="J7304" t="b">
        <v>1</v>
      </c>
      <c r="K7304" t="s">
        <v>24</v>
      </c>
      <c r="L7304" t="s">
        <v>36</v>
      </c>
      <c r="N7304">
        <v>26.654998779296879</v>
      </c>
      <c r="O7304" t="s">
        <v>9766</v>
      </c>
      <c r="P7304" t="s">
        <v>9767</v>
      </c>
    </row>
    <row r="7305" spans="1:16" x14ac:dyDescent="0.25">
      <c r="A7305" t="s">
        <v>0</v>
      </c>
      <c r="B7305" t="s">
        <v>0</v>
      </c>
      <c r="C7305" t="s">
        <v>3711</v>
      </c>
      <c r="D7305" t="s">
        <v>3973</v>
      </c>
      <c r="E7305" t="s">
        <v>20</v>
      </c>
      <c r="F7305" t="b">
        <v>0</v>
      </c>
      <c r="G7305" t="s">
        <v>23</v>
      </c>
      <c r="H7305" s="4">
        <v>45744.77983796296</v>
      </c>
      <c r="I7305" t="b">
        <v>0</v>
      </c>
      <c r="J7305" t="b">
        <v>1</v>
      </c>
      <c r="K7305" t="s">
        <v>24</v>
      </c>
      <c r="L7305" t="s">
        <v>22</v>
      </c>
      <c r="M7305">
        <v>121000</v>
      </c>
      <c r="O7305" t="s">
        <v>1857</v>
      </c>
      <c r="P7305" t="s">
        <v>2136</v>
      </c>
    </row>
    <row r="7306" spans="1:16" x14ac:dyDescent="0.25">
      <c r="A7306" t="s">
        <v>0</v>
      </c>
      <c r="B7306" t="s">
        <v>10089</v>
      </c>
      <c r="C7306" t="s">
        <v>4088</v>
      </c>
      <c r="D7306" t="s">
        <v>3957</v>
      </c>
      <c r="E7306" t="s">
        <v>105</v>
      </c>
      <c r="F7306" t="b">
        <v>0</v>
      </c>
      <c r="G7306" t="s">
        <v>27</v>
      </c>
      <c r="H7306" s="4">
        <v>45744.791886574072</v>
      </c>
      <c r="I7306" t="b">
        <v>1</v>
      </c>
      <c r="J7306" t="b">
        <v>0</v>
      </c>
      <c r="K7306" t="s">
        <v>24</v>
      </c>
      <c r="L7306" t="s">
        <v>36</v>
      </c>
      <c r="N7306">
        <v>24.014999389648441</v>
      </c>
      <c r="O7306" t="s">
        <v>4089</v>
      </c>
      <c r="P7306" t="s">
        <v>1597</v>
      </c>
    </row>
    <row r="7307" spans="1:16" x14ac:dyDescent="0.25">
      <c r="A7307" t="s">
        <v>0</v>
      </c>
      <c r="B7307" t="s">
        <v>0</v>
      </c>
      <c r="C7307" t="s">
        <v>3115</v>
      </c>
      <c r="D7307" t="s">
        <v>3828</v>
      </c>
      <c r="E7307" t="s">
        <v>20</v>
      </c>
      <c r="F7307" t="b">
        <v>0</v>
      </c>
      <c r="G7307" t="s">
        <v>41</v>
      </c>
      <c r="H7307" s="4">
        <v>45744.791944444441</v>
      </c>
      <c r="I7307" t="b">
        <v>1</v>
      </c>
      <c r="J7307" t="b">
        <v>1</v>
      </c>
      <c r="K7307" t="s">
        <v>24</v>
      </c>
      <c r="L7307" t="s">
        <v>36</v>
      </c>
      <c r="N7307">
        <v>32.5</v>
      </c>
      <c r="O7307" t="s">
        <v>1214</v>
      </c>
    </row>
    <row r="7308" spans="1:16" x14ac:dyDescent="0.25">
      <c r="A7308" t="s">
        <v>2</v>
      </c>
      <c r="B7308" t="s">
        <v>10090</v>
      </c>
      <c r="C7308" t="s">
        <v>39</v>
      </c>
      <c r="D7308" t="s">
        <v>2208</v>
      </c>
      <c r="E7308" t="s">
        <v>51</v>
      </c>
      <c r="F7308" t="b">
        <v>1</v>
      </c>
      <c r="G7308" t="s">
        <v>30</v>
      </c>
      <c r="H7308" s="4">
        <v>45744.793773148151</v>
      </c>
      <c r="I7308" t="b">
        <v>1</v>
      </c>
      <c r="J7308" t="b">
        <v>1</v>
      </c>
      <c r="K7308" t="s">
        <v>24</v>
      </c>
      <c r="L7308" t="s">
        <v>36</v>
      </c>
      <c r="N7308">
        <v>52.5</v>
      </c>
      <c r="O7308" t="s">
        <v>289</v>
      </c>
      <c r="P7308" t="s">
        <v>10091</v>
      </c>
    </row>
    <row r="7309" spans="1:16" x14ac:dyDescent="0.25">
      <c r="A7309" t="s">
        <v>0</v>
      </c>
      <c r="B7309" t="s">
        <v>2002</v>
      </c>
      <c r="C7309" t="s">
        <v>3578</v>
      </c>
      <c r="D7309" t="s">
        <v>3957</v>
      </c>
      <c r="E7309" t="s">
        <v>20</v>
      </c>
      <c r="F7309" t="b">
        <v>0</v>
      </c>
      <c r="G7309" t="s">
        <v>27</v>
      </c>
      <c r="H7309" s="4">
        <v>45744.833391203712</v>
      </c>
      <c r="I7309" t="b">
        <v>0</v>
      </c>
      <c r="J7309" t="b">
        <v>0</v>
      </c>
      <c r="K7309" t="s">
        <v>24</v>
      </c>
      <c r="L7309" t="s">
        <v>36</v>
      </c>
      <c r="N7309">
        <v>27.979999542236332</v>
      </c>
      <c r="O7309" t="s">
        <v>10092</v>
      </c>
      <c r="P7309" t="s">
        <v>2233</v>
      </c>
    </row>
    <row r="7310" spans="1:16" x14ac:dyDescent="0.25">
      <c r="A7310" t="s">
        <v>0</v>
      </c>
      <c r="B7310" t="s">
        <v>10093</v>
      </c>
      <c r="C7310" t="s">
        <v>236</v>
      </c>
      <c r="D7310" t="s">
        <v>2208</v>
      </c>
      <c r="E7310" t="s">
        <v>20</v>
      </c>
      <c r="F7310" t="b">
        <v>0</v>
      </c>
      <c r="G7310" t="s">
        <v>27</v>
      </c>
      <c r="H7310" s="4">
        <v>45744.833460648151</v>
      </c>
      <c r="I7310" t="b">
        <v>0</v>
      </c>
      <c r="J7310" t="b">
        <v>1</v>
      </c>
      <c r="K7310" t="s">
        <v>24</v>
      </c>
      <c r="L7310" t="s">
        <v>22</v>
      </c>
      <c r="M7310">
        <v>130500</v>
      </c>
      <c r="O7310" t="s">
        <v>10094</v>
      </c>
      <c r="P7310" t="s">
        <v>204</v>
      </c>
    </row>
    <row r="7311" spans="1:16" x14ac:dyDescent="0.25">
      <c r="A7311" t="s">
        <v>2</v>
      </c>
      <c r="B7311" t="s">
        <v>2</v>
      </c>
      <c r="C7311" t="s">
        <v>3435</v>
      </c>
      <c r="D7311" t="s">
        <v>1188</v>
      </c>
      <c r="E7311" t="s">
        <v>20</v>
      </c>
      <c r="F7311" t="b">
        <v>0</v>
      </c>
      <c r="G7311" t="s">
        <v>41</v>
      </c>
      <c r="H7311" s="4">
        <v>45744.834768518522</v>
      </c>
      <c r="I7311" t="b">
        <v>0</v>
      </c>
      <c r="J7311" t="b">
        <v>0</v>
      </c>
      <c r="K7311" t="s">
        <v>24</v>
      </c>
      <c r="L7311" t="s">
        <v>22</v>
      </c>
      <c r="M7311">
        <v>127500</v>
      </c>
      <c r="O7311" t="s">
        <v>10095</v>
      </c>
      <c r="P7311" t="s">
        <v>10096</v>
      </c>
    </row>
    <row r="7312" spans="1:16" x14ac:dyDescent="0.25">
      <c r="A7312" t="s">
        <v>2</v>
      </c>
      <c r="B7312" t="s">
        <v>1701</v>
      </c>
      <c r="C7312" t="s">
        <v>1007</v>
      </c>
      <c r="D7312" t="s">
        <v>3828</v>
      </c>
      <c r="E7312" t="s">
        <v>51</v>
      </c>
      <c r="F7312" t="b">
        <v>0</v>
      </c>
      <c r="G7312" t="s">
        <v>41</v>
      </c>
      <c r="H7312" s="4">
        <v>45744.834826388891</v>
      </c>
      <c r="I7312" t="b">
        <v>1</v>
      </c>
      <c r="J7312" t="b">
        <v>0</v>
      </c>
      <c r="K7312" t="s">
        <v>24</v>
      </c>
      <c r="L7312" t="s">
        <v>36</v>
      </c>
      <c r="N7312">
        <v>47.5</v>
      </c>
      <c r="O7312" t="s">
        <v>2310</v>
      </c>
    </row>
    <row r="7313" spans="1:16" x14ac:dyDescent="0.25">
      <c r="A7313" t="s">
        <v>2</v>
      </c>
      <c r="B7313" t="s">
        <v>8980</v>
      </c>
      <c r="C7313" t="s">
        <v>2941</v>
      </c>
      <c r="D7313" t="s">
        <v>3957</v>
      </c>
      <c r="E7313" t="s">
        <v>20</v>
      </c>
      <c r="F7313" t="b">
        <v>0</v>
      </c>
      <c r="G7313" t="s">
        <v>35</v>
      </c>
      <c r="H7313" s="4">
        <v>45744.83520833333</v>
      </c>
      <c r="I7313" t="b">
        <v>0</v>
      </c>
      <c r="J7313" t="b">
        <v>1</v>
      </c>
      <c r="K7313" t="s">
        <v>24</v>
      </c>
      <c r="L7313" t="s">
        <v>36</v>
      </c>
      <c r="N7313">
        <v>30.505001068115231</v>
      </c>
      <c r="O7313" t="s">
        <v>1071</v>
      </c>
      <c r="P7313" t="s">
        <v>8981</v>
      </c>
    </row>
    <row r="7314" spans="1:16" x14ac:dyDescent="0.25">
      <c r="A7314" t="s">
        <v>89</v>
      </c>
      <c r="B7314" t="s">
        <v>10097</v>
      </c>
      <c r="C7314" t="s">
        <v>757</v>
      </c>
      <c r="D7314" t="s">
        <v>4090</v>
      </c>
      <c r="E7314" t="s">
        <v>20</v>
      </c>
      <c r="F7314" t="b">
        <v>0</v>
      </c>
      <c r="G7314" t="s">
        <v>41</v>
      </c>
      <c r="H7314" s="4">
        <v>45744.876458333332</v>
      </c>
      <c r="I7314" t="b">
        <v>0</v>
      </c>
      <c r="J7314" t="b">
        <v>1</v>
      </c>
      <c r="K7314" t="s">
        <v>24</v>
      </c>
      <c r="L7314" t="s">
        <v>22</v>
      </c>
      <c r="M7314">
        <v>205500</v>
      </c>
      <c r="O7314" t="s">
        <v>10098</v>
      </c>
      <c r="P7314" t="s">
        <v>10099</v>
      </c>
    </row>
    <row r="7315" spans="1:16" x14ac:dyDescent="0.25">
      <c r="A7315" t="s">
        <v>2</v>
      </c>
      <c r="B7315" t="s">
        <v>10100</v>
      </c>
      <c r="C7315" t="s">
        <v>39</v>
      </c>
      <c r="D7315" t="s">
        <v>2208</v>
      </c>
      <c r="F7315" t="b">
        <v>1</v>
      </c>
      <c r="G7315" t="s">
        <v>35</v>
      </c>
      <c r="H7315" s="4">
        <v>45744.876747685194</v>
      </c>
      <c r="I7315" t="b">
        <v>1</v>
      </c>
      <c r="J7315" t="b">
        <v>0</v>
      </c>
      <c r="K7315" t="s">
        <v>24</v>
      </c>
      <c r="L7315" t="s">
        <v>36</v>
      </c>
      <c r="N7315">
        <v>94.519996643066406</v>
      </c>
      <c r="O7315" t="s">
        <v>10101</v>
      </c>
      <c r="P7315" t="s">
        <v>10102</v>
      </c>
    </row>
    <row r="7316" spans="1:16" x14ac:dyDescent="0.25">
      <c r="A7316" t="s">
        <v>25</v>
      </c>
      <c r="B7316" t="s">
        <v>1577</v>
      </c>
      <c r="C7316" t="s">
        <v>2182</v>
      </c>
      <c r="D7316" t="s">
        <v>3957</v>
      </c>
      <c r="E7316" t="s">
        <v>34</v>
      </c>
      <c r="F7316" t="b">
        <v>0</v>
      </c>
      <c r="G7316" t="s">
        <v>27</v>
      </c>
      <c r="H7316" s="4">
        <v>45744.916759259257</v>
      </c>
      <c r="I7316" t="b">
        <v>0</v>
      </c>
      <c r="J7316" t="b">
        <v>0</v>
      </c>
      <c r="K7316" t="s">
        <v>24</v>
      </c>
      <c r="L7316" t="s">
        <v>36</v>
      </c>
      <c r="N7316">
        <v>27.979999542236332</v>
      </c>
      <c r="O7316" t="s">
        <v>10103</v>
      </c>
      <c r="P7316" t="s">
        <v>10104</v>
      </c>
    </row>
    <row r="7317" spans="1:16" x14ac:dyDescent="0.25">
      <c r="A7317" t="s">
        <v>25</v>
      </c>
      <c r="B7317" t="s">
        <v>25</v>
      </c>
      <c r="C7317" t="s">
        <v>1353</v>
      </c>
      <c r="D7317" t="s">
        <v>3957</v>
      </c>
      <c r="E7317" t="s">
        <v>34</v>
      </c>
      <c r="F7317" t="b">
        <v>0</v>
      </c>
      <c r="G7317" t="s">
        <v>52</v>
      </c>
      <c r="H7317" s="4">
        <v>45744.917349537027</v>
      </c>
      <c r="I7317" t="b">
        <v>0</v>
      </c>
      <c r="J7317" t="b">
        <v>1</v>
      </c>
      <c r="K7317" t="s">
        <v>24</v>
      </c>
      <c r="L7317" t="s">
        <v>36</v>
      </c>
      <c r="N7317">
        <v>22.694999694824219</v>
      </c>
      <c r="O7317" t="s">
        <v>74</v>
      </c>
      <c r="P7317" t="s">
        <v>10105</v>
      </c>
    </row>
    <row r="7318" spans="1:16" x14ac:dyDescent="0.25">
      <c r="A7318" t="s">
        <v>2</v>
      </c>
      <c r="B7318" t="s">
        <v>10106</v>
      </c>
      <c r="C7318" t="s">
        <v>1040</v>
      </c>
      <c r="D7318" t="s">
        <v>3828</v>
      </c>
      <c r="E7318" t="s">
        <v>51</v>
      </c>
      <c r="F7318" t="b">
        <v>0</v>
      </c>
      <c r="G7318" t="s">
        <v>41</v>
      </c>
      <c r="H7318" s="4">
        <v>45744.918124999997</v>
      </c>
      <c r="I7318" t="b">
        <v>0</v>
      </c>
      <c r="J7318" t="b">
        <v>0</v>
      </c>
      <c r="K7318" t="s">
        <v>24</v>
      </c>
      <c r="L7318" t="s">
        <v>36</v>
      </c>
      <c r="N7318">
        <v>40</v>
      </c>
      <c r="O7318" t="s">
        <v>1868</v>
      </c>
      <c r="P7318" t="s">
        <v>10107</v>
      </c>
    </row>
    <row r="7319" spans="1:16" x14ac:dyDescent="0.25">
      <c r="A7319" t="s">
        <v>2</v>
      </c>
      <c r="B7319" t="s">
        <v>10108</v>
      </c>
      <c r="C7319" t="s">
        <v>622</v>
      </c>
      <c r="D7319" t="s">
        <v>3957</v>
      </c>
      <c r="E7319" t="s">
        <v>34</v>
      </c>
      <c r="F7319" t="b">
        <v>0</v>
      </c>
      <c r="G7319" t="s">
        <v>41</v>
      </c>
      <c r="H7319" s="4">
        <v>45744.918298611112</v>
      </c>
      <c r="I7319" t="b">
        <v>0</v>
      </c>
      <c r="J7319" t="b">
        <v>1</v>
      </c>
      <c r="K7319" t="s">
        <v>24</v>
      </c>
      <c r="L7319" t="s">
        <v>36</v>
      </c>
      <c r="N7319">
        <v>57.060001373291023</v>
      </c>
      <c r="O7319" t="s">
        <v>10109</v>
      </c>
      <c r="P7319" t="s">
        <v>10110</v>
      </c>
    </row>
    <row r="7320" spans="1:16" x14ac:dyDescent="0.25">
      <c r="A7320" t="s">
        <v>0</v>
      </c>
      <c r="B7320" t="s">
        <v>10111</v>
      </c>
      <c r="C7320" t="s">
        <v>82</v>
      </c>
      <c r="D7320" t="s">
        <v>3973</v>
      </c>
      <c r="E7320" t="s">
        <v>20</v>
      </c>
      <c r="F7320" t="b">
        <v>0</v>
      </c>
      <c r="G7320" t="s">
        <v>27</v>
      </c>
      <c r="H7320" s="4">
        <v>45744.958379629628</v>
      </c>
      <c r="I7320" t="b">
        <v>0</v>
      </c>
      <c r="J7320" t="b">
        <v>0</v>
      </c>
      <c r="K7320" t="s">
        <v>24</v>
      </c>
      <c r="L7320" t="s">
        <v>36</v>
      </c>
      <c r="N7320">
        <v>57.5</v>
      </c>
      <c r="O7320" t="s">
        <v>2450</v>
      </c>
      <c r="P7320" t="s">
        <v>10112</v>
      </c>
    </row>
    <row r="7321" spans="1:16" x14ac:dyDescent="0.25">
      <c r="A7321" t="s">
        <v>1</v>
      </c>
      <c r="B7321" t="s">
        <v>1728</v>
      </c>
      <c r="C7321" t="s">
        <v>841</v>
      </c>
      <c r="D7321" t="s">
        <v>3973</v>
      </c>
      <c r="E7321" t="s">
        <v>20</v>
      </c>
      <c r="F7321" t="b">
        <v>0</v>
      </c>
      <c r="G7321" t="s">
        <v>30</v>
      </c>
      <c r="H7321" s="4">
        <v>45744.959432870368</v>
      </c>
      <c r="I7321" t="b">
        <v>0</v>
      </c>
      <c r="J7321" t="b">
        <v>1</v>
      </c>
      <c r="K7321" t="s">
        <v>24</v>
      </c>
      <c r="L7321" t="s">
        <v>22</v>
      </c>
      <c r="M7321">
        <v>84000.078125</v>
      </c>
      <c r="O7321" t="s">
        <v>9872</v>
      </c>
      <c r="P7321" t="s">
        <v>1597</v>
      </c>
    </row>
    <row r="7322" spans="1:16" x14ac:dyDescent="0.25">
      <c r="A7322" t="s">
        <v>2</v>
      </c>
      <c r="B7322" t="s">
        <v>10113</v>
      </c>
      <c r="C7322" t="s">
        <v>29</v>
      </c>
      <c r="D7322" t="s">
        <v>3957</v>
      </c>
      <c r="E7322" t="s">
        <v>34</v>
      </c>
      <c r="F7322" t="b">
        <v>0</v>
      </c>
      <c r="G7322" t="s">
        <v>41</v>
      </c>
      <c r="H7322" s="4">
        <v>45744.95989583333</v>
      </c>
      <c r="I7322" t="b">
        <v>1</v>
      </c>
      <c r="J7322" t="b">
        <v>0</v>
      </c>
      <c r="K7322" t="s">
        <v>24</v>
      </c>
      <c r="L7322" t="s">
        <v>36</v>
      </c>
      <c r="N7322">
        <v>38.215000152587891</v>
      </c>
      <c r="O7322" t="s">
        <v>1411</v>
      </c>
      <c r="P7322" t="s">
        <v>274</v>
      </c>
    </row>
    <row r="7323" spans="1:16" x14ac:dyDescent="0.25">
      <c r="A7323" t="s">
        <v>2</v>
      </c>
      <c r="B7323" t="s">
        <v>10114</v>
      </c>
      <c r="C7323" t="s">
        <v>633</v>
      </c>
      <c r="D7323" t="s">
        <v>2208</v>
      </c>
      <c r="E7323" t="s">
        <v>51</v>
      </c>
      <c r="F7323" t="b">
        <v>0</v>
      </c>
      <c r="G7323" t="s">
        <v>41</v>
      </c>
      <c r="H7323" s="4">
        <v>45744.95989583333</v>
      </c>
      <c r="I7323" t="b">
        <v>0</v>
      </c>
      <c r="J7323" t="b">
        <v>1</v>
      </c>
      <c r="K7323" t="s">
        <v>24</v>
      </c>
      <c r="L7323" t="s">
        <v>36</v>
      </c>
      <c r="N7323">
        <v>60</v>
      </c>
      <c r="O7323" t="s">
        <v>1171</v>
      </c>
      <c r="P7323" t="s">
        <v>221</v>
      </c>
    </row>
    <row r="7324" spans="1:16" x14ac:dyDescent="0.25">
      <c r="A7324" t="s">
        <v>2</v>
      </c>
      <c r="B7324" t="s">
        <v>10115</v>
      </c>
      <c r="C7324" t="s">
        <v>1534</v>
      </c>
      <c r="D7324" t="s">
        <v>3828</v>
      </c>
      <c r="E7324" t="s">
        <v>20</v>
      </c>
      <c r="F7324" t="b">
        <v>0</v>
      </c>
      <c r="G7324" t="s">
        <v>41</v>
      </c>
      <c r="H7324" s="4">
        <v>45745.001516203702</v>
      </c>
      <c r="I7324" t="b">
        <v>0</v>
      </c>
      <c r="J7324" t="b">
        <v>1</v>
      </c>
      <c r="K7324" t="s">
        <v>24</v>
      </c>
      <c r="L7324" t="s">
        <v>22</v>
      </c>
      <c r="M7324">
        <v>187500</v>
      </c>
      <c r="O7324" t="s">
        <v>341</v>
      </c>
    </row>
    <row r="7325" spans="1:16" x14ac:dyDescent="0.25">
      <c r="A7325" t="s">
        <v>1</v>
      </c>
      <c r="B7325" t="s">
        <v>661</v>
      </c>
      <c r="C7325" t="s">
        <v>211</v>
      </c>
      <c r="D7325" t="s">
        <v>3828</v>
      </c>
      <c r="E7325" t="s">
        <v>20</v>
      </c>
      <c r="F7325" t="b">
        <v>0</v>
      </c>
      <c r="G7325" t="s">
        <v>23</v>
      </c>
      <c r="H7325" s="4">
        <v>45745.030069444438</v>
      </c>
      <c r="I7325" t="b">
        <v>0</v>
      </c>
      <c r="J7325" t="b">
        <v>0</v>
      </c>
      <c r="K7325" t="s">
        <v>24</v>
      </c>
      <c r="L7325" t="s">
        <v>22</v>
      </c>
      <c r="M7325">
        <v>90000</v>
      </c>
      <c r="O7325" t="s">
        <v>10116</v>
      </c>
      <c r="P7325" t="s">
        <v>193</v>
      </c>
    </row>
    <row r="7326" spans="1:16" x14ac:dyDescent="0.25">
      <c r="A7326" t="s">
        <v>0</v>
      </c>
      <c r="B7326" t="s">
        <v>0</v>
      </c>
      <c r="C7326" t="s">
        <v>3081</v>
      </c>
      <c r="D7326" t="s">
        <v>7547</v>
      </c>
      <c r="E7326" t="s">
        <v>34</v>
      </c>
      <c r="F7326" t="b">
        <v>0</v>
      </c>
      <c r="G7326" t="s">
        <v>41</v>
      </c>
      <c r="H7326" s="4">
        <v>45745.042048611111</v>
      </c>
      <c r="I7326" t="b">
        <v>0</v>
      </c>
      <c r="J7326" t="b">
        <v>0</v>
      </c>
      <c r="K7326" t="s">
        <v>24</v>
      </c>
      <c r="L7326" t="s">
        <v>36</v>
      </c>
      <c r="N7326">
        <v>15</v>
      </c>
      <c r="O7326" t="s">
        <v>7548</v>
      </c>
      <c r="P7326" t="s">
        <v>61</v>
      </c>
    </row>
    <row r="7327" spans="1:16" x14ac:dyDescent="0.25">
      <c r="A7327" t="s">
        <v>1</v>
      </c>
      <c r="B7327" t="s">
        <v>10117</v>
      </c>
      <c r="C7327" t="s">
        <v>39</v>
      </c>
      <c r="D7327" t="s">
        <v>7658</v>
      </c>
      <c r="E7327" t="s">
        <v>20</v>
      </c>
      <c r="F7327" t="b">
        <v>1</v>
      </c>
      <c r="G7327" t="s">
        <v>2495</v>
      </c>
      <c r="H7327" s="4">
        <v>45745.196030092593</v>
      </c>
      <c r="I7327" t="b">
        <v>0</v>
      </c>
      <c r="J7327" t="b">
        <v>0</v>
      </c>
      <c r="K7327" t="s">
        <v>2495</v>
      </c>
      <c r="L7327" t="s">
        <v>22</v>
      </c>
      <c r="M7327">
        <v>70000</v>
      </c>
      <c r="O7327" t="s">
        <v>10118</v>
      </c>
      <c r="P7327" t="s">
        <v>448</v>
      </c>
    </row>
    <row r="7328" spans="1:16" x14ac:dyDescent="0.25">
      <c r="A7328" t="s">
        <v>0</v>
      </c>
      <c r="B7328" t="s">
        <v>10119</v>
      </c>
      <c r="C7328" t="s">
        <v>82</v>
      </c>
      <c r="D7328" t="s">
        <v>3970</v>
      </c>
      <c r="E7328" t="s">
        <v>20</v>
      </c>
      <c r="F7328" t="b">
        <v>0</v>
      </c>
      <c r="G7328" t="s">
        <v>27</v>
      </c>
      <c r="H7328" s="4">
        <v>45745.2500462963</v>
      </c>
      <c r="I7328" t="b">
        <v>0</v>
      </c>
      <c r="J7328" t="b">
        <v>1</v>
      </c>
      <c r="K7328" t="s">
        <v>24</v>
      </c>
      <c r="L7328" t="s">
        <v>22</v>
      </c>
      <c r="M7328">
        <v>178000</v>
      </c>
      <c r="O7328" t="s">
        <v>7420</v>
      </c>
      <c r="P7328" t="s">
        <v>2951</v>
      </c>
    </row>
    <row r="7329" spans="1:16" x14ac:dyDescent="0.25">
      <c r="A7329" t="s">
        <v>0</v>
      </c>
      <c r="B7329" t="s">
        <v>1290</v>
      </c>
      <c r="C7329" t="s">
        <v>82</v>
      </c>
      <c r="D7329" t="s">
        <v>4205</v>
      </c>
      <c r="E7329" t="s">
        <v>20</v>
      </c>
      <c r="F7329" t="b">
        <v>0</v>
      </c>
      <c r="G7329" t="s">
        <v>27</v>
      </c>
      <c r="H7329" s="4">
        <v>45745.250115740739</v>
      </c>
      <c r="I7329" t="b">
        <v>1</v>
      </c>
      <c r="J7329" t="b">
        <v>1</v>
      </c>
      <c r="K7329" t="s">
        <v>24</v>
      </c>
      <c r="L7329" t="s">
        <v>22</v>
      </c>
      <c r="M7329">
        <v>215000</v>
      </c>
      <c r="O7329" t="s">
        <v>10120</v>
      </c>
      <c r="P7329" t="s">
        <v>10121</v>
      </c>
    </row>
    <row r="7330" spans="1:16" x14ac:dyDescent="0.25">
      <c r="A7330" t="s">
        <v>0</v>
      </c>
      <c r="B7330" t="s">
        <v>10122</v>
      </c>
      <c r="C7330" t="s">
        <v>386</v>
      </c>
      <c r="D7330" t="s">
        <v>10123</v>
      </c>
      <c r="F7330" t="b">
        <v>0</v>
      </c>
      <c r="G7330" t="s">
        <v>41</v>
      </c>
      <c r="H7330" s="4">
        <v>45745.250509259262</v>
      </c>
      <c r="I7330" t="b">
        <v>1</v>
      </c>
      <c r="J7330" t="b">
        <v>1</v>
      </c>
      <c r="K7330" t="s">
        <v>24</v>
      </c>
      <c r="L7330" t="s">
        <v>36</v>
      </c>
      <c r="N7330">
        <v>36.279998779296882</v>
      </c>
      <c r="O7330" t="s">
        <v>1336</v>
      </c>
      <c r="P7330" t="s">
        <v>280</v>
      </c>
    </row>
    <row r="7331" spans="1:16" x14ac:dyDescent="0.25">
      <c r="A7331" t="s">
        <v>25</v>
      </c>
      <c r="B7331" t="s">
        <v>25</v>
      </c>
      <c r="C7331" t="s">
        <v>494</v>
      </c>
      <c r="D7331" t="s">
        <v>2208</v>
      </c>
      <c r="E7331" t="s">
        <v>20</v>
      </c>
      <c r="F7331" t="b">
        <v>0</v>
      </c>
      <c r="G7331" t="s">
        <v>41</v>
      </c>
      <c r="H7331" s="4">
        <v>45745.250509259262</v>
      </c>
      <c r="I7331" t="b">
        <v>1</v>
      </c>
      <c r="J7331" t="b">
        <v>0</v>
      </c>
      <c r="K7331" t="s">
        <v>24</v>
      </c>
      <c r="L7331" t="s">
        <v>22</v>
      </c>
      <c r="M7331">
        <v>122500</v>
      </c>
      <c r="O7331" t="s">
        <v>10016</v>
      </c>
      <c r="P7331" t="s">
        <v>10017</v>
      </c>
    </row>
    <row r="7332" spans="1:16" x14ac:dyDescent="0.25">
      <c r="A7332" t="s">
        <v>0</v>
      </c>
      <c r="B7332" t="s">
        <v>0</v>
      </c>
      <c r="C7332" t="s">
        <v>10124</v>
      </c>
      <c r="D7332" t="s">
        <v>7547</v>
      </c>
      <c r="E7332" t="s">
        <v>34</v>
      </c>
      <c r="F7332" t="b">
        <v>0</v>
      </c>
      <c r="G7332" t="s">
        <v>41</v>
      </c>
      <c r="H7332" s="4">
        <v>45745.250601851847</v>
      </c>
      <c r="I7332" t="b">
        <v>0</v>
      </c>
      <c r="J7332" t="b">
        <v>0</v>
      </c>
      <c r="K7332" t="s">
        <v>24</v>
      </c>
      <c r="L7332" t="s">
        <v>36</v>
      </c>
      <c r="N7332">
        <v>15</v>
      </c>
      <c r="O7332" t="s">
        <v>7548</v>
      </c>
      <c r="P7332" t="s">
        <v>61</v>
      </c>
    </row>
    <row r="7333" spans="1:16" x14ac:dyDescent="0.25">
      <c r="A7333" t="s">
        <v>1</v>
      </c>
      <c r="B7333" t="s">
        <v>10125</v>
      </c>
      <c r="C7333" t="s">
        <v>213</v>
      </c>
      <c r="D7333" t="s">
        <v>3973</v>
      </c>
      <c r="E7333" t="s">
        <v>20</v>
      </c>
      <c r="F7333" t="b">
        <v>0</v>
      </c>
      <c r="G7333" t="s">
        <v>41</v>
      </c>
      <c r="H7333" s="4">
        <v>45745.251215277778</v>
      </c>
      <c r="I7333" t="b">
        <v>0</v>
      </c>
      <c r="J7333" t="b">
        <v>1</v>
      </c>
      <c r="K7333" t="s">
        <v>24</v>
      </c>
      <c r="L7333" t="s">
        <v>22</v>
      </c>
      <c r="M7333">
        <v>232500</v>
      </c>
      <c r="O7333" t="s">
        <v>2768</v>
      </c>
      <c r="P7333" t="s">
        <v>149</v>
      </c>
    </row>
    <row r="7334" spans="1:16" x14ac:dyDescent="0.25">
      <c r="A7334" t="s">
        <v>2</v>
      </c>
      <c r="B7334" t="s">
        <v>638</v>
      </c>
      <c r="C7334" t="s">
        <v>213</v>
      </c>
      <c r="D7334" t="s">
        <v>3828</v>
      </c>
      <c r="E7334" t="s">
        <v>20</v>
      </c>
      <c r="F7334" t="b">
        <v>0</v>
      </c>
      <c r="G7334" t="s">
        <v>41</v>
      </c>
      <c r="H7334" s="4">
        <v>45745.25141203704</v>
      </c>
      <c r="I7334" t="b">
        <v>0</v>
      </c>
      <c r="J7334" t="b">
        <v>1</v>
      </c>
      <c r="K7334" t="s">
        <v>24</v>
      </c>
      <c r="L7334" t="s">
        <v>22</v>
      </c>
      <c r="M7334">
        <v>128114.578125</v>
      </c>
      <c r="O7334" t="s">
        <v>7801</v>
      </c>
      <c r="P7334" t="s">
        <v>7802</v>
      </c>
    </row>
    <row r="7335" spans="1:16" x14ac:dyDescent="0.25">
      <c r="A7335" t="s">
        <v>1</v>
      </c>
      <c r="B7335" t="s">
        <v>10126</v>
      </c>
      <c r="C7335" t="s">
        <v>2568</v>
      </c>
      <c r="D7335" t="s">
        <v>9212</v>
      </c>
      <c r="E7335" t="s">
        <v>20</v>
      </c>
      <c r="F7335" t="b">
        <v>0</v>
      </c>
      <c r="G7335" t="s">
        <v>30</v>
      </c>
      <c r="H7335" s="4">
        <v>45745.252650462957</v>
      </c>
      <c r="I7335" t="b">
        <v>0</v>
      </c>
      <c r="J7335" t="b">
        <v>0</v>
      </c>
      <c r="K7335" t="s">
        <v>24</v>
      </c>
      <c r="L7335" t="s">
        <v>22</v>
      </c>
      <c r="M7335">
        <v>70000</v>
      </c>
      <c r="O7335" t="s">
        <v>10127</v>
      </c>
      <c r="P7335" t="s">
        <v>10128</v>
      </c>
    </row>
    <row r="7336" spans="1:16" x14ac:dyDescent="0.25">
      <c r="A7336" t="s">
        <v>2</v>
      </c>
      <c r="B7336" t="s">
        <v>10129</v>
      </c>
      <c r="C7336" t="s">
        <v>870</v>
      </c>
      <c r="D7336" t="s">
        <v>10130</v>
      </c>
      <c r="E7336" t="s">
        <v>20</v>
      </c>
      <c r="F7336" t="b">
        <v>0</v>
      </c>
      <c r="G7336" t="s">
        <v>870</v>
      </c>
      <c r="H7336" s="4">
        <v>45745.256111111114</v>
      </c>
      <c r="I7336" t="b">
        <v>1</v>
      </c>
      <c r="J7336" t="b">
        <v>0</v>
      </c>
      <c r="K7336" t="s">
        <v>870</v>
      </c>
      <c r="L7336" t="s">
        <v>22</v>
      </c>
      <c r="M7336">
        <v>72800</v>
      </c>
      <c r="O7336" t="s">
        <v>10131</v>
      </c>
      <c r="P7336" t="s">
        <v>10132</v>
      </c>
    </row>
    <row r="7337" spans="1:16" x14ac:dyDescent="0.25">
      <c r="A7337" t="s">
        <v>1</v>
      </c>
      <c r="B7337" t="s">
        <v>1767</v>
      </c>
      <c r="C7337" t="s">
        <v>211</v>
      </c>
      <c r="D7337" t="s">
        <v>3828</v>
      </c>
      <c r="E7337" t="s">
        <v>20</v>
      </c>
      <c r="F7337" t="b">
        <v>0</v>
      </c>
      <c r="G7337" t="s">
        <v>23</v>
      </c>
      <c r="H7337" s="4">
        <v>45745.269143518519</v>
      </c>
      <c r="I7337" t="b">
        <v>0</v>
      </c>
      <c r="J7337" t="b">
        <v>0</v>
      </c>
      <c r="K7337" t="s">
        <v>24</v>
      </c>
      <c r="L7337" t="s">
        <v>22</v>
      </c>
      <c r="M7337">
        <v>110000</v>
      </c>
      <c r="O7337" t="s">
        <v>10116</v>
      </c>
      <c r="P7337" t="s">
        <v>193</v>
      </c>
    </row>
    <row r="7338" spans="1:16" x14ac:dyDescent="0.25">
      <c r="A7338" t="s">
        <v>0</v>
      </c>
      <c r="B7338" t="s">
        <v>0</v>
      </c>
      <c r="C7338" t="s">
        <v>10133</v>
      </c>
      <c r="D7338" t="s">
        <v>1214</v>
      </c>
      <c r="E7338" t="s">
        <v>20</v>
      </c>
      <c r="F7338" t="b">
        <v>0</v>
      </c>
      <c r="G7338" t="s">
        <v>1247</v>
      </c>
      <c r="H7338" s="4">
        <v>45745.269837962973</v>
      </c>
      <c r="I7338" t="b">
        <v>0</v>
      </c>
      <c r="J7338" t="b">
        <v>0</v>
      </c>
      <c r="K7338" t="s">
        <v>1247</v>
      </c>
      <c r="L7338" t="s">
        <v>22</v>
      </c>
      <c r="M7338">
        <v>50000</v>
      </c>
      <c r="O7338" t="s">
        <v>1214</v>
      </c>
      <c r="P7338" t="s">
        <v>338</v>
      </c>
    </row>
    <row r="7339" spans="1:16" x14ac:dyDescent="0.25">
      <c r="A7339" t="s">
        <v>0</v>
      </c>
      <c r="B7339" t="s">
        <v>0</v>
      </c>
      <c r="C7339" t="s">
        <v>10134</v>
      </c>
      <c r="D7339" t="s">
        <v>1214</v>
      </c>
      <c r="E7339" t="s">
        <v>20</v>
      </c>
      <c r="F7339" t="b">
        <v>0</v>
      </c>
      <c r="G7339" t="s">
        <v>1247</v>
      </c>
      <c r="H7339" s="4">
        <v>45745.269837962973</v>
      </c>
      <c r="I7339" t="b">
        <v>1</v>
      </c>
      <c r="J7339" t="b">
        <v>0</v>
      </c>
      <c r="K7339" t="s">
        <v>1247</v>
      </c>
      <c r="L7339" t="s">
        <v>22</v>
      </c>
      <c r="M7339">
        <v>50000</v>
      </c>
      <c r="O7339" t="s">
        <v>1214</v>
      </c>
    </row>
    <row r="7340" spans="1:16" x14ac:dyDescent="0.25">
      <c r="A7340" t="s">
        <v>1</v>
      </c>
      <c r="B7340" t="s">
        <v>974</v>
      </c>
      <c r="C7340" t="s">
        <v>4208</v>
      </c>
      <c r="D7340" t="s">
        <v>3828</v>
      </c>
      <c r="E7340" t="s">
        <v>219</v>
      </c>
      <c r="F7340" t="b">
        <v>0</v>
      </c>
      <c r="G7340" t="s">
        <v>1247</v>
      </c>
      <c r="H7340" s="4">
        <v>45745.269907407397</v>
      </c>
      <c r="I7340" t="b">
        <v>0</v>
      </c>
      <c r="J7340" t="b">
        <v>0</v>
      </c>
      <c r="K7340" t="s">
        <v>1247</v>
      </c>
      <c r="L7340" t="s">
        <v>36</v>
      </c>
      <c r="N7340">
        <v>57</v>
      </c>
      <c r="O7340" t="s">
        <v>10135</v>
      </c>
      <c r="P7340" t="s">
        <v>10136</v>
      </c>
    </row>
    <row r="7341" spans="1:16" x14ac:dyDescent="0.25">
      <c r="A7341" t="s">
        <v>89</v>
      </c>
      <c r="B7341" t="s">
        <v>10137</v>
      </c>
      <c r="C7341" t="s">
        <v>39</v>
      </c>
      <c r="D7341" t="s">
        <v>3985</v>
      </c>
      <c r="E7341" t="s">
        <v>20</v>
      </c>
      <c r="F7341" t="b">
        <v>1</v>
      </c>
      <c r="G7341" t="s">
        <v>10138</v>
      </c>
      <c r="H7341" s="4">
        <v>45745.291770833333</v>
      </c>
      <c r="I7341" t="b">
        <v>1</v>
      </c>
      <c r="J7341" t="b">
        <v>0</v>
      </c>
      <c r="L7341" t="s">
        <v>22</v>
      </c>
      <c r="M7341">
        <v>145000</v>
      </c>
      <c r="O7341" t="s">
        <v>4052</v>
      </c>
    </row>
    <row r="7342" spans="1:16" x14ac:dyDescent="0.25">
      <c r="A7342" t="s">
        <v>0</v>
      </c>
      <c r="B7342" t="s">
        <v>0</v>
      </c>
      <c r="C7342" t="s">
        <v>3363</v>
      </c>
      <c r="D7342" t="s">
        <v>7547</v>
      </c>
      <c r="E7342" t="s">
        <v>34</v>
      </c>
      <c r="F7342" t="b">
        <v>0</v>
      </c>
      <c r="G7342" t="s">
        <v>52</v>
      </c>
      <c r="H7342" s="4">
        <v>45745.29277777778</v>
      </c>
      <c r="I7342" t="b">
        <v>0</v>
      </c>
      <c r="J7342" t="b">
        <v>0</v>
      </c>
      <c r="K7342" t="s">
        <v>24</v>
      </c>
      <c r="L7342" t="s">
        <v>36</v>
      </c>
      <c r="N7342">
        <v>15</v>
      </c>
      <c r="O7342" t="s">
        <v>7548</v>
      </c>
      <c r="P7342" t="s">
        <v>61</v>
      </c>
    </row>
    <row r="7343" spans="1:16" x14ac:dyDescent="0.25">
      <c r="A7343" t="s">
        <v>0</v>
      </c>
      <c r="B7343" t="s">
        <v>10139</v>
      </c>
      <c r="C7343" t="s">
        <v>10140</v>
      </c>
      <c r="D7343" t="s">
        <v>4014</v>
      </c>
      <c r="E7343" t="s">
        <v>631</v>
      </c>
      <c r="F7343" t="b">
        <v>0</v>
      </c>
      <c r="G7343" t="s">
        <v>10141</v>
      </c>
      <c r="H7343" s="4">
        <v>45745.294641203713</v>
      </c>
      <c r="I7343" t="b">
        <v>0</v>
      </c>
      <c r="J7343" t="b">
        <v>0</v>
      </c>
      <c r="L7343" t="s">
        <v>22</v>
      </c>
      <c r="M7343">
        <v>102500</v>
      </c>
      <c r="O7343" t="s">
        <v>10142</v>
      </c>
      <c r="P7343" t="s">
        <v>10143</v>
      </c>
    </row>
    <row r="7344" spans="1:16" x14ac:dyDescent="0.25">
      <c r="A7344" t="s">
        <v>89</v>
      </c>
      <c r="B7344" t="s">
        <v>9167</v>
      </c>
      <c r="C7344" t="s">
        <v>1208</v>
      </c>
      <c r="D7344" t="s">
        <v>3973</v>
      </c>
      <c r="E7344" t="s">
        <v>20</v>
      </c>
      <c r="F7344" t="b">
        <v>0</v>
      </c>
      <c r="G7344" t="s">
        <v>27</v>
      </c>
      <c r="H7344" s="4">
        <v>45745.376747685194</v>
      </c>
      <c r="I7344" t="b">
        <v>1</v>
      </c>
      <c r="J7344" t="b">
        <v>1</v>
      </c>
      <c r="K7344" t="s">
        <v>24</v>
      </c>
      <c r="L7344" t="s">
        <v>22</v>
      </c>
      <c r="M7344">
        <v>165500</v>
      </c>
      <c r="O7344" t="s">
        <v>65</v>
      </c>
      <c r="P7344" t="s">
        <v>9168</v>
      </c>
    </row>
    <row r="7345" spans="1:16" x14ac:dyDescent="0.25">
      <c r="A7345" t="s">
        <v>0</v>
      </c>
      <c r="B7345" t="s">
        <v>10144</v>
      </c>
      <c r="C7345" t="s">
        <v>372</v>
      </c>
      <c r="D7345" t="s">
        <v>3957</v>
      </c>
      <c r="E7345" t="s">
        <v>34</v>
      </c>
      <c r="F7345" t="b">
        <v>0</v>
      </c>
      <c r="G7345" t="s">
        <v>27</v>
      </c>
      <c r="H7345" s="4">
        <v>45745.416805555556</v>
      </c>
      <c r="I7345" t="b">
        <v>0</v>
      </c>
      <c r="J7345" t="b">
        <v>0</v>
      </c>
      <c r="K7345" t="s">
        <v>24</v>
      </c>
      <c r="L7345" t="s">
        <v>36</v>
      </c>
      <c r="N7345">
        <v>27.979999542236332</v>
      </c>
      <c r="O7345" t="s">
        <v>3962</v>
      </c>
      <c r="P7345" t="s">
        <v>280</v>
      </c>
    </row>
    <row r="7346" spans="1:16" x14ac:dyDescent="0.25">
      <c r="A7346" t="s">
        <v>0</v>
      </c>
      <c r="B7346" t="s">
        <v>9534</v>
      </c>
      <c r="C7346" t="s">
        <v>122</v>
      </c>
      <c r="D7346" t="s">
        <v>3957</v>
      </c>
      <c r="E7346" t="s">
        <v>34</v>
      </c>
      <c r="F7346" t="b">
        <v>0</v>
      </c>
      <c r="G7346" t="s">
        <v>52</v>
      </c>
      <c r="H7346" s="4">
        <v>45745.417743055557</v>
      </c>
      <c r="I7346" t="b">
        <v>0</v>
      </c>
      <c r="J7346" t="b">
        <v>1</v>
      </c>
      <c r="K7346" t="s">
        <v>24</v>
      </c>
      <c r="L7346" t="s">
        <v>36</v>
      </c>
      <c r="N7346">
        <v>16.125</v>
      </c>
      <c r="O7346" t="s">
        <v>9535</v>
      </c>
    </row>
    <row r="7347" spans="1:16" x14ac:dyDescent="0.25">
      <c r="A7347" t="s">
        <v>0</v>
      </c>
      <c r="B7347" t="s">
        <v>0</v>
      </c>
      <c r="C7347" t="s">
        <v>10145</v>
      </c>
      <c r="D7347" t="s">
        <v>3957</v>
      </c>
      <c r="E7347" t="s">
        <v>34</v>
      </c>
      <c r="F7347" t="b">
        <v>0</v>
      </c>
      <c r="G7347" t="s">
        <v>27</v>
      </c>
      <c r="H7347" s="4">
        <v>45745.458657407413</v>
      </c>
      <c r="I7347" t="b">
        <v>0</v>
      </c>
      <c r="J7347" t="b">
        <v>0</v>
      </c>
      <c r="K7347" t="s">
        <v>24</v>
      </c>
      <c r="L7347" t="s">
        <v>36</v>
      </c>
      <c r="N7347">
        <v>26.389999389648441</v>
      </c>
      <c r="O7347" t="s">
        <v>10146</v>
      </c>
      <c r="P7347" t="s">
        <v>10147</v>
      </c>
    </row>
    <row r="7348" spans="1:16" x14ac:dyDescent="0.25">
      <c r="A7348" t="s">
        <v>0</v>
      </c>
      <c r="B7348" t="s">
        <v>10148</v>
      </c>
      <c r="C7348" t="s">
        <v>400</v>
      </c>
      <c r="D7348" t="s">
        <v>10149</v>
      </c>
      <c r="E7348" t="s">
        <v>20</v>
      </c>
      <c r="F7348" t="b">
        <v>0</v>
      </c>
      <c r="G7348" t="s">
        <v>30</v>
      </c>
      <c r="H7348" s="4">
        <v>45745.45921296296</v>
      </c>
      <c r="I7348" t="b">
        <v>1</v>
      </c>
      <c r="J7348" t="b">
        <v>1</v>
      </c>
      <c r="K7348" t="s">
        <v>24</v>
      </c>
      <c r="L7348" t="s">
        <v>36</v>
      </c>
      <c r="N7348">
        <v>33</v>
      </c>
      <c r="O7348" t="s">
        <v>10150</v>
      </c>
    </row>
    <row r="7349" spans="1:16" x14ac:dyDescent="0.25">
      <c r="A7349" t="s">
        <v>28</v>
      </c>
      <c r="B7349" t="s">
        <v>10151</v>
      </c>
      <c r="C7349" t="s">
        <v>465</v>
      </c>
      <c r="D7349" t="s">
        <v>3973</v>
      </c>
      <c r="E7349" t="s">
        <v>20</v>
      </c>
      <c r="F7349" t="b">
        <v>0</v>
      </c>
      <c r="G7349" t="s">
        <v>41</v>
      </c>
      <c r="H7349" s="4">
        <v>45745.459594907406</v>
      </c>
      <c r="I7349" t="b">
        <v>0</v>
      </c>
      <c r="J7349" t="b">
        <v>0</v>
      </c>
      <c r="K7349" t="s">
        <v>24</v>
      </c>
      <c r="L7349" t="s">
        <v>22</v>
      </c>
      <c r="M7349">
        <v>155000</v>
      </c>
      <c r="O7349" t="s">
        <v>202</v>
      </c>
      <c r="P7349" t="s">
        <v>10152</v>
      </c>
    </row>
    <row r="7350" spans="1:16" x14ac:dyDescent="0.25">
      <c r="A7350" t="s">
        <v>0</v>
      </c>
      <c r="B7350" t="s">
        <v>0</v>
      </c>
      <c r="C7350" t="s">
        <v>1619</v>
      </c>
      <c r="D7350" t="s">
        <v>7547</v>
      </c>
      <c r="E7350" t="s">
        <v>34</v>
      </c>
      <c r="F7350" t="b">
        <v>0</v>
      </c>
      <c r="G7350" t="s">
        <v>23</v>
      </c>
      <c r="H7350" s="4">
        <v>45745.477407407408</v>
      </c>
      <c r="I7350" t="b">
        <v>0</v>
      </c>
      <c r="J7350" t="b">
        <v>0</v>
      </c>
      <c r="K7350" t="s">
        <v>24</v>
      </c>
      <c r="L7350" t="s">
        <v>36</v>
      </c>
      <c r="N7350">
        <v>15</v>
      </c>
      <c r="O7350" t="s">
        <v>7548</v>
      </c>
      <c r="P7350" t="s">
        <v>61</v>
      </c>
    </row>
    <row r="7351" spans="1:16" x14ac:dyDescent="0.25">
      <c r="A7351" t="s">
        <v>0</v>
      </c>
      <c r="B7351" t="s">
        <v>0</v>
      </c>
      <c r="C7351" t="s">
        <v>10153</v>
      </c>
      <c r="D7351" t="s">
        <v>7547</v>
      </c>
      <c r="E7351" t="s">
        <v>34</v>
      </c>
      <c r="F7351" t="b">
        <v>0</v>
      </c>
      <c r="G7351" t="s">
        <v>52</v>
      </c>
      <c r="H7351" s="4">
        <v>45745.501111111109</v>
      </c>
      <c r="I7351" t="b">
        <v>0</v>
      </c>
      <c r="J7351" t="b">
        <v>0</v>
      </c>
      <c r="K7351" t="s">
        <v>24</v>
      </c>
      <c r="L7351" t="s">
        <v>36</v>
      </c>
      <c r="N7351">
        <v>15</v>
      </c>
      <c r="O7351" t="s">
        <v>7548</v>
      </c>
      <c r="P7351" t="s">
        <v>61</v>
      </c>
    </row>
    <row r="7352" spans="1:16" x14ac:dyDescent="0.25">
      <c r="A7352" t="s">
        <v>0</v>
      </c>
      <c r="B7352" t="s">
        <v>0</v>
      </c>
      <c r="C7352" t="s">
        <v>10154</v>
      </c>
      <c r="D7352" t="s">
        <v>7547</v>
      </c>
      <c r="E7352" t="s">
        <v>34</v>
      </c>
      <c r="F7352" t="b">
        <v>0</v>
      </c>
      <c r="G7352" t="s">
        <v>52</v>
      </c>
      <c r="H7352" s="4">
        <v>45745.501111111109</v>
      </c>
      <c r="I7352" t="b">
        <v>0</v>
      </c>
      <c r="J7352" t="b">
        <v>0</v>
      </c>
      <c r="K7352" t="s">
        <v>24</v>
      </c>
      <c r="L7352" t="s">
        <v>36</v>
      </c>
      <c r="N7352">
        <v>15</v>
      </c>
      <c r="O7352" t="s">
        <v>7548</v>
      </c>
      <c r="P7352" t="s">
        <v>61</v>
      </c>
    </row>
    <row r="7353" spans="1:16" x14ac:dyDescent="0.25">
      <c r="A7353" t="s">
        <v>0</v>
      </c>
      <c r="B7353" t="s">
        <v>0</v>
      </c>
      <c r="C7353" t="s">
        <v>2329</v>
      </c>
      <c r="D7353" t="s">
        <v>7547</v>
      </c>
      <c r="E7353" t="s">
        <v>34</v>
      </c>
      <c r="F7353" t="b">
        <v>0</v>
      </c>
      <c r="G7353" t="s">
        <v>52</v>
      </c>
      <c r="H7353" s="4">
        <v>45745.501145833332</v>
      </c>
      <c r="I7353" t="b">
        <v>0</v>
      </c>
      <c r="J7353" t="b">
        <v>0</v>
      </c>
      <c r="K7353" t="s">
        <v>24</v>
      </c>
      <c r="L7353" t="s">
        <v>36</v>
      </c>
      <c r="N7353">
        <v>15</v>
      </c>
      <c r="O7353" t="s">
        <v>7548</v>
      </c>
      <c r="P7353" t="s">
        <v>61</v>
      </c>
    </row>
    <row r="7354" spans="1:16" x14ac:dyDescent="0.25">
      <c r="A7354" t="s">
        <v>1</v>
      </c>
      <c r="B7354" t="s">
        <v>10155</v>
      </c>
      <c r="C7354" t="s">
        <v>540</v>
      </c>
      <c r="D7354" t="s">
        <v>3973</v>
      </c>
      <c r="E7354" t="s">
        <v>20</v>
      </c>
      <c r="F7354" t="b">
        <v>0</v>
      </c>
      <c r="G7354" t="s">
        <v>27</v>
      </c>
      <c r="H7354" s="4">
        <v>45745.543437499997</v>
      </c>
      <c r="I7354" t="b">
        <v>0</v>
      </c>
      <c r="J7354" t="b">
        <v>1</v>
      </c>
      <c r="K7354" t="s">
        <v>24</v>
      </c>
      <c r="L7354" t="s">
        <v>22</v>
      </c>
      <c r="M7354">
        <v>154850</v>
      </c>
      <c r="O7354" t="s">
        <v>4535</v>
      </c>
      <c r="P7354" t="s">
        <v>10156</v>
      </c>
    </row>
    <row r="7355" spans="1:16" x14ac:dyDescent="0.25">
      <c r="A7355" t="s">
        <v>25</v>
      </c>
      <c r="B7355" t="s">
        <v>10157</v>
      </c>
      <c r="C7355" t="s">
        <v>9801</v>
      </c>
      <c r="D7355" t="s">
        <v>3957</v>
      </c>
      <c r="E7355" t="s">
        <v>20</v>
      </c>
      <c r="F7355" t="b">
        <v>0</v>
      </c>
      <c r="G7355" t="s">
        <v>27</v>
      </c>
      <c r="H7355" s="4">
        <v>45745.58353009259</v>
      </c>
      <c r="I7355" t="b">
        <v>0</v>
      </c>
      <c r="J7355" t="b">
        <v>0</v>
      </c>
      <c r="K7355" t="s">
        <v>24</v>
      </c>
      <c r="L7355" t="s">
        <v>36</v>
      </c>
      <c r="N7355">
        <v>27.979999542236332</v>
      </c>
      <c r="O7355" t="s">
        <v>10158</v>
      </c>
      <c r="P7355" t="s">
        <v>10159</v>
      </c>
    </row>
    <row r="7356" spans="1:16" x14ac:dyDescent="0.25">
      <c r="A7356" t="s">
        <v>0</v>
      </c>
      <c r="B7356" t="s">
        <v>9550</v>
      </c>
      <c r="C7356" t="s">
        <v>1157</v>
      </c>
      <c r="D7356" t="s">
        <v>3957</v>
      </c>
      <c r="E7356" t="s">
        <v>20</v>
      </c>
      <c r="F7356" t="b">
        <v>0</v>
      </c>
      <c r="G7356" t="s">
        <v>27</v>
      </c>
      <c r="H7356" s="4">
        <v>45745.583726851852</v>
      </c>
      <c r="I7356" t="b">
        <v>0</v>
      </c>
      <c r="J7356" t="b">
        <v>1</v>
      </c>
      <c r="K7356" t="s">
        <v>24</v>
      </c>
      <c r="L7356" t="s">
        <v>36</v>
      </c>
      <c r="N7356">
        <v>24.014999389648441</v>
      </c>
      <c r="O7356" t="s">
        <v>8596</v>
      </c>
      <c r="P7356" t="s">
        <v>9551</v>
      </c>
    </row>
    <row r="7357" spans="1:16" x14ac:dyDescent="0.25">
      <c r="A7357" t="s">
        <v>2</v>
      </c>
      <c r="B7357" t="s">
        <v>10160</v>
      </c>
      <c r="C7357" t="s">
        <v>1648</v>
      </c>
      <c r="D7357" t="s">
        <v>3957</v>
      </c>
      <c r="E7357" t="s">
        <v>20</v>
      </c>
      <c r="F7357" t="b">
        <v>0</v>
      </c>
      <c r="G7357" t="s">
        <v>27</v>
      </c>
      <c r="H7357" s="4">
        <v>45745.585057870368</v>
      </c>
      <c r="I7357" t="b">
        <v>0</v>
      </c>
      <c r="J7357" t="b">
        <v>1</v>
      </c>
      <c r="K7357" t="s">
        <v>24</v>
      </c>
      <c r="L7357" t="s">
        <v>36</v>
      </c>
      <c r="N7357">
        <v>48.400001525878913</v>
      </c>
      <c r="O7357" t="s">
        <v>9487</v>
      </c>
      <c r="P7357" t="s">
        <v>10161</v>
      </c>
    </row>
    <row r="7358" spans="1:16" x14ac:dyDescent="0.25">
      <c r="A7358" t="s">
        <v>19</v>
      </c>
      <c r="B7358" t="s">
        <v>10162</v>
      </c>
      <c r="C7358" t="s">
        <v>897</v>
      </c>
      <c r="D7358" t="s">
        <v>8470</v>
      </c>
      <c r="E7358" t="s">
        <v>20</v>
      </c>
      <c r="F7358" t="b">
        <v>0</v>
      </c>
      <c r="G7358" t="s">
        <v>41</v>
      </c>
      <c r="H7358" s="4">
        <v>45745.751261574071</v>
      </c>
      <c r="I7358" t="b">
        <v>0</v>
      </c>
      <c r="J7358" t="b">
        <v>1</v>
      </c>
      <c r="K7358" t="s">
        <v>24</v>
      </c>
      <c r="L7358" t="s">
        <v>22</v>
      </c>
      <c r="M7358">
        <v>195500</v>
      </c>
      <c r="O7358" t="s">
        <v>10163</v>
      </c>
      <c r="P7358" t="s">
        <v>3360</v>
      </c>
    </row>
    <row r="7359" spans="1:16" x14ac:dyDescent="0.25">
      <c r="A7359" t="s">
        <v>0</v>
      </c>
      <c r="B7359" t="s">
        <v>0</v>
      </c>
      <c r="C7359" t="s">
        <v>9041</v>
      </c>
      <c r="D7359" t="s">
        <v>10164</v>
      </c>
      <c r="E7359" t="s">
        <v>105</v>
      </c>
      <c r="F7359" t="b">
        <v>0</v>
      </c>
      <c r="G7359" t="s">
        <v>30</v>
      </c>
      <c r="H7359" s="4">
        <v>45745.792546296303</v>
      </c>
      <c r="I7359" t="b">
        <v>1</v>
      </c>
      <c r="J7359" t="b">
        <v>0</v>
      </c>
      <c r="K7359" t="s">
        <v>24</v>
      </c>
      <c r="L7359" t="s">
        <v>36</v>
      </c>
      <c r="N7359">
        <v>26</v>
      </c>
      <c r="O7359" t="s">
        <v>776</v>
      </c>
      <c r="P7359" t="s">
        <v>204</v>
      </c>
    </row>
    <row r="7360" spans="1:16" x14ac:dyDescent="0.25">
      <c r="A7360" t="s">
        <v>0</v>
      </c>
      <c r="B7360" t="s">
        <v>10165</v>
      </c>
      <c r="C7360" t="s">
        <v>39</v>
      </c>
      <c r="D7360" t="s">
        <v>3957</v>
      </c>
      <c r="E7360" t="s">
        <v>20</v>
      </c>
      <c r="F7360" t="b">
        <v>1</v>
      </c>
      <c r="G7360" t="s">
        <v>27</v>
      </c>
      <c r="H7360" s="4">
        <v>45745.833657407413</v>
      </c>
      <c r="I7360" t="b">
        <v>0</v>
      </c>
      <c r="J7360" t="b">
        <v>1</v>
      </c>
      <c r="K7360" t="s">
        <v>24</v>
      </c>
      <c r="L7360" t="s">
        <v>36</v>
      </c>
      <c r="N7360">
        <v>27.29000091552734</v>
      </c>
      <c r="O7360" t="s">
        <v>9487</v>
      </c>
      <c r="P7360" t="s">
        <v>10166</v>
      </c>
    </row>
    <row r="7361" spans="1:16" x14ac:dyDescent="0.25">
      <c r="A7361" t="s">
        <v>0</v>
      </c>
      <c r="B7361" t="s">
        <v>10167</v>
      </c>
      <c r="C7361" t="s">
        <v>3616</v>
      </c>
      <c r="D7361" t="s">
        <v>3957</v>
      </c>
      <c r="E7361" t="s">
        <v>20</v>
      </c>
      <c r="F7361" t="b">
        <v>0</v>
      </c>
      <c r="G7361" t="s">
        <v>27</v>
      </c>
      <c r="H7361" s="4">
        <v>45745.833692129629</v>
      </c>
      <c r="I7361" t="b">
        <v>0</v>
      </c>
      <c r="J7361" t="b">
        <v>0</v>
      </c>
      <c r="K7361" t="s">
        <v>24</v>
      </c>
      <c r="L7361" t="s">
        <v>36</v>
      </c>
      <c r="N7361">
        <v>27.435001373291019</v>
      </c>
      <c r="O7361" t="s">
        <v>3822</v>
      </c>
      <c r="P7361" t="s">
        <v>274</v>
      </c>
    </row>
    <row r="7362" spans="1:16" x14ac:dyDescent="0.25">
      <c r="A7362" t="s">
        <v>2</v>
      </c>
      <c r="B7362" t="s">
        <v>392</v>
      </c>
      <c r="C7362" t="s">
        <v>780</v>
      </c>
      <c r="D7362" t="s">
        <v>3957</v>
      </c>
      <c r="E7362" t="s">
        <v>20</v>
      </c>
      <c r="F7362" t="b">
        <v>0</v>
      </c>
      <c r="G7362" t="s">
        <v>27</v>
      </c>
      <c r="H7362" s="4">
        <v>45745.835023148153</v>
      </c>
      <c r="I7362" t="b">
        <v>0</v>
      </c>
      <c r="J7362" t="b">
        <v>1</v>
      </c>
      <c r="K7362" t="s">
        <v>24</v>
      </c>
      <c r="L7362" t="s">
        <v>36</v>
      </c>
      <c r="N7362">
        <v>49.590000152587891</v>
      </c>
      <c r="O7362" t="s">
        <v>2113</v>
      </c>
      <c r="P7362" t="s">
        <v>9444</v>
      </c>
    </row>
    <row r="7363" spans="1:16" x14ac:dyDescent="0.25">
      <c r="A7363" t="s">
        <v>2</v>
      </c>
      <c r="B7363" t="s">
        <v>307</v>
      </c>
      <c r="C7363" t="s">
        <v>755</v>
      </c>
      <c r="D7363" t="s">
        <v>3957</v>
      </c>
      <c r="E7363" t="s">
        <v>34</v>
      </c>
      <c r="F7363" t="b">
        <v>0</v>
      </c>
      <c r="G7363" t="s">
        <v>27</v>
      </c>
      <c r="H7363" s="4">
        <v>45745.835023148153</v>
      </c>
      <c r="I7363" t="b">
        <v>0</v>
      </c>
      <c r="J7363" t="b">
        <v>1</v>
      </c>
      <c r="K7363" t="s">
        <v>24</v>
      </c>
      <c r="L7363" t="s">
        <v>36</v>
      </c>
      <c r="N7363">
        <v>45.979999542236328</v>
      </c>
      <c r="O7363" t="s">
        <v>590</v>
      </c>
      <c r="P7363" t="s">
        <v>10168</v>
      </c>
    </row>
    <row r="7364" spans="1:16" x14ac:dyDescent="0.25">
      <c r="A7364" t="s">
        <v>40</v>
      </c>
      <c r="B7364" t="s">
        <v>9314</v>
      </c>
      <c r="C7364" t="s">
        <v>10061</v>
      </c>
      <c r="D7364" t="s">
        <v>3957</v>
      </c>
      <c r="E7364" t="s">
        <v>20</v>
      </c>
      <c r="F7364" t="b">
        <v>0</v>
      </c>
      <c r="G7364" t="s">
        <v>27</v>
      </c>
      <c r="H7364" s="4">
        <v>45745.835046296299</v>
      </c>
      <c r="I7364" t="b">
        <v>0</v>
      </c>
      <c r="J7364" t="b">
        <v>1</v>
      </c>
      <c r="K7364" t="s">
        <v>24</v>
      </c>
      <c r="L7364" t="s">
        <v>36</v>
      </c>
      <c r="N7364">
        <v>45.745002746582031</v>
      </c>
      <c r="O7364" t="s">
        <v>9009</v>
      </c>
      <c r="P7364" t="s">
        <v>9316</v>
      </c>
    </row>
    <row r="7365" spans="1:16" x14ac:dyDescent="0.25">
      <c r="A7365" t="s">
        <v>2</v>
      </c>
      <c r="B7365" t="s">
        <v>439</v>
      </c>
      <c r="C7365" t="s">
        <v>143</v>
      </c>
      <c r="D7365" t="s">
        <v>3957</v>
      </c>
      <c r="E7365" t="s">
        <v>34</v>
      </c>
      <c r="F7365" t="b">
        <v>0</v>
      </c>
      <c r="G7365" t="s">
        <v>27</v>
      </c>
      <c r="H7365" s="4">
        <v>45745.835057870368</v>
      </c>
      <c r="I7365" t="b">
        <v>0</v>
      </c>
      <c r="J7365" t="b">
        <v>0</v>
      </c>
      <c r="K7365" t="s">
        <v>24</v>
      </c>
      <c r="L7365" t="s">
        <v>36</v>
      </c>
      <c r="N7365">
        <v>57.060001373291023</v>
      </c>
      <c r="O7365" t="s">
        <v>995</v>
      </c>
      <c r="P7365" t="s">
        <v>10169</v>
      </c>
    </row>
    <row r="7366" spans="1:16" x14ac:dyDescent="0.25">
      <c r="A7366" t="s">
        <v>0</v>
      </c>
      <c r="B7366" t="s">
        <v>0</v>
      </c>
      <c r="C7366" t="s">
        <v>2729</v>
      </c>
      <c r="D7366" t="s">
        <v>3957</v>
      </c>
      <c r="E7366" t="s">
        <v>34</v>
      </c>
      <c r="F7366" t="b">
        <v>0</v>
      </c>
      <c r="G7366" t="s">
        <v>27</v>
      </c>
      <c r="H7366" s="4">
        <v>45745.916886574072</v>
      </c>
      <c r="I7366" t="b">
        <v>0</v>
      </c>
      <c r="J7366" t="b">
        <v>0</v>
      </c>
      <c r="K7366" t="s">
        <v>24</v>
      </c>
      <c r="L7366" t="s">
        <v>36</v>
      </c>
      <c r="N7366">
        <v>20.670000076293949</v>
      </c>
      <c r="O7366" t="s">
        <v>10170</v>
      </c>
      <c r="P7366" t="s">
        <v>119</v>
      </c>
    </row>
    <row r="7367" spans="1:16" x14ac:dyDescent="0.25">
      <c r="A7367" t="s">
        <v>0</v>
      </c>
      <c r="B7367" t="s">
        <v>9224</v>
      </c>
      <c r="C7367" t="s">
        <v>9225</v>
      </c>
      <c r="D7367" t="s">
        <v>3957</v>
      </c>
      <c r="E7367" t="s">
        <v>34</v>
      </c>
      <c r="F7367" t="b">
        <v>0</v>
      </c>
      <c r="G7367" t="s">
        <v>27</v>
      </c>
      <c r="H7367" s="4">
        <v>45745.916909722233</v>
      </c>
      <c r="I7367" t="b">
        <v>0</v>
      </c>
      <c r="J7367" t="b">
        <v>0</v>
      </c>
      <c r="K7367" t="s">
        <v>24</v>
      </c>
      <c r="L7367" t="s">
        <v>36</v>
      </c>
      <c r="N7367">
        <v>27.435001373291019</v>
      </c>
      <c r="O7367" t="s">
        <v>9226</v>
      </c>
      <c r="P7367" t="s">
        <v>66</v>
      </c>
    </row>
    <row r="7368" spans="1:16" x14ac:dyDescent="0.25">
      <c r="A7368" t="s">
        <v>25</v>
      </c>
      <c r="B7368" t="s">
        <v>10171</v>
      </c>
      <c r="C7368" t="s">
        <v>114</v>
      </c>
      <c r="D7368" t="s">
        <v>3957</v>
      </c>
      <c r="E7368" t="s">
        <v>34</v>
      </c>
      <c r="F7368" t="b">
        <v>0</v>
      </c>
      <c r="G7368" t="s">
        <v>27</v>
      </c>
      <c r="H7368" s="4">
        <v>45745.917025462957</v>
      </c>
      <c r="I7368" t="b">
        <v>0</v>
      </c>
      <c r="J7368" t="b">
        <v>1</v>
      </c>
      <c r="K7368" t="s">
        <v>24</v>
      </c>
      <c r="L7368" t="s">
        <v>36</v>
      </c>
      <c r="N7368">
        <v>26.389999389648441</v>
      </c>
      <c r="O7368" t="s">
        <v>10172</v>
      </c>
      <c r="P7368" t="s">
        <v>10173</v>
      </c>
    </row>
    <row r="7369" spans="1:16" x14ac:dyDescent="0.25">
      <c r="A7369" t="s">
        <v>2</v>
      </c>
      <c r="B7369" t="s">
        <v>10174</v>
      </c>
      <c r="C7369" t="s">
        <v>3340</v>
      </c>
      <c r="D7369" t="s">
        <v>3957</v>
      </c>
      <c r="E7369" t="s">
        <v>34</v>
      </c>
      <c r="F7369" t="b">
        <v>0</v>
      </c>
      <c r="G7369" t="s">
        <v>27</v>
      </c>
      <c r="H7369" s="4">
        <v>45745.918437499997</v>
      </c>
      <c r="I7369" t="b">
        <v>0</v>
      </c>
      <c r="J7369" t="b">
        <v>1</v>
      </c>
      <c r="K7369" t="s">
        <v>24</v>
      </c>
      <c r="L7369" t="s">
        <v>36</v>
      </c>
      <c r="N7369">
        <v>50.669998168945313</v>
      </c>
      <c r="O7369" t="s">
        <v>843</v>
      </c>
      <c r="P7369" t="s">
        <v>8434</v>
      </c>
    </row>
    <row r="7370" spans="1:16" x14ac:dyDescent="0.25">
      <c r="A7370" t="s">
        <v>0</v>
      </c>
      <c r="B7370" t="s">
        <v>10175</v>
      </c>
      <c r="C7370" t="s">
        <v>2736</v>
      </c>
      <c r="D7370" t="s">
        <v>3957</v>
      </c>
      <c r="E7370" t="s">
        <v>34</v>
      </c>
      <c r="F7370" t="b">
        <v>0</v>
      </c>
      <c r="G7370" t="s">
        <v>27</v>
      </c>
      <c r="H7370" s="4">
        <v>45745.958495370367</v>
      </c>
      <c r="I7370" t="b">
        <v>1</v>
      </c>
      <c r="J7370" t="b">
        <v>1</v>
      </c>
      <c r="K7370" t="s">
        <v>24</v>
      </c>
      <c r="L7370" t="s">
        <v>36</v>
      </c>
      <c r="N7370">
        <v>27.979999542236332</v>
      </c>
      <c r="O7370" t="s">
        <v>599</v>
      </c>
      <c r="P7370" t="s">
        <v>1245</v>
      </c>
    </row>
    <row r="7371" spans="1:16" x14ac:dyDescent="0.25">
      <c r="A7371" t="s">
        <v>0</v>
      </c>
      <c r="B7371" t="s">
        <v>0</v>
      </c>
      <c r="C7371" t="s">
        <v>633</v>
      </c>
      <c r="D7371" t="s">
        <v>3957</v>
      </c>
      <c r="E7371" t="s">
        <v>34</v>
      </c>
      <c r="F7371" t="b">
        <v>0</v>
      </c>
      <c r="G7371" t="s">
        <v>27</v>
      </c>
      <c r="H7371" s="4">
        <v>45745.958553240736</v>
      </c>
      <c r="I7371" t="b">
        <v>0</v>
      </c>
      <c r="J7371" t="b">
        <v>0</v>
      </c>
      <c r="K7371" t="s">
        <v>24</v>
      </c>
      <c r="L7371" t="s">
        <v>36</v>
      </c>
      <c r="N7371">
        <v>22.694999694824219</v>
      </c>
      <c r="O7371" t="s">
        <v>6450</v>
      </c>
      <c r="P7371" t="s">
        <v>10176</v>
      </c>
    </row>
    <row r="7372" spans="1:16" x14ac:dyDescent="0.25">
      <c r="A7372" t="s">
        <v>0</v>
      </c>
      <c r="B7372" t="s">
        <v>3938</v>
      </c>
      <c r="C7372" t="s">
        <v>624</v>
      </c>
      <c r="D7372" t="s">
        <v>3957</v>
      </c>
      <c r="E7372" t="s">
        <v>34</v>
      </c>
      <c r="F7372" t="b">
        <v>0</v>
      </c>
      <c r="G7372" t="s">
        <v>35</v>
      </c>
      <c r="H7372" s="4">
        <v>45745.959016203713</v>
      </c>
      <c r="I7372" t="b">
        <v>0</v>
      </c>
      <c r="J7372" t="b">
        <v>0</v>
      </c>
      <c r="K7372" t="s">
        <v>24</v>
      </c>
      <c r="L7372" t="s">
        <v>36</v>
      </c>
      <c r="N7372">
        <v>16.510000228881839</v>
      </c>
      <c r="O7372" t="s">
        <v>8728</v>
      </c>
      <c r="P7372" t="s">
        <v>10177</v>
      </c>
    </row>
    <row r="7373" spans="1:16" x14ac:dyDescent="0.25">
      <c r="A7373" t="s">
        <v>0</v>
      </c>
      <c r="B7373" t="s">
        <v>10178</v>
      </c>
      <c r="C7373" t="s">
        <v>167</v>
      </c>
      <c r="D7373" t="s">
        <v>3957</v>
      </c>
      <c r="E7373" t="s">
        <v>34</v>
      </c>
      <c r="F7373" t="b">
        <v>0</v>
      </c>
      <c r="G7373" t="s">
        <v>35</v>
      </c>
      <c r="H7373" s="4">
        <v>45745.959016203713</v>
      </c>
      <c r="I7373" t="b">
        <v>0</v>
      </c>
      <c r="J7373" t="b">
        <v>1</v>
      </c>
      <c r="K7373" t="s">
        <v>24</v>
      </c>
      <c r="L7373" t="s">
        <v>36</v>
      </c>
      <c r="N7373">
        <v>37.850002288818359</v>
      </c>
      <c r="O7373" t="s">
        <v>10179</v>
      </c>
      <c r="P7373" t="s">
        <v>10180</v>
      </c>
    </row>
    <row r="7374" spans="1:16" x14ac:dyDescent="0.25">
      <c r="A7374" t="s">
        <v>25</v>
      </c>
      <c r="B7374" t="s">
        <v>10181</v>
      </c>
      <c r="C7374" t="s">
        <v>1345</v>
      </c>
      <c r="D7374" t="s">
        <v>5535</v>
      </c>
      <c r="E7374" t="s">
        <v>20</v>
      </c>
      <c r="F7374" t="b">
        <v>0</v>
      </c>
      <c r="G7374" t="s">
        <v>30</v>
      </c>
      <c r="H7374" s="4">
        <v>45746.000925925917</v>
      </c>
      <c r="I7374" t="b">
        <v>0</v>
      </c>
      <c r="J7374" t="b">
        <v>0</v>
      </c>
      <c r="K7374" t="s">
        <v>24</v>
      </c>
      <c r="L7374" t="s">
        <v>22</v>
      </c>
      <c r="M7374">
        <v>127952</v>
      </c>
      <c r="O7374" t="s">
        <v>2056</v>
      </c>
      <c r="P7374" t="s">
        <v>10182</v>
      </c>
    </row>
    <row r="7375" spans="1:16" x14ac:dyDescent="0.25">
      <c r="A7375" t="s">
        <v>40</v>
      </c>
      <c r="B7375" t="s">
        <v>10183</v>
      </c>
      <c r="C7375" t="s">
        <v>293</v>
      </c>
      <c r="D7375" t="s">
        <v>5535</v>
      </c>
      <c r="E7375" t="s">
        <v>20</v>
      </c>
      <c r="F7375" t="b">
        <v>0</v>
      </c>
      <c r="G7375" t="s">
        <v>27</v>
      </c>
      <c r="H7375" s="4">
        <v>45746.001666666663</v>
      </c>
      <c r="I7375" t="b">
        <v>0</v>
      </c>
      <c r="J7375" t="b">
        <v>0</v>
      </c>
      <c r="K7375" t="s">
        <v>24</v>
      </c>
      <c r="L7375" t="s">
        <v>22</v>
      </c>
      <c r="M7375">
        <v>127952</v>
      </c>
      <c r="O7375" t="s">
        <v>675</v>
      </c>
      <c r="P7375" t="s">
        <v>1061</v>
      </c>
    </row>
    <row r="7376" spans="1:16" x14ac:dyDescent="0.25">
      <c r="A7376" t="s">
        <v>40</v>
      </c>
      <c r="B7376" t="s">
        <v>10184</v>
      </c>
      <c r="C7376" t="s">
        <v>2977</v>
      </c>
      <c r="D7376" t="s">
        <v>3973</v>
      </c>
      <c r="E7376" t="s">
        <v>20</v>
      </c>
      <c r="F7376" t="b">
        <v>0</v>
      </c>
      <c r="G7376" t="s">
        <v>27</v>
      </c>
      <c r="H7376" s="4">
        <v>45746.043333333328</v>
      </c>
      <c r="I7376" t="b">
        <v>0</v>
      </c>
      <c r="J7376" t="b">
        <v>1</v>
      </c>
      <c r="K7376" t="s">
        <v>24</v>
      </c>
      <c r="L7376" t="s">
        <v>22</v>
      </c>
      <c r="M7376">
        <v>117500</v>
      </c>
      <c r="O7376" t="s">
        <v>10185</v>
      </c>
      <c r="P7376" t="s">
        <v>10186</v>
      </c>
    </row>
    <row r="7377" spans="1:16" x14ac:dyDescent="0.25">
      <c r="A7377" t="s">
        <v>0</v>
      </c>
      <c r="B7377" t="s">
        <v>8545</v>
      </c>
      <c r="C7377" t="s">
        <v>145</v>
      </c>
      <c r="D7377" t="s">
        <v>3957</v>
      </c>
      <c r="E7377" t="s">
        <v>20</v>
      </c>
      <c r="F7377" t="b">
        <v>0</v>
      </c>
      <c r="G7377" t="s">
        <v>27</v>
      </c>
      <c r="H7377" s="4">
        <v>45746.083541666667</v>
      </c>
      <c r="I7377" t="b">
        <v>0</v>
      </c>
      <c r="J7377" t="b">
        <v>1</v>
      </c>
      <c r="K7377" t="s">
        <v>24</v>
      </c>
      <c r="L7377" t="s">
        <v>36</v>
      </c>
      <c r="N7377">
        <v>26.389999389648441</v>
      </c>
      <c r="O7377" t="s">
        <v>971</v>
      </c>
      <c r="P7377" t="s">
        <v>1851</v>
      </c>
    </row>
    <row r="7378" spans="1:16" x14ac:dyDescent="0.25">
      <c r="A7378" t="s">
        <v>0</v>
      </c>
      <c r="B7378" t="s">
        <v>8543</v>
      </c>
      <c r="C7378" t="s">
        <v>3675</v>
      </c>
      <c r="D7378" t="s">
        <v>3957</v>
      </c>
      <c r="E7378" t="s">
        <v>20</v>
      </c>
      <c r="F7378" t="b">
        <v>0</v>
      </c>
      <c r="G7378" t="s">
        <v>27</v>
      </c>
      <c r="H7378" s="4">
        <v>45746.08357638889</v>
      </c>
      <c r="I7378" t="b">
        <v>0</v>
      </c>
      <c r="J7378" t="b">
        <v>0</v>
      </c>
      <c r="K7378" t="s">
        <v>24</v>
      </c>
      <c r="L7378" t="s">
        <v>36</v>
      </c>
      <c r="N7378">
        <v>22.694999694824219</v>
      </c>
      <c r="O7378" t="s">
        <v>8544</v>
      </c>
      <c r="P7378" t="s">
        <v>119</v>
      </c>
    </row>
    <row r="7379" spans="1:16" x14ac:dyDescent="0.25">
      <c r="A7379" t="s">
        <v>0</v>
      </c>
      <c r="B7379" t="s">
        <v>10187</v>
      </c>
      <c r="C7379" t="s">
        <v>180</v>
      </c>
      <c r="D7379" t="s">
        <v>3957</v>
      </c>
      <c r="E7379" t="s">
        <v>20</v>
      </c>
      <c r="F7379" t="b">
        <v>0</v>
      </c>
      <c r="G7379" t="s">
        <v>41</v>
      </c>
      <c r="H7379" s="4">
        <v>45746.083854166667</v>
      </c>
      <c r="I7379" t="b">
        <v>0</v>
      </c>
      <c r="J7379" t="b">
        <v>0</v>
      </c>
      <c r="K7379" t="s">
        <v>24</v>
      </c>
      <c r="L7379" t="s">
        <v>36</v>
      </c>
      <c r="N7379">
        <v>36.75</v>
      </c>
      <c r="O7379" t="s">
        <v>8550</v>
      </c>
      <c r="P7379" t="s">
        <v>8551</v>
      </c>
    </row>
    <row r="7380" spans="1:16" x14ac:dyDescent="0.25">
      <c r="A7380" t="s">
        <v>0</v>
      </c>
      <c r="B7380" t="s">
        <v>0</v>
      </c>
      <c r="C7380" t="s">
        <v>1735</v>
      </c>
      <c r="D7380" t="s">
        <v>7547</v>
      </c>
      <c r="E7380" t="s">
        <v>34</v>
      </c>
      <c r="F7380" t="b">
        <v>0</v>
      </c>
      <c r="G7380" t="s">
        <v>41</v>
      </c>
      <c r="H7380" s="4">
        <v>45746.083935185183</v>
      </c>
      <c r="I7380" t="b">
        <v>0</v>
      </c>
      <c r="J7380" t="b">
        <v>0</v>
      </c>
      <c r="K7380" t="s">
        <v>24</v>
      </c>
      <c r="L7380" t="s">
        <v>36</v>
      </c>
      <c r="N7380">
        <v>15</v>
      </c>
      <c r="O7380" t="s">
        <v>7548</v>
      </c>
      <c r="P7380" t="s">
        <v>61</v>
      </c>
    </row>
    <row r="7381" spans="1:16" x14ac:dyDescent="0.25">
      <c r="A7381" t="s">
        <v>25</v>
      </c>
      <c r="B7381" t="s">
        <v>10188</v>
      </c>
      <c r="C7381" t="s">
        <v>276</v>
      </c>
      <c r="D7381" t="s">
        <v>3957</v>
      </c>
      <c r="E7381" t="s">
        <v>20</v>
      </c>
      <c r="F7381" t="b">
        <v>0</v>
      </c>
      <c r="G7381" t="s">
        <v>30</v>
      </c>
      <c r="H7381" s="4">
        <v>45746.084305555552</v>
      </c>
      <c r="I7381" t="b">
        <v>0</v>
      </c>
      <c r="J7381" t="b">
        <v>1</v>
      </c>
      <c r="K7381" t="s">
        <v>24</v>
      </c>
      <c r="L7381" t="s">
        <v>36</v>
      </c>
      <c r="N7381">
        <v>20.22500038146973</v>
      </c>
      <c r="O7381" t="s">
        <v>1330</v>
      </c>
      <c r="P7381" t="s">
        <v>5301</v>
      </c>
    </row>
    <row r="7382" spans="1:16" x14ac:dyDescent="0.25">
      <c r="A7382" t="s">
        <v>40</v>
      </c>
      <c r="B7382" t="s">
        <v>10189</v>
      </c>
      <c r="C7382" t="s">
        <v>316</v>
      </c>
      <c r="D7382" t="s">
        <v>3957</v>
      </c>
      <c r="E7382" t="s">
        <v>20</v>
      </c>
      <c r="F7382" t="b">
        <v>0</v>
      </c>
      <c r="G7382" t="s">
        <v>35</v>
      </c>
      <c r="H7382" s="4">
        <v>45746.084780092591</v>
      </c>
      <c r="I7382" t="b">
        <v>0</v>
      </c>
      <c r="J7382" t="b">
        <v>1</v>
      </c>
      <c r="K7382" t="s">
        <v>24</v>
      </c>
      <c r="L7382" t="s">
        <v>36</v>
      </c>
      <c r="N7382">
        <v>50.919998168945313</v>
      </c>
      <c r="O7382" t="s">
        <v>3116</v>
      </c>
      <c r="P7382" t="s">
        <v>10190</v>
      </c>
    </row>
    <row r="7383" spans="1:16" x14ac:dyDescent="0.25">
      <c r="A7383" t="s">
        <v>2</v>
      </c>
      <c r="B7383" t="s">
        <v>10191</v>
      </c>
      <c r="C7383" t="s">
        <v>315</v>
      </c>
      <c r="D7383" t="s">
        <v>3957</v>
      </c>
      <c r="E7383" t="s">
        <v>20</v>
      </c>
      <c r="F7383" t="b">
        <v>0</v>
      </c>
      <c r="G7383" t="s">
        <v>27</v>
      </c>
      <c r="H7383" s="4">
        <v>45746.085023148153</v>
      </c>
      <c r="I7383" t="b">
        <v>0</v>
      </c>
      <c r="J7383" t="b">
        <v>1</v>
      </c>
      <c r="K7383" t="s">
        <v>24</v>
      </c>
      <c r="L7383" t="s">
        <v>36</v>
      </c>
      <c r="N7383">
        <v>61.159996032714837</v>
      </c>
      <c r="O7383" t="s">
        <v>10192</v>
      </c>
    </row>
    <row r="7384" spans="1:16" x14ac:dyDescent="0.25">
      <c r="A7384" t="s">
        <v>2</v>
      </c>
      <c r="B7384" t="s">
        <v>9611</v>
      </c>
      <c r="C7384" t="s">
        <v>10193</v>
      </c>
      <c r="D7384" t="s">
        <v>3957</v>
      </c>
      <c r="E7384" t="s">
        <v>20</v>
      </c>
      <c r="F7384" t="b">
        <v>0</v>
      </c>
      <c r="G7384" t="s">
        <v>27</v>
      </c>
      <c r="H7384" s="4">
        <v>45746.085069444453</v>
      </c>
      <c r="I7384" t="b">
        <v>0</v>
      </c>
      <c r="J7384" t="b">
        <v>1</v>
      </c>
      <c r="K7384" t="s">
        <v>24</v>
      </c>
      <c r="L7384" t="s">
        <v>36</v>
      </c>
      <c r="N7384">
        <v>58.680000305175781</v>
      </c>
      <c r="O7384" t="s">
        <v>9613</v>
      </c>
      <c r="P7384" t="s">
        <v>9614</v>
      </c>
    </row>
    <row r="7385" spans="1:16" x14ac:dyDescent="0.25">
      <c r="A7385" t="s">
        <v>0</v>
      </c>
      <c r="B7385" t="s">
        <v>0</v>
      </c>
      <c r="C7385" t="s">
        <v>2063</v>
      </c>
      <c r="D7385" t="s">
        <v>7547</v>
      </c>
      <c r="E7385" t="s">
        <v>34</v>
      </c>
      <c r="F7385" t="b">
        <v>0</v>
      </c>
      <c r="G7385" t="s">
        <v>41</v>
      </c>
      <c r="H7385" s="4">
        <v>45746.125601851847</v>
      </c>
      <c r="I7385" t="b">
        <v>0</v>
      </c>
      <c r="J7385" t="b">
        <v>0</v>
      </c>
      <c r="K7385" t="s">
        <v>24</v>
      </c>
      <c r="L7385" t="s">
        <v>36</v>
      </c>
      <c r="N7385">
        <v>15</v>
      </c>
      <c r="O7385" t="s">
        <v>7548</v>
      </c>
      <c r="P7385" t="s">
        <v>61</v>
      </c>
    </row>
    <row r="7386" spans="1:16" x14ac:dyDescent="0.25">
      <c r="A7386" t="s">
        <v>0</v>
      </c>
      <c r="B7386" t="s">
        <v>10111</v>
      </c>
      <c r="C7386" t="s">
        <v>82</v>
      </c>
      <c r="D7386" t="s">
        <v>3828</v>
      </c>
      <c r="E7386" t="s">
        <v>20</v>
      </c>
      <c r="F7386" t="b">
        <v>0</v>
      </c>
      <c r="G7386" t="s">
        <v>27</v>
      </c>
      <c r="H7386" s="4">
        <v>45746.250104166669</v>
      </c>
      <c r="I7386" t="b">
        <v>1</v>
      </c>
      <c r="J7386" t="b">
        <v>0</v>
      </c>
      <c r="K7386" t="s">
        <v>24</v>
      </c>
      <c r="L7386" t="s">
        <v>36</v>
      </c>
      <c r="N7386">
        <v>57.5</v>
      </c>
      <c r="O7386" t="s">
        <v>2450</v>
      </c>
      <c r="P7386" t="s">
        <v>10112</v>
      </c>
    </row>
    <row r="7387" spans="1:16" x14ac:dyDescent="0.25">
      <c r="A7387" t="s">
        <v>0</v>
      </c>
      <c r="B7387" t="s">
        <v>8454</v>
      </c>
      <c r="C7387" t="s">
        <v>180</v>
      </c>
      <c r="D7387" t="s">
        <v>3973</v>
      </c>
      <c r="E7387" t="s">
        <v>20</v>
      </c>
      <c r="F7387" t="b">
        <v>0</v>
      </c>
      <c r="G7387" t="s">
        <v>41</v>
      </c>
      <c r="H7387" s="4">
        <v>45746.250543981478</v>
      </c>
      <c r="I7387" t="b">
        <v>1</v>
      </c>
      <c r="J7387" t="b">
        <v>1</v>
      </c>
      <c r="K7387" t="s">
        <v>24</v>
      </c>
      <c r="L7387" t="s">
        <v>36</v>
      </c>
      <c r="N7387">
        <v>47.904998779296882</v>
      </c>
      <c r="O7387" t="s">
        <v>8455</v>
      </c>
      <c r="P7387" t="s">
        <v>1329</v>
      </c>
    </row>
    <row r="7388" spans="1:16" x14ac:dyDescent="0.25">
      <c r="A7388" t="s">
        <v>0</v>
      </c>
      <c r="B7388" t="s">
        <v>3005</v>
      </c>
      <c r="C7388" t="s">
        <v>39</v>
      </c>
      <c r="D7388" t="s">
        <v>2208</v>
      </c>
      <c r="E7388" t="s">
        <v>20</v>
      </c>
      <c r="F7388" t="b">
        <v>1</v>
      </c>
      <c r="G7388" t="s">
        <v>35</v>
      </c>
      <c r="H7388" s="4">
        <v>45746.250763888893</v>
      </c>
      <c r="I7388" t="b">
        <v>1</v>
      </c>
      <c r="J7388" t="b">
        <v>0</v>
      </c>
      <c r="K7388" t="s">
        <v>24</v>
      </c>
      <c r="L7388" t="s">
        <v>22</v>
      </c>
      <c r="M7388">
        <v>80000</v>
      </c>
      <c r="O7388" t="s">
        <v>10194</v>
      </c>
    </row>
    <row r="7389" spans="1:16" x14ac:dyDescent="0.25">
      <c r="A7389" t="s">
        <v>0</v>
      </c>
      <c r="B7389" t="s">
        <v>0</v>
      </c>
      <c r="C7389" t="s">
        <v>2081</v>
      </c>
      <c r="D7389" t="s">
        <v>4014</v>
      </c>
      <c r="E7389" t="s">
        <v>20</v>
      </c>
      <c r="F7389" t="b">
        <v>0</v>
      </c>
      <c r="G7389" t="s">
        <v>30</v>
      </c>
      <c r="H7389" s="4">
        <v>45746.250960648147</v>
      </c>
      <c r="I7389" t="b">
        <v>0</v>
      </c>
      <c r="J7389" t="b">
        <v>1</v>
      </c>
      <c r="K7389" t="s">
        <v>24</v>
      </c>
      <c r="L7389" t="s">
        <v>22</v>
      </c>
      <c r="M7389">
        <v>121700</v>
      </c>
      <c r="O7389" t="s">
        <v>10195</v>
      </c>
      <c r="P7389" t="s">
        <v>10019</v>
      </c>
    </row>
    <row r="7390" spans="1:16" x14ac:dyDescent="0.25">
      <c r="A7390" t="s">
        <v>0</v>
      </c>
      <c r="B7390" t="s">
        <v>0</v>
      </c>
      <c r="C7390" t="s">
        <v>160</v>
      </c>
      <c r="D7390" t="s">
        <v>3828</v>
      </c>
      <c r="E7390" t="s">
        <v>20</v>
      </c>
      <c r="F7390" t="b">
        <v>0</v>
      </c>
      <c r="G7390" t="s">
        <v>52</v>
      </c>
      <c r="H7390" s="4">
        <v>45746.251273148147</v>
      </c>
      <c r="I7390" t="b">
        <v>0</v>
      </c>
      <c r="J7390" t="b">
        <v>1</v>
      </c>
      <c r="K7390" t="s">
        <v>24</v>
      </c>
      <c r="L7390" t="s">
        <v>22</v>
      </c>
      <c r="M7390">
        <v>52500</v>
      </c>
      <c r="O7390" t="s">
        <v>10196</v>
      </c>
      <c r="P7390" t="s">
        <v>119</v>
      </c>
    </row>
    <row r="7391" spans="1:16" x14ac:dyDescent="0.25">
      <c r="A7391" t="s">
        <v>19</v>
      </c>
      <c r="B7391" t="s">
        <v>19</v>
      </c>
      <c r="C7391" t="s">
        <v>919</v>
      </c>
      <c r="D7391" t="s">
        <v>2208</v>
      </c>
      <c r="E7391" t="s">
        <v>20</v>
      </c>
      <c r="F7391" t="b">
        <v>0</v>
      </c>
      <c r="G7391" t="s">
        <v>35</v>
      </c>
      <c r="H7391" s="4">
        <v>45746.251817129632</v>
      </c>
      <c r="I7391" t="b">
        <v>0</v>
      </c>
      <c r="J7391" t="b">
        <v>0</v>
      </c>
      <c r="K7391" t="s">
        <v>24</v>
      </c>
      <c r="L7391" t="s">
        <v>22</v>
      </c>
      <c r="M7391">
        <v>130000</v>
      </c>
      <c r="O7391" t="s">
        <v>10197</v>
      </c>
      <c r="P7391" t="s">
        <v>10198</v>
      </c>
    </row>
    <row r="7392" spans="1:16" x14ac:dyDescent="0.25">
      <c r="A7392" t="s">
        <v>1</v>
      </c>
      <c r="B7392" t="s">
        <v>10199</v>
      </c>
      <c r="C7392" t="s">
        <v>140</v>
      </c>
      <c r="D7392" t="s">
        <v>3828</v>
      </c>
      <c r="E7392" t="s">
        <v>20</v>
      </c>
      <c r="F7392" t="b">
        <v>0</v>
      </c>
      <c r="G7392" t="s">
        <v>35</v>
      </c>
      <c r="H7392" s="4">
        <v>45746.251817129632</v>
      </c>
      <c r="I7392" t="b">
        <v>0</v>
      </c>
      <c r="J7392" t="b">
        <v>1</v>
      </c>
      <c r="K7392" t="s">
        <v>24</v>
      </c>
      <c r="L7392" t="s">
        <v>22</v>
      </c>
      <c r="M7392">
        <v>189520</v>
      </c>
      <c r="O7392" t="s">
        <v>254</v>
      </c>
      <c r="P7392" t="s">
        <v>1079</v>
      </c>
    </row>
    <row r="7393" spans="1:16" x14ac:dyDescent="0.25">
      <c r="A7393" t="s">
        <v>2</v>
      </c>
      <c r="B7393" t="s">
        <v>2</v>
      </c>
      <c r="C7393" t="s">
        <v>10200</v>
      </c>
      <c r="D7393" t="s">
        <v>4003</v>
      </c>
      <c r="E7393" t="s">
        <v>20</v>
      </c>
      <c r="F7393" t="b">
        <v>0</v>
      </c>
      <c r="G7393" t="s">
        <v>1056</v>
      </c>
      <c r="H7393" s="4">
        <v>45746.262881944444</v>
      </c>
      <c r="I7393" t="b">
        <v>1</v>
      </c>
      <c r="J7393" t="b">
        <v>0</v>
      </c>
      <c r="K7393" t="s">
        <v>1056</v>
      </c>
      <c r="L7393" t="s">
        <v>22</v>
      </c>
      <c r="M7393">
        <v>150000</v>
      </c>
      <c r="O7393" t="s">
        <v>10201</v>
      </c>
      <c r="P7393" t="s">
        <v>1121</v>
      </c>
    </row>
    <row r="7394" spans="1:16" x14ac:dyDescent="0.25">
      <c r="A7394" t="s">
        <v>1</v>
      </c>
      <c r="B7394" t="s">
        <v>1</v>
      </c>
      <c r="C7394" t="s">
        <v>2640</v>
      </c>
      <c r="D7394" t="s">
        <v>4220</v>
      </c>
      <c r="E7394" t="s">
        <v>20</v>
      </c>
      <c r="F7394" t="b">
        <v>0</v>
      </c>
      <c r="G7394" t="s">
        <v>2641</v>
      </c>
      <c r="H7394" s="4">
        <v>45746.272106481483</v>
      </c>
      <c r="I7394" t="b">
        <v>0</v>
      </c>
      <c r="J7394" t="b">
        <v>0</v>
      </c>
      <c r="K7394" t="s">
        <v>2641</v>
      </c>
      <c r="L7394" t="s">
        <v>22</v>
      </c>
      <c r="M7394">
        <v>159900</v>
      </c>
      <c r="O7394" t="s">
        <v>1773</v>
      </c>
      <c r="P7394" t="s">
        <v>10202</v>
      </c>
    </row>
    <row r="7395" spans="1:16" x14ac:dyDescent="0.25">
      <c r="A7395" t="s">
        <v>0</v>
      </c>
      <c r="B7395" t="s">
        <v>8268</v>
      </c>
      <c r="C7395" t="s">
        <v>39</v>
      </c>
      <c r="D7395" t="s">
        <v>7658</v>
      </c>
      <c r="E7395" t="s">
        <v>20</v>
      </c>
      <c r="F7395" t="b">
        <v>1</v>
      </c>
      <c r="G7395" t="s">
        <v>148</v>
      </c>
      <c r="H7395" s="4">
        <v>45746.280127314807</v>
      </c>
      <c r="I7395" t="b">
        <v>0</v>
      </c>
      <c r="J7395" t="b">
        <v>0</v>
      </c>
      <c r="K7395" t="s">
        <v>148</v>
      </c>
      <c r="L7395" t="s">
        <v>22</v>
      </c>
      <c r="M7395">
        <v>60000</v>
      </c>
      <c r="O7395" t="s">
        <v>8269</v>
      </c>
      <c r="P7395" t="s">
        <v>2471</v>
      </c>
    </row>
    <row r="7396" spans="1:16" x14ac:dyDescent="0.25">
      <c r="A7396" t="s">
        <v>0</v>
      </c>
      <c r="B7396" t="s">
        <v>1269</v>
      </c>
      <c r="C7396" t="s">
        <v>151</v>
      </c>
      <c r="D7396" t="s">
        <v>4084</v>
      </c>
      <c r="E7396" t="s">
        <v>20</v>
      </c>
      <c r="F7396" t="b">
        <v>0</v>
      </c>
      <c r="G7396" t="s">
        <v>30</v>
      </c>
      <c r="H7396" s="4">
        <v>45746.292754629627</v>
      </c>
      <c r="I7396" t="b">
        <v>0</v>
      </c>
      <c r="J7396" t="b">
        <v>0</v>
      </c>
      <c r="K7396" t="s">
        <v>24</v>
      </c>
      <c r="L7396" t="s">
        <v>22</v>
      </c>
      <c r="M7396">
        <v>105000</v>
      </c>
      <c r="O7396" t="s">
        <v>4873</v>
      </c>
      <c r="P7396" t="s">
        <v>2591</v>
      </c>
    </row>
    <row r="7397" spans="1:16" x14ac:dyDescent="0.25">
      <c r="A7397" t="s">
        <v>40</v>
      </c>
      <c r="B7397" t="s">
        <v>5029</v>
      </c>
      <c r="C7397" t="s">
        <v>623</v>
      </c>
      <c r="D7397" t="s">
        <v>3957</v>
      </c>
      <c r="E7397" t="s">
        <v>20</v>
      </c>
      <c r="F7397" t="b">
        <v>0</v>
      </c>
      <c r="G7397" t="s">
        <v>27</v>
      </c>
      <c r="H7397" s="4">
        <v>45746.293912037043</v>
      </c>
      <c r="I7397" t="b">
        <v>0</v>
      </c>
      <c r="J7397" t="b">
        <v>1</v>
      </c>
      <c r="K7397" t="s">
        <v>24</v>
      </c>
      <c r="L7397" t="s">
        <v>36</v>
      </c>
      <c r="N7397">
        <v>56.475002288818359</v>
      </c>
      <c r="O7397" t="s">
        <v>5030</v>
      </c>
      <c r="P7397" t="s">
        <v>5031</v>
      </c>
    </row>
    <row r="7398" spans="1:16" x14ac:dyDescent="0.25">
      <c r="A7398" t="s">
        <v>40</v>
      </c>
      <c r="B7398" t="s">
        <v>5032</v>
      </c>
      <c r="C7398" t="s">
        <v>10203</v>
      </c>
      <c r="D7398" t="s">
        <v>3957</v>
      </c>
      <c r="E7398" t="s">
        <v>20</v>
      </c>
      <c r="F7398" t="b">
        <v>0</v>
      </c>
      <c r="G7398" t="s">
        <v>41</v>
      </c>
      <c r="H7398" s="4">
        <v>45746.294456018521</v>
      </c>
      <c r="I7398" t="b">
        <v>0</v>
      </c>
      <c r="J7398" t="b">
        <v>1</v>
      </c>
      <c r="K7398" t="s">
        <v>24</v>
      </c>
      <c r="L7398" t="s">
        <v>36</v>
      </c>
      <c r="N7398">
        <v>56.475002288818359</v>
      </c>
      <c r="O7398" t="s">
        <v>5030</v>
      </c>
      <c r="P7398" t="s">
        <v>10204</v>
      </c>
    </row>
    <row r="7399" spans="1:16" x14ac:dyDescent="0.25">
      <c r="A7399" t="s">
        <v>0</v>
      </c>
      <c r="B7399" t="s">
        <v>0</v>
      </c>
      <c r="C7399" t="s">
        <v>3711</v>
      </c>
      <c r="D7399" t="s">
        <v>3828</v>
      </c>
      <c r="E7399" t="s">
        <v>20</v>
      </c>
      <c r="F7399" t="b">
        <v>0</v>
      </c>
      <c r="G7399" t="s">
        <v>23</v>
      </c>
      <c r="H7399" s="4">
        <v>45746.30127314815</v>
      </c>
      <c r="I7399" t="b">
        <v>0</v>
      </c>
      <c r="J7399" t="b">
        <v>1</v>
      </c>
      <c r="K7399" t="s">
        <v>24</v>
      </c>
      <c r="L7399" t="s">
        <v>22</v>
      </c>
      <c r="M7399">
        <v>127050</v>
      </c>
      <c r="O7399" t="s">
        <v>2285</v>
      </c>
      <c r="P7399" t="s">
        <v>2136</v>
      </c>
    </row>
    <row r="7400" spans="1:16" x14ac:dyDescent="0.25">
      <c r="A7400" t="s">
        <v>0</v>
      </c>
      <c r="B7400" t="s">
        <v>0</v>
      </c>
      <c r="C7400" t="s">
        <v>1247</v>
      </c>
      <c r="D7400" t="s">
        <v>3828</v>
      </c>
      <c r="E7400" t="s">
        <v>20</v>
      </c>
      <c r="F7400" t="b">
        <v>0</v>
      </c>
      <c r="G7400" t="s">
        <v>1247</v>
      </c>
      <c r="H7400" s="4">
        <v>45746.301712962973</v>
      </c>
      <c r="I7400" t="b">
        <v>0</v>
      </c>
      <c r="J7400" t="b">
        <v>0</v>
      </c>
      <c r="K7400" t="s">
        <v>1247</v>
      </c>
      <c r="L7400" t="s">
        <v>36</v>
      </c>
      <c r="N7400">
        <v>24.04000091552734</v>
      </c>
      <c r="O7400" t="s">
        <v>2056</v>
      </c>
      <c r="P7400" t="s">
        <v>10205</v>
      </c>
    </row>
    <row r="7401" spans="1:16" x14ac:dyDescent="0.25">
      <c r="A7401" t="s">
        <v>89</v>
      </c>
      <c r="B7401" t="s">
        <v>7534</v>
      </c>
      <c r="C7401" t="s">
        <v>1420</v>
      </c>
      <c r="D7401" t="s">
        <v>4220</v>
      </c>
      <c r="E7401" t="s">
        <v>20</v>
      </c>
      <c r="F7401" t="b">
        <v>0</v>
      </c>
      <c r="G7401" t="s">
        <v>1420</v>
      </c>
      <c r="H7401" s="4">
        <v>45746.311747685177</v>
      </c>
      <c r="I7401" t="b">
        <v>0</v>
      </c>
      <c r="J7401" t="b">
        <v>0</v>
      </c>
      <c r="K7401" t="s">
        <v>1420</v>
      </c>
      <c r="L7401" t="s">
        <v>22</v>
      </c>
      <c r="M7401">
        <v>174400</v>
      </c>
      <c r="O7401" t="s">
        <v>1773</v>
      </c>
      <c r="P7401" t="s">
        <v>7535</v>
      </c>
    </row>
    <row r="7402" spans="1:16" x14ac:dyDescent="0.25">
      <c r="A7402" t="s">
        <v>0</v>
      </c>
      <c r="B7402" t="s">
        <v>3019</v>
      </c>
      <c r="C7402" t="s">
        <v>1679</v>
      </c>
      <c r="D7402" t="s">
        <v>3957</v>
      </c>
      <c r="E7402" t="s">
        <v>34</v>
      </c>
      <c r="F7402" t="b">
        <v>0</v>
      </c>
      <c r="G7402" t="s">
        <v>27</v>
      </c>
      <c r="H7402" s="4">
        <v>45746.333599537043</v>
      </c>
      <c r="I7402" t="b">
        <v>1</v>
      </c>
      <c r="J7402" t="b">
        <v>0</v>
      </c>
      <c r="K7402" t="s">
        <v>24</v>
      </c>
      <c r="L7402" t="s">
        <v>36</v>
      </c>
      <c r="N7402">
        <v>24.014999389648441</v>
      </c>
      <c r="O7402" t="s">
        <v>9517</v>
      </c>
    </row>
    <row r="7403" spans="1:16" x14ac:dyDescent="0.25">
      <c r="A7403" t="s">
        <v>0</v>
      </c>
      <c r="B7403" t="s">
        <v>10206</v>
      </c>
      <c r="C7403" t="s">
        <v>1679</v>
      </c>
      <c r="D7403" t="s">
        <v>3957</v>
      </c>
      <c r="E7403" t="s">
        <v>34</v>
      </c>
      <c r="F7403" t="b">
        <v>0</v>
      </c>
      <c r="G7403" t="s">
        <v>27</v>
      </c>
      <c r="H7403" s="4">
        <v>45746.333611111113</v>
      </c>
      <c r="I7403" t="b">
        <v>0</v>
      </c>
      <c r="J7403" t="b">
        <v>0</v>
      </c>
      <c r="K7403" t="s">
        <v>24</v>
      </c>
      <c r="L7403" t="s">
        <v>36</v>
      </c>
      <c r="N7403">
        <v>24.014999389648441</v>
      </c>
      <c r="O7403" t="s">
        <v>9517</v>
      </c>
      <c r="P7403" t="s">
        <v>10207</v>
      </c>
    </row>
    <row r="7404" spans="1:16" x14ac:dyDescent="0.25">
      <c r="A7404" t="s">
        <v>0</v>
      </c>
      <c r="B7404" t="s">
        <v>0</v>
      </c>
      <c r="C7404" t="s">
        <v>10208</v>
      </c>
      <c r="D7404" t="s">
        <v>7547</v>
      </c>
      <c r="E7404" t="s">
        <v>34</v>
      </c>
      <c r="F7404" t="b">
        <v>0</v>
      </c>
      <c r="G7404" t="s">
        <v>41</v>
      </c>
      <c r="H7404" s="4">
        <v>45746.334027777782</v>
      </c>
      <c r="I7404" t="b">
        <v>0</v>
      </c>
      <c r="J7404" t="b">
        <v>0</v>
      </c>
      <c r="K7404" t="s">
        <v>24</v>
      </c>
      <c r="L7404" t="s">
        <v>36</v>
      </c>
      <c r="N7404">
        <v>15</v>
      </c>
      <c r="O7404" t="s">
        <v>7548</v>
      </c>
      <c r="P7404" t="s">
        <v>61</v>
      </c>
    </row>
    <row r="7405" spans="1:16" x14ac:dyDescent="0.25">
      <c r="A7405" t="s">
        <v>1</v>
      </c>
      <c r="B7405" t="s">
        <v>661</v>
      </c>
      <c r="C7405" t="s">
        <v>6837</v>
      </c>
      <c r="D7405" t="s">
        <v>4084</v>
      </c>
      <c r="E7405" t="s">
        <v>20</v>
      </c>
      <c r="F7405" t="b">
        <v>0</v>
      </c>
      <c r="G7405" t="s">
        <v>27</v>
      </c>
      <c r="H7405" s="4">
        <v>45746.33489583333</v>
      </c>
      <c r="I7405" t="b">
        <v>0</v>
      </c>
      <c r="J7405" t="b">
        <v>0</v>
      </c>
      <c r="K7405" t="s">
        <v>24</v>
      </c>
      <c r="L7405" t="s">
        <v>22</v>
      </c>
      <c r="M7405">
        <v>115000</v>
      </c>
      <c r="O7405" t="s">
        <v>10209</v>
      </c>
    </row>
    <row r="7406" spans="1:16" x14ac:dyDescent="0.25">
      <c r="A7406" t="s">
        <v>40</v>
      </c>
      <c r="B7406" t="s">
        <v>1992</v>
      </c>
      <c r="C7406" t="s">
        <v>1679</v>
      </c>
      <c r="D7406" t="s">
        <v>3957</v>
      </c>
      <c r="E7406" t="s">
        <v>34</v>
      </c>
      <c r="F7406" t="b">
        <v>0</v>
      </c>
      <c r="G7406" t="s">
        <v>27</v>
      </c>
      <c r="H7406" s="4">
        <v>45746.335543981477</v>
      </c>
      <c r="I7406" t="b">
        <v>0</v>
      </c>
      <c r="J7406" t="b">
        <v>0</v>
      </c>
      <c r="K7406" t="s">
        <v>24</v>
      </c>
      <c r="L7406" t="s">
        <v>36</v>
      </c>
      <c r="N7406">
        <v>45.654998779296882</v>
      </c>
      <c r="O7406" t="s">
        <v>9517</v>
      </c>
      <c r="P7406" t="s">
        <v>9518</v>
      </c>
    </row>
    <row r="7407" spans="1:16" x14ac:dyDescent="0.25">
      <c r="A7407" t="s">
        <v>2</v>
      </c>
      <c r="B7407" t="s">
        <v>2</v>
      </c>
      <c r="C7407" t="s">
        <v>3471</v>
      </c>
      <c r="D7407" t="s">
        <v>3957</v>
      </c>
      <c r="E7407" t="s">
        <v>34</v>
      </c>
      <c r="F7407" t="b">
        <v>0</v>
      </c>
      <c r="G7407" t="s">
        <v>27</v>
      </c>
      <c r="H7407" s="4">
        <v>45746.33556712963</v>
      </c>
      <c r="I7407" t="b">
        <v>0</v>
      </c>
      <c r="J7407" t="b">
        <v>0</v>
      </c>
      <c r="K7407" t="s">
        <v>24</v>
      </c>
      <c r="L7407" t="s">
        <v>36</v>
      </c>
      <c r="N7407">
        <v>51.169998168945313</v>
      </c>
      <c r="O7407" t="s">
        <v>10210</v>
      </c>
      <c r="P7407" t="s">
        <v>10211</v>
      </c>
    </row>
    <row r="7408" spans="1:16" x14ac:dyDescent="0.25">
      <c r="A7408" t="s">
        <v>2</v>
      </c>
      <c r="B7408" t="s">
        <v>600</v>
      </c>
      <c r="C7408" t="s">
        <v>24</v>
      </c>
      <c r="D7408" t="s">
        <v>3973</v>
      </c>
      <c r="E7408" t="s">
        <v>20</v>
      </c>
      <c r="F7408" t="b">
        <v>0</v>
      </c>
      <c r="G7408" t="s">
        <v>27</v>
      </c>
      <c r="H7408" s="4">
        <v>45746.377187500002</v>
      </c>
      <c r="I7408" t="b">
        <v>0</v>
      </c>
      <c r="J7408" t="b">
        <v>0</v>
      </c>
      <c r="K7408" t="s">
        <v>24</v>
      </c>
      <c r="L7408" t="s">
        <v>22</v>
      </c>
      <c r="M7408">
        <v>124740</v>
      </c>
      <c r="O7408" t="s">
        <v>652</v>
      </c>
      <c r="P7408" t="s">
        <v>462</v>
      </c>
    </row>
    <row r="7409" spans="1:16" x14ac:dyDescent="0.25">
      <c r="A7409" t="s">
        <v>0</v>
      </c>
      <c r="B7409" t="s">
        <v>10212</v>
      </c>
      <c r="C7409" t="s">
        <v>559</v>
      </c>
      <c r="D7409" t="s">
        <v>3957</v>
      </c>
      <c r="E7409" t="s">
        <v>34</v>
      </c>
      <c r="F7409" t="b">
        <v>0</v>
      </c>
      <c r="G7409" t="s">
        <v>27</v>
      </c>
      <c r="H7409" s="4">
        <v>45746.416932870372</v>
      </c>
      <c r="I7409" t="b">
        <v>0</v>
      </c>
      <c r="J7409" t="b">
        <v>1</v>
      </c>
      <c r="K7409" t="s">
        <v>24</v>
      </c>
      <c r="L7409" t="s">
        <v>36</v>
      </c>
      <c r="N7409">
        <v>20.670000076293949</v>
      </c>
      <c r="O7409" t="s">
        <v>2485</v>
      </c>
      <c r="P7409" t="s">
        <v>10213</v>
      </c>
    </row>
    <row r="7410" spans="1:16" x14ac:dyDescent="0.25">
      <c r="A7410" t="s">
        <v>1</v>
      </c>
      <c r="B7410" t="s">
        <v>10214</v>
      </c>
      <c r="C7410" t="s">
        <v>1096</v>
      </c>
      <c r="D7410" t="s">
        <v>3957</v>
      </c>
      <c r="E7410" t="s">
        <v>34</v>
      </c>
      <c r="F7410" t="b">
        <v>0</v>
      </c>
      <c r="G7410" t="s">
        <v>27</v>
      </c>
      <c r="H7410" s="4">
        <v>45746.41810185185</v>
      </c>
      <c r="I7410" t="b">
        <v>0</v>
      </c>
      <c r="J7410" t="b">
        <v>0</v>
      </c>
      <c r="K7410" t="s">
        <v>24</v>
      </c>
      <c r="L7410" t="s">
        <v>36</v>
      </c>
      <c r="N7410">
        <v>44.034999847412109</v>
      </c>
      <c r="O7410" t="s">
        <v>512</v>
      </c>
      <c r="P7410" t="s">
        <v>274</v>
      </c>
    </row>
    <row r="7411" spans="1:16" x14ac:dyDescent="0.25">
      <c r="A7411" t="s">
        <v>1</v>
      </c>
      <c r="B7411" t="s">
        <v>10215</v>
      </c>
      <c r="C7411" t="s">
        <v>1077</v>
      </c>
      <c r="D7411" t="s">
        <v>3957</v>
      </c>
      <c r="E7411" t="s">
        <v>34</v>
      </c>
      <c r="F7411" t="b">
        <v>0</v>
      </c>
      <c r="G7411" t="s">
        <v>41</v>
      </c>
      <c r="H7411" s="4">
        <v>45746.418379629627</v>
      </c>
      <c r="I7411" t="b">
        <v>1</v>
      </c>
      <c r="J7411" t="b">
        <v>1</v>
      </c>
      <c r="K7411" t="s">
        <v>24</v>
      </c>
      <c r="L7411" t="s">
        <v>36</v>
      </c>
      <c r="N7411">
        <v>43.979999542236328</v>
      </c>
      <c r="O7411" t="s">
        <v>10216</v>
      </c>
      <c r="P7411" t="s">
        <v>280</v>
      </c>
    </row>
    <row r="7412" spans="1:16" x14ac:dyDescent="0.25">
      <c r="A7412" t="s">
        <v>40</v>
      </c>
      <c r="B7412" t="s">
        <v>2541</v>
      </c>
      <c r="C7412" t="s">
        <v>3347</v>
      </c>
      <c r="D7412" t="s">
        <v>3973</v>
      </c>
      <c r="E7412" t="s">
        <v>20</v>
      </c>
      <c r="F7412" t="b">
        <v>0</v>
      </c>
      <c r="G7412" t="s">
        <v>27</v>
      </c>
      <c r="H7412" s="4">
        <v>45746.418842592589</v>
      </c>
      <c r="I7412" t="b">
        <v>0</v>
      </c>
      <c r="J7412" t="b">
        <v>1</v>
      </c>
      <c r="K7412" t="s">
        <v>24</v>
      </c>
      <c r="L7412" t="s">
        <v>22</v>
      </c>
      <c r="M7412">
        <v>110500</v>
      </c>
      <c r="O7412" t="s">
        <v>2227</v>
      </c>
      <c r="P7412" t="s">
        <v>4333</v>
      </c>
    </row>
    <row r="7413" spans="1:16" x14ac:dyDescent="0.25">
      <c r="A7413" t="s">
        <v>0</v>
      </c>
      <c r="B7413" t="s">
        <v>0</v>
      </c>
      <c r="C7413" t="s">
        <v>10217</v>
      </c>
      <c r="D7413" t="s">
        <v>7547</v>
      </c>
      <c r="E7413" t="s">
        <v>34</v>
      </c>
      <c r="F7413" t="b">
        <v>0</v>
      </c>
      <c r="G7413" t="s">
        <v>35</v>
      </c>
      <c r="H7413" s="4">
        <v>45746.459236111114</v>
      </c>
      <c r="I7413" t="b">
        <v>0</v>
      </c>
      <c r="J7413" t="b">
        <v>0</v>
      </c>
      <c r="K7413" t="s">
        <v>24</v>
      </c>
      <c r="L7413" t="s">
        <v>36</v>
      </c>
      <c r="N7413">
        <v>15</v>
      </c>
      <c r="O7413" t="s">
        <v>7548</v>
      </c>
      <c r="P7413" t="s">
        <v>61</v>
      </c>
    </row>
    <row r="7414" spans="1:16" x14ac:dyDescent="0.25">
      <c r="A7414" t="s">
        <v>0</v>
      </c>
      <c r="B7414" t="s">
        <v>5467</v>
      </c>
      <c r="C7414" t="s">
        <v>1353</v>
      </c>
      <c r="D7414" t="s">
        <v>4093</v>
      </c>
      <c r="E7414" t="s">
        <v>51</v>
      </c>
      <c r="F7414" t="b">
        <v>0</v>
      </c>
      <c r="G7414" t="s">
        <v>52</v>
      </c>
      <c r="H7414" s="4">
        <v>45746.459664351853</v>
      </c>
      <c r="I7414" t="b">
        <v>0</v>
      </c>
      <c r="J7414" t="b">
        <v>1</v>
      </c>
      <c r="K7414" t="s">
        <v>24</v>
      </c>
      <c r="L7414" t="s">
        <v>36</v>
      </c>
      <c r="N7414">
        <v>29.5</v>
      </c>
      <c r="O7414" t="s">
        <v>2579</v>
      </c>
      <c r="P7414" t="s">
        <v>10218</v>
      </c>
    </row>
    <row r="7415" spans="1:16" x14ac:dyDescent="0.25">
      <c r="A7415" t="s">
        <v>0</v>
      </c>
      <c r="B7415" t="s">
        <v>0</v>
      </c>
      <c r="C7415" t="s">
        <v>10219</v>
      </c>
      <c r="D7415" t="s">
        <v>7547</v>
      </c>
      <c r="E7415" t="s">
        <v>34</v>
      </c>
      <c r="F7415" t="b">
        <v>0</v>
      </c>
      <c r="G7415" t="s">
        <v>52</v>
      </c>
      <c r="H7415" s="4">
        <v>45746.459675925929</v>
      </c>
      <c r="I7415" t="b">
        <v>0</v>
      </c>
      <c r="J7415" t="b">
        <v>0</v>
      </c>
      <c r="K7415" t="s">
        <v>24</v>
      </c>
      <c r="L7415" t="s">
        <v>36</v>
      </c>
      <c r="N7415">
        <v>15</v>
      </c>
      <c r="O7415" t="s">
        <v>7548</v>
      </c>
      <c r="P7415" t="s">
        <v>61</v>
      </c>
    </row>
    <row r="7416" spans="1:16" x14ac:dyDescent="0.25">
      <c r="A7416" t="s">
        <v>0</v>
      </c>
      <c r="B7416" t="s">
        <v>0</v>
      </c>
      <c r="C7416" t="s">
        <v>10220</v>
      </c>
      <c r="D7416" t="s">
        <v>7547</v>
      </c>
      <c r="E7416" t="s">
        <v>34</v>
      </c>
      <c r="F7416" t="b">
        <v>0</v>
      </c>
      <c r="G7416" t="s">
        <v>52</v>
      </c>
      <c r="H7416" s="4">
        <v>45746.459699074083</v>
      </c>
      <c r="I7416" t="b">
        <v>0</v>
      </c>
      <c r="J7416" t="b">
        <v>0</v>
      </c>
      <c r="K7416" t="s">
        <v>24</v>
      </c>
      <c r="L7416" t="s">
        <v>36</v>
      </c>
      <c r="N7416">
        <v>15</v>
      </c>
      <c r="O7416" t="s">
        <v>7548</v>
      </c>
      <c r="P7416" t="s">
        <v>61</v>
      </c>
    </row>
    <row r="7417" spans="1:16" x14ac:dyDescent="0.25">
      <c r="A7417" t="s">
        <v>139</v>
      </c>
      <c r="B7417" t="s">
        <v>5512</v>
      </c>
      <c r="C7417" t="s">
        <v>172</v>
      </c>
      <c r="D7417" t="s">
        <v>1663</v>
      </c>
      <c r="E7417" t="s">
        <v>51</v>
      </c>
      <c r="F7417" t="b">
        <v>0</v>
      </c>
      <c r="G7417" t="s">
        <v>27</v>
      </c>
      <c r="H7417" s="4">
        <v>45746.500162037039</v>
      </c>
      <c r="I7417" t="b">
        <v>0</v>
      </c>
      <c r="J7417" t="b">
        <v>0</v>
      </c>
      <c r="K7417" t="s">
        <v>24</v>
      </c>
      <c r="L7417" t="s">
        <v>36</v>
      </c>
      <c r="N7417">
        <v>37</v>
      </c>
      <c r="O7417" t="s">
        <v>1663</v>
      </c>
      <c r="P7417" t="s">
        <v>9821</v>
      </c>
    </row>
    <row r="7418" spans="1:16" x14ac:dyDescent="0.25">
      <c r="A7418" t="s">
        <v>0</v>
      </c>
      <c r="B7418" t="s">
        <v>0</v>
      </c>
      <c r="C7418" t="s">
        <v>10221</v>
      </c>
      <c r="D7418" t="s">
        <v>7547</v>
      </c>
      <c r="E7418" t="s">
        <v>34</v>
      </c>
      <c r="F7418" t="b">
        <v>0</v>
      </c>
      <c r="G7418" t="s">
        <v>41</v>
      </c>
      <c r="H7418" s="4">
        <v>45746.500648148147</v>
      </c>
      <c r="I7418" t="b">
        <v>0</v>
      </c>
      <c r="J7418" t="b">
        <v>0</v>
      </c>
      <c r="K7418" t="s">
        <v>24</v>
      </c>
      <c r="L7418" t="s">
        <v>36</v>
      </c>
      <c r="N7418">
        <v>15</v>
      </c>
      <c r="O7418" t="s">
        <v>7548</v>
      </c>
      <c r="P7418" t="s">
        <v>61</v>
      </c>
    </row>
    <row r="7419" spans="1:16" x14ac:dyDescent="0.25">
      <c r="A7419" t="s">
        <v>0</v>
      </c>
      <c r="B7419" t="s">
        <v>0</v>
      </c>
      <c r="C7419" t="s">
        <v>2064</v>
      </c>
      <c r="D7419" t="s">
        <v>7547</v>
      </c>
      <c r="E7419" t="s">
        <v>34</v>
      </c>
      <c r="F7419" t="b">
        <v>0</v>
      </c>
      <c r="G7419" t="s">
        <v>41</v>
      </c>
      <c r="H7419" s="4">
        <v>45746.500659722216</v>
      </c>
      <c r="I7419" t="b">
        <v>0</v>
      </c>
      <c r="J7419" t="b">
        <v>0</v>
      </c>
      <c r="K7419" t="s">
        <v>24</v>
      </c>
      <c r="L7419" t="s">
        <v>36</v>
      </c>
      <c r="N7419">
        <v>15</v>
      </c>
      <c r="O7419" t="s">
        <v>7548</v>
      </c>
      <c r="P7419" t="s">
        <v>61</v>
      </c>
    </row>
    <row r="7420" spans="1:16" x14ac:dyDescent="0.25">
      <c r="A7420" t="s">
        <v>0</v>
      </c>
      <c r="B7420" t="s">
        <v>0</v>
      </c>
      <c r="C7420" t="s">
        <v>2920</v>
      </c>
      <c r="D7420" t="s">
        <v>7547</v>
      </c>
      <c r="E7420" t="s">
        <v>34</v>
      </c>
      <c r="F7420" t="b">
        <v>0</v>
      </c>
      <c r="G7420" t="s">
        <v>41</v>
      </c>
      <c r="H7420" s="4">
        <v>45746.500671296293</v>
      </c>
      <c r="I7420" t="b">
        <v>0</v>
      </c>
      <c r="J7420" t="b">
        <v>0</v>
      </c>
      <c r="K7420" t="s">
        <v>24</v>
      </c>
      <c r="L7420" t="s">
        <v>36</v>
      </c>
      <c r="N7420">
        <v>15</v>
      </c>
      <c r="O7420" t="s">
        <v>7548</v>
      </c>
      <c r="P7420" t="s">
        <v>61</v>
      </c>
    </row>
    <row r="7421" spans="1:16" x14ac:dyDescent="0.25">
      <c r="A7421" t="s">
        <v>0</v>
      </c>
      <c r="B7421" t="s">
        <v>0</v>
      </c>
      <c r="C7421" t="s">
        <v>10222</v>
      </c>
      <c r="D7421" t="s">
        <v>7547</v>
      </c>
      <c r="E7421" t="s">
        <v>34</v>
      </c>
      <c r="F7421" t="b">
        <v>0</v>
      </c>
      <c r="G7421" t="s">
        <v>41</v>
      </c>
      <c r="H7421" s="4">
        <v>45746.500694444447</v>
      </c>
      <c r="I7421" t="b">
        <v>0</v>
      </c>
      <c r="J7421" t="b">
        <v>0</v>
      </c>
      <c r="K7421" t="s">
        <v>24</v>
      </c>
      <c r="L7421" t="s">
        <v>36</v>
      </c>
      <c r="N7421">
        <v>15</v>
      </c>
      <c r="O7421" t="s">
        <v>7548</v>
      </c>
      <c r="P7421" t="s">
        <v>61</v>
      </c>
    </row>
    <row r="7422" spans="1:16" x14ac:dyDescent="0.25">
      <c r="A7422" t="s">
        <v>0</v>
      </c>
      <c r="B7422" t="s">
        <v>0</v>
      </c>
      <c r="C7422" t="s">
        <v>5599</v>
      </c>
      <c r="D7422" t="s">
        <v>7547</v>
      </c>
      <c r="E7422" t="s">
        <v>34</v>
      </c>
      <c r="F7422" t="b">
        <v>0</v>
      </c>
      <c r="G7422" t="s">
        <v>41</v>
      </c>
      <c r="H7422" s="4">
        <v>45746.500694444447</v>
      </c>
      <c r="I7422" t="b">
        <v>0</v>
      </c>
      <c r="J7422" t="b">
        <v>0</v>
      </c>
      <c r="K7422" t="s">
        <v>24</v>
      </c>
      <c r="L7422" t="s">
        <v>36</v>
      </c>
      <c r="N7422">
        <v>15</v>
      </c>
      <c r="O7422" t="s">
        <v>7548</v>
      </c>
      <c r="P7422" t="s">
        <v>61</v>
      </c>
    </row>
    <row r="7423" spans="1:16" x14ac:dyDescent="0.25">
      <c r="A7423" t="s">
        <v>0</v>
      </c>
      <c r="B7423" t="s">
        <v>0</v>
      </c>
      <c r="C7423" t="s">
        <v>1780</v>
      </c>
      <c r="D7423" t="s">
        <v>7547</v>
      </c>
      <c r="E7423" t="s">
        <v>34</v>
      </c>
      <c r="F7423" t="b">
        <v>0</v>
      </c>
      <c r="G7423" t="s">
        <v>52</v>
      </c>
      <c r="H7423" s="4">
        <v>45746.501331018517</v>
      </c>
      <c r="I7423" t="b">
        <v>0</v>
      </c>
      <c r="J7423" t="b">
        <v>0</v>
      </c>
      <c r="K7423" t="s">
        <v>24</v>
      </c>
      <c r="L7423" t="s">
        <v>36</v>
      </c>
      <c r="N7423">
        <v>15</v>
      </c>
      <c r="O7423" t="s">
        <v>7548</v>
      </c>
      <c r="P7423" t="s">
        <v>61</v>
      </c>
    </row>
    <row r="7424" spans="1:16" x14ac:dyDescent="0.25">
      <c r="A7424" t="s">
        <v>0</v>
      </c>
      <c r="B7424" t="s">
        <v>0</v>
      </c>
      <c r="C7424" t="s">
        <v>10223</v>
      </c>
      <c r="D7424" t="s">
        <v>7547</v>
      </c>
      <c r="E7424" t="s">
        <v>34</v>
      </c>
      <c r="F7424" t="b">
        <v>0</v>
      </c>
      <c r="G7424" t="s">
        <v>52</v>
      </c>
      <c r="H7424" s="4">
        <v>45746.501342592594</v>
      </c>
      <c r="I7424" t="b">
        <v>0</v>
      </c>
      <c r="J7424" t="b">
        <v>0</v>
      </c>
      <c r="K7424" t="s">
        <v>24</v>
      </c>
      <c r="L7424" t="s">
        <v>36</v>
      </c>
      <c r="N7424">
        <v>15</v>
      </c>
      <c r="O7424" t="s">
        <v>7548</v>
      </c>
      <c r="P7424" t="s">
        <v>61</v>
      </c>
    </row>
    <row r="7425" spans="1:16" x14ac:dyDescent="0.25">
      <c r="A7425" t="s">
        <v>0</v>
      </c>
      <c r="B7425" t="s">
        <v>0</v>
      </c>
      <c r="C7425" t="s">
        <v>2194</v>
      </c>
      <c r="D7425" t="s">
        <v>7547</v>
      </c>
      <c r="E7425" t="s">
        <v>34</v>
      </c>
      <c r="F7425" t="b">
        <v>0</v>
      </c>
      <c r="G7425" t="s">
        <v>41</v>
      </c>
      <c r="H7425" s="4">
        <v>45746.542314814818</v>
      </c>
      <c r="I7425" t="b">
        <v>0</v>
      </c>
      <c r="J7425" t="b">
        <v>0</v>
      </c>
      <c r="K7425" t="s">
        <v>24</v>
      </c>
      <c r="L7425" t="s">
        <v>36</v>
      </c>
      <c r="N7425">
        <v>15</v>
      </c>
      <c r="O7425" t="s">
        <v>7548</v>
      </c>
      <c r="P7425" t="s">
        <v>61</v>
      </c>
    </row>
    <row r="7426" spans="1:16" x14ac:dyDescent="0.25">
      <c r="A7426" t="s">
        <v>0</v>
      </c>
      <c r="B7426" t="s">
        <v>0</v>
      </c>
      <c r="C7426" t="s">
        <v>3234</v>
      </c>
      <c r="D7426" t="s">
        <v>7547</v>
      </c>
      <c r="E7426" t="s">
        <v>34</v>
      </c>
      <c r="F7426" t="b">
        <v>0</v>
      </c>
      <c r="G7426" t="s">
        <v>41</v>
      </c>
      <c r="H7426" s="4">
        <v>45746.542326388888</v>
      </c>
      <c r="I7426" t="b">
        <v>0</v>
      </c>
      <c r="J7426" t="b">
        <v>0</v>
      </c>
      <c r="K7426" t="s">
        <v>24</v>
      </c>
      <c r="L7426" t="s">
        <v>36</v>
      </c>
      <c r="N7426">
        <v>15</v>
      </c>
      <c r="O7426" t="s">
        <v>7548</v>
      </c>
      <c r="P7426" t="s">
        <v>61</v>
      </c>
    </row>
    <row r="7427" spans="1:16" x14ac:dyDescent="0.25">
      <c r="A7427" t="s">
        <v>0</v>
      </c>
      <c r="B7427" t="s">
        <v>0</v>
      </c>
      <c r="C7427" t="s">
        <v>3720</v>
      </c>
      <c r="D7427" t="s">
        <v>7547</v>
      </c>
      <c r="E7427" t="s">
        <v>34</v>
      </c>
      <c r="F7427" t="b">
        <v>0</v>
      </c>
      <c r="G7427" t="s">
        <v>41</v>
      </c>
      <c r="H7427" s="4">
        <v>45746.542326388888</v>
      </c>
      <c r="I7427" t="b">
        <v>0</v>
      </c>
      <c r="J7427" t="b">
        <v>0</v>
      </c>
      <c r="K7427" t="s">
        <v>24</v>
      </c>
      <c r="L7427" t="s">
        <v>36</v>
      </c>
      <c r="N7427">
        <v>15</v>
      </c>
      <c r="O7427" t="s">
        <v>7548</v>
      </c>
      <c r="P7427" t="s">
        <v>61</v>
      </c>
    </row>
    <row r="7428" spans="1:16" x14ac:dyDescent="0.25">
      <c r="A7428" t="s">
        <v>0</v>
      </c>
      <c r="B7428" t="s">
        <v>0</v>
      </c>
      <c r="C7428" t="s">
        <v>2023</v>
      </c>
      <c r="D7428" t="s">
        <v>7547</v>
      </c>
      <c r="E7428" t="s">
        <v>34</v>
      </c>
      <c r="F7428" t="b">
        <v>0</v>
      </c>
      <c r="G7428" t="s">
        <v>41</v>
      </c>
      <c r="H7428" s="4">
        <v>45746.542337962957</v>
      </c>
      <c r="I7428" t="b">
        <v>0</v>
      </c>
      <c r="J7428" t="b">
        <v>0</v>
      </c>
      <c r="K7428" t="s">
        <v>24</v>
      </c>
      <c r="L7428" t="s">
        <v>36</v>
      </c>
      <c r="N7428">
        <v>15</v>
      </c>
      <c r="O7428" t="s">
        <v>7548</v>
      </c>
      <c r="P7428" t="s">
        <v>61</v>
      </c>
    </row>
    <row r="7429" spans="1:16" x14ac:dyDescent="0.25">
      <c r="A7429" t="s">
        <v>139</v>
      </c>
      <c r="B7429" t="s">
        <v>10224</v>
      </c>
      <c r="C7429" t="s">
        <v>140</v>
      </c>
      <c r="D7429" t="s">
        <v>3973</v>
      </c>
      <c r="E7429" t="s">
        <v>20</v>
      </c>
      <c r="F7429" t="b">
        <v>0</v>
      </c>
      <c r="G7429" t="s">
        <v>27</v>
      </c>
      <c r="H7429" s="4">
        <v>45746.543923611112</v>
      </c>
      <c r="I7429" t="b">
        <v>1</v>
      </c>
      <c r="J7429" t="b">
        <v>1</v>
      </c>
      <c r="K7429" t="s">
        <v>24</v>
      </c>
      <c r="L7429" t="s">
        <v>22</v>
      </c>
      <c r="M7429">
        <v>137300</v>
      </c>
      <c r="O7429" t="s">
        <v>1172</v>
      </c>
      <c r="P7429" t="s">
        <v>10225</v>
      </c>
    </row>
    <row r="7430" spans="1:16" x14ac:dyDescent="0.25">
      <c r="A7430" t="s">
        <v>25</v>
      </c>
      <c r="B7430" t="s">
        <v>9808</v>
      </c>
      <c r="C7430" t="s">
        <v>203</v>
      </c>
      <c r="D7430" t="s">
        <v>3957</v>
      </c>
      <c r="E7430" t="s">
        <v>20</v>
      </c>
      <c r="F7430" t="b">
        <v>0</v>
      </c>
      <c r="G7430" t="s">
        <v>23</v>
      </c>
      <c r="H7430" s="4">
        <v>45746.551319444443</v>
      </c>
      <c r="I7430" t="b">
        <v>0</v>
      </c>
      <c r="J7430" t="b">
        <v>0</v>
      </c>
      <c r="K7430" t="s">
        <v>24</v>
      </c>
      <c r="L7430" t="s">
        <v>36</v>
      </c>
      <c r="N7430">
        <v>22.694999694824219</v>
      </c>
      <c r="O7430" t="s">
        <v>2239</v>
      </c>
      <c r="P7430" t="s">
        <v>9809</v>
      </c>
    </row>
    <row r="7431" spans="1:16" x14ac:dyDescent="0.25">
      <c r="A7431" t="s">
        <v>19</v>
      </c>
      <c r="B7431" t="s">
        <v>10226</v>
      </c>
      <c r="C7431" t="s">
        <v>1270</v>
      </c>
      <c r="D7431" t="s">
        <v>3973</v>
      </c>
      <c r="E7431" t="s">
        <v>20</v>
      </c>
      <c r="F7431" t="b">
        <v>0</v>
      </c>
      <c r="G7431" t="s">
        <v>23</v>
      </c>
      <c r="H7431" s="4">
        <v>45746.551342592589</v>
      </c>
      <c r="I7431" t="b">
        <v>0</v>
      </c>
      <c r="J7431" t="b">
        <v>1</v>
      </c>
      <c r="K7431" t="s">
        <v>24</v>
      </c>
      <c r="L7431" t="s">
        <v>22</v>
      </c>
      <c r="M7431">
        <v>195500</v>
      </c>
      <c r="O7431" t="s">
        <v>1172</v>
      </c>
      <c r="P7431" t="s">
        <v>10227</v>
      </c>
    </row>
    <row r="7432" spans="1:16" x14ac:dyDescent="0.25">
      <c r="A7432" t="s">
        <v>2</v>
      </c>
      <c r="B7432" t="s">
        <v>10228</v>
      </c>
      <c r="C7432" t="s">
        <v>10229</v>
      </c>
      <c r="D7432" t="s">
        <v>3957</v>
      </c>
      <c r="E7432" t="s">
        <v>20</v>
      </c>
      <c r="F7432" t="b">
        <v>0</v>
      </c>
      <c r="G7432" t="s">
        <v>27</v>
      </c>
      <c r="H7432" s="4">
        <v>45746.58556712963</v>
      </c>
      <c r="I7432" t="b">
        <v>0</v>
      </c>
      <c r="J7432" t="b">
        <v>1</v>
      </c>
      <c r="K7432" t="s">
        <v>24</v>
      </c>
      <c r="L7432" t="s">
        <v>36</v>
      </c>
      <c r="N7432">
        <v>45.745002746582031</v>
      </c>
      <c r="O7432" t="s">
        <v>2269</v>
      </c>
      <c r="P7432" t="s">
        <v>10230</v>
      </c>
    </row>
    <row r="7433" spans="1:16" x14ac:dyDescent="0.25">
      <c r="A7433" t="s">
        <v>40</v>
      </c>
      <c r="B7433" t="s">
        <v>10231</v>
      </c>
      <c r="C7433" t="s">
        <v>670</v>
      </c>
      <c r="D7433" t="s">
        <v>3957</v>
      </c>
      <c r="E7433" t="s">
        <v>20</v>
      </c>
      <c r="F7433" t="b">
        <v>0</v>
      </c>
      <c r="G7433" t="s">
        <v>41</v>
      </c>
      <c r="H7433" s="4">
        <v>45746.586006944453</v>
      </c>
      <c r="I7433" t="b">
        <v>0</v>
      </c>
      <c r="J7433" t="b">
        <v>0</v>
      </c>
      <c r="K7433" t="s">
        <v>24</v>
      </c>
      <c r="L7433" t="s">
        <v>36</v>
      </c>
      <c r="N7433">
        <v>45.634998321533203</v>
      </c>
      <c r="O7433" t="s">
        <v>10232</v>
      </c>
      <c r="P7433" t="s">
        <v>10233</v>
      </c>
    </row>
    <row r="7434" spans="1:16" x14ac:dyDescent="0.25">
      <c r="A7434" t="s">
        <v>25</v>
      </c>
      <c r="B7434" t="s">
        <v>10234</v>
      </c>
      <c r="C7434" t="s">
        <v>371</v>
      </c>
      <c r="D7434" t="s">
        <v>3828</v>
      </c>
      <c r="E7434" t="s">
        <v>219</v>
      </c>
      <c r="F7434" t="b">
        <v>0</v>
      </c>
      <c r="G7434" t="s">
        <v>27</v>
      </c>
      <c r="H7434" s="4">
        <v>45746.666828703703</v>
      </c>
      <c r="I7434" t="b">
        <v>0</v>
      </c>
      <c r="J7434" t="b">
        <v>1</v>
      </c>
      <c r="K7434" t="s">
        <v>24</v>
      </c>
      <c r="L7434" t="s">
        <v>22</v>
      </c>
      <c r="M7434">
        <v>131500</v>
      </c>
      <c r="O7434" t="s">
        <v>10235</v>
      </c>
      <c r="P7434" t="s">
        <v>10236</v>
      </c>
    </row>
    <row r="7435" spans="1:16" x14ac:dyDescent="0.25">
      <c r="A7435" t="s">
        <v>0</v>
      </c>
      <c r="B7435" t="s">
        <v>10237</v>
      </c>
      <c r="C7435" t="s">
        <v>151</v>
      </c>
      <c r="D7435" t="s">
        <v>3957</v>
      </c>
      <c r="E7435" t="s">
        <v>20</v>
      </c>
      <c r="F7435" t="b">
        <v>0</v>
      </c>
      <c r="G7435" t="s">
        <v>30</v>
      </c>
      <c r="H7435" s="4">
        <v>45746.834340277783</v>
      </c>
      <c r="I7435" t="b">
        <v>0</v>
      </c>
      <c r="J7435" t="b">
        <v>0</v>
      </c>
      <c r="K7435" t="s">
        <v>24</v>
      </c>
      <c r="L7435" t="s">
        <v>36</v>
      </c>
      <c r="N7435">
        <v>25.2400016784668</v>
      </c>
      <c r="O7435" t="s">
        <v>10238</v>
      </c>
      <c r="P7435" t="s">
        <v>10239</v>
      </c>
    </row>
    <row r="7436" spans="1:16" x14ac:dyDescent="0.25">
      <c r="A7436" t="s">
        <v>0</v>
      </c>
      <c r="B7436" t="s">
        <v>2002</v>
      </c>
      <c r="C7436" t="s">
        <v>292</v>
      </c>
      <c r="D7436" t="s">
        <v>3957</v>
      </c>
      <c r="E7436" t="s">
        <v>20</v>
      </c>
      <c r="F7436" t="b">
        <v>0</v>
      </c>
      <c r="G7436" t="s">
        <v>30</v>
      </c>
      <c r="H7436" s="4">
        <v>45746.834386574083</v>
      </c>
      <c r="I7436" t="b">
        <v>0</v>
      </c>
      <c r="J7436" t="b">
        <v>1</v>
      </c>
      <c r="K7436" t="s">
        <v>24</v>
      </c>
      <c r="L7436" t="s">
        <v>36</v>
      </c>
      <c r="N7436">
        <v>22.694999694824219</v>
      </c>
      <c r="O7436" t="s">
        <v>9702</v>
      </c>
      <c r="P7436" t="s">
        <v>9703</v>
      </c>
    </row>
    <row r="7437" spans="1:16" x14ac:dyDescent="0.25">
      <c r="A7437" t="s">
        <v>1</v>
      </c>
      <c r="B7437" t="s">
        <v>10240</v>
      </c>
      <c r="C7437" t="s">
        <v>151</v>
      </c>
      <c r="D7437" t="s">
        <v>3957</v>
      </c>
      <c r="E7437" t="s">
        <v>20</v>
      </c>
      <c r="F7437" t="b">
        <v>0</v>
      </c>
      <c r="G7437" t="s">
        <v>30</v>
      </c>
      <c r="H7437" s="4">
        <v>45746.835335648153</v>
      </c>
      <c r="I7437" t="b">
        <v>0</v>
      </c>
      <c r="J7437" t="b">
        <v>0</v>
      </c>
      <c r="K7437" t="s">
        <v>24</v>
      </c>
      <c r="L7437" t="s">
        <v>36</v>
      </c>
      <c r="N7437">
        <v>40.81500244140625</v>
      </c>
      <c r="O7437" t="s">
        <v>563</v>
      </c>
      <c r="P7437" t="s">
        <v>10241</v>
      </c>
    </row>
    <row r="7438" spans="1:16" x14ac:dyDescent="0.25">
      <c r="A7438" t="s">
        <v>25</v>
      </c>
      <c r="B7438" t="s">
        <v>8567</v>
      </c>
      <c r="C7438" t="s">
        <v>151</v>
      </c>
      <c r="D7438" t="s">
        <v>3957</v>
      </c>
      <c r="E7438" t="s">
        <v>20</v>
      </c>
      <c r="F7438" t="b">
        <v>0</v>
      </c>
      <c r="G7438" t="s">
        <v>30</v>
      </c>
      <c r="H7438" s="4">
        <v>45746.835335648153</v>
      </c>
      <c r="I7438" t="b">
        <v>0</v>
      </c>
      <c r="J7438" t="b">
        <v>1</v>
      </c>
      <c r="K7438" t="s">
        <v>24</v>
      </c>
      <c r="L7438" t="s">
        <v>36</v>
      </c>
      <c r="N7438">
        <v>15.24499988555908</v>
      </c>
      <c r="O7438" t="s">
        <v>254</v>
      </c>
      <c r="P7438" t="s">
        <v>8568</v>
      </c>
    </row>
    <row r="7439" spans="1:16" x14ac:dyDescent="0.25">
      <c r="A7439" t="s">
        <v>2</v>
      </c>
      <c r="B7439" t="s">
        <v>9011</v>
      </c>
      <c r="C7439" t="s">
        <v>10061</v>
      </c>
      <c r="D7439" t="s">
        <v>3957</v>
      </c>
      <c r="E7439" t="s">
        <v>20</v>
      </c>
      <c r="F7439" t="b">
        <v>0</v>
      </c>
      <c r="G7439" t="s">
        <v>27</v>
      </c>
      <c r="H7439" s="4">
        <v>45746.835590277777</v>
      </c>
      <c r="I7439" t="b">
        <v>1</v>
      </c>
      <c r="J7439" t="b">
        <v>1</v>
      </c>
      <c r="K7439" t="s">
        <v>24</v>
      </c>
      <c r="L7439" t="s">
        <v>36</v>
      </c>
      <c r="N7439">
        <v>45.745002746582031</v>
      </c>
      <c r="O7439" t="s">
        <v>901</v>
      </c>
      <c r="P7439" t="s">
        <v>10242</v>
      </c>
    </row>
    <row r="7440" spans="1:16" x14ac:dyDescent="0.25">
      <c r="A7440" t="s">
        <v>2</v>
      </c>
      <c r="B7440" t="s">
        <v>2</v>
      </c>
      <c r="C7440" t="s">
        <v>10243</v>
      </c>
      <c r="D7440" t="s">
        <v>3957</v>
      </c>
      <c r="E7440" t="s">
        <v>20</v>
      </c>
      <c r="F7440" t="b">
        <v>0</v>
      </c>
      <c r="G7440" t="s">
        <v>27</v>
      </c>
      <c r="H7440" s="4">
        <v>45746.835601851853</v>
      </c>
      <c r="I7440" t="b">
        <v>0</v>
      </c>
      <c r="J7440" t="b">
        <v>1</v>
      </c>
      <c r="K7440" t="s">
        <v>24</v>
      </c>
      <c r="L7440" t="s">
        <v>36</v>
      </c>
      <c r="N7440">
        <v>45.745002746582031</v>
      </c>
      <c r="O7440" t="s">
        <v>10059</v>
      </c>
      <c r="P7440" t="s">
        <v>10244</v>
      </c>
    </row>
    <row r="7441" spans="1:16" x14ac:dyDescent="0.25">
      <c r="A7441" t="s">
        <v>2</v>
      </c>
      <c r="B7441" t="s">
        <v>9947</v>
      </c>
      <c r="C7441" t="s">
        <v>9180</v>
      </c>
      <c r="D7441" t="s">
        <v>3957</v>
      </c>
      <c r="E7441" t="s">
        <v>20</v>
      </c>
      <c r="F7441" t="b">
        <v>0</v>
      </c>
      <c r="G7441" t="s">
        <v>27</v>
      </c>
      <c r="H7441" s="4">
        <v>45746.835613425923</v>
      </c>
      <c r="I7441" t="b">
        <v>0</v>
      </c>
      <c r="J7441" t="b">
        <v>1</v>
      </c>
      <c r="K7441" t="s">
        <v>24</v>
      </c>
      <c r="L7441" t="s">
        <v>36</v>
      </c>
      <c r="N7441">
        <v>45.745002746582031</v>
      </c>
      <c r="O7441" t="s">
        <v>9949</v>
      </c>
      <c r="P7441" t="s">
        <v>9950</v>
      </c>
    </row>
    <row r="7442" spans="1:16" x14ac:dyDescent="0.25">
      <c r="A7442" t="s">
        <v>2</v>
      </c>
      <c r="B7442" t="s">
        <v>9804</v>
      </c>
      <c r="C7442" t="s">
        <v>9805</v>
      </c>
      <c r="D7442" t="s">
        <v>3957</v>
      </c>
      <c r="E7442" t="s">
        <v>20</v>
      </c>
      <c r="F7442" t="b">
        <v>0</v>
      </c>
      <c r="G7442" t="s">
        <v>27</v>
      </c>
      <c r="H7442" s="4">
        <v>45746.835648148153</v>
      </c>
      <c r="I7442" t="b">
        <v>1</v>
      </c>
      <c r="J7442" t="b">
        <v>1</v>
      </c>
      <c r="K7442" t="s">
        <v>24</v>
      </c>
      <c r="L7442" t="s">
        <v>36</v>
      </c>
      <c r="N7442">
        <v>49.419998168945313</v>
      </c>
      <c r="O7442" t="s">
        <v>1854</v>
      </c>
      <c r="P7442" t="s">
        <v>9806</v>
      </c>
    </row>
    <row r="7443" spans="1:16" x14ac:dyDescent="0.25">
      <c r="A7443" t="s">
        <v>1</v>
      </c>
      <c r="B7443" t="s">
        <v>10199</v>
      </c>
      <c r="C7443" t="s">
        <v>10245</v>
      </c>
      <c r="D7443" t="s">
        <v>3600</v>
      </c>
      <c r="E7443" t="s">
        <v>20</v>
      </c>
      <c r="F7443" t="b">
        <v>0</v>
      </c>
      <c r="G7443" t="s">
        <v>27</v>
      </c>
      <c r="H7443" s="4">
        <v>45746.876423611109</v>
      </c>
      <c r="I7443" t="b">
        <v>0</v>
      </c>
      <c r="J7443" t="b">
        <v>1</v>
      </c>
      <c r="K7443" t="s">
        <v>24</v>
      </c>
      <c r="L7443" t="s">
        <v>22</v>
      </c>
      <c r="M7443">
        <v>260590</v>
      </c>
      <c r="O7443" t="s">
        <v>254</v>
      </c>
      <c r="P7443" t="s">
        <v>1079</v>
      </c>
    </row>
    <row r="7444" spans="1:16" x14ac:dyDescent="0.25">
      <c r="A7444" t="s">
        <v>0</v>
      </c>
      <c r="B7444" t="s">
        <v>8829</v>
      </c>
      <c r="C7444" t="s">
        <v>559</v>
      </c>
      <c r="D7444" t="s">
        <v>3957</v>
      </c>
      <c r="E7444" t="s">
        <v>34</v>
      </c>
      <c r="F7444" t="b">
        <v>0</v>
      </c>
      <c r="G7444" t="s">
        <v>27</v>
      </c>
      <c r="H7444" s="4">
        <v>45746.916932870372</v>
      </c>
      <c r="I7444" t="b">
        <v>0</v>
      </c>
      <c r="J7444" t="b">
        <v>0</v>
      </c>
      <c r="K7444" t="s">
        <v>24</v>
      </c>
      <c r="L7444" t="s">
        <v>36</v>
      </c>
      <c r="N7444">
        <v>20.670000076293949</v>
      </c>
      <c r="O7444" t="s">
        <v>2485</v>
      </c>
      <c r="P7444" t="s">
        <v>10246</v>
      </c>
    </row>
    <row r="7445" spans="1:16" x14ac:dyDescent="0.25">
      <c r="A7445" t="s">
        <v>0</v>
      </c>
      <c r="B7445" t="s">
        <v>1674</v>
      </c>
      <c r="C7445" t="s">
        <v>33</v>
      </c>
      <c r="D7445" t="s">
        <v>3828</v>
      </c>
      <c r="E7445" t="s">
        <v>51</v>
      </c>
      <c r="F7445" t="b">
        <v>0</v>
      </c>
      <c r="G7445" t="s">
        <v>35</v>
      </c>
      <c r="H7445" s="4">
        <v>45746.917430555557</v>
      </c>
      <c r="I7445" t="b">
        <v>0</v>
      </c>
      <c r="J7445" t="b">
        <v>0</v>
      </c>
      <c r="K7445" t="s">
        <v>24</v>
      </c>
      <c r="L7445" t="s">
        <v>22</v>
      </c>
      <c r="M7445">
        <v>50000</v>
      </c>
      <c r="O7445" t="s">
        <v>9563</v>
      </c>
      <c r="P7445" t="s">
        <v>1321</v>
      </c>
    </row>
    <row r="7446" spans="1:16" x14ac:dyDescent="0.25">
      <c r="A7446" t="s">
        <v>25</v>
      </c>
      <c r="B7446" t="s">
        <v>10247</v>
      </c>
      <c r="C7446" t="s">
        <v>167</v>
      </c>
      <c r="D7446" t="s">
        <v>3957</v>
      </c>
      <c r="E7446" t="s">
        <v>34</v>
      </c>
      <c r="F7446" t="b">
        <v>0</v>
      </c>
      <c r="G7446" t="s">
        <v>35</v>
      </c>
      <c r="H7446" s="4">
        <v>45746.917488425926</v>
      </c>
      <c r="I7446" t="b">
        <v>1</v>
      </c>
      <c r="J7446" t="b">
        <v>0</v>
      </c>
      <c r="K7446" t="s">
        <v>24</v>
      </c>
      <c r="L7446" t="s">
        <v>36</v>
      </c>
      <c r="N7446">
        <v>16.510000228881839</v>
      </c>
      <c r="O7446" t="s">
        <v>9530</v>
      </c>
      <c r="P7446" t="s">
        <v>10248</v>
      </c>
    </row>
    <row r="7447" spans="1:16" x14ac:dyDescent="0.25">
      <c r="A7447" t="s">
        <v>0</v>
      </c>
      <c r="B7447" t="s">
        <v>10249</v>
      </c>
      <c r="C7447" t="s">
        <v>151</v>
      </c>
      <c r="D7447" t="s">
        <v>3957</v>
      </c>
      <c r="E7447" t="s">
        <v>34</v>
      </c>
      <c r="F7447" t="b">
        <v>0</v>
      </c>
      <c r="G7447" t="s">
        <v>30</v>
      </c>
      <c r="H7447" s="4">
        <v>45746.917673611111</v>
      </c>
      <c r="I7447" t="b">
        <v>1</v>
      </c>
      <c r="J7447" t="b">
        <v>0</v>
      </c>
      <c r="K7447" t="s">
        <v>24</v>
      </c>
      <c r="L7447" t="s">
        <v>36</v>
      </c>
      <c r="N7447">
        <v>25.2400016784668</v>
      </c>
      <c r="O7447" t="s">
        <v>10250</v>
      </c>
      <c r="P7447" t="s">
        <v>2174</v>
      </c>
    </row>
    <row r="7448" spans="1:16" x14ac:dyDescent="0.25">
      <c r="A7448" t="s">
        <v>25</v>
      </c>
      <c r="B7448" t="s">
        <v>1577</v>
      </c>
      <c r="C7448" t="s">
        <v>315</v>
      </c>
      <c r="D7448" t="s">
        <v>3957</v>
      </c>
      <c r="E7448" t="s">
        <v>34</v>
      </c>
      <c r="F7448" t="b">
        <v>0</v>
      </c>
      <c r="G7448" t="s">
        <v>27</v>
      </c>
      <c r="H7448" s="4">
        <v>45746.958564814813</v>
      </c>
      <c r="I7448" t="b">
        <v>1</v>
      </c>
      <c r="J7448" t="b">
        <v>1</v>
      </c>
      <c r="K7448" t="s">
        <v>24</v>
      </c>
      <c r="L7448" t="s">
        <v>36</v>
      </c>
      <c r="N7448">
        <v>55</v>
      </c>
      <c r="O7448" t="s">
        <v>1807</v>
      </c>
      <c r="P7448" t="s">
        <v>603</v>
      </c>
    </row>
    <row r="7449" spans="1:16" x14ac:dyDescent="0.25">
      <c r="A7449" t="s">
        <v>0</v>
      </c>
      <c r="B7449" t="s">
        <v>9116</v>
      </c>
      <c r="C7449" t="s">
        <v>2349</v>
      </c>
      <c r="D7449" t="s">
        <v>3957</v>
      </c>
      <c r="E7449" t="s">
        <v>34</v>
      </c>
      <c r="F7449" t="b">
        <v>0</v>
      </c>
      <c r="G7449" t="s">
        <v>30</v>
      </c>
      <c r="H7449" s="4">
        <v>45746.959340277783</v>
      </c>
      <c r="I7449" t="b">
        <v>0</v>
      </c>
      <c r="J7449" t="b">
        <v>1</v>
      </c>
      <c r="K7449" t="s">
        <v>24</v>
      </c>
      <c r="L7449" t="s">
        <v>36</v>
      </c>
      <c r="N7449">
        <v>25.2400016784668</v>
      </c>
      <c r="O7449" t="s">
        <v>9117</v>
      </c>
      <c r="P7449" t="s">
        <v>393</v>
      </c>
    </row>
    <row r="7450" spans="1:16" x14ac:dyDescent="0.25">
      <c r="A7450" t="s">
        <v>0</v>
      </c>
      <c r="B7450" t="s">
        <v>1098</v>
      </c>
      <c r="C7450" t="s">
        <v>3147</v>
      </c>
      <c r="D7450" t="s">
        <v>5535</v>
      </c>
      <c r="E7450" t="s">
        <v>20</v>
      </c>
      <c r="F7450" t="b">
        <v>0</v>
      </c>
      <c r="G7450" t="s">
        <v>27</v>
      </c>
      <c r="H7450" s="4">
        <v>45747.000196759262</v>
      </c>
      <c r="I7450" t="b">
        <v>0</v>
      </c>
      <c r="J7450" t="b">
        <v>1</v>
      </c>
      <c r="K7450" t="s">
        <v>24</v>
      </c>
      <c r="L7450" t="s">
        <v>22</v>
      </c>
      <c r="M7450">
        <v>127952</v>
      </c>
      <c r="O7450" t="s">
        <v>10251</v>
      </c>
      <c r="P7450" t="s">
        <v>10252</v>
      </c>
    </row>
    <row r="7451" spans="1:16" x14ac:dyDescent="0.25">
      <c r="A7451" t="s">
        <v>0</v>
      </c>
      <c r="B7451" t="s">
        <v>10253</v>
      </c>
      <c r="C7451" t="s">
        <v>3429</v>
      </c>
      <c r="D7451" t="s">
        <v>3957</v>
      </c>
      <c r="E7451" t="s">
        <v>20</v>
      </c>
      <c r="F7451" t="b">
        <v>0</v>
      </c>
      <c r="G7451" t="s">
        <v>52</v>
      </c>
      <c r="H7451" s="4">
        <v>45747.001342592594</v>
      </c>
      <c r="I7451" t="b">
        <v>0</v>
      </c>
      <c r="J7451" t="b">
        <v>1</v>
      </c>
      <c r="K7451" t="s">
        <v>24</v>
      </c>
      <c r="L7451" t="s">
        <v>36</v>
      </c>
      <c r="N7451">
        <v>16.380001068115231</v>
      </c>
      <c r="O7451" t="s">
        <v>259</v>
      </c>
      <c r="P7451" t="s">
        <v>10254</v>
      </c>
    </row>
    <row r="7452" spans="1:16" x14ac:dyDescent="0.25">
      <c r="A7452" t="s">
        <v>2</v>
      </c>
      <c r="B7452" t="s">
        <v>10255</v>
      </c>
      <c r="C7452" t="s">
        <v>615</v>
      </c>
      <c r="D7452" t="s">
        <v>5535</v>
      </c>
      <c r="E7452" t="s">
        <v>20</v>
      </c>
      <c r="F7452" t="b">
        <v>0</v>
      </c>
      <c r="G7452" t="s">
        <v>27</v>
      </c>
      <c r="H7452" s="4">
        <v>45747.002175925933</v>
      </c>
      <c r="I7452" t="b">
        <v>1</v>
      </c>
      <c r="J7452" t="b">
        <v>1</v>
      </c>
      <c r="K7452" t="s">
        <v>24</v>
      </c>
      <c r="L7452" t="s">
        <v>22</v>
      </c>
      <c r="M7452">
        <v>108267</v>
      </c>
      <c r="O7452" t="s">
        <v>1653</v>
      </c>
      <c r="P7452" t="s">
        <v>10256</v>
      </c>
    </row>
    <row r="7453" spans="1:16" x14ac:dyDescent="0.25">
      <c r="A7453" t="s">
        <v>0</v>
      </c>
      <c r="B7453" t="s">
        <v>0</v>
      </c>
      <c r="C7453" t="s">
        <v>10257</v>
      </c>
      <c r="D7453" t="s">
        <v>7547</v>
      </c>
      <c r="E7453" t="s">
        <v>34</v>
      </c>
      <c r="F7453" t="b">
        <v>0</v>
      </c>
      <c r="G7453" t="s">
        <v>27</v>
      </c>
      <c r="H7453" s="4">
        <v>45747.041932870372</v>
      </c>
      <c r="I7453" t="b">
        <v>0</v>
      </c>
      <c r="J7453" t="b">
        <v>0</v>
      </c>
      <c r="K7453" t="s">
        <v>24</v>
      </c>
      <c r="L7453" t="s">
        <v>36</v>
      </c>
      <c r="N7453">
        <v>15</v>
      </c>
      <c r="O7453" t="s">
        <v>7548</v>
      </c>
      <c r="P7453" t="s">
        <v>61</v>
      </c>
    </row>
    <row r="7454" spans="1:16" x14ac:dyDescent="0.25">
      <c r="A7454" t="s">
        <v>0</v>
      </c>
      <c r="B7454" t="s">
        <v>0</v>
      </c>
      <c r="C7454" t="s">
        <v>9342</v>
      </c>
      <c r="D7454" t="s">
        <v>7547</v>
      </c>
      <c r="E7454" t="s">
        <v>34</v>
      </c>
      <c r="F7454" t="b">
        <v>0</v>
      </c>
      <c r="G7454" t="s">
        <v>41</v>
      </c>
      <c r="H7454" s="4">
        <v>45747.042337962957</v>
      </c>
      <c r="I7454" t="b">
        <v>0</v>
      </c>
      <c r="J7454" t="b">
        <v>0</v>
      </c>
      <c r="K7454" t="s">
        <v>24</v>
      </c>
      <c r="L7454" t="s">
        <v>36</v>
      </c>
      <c r="N7454">
        <v>15</v>
      </c>
      <c r="O7454" t="s">
        <v>7548</v>
      </c>
      <c r="P7454" t="s">
        <v>61</v>
      </c>
    </row>
    <row r="7455" spans="1:16" x14ac:dyDescent="0.25">
      <c r="A7455" t="s">
        <v>0</v>
      </c>
      <c r="B7455" t="s">
        <v>0</v>
      </c>
      <c r="C7455" t="s">
        <v>10258</v>
      </c>
      <c r="D7455" t="s">
        <v>7547</v>
      </c>
      <c r="E7455" t="s">
        <v>34</v>
      </c>
      <c r="F7455" t="b">
        <v>0</v>
      </c>
      <c r="G7455" t="s">
        <v>27</v>
      </c>
      <c r="H7455" s="4">
        <v>45747.08357638889</v>
      </c>
      <c r="I7455" t="b">
        <v>0</v>
      </c>
      <c r="J7455" t="b">
        <v>0</v>
      </c>
      <c r="K7455" t="s">
        <v>24</v>
      </c>
      <c r="L7455" t="s">
        <v>36</v>
      </c>
      <c r="N7455">
        <v>15</v>
      </c>
      <c r="O7455" t="s">
        <v>7548</v>
      </c>
      <c r="P7455" t="s">
        <v>61</v>
      </c>
    </row>
    <row r="7456" spans="1:16" x14ac:dyDescent="0.25">
      <c r="A7456" t="s">
        <v>0</v>
      </c>
      <c r="B7456" t="s">
        <v>9764</v>
      </c>
      <c r="C7456" t="s">
        <v>10259</v>
      </c>
      <c r="D7456" t="s">
        <v>3957</v>
      </c>
      <c r="E7456" t="s">
        <v>34</v>
      </c>
      <c r="F7456" t="b">
        <v>0</v>
      </c>
      <c r="G7456" t="s">
        <v>30</v>
      </c>
      <c r="H7456" s="4">
        <v>45747.084421296298</v>
      </c>
      <c r="I7456" t="b">
        <v>0</v>
      </c>
      <c r="J7456" t="b">
        <v>1</v>
      </c>
      <c r="K7456" t="s">
        <v>24</v>
      </c>
      <c r="L7456" t="s">
        <v>36</v>
      </c>
      <c r="N7456">
        <v>26.654998779296879</v>
      </c>
      <c r="O7456" t="s">
        <v>9766</v>
      </c>
      <c r="P7456" t="s">
        <v>9767</v>
      </c>
    </row>
    <row r="7457" spans="1:16" x14ac:dyDescent="0.25">
      <c r="A7457" t="s">
        <v>0</v>
      </c>
      <c r="B7457" t="s">
        <v>7594</v>
      </c>
      <c r="C7457" t="s">
        <v>122</v>
      </c>
      <c r="D7457" t="s">
        <v>3957</v>
      </c>
      <c r="E7457" t="s">
        <v>20</v>
      </c>
      <c r="F7457" t="b">
        <v>0</v>
      </c>
      <c r="G7457" t="s">
        <v>52</v>
      </c>
      <c r="H7457" s="4">
        <v>45747.084652777783</v>
      </c>
      <c r="I7457" t="b">
        <v>0</v>
      </c>
      <c r="J7457" t="b">
        <v>1</v>
      </c>
      <c r="K7457" t="s">
        <v>24</v>
      </c>
      <c r="L7457" t="s">
        <v>36</v>
      </c>
      <c r="N7457">
        <v>18.795000076293949</v>
      </c>
      <c r="O7457" t="s">
        <v>7595</v>
      </c>
      <c r="P7457" t="s">
        <v>7596</v>
      </c>
    </row>
    <row r="7458" spans="1:16" x14ac:dyDescent="0.25">
      <c r="A7458" t="s">
        <v>0</v>
      </c>
      <c r="B7458" t="s">
        <v>10260</v>
      </c>
      <c r="C7458" t="s">
        <v>3705</v>
      </c>
      <c r="D7458" t="s">
        <v>3957</v>
      </c>
      <c r="E7458" t="s">
        <v>34</v>
      </c>
      <c r="F7458" t="b">
        <v>0</v>
      </c>
      <c r="G7458" t="s">
        <v>52</v>
      </c>
      <c r="H7458" s="4">
        <v>45747.084664351853</v>
      </c>
      <c r="I7458" t="b">
        <v>0</v>
      </c>
      <c r="J7458" t="b">
        <v>1</v>
      </c>
      <c r="K7458" t="s">
        <v>24</v>
      </c>
      <c r="L7458" t="s">
        <v>36</v>
      </c>
      <c r="N7458">
        <v>22.79000091552734</v>
      </c>
      <c r="O7458" t="s">
        <v>10261</v>
      </c>
      <c r="P7458" t="s">
        <v>10262</v>
      </c>
    </row>
    <row r="7459" spans="1:16" x14ac:dyDescent="0.25">
      <c r="A7459" t="s">
        <v>1</v>
      </c>
      <c r="B7459" t="s">
        <v>10263</v>
      </c>
      <c r="C7459" t="s">
        <v>1096</v>
      </c>
      <c r="D7459" t="s">
        <v>3957</v>
      </c>
      <c r="E7459" t="s">
        <v>20</v>
      </c>
      <c r="F7459" t="b">
        <v>0</v>
      </c>
      <c r="G7459" t="s">
        <v>27</v>
      </c>
      <c r="H7459" s="4">
        <v>45747.084756944438</v>
      </c>
      <c r="I7459" t="b">
        <v>0</v>
      </c>
      <c r="J7459" t="b">
        <v>1</v>
      </c>
      <c r="K7459" t="s">
        <v>24</v>
      </c>
      <c r="L7459" t="s">
        <v>36</v>
      </c>
      <c r="N7459">
        <v>39.069999694824219</v>
      </c>
      <c r="O7459" t="s">
        <v>10264</v>
      </c>
      <c r="P7459" t="s">
        <v>582</v>
      </c>
    </row>
    <row r="7460" spans="1:16" x14ac:dyDescent="0.25">
      <c r="A7460" t="s">
        <v>1</v>
      </c>
      <c r="B7460" t="s">
        <v>10265</v>
      </c>
      <c r="C7460" t="s">
        <v>1060</v>
      </c>
      <c r="D7460" t="s">
        <v>3957</v>
      </c>
      <c r="E7460" t="s">
        <v>20</v>
      </c>
      <c r="F7460" t="b">
        <v>0</v>
      </c>
      <c r="G7460" t="s">
        <v>41</v>
      </c>
      <c r="H7460" s="4">
        <v>45747.085023148153</v>
      </c>
      <c r="I7460" t="b">
        <v>0</v>
      </c>
      <c r="J7460" t="b">
        <v>1</v>
      </c>
      <c r="K7460" t="s">
        <v>24</v>
      </c>
      <c r="L7460" t="s">
        <v>36</v>
      </c>
      <c r="N7460">
        <v>43.979999542236328</v>
      </c>
      <c r="O7460" t="s">
        <v>405</v>
      </c>
      <c r="P7460" t="s">
        <v>2079</v>
      </c>
    </row>
    <row r="7461" spans="1:16" x14ac:dyDescent="0.25">
      <c r="A7461" t="s">
        <v>1</v>
      </c>
      <c r="B7461" t="s">
        <v>9802</v>
      </c>
      <c r="C7461" t="s">
        <v>39</v>
      </c>
      <c r="D7461" t="s">
        <v>3957</v>
      </c>
      <c r="E7461" t="s">
        <v>20</v>
      </c>
      <c r="F7461" t="b">
        <v>1</v>
      </c>
      <c r="G7461" t="s">
        <v>41</v>
      </c>
      <c r="H7461" s="4">
        <v>45747.085057870368</v>
      </c>
      <c r="I7461" t="b">
        <v>0</v>
      </c>
      <c r="J7461" t="b">
        <v>1</v>
      </c>
      <c r="K7461" t="s">
        <v>24</v>
      </c>
      <c r="L7461" t="s">
        <v>36</v>
      </c>
      <c r="N7461">
        <v>36.75</v>
      </c>
      <c r="O7461" t="s">
        <v>1370</v>
      </c>
      <c r="P7461" t="s">
        <v>9803</v>
      </c>
    </row>
    <row r="7462" spans="1:16" x14ac:dyDescent="0.25">
      <c r="A7462" t="s">
        <v>25</v>
      </c>
      <c r="B7462" t="s">
        <v>10266</v>
      </c>
      <c r="C7462" t="s">
        <v>1803</v>
      </c>
      <c r="D7462" t="s">
        <v>3957</v>
      </c>
      <c r="E7462" t="s">
        <v>20</v>
      </c>
      <c r="F7462" t="b">
        <v>0</v>
      </c>
      <c r="G7462" t="s">
        <v>23</v>
      </c>
      <c r="H7462" s="4">
        <v>45747.092986111107</v>
      </c>
      <c r="I7462" t="b">
        <v>0</v>
      </c>
      <c r="J7462" t="b">
        <v>1</v>
      </c>
      <c r="K7462" t="s">
        <v>24</v>
      </c>
      <c r="L7462" t="s">
        <v>36</v>
      </c>
      <c r="N7462">
        <v>36.224998474121087</v>
      </c>
      <c r="O7462" t="s">
        <v>800</v>
      </c>
      <c r="P7462" t="s">
        <v>10267</v>
      </c>
    </row>
    <row r="7463" spans="1:16" x14ac:dyDescent="0.25">
      <c r="A7463" t="s">
        <v>0</v>
      </c>
      <c r="B7463" t="s">
        <v>0</v>
      </c>
      <c r="C7463" t="s">
        <v>10268</v>
      </c>
      <c r="D7463" t="s">
        <v>7547</v>
      </c>
      <c r="E7463" t="s">
        <v>34</v>
      </c>
      <c r="F7463" t="b">
        <v>0</v>
      </c>
      <c r="G7463" t="s">
        <v>41</v>
      </c>
      <c r="H7463" s="4">
        <v>45747.125694444447</v>
      </c>
      <c r="I7463" t="b">
        <v>0</v>
      </c>
      <c r="J7463" t="b">
        <v>0</v>
      </c>
      <c r="K7463" t="s">
        <v>24</v>
      </c>
      <c r="L7463" t="s">
        <v>36</v>
      </c>
      <c r="N7463">
        <v>15</v>
      </c>
      <c r="O7463" t="s">
        <v>7548</v>
      </c>
      <c r="P7463" t="s">
        <v>61</v>
      </c>
    </row>
    <row r="7464" spans="1:16" x14ac:dyDescent="0.25">
      <c r="A7464" t="s">
        <v>2</v>
      </c>
      <c r="B7464" t="s">
        <v>1745</v>
      </c>
      <c r="C7464" t="s">
        <v>606</v>
      </c>
      <c r="D7464" t="s">
        <v>3957</v>
      </c>
      <c r="E7464" t="s">
        <v>20</v>
      </c>
      <c r="F7464" t="b">
        <v>0</v>
      </c>
      <c r="G7464" t="s">
        <v>41</v>
      </c>
      <c r="H7464" s="4">
        <v>45747.12767361111</v>
      </c>
      <c r="I7464" t="b">
        <v>1</v>
      </c>
      <c r="J7464" t="b">
        <v>0</v>
      </c>
      <c r="K7464" t="s">
        <v>24</v>
      </c>
      <c r="L7464" t="s">
        <v>36</v>
      </c>
      <c r="N7464">
        <v>54.420001983642578</v>
      </c>
      <c r="O7464" t="s">
        <v>10269</v>
      </c>
      <c r="P7464" t="s">
        <v>10270</v>
      </c>
    </row>
    <row r="7465" spans="1:16" x14ac:dyDescent="0.25">
      <c r="A7465" t="s">
        <v>1</v>
      </c>
      <c r="B7465" t="s">
        <v>9782</v>
      </c>
      <c r="C7465" t="s">
        <v>400</v>
      </c>
      <c r="D7465" t="s">
        <v>3957</v>
      </c>
      <c r="E7465" t="s">
        <v>20</v>
      </c>
      <c r="F7465" t="b">
        <v>0</v>
      </c>
      <c r="G7465" t="s">
        <v>30</v>
      </c>
      <c r="H7465" s="4">
        <v>45747.168692129628</v>
      </c>
      <c r="I7465" t="b">
        <v>0</v>
      </c>
      <c r="J7465" t="b">
        <v>1</v>
      </c>
      <c r="K7465" t="s">
        <v>24</v>
      </c>
      <c r="L7465" t="s">
        <v>36</v>
      </c>
      <c r="N7465">
        <v>110.25</v>
      </c>
      <c r="O7465" t="s">
        <v>401</v>
      </c>
      <c r="P7465" t="s">
        <v>9783</v>
      </c>
    </row>
    <row r="7466" spans="1:16" x14ac:dyDescent="0.25">
      <c r="A7466" t="s">
        <v>19</v>
      </c>
      <c r="B7466" t="s">
        <v>1984</v>
      </c>
      <c r="C7466" t="s">
        <v>49</v>
      </c>
      <c r="D7466" t="s">
        <v>4072</v>
      </c>
      <c r="E7466" t="s">
        <v>20</v>
      </c>
      <c r="F7466" t="b">
        <v>0</v>
      </c>
      <c r="G7466" t="s">
        <v>41</v>
      </c>
      <c r="H7466" s="4">
        <v>45747.251666666663</v>
      </c>
      <c r="I7466" t="b">
        <v>0</v>
      </c>
      <c r="J7466" t="b">
        <v>0</v>
      </c>
      <c r="K7466" t="s">
        <v>24</v>
      </c>
      <c r="L7466" t="s">
        <v>22</v>
      </c>
      <c r="M7466">
        <v>140157.84375</v>
      </c>
      <c r="O7466" t="s">
        <v>10025</v>
      </c>
      <c r="P7466" t="s">
        <v>8741</v>
      </c>
    </row>
    <row r="7467" spans="1:16" x14ac:dyDescent="0.25">
      <c r="A7467" t="s">
        <v>2</v>
      </c>
      <c r="B7467" t="s">
        <v>10271</v>
      </c>
      <c r="C7467" t="s">
        <v>82</v>
      </c>
      <c r="D7467" t="s">
        <v>3979</v>
      </c>
      <c r="E7467" t="s">
        <v>20</v>
      </c>
      <c r="F7467" t="b">
        <v>0</v>
      </c>
      <c r="G7467" t="s">
        <v>27</v>
      </c>
      <c r="H7467" s="4">
        <v>45747.252164351848</v>
      </c>
      <c r="I7467" t="b">
        <v>0</v>
      </c>
      <c r="J7467" t="b">
        <v>0</v>
      </c>
      <c r="K7467" t="s">
        <v>24</v>
      </c>
      <c r="L7467" t="s">
        <v>22</v>
      </c>
      <c r="M7467">
        <v>135000</v>
      </c>
      <c r="O7467" t="s">
        <v>59</v>
      </c>
      <c r="P7467" t="s">
        <v>1864</v>
      </c>
    </row>
    <row r="7468" spans="1:16" x14ac:dyDescent="0.25">
      <c r="A7468" t="s">
        <v>0</v>
      </c>
      <c r="B7468" t="s">
        <v>10272</v>
      </c>
      <c r="C7468" t="s">
        <v>2736</v>
      </c>
      <c r="D7468" t="s">
        <v>3957</v>
      </c>
      <c r="E7468" t="s">
        <v>34</v>
      </c>
      <c r="F7468" t="b">
        <v>0</v>
      </c>
      <c r="G7468" t="s">
        <v>27</v>
      </c>
      <c r="H7468" s="4">
        <v>45747.532557870371</v>
      </c>
      <c r="I7468" t="b">
        <v>0</v>
      </c>
      <c r="J7468" t="b">
        <v>1</v>
      </c>
      <c r="K7468" t="s">
        <v>24</v>
      </c>
      <c r="L7468" t="s">
        <v>22</v>
      </c>
      <c r="M7468">
        <v>87500</v>
      </c>
      <c r="O7468" t="s">
        <v>10273</v>
      </c>
      <c r="P7468" t="s">
        <v>10274</v>
      </c>
    </row>
    <row r="7469" spans="1:16" x14ac:dyDescent="0.25">
      <c r="A7469" t="s">
        <v>0</v>
      </c>
      <c r="B7469" t="s">
        <v>3063</v>
      </c>
      <c r="C7469" t="s">
        <v>82</v>
      </c>
      <c r="D7469" t="s">
        <v>3973</v>
      </c>
      <c r="E7469" t="s">
        <v>20</v>
      </c>
      <c r="F7469" t="b">
        <v>0</v>
      </c>
      <c r="G7469" t="s">
        <v>27</v>
      </c>
      <c r="H7469" s="4">
        <v>45747.532557870371</v>
      </c>
      <c r="I7469" t="b">
        <v>0</v>
      </c>
      <c r="J7469" t="b">
        <v>1</v>
      </c>
      <c r="K7469" t="s">
        <v>24</v>
      </c>
      <c r="L7469" t="s">
        <v>22</v>
      </c>
      <c r="M7469">
        <v>75000</v>
      </c>
      <c r="O7469" t="s">
        <v>10275</v>
      </c>
      <c r="P7469" t="s">
        <v>10276</v>
      </c>
    </row>
    <row r="7470" spans="1:16" x14ac:dyDescent="0.25">
      <c r="A7470" t="s">
        <v>0</v>
      </c>
      <c r="B7470" t="s">
        <v>0</v>
      </c>
      <c r="C7470" t="s">
        <v>10277</v>
      </c>
      <c r="D7470" t="s">
        <v>7547</v>
      </c>
      <c r="E7470" t="s">
        <v>34</v>
      </c>
      <c r="F7470" t="b">
        <v>0</v>
      </c>
      <c r="G7470" t="s">
        <v>41</v>
      </c>
      <c r="H7470" s="4">
        <v>45747.533020833333</v>
      </c>
      <c r="I7470" t="b">
        <v>0</v>
      </c>
      <c r="J7470" t="b">
        <v>0</v>
      </c>
      <c r="K7470" t="s">
        <v>24</v>
      </c>
      <c r="L7470" t="s">
        <v>36</v>
      </c>
      <c r="N7470">
        <v>15</v>
      </c>
      <c r="O7470" t="s">
        <v>7548</v>
      </c>
      <c r="P7470" t="s">
        <v>61</v>
      </c>
    </row>
    <row r="7471" spans="1:16" x14ac:dyDescent="0.25">
      <c r="A7471" t="s">
        <v>0</v>
      </c>
      <c r="B7471" t="s">
        <v>10278</v>
      </c>
      <c r="C7471" t="s">
        <v>2975</v>
      </c>
      <c r="D7471" t="s">
        <v>2882</v>
      </c>
      <c r="F7471" t="b">
        <v>0</v>
      </c>
      <c r="G7471" t="s">
        <v>30</v>
      </c>
      <c r="H7471" s="4">
        <v>45747.533321759263</v>
      </c>
      <c r="I7471" t="b">
        <v>0</v>
      </c>
      <c r="J7471" t="b">
        <v>0</v>
      </c>
      <c r="K7471" t="s">
        <v>24</v>
      </c>
      <c r="L7471" t="s">
        <v>36</v>
      </c>
      <c r="N7471">
        <v>42.5</v>
      </c>
      <c r="O7471" t="s">
        <v>2554</v>
      </c>
      <c r="P7471" t="s">
        <v>1671</v>
      </c>
    </row>
    <row r="7472" spans="1:16" x14ac:dyDescent="0.25">
      <c r="A7472" t="s">
        <v>1</v>
      </c>
      <c r="B7472" t="s">
        <v>10279</v>
      </c>
      <c r="C7472" t="s">
        <v>919</v>
      </c>
      <c r="D7472" t="s">
        <v>2208</v>
      </c>
      <c r="E7472" t="s">
        <v>20</v>
      </c>
      <c r="F7472" t="b">
        <v>0</v>
      </c>
      <c r="G7472" t="s">
        <v>35</v>
      </c>
      <c r="H7472" s="4">
        <v>45747.534039351849</v>
      </c>
      <c r="I7472" t="b">
        <v>0</v>
      </c>
      <c r="J7472" t="b">
        <v>0</v>
      </c>
      <c r="K7472" t="s">
        <v>24</v>
      </c>
      <c r="L7472" t="s">
        <v>22</v>
      </c>
      <c r="M7472">
        <v>120000</v>
      </c>
      <c r="O7472" t="s">
        <v>10197</v>
      </c>
      <c r="P7472" t="s">
        <v>1267</v>
      </c>
    </row>
    <row r="7473" spans="1:16" x14ac:dyDescent="0.25">
      <c r="A7473" t="s">
        <v>2</v>
      </c>
      <c r="B7473" t="s">
        <v>2674</v>
      </c>
      <c r="C7473" t="s">
        <v>293</v>
      </c>
      <c r="D7473" t="s">
        <v>3600</v>
      </c>
      <c r="E7473" t="s">
        <v>20</v>
      </c>
      <c r="F7473" t="b">
        <v>0</v>
      </c>
      <c r="G7473" t="s">
        <v>41</v>
      </c>
      <c r="H7473" s="4">
        <v>45747.534768518519</v>
      </c>
      <c r="I7473" t="b">
        <v>0</v>
      </c>
      <c r="J7473" t="b">
        <v>1</v>
      </c>
      <c r="K7473" t="s">
        <v>24</v>
      </c>
      <c r="L7473" t="s">
        <v>22</v>
      </c>
      <c r="M7473">
        <v>296000</v>
      </c>
      <c r="O7473" t="s">
        <v>572</v>
      </c>
      <c r="P7473" t="s">
        <v>10280</v>
      </c>
    </row>
    <row r="7474" spans="1:16" x14ac:dyDescent="0.25">
      <c r="A7474" t="s">
        <v>2</v>
      </c>
      <c r="B7474" t="s">
        <v>10281</v>
      </c>
      <c r="C7474" t="s">
        <v>140</v>
      </c>
      <c r="D7474" t="s">
        <v>10282</v>
      </c>
      <c r="E7474" t="s">
        <v>20</v>
      </c>
      <c r="F7474" t="b">
        <v>0</v>
      </c>
      <c r="G7474" t="s">
        <v>35</v>
      </c>
      <c r="H7474" s="4">
        <v>45747.535138888888</v>
      </c>
      <c r="I7474" t="b">
        <v>1</v>
      </c>
      <c r="J7474" t="b">
        <v>1</v>
      </c>
      <c r="K7474" t="s">
        <v>24</v>
      </c>
      <c r="L7474" t="s">
        <v>22</v>
      </c>
      <c r="M7474">
        <v>115000</v>
      </c>
      <c r="O7474" t="s">
        <v>3591</v>
      </c>
      <c r="P7474" t="s">
        <v>10283</v>
      </c>
    </row>
    <row r="7475" spans="1:16" x14ac:dyDescent="0.25">
      <c r="A7475" t="s">
        <v>40</v>
      </c>
      <c r="B7475" t="s">
        <v>10284</v>
      </c>
      <c r="C7475" t="s">
        <v>760</v>
      </c>
      <c r="D7475" t="s">
        <v>4003</v>
      </c>
      <c r="E7475" t="s">
        <v>20</v>
      </c>
      <c r="F7475" t="b">
        <v>0</v>
      </c>
      <c r="G7475" t="s">
        <v>760</v>
      </c>
      <c r="H7475" s="4">
        <v>45747.541273148148</v>
      </c>
      <c r="I7475" t="b">
        <v>1</v>
      </c>
      <c r="J7475" t="b">
        <v>0</v>
      </c>
      <c r="K7475" t="s">
        <v>760</v>
      </c>
      <c r="L7475" t="s">
        <v>22</v>
      </c>
      <c r="M7475">
        <v>150000</v>
      </c>
      <c r="O7475" t="s">
        <v>1199</v>
      </c>
      <c r="P7475" t="s">
        <v>98</v>
      </c>
    </row>
    <row r="7476" spans="1:16" x14ac:dyDescent="0.25">
      <c r="A7476" t="s">
        <v>191</v>
      </c>
      <c r="B7476" t="s">
        <v>10285</v>
      </c>
      <c r="C7476" t="s">
        <v>3613</v>
      </c>
      <c r="D7476" t="s">
        <v>4035</v>
      </c>
      <c r="F7476" t="b">
        <v>0</v>
      </c>
      <c r="G7476" t="s">
        <v>760</v>
      </c>
      <c r="H7476" s="4">
        <v>45747.541273148148</v>
      </c>
      <c r="I7476" t="b">
        <v>0</v>
      </c>
      <c r="J7476" t="b">
        <v>0</v>
      </c>
      <c r="K7476" t="s">
        <v>760</v>
      </c>
      <c r="L7476" t="s">
        <v>22</v>
      </c>
      <c r="M7476">
        <v>95400</v>
      </c>
      <c r="O7476" t="s">
        <v>998</v>
      </c>
      <c r="P7476" t="s">
        <v>10286</v>
      </c>
    </row>
    <row r="7477" spans="1:16" x14ac:dyDescent="0.25">
      <c r="A7477" t="s">
        <v>2</v>
      </c>
      <c r="B7477" t="s">
        <v>10129</v>
      </c>
      <c r="C7477" t="s">
        <v>870</v>
      </c>
      <c r="D7477" t="s">
        <v>4035</v>
      </c>
      <c r="E7477" t="s">
        <v>20</v>
      </c>
      <c r="F7477" t="b">
        <v>0</v>
      </c>
      <c r="G7477" t="s">
        <v>870</v>
      </c>
      <c r="H7477" s="4">
        <v>45747.545706018522</v>
      </c>
      <c r="I7477" t="b">
        <v>0</v>
      </c>
      <c r="J7477" t="b">
        <v>0</v>
      </c>
      <c r="K7477" t="s">
        <v>870</v>
      </c>
      <c r="L7477" t="s">
        <v>22</v>
      </c>
      <c r="M7477">
        <v>72800</v>
      </c>
      <c r="O7477" t="s">
        <v>10131</v>
      </c>
      <c r="P7477" t="s">
        <v>10132</v>
      </c>
    </row>
    <row r="7478" spans="1:16" x14ac:dyDescent="0.25">
      <c r="A7478" t="s">
        <v>0</v>
      </c>
      <c r="B7478" t="s">
        <v>103</v>
      </c>
      <c r="C7478" t="s">
        <v>114</v>
      </c>
      <c r="D7478" t="s">
        <v>3973</v>
      </c>
      <c r="E7478" t="s">
        <v>20</v>
      </c>
      <c r="F7478" t="b">
        <v>0</v>
      </c>
      <c r="G7478" t="s">
        <v>27</v>
      </c>
      <c r="H7478" s="4">
        <v>45747.616076388891</v>
      </c>
      <c r="I7478" t="b">
        <v>0</v>
      </c>
      <c r="J7478" t="b">
        <v>0</v>
      </c>
      <c r="K7478" t="s">
        <v>24</v>
      </c>
      <c r="L7478" t="s">
        <v>22</v>
      </c>
      <c r="M7478">
        <v>46000</v>
      </c>
      <c r="O7478" t="s">
        <v>10287</v>
      </c>
      <c r="P7478" t="s">
        <v>1329</v>
      </c>
    </row>
    <row r="7479" spans="1:16" x14ac:dyDescent="0.25">
      <c r="A7479" t="s">
        <v>2</v>
      </c>
      <c r="B7479" t="s">
        <v>10288</v>
      </c>
      <c r="C7479" t="s">
        <v>2426</v>
      </c>
      <c r="D7479" t="s">
        <v>2208</v>
      </c>
      <c r="E7479" t="s">
        <v>51</v>
      </c>
      <c r="F7479" t="b">
        <v>0</v>
      </c>
      <c r="G7479" t="s">
        <v>27</v>
      </c>
      <c r="H7479" s="4">
        <v>45747.617800925917</v>
      </c>
      <c r="I7479" t="b">
        <v>0</v>
      </c>
      <c r="J7479" t="b">
        <v>0</v>
      </c>
      <c r="K7479" t="s">
        <v>24</v>
      </c>
      <c r="L7479" t="s">
        <v>36</v>
      </c>
      <c r="N7479">
        <v>72.5</v>
      </c>
      <c r="O7479" t="s">
        <v>7050</v>
      </c>
      <c r="P7479" t="s">
        <v>119</v>
      </c>
    </row>
    <row r="7480" spans="1:16" x14ac:dyDescent="0.25">
      <c r="A7480" t="s">
        <v>89</v>
      </c>
      <c r="B7480" t="s">
        <v>10289</v>
      </c>
      <c r="C7480" t="s">
        <v>10290</v>
      </c>
      <c r="D7480" t="s">
        <v>2208</v>
      </c>
      <c r="E7480" t="s">
        <v>105</v>
      </c>
      <c r="F7480" t="b">
        <v>0</v>
      </c>
      <c r="G7480" t="s">
        <v>27</v>
      </c>
      <c r="H7480" s="4">
        <v>45747.617824074077</v>
      </c>
      <c r="I7480" t="b">
        <v>0</v>
      </c>
      <c r="J7480" t="b">
        <v>1</v>
      </c>
      <c r="K7480" t="s">
        <v>24</v>
      </c>
      <c r="L7480" t="s">
        <v>36</v>
      </c>
      <c r="N7480">
        <v>40</v>
      </c>
      <c r="O7480" t="s">
        <v>10291</v>
      </c>
      <c r="P7480" t="s">
        <v>2014</v>
      </c>
    </row>
    <row r="7481" spans="1:16" x14ac:dyDescent="0.25">
      <c r="A7481" t="s">
        <v>2</v>
      </c>
      <c r="B7481" t="s">
        <v>10292</v>
      </c>
      <c r="C7481" t="s">
        <v>810</v>
      </c>
      <c r="D7481" t="s">
        <v>3828</v>
      </c>
      <c r="E7481" t="s">
        <v>20</v>
      </c>
      <c r="F7481" t="b">
        <v>0</v>
      </c>
      <c r="G7481" t="s">
        <v>41</v>
      </c>
      <c r="H7481" s="4">
        <v>45747.618206018517</v>
      </c>
      <c r="I7481" t="b">
        <v>0</v>
      </c>
      <c r="J7481" t="b">
        <v>1</v>
      </c>
      <c r="K7481" t="s">
        <v>24</v>
      </c>
      <c r="L7481" t="s">
        <v>22</v>
      </c>
      <c r="M7481">
        <v>171000</v>
      </c>
      <c r="O7481" t="s">
        <v>1335</v>
      </c>
      <c r="P7481" t="s">
        <v>10293</v>
      </c>
    </row>
    <row r="7482" spans="1:16" x14ac:dyDescent="0.25">
      <c r="A7482" t="s">
        <v>0</v>
      </c>
      <c r="B7482" t="s">
        <v>0</v>
      </c>
      <c r="C7482" t="s">
        <v>10294</v>
      </c>
      <c r="D7482" t="s">
        <v>3828</v>
      </c>
      <c r="E7482" t="s">
        <v>20</v>
      </c>
      <c r="F7482" t="b">
        <v>0</v>
      </c>
      <c r="G7482" t="s">
        <v>27</v>
      </c>
      <c r="H7482" s="4">
        <v>45747.657650462963</v>
      </c>
      <c r="I7482" t="b">
        <v>0</v>
      </c>
      <c r="J7482" t="b">
        <v>1</v>
      </c>
      <c r="K7482" t="s">
        <v>24</v>
      </c>
      <c r="L7482" t="s">
        <v>22</v>
      </c>
      <c r="M7482">
        <v>65000</v>
      </c>
      <c r="O7482" t="s">
        <v>10295</v>
      </c>
      <c r="P7482" t="s">
        <v>10296</v>
      </c>
    </row>
    <row r="7483" spans="1:16" x14ac:dyDescent="0.25">
      <c r="A7483" t="s">
        <v>19</v>
      </c>
      <c r="B7483" t="s">
        <v>19</v>
      </c>
      <c r="C7483" t="s">
        <v>1096</v>
      </c>
      <c r="D7483" t="s">
        <v>3973</v>
      </c>
      <c r="E7483" t="s">
        <v>20</v>
      </c>
      <c r="F7483" t="b">
        <v>0</v>
      </c>
      <c r="G7483" t="s">
        <v>27</v>
      </c>
      <c r="H7483" s="4">
        <v>45747.658680555563</v>
      </c>
      <c r="I7483" t="b">
        <v>0</v>
      </c>
      <c r="J7483" t="b">
        <v>1</v>
      </c>
      <c r="K7483" t="s">
        <v>24</v>
      </c>
      <c r="L7483" t="s">
        <v>22</v>
      </c>
      <c r="M7483">
        <v>175000</v>
      </c>
      <c r="O7483" t="s">
        <v>10297</v>
      </c>
      <c r="P7483" t="s">
        <v>10298</v>
      </c>
    </row>
    <row r="7484" spans="1:16" x14ac:dyDescent="0.25">
      <c r="A7484" t="s">
        <v>1</v>
      </c>
      <c r="B7484" t="s">
        <v>9836</v>
      </c>
      <c r="C7484" t="s">
        <v>465</v>
      </c>
      <c r="D7484" t="s">
        <v>4103</v>
      </c>
      <c r="E7484" t="s">
        <v>20</v>
      </c>
      <c r="F7484" t="b">
        <v>0</v>
      </c>
      <c r="G7484" t="s">
        <v>41</v>
      </c>
      <c r="H7484" s="4">
        <v>45747.742245370369</v>
      </c>
      <c r="I7484" t="b">
        <v>0</v>
      </c>
      <c r="J7484" t="b">
        <v>1</v>
      </c>
      <c r="K7484" t="s">
        <v>24</v>
      </c>
      <c r="L7484" t="s">
        <v>22</v>
      </c>
      <c r="M7484">
        <v>120000</v>
      </c>
      <c r="O7484" t="s">
        <v>4351</v>
      </c>
      <c r="P7484" t="s">
        <v>9837</v>
      </c>
    </row>
    <row r="7485" spans="1:16" x14ac:dyDescent="0.25">
      <c r="A7485" t="s">
        <v>19</v>
      </c>
      <c r="B7485" t="s">
        <v>3698</v>
      </c>
      <c r="C7485" t="s">
        <v>1233</v>
      </c>
      <c r="D7485" t="s">
        <v>3973</v>
      </c>
      <c r="E7485" t="s">
        <v>20</v>
      </c>
      <c r="F7485" t="b">
        <v>0</v>
      </c>
      <c r="G7485" t="s">
        <v>30</v>
      </c>
      <c r="H7485" s="4">
        <v>45747.742465277777</v>
      </c>
      <c r="I7485" t="b">
        <v>0</v>
      </c>
      <c r="J7485" t="b">
        <v>0</v>
      </c>
      <c r="K7485" t="s">
        <v>24</v>
      </c>
      <c r="L7485" t="s">
        <v>22</v>
      </c>
      <c r="M7485">
        <v>198000</v>
      </c>
      <c r="O7485" t="s">
        <v>299</v>
      </c>
      <c r="P7485" t="s">
        <v>10299</v>
      </c>
    </row>
    <row r="7486" spans="1:16" x14ac:dyDescent="0.25">
      <c r="A7486" t="s">
        <v>1</v>
      </c>
      <c r="B7486" t="s">
        <v>10300</v>
      </c>
      <c r="C7486" t="s">
        <v>365</v>
      </c>
      <c r="D7486" t="s">
        <v>3973</v>
      </c>
      <c r="E7486" t="s">
        <v>20</v>
      </c>
      <c r="F7486" t="b">
        <v>0</v>
      </c>
      <c r="G7486" t="s">
        <v>27</v>
      </c>
      <c r="H7486" s="4">
        <v>45747.782708333332</v>
      </c>
      <c r="I7486" t="b">
        <v>0</v>
      </c>
      <c r="J7486" t="b">
        <v>1</v>
      </c>
      <c r="K7486" t="s">
        <v>24</v>
      </c>
      <c r="L7486" t="s">
        <v>22</v>
      </c>
      <c r="M7486">
        <v>173400</v>
      </c>
      <c r="O7486" t="s">
        <v>402</v>
      </c>
      <c r="P7486" t="s">
        <v>10301</v>
      </c>
    </row>
    <row r="7487" spans="1:16" x14ac:dyDescent="0.25">
      <c r="A7487" t="s">
        <v>28</v>
      </c>
      <c r="B7487" t="s">
        <v>10302</v>
      </c>
      <c r="C7487" t="s">
        <v>10303</v>
      </c>
      <c r="D7487" t="s">
        <v>7658</v>
      </c>
      <c r="E7487" t="s">
        <v>20</v>
      </c>
      <c r="F7487" t="b">
        <v>0</v>
      </c>
      <c r="G7487" t="s">
        <v>359</v>
      </c>
      <c r="H7487" s="4">
        <v>45747.793287037042</v>
      </c>
      <c r="I7487" t="b">
        <v>1</v>
      </c>
      <c r="J7487" t="b">
        <v>0</v>
      </c>
      <c r="K7487" t="s">
        <v>359</v>
      </c>
      <c r="L7487" t="s">
        <v>22</v>
      </c>
      <c r="M7487">
        <v>90000</v>
      </c>
      <c r="O7487" t="s">
        <v>10304</v>
      </c>
    </row>
    <row r="7488" spans="1:16" x14ac:dyDescent="0.25">
      <c r="A7488" t="s">
        <v>1</v>
      </c>
      <c r="B7488" t="s">
        <v>2635</v>
      </c>
      <c r="C7488" t="s">
        <v>39</v>
      </c>
      <c r="D7488" t="s">
        <v>7658</v>
      </c>
      <c r="E7488" t="s">
        <v>20</v>
      </c>
      <c r="F7488" t="b">
        <v>1</v>
      </c>
      <c r="G7488" t="s">
        <v>1189</v>
      </c>
      <c r="H7488" s="4">
        <v>45747.79351851852</v>
      </c>
      <c r="I7488" t="b">
        <v>0</v>
      </c>
      <c r="J7488" t="b">
        <v>0</v>
      </c>
      <c r="K7488" t="s">
        <v>1189</v>
      </c>
      <c r="L7488" t="s">
        <v>22</v>
      </c>
      <c r="M7488">
        <v>75000</v>
      </c>
      <c r="O7488" t="s">
        <v>10118</v>
      </c>
      <c r="P7488" t="s">
        <v>448</v>
      </c>
    </row>
    <row r="7489" spans="1:16" x14ac:dyDescent="0.25">
      <c r="A7489" t="s">
        <v>0</v>
      </c>
      <c r="B7489" t="s">
        <v>8559</v>
      </c>
      <c r="C7489" t="s">
        <v>1226</v>
      </c>
      <c r="D7489" t="s">
        <v>3957</v>
      </c>
      <c r="E7489" t="s">
        <v>20</v>
      </c>
      <c r="F7489" t="b">
        <v>0</v>
      </c>
      <c r="G7489" t="s">
        <v>52</v>
      </c>
      <c r="H7489" s="4">
        <v>45747.825219907398</v>
      </c>
      <c r="I7489" t="b">
        <v>0</v>
      </c>
      <c r="J7489" t="b">
        <v>0</v>
      </c>
      <c r="K7489" t="s">
        <v>24</v>
      </c>
      <c r="L7489" t="s">
        <v>36</v>
      </c>
      <c r="N7489">
        <v>18.795000076293949</v>
      </c>
      <c r="O7489" t="s">
        <v>8560</v>
      </c>
      <c r="P7489" t="s">
        <v>3620</v>
      </c>
    </row>
    <row r="7490" spans="1:16" x14ac:dyDescent="0.25">
      <c r="A7490" t="s">
        <v>1</v>
      </c>
      <c r="B7490" t="s">
        <v>2515</v>
      </c>
      <c r="C7490" t="s">
        <v>372</v>
      </c>
      <c r="D7490" t="s">
        <v>3957</v>
      </c>
      <c r="E7490" t="s">
        <v>20</v>
      </c>
      <c r="F7490" t="b">
        <v>0</v>
      </c>
      <c r="G7490" t="s">
        <v>27</v>
      </c>
      <c r="H7490" s="4">
        <v>45747.82534722222</v>
      </c>
      <c r="I7490" t="b">
        <v>0</v>
      </c>
      <c r="J7490" t="b">
        <v>1</v>
      </c>
      <c r="K7490" t="s">
        <v>24</v>
      </c>
      <c r="L7490" t="s">
        <v>36</v>
      </c>
      <c r="N7490">
        <v>49.895000457763672</v>
      </c>
      <c r="O7490" t="s">
        <v>1006</v>
      </c>
    </row>
    <row r="7491" spans="1:16" x14ac:dyDescent="0.25">
      <c r="A7491" t="s">
        <v>1</v>
      </c>
      <c r="B7491" t="s">
        <v>10305</v>
      </c>
      <c r="C7491" t="s">
        <v>213</v>
      </c>
      <c r="D7491" t="s">
        <v>3957</v>
      </c>
      <c r="E7491" t="s">
        <v>20</v>
      </c>
      <c r="F7491" t="b">
        <v>0</v>
      </c>
      <c r="G7491" t="s">
        <v>41</v>
      </c>
      <c r="H7491" s="4">
        <v>45747.825590277767</v>
      </c>
      <c r="I7491" t="b">
        <v>0</v>
      </c>
      <c r="J7491" t="b">
        <v>1</v>
      </c>
      <c r="K7491" t="s">
        <v>24</v>
      </c>
      <c r="L7491" t="s">
        <v>36</v>
      </c>
      <c r="N7491">
        <v>46.659999847412109</v>
      </c>
      <c r="O7491" t="s">
        <v>2768</v>
      </c>
      <c r="P7491" t="s">
        <v>149</v>
      </c>
    </row>
    <row r="7492" spans="1:16" x14ac:dyDescent="0.25">
      <c r="A7492" t="s">
        <v>0</v>
      </c>
      <c r="B7492" t="s">
        <v>7848</v>
      </c>
      <c r="C7492" t="s">
        <v>316</v>
      </c>
      <c r="D7492" t="s">
        <v>3957</v>
      </c>
      <c r="E7492" t="s">
        <v>20</v>
      </c>
      <c r="F7492" t="b">
        <v>0</v>
      </c>
      <c r="G7492" t="s">
        <v>35</v>
      </c>
      <c r="H7492" s="4">
        <v>45747.825729166667</v>
      </c>
      <c r="I7492" t="b">
        <v>0</v>
      </c>
      <c r="J7492" t="b">
        <v>0</v>
      </c>
      <c r="K7492" t="s">
        <v>24</v>
      </c>
      <c r="L7492" t="s">
        <v>36</v>
      </c>
      <c r="N7492">
        <v>16.510000228881839</v>
      </c>
      <c r="O7492" t="s">
        <v>7849</v>
      </c>
      <c r="P7492" t="s">
        <v>700</v>
      </c>
    </row>
    <row r="7493" spans="1:16" x14ac:dyDescent="0.25">
      <c r="A7493" t="s">
        <v>2</v>
      </c>
      <c r="B7493" t="s">
        <v>8530</v>
      </c>
      <c r="C7493" t="s">
        <v>26</v>
      </c>
      <c r="D7493" t="s">
        <v>3957</v>
      </c>
      <c r="E7493" t="s">
        <v>20</v>
      </c>
      <c r="F7493" t="b">
        <v>0</v>
      </c>
      <c r="G7493" t="s">
        <v>27</v>
      </c>
      <c r="H7493" s="4">
        <v>45747.826145833344</v>
      </c>
      <c r="I7493" t="b">
        <v>0</v>
      </c>
      <c r="J7493" t="b">
        <v>1</v>
      </c>
      <c r="K7493" t="s">
        <v>24</v>
      </c>
      <c r="L7493" t="s">
        <v>36</v>
      </c>
      <c r="N7493">
        <v>61.159996032714837</v>
      </c>
      <c r="O7493" t="s">
        <v>8531</v>
      </c>
      <c r="P7493" t="s">
        <v>8532</v>
      </c>
    </row>
    <row r="7494" spans="1:16" x14ac:dyDescent="0.25">
      <c r="A7494" t="s">
        <v>2</v>
      </c>
      <c r="B7494" t="s">
        <v>170</v>
      </c>
      <c r="C7494" t="s">
        <v>443</v>
      </c>
      <c r="D7494" t="s">
        <v>3957</v>
      </c>
      <c r="E7494" t="s">
        <v>20</v>
      </c>
      <c r="F7494" t="b">
        <v>0</v>
      </c>
      <c r="G7494" t="s">
        <v>27</v>
      </c>
      <c r="H7494" s="4">
        <v>45747.826168981483</v>
      </c>
      <c r="I7494" t="b">
        <v>0</v>
      </c>
      <c r="J7494" t="b">
        <v>0</v>
      </c>
      <c r="K7494" t="s">
        <v>24</v>
      </c>
      <c r="L7494" t="s">
        <v>36</v>
      </c>
      <c r="N7494">
        <v>61.159996032714837</v>
      </c>
      <c r="O7494" t="s">
        <v>8575</v>
      </c>
      <c r="P7494" t="s">
        <v>2802</v>
      </c>
    </row>
    <row r="7495" spans="1:16" x14ac:dyDescent="0.25">
      <c r="A7495" t="s">
        <v>2</v>
      </c>
      <c r="B7495" t="s">
        <v>170</v>
      </c>
      <c r="C7495" t="s">
        <v>10193</v>
      </c>
      <c r="D7495" t="s">
        <v>3957</v>
      </c>
      <c r="E7495" t="s">
        <v>20</v>
      </c>
      <c r="F7495" t="b">
        <v>0</v>
      </c>
      <c r="G7495" t="s">
        <v>27</v>
      </c>
      <c r="H7495" s="4">
        <v>45747.826215277782</v>
      </c>
      <c r="I7495" t="b">
        <v>1</v>
      </c>
      <c r="J7495" t="b">
        <v>1</v>
      </c>
      <c r="K7495" t="s">
        <v>24</v>
      </c>
      <c r="L7495" t="s">
        <v>36</v>
      </c>
      <c r="N7495">
        <v>58.680000305175781</v>
      </c>
      <c r="O7495" t="s">
        <v>9613</v>
      </c>
      <c r="P7495" t="s">
        <v>10306</v>
      </c>
    </row>
    <row r="7496" spans="1:16" x14ac:dyDescent="0.25">
      <c r="A7496" t="s">
        <v>2</v>
      </c>
      <c r="B7496" t="s">
        <v>10307</v>
      </c>
      <c r="C7496" t="s">
        <v>203</v>
      </c>
      <c r="D7496" t="s">
        <v>3957</v>
      </c>
      <c r="E7496" t="s">
        <v>20</v>
      </c>
      <c r="F7496" t="b">
        <v>0</v>
      </c>
      <c r="G7496" t="s">
        <v>27</v>
      </c>
      <c r="H7496" s="4">
        <v>45747.826284722221</v>
      </c>
      <c r="I7496" t="b">
        <v>0</v>
      </c>
      <c r="J7496" t="b">
        <v>1</v>
      </c>
      <c r="K7496" t="s">
        <v>24</v>
      </c>
      <c r="L7496" t="s">
        <v>36</v>
      </c>
      <c r="N7496">
        <v>50.870002746582031</v>
      </c>
      <c r="O7496" t="s">
        <v>10308</v>
      </c>
      <c r="P7496" t="s">
        <v>10309</v>
      </c>
    </row>
    <row r="7497" spans="1:16" x14ac:dyDescent="0.25">
      <c r="A7497" t="s">
        <v>2</v>
      </c>
      <c r="B7497" t="s">
        <v>10292</v>
      </c>
      <c r="C7497" t="s">
        <v>143</v>
      </c>
      <c r="D7497" t="s">
        <v>3973</v>
      </c>
      <c r="E7497" t="s">
        <v>20</v>
      </c>
      <c r="F7497" t="b">
        <v>0</v>
      </c>
      <c r="G7497" t="s">
        <v>35</v>
      </c>
      <c r="H7497" s="4">
        <v>45747.866516203707</v>
      </c>
      <c r="I7497" t="b">
        <v>0</v>
      </c>
      <c r="J7497" t="b">
        <v>1</v>
      </c>
      <c r="K7497" t="s">
        <v>24</v>
      </c>
      <c r="L7497" t="s">
        <v>22</v>
      </c>
      <c r="M7497">
        <v>171000</v>
      </c>
      <c r="O7497" t="s">
        <v>1126</v>
      </c>
      <c r="P7497" t="s">
        <v>10293</v>
      </c>
    </row>
    <row r="7498" spans="1:16" x14ac:dyDescent="0.25">
      <c r="A7498" t="s">
        <v>2</v>
      </c>
      <c r="B7498" t="s">
        <v>195</v>
      </c>
      <c r="C7498" t="s">
        <v>630</v>
      </c>
      <c r="D7498" t="s">
        <v>2208</v>
      </c>
      <c r="E7498" t="s">
        <v>20</v>
      </c>
      <c r="F7498" t="b">
        <v>0</v>
      </c>
      <c r="G7498" t="s">
        <v>27</v>
      </c>
      <c r="H7498" s="4">
        <v>45747.867835648147</v>
      </c>
      <c r="I7498" t="b">
        <v>0</v>
      </c>
      <c r="J7498" t="b">
        <v>0</v>
      </c>
      <c r="K7498" t="s">
        <v>24</v>
      </c>
      <c r="L7498" t="s">
        <v>22</v>
      </c>
      <c r="M7498">
        <v>117500</v>
      </c>
      <c r="O7498" t="s">
        <v>10310</v>
      </c>
      <c r="P7498" t="s">
        <v>4488</v>
      </c>
    </row>
    <row r="7499" spans="1:16" x14ac:dyDescent="0.25">
      <c r="A7499" t="s">
        <v>139</v>
      </c>
      <c r="B7499" t="s">
        <v>2126</v>
      </c>
      <c r="C7499" t="s">
        <v>1270</v>
      </c>
      <c r="D7499" t="s">
        <v>3973</v>
      </c>
      <c r="E7499" t="s">
        <v>20</v>
      </c>
      <c r="F7499" t="b">
        <v>0</v>
      </c>
      <c r="G7499" t="s">
        <v>23</v>
      </c>
      <c r="H7499" s="4">
        <v>45747.88521990741</v>
      </c>
      <c r="I7499" t="b">
        <v>0</v>
      </c>
      <c r="J7499" t="b">
        <v>0</v>
      </c>
      <c r="K7499" t="s">
        <v>24</v>
      </c>
      <c r="L7499" t="s">
        <v>22</v>
      </c>
      <c r="M7499">
        <v>95000</v>
      </c>
      <c r="O7499" t="s">
        <v>10311</v>
      </c>
      <c r="P7499" t="s">
        <v>671</v>
      </c>
    </row>
    <row r="7500" spans="1:16" x14ac:dyDescent="0.25">
      <c r="A7500" t="s">
        <v>28</v>
      </c>
      <c r="B7500" t="s">
        <v>10312</v>
      </c>
      <c r="C7500" t="s">
        <v>2634</v>
      </c>
      <c r="D7500" t="s">
        <v>3973</v>
      </c>
      <c r="E7500" t="s">
        <v>20</v>
      </c>
      <c r="F7500" t="b">
        <v>0</v>
      </c>
      <c r="G7500" t="s">
        <v>35</v>
      </c>
      <c r="H7500" s="4">
        <v>45747.909062500003</v>
      </c>
      <c r="I7500" t="b">
        <v>0</v>
      </c>
      <c r="J7500" t="b">
        <v>1</v>
      </c>
      <c r="K7500" t="s">
        <v>24</v>
      </c>
      <c r="L7500" t="s">
        <v>22</v>
      </c>
      <c r="M7500">
        <v>125000</v>
      </c>
      <c r="O7500" t="s">
        <v>2404</v>
      </c>
      <c r="P7500" t="s">
        <v>7459</v>
      </c>
    </row>
    <row r="7501" spans="1:16" x14ac:dyDescent="0.25">
      <c r="A7501" t="s">
        <v>2</v>
      </c>
      <c r="B7501" t="s">
        <v>10313</v>
      </c>
      <c r="C7501" t="s">
        <v>613</v>
      </c>
      <c r="D7501" t="s">
        <v>81</v>
      </c>
      <c r="E7501" t="s">
        <v>20</v>
      </c>
      <c r="F7501" t="b">
        <v>0</v>
      </c>
      <c r="G7501" t="s">
        <v>27</v>
      </c>
      <c r="H7501" s="4">
        <v>45747.909421296303</v>
      </c>
      <c r="I7501" t="b">
        <v>0</v>
      </c>
      <c r="J7501" t="b">
        <v>1</v>
      </c>
      <c r="K7501" t="s">
        <v>24</v>
      </c>
      <c r="L7501" t="s">
        <v>22</v>
      </c>
      <c r="M7501">
        <v>160000</v>
      </c>
      <c r="O7501" t="s">
        <v>81</v>
      </c>
      <c r="P7501" t="s">
        <v>271</v>
      </c>
    </row>
    <row r="7502" spans="1:16" x14ac:dyDescent="0.25">
      <c r="A7502" t="s">
        <v>0</v>
      </c>
      <c r="B7502" t="s">
        <v>10314</v>
      </c>
      <c r="C7502" t="s">
        <v>179</v>
      </c>
      <c r="D7502" t="s">
        <v>3957</v>
      </c>
      <c r="E7502" t="s">
        <v>34</v>
      </c>
      <c r="F7502" t="b">
        <v>0</v>
      </c>
      <c r="G7502" t="s">
        <v>27</v>
      </c>
      <c r="H7502" s="4">
        <v>45747.949317129627</v>
      </c>
      <c r="I7502" t="b">
        <v>0</v>
      </c>
      <c r="J7502" t="b">
        <v>1</v>
      </c>
      <c r="K7502" t="s">
        <v>24</v>
      </c>
      <c r="L7502" t="s">
        <v>36</v>
      </c>
      <c r="N7502">
        <v>23.694999694824219</v>
      </c>
      <c r="O7502" t="s">
        <v>10315</v>
      </c>
      <c r="P7502" t="s">
        <v>9924</v>
      </c>
    </row>
    <row r="7503" spans="1:16" x14ac:dyDescent="0.25">
      <c r="A7503" t="s">
        <v>0</v>
      </c>
      <c r="B7503" t="s">
        <v>9527</v>
      </c>
      <c r="C7503" t="s">
        <v>85</v>
      </c>
      <c r="D7503" t="s">
        <v>3957</v>
      </c>
      <c r="E7503" t="s">
        <v>34</v>
      </c>
      <c r="F7503" t="b">
        <v>0</v>
      </c>
      <c r="G7503" t="s">
        <v>27</v>
      </c>
      <c r="H7503" s="4">
        <v>45747.94940972222</v>
      </c>
      <c r="I7503" t="b">
        <v>1</v>
      </c>
      <c r="J7503" t="b">
        <v>0</v>
      </c>
      <c r="K7503" t="s">
        <v>24</v>
      </c>
      <c r="L7503" t="s">
        <v>36</v>
      </c>
      <c r="N7503">
        <v>26.389999389648441</v>
      </c>
      <c r="O7503" t="s">
        <v>9528</v>
      </c>
      <c r="P7503" t="s">
        <v>223</v>
      </c>
    </row>
    <row r="7504" spans="1:16" x14ac:dyDescent="0.25">
      <c r="A7504" t="s">
        <v>0</v>
      </c>
      <c r="B7504" t="s">
        <v>10316</v>
      </c>
      <c r="C7504" t="s">
        <v>49</v>
      </c>
      <c r="D7504" t="s">
        <v>3957</v>
      </c>
      <c r="E7504" t="s">
        <v>34</v>
      </c>
      <c r="F7504" t="b">
        <v>0</v>
      </c>
      <c r="G7504" t="s">
        <v>41</v>
      </c>
      <c r="H7504" s="4">
        <v>45747.949537037042</v>
      </c>
      <c r="I7504" t="b">
        <v>0</v>
      </c>
      <c r="J7504" t="b">
        <v>0</v>
      </c>
      <c r="K7504" t="s">
        <v>24</v>
      </c>
      <c r="L7504" t="s">
        <v>36</v>
      </c>
      <c r="N7504">
        <v>24.33499908447266</v>
      </c>
      <c r="O7504" t="s">
        <v>10317</v>
      </c>
      <c r="P7504" t="s">
        <v>119</v>
      </c>
    </row>
    <row r="7505" spans="1:16" x14ac:dyDescent="0.25">
      <c r="A7505" t="s">
        <v>0</v>
      </c>
      <c r="B7505" t="s">
        <v>10318</v>
      </c>
      <c r="C7505" t="s">
        <v>1316</v>
      </c>
      <c r="D7505" t="s">
        <v>3957</v>
      </c>
      <c r="E7505" t="s">
        <v>34</v>
      </c>
      <c r="F7505" t="b">
        <v>0</v>
      </c>
      <c r="G7505" t="s">
        <v>41</v>
      </c>
      <c r="H7505" s="4">
        <v>45747.949641203697</v>
      </c>
      <c r="I7505" t="b">
        <v>0</v>
      </c>
      <c r="J7505" t="b">
        <v>0</v>
      </c>
      <c r="K7505" t="s">
        <v>24</v>
      </c>
      <c r="L7505" t="s">
        <v>36</v>
      </c>
      <c r="N7505">
        <v>24.33499908447266</v>
      </c>
      <c r="O7505" t="s">
        <v>10319</v>
      </c>
      <c r="P7505" t="s">
        <v>119</v>
      </c>
    </row>
    <row r="7506" spans="1:16" x14ac:dyDescent="0.25">
      <c r="A7506" t="s">
        <v>0</v>
      </c>
      <c r="B7506" t="s">
        <v>10320</v>
      </c>
      <c r="C7506" t="s">
        <v>151</v>
      </c>
      <c r="D7506" t="s">
        <v>3957</v>
      </c>
      <c r="E7506" t="s">
        <v>34</v>
      </c>
      <c r="F7506" t="b">
        <v>0</v>
      </c>
      <c r="G7506" t="s">
        <v>30</v>
      </c>
      <c r="H7506" s="4">
        <v>45747.950046296297</v>
      </c>
      <c r="I7506" t="b">
        <v>1</v>
      </c>
      <c r="J7506" t="b">
        <v>1</v>
      </c>
      <c r="K7506" t="s">
        <v>24</v>
      </c>
      <c r="L7506" t="s">
        <v>36</v>
      </c>
      <c r="N7506">
        <v>25.2400016784668</v>
      </c>
      <c r="O7506" t="s">
        <v>2989</v>
      </c>
      <c r="P7506" t="s">
        <v>3864</v>
      </c>
    </row>
    <row r="7507" spans="1:16" x14ac:dyDescent="0.25">
      <c r="A7507" t="s">
        <v>2</v>
      </c>
      <c r="B7507" t="s">
        <v>10321</v>
      </c>
      <c r="C7507" t="s">
        <v>24</v>
      </c>
      <c r="D7507" t="s">
        <v>3973</v>
      </c>
      <c r="E7507" t="s">
        <v>20</v>
      </c>
      <c r="F7507" t="b">
        <v>0</v>
      </c>
      <c r="G7507" t="s">
        <v>27</v>
      </c>
      <c r="H7507" s="4">
        <v>45747.951111111113</v>
      </c>
      <c r="I7507" t="b">
        <v>1</v>
      </c>
      <c r="J7507" t="b">
        <v>1</v>
      </c>
      <c r="K7507" t="s">
        <v>24</v>
      </c>
      <c r="L7507" t="s">
        <v>22</v>
      </c>
      <c r="M7507">
        <v>132000</v>
      </c>
      <c r="O7507" t="s">
        <v>1262</v>
      </c>
      <c r="P7507" t="s">
        <v>10322</v>
      </c>
    </row>
    <row r="7508" spans="1:16" x14ac:dyDescent="0.25">
      <c r="A7508" t="s">
        <v>2</v>
      </c>
      <c r="B7508" t="s">
        <v>10323</v>
      </c>
      <c r="C7508" t="s">
        <v>24</v>
      </c>
      <c r="D7508" t="s">
        <v>3973</v>
      </c>
      <c r="E7508" t="s">
        <v>20</v>
      </c>
      <c r="F7508" t="b">
        <v>0</v>
      </c>
      <c r="G7508" t="s">
        <v>27</v>
      </c>
      <c r="H7508" s="4">
        <v>45747.951388888891</v>
      </c>
      <c r="I7508" t="b">
        <v>0</v>
      </c>
      <c r="J7508" t="b">
        <v>0</v>
      </c>
      <c r="K7508" t="s">
        <v>24</v>
      </c>
      <c r="L7508" t="s">
        <v>22</v>
      </c>
      <c r="M7508">
        <v>148000</v>
      </c>
      <c r="O7508" t="s">
        <v>3660</v>
      </c>
      <c r="P7508" t="s">
        <v>10324</v>
      </c>
    </row>
    <row r="7509" spans="1:16" x14ac:dyDescent="0.25">
      <c r="A7509" t="s">
        <v>0</v>
      </c>
      <c r="B7509" t="s">
        <v>10325</v>
      </c>
      <c r="C7509" t="s">
        <v>829</v>
      </c>
      <c r="D7509" t="s">
        <v>5413</v>
      </c>
      <c r="E7509" t="s">
        <v>219</v>
      </c>
      <c r="F7509" t="b">
        <v>0</v>
      </c>
      <c r="G7509" t="s">
        <v>27</v>
      </c>
      <c r="H7509" s="4">
        <v>45747.990983796299</v>
      </c>
      <c r="I7509" t="b">
        <v>0</v>
      </c>
      <c r="J7509" t="b">
        <v>0</v>
      </c>
      <c r="K7509" t="s">
        <v>24</v>
      </c>
      <c r="L7509" t="s">
        <v>36</v>
      </c>
      <c r="N7509">
        <v>88</v>
      </c>
      <c r="O7509" t="s">
        <v>1122</v>
      </c>
      <c r="P7509" t="s">
        <v>10326</v>
      </c>
    </row>
    <row r="7510" spans="1:16" x14ac:dyDescent="0.25">
      <c r="A7510" t="s">
        <v>25</v>
      </c>
      <c r="B7510" t="s">
        <v>10327</v>
      </c>
      <c r="C7510" t="s">
        <v>1316</v>
      </c>
      <c r="D7510" t="s">
        <v>4084</v>
      </c>
      <c r="E7510" t="s">
        <v>20</v>
      </c>
      <c r="F7510" t="b">
        <v>0</v>
      </c>
      <c r="G7510" t="s">
        <v>41</v>
      </c>
      <c r="H7510" s="4">
        <v>45747.991319444453</v>
      </c>
      <c r="I7510" t="b">
        <v>0</v>
      </c>
      <c r="J7510" t="b">
        <v>0</v>
      </c>
      <c r="K7510" t="s">
        <v>24</v>
      </c>
      <c r="L7510" t="s">
        <v>22</v>
      </c>
      <c r="M7510">
        <v>120000</v>
      </c>
      <c r="O7510" t="s">
        <v>1317</v>
      </c>
      <c r="P7510" t="s">
        <v>10328</v>
      </c>
    </row>
    <row r="7511" spans="1:16" x14ac:dyDescent="0.25">
      <c r="A7511" t="s">
        <v>0</v>
      </c>
      <c r="B7511" t="s">
        <v>10329</v>
      </c>
      <c r="C7511" t="s">
        <v>192</v>
      </c>
      <c r="D7511" t="s">
        <v>9212</v>
      </c>
      <c r="E7511" t="s">
        <v>20</v>
      </c>
      <c r="F7511" t="b">
        <v>0</v>
      </c>
      <c r="G7511" t="s">
        <v>52</v>
      </c>
      <c r="H7511" s="4">
        <v>45747.9919212963</v>
      </c>
      <c r="I7511" t="b">
        <v>1</v>
      </c>
      <c r="J7511" t="b">
        <v>1</v>
      </c>
      <c r="K7511" t="s">
        <v>24</v>
      </c>
      <c r="L7511" t="s">
        <v>22</v>
      </c>
      <c r="M7511">
        <v>115800</v>
      </c>
      <c r="O7511" t="s">
        <v>2285</v>
      </c>
      <c r="P7511" t="s">
        <v>2303</v>
      </c>
    </row>
    <row r="7512" spans="1:16" x14ac:dyDescent="0.25">
      <c r="A7512" t="s">
        <v>1</v>
      </c>
      <c r="B7512" t="s">
        <v>3690</v>
      </c>
      <c r="C7512" t="s">
        <v>1910</v>
      </c>
      <c r="D7512" t="s">
        <v>4084</v>
      </c>
      <c r="E7512" t="s">
        <v>20</v>
      </c>
      <c r="F7512" t="b">
        <v>0</v>
      </c>
      <c r="G7512" t="s">
        <v>27</v>
      </c>
      <c r="H7512" s="4">
        <v>45747.992118055547</v>
      </c>
      <c r="I7512" t="b">
        <v>1</v>
      </c>
      <c r="J7512" t="b">
        <v>0</v>
      </c>
      <c r="K7512" t="s">
        <v>24</v>
      </c>
      <c r="L7512" t="s">
        <v>22</v>
      </c>
      <c r="M7512">
        <v>106500</v>
      </c>
      <c r="O7512" t="s">
        <v>10330</v>
      </c>
      <c r="P7512" t="s">
        <v>10331</v>
      </c>
    </row>
    <row r="7513" spans="1:16" x14ac:dyDescent="0.25">
      <c r="A7513" t="s">
        <v>1</v>
      </c>
      <c r="B7513" t="s">
        <v>10332</v>
      </c>
      <c r="C7513" t="s">
        <v>7555</v>
      </c>
      <c r="D7513" t="s">
        <v>5123</v>
      </c>
      <c r="E7513" t="s">
        <v>20</v>
      </c>
      <c r="F7513" t="b">
        <v>0</v>
      </c>
      <c r="G7513" t="s">
        <v>30</v>
      </c>
      <c r="H7513" s="4">
        <v>45747.9925</v>
      </c>
      <c r="I7513" t="b">
        <v>0</v>
      </c>
      <c r="J7513" t="b">
        <v>1</v>
      </c>
      <c r="K7513" t="s">
        <v>24</v>
      </c>
      <c r="L7513" t="s">
        <v>22</v>
      </c>
      <c r="M7513">
        <v>142500</v>
      </c>
      <c r="O7513" t="s">
        <v>59</v>
      </c>
      <c r="P7513" t="s">
        <v>2179</v>
      </c>
    </row>
    <row r="7514" spans="1:16" x14ac:dyDescent="0.25">
      <c r="A7514" t="s">
        <v>2</v>
      </c>
      <c r="B7514" t="s">
        <v>267</v>
      </c>
      <c r="C7514" t="s">
        <v>42</v>
      </c>
      <c r="D7514" t="s">
        <v>5535</v>
      </c>
      <c r="E7514" t="s">
        <v>20</v>
      </c>
      <c r="F7514" t="b">
        <v>0</v>
      </c>
      <c r="G7514" t="s">
        <v>27</v>
      </c>
      <c r="H7514" s="4">
        <v>45747.992743055547</v>
      </c>
      <c r="I7514" t="b">
        <v>1</v>
      </c>
      <c r="J7514" t="b">
        <v>1</v>
      </c>
      <c r="K7514" t="s">
        <v>24</v>
      </c>
      <c r="L7514" t="s">
        <v>22</v>
      </c>
      <c r="M7514">
        <v>187008</v>
      </c>
      <c r="O7514" t="s">
        <v>602</v>
      </c>
      <c r="P7514" t="s">
        <v>10333</v>
      </c>
    </row>
    <row r="7515" spans="1:16" x14ac:dyDescent="0.25">
      <c r="A7515" t="s">
        <v>40</v>
      </c>
      <c r="B7515" t="s">
        <v>40</v>
      </c>
      <c r="C7515" t="s">
        <v>7194</v>
      </c>
      <c r="D7515" t="s">
        <v>5535</v>
      </c>
      <c r="E7515" t="s">
        <v>20</v>
      </c>
      <c r="F7515" t="b">
        <v>0</v>
      </c>
      <c r="G7515" t="s">
        <v>27</v>
      </c>
      <c r="H7515" s="4">
        <v>45747.992800925917</v>
      </c>
      <c r="I7515" t="b">
        <v>1</v>
      </c>
      <c r="J7515" t="b">
        <v>0</v>
      </c>
      <c r="K7515" t="s">
        <v>24</v>
      </c>
      <c r="L7515" t="s">
        <v>22</v>
      </c>
      <c r="M7515">
        <v>88582</v>
      </c>
      <c r="O7515" t="s">
        <v>1275</v>
      </c>
      <c r="P7515" t="s">
        <v>7195</v>
      </c>
    </row>
    <row r="7516" spans="1:16" x14ac:dyDescent="0.25">
      <c r="A7516" t="s">
        <v>0</v>
      </c>
      <c r="B7516" t="s">
        <v>10334</v>
      </c>
      <c r="C7516" t="s">
        <v>192</v>
      </c>
      <c r="D7516" t="s">
        <v>5123</v>
      </c>
      <c r="E7516" t="s">
        <v>20</v>
      </c>
      <c r="F7516" t="b">
        <v>0</v>
      </c>
      <c r="G7516" t="s">
        <v>23</v>
      </c>
      <c r="H7516" s="4">
        <v>45748.010138888887</v>
      </c>
      <c r="I7516" t="b">
        <v>1</v>
      </c>
      <c r="J7516" t="b">
        <v>0</v>
      </c>
      <c r="K7516" t="s">
        <v>24</v>
      </c>
      <c r="L7516" t="s">
        <v>36</v>
      </c>
      <c r="N7516">
        <v>22.694999694824219</v>
      </c>
      <c r="O7516" t="s">
        <v>3668</v>
      </c>
    </row>
    <row r="7517" spans="1:16" x14ac:dyDescent="0.25">
      <c r="A7517" t="s">
        <v>0</v>
      </c>
      <c r="B7517" t="s">
        <v>2900</v>
      </c>
      <c r="C7517" t="s">
        <v>10335</v>
      </c>
      <c r="D7517" t="s">
        <v>4084</v>
      </c>
      <c r="E7517" t="s">
        <v>20</v>
      </c>
      <c r="F7517" t="b">
        <v>0</v>
      </c>
      <c r="G7517" t="s">
        <v>27</v>
      </c>
      <c r="H7517" s="4">
        <v>45748.032685185193</v>
      </c>
      <c r="I7517" t="b">
        <v>0</v>
      </c>
      <c r="J7517" t="b">
        <v>0</v>
      </c>
      <c r="K7517" t="s">
        <v>24</v>
      </c>
      <c r="L7517" t="s">
        <v>22</v>
      </c>
      <c r="M7517">
        <v>83500</v>
      </c>
      <c r="O7517" t="s">
        <v>10336</v>
      </c>
      <c r="P7517" t="s">
        <v>100</v>
      </c>
    </row>
    <row r="7518" spans="1:16" x14ac:dyDescent="0.25">
      <c r="A7518" t="s">
        <v>1</v>
      </c>
      <c r="B7518" t="s">
        <v>10337</v>
      </c>
      <c r="C7518" t="s">
        <v>213</v>
      </c>
      <c r="D7518" t="s">
        <v>3973</v>
      </c>
      <c r="E7518" t="s">
        <v>20</v>
      </c>
      <c r="F7518" t="b">
        <v>0</v>
      </c>
      <c r="G7518" t="s">
        <v>41</v>
      </c>
      <c r="H7518" s="4">
        <v>45748.032893518517</v>
      </c>
      <c r="I7518" t="b">
        <v>0</v>
      </c>
      <c r="J7518" t="b">
        <v>1</v>
      </c>
      <c r="K7518" t="s">
        <v>24</v>
      </c>
      <c r="L7518" t="s">
        <v>36</v>
      </c>
      <c r="N7518">
        <v>42.614997863769531</v>
      </c>
      <c r="O7518" t="s">
        <v>10338</v>
      </c>
    </row>
    <row r="7519" spans="1:16" x14ac:dyDescent="0.25">
      <c r="A7519" t="s">
        <v>0</v>
      </c>
      <c r="B7519" t="s">
        <v>0</v>
      </c>
      <c r="C7519" t="s">
        <v>10339</v>
      </c>
      <c r="D7519" t="s">
        <v>7547</v>
      </c>
      <c r="E7519" t="s">
        <v>34</v>
      </c>
      <c r="F7519" t="b">
        <v>0</v>
      </c>
      <c r="G7519" t="s">
        <v>41</v>
      </c>
      <c r="H7519" s="4">
        <v>45748.033020833333</v>
      </c>
      <c r="I7519" t="b">
        <v>0</v>
      </c>
      <c r="J7519" t="b">
        <v>0</v>
      </c>
      <c r="K7519" t="s">
        <v>24</v>
      </c>
      <c r="L7519" t="s">
        <v>36</v>
      </c>
      <c r="N7519">
        <v>15</v>
      </c>
      <c r="O7519" t="s">
        <v>7548</v>
      </c>
      <c r="P7519" t="s">
        <v>61</v>
      </c>
    </row>
    <row r="7520" spans="1:16" x14ac:dyDescent="0.25">
      <c r="A7520" t="s">
        <v>0</v>
      </c>
      <c r="B7520" t="s">
        <v>0</v>
      </c>
      <c r="C7520" t="s">
        <v>10340</v>
      </c>
      <c r="D7520" t="s">
        <v>7547</v>
      </c>
      <c r="E7520" t="s">
        <v>34</v>
      </c>
      <c r="F7520" t="b">
        <v>0</v>
      </c>
      <c r="G7520" t="s">
        <v>41</v>
      </c>
      <c r="H7520" s="4">
        <v>45748.033043981479</v>
      </c>
      <c r="I7520" t="b">
        <v>0</v>
      </c>
      <c r="J7520" t="b">
        <v>0</v>
      </c>
      <c r="K7520" t="s">
        <v>24</v>
      </c>
      <c r="L7520" t="s">
        <v>36</v>
      </c>
      <c r="N7520">
        <v>15</v>
      </c>
      <c r="O7520" t="s">
        <v>7548</v>
      </c>
      <c r="P7520" t="s">
        <v>61</v>
      </c>
    </row>
    <row r="7521" spans="1:16" x14ac:dyDescent="0.25">
      <c r="A7521" t="s">
        <v>1</v>
      </c>
      <c r="B7521" t="s">
        <v>781</v>
      </c>
      <c r="C7521" t="s">
        <v>332</v>
      </c>
      <c r="D7521" t="s">
        <v>3828</v>
      </c>
      <c r="E7521" t="s">
        <v>20</v>
      </c>
      <c r="F7521" t="b">
        <v>0</v>
      </c>
      <c r="G7521" t="s">
        <v>41</v>
      </c>
      <c r="H7521" s="4">
        <v>45748.033912037034</v>
      </c>
      <c r="I7521" t="b">
        <v>0</v>
      </c>
      <c r="J7521" t="b">
        <v>1</v>
      </c>
      <c r="K7521" t="s">
        <v>24</v>
      </c>
      <c r="L7521" t="s">
        <v>22</v>
      </c>
      <c r="M7521">
        <v>130000</v>
      </c>
      <c r="O7521" t="s">
        <v>10341</v>
      </c>
      <c r="P7521" t="s">
        <v>10342</v>
      </c>
    </row>
    <row r="7522" spans="1:16" x14ac:dyDescent="0.25">
      <c r="A7522" t="s">
        <v>0</v>
      </c>
      <c r="B7522" t="s">
        <v>10343</v>
      </c>
      <c r="C7522" t="s">
        <v>713</v>
      </c>
      <c r="D7522" t="s">
        <v>3828</v>
      </c>
      <c r="E7522" t="s">
        <v>20</v>
      </c>
      <c r="F7522" t="b">
        <v>0</v>
      </c>
      <c r="G7522" t="s">
        <v>23</v>
      </c>
      <c r="H7522" s="4">
        <v>45748.051805555559</v>
      </c>
      <c r="I7522" t="b">
        <v>0</v>
      </c>
      <c r="J7522" t="b">
        <v>1</v>
      </c>
      <c r="K7522" t="s">
        <v>24</v>
      </c>
      <c r="L7522" t="s">
        <v>22</v>
      </c>
      <c r="M7522">
        <v>86200</v>
      </c>
      <c r="O7522" t="s">
        <v>10344</v>
      </c>
      <c r="P7522" t="s">
        <v>10345</v>
      </c>
    </row>
    <row r="7523" spans="1:16" x14ac:dyDescent="0.25">
      <c r="A7523" t="s">
        <v>0</v>
      </c>
      <c r="B7523" t="s">
        <v>0</v>
      </c>
      <c r="C7523" t="s">
        <v>10346</v>
      </c>
      <c r="D7523" t="s">
        <v>7547</v>
      </c>
      <c r="E7523" t="s">
        <v>34</v>
      </c>
      <c r="F7523" t="b">
        <v>0</v>
      </c>
      <c r="G7523" t="s">
        <v>41</v>
      </c>
      <c r="H7523" s="4">
        <v>45748.116331018522</v>
      </c>
      <c r="I7523" t="b">
        <v>0</v>
      </c>
      <c r="J7523" t="b">
        <v>0</v>
      </c>
      <c r="K7523" t="s">
        <v>24</v>
      </c>
      <c r="L7523" t="s">
        <v>36</v>
      </c>
      <c r="N7523">
        <v>15</v>
      </c>
      <c r="O7523" t="s">
        <v>7548</v>
      </c>
      <c r="P7523" t="s">
        <v>61</v>
      </c>
    </row>
    <row r="7524" spans="1:16" x14ac:dyDescent="0.25">
      <c r="A7524" t="s">
        <v>19</v>
      </c>
      <c r="B7524" t="s">
        <v>1069</v>
      </c>
      <c r="C7524" t="s">
        <v>1985</v>
      </c>
      <c r="D7524" t="s">
        <v>3957</v>
      </c>
      <c r="E7524" t="s">
        <v>34</v>
      </c>
      <c r="F7524" t="b">
        <v>0</v>
      </c>
      <c r="G7524" t="s">
        <v>27</v>
      </c>
      <c r="H7524" s="4">
        <v>45748.158784722233</v>
      </c>
      <c r="I7524" t="b">
        <v>0</v>
      </c>
      <c r="J7524" t="b">
        <v>0</v>
      </c>
      <c r="K7524" t="s">
        <v>24</v>
      </c>
      <c r="L7524" t="s">
        <v>36</v>
      </c>
      <c r="N7524">
        <v>33.709999084472663</v>
      </c>
      <c r="O7524" t="s">
        <v>3100</v>
      </c>
      <c r="P7524" t="s">
        <v>3966</v>
      </c>
    </row>
    <row r="7525" spans="1:16" x14ac:dyDescent="0.25">
      <c r="A7525" t="s">
        <v>1</v>
      </c>
      <c r="B7525" t="s">
        <v>10300</v>
      </c>
      <c r="C7525" t="s">
        <v>365</v>
      </c>
      <c r="D7525" t="s">
        <v>3828</v>
      </c>
      <c r="E7525" t="s">
        <v>20</v>
      </c>
      <c r="F7525" t="b">
        <v>0</v>
      </c>
      <c r="G7525" t="s">
        <v>27</v>
      </c>
      <c r="H7525" s="4">
        <v>45748.158784722233</v>
      </c>
      <c r="I7525" t="b">
        <v>0</v>
      </c>
      <c r="J7525" t="b">
        <v>1</v>
      </c>
      <c r="K7525" t="s">
        <v>24</v>
      </c>
      <c r="L7525" t="s">
        <v>22</v>
      </c>
      <c r="M7525">
        <v>173400</v>
      </c>
      <c r="O7525" t="s">
        <v>402</v>
      </c>
      <c r="P7525" t="s">
        <v>10301</v>
      </c>
    </row>
    <row r="7526" spans="1:16" x14ac:dyDescent="0.25">
      <c r="A7526" t="s">
        <v>1</v>
      </c>
      <c r="B7526" t="s">
        <v>10347</v>
      </c>
      <c r="C7526" t="s">
        <v>118</v>
      </c>
      <c r="D7526" t="s">
        <v>4084</v>
      </c>
      <c r="E7526" t="s">
        <v>20</v>
      </c>
      <c r="F7526" t="b">
        <v>0</v>
      </c>
      <c r="G7526" t="s">
        <v>27</v>
      </c>
      <c r="H7526" s="4">
        <v>45748.200520833343</v>
      </c>
      <c r="I7526" t="b">
        <v>0</v>
      </c>
      <c r="J7526" t="b">
        <v>0</v>
      </c>
      <c r="K7526" t="s">
        <v>24</v>
      </c>
      <c r="L7526" t="s">
        <v>22</v>
      </c>
      <c r="M7526">
        <v>138400</v>
      </c>
      <c r="O7526" t="s">
        <v>563</v>
      </c>
      <c r="P7526" t="s">
        <v>3641</v>
      </c>
    </row>
    <row r="7527" spans="1:16" x14ac:dyDescent="0.25">
      <c r="A7527" t="s">
        <v>1</v>
      </c>
      <c r="B7527" t="s">
        <v>10348</v>
      </c>
      <c r="C7527" t="s">
        <v>372</v>
      </c>
      <c r="D7527" t="s">
        <v>3828</v>
      </c>
      <c r="E7527" t="s">
        <v>20</v>
      </c>
      <c r="F7527" t="b">
        <v>0</v>
      </c>
      <c r="G7527" t="s">
        <v>41</v>
      </c>
      <c r="H7527" s="4">
        <v>45748.201574074083</v>
      </c>
      <c r="I7527" t="b">
        <v>0</v>
      </c>
      <c r="J7527" t="b">
        <v>1</v>
      </c>
      <c r="K7527" t="s">
        <v>24</v>
      </c>
      <c r="L7527" t="s">
        <v>22</v>
      </c>
      <c r="M7527">
        <v>132000</v>
      </c>
      <c r="O7527" t="s">
        <v>1275</v>
      </c>
      <c r="P7527" t="s">
        <v>10349</v>
      </c>
    </row>
    <row r="7528" spans="1:16" x14ac:dyDescent="0.25">
      <c r="A7528" t="s">
        <v>1</v>
      </c>
      <c r="B7528" t="s">
        <v>10350</v>
      </c>
      <c r="C7528" t="s">
        <v>278</v>
      </c>
      <c r="D7528" t="s">
        <v>3970</v>
      </c>
      <c r="E7528" t="s">
        <v>20</v>
      </c>
      <c r="F7528" t="b">
        <v>0</v>
      </c>
      <c r="G7528" t="s">
        <v>23</v>
      </c>
      <c r="H7528" s="4">
        <v>45748.218668981477</v>
      </c>
      <c r="I7528" t="b">
        <v>0</v>
      </c>
      <c r="J7528" t="b">
        <v>1</v>
      </c>
      <c r="K7528" t="s">
        <v>24</v>
      </c>
      <c r="L7528" t="s">
        <v>22</v>
      </c>
      <c r="M7528">
        <v>100000</v>
      </c>
      <c r="O7528" t="s">
        <v>10351</v>
      </c>
      <c r="P7528" t="s">
        <v>10352</v>
      </c>
    </row>
    <row r="7529" spans="1:16" x14ac:dyDescent="0.25">
      <c r="A7529" t="s">
        <v>19</v>
      </c>
      <c r="B7529" t="s">
        <v>1406</v>
      </c>
      <c r="C7529" t="s">
        <v>570</v>
      </c>
      <c r="D7529" t="s">
        <v>3957</v>
      </c>
      <c r="E7529" t="s">
        <v>34</v>
      </c>
      <c r="F7529" t="b">
        <v>0</v>
      </c>
      <c r="G7529" t="s">
        <v>27</v>
      </c>
      <c r="H7529" s="4">
        <v>45748.242129629631</v>
      </c>
      <c r="I7529" t="b">
        <v>0</v>
      </c>
      <c r="J7529" t="b">
        <v>0</v>
      </c>
      <c r="K7529" t="s">
        <v>24</v>
      </c>
      <c r="L7529" t="s">
        <v>36</v>
      </c>
      <c r="N7529">
        <v>47.455001831054688</v>
      </c>
      <c r="O7529" t="s">
        <v>10353</v>
      </c>
      <c r="P7529" t="s">
        <v>274</v>
      </c>
    </row>
    <row r="7530" spans="1:16" x14ac:dyDescent="0.25">
      <c r="A7530" t="s">
        <v>25</v>
      </c>
      <c r="B7530" t="s">
        <v>7576</v>
      </c>
      <c r="C7530" t="s">
        <v>1322</v>
      </c>
      <c r="D7530" t="s">
        <v>3828</v>
      </c>
      <c r="E7530" t="s">
        <v>20</v>
      </c>
      <c r="F7530" t="b">
        <v>0</v>
      </c>
      <c r="G7530" t="s">
        <v>41</v>
      </c>
      <c r="H7530" s="4">
        <v>45748.250300925924</v>
      </c>
      <c r="I7530" t="b">
        <v>0</v>
      </c>
      <c r="J7530" t="b">
        <v>1</v>
      </c>
      <c r="K7530" t="s">
        <v>24</v>
      </c>
      <c r="L7530" t="s">
        <v>22</v>
      </c>
      <c r="M7530">
        <v>82500</v>
      </c>
      <c r="O7530" t="s">
        <v>3593</v>
      </c>
      <c r="P7530" t="s">
        <v>3529</v>
      </c>
    </row>
    <row r="7531" spans="1:16" x14ac:dyDescent="0.25">
      <c r="A7531" t="s">
        <v>1</v>
      </c>
      <c r="B7531" t="s">
        <v>1</v>
      </c>
      <c r="C7531" t="s">
        <v>10354</v>
      </c>
      <c r="D7531" t="s">
        <v>7543</v>
      </c>
      <c r="E7531" t="s">
        <v>20</v>
      </c>
      <c r="F7531" t="b">
        <v>0</v>
      </c>
      <c r="G7531" t="s">
        <v>52</v>
      </c>
      <c r="H7531" s="4">
        <v>45748.252627314818</v>
      </c>
      <c r="I7531" t="b">
        <v>0</v>
      </c>
      <c r="J7531" t="b">
        <v>1</v>
      </c>
      <c r="K7531" t="s">
        <v>24</v>
      </c>
      <c r="L7531" t="s">
        <v>22</v>
      </c>
      <c r="M7531">
        <v>57600</v>
      </c>
      <c r="O7531" t="s">
        <v>10355</v>
      </c>
      <c r="P7531" t="s">
        <v>2111</v>
      </c>
    </row>
    <row r="7532" spans="1:16" x14ac:dyDescent="0.25">
      <c r="A7532" t="s">
        <v>0</v>
      </c>
      <c r="B7532" t="s">
        <v>3944</v>
      </c>
      <c r="C7532" t="s">
        <v>1268</v>
      </c>
      <c r="D7532" t="s">
        <v>5585</v>
      </c>
      <c r="E7532" t="s">
        <v>20</v>
      </c>
      <c r="F7532" t="b">
        <v>0</v>
      </c>
      <c r="G7532" t="s">
        <v>1268</v>
      </c>
      <c r="H7532" s="4">
        <v>45748.262037037042</v>
      </c>
      <c r="I7532" t="b">
        <v>1</v>
      </c>
      <c r="J7532" t="b">
        <v>0</v>
      </c>
      <c r="K7532" t="s">
        <v>1268</v>
      </c>
      <c r="L7532" t="s">
        <v>22</v>
      </c>
      <c r="M7532">
        <v>110000</v>
      </c>
      <c r="O7532" t="s">
        <v>5936</v>
      </c>
    </row>
    <row r="7533" spans="1:16" x14ac:dyDescent="0.25">
      <c r="A7533" t="s">
        <v>0</v>
      </c>
      <c r="B7533" t="s">
        <v>0</v>
      </c>
      <c r="C7533" t="s">
        <v>10134</v>
      </c>
      <c r="D7533" t="s">
        <v>3828</v>
      </c>
      <c r="E7533" t="s">
        <v>20</v>
      </c>
      <c r="F7533" t="b">
        <v>0</v>
      </c>
      <c r="G7533" t="s">
        <v>1247</v>
      </c>
      <c r="H7533" s="4">
        <v>45748.268495370372</v>
      </c>
      <c r="I7533" t="b">
        <v>1</v>
      </c>
      <c r="J7533" t="b">
        <v>0</v>
      </c>
      <c r="K7533" t="s">
        <v>1247</v>
      </c>
      <c r="L7533" t="s">
        <v>22</v>
      </c>
      <c r="M7533">
        <v>50000</v>
      </c>
      <c r="O7533" t="s">
        <v>1214</v>
      </c>
    </row>
    <row r="7534" spans="1:16" x14ac:dyDescent="0.25">
      <c r="A7534" t="s">
        <v>25</v>
      </c>
      <c r="B7534" t="s">
        <v>1746</v>
      </c>
      <c r="C7534" t="s">
        <v>39</v>
      </c>
      <c r="D7534" t="s">
        <v>10356</v>
      </c>
      <c r="E7534" t="s">
        <v>20</v>
      </c>
      <c r="F7534" t="b">
        <v>1</v>
      </c>
      <c r="G7534" t="s">
        <v>310</v>
      </c>
      <c r="H7534" s="4">
        <v>45748.270092592589</v>
      </c>
      <c r="I7534" t="b">
        <v>1</v>
      </c>
      <c r="J7534" t="b">
        <v>0</v>
      </c>
      <c r="K7534" t="s">
        <v>310</v>
      </c>
      <c r="L7534" t="s">
        <v>22</v>
      </c>
      <c r="M7534">
        <v>75000</v>
      </c>
      <c r="O7534" t="s">
        <v>10357</v>
      </c>
    </row>
    <row r="7535" spans="1:16" x14ac:dyDescent="0.25">
      <c r="A7535" t="s">
        <v>1</v>
      </c>
      <c r="B7535" t="s">
        <v>3531</v>
      </c>
      <c r="C7535" t="s">
        <v>211</v>
      </c>
      <c r="D7535" t="s">
        <v>3828</v>
      </c>
      <c r="E7535" t="s">
        <v>20</v>
      </c>
      <c r="F7535" t="b">
        <v>0</v>
      </c>
      <c r="G7535" t="s">
        <v>23</v>
      </c>
      <c r="H7535" s="4">
        <v>45748.271018518521</v>
      </c>
      <c r="I7535" t="b">
        <v>0</v>
      </c>
      <c r="J7535" t="b">
        <v>1</v>
      </c>
      <c r="K7535" t="s">
        <v>24</v>
      </c>
      <c r="L7535" t="s">
        <v>22</v>
      </c>
      <c r="M7535">
        <v>86627.6875</v>
      </c>
      <c r="O7535" t="s">
        <v>8439</v>
      </c>
      <c r="P7535" t="s">
        <v>193</v>
      </c>
    </row>
    <row r="7536" spans="1:16" x14ac:dyDescent="0.25">
      <c r="A7536" t="s">
        <v>19</v>
      </c>
      <c r="B7536" t="s">
        <v>10358</v>
      </c>
      <c r="C7536" t="s">
        <v>39</v>
      </c>
      <c r="D7536" t="s">
        <v>10359</v>
      </c>
      <c r="E7536" t="s">
        <v>20</v>
      </c>
      <c r="F7536" t="b">
        <v>1</v>
      </c>
      <c r="G7536" t="s">
        <v>1775</v>
      </c>
      <c r="H7536" s="4">
        <v>45748.288321759261</v>
      </c>
      <c r="I7536" t="b">
        <v>0</v>
      </c>
      <c r="J7536" t="b">
        <v>1</v>
      </c>
      <c r="K7536" t="s">
        <v>1775</v>
      </c>
      <c r="L7536" t="s">
        <v>22</v>
      </c>
      <c r="M7536">
        <v>166860</v>
      </c>
      <c r="O7536" t="s">
        <v>254</v>
      </c>
    </row>
    <row r="7537" spans="1:16" x14ac:dyDescent="0.25">
      <c r="A7537" t="s">
        <v>0</v>
      </c>
      <c r="B7537" t="s">
        <v>2900</v>
      </c>
      <c r="C7537" t="s">
        <v>3896</v>
      </c>
      <c r="D7537" t="s">
        <v>4084</v>
      </c>
      <c r="E7537" t="s">
        <v>20</v>
      </c>
      <c r="F7537" t="b">
        <v>0</v>
      </c>
      <c r="G7537" t="s">
        <v>41</v>
      </c>
      <c r="H7537" s="4">
        <v>45748.292175925933</v>
      </c>
      <c r="I7537" t="b">
        <v>0</v>
      </c>
      <c r="J7537" t="b">
        <v>0</v>
      </c>
      <c r="K7537" t="s">
        <v>24</v>
      </c>
      <c r="L7537" t="s">
        <v>36</v>
      </c>
      <c r="N7537">
        <v>29.95999908447266</v>
      </c>
      <c r="O7537" t="s">
        <v>10360</v>
      </c>
    </row>
    <row r="7538" spans="1:16" x14ac:dyDescent="0.25">
      <c r="A7538" t="s">
        <v>2</v>
      </c>
      <c r="B7538" t="s">
        <v>2212</v>
      </c>
      <c r="C7538" t="s">
        <v>10361</v>
      </c>
      <c r="D7538" t="s">
        <v>3968</v>
      </c>
      <c r="E7538" t="s">
        <v>20</v>
      </c>
      <c r="F7538" t="b">
        <v>0</v>
      </c>
      <c r="G7538" t="s">
        <v>3991</v>
      </c>
      <c r="H7538" s="4">
        <v>45748.293113425927</v>
      </c>
      <c r="I7538" t="b">
        <v>0</v>
      </c>
      <c r="J7538" t="b">
        <v>0</v>
      </c>
      <c r="K7538" t="s">
        <v>3991</v>
      </c>
      <c r="L7538" t="s">
        <v>22</v>
      </c>
      <c r="M7538">
        <v>70000</v>
      </c>
      <c r="O7538" t="s">
        <v>10362</v>
      </c>
      <c r="P7538" t="s">
        <v>10363</v>
      </c>
    </row>
    <row r="7539" spans="1:16" x14ac:dyDescent="0.25">
      <c r="A7539" t="s">
        <v>0</v>
      </c>
      <c r="B7539" t="s">
        <v>10364</v>
      </c>
      <c r="C7539" t="s">
        <v>10365</v>
      </c>
      <c r="D7539" t="s">
        <v>4035</v>
      </c>
      <c r="E7539" t="s">
        <v>20</v>
      </c>
      <c r="F7539" t="b">
        <v>0</v>
      </c>
      <c r="G7539" t="s">
        <v>8928</v>
      </c>
      <c r="H7539" s="4">
        <v>45748.299143518518</v>
      </c>
      <c r="I7539" t="b">
        <v>0</v>
      </c>
      <c r="J7539" t="b">
        <v>0</v>
      </c>
      <c r="K7539" t="s">
        <v>8928</v>
      </c>
      <c r="L7539" t="s">
        <v>22</v>
      </c>
      <c r="M7539">
        <v>70400</v>
      </c>
      <c r="O7539" t="s">
        <v>10366</v>
      </c>
      <c r="P7539" t="s">
        <v>10367</v>
      </c>
    </row>
    <row r="7540" spans="1:16" x14ac:dyDescent="0.25">
      <c r="A7540" t="s">
        <v>0</v>
      </c>
      <c r="B7540" t="s">
        <v>3063</v>
      </c>
      <c r="C7540" t="s">
        <v>2936</v>
      </c>
      <c r="D7540" t="s">
        <v>3957</v>
      </c>
      <c r="E7540" t="s">
        <v>20</v>
      </c>
      <c r="F7540" t="b">
        <v>0</v>
      </c>
      <c r="G7540" t="s">
        <v>35</v>
      </c>
      <c r="H7540" s="4">
        <v>45748.324791666673</v>
      </c>
      <c r="I7540" t="b">
        <v>0</v>
      </c>
      <c r="J7540" t="b">
        <v>1</v>
      </c>
      <c r="K7540" t="s">
        <v>24</v>
      </c>
      <c r="L7540" t="s">
        <v>36</v>
      </c>
      <c r="N7540">
        <v>16.510000228881839</v>
      </c>
      <c r="O7540" t="s">
        <v>10368</v>
      </c>
      <c r="P7540" t="s">
        <v>2999</v>
      </c>
    </row>
    <row r="7541" spans="1:16" x14ac:dyDescent="0.25">
      <c r="A7541" t="s">
        <v>0</v>
      </c>
      <c r="B7541" t="s">
        <v>9418</v>
      </c>
      <c r="C7541" t="s">
        <v>143</v>
      </c>
      <c r="D7541" t="s">
        <v>3957</v>
      </c>
      <c r="E7541" t="s">
        <v>20</v>
      </c>
      <c r="F7541" t="b">
        <v>0</v>
      </c>
      <c r="G7541" t="s">
        <v>35</v>
      </c>
      <c r="H7541" s="4">
        <v>45748.324872685182</v>
      </c>
      <c r="I7541" t="b">
        <v>0</v>
      </c>
      <c r="J7541" t="b">
        <v>1</v>
      </c>
      <c r="K7541" t="s">
        <v>24</v>
      </c>
      <c r="L7541" t="s">
        <v>36</v>
      </c>
      <c r="N7541">
        <v>16.510000228881839</v>
      </c>
      <c r="O7541" t="s">
        <v>759</v>
      </c>
      <c r="P7541" t="s">
        <v>9419</v>
      </c>
    </row>
    <row r="7542" spans="1:16" x14ac:dyDescent="0.25">
      <c r="A7542" t="s">
        <v>2</v>
      </c>
      <c r="B7542" t="s">
        <v>10369</v>
      </c>
      <c r="C7542" t="s">
        <v>203</v>
      </c>
      <c r="D7542" t="s">
        <v>3957</v>
      </c>
      <c r="E7542" t="s">
        <v>20</v>
      </c>
      <c r="F7542" t="b">
        <v>0</v>
      </c>
      <c r="G7542" t="s">
        <v>27</v>
      </c>
      <c r="H7542" s="4">
        <v>45748.326342592591</v>
      </c>
      <c r="I7542" t="b">
        <v>0</v>
      </c>
      <c r="J7542" t="b">
        <v>1</v>
      </c>
      <c r="K7542" t="s">
        <v>24</v>
      </c>
      <c r="L7542" t="s">
        <v>36</v>
      </c>
      <c r="N7542">
        <v>12.329999923706049</v>
      </c>
      <c r="O7542" t="s">
        <v>2513</v>
      </c>
      <c r="P7542" t="s">
        <v>10370</v>
      </c>
    </row>
    <row r="7543" spans="1:16" x14ac:dyDescent="0.25">
      <c r="A7543" t="s">
        <v>2</v>
      </c>
      <c r="B7543" t="s">
        <v>2</v>
      </c>
      <c r="C7543" t="s">
        <v>10371</v>
      </c>
      <c r="D7543" t="s">
        <v>3957</v>
      </c>
      <c r="E7543" t="s">
        <v>20</v>
      </c>
      <c r="F7543" t="b">
        <v>0</v>
      </c>
      <c r="G7543" t="s">
        <v>41</v>
      </c>
      <c r="H7543" s="4">
        <v>45748.326597222222</v>
      </c>
      <c r="I7543" t="b">
        <v>0</v>
      </c>
      <c r="J7543" t="b">
        <v>0</v>
      </c>
      <c r="K7543" t="s">
        <v>24</v>
      </c>
      <c r="L7543" t="s">
        <v>36</v>
      </c>
      <c r="N7543">
        <v>45.654998779296882</v>
      </c>
      <c r="O7543" t="s">
        <v>10372</v>
      </c>
      <c r="P7543" t="s">
        <v>10373</v>
      </c>
    </row>
    <row r="7544" spans="1:16" x14ac:dyDescent="0.25">
      <c r="A7544" t="s">
        <v>0</v>
      </c>
      <c r="B7544" t="s">
        <v>10374</v>
      </c>
      <c r="C7544" t="s">
        <v>371</v>
      </c>
      <c r="D7544" t="s">
        <v>3957</v>
      </c>
      <c r="E7544" t="s">
        <v>20</v>
      </c>
      <c r="F7544" t="b">
        <v>0</v>
      </c>
      <c r="G7544" t="s">
        <v>27</v>
      </c>
      <c r="H7544" s="4">
        <v>45748.333460648151</v>
      </c>
      <c r="I7544" t="b">
        <v>1</v>
      </c>
      <c r="J7544" t="b">
        <v>1</v>
      </c>
      <c r="K7544" t="s">
        <v>24</v>
      </c>
      <c r="L7544" t="s">
        <v>36</v>
      </c>
      <c r="N7544">
        <v>26.389999389648441</v>
      </c>
      <c r="O7544" t="s">
        <v>10172</v>
      </c>
      <c r="P7544" t="s">
        <v>10375</v>
      </c>
    </row>
    <row r="7545" spans="1:16" x14ac:dyDescent="0.25">
      <c r="A7545" t="s">
        <v>0</v>
      </c>
      <c r="B7545" t="s">
        <v>2002</v>
      </c>
      <c r="C7545" t="s">
        <v>2130</v>
      </c>
      <c r="D7545" t="s">
        <v>3957</v>
      </c>
      <c r="E7545" t="s">
        <v>20</v>
      </c>
      <c r="F7545" t="b">
        <v>0</v>
      </c>
      <c r="G7545" t="s">
        <v>27</v>
      </c>
      <c r="H7545" s="4">
        <v>45748.333541666667</v>
      </c>
      <c r="I7545" t="b">
        <v>0</v>
      </c>
      <c r="J7545" t="b">
        <v>0</v>
      </c>
      <c r="K7545" t="s">
        <v>24</v>
      </c>
      <c r="L7545" t="s">
        <v>36</v>
      </c>
      <c r="N7545">
        <v>24.014999389648441</v>
      </c>
      <c r="O7545" t="s">
        <v>563</v>
      </c>
      <c r="P7545" t="s">
        <v>9796</v>
      </c>
    </row>
    <row r="7546" spans="1:16" x14ac:dyDescent="0.25">
      <c r="A7546" t="s">
        <v>0</v>
      </c>
      <c r="B7546" t="s">
        <v>10376</v>
      </c>
      <c r="C7546" t="s">
        <v>10377</v>
      </c>
      <c r="D7546" t="s">
        <v>3957</v>
      </c>
      <c r="E7546" t="s">
        <v>20</v>
      </c>
      <c r="F7546" t="b">
        <v>0</v>
      </c>
      <c r="G7546" t="s">
        <v>35</v>
      </c>
      <c r="H7546" s="4">
        <v>45748.333993055552</v>
      </c>
      <c r="I7546" t="b">
        <v>0</v>
      </c>
      <c r="J7546" t="b">
        <v>1</v>
      </c>
      <c r="K7546" t="s">
        <v>24</v>
      </c>
      <c r="L7546" t="s">
        <v>36</v>
      </c>
      <c r="N7546">
        <v>16.510000228881839</v>
      </c>
      <c r="O7546" t="s">
        <v>10368</v>
      </c>
      <c r="P7546" t="s">
        <v>2999</v>
      </c>
    </row>
    <row r="7547" spans="1:16" x14ac:dyDescent="0.25">
      <c r="A7547" t="s">
        <v>1</v>
      </c>
      <c r="B7547" t="s">
        <v>10378</v>
      </c>
      <c r="C7547" t="s">
        <v>39</v>
      </c>
      <c r="D7547" t="s">
        <v>3957</v>
      </c>
      <c r="E7547" t="s">
        <v>20</v>
      </c>
      <c r="F7547" t="b">
        <v>1</v>
      </c>
      <c r="G7547" t="s">
        <v>35</v>
      </c>
      <c r="H7547" s="4">
        <v>45748.335555555554</v>
      </c>
      <c r="I7547" t="b">
        <v>0</v>
      </c>
      <c r="J7547" t="b">
        <v>0</v>
      </c>
      <c r="K7547" t="s">
        <v>24</v>
      </c>
      <c r="L7547" t="s">
        <v>36</v>
      </c>
      <c r="N7547">
        <v>33.114997863769531</v>
      </c>
      <c r="O7547" t="s">
        <v>931</v>
      </c>
    </row>
    <row r="7548" spans="1:16" x14ac:dyDescent="0.25">
      <c r="A7548" t="s">
        <v>1</v>
      </c>
      <c r="B7548" t="s">
        <v>10379</v>
      </c>
      <c r="C7548" t="s">
        <v>39</v>
      </c>
      <c r="D7548" t="s">
        <v>3957</v>
      </c>
      <c r="E7548" t="s">
        <v>20</v>
      </c>
      <c r="F7548" t="b">
        <v>1</v>
      </c>
      <c r="G7548" t="s">
        <v>30</v>
      </c>
      <c r="H7548" s="4">
        <v>45748.335659722223</v>
      </c>
      <c r="I7548" t="b">
        <v>0</v>
      </c>
      <c r="J7548" t="b">
        <v>0</v>
      </c>
      <c r="K7548" t="s">
        <v>24</v>
      </c>
      <c r="L7548" t="s">
        <v>36</v>
      </c>
      <c r="N7548">
        <v>40.81500244140625</v>
      </c>
      <c r="O7548" t="s">
        <v>563</v>
      </c>
      <c r="P7548" t="s">
        <v>10380</v>
      </c>
    </row>
    <row r="7549" spans="1:16" x14ac:dyDescent="0.25">
      <c r="A7549" t="s">
        <v>1</v>
      </c>
      <c r="B7549" t="s">
        <v>3036</v>
      </c>
      <c r="C7549" t="s">
        <v>87</v>
      </c>
      <c r="D7549" t="s">
        <v>3957</v>
      </c>
      <c r="E7549" t="s">
        <v>20</v>
      </c>
      <c r="F7549" t="b">
        <v>0</v>
      </c>
      <c r="G7549" t="s">
        <v>30</v>
      </c>
      <c r="H7549" s="4">
        <v>45748.335775462961</v>
      </c>
      <c r="I7549" t="b">
        <v>0</v>
      </c>
      <c r="J7549" t="b">
        <v>0</v>
      </c>
      <c r="K7549" t="s">
        <v>24</v>
      </c>
      <c r="L7549" t="s">
        <v>36</v>
      </c>
      <c r="N7549">
        <v>33.954998016357422</v>
      </c>
      <c r="O7549" t="s">
        <v>9818</v>
      </c>
      <c r="P7549" t="s">
        <v>9819</v>
      </c>
    </row>
    <row r="7550" spans="1:16" x14ac:dyDescent="0.25">
      <c r="A7550" t="s">
        <v>2</v>
      </c>
      <c r="B7550" t="s">
        <v>9654</v>
      </c>
      <c r="C7550" t="s">
        <v>9946</v>
      </c>
      <c r="D7550" t="s">
        <v>3957</v>
      </c>
      <c r="E7550" t="s">
        <v>20</v>
      </c>
      <c r="F7550" t="b">
        <v>0</v>
      </c>
      <c r="G7550" t="s">
        <v>27</v>
      </c>
      <c r="H7550" s="4">
        <v>45748.336168981477</v>
      </c>
      <c r="I7550" t="b">
        <v>0</v>
      </c>
      <c r="J7550" t="b">
        <v>1</v>
      </c>
      <c r="K7550" t="s">
        <v>24</v>
      </c>
      <c r="L7550" t="s">
        <v>36</v>
      </c>
      <c r="N7550">
        <v>46.635002136230469</v>
      </c>
      <c r="O7550" t="s">
        <v>2768</v>
      </c>
    </row>
    <row r="7551" spans="1:16" x14ac:dyDescent="0.25">
      <c r="A7551" t="s">
        <v>0</v>
      </c>
      <c r="B7551" t="s">
        <v>1699</v>
      </c>
      <c r="C7551" t="s">
        <v>158</v>
      </c>
      <c r="D7551" t="s">
        <v>4035</v>
      </c>
      <c r="E7551" t="s">
        <v>20</v>
      </c>
      <c r="F7551" t="b">
        <v>0</v>
      </c>
      <c r="G7551" t="s">
        <v>158</v>
      </c>
      <c r="H7551" s="4">
        <v>45748.369733796288</v>
      </c>
      <c r="I7551" t="b">
        <v>1</v>
      </c>
      <c r="J7551" t="b">
        <v>0</v>
      </c>
      <c r="K7551" t="s">
        <v>158</v>
      </c>
      <c r="L7551" t="s">
        <v>22</v>
      </c>
      <c r="M7551">
        <v>32000</v>
      </c>
      <c r="O7551" t="s">
        <v>10381</v>
      </c>
      <c r="P7551" t="s">
        <v>1484</v>
      </c>
    </row>
    <row r="7552" spans="1:16" x14ac:dyDescent="0.25">
      <c r="A7552" t="s">
        <v>0</v>
      </c>
      <c r="B7552" t="s">
        <v>0</v>
      </c>
      <c r="C7552" t="s">
        <v>10382</v>
      </c>
      <c r="D7552" t="s">
        <v>7547</v>
      </c>
      <c r="E7552" t="s">
        <v>34</v>
      </c>
      <c r="F7552" t="b">
        <v>0</v>
      </c>
      <c r="G7552" t="s">
        <v>35</v>
      </c>
      <c r="H7552" s="4">
        <v>45748.375775462962</v>
      </c>
      <c r="I7552" t="b">
        <v>0</v>
      </c>
      <c r="J7552" t="b">
        <v>0</v>
      </c>
      <c r="K7552" t="s">
        <v>24</v>
      </c>
      <c r="L7552" t="s">
        <v>36</v>
      </c>
      <c r="N7552">
        <v>15</v>
      </c>
      <c r="O7552" t="s">
        <v>7548</v>
      </c>
      <c r="P7552" t="s">
        <v>61</v>
      </c>
    </row>
    <row r="7553" spans="1:16" x14ac:dyDescent="0.25">
      <c r="A7553" t="s">
        <v>0</v>
      </c>
      <c r="B7553" t="s">
        <v>0</v>
      </c>
      <c r="C7553" t="s">
        <v>3667</v>
      </c>
      <c r="D7553" t="s">
        <v>7547</v>
      </c>
      <c r="E7553" t="s">
        <v>34</v>
      </c>
      <c r="F7553" t="b">
        <v>0</v>
      </c>
      <c r="G7553" t="s">
        <v>52</v>
      </c>
      <c r="H7553" s="4">
        <v>45748.376388888893</v>
      </c>
      <c r="I7553" t="b">
        <v>0</v>
      </c>
      <c r="J7553" t="b">
        <v>0</v>
      </c>
      <c r="K7553" t="s">
        <v>24</v>
      </c>
      <c r="L7553" t="s">
        <v>36</v>
      </c>
      <c r="N7553">
        <v>15</v>
      </c>
      <c r="O7553" t="s">
        <v>7548</v>
      </c>
      <c r="P7553" t="s">
        <v>61</v>
      </c>
    </row>
    <row r="7554" spans="1:16" x14ac:dyDescent="0.25">
      <c r="A7554" t="s">
        <v>1</v>
      </c>
      <c r="B7554" t="s">
        <v>852</v>
      </c>
      <c r="C7554" t="s">
        <v>453</v>
      </c>
      <c r="D7554" t="s">
        <v>4084</v>
      </c>
      <c r="E7554" t="s">
        <v>20</v>
      </c>
      <c r="F7554" t="b">
        <v>0</v>
      </c>
      <c r="G7554" t="s">
        <v>27</v>
      </c>
      <c r="H7554" s="4">
        <v>45748.376817129632</v>
      </c>
      <c r="I7554" t="b">
        <v>0</v>
      </c>
      <c r="J7554" t="b">
        <v>1</v>
      </c>
      <c r="K7554" t="s">
        <v>24</v>
      </c>
      <c r="L7554" t="s">
        <v>22</v>
      </c>
      <c r="M7554">
        <v>200000</v>
      </c>
      <c r="O7554" t="s">
        <v>4879</v>
      </c>
      <c r="P7554" t="s">
        <v>193</v>
      </c>
    </row>
    <row r="7555" spans="1:16" x14ac:dyDescent="0.25">
      <c r="A7555" t="s">
        <v>0</v>
      </c>
      <c r="B7555" t="s">
        <v>10383</v>
      </c>
      <c r="C7555" t="s">
        <v>1669</v>
      </c>
      <c r="D7555" t="s">
        <v>3957</v>
      </c>
      <c r="E7555" t="s">
        <v>34</v>
      </c>
      <c r="F7555" t="b">
        <v>0</v>
      </c>
      <c r="G7555" t="s">
        <v>27</v>
      </c>
      <c r="H7555" s="4">
        <v>45748.416712962957</v>
      </c>
      <c r="I7555" t="b">
        <v>0</v>
      </c>
      <c r="J7555" t="b">
        <v>0</v>
      </c>
      <c r="K7555" t="s">
        <v>24</v>
      </c>
      <c r="L7555" t="s">
        <v>36</v>
      </c>
      <c r="N7555">
        <v>27.979999542236332</v>
      </c>
      <c r="O7555" t="s">
        <v>10384</v>
      </c>
      <c r="P7555" t="s">
        <v>10385</v>
      </c>
    </row>
    <row r="7556" spans="1:16" x14ac:dyDescent="0.25">
      <c r="A7556" t="s">
        <v>0</v>
      </c>
      <c r="B7556" t="s">
        <v>1378</v>
      </c>
      <c r="C7556" t="s">
        <v>2182</v>
      </c>
      <c r="D7556" t="s">
        <v>3957</v>
      </c>
      <c r="E7556" t="s">
        <v>34</v>
      </c>
      <c r="F7556" t="b">
        <v>0</v>
      </c>
      <c r="G7556" t="s">
        <v>27</v>
      </c>
      <c r="H7556" s="4">
        <v>45748.41673611111</v>
      </c>
      <c r="I7556" t="b">
        <v>0</v>
      </c>
      <c r="J7556" t="b">
        <v>0</v>
      </c>
      <c r="K7556" t="s">
        <v>24</v>
      </c>
      <c r="L7556" t="s">
        <v>36</v>
      </c>
      <c r="N7556">
        <v>45.5</v>
      </c>
      <c r="O7556" t="s">
        <v>923</v>
      </c>
      <c r="P7556" t="s">
        <v>8710</v>
      </c>
    </row>
    <row r="7557" spans="1:16" x14ac:dyDescent="0.25">
      <c r="A7557" t="s">
        <v>25</v>
      </c>
      <c r="B7557" t="s">
        <v>10386</v>
      </c>
      <c r="C7557" t="s">
        <v>1099</v>
      </c>
      <c r="D7557" t="s">
        <v>3957</v>
      </c>
      <c r="E7557" t="s">
        <v>34</v>
      </c>
      <c r="F7557" t="b">
        <v>0</v>
      </c>
      <c r="G7557" t="s">
        <v>27</v>
      </c>
      <c r="H7557" s="4">
        <v>45748.416747685187</v>
      </c>
      <c r="I7557" t="b">
        <v>1</v>
      </c>
      <c r="J7557" t="b">
        <v>1</v>
      </c>
      <c r="K7557" t="s">
        <v>24</v>
      </c>
      <c r="L7557" t="s">
        <v>36</v>
      </c>
      <c r="N7557">
        <v>62.5</v>
      </c>
      <c r="O7557" t="s">
        <v>9238</v>
      </c>
      <c r="P7557" t="s">
        <v>9239</v>
      </c>
    </row>
    <row r="7558" spans="1:16" x14ac:dyDescent="0.25">
      <c r="A7558" t="s">
        <v>0</v>
      </c>
      <c r="B7558" t="s">
        <v>5662</v>
      </c>
      <c r="C7558" t="s">
        <v>5663</v>
      </c>
      <c r="D7558" t="s">
        <v>3957</v>
      </c>
      <c r="E7558" t="s">
        <v>34</v>
      </c>
      <c r="F7558" t="b">
        <v>0</v>
      </c>
      <c r="G7558" t="s">
        <v>27</v>
      </c>
      <c r="H7558" s="4">
        <v>45748.416817129633</v>
      </c>
      <c r="I7558" t="b">
        <v>0</v>
      </c>
      <c r="J7558" t="b">
        <v>0</v>
      </c>
      <c r="K7558" t="s">
        <v>24</v>
      </c>
      <c r="L7558" t="s">
        <v>36</v>
      </c>
      <c r="N7558">
        <v>24.014999389648441</v>
      </c>
      <c r="O7558" t="s">
        <v>5664</v>
      </c>
      <c r="P7558" t="s">
        <v>3686</v>
      </c>
    </row>
    <row r="7559" spans="1:16" x14ac:dyDescent="0.25">
      <c r="A7559" t="s">
        <v>0</v>
      </c>
      <c r="B7559" t="s">
        <v>731</v>
      </c>
      <c r="C7559" t="s">
        <v>1898</v>
      </c>
      <c r="D7559" t="s">
        <v>3957</v>
      </c>
      <c r="E7559" t="s">
        <v>34</v>
      </c>
      <c r="F7559" t="b">
        <v>0</v>
      </c>
      <c r="G7559" t="s">
        <v>27</v>
      </c>
      <c r="H7559" s="4">
        <v>45748.416886574072</v>
      </c>
      <c r="I7559" t="b">
        <v>1</v>
      </c>
      <c r="J7559" t="b">
        <v>1</v>
      </c>
      <c r="K7559" t="s">
        <v>24</v>
      </c>
      <c r="L7559" t="s">
        <v>36</v>
      </c>
      <c r="N7559">
        <v>23.694999694824219</v>
      </c>
      <c r="O7559" t="s">
        <v>9449</v>
      </c>
    </row>
    <row r="7560" spans="1:16" x14ac:dyDescent="0.25">
      <c r="A7560" t="s">
        <v>0</v>
      </c>
      <c r="B7560" t="s">
        <v>8718</v>
      </c>
      <c r="C7560" t="s">
        <v>49</v>
      </c>
      <c r="D7560" t="s">
        <v>3957</v>
      </c>
      <c r="E7560" t="s">
        <v>34</v>
      </c>
      <c r="F7560" t="b">
        <v>0</v>
      </c>
      <c r="G7560" t="s">
        <v>41</v>
      </c>
      <c r="H7560" s="4">
        <v>45748.417002314818</v>
      </c>
      <c r="I7560" t="b">
        <v>0</v>
      </c>
      <c r="J7560" t="b">
        <v>0</v>
      </c>
      <c r="K7560" t="s">
        <v>24</v>
      </c>
      <c r="L7560" t="s">
        <v>36</v>
      </c>
      <c r="N7560">
        <v>24.33499908447266</v>
      </c>
      <c r="O7560" t="s">
        <v>10317</v>
      </c>
      <c r="P7560" t="s">
        <v>119</v>
      </c>
    </row>
    <row r="7561" spans="1:16" x14ac:dyDescent="0.25">
      <c r="A7561" t="s">
        <v>0</v>
      </c>
      <c r="B7561" t="s">
        <v>10387</v>
      </c>
      <c r="C7561" t="s">
        <v>1077</v>
      </c>
      <c r="D7561" t="s">
        <v>3957</v>
      </c>
      <c r="E7561" t="s">
        <v>34</v>
      </c>
      <c r="F7561" t="b">
        <v>0</v>
      </c>
      <c r="G7561" t="s">
        <v>41</v>
      </c>
      <c r="H7561" s="4">
        <v>45748.417071759257</v>
      </c>
      <c r="I7561" t="b">
        <v>1</v>
      </c>
      <c r="J7561" t="b">
        <v>0</v>
      </c>
      <c r="K7561" t="s">
        <v>24</v>
      </c>
      <c r="L7561" t="s">
        <v>36</v>
      </c>
      <c r="N7561">
        <v>43.979999542236328</v>
      </c>
      <c r="O7561" t="s">
        <v>9223</v>
      </c>
      <c r="P7561" t="s">
        <v>2793</v>
      </c>
    </row>
    <row r="7562" spans="1:16" x14ac:dyDescent="0.25">
      <c r="A7562" t="s">
        <v>0</v>
      </c>
      <c r="B7562" t="s">
        <v>0</v>
      </c>
      <c r="C7562" t="s">
        <v>10388</v>
      </c>
      <c r="D7562" t="s">
        <v>7547</v>
      </c>
      <c r="E7562" t="s">
        <v>34</v>
      </c>
      <c r="F7562" t="b">
        <v>0</v>
      </c>
      <c r="G7562" t="s">
        <v>52</v>
      </c>
      <c r="H7562" s="4">
        <v>45748.418032407397</v>
      </c>
      <c r="I7562" t="b">
        <v>0</v>
      </c>
      <c r="J7562" t="b">
        <v>0</v>
      </c>
      <c r="K7562" t="s">
        <v>24</v>
      </c>
      <c r="L7562" t="s">
        <v>36</v>
      </c>
      <c r="N7562">
        <v>15</v>
      </c>
      <c r="O7562" t="s">
        <v>7548</v>
      </c>
      <c r="P7562" t="s">
        <v>61</v>
      </c>
    </row>
    <row r="7563" spans="1:16" x14ac:dyDescent="0.25">
      <c r="A7563" t="s">
        <v>1</v>
      </c>
      <c r="B7563" t="s">
        <v>10389</v>
      </c>
      <c r="C7563" t="s">
        <v>278</v>
      </c>
      <c r="D7563" t="s">
        <v>3970</v>
      </c>
      <c r="E7563" t="s">
        <v>20</v>
      </c>
      <c r="F7563" t="b">
        <v>0</v>
      </c>
      <c r="G7563" t="s">
        <v>23</v>
      </c>
      <c r="H7563" s="4">
        <v>45748.437800925924</v>
      </c>
      <c r="I7563" t="b">
        <v>0</v>
      </c>
      <c r="J7563" t="b">
        <v>1</v>
      </c>
      <c r="K7563" t="s">
        <v>24</v>
      </c>
      <c r="L7563" t="s">
        <v>22</v>
      </c>
      <c r="M7563">
        <v>150000</v>
      </c>
      <c r="O7563" t="s">
        <v>10390</v>
      </c>
      <c r="P7563" t="s">
        <v>1484</v>
      </c>
    </row>
    <row r="7564" spans="1:16" x14ac:dyDescent="0.25">
      <c r="A7564" t="s">
        <v>25</v>
      </c>
      <c r="B7564" t="s">
        <v>347</v>
      </c>
      <c r="C7564" t="s">
        <v>1365</v>
      </c>
      <c r="D7564" t="s">
        <v>3828</v>
      </c>
      <c r="E7564" t="s">
        <v>20</v>
      </c>
      <c r="F7564" t="b">
        <v>0</v>
      </c>
      <c r="G7564" t="s">
        <v>27</v>
      </c>
      <c r="H7564" s="4">
        <v>45748.449305555558</v>
      </c>
      <c r="I7564" t="b">
        <v>0</v>
      </c>
      <c r="J7564" t="b">
        <v>1</v>
      </c>
      <c r="K7564" t="s">
        <v>24</v>
      </c>
      <c r="L7564" t="s">
        <v>22</v>
      </c>
      <c r="M7564">
        <v>84800</v>
      </c>
      <c r="O7564" t="s">
        <v>10391</v>
      </c>
      <c r="P7564" t="s">
        <v>863</v>
      </c>
    </row>
    <row r="7565" spans="1:16" x14ac:dyDescent="0.25">
      <c r="A7565" t="s">
        <v>0</v>
      </c>
      <c r="B7565" t="s">
        <v>2695</v>
      </c>
      <c r="C7565" t="s">
        <v>468</v>
      </c>
      <c r="D7565" t="s">
        <v>3957</v>
      </c>
      <c r="E7565" t="s">
        <v>34</v>
      </c>
      <c r="F7565" t="b">
        <v>0</v>
      </c>
      <c r="G7565" t="s">
        <v>27</v>
      </c>
      <c r="H7565" s="4">
        <v>45748.449374999997</v>
      </c>
      <c r="I7565" t="b">
        <v>0</v>
      </c>
      <c r="J7565" t="b">
        <v>1</v>
      </c>
      <c r="K7565" t="s">
        <v>24</v>
      </c>
      <c r="L7565" t="s">
        <v>36</v>
      </c>
      <c r="N7565">
        <v>26.389999389648441</v>
      </c>
      <c r="O7565" t="s">
        <v>1653</v>
      </c>
      <c r="P7565" t="s">
        <v>8897</v>
      </c>
    </row>
    <row r="7566" spans="1:16" x14ac:dyDescent="0.25">
      <c r="A7566" t="s">
        <v>25</v>
      </c>
      <c r="B7566" t="s">
        <v>25</v>
      </c>
      <c r="C7566" t="s">
        <v>5740</v>
      </c>
      <c r="D7566" t="s">
        <v>3957</v>
      </c>
      <c r="E7566" t="s">
        <v>34</v>
      </c>
      <c r="F7566" t="b">
        <v>0</v>
      </c>
      <c r="G7566" t="s">
        <v>27</v>
      </c>
      <c r="H7566" s="4">
        <v>45748.458414351851</v>
      </c>
      <c r="I7566" t="b">
        <v>1</v>
      </c>
      <c r="J7566" t="b">
        <v>0</v>
      </c>
      <c r="K7566" t="s">
        <v>24</v>
      </c>
      <c r="L7566" t="s">
        <v>36</v>
      </c>
      <c r="N7566">
        <v>27.979999542236332</v>
      </c>
      <c r="O7566" t="s">
        <v>5741</v>
      </c>
      <c r="P7566" t="s">
        <v>3865</v>
      </c>
    </row>
    <row r="7567" spans="1:16" x14ac:dyDescent="0.25">
      <c r="A7567" t="s">
        <v>0</v>
      </c>
      <c r="B7567" t="s">
        <v>10392</v>
      </c>
      <c r="C7567" t="s">
        <v>628</v>
      </c>
      <c r="D7567" t="s">
        <v>3957</v>
      </c>
      <c r="E7567" t="s">
        <v>34</v>
      </c>
      <c r="F7567" t="b">
        <v>0</v>
      </c>
      <c r="G7567" t="s">
        <v>27</v>
      </c>
      <c r="H7567" s="4">
        <v>45748.458437499998</v>
      </c>
      <c r="I7567" t="b">
        <v>0</v>
      </c>
      <c r="J7567" t="b">
        <v>0</v>
      </c>
      <c r="K7567" t="s">
        <v>24</v>
      </c>
      <c r="L7567" t="s">
        <v>36</v>
      </c>
      <c r="N7567">
        <v>27.979999542236332</v>
      </c>
      <c r="O7567" t="s">
        <v>10037</v>
      </c>
      <c r="P7567" t="s">
        <v>1198</v>
      </c>
    </row>
    <row r="7568" spans="1:16" x14ac:dyDescent="0.25">
      <c r="A7568" t="s">
        <v>0</v>
      </c>
      <c r="B7568" t="s">
        <v>0</v>
      </c>
      <c r="C7568" t="s">
        <v>10393</v>
      </c>
      <c r="D7568" t="s">
        <v>7547</v>
      </c>
      <c r="E7568" t="s">
        <v>34</v>
      </c>
      <c r="F7568" t="b">
        <v>0</v>
      </c>
      <c r="G7568" t="s">
        <v>41</v>
      </c>
      <c r="H7568" s="4">
        <v>45748.458749999998</v>
      </c>
      <c r="I7568" t="b">
        <v>0</v>
      </c>
      <c r="J7568" t="b">
        <v>0</v>
      </c>
      <c r="K7568" t="s">
        <v>24</v>
      </c>
      <c r="L7568" t="s">
        <v>36</v>
      </c>
      <c r="N7568">
        <v>15</v>
      </c>
      <c r="O7568" t="s">
        <v>7548</v>
      </c>
      <c r="P7568" t="s">
        <v>61</v>
      </c>
    </row>
    <row r="7569" spans="1:16" x14ac:dyDescent="0.25">
      <c r="A7569" t="s">
        <v>0</v>
      </c>
      <c r="B7569" t="s">
        <v>10394</v>
      </c>
      <c r="C7569" t="s">
        <v>122</v>
      </c>
      <c r="D7569" t="s">
        <v>3957</v>
      </c>
      <c r="E7569" t="s">
        <v>34</v>
      </c>
      <c r="F7569" t="b">
        <v>0</v>
      </c>
      <c r="G7569" t="s">
        <v>52</v>
      </c>
      <c r="H7569" s="4">
        <v>45748.45957175926</v>
      </c>
      <c r="I7569" t="b">
        <v>1</v>
      </c>
      <c r="J7569" t="b">
        <v>0</v>
      </c>
      <c r="K7569" t="s">
        <v>24</v>
      </c>
      <c r="L7569" t="s">
        <v>36</v>
      </c>
      <c r="N7569">
        <v>18.795000076293949</v>
      </c>
      <c r="O7569" t="s">
        <v>1694</v>
      </c>
      <c r="P7569" t="s">
        <v>2046</v>
      </c>
    </row>
    <row r="7570" spans="1:16" x14ac:dyDescent="0.25">
      <c r="A7570" t="s">
        <v>0</v>
      </c>
      <c r="B7570" t="s">
        <v>0</v>
      </c>
      <c r="C7570" t="s">
        <v>3464</v>
      </c>
      <c r="D7570" t="s">
        <v>7547</v>
      </c>
      <c r="E7570" t="s">
        <v>34</v>
      </c>
      <c r="F7570" t="b">
        <v>0</v>
      </c>
      <c r="G7570" t="s">
        <v>52</v>
      </c>
      <c r="H7570" s="4">
        <v>45748.459629629629</v>
      </c>
      <c r="I7570" t="b">
        <v>0</v>
      </c>
      <c r="J7570" t="b">
        <v>0</v>
      </c>
      <c r="K7570" t="s">
        <v>24</v>
      </c>
      <c r="L7570" t="s">
        <v>36</v>
      </c>
      <c r="N7570">
        <v>15</v>
      </c>
      <c r="O7570" t="s">
        <v>7548</v>
      </c>
      <c r="P7570" t="s">
        <v>61</v>
      </c>
    </row>
    <row r="7571" spans="1:16" x14ac:dyDescent="0.25">
      <c r="A7571" t="s">
        <v>0</v>
      </c>
      <c r="B7571" t="s">
        <v>0</v>
      </c>
      <c r="C7571" t="s">
        <v>1978</v>
      </c>
      <c r="D7571" t="s">
        <v>7547</v>
      </c>
      <c r="E7571" t="s">
        <v>34</v>
      </c>
      <c r="F7571" t="b">
        <v>0</v>
      </c>
      <c r="G7571" t="s">
        <v>52</v>
      </c>
      <c r="H7571" s="4">
        <v>45748.459699074083</v>
      </c>
      <c r="I7571" t="b">
        <v>0</v>
      </c>
      <c r="J7571" t="b">
        <v>0</v>
      </c>
      <c r="K7571" t="s">
        <v>24</v>
      </c>
      <c r="L7571" t="s">
        <v>36</v>
      </c>
      <c r="N7571">
        <v>15</v>
      </c>
      <c r="O7571" t="s">
        <v>7548</v>
      </c>
      <c r="P7571" t="s">
        <v>61</v>
      </c>
    </row>
    <row r="7572" spans="1:16" x14ac:dyDescent="0.25">
      <c r="A7572" t="s">
        <v>0</v>
      </c>
      <c r="B7572" t="s">
        <v>0</v>
      </c>
      <c r="C7572" t="s">
        <v>10395</v>
      </c>
      <c r="D7572" t="s">
        <v>7547</v>
      </c>
      <c r="E7572" t="s">
        <v>34</v>
      </c>
      <c r="F7572" t="b">
        <v>0</v>
      </c>
      <c r="G7572" t="s">
        <v>52</v>
      </c>
      <c r="H7572" s="4">
        <v>45748.459699074083</v>
      </c>
      <c r="I7572" t="b">
        <v>0</v>
      </c>
      <c r="J7572" t="b">
        <v>0</v>
      </c>
      <c r="K7572" t="s">
        <v>24</v>
      </c>
      <c r="L7572" t="s">
        <v>36</v>
      </c>
      <c r="N7572">
        <v>15</v>
      </c>
      <c r="O7572" t="s">
        <v>7548</v>
      </c>
      <c r="P7572" t="s">
        <v>61</v>
      </c>
    </row>
    <row r="7573" spans="1:16" x14ac:dyDescent="0.25">
      <c r="A7573" t="s">
        <v>28</v>
      </c>
      <c r="B7573" t="s">
        <v>10396</v>
      </c>
      <c r="C7573" t="s">
        <v>82</v>
      </c>
      <c r="D7573" t="s">
        <v>3973</v>
      </c>
      <c r="E7573" t="s">
        <v>20</v>
      </c>
      <c r="F7573" t="b">
        <v>0</v>
      </c>
      <c r="G7573" t="s">
        <v>27</v>
      </c>
      <c r="H7573" s="4">
        <v>45748.460023148153</v>
      </c>
      <c r="I7573" t="b">
        <v>0</v>
      </c>
      <c r="J7573" t="b">
        <v>1</v>
      </c>
      <c r="K7573" t="s">
        <v>24</v>
      </c>
      <c r="L7573" t="s">
        <v>22</v>
      </c>
      <c r="M7573">
        <v>235000</v>
      </c>
      <c r="O7573" t="s">
        <v>1691</v>
      </c>
      <c r="P7573" t="s">
        <v>193</v>
      </c>
    </row>
    <row r="7574" spans="1:16" x14ac:dyDescent="0.25">
      <c r="A7574" t="s">
        <v>1</v>
      </c>
      <c r="B7574" t="s">
        <v>10397</v>
      </c>
      <c r="C7574" t="s">
        <v>5546</v>
      </c>
      <c r="D7574" t="s">
        <v>3957</v>
      </c>
      <c r="E7574" t="s">
        <v>34</v>
      </c>
      <c r="F7574" t="b">
        <v>0</v>
      </c>
      <c r="G7574" t="s">
        <v>27</v>
      </c>
      <c r="H7574" s="4">
        <v>45748.460057870368</v>
      </c>
      <c r="I7574" t="b">
        <v>0</v>
      </c>
      <c r="J7574" t="b">
        <v>1</v>
      </c>
      <c r="K7574" t="s">
        <v>24</v>
      </c>
      <c r="L7574" t="s">
        <v>36</v>
      </c>
      <c r="N7574">
        <v>32.25</v>
      </c>
      <c r="O7574" t="s">
        <v>1092</v>
      </c>
    </row>
    <row r="7575" spans="1:16" x14ac:dyDescent="0.25">
      <c r="A7575" t="s">
        <v>0</v>
      </c>
      <c r="B7575" t="s">
        <v>10398</v>
      </c>
      <c r="C7575" t="s">
        <v>1270</v>
      </c>
      <c r="D7575" t="s">
        <v>3828</v>
      </c>
      <c r="E7575" t="s">
        <v>20</v>
      </c>
      <c r="F7575" t="b">
        <v>0</v>
      </c>
      <c r="G7575" t="s">
        <v>23</v>
      </c>
      <c r="H7575" s="4">
        <v>45748.479212962957</v>
      </c>
      <c r="I7575" t="b">
        <v>0</v>
      </c>
      <c r="J7575" t="b">
        <v>1</v>
      </c>
      <c r="K7575" t="s">
        <v>24</v>
      </c>
      <c r="L7575" t="s">
        <v>22</v>
      </c>
      <c r="M7575">
        <v>65000</v>
      </c>
      <c r="O7575" t="s">
        <v>10399</v>
      </c>
      <c r="P7575" t="s">
        <v>10400</v>
      </c>
    </row>
    <row r="7576" spans="1:16" x14ac:dyDescent="0.25">
      <c r="A7576" t="s">
        <v>0</v>
      </c>
      <c r="B7576" t="s">
        <v>0</v>
      </c>
      <c r="C7576" t="s">
        <v>1200</v>
      </c>
      <c r="D7576" t="s">
        <v>7547</v>
      </c>
      <c r="E7576" t="s">
        <v>34</v>
      </c>
      <c r="F7576" t="b">
        <v>0</v>
      </c>
      <c r="G7576" t="s">
        <v>23</v>
      </c>
      <c r="H7576" s="4">
        <v>45748.479259259257</v>
      </c>
      <c r="I7576" t="b">
        <v>0</v>
      </c>
      <c r="J7576" t="b">
        <v>0</v>
      </c>
      <c r="K7576" t="s">
        <v>24</v>
      </c>
      <c r="L7576" t="s">
        <v>36</v>
      </c>
      <c r="N7576">
        <v>15</v>
      </c>
      <c r="O7576" t="s">
        <v>7548</v>
      </c>
      <c r="P7576" t="s">
        <v>61</v>
      </c>
    </row>
    <row r="7577" spans="1:16" x14ac:dyDescent="0.25">
      <c r="A7577" t="s">
        <v>0</v>
      </c>
      <c r="B7577" t="s">
        <v>4372</v>
      </c>
      <c r="C7577" t="s">
        <v>3162</v>
      </c>
      <c r="D7577" t="s">
        <v>3957</v>
      </c>
      <c r="E7577" t="s">
        <v>20</v>
      </c>
      <c r="F7577" t="b">
        <v>0</v>
      </c>
      <c r="G7577" t="s">
        <v>27</v>
      </c>
      <c r="H7577" s="4">
        <v>45748.491157407407</v>
      </c>
      <c r="I7577" t="b">
        <v>0</v>
      </c>
      <c r="J7577" t="b">
        <v>1</v>
      </c>
      <c r="K7577" t="s">
        <v>24</v>
      </c>
      <c r="L7577" t="s">
        <v>36</v>
      </c>
      <c r="N7577">
        <v>27.435001373291019</v>
      </c>
      <c r="O7577" t="s">
        <v>251</v>
      </c>
      <c r="P7577" t="s">
        <v>10401</v>
      </c>
    </row>
    <row r="7578" spans="1:16" x14ac:dyDescent="0.25">
      <c r="A7578" t="s">
        <v>0</v>
      </c>
      <c r="B7578" t="s">
        <v>0</v>
      </c>
      <c r="C7578" t="s">
        <v>3680</v>
      </c>
      <c r="D7578" t="s">
        <v>7547</v>
      </c>
      <c r="E7578" t="s">
        <v>34</v>
      </c>
      <c r="F7578" t="b">
        <v>0</v>
      </c>
      <c r="G7578" t="s">
        <v>41</v>
      </c>
      <c r="H7578" s="4">
        <v>45748.500416666669</v>
      </c>
      <c r="I7578" t="b">
        <v>0</v>
      </c>
      <c r="J7578" t="b">
        <v>0</v>
      </c>
      <c r="K7578" t="s">
        <v>24</v>
      </c>
      <c r="L7578" t="s">
        <v>36</v>
      </c>
      <c r="N7578">
        <v>15</v>
      </c>
      <c r="O7578" t="s">
        <v>7548</v>
      </c>
      <c r="P7578" t="s">
        <v>61</v>
      </c>
    </row>
    <row r="7579" spans="1:16" x14ac:dyDescent="0.25">
      <c r="A7579" t="s">
        <v>0</v>
      </c>
      <c r="B7579" t="s">
        <v>0</v>
      </c>
      <c r="C7579" t="s">
        <v>10402</v>
      </c>
      <c r="D7579" t="s">
        <v>7547</v>
      </c>
      <c r="E7579" t="s">
        <v>34</v>
      </c>
      <c r="F7579" t="b">
        <v>0</v>
      </c>
      <c r="G7579" t="s">
        <v>52</v>
      </c>
      <c r="H7579" s="4">
        <v>45748.50136574074</v>
      </c>
      <c r="I7579" t="b">
        <v>0</v>
      </c>
      <c r="J7579" t="b">
        <v>0</v>
      </c>
      <c r="K7579" t="s">
        <v>24</v>
      </c>
      <c r="L7579" t="s">
        <v>36</v>
      </c>
      <c r="N7579">
        <v>15</v>
      </c>
      <c r="O7579" t="s">
        <v>7548</v>
      </c>
      <c r="P7579" t="s">
        <v>61</v>
      </c>
    </row>
    <row r="7580" spans="1:16" x14ac:dyDescent="0.25">
      <c r="A7580" t="s">
        <v>2</v>
      </c>
      <c r="B7580" t="s">
        <v>10403</v>
      </c>
      <c r="C7580" t="s">
        <v>192</v>
      </c>
      <c r="D7580" t="s">
        <v>3973</v>
      </c>
      <c r="E7580" t="s">
        <v>20</v>
      </c>
      <c r="F7580" t="b">
        <v>0</v>
      </c>
      <c r="G7580" t="s">
        <v>27</v>
      </c>
      <c r="H7580" s="4">
        <v>45748.502835648149</v>
      </c>
      <c r="I7580" t="b">
        <v>1</v>
      </c>
      <c r="J7580" t="b">
        <v>1</v>
      </c>
      <c r="K7580" t="s">
        <v>24</v>
      </c>
      <c r="L7580" t="s">
        <v>22</v>
      </c>
      <c r="M7580">
        <v>140500</v>
      </c>
      <c r="O7580" t="s">
        <v>4351</v>
      </c>
      <c r="P7580" t="s">
        <v>10404</v>
      </c>
    </row>
    <row r="7581" spans="1:16" x14ac:dyDescent="0.25">
      <c r="A7581" t="s">
        <v>0</v>
      </c>
      <c r="B7581" t="s">
        <v>0</v>
      </c>
      <c r="C7581" t="s">
        <v>10405</v>
      </c>
      <c r="D7581" t="s">
        <v>7547</v>
      </c>
      <c r="E7581" t="s">
        <v>34</v>
      </c>
      <c r="F7581" t="b">
        <v>0</v>
      </c>
      <c r="G7581" t="s">
        <v>23</v>
      </c>
      <c r="H7581" s="4">
        <v>45748.510231481479</v>
      </c>
      <c r="I7581" t="b">
        <v>0</v>
      </c>
      <c r="J7581" t="b">
        <v>0</v>
      </c>
      <c r="K7581" t="s">
        <v>24</v>
      </c>
      <c r="L7581" t="s">
        <v>36</v>
      </c>
      <c r="N7581">
        <v>15</v>
      </c>
      <c r="O7581" t="s">
        <v>7548</v>
      </c>
      <c r="P7581" t="s">
        <v>61</v>
      </c>
    </row>
    <row r="7582" spans="1:16" x14ac:dyDescent="0.25">
      <c r="A7582" t="s">
        <v>25</v>
      </c>
      <c r="B7582" t="s">
        <v>6385</v>
      </c>
      <c r="C7582" t="s">
        <v>82</v>
      </c>
      <c r="D7582" t="s">
        <v>3828</v>
      </c>
      <c r="E7582" t="s">
        <v>51</v>
      </c>
      <c r="F7582" t="b">
        <v>0</v>
      </c>
      <c r="G7582" t="s">
        <v>27</v>
      </c>
      <c r="H7582" s="4">
        <v>45748.532557870371</v>
      </c>
      <c r="I7582" t="b">
        <v>0</v>
      </c>
      <c r="J7582" t="b">
        <v>0</v>
      </c>
      <c r="K7582" t="s">
        <v>24</v>
      </c>
      <c r="L7582" t="s">
        <v>36</v>
      </c>
      <c r="N7582">
        <v>60</v>
      </c>
      <c r="O7582" t="s">
        <v>6386</v>
      </c>
      <c r="P7582" t="s">
        <v>2078</v>
      </c>
    </row>
    <row r="7583" spans="1:16" x14ac:dyDescent="0.25">
      <c r="A7583" t="s">
        <v>0</v>
      </c>
      <c r="B7583" t="s">
        <v>0</v>
      </c>
      <c r="C7583" t="s">
        <v>10406</v>
      </c>
      <c r="D7583" t="s">
        <v>7547</v>
      </c>
      <c r="E7583" t="s">
        <v>34</v>
      </c>
      <c r="F7583" t="b">
        <v>0</v>
      </c>
      <c r="G7583" t="s">
        <v>41</v>
      </c>
      <c r="H7583" s="4">
        <v>45748.532997685194</v>
      </c>
      <c r="I7583" t="b">
        <v>0</v>
      </c>
      <c r="J7583" t="b">
        <v>0</v>
      </c>
      <c r="K7583" t="s">
        <v>24</v>
      </c>
      <c r="L7583" t="s">
        <v>36</v>
      </c>
      <c r="N7583">
        <v>15</v>
      </c>
      <c r="O7583" t="s">
        <v>7548</v>
      </c>
      <c r="P7583" t="s">
        <v>61</v>
      </c>
    </row>
    <row r="7584" spans="1:16" x14ac:dyDescent="0.25">
      <c r="A7584" t="s">
        <v>0</v>
      </c>
      <c r="B7584" t="s">
        <v>0</v>
      </c>
      <c r="C7584" t="s">
        <v>10407</v>
      </c>
      <c r="D7584" t="s">
        <v>7547</v>
      </c>
      <c r="E7584" t="s">
        <v>34</v>
      </c>
      <c r="F7584" t="b">
        <v>0</v>
      </c>
      <c r="G7584" t="s">
        <v>41</v>
      </c>
      <c r="H7584" s="4">
        <v>45748.533043981479</v>
      </c>
      <c r="I7584" t="b">
        <v>0</v>
      </c>
      <c r="J7584" t="b">
        <v>0</v>
      </c>
      <c r="K7584" t="s">
        <v>24</v>
      </c>
      <c r="L7584" t="s">
        <v>36</v>
      </c>
      <c r="N7584">
        <v>15</v>
      </c>
      <c r="O7584" t="s">
        <v>7548</v>
      </c>
      <c r="P7584" t="s">
        <v>61</v>
      </c>
    </row>
    <row r="7585" spans="1:16" x14ac:dyDescent="0.25">
      <c r="A7585" t="s">
        <v>0</v>
      </c>
      <c r="B7585" t="s">
        <v>0</v>
      </c>
      <c r="C7585" t="s">
        <v>10408</v>
      </c>
      <c r="D7585" t="s">
        <v>7547</v>
      </c>
      <c r="E7585" t="s">
        <v>34</v>
      </c>
      <c r="F7585" t="b">
        <v>0</v>
      </c>
      <c r="G7585" t="s">
        <v>41</v>
      </c>
      <c r="H7585" s="4">
        <v>45748.533043981479</v>
      </c>
      <c r="I7585" t="b">
        <v>0</v>
      </c>
      <c r="J7585" t="b">
        <v>0</v>
      </c>
      <c r="K7585" t="s">
        <v>24</v>
      </c>
      <c r="L7585" t="s">
        <v>36</v>
      </c>
      <c r="N7585">
        <v>15</v>
      </c>
      <c r="O7585" t="s">
        <v>7548</v>
      </c>
      <c r="P7585" t="s">
        <v>61</v>
      </c>
    </row>
    <row r="7586" spans="1:16" x14ac:dyDescent="0.25">
      <c r="A7586" t="s">
        <v>0</v>
      </c>
      <c r="B7586" t="s">
        <v>0</v>
      </c>
      <c r="C7586" t="s">
        <v>10409</v>
      </c>
      <c r="D7586" t="s">
        <v>7547</v>
      </c>
      <c r="E7586" t="s">
        <v>34</v>
      </c>
      <c r="F7586" t="b">
        <v>0</v>
      </c>
      <c r="G7586" t="s">
        <v>41</v>
      </c>
      <c r="H7586" s="4">
        <v>45748.533043981479</v>
      </c>
      <c r="I7586" t="b">
        <v>0</v>
      </c>
      <c r="J7586" t="b">
        <v>0</v>
      </c>
      <c r="K7586" t="s">
        <v>24</v>
      </c>
      <c r="L7586" t="s">
        <v>36</v>
      </c>
      <c r="N7586">
        <v>15</v>
      </c>
      <c r="O7586" t="s">
        <v>7548</v>
      </c>
      <c r="P7586" t="s">
        <v>61</v>
      </c>
    </row>
    <row r="7587" spans="1:16" x14ac:dyDescent="0.25">
      <c r="A7587" t="s">
        <v>0</v>
      </c>
      <c r="B7587" t="s">
        <v>0</v>
      </c>
      <c r="C7587" t="s">
        <v>10410</v>
      </c>
      <c r="D7587" t="s">
        <v>7547</v>
      </c>
      <c r="E7587" t="s">
        <v>34</v>
      </c>
      <c r="F7587" t="b">
        <v>0</v>
      </c>
      <c r="G7587" t="s">
        <v>52</v>
      </c>
      <c r="H7587" s="4">
        <v>45748.533587962957</v>
      </c>
      <c r="I7587" t="b">
        <v>0</v>
      </c>
      <c r="J7587" t="b">
        <v>0</v>
      </c>
      <c r="K7587" t="s">
        <v>24</v>
      </c>
      <c r="L7587" t="s">
        <v>36</v>
      </c>
      <c r="N7587">
        <v>15</v>
      </c>
      <c r="O7587" t="s">
        <v>7548</v>
      </c>
      <c r="P7587" t="s">
        <v>61</v>
      </c>
    </row>
    <row r="7588" spans="1:16" x14ac:dyDescent="0.25">
      <c r="A7588" t="s">
        <v>0</v>
      </c>
      <c r="B7588" t="s">
        <v>0</v>
      </c>
      <c r="C7588" t="s">
        <v>10411</v>
      </c>
      <c r="D7588" t="s">
        <v>7547</v>
      </c>
      <c r="E7588" t="s">
        <v>34</v>
      </c>
      <c r="F7588" t="b">
        <v>0</v>
      </c>
      <c r="G7588" t="s">
        <v>52</v>
      </c>
      <c r="H7588" s="4">
        <v>45748.533587962957</v>
      </c>
      <c r="I7588" t="b">
        <v>0</v>
      </c>
      <c r="J7588" t="b">
        <v>0</v>
      </c>
      <c r="K7588" t="s">
        <v>24</v>
      </c>
      <c r="L7588" t="s">
        <v>36</v>
      </c>
      <c r="N7588">
        <v>15</v>
      </c>
      <c r="O7588" t="s">
        <v>7548</v>
      </c>
      <c r="P7588" t="s">
        <v>61</v>
      </c>
    </row>
    <row r="7589" spans="1:16" x14ac:dyDescent="0.25">
      <c r="A7589" t="s">
        <v>0</v>
      </c>
      <c r="B7589" t="s">
        <v>0</v>
      </c>
      <c r="C7589" t="s">
        <v>10412</v>
      </c>
      <c r="D7589" t="s">
        <v>7547</v>
      </c>
      <c r="E7589" t="s">
        <v>34</v>
      </c>
      <c r="F7589" t="b">
        <v>0</v>
      </c>
      <c r="G7589" t="s">
        <v>52</v>
      </c>
      <c r="H7589" s="4">
        <v>45748.533599537041</v>
      </c>
      <c r="I7589" t="b">
        <v>0</v>
      </c>
      <c r="J7589" t="b">
        <v>0</v>
      </c>
      <c r="K7589" t="s">
        <v>24</v>
      </c>
      <c r="L7589" t="s">
        <v>36</v>
      </c>
      <c r="N7589">
        <v>15</v>
      </c>
      <c r="O7589" t="s">
        <v>7548</v>
      </c>
      <c r="P7589" t="s">
        <v>61</v>
      </c>
    </row>
    <row r="7590" spans="1:16" x14ac:dyDescent="0.25">
      <c r="A7590" t="s">
        <v>2</v>
      </c>
      <c r="B7590" t="s">
        <v>10413</v>
      </c>
      <c r="C7590" t="s">
        <v>2708</v>
      </c>
      <c r="D7590" t="s">
        <v>4003</v>
      </c>
      <c r="E7590" t="s">
        <v>20</v>
      </c>
      <c r="F7590" t="b">
        <v>0</v>
      </c>
      <c r="G7590" t="s">
        <v>804</v>
      </c>
      <c r="H7590" s="4">
        <v>45748.541620370372</v>
      </c>
      <c r="I7590" t="b">
        <v>1</v>
      </c>
      <c r="J7590" t="b">
        <v>0</v>
      </c>
      <c r="K7590" t="s">
        <v>804</v>
      </c>
      <c r="L7590" t="s">
        <v>22</v>
      </c>
      <c r="M7590">
        <v>150000</v>
      </c>
      <c r="O7590" t="s">
        <v>1172</v>
      </c>
    </row>
    <row r="7591" spans="1:16" x14ac:dyDescent="0.25">
      <c r="A7591" t="s">
        <v>0</v>
      </c>
      <c r="B7591" t="s">
        <v>0</v>
      </c>
      <c r="C7591" t="s">
        <v>10414</v>
      </c>
      <c r="D7591" t="s">
        <v>7547</v>
      </c>
      <c r="E7591" t="s">
        <v>34</v>
      </c>
      <c r="F7591" t="b">
        <v>0</v>
      </c>
      <c r="G7591" t="s">
        <v>52</v>
      </c>
      <c r="H7591" s="4">
        <v>45748.543055555558</v>
      </c>
      <c r="I7591" t="b">
        <v>0</v>
      </c>
      <c r="J7591" t="b">
        <v>0</v>
      </c>
      <c r="K7591" t="s">
        <v>24</v>
      </c>
      <c r="L7591" t="s">
        <v>36</v>
      </c>
      <c r="N7591">
        <v>15</v>
      </c>
      <c r="O7591" t="s">
        <v>7548</v>
      </c>
      <c r="P7591" t="s">
        <v>61</v>
      </c>
    </row>
    <row r="7592" spans="1:16" x14ac:dyDescent="0.25">
      <c r="A7592" t="s">
        <v>0</v>
      </c>
      <c r="B7592" t="s">
        <v>257</v>
      </c>
      <c r="C7592" t="s">
        <v>2504</v>
      </c>
      <c r="D7592" t="s">
        <v>3973</v>
      </c>
      <c r="E7592" t="s">
        <v>20</v>
      </c>
      <c r="F7592" t="b">
        <v>0</v>
      </c>
      <c r="G7592" t="s">
        <v>27</v>
      </c>
      <c r="H7592" s="4">
        <v>45748.583379629628</v>
      </c>
      <c r="I7592" t="b">
        <v>0</v>
      </c>
      <c r="J7592" t="b">
        <v>0</v>
      </c>
      <c r="K7592" t="s">
        <v>24</v>
      </c>
      <c r="L7592" t="s">
        <v>36</v>
      </c>
      <c r="N7592">
        <v>40</v>
      </c>
      <c r="O7592" t="s">
        <v>5979</v>
      </c>
      <c r="P7592" t="s">
        <v>10415</v>
      </c>
    </row>
    <row r="7593" spans="1:16" x14ac:dyDescent="0.25">
      <c r="A7593" t="s">
        <v>0</v>
      </c>
      <c r="B7593" t="s">
        <v>1639</v>
      </c>
      <c r="C7593" t="s">
        <v>2074</v>
      </c>
      <c r="D7593" t="s">
        <v>3828</v>
      </c>
      <c r="E7593" t="s">
        <v>20</v>
      </c>
      <c r="F7593" t="b">
        <v>0</v>
      </c>
      <c r="G7593" t="s">
        <v>27</v>
      </c>
      <c r="H7593" s="4">
        <v>45748.583414351851</v>
      </c>
      <c r="I7593" t="b">
        <v>0</v>
      </c>
      <c r="J7593" t="b">
        <v>1</v>
      </c>
      <c r="K7593" t="s">
        <v>24</v>
      </c>
      <c r="L7593" t="s">
        <v>22</v>
      </c>
      <c r="M7593">
        <v>92500</v>
      </c>
      <c r="O7593" t="s">
        <v>10416</v>
      </c>
      <c r="P7593" t="s">
        <v>10417</v>
      </c>
    </row>
    <row r="7594" spans="1:16" x14ac:dyDescent="0.25">
      <c r="A7594" t="s">
        <v>0</v>
      </c>
      <c r="B7594" t="s">
        <v>10418</v>
      </c>
      <c r="C7594" t="s">
        <v>236</v>
      </c>
      <c r="D7594" t="s">
        <v>3973</v>
      </c>
      <c r="E7594" t="s">
        <v>20</v>
      </c>
      <c r="F7594" t="b">
        <v>0</v>
      </c>
      <c r="G7594" t="s">
        <v>27</v>
      </c>
      <c r="H7594" s="4">
        <v>45748.583437499998</v>
      </c>
      <c r="I7594" t="b">
        <v>0</v>
      </c>
      <c r="J7594" t="b">
        <v>1</v>
      </c>
      <c r="K7594" t="s">
        <v>24</v>
      </c>
      <c r="L7594" t="s">
        <v>22</v>
      </c>
      <c r="M7594">
        <v>96500</v>
      </c>
      <c r="O7594" t="s">
        <v>1126</v>
      </c>
      <c r="P7594" t="s">
        <v>204</v>
      </c>
    </row>
    <row r="7595" spans="1:16" x14ac:dyDescent="0.25">
      <c r="A7595" t="s">
        <v>0</v>
      </c>
      <c r="B7595" t="s">
        <v>4698</v>
      </c>
      <c r="C7595" t="s">
        <v>33</v>
      </c>
      <c r="D7595" t="s">
        <v>10164</v>
      </c>
      <c r="E7595" t="s">
        <v>20</v>
      </c>
      <c r="F7595" t="b">
        <v>0</v>
      </c>
      <c r="G7595" t="s">
        <v>35</v>
      </c>
      <c r="H7595" s="4">
        <v>45748.583993055552</v>
      </c>
      <c r="I7595" t="b">
        <v>0</v>
      </c>
      <c r="J7595" t="b">
        <v>0</v>
      </c>
      <c r="K7595" t="s">
        <v>24</v>
      </c>
      <c r="L7595" t="s">
        <v>22</v>
      </c>
      <c r="M7595">
        <v>85000</v>
      </c>
      <c r="O7595" t="s">
        <v>776</v>
      </c>
      <c r="P7595" t="s">
        <v>10419</v>
      </c>
    </row>
    <row r="7596" spans="1:16" x14ac:dyDescent="0.25">
      <c r="A7596" t="s">
        <v>1</v>
      </c>
      <c r="B7596" t="s">
        <v>10420</v>
      </c>
      <c r="C7596" t="s">
        <v>10421</v>
      </c>
      <c r="D7596" t="s">
        <v>3828</v>
      </c>
      <c r="E7596" t="s">
        <v>20</v>
      </c>
      <c r="F7596" t="b">
        <v>0</v>
      </c>
      <c r="G7596" t="s">
        <v>27</v>
      </c>
      <c r="H7596" s="4">
        <v>45748.58489583333</v>
      </c>
      <c r="I7596" t="b">
        <v>0</v>
      </c>
      <c r="J7596" t="b">
        <v>1</v>
      </c>
      <c r="K7596" t="s">
        <v>24</v>
      </c>
      <c r="L7596" t="s">
        <v>22</v>
      </c>
      <c r="M7596">
        <v>125000</v>
      </c>
      <c r="O7596" t="s">
        <v>10422</v>
      </c>
      <c r="P7596" t="s">
        <v>10423</v>
      </c>
    </row>
    <row r="7597" spans="1:16" x14ac:dyDescent="0.25">
      <c r="A7597" t="s">
        <v>19</v>
      </c>
      <c r="B7597" t="s">
        <v>19</v>
      </c>
      <c r="C7597" t="s">
        <v>10424</v>
      </c>
      <c r="D7597" t="s">
        <v>3973</v>
      </c>
      <c r="E7597" t="s">
        <v>20</v>
      </c>
      <c r="F7597" t="b">
        <v>0</v>
      </c>
      <c r="G7597" t="s">
        <v>27</v>
      </c>
      <c r="H7597" s="4">
        <v>45748.58489583333</v>
      </c>
      <c r="I7597" t="b">
        <v>0</v>
      </c>
      <c r="J7597" t="b">
        <v>0</v>
      </c>
      <c r="K7597" t="s">
        <v>24</v>
      </c>
      <c r="L7597" t="s">
        <v>22</v>
      </c>
      <c r="M7597">
        <v>160000</v>
      </c>
      <c r="O7597" t="s">
        <v>1187</v>
      </c>
      <c r="P7597" t="s">
        <v>193</v>
      </c>
    </row>
    <row r="7598" spans="1:16" x14ac:dyDescent="0.25">
      <c r="A7598" t="s">
        <v>2</v>
      </c>
      <c r="B7598" t="s">
        <v>10425</v>
      </c>
      <c r="C7598" t="s">
        <v>213</v>
      </c>
      <c r="D7598" t="s">
        <v>3973</v>
      </c>
      <c r="E7598" t="s">
        <v>20</v>
      </c>
      <c r="F7598" t="b">
        <v>0</v>
      </c>
      <c r="G7598" t="s">
        <v>41</v>
      </c>
      <c r="H7598" s="4">
        <v>45748.585370370369</v>
      </c>
      <c r="I7598" t="b">
        <v>1</v>
      </c>
      <c r="J7598" t="b">
        <v>1</v>
      </c>
      <c r="K7598" t="s">
        <v>24</v>
      </c>
      <c r="L7598" t="s">
        <v>22</v>
      </c>
      <c r="M7598">
        <v>137300</v>
      </c>
      <c r="O7598" t="s">
        <v>1172</v>
      </c>
      <c r="P7598" t="s">
        <v>8932</v>
      </c>
    </row>
    <row r="7599" spans="1:16" x14ac:dyDescent="0.25">
      <c r="A7599" t="s">
        <v>1</v>
      </c>
      <c r="B7599" t="s">
        <v>10426</v>
      </c>
      <c r="C7599" t="s">
        <v>140</v>
      </c>
      <c r="D7599" t="s">
        <v>3957</v>
      </c>
      <c r="E7599" t="s">
        <v>20</v>
      </c>
      <c r="F7599" t="b">
        <v>0</v>
      </c>
      <c r="G7599" t="s">
        <v>35</v>
      </c>
      <c r="H7599" s="4">
        <v>45748.585555555554</v>
      </c>
      <c r="I7599" t="b">
        <v>0</v>
      </c>
      <c r="J7599" t="b">
        <v>1</v>
      </c>
      <c r="K7599" t="s">
        <v>24</v>
      </c>
      <c r="L7599" t="s">
        <v>36</v>
      </c>
      <c r="N7599">
        <v>40.779998779296882</v>
      </c>
      <c r="O7599" t="s">
        <v>2944</v>
      </c>
      <c r="P7599" t="s">
        <v>10427</v>
      </c>
    </row>
    <row r="7600" spans="1:16" x14ac:dyDescent="0.25">
      <c r="A7600" t="s">
        <v>1</v>
      </c>
      <c r="B7600" t="s">
        <v>10428</v>
      </c>
      <c r="C7600" t="s">
        <v>540</v>
      </c>
      <c r="D7600" t="s">
        <v>3973</v>
      </c>
      <c r="E7600" t="s">
        <v>20</v>
      </c>
      <c r="F7600" t="b">
        <v>0</v>
      </c>
      <c r="G7600" t="s">
        <v>27</v>
      </c>
      <c r="H7600" s="4">
        <v>45748.586226851847</v>
      </c>
      <c r="I7600" t="b">
        <v>0</v>
      </c>
      <c r="J7600" t="b">
        <v>1</v>
      </c>
      <c r="K7600" t="s">
        <v>24</v>
      </c>
      <c r="L7600" t="s">
        <v>22</v>
      </c>
      <c r="M7600">
        <v>137300</v>
      </c>
      <c r="O7600" t="s">
        <v>4535</v>
      </c>
      <c r="P7600" t="s">
        <v>10429</v>
      </c>
    </row>
    <row r="7601" spans="1:16" x14ac:dyDescent="0.25">
      <c r="A7601" t="s">
        <v>89</v>
      </c>
      <c r="B7601" t="s">
        <v>10430</v>
      </c>
      <c r="C7601" t="s">
        <v>1118</v>
      </c>
      <c r="D7601" t="s">
        <v>3973</v>
      </c>
      <c r="E7601" t="s">
        <v>51</v>
      </c>
      <c r="F7601" t="b">
        <v>0</v>
      </c>
      <c r="G7601" t="s">
        <v>23</v>
      </c>
      <c r="H7601" s="4">
        <v>45748.604224537034</v>
      </c>
      <c r="I7601" t="b">
        <v>0</v>
      </c>
      <c r="J7601" t="b">
        <v>0</v>
      </c>
      <c r="K7601" t="s">
        <v>24</v>
      </c>
      <c r="L7601" t="s">
        <v>36</v>
      </c>
      <c r="N7601">
        <v>56</v>
      </c>
      <c r="O7601" t="s">
        <v>10431</v>
      </c>
      <c r="P7601" t="s">
        <v>2170</v>
      </c>
    </row>
    <row r="7602" spans="1:16" x14ac:dyDescent="0.25">
      <c r="A7602" t="s">
        <v>28</v>
      </c>
      <c r="B7602" t="s">
        <v>10432</v>
      </c>
      <c r="C7602" t="s">
        <v>82</v>
      </c>
      <c r="D7602" t="s">
        <v>3973</v>
      </c>
      <c r="E7602" t="s">
        <v>20</v>
      </c>
      <c r="F7602" t="b">
        <v>0</v>
      </c>
      <c r="G7602" t="s">
        <v>27</v>
      </c>
      <c r="H7602" s="4">
        <v>45748.626597222217</v>
      </c>
      <c r="I7602" t="b">
        <v>0</v>
      </c>
      <c r="J7602" t="b">
        <v>1</v>
      </c>
      <c r="K7602" t="s">
        <v>24</v>
      </c>
      <c r="L7602" t="s">
        <v>22</v>
      </c>
      <c r="M7602">
        <v>200000</v>
      </c>
      <c r="O7602" t="s">
        <v>69</v>
      </c>
      <c r="P7602" t="s">
        <v>10433</v>
      </c>
    </row>
    <row r="7603" spans="1:16" x14ac:dyDescent="0.25">
      <c r="A7603" t="s">
        <v>1</v>
      </c>
      <c r="B7603" t="s">
        <v>1</v>
      </c>
      <c r="C7603" t="s">
        <v>118</v>
      </c>
      <c r="D7603" t="s">
        <v>483</v>
      </c>
      <c r="E7603" t="s">
        <v>51</v>
      </c>
      <c r="F7603" t="b">
        <v>0</v>
      </c>
      <c r="G7603" t="s">
        <v>27</v>
      </c>
      <c r="H7603" s="4">
        <v>45748.668356481481</v>
      </c>
      <c r="I7603" t="b">
        <v>0</v>
      </c>
      <c r="J7603" t="b">
        <v>1</v>
      </c>
      <c r="K7603" t="s">
        <v>24</v>
      </c>
      <c r="L7603" t="s">
        <v>36</v>
      </c>
      <c r="N7603">
        <v>80</v>
      </c>
      <c r="O7603" t="s">
        <v>5372</v>
      </c>
      <c r="P7603" t="s">
        <v>10434</v>
      </c>
    </row>
    <row r="7604" spans="1:16" x14ac:dyDescent="0.25">
      <c r="A7604" t="s">
        <v>1</v>
      </c>
      <c r="B7604" t="s">
        <v>974</v>
      </c>
      <c r="C7604" t="s">
        <v>3238</v>
      </c>
      <c r="D7604" t="s">
        <v>3973</v>
      </c>
      <c r="E7604" t="s">
        <v>20</v>
      </c>
      <c r="F7604" t="b">
        <v>0</v>
      </c>
      <c r="G7604" t="s">
        <v>41</v>
      </c>
      <c r="H7604" s="4">
        <v>45748.710324074083</v>
      </c>
      <c r="I7604" t="b">
        <v>0</v>
      </c>
      <c r="J7604" t="b">
        <v>1</v>
      </c>
      <c r="K7604" t="s">
        <v>24</v>
      </c>
      <c r="L7604" t="s">
        <v>22</v>
      </c>
      <c r="M7604">
        <v>130000</v>
      </c>
      <c r="O7604" t="s">
        <v>4329</v>
      </c>
      <c r="P7604" t="s">
        <v>10435</v>
      </c>
    </row>
    <row r="7605" spans="1:16" x14ac:dyDescent="0.25">
      <c r="A7605" t="s">
        <v>0</v>
      </c>
      <c r="B7605" t="s">
        <v>10436</v>
      </c>
      <c r="C7605" t="s">
        <v>2184</v>
      </c>
      <c r="D7605" t="s">
        <v>2208</v>
      </c>
      <c r="E7605" t="s">
        <v>20</v>
      </c>
      <c r="F7605" t="b">
        <v>0</v>
      </c>
      <c r="G7605" t="s">
        <v>27</v>
      </c>
      <c r="H7605" s="4">
        <v>45748.79179398148</v>
      </c>
      <c r="I7605" t="b">
        <v>0</v>
      </c>
      <c r="J7605" t="b">
        <v>1</v>
      </c>
      <c r="K7605" t="s">
        <v>24</v>
      </c>
      <c r="L7605" t="s">
        <v>22</v>
      </c>
      <c r="M7605">
        <v>50500</v>
      </c>
      <c r="O7605" t="s">
        <v>10437</v>
      </c>
    </row>
    <row r="7606" spans="1:16" x14ac:dyDescent="0.25">
      <c r="A7606" t="s">
        <v>0</v>
      </c>
      <c r="B7606" t="s">
        <v>0</v>
      </c>
      <c r="C7606" t="s">
        <v>3052</v>
      </c>
      <c r="D7606" t="s">
        <v>3973</v>
      </c>
      <c r="E7606" t="s">
        <v>51</v>
      </c>
      <c r="F7606" t="b">
        <v>0</v>
      </c>
      <c r="G7606" t="s">
        <v>27</v>
      </c>
      <c r="H7606" s="4">
        <v>45748.833414351851</v>
      </c>
      <c r="I7606" t="b">
        <v>1</v>
      </c>
      <c r="J7606" t="b">
        <v>1</v>
      </c>
      <c r="K7606" t="s">
        <v>24</v>
      </c>
      <c r="L7606" t="s">
        <v>36</v>
      </c>
      <c r="N7606">
        <v>29.235000610351559</v>
      </c>
      <c r="O7606" t="s">
        <v>131</v>
      </c>
      <c r="P7606" t="s">
        <v>2433</v>
      </c>
    </row>
    <row r="7607" spans="1:16" x14ac:dyDescent="0.25">
      <c r="A7607" t="s">
        <v>0</v>
      </c>
      <c r="B7607" t="s">
        <v>8552</v>
      </c>
      <c r="C7607" t="s">
        <v>809</v>
      </c>
      <c r="D7607" t="s">
        <v>3957</v>
      </c>
      <c r="E7607" t="s">
        <v>20</v>
      </c>
      <c r="F7607" t="b">
        <v>0</v>
      </c>
      <c r="G7607" t="s">
        <v>41</v>
      </c>
      <c r="H7607" s="4">
        <v>45748.833680555559</v>
      </c>
      <c r="I7607" t="b">
        <v>0</v>
      </c>
      <c r="J7607" t="b">
        <v>0</v>
      </c>
      <c r="K7607" t="s">
        <v>24</v>
      </c>
      <c r="L7607" t="s">
        <v>36</v>
      </c>
      <c r="N7607">
        <v>24.969999313354489</v>
      </c>
      <c r="O7607" t="s">
        <v>8553</v>
      </c>
      <c r="P7607" t="s">
        <v>8554</v>
      </c>
    </row>
    <row r="7608" spans="1:16" x14ac:dyDescent="0.25">
      <c r="A7608" t="s">
        <v>2</v>
      </c>
      <c r="B7608" t="s">
        <v>2617</v>
      </c>
      <c r="C7608" t="s">
        <v>151</v>
      </c>
      <c r="D7608" t="s">
        <v>3973</v>
      </c>
      <c r="E7608" t="s">
        <v>20</v>
      </c>
      <c r="F7608" t="b">
        <v>0</v>
      </c>
      <c r="G7608" t="s">
        <v>30</v>
      </c>
      <c r="H7608" s="4">
        <v>45748.835636574076</v>
      </c>
      <c r="I7608" t="b">
        <v>0</v>
      </c>
      <c r="J7608" t="b">
        <v>1</v>
      </c>
      <c r="K7608" t="s">
        <v>24</v>
      </c>
      <c r="L7608" t="s">
        <v>22</v>
      </c>
      <c r="M7608">
        <v>130500</v>
      </c>
      <c r="O7608" t="s">
        <v>9420</v>
      </c>
      <c r="P7608" t="s">
        <v>9421</v>
      </c>
    </row>
    <row r="7609" spans="1:16" x14ac:dyDescent="0.25">
      <c r="A7609" t="s">
        <v>0</v>
      </c>
      <c r="B7609" t="s">
        <v>3700</v>
      </c>
      <c r="C7609" t="s">
        <v>85</v>
      </c>
      <c r="D7609" t="s">
        <v>3828</v>
      </c>
      <c r="E7609" t="s">
        <v>20</v>
      </c>
      <c r="F7609" t="b">
        <v>0</v>
      </c>
      <c r="G7609" t="s">
        <v>27</v>
      </c>
      <c r="H7609" s="4">
        <v>45748.875104166669</v>
      </c>
      <c r="I7609" t="b">
        <v>0</v>
      </c>
      <c r="J7609" t="b">
        <v>1</v>
      </c>
      <c r="K7609" t="s">
        <v>24</v>
      </c>
      <c r="L7609" t="s">
        <v>22</v>
      </c>
      <c r="M7609">
        <v>90000</v>
      </c>
      <c r="O7609" t="s">
        <v>10438</v>
      </c>
      <c r="P7609" t="s">
        <v>1297</v>
      </c>
    </row>
    <row r="7610" spans="1:16" x14ac:dyDescent="0.25">
      <c r="A7610" t="s">
        <v>25</v>
      </c>
      <c r="B7610" t="s">
        <v>10439</v>
      </c>
      <c r="C7610" t="s">
        <v>10440</v>
      </c>
      <c r="D7610" t="s">
        <v>2208</v>
      </c>
      <c r="E7610" t="s">
        <v>20</v>
      </c>
      <c r="F7610" t="b">
        <v>0</v>
      </c>
      <c r="G7610" t="s">
        <v>30</v>
      </c>
      <c r="H7610" s="4">
        <v>45748.876006944447</v>
      </c>
      <c r="I7610" t="b">
        <v>0</v>
      </c>
      <c r="J7610" t="b">
        <v>1</v>
      </c>
      <c r="K7610" t="s">
        <v>24</v>
      </c>
      <c r="L7610" t="s">
        <v>22</v>
      </c>
      <c r="M7610">
        <v>102505</v>
      </c>
      <c r="O7610" t="s">
        <v>10441</v>
      </c>
      <c r="P7610" t="s">
        <v>10442</v>
      </c>
    </row>
    <row r="7611" spans="1:16" x14ac:dyDescent="0.25">
      <c r="A7611" t="s">
        <v>0</v>
      </c>
      <c r="B7611" t="s">
        <v>10443</v>
      </c>
      <c r="C7611" t="s">
        <v>2661</v>
      </c>
      <c r="D7611" t="s">
        <v>3828</v>
      </c>
      <c r="E7611" t="s">
        <v>20</v>
      </c>
      <c r="F7611" t="b">
        <v>0</v>
      </c>
      <c r="G7611" t="s">
        <v>30</v>
      </c>
      <c r="H7611" s="4">
        <v>45748.876018518517</v>
      </c>
      <c r="I7611" t="b">
        <v>0</v>
      </c>
      <c r="J7611" t="b">
        <v>0</v>
      </c>
      <c r="K7611" t="s">
        <v>24</v>
      </c>
      <c r="L7611" t="s">
        <v>22</v>
      </c>
      <c r="M7611">
        <v>82750</v>
      </c>
      <c r="O7611" t="s">
        <v>6929</v>
      </c>
      <c r="P7611" t="s">
        <v>10444</v>
      </c>
    </row>
    <row r="7612" spans="1:16" x14ac:dyDescent="0.25">
      <c r="A7612" t="s">
        <v>25</v>
      </c>
      <c r="B7612" t="s">
        <v>10445</v>
      </c>
      <c r="C7612" t="s">
        <v>10446</v>
      </c>
      <c r="D7612" t="s">
        <v>4035</v>
      </c>
      <c r="E7612" t="s">
        <v>20</v>
      </c>
      <c r="F7612" t="b">
        <v>0</v>
      </c>
      <c r="G7612" t="s">
        <v>90</v>
      </c>
      <c r="H7612" s="4">
        <v>45748.884282407409</v>
      </c>
      <c r="I7612" t="b">
        <v>0</v>
      </c>
      <c r="J7612" t="b">
        <v>0</v>
      </c>
      <c r="K7612" t="s">
        <v>90</v>
      </c>
      <c r="L7612" t="s">
        <v>22</v>
      </c>
      <c r="M7612">
        <v>141271.5</v>
      </c>
      <c r="O7612" t="s">
        <v>3757</v>
      </c>
      <c r="P7612" t="s">
        <v>10447</v>
      </c>
    </row>
    <row r="7613" spans="1:16" x14ac:dyDescent="0.25">
      <c r="A7613" t="s">
        <v>0</v>
      </c>
      <c r="B7613" t="s">
        <v>0</v>
      </c>
      <c r="C7613" t="s">
        <v>704</v>
      </c>
      <c r="D7613" t="s">
        <v>3973</v>
      </c>
      <c r="E7613" t="s">
        <v>20</v>
      </c>
      <c r="F7613" t="b">
        <v>0</v>
      </c>
      <c r="G7613" t="s">
        <v>30</v>
      </c>
      <c r="H7613" s="4">
        <v>45748.917557870373</v>
      </c>
      <c r="I7613" t="b">
        <v>0</v>
      </c>
      <c r="J7613" t="b">
        <v>0</v>
      </c>
      <c r="K7613" t="s">
        <v>24</v>
      </c>
      <c r="L7613" t="s">
        <v>22</v>
      </c>
      <c r="M7613">
        <v>121000</v>
      </c>
      <c r="O7613" t="s">
        <v>74</v>
      </c>
      <c r="P7613" t="s">
        <v>9875</v>
      </c>
    </row>
    <row r="7614" spans="1:16" x14ac:dyDescent="0.25">
      <c r="A7614" t="s">
        <v>0</v>
      </c>
      <c r="B7614" t="s">
        <v>0</v>
      </c>
      <c r="C7614" t="s">
        <v>10448</v>
      </c>
      <c r="D7614" t="s">
        <v>3973</v>
      </c>
      <c r="E7614" t="s">
        <v>51</v>
      </c>
      <c r="F7614" t="b">
        <v>0</v>
      </c>
      <c r="G7614" t="s">
        <v>30</v>
      </c>
      <c r="H7614" s="4">
        <v>45748.917685185188</v>
      </c>
      <c r="I7614" t="b">
        <v>0</v>
      </c>
      <c r="J7614" t="b">
        <v>0</v>
      </c>
      <c r="K7614" t="s">
        <v>24</v>
      </c>
      <c r="L7614" t="s">
        <v>36</v>
      </c>
      <c r="N7614">
        <v>25</v>
      </c>
      <c r="O7614" t="s">
        <v>2169</v>
      </c>
      <c r="P7614" t="s">
        <v>3197</v>
      </c>
    </row>
    <row r="7615" spans="1:16" x14ac:dyDescent="0.25">
      <c r="A7615" t="s">
        <v>0</v>
      </c>
      <c r="B7615" t="s">
        <v>3005</v>
      </c>
      <c r="C7615" t="s">
        <v>10448</v>
      </c>
      <c r="D7615" t="s">
        <v>3973</v>
      </c>
      <c r="E7615" t="s">
        <v>51</v>
      </c>
      <c r="F7615" t="b">
        <v>0</v>
      </c>
      <c r="G7615" t="s">
        <v>30</v>
      </c>
      <c r="H7615" s="4">
        <v>45748.917708333327</v>
      </c>
      <c r="I7615" t="b">
        <v>0</v>
      </c>
      <c r="J7615" t="b">
        <v>0</v>
      </c>
      <c r="K7615" t="s">
        <v>24</v>
      </c>
      <c r="L7615" t="s">
        <v>36</v>
      </c>
      <c r="N7615">
        <v>24</v>
      </c>
      <c r="O7615" t="s">
        <v>2169</v>
      </c>
      <c r="P7615" t="s">
        <v>3197</v>
      </c>
    </row>
    <row r="7616" spans="1:16" x14ac:dyDescent="0.25">
      <c r="A7616" t="s">
        <v>25</v>
      </c>
      <c r="B7616" t="s">
        <v>25</v>
      </c>
      <c r="C7616" t="s">
        <v>1715</v>
      </c>
      <c r="D7616" t="s">
        <v>3973</v>
      </c>
      <c r="E7616" t="s">
        <v>20</v>
      </c>
      <c r="F7616" t="b">
        <v>0</v>
      </c>
      <c r="G7616" t="s">
        <v>27</v>
      </c>
      <c r="H7616" s="4">
        <v>45748.958449074067</v>
      </c>
      <c r="I7616" t="b">
        <v>1</v>
      </c>
      <c r="J7616" t="b">
        <v>1</v>
      </c>
      <c r="K7616" t="s">
        <v>24</v>
      </c>
      <c r="L7616" t="s">
        <v>22</v>
      </c>
      <c r="M7616">
        <v>92500</v>
      </c>
      <c r="O7616" t="s">
        <v>10449</v>
      </c>
      <c r="P7616" t="s">
        <v>2244</v>
      </c>
    </row>
    <row r="7617" spans="1:16" x14ac:dyDescent="0.25">
      <c r="A7617" t="s">
        <v>2</v>
      </c>
      <c r="B7617" t="s">
        <v>1550</v>
      </c>
      <c r="C7617" t="s">
        <v>1715</v>
      </c>
      <c r="D7617" t="s">
        <v>3973</v>
      </c>
      <c r="E7617" t="s">
        <v>20</v>
      </c>
      <c r="F7617" t="b">
        <v>0</v>
      </c>
      <c r="G7617" t="s">
        <v>35</v>
      </c>
      <c r="H7617" s="4">
        <v>45748.96197916667</v>
      </c>
      <c r="I7617" t="b">
        <v>0</v>
      </c>
      <c r="J7617" t="b">
        <v>1</v>
      </c>
      <c r="K7617" t="s">
        <v>24</v>
      </c>
      <c r="L7617" t="s">
        <v>22</v>
      </c>
      <c r="M7617">
        <v>92500</v>
      </c>
      <c r="O7617" t="s">
        <v>10449</v>
      </c>
      <c r="P7617" t="s">
        <v>2244</v>
      </c>
    </row>
    <row r="7618" spans="1:16" x14ac:dyDescent="0.25">
      <c r="A7618" t="s">
        <v>28</v>
      </c>
      <c r="B7618" t="s">
        <v>10450</v>
      </c>
      <c r="C7618" t="s">
        <v>39</v>
      </c>
      <c r="D7618" t="s">
        <v>3973</v>
      </c>
      <c r="E7618" t="s">
        <v>20</v>
      </c>
      <c r="F7618" t="b">
        <v>1</v>
      </c>
      <c r="G7618" t="s">
        <v>148</v>
      </c>
      <c r="H7618" s="4">
        <v>45748.975648148153</v>
      </c>
      <c r="I7618" t="b">
        <v>0</v>
      </c>
      <c r="J7618" t="b">
        <v>0</v>
      </c>
      <c r="K7618" t="s">
        <v>148</v>
      </c>
      <c r="L7618" t="s">
        <v>36</v>
      </c>
      <c r="N7618">
        <v>50</v>
      </c>
      <c r="O7618" t="s">
        <v>1667</v>
      </c>
      <c r="P7618" t="s">
        <v>7459</v>
      </c>
    </row>
    <row r="7619" spans="1:16" x14ac:dyDescent="0.25">
      <c r="A7619" t="s">
        <v>0</v>
      </c>
      <c r="B7619" t="s">
        <v>1290</v>
      </c>
      <c r="C7619" t="s">
        <v>82</v>
      </c>
      <c r="D7619" t="s">
        <v>4328</v>
      </c>
      <c r="E7619" t="s">
        <v>20</v>
      </c>
      <c r="F7619" t="b">
        <v>0</v>
      </c>
      <c r="G7619" t="s">
        <v>27</v>
      </c>
      <c r="H7619" s="4">
        <v>45749.250057870369</v>
      </c>
      <c r="I7619" t="b">
        <v>1</v>
      </c>
      <c r="J7619" t="b">
        <v>1</v>
      </c>
      <c r="K7619" t="s">
        <v>24</v>
      </c>
      <c r="L7619" t="s">
        <v>22</v>
      </c>
      <c r="M7619">
        <v>215000</v>
      </c>
      <c r="O7619" t="s">
        <v>10120</v>
      </c>
      <c r="P7619" t="s">
        <v>10121</v>
      </c>
    </row>
    <row r="7620" spans="1:16" x14ac:dyDescent="0.25">
      <c r="A7620" t="s">
        <v>0</v>
      </c>
      <c r="B7620" t="s">
        <v>420</v>
      </c>
      <c r="C7620" t="s">
        <v>120</v>
      </c>
      <c r="D7620" t="s">
        <v>3973</v>
      </c>
      <c r="E7620" t="s">
        <v>20</v>
      </c>
      <c r="F7620" t="b">
        <v>0</v>
      </c>
      <c r="G7620" t="s">
        <v>35</v>
      </c>
      <c r="H7620" s="4">
        <v>45749.265185185177</v>
      </c>
      <c r="I7620" t="b">
        <v>0</v>
      </c>
      <c r="J7620" t="b">
        <v>0</v>
      </c>
      <c r="K7620" t="s">
        <v>24</v>
      </c>
      <c r="L7620" t="s">
        <v>22</v>
      </c>
      <c r="M7620">
        <v>110000</v>
      </c>
      <c r="O7620" t="s">
        <v>10451</v>
      </c>
    </row>
    <row r="7621" spans="1:16" x14ac:dyDescent="0.25">
      <c r="A7621" t="s">
        <v>0</v>
      </c>
      <c r="B7621" t="s">
        <v>0</v>
      </c>
      <c r="C7621" t="s">
        <v>2081</v>
      </c>
      <c r="D7621" t="s">
        <v>3970</v>
      </c>
      <c r="E7621" t="s">
        <v>20</v>
      </c>
      <c r="F7621" t="b">
        <v>0</v>
      </c>
      <c r="G7621" t="s">
        <v>30</v>
      </c>
      <c r="H7621" s="4">
        <v>45749.2653587963</v>
      </c>
      <c r="I7621" t="b">
        <v>0</v>
      </c>
      <c r="J7621" t="b">
        <v>1</v>
      </c>
      <c r="K7621" t="s">
        <v>24</v>
      </c>
      <c r="L7621" t="s">
        <v>22</v>
      </c>
      <c r="M7621">
        <v>121700</v>
      </c>
      <c r="O7621" t="s">
        <v>10195</v>
      </c>
      <c r="P7621" t="s">
        <v>10019</v>
      </c>
    </row>
    <row r="7622" spans="1:16" x14ac:dyDescent="0.25">
      <c r="A7622" t="s">
        <v>0</v>
      </c>
      <c r="B7622" t="s">
        <v>10452</v>
      </c>
      <c r="C7622" t="s">
        <v>122</v>
      </c>
      <c r="D7622" t="s">
        <v>3828</v>
      </c>
      <c r="E7622" t="s">
        <v>20</v>
      </c>
      <c r="F7622" t="b">
        <v>0</v>
      </c>
      <c r="G7622" t="s">
        <v>52</v>
      </c>
      <c r="H7622" s="4">
        <v>45749.265532407408</v>
      </c>
      <c r="I7622" t="b">
        <v>1</v>
      </c>
      <c r="J7622" t="b">
        <v>1</v>
      </c>
      <c r="K7622" t="s">
        <v>24</v>
      </c>
      <c r="L7622" t="s">
        <v>36</v>
      </c>
      <c r="N7622">
        <v>75</v>
      </c>
      <c r="O7622" t="s">
        <v>1357</v>
      </c>
      <c r="P7622" t="s">
        <v>126</v>
      </c>
    </row>
    <row r="7623" spans="1:16" x14ac:dyDescent="0.25">
      <c r="A7623" t="s">
        <v>0</v>
      </c>
      <c r="B7623" t="s">
        <v>1449</v>
      </c>
      <c r="C7623" t="s">
        <v>73</v>
      </c>
      <c r="D7623" t="s">
        <v>10453</v>
      </c>
      <c r="E7623" t="s">
        <v>20</v>
      </c>
      <c r="F7623" t="b">
        <v>0</v>
      </c>
      <c r="G7623" t="s">
        <v>23</v>
      </c>
      <c r="H7623" s="4">
        <v>45749.27070601852</v>
      </c>
      <c r="I7623" t="b">
        <v>0</v>
      </c>
      <c r="J7623" t="b">
        <v>1</v>
      </c>
      <c r="K7623" t="s">
        <v>24</v>
      </c>
      <c r="L7623" t="s">
        <v>22</v>
      </c>
      <c r="M7623">
        <v>60664</v>
      </c>
      <c r="O7623" t="s">
        <v>10454</v>
      </c>
      <c r="P7623" t="s">
        <v>10455</v>
      </c>
    </row>
    <row r="7624" spans="1:16" x14ac:dyDescent="0.25">
      <c r="A7624" t="s">
        <v>0</v>
      </c>
      <c r="B7624" t="s">
        <v>2864</v>
      </c>
      <c r="C7624" t="s">
        <v>10456</v>
      </c>
      <c r="D7624" t="s">
        <v>3970</v>
      </c>
      <c r="E7624" t="s">
        <v>20</v>
      </c>
      <c r="F7624" t="b">
        <v>0</v>
      </c>
      <c r="G7624" t="s">
        <v>106</v>
      </c>
      <c r="H7624" s="4">
        <v>45749.271122685182</v>
      </c>
      <c r="I7624" t="b">
        <v>0</v>
      </c>
      <c r="J7624" t="b">
        <v>0</v>
      </c>
      <c r="K7624" t="s">
        <v>106</v>
      </c>
      <c r="L7624" t="s">
        <v>22</v>
      </c>
      <c r="M7624">
        <v>44400</v>
      </c>
      <c r="O7624" t="s">
        <v>3365</v>
      </c>
      <c r="P7624" t="s">
        <v>1525</v>
      </c>
    </row>
    <row r="7625" spans="1:16" x14ac:dyDescent="0.25">
      <c r="A7625" t="s">
        <v>2</v>
      </c>
      <c r="B7625" t="s">
        <v>10457</v>
      </c>
      <c r="C7625" t="s">
        <v>39</v>
      </c>
      <c r="D7625" t="s">
        <v>10458</v>
      </c>
      <c r="E7625" t="s">
        <v>20</v>
      </c>
      <c r="F7625" t="b">
        <v>1</v>
      </c>
      <c r="G7625" t="s">
        <v>314</v>
      </c>
      <c r="H7625" s="4">
        <v>45749.274953703702</v>
      </c>
      <c r="I7625" t="b">
        <v>0</v>
      </c>
      <c r="J7625" t="b">
        <v>1</v>
      </c>
      <c r="K7625" t="s">
        <v>314</v>
      </c>
      <c r="L7625" t="s">
        <v>22</v>
      </c>
      <c r="M7625">
        <v>128150</v>
      </c>
      <c r="O7625" t="s">
        <v>2112</v>
      </c>
      <c r="P7625" t="s">
        <v>10459</v>
      </c>
    </row>
    <row r="7626" spans="1:16" x14ac:dyDescent="0.25">
      <c r="A7626" t="s">
        <v>2</v>
      </c>
      <c r="B7626" t="s">
        <v>9572</v>
      </c>
      <c r="C7626" t="s">
        <v>39</v>
      </c>
      <c r="D7626" t="s">
        <v>10458</v>
      </c>
      <c r="E7626" t="s">
        <v>20</v>
      </c>
      <c r="F7626" t="b">
        <v>1</v>
      </c>
      <c r="G7626" t="s">
        <v>359</v>
      </c>
      <c r="H7626" s="4">
        <v>45749.275821759264</v>
      </c>
      <c r="I7626" t="b">
        <v>0</v>
      </c>
      <c r="J7626" t="b">
        <v>1</v>
      </c>
      <c r="K7626" t="s">
        <v>359</v>
      </c>
      <c r="L7626" t="s">
        <v>22</v>
      </c>
      <c r="M7626">
        <v>102550</v>
      </c>
      <c r="O7626" t="s">
        <v>2112</v>
      </c>
      <c r="P7626" t="s">
        <v>9574</v>
      </c>
    </row>
    <row r="7627" spans="1:16" x14ac:dyDescent="0.25">
      <c r="A7627" t="s">
        <v>40</v>
      </c>
      <c r="B7627" t="s">
        <v>1276</v>
      </c>
      <c r="C7627" t="s">
        <v>1268</v>
      </c>
      <c r="D7627" t="s">
        <v>4035</v>
      </c>
      <c r="E7627" t="s">
        <v>20</v>
      </c>
      <c r="F7627" t="b">
        <v>0</v>
      </c>
      <c r="G7627" t="s">
        <v>1268</v>
      </c>
      <c r="H7627" s="4">
        <v>45749.276539351849</v>
      </c>
      <c r="I7627" t="b">
        <v>1</v>
      </c>
      <c r="J7627" t="b">
        <v>0</v>
      </c>
      <c r="K7627" t="s">
        <v>1268</v>
      </c>
      <c r="L7627" t="s">
        <v>22</v>
      </c>
      <c r="M7627">
        <v>48000</v>
      </c>
      <c r="O7627" t="s">
        <v>1280</v>
      </c>
      <c r="P7627" t="s">
        <v>10460</v>
      </c>
    </row>
    <row r="7628" spans="1:16" x14ac:dyDescent="0.25">
      <c r="A7628" t="s">
        <v>1</v>
      </c>
      <c r="B7628" t="s">
        <v>10461</v>
      </c>
      <c r="C7628" t="s">
        <v>73</v>
      </c>
      <c r="D7628" t="s">
        <v>3973</v>
      </c>
      <c r="E7628" t="s">
        <v>20</v>
      </c>
      <c r="F7628" t="b">
        <v>0</v>
      </c>
      <c r="G7628" t="s">
        <v>23</v>
      </c>
      <c r="H7628" s="4">
        <v>45749.286481481482</v>
      </c>
      <c r="I7628" t="b">
        <v>0</v>
      </c>
      <c r="J7628" t="b">
        <v>0</v>
      </c>
      <c r="K7628" t="s">
        <v>24</v>
      </c>
      <c r="L7628" t="s">
        <v>22</v>
      </c>
      <c r="M7628">
        <v>120000</v>
      </c>
      <c r="O7628" t="s">
        <v>202</v>
      </c>
      <c r="P7628" t="s">
        <v>10462</v>
      </c>
    </row>
    <row r="7629" spans="1:16" x14ac:dyDescent="0.25">
      <c r="A7629" t="s">
        <v>89</v>
      </c>
      <c r="B7629" t="s">
        <v>10463</v>
      </c>
      <c r="C7629" t="s">
        <v>39</v>
      </c>
      <c r="D7629" t="s">
        <v>3985</v>
      </c>
      <c r="E7629" t="s">
        <v>20</v>
      </c>
      <c r="F7629" t="b">
        <v>1</v>
      </c>
      <c r="G7629" t="s">
        <v>1217</v>
      </c>
      <c r="H7629" s="4">
        <v>45749.29210648148</v>
      </c>
      <c r="I7629" t="b">
        <v>1</v>
      </c>
      <c r="J7629" t="b">
        <v>0</v>
      </c>
      <c r="K7629" t="s">
        <v>1217</v>
      </c>
      <c r="L7629" t="s">
        <v>22</v>
      </c>
      <c r="M7629">
        <v>157440</v>
      </c>
      <c r="O7629" t="s">
        <v>10464</v>
      </c>
      <c r="P7629" t="s">
        <v>665</v>
      </c>
    </row>
    <row r="7630" spans="1:16" x14ac:dyDescent="0.25">
      <c r="A7630" t="s">
        <v>19</v>
      </c>
      <c r="B7630" t="s">
        <v>10465</v>
      </c>
      <c r="C7630" t="s">
        <v>2640</v>
      </c>
      <c r="D7630" t="s">
        <v>3957</v>
      </c>
      <c r="E7630" t="s">
        <v>20</v>
      </c>
      <c r="F7630" t="b">
        <v>0</v>
      </c>
      <c r="G7630" t="s">
        <v>2641</v>
      </c>
      <c r="H7630" s="4">
        <v>45749.297500000001</v>
      </c>
      <c r="I7630" t="b">
        <v>0</v>
      </c>
      <c r="J7630" t="b">
        <v>0</v>
      </c>
      <c r="K7630" t="s">
        <v>2641</v>
      </c>
      <c r="L7630" t="s">
        <v>36</v>
      </c>
      <c r="N7630">
        <v>17.645000457763668</v>
      </c>
      <c r="O7630" t="s">
        <v>7552</v>
      </c>
      <c r="P7630" t="s">
        <v>10466</v>
      </c>
    </row>
    <row r="7631" spans="1:16" x14ac:dyDescent="0.25">
      <c r="A7631" t="s">
        <v>1</v>
      </c>
      <c r="B7631" t="s">
        <v>3037</v>
      </c>
      <c r="C7631" t="s">
        <v>10467</v>
      </c>
      <c r="D7631" t="s">
        <v>4035</v>
      </c>
      <c r="F7631" t="b">
        <v>0</v>
      </c>
      <c r="G7631" t="s">
        <v>10467</v>
      </c>
      <c r="H7631" s="4">
        <v>45749.297696759262</v>
      </c>
      <c r="I7631" t="b">
        <v>0</v>
      </c>
      <c r="J7631" t="b">
        <v>0</v>
      </c>
      <c r="L7631" t="s">
        <v>22</v>
      </c>
      <c r="M7631">
        <v>53326.5</v>
      </c>
      <c r="O7631" t="s">
        <v>10468</v>
      </c>
    </row>
    <row r="7632" spans="1:16" x14ac:dyDescent="0.25">
      <c r="A7632" t="s">
        <v>0</v>
      </c>
      <c r="B7632" t="s">
        <v>10469</v>
      </c>
      <c r="C7632" t="s">
        <v>143</v>
      </c>
      <c r="D7632" t="s">
        <v>3957</v>
      </c>
      <c r="E7632" t="s">
        <v>20</v>
      </c>
      <c r="F7632" t="b">
        <v>0</v>
      </c>
      <c r="G7632" t="s">
        <v>35</v>
      </c>
      <c r="H7632" s="4">
        <v>45749.348611111112</v>
      </c>
      <c r="I7632" t="b">
        <v>0</v>
      </c>
      <c r="J7632" t="b">
        <v>1</v>
      </c>
      <c r="K7632" t="s">
        <v>24</v>
      </c>
      <c r="L7632" t="s">
        <v>36</v>
      </c>
      <c r="N7632">
        <v>16.510000228881839</v>
      </c>
      <c r="O7632" t="s">
        <v>10470</v>
      </c>
      <c r="P7632" t="s">
        <v>10471</v>
      </c>
    </row>
    <row r="7633" spans="1:16" x14ac:dyDescent="0.25">
      <c r="A7633" t="s">
        <v>0</v>
      </c>
      <c r="B7633" t="s">
        <v>0</v>
      </c>
      <c r="C7633" t="s">
        <v>10472</v>
      </c>
      <c r="D7633" t="s">
        <v>7547</v>
      </c>
      <c r="E7633" t="s">
        <v>34</v>
      </c>
      <c r="F7633" t="b">
        <v>0</v>
      </c>
      <c r="G7633" t="s">
        <v>52</v>
      </c>
      <c r="H7633" s="4">
        <v>45749.348969907413</v>
      </c>
      <c r="I7633" t="b">
        <v>0</v>
      </c>
      <c r="J7633" t="b">
        <v>0</v>
      </c>
      <c r="K7633" t="s">
        <v>24</v>
      </c>
      <c r="L7633" t="s">
        <v>36</v>
      </c>
      <c r="N7633">
        <v>15</v>
      </c>
      <c r="O7633" t="s">
        <v>7548</v>
      </c>
      <c r="P7633" t="s">
        <v>61</v>
      </c>
    </row>
    <row r="7634" spans="1:16" x14ac:dyDescent="0.25">
      <c r="A7634" t="s">
        <v>139</v>
      </c>
      <c r="B7634" t="s">
        <v>10473</v>
      </c>
      <c r="C7634" t="s">
        <v>3010</v>
      </c>
      <c r="D7634" t="s">
        <v>3957</v>
      </c>
      <c r="E7634" t="s">
        <v>20</v>
      </c>
      <c r="F7634" t="b">
        <v>0</v>
      </c>
      <c r="G7634" t="s">
        <v>27</v>
      </c>
      <c r="H7634" s="4">
        <v>45749.349120370367</v>
      </c>
      <c r="I7634" t="b">
        <v>0</v>
      </c>
      <c r="J7634" t="b">
        <v>0</v>
      </c>
      <c r="K7634" t="s">
        <v>24</v>
      </c>
      <c r="L7634" t="s">
        <v>36</v>
      </c>
      <c r="N7634">
        <v>46.255001068115227</v>
      </c>
      <c r="O7634" t="s">
        <v>3696</v>
      </c>
      <c r="P7634" t="s">
        <v>447</v>
      </c>
    </row>
    <row r="7635" spans="1:16" x14ac:dyDescent="0.25">
      <c r="A7635" t="s">
        <v>1</v>
      </c>
      <c r="B7635" t="s">
        <v>8764</v>
      </c>
      <c r="C7635" t="s">
        <v>453</v>
      </c>
      <c r="D7635" t="s">
        <v>3957</v>
      </c>
      <c r="E7635" t="s">
        <v>34</v>
      </c>
      <c r="F7635" t="b">
        <v>0</v>
      </c>
      <c r="G7635" t="s">
        <v>27</v>
      </c>
      <c r="H7635" s="4">
        <v>45749.349224537043</v>
      </c>
      <c r="I7635" t="b">
        <v>0</v>
      </c>
      <c r="J7635" t="b">
        <v>0</v>
      </c>
      <c r="K7635" t="s">
        <v>24</v>
      </c>
      <c r="L7635" t="s">
        <v>36</v>
      </c>
      <c r="N7635">
        <v>51.239997863769531</v>
      </c>
      <c r="O7635" t="s">
        <v>349</v>
      </c>
      <c r="P7635" t="s">
        <v>8765</v>
      </c>
    </row>
    <row r="7636" spans="1:16" x14ac:dyDescent="0.25">
      <c r="A7636" t="s">
        <v>2</v>
      </c>
      <c r="B7636" t="s">
        <v>10474</v>
      </c>
      <c r="C7636" t="s">
        <v>155</v>
      </c>
      <c r="D7636" t="s">
        <v>3957</v>
      </c>
      <c r="E7636" t="s">
        <v>20</v>
      </c>
      <c r="F7636" t="b">
        <v>0</v>
      </c>
      <c r="G7636" t="s">
        <v>27</v>
      </c>
      <c r="H7636" s="4">
        <v>45749.349861111114</v>
      </c>
      <c r="I7636" t="b">
        <v>0</v>
      </c>
      <c r="J7636" t="b">
        <v>1</v>
      </c>
      <c r="K7636" t="s">
        <v>24</v>
      </c>
      <c r="L7636" t="s">
        <v>36</v>
      </c>
      <c r="N7636">
        <v>46.060001373291023</v>
      </c>
      <c r="O7636" t="s">
        <v>10475</v>
      </c>
      <c r="P7636" t="s">
        <v>2860</v>
      </c>
    </row>
    <row r="7637" spans="1:16" x14ac:dyDescent="0.25">
      <c r="A7637" t="s">
        <v>2</v>
      </c>
      <c r="B7637" t="s">
        <v>692</v>
      </c>
      <c r="C7637" t="s">
        <v>49</v>
      </c>
      <c r="D7637" t="s">
        <v>3973</v>
      </c>
      <c r="E7637" t="s">
        <v>20</v>
      </c>
      <c r="F7637" t="b">
        <v>0</v>
      </c>
      <c r="G7637" t="s">
        <v>27</v>
      </c>
      <c r="H7637" s="4">
        <v>45749.34988425926</v>
      </c>
      <c r="I7637" t="b">
        <v>0</v>
      </c>
      <c r="J7637" t="b">
        <v>1</v>
      </c>
      <c r="K7637" t="s">
        <v>24</v>
      </c>
      <c r="L7637" t="s">
        <v>22</v>
      </c>
      <c r="M7637">
        <v>145000</v>
      </c>
      <c r="O7637" t="s">
        <v>10476</v>
      </c>
      <c r="P7637" t="s">
        <v>10477</v>
      </c>
    </row>
    <row r="7638" spans="1:16" x14ac:dyDescent="0.25">
      <c r="A7638" t="s">
        <v>40</v>
      </c>
      <c r="B7638" t="s">
        <v>9322</v>
      </c>
      <c r="C7638" t="s">
        <v>10478</v>
      </c>
      <c r="D7638" t="s">
        <v>3957</v>
      </c>
      <c r="E7638" t="s">
        <v>20</v>
      </c>
      <c r="F7638" t="b">
        <v>0</v>
      </c>
      <c r="G7638" t="s">
        <v>27</v>
      </c>
      <c r="H7638" s="4">
        <v>45749.349907407413</v>
      </c>
      <c r="I7638" t="b">
        <v>0</v>
      </c>
      <c r="J7638" t="b">
        <v>1</v>
      </c>
      <c r="K7638" t="s">
        <v>24</v>
      </c>
      <c r="L7638" t="s">
        <v>36</v>
      </c>
      <c r="N7638">
        <v>46.550003051757813</v>
      </c>
      <c r="O7638" t="s">
        <v>9324</v>
      </c>
      <c r="P7638" t="s">
        <v>9325</v>
      </c>
    </row>
    <row r="7639" spans="1:16" x14ac:dyDescent="0.25">
      <c r="A7639" t="s">
        <v>0</v>
      </c>
      <c r="B7639" t="s">
        <v>7445</v>
      </c>
      <c r="C7639" t="s">
        <v>39</v>
      </c>
      <c r="D7639" t="s">
        <v>3828</v>
      </c>
      <c r="E7639" t="s">
        <v>20</v>
      </c>
      <c r="F7639" t="b">
        <v>1</v>
      </c>
      <c r="G7639" t="s">
        <v>27</v>
      </c>
      <c r="H7639" s="4">
        <v>45749.375150462962</v>
      </c>
      <c r="I7639" t="b">
        <v>1</v>
      </c>
      <c r="J7639" t="b">
        <v>0</v>
      </c>
      <c r="K7639" t="s">
        <v>24</v>
      </c>
      <c r="L7639" t="s">
        <v>22</v>
      </c>
      <c r="M7639">
        <v>163085</v>
      </c>
      <c r="O7639" t="s">
        <v>7446</v>
      </c>
      <c r="P7639" t="s">
        <v>709</v>
      </c>
    </row>
    <row r="7640" spans="1:16" x14ac:dyDescent="0.25">
      <c r="A7640" t="s">
        <v>0</v>
      </c>
      <c r="B7640" t="s">
        <v>0</v>
      </c>
      <c r="C7640" t="s">
        <v>10479</v>
      </c>
      <c r="D7640" t="s">
        <v>7547</v>
      </c>
      <c r="E7640" t="s">
        <v>34</v>
      </c>
      <c r="F7640" t="b">
        <v>0</v>
      </c>
      <c r="G7640" t="s">
        <v>52</v>
      </c>
      <c r="H7640" s="4">
        <v>45749.390636574077</v>
      </c>
      <c r="I7640" t="b">
        <v>0</v>
      </c>
      <c r="J7640" t="b">
        <v>0</v>
      </c>
      <c r="K7640" t="s">
        <v>24</v>
      </c>
      <c r="L7640" t="s">
        <v>36</v>
      </c>
      <c r="N7640">
        <v>15</v>
      </c>
      <c r="O7640" t="s">
        <v>7548</v>
      </c>
      <c r="P7640" t="s">
        <v>61</v>
      </c>
    </row>
    <row r="7641" spans="1:16" x14ac:dyDescent="0.25">
      <c r="A7641" t="s">
        <v>2</v>
      </c>
      <c r="B7641" t="s">
        <v>2561</v>
      </c>
      <c r="C7641" t="s">
        <v>1325</v>
      </c>
      <c r="D7641" t="s">
        <v>3973</v>
      </c>
      <c r="E7641" t="s">
        <v>20</v>
      </c>
      <c r="F7641" t="b">
        <v>0</v>
      </c>
      <c r="G7641" t="s">
        <v>23</v>
      </c>
      <c r="H7641" s="4">
        <v>45749.411817129629</v>
      </c>
      <c r="I7641" t="b">
        <v>0</v>
      </c>
      <c r="J7641" t="b">
        <v>1</v>
      </c>
      <c r="K7641" t="s">
        <v>24</v>
      </c>
      <c r="L7641" t="s">
        <v>22</v>
      </c>
      <c r="M7641">
        <v>136000</v>
      </c>
      <c r="O7641" t="s">
        <v>2457</v>
      </c>
      <c r="P7641" t="s">
        <v>10480</v>
      </c>
    </row>
    <row r="7642" spans="1:16" x14ac:dyDescent="0.25">
      <c r="A7642" t="s">
        <v>0</v>
      </c>
      <c r="B7642" t="s">
        <v>0</v>
      </c>
      <c r="C7642" t="s">
        <v>10481</v>
      </c>
      <c r="D7642" t="s">
        <v>7547</v>
      </c>
      <c r="E7642" t="s">
        <v>34</v>
      </c>
      <c r="F7642" t="b">
        <v>0</v>
      </c>
      <c r="G7642" t="s">
        <v>52</v>
      </c>
      <c r="H7642" s="4">
        <v>45749.432337962957</v>
      </c>
      <c r="I7642" t="b">
        <v>0</v>
      </c>
      <c r="J7642" t="b">
        <v>0</v>
      </c>
      <c r="K7642" t="s">
        <v>24</v>
      </c>
      <c r="L7642" t="s">
        <v>36</v>
      </c>
      <c r="N7642">
        <v>15</v>
      </c>
      <c r="O7642" t="s">
        <v>7548</v>
      </c>
      <c r="P7642" t="s">
        <v>61</v>
      </c>
    </row>
    <row r="7643" spans="1:16" x14ac:dyDescent="0.25">
      <c r="A7643" t="s">
        <v>0</v>
      </c>
      <c r="B7643" t="s">
        <v>0</v>
      </c>
      <c r="C7643" t="s">
        <v>10482</v>
      </c>
      <c r="D7643" t="s">
        <v>7547</v>
      </c>
      <c r="E7643" t="s">
        <v>34</v>
      </c>
      <c r="F7643" t="b">
        <v>0</v>
      </c>
      <c r="G7643" t="s">
        <v>52</v>
      </c>
      <c r="H7643" s="4">
        <v>45749.432337962957</v>
      </c>
      <c r="I7643" t="b">
        <v>0</v>
      </c>
      <c r="J7643" t="b">
        <v>0</v>
      </c>
      <c r="K7643" t="s">
        <v>24</v>
      </c>
      <c r="L7643" t="s">
        <v>36</v>
      </c>
      <c r="N7643">
        <v>15</v>
      </c>
      <c r="O7643" t="s">
        <v>7548</v>
      </c>
      <c r="P7643" t="s">
        <v>61</v>
      </c>
    </row>
    <row r="7644" spans="1:16" x14ac:dyDescent="0.25">
      <c r="A7644" t="s">
        <v>1</v>
      </c>
      <c r="B7644" t="s">
        <v>10483</v>
      </c>
      <c r="C7644" t="s">
        <v>39</v>
      </c>
      <c r="D7644" t="s">
        <v>2208</v>
      </c>
      <c r="E7644" t="s">
        <v>20</v>
      </c>
      <c r="F7644" t="b">
        <v>1</v>
      </c>
      <c r="G7644" t="s">
        <v>27</v>
      </c>
      <c r="H7644" s="4">
        <v>45749.432557870372</v>
      </c>
      <c r="I7644" t="b">
        <v>0</v>
      </c>
      <c r="J7644" t="b">
        <v>1</v>
      </c>
      <c r="K7644" t="s">
        <v>24</v>
      </c>
      <c r="L7644" t="s">
        <v>22</v>
      </c>
      <c r="M7644">
        <v>125000</v>
      </c>
      <c r="O7644" t="s">
        <v>10264</v>
      </c>
      <c r="P7644" t="s">
        <v>48</v>
      </c>
    </row>
    <row r="7645" spans="1:16" x14ac:dyDescent="0.25">
      <c r="A7645" t="s">
        <v>0</v>
      </c>
      <c r="B7645" t="s">
        <v>0</v>
      </c>
      <c r="C7645" t="s">
        <v>10484</v>
      </c>
      <c r="D7645" t="s">
        <v>7547</v>
      </c>
      <c r="E7645" t="s">
        <v>34</v>
      </c>
      <c r="F7645" t="b">
        <v>0</v>
      </c>
      <c r="G7645" t="s">
        <v>52</v>
      </c>
      <c r="H7645" s="4">
        <v>45749.473969907413</v>
      </c>
      <c r="I7645" t="b">
        <v>0</v>
      </c>
      <c r="J7645" t="b">
        <v>0</v>
      </c>
      <c r="K7645" t="s">
        <v>24</v>
      </c>
      <c r="L7645" t="s">
        <v>36</v>
      </c>
      <c r="N7645">
        <v>15</v>
      </c>
      <c r="O7645" t="s">
        <v>7548</v>
      </c>
      <c r="P7645" t="s">
        <v>61</v>
      </c>
    </row>
    <row r="7646" spans="1:16" x14ac:dyDescent="0.25">
      <c r="A7646" t="s">
        <v>25</v>
      </c>
      <c r="B7646" t="s">
        <v>9370</v>
      </c>
      <c r="C7646" t="s">
        <v>9371</v>
      </c>
      <c r="D7646" t="s">
        <v>3350</v>
      </c>
      <c r="E7646" t="s">
        <v>20</v>
      </c>
      <c r="F7646" t="b">
        <v>0</v>
      </c>
      <c r="G7646" t="s">
        <v>314</v>
      </c>
      <c r="H7646" s="4">
        <v>45749.483020833337</v>
      </c>
      <c r="I7646" t="b">
        <v>1</v>
      </c>
      <c r="J7646" t="b">
        <v>0</v>
      </c>
      <c r="K7646" t="s">
        <v>314</v>
      </c>
      <c r="L7646" t="s">
        <v>22</v>
      </c>
      <c r="M7646">
        <v>40000</v>
      </c>
      <c r="O7646" t="s">
        <v>3350</v>
      </c>
      <c r="P7646" t="s">
        <v>1304</v>
      </c>
    </row>
    <row r="7647" spans="1:16" x14ac:dyDescent="0.25">
      <c r="A7647" t="s">
        <v>139</v>
      </c>
      <c r="B7647" t="s">
        <v>2126</v>
      </c>
      <c r="C7647" t="s">
        <v>5388</v>
      </c>
      <c r="D7647" t="s">
        <v>3973</v>
      </c>
      <c r="E7647" t="s">
        <v>20</v>
      </c>
      <c r="F7647" t="b">
        <v>0</v>
      </c>
      <c r="G7647" t="s">
        <v>27</v>
      </c>
      <c r="H7647" s="4">
        <v>45749.500277777777</v>
      </c>
      <c r="I7647" t="b">
        <v>0</v>
      </c>
      <c r="J7647" t="b">
        <v>1</v>
      </c>
      <c r="K7647" t="s">
        <v>24</v>
      </c>
      <c r="L7647" t="s">
        <v>22</v>
      </c>
      <c r="M7647">
        <v>120000</v>
      </c>
      <c r="O7647" t="s">
        <v>482</v>
      </c>
    </row>
    <row r="7648" spans="1:16" x14ac:dyDescent="0.25">
      <c r="A7648" t="s">
        <v>0</v>
      </c>
      <c r="B7648" t="s">
        <v>0</v>
      </c>
      <c r="C7648" t="s">
        <v>10485</v>
      </c>
      <c r="D7648" t="s">
        <v>7547</v>
      </c>
      <c r="E7648" t="s">
        <v>34</v>
      </c>
      <c r="F7648" t="b">
        <v>0</v>
      </c>
      <c r="G7648" t="s">
        <v>41</v>
      </c>
      <c r="H7648" s="4">
        <v>45749.500462962962</v>
      </c>
      <c r="I7648" t="b">
        <v>0</v>
      </c>
      <c r="J7648" t="b">
        <v>0</v>
      </c>
      <c r="K7648" t="s">
        <v>24</v>
      </c>
      <c r="L7648" t="s">
        <v>36</v>
      </c>
      <c r="N7648">
        <v>15</v>
      </c>
      <c r="O7648" t="s">
        <v>7548</v>
      </c>
      <c r="P7648" t="s">
        <v>61</v>
      </c>
    </row>
    <row r="7649" spans="1:16" x14ac:dyDescent="0.25">
      <c r="A7649" t="s">
        <v>0</v>
      </c>
      <c r="B7649" t="s">
        <v>0</v>
      </c>
      <c r="C7649" t="s">
        <v>569</v>
      </c>
      <c r="D7649" t="s">
        <v>7547</v>
      </c>
      <c r="E7649" t="s">
        <v>34</v>
      </c>
      <c r="F7649" t="b">
        <v>0</v>
      </c>
      <c r="G7649" t="s">
        <v>52</v>
      </c>
      <c r="H7649" s="4">
        <v>45749.515636574077</v>
      </c>
      <c r="I7649" t="b">
        <v>0</v>
      </c>
      <c r="J7649" t="b">
        <v>0</v>
      </c>
      <c r="K7649" t="s">
        <v>24</v>
      </c>
      <c r="L7649" t="s">
        <v>36</v>
      </c>
      <c r="N7649">
        <v>15</v>
      </c>
      <c r="O7649" t="s">
        <v>7548</v>
      </c>
      <c r="P7649" t="s">
        <v>61</v>
      </c>
    </row>
    <row r="7650" spans="1:16" x14ac:dyDescent="0.25">
      <c r="A7650" t="s">
        <v>0</v>
      </c>
      <c r="B7650" t="s">
        <v>0</v>
      </c>
      <c r="C7650" t="s">
        <v>10486</v>
      </c>
      <c r="D7650" t="s">
        <v>7547</v>
      </c>
      <c r="E7650" t="s">
        <v>34</v>
      </c>
      <c r="F7650" t="b">
        <v>0</v>
      </c>
      <c r="G7650" t="s">
        <v>52</v>
      </c>
      <c r="H7650" s="4">
        <v>45749.5156712963</v>
      </c>
      <c r="I7650" t="b">
        <v>0</v>
      </c>
      <c r="J7650" t="b">
        <v>0</v>
      </c>
      <c r="K7650" t="s">
        <v>24</v>
      </c>
      <c r="L7650" t="s">
        <v>36</v>
      </c>
      <c r="N7650">
        <v>15</v>
      </c>
      <c r="O7650" t="s">
        <v>7548</v>
      </c>
      <c r="P7650" t="s">
        <v>61</v>
      </c>
    </row>
    <row r="7651" spans="1:16" x14ac:dyDescent="0.25">
      <c r="A7651" t="s">
        <v>0</v>
      </c>
      <c r="B7651" t="s">
        <v>1469</v>
      </c>
      <c r="C7651" t="s">
        <v>151</v>
      </c>
      <c r="D7651" t="s">
        <v>2208</v>
      </c>
      <c r="E7651" t="s">
        <v>20</v>
      </c>
      <c r="F7651" t="b">
        <v>0</v>
      </c>
      <c r="G7651" t="s">
        <v>30</v>
      </c>
      <c r="H7651" s="4">
        <v>45749.557060185187</v>
      </c>
      <c r="I7651" t="b">
        <v>0</v>
      </c>
      <c r="J7651" t="b">
        <v>1</v>
      </c>
      <c r="K7651" t="s">
        <v>24</v>
      </c>
      <c r="L7651" t="s">
        <v>22</v>
      </c>
      <c r="M7651">
        <v>111750</v>
      </c>
      <c r="O7651" t="s">
        <v>4353</v>
      </c>
      <c r="P7651" t="s">
        <v>4354</v>
      </c>
    </row>
    <row r="7652" spans="1:16" x14ac:dyDescent="0.25">
      <c r="A7652" t="s">
        <v>139</v>
      </c>
      <c r="B7652" t="s">
        <v>10487</v>
      </c>
      <c r="C7652" t="s">
        <v>2887</v>
      </c>
      <c r="D7652" t="s">
        <v>3973</v>
      </c>
      <c r="E7652" t="s">
        <v>20</v>
      </c>
      <c r="F7652" t="b">
        <v>0</v>
      </c>
      <c r="G7652" t="s">
        <v>52</v>
      </c>
      <c r="H7652" s="4">
        <v>45749.557349537034</v>
      </c>
      <c r="I7652" t="b">
        <v>0</v>
      </c>
      <c r="J7652" t="b">
        <v>0</v>
      </c>
      <c r="K7652" t="s">
        <v>24</v>
      </c>
      <c r="L7652" t="s">
        <v>22</v>
      </c>
      <c r="M7652">
        <v>75000</v>
      </c>
      <c r="O7652" t="s">
        <v>737</v>
      </c>
    </row>
    <row r="7653" spans="1:16" x14ac:dyDescent="0.25">
      <c r="A7653" t="s">
        <v>2</v>
      </c>
      <c r="B7653" t="s">
        <v>10488</v>
      </c>
      <c r="C7653" t="s">
        <v>606</v>
      </c>
      <c r="D7653" t="s">
        <v>3973</v>
      </c>
      <c r="E7653" t="s">
        <v>51</v>
      </c>
      <c r="F7653" t="b">
        <v>0</v>
      </c>
      <c r="G7653" t="s">
        <v>41</v>
      </c>
      <c r="H7653" s="4">
        <v>45749.558495370373</v>
      </c>
      <c r="I7653" t="b">
        <v>1</v>
      </c>
      <c r="J7653" t="b">
        <v>0</v>
      </c>
      <c r="K7653" t="s">
        <v>24</v>
      </c>
      <c r="L7653" t="s">
        <v>36</v>
      </c>
      <c r="N7653">
        <v>75</v>
      </c>
      <c r="O7653" t="s">
        <v>10489</v>
      </c>
      <c r="P7653" t="s">
        <v>1366</v>
      </c>
    </row>
    <row r="7654" spans="1:16" x14ac:dyDescent="0.25">
      <c r="A7654" t="s">
        <v>2</v>
      </c>
      <c r="B7654" t="s">
        <v>2</v>
      </c>
      <c r="C7654" t="s">
        <v>329</v>
      </c>
      <c r="D7654" t="s">
        <v>131</v>
      </c>
      <c r="E7654" t="s">
        <v>20</v>
      </c>
      <c r="F7654" t="b">
        <v>0</v>
      </c>
      <c r="G7654" t="s">
        <v>23</v>
      </c>
      <c r="H7654" s="4">
        <v>45749.578298611108</v>
      </c>
      <c r="I7654" t="b">
        <v>1</v>
      </c>
      <c r="J7654" t="b">
        <v>0</v>
      </c>
      <c r="K7654" t="s">
        <v>24</v>
      </c>
      <c r="L7654" t="s">
        <v>22</v>
      </c>
      <c r="M7654">
        <v>155000</v>
      </c>
      <c r="O7654" t="s">
        <v>131</v>
      </c>
      <c r="P7654" t="s">
        <v>10490</v>
      </c>
    </row>
    <row r="7655" spans="1:16" x14ac:dyDescent="0.25">
      <c r="A7655" t="s">
        <v>0</v>
      </c>
      <c r="B7655" t="s">
        <v>10491</v>
      </c>
      <c r="C7655" t="s">
        <v>10448</v>
      </c>
      <c r="D7655" t="s">
        <v>3828</v>
      </c>
      <c r="E7655" t="s">
        <v>20</v>
      </c>
      <c r="F7655" t="b">
        <v>0</v>
      </c>
      <c r="G7655" t="s">
        <v>30</v>
      </c>
      <c r="H7655" s="4">
        <v>45749.598749999997</v>
      </c>
      <c r="I7655" t="b">
        <v>0</v>
      </c>
      <c r="J7655" t="b">
        <v>1</v>
      </c>
      <c r="K7655" t="s">
        <v>24</v>
      </c>
      <c r="L7655" t="s">
        <v>36</v>
      </c>
      <c r="N7655">
        <v>19.5</v>
      </c>
      <c r="O7655" t="s">
        <v>10492</v>
      </c>
      <c r="P7655" t="s">
        <v>10493</v>
      </c>
    </row>
    <row r="7656" spans="1:16" x14ac:dyDescent="0.25">
      <c r="A7656" t="s">
        <v>0</v>
      </c>
      <c r="B7656" t="s">
        <v>10494</v>
      </c>
      <c r="C7656" t="s">
        <v>10448</v>
      </c>
      <c r="D7656" t="s">
        <v>3828</v>
      </c>
      <c r="E7656" t="s">
        <v>51</v>
      </c>
      <c r="F7656" t="b">
        <v>0</v>
      </c>
      <c r="G7656" t="s">
        <v>30</v>
      </c>
      <c r="H7656" s="4">
        <v>45749.598749999997</v>
      </c>
      <c r="I7656" t="b">
        <v>0</v>
      </c>
      <c r="J7656" t="b">
        <v>1</v>
      </c>
      <c r="K7656" t="s">
        <v>24</v>
      </c>
      <c r="L7656" t="s">
        <v>36</v>
      </c>
      <c r="N7656">
        <v>19</v>
      </c>
      <c r="O7656" t="s">
        <v>10495</v>
      </c>
      <c r="P7656" t="s">
        <v>3197</v>
      </c>
    </row>
    <row r="7657" spans="1:16" x14ac:dyDescent="0.25">
      <c r="A7657" t="s">
        <v>0</v>
      </c>
      <c r="B7657" t="s">
        <v>10496</v>
      </c>
      <c r="C7657" t="s">
        <v>114</v>
      </c>
      <c r="D7657" t="s">
        <v>3973</v>
      </c>
      <c r="E7657" t="s">
        <v>51</v>
      </c>
      <c r="F7657" t="b">
        <v>0</v>
      </c>
      <c r="G7657" t="s">
        <v>27</v>
      </c>
      <c r="H7657" s="4">
        <v>45749.625162037039</v>
      </c>
      <c r="I7657" t="b">
        <v>0</v>
      </c>
      <c r="J7657" t="b">
        <v>1</v>
      </c>
      <c r="K7657" t="s">
        <v>24</v>
      </c>
      <c r="L7657" t="s">
        <v>36</v>
      </c>
      <c r="N7657">
        <v>70</v>
      </c>
      <c r="O7657" t="s">
        <v>1650</v>
      </c>
      <c r="P7657" t="s">
        <v>10497</v>
      </c>
    </row>
    <row r="7658" spans="1:16" x14ac:dyDescent="0.25">
      <c r="A7658" t="s">
        <v>0</v>
      </c>
      <c r="B7658" t="s">
        <v>10498</v>
      </c>
      <c r="C7658" t="s">
        <v>10448</v>
      </c>
      <c r="D7658" t="s">
        <v>3973</v>
      </c>
      <c r="E7658" t="s">
        <v>51</v>
      </c>
      <c r="F7658" t="b">
        <v>0</v>
      </c>
      <c r="G7658" t="s">
        <v>30</v>
      </c>
      <c r="H7658" s="4">
        <v>45749.640416666669</v>
      </c>
      <c r="I7658" t="b">
        <v>0</v>
      </c>
      <c r="J7658" t="b">
        <v>0</v>
      </c>
      <c r="K7658" t="s">
        <v>24</v>
      </c>
      <c r="L7658" t="s">
        <v>36</v>
      </c>
      <c r="N7658">
        <v>19</v>
      </c>
      <c r="O7658" t="s">
        <v>10499</v>
      </c>
      <c r="P7658" t="s">
        <v>3197</v>
      </c>
    </row>
    <row r="7659" spans="1:16" x14ac:dyDescent="0.25">
      <c r="A7659" t="s">
        <v>40</v>
      </c>
      <c r="B7659" t="s">
        <v>10500</v>
      </c>
      <c r="C7659" t="s">
        <v>1487</v>
      </c>
      <c r="D7659" t="s">
        <v>3600</v>
      </c>
      <c r="E7659" t="s">
        <v>20</v>
      </c>
      <c r="F7659" t="b">
        <v>0</v>
      </c>
      <c r="G7659" t="s">
        <v>27</v>
      </c>
      <c r="H7659" s="4">
        <v>45749.641469907408</v>
      </c>
      <c r="I7659" t="b">
        <v>1</v>
      </c>
      <c r="J7659" t="b">
        <v>0</v>
      </c>
      <c r="K7659" t="s">
        <v>24</v>
      </c>
      <c r="L7659" t="s">
        <v>36</v>
      </c>
      <c r="N7659">
        <v>60</v>
      </c>
      <c r="O7659" t="s">
        <v>10501</v>
      </c>
      <c r="P7659" t="s">
        <v>10502</v>
      </c>
    </row>
    <row r="7660" spans="1:16" x14ac:dyDescent="0.25">
      <c r="A7660" t="s">
        <v>40</v>
      </c>
      <c r="B7660" t="s">
        <v>10503</v>
      </c>
      <c r="C7660" t="s">
        <v>158</v>
      </c>
      <c r="D7660" t="s">
        <v>4035</v>
      </c>
      <c r="E7660" t="s">
        <v>20</v>
      </c>
      <c r="F7660" t="b">
        <v>0</v>
      </c>
      <c r="G7660" t="s">
        <v>158</v>
      </c>
      <c r="H7660" s="4">
        <v>45749.644606481481</v>
      </c>
      <c r="I7660" t="b">
        <v>0</v>
      </c>
      <c r="J7660" t="b">
        <v>0</v>
      </c>
      <c r="K7660" t="s">
        <v>158</v>
      </c>
      <c r="L7660" t="s">
        <v>22</v>
      </c>
      <c r="M7660">
        <v>83999.5</v>
      </c>
      <c r="O7660" t="s">
        <v>1438</v>
      </c>
      <c r="P7660" t="s">
        <v>48</v>
      </c>
    </row>
    <row r="7661" spans="1:16" x14ac:dyDescent="0.25">
      <c r="A7661" t="s">
        <v>2</v>
      </c>
      <c r="B7661" t="s">
        <v>10504</v>
      </c>
      <c r="C7661" t="s">
        <v>762</v>
      </c>
      <c r="D7661" t="s">
        <v>4035</v>
      </c>
      <c r="E7661" t="s">
        <v>20</v>
      </c>
      <c r="F7661" t="b">
        <v>0</v>
      </c>
      <c r="G7661" t="s">
        <v>762</v>
      </c>
      <c r="H7661" s="4">
        <v>45749.645729166667</v>
      </c>
      <c r="I7661" t="b">
        <v>0</v>
      </c>
      <c r="J7661" t="b">
        <v>0</v>
      </c>
      <c r="K7661" t="s">
        <v>762</v>
      </c>
      <c r="L7661" t="s">
        <v>22</v>
      </c>
      <c r="M7661">
        <v>40000</v>
      </c>
      <c r="O7661" t="s">
        <v>10505</v>
      </c>
      <c r="P7661" t="s">
        <v>10506</v>
      </c>
    </row>
    <row r="7662" spans="1:16" x14ac:dyDescent="0.25">
      <c r="A7662" t="s">
        <v>0</v>
      </c>
      <c r="B7662" t="s">
        <v>10507</v>
      </c>
      <c r="C7662" t="s">
        <v>106</v>
      </c>
      <c r="D7662" t="s">
        <v>4035</v>
      </c>
      <c r="E7662" t="s">
        <v>20</v>
      </c>
      <c r="F7662" t="b">
        <v>0</v>
      </c>
      <c r="G7662" t="s">
        <v>106</v>
      </c>
      <c r="H7662" s="4">
        <v>45749.646261574067</v>
      </c>
      <c r="I7662" t="b">
        <v>0</v>
      </c>
      <c r="J7662" t="b">
        <v>0</v>
      </c>
      <c r="K7662" t="s">
        <v>106</v>
      </c>
      <c r="L7662" t="s">
        <v>22</v>
      </c>
      <c r="M7662">
        <v>46000</v>
      </c>
      <c r="O7662" t="s">
        <v>10508</v>
      </c>
      <c r="P7662" t="s">
        <v>3152</v>
      </c>
    </row>
    <row r="7663" spans="1:16" x14ac:dyDescent="0.25">
      <c r="A7663" t="s">
        <v>25</v>
      </c>
      <c r="B7663" t="s">
        <v>10509</v>
      </c>
      <c r="C7663" t="s">
        <v>760</v>
      </c>
      <c r="D7663" t="s">
        <v>4035</v>
      </c>
      <c r="E7663" t="s">
        <v>20</v>
      </c>
      <c r="F7663" t="b">
        <v>0</v>
      </c>
      <c r="G7663" t="s">
        <v>760</v>
      </c>
      <c r="H7663" s="4">
        <v>45749.648888888893</v>
      </c>
      <c r="I7663" t="b">
        <v>0</v>
      </c>
      <c r="J7663" t="b">
        <v>0</v>
      </c>
      <c r="K7663" t="s">
        <v>760</v>
      </c>
      <c r="L7663" t="s">
        <v>22</v>
      </c>
      <c r="M7663">
        <v>64213.5</v>
      </c>
      <c r="O7663" t="s">
        <v>742</v>
      </c>
      <c r="P7663" t="s">
        <v>10510</v>
      </c>
    </row>
    <row r="7664" spans="1:16" x14ac:dyDescent="0.25">
      <c r="A7664" t="s">
        <v>139</v>
      </c>
      <c r="B7664" t="s">
        <v>10511</v>
      </c>
      <c r="C7664" t="s">
        <v>203</v>
      </c>
      <c r="D7664" t="s">
        <v>3973</v>
      </c>
      <c r="E7664" t="s">
        <v>51</v>
      </c>
      <c r="F7664" t="b">
        <v>0</v>
      </c>
      <c r="G7664" t="s">
        <v>23</v>
      </c>
      <c r="H7664" s="4">
        <v>45749.661226851851</v>
      </c>
      <c r="I7664" t="b">
        <v>0</v>
      </c>
      <c r="J7664" t="b">
        <v>0</v>
      </c>
      <c r="K7664" t="s">
        <v>24</v>
      </c>
      <c r="L7664" t="s">
        <v>36</v>
      </c>
      <c r="N7664">
        <v>50</v>
      </c>
      <c r="O7664" t="s">
        <v>1613</v>
      </c>
      <c r="P7664" t="s">
        <v>10512</v>
      </c>
    </row>
    <row r="7665" spans="1:16" x14ac:dyDescent="0.25">
      <c r="A7665" t="s">
        <v>0</v>
      </c>
      <c r="B7665" t="s">
        <v>1290</v>
      </c>
      <c r="C7665" t="s">
        <v>236</v>
      </c>
      <c r="D7665" t="s">
        <v>7658</v>
      </c>
      <c r="E7665" t="s">
        <v>20</v>
      </c>
      <c r="F7665" t="b">
        <v>0</v>
      </c>
      <c r="G7665" t="s">
        <v>27</v>
      </c>
      <c r="H7665" s="4">
        <v>45749.666817129633</v>
      </c>
      <c r="I7665" t="b">
        <v>0</v>
      </c>
      <c r="J7665" t="b">
        <v>1</v>
      </c>
      <c r="K7665" t="s">
        <v>24</v>
      </c>
      <c r="L7665" t="s">
        <v>22</v>
      </c>
      <c r="M7665">
        <v>170000</v>
      </c>
      <c r="O7665" t="s">
        <v>10513</v>
      </c>
      <c r="P7665" t="s">
        <v>10514</v>
      </c>
    </row>
    <row r="7666" spans="1:16" x14ac:dyDescent="0.25">
      <c r="A7666" t="s">
        <v>28</v>
      </c>
      <c r="B7666" t="s">
        <v>28</v>
      </c>
      <c r="C7666" t="s">
        <v>774</v>
      </c>
      <c r="D7666" t="s">
        <v>3973</v>
      </c>
      <c r="E7666" t="s">
        <v>20</v>
      </c>
      <c r="F7666" t="b">
        <v>0</v>
      </c>
      <c r="G7666" t="s">
        <v>27</v>
      </c>
      <c r="H7666" s="4">
        <v>45749.683287037027</v>
      </c>
      <c r="I7666" t="b">
        <v>0</v>
      </c>
      <c r="J7666" t="b">
        <v>1</v>
      </c>
      <c r="K7666" t="s">
        <v>24</v>
      </c>
      <c r="L7666" t="s">
        <v>22</v>
      </c>
      <c r="M7666">
        <v>175000</v>
      </c>
      <c r="O7666" t="s">
        <v>10515</v>
      </c>
      <c r="P7666" t="s">
        <v>10516</v>
      </c>
    </row>
    <row r="7667" spans="1:16" x14ac:dyDescent="0.25">
      <c r="A7667" t="s">
        <v>1</v>
      </c>
      <c r="B7667" t="s">
        <v>10517</v>
      </c>
      <c r="C7667" t="s">
        <v>49</v>
      </c>
      <c r="D7667" t="s">
        <v>3973</v>
      </c>
      <c r="E7667" t="s">
        <v>51</v>
      </c>
      <c r="F7667" t="b">
        <v>0</v>
      </c>
      <c r="G7667" t="s">
        <v>41</v>
      </c>
      <c r="H7667" s="4">
        <v>45749.708715277768</v>
      </c>
      <c r="I7667" t="b">
        <v>0</v>
      </c>
      <c r="J7667" t="b">
        <v>1</v>
      </c>
      <c r="K7667" t="s">
        <v>24</v>
      </c>
      <c r="L7667" t="s">
        <v>36</v>
      </c>
      <c r="N7667">
        <v>79</v>
      </c>
      <c r="O7667" t="s">
        <v>806</v>
      </c>
      <c r="P7667" t="s">
        <v>2497</v>
      </c>
    </row>
    <row r="7668" spans="1:16" x14ac:dyDescent="0.25">
      <c r="A7668" t="s">
        <v>25</v>
      </c>
      <c r="B7668" t="s">
        <v>10518</v>
      </c>
      <c r="C7668" t="s">
        <v>94</v>
      </c>
      <c r="D7668" t="s">
        <v>3973</v>
      </c>
      <c r="E7668" t="s">
        <v>20</v>
      </c>
      <c r="F7668" t="b">
        <v>0</v>
      </c>
      <c r="G7668" t="s">
        <v>30</v>
      </c>
      <c r="H7668" s="4">
        <v>45749.723749999997</v>
      </c>
      <c r="I7668" t="b">
        <v>0</v>
      </c>
      <c r="J7668" t="b">
        <v>1</v>
      </c>
      <c r="K7668" t="s">
        <v>24</v>
      </c>
      <c r="L7668" t="s">
        <v>22</v>
      </c>
      <c r="M7668">
        <v>72500</v>
      </c>
      <c r="O7668" t="s">
        <v>10519</v>
      </c>
      <c r="P7668" t="s">
        <v>448</v>
      </c>
    </row>
    <row r="7669" spans="1:16" x14ac:dyDescent="0.25">
      <c r="A7669" t="s">
        <v>28</v>
      </c>
      <c r="B7669" t="s">
        <v>10520</v>
      </c>
      <c r="C7669" t="s">
        <v>39</v>
      </c>
      <c r="D7669" t="s">
        <v>7166</v>
      </c>
      <c r="F7669" t="b">
        <v>1</v>
      </c>
      <c r="G7669" t="s">
        <v>414</v>
      </c>
      <c r="H7669" s="4">
        <v>45749.73128472222</v>
      </c>
      <c r="I7669" t="b">
        <v>0</v>
      </c>
      <c r="J7669" t="b">
        <v>0</v>
      </c>
      <c r="K7669" t="s">
        <v>414</v>
      </c>
      <c r="L7669" t="s">
        <v>36</v>
      </c>
      <c r="N7669">
        <v>50</v>
      </c>
      <c r="O7669" t="s">
        <v>1667</v>
      </c>
    </row>
    <row r="7670" spans="1:16" x14ac:dyDescent="0.25">
      <c r="A7670" t="s">
        <v>28</v>
      </c>
      <c r="B7670" t="s">
        <v>10450</v>
      </c>
      <c r="C7670" t="s">
        <v>39</v>
      </c>
      <c r="D7670" t="s">
        <v>3973</v>
      </c>
      <c r="E7670" t="s">
        <v>20</v>
      </c>
      <c r="F7670" t="b">
        <v>1</v>
      </c>
      <c r="G7670" t="s">
        <v>912</v>
      </c>
      <c r="H7670" s="4">
        <v>45749.732465277782</v>
      </c>
      <c r="I7670" t="b">
        <v>0</v>
      </c>
      <c r="J7670" t="b">
        <v>0</v>
      </c>
      <c r="K7670" t="s">
        <v>912</v>
      </c>
      <c r="L7670" t="s">
        <v>36</v>
      </c>
      <c r="N7670">
        <v>50</v>
      </c>
      <c r="O7670" t="s">
        <v>1667</v>
      </c>
      <c r="P7670" t="s">
        <v>7459</v>
      </c>
    </row>
    <row r="7671" spans="1:16" x14ac:dyDescent="0.25">
      <c r="A7671" t="s">
        <v>28</v>
      </c>
      <c r="B7671" t="s">
        <v>10450</v>
      </c>
      <c r="C7671" t="s">
        <v>39</v>
      </c>
      <c r="D7671" t="s">
        <v>3973</v>
      </c>
      <c r="E7671" t="s">
        <v>20</v>
      </c>
      <c r="F7671" t="b">
        <v>1</v>
      </c>
      <c r="G7671" t="s">
        <v>148</v>
      </c>
      <c r="H7671" s="4">
        <v>45749.740347222221</v>
      </c>
      <c r="I7671" t="b">
        <v>0</v>
      </c>
      <c r="J7671" t="b">
        <v>0</v>
      </c>
      <c r="K7671" t="s">
        <v>148</v>
      </c>
      <c r="L7671" t="s">
        <v>36</v>
      </c>
      <c r="N7671">
        <v>50</v>
      </c>
      <c r="O7671" t="s">
        <v>1667</v>
      </c>
      <c r="P7671" t="s">
        <v>7459</v>
      </c>
    </row>
    <row r="7672" spans="1:16" x14ac:dyDescent="0.25">
      <c r="A7672" t="s">
        <v>2</v>
      </c>
      <c r="B7672" t="s">
        <v>129</v>
      </c>
      <c r="C7672" t="s">
        <v>3862</v>
      </c>
      <c r="D7672" t="s">
        <v>3973</v>
      </c>
      <c r="E7672" t="s">
        <v>20</v>
      </c>
      <c r="F7672" t="b">
        <v>0</v>
      </c>
      <c r="G7672" t="s">
        <v>35</v>
      </c>
      <c r="H7672" s="4">
        <v>45749.767210648148</v>
      </c>
      <c r="I7672" t="b">
        <v>1</v>
      </c>
      <c r="J7672" t="b">
        <v>1</v>
      </c>
      <c r="K7672" t="s">
        <v>24</v>
      </c>
      <c r="L7672" t="s">
        <v>22</v>
      </c>
      <c r="M7672">
        <v>140000</v>
      </c>
      <c r="O7672" t="s">
        <v>10521</v>
      </c>
      <c r="P7672" t="s">
        <v>10522</v>
      </c>
    </row>
    <row r="7673" spans="1:16" x14ac:dyDescent="0.25">
      <c r="A7673" t="s">
        <v>19</v>
      </c>
      <c r="B7673" t="s">
        <v>10523</v>
      </c>
      <c r="C7673" t="s">
        <v>158</v>
      </c>
      <c r="D7673" t="s">
        <v>4035</v>
      </c>
      <c r="E7673" t="s">
        <v>20</v>
      </c>
      <c r="F7673" t="b">
        <v>0</v>
      </c>
      <c r="G7673" t="s">
        <v>158</v>
      </c>
      <c r="H7673" s="4">
        <v>45749.769652777781</v>
      </c>
      <c r="I7673" t="b">
        <v>0</v>
      </c>
      <c r="J7673" t="b">
        <v>0</v>
      </c>
      <c r="K7673" t="s">
        <v>158</v>
      </c>
      <c r="L7673" t="s">
        <v>22</v>
      </c>
      <c r="M7673">
        <v>48000</v>
      </c>
      <c r="O7673" t="s">
        <v>1906</v>
      </c>
      <c r="P7673" t="s">
        <v>10524</v>
      </c>
    </row>
    <row r="7674" spans="1:16" x14ac:dyDescent="0.25">
      <c r="A7674" t="s">
        <v>0</v>
      </c>
      <c r="B7674" t="s">
        <v>0</v>
      </c>
      <c r="C7674" t="s">
        <v>3519</v>
      </c>
      <c r="D7674" t="s">
        <v>3828</v>
      </c>
      <c r="E7674" t="s">
        <v>20</v>
      </c>
      <c r="F7674" t="b">
        <v>0</v>
      </c>
      <c r="G7674" t="s">
        <v>27</v>
      </c>
      <c r="H7674" s="4">
        <v>45749.791828703703</v>
      </c>
      <c r="I7674" t="b">
        <v>0</v>
      </c>
      <c r="J7674" t="b">
        <v>1</v>
      </c>
      <c r="K7674" t="s">
        <v>24</v>
      </c>
      <c r="L7674" t="s">
        <v>22</v>
      </c>
      <c r="M7674">
        <v>80000</v>
      </c>
      <c r="O7674" t="s">
        <v>10525</v>
      </c>
      <c r="P7674" t="s">
        <v>2435</v>
      </c>
    </row>
    <row r="7675" spans="1:16" x14ac:dyDescent="0.25">
      <c r="A7675" t="s">
        <v>0</v>
      </c>
      <c r="B7675" t="s">
        <v>10526</v>
      </c>
      <c r="C7675" t="s">
        <v>2024</v>
      </c>
      <c r="D7675" t="s">
        <v>4084</v>
      </c>
      <c r="E7675" t="s">
        <v>20</v>
      </c>
      <c r="F7675" t="b">
        <v>0</v>
      </c>
      <c r="G7675" t="s">
        <v>27</v>
      </c>
      <c r="H7675" s="4">
        <v>45749.791956018518</v>
      </c>
      <c r="I7675" t="b">
        <v>0</v>
      </c>
      <c r="J7675" t="b">
        <v>1</v>
      </c>
      <c r="K7675" t="s">
        <v>24</v>
      </c>
      <c r="L7675" t="s">
        <v>22</v>
      </c>
      <c r="M7675">
        <v>86000</v>
      </c>
      <c r="O7675" t="s">
        <v>3468</v>
      </c>
      <c r="P7675" t="s">
        <v>1133</v>
      </c>
    </row>
    <row r="7676" spans="1:16" x14ac:dyDescent="0.25">
      <c r="A7676" t="s">
        <v>191</v>
      </c>
      <c r="B7676" t="s">
        <v>191</v>
      </c>
      <c r="C7676" t="s">
        <v>199</v>
      </c>
      <c r="D7676" t="s">
        <v>3973</v>
      </c>
      <c r="E7676" t="s">
        <v>51</v>
      </c>
      <c r="F7676" t="b">
        <v>0</v>
      </c>
      <c r="G7676" t="s">
        <v>35</v>
      </c>
      <c r="H7676" s="4">
        <v>45749.808877314812</v>
      </c>
      <c r="I7676" t="b">
        <v>1</v>
      </c>
      <c r="J7676" t="b">
        <v>0</v>
      </c>
      <c r="K7676" t="s">
        <v>24</v>
      </c>
      <c r="L7676" t="s">
        <v>36</v>
      </c>
      <c r="N7676">
        <v>60</v>
      </c>
      <c r="O7676" t="s">
        <v>8063</v>
      </c>
      <c r="P7676" t="s">
        <v>10527</v>
      </c>
    </row>
    <row r="7677" spans="1:16" x14ac:dyDescent="0.25">
      <c r="A7677" t="s">
        <v>0</v>
      </c>
      <c r="B7677" t="s">
        <v>288</v>
      </c>
      <c r="C7677" t="s">
        <v>400</v>
      </c>
      <c r="D7677" t="s">
        <v>3828</v>
      </c>
      <c r="E7677" t="s">
        <v>20</v>
      </c>
      <c r="F7677" t="b">
        <v>0</v>
      </c>
      <c r="G7677" t="s">
        <v>30</v>
      </c>
      <c r="H7677" s="4">
        <v>45749.848726851851</v>
      </c>
      <c r="I7677" t="b">
        <v>0</v>
      </c>
      <c r="J7677" t="b">
        <v>1</v>
      </c>
      <c r="K7677" t="s">
        <v>24</v>
      </c>
      <c r="L7677" t="s">
        <v>22</v>
      </c>
      <c r="M7677">
        <v>92600</v>
      </c>
      <c r="O7677" t="s">
        <v>401</v>
      </c>
      <c r="P7677" t="s">
        <v>10528</v>
      </c>
    </row>
    <row r="7678" spans="1:16" x14ac:dyDescent="0.25">
      <c r="A7678" t="s">
        <v>28</v>
      </c>
      <c r="B7678" t="s">
        <v>1751</v>
      </c>
      <c r="C7678" t="s">
        <v>49</v>
      </c>
      <c r="D7678" t="s">
        <v>3973</v>
      </c>
      <c r="E7678" t="s">
        <v>20</v>
      </c>
      <c r="F7678" t="b">
        <v>0</v>
      </c>
      <c r="G7678" t="s">
        <v>27</v>
      </c>
      <c r="H7678" s="4">
        <v>45749.849953703713</v>
      </c>
      <c r="I7678" t="b">
        <v>0</v>
      </c>
      <c r="J7678" t="b">
        <v>0</v>
      </c>
      <c r="K7678" t="s">
        <v>24</v>
      </c>
      <c r="L7678" t="s">
        <v>22</v>
      </c>
      <c r="M7678">
        <v>105000</v>
      </c>
      <c r="O7678" t="s">
        <v>3634</v>
      </c>
      <c r="P7678" t="s">
        <v>10529</v>
      </c>
    </row>
    <row r="7679" spans="1:16" x14ac:dyDescent="0.25">
      <c r="A7679" t="s">
        <v>2</v>
      </c>
      <c r="B7679" t="s">
        <v>2604</v>
      </c>
      <c r="C7679" t="s">
        <v>7333</v>
      </c>
      <c r="D7679" t="s">
        <v>3828</v>
      </c>
      <c r="E7679" t="s">
        <v>51</v>
      </c>
      <c r="F7679" t="b">
        <v>0</v>
      </c>
      <c r="G7679" t="s">
        <v>23</v>
      </c>
      <c r="H7679" s="4">
        <v>45749.869942129633</v>
      </c>
      <c r="I7679" t="b">
        <v>1</v>
      </c>
      <c r="J7679" t="b">
        <v>0</v>
      </c>
      <c r="K7679" t="s">
        <v>24</v>
      </c>
      <c r="L7679" t="s">
        <v>36</v>
      </c>
      <c r="N7679">
        <v>23.345001220703121</v>
      </c>
      <c r="O7679" t="s">
        <v>10530</v>
      </c>
      <c r="P7679" t="s">
        <v>2060</v>
      </c>
    </row>
    <row r="7680" spans="1:16" x14ac:dyDescent="0.25">
      <c r="A7680" t="s">
        <v>40</v>
      </c>
      <c r="B7680" t="s">
        <v>40</v>
      </c>
      <c r="C7680" t="s">
        <v>3268</v>
      </c>
      <c r="D7680" t="s">
        <v>3828</v>
      </c>
      <c r="E7680" t="s">
        <v>20</v>
      </c>
      <c r="F7680" t="b">
        <v>0</v>
      </c>
      <c r="G7680" t="s">
        <v>27</v>
      </c>
      <c r="H7680" s="4">
        <v>45749.890775462962</v>
      </c>
      <c r="I7680" t="b">
        <v>0</v>
      </c>
      <c r="J7680" t="b">
        <v>0</v>
      </c>
      <c r="K7680" t="s">
        <v>24</v>
      </c>
      <c r="L7680" t="s">
        <v>22</v>
      </c>
      <c r="M7680">
        <v>155000</v>
      </c>
      <c r="O7680" t="s">
        <v>109</v>
      </c>
      <c r="P7680" t="s">
        <v>10531</v>
      </c>
    </row>
    <row r="7681" spans="1:16" x14ac:dyDescent="0.25">
      <c r="A7681" t="s">
        <v>1</v>
      </c>
      <c r="B7681" t="s">
        <v>2515</v>
      </c>
      <c r="C7681" t="s">
        <v>559</v>
      </c>
      <c r="D7681" t="s">
        <v>3957</v>
      </c>
      <c r="E7681" t="s">
        <v>20</v>
      </c>
      <c r="F7681" t="b">
        <v>0</v>
      </c>
      <c r="G7681" t="s">
        <v>27</v>
      </c>
      <c r="H7681" s="4">
        <v>45749.890914351847</v>
      </c>
      <c r="I7681" t="b">
        <v>0</v>
      </c>
      <c r="J7681" t="b">
        <v>1</v>
      </c>
      <c r="K7681" t="s">
        <v>24</v>
      </c>
      <c r="L7681" t="s">
        <v>36</v>
      </c>
      <c r="N7681">
        <v>37.514999389648438</v>
      </c>
      <c r="O7681" t="s">
        <v>2769</v>
      </c>
      <c r="P7681" t="s">
        <v>10532</v>
      </c>
    </row>
    <row r="7682" spans="1:16" x14ac:dyDescent="0.25">
      <c r="A7682" t="s">
        <v>2</v>
      </c>
      <c r="B7682" t="s">
        <v>10533</v>
      </c>
      <c r="C7682" t="s">
        <v>2051</v>
      </c>
      <c r="D7682" t="s">
        <v>3973</v>
      </c>
      <c r="E7682" t="s">
        <v>20</v>
      </c>
      <c r="F7682" t="b">
        <v>0</v>
      </c>
      <c r="G7682" t="s">
        <v>52</v>
      </c>
      <c r="H7682" s="4">
        <v>45749.932256944441</v>
      </c>
      <c r="I7682" t="b">
        <v>1</v>
      </c>
      <c r="J7682" t="b">
        <v>0</v>
      </c>
      <c r="K7682" t="s">
        <v>24</v>
      </c>
      <c r="L7682" t="s">
        <v>22</v>
      </c>
      <c r="M7682">
        <v>54277</v>
      </c>
      <c r="O7682" t="s">
        <v>10534</v>
      </c>
      <c r="P7682" t="s">
        <v>10535</v>
      </c>
    </row>
    <row r="7683" spans="1:16" x14ac:dyDescent="0.25">
      <c r="A7683" t="s">
        <v>1</v>
      </c>
      <c r="B7683" t="s">
        <v>3702</v>
      </c>
      <c r="C7683" t="s">
        <v>400</v>
      </c>
      <c r="D7683" t="s">
        <v>3828</v>
      </c>
      <c r="E7683" t="s">
        <v>20</v>
      </c>
      <c r="F7683" t="b">
        <v>0</v>
      </c>
      <c r="G7683" t="s">
        <v>30</v>
      </c>
      <c r="H7683" s="4">
        <v>45749.932997685188</v>
      </c>
      <c r="I7683" t="b">
        <v>0</v>
      </c>
      <c r="J7683" t="b">
        <v>1</v>
      </c>
      <c r="K7683" t="s">
        <v>24</v>
      </c>
      <c r="L7683" t="s">
        <v>22</v>
      </c>
      <c r="M7683">
        <v>87875</v>
      </c>
      <c r="O7683" t="s">
        <v>738</v>
      </c>
    </row>
    <row r="7684" spans="1:16" x14ac:dyDescent="0.25">
      <c r="A7684" t="s">
        <v>139</v>
      </c>
      <c r="B7684" t="s">
        <v>277</v>
      </c>
      <c r="C7684" t="s">
        <v>1467</v>
      </c>
      <c r="D7684" t="s">
        <v>5133</v>
      </c>
      <c r="E7684" t="s">
        <v>20</v>
      </c>
      <c r="F7684" t="b">
        <v>0</v>
      </c>
      <c r="G7684" t="s">
        <v>30</v>
      </c>
      <c r="H7684" s="4">
        <v>45749.973749999997</v>
      </c>
      <c r="I7684" t="b">
        <v>0</v>
      </c>
      <c r="J7684" t="b">
        <v>0</v>
      </c>
      <c r="K7684" t="s">
        <v>24</v>
      </c>
      <c r="L7684" t="s">
        <v>22</v>
      </c>
      <c r="M7684">
        <v>50000</v>
      </c>
      <c r="O7684" t="s">
        <v>1882</v>
      </c>
      <c r="P7684" t="s">
        <v>403</v>
      </c>
    </row>
    <row r="7685" spans="1:16" x14ac:dyDescent="0.25">
      <c r="A7685" t="s">
        <v>40</v>
      </c>
      <c r="B7685" t="s">
        <v>10536</v>
      </c>
      <c r="C7685" t="s">
        <v>143</v>
      </c>
      <c r="D7685" t="s">
        <v>4035</v>
      </c>
      <c r="E7685" t="s">
        <v>20</v>
      </c>
      <c r="F7685" t="b">
        <v>0</v>
      </c>
      <c r="G7685" t="s">
        <v>27</v>
      </c>
      <c r="H7685" s="4">
        <v>45750.016493055547</v>
      </c>
      <c r="I7685" t="b">
        <v>0</v>
      </c>
      <c r="J7685" t="b">
        <v>1</v>
      </c>
      <c r="K7685" t="s">
        <v>24</v>
      </c>
      <c r="L7685" t="s">
        <v>22</v>
      </c>
      <c r="M7685">
        <v>154500</v>
      </c>
      <c r="O7685" t="s">
        <v>59</v>
      </c>
      <c r="P7685" t="s">
        <v>10537</v>
      </c>
    </row>
    <row r="7686" spans="1:16" x14ac:dyDescent="0.25">
      <c r="A7686" t="s">
        <v>139</v>
      </c>
      <c r="B7686" t="s">
        <v>10538</v>
      </c>
      <c r="C7686" t="s">
        <v>1769</v>
      </c>
      <c r="D7686" t="s">
        <v>3973</v>
      </c>
      <c r="E7686" t="s">
        <v>20</v>
      </c>
      <c r="F7686" t="b">
        <v>0</v>
      </c>
      <c r="G7686" t="s">
        <v>41</v>
      </c>
      <c r="H7686" s="4">
        <v>45750.058645833327</v>
      </c>
      <c r="I7686" t="b">
        <v>0</v>
      </c>
      <c r="J7686" t="b">
        <v>1</v>
      </c>
      <c r="K7686" t="s">
        <v>24</v>
      </c>
      <c r="L7686" t="s">
        <v>22</v>
      </c>
      <c r="M7686">
        <v>102310.453125</v>
      </c>
      <c r="O7686" t="s">
        <v>3438</v>
      </c>
      <c r="P7686" t="s">
        <v>10539</v>
      </c>
    </row>
    <row r="7687" spans="1:16" x14ac:dyDescent="0.25">
      <c r="A7687" t="s">
        <v>2</v>
      </c>
      <c r="B7687" t="s">
        <v>9495</v>
      </c>
      <c r="C7687" t="s">
        <v>8982</v>
      </c>
      <c r="D7687" t="s">
        <v>3957</v>
      </c>
      <c r="E7687" t="s">
        <v>20</v>
      </c>
      <c r="F7687" t="b">
        <v>0</v>
      </c>
      <c r="G7687" t="s">
        <v>27</v>
      </c>
      <c r="H7687" s="4">
        <v>45750.09988425926</v>
      </c>
      <c r="I7687" t="b">
        <v>0</v>
      </c>
      <c r="J7687" t="b">
        <v>1</v>
      </c>
      <c r="K7687" t="s">
        <v>24</v>
      </c>
      <c r="L7687" t="s">
        <v>36</v>
      </c>
      <c r="N7687">
        <v>56.145000457763672</v>
      </c>
      <c r="O7687" t="s">
        <v>2768</v>
      </c>
      <c r="P7687" t="s">
        <v>128</v>
      </c>
    </row>
    <row r="7688" spans="1:16" x14ac:dyDescent="0.25">
      <c r="A7688" t="s">
        <v>0</v>
      </c>
      <c r="B7688" t="s">
        <v>8305</v>
      </c>
      <c r="C7688" t="s">
        <v>82</v>
      </c>
      <c r="D7688" t="s">
        <v>2886</v>
      </c>
      <c r="E7688" t="s">
        <v>20</v>
      </c>
      <c r="F7688" t="b">
        <v>0</v>
      </c>
      <c r="G7688" t="s">
        <v>27</v>
      </c>
      <c r="H7688" s="4">
        <v>45750.250057870369</v>
      </c>
      <c r="I7688" t="b">
        <v>1</v>
      </c>
      <c r="J7688" t="b">
        <v>1</v>
      </c>
      <c r="K7688" t="s">
        <v>24</v>
      </c>
      <c r="L7688" t="s">
        <v>22</v>
      </c>
      <c r="M7688">
        <v>100000</v>
      </c>
      <c r="O7688" t="s">
        <v>2411</v>
      </c>
      <c r="P7688" t="s">
        <v>2996</v>
      </c>
    </row>
    <row r="7689" spans="1:16" x14ac:dyDescent="0.25">
      <c r="A7689" t="s">
        <v>0</v>
      </c>
      <c r="B7689" t="s">
        <v>10122</v>
      </c>
      <c r="C7689" t="s">
        <v>386</v>
      </c>
      <c r="D7689" t="s">
        <v>10123</v>
      </c>
      <c r="F7689" t="b">
        <v>0</v>
      </c>
      <c r="G7689" t="s">
        <v>41</v>
      </c>
      <c r="H7689" s="4">
        <v>45750.250347222223</v>
      </c>
      <c r="I7689" t="b">
        <v>1</v>
      </c>
      <c r="J7689" t="b">
        <v>1</v>
      </c>
      <c r="K7689" t="s">
        <v>24</v>
      </c>
      <c r="L7689" t="s">
        <v>36</v>
      </c>
      <c r="N7689">
        <v>36.279998779296882</v>
      </c>
      <c r="O7689" t="s">
        <v>1336</v>
      </c>
      <c r="P7689" t="s">
        <v>280</v>
      </c>
    </row>
    <row r="7690" spans="1:16" x14ac:dyDescent="0.25">
      <c r="A7690" t="s">
        <v>0</v>
      </c>
      <c r="B7690" t="s">
        <v>2823</v>
      </c>
      <c r="C7690" t="s">
        <v>2821</v>
      </c>
      <c r="D7690" t="s">
        <v>2208</v>
      </c>
      <c r="E7690" t="s">
        <v>51</v>
      </c>
      <c r="F7690" t="b">
        <v>0</v>
      </c>
      <c r="G7690" t="s">
        <v>41</v>
      </c>
      <c r="H7690" s="4">
        <v>45750.250347222223</v>
      </c>
      <c r="I7690" t="b">
        <v>1</v>
      </c>
      <c r="J7690" t="b">
        <v>0</v>
      </c>
      <c r="K7690" t="s">
        <v>24</v>
      </c>
      <c r="L7690" t="s">
        <v>36</v>
      </c>
      <c r="N7690">
        <v>35.30999755859375</v>
      </c>
      <c r="O7690" t="s">
        <v>923</v>
      </c>
      <c r="P7690" t="s">
        <v>10540</v>
      </c>
    </row>
    <row r="7691" spans="1:16" x14ac:dyDescent="0.25">
      <c r="A7691" t="s">
        <v>0</v>
      </c>
      <c r="B7691" t="s">
        <v>10541</v>
      </c>
      <c r="C7691" t="s">
        <v>140</v>
      </c>
      <c r="D7691" t="s">
        <v>3600</v>
      </c>
      <c r="E7691" t="s">
        <v>51</v>
      </c>
      <c r="F7691" t="b">
        <v>0</v>
      </c>
      <c r="G7691" t="s">
        <v>35</v>
      </c>
      <c r="H7691" s="4">
        <v>45750.250532407408</v>
      </c>
      <c r="I7691" t="b">
        <v>1</v>
      </c>
      <c r="J7691" t="b">
        <v>0</v>
      </c>
      <c r="K7691" t="s">
        <v>24</v>
      </c>
      <c r="L7691" t="s">
        <v>36</v>
      </c>
      <c r="N7691">
        <v>77.5</v>
      </c>
      <c r="O7691" t="s">
        <v>10542</v>
      </c>
      <c r="P7691" t="s">
        <v>10543</v>
      </c>
    </row>
    <row r="7692" spans="1:16" x14ac:dyDescent="0.25">
      <c r="A7692" t="s">
        <v>0</v>
      </c>
      <c r="B7692" t="s">
        <v>1569</v>
      </c>
      <c r="C7692" t="s">
        <v>151</v>
      </c>
      <c r="D7692" t="s">
        <v>4100</v>
      </c>
      <c r="E7692" t="s">
        <v>20</v>
      </c>
      <c r="F7692" t="b">
        <v>0</v>
      </c>
      <c r="G7692" t="s">
        <v>30</v>
      </c>
      <c r="H7692" s="4">
        <v>45750.250787037039</v>
      </c>
      <c r="I7692" t="b">
        <v>0</v>
      </c>
      <c r="J7692" t="b">
        <v>1</v>
      </c>
      <c r="K7692" t="s">
        <v>24</v>
      </c>
      <c r="L7692" t="s">
        <v>22</v>
      </c>
      <c r="M7692">
        <v>122000</v>
      </c>
      <c r="O7692" t="s">
        <v>1794</v>
      </c>
      <c r="P7692" t="s">
        <v>274</v>
      </c>
    </row>
    <row r="7693" spans="1:16" x14ac:dyDescent="0.25">
      <c r="A7693" t="s">
        <v>1</v>
      </c>
      <c r="B7693" t="s">
        <v>10544</v>
      </c>
      <c r="C7693" t="s">
        <v>829</v>
      </c>
      <c r="D7693" t="s">
        <v>3828</v>
      </c>
      <c r="E7693" t="s">
        <v>20</v>
      </c>
      <c r="F7693" t="b">
        <v>0</v>
      </c>
      <c r="G7693" t="s">
        <v>27</v>
      </c>
      <c r="H7693" s="4">
        <v>45750.251203703701</v>
      </c>
      <c r="I7693" t="b">
        <v>0</v>
      </c>
      <c r="J7693" t="b">
        <v>1</v>
      </c>
      <c r="K7693" t="s">
        <v>24</v>
      </c>
      <c r="L7693" t="s">
        <v>22</v>
      </c>
      <c r="M7693">
        <v>122570</v>
      </c>
      <c r="O7693" t="s">
        <v>254</v>
      </c>
      <c r="P7693" t="s">
        <v>10545</v>
      </c>
    </row>
    <row r="7694" spans="1:16" x14ac:dyDescent="0.25">
      <c r="A7694" t="s">
        <v>1</v>
      </c>
      <c r="B7694" t="s">
        <v>974</v>
      </c>
      <c r="C7694" t="s">
        <v>3238</v>
      </c>
      <c r="D7694" t="s">
        <v>3828</v>
      </c>
      <c r="E7694" t="s">
        <v>20</v>
      </c>
      <c r="F7694" t="b">
        <v>0</v>
      </c>
      <c r="G7694" t="s">
        <v>41</v>
      </c>
      <c r="H7694" s="4">
        <v>45750.25141203704</v>
      </c>
      <c r="I7694" t="b">
        <v>0</v>
      </c>
      <c r="J7694" t="b">
        <v>0</v>
      </c>
      <c r="K7694" t="s">
        <v>24</v>
      </c>
      <c r="L7694" t="s">
        <v>22</v>
      </c>
      <c r="M7694">
        <v>130000</v>
      </c>
      <c r="O7694" t="s">
        <v>4329</v>
      </c>
      <c r="P7694" t="s">
        <v>10435</v>
      </c>
    </row>
    <row r="7695" spans="1:16" x14ac:dyDescent="0.25">
      <c r="A7695" t="s">
        <v>0</v>
      </c>
      <c r="B7695" t="s">
        <v>10546</v>
      </c>
      <c r="C7695" t="s">
        <v>10547</v>
      </c>
      <c r="D7695" t="s">
        <v>4014</v>
      </c>
      <c r="E7695" t="s">
        <v>20</v>
      </c>
      <c r="F7695" t="b">
        <v>0</v>
      </c>
      <c r="G7695" t="s">
        <v>106</v>
      </c>
      <c r="H7695" s="4">
        <v>45750.271111111113</v>
      </c>
      <c r="I7695" t="b">
        <v>1</v>
      </c>
      <c r="J7695" t="b">
        <v>1</v>
      </c>
      <c r="K7695" t="s">
        <v>106</v>
      </c>
      <c r="L7695" t="s">
        <v>22</v>
      </c>
      <c r="M7695">
        <v>272500</v>
      </c>
      <c r="O7695" t="s">
        <v>754</v>
      </c>
      <c r="P7695" t="s">
        <v>10548</v>
      </c>
    </row>
    <row r="7696" spans="1:16" x14ac:dyDescent="0.25">
      <c r="A7696" t="s">
        <v>19</v>
      </c>
      <c r="B7696" t="s">
        <v>10549</v>
      </c>
      <c r="C7696" t="s">
        <v>39</v>
      </c>
      <c r="D7696" t="s">
        <v>10359</v>
      </c>
      <c r="E7696" t="s">
        <v>20</v>
      </c>
      <c r="F7696" t="b">
        <v>1</v>
      </c>
      <c r="G7696" t="s">
        <v>1189</v>
      </c>
      <c r="H7696" s="4">
        <v>45750.28701388889</v>
      </c>
      <c r="I7696" t="b">
        <v>0</v>
      </c>
      <c r="J7696" t="b">
        <v>1</v>
      </c>
      <c r="K7696" t="s">
        <v>1189</v>
      </c>
      <c r="L7696" t="s">
        <v>22</v>
      </c>
      <c r="M7696">
        <v>166860</v>
      </c>
      <c r="O7696" t="s">
        <v>254</v>
      </c>
      <c r="P7696" t="s">
        <v>10550</v>
      </c>
    </row>
    <row r="7697" spans="1:16" x14ac:dyDescent="0.25">
      <c r="A7697" t="s">
        <v>1</v>
      </c>
      <c r="B7697" t="s">
        <v>168</v>
      </c>
      <c r="C7697" t="s">
        <v>10551</v>
      </c>
      <c r="D7697" t="s">
        <v>4631</v>
      </c>
      <c r="E7697" t="s">
        <v>20</v>
      </c>
      <c r="F7697" t="b">
        <v>0</v>
      </c>
      <c r="G7697" t="s">
        <v>2039</v>
      </c>
      <c r="H7697" s="4">
        <v>45750.288032407407</v>
      </c>
      <c r="I7697" t="b">
        <v>0</v>
      </c>
      <c r="J7697" t="b">
        <v>0</v>
      </c>
      <c r="K7697" t="s">
        <v>2039</v>
      </c>
      <c r="L7697" t="s">
        <v>22</v>
      </c>
      <c r="M7697">
        <v>185000</v>
      </c>
      <c r="O7697" t="s">
        <v>664</v>
      </c>
      <c r="P7697" t="s">
        <v>10552</v>
      </c>
    </row>
    <row r="7698" spans="1:16" x14ac:dyDescent="0.25">
      <c r="A7698" t="s">
        <v>0</v>
      </c>
      <c r="B7698" t="s">
        <v>10553</v>
      </c>
      <c r="C7698" t="s">
        <v>509</v>
      </c>
      <c r="D7698" t="s">
        <v>4084</v>
      </c>
      <c r="E7698" t="s">
        <v>20</v>
      </c>
      <c r="F7698" t="b">
        <v>0</v>
      </c>
      <c r="G7698" t="s">
        <v>35</v>
      </c>
      <c r="H7698" s="4">
        <v>45750.292407407411</v>
      </c>
      <c r="I7698" t="b">
        <v>0</v>
      </c>
      <c r="J7698" t="b">
        <v>0</v>
      </c>
      <c r="K7698" t="s">
        <v>24</v>
      </c>
      <c r="L7698" t="s">
        <v>22</v>
      </c>
      <c r="M7698">
        <v>69000</v>
      </c>
      <c r="O7698" t="s">
        <v>10554</v>
      </c>
      <c r="P7698" t="s">
        <v>671</v>
      </c>
    </row>
    <row r="7699" spans="1:16" x14ac:dyDescent="0.25">
      <c r="A7699" t="s">
        <v>1</v>
      </c>
      <c r="B7699" t="s">
        <v>7635</v>
      </c>
      <c r="C7699" t="s">
        <v>431</v>
      </c>
      <c r="D7699" t="s">
        <v>3957</v>
      </c>
      <c r="E7699" t="s">
        <v>20</v>
      </c>
      <c r="F7699" t="b">
        <v>0</v>
      </c>
      <c r="G7699" t="s">
        <v>27</v>
      </c>
      <c r="H7699" s="4">
        <v>45750.292870370373</v>
      </c>
      <c r="I7699" t="b">
        <v>0</v>
      </c>
      <c r="J7699" t="b">
        <v>1</v>
      </c>
      <c r="K7699" t="s">
        <v>24</v>
      </c>
      <c r="L7699" t="s">
        <v>36</v>
      </c>
      <c r="N7699">
        <v>31.25</v>
      </c>
      <c r="O7699" t="s">
        <v>2566</v>
      </c>
      <c r="P7699" t="s">
        <v>7636</v>
      </c>
    </row>
    <row r="7700" spans="1:16" x14ac:dyDescent="0.25">
      <c r="A7700" t="s">
        <v>1</v>
      </c>
      <c r="B7700" t="s">
        <v>10555</v>
      </c>
      <c r="C7700" t="s">
        <v>118</v>
      </c>
      <c r="D7700" t="s">
        <v>4084</v>
      </c>
      <c r="E7700" t="s">
        <v>20</v>
      </c>
      <c r="F7700" t="b">
        <v>0</v>
      </c>
      <c r="G7700" t="s">
        <v>27</v>
      </c>
      <c r="H7700" s="4">
        <v>45750.293055555558</v>
      </c>
      <c r="I7700" t="b">
        <v>0</v>
      </c>
      <c r="J7700" t="b">
        <v>1</v>
      </c>
      <c r="K7700" t="s">
        <v>24</v>
      </c>
      <c r="L7700" t="s">
        <v>22</v>
      </c>
      <c r="M7700">
        <v>134275</v>
      </c>
      <c r="O7700" t="s">
        <v>10556</v>
      </c>
      <c r="P7700" t="s">
        <v>1587</v>
      </c>
    </row>
    <row r="7701" spans="1:16" x14ac:dyDescent="0.25">
      <c r="A7701" t="s">
        <v>19</v>
      </c>
      <c r="B7701" t="s">
        <v>19</v>
      </c>
      <c r="C7701" t="s">
        <v>159</v>
      </c>
      <c r="D7701" t="s">
        <v>4084</v>
      </c>
      <c r="E7701" t="s">
        <v>20</v>
      </c>
      <c r="F7701" t="b">
        <v>0</v>
      </c>
      <c r="G7701" t="s">
        <v>30</v>
      </c>
      <c r="H7701" s="4">
        <v>45750.293425925927</v>
      </c>
      <c r="I7701" t="b">
        <v>0</v>
      </c>
      <c r="J7701" t="b">
        <v>0</v>
      </c>
      <c r="K7701" t="s">
        <v>24</v>
      </c>
      <c r="L7701" t="s">
        <v>22</v>
      </c>
      <c r="M7701">
        <v>155487.5</v>
      </c>
      <c r="O7701" t="s">
        <v>10557</v>
      </c>
      <c r="P7701" t="s">
        <v>193</v>
      </c>
    </row>
    <row r="7702" spans="1:16" x14ac:dyDescent="0.25">
      <c r="A7702" t="s">
        <v>2</v>
      </c>
      <c r="B7702" t="s">
        <v>10558</v>
      </c>
      <c r="C7702" t="s">
        <v>1420</v>
      </c>
      <c r="D7702" t="s">
        <v>4220</v>
      </c>
      <c r="E7702" t="s">
        <v>20</v>
      </c>
      <c r="F7702" t="b">
        <v>0</v>
      </c>
      <c r="G7702" t="s">
        <v>1420</v>
      </c>
      <c r="H7702" s="4">
        <v>45750.299178240741</v>
      </c>
      <c r="I7702" t="b">
        <v>0</v>
      </c>
      <c r="J7702" t="b">
        <v>0</v>
      </c>
      <c r="K7702" t="s">
        <v>1420</v>
      </c>
      <c r="L7702" t="s">
        <v>22</v>
      </c>
      <c r="M7702">
        <v>159100</v>
      </c>
      <c r="O7702" t="s">
        <v>1773</v>
      </c>
      <c r="P7702" t="s">
        <v>10559</v>
      </c>
    </row>
    <row r="7703" spans="1:16" x14ac:dyDescent="0.25">
      <c r="A7703" t="s">
        <v>0</v>
      </c>
      <c r="B7703" t="s">
        <v>10560</v>
      </c>
      <c r="C7703" t="s">
        <v>39</v>
      </c>
      <c r="D7703" t="s">
        <v>7658</v>
      </c>
      <c r="E7703" t="s">
        <v>20</v>
      </c>
      <c r="F7703" t="b">
        <v>1</v>
      </c>
      <c r="G7703" t="s">
        <v>807</v>
      </c>
      <c r="H7703" s="4">
        <v>45750.303379629629</v>
      </c>
      <c r="I7703" t="b">
        <v>0</v>
      </c>
      <c r="J7703" t="b">
        <v>0</v>
      </c>
      <c r="K7703" t="s">
        <v>807</v>
      </c>
      <c r="L7703" t="s">
        <v>22</v>
      </c>
      <c r="M7703">
        <v>85000</v>
      </c>
      <c r="O7703" t="s">
        <v>10470</v>
      </c>
      <c r="P7703" t="s">
        <v>10471</v>
      </c>
    </row>
    <row r="7704" spans="1:16" x14ac:dyDescent="0.25">
      <c r="A7704" t="s">
        <v>0</v>
      </c>
      <c r="B7704" t="s">
        <v>731</v>
      </c>
      <c r="C7704" t="s">
        <v>73</v>
      </c>
      <c r="D7704" t="s">
        <v>3957</v>
      </c>
      <c r="E7704" t="s">
        <v>34</v>
      </c>
      <c r="F7704" t="b">
        <v>0</v>
      </c>
      <c r="G7704" t="s">
        <v>23</v>
      </c>
      <c r="H7704" s="4">
        <v>45750.305833333332</v>
      </c>
      <c r="I7704" t="b">
        <v>0</v>
      </c>
      <c r="J7704" t="b">
        <v>0</v>
      </c>
      <c r="K7704" t="s">
        <v>24</v>
      </c>
      <c r="L7704" t="s">
        <v>36</v>
      </c>
      <c r="N7704">
        <v>22.694999694824219</v>
      </c>
      <c r="O7704" t="s">
        <v>10561</v>
      </c>
      <c r="P7704" t="s">
        <v>10562</v>
      </c>
    </row>
    <row r="7705" spans="1:16" x14ac:dyDescent="0.25">
      <c r="A7705" t="s">
        <v>1</v>
      </c>
      <c r="B7705" t="s">
        <v>1</v>
      </c>
      <c r="C7705" t="s">
        <v>192</v>
      </c>
      <c r="D7705" t="s">
        <v>3828</v>
      </c>
      <c r="E7705" t="s">
        <v>20</v>
      </c>
      <c r="F7705" t="b">
        <v>0</v>
      </c>
      <c r="G7705" t="s">
        <v>23</v>
      </c>
      <c r="H7705" s="4">
        <v>45750.306203703702</v>
      </c>
      <c r="I7705" t="b">
        <v>0</v>
      </c>
      <c r="J7705" t="b">
        <v>1</v>
      </c>
      <c r="K7705" t="s">
        <v>24</v>
      </c>
      <c r="L7705" t="s">
        <v>22</v>
      </c>
      <c r="M7705">
        <v>115000</v>
      </c>
      <c r="O7705" t="s">
        <v>10341</v>
      </c>
      <c r="P7705" t="s">
        <v>10342</v>
      </c>
    </row>
    <row r="7706" spans="1:16" x14ac:dyDescent="0.25">
      <c r="A7706" t="s">
        <v>1</v>
      </c>
      <c r="B7706" t="s">
        <v>10563</v>
      </c>
      <c r="C7706" t="s">
        <v>39</v>
      </c>
      <c r="D7706" t="s">
        <v>3957</v>
      </c>
      <c r="E7706" t="s">
        <v>20</v>
      </c>
      <c r="F7706" t="b">
        <v>1</v>
      </c>
      <c r="G7706" t="s">
        <v>2641</v>
      </c>
      <c r="H7706" s="4">
        <v>45750.318287037036</v>
      </c>
      <c r="I7706" t="b">
        <v>0</v>
      </c>
      <c r="J7706" t="b">
        <v>0</v>
      </c>
      <c r="K7706" t="s">
        <v>2641</v>
      </c>
      <c r="L7706" t="s">
        <v>36</v>
      </c>
      <c r="N7706">
        <v>15.239999771118161</v>
      </c>
      <c r="O7706" t="s">
        <v>1071</v>
      </c>
      <c r="P7706" t="s">
        <v>10564</v>
      </c>
    </row>
    <row r="7707" spans="1:16" x14ac:dyDescent="0.25">
      <c r="A7707" t="s">
        <v>0</v>
      </c>
      <c r="B7707" t="s">
        <v>2382</v>
      </c>
      <c r="C7707" t="s">
        <v>612</v>
      </c>
      <c r="D7707" t="s">
        <v>3957</v>
      </c>
      <c r="E7707" t="s">
        <v>20</v>
      </c>
      <c r="F7707" t="b">
        <v>0</v>
      </c>
      <c r="G7707" t="s">
        <v>27</v>
      </c>
      <c r="H7707" s="4">
        <v>45750.333460648151</v>
      </c>
      <c r="I7707" t="b">
        <v>0</v>
      </c>
      <c r="J7707" t="b">
        <v>1</v>
      </c>
      <c r="K7707" t="s">
        <v>24</v>
      </c>
      <c r="L7707" t="s">
        <v>36</v>
      </c>
      <c r="N7707">
        <v>67.300003051757813</v>
      </c>
      <c r="O7707" t="s">
        <v>2805</v>
      </c>
      <c r="P7707" t="s">
        <v>2608</v>
      </c>
    </row>
    <row r="7708" spans="1:16" x14ac:dyDescent="0.25">
      <c r="A7708" t="s">
        <v>139</v>
      </c>
      <c r="B7708" t="s">
        <v>3850</v>
      </c>
      <c r="C7708" t="s">
        <v>64</v>
      </c>
      <c r="D7708" t="s">
        <v>4084</v>
      </c>
      <c r="E7708" t="s">
        <v>20</v>
      </c>
      <c r="F7708" t="b">
        <v>0</v>
      </c>
      <c r="G7708" t="s">
        <v>52</v>
      </c>
      <c r="H7708" s="4">
        <v>45750.334444444437</v>
      </c>
      <c r="I7708" t="b">
        <v>0</v>
      </c>
      <c r="J7708" t="b">
        <v>0</v>
      </c>
      <c r="K7708" t="s">
        <v>24</v>
      </c>
      <c r="L7708" t="s">
        <v>22</v>
      </c>
      <c r="M7708">
        <v>83750</v>
      </c>
      <c r="O7708" t="s">
        <v>10565</v>
      </c>
      <c r="P7708" t="s">
        <v>479</v>
      </c>
    </row>
    <row r="7709" spans="1:16" x14ac:dyDescent="0.25">
      <c r="A7709" t="s">
        <v>19</v>
      </c>
      <c r="B7709" t="s">
        <v>10566</v>
      </c>
      <c r="C7709" t="s">
        <v>6296</v>
      </c>
      <c r="D7709" t="s">
        <v>4103</v>
      </c>
      <c r="E7709" t="s">
        <v>20</v>
      </c>
      <c r="F7709" t="b">
        <v>0</v>
      </c>
      <c r="G7709" t="s">
        <v>27</v>
      </c>
      <c r="H7709" s="4">
        <v>45750.334548611107</v>
      </c>
      <c r="I7709" t="b">
        <v>0</v>
      </c>
      <c r="J7709" t="b">
        <v>1</v>
      </c>
      <c r="K7709" t="s">
        <v>24</v>
      </c>
      <c r="L7709" t="s">
        <v>22</v>
      </c>
      <c r="M7709">
        <v>83430</v>
      </c>
      <c r="O7709" t="s">
        <v>254</v>
      </c>
      <c r="P7709" t="s">
        <v>10567</v>
      </c>
    </row>
    <row r="7710" spans="1:16" x14ac:dyDescent="0.25">
      <c r="A7710" t="s">
        <v>19</v>
      </c>
      <c r="B7710" t="s">
        <v>7557</v>
      </c>
      <c r="C7710" t="s">
        <v>453</v>
      </c>
      <c r="D7710" t="s">
        <v>3957</v>
      </c>
      <c r="E7710" t="s">
        <v>20</v>
      </c>
      <c r="F7710" t="b">
        <v>0</v>
      </c>
      <c r="G7710" t="s">
        <v>27</v>
      </c>
      <c r="H7710" s="4">
        <v>45750.334618055553</v>
      </c>
      <c r="I7710" t="b">
        <v>0</v>
      </c>
      <c r="J7710" t="b">
        <v>0</v>
      </c>
      <c r="K7710" t="s">
        <v>24</v>
      </c>
      <c r="L7710" t="s">
        <v>36</v>
      </c>
      <c r="N7710">
        <v>51.239997863769531</v>
      </c>
      <c r="O7710" t="s">
        <v>349</v>
      </c>
      <c r="P7710" t="s">
        <v>7558</v>
      </c>
    </row>
    <row r="7711" spans="1:16" x14ac:dyDescent="0.25">
      <c r="A7711" t="s">
        <v>1</v>
      </c>
      <c r="B7711" t="s">
        <v>974</v>
      </c>
      <c r="C7711" t="s">
        <v>919</v>
      </c>
      <c r="D7711" t="s">
        <v>3970</v>
      </c>
      <c r="E7711" t="s">
        <v>20</v>
      </c>
      <c r="F7711" t="b">
        <v>0</v>
      </c>
      <c r="G7711" t="s">
        <v>35</v>
      </c>
      <c r="H7711" s="4">
        <v>45750.334907407407</v>
      </c>
      <c r="I7711" t="b">
        <v>0</v>
      </c>
      <c r="J7711" t="b">
        <v>1</v>
      </c>
      <c r="K7711" t="s">
        <v>24</v>
      </c>
      <c r="L7711" t="s">
        <v>22</v>
      </c>
      <c r="M7711">
        <v>112500</v>
      </c>
      <c r="O7711" t="s">
        <v>74</v>
      </c>
      <c r="P7711" t="s">
        <v>1565</v>
      </c>
    </row>
    <row r="7712" spans="1:16" x14ac:dyDescent="0.25">
      <c r="A7712" t="s">
        <v>1</v>
      </c>
      <c r="B7712" t="s">
        <v>4047</v>
      </c>
      <c r="C7712" t="s">
        <v>292</v>
      </c>
      <c r="D7712" t="s">
        <v>3957</v>
      </c>
      <c r="E7712" t="s">
        <v>20</v>
      </c>
      <c r="F7712" t="b">
        <v>0</v>
      </c>
      <c r="G7712" t="s">
        <v>30</v>
      </c>
      <c r="H7712" s="4">
        <v>45750.335034722222</v>
      </c>
      <c r="I7712" t="b">
        <v>0</v>
      </c>
      <c r="J7712" t="b">
        <v>1</v>
      </c>
      <c r="K7712" t="s">
        <v>24</v>
      </c>
      <c r="L7712" t="s">
        <v>36</v>
      </c>
      <c r="N7712">
        <v>28.319999694824219</v>
      </c>
      <c r="O7712" t="s">
        <v>800</v>
      </c>
      <c r="P7712" t="s">
        <v>4046</v>
      </c>
    </row>
    <row r="7713" spans="1:16" x14ac:dyDescent="0.25">
      <c r="A7713" t="s">
        <v>2</v>
      </c>
      <c r="B7713" t="s">
        <v>10568</v>
      </c>
      <c r="C7713" t="s">
        <v>151</v>
      </c>
      <c r="D7713" t="s">
        <v>3957</v>
      </c>
      <c r="E7713" t="s">
        <v>20</v>
      </c>
      <c r="F7713" t="b">
        <v>0</v>
      </c>
      <c r="G7713" t="s">
        <v>27</v>
      </c>
      <c r="H7713" s="4">
        <v>45750.335266203707</v>
      </c>
      <c r="I7713" t="b">
        <v>1</v>
      </c>
      <c r="J7713" t="b">
        <v>0</v>
      </c>
      <c r="K7713" t="s">
        <v>24</v>
      </c>
      <c r="L7713" t="s">
        <v>36</v>
      </c>
      <c r="N7713">
        <v>50.669998168945313</v>
      </c>
      <c r="O7713" t="s">
        <v>8553</v>
      </c>
      <c r="P7713" t="s">
        <v>9490</v>
      </c>
    </row>
    <row r="7714" spans="1:16" x14ac:dyDescent="0.25">
      <c r="A7714" t="s">
        <v>2</v>
      </c>
      <c r="B7714" t="s">
        <v>170</v>
      </c>
      <c r="C7714" t="s">
        <v>10569</v>
      </c>
      <c r="D7714" t="s">
        <v>3957</v>
      </c>
      <c r="E7714" t="s">
        <v>20</v>
      </c>
      <c r="F7714" t="b">
        <v>0</v>
      </c>
      <c r="G7714" t="s">
        <v>27</v>
      </c>
      <c r="H7714" s="4">
        <v>45750.335300925923</v>
      </c>
      <c r="I7714" t="b">
        <v>0</v>
      </c>
      <c r="J7714" t="b">
        <v>1</v>
      </c>
      <c r="K7714" t="s">
        <v>24</v>
      </c>
      <c r="L7714" t="s">
        <v>36</v>
      </c>
      <c r="N7714">
        <v>58.680000305175781</v>
      </c>
      <c r="O7714" t="s">
        <v>10570</v>
      </c>
      <c r="P7714" t="s">
        <v>10571</v>
      </c>
    </row>
    <row r="7715" spans="1:16" x14ac:dyDescent="0.25">
      <c r="A7715" t="s">
        <v>2</v>
      </c>
      <c r="B7715" t="s">
        <v>2</v>
      </c>
      <c r="C7715" t="s">
        <v>10572</v>
      </c>
      <c r="D7715" t="s">
        <v>3957</v>
      </c>
      <c r="E7715" t="s">
        <v>20</v>
      </c>
      <c r="F7715" t="b">
        <v>0</v>
      </c>
      <c r="G7715" t="s">
        <v>27</v>
      </c>
      <c r="H7715" s="4">
        <v>45750.335393518522</v>
      </c>
      <c r="I7715" t="b">
        <v>1</v>
      </c>
      <c r="J7715" t="b">
        <v>0</v>
      </c>
      <c r="K7715" t="s">
        <v>24</v>
      </c>
      <c r="L7715" t="s">
        <v>36</v>
      </c>
      <c r="N7715">
        <v>40.805000305175781</v>
      </c>
      <c r="O7715" t="s">
        <v>10573</v>
      </c>
      <c r="P7715" t="s">
        <v>10574</v>
      </c>
    </row>
    <row r="7716" spans="1:16" x14ac:dyDescent="0.25">
      <c r="A7716" t="s">
        <v>40</v>
      </c>
      <c r="B7716" t="s">
        <v>10575</v>
      </c>
      <c r="C7716" t="s">
        <v>54</v>
      </c>
      <c r="D7716" t="s">
        <v>3957</v>
      </c>
      <c r="E7716" t="s">
        <v>20</v>
      </c>
      <c r="F7716" t="b">
        <v>0</v>
      </c>
      <c r="G7716" t="s">
        <v>41</v>
      </c>
      <c r="H7716" s="4">
        <v>45750.335555555554</v>
      </c>
      <c r="I7716" t="b">
        <v>0</v>
      </c>
      <c r="J7716" t="b">
        <v>1</v>
      </c>
      <c r="K7716" t="s">
        <v>24</v>
      </c>
      <c r="L7716" t="s">
        <v>36</v>
      </c>
      <c r="N7716">
        <v>68.2449951171875</v>
      </c>
      <c r="O7716" t="s">
        <v>405</v>
      </c>
      <c r="P7716" t="s">
        <v>10576</v>
      </c>
    </row>
    <row r="7717" spans="1:16" x14ac:dyDescent="0.25">
      <c r="A7717" t="s">
        <v>2</v>
      </c>
      <c r="B7717" t="s">
        <v>9489</v>
      </c>
      <c r="C7717" t="s">
        <v>64</v>
      </c>
      <c r="D7717" t="s">
        <v>3957</v>
      </c>
      <c r="E7717" t="s">
        <v>20</v>
      </c>
      <c r="F7717" t="b">
        <v>0</v>
      </c>
      <c r="G7717" t="s">
        <v>41</v>
      </c>
      <c r="H7717" s="4">
        <v>45750.3356712963</v>
      </c>
      <c r="I7717" t="b">
        <v>0</v>
      </c>
      <c r="J7717" t="b">
        <v>0</v>
      </c>
      <c r="K7717" t="s">
        <v>24</v>
      </c>
      <c r="L7717" t="s">
        <v>36</v>
      </c>
      <c r="N7717">
        <v>44.825000762939453</v>
      </c>
      <c r="O7717" t="s">
        <v>8553</v>
      </c>
      <c r="P7717" t="s">
        <v>9490</v>
      </c>
    </row>
    <row r="7718" spans="1:16" x14ac:dyDescent="0.25">
      <c r="A7718" t="s">
        <v>25</v>
      </c>
      <c r="B7718" t="s">
        <v>9808</v>
      </c>
      <c r="C7718" t="s">
        <v>203</v>
      </c>
      <c r="D7718" t="s">
        <v>3957</v>
      </c>
      <c r="E7718" t="s">
        <v>20</v>
      </c>
      <c r="F7718" t="b">
        <v>0</v>
      </c>
      <c r="G7718" t="s">
        <v>23</v>
      </c>
      <c r="H7718" s="4">
        <v>45750.347557870373</v>
      </c>
      <c r="I7718" t="b">
        <v>0</v>
      </c>
      <c r="J7718" t="b">
        <v>0</v>
      </c>
      <c r="K7718" t="s">
        <v>24</v>
      </c>
      <c r="L7718" t="s">
        <v>36</v>
      </c>
      <c r="N7718">
        <v>22.694999694824219</v>
      </c>
      <c r="O7718" t="s">
        <v>2239</v>
      </c>
      <c r="P7718" t="s">
        <v>9809</v>
      </c>
    </row>
    <row r="7719" spans="1:16" x14ac:dyDescent="0.25">
      <c r="A7719" t="s">
        <v>139</v>
      </c>
      <c r="B7719" t="s">
        <v>277</v>
      </c>
      <c r="C7719" t="s">
        <v>2640</v>
      </c>
      <c r="D7719" t="s">
        <v>3957</v>
      </c>
      <c r="E7719" t="s">
        <v>20</v>
      </c>
      <c r="F7719" t="b">
        <v>0</v>
      </c>
      <c r="G7719" t="s">
        <v>2641</v>
      </c>
      <c r="H7719" s="4">
        <v>45750.359953703701</v>
      </c>
      <c r="I7719" t="b">
        <v>0</v>
      </c>
      <c r="J7719" t="b">
        <v>0</v>
      </c>
      <c r="K7719" t="s">
        <v>2641</v>
      </c>
      <c r="L7719" t="s">
        <v>36</v>
      </c>
      <c r="N7719">
        <v>52.880001068115227</v>
      </c>
      <c r="O7719" t="s">
        <v>2805</v>
      </c>
      <c r="P7719" t="s">
        <v>5214</v>
      </c>
    </row>
    <row r="7720" spans="1:16" x14ac:dyDescent="0.25">
      <c r="A7720" t="s">
        <v>19</v>
      </c>
      <c r="B7720" t="s">
        <v>10577</v>
      </c>
      <c r="C7720" t="s">
        <v>2640</v>
      </c>
      <c r="D7720" t="s">
        <v>3957</v>
      </c>
      <c r="E7720" t="s">
        <v>20</v>
      </c>
      <c r="F7720" t="b">
        <v>0</v>
      </c>
      <c r="G7720" t="s">
        <v>2641</v>
      </c>
      <c r="H7720" s="4">
        <v>45750.359953703701</v>
      </c>
      <c r="I7720" t="b">
        <v>0</v>
      </c>
      <c r="J7720" t="b">
        <v>0</v>
      </c>
      <c r="K7720" t="s">
        <v>2641</v>
      </c>
      <c r="L7720" t="s">
        <v>36</v>
      </c>
      <c r="N7720">
        <v>17.645000457763668</v>
      </c>
      <c r="O7720" t="s">
        <v>7552</v>
      </c>
      <c r="P7720" t="s">
        <v>10466</v>
      </c>
    </row>
    <row r="7721" spans="1:16" x14ac:dyDescent="0.25">
      <c r="A7721" t="s">
        <v>19</v>
      </c>
      <c r="B7721" t="s">
        <v>10578</v>
      </c>
      <c r="C7721" t="s">
        <v>2640</v>
      </c>
      <c r="D7721" t="s">
        <v>3957</v>
      </c>
      <c r="E7721" t="s">
        <v>20</v>
      </c>
      <c r="F7721" t="b">
        <v>0</v>
      </c>
      <c r="G7721" t="s">
        <v>2641</v>
      </c>
      <c r="H7721" s="4">
        <v>45750.36</v>
      </c>
      <c r="I7721" t="b">
        <v>0</v>
      </c>
      <c r="J7721" t="b">
        <v>0</v>
      </c>
      <c r="K7721" t="s">
        <v>2641</v>
      </c>
      <c r="L7721" t="s">
        <v>36</v>
      </c>
      <c r="N7721">
        <v>37.854999542236328</v>
      </c>
      <c r="O7721" t="s">
        <v>2113</v>
      </c>
      <c r="P7721" t="s">
        <v>1323</v>
      </c>
    </row>
    <row r="7722" spans="1:16" x14ac:dyDescent="0.25">
      <c r="A7722" t="s">
        <v>40</v>
      </c>
      <c r="B7722" t="s">
        <v>3193</v>
      </c>
      <c r="C7722" t="s">
        <v>315</v>
      </c>
      <c r="D7722" t="s">
        <v>10579</v>
      </c>
      <c r="E7722" t="s">
        <v>34</v>
      </c>
      <c r="F7722" t="b">
        <v>0</v>
      </c>
      <c r="G7722" t="s">
        <v>27</v>
      </c>
      <c r="H7722" s="4">
        <v>45750.376956018517</v>
      </c>
      <c r="I7722" t="b">
        <v>0</v>
      </c>
      <c r="J7722" t="b">
        <v>1</v>
      </c>
      <c r="K7722" t="s">
        <v>24</v>
      </c>
      <c r="L7722" t="s">
        <v>22</v>
      </c>
      <c r="M7722">
        <v>241000</v>
      </c>
      <c r="O7722" t="s">
        <v>59</v>
      </c>
      <c r="P7722" t="s">
        <v>137</v>
      </c>
    </row>
    <row r="7723" spans="1:16" x14ac:dyDescent="0.25">
      <c r="A7723" t="s">
        <v>89</v>
      </c>
      <c r="B7723" t="s">
        <v>10580</v>
      </c>
      <c r="C7723" t="s">
        <v>2997</v>
      </c>
      <c r="D7723" t="s">
        <v>4035</v>
      </c>
      <c r="E7723" t="s">
        <v>20</v>
      </c>
      <c r="F7723" t="b">
        <v>0</v>
      </c>
      <c r="G7723" t="s">
        <v>27</v>
      </c>
      <c r="H7723" s="4">
        <v>45750.37699074074</v>
      </c>
      <c r="I7723" t="b">
        <v>0</v>
      </c>
      <c r="J7723" t="b">
        <v>0</v>
      </c>
      <c r="K7723" t="s">
        <v>24</v>
      </c>
      <c r="L7723" t="s">
        <v>22</v>
      </c>
      <c r="M7723">
        <v>87900</v>
      </c>
      <c r="O7723" t="s">
        <v>10581</v>
      </c>
      <c r="P7723" t="s">
        <v>70</v>
      </c>
    </row>
    <row r="7724" spans="1:16" x14ac:dyDescent="0.25">
      <c r="A7724" t="s">
        <v>2</v>
      </c>
      <c r="B7724" t="s">
        <v>10582</v>
      </c>
      <c r="C7724" t="s">
        <v>653</v>
      </c>
      <c r="D7724" t="s">
        <v>2208</v>
      </c>
      <c r="E7724" t="s">
        <v>20</v>
      </c>
      <c r="F7724" t="b">
        <v>0</v>
      </c>
      <c r="G7724" t="s">
        <v>27</v>
      </c>
      <c r="H7724" s="4">
        <v>45750.37699074074</v>
      </c>
      <c r="I7724" t="b">
        <v>0</v>
      </c>
      <c r="J7724" t="b">
        <v>1</v>
      </c>
      <c r="K7724" t="s">
        <v>24</v>
      </c>
      <c r="L7724" t="s">
        <v>22</v>
      </c>
      <c r="M7724">
        <v>158000</v>
      </c>
      <c r="O7724" t="s">
        <v>10583</v>
      </c>
      <c r="P7724" t="s">
        <v>3029</v>
      </c>
    </row>
    <row r="7725" spans="1:16" x14ac:dyDescent="0.25">
      <c r="A7725" t="s">
        <v>89</v>
      </c>
      <c r="B7725" t="s">
        <v>10584</v>
      </c>
      <c r="C7725" t="s">
        <v>1939</v>
      </c>
      <c r="D7725" t="s">
        <v>3973</v>
      </c>
      <c r="E7725" t="s">
        <v>20</v>
      </c>
      <c r="F7725" t="b">
        <v>0</v>
      </c>
      <c r="G7725" t="s">
        <v>41</v>
      </c>
      <c r="H7725" s="4">
        <v>45750.377476851849</v>
      </c>
      <c r="I7725" t="b">
        <v>0</v>
      </c>
      <c r="J7725" t="b">
        <v>1</v>
      </c>
      <c r="K7725" t="s">
        <v>24</v>
      </c>
      <c r="L7725" t="s">
        <v>22</v>
      </c>
      <c r="M7725">
        <v>209000</v>
      </c>
      <c r="O7725" t="s">
        <v>8648</v>
      </c>
      <c r="P7725" t="s">
        <v>204</v>
      </c>
    </row>
    <row r="7726" spans="1:16" x14ac:dyDescent="0.25">
      <c r="A7726" t="s">
        <v>28</v>
      </c>
      <c r="B7726" t="s">
        <v>10585</v>
      </c>
      <c r="C7726" t="s">
        <v>748</v>
      </c>
      <c r="D7726" t="s">
        <v>4035</v>
      </c>
      <c r="E7726" t="s">
        <v>20</v>
      </c>
      <c r="F7726" t="b">
        <v>0</v>
      </c>
      <c r="G7726" t="s">
        <v>158</v>
      </c>
      <c r="H7726" s="4">
        <v>45750.380324074067</v>
      </c>
      <c r="I7726" t="b">
        <v>0</v>
      </c>
      <c r="J7726" t="b">
        <v>0</v>
      </c>
      <c r="K7726" t="s">
        <v>158</v>
      </c>
      <c r="L7726" t="s">
        <v>22</v>
      </c>
      <c r="M7726">
        <v>105480</v>
      </c>
      <c r="O7726" t="s">
        <v>10238</v>
      </c>
      <c r="P7726" t="s">
        <v>10586</v>
      </c>
    </row>
    <row r="7727" spans="1:16" x14ac:dyDescent="0.25">
      <c r="A7727" t="s">
        <v>139</v>
      </c>
      <c r="B7727" t="s">
        <v>10587</v>
      </c>
      <c r="C7727" t="s">
        <v>473</v>
      </c>
      <c r="D7727" t="s">
        <v>4035</v>
      </c>
      <c r="E7727" t="s">
        <v>20</v>
      </c>
      <c r="F7727" t="b">
        <v>0</v>
      </c>
      <c r="G7727" t="s">
        <v>473</v>
      </c>
      <c r="H7727" s="4">
        <v>45750.385185185187</v>
      </c>
      <c r="I7727" t="b">
        <v>0</v>
      </c>
      <c r="J7727" t="b">
        <v>0</v>
      </c>
      <c r="K7727" t="s">
        <v>473</v>
      </c>
      <c r="L7727" t="s">
        <v>22</v>
      </c>
      <c r="M7727">
        <v>52000</v>
      </c>
      <c r="O7727" t="s">
        <v>10588</v>
      </c>
      <c r="P7727" t="s">
        <v>193</v>
      </c>
    </row>
    <row r="7728" spans="1:16" x14ac:dyDescent="0.25">
      <c r="A7728" t="s">
        <v>0</v>
      </c>
      <c r="B7728" t="s">
        <v>3563</v>
      </c>
      <c r="C7728" t="s">
        <v>509</v>
      </c>
      <c r="D7728" t="s">
        <v>4084</v>
      </c>
      <c r="E7728" t="s">
        <v>20</v>
      </c>
      <c r="F7728" t="b">
        <v>0</v>
      </c>
      <c r="G7728" t="s">
        <v>35</v>
      </c>
      <c r="H7728" s="4">
        <v>45750.417291666658</v>
      </c>
      <c r="I7728" t="b">
        <v>0</v>
      </c>
      <c r="J7728" t="b">
        <v>0</v>
      </c>
      <c r="K7728" t="s">
        <v>24</v>
      </c>
      <c r="L7728" t="s">
        <v>22</v>
      </c>
      <c r="M7728">
        <v>105000</v>
      </c>
      <c r="O7728" t="s">
        <v>10589</v>
      </c>
      <c r="P7728" t="s">
        <v>3392</v>
      </c>
    </row>
    <row r="7729" spans="1:16" x14ac:dyDescent="0.25">
      <c r="A7729" t="s">
        <v>0</v>
      </c>
      <c r="B7729" t="s">
        <v>9780</v>
      </c>
      <c r="C7729" t="s">
        <v>10590</v>
      </c>
      <c r="D7729" t="s">
        <v>4084</v>
      </c>
      <c r="E7729" t="s">
        <v>20</v>
      </c>
      <c r="F7729" t="b">
        <v>0</v>
      </c>
      <c r="G7729" t="s">
        <v>30</v>
      </c>
      <c r="H7729" s="4">
        <v>45750.417662037027</v>
      </c>
      <c r="I7729" t="b">
        <v>0</v>
      </c>
      <c r="J7729" t="b">
        <v>0</v>
      </c>
      <c r="K7729" t="s">
        <v>24</v>
      </c>
      <c r="L7729" t="s">
        <v>36</v>
      </c>
      <c r="N7729">
        <v>26.654998779296879</v>
      </c>
      <c r="O7729" t="s">
        <v>9766</v>
      </c>
      <c r="P7729" t="s">
        <v>9767</v>
      </c>
    </row>
    <row r="7730" spans="1:16" x14ac:dyDescent="0.25">
      <c r="A7730" t="s">
        <v>0</v>
      </c>
      <c r="B7730" t="s">
        <v>0</v>
      </c>
      <c r="C7730" t="s">
        <v>10591</v>
      </c>
      <c r="D7730" t="s">
        <v>7547</v>
      </c>
      <c r="E7730" t="s">
        <v>34</v>
      </c>
      <c r="F7730" t="b">
        <v>0</v>
      </c>
      <c r="G7730" t="s">
        <v>52</v>
      </c>
      <c r="H7730" s="4">
        <v>45750.501087962963</v>
      </c>
      <c r="I7730" t="b">
        <v>0</v>
      </c>
      <c r="J7730" t="b">
        <v>0</v>
      </c>
      <c r="K7730" t="s">
        <v>24</v>
      </c>
      <c r="L7730" t="s">
        <v>36</v>
      </c>
      <c r="N7730">
        <v>15</v>
      </c>
      <c r="O7730" t="s">
        <v>7548</v>
      </c>
      <c r="P7730" t="s">
        <v>61</v>
      </c>
    </row>
    <row r="7731" spans="1:16" x14ac:dyDescent="0.25">
      <c r="A7731" t="s">
        <v>25</v>
      </c>
      <c r="B7731" t="s">
        <v>25</v>
      </c>
      <c r="C7731" t="s">
        <v>1679</v>
      </c>
      <c r="D7731" t="s">
        <v>3973</v>
      </c>
      <c r="E7731" t="s">
        <v>20</v>
      </c>
      <c r="F7731" t="b">
        <v>0</v>
      </c>
      <c r="G7731" t="s">
        <v>27</v>
      </c>
      <c r="H7731" s="4">
        <v>45750.54179398148</v>
      </c>
      <c r="I7731" t="b">
        <v>1</v>
      </c>
      <c r="J7731" t="b">
        <v>0</v>
      </c>
      <c r="K7731" t="s">
        <v>24</v>
      </c>
      <c r="L7731" t="s">
        <v>22</v>
      </c>
      <c r="M7731">
        <v>95000</v>
      </c>
      <c r="O7731" t="s">
        <v>685</v>
      </c>
      <c r="P7731" t="s">
        <v>1621</v>
      </c>
    </row>
    <row r="7732" spans="1:16" x14ac:dyDescent="0.25">
      <c r="A7732" t="s">
        <v>28</v>
      </c>
      <c r="B7732" t="s">
        <v>10592</v>
      </c>
      <c r="C7732" t="s">
        <v>453</v>
      </c>
      <c r="D7732" t="s">
        <v>3973</v>
      </c>
      <c r="E7732" t="s">
        <v>20</v>
      </c>
      <c r="F7732" t="b">
        <v>0</v>
      </c>
      <c r="G7732" t="s">
        <v>27</v>
      </c>
      <c r="H7732" s="4">
        <v>45750.543773148151</v>
      </c>
      <c r="I7732" t="b">
        <v>0</v>
      </c>
      <c r="J7732" t="b">
        <v>1</v>
      </c>
      <c r="K7732" t="s">
        <v>24</v>
      </c>
      <c r="L7732" t="s">
        <v>22</v>
      </c>
      <c r="M7732">
        <v>161500</v>
      </c>
      <c r="O7732" t="s">
        <v>6337</v>
      </c>
      <c r="P7732" t="s">
        <v>6516</v>
      </c>
    </row>
    <row r="7733" spans="1:16" x14ac:dyDescent="0.25">
      <c r="A7733" t="s">
        <v>2</v>
      </c>
      <c r="B7733" t="s">
        <v>1544</v>
      </c>
      <c r="C7733" t="s">
        <v>808</v>
      </c>
      <c r="D7733" t="s">
        <v>3973</v>
      </c>
      <c r="E7733" t="s">
        <v>20</v>
      </c>
      <c r="F7733" t="b">
        <v>0</v>
      </c>
      <c r="G7733" t="s">
        <v>27</v>
      </c>
      <c r="H7733" s="4">
        <v>45750.543807870366</v>
      </c>
      <c r="I7733" t="b">
        <v>0</v>
      </c>
      <c r="J7733" t="b">
        <v>1</v>
      </c>
      <c r="K7733" t="s">
        <v>24</v>
      </c>
      <c r="L7733" t="s">
        <v>22</v>
      </c>
      <c r="M7733">
        <v>202500</v>
      </c>
      <c r="O7733" t="s">
        <v>10593</v>
      </c>
      <c r="P7733" t="s">
        <v>10594</v>
      </c>
    </row>
    <row r="7734" spans="1:16" x14ac:dyDescent="0.25">
      <c r="A7734" t="s">
        <v>0</v>
      </c>
      <c r="B7734" t="s">
        <v>10595</v>
      </c>
      <c r="C7734" t="s">
        <v>2643</v>
      </c>
      <c r="D7734" t="s">
        <v>3957</v>
      </c>
      <c r="E7734" t="s">
        <v>34</v>
      </c>
      <c r="F7734" t="b">
        <v>0</v>
      </c>
      <c r="G7734" t="s">
        <v>35</v>
      </c>
      <c r="H7734" s="4">
        <v>45750.583935185183</v>
      </c>
      <c r="I7734" t="b">
        <v>0</v>
      </c>
      <c r="J7734" t="b">
        <v>0</v>
      </c>
      <c r="K7734" t="s">
        <v>24</v>
      </c>
      <c r="L7734" t="s">
        <v>36</v>
      </c>
      <c r="N7734">
        <v>16.510000228881839</v>
      </c>
      <c r="O7734" t="s">
        <v>10596</v>
      </c>
      <c r="P7734" t="s">
        <v>2256</v>
      </c>
    </row>
    <row r="7735" spans="1:16" x14ac:dyDescent="0.25">
      <c r="A7735" t="s">
        <v>2</v>
      </c>
      <c r="B7735" t="s">
        <v>10597</v>
      </c>
      <c r="C7735" t="s">
        <v>33</v>
      </c>
      <c r="D7735" t="s">
        <v>3973</v>
      </c>
      <c r="E7735" t="s">
        <v>51</v>
      </c>
      <c r="F7735" t="b">
        <v>0</v>
      </c>
      <c r="G7735" t="s">
        <v>27</v>
      </c>
      <c r="H7735" s="4">
        <v>45750.585358796299</v>
      </c>
      <c r="I7735" t="b">
        <v>0</v>
      </c>
      <c r="J7735" t="b">
        <v>0</v>
      </c>
      <c r="K7735" t="s">
        <v>24</v>
      </c>
      <c r="L7735" t="s">
        <v>36</v>
      </c>
      <c r="N7735">
        <v>57.5</v>
      </c>
      <c r="O7735" t="s">
        <v>81</v>
      </c>
      <c r="P7735" t="s">
        <v>10598</v>
      </c>
    </row>
    <row r="7736" spans="1:16" x14ac:dyDescent="0.25">
      <c r="A7736" t="s">
        <v>2</v>
      </c>
      <c r="B7736" t="s">
        <v>170</v>
      </c>
      <c r="C7736" t="s">
        <v>3562</v>
      </c>
      <c r="D7736" t="s">
        <v>3957</v>
      </c>
      <c r="E7736" t="s">
        <v>20</v>
      </c>
      <c r="F7736" t="b">
        <v>0</v>
      </c>
      <c r="G7736" t="s">
        <v>41</v>
      </c>
      <c r="H7736" s="4">
        <v>45750.585752314822</v>
      </c>
      <c r="I7736" t="b">
        <v>0</v>
      </c>
      <c r="J7736" t="b">
        <v>1</v>
      </c>
      <c r="K7736" t="s">
        <v>24</v>
      </c>
      <c r="L7736" t="s">
        <v>36</v>
      </c>
      <c r="N7736">
        <v>47.439998626708977</v>
      </c>
      <c r="O7736" t="s">
        <v>8586</v>
      </c>
      <c r="P7736" t="s">
        <v>8587</v>
      </c>
    </row>
    <row r="7737" spans="1:16" x14ac:dyDescent="0.25">
      <c r="A7737" t="s">
        <v>0</v>
      </c>
      <c r="B7737" t="s">
        <v>1219</v>
      </c>
      <c r="C7737" t="s">
        <v>623</v>
      </c>
      <c r="D7737" t="s">
        <v>3600</v>
      </c>
      <c r="E7737" t="s">
        <v>51</v>
      </c>
      <c r="F7737" t="b">
        <v>0</v>
      </c>
      <c r="G7737" t="s">
        <v>27</v>
      </c>
      <c r="H7737" s="4">
        <v>45750.625104166669</v>
      </c>
      <c r="I7737" t="b">
        <v>0</v>
      </c>
      <c r="J7737" t="b">
        <v>0</v>
      </c>
      <c r="K7737" t="s">
        <v>24</v>
      </c>
      <c r="L7737" t="s">
        <v>36</v>
      </c>
      <c r="N7737">
        <v>75</v>
      </c>
      <c r="O7737" t="s">
        <v>4470</v>
      </c>
      <c r="P7737" t="s">
        <v>863</v>
      </c>
    </row>
    <row r="7738" spans="1:16" x14ac:dyDescent="0.25">
      <c r="A7738" t="s">
        <v>0</v>
      </c>
      <c r="B7738" t="s">
        <v>1254</v>
      </c>
      <c r="C7738" t="s">
        <v>859</v>
      </c>
      <c r="D7738" t="s">
        <v>3973</v>
      </c>
      <c r="E7738" t="s">
        <v>51</v>
      </c>
      <c r="F7738" t="b">
        <v>0</v>
      </c>
      <c r="G7738" t="s">
        <v>27</v>
      </c>
      <c r="H7738" s="4">
        <v>45750.625104166669</v>
      </c>
      <c r="I7738" t="b">
        <v>0</v>
      </c>
      <c r="J7738" t="b">
        <v>0</v>
      </c>
      <c r="K7738" t="s">
        <v>24</v>
      </c>
      <c r="L7738" t="s">
        <v>36</v>
      </c>
      <c r="N7738">
        <v>45</v>
      </c>
      <c r="O7738" t="s">
        <v>685</v>
      </c>
      <c r="P7738" t="s">
        <v>2471</v>
      </c>
    </row>
    <row r="7739" spans="1:16" x14ac:dyDescent="0.25">
      <c r="A7739" t="s">
        <v>89</v>
      </c>
      <c r="B7739" t="s">
        <v>10599</v>
      </c>
      <c r="C7739" t="s">
        <v>39</v>
      </c>
      <c r="D7739" t="s">
        <v>3973</v>
      </c>
      <c r="E7739" t="s">
        <v>20</v>
      </c>
      <c r="F7739" t="b">
        <v>1</v>
      </c>
      <c r="G7739" t="s">
        <v>27</v>
      </c>
      <c r="H7739" s="4">
        <v>45750.627164351848</v>
      </c>
      <c r="I7739" t="b">
        <v>1</v>
      </c>
      <c r="J7739" t="b">
        <v>1</v>
      </c>
      <c r="K7739" t="s">
        <v>24</v>
      </c>
      <c r="L7739" t="s">
        <v>22</v>
      </c>
      <c r="M7739">
        <v>192500</v>
      </c>
      <c r="O7739" t="s">
        <v>123</v>
      </c>
      <c r="P7739" t="s">
        <v>10600</v>
      </c>
    </row>
    <row r="7740" spans="1:16" x14ac:dyDescent="0.25">
      <c r="A7740" t="s">
        <v>2</v>
      </c>
      <c r="B7740" t="s">
        <v>10601</v>
      </c>
      <c r="C7740" t="s">
        <v>653</v>
      </c>
      <c r="D7740" t="s">
        <v>2208</v>
      </c>
      <c r="E7740" t="s">
        <v>20</v>
      </c>
      <c r="F7740" t="b">
        <v>0</v>
      </c>
      <c r="G7740" t="s">
        <v>41</v>
      </c>
      <c r="H7740" s="4">
        <v>45750.627372685187</v>
      </c>
      <c r="I7740" t="b">
        <v>1</v>
      </c>
      <c r="J7740" t="b">
        <v>0</v>
      </c>
      <c r="K7740" t="s">
        <v>24</v>
      </c>
      <c r="L7740" t="s">
        <v>36</v>
      </c>
      <c r="N7740">
        <v>65</v>
      </c>
      <c r="O7740" t="s">
        <v>10602</v>
      </c>
    </row>
    <row r="7741" spans="1:16" x14ac:dyDescent="0.25">
      <c r="A7741" t="s">
        <v>0</v>
      </c>
      <c r="B7741" t="s">
        <v>433</v>
      </c>
      <c r="C7741" t="s">
        <v>306</v>
      </c>
      <c r="D7741" t="s">
        <v>3973</v>
      </c>
      <c r="E7741" t="s">
        <v>20</v>
      </c>
      <c r="F7741" t="b">
        <v>0</v>
      </c>
      <c r="G7741" t="s">
        <v>27</v>
      </c>
      <c r="H7741" s="4">
        <v>45750.66679398148</v>
      </c>
      <c r="I7741" t="b">
        <v>1</v>
      </c>
      <c r="J7741" t="b">
        <v>0</v>
      </c>
      <c r="K7741" t="s">
        <v>24</v>
      </c>
      <c r="L7741" t="s">
        <v>22</v>
      </c>
      <c r="M7741">
        <v>115000</v>
      </c>
      <c r="O7741" t="s">
        <v>1936</v>
      </c>
      <c r="P7741" t="s">
        <v>10603</v>
      </c>
    </row>
    <row r="7742" spans="1:16" x14ac:dyDescent="0.25">
      <c r="A7742" t="s">
        <v>1</v>
      </c>
      <c r="B7742" t="s">
        <v>10604</v>
      </c>
      <c r="C7742" t="s">
        <v>453</v>
      </c>
      <c r="D7742" t="s">
        <v>2208</v>
      </c>
      <c r="E7742" t="s">
        <v>20</v>
      </c>
      <c r="F7742" t="b">
        <v>0</v>
      </c>
      <c r="G7742" t="s">
        <v>27</v>
      </c>
      <c r="H7742" s="4">
        <v>45750.667870370373</v>
      </c>
      <c r="I7742" t="b">
        <v>0</v>
      </c>
      <c r="J7742" t="b">
        <v>0</v>
      </c>
      <c r="K7742" t="s">
        <v>24</v>
      </c>
      <c r="L7742" t="s">
        <v>22</v>
      </c>
      <c r="M7742">
        <v>117500</v>
      </c>
      <c r="O7742" t="s">
        <v>10605</v>
      </c>
      <c r="P7742" t="s">
        <v>1689</v>
      </c>
    </row>
    <row r="7743" spans="1:16" x14ac:dyDescent="0.25">
      <c r="A7743" t="s">
        <v>0</v>
      </c>
      <c r="B7743" t="s">
        <v>1507</v>
      </c>
      <c r="C7743" t="s">
        <v>877</v>
      </c>
      <c r="D7743" t="s">
        <v>3973</v>
      </c>
      <c r="E7743" t="s">
        <v>20</v>
      </c>
      <c r="F7743" t="b">
        <v>0</v>
      </c>
      <c r="G7743" t="s">
        <v>27</v>
      </c>
      <c r="H7743" s="4">
        <v>45750.708425925928</v>
      </c>
      <c r="I7743" t="b">
        <v>0</v>
      </c>
      <c r="J7743" t="b">
        <v>1</v>
      </c>
      <c r="K7743" t="s">
        <v>24</v>
      </c>
      <c r="L7743" t="s">
        <v>22</v>
      </c>
      <c r="M7743">
        <v>87800</v>
      </c>
      <c r="O7743" t="s">
        <v>2623</v>
      </c>
      <c r="P7743" t="s">
        <v>10606</v>
      </c>
    </row>
    <row r="7744" spans="1:16" x14ac:dyDescent="0.25">
      <c r="A7744" t="s">
        <v>0</v>
      </c>
      <c r="B7744" t="s">
        <v>0</v>
      </c>
      <c r="C7744" t="s">
        <v>2977</v>
      </c>
      <c r="D7744" t="s">
        <v>2208</v>
      </c>
      <c r="E7744" t="s">
        <v>51</v>
      </c>
      <c r="F7744" t="b">
        <v>0</v>
      </c>
      <c r="G7744" t="s">
        <v>27</v>
      </c>
      <c r="H7744" s="4">
        <v>45750.708460648151</v>
      </c>
      <c r="I7744" t="b">
        <v>0</v>
      </c>
      <c r="J7744" t="b">
        <v>0</v>
      </c>
      <c r="K7744" t="s">
        <v>24</v>
      </c>
      <c r="L7744" t="s">
        <v>36</v>
      </c>
      <c r="N7744">
        <v>32</v>
      </c>
      <c r="O7744" t="s">
        <v>1814</v>
      </c>
      <c r="P7744" t="s">
        <v>753</v>
      </c>
    </row>
    <row r="7745" spans="1:16" x14ac:dyDescent="0.25">
      <c r="A7745" t="s">
        <v>0</v>
      </c>
      <c r="B7745" t="s">
        <v>0</v>
      </c>
      <c r="C7745" t="s">
        <v>9025</v>
      </c>
      <c r="D7745" t="s">
        <v>3973</v>
      </c>
      <c r="E7745" t="s">
        <v>20</v>
      </c>
      <c r="F7745" t="b">
        <v>0</v>
      </c>
      <c r="G7745" t="s">
        <v>27</v>
      </c>
      <c r="H7745" s="4">
        <v>45750.708495370367</v>
      </c>
      <c r="I7745" t="b">
        <v>0</v>
      </c>
      <c r="J7745" t="b">
        <v>1</v>
      </c>
      <c r="K7745" t="s">
        <v>24</v>
      </c>
      <c r="L7745" t="s">
        <v>22</v>
      </c>
      <c r="M7745">
        <v>75000</v>
      </c>
      <c r="O7745" t="s">
        <v>1493</v>
      </c>
      <c r="P7745" t="s">
        <v>204</v>
      </c>
    </row>
    <row r="7746" spans="1:16" x14ac:dyDescent="0.25">
      <c r="A7746" t="s">
        <v>0</v>
      </c>
      <c r="B7746" t="s">
        <v>10607</v>
      </c>
      <c r="C7746" t="s">
        <v>39</v>
      </c>
      <c r="D7746" t="s">
        <v>3973</v>
      </c>
      <c r="E7746" t="s">
        <v>51</v>
      </c>
      <c r="F7746" t="b">
        <v>1</v>
      </c>
      <c r="G7746" t="s">
        <v>30</v>
      </c>
      <c r="H7746" s="4">
        <v>45750.709224537037</v>
      </c>
      <c r="I7746" t="b">
        <v>0</v>
      </c>
      <c r="J7746" t="b">
        <v>0</v>
      </c>
      <c r="K7746" t="s">
        <v>24</v>
      </c>
      <c r="L7746" t="s">
        <v>36</v>
      </c>
      <c r="N7746">
        <v>35</v>
      </c>
      <c r="O7746" t="s">
        <v>1961</v>
      </c>
      <c r="P7746" t="s">
        <v>671</v>
      </c>
    </row>
    <row r="7747" spans="1:16" x14ac:dyDescent="0.25">
      <c r="A7747" t="s">
        <v>40</v>
      </c>
      <c r="B7747" t="s">
        <v>10608</v>
      </c>
      <c r="C7747" t="s">
        <v>155</v>
      </c>
      <c r="D7747" t="s">
        <v>3828</v>
      </c>
      <c r="E7747" t="s">
        <v>51</v>
      </c>
      <c r="F7747" t="b">
        <v>0</v>
      </c>
      <c r="G7747" t="s">
        <v>27</v>
      </c>
      <c r="H7747" s="4">
        <v>45750.710266203707</v>
      </c>
      <c r="I7747" t="b">
        <v>1</v>
      </c>
      <c r="J7747" t="b">
        <v>0</v>
      </c>
      <c r="K7747" t="s">
        <v>24</v>
      </c>
      <c r="L7747" t="s">
        <v>36</v>
      </c>
      <c r="N7747">
        <v>57.5</v>
      </c>
      <c r="O7747" t="s">
        <v>10609</v>
      </c>
      <c r="P7747" t="s">
        <v>10610</v>
      </c>
    </row>
    <row r="7748" spans="1:16" x14ac:dyDescent="0.25">
      <c r="A7748" t="s">
        <v>40</v>
      </c>
      <c r="B7748" t="s">
        <v>10611</v>
      </c>
      <c r="C7748" t="s">
        <v>1648</v>
      </c>
      <c r="D7748" t="s">
        <v>2208</v>
      </c>
      <c r="E7748" t="s">
        <v>20</v>
      </c>
      <c r="F7748" t="b">
        <v>0</v>
      </c>
      <c r="G7748" t="s">
        <v>27</v>
      </c>
      <c r="H7748" s="4">
        <v>45750.710300925923</v>
      </c>
      <c r="I7748" t="b">
        <v>0</v>
      </c>
      <c r="J7748" t="b">
        <v>0</v>
      </c>
      <c r="K7748" t="s">
        <v>24</v>
      </c>
      <c r="L7748" t="s">
        <v>22</v>
      </c>
      <c r="M7748">
        <v>110000</v>
      </c>
      <c r="O7748" t="s">
        <v>10612</v>
      </c>
      <c r="P7748" t="s">
        <v>10613</v>
      </c>
    </row>
    <row r="7749" spans="1:16" x14ac:dyDescent="0.25">
      <c r="A7749" t="s">
        <v>0</v>
      </c>
      <c r="B7749" t="s">
        <v>10614</v>
      </c>
      <c r="C7749" t="s">
        <v>1270</v>
      </c>
      <c r="D7749" t="s">
        <v>2208</v>
      </c>
      <c r="E7749" t="s">
        <v>20</v>
      </c>
      <c r="F7749" t="b">
        <v>0</v>
      </c>
      <c r="G7749" t="s">
        <v>23</v>
      </c>
      <c r="H7749" s="4">
        <v>45750.722627314812</v>
      </c>
      <c r="I7749" t="b">
        <v>0</v>
      </c>
      <c r="J7749" t="b">
        <v>1</v>
      </c>
      <c r="K7749" t="s">
        <v>24</v>
      </c>
      <c r="L7749" t="s">
        <v>22</v>
      </c>
      <c r="M7749">
        <v>65000</v>
      </c>
      <c r="O7749" t="s">
        <v>10399</v>
      </c>
      <c r="P7749" t="s">
        <v>10400</v>
      </c>
    </row>
    <row r="7750" spans="1:16" x14ac:dyDescent="0.25">
      <c r="A7750" t="s">
        <v>0</v>
      </c>
      <c r="B7750" t="s">
        <v>2900</v>
      </c>
      <c r="C7750" t="s">
        <v>3896</v>
      </c>
      <c r="D7750" t="s">
        <v>4084</v>
      </c>
      <c r="E7750" t="s">
        <v>20</v>
      </c>
      <c r="F7750" t="b">
        <v>0</v>
      </c>
      <c r="G7750" t="s">
        <v>41</v>
      </c>
      <c r="H7750" s="4">
        <v>45750.750486111108</v>
      </c>
      <c r="I7750" t="b">
        <v>0</v>
      </c>
      <c r="J7750" t="b">
        <v>0</v>
      </c>
      <c r="K7750" t="s">
        <v>24</v>
      </c>
      <c r="L7750" t="s">
        <v>36</v>
      </c>
      <c r="N7750">
        <v>29.95999908447266</v>
      </c>
      <c r="O7750" t="s">
        <v>10360</v>
      </c>
    </row>
    <row r="7751" spans="1:16" x14ac:dyDescent="0.25">
      <c r="A7751" t="s">
        <v>40</v>
      </c>
      <c r="B7751" t="s">
        <v>9463</v>
      </c>
      <c r="C7751" t="s">
        <v>3515</v>
      </c>
      <c r="D7751" t="s">
        <v>2208</v>
      </c>
      <c r="E7751" t="s">
        <v>20</v>
      </c>
      <c r="F7751" t="b">
        <v>0</v>
      </c>
      <c r="G7751" t="s">
        <v>27</v>
      </c>
      <c r="H7751" s="4">
        <v>45750.793726851851</v>
      </c>
      <c r="I7751" t="b">
        <v>0</v>
      </c>
      <c r="J7751" t="b">
        <v>1</v>
      </c>
      <c r="K7751" t="s">
        <v>24</v>
      </c>
      <c r="L7751" t="s">
        <v>22</v>
      </c>
      <c r="M7751">
        <v>125525</v>
      </c>
      <c r="O7751" t="s">
        <v>9464</v>
      </c>
      <c r="P7751" t="s">
        <v>9465</v>
      </c>
    </row>
    <row r="7752" spans="1:16" x14ac:dyDescent="0.25">
      <c r="A7752" t="s">
        <v>2</v>
      </c>
      <c r="B7752" t="s">
        <v>10615</v>
      </c>
      <c r="C7752" t="s">
        <v>1645</v>
      </c>
      <c r="D7752" t="s">
        <v>3600</v>
      </c>
      <c r="E7752" t="s">
        <v>20</v>
      </c>
      <c r="F7752" t="b">
        <v>0</v>
      </c>
      <c r="G7752" t="s">
        <v>41</v>
      </c>
      <c r="H7752" s="4">
        <v>45750.793912037043</v>
      </c>
      <c r="I7752" t="b">
        <v>0</v>
      </c>
      <c r="J7752" t="b">
        <v>0</v>
      </c>
      <c r="K7752" t="s">
        <v>24</v>
      </c>
      <c r="L7752" t="s">
        <v>36</v>
      </c>
      <c r="N7752">
        <v>81</v>
      </c>
      <c r="O7752" t="s">
        <v>2055</v>
      </c>
      <c r="P7752" t="s">
        <v>10616</v>
      </c>
    </row>
    <row r="7753" spans="1:16" x14ac:dyDescent="0.25">
      <c r="A7753" t="s">
        <v>0</v>
      </c>
      <c r="B7753" t="s">
        <v>10617</v>
      </c>
      <c r="C7753" t="s">
        <v>236</v>
      </c>
      <c r="D7753" t="s">
        <v>3973</v>
      </c>
      <c r="E7753" t="s">
        <v>20</v>
      </c>
      <c r="F7753" t="b">
        <v>0</v>
      </c>
      <c r="G7753" t="s">
        <v>27</v>
      </c>
      <c r="H7753" s="4">
        <v>45750.833541666667</v>
      </c>
      <c r="I7753" t="b">
        <v>0</v>
      </c>
      <c r="J7753" t="b">
        <v>0</v>
      </c>
      <c r="K7753" t="s">
        <v>24</v>
      </c>
      <c r="L7753" t="s">
        <v>22</v>
      </c>
      <c r="M7753">
        <v>97500</v>
      </c>
      <c r="O7753" t="s">
        <v>685</v>
      </c>
      <c r="P7753" t="s">
        <v>3684</v>
      </c>
    </row>
    <row r="7754" spans="1:16" x14ac:dyDescent="0.25">
      <c r="A7754" t="s">
        <v>2</v>
      </c>
      <c r="B7754" t="s">
        <v>10618</v>
      </c>
      <c r="C7754" t="s">
        <v>29</v>
      </c>
      <c r="D7754" t="s">
        <v>3973</v>
      </c>
      <c r="E7754" t="s">
        <v>20</v>
      </c>
      <c r="F7754" t="b">
        <v>0</v>
      </c>
      <c r="G7754" t="s">
        <v>27</v>
      </c>
      <c r="H7754" s="4">
        <v>45750.835289351853</v>
      </c>
      <c r="I7754" t="b">
        <v>0</v>
      </c>
      <c r="J7754" t="b">
        <v>0</v>
      </c>
      <c r="K7754" t="s">
        <v>24</v>
      </c>
      <c r="L7754" t="s">
        <v>22</v>
      </c>
      <c r="M7754">
        <v>125000</v>
      </c>
      <c r="O7754" t="s">
        <v>10619</v>
      </c>
      <c r="P7754" t="s">
        <v>3589</v>
      </c>
    </row>
    <row r="7755" spans="1:16" x14ac:dyDescent="0.25">
      <c r="A7755" t="s">
        <v>1</v>
      </c>
      <c r="B7755" t="s">
        <v>10300</v>
      </c>
      <c r="C7755" t="s">
        <v>316</v>
      </c>
      <c r="D7755" t="s">
        <v>3973</v>
      </c>
      <c r="E7755" t="s">
        <v>20</v>
      </c>
      <c r="F7755" t="b">
        <v>0</v>
      </c>
      <c r="G7755" t="s">
        <v>35</v>
      </c>
      <c r="H7755" s="4">
        <v>45750.875625000001</v>
      </c>
      <c r="I7755" t="b">
        <v>0</v>
      </c>
      <c r="J7755" t="b">
        <v>1</v>
      </c>
      <c r="K7755" t="s">
        <v>24</v>
      </c>
      <c r="L7755" t="s">
        <v>22</v>
      </c>
      <c r="M7755">
        <v>157000</v>
      </c>
      <c r="O7755" t="s">
        <v>402</v>
      </c>
      <c r="P7755" t="s">
        <v>10301</v>
      </c>
    </row>
    <row r="7756" spans="1:16" x14ac:dyDescent="0.25">
      <c r="A7756" t="s">
        <v>0</v>
      </c>
      <c r="B7756" t="s">
        <v>10620</v>
      </c>
      <c r="C7756" t="s">
        <v>151</v>
      </c>
      <c r="D7756" t="s">
        <v>3973</v>
      </c>
      <c r="E7756" t="s">
        <v>20</v>
      </c>
      <c r="F7756" t="b">
        <v>0</v>
      </c>
      <c r="G7756" t="s">
        <v>30</v>
      </c>
      <c r="H7756" s="4">
        <v>45750.875810185193</v>
      </c>
      <c r="I7756" t="b">
        <v>0</v>
      </c>
      <c r="J7756" t="b">
        <v>0</v>
      </c>
      <c r="K7756" t="s">
        <v>24</v>
      </c>
      <c r="L7756" t="s">
        <v>36</v>
      </c>
      <c r="N7756">
        <v>26</v>
      </c>
      <c r="O7756" t="s">
        <v>934</v>
      </c>
      <c r="P7756" t="s">
        <v>2046</v>
      </c>
    </row>
    <row r="7757" spans="1:16" x14ac:dyDescent="0.25">
      <c r="A7757" t="s">
        <v>40</v>
      </c>
      <c r="B7757" t="s">
        <v>8176</v>
      </c>
      <c r="C7757" t="s">
        <v>192</v>
      </c>
      <c r="D7757" t="s">
        <v>3600</v>
      </c>
      <c r="E7757" t="s">
        <v>20</v>
      </c>
      <c r="F7757" t="b">
        <v>0</v>
      </c>
      <c r="G7757" t="s">
        <v>27</v>
      </c>
      <c r="H7757" s="4">
        <v>45750.877013888887</v>
      </c>
      <c r="I7757" t="b">
        <v>0</v>
      </c>
      <c r="J7757" t="b">
        <v>1</v>
      </c>
      <c r="K7757" t="s">
        <v>24</v>
      </c>
      <c r="L7757" t="s">
        <v>22</v>
      </c>
      <c r="M7757">
        <v>267161.9375</v>
      </c>
      <c r="O7757" t="s">
        <v>10621</v>
      </c>
      <c r="P7757" t="s">
        <v>10622</v>
      </c>
    </row>
    <row r="7758" spans="1:16" x14ac:dyDescent="0.25">
      <c r="A7758" t="s">
        <v>28</v>
      </c>
      <c r="B7758" t="s">
        <v>10623</v>
      </c>
      <c r="C7758" t="s">
        <v>120</v>
      </c>
      <c r="D7758" t="s">
        <v>3973</v>
      </c>
      <c r="E7758" t="s">
        <v>20</v>
      </c>
      <c r="F7758" t="b">
        <v>0</v>
      </c>
      <c r="G7758" t="s">
        <v>23</v>
      </c>
      <c r="H7758" s="4">
        <v>45750.889814814807</v>
      </c>
      <c r="I7758" t="b">
        <v>0</v>
      </c>
      <c r="J7758" t="b">
        <v>1</v>
      </c>
      <c r="K7758" t="s">
        <v>24</v>
      </c>
      <c r="L7758" t="s">
        <v>22</v>
      </c>
      <c r="M7758">
        <v>150000</v>
      </c>
      <c r="O7758" t="s">
        <v>10624</v>
      </c>
      <c r="P7758" t="s">
        <v>10625</v>
      </c>
    </row>
    <row r="7759" spans="1:16" x14ac:dyDescent="0.25">
      <c r="A7759" t="s">
        <v>40</v>
      </c>
      <c r="B7759" t="s">
        <v>10626</v>
      </c>
      <c r="C7759" t="s">
        <v>236</v>
      </c>
      <c r="D7759" t="s">
        <v>5535</v>
      </c>
      <c r="E7759" t="s">
        <v>20</v>
      </c>
      <c r="F7759" t="b">
        <v>0</v>
      </c>
      <c r="G7759" t="s">
        <v>27</v>
      </c>
      <c r="H7759" s="4">
        <v>45751.001956018517</v>
      </c>
      <c r="I7759" t="b">
        <v>0</v>
      </c>
      <c r="J7759" t="b">
        <v>1</v>
      </c>
      <c r="K7759" t="s">
        <v>24</v>
      </c>
      <c r="L7759" t="s">
        <v>22</v>
      </c>
      <c r="M7759">
        <v>108267</v>
      </c>
      <c r="O7759" t="s">
        <v>2609</v>
      </c>
      <c r="P7759" t="s">
        <v>10627</v>
      </c>
    </row>
    <row r="7760" spans="1:16" x14ac:dyDescent="0.25">
      <c r="A7760" t="s">
        <v>2</v>
      </c>
      <c r="B7760" t="s">
        <v>1059</v>
      </c>
      <c r="C7760" t="s">
        <v>10628</v>
      </c>
      <c r="D7760" t="s">
        <v>5123</v>
      </c>
      <c r="E7760" t="s">
        <v>20</v>
      </c>
      <c r="F7760" t="b">
        <v>0</v>
      </c>
      <c r="G7760" t="s">
        <v>27</v>
      </c>
      <c r="H7760" s="4">
        <v>45751.002025462964</v>
      </c>
      <c r="I7760" t="b">
        <v>0</v>
      </c>
      <c r="J7760" t="b">
        <v>1</v>
      </c>
      <c r="K7760" t="s">
        <v>24</v>
      </c>
      <c r="L7760" t="s">
        <v>22</v>
      </c>
      <c r="M7760">
        <v>135000</v>
      </c>
      <c r="O7760" t="s">
        <v>428</v>
      </c>
      <c r="P7760" t="s">
        <v>4240</v>
      </c>
    </row>
    <row r="7761" spans="1:16" x14ac:dyDescent="0.25">
      <c r="A7761" t="s">
        <v>139</v>
      </c>
      <c r="B7761" t="s">
        <v>1634</v>
      </c>
      <c r="C7761" t="s">
        <v>3705</v>
      </c>
      <c r="D7761" t="s">
        <v>3973</v>
      </c>
      <c r="E7761" t="s">
        <v>51</v>
      </c>
      <c r="F7761" t="b">
        <v>0</v>
      </c>
      <c r="G7761" t="s">
        <v>52</v>
      </c>
      <c r="H7761" s="4">
        <v>45751.042743055557</v>
      </c>
      <c r="I7761" t="b">
        <v>0</v>
      </c>
      <c r="J7761" t="b">
        <v>1</v>
      </c>
      <c r="K7761" t="s">
        <v>24</v>
      </c>
      <c r="L7761" t="s">
        <v>36</v>
      </c>
      <c r="N7761">
        <v>56.5</v>
      </c>
      <c r="O7761" t="s">
        <v>2694</v>
      </c>
      <c r="P7761" t="s">
        <v>10629</v>
      </c>
    </row>
    <row r="7762" spans="1:16" x14ac:dyDescent="0.25">
      <c r="A7762" t="s">
        <v>0</v>
      </c>
      <c r="B7762" t="s">
        <v>0</v>
      </c>
      <c r="C7762" t="s">
        <v>3252</v>
      </c>
      <c r="D7762" t="s">
        <v>7547</v>
      </c>
      <c r="E7762" t="s">
        <v>34</v>
      </c>
      <c r="F7762" t="b">
        <v>0</v>
      </c>
      <c r="G7762" t="s">
        <v>52</v>
      </c>
      <c r="H7762" s="4">
        <v>45751.042754629627</v>
      </c>
      <c r="I7762" t="b">
        <v>0</v>
      </c>
      <c r="J7762" t="b">
        <v>0</v>
      </c>
      <c r="K7762" t="s">
        <v>24</v>
      </c>
      <c r="L7762" t="s">
        <v>36</v>
      </c>
      <c r="N7762">
        <v>15</v>
      </c>
      <c r="O7762" t="s">
        <v>7548</v>
      </c>
      <c r="P7762" t="s">
        <v>61</v>
      </c>
    </row>
    <row r="7763" spans="1:16" x14ac:dyDescent="0.25">
      <c r="A7763" t="s">
        <v>89</v>
      </c>
      <c r="B7763" t="s">
        <v>10630</v>
      </c>
      <c r="C7763" t="s">
        <v>10631</v>
      </c>
      <c r="D7763" t="s">
        <v>3973</v>
      </c>
      <c r="E7763" t="s">
        <v>20</v>
      </c>
      <c r="F7763" t="b">
        <v>0</v>
      </c>
      <c r="G7763" t="s">
        <v>27</v>
      </c>
      <c r="H7763" s="4">
        <v>45751.085370370369</v>
      </c>
      <c r="I7763" t="b">
        <v>0</v>
      </c>
      <c r="J7763" t="b">
        <v>0</v>
      </c>
      <c r="K7763" t="s">
        <v>24</v>
      </c>
      <c r="L7763" t="s">
        <v>36</v>
      </c>
      <c r="N7763">
        <v>37.5</v>
      </c>
      <c r="O7763" t="s">
        <v>6089</v>
      </c>
      <c r="P7763" t="s">
        <v>10632</v>
      </c>
    </row>
    <row r="7764" spans="1:16" x14ac:dyDescent="0.25">
      <c r="A7764" t="s">
        <v>0</v>
      </c>
      <c r="B7764" t="s">
        <v>8305</v>
      </c>
      <c r="C7764" t="s">
        <v>82</v>
      </c>
      <c r="D7764" t="s">
        <v>3828</v>
      </c>
      <c r="E7764" t="s">
        <v>20</v>
      </c>
      <c r="F7764" t="b">
        <v>0</v>
      </c>
      <c r="G7764" t="s">
        <v>27</v>
      </c>
      <c r="H7764" s="4">
        <v>45751.250057870369</v>
      </c>
      <c r="I7764" t="b">
        <v>1</v>
      </c>
      <c r="J7764" t="b">
        <v>1</v>
      </c>
      <c r="K7764" t="s">
        <v>24</v>
      </c>
      <c r="L7764" t="s">
        <v>22</v>
      </c>
      <c r="M7764">
        <v>100000</v>
      </c>
      <c r="O7764" t="s">
        <v>2411</v>
      </c>
      <c r="P7764" t="s">
        <v>2996</v>
      </c>
    </row>
    <row r="7765" spans="1:16" x14ac:dyDescent="0.25">
      <c r="A7765" t="s">
        <v>0</v>
      </c>
      <c r="B7765" t="s">
        <v>10633</v>
      </c>
      <c r="C7765" t="s">
        <v>1325</v>
      </c>
      <c r="D7765" t="s">
        <v>3828</v>
      </c>
      <c r="E7765" t="s">
        <v>20</v>
      </c>
      <c r="F7765" t="b">
        <v>0</v>
      </c>
      <c r="G7765" t="s">
        <v>41</v>
      </c>
      <c r="H7765" s="4">
        <v>45751.250092592592</v>
      </c>
      <c r="I7765" t="b">
        <v>1</v>
      </c>
      <c r="J7765" t="b">
        <v>1</v>
      </c>
      <c r="K7765" t="s">
        <v>24</v>
      </c>
      <c r="L7765" t="s">
        <v>36</v>
      </c>
      <c r="N7765">
        <v>21.5</v>
      </c>
      <c r="O7765" t="s">
        <v>10634</v>
      </c>
    </row>
    <row r="7766" spans="1:16" x14ac:dyDescent="0.25">
      <c r="A7766" t="s">
        <v>0</v>
      </c>
      <c r="B7766" t="s">
        <v>10635</v>
      </c>
      <c r="C7766" t="s">
        <v>143</v>
      </c>
      <c r="D7766" t="s">
        <v>3828</v>
      </c>
      <c r="E7766" t="s">
        <v>51</v>
      </c>
      <c r="F7766" t="b">
        <v>0</v>
      </c>
      <c r="G7766" t="s">
        <v>35</v>
      </c>
      <c r="H7766" s="4">
        <v>45751.2502662037</v>
      </c>
      <c r="I7766" t="b">
        <v>0</v>
      </c>
      <c r="J7766" t="b">
        <v>0</v>
      </c>
      <c r="K7766" t="s">
        <v>24</v>
      </c>
      <c r="L7766" t="s">
        <v>36</v>
      </c>
      <c r="N7766">
        <v>44.819999694824219</v>
      </c>
      <c r="O7766" t="s">
        <v>1396</v>
      </c>
      <c r="P7766" t="s">
        <v>10636</v>
      </c>
    </row>
    <row r="7767" spans="1:16" x14ac:dyDescent="0.25">
      <c r="A7767" t="s">
        <v>1</v>
      </c>
      <c r="B7767" t="s">
        <v>844</v>
      </c>
      <c r="C7767" t="s">
        <v>82</v>
      </c>
      <c r="D7767" t="s">
        <v>3828</v>
      </c>
      <c r="E7767" t="s">
        <v>20</v>
      </c>
      <c r="F7767" t="b">
        <v>0</v>
      </c>
      <c r="G7767" t="s">
        <v>27</v>
      </c>
      <c r="H7767" s="4">
        <v>45751.251180555562</v>
      </c>
      <c r="I7767" t="b">
        <v>0</v>
      </c>
      <c r="J7767" t="b">
        <v>1</v>
      </c>
      <c r="K7767" t="s">
        <v>24</v>
      </c>
      <c r="L7767" t="s">
        <v>22</v>
      </c>
      <c r="M7767">
        <v>174500</v>
      </c>
      <c r="O7767" t="s">
        <v>341</v>
      </c>
      <c r="P7767" t="s">
        <v>302</v>
      </c>
    </row>
    <row r="7768" spans="1:16" x14ac:dyDescent="0.25">
      <c r="A7768" t="s">
        <v>1</v>
      </c>
      <c r="B7768" t="s">
        <v>1</v>
      </c>
      <c r="C7768" t="s">
        <v>749</v>
      </c>
      <c r="D7768" t="s">
        <v>10637</v>
      </c>
      <c r="E7768" t="s">
        <v>34</v>
      </c>
      <c r="F7768" t="b">
        <v>0</v>
      </c>
      <c r="G7768" t="s">
        <v>30</v>
      </c>
      <c r="H7768" s="4">
        <v>45751.251585648148</v>
      </c>
      <c r="I7768" t="b">
        <v>0</v>
      </c>
      <c r="J7768" t="b">
        <v>1</v>
      </c>
      <c r="K7768" t="s">
        <v>24</v>
      </c>
      <c r="L7768" t="s">
        <v>22</v>
      </c>
      <c r="M7768">
        <v>125520</v>
      </c>
      <c r="O7768" t="s">
        <v>3243</v>
      </c>
      <c r="P7768" t="s">
        <v>149</v>
      </c>
    </row>
    <row r="7769" spans="1:16" x14ac:dyDescent="0.25">
      <c r="A7769" t="s">
        <v>1</v>
      </c>
      <c r="B7769" t="s">
        <v>1</v>
      </c>
      <c r="C7769" t="s">
        <v>2081</v>
      </c>
      <c r="D7769" t="s">
        <v>3828</v>
      </c>
      <c r="E7769" t="s">
        <v>20</v>
      </c>
      <c r="F7769" t="b">
        <v>0</v>
      </c>
      <c r="G7769" t="s">
        <v>30</v>
      </c>
      <c r="H7769" s="4">
        <v>45751.251585648148</v>
      </c>
      <c r="I7769" t="b">
        <v>0</v>
      </c>
      <c r="J7769" t="b">
        <v>1</v>
      </c>
      <c r="K7769" t="s">
        <v>24</v>
      </c>
      <c r="L7769" t="s">
        <v>22</v>
      </c>
      <c r="M7769">
        <v>137500</v>
      </c>
      <c r="O7769" t="s">
        <v>8893</v>
      </c>
      <c r="P7769" t="s">
        <v>8894</v>
      </c>
    </row>
    <row r="7770" spans="1:16" x14ac:dyDescent="0.25">
      <c r="A7770" t="s">
        <v>1</v>
      </c>
      <c r="B7770" t="s">
        <v>10638</v>
      </c>
      <c r="C7770" t="s">
        <v>23</v>
      </c>
      <c r="D7770" t="s">
        <v>3970</v>
      </c>
      <c r="E7770" t="s">
        <v>20</v>
      </c>
      <c r="F7770" t="b">
        <v>0</v>
      </c>
      <c r="G7770" t="s">
        <v>52</v>
      </c>
      <c r="H7770" s="4">
        <v>45751.251759259263</v>
      </c>
      <c r="I7770" t="b">
        <v>0</v>
      </c>
      <c r="J7770" t="b">
        <v>0</v>
      </c>
      <c r="K7770" t="s">
        <v>24</v>
      </c>
      <c r="L7770" t="s">
        <v>22</v>
      </c>
      <c r="M7770">
        <v>80000</v>
      </c>
      <c r="O7770" t="s">
        <v>10639</v>
      </c>
      <c r="P7770" t="s">
        <v>10640</v>
      </c>
    </row>
    <row r="7771" spans="1:16" x14ac:dyDescent="0.25">
      <c r="A7771" t="s">
        <v>40</v>
      </c>
      <c r="B7771" t="s">
        <v>5568</v>
      </c>
      <c r="C7771" t="s">
        <v>484</v>
      </c>
      <c r="D7771" t="s">
        <v>3970</v>
      </c>
      <c r="E7771" t="s">
        <v>20</v>
      </c>
      <c r="F7771" t="b">
        <v>0</v>
      </c>
      <c r="G7771" t="s">
        <v>27</v>
      </c>
      <c r="H7771" s="4">
        <v>45751.251909722218</v>
      </c>
      <c r="I7771" t="b">
        <v>0</v>
      </c>
      <c r="J7771" t="b">
        <v>1</v>
      </c>
      <c r="K7771" t="s">
        <v>24</v>
      </c>
      <c r="L7771" t="s">
        <v>22</v>
      </c>
      <c r="M7771">
        <v>193000</v>
      </c>
      <c r="O7771" t="s">
        <v>10641</v>
      </c>
      <c r="P7771" t="s">
        <v>5569</v>
      </c>
    </row>
    <row r="7772" spans="1:16" x14ac:dyDescent="0.25">
      <c r="A7772" t="s">
        <v>2</v>
      </c>
      <c r="B7772" t="s">
        <v>10281</v>
      </c>
      <c r="C7772" t="s">
        <v>10642</v>
      </c>
      <c r="D7772" t="s">
        <v>3970</v>
      </c>
      <c r="E7772" t="s">
        <v>20</v>
      </c>
      <c r="F7772" t="b">
        <v>0</v>
      </c>
      <c r="G7772" t="s">
        <v>27</v>
      </c>
      <c r="H7772" s="4">
        <v>45751.253287037027</v>
      </c>
      <c r="I7772" t="b">
        <v>1</v>
      </c>
      <c r="J7772" t="b">
        <v>1</v>
      </c>
      <c r="K7772" t="s">
        <v>24</v>
      </c>
      <c r="L7772" t="s">
        <v>22</v>
      </c>
      <c r="M7772">
        <v>115000</v>
      </c>
      <c r="O7772" t="s">
        <v>3591</v>
      </c>
      <c r="P7772" t="s">
        <v>10283</v>
      </c>
    </row>
    <row r="7773" spans="1:16" x14ac:dyDescent="0.25">
      <c r="A7773" t="s">
        <v>40</v>
      </c>
      <c r="B7773" t="s">
        <v>5579</v>
      </c>
      <c r="C7773" t="s">
        <v>39</v>
      </c>
      <c r="D7773" t="s">
        <v>10643</v>
      </c>
      <c r="E7773" t="s">
        <v>20</v>
      </c>
      <c r="F7773" t="b">
        <v>1</v>
      </c>
      <c r="G7773" t="s">
        <v>30</v>
      </c>
      <c r="H7773" s="4">
        <v>45751.253958333327</v>
      </c>
      <c r="I7773" t="b">
        <v>0</v>
      </c>
      <c r="J7773" t="b">
        <v>1</v>
      </c>
      <c r="K7773" t="s">
        <v>24</v>
      </c>
      <c r="L7773" t="s">
        <v>22</v>
      </c>
      <c r="M7773">
        <v>106500</v>
      </c>
      <c r="O7773" t="s">
        <v>10644</v>
      </c>
      <c r="P7773" t="s">
        <v>5580</v>
      </c>
    </row>
    <row r="7774" spans="1:16" x14ac:dyDescent="0.25">
      <c r="A7774" t="s">
        <v>40</v>
      </c>
      <c r="B7774" t="s">
        <v>10645</v>
      </c>
      <c r="C7774" t="s">
        <v>39</v>
      </c>
      <c r="D7774" t="s">
        <v>3973</v>
      </c>
      <c r="E7774" t="s">
        <v>20</v>
      </c>
      <c r="F7774" t="b">
        <v>1</v>
      </c>
      <c r="G7774" t="s">
        <v>106</v>
      </c>
      <c r="H7774" s="4">
        <v>45751.271226851852</v>
      </c>
      <c r="I7774" t="b">
        <v>0</v>
      </c>
      <c r="J7774" t="b">
        <v>0</v>
      </c>
      <c r="K7774" t="s">
        <v>106</v>
      </c>
      <c r="L7774" t="s">
        <v>22</v>
      </c>
      <c r="M7774">
        <v>139000</v>
      </c>
      <c r="O7774" t="s">
        <v>10646</v>
      </c>
      <c r="P7774" t="s">
        <v>10647</v>
      </c>
    </row>
    <row r="7775" spans="1:16" x14ac:dyDescent="0.25">
      <c r="A7775" t="s">
        <v>1</v>
      </c>
      <c r="B7775" t="s">
        <v>10648</v>
      </c>
      <c r="C7775" t="s">
        <v>39</v>
      </c>
      <c r="D7775" t="s">
        <v>10649</v>
      </c>
      <c r="E7775" t="s">
        <v>34</v>
      </c>
      <c r="F7775" t="b">
        <v>1</v>
      </c>
      <c r="G7775" t="s">
        <v>699</v>
      </c>
      <c r="H7775" s="4">
        <v>45751.274340277778</v>
      </c>
      <c r="I7775" t="b">
        <v>0</v>
      </c>
      <c r="J7775" t="b">
        <v>0</v>
      </c>
      <c r="K7775" t="s">
        <v>699</v>
      </c>
      <c r="L7775" t="s">
        <v>36</v>
      </c>
      <c r="N7775">
        <v>25</v>
      </c>
      <c r="O7775" t="s">
        <v>1283</v>
      </c>
      <c r="P7775" t="s">
        <v>700</v>
      </c>
    </row>
    <row r="7776" spans="1:16" x14ac:dyDescent="0.25">
      <c r="A7776" t="s">
        <v>0</v>
      </c>
      <c r="B7776" t="s">
        <v>10650</v>
      </c>
      <c r="C7776" t="s">
        <v>10651</v>
      </c>
      <c r="D7776" t="s">
        <v>6424</v>
      </c>
      <c r="E7776" t="s">
        <v>20</v>
      </c>
      <c r="F7776" t="b">
        <v>0</v>
      </c>
      <c r="G7776" t="s">
        <v>282</v>
      </c>
      <c r="H7776" s="4">
        <v>45751.276805555557</v>
      </c>
      <c r="I7776" t="b">
        <v>1</v>
      </c>
      <c r="J7776" t="b">
        <v>0</v>
      </c>
      <c r="K7776" t="s">
        <v>282</v>
      </c>
      <c r="L7776" t="s">
        <v>22</v>
      </c>
      <c r="M7776">
        <v>99850</v>
      </c>
      <c r="O7776" t="s">
        <v>5898</v>
      </c>
    </row>
    <row r="7777" spans="1:16" x14ac:dyDescent="0.25">
      <c r="A7777" t="s">
        <v>1</v>
      </c>
      <c r="B7777" t="s">
        <v>4047</v>
      </c>
      <c r="C7777" t="s">
        <v>192</v>
      </c>
      <c r="D7777" t="s">
        <v>3970</v>
      </c>
      <c r="E7777" t="s">
        <v>20</v>
      </c>
      <c r="F7777" t="b">
        <v>0</v>
      </c>
      <c r="G7777" t="s">
        <v>23</v>
      </c>
      <c r="H7777" s="4">
        <v>45751.284525462957</v>
      </c>
      <c r="I7777" t="b">
        <v>0</v>
      </c>
      <c r="J7777" t="b">
        <v>1</v>
      </c>
      <c r="K7777" t="s">
        <v>24</v>
      </c>
      <c r="L7777" t="s">
        <v>22</v>
      </c>
      <c r="M7777">
        <v>140000</v>
      </c>
      <c r="O7777" t="s">
        <v>800</v>
      </c>
      <c r="P7777" t="s">
        <v>4046</v>
      </c>
    </row>
    <row r="7778" spans="1:16" x14ac:dyDescent="0.25">
      <c r="A7778" t="s">
        <v>2</v>
      </c>
      <c r="B7778" t="s">
        <v>2</v>
      </c>
      <c r="C7778" t="s">
        <v>39</v>
      </c>
      <c r="D7778" t="s">
        <v>3985</v>
      </c>
      <c r="E7778" t="s">
        <v>20</v>
      </c>
      <c r="F7778" t="b">
        <v>1</v>
      </c>
      <c r="G7778" t="s">
        <v>2260</v>
      </c>
      <c r="H7778" s="4">
        <v>45751.302118055559</v>
      </c>
      <c r="I7778" t="b">
        <v>1</v>
      </c>
      <c r="J7778" t="b">
        <v>1</v>
      </c>
      <c r="K7778" t="s">
        <v>2260</v>
      </c>
      <c r="L7778" t="s">
        <v>22</v>
      </c>
      <c r="M7778">
        <v>175000</v>
      </c>
      <c r="O7778" t="s">
        <v>5141</v>
      </c>
      <c r="P7778" t="s">
        <v>10652</v>
      </c>
    </row>
    <row r="7779" spans="1:16" x14ac:dyDescent="0.25">
      <c r="A7779" t="s">
        <v>1</v>
      </c>
      <c r="B7779" t="s">
        <v>265</v>
      </c>
      <c r="C7779" t="s">
        <v>39</v>
      </c>
      <c r="D7779" t="s">
        <v>3828</v>
      </c>
      <c r="E7779" t="s">
        <v>20</v>
      </c>
      <c r="F7779" t="b">
        <v>1</v>
      </c>
      <c r="G7779" t="s">
        <v>1247</v>
      </c>
      <c r="H7779" s="4">
        <v>45751.303888888891</v>
      </c>
      <c r="I7779" t="b">
        <v>0</v>
      </c>
      <c r="J7779" t="b">
        <v>0</v>
      </c>
      <c r="K7779" t="s">
        <v>1247</v>
      </c>
      <c r="L7779" t="s">
        <v>22</v>
      </c>
      <c r="M7779">
        <v>216000</v>
      </c>
      <c r="O7779" t="s">
        <v>254</v>
      </c>
      <c r="P7779" t="s">
        <v>770</v>
      </c>
    </row>
    <row r="7780" spans="1:16" x14ac:dyDescent="0.25">
      <c r="A7780" t="s">
        <v>89</v>
      </c>
      <c r="B7780" t="s">
        <v>10653</v>
      </c>
      <c r="C7780" t="s">
        <v>39</v>
      </c>
      <c r="D7780" t="s">
        <v>3985</v>
      </c>
      <c r="E7780" t="s">
        <v>20</v>
      </c>
      <c r="F7780" t="b">
        <v>1</v>
      </c>
      <c r="G7780" t="s">
        <v>1217</v>
      </c>
      <c r="H7780" s="4">
        <v>45751.311759259261</v>
      </c>
      <c r="I7780" t="b">
        <v>0</v>
      </c>
      <c r="J7780" t="b">
        <v>0</v>
      </c>
      <c r="K7780" t="s">
        <v>1217</v>
      </c>
      <c r="L7780" t="s">
        <v>22</v>
      </c>
      <c r="M7780">
        <v>47232</v>
      </c>
      <c r="O7780" t="s">
        <v>4027</v>
      </c>
      <c r="P7780" t="s">
        <v>4028</v>
      </c>
    </row>
    <row r="7781" spans="1:16" x14ac:dyDescent="0.25">
      <c r="A7781" t="s">
        <v>28</v>
      </c>
      <c r="B7781" t="s">
        <v>10520</v>
      </c>
      <c r="C7781" t="s">
        <v>39</v>
      </c>
      <c r="D7781" t="s">
        <v>3973</v>
      </c>
      <c r="E7781" t="s">
        <v>20</v>
      </c>
      <c r="F7781" t="b">
        <v>1</v>
      </c>
      <c r="G7781" t="s">
        <v>106</v>
      </c>
      <c r="H7781" s="4">
        <v>45751.313020833331</v>
      </c>
      <c r="I7781" t="b">
        <v>0</v>
      </c>
      <c r="J7781" t="b">
        <v>0</v>
      </c>
      <c r="K7781" t="s">
        <v>106</v>
      </c>
      <c r="L7781" t="s">
        <v>36</v>
      </c>
      <c r="N7781">
        <v>50</v>
      </c>
      <c r="O7781" t="s">
        <v>1667</v>
      </c>
    </row>
    <row r="7782" spans="1:16" x14ac:dyDescent="0.25">
      <c r="A7782" t="s">
        <v>28</v>
      </c>
      <c r="B7782" t="s">
        <v>10520</v>
      </c>
      <c r="C7782" t="s">
        <v>39</v>
      </c>
      <c r="D7782" t="s">
        <v>3973</v>
      </c>
      <c r="E7782" t="s">
        <v>20</v>
      </c>
      <c r="F7782" t="b">
        <v>1</v>
      </c>
      <c r="G7782" t="s">
        <v>217</v>
      </c>
      <c r="H7782" s="4">
        <v>45751.316574074073</v>
      </c>
      <c r="I7782" t="b">
        <v>0</v>
      </c>
      <c r="J7782" t="b">
        <v>0</v>
      </c>
      <c r="K7782" t="s">
        <v>217</v>
      </c>
      <c r="L7782" t="s">
        <v>36</v>
      </c>
      <c r="N7782">
        <v>50</v>
      </c>
      <c r="O7782" t="s">
        <v>1667</v>
      </c>
    </row>
    <row r="7783" spans="1:16" x14ac:dyDescent="0.25">
      <c r="A7783" t="s">
        <v>1</v>
      </c>
      <c r="B7783" t="s">
        <v>101</v>
      </c>
      <c r="C7783" t="s">
        <v>278</v>
      </c>
      <c r="D7783" t="s">
        <v>3970</v>
      </c>
      <c r="E7783" t="s">
        <v>20</v>
      </c>
      <c r="F7783" t="b">
        <v>0</v>
      </c>
      <c r="G7783" t="s">
        <v>23</v>
      </c>
      <c r="H7783" s="4">
        <v>45751.326238425929</v>
      </c>
      <c r="I7783" t="b">
        <v>0</v>
      </c>
      <c r="J7783" t="b">
        <v>1</v>
      </c>
      <c r="K7783" t="s">
        <v>24</v>
      </c>
      <c r="L7783" t="s">
        <v>22</v>
      </c>
      <c r="M7783">
        <v>106300</v>
      </c>
      <c r="O7783" t="s">
        <v>2328</v>
      </c>
      <c r="P7783" t="s">
        <v>10654</v>
      </c>
    </row>
    <row r="7784" spans="1:16" x14ac:dyDescent="0.25">
      <c r="A7784" t="s">
        <v>19</v>
      </c>
      <c r="B7784" t="s">
        <v>10655</v>
      </c>
      <c r="C7784" t="s">
        <v>10656</v>
      </c>
      <c r="D7784" t="s">
        <v>3957</v>
      </c>
      <c r="E7784" t="s">
        <v>34</v>
      </c>
      <c r="F7784" t="b">
        <v>0</v>
      </c>
      <c r="G7784" t="s">
        <v>27</v>
      </c>
      <c r="H7784" s="4">
        <v>45751.334432870368</v>
      </c>
      <c r="I7784" t="b">
        <v>0</v>
      </c>
      <c r="J7784" t="b">
        <v>0</v>
      </c>
      <c r="K7784" t="s">
        <v>24</v>
      </c>
      <c r="L7784" t="s">
        <v>36</v>
      </c>
      <c r="N7784">
        <v>49.895000457763672</v>
      </c>
      <c r="O7784" t="s">
        <v>9715</v>
      </c>
      <c r="P7784" t="s">
        <v>7558</v>
      </c>
    </row>
    <row r="7785" spans="1:16" x14ac:dyDescent="0.25">
      <c r="A7785" t="s">
        <v>1</v>
      </c>
      <c r="B7785" t="s">
        <v>10657</v>
      </c>
      <c r="C7785" t="s">
        <v>9565</v>
      </c>
      <c r="D7785" t="s">
        <v>3957</v>
      </c>
      <c r="E7785" t="s">
        <v>20</v>
      </c>
      <c r="F7785" t="b">
        <v>0</v>
      </c>
      <c r="G7785" t="s">
        <v>27</v>
      </c>
      <c r="H7785" s="4">
        <v>45751.334467592591</v>
      </c>
      <c r="I7785" t="b">
        <v>0</v>
      </c>
      <c r="J7785" t="b">
        <v>1</v>
      </c>
      <c r="K7785" t="s">
        <v>24</v>
      </c>
      <c r="L7785" t="s">
        <v>36</v>
      </c>
      <c r="N7785">
        <v>51.239997863769531</v>
      </c>
      <c r="O7785" t="s">
        <v>1370</v>
      </c>
      <c r="P7785" t="s">
        <v>8978</v>
      </c>
    </row>
    <row r="7786" spans="1:16" x14ac:dyDescent="0.25">
      <c r="A7786" t="s">
        <v>40</v>
      </c>
      <c r="B7786" t="s">
        <v>10658</v>
      </c>
      <c r="C7786" t="s">
        <v>10659</v>
      </c>
      <c r="D7786" t="s">
        <v>3957</v>
      </c>
      <c r="E7786" t="s">
        <v>20</v>
      </c>
      <c r="F7786" t="b">
        <v>0</v>
      </c>
      <c r="G7786" t="s">
        <v>27</v>
      </c>
      <c r="H7786" s="4">
        <v>45751.336689814823</v>
      </c>
      <c r="I7786" t="b">
        <v>0</v>
      </c>
      <c r="J7786" t="b">
        <v>1</v>
      </c>
      <c r="K7786" t="s">
        <v>24</v>
      </c>
      <c r="L7786" t="s">
        <v>36</v>
      </c>
      <c r="N7786">
        <v>40.635002136230469</v>
      </c>
      <c r="O7786" t="s">
        <v>2113</v>
      </c>
      <c r="P7786" t="s">
        <v>8761</v>
      </c>
    </row>
    <row r="7787" spans="1:16" x14ac:dyDescent="0.25">
      <c r="A7787" t="s">
        <v>89</v>
      </c>
      <c r="B7787" t="s">
        <v>10660</v>
      </c>
      <c r="C7787" t="s">
        <v>39</v>
      </c>
      <c r="D7787" t="s">
        <v>3973</v>
      </c>
      <c r="E7787" t="s">
        <v>105</v>
      </c>
      <c r="F7787" t="b">
        <v>1</v>
      </c>
      <c r="G7787" t="s">
        <v>762</v>
      </c>
      <c r="H7787" s="4">
        <v>45751.353935185187</v>
      </c>
      <c r="I7787" t="b">
        <v>1</v>
      </c>
      <c r="J7787" t="b">
        <v>0</v>
      </c>
      <c r="K7787" t="s">
        <v>762</v>
      </c>
      <c r="L7787" t="s">
        <v>36</v>
      </c>
      <c r="N7787">
        <v>22.5</v>
      </c>
      <c r="O7787" t="s">
        <v>10661</v>
      </c>
      <c r="P7787" t="s">
        <v>10662</v>
      </c>
    </row>
    <row r="7788" spans="1:16" x14ac:dyDescent="0.25">
      <c r="A7788" t="s">
        <v>19</v>
      </c>
      <c r="B7788" t="s">
        <v>1672</v>
      </c>
      <c r="C7788" t="s">
        <v>49</v>
      </c>
      <c r="D7788" t="s">
        <v>3973</v>
      </c>
      <c r="E7788" t="s">
        <v>20</v>
      </c>
      <c r="F7788" t="b">
        <v>0</v>
      </c>
      <c r="G7788" t="s">
        <v>41</v>
      </c>
      <c r="H7788" s="4">
        <v>45751.375173611108</v>
      </c>
      <c r="I7788" t="b">
        <v>0</v>
      </c>
      <c r="J7788" t="b">
        <v>1</v>
      </c>
      <c r="K7788" t="s">
        <v>24</v>
      </c>
      <c r="L7788" t="s">
        <v>22</v>
      </c>
      <c r="M7788">
        <v>210500</v>
      </c>
      <c r="O7788" t="s">
        <v>835</v>
      </c>
      <c r="P7788" t="s">
        <v>1673</v>
      </c>
    </row>
    <row r="7789" spans="1:16" x14ac:dyDescent="0.25">
      <c r="A7789" t="s">
        <v>1</v>
      </c>
      <c r="B7789" t="s">
        <v>10663</v>
      </c>
      <c r="C7789" t="s">
        <v>1959</v>
      </c>
      <c r="D7789" t="s">
        <v>3973</v>
      </c>
      <c r="E7789" t="s">
        <v>20</v>
      </c>
      <c r="F7789" t="b">
        <v>0</v>
      </c>
      <c r="G7789" t="s">
        <v>41</v>
      </c>
      <c r="H7789" s="4">
        <v>45751.375185185178</v>
      </c>
      <c r="I7789" t="b">
        <v>0</v>
      </c>
      <c r="J7789" t="b">
        <v>1</v>
      </c>
      <c r="K7789" t="s">
        <v>24</v>
      </c>
      <c r="L7789" t="s">
        <v>22</v>
      </c>
      <c r="M7789">
        <v>242500</v>
      </c>
      <c r="O7789" t="s">
        <v>10664</v>
      </c>
      <c r="P7789" t="s">
        <v>1955</v>
      </c>
    </row>
    <row r="7790" spans="1:16" x14ac:dyDescent="0.25">
      <c r="A7790" t="s">
        <v>139</v>
      </c>
      <c r="B7790" t="s">
        <v>10665</v>
      </c>
      <c r="C7790" t="s">
        <v>1233</v>
      </c>
      <c r="D7790" t="s">
        <v>3973</v>
      </c>
      <c r="E7790" t="s">
        <v>20</v>
      </c>
      <c r="F7790" t="b">
        <v>0</v>
      </c>
      <c r="G7790" t="s">
        <v>30</v>
      </c>
      <c r="H7790" s="4">
        <v>45751.375706018523</v>
      </c>
      <c r="I7790" t="b">
        <v>0</v>
      </c>
      <c r="J7790" t="b">
        <v>0</v>
      </c>
      <c r="K7790" t="s">
        <v>24</v>
      </c>
      <c r="L7790" t="s">
        <v>22</v>
      </c>
      <c r="M7790">
        <v>168000</v>
      </c>
      <c r="O7790" t="s">
        <v>299</v>
      </c>
      <c r="P7790" t="s">
        <v>10666</v>
      </c>
    </row>
    <row r="7791" spans="1:16" x14ac:dyDescent="0.25">
      <c r="A7791" t="s">
        <v>1</v>
      </c>
      <c r="B7791" t="s">
        <v>3690</v>
      </c>
      <c r="C7791" t="s">
        <v>1910</v>
      </c>
      <c r="D7791" t="s">
        <v>4084</v>
      </c>
      <c r="E7791" t="s">
        <v>20</v>
      </c>
      <c r="F7791" t="b">
        <v>0</v>
      </c>
      <c r="G7791" t="s">
        <v>27</v>
      </c>
      <c r="H7791" s="4">
        <v>45751.376203703701</v>
      </c>
      <c r="I7791" t="b">
        <v>1</v>
      </c>
      <c r="J7791" t="b">
        <v>0</v>
      </c>
      <c r="K7791" t="s">
        <v>24</v>
      </c>
      <c r="L7791" t="s">
        <v>22</v>
      </c>
      <c r="M7791">
        <v>106500</v>
      </c>
      <c r="O7791" t="s">
        <v>10330</v>
      </c>
      <c r="P7791" t="s">
        <v>10331</v>
      </c>
    </row>
    <row r="7792" spans="1:16" x14ac:dyDescent="0.25">
      <c r="A7792" t="s">
        <v>28</v>
      </c>
      <c r="B7792" t="s">
        <v>10520</v>
      </c>
      <c r="C7792" t="s">
        <v>39</v>
      </c>
      <c r="D7792" t="s">
        <v>3973</v>
      </c>
      <c r="E7792" t="s">
        <v>20</v>
      </c>
      <c r="F7792" t="b">
        <v>1</v>
      </c>
      <c r="G7792" t="s">
        <v>27</v>
      </c>
      <c r="H7792" s="4">
        <v>45751.378599537027</v>
      </c>
      <c r="I7792" t="b">
        <v>0</v>
      </c>
      <c r="J7792" t="b">
        <v>0</v>
      </c>
      <c r="K7792" t="s">
        <v>24</v>
      </c>
      <c r="L7792" t="s">
        <v>36</v>
      </c>
      <c r="N7792">
        <v>50</v>
      </c>
      <c r="O7792" t="s">
        <v>1667</v>
      </c>
    </row>
    <row r="7793" spans="1:16" x14ac:dyDescent="0.25">
      <c r="A7793" t="s">
        <v>28</v>
      </c>
      <c r="B7793" t="s">
        <v>10667</v>
      </c>
      <c r="C7793" t="s">
        <v>106</v>
      </c>
      <c r="D7793" t="s">
        <v>4035</v>
      </c>
      <c r="E7793" t="s">
        <v>20</v>
      </c>
      <c r="F7793" t="b">
        <v>0</v>
      </c>
      <c r="G7793" t="s">
        <v>106</v>
      </c>
      <c r="H7793" s="4">
        <v>45751.396296296298</v>
      </c>
      <c r="I7793" t="b">
        <v>0</v>
      </c>
      <c r="J7793" t="b">
        <v>0</v>
      </c>
      <c r="K7793" t="s">
        <v>106</v>
      </c>
      <c r="L7793" t="s">
        <v>22</v>
      </c>
      <c r="M7793">
        <v>157410</v>
      </c>
      <c r="O7793" t="s">
        <v>10668</v>
      </c>
      <c r="P7793" t="s">
        <v>10669</v>
      </c>
    </row>
    <row r="7794" spans="1:16" x14ac:dyDescent="0.25">
      <c r="A7794" t="s">
        <v>2</v>
      </c>
      <c r="B7794" t="s">
        <v>10670</v>
      </c>
      <c r="C7794" t="s">
        <v>940</v>
      </c>
      <c r="D7794" t="s">
        <v>4035</v>
      </c>
      <c r="E7794" t="s">
        <v>20</v>
      </c>
      <c r="F7794" t="b">
        <v>0</v>
      </c>
      <c r="G7794" t="s">
        <v>941</v>
      </c>
      <c r="H7794" s="4">
        <v>45751.400567129633</v>
      </c>
      <c r="I7794" t="b">
        <v>0</v>
      </c>
      <c r="J7794" t="b">
        <v>0</v>
      </c>
      <c r="K7794" t="s">
        <v>941</v>
      </c>
      <c r="L7794" t="s">
        <v>22</v>
      </c>
      <c r="M7794">
        <v>70000</v>
      </c>
      <c r="O7794" t="s">
        <v>10671</v>
      </c>
      <c r="P7794" t="s">
        <v>10672</v>
      </c>
    </row>
    <row r="7795" spans="1:16" x14ac:dyDescent="0.25">
      <c r="A7795" t="s">
        <v>2</v>
      </c>
      <c r="B7795" t="s">
        <v>10673</v>
      </c>
      <c r="C7795" t="s">
        <v>71</v>
      </c>
      <c r="D7795" t="s">
        <v>3973</v>
      </c>
      <c r="E7795" t="s">
        <v>20</v>
      </c>
      <c r="F7795" t="b">
        <v>0</v>
      </c>
      <c r="G7795" t="s">
        <v>27</v>
      </c>
      <c r="H7795" s="4">
        <v>45751.420254629629</v>
      </c>
      <c r="I7795" t="b">
        <v>0</v>
      </c>
      <c r="J7795" t="b">
        <v>1</v>
      </c>
      <c r="K7795" t="s">
        <v>24</v>
      </c>
      <c r="L7795" t="s">
        <v>22</v>
      </c>
      <c r="M7795">
        <v>161975</v>
      </c>
      <c r="O7795" t="s">
        <v>1101</v>
      </c>
      <c r="P7795" t="s">
        <v>10674</v>
      </c>
    </row>
    <row r="7796" spans="1:16" x14ac:dyDescent="0.25">
      <c r="A7796" t="s">
        <v>2</v>
      </c>
      <c r="B7796" t="s">
        <v>117</v>
      </c>
      <c r="C7796" t="s">
        <v>889</v>
      </c>
      <c r="D7796" t="s">
        <v>4084</v>
      </c>
      <c r="E7796" t="s">
        <v>20</v>
      </c>
      <c r="F7796" t="b">
        <v>0</v>
      </c>
      <c r="G7796" t="s">
        <v>27</v>
      </c>
      <c r="H7796" s="4">
        <v>45751.420266203713</v>
      </c>
      <c r="I7796" t="b">
        <v>0</v>
      </c>
      <c r="J7796" t="b">
        <v>0</v>
      </c>
      <c r="K7796" t="s">
        <v>24</v>
      </c>
      <c r="L7796" t="s">
        <v>22</v>
      </c>
      <c r="M7796">
        <v>189000</v>
      </c>
      <c r="O7796" t="s">
        <v>772</v>
      </c>
      <c r="P7796" t="s">
        <v>1161</v>
      </c>
    </row>
    <row r="7797" spans="1:16" x14ac:dyDescent="0.25">
      <c r="A7797" t="s">
        <v>2</v>
      </c>
      <c r="B7797" t="s">
        <v>10675</v>
      </c>
      <c r="C7797" t="s">
        <v>140</v>
      </c>
      <c r="D7797" t="s">
        <v>4084</v>
      </c>
      <c r="E7797" t="s">
        <v>20</v>
      </c>
      <c r="F7797" t="b">
        <v>0</v>
      </c>
      <c r="G7797" t="s">
        <v>35</v>
      </c>
      <c r="H7797" s="4">
        <v>45751.45888888889</v>
      </c>
      <c r="I7797" t="b">
        <v>1</v>
      </c>
      <c r="J7797" t="b">
        <v>0</v>
      </c>
      <c r="K7797" t="s">
        <v>24</v>
      </c>
      <c r="L7797" t="s">
        <v>22</v>
      </c>
      <c r="M7797">
        <v>115000</v>
      </c>
      <c r="O7797" t="s">
        <v>1559</v>
      </c>
      <c r="P7797" t="s">
        <v>10676</v>
      </c>
    </row>
    <row r="7798" spans="1:16" x14ac:dyDescent="0.25">
      <c r="A7798" t="s">
        <v>139</v>
      </c>
      <c r="B7798" t="s">
        <v>10677</v>
      </c>
      <c r="C7798" t="s">
        <v>49</v>
      </c>
      <c r="D7798" t="s">
        <v>3973</v>
      </c>
      <c r="E7798" t="s">
        <v>20</v>
      </c>
      <c r="F7798" t="b">
        <v>0</v>
      </c>
      <c r="G7798" t="s">
        <v>35</v>
      </c>
      <c r="H7798" s="4">
        <v>45751.462210648147</v>
      </c>
      <c r="I7798" t="b">
        <v>0</v>
      </c>
      <c r="J7798" t="b">
        <v>1</v>
      </c>
      <c r="K7798" t="s">
        <v>24</v>
      </c>
      <c r="L7798" t="s">
        <v>22</v>
      </c>
      <c r="M7798">
        <v>130000</v>
      </c>
      <c r="O7798" t="s">
        <v>10678</v>
      </c>
      <c r="P7798" t="s">
        <v>10679</v>
      </c>
    </row>
    <row r="7799" spans="1:16" x14ac:dyDescent="0.25">
      <c r="A7799" t="s">
        <v>25</v>
      </c>
      <c r="B7799" t="s">
        <v>10327</v>
      </c>
      <c r="C7799" t="s">
        <v>1316</v>
      </c>
      <c r="D7799" t="s">
        <v>4084</v>
      </c>
      <c r="E7799" t="s">
        <v>20</v>
      </c>
      <c r="F7799" t="b">
        <v>0</v>
      </c>
      <c r="G7799" t="s">
        <v>41</v>
      </c>
      <c r="H7799" s="4">
        <v>45751.500243055547</v>
      </c>
      <c r="I7799" t="b">
        <v>0</v>
      </c>
      <c r="J7799" t="b">
        <v>0</v>
      </c>
      <c r="K7799" t="s">
        <v>24</v>
      </c>
      <c r="L7799" t="s">
        <v>22</v>
      </c>
      <c r="M7799">
        <v>120000</v>
      </c>
      <c r="O7799" t="s">
        <v>1317</v>
      </c>
      <c r="P7799" t="s">
        <v>10328</v>
      </c>
    </row>
    <row r="7800" spans="1:16" x14ac:dyDescent="0.25">
      <c r="A7800" t="s">
        <v>40</v>
      </c>
      <c r="B7800" t="s">
        <v>10680</v>
      </c>
      <c r="C7800" t="s">
        <v>748</v>
      </c>
      <c r="D7800" t="s">
        <v>4035</v>
      </c>
      <c r="E7800" t="s">
        <v>20</v>
      </c>
      <c r="F7800" t="b">
        <v>0</v>
      </c>
      <c r="G7800" t="s">
        <v>158</v>
      </c>
      <c r="H7800" s="4">
        <v>45751.519583333327</v>
      </c>
      <c r="I7800" t="b">
        <v>0</v>
      </c>
      <c r="J7800" t="b">
        <v>0</v>
      </c>
      <c r="K7800" t="s">
        <v>158</v>
      </c>
      <c r="L7800" t="s">
        <v>22</v>
      </c>
      <c r="M7800">
        <v>83999.5</v>
      </c>
      <c r="O7800" t="s">
        <v>5619</v>
      </c>
      <c r="P7800" t="s">
        <v>10681</v>
      </c>
    </row>
    <row r="7801" spans="1:16" x14ac:dyDescent="0.25">
      <c r="A7801" t="s">
        <v>0</v>
      </c>
      <c r="B7801" t="s">
        <v>10682</v>
      </c>
      <c r="C7801" t="s">
        <v>158</v>
      </c>
      <c r="D7801" t="s">
        <v>4035</v>
      </c>
      <c r="E7801" t="s">
        <v>20</v>
      </c>
      <c r="F7801" t="b">
        <v>0</v>
      </c>
      <c r="G7801" t="s">
        <v>158</v>
      </c>
      <c r="H7801" s="4">
        <v>45751.519606481481</v>
      </c>
      <c r="I7801" t="b">
        <v>0</v>
      </c>
      <c r="J7801" t="b">
        <v>0</v>
      </c>
      <c r="K7801" t="s">
        <v>158</v>
      </c>
      <c r="L7801" t="s">
        <v>22</v>
      </c>
      <c r="M7801">
        <v>79550</v>
      </c>
      <c r="O7801" t="s">
        <v>1319</v>
      </c>
      <c r="P7801" t="s">
        <v>10683</v>
      </c>
    </row>
    <row r="7802" spans="1:16" x14ac:dyDescent="0.25">
      <c r="A7802" t="s">
        <v>0</v>
      </c>
      <c r="B7802" t="s">
        <v>10684</v>
      </c>
      <c r="C7802" t="s">
        <v>278</v>
      </c>
      <c r="D7802" t="s">
        <v>3828</v>
      </c>
      <c r="E7802" t="s">
        <v>51</v>
      </c>
      <c r="F7802" t="b">
        <v>0</v>
      </c>
      <c r="G7802" t="s">
        <v>23</v>
      </c>
      <c r="H7802" s="4">
        <v>45751.534421296303</v>
      </c>
      <c r="I7802" t="b">
        <v>1</v>
      </c>
      <c r="J7802" t="b">
        <v>0</v>
      </c>
      <c r="K7802" t="s">
        <v>24</v>
      </c>
      <c r="L7802" t="s">
        <v>36</v>
      </c>
      <c r="N7802">
        <v>46</v>
      </c>
      <c r="O7802" t="s">
        <v>2138</v>
      </c>
    </row>
    <row r="7803" spans="1:16" x14ac:dyDescent="0.25">
      <c r="A7803" t="s">
        <v>139</v>
      </c>
      <c r="B7803" t="s">
        <v>10685</v>
      </c>
      <c r="C7803" t="s">
        <v>10686</v>
      </c>
      <c r="D7803" t="s">
        <v>2208</v>
      </c>
      <c r="E7803" t="s">
        <v>20</v>
      </c>
      <c r="F7803" t="b">
        <v>0</v>
      </c>
      <c r="G7803" t="s">
        <v>30</v>
      </c>
      <c r="H7803" s="4">
        <v>45751.542326388888</v>
      </c>
      <c r="I7803" t="b">
        <v>0</v>
      </c>
      <c r="J7803" t="b">
        <v>0</v>
      </c>
      <c r="K7803" t="s">
        <v>24</v>
      </c>
      <c r="L7803" t="s">
        <v>22</v>
      </c>
      <c r="M7803">
        <v>90000</v>
      </c>
      <c r="O7803" t="s">
        <v>7461</v>
      </c>
    </row>
    <row r="7804" spans="1:16" x14ac:dyDescent="0.25">
      <c r="A7804" t="s">
        <v>2</v>
      </c>
      <c r="B7804" t="s">
        <v>10687</v>
      </c>
      <c r="C7804" t="s">
        <v>538</v>
      </c>
      <c r="D7804" t="s">
        <v>3828</v>
      </c>
      <c r="E7804" t="s">
        <v>20</v>
      </c>
      <c r="F7804" t="b">
        <v>0</v>
      </c>
      <c r="G7804" t="s">
        <v>27</v>
      </c>
      <c r="H7804" s="4">
        <v>45751.545011574082</v>
      </c>
      <c r="I7804" t="b">
        <v>0</v>
      </c>
      <c r="J7804" t="b">
        <v>1</v>
      </c>
      <c r="K7804" t="s">
        <v>24</v>
      </c>
      <c r="L7804" t="s">
        <v>22</v>
      </c>
      <c r="M7804">
        <v>126000</v>
      </c>
      <c r="O7804" t="s">
        <v>487</v>
      </c>
      <c r="P7804" t="s">
        <v>10688</v>
      </c>
    </row>
    <row r="7805" spans="1:16" x14ac:dyDescent="0.25">
      <c r="A7805" t="s">
        <v>19</v>
      </c>
      <c r="B7805" t="s">
        <v>10689</v>
      </c>
      <c r="C7805" t="s">
        <v>327</v>
      </c>
      <c r="D7805" t="s">
        <v>3973</v>
      </c>
      <c r="E7805" t="s">
        <v>20</v>
      </c>
      <c r="F7805" t="b">
        <v>0</v>
      </c>
      <c r="G7805" t="s">
        <v>52</v>
      </c>
      <c r="H7805" s="4">
        <v>45751.560879629629</v>
      </c>
      <c r="I7805" t="b">
        <v>0</v>
      </c>
      <c r="J7805" t="b">
        <v>1</v>
      </c>
      <c r="K7805" t="s">
        <v>24</v>
      </c>
      <c r="L7805" t="s">
        <v>22</v>
      </c>
      <c r="M7805">
        <v>175000</v>
      </c>
      <c r="O7805" t="s">
        <v>4535</v>
      </c>
      <c r="P7805" t="s">
        <v>416</v>
      </c>
    </row>
    <row r="7806" spans="1:16" x14ac:dyDescent="0.25">
      <c r="A7806" t="s">
        <v>25</v>
      </c>
      <c r="B7806" t="s">
        <v>10690</v>
      </c>
      <c r="C7806" t="s">
        <v>4008</v>
      </c>
      <c r="D7806" t="s">
        <v>3957</v>
      </c>
      <c r="E7806" t="s">
        <v>20</v>
      </c>
      <c r="F7806" t="b">
        <v>0</v>
      </c>
      <c r="G7806" t="s">
        <v>1247</v>
      </c>
      <c r="H7806" s="4">
        <v>45751.574016203696</v>
      </c>
      <c r="I7806" t="b">
        <v>0</v>
      </c>
      <c r="J7806" t="b">
        <v>0</v>
      </c>
      <c r="K7806" t="s">
        <v>1247</v>
      </c>
      <c r="L7806" t="s">
        <v>36</v>
      </c>
      <c r="N7806">
        <v>13.04999923706055</v>
      </c>
      <c r="O7806" t="s">
        <v>9487</v>
      </c>
      <c r="P7806" t="s">
        <v>10691</v>
      </c>
    </row>
    <row r="7807" spans="1:16" x14ac:dyDescent="0.25">
      <c r="A7807" t="s">
        <v>19</v>
      </c>
      <c r="B7807" t="s">
        <v>8595</v>
      </c>
      <c r="C7807" t="s">
        <v>192</v>
      </c>
      <c r="D7807" t="s">
        <v>3957</v>
      </c>
      <c r="E7807" t="s">
        <v>20</v>
      </c>
      <c r="F7807" t="b">
        <v>0</v>
      </c>
      <c r="G7807" t="s">
        <v>23</v>
      </c>
      <c r="H7807" s="4">
        <v>45751.576238425929</v>
      </c>
      <c r="I7807" t="b">
        <v>0</v>
      </c>
      <c r="J7807" t="b">
        <v>1</v>
      </c>
      <c r="K7807" t="s">
        <v>24</v>
      </c>
      <c r="L7807" t="s">
        <v>36</v>
      </c>
      <c r="N7807">
        <v>12.985000610351561</v>
      </c>
      <c r="O7807" t="s">
        <v>254</v>
      </c>
      <c r="P7807" t="s">
        <v>1637</v>
      </c>
    </row>
    <row r="7808" spans="1:16" x14ac:dyDescent="0.25">
      <c r="A7808" t="s">
        <v>0</v>
      </c>
      <c r="B7808" t="s">
        <v>10692</v>
      </c>
      <c r="C7808" t="s">
        <v>39</v>
      </c>
      <c r="D7808" t="s">
        <v>4093</v>
      </c>
      <c r="E7808" t="s">
        <v>20</v>
      </c>
      <c r="F7808" t="b">
        <v>1</v>
      </c>
      <c r="G7808" t="s">
        <v>30</v>
      </c>
      <c r="H7808" s="4">
        <v>45751.583981481483</v>
      </c>
      <c r="I7808" t="b">
        <v>0</v>
      </c>
      <c r="J7808" t="b">
        <v>1</v>
      </c>
      <c r="K7808" t="s">
        <v>24</v>
      </c>
      <c r="L7808" t="s">
        <v>36</v>
      </c>
      <c r="N7808">
        <v>42.5</v>
      </c>
      <c r="O7808" t="s">
        <v>4094</v>
      </c>
      <c r="P7808" t="s">
        <v>6757</v>
      </c>
    </row>
    <row r="7809" spans="1:16" x14ac:dyDescent="0.25">
      <c r="A7809" t="s">
        <v>19</v>
      </c>
      <c r="B7809" t="s">
        <v>19</v>
      </c>
      <c r="C7809" t="s">
        <v>159</v>
      </c>
      <c r="D7809" t="s">
        <v>4084</v>
      </c>
      <c r="E7809" t="s">
        <v>20</v>
      </c>
      <c r="F7809" t="b">
        <v>0</v>
      </c>
      <c r="G7809" t="s">
        <v>30</v>
      </c>
      <c r="H7809" s="4">
        <v>45751.585046296299</v>
      </c>
      <c r="I7809" t="b">
        <v>0</v>
      </c>
      <c r="J7809" t="b">
        <v>0</v>
      </c>
      <c r="K7809" t="s">
        <v>24</v>
      </c>
      <c r="L7809" t="s">
        <v>22</v>
      </c>
      <c r="M7809">
        <v>155487.5</v>
      </c>
      <c r="O7809" t="s">
        <v>10557</v>
      </c>
      <c r="P7809" t="s">
        <v>193</v>
      </c>
    </row>
    <row r="7810" spans="1:16" x14ac:dyDescent="0.25">
      <c r="A7810" t="s">
        <v>2</v>
      </c>
      <c r="B7810" t="s">
        <v>10693</v>
      </c>
      <c r="C7810" t="s">
        <v>82</v>
      </c>
      <c r="D7810" t="s">
        <v>3973</v>
      </c>
      <c r="E7810" t="s">
        <v>20</v>
      </c>
      <c r="F7810" t="b">
        <v>0</v>
      </c>
      <c r="G7810" t="s">
        <v>35</v>
      </c>
      <c r="H7810" s="4">
        <v>45751.587141203701</v>
      </c>
      <c r="I7810" t="b">
        <v>1</v>
      </c>
      <c r="J7810" t="b">
        <v>0</v>
      </c>
      <c r="K7810" t="s">
        <v>24</v>
      </c>
      <c r="L7810" t="s">
        <v>22</v>
      </c>
      <c r="M7810">
        <v>200000</v>
      </c>
      <c r="O7810" t="s">
        <v>10694</v>
      </c>
      <c r="P7810" t="s">
        <v>10695</v>
      </c>
    </row>
    <row r="7811" spans="1:16" x14ac:dyDescent="0.25">
      <c r="A7811" t="s">
        <v>139</v>
      </c>
      <c r="B7811" t="s">
        <v>10696</v>
      </c>
      <c r="C7811" t="s">
        <v>120</v>
      </c>
      <c r="D7811" t="s">
        <v>3973</v>
      </c>
      <c r="E7811" t="s">
        <v>20</v>
      </c>
      <c r="F7811" t="b">
        <v>0</v>
      </c>
      <c r="G7811" t="s">
        <v>35</v>
      </c>
      <c r="H7811" s="4">
        <v>45751.62537037037</v>
      </c>
      <c r="I7811" t="b">
        <v>0</v>
      </c>
      <c r="J7811" t="b">
        <v>0</v>
      </c>
      <c r="K7811" t="s">
        <v>24</v>
      </c>
      <c r="L7811" t="s">
        <v>36</v>
      </c>
      <c r="N7811">
        <v>100</v>
      </c>
      <c r="O7811" t="s">
        <v>10697</v>
      </c>
      <c r="P7811" t="s">
        <v>8672</v>
      </c>
    </row>
    <row r="7812" spans="1:16" x14ac:dyDescent="0.25">
      <c r="A7812" t="s">
        <v>0</v>
      </c>
      <c r="B7812" t="s">
        <v>10698</v>
      </c>
      <c r="C7812" t="s">
        <v>559</v>
      </c>
      <c r="D7812" t="s">
        <v>3973</v>
      </c>
      <c r="E7812" t="s">
        <v>20</v>
      </c>
      <c r="F7812" t="b">
        <v>0</v>
      </c>
      <c r="G7812" t="s">
        <v>27</v>
      </c>
      <c r="H7812" s="4">
        <v>45751.626122685193</v>
      </c>
      <c r="I7812" t="b">
        <v>0</v>
      </c>
      <c r="J7812" t="b">
        <v>1</v>
      </c>
      <c r="K7812" t="s">
        <v>24</v>
      </c>
      <c r="L7812" t="s">
        <v>22</v>
      </c>
      <c r="M7812">
        <v>76044.5</v>
      </c>
      <c r="O7812" t="s">
        <v>1355</v>
      </c>
      <c r="P7812" t="s">
        <v>10699</v>
      </c>
    </row>
    <row r="7813" spans="1:16" x14ac:dyDescent="0.25">
      <c r="A7813" t="s">
        <v>2</v>
      </c>
      <c r="B7813" t="s">
        <v>10700</v>
      </c>
      <c r="C7813" t="s">
        <v>114</v>
      </c>
      <c r="D7813" t="s">
        <v>3828</v>
      </c>
      <c r="E7813" t="s">
        <v>20</v>
      </c>
      <c r="F7813" t="b">
        <v>0</v>
      </c>
      <c r="G7813" t="s">
        <v>27</v>
      </c>
      <c r="H7813" s="4">
        <v>45751.628287037027</v>
      </c>
      <c r="I7813" t="b">
        <v>0</v>
      </c>
      <c r="J7813" t="b">
        <v>0</v>
      </c>
      <c r="K7813" t="s">
        <v>24</v>
      </c>
      <c r="L7813" t="s">
        <v>22</v>
      </c>
      <c r="M7813">
        <v>110240</v>
      </c>
      <c r="O7813" t="s">
        <v>4329</v>
      </c>
      <c r="P7813" t="s">
        <v>10701</v>
      </c>
    </row>
    <row r="7814" spans="1:16" x14ac:dyDescent="0.25">
      <c r="A7814" t="s">
        <v>2</v>
      </c>
      <c r="B7814" t="s">
        <v>117</v>
      </c>
      <c r="C7814" t="s">
        <v>390</v>
      </c>
      <c r="D7814" t="s">
        <v>3973</v>
      </c>
      <c r="E7814" t="s">
        <v>20</v>
      </c>
      <c r="F7814" t="b">
        <v>0</v>
      </c>
      <c r="G7814" t="s">
        <v>27</v>
      </c>
      <c r="H7814" s="4">
        <v>45751.628495370373</v>
      </c>
      <c r="I7814" t="b">
        <v>0</v>
      </c>
      <c r="J7814" t="b">
        <v>0</v>
      </c>
      <c r="K7814" t="s">
        <v>24</v>
      </c>
      <c r="L7814" t="s">
        <v>22</v>
      </c>
      <c r="M7814">
        <v>147500</v>
      </c>
      <c r="O7814" t="s">
        <v>10702</v>
      </c>
      <c r="P7814" t="s">
        <v>10703</v>
      </c>
    </row>
    <row r="7815" spans="1:16" x14ac:dyDescent="0.25">
      <c r="A7815" t="s">
        <v>2</v>
      </c>
      <c r="B7815" t="s">
        <v>10704</v>
      </c>
      <c r="C7815" t="s">
        <v>114</v>
      </c>
      <c r="D7815" t="s">
        <v>3828</v>
      </c>
      <c r="E7815" t="s">
        <v>20</v>
      </c>
      <c r="F7815" t="b">
        <v>0</v>
      </c>
      <c r="G7815" t="s">
        <v>35</v>
      </c>
      <c r="H7815" s="4">
        <v>45751.628680555557</v>
      </c>
      <c r="I7815" t="b">
        <v>0</v>
      </c>
      <c r="J7815" t="b">
        <v>0</v>
      </c>
      <c r="K7815" t="s">
        <v>24</v>
      </c>
      <c r="L7815" t="s">
        <v>22</v>
      </c>
      <c r="M7815">
        <v>157560</v>
      </c>
      <c r="O7815" t="s">
        <v>4329</v>
      </c>
      <c r="P7815" t="s">
        <v>10701</v>
      </c>
    </row>
    <row r="7816" spans="1:16" x14ac:dyDescent="0.25">
      <c r="A7816" t="s">
        <v>1</v>
      </c>
      <c r="B7816" t="s">
        <v>10705</v>
      </c>
      <c r="C7816" t="s">
        <v>164</v>
      </c>
      <c r="D7816" t="s">
        <v>4035</v>
      </c>
      <c r="E7816" t="s">
        <v>20</v>
      </c>
      <c r="F7816" t="b">
        <v>0</v>
      </c>
      <c r="G7816" t="s">
        <v>158</v>
      </c>
      <c r="H7816" s="4">
        <v>45751.644606481481</v>
      </c>
      <c r="I7816" t="b">
        <v>0</v>
      </c>
      <c r="J7816" t="b">
        <v>0</v>
      </c>
      <c r="K7816" t="s">
        <v>158</v>
      </c>
      <c r="L7816" t="s">
        <v>22</v>
      </c>
      <c r="M7816">
        <v>40000</v>
      </c>
      <c r="O7816" t="s">
        <v>10706</v>
      </c>
      <c r="P7816" t="s">
        <v>10707</v>
      </c>
    </row>
    <row r="7817" spans="1:16" x14ac:dyDescent="0.25">
      <c r="A7817" t="s">
        <v>0</v>
      </c>
      <c r="B7817" t="s">
        <v>0</v>
      </c>
      <c r="C7817" t="s">
        <v>10708</v>
      </c>
      <c r="D7817" t="s">
        <v>3600</v>
      </c>
      <c r="E7817" t="s">
        <v>51</v>
      </c>
      <c r="F7817" t="b">
        <v>0</v>
      </c>
      <c r="G7817" t="s">
        <v>30</v>
      </c>
      <c r="H7817" s="4">
        <v>45751.667314814818</v>
      </c>
      <c r="I7817" t="b">
        <v>1</v>
      </c>
      <c r="J7817" t="b">
        <v>0</v>
      </c>
      <c r="K7817" t="s">
        <v>24</v>
      </c>
      <c r="L7817" t="s">
        <v>36</v>
      </c>
      <c r="N7817">
        <v>55</v>
      </c>
      <c r="O7817" t="s">
        <v>10709</v>
      </c>
      <c r="P7817" t="s">
        <v>10710</v>
      </c>
    </row>
    <row r="7818" spans="1:16" x14ac:dyDescent="0.25">
      <c r="A7818" t="s">
        <v>1</v>
      </c>
      <c r="B7818" t="s">
        <v>10711</v>
      </c>
      <c r="C7818" t="s">
        <v>33</v>
      </c>
      <c r="D7818" t="s">
        <v>3973</v>
      </c>
      <c r="E7818" t="s">
        <v>51</v>
      </c>
      <c r="F7818" t="b">
        <v>0</v>
      </c>
      <c r="G7818" t="s">
        <v>27</v>
      </c>
      <c r="H7818" s="4">
        <v>45751.711782407408</v>
      </c>
      <c r="I7818" t="b">
        <v>1</v>
      </c>
      <c r="J7818" t="b">
        <v>0</v>
      </c>
      <c r="K7818" t="s">
        <v>24</v>
      </c>
      <c r="L7818" t="s">
        <v>36</v>
      </c>
      <c r="N7818">
        <v>74</v>
      </c>
      <c r="O7818" t="s">
        <v>1853</v>
      </c>
      <c r="P7818" t="s">
        <v>10712</v>
      </c>
    </row>
    <row r="7819" spans="1:16" x14ac:dyDescent="0.25">
      <c r="A7819" t="s">
        <v>2</v>
      </c>
      <c r="B7819" t="s">
        <v>10713</v>
      </c>
      <c r="C7819" t="s">
        <v>538</v>
      </c>
      <c r="D7819" t="s">
        <v>3973</v>
      </c>
      <c r="E7819" t="s">
        <v>20</v>
      </c>
      <c r="F7819" t="b">
        <v>0</v>
      </c>
      <c r="G7819" t="s">
        <v>27</v>
      </c>
      <c r="H7819" s="4">
        <v>45751.711793981478</v>
      </c>
      <c r="I7819" t="b">
        <v>1</v>
      </c>
      <c r="J7819" t="b">
        <v>0</v>
      </c>
      <c r="K7819" t="s">
        <v>24</v>
      </c>
      <c r="L7819" t="s">
        <v>22</v>
      </c>
      <c r="M7819">
        <v>90000</v>
      </c>
      <c r="O7819" t="s">
        <v>778</v>
      </c>
      <c r="P7819" t="s">
        <v>10714</v>
      </c>
    </row>
    <row r="7820" spans="1:16" x14ac:dyDescent="0.25">
      <c r="A7820" t="s">
        <v>191</v>
      </c>
      <c r="B7820" t="s">
        <v>10715</v>
      </c>
      <c r="C7820" t="s">
        <v>82</v>
      </c>
      <c r="D7820" t="s">
        <v>3973</v>
      </c>
      <c r="E7820" t="s">
        <v>20</v>
      </c>
      <c r="F7820" t="b">
        <v>0</v>
      </c>
      <c r="G7820" t="s">
        <v>35</v>
      </c>
      <c r="H7820" s="4">
        <v>45751.753854166673</v>
      </c>
      <c r="I7820" t="b">
        <v>0</v>
      </c>
      <c r="J7820" t="b">
        <v>0</v>
      </c>
      <c r="K7820" t="s">
        <v>24</v>
      </c>
      <c r="L7820" t="s">
        <v>22</v>
      </c>
      <c r="M7820">
        <v>96500</v>
      </c>
      <c r="O7820" t="s">
        <v>2420</v>
      </c>
    </row>
    <row r="7821" spans="1:16" x14ac:dyDescent="0.25">
      <c r="A7821" t="s">
        <v>28</v>
      </c>
      <c r="B7821" t="s">
        <v>28</v>
      </c>
      <c r="C7821" t="s">
        <v>83</v>
      </c>
      <c r="D7821" t="s">
        <v>3973</v>
      </c>
      <c r="E7821" t="s">
        <v>51</v>
      </c>
      <c r="F7821" t="b">
        <v>0</v>
      </c>
      <c r="G7821" t="s">
        <v>27</v>
      </c>
      <c r="H7821" s="4">
        <v>45751.792800925927</v>
      </c>
      <c r="I7821" t="b">
        <v>0</v>
      </c>
      <c r="J7821" t="b">
        <v>0</v>
      </c>
      <c r="K7821" t="s">
        <v>24</v>
      </c>
      <c r="L7821" t="s">
        <v>36</v>
      </c>
      <c r="N7821">
        <v>56.5</v>
      </c>
      <c r="O7821" t="s">
        <v>6571</v>
      </c>
      <c r="P7821" t="s">
        <v>10716</v>
      </c>
    </row>
    <row r="7822" spans="1:16" x14ac:dyDescent="0.25">
      <c r="A7822" t="s">
        <v>191</v>
      </c>
      <c r="B7822" t="s">
        <v>10717</v>
      </c>
      <c r="C7822" t="s">
        <v>39</v>
      </c>
      <c r="D7822" t="s">
        <v>3973</v>
      </c>
      <c r="E7822" t="s">
        <v>51</v>
      </c>
      <c r="F7822" t="b">
        <v>1</v>
      </c>
      <c r="G7822" t="s">
        <v>27</v>
      </c>
      <c r="H7822" s="4">
        <v>45751.795162037037</v>
      </c>
      <c r="I7822" t="b">
        <v>0</v>
      </c>
      <c r="J7822" t="b">
        <v>0</v>
      </c>
      <c r="K7822" t="s">
        <v>24</v>
      </c>
      <c r="L7822" t="s">
        <v>36</v>
      </c>
      <c r="N7822">
        <v>75.709999084472656</v>
      </c>
      <c r="O7822" t="s">
        <v>396</v>
      </c>
      <c r="P7822" t="s">
        <v>10718</v>
      </c>
    </row>
    <row r="7823" spans="1:16" x14ac:dyDescent="0.25">
      <c r="A7823" t="s">
        <v>89</v>
      </c>
      <c r="B7823" t="s">
        <v>10719</v>
      </c>
      <c r="C7823" t="s">
        <v>801</v>
      </c>
      <c r="D7823" t="s">
        <v>3973</v>
      </c>
      <c r="E7823" t="s">
        <v>20</v>
      </c>
      <c r="F7823" t="b">
        <v>0</v>
      </c>
      <c r="G7823" t="s">
        <v>35</v>
      </c>
      <c r="H7823" s="4">
        <v>45751.795497685183</v>
      </c>
      <c r="I7823" t="b">
        <v>0</v>
      </c>
      <c r="J7823" t="b">
        <v>0</v>
      </c>
      <c r="K7823" t="s">
        <v>24</v>
      </c>
      <c r="L7823" t="s">
        <v>22</v>
      </c>
      <c r="M7823">
        <v>115000</v>
      </c>
      <c r="O7823" t="s">
        <v>10720</v>
      </c>
      <c r="P7823" t="s">
        <v>10721</v>
      </c>
    </row>
    <row r="7824" spans="1:16" x14ac:dyDescent="0.25">
      <c r="A7824" t="s">
        <v>40</v>
      </c>
      <c r="B7824" t="s">
        <v>10722</v>
      </c>
      <c r="C7824" t="s">
        <v>39</v>
      </c>
      <c r="D7824" t="s">
        <v>3600</v>
      </c>
      <c r="E7824" t="s">
        <v>20</v>
      </c>
      <c r="F7824" t="b">
        <v>1</v>
      </c>
      <c r="G7824" t="s">
        <v>106</v>
      </c>
      <c r="H7824" s="4">
        <v>45751.812962962962</v>
      </c>
      <c r="I7824" t="b">
        <v>1</v>
      </c>
      <c r="J7824" t="b">
        <v>0</v>
      </c>
      <c r="K7824" t="s">
        <v>106</v>
      </c>
      <c r="L7824" t="s">
        <v>22</v>
      </c>
      <c r="M7824">
        <v>102500</v>
      </c>
      <c r="O7824" t="s">
        <v>10723</v>
      </c>
      <c r="P7824" t="s">
        <v>10724</v>
      </c>
    </row>
    <row r="7825" spans="1:16" x14ac:dyDescent="0.25">
      <c r="A7825" t="s">
        <v>40</v>
      </c>
      <c r="B7825" t="s">
        <v>2487</v>
      </c>
      <c r="C7825" t="s">
        <v>73</v>
      </c>
      <c r="D7825" t="s">
        <v>3957</v>
      </c>
      <c r="E7825" t="s">
        <v>20</v>
      </c>
      <c r="F7825" t="b">
        <v>0</v>
      </c>
      <c r="G7825" t="s">
        <v>23</v>
      </c>
      <c r="H7825" s="4">
        <v>45751.826238425929</v>
      </c>
      <c r="I7825" t="b">
        <v>0</v>
      </c>
      <c r="J7825" t="b">
        <v>0</v>
      </c>
      <c r="K7825" t="s">
        <v>24</v>
      </c>
      <c r="L7825" t="s">
        <v>36</v>
      </c>
      <c r="N7825">
        <v>54.130001068115227</v>
      </c>
      <c r="O7825" t="s">
        <v>2623</v>
      </c>
      <c r="P7825" t="s">
        <v>10725</v>
      </c>
    </row>
    <row r="7826" spans="1:16" x14ac:dyDescent="0.25">
      <c r="A7826" t="s">
        <v>0</v>
      </c>
      <c r="B7826" t="s">
        <v>10726</v>
      </c>
      <c r="C7826" t="s">
        <v>82</v>
      </c>
      <c r="D7826" t="s">
        <v>3600</v>
      </c>
      <c r="E7826" t="s">
        <v>20</v>
      </c>
      <c r="F7826" t="b">
        <v>0</v>
      </c>
      <c r="G7826" t="s">
        <v>35</v>
      </c>
      <c r="H7826" s="4">
        <v>45751.878692129627</v>
      </c>
      <c r="I7826" t="b">
        <v>1</v>
      </c>
      <c r="J7826" t="b">
        <v>0</v>
      </c>
      <c r="K7826" t="s">
        <v>24</v>
      </c>
      <c r="L7826" t="s">
        <v>36</v>
      </c>
      <c r="N7826">
        <v>70</v>
      </c>
      <c r="O7826" t="s">
        <v>2678</v>
      </c>
      <c r="P7826" t="s">
        <v>10727</v>
      </c>
    </row>
    <row r="7827" spans="1:16" x14ac:dyDescent="0.25">
      <c r="A7827" t="s">
        <v>0</v>
      </c>
      <c r="B7827" t="s">
        <v>10728</v>
      </c>
      <c r="C7827" t="s">
        <v>292</v>
      </c>
      <c r="D7827" t="s">
        <v>3600</v>
      </c>
      <c r="E7827" t="s">
        <v>51</v>
      </c>
      <c r="F7827" t="b">
        <v>0</v>
      </c>
      <c r="G7827" t="s">
        <v>30</v>
      </c>
      <c r="H7827" s="4">
        <v>45751.917280092603</v>
      </c>
      <c r="I7827" t="b">
        <v>1</v>
      </c>
      <c r="J7827" t="b">
        <v>0</v>
      </c>
      <c r="K7827" t="s">
        <v>24</v>
      </c>
      <c r="L7827" t="s">
        <v>36</v>
      </c>
      <c r="N7827">
        <v>46.5</v>
      </c>
      <c r="O7827" t="s">
        <v>3190</v>
      </c>
      <c r="P7827" t="s">
        <v>10729</v>
      </c>
    </row>
    <row r="7828" spans="1:16" x14ac:dyDescent="0.25">
      <c r="A7828" t="s">
        <v>0</v>
      </c>
      <c r="B7828" t="s">
        <v>10730</v>
      </c>
      <c r="C7828" t="s">
        <v>167</v>
      </c>
      <c r="D7828" t="s">
        <v>3957</v>
      </c>
      <c r="E7828" t="s">
        <v>34</v>
      </c>
      <c r="F7828" t="b">
        <v>0</v>
      </c>
      <c r="G7828" t="s">
        <v>35</v>
      </c>
      <c r="H7828" s="4">
        <v>45751.958668981482</v>
      </c>
      <c r="I7828" t="b">
        <v>0</v>
      </c>
      <c r="J7828" t="b">
        <v>0</v>
      </c>
      <c r="K7828" t="s">
        <v>24</v>
      </c>
      <c r="L7828" t="s">
        <v>36</v>
      </c>
      <c r="N7828">
        <v>16.510000228881839</v>
      </c>
      <c r="O7828" t="s">
        <v>10731</v>
      </c>
      <c r="P7828" t="s">
        <v>320</v>
      </c>
    </row>
    <row r="7829" spans="1:16" x14ac:dyDescent="0.25">
      <c r="A7829" t="s">
        <v>0</v>
      </c>
      <c r="B7829" t="s">
        <v>731</v>
      </c>
      <c r="C7829" t="s">
        <v>1008</v>
      </c>
      <c r="D7829" t="s">
        <v>3957</v>
      </c>
      <c r="E7829" t="s">
        <v>34</v>
      </c>
      <c r="F7829" t="b">
        <v>0</v>
      </c>
      <c r="G7829" t="s">
        <v>52</v>
      </c>
      <c r="H7829" s="4">
        <v>45751.959317129629</v>
      </c>
      <c r="I7829" t="b">
        <v>1</v>
      </c>
      <c r="J7829" t="b">
        <v>0</v>
      </c>
      <c r="K7829" t="s">
        <v>24</v>
      </c>
      <c r="L7829" t="s">
        <v>36</v>
      </c>
      <c r="N7829">
        <v>22.694999694824219</v>
      </c>
      <c r="O7829" t="s">
        <v>1694</v>
      </c>
      <c r="P7829" t="s">
        <v>150</v>
      </c>
    </row>
    <row r="7830" spans="1:16" x14ac:dyDescent="0.25">
      <c r="A7830" t="s">
        <v>2</v>
      </c>
      <c r="B7830" t="s">
        <v>10732</v>
      </c>
      <c r="C7830" t="s">
        <v>39</v>
      </c>
      <c r="D7830" t="s">
        <v>3828</v>
      </c>
      <c r="E7830" t="s">
        <v>20</v>
      </c>
      <c r="F7830" t="b">
        <v>1</v>
      </c>
      <c r="G7830" t="s">
        <v>35</v>
      </c>
      <c r="H7830" s="4">
        <v>45752.045358796298</v>
      </c>
      <c r="I7830" t="b">
        <v>0</v>
      </c>
      <c r="J7830" t="b">
        <v>1</v>
      </c>
      <c r="K7830" t="s">
        <v>24</v>
      </c>
      <c r="L7830" t="s">
        <v>22</v>
      </c>
      <c r="M7830">
        <v>122000</v>
      </c>
      <c r="O7830" t="s">
        <v>10733</v>
      </c>
      <c r="P7830" t="s">
        <v>10734</v>
      </c>
    </row>
    <row r="7831" spans="1:16" x14ac:dyDescent="0.25">
      <c r="A7831" t="s">
        <v>2</v>
      </c>
      <c r="B7831" t="s">
        <v>10735</v>
      </c>
      <c r="C7831" t="s">
        <v>613</v>
      </c>
      <c r="D7831" t="s">
        <v>2208</v>
      </c>
      <c r="E7831" t="s">
        <v>20</v>
      </c>
      <c r="F7831" t="b">
        <v>0</v>
      </c>
      <c r="G7831" t="s">
        <v>27</v>
      </c>
      <c r="H7831" s="4">
        <v>45752.086678240739</v>
      </c>
      <c r="I7831" t="b">
        <v>1</v>
      </c>
      <c r="J7831" t="b">
        <v>1</v>
      </c>
      <c r="K7831" t="s">
        <v>24</v>
      </c>
      <c r="L7831" t="s">
        <v>22</v>
      </c>
      <c r="M7831">
        <v>100000</v>
      </c>
      <c r="O7831" t="s">
        <v>2647</v>
      </c>
    </row>
    <row r="7832" spans="1:16" x14ac:dyDescent="0.25">
      <c r="A7832" t="s">
        <v>2</v>
      </c>
      <c r="B7832" t="s">
        <v>10736</v>
      </c>
      <c r="C7832" t="s">
        <v>372</v>
      </c>
      <c r="D7832" t="s">
        <v>3973</v>
      </c>
      <c r="E7832" t="s">
        <v>20</v>
      </c>
      <c r="F7832" t="b">
        <v>0</v>
      </c>
      <c r="G7832" t="s">
        <v>35</v>
      </c>
      <c r="H7832" s="4">
        <v>45752.087187500001</v>
      </c>
      <c r="I7832" t="b">
        <v>0</v>
      </c>
      <c r="J7832" t="b">
        <v>0</v>
      </c>
      <c r="K7832" t="s">
        <v>24</v>
      </c>
      <c r="L7832" t="s">
        <v>22</v>
      </c>
      <c r="M7832">
        <v>210000</v>
      </c>
      <c r="O7832" t="s">
        <v>892</v>
      </c>
      <c r="P7832" t="s">
        <v>10737</v>
      </c>
    </row>
    <row r="7833" spans="1:16" x14ac:dyDescent="0.25">
      <c r="A7833" t="s">
        <v>40</v>
      </c>
      <c r="B7833" t="s">
        <v>4466</v>
      </c>
      <c r="C7833" t="s">
        <v>2657</v>
      </c>
      <c r="D7833" t="s">
        <v>3973</v>
      </c>
      <c r="E7833" t="s">
        <v>20</v>
      </c>
      <c r="F7833" t="b">
        <v>0</v>
      </c>
      <c r="G7833" t="s">
        <v>30</v>
      </c>
      <c r="H7833" s="4">
        <v>45752.12667824074</v>
      </c>
      <c r="I7833" t="b">
        <v>0</v>
      </c>
      <c r="J7833" t="b">
        <v>1</v>
      </c>
      <c r="K7833" t="s">
        <v>24</v>
      </c>
      <c r="L7833" t="s">
        <v>22</v>
      </c>
      <c r="M7833">
        <v>150000</v>
      </c>
      <c r="O7833" t="s">
        <v>3322</v>
      </c>
      <c r="P7833" t="s">
        <v>4467</v>
      </c>
    </row>
    <row r="7834" spans="1:16" x14ac:dyDescent="0.25">
      <c r="A7834" t="s">
        <v>1</v>
      </c>
      <c r="B7834" t="s">
        <v>10738</v>
      </c>
      <c r="C7834" t="s">
        <v>94</v>
      </c>
      <c r="D7834" t="s">
        <v>3973</v>
      </c>
      <c r="E7834" t="s">
        <v>20</v>
      </c>
      <c r="F7834" t="b">
        <v>0</v>
      </c>
      <c r="G7834" t="s">
        <v>30</v>
      </c>
      <c r="H7834" s="4">
        <v>45752.208993055552</v>
      </c>
      <c r="I7834" t="b">
        <v>0</v>
      </c>
      <c r="J7834" t="b">
        <v>1</v>
      </c>
      <c r="K7834" t="s">
        <v>24</v>
      </c>
      <c r="L7834" t="s">
        <v>22</v>
      </c>
      <c r="M7834">
        <v>97375</v>
      </c>
      <c r="O7834" t="s">
        <v>444</v>
      </c>
      <c r="P7834" t="s">
        <v>10739</v>
      </c>
    </row>
    <row r="7835" spans="1:16" x14ac:dyDescent="0.25">
      <c r="A7835" t="s">
        <v>0</v>
      </c>
      <c r="B7835" t="s">
        <v>10740</v>
      </c>
      <c r="C7835" t="s">
        <v>1325</v>
      </c>
      <c r="D7835" t="s">
        <v>2208</v>
      </c>
      <c r="E7835" t="s">
        <v>20</v>
      </c>
      <c r="F7835" t="b">
        <v>0</v>
      </c>
      <c r="G7835" t="s">
        <v>41</v>
      </c>
      <c r="H7835" s="4">
        <v>45752.250347222223</v>
      </c>
      <c r="I7835" t="b">
        <v>0</v>
      </c>
      <c r="J7835" t="b">
        <v>1</v>
      </c>
      <c r="K7835" t="s">
        <v>24</v>
      </c>
      <c r="L7835" t="s">
        <v>36</v>
      </c>
      <c r="N7835">
        <v>65</v>
      </c>
      <c r="O7835" t="s">
        <v>10741</v>
      </c>
    </row>
    <row r="7836" spans="1:16" x14ac:dyDescent="0.25">
      <c r="A7836" t="s">
        <v>0</v>
      </c>
      <c r="B7836" t="s">
        <v>2005</v>
      </c>
      <c r="C7836" t="s">
        <v>3681</v>
      </c>
      <c r="D7836" t="s">
        <v>3973</v>
      </c>
      <c r="E7836" t="s">
        <v>20</v>
      </c>
      <c r="F7836" t="b">
        <v>0</v>
      </c>
      <c r="G7836" t="s">
        <v>41</v>
      </c>
      <c r="H7836" s="4">
        <v>45752.250347222223</v>
      </c>
      <c r="I7836" t="b">
        <v>0</v>
      </c>
      <c r="J7836" t="b">
        <v>0</v>
      </c>
      <c r="K7836" t="s">
        <v>24</v>
      </c>
      <c r="L7836" t="s">
        <v>36</v>
      </c>
      <c r="N7836">
        <v>38.224998474121087</v>
      </c>
      <c r="O7836" t="s">
        <v>10742</v>
      </c>
      <c r="P7836" t="s">
        <v>9470</v>
      </c>
    </row>
    <row r="7837" spans="1:16" x14ac:dyDescent="0.25">
      <c r="A7837" t="s">
        <v>0</v>
      </c>
      <c r="B7837" t="s">
        <v>10743</v>
      </c>
      <c r="C7837" t="s">
        <v>316</v>
      </c>
      <c r="D7837" t="s">
        <v>3600</v>
      </c>
      <c r="E7837" t="s">
        <v>20</v>
      </c>
      <c r="F7837" t="b">
        <v>0</v>
      </c>
      <c r="G7837" t="s">
        <v>35</v>
      </c>
      <c r="H7837" s="4">
        <v>45752.250462962962</v>
      </c>
      <c r="I7837" t="b">
        <v>0</v>
      </c>
      <c r="J7837" t="b">
        <v>1</v>
      </c>
      <c r="K7837" t="s">
        <v>24</v>
      </c>
      <c r="L7837" t="s">
        <v>22</v>
      </c>
      <c r="M7837">
        <v>141000</v>
      </c>
      <c r="O7837" t="s">
        <v>173</v>
      </c>
      <c r="P7837" t="s">
        <v>10744</v>
      </c>
    </row>
    <row r="7838" spans="1:16" x14ac:dyDescent="0.25">
      <c r="A7838" t="s">
        <v>1</v>
      </c>
      <c r="B7838" t="s">
        <v>10745</v>
      </c>
      <c r="C7838" t="s">
        <v>82</v>
      </c>
      <c r="D7838" t="s">
        <v>3828</v>
      </c>
      <c r="E7838" t="s">
        <v>20</v>
      </c>
      <c r="F7838" t="b">
        <v>0</v>
      </c>
      <c r="G7838" t="s">
        <v>27</v>
      </c>
      <c r="H7838" s="4">
        <v>45752.251087962963</v>
      </c>
      <c r="I7838" t="b">
        <v>0</v>
      </c>
      <c r="J7838" t="b">
        <v>1</v>
      </c>
      <c r="K7838" t="s">
        <v>24</v>
      </c>
      <c r="L7838" t="s">
        <v>22</v>
      </c>
      <c r="M7838">
        <v>141452</v>
      </c>
      <c r="O7838" t="s">
        <v>1741</v>
      </c>
      <c r="P7838" t="s">
        <v>10746</v>
      </c>
    </row>
    <row r="7839" spans="1:16" x14ac:dyDescent="0.25">
      <c r="A7839" t="s">
        <v>1</v>
      </c>
      <c r="B7839" t="s">
        <v>974</v>
      </c>
      <c r="C7839" t="s">
        <v>118</v>
      </c>
      <c r="D7839" t="s">
        <v>3828</v>
      </c>
      <c r="E7839" t="s">
        <v>20</v>
      </c>
      <c r="F7839" t="b">
        <v>0</v>
      </c>
      <c r="G7839" t="s">
        <v>27</v>
      </c>
      <c r="H7839" s="4">
        <v>45752.251099537039</v>
      </c>
      <c r="I7839" t="b">
        <v>0</v>
      </c>
      <c r="J7839" t="b">
        <v>1</v>
      </c>
      <c r="K7839" t="s">
        <v>24</v>
      </c>
      <c r="L7839" t="s">
        <v>22</v>
      </c>
      <c r="M7839">
        <v>152955</v>
      </c>
      <c r="O7839" t="s">
        <v>254</v>
      </c>
      <c r="P7839" t="s">
        <v>10747</v>
      </c>
    </row>
    <row r="7840" spans="1:16" x14ac:dyDescent="0.25">
      <c r="A7840" t="s">
        <v>1</v>
      </c>
      <c r="B7840" t="s">
        <v>10748</v>
      </c>
      <c r="C7840" t="s">
        <v>1325</v>
      </c>
      <c r="D7840" t="s">
        <v>3828</v>
      </c>
      <c r="E7840" t="s">
        <v>20</v>
      </c>
      <c r="F7840" t="b">
        <v>0</v>
      </c>
      <c r="G7840" t="s">
        <v>41</v>
      </c>
      <c r="H7840" s="4">
        <v>45752.251192129632</v>
      </c>
      <c r="I7840" t="b">
        <v>0</v>
      </c>
      <c r="J7840" t="b">
        <v>1</v>
      </c>
      <c r="K7840" t="s">
        <v>24</v>
      </c>
      <c r="L7840" t="s">
        <v>22</v>
      </c>
      <c r="M7840">
        <v>140450</v>
      </c>
      <c r="O7840" t="s">
        <v>2057</v>
      </c>
      <c r="P7840" t="s">
        <v>10749</v>
      </c>
    </row>
    <row r="7841" spans="1:16" x14ac:dyDescent="0.25">
      <c r="A7841" t="s">
        <v>19</v>
      </c>
      <c r="B7841" t="s">
        <v>10750</v>
      </c>
      <c r="C7841" t="s">
        <v>180</v>
      </c>
      <c r="D7841" t="s">
        <v>10751</v>
      </c>
      <c r="E7841" t="s">
        <v>20</v>
      </c>
      <c r="F7841" t="b">
        <v>0</v>
      </c>
      <c r="G7841" t="s">
        <v>41</v>
      </c>
      <c r="H7841" s="4">
        <v>45752.251192129632</v>
      </c>
      <c r="I7841" t="b">
        <v>0</v>
      </c>
      <c r="J7841" t="b">
        <v>1</v>
      </c>
      <c r="K7841" t="s">
        <v>24</v>
      </c>
      <c r="L7841" t="s">
        <v>22</v>
      </c>
      <c r="M7841">
        <v>168000</v>
      </c>
      <c r="O7841" t="s">
        <v>2224</v>
      </c>
      <c r="P7841" t="s">
        <v>10752</v>
      </c>
    </row>
    <row r="7842" spans="1:16" x14ac:dyDescent="0.25">
      <c r="A7842" t="s">
        <v>1</v>
      </c>
      <c r="B7842" t="s">
        <v>10300</v>
      </c>
      <c r="C7842" t="s">
        <v>316</v>
      </c>
      <c r="D7842" t="s">
        <v>3828</v>
      </c>
      <c r="E7842" t="s">
        <v>20</v>
      </c>
      <c r="F7842" t="b">
        <v>0</v>
      </c>
      <c r="G7842" t="s">
        <v>35</v>
      </c>
      <c r="H7842" s="4">
        <v>45752.251296296286</v>
      </c>
      <c r="I7842" t="b">
        <v>0</v>
      </c>
      <c r="J7842" t="b">
        <v>1</v>
      </c>
      <c r="K7842" t="s">
        <v>24</v>
      </c>
      <c r="L7842" t="s">
        <v>22</v>
      </c>
      <c r="M7842">
        <v>157000</v>
      </c>
      <c r="O7842" t="s">
        <v>402</v>
      </c>
      <c r="P7842" t="s">
        <v>10301</v>
      </c>
    </row>
    <row r="7843" spans="1:16" x14ac:dyDescent="0.25">
      <c r="A7843" t="s">
        <v>1</v>
      </c>
      <c r="B7843" t="s">
        <v>10753</v>
      </c>
      <c r="C7843" t="s">
        <v>10754</v>
      </c>
      <c r="D7843" t="s">
        <v>10755</v>
      </c>
      <c r="E7843" t="s">
        <v>20</v>
      </c>
      <c r="F7843" t="b">
        <v>0</v>
      </c>
      <c r="G7843" t="s">
        <v>35</v>
      </c>
      <c r="H7843" s="4">
        <v>45752.251296296286</v>
      </c>
      <c r="I7843" t="b">
        <v>0</v>
      </c>
      <c r="J7843" t="b">
        <v>1</v>
      </c>
      <c r="K7843" t="s">
        <v>24</v>
      </c>
      <c r="L7843" t="s">
        <v>22</v>
      </c>
      <c r="M7843">
        <v>187262.40625</v>
      </c>
      <c r="O7843" t="s">
        <v>10755</v>
      </c>
    </row>
    <row r="7844" spans="1:16" x14ac:dyDescent="0.25">
      <c r="A7844" t="s">
        <v>0</v>
      </c>
      <c r="B7844" t="s">
        <v>0</v>
      </c>
      <c r="C7844" t="s">
        <v>10756</v>
      </c>
      <c r="D7844" t="s">
        <v>4035</v>
      </c>
      <c r="E7844" t="s">
        <v>20</v>
      </c>
      <c r="F7844" t="b">
        <v>0</v>
      </c>
      <c r="G7844" t="s">
        <v>414</v>
      </c>
      <c r="H7844" s="4">
        <v>45752.256388888891</v>
      </c>
      <c r="I7844" t="b">
        <v>1</v>
      </c>
      <c r="J7844" t="b">
        <v>0</v>
      </c>
      <c r="K7844" t="s">
        <v>414</v>
      </c>
      <c r="L7844" t="s">
        <v>22</v>
      </c>
      <c r="M7844">
        <v>38120</v>
      </c>
      <c r="O7844" t="s">
        <v>10757</v>
      </c>
      <c r="P7844" t="s">
        <v>1996</v>
      </c>
    </row>
    <row r="7845" spans="1:16" x14ac:dyDescent="0.25">
      <c r="A7845" t="s">
        <v>1</v>
      </c>
      <c r="B7845" t="s">
        <v>10758</v>
      </c>
      <c r="C7845" t="s">
        <v>5242</v>
      </c>
      <c r="D7845" t="s">
        <v>7543</v>
      </c>
      <c r="E7845" t="s">
        <v>20</v>
      </c>
      <c r="F7845" t="b">
        <v>0</v>
      </c>
      <c r="G7845" t="s">
        <v>314</v>
      </c>
      <c r="H7845" s="4">
        <v>45752.274583333332</v>
      </c>
      <c r="I7845" t="b">
        <v>0</v>
      </c>
      <c r="J7845" t="b">
        <v>0</v>
      </c>
      <c r="K7845" t="s">
        <v>314</v>
      </c>
      <c r="L7845" t="s">
        <v>22</v>
      </c>
      <c r="M7845">
        <v>90000</v>
      </c>
      <c r="O7845" t="s">
        <v>10759</v>
      </c>
      <c r="P7845" t="s">
        <v>700</v>
      </c>
    </row>
    <row r="7846" spans="1:16" x14ac:dyDescent="0.25">
      <c r="A7846" t="s">
        <v>28</v>
      </c>
      <c r="B7846" t="s">
        <v>3113</v>
      </c>
      <c r="C7846" t="s">
        <v>73</v>
      </c>
      <c r="D7846" t="s">
        <v>3828</v>
      </c>
      <c r="E7846" t="s">
        <v>20</v>
      </c>
      <c r="F7846" t="b">
        <v>0</v>
      </c>
      <c r="G7846" t="s">
        <v>23</v>
      </c>
      <c r="H7846" s="4">
        <v>45752.284004629633</v>
      </c>
      <c r="I7846" t="b">
        <v>0</v>
      </c>
      <c r="J7846" t="b">
        <v>0</v>
      </c>
      <c r="K7846" t="s">
        <v>24</v>
      </c>
      <c r="L7846" t="s">
        <v>36</v>
      </c>
      <c r="N7846">
        <v>62.5</v>
      </c>
      <c r="O7846" t="s">
        <v>1683</v>
      </c>
      <c r="P7846" t="s">
        <v>10760</v>
      </c>
    </row>
    <row r="7847" spans="1:16" x14ac:dyDescent="0.25">
      <c r="A7847" t="s">
        <v>1</v>
      </c>
      <c r="B7847" t="s">
        <v>1</v>
      </c>
      <c r="C7847" t="s">
        <v>4029</v>
      </c>
      <c r="D7847" t="s">
        <v>3968</v>
      </c>
      <c r="E7847" t="s">
        <v>20</v>
      </c>
      <c r="F7847" t="b">
        <v>0</v>
      </c>
      <c r="G7847" t="s">
        <v>4029</v>
      </c>
      <c r="H7847" s="4">
        <v>45752.284618055557</v>
      </c>
      <c r="I7847" t="b">
        <v>0</v>
      </c>
      <c r="J7847" t="b">
        <v>0</v>
      </c>
      <c r="K7847" t="s">
        <v>4029</v>
      </c>
      <c r="L7847" t="s">
        <v>22</v>
      </c>
      <c r="M7847">
        <v>50000</v>
      </c>
      <c r="O7847" t="s">
        <v>10761</v>
      </c>
    </row>
    <row r="7848" spans="1:16" x14ac:dyDescent="0.25">
      <c r="A7848" t="s">
        <v>0</v>
      </c>
      <c r="B7848" t="s">
        <v>10762</v>
      </c>
      <c r="C7848" t="s">
        <v>1623</v>
      </c>
      <c r="D7848" t="s">
        <v>3957</v>
      </c>
      <c r="E7848" t="s">
        <v>20</v>
      </c>
      <c r="F7848" t="b">
        <v>0</v>
      </c>
      <c r="G7848" t="s">
        <v>23</v>
      </c>
      <c r="H7848" s="4">
        <v>45752.325590277767</v>
      </c>
      <c r="I7848" t="b">
        <v>1</v>
      </c>
      <c r="J7848" t="b">
        <v>0</v>
      </c>
      <c r="K7848" t="s">
        <v>24</v>
      </c>
      <c r="L7848" t="s">
        <v>36</v>
      </c>
      <c r="N7848">
        <v>22.694999694824219</v>
      </c>
      <c r="O7848" t="s">
        <v>10763</v>
      </c>
    </row>
    <row r="7849" spans="1:16" x14ac:dyDescent="0.25">
      <c r="A7849" t="s">
        <v>0</v>
      </c>
      <c r="B7849" t="s">
        <v>10764</v>
      </c>
      <c r="C7849" t="s">
        <v>10765</v>
      </c>
      <c r="D7849" t="s">
        <v>3957</v>
      </c>
      <c r="E7849" t="s">
        <v>20</v>
      </c>
      <c r="F7849" t="b">
        <v>0</v>
      </c>
      <c r="G7849" t="s">
        <v>30</v>
      </c>
      <c r="H7849" s="4">
        <v>45752.334166666667</v>
      </c>
      <c r="I7849" t="b">
        <v>0</v>
      </c>
      <c r="J7849" t="b">
        <v>0</v>
      </c>
      <c r="K7849" t="s">
        <v>24</v>
      </c>
      <c r="L7849" t="s">
        <v>36</v>
      </c>
      <c r="N7849">
        <v>26.654998779296879</v>
      </c>
      <c r="O7849" t="s">
        <v>8594</v>
      </c>
      <c r="P7849" t="s">
        <v>119</v>
      </c>
    </row>
    <row r="7850" spans="1:16" x14ac:dyDescent="0.25">
      <c r="A7850" t="s">
        <v>0</v>
      </c>
      <c r="B7850" t="s">
        <v>0</v>
      </c>
      <c r="C7850" t="s">
        <v>10766</v>
      </c>
      <c r="D7850" t="s">
        <v>7547</v>
      </c>
      <c r="E7850" t="s">
        <v>34</v>
      </c>
      <c r="F7850" t="b">
        <v>0</v>
      </c>
      <c r="G7850" t="s">
        <v>52</v>
      </c>
      <c r="H7850" s="4">
        <v>45752.334328703713</v>
      </c>
      <c r="I7850" t="b">
        <v>0</v>
      </c>
      <c r="J7850" t="b">
        <v>0</v>
      </c>
      <c r="K7850" t="s">
        <v>24</v>
      </c>
      <c r="L7850" t="s">
        <v>36</v>
      </c>
      <c r="N7850">
        <v>15</v>
      </c>
      <c r="O7850" t="s">
        <v>7548</v>
      </c>
      <c r="P7850" t="s">
        <v>61</v>
      </c>
    </row>
    <row r="7851" spans="1:16" x14ac:dyDescent="0.25">
      <c r="A7851" t="s">
        <v>2</v>
      </c>
      <c r="B7851" t="s">
        <v>10767</v>
      </c>
      <c r="C7851" t="s">
        <v>3347</v>
      </c>
      <c r="D7851" t="s">
        <v>4090</v>
      </c>
      <c r="E7851" t="s">
        <v>20</v>
      </c>
      <c r="F7851" t="b">
        <v>0</v>
      </c>
      <c r="G7851" t="s">
        <v>27</v>
      </c>
      <c r="H7851" s="4">
        <v>45752.334872685176</v>
      </c>
      <c r="I7851" t="b">
        <v>1</v>
      </c>
      <c r="J7851" t="b">
        <v>0</v>
      </c>
      <c r="K7851" t="s">
        <v>24</v>
      </c>
      <c r="L7851" t="s">
        <v>36</v>
      </c>
      <c r="N7851">
        <v>65.5</v>
      </c>
      <c r="O7851" t="s">
        <v>2503</v>
      </c>
      <c r="P7851" t="s">
        <v>1342</v>
      </c>
    </row>
    <row r="7852" spans="1:16" x14ac:dyDescent="0.25">
      <c r="A7852" t="s">
        <v>1</v>
      </c>
      <c r="B7852" t="s">
        <v>10768</v>
      </c>
      <c r="C7852" t="s">
        <v>167</v>
      </c>
      <c r="D7852" t="s">
        <v>3970</v>
      </c>
      <c r="E7852" t="s">
        <v>20</v>
      </c>
      <c r="F7852" t="b">
        <v>0</v>
      </c>
      <c r="G7852" t="s">
        <v>35</v>
      </c>
      <c r="H7852" s="4">
        <v>45752.417164351849</v>
      </c>
      <c r="I7852" t="b">
        <v>0</v>
      </c>
      <c r="J7852" t="b">
        <v>0</v>
      </c>
      <c r="K7852" t="s">
        <v>24</v>
      </c>
      <c r="L7852" t="s">
        <v>22</v>
      </c>
      <c r="M7852">
        <v>126875</v>
      </c>
      <c r="O7852" t="s">
        <v>6473</v>
      </c>
      <c r="P7852" t="s">
        <v>10769</v>
      </c>
    </row>
    <row r="7853" spans="1:16" x14ac:dyDescent="0.25">
      <c r="A7853" t="s">
        <v>40</v>
      </c>
      <c r="B7853" t="s">
        <v>4466</v>
      </c>
      <c r="C7853" t="s">
        <v>3321</v>
      </c>
      <c r="D7853" t="s">
        <v>4090</v>
      </c>
      <c r="E7853" t="s">
        <v>20</v>
      </c>
      <c r="F7853" t="b">
        <v>0</v>
      </c>
      <c r="G7853" t="s">
        <v>27</v>
      </c>
      <c r="H7853" s="4">
        <v>45752.418194444443</v>
      </c>
      <c r="I7853" t="b">
        <v>0</v>
      </c>
      <c r="J7853" t="b">
        <v>1</v>
      </c>
      <c r="K7853" t="s">
        <v>24</v>
      </c>
      <c r="L7853" t="s">
        <v>22</v>
      </c>
      <c r="M7853">
        <v>150000</v>
      </c>
      <c r="O7853" t="s">
        <v>3322</v>
      </c>
      <c r="P7853" t="s">
        <v>4467</v>
      </c>
    </row>
    <row r="7854" spans="1:16" x14ac:dyDescent="0.25">
      <c r="A7854" t="s">
        <v>1</v>
      </c>
      <c r="B7854" t="s">
        <v>10770</v>
      </c>
      <c r="C7854" t="s">
        <v>192</v>
      </c>
      <c r="D7854" t="s">
        <v>4084</v>
      </c>
      <c r="E7854" t="s">
        <v>20</v>
      </c>
      <c r="F7854" t="b">
        <v>0</v>
      </c>
      <c r="G7854" t="s">
        <v>23</v>
      </c>
      <c r="H7854" s="4">
        <v>45752.45071759259</v>
      </c>
      <c r="I7854" t="b">
        <v>0</v>
      </c>
      <c r="J7854" t="b">
        <v>0</v>
      </c>
      <c r="K7854" t="s">
        <v>24</v>
      </c>
      <c r="L7854" t="s">
        <v>22</v>
      </c>
      <c r="M7854">
        <v>210000</v>
      </c>
      <c r="O7854" t="s">
        <v>1308</v>
      </c>
      <c r="P7854" t="s">
        <v>10771</v>
      </c>
    </row>
    <row r="7855" spans="1:16" x14ac:dyDescent="0.25">
      <c r="A7855" t="s">
        <v>0</v>
      </c>
      <c r="B7855" t="s">
        <v>1975</v>
      </c>
      <c r="C7855" t="s">
        <v>957</v>
      </c>
      <c r="D7855" t="s">
        <v>4084</v>
      </c>
      <c r="E7855" t="s">
        <v>20</v>
      </c>
      <c r="F7855" t="b">
        <v>0</v>
      </c>
      <c r="G7855" t="s">
        <v>27</v>
      </c>
      <c r="H7855" s="4">
        <v>45752.458425925928</v>
      </c>
      <c r="I7855" t="b">
        <v>0</v>
      </c>
      <c r="J7855" t="b">
        <v>0</v>
      </c>
      <c r="K7855" t="s">
        <v>24</v>
      </c>
      <c r="L7855" t="s">
        <v>22</v>
      </c>
      <c r="M7855">
        <v>112500</v>
      </c>
      <c r="O7855" t="s">
        <v>10772</v>
      </c>
      <c r="P7855" t="s">
        <v>119</v>
      </c>
    </row>
    <row r="7856" spans="1:16" x14ac:dyDescent="0.25">
      <c r="A7856" t="s">
        <v>0</v>
      </c>
      <c r="B7856" t="s">
        <v>731</v>
      </c>
      <c r="C7856" t="s">
        <v>1025</v>
      </c>
      <c r="D7856" t="s">
        <v>3957</v>
      </c>
      <c r="E7856" t="s">
        <v>34</v>
      </c>
      <c r="F7856" t="b">
        <v>0</v>
      </c>
      <c r="G7856" t="s">
        <v>27</v>
      </c>
      <c r="H7856" s="4">
        <v>45752.458449074067</v>
      </c>
      <c r="I7856" t="b">
        <v>1</v>
      </c>
      <c r="J7856" t="b">
        <v>0</v>
      </c>
      <c r="K7856" t="s">
        <v>24</v>
      </c>
      <c r="L7856" t="s">
        <v>36</v>
      </c>
      <c r="N7856">
        <v>27.979999542236332</v>
      </c>
      <c r="O7856" t="s">
        <v>10773</v>
      </c>
    </row>
    <row r="7857" spans="1:16" x14ac:dyDescent="0.25">
      <c r="A7857" t="s">
        <v>139</v>
      </c>
      <c r="B7857" t="s">
        <v>2126</v>
      </c>
      <c r="C7857" t="s">
        <v>2271</v>
      </c>
      <c r="D7857" t="s">
        <v>3973</v>
      </c>
      <c r="E7857" t="s">
        <v>20</v>
      </c>
      <c r="F7857" t="b">
        <v>0</v>
      </c>
      <c r="G7857" t="s">
        <v>27</v>
      </c>
      <c r="H7857" s="4">
        <v>45752.458483796298</v>
      </c>
      <c r="I7857" t="b">
        <v>0</v>
      </c>
      <c r="J7857" t="b">
        <v>1</v>
      </c>
      <c r="K7857" t="s">
        <v>24</v>
      </c>
      <c r="L7857" t="s">
        <v>22</v>
      </c>
      <c r="M7857">
        <v>75000</v>
      </c>
      <c r="O7857" t="s">
        <v>482</v>
      </c>
      <c r="P7857" t="s">
        <v>10774</v>
      </c>
    </row>
    <row r="7858" spans="1:16" x14ac:dyDescent="0.25">
      <c r="A7858" t="s">
        <v>0</v>
      </c>
      <c r="B7858" t="s">
        <v>10775</v>
      </c>
      <c r="C7858" t="s">
        <v>1164</v>
      </c>
      <c r="D7858" t="s">
        <v>3973</v>
      </c>
      <c r="E7858" t="s">
        <v>20</v>
      </c>
      <c r="F7858" t="b">
        <v>0</v>
      </c>
      <c r="G7858" t="s">
        <v>41</v>
      </c>
      <c r="H7858" s="4">
        <v>45752.458703703713</v>
      </c>
      <c r="I7858" t="b">
        <v>0</v>
      </c>
      <c r="J7858" t="b">
        <v>1</v>
      </c>
      <c r="K7858" t="s">
        <v>24</v>
      </c>
      <c r="L7858" t="s">
        <v>22</v>
      </c>
      <c r="M7858">
        <v>119500</v>
      </c>
      <c r="O7858" t="s">
        <v>482</v>
      </c>
    </row>
    <row r="7859" spans="1:16" x14ac:dyDescent="0.25">
      <c r="A7859" t="s">
        <v>0</v>
      </c>
      <c r="B7859" t="s">
        <v>10776</v>
      </c>
      <c r="C7859" t="s">
        <v>750</v>
      </c>
      <c r="D7859" t="s">
        <v>4084</v>
      </c>
      <c r="E7859" t="s">
        <v>20</v>
      </c>
      <c r="F7859" t="b">
        <v>0</v>
      </c>
      <c r="G7859" t="s">
        <v>35</v>
      </c>
      <c r="H7859" s="4">
        <v>45752.45890046296</v>
      </c>
      <c r="I7859" t="b">
        <v>0</v>
      </c>
      <c r="J7859" t="b">
        <v>0</v>
      </c>
      <c r="K7859" t="s">
        <v>24</v>
      </c>
      <c r="L7859" t="s">
        <v>22</v>
      </c>
      <c r="M7859">
        <v>50200</v>
      </c>
      <c r="O7859" t="s">
        <v>1172</v>
      </c>
      <c r="P7859" t="s">
        <v>10777</v>
      </c>
    </row>
    <row r="7860" spans="1:16" x14ac:dyDescent="0.25">
      <c r="A7860" t="s">
        <v>19</v>
      </c>
      <c r="B7860" t="s">
        <v>5799</v>
      </c>
      <c r="C7860" t="s">
        <v>749</v>
      </c>
      <c r="D7860" t="s">
        <v>4084</v>
      </c>
      <c r="E7860" t="s">
        <v>20</v>
      </c>
      <c r="F7860" t="b">
        <v>0</v>
      </c>
      <c r="G7860" t="s">
        <v>30</v>
      </c>
      <c r="H7860" s="4">
        <v>45752.459710648152</v>
      </c>
      <c r="I7860" t="b">
        <v>0</v>
      </c>
      <c r="J7860" t="b">
        <v>0</v>
      </c>
      <c r="K7860" t="s">
        <v>24</v>
      </c>
      <c r="L7860" t="s">
        <v>22</v>
      </c>
      <c r="M7860">
        <v>145080</v>
      </c>
      <c r="O7860" t="s">
        <v>3243</v>
      </c>
      <c r="P7860" t="s">
        <v>5800</v>
      </c>
    </row>
    <row r="7861" spans="1:16" x14ac:dyDescent="0.25">
      <c r="A7861" t="s">
        <v>2</v>
      </c>
      <c r="B7861" t="s">
        <v>2</v>
      </c>
      <c r="C7861" t="s">
        <v>7428</v>
      </c>
      <c r="D7861" t="s">
        <v>7658</v>
      </c>
      <c r="E7861" t="s">
        <v>20</v>
      </c>
      <c r="F7861" t="b">
        <v>0</v>
      </c>
      <c r="G7861" t="s">
        <v>226</v>
      </c>
      <c r="H7861" s="4">
        <v>45752.489050925928</v>
      </c>
      <c r="I7861" t="b">
        <v>0</v>
      </c>
      <c r="J7861" t="b">
        <v>0</v>
      </c>
      <c r="K7861" t="s">
        <v>226</v>
      </c>
      <c r="L7861" t="s">
        <v>22</v>
      </c>
      <c r="M7861">
        <v>65000</v>
      </c>
      <c r="O7861" t="s">
        <v>7429</v>
      </c>
      <c r="P7861" t="s">
        <v>7430</v>
      </c>
    </row>
    <row r="7862" spans="1:16" x14ac:dyDescent="0.25">
      <c r="A7862" t="s">
        <v>0</v>
      </c>
      <c r="B7862" t="s">
        <v>10778</v>
      </c>
      <c r="C7862" t="s">
        <v>10779</v>
      </c>
      <c r="D7862" t="s">
        <v>3973</v>
      </c>
      <c r="E7862" t="s">
        <v>51</v>
      </c>
      <c r="F7862" t="b">
        <v>0</v>
      </c>
      <c r="G7862" t="s">
        <v>23</v>
      </c>
      <c r="H7862" s="4">
        <v>45752.492268518523</v>
      </c>
      <c r="I7862" t="b">
        <v>1</v>
      </c>
      <c r="J7862" t="b">
        <v>0</v>
      </c>
      <c r="K7862" t="s">
        <v>24</v>
      </c>
      <c r="L7862" t="s">
        <v>36</v>
      </c>
      <c r="N7862">
        <v>36</v>
      </c>
      <c r="O7862" t="s">
        <v>10431</v>
      </c>
    </row>
    <row r="7863" spans="1:16" x14ac:dyDescent="0.25">
      <c r="A7863" t="s">
        <v>0</v>
      </c>
      <c r="B7863" t="s">
        <v>0</v>
      </c>
      <c r="C7863" t="s">
        <v>10780</v>
      </c>
      <c r="D7863" t="s">
        <v>7547</v>
      </c>
      <c r="E7863" t="s">
        <v>34</v>
      </c>
      <c r="F7863" t="b">
        <v>0</v>
      </c>
      <c r="G7863" t="s">
        <v>23</v>
      </c>
      <c r="H7863" s="4">
        <v>45752.492303240739</v>
      </c>
      <c r="I7863" t="b">
        <v>0</v>
      </c>
      <c r="J7863" t="b">
        <v>0</v>
      </c>
      <c r="K7863" t="s">
        <v>24</v>
      </c>
      <c r="L7863" t="s">
        <v>36</v>
      </c>
      <c r="N7863">
        <v>15</v>
      </c>
      <c r="O7863" t="s">
        <v>7548</v>
      </c>
      <c r="P7863" t="s">
        <v>61</v>
      </c>
    </row>
    <row r="7864" spans="1:16" x14ac:dyDescent="0.25">
      <c r="A7864" t="s">
        <v>0</v>
      </c>
      <c r="B7864" t="s">
        <v>0</v>
      </c>
      <c r="C7864" t="s">
        <v>10781</v>
      </c>
      <c r="D7864" t="s">
        <v>7547</v>
      </c>
      <c r="E7864" t="s">
        <v>34</v>
      </c>
      <c r="F7864" t="b">
        <v>0</v>
      </c>
      <c r="G7864" t="s">
        <v>23</v>
      </c>
      <c r="H7864" s="4">
        <v>45752.492303240739</v>
      </c>
      <c r="I7864" t="b">
        <v>0</v>
      </c>
      <c r="J7864" t="b">
        <v>0</v>
      </c>
      <c r="K7864" t="s">
        <v>24</v>
      </c>
      <c r="L7864" t="s">
        <v>36</v>
      </c>
      <c r="N7864">
        <v>15</v>
      </c>
      <c r="O7864" t="s">
        <v>7548</v>
      </c>
      <c r="P7864" t="s">
        <v>61</v>
      </c>
    </row>
    <row r="7865" spans="1:16" x14ac:dyDescent="0.25">
      <c r="A7865" t="s">
        <v>0</v>
      </c>
      <c r="B7865" t="s">
        <v>10782</v>
      </c>
      <c r="C7865" t="s">
        <v>179</v>
      </c>
      <c r="D7865" t="s">
        <v>4084</v>
      </c>
      <c r="E7865" t="s">
        <v>20</v>
      </c>
      <c r="F7865" t="b">
        <v>0</v>
      </c>
      <c r="G7865" t="s">
        <v>27</v>
      </c>
      <c r="H7865" s="4">
        <v>45752.500324074077</v>
      </c>
      <c r="I7865" t="b">
        <v>0</v>
      </c>
      <c r="J7865" t="b">
        <v>0</v>
      </c>
      <c r="K7865" t="s">
        <v>24</v>
      </c>
      <c r="L7865" t="s">
        <v>22</v>
      </c>
      <c r="M7865">
        <v>67000</v>
      </c>
      <c r="O7865" t="s">
        <v>10783</v>
      </c>
      <c r="P7865" t="s">
        <v>3054</v>
      </c>
    </row>
    <row r="7866" spans="1:16" x14ac:dyDescent="0.25">
      <c r="A7866" t="s">
        <v>0</v>
      </c>
      <c r="B7866" t="s">
        <v>0</v>
      </c>
      <c r="C7866" t="s">
        <v>9046</v>
      </c>
      <c r="D7866" t="s">
        <v>7547</v>
      </c>
      <c r="E7866" t="s">
        <v>34</v>
      </c>
      <c r="F7866" t="b">
        <v>0</v>
      </c>
      <c r="G7866" t="s">
        <v>52</v>
      </c>
      <c r="H7866" s="4">
        <v>45752.500983796293</v>
      </c>
      <c r="I7866" t="b">
        <v>0</v>
      </c>
      <c r="J7866" t="b">
        <v>0</v>
      </c>
      <c r="K7866" t="s">
        <v>24</v>
      </c>
      <c r="L7866" t="s">
        <v>36</v>
      </c>
      <c r="N7866">
        <v>15</v>
      </c>
      <c r="O7866" t="s">
        <v>7548</v>
      </c>
      <c r="P7866" t="s">
        <v>61</v>
      </c>
    </row>
    <row r="7867" spans="1:16" x14ac:dyDescent="0.25">
      <c r="A7867" t="s">
        <v>2</v>
      </c>
      <c r="B7867" t="s">
        <v>10784</v>
      </c>
      <c r="C7867" t="s">
        <v>1270</v>
      </c>
      <c r="D7867" t="s">
        <v>3973</v>
      </c>
      <c r="E7867" t="s">
        <v>20</v>
      </c>
      <c r="F7867" t="b">
        <v>0</v>
      </c>
      <c r="G7867" t="s">
        <v>27</v>
      </c>
      <c r="H7867" s="4">
        <v>45752.501585648148</v>
      </c>
      <c r="I7867" t="b">
        <v>0</v>
      </c>
      <c r="J7867" t="b">
        <v>1</v>
      </c>
      <c r="K7867" t="s">
        <v>24</v>
      </c>
      <c r="L7867" t="s">
        <v>22</v>
      </c>
      <c r="M7867">
        <v>138100</v>
      </c>
      <c r="O7867" t="s">
        <v>1172</v>
      </c>
      <c r="P7867" t="s">
        <v>10785</v>
      </c>
    </row>
    <row r="7868" spans="1:16" x14ac:dyDescent="0.25">
      <c r="A7868" t="s">
        <v>0</v>
      </c>
      <c r="B7868" t="s">
        <v>10786</v>
      </c>
      <c r="C7868" t="s">
        <v>486</v>
      </c>
      <c r="D7868" t="s">
        <v>10164</v>
      </c>
      <c r="E7868" t="s">
        <v>105</v>
      </c>
      <c r="F7868" t="b">
        <v>0</v>
      </c>
      <c r="G7868" t="s">
        <v>27</v>
      </c>
      <c r="H7868" s="4">
        <v>45752.583414351851</v>
      </c>
      <c r="I7868" t="b">
        <v>1</v>
      </c>
      <c r="J7868" t="b">
        <v>0</v>
      </c>
      <c r="K7868" t="s">
        <v>24</v>
      </c>
      <c r="L7868" t="s">
        <v>36</v>
      </c>
      <c r="N7868">
        <v>47</v>
      </c>
      <c r="O7868" t="s">
        <v>776</v>
      </c>
      <c r="P7868" t="s">
        <v>2948</v>
      </c>
    </row>
    <row r="7869" spans="1:16" x14ac:dyDescent="0.25">
      <c r="A7869" t="s">
        <v>0</v>
      </c>
      <c r="B7869" t="s">
        <v>10787</v>
      </c>
      <c r="C7869" t="s">
        <v>180</v>
      </c>
      <c r="D7869" t="s">
        <v>3957</v>
      </c>
      <c r="E7869" t="s">
        <v>20</v>
      </c>
      <c r="F7869" t="b">
        <v>0</v>
      </c>
      <c r="G7869" t="s">
        <v>41</v>
      </c>
      <c r="H7869" s="4">
        <v>45752.583703703713</v>
      </c>
      <c r="I7869" t="b">
        <v>0</v>
      </c>
      <c r="J7869" t="b">
        <v>0</v>
      </c>
      <c r="K7869" t="s">
        <v>24</v>
      </c>
      <c r="L7869" t="s">
        <v>36</v>
      </c>
      <c r="N7869">
        <v>36.75</v>
      </c>
      <c r="O7869" t="s">
        <v>8550</v>
      </c>
      <c r="P7869" t="s">
        <v>10788</v>
      </c>
    </row>
    <row r="7870" spans="1:16" x14ac:dyDescent="0.25">
      <c r="A7870" t="s">
        <v>89</v>
      </c>
      <c r="B7870" t="s">
        <v>10789</v>
      </c>
      <c r="C7870" t="s">
        <v>1226</v>
      </c>
      <c r="D7870" t="s">
        <v>3973</v>
      </c>
      <c r="E7870" t="s">
        <v>20</v>
      </c>
      <c r="F7870" t="b">
        <v>0</v>
      </c>
      <c r="G7870" t="s">
        <v>52</v>
      </c>
      <c r="H7870" s="4">
        <v>45752.669664351852</v>
      </c>
      <c r="I7870" t="b">
        <v>1</v>
      </c>
      <c r="J7870" t="b">
        <v>0</v>
      </c>
      <c r="K7870" t="s">
        <v>24</v>
      </c>
      <c r="L7870" t="s">
        <v>36</v>
      </c>
      <c r="N7870">
        <v>65</v>
      </c>
      <c r="O7870" t="s">
        <v>10790</v>
      </c>
      <c r="P7870" t="s">
        <v>10791</v>
      </c>
    </row>
    <row r="7871" spans="1:16" x14ac:dyDescent="0.25">
      <c r="A7871" t="s">
        <v>0</v>
      </c>
      <c r="B7871" t="s">
        <v>9114</v>
      </c>
      <c r="C7871" t="s">
        <v>1041</v>
      </c>
      <c r="D7871" t="s">
        <v>3957</v>
      </c>
      <c r="E7871" t="s">
        <v>34</v>
      </c>
      <c r="F7871" t="b">
        <v>0</v>
      </c>
      <c r="G7871" t="s">
        <v>41</v>
      </c>
      <c r="H7871" s="4">
        <v>45752.917037037027</v>
      </c>
      <c r="I7871" t="b">
        <v>0</v>
      </c>
      <c r="J7871" t="b">
        <v>0</v>
      </c>
      <c r="K7871" t="s">
        <v>24</v>
      </c>
      <c r="L7871" t="s">
        <v>36</v>
      </c>
      <c r="N7871">
        <v>24.33499908447266</v>
      </c>
      <c r="O7871" t="s">
        <v>1567</v>
      </c>
      <c r="P7871" t="s">
        <v>48</v>
      </c>
    </row>
    <row r="7872" spans="1:16" x14ac:dyDescent="0.25">
      <c r="A7872" t="s">
        <v>1</v>
      </c>
      <c r="B7872" t="s">
        <v>10792</v>
      </c>
      <c r="C7872" t="s">
        <v>192</v>
      </c>
      <c r="D7872" t="s">
        <v>5535</v>
      </c>
      <c r="E7872" t="s">
        <v>20</v>
      </c>
      <c r="F7872" t="b">
        <v>0</v>
      </c>
      <c r="G7872" t="s">
        <v>52</v>
      </c>
      <c r="H7872" s="4">
        <v>45753.000983796293</v>
      </c>
      <c r="I7872" t="b">
        <v>0</v>
      </c>
      <c r="J7872" t="b">
        <v>0</v>
      </c>
      <c r="K7872" t="s">
        <v>24</v>
      </c>
      <c r="L7872" t="s">
        <v>22</v>
      </c>
      <c r="M7872">
        <v>108267</v>
      </c>
      <c r="O7872" t="s">
        <v>1911</v>
      </c>
      <c r="P7872" t="s">
        <v>10793</v>
      </c>
    </row>
    <row r="7873" spans="1:16" x14ac:dyDescent="0.25">
      <c r="A7873" t="s">
        <v>191</v>
      </c>
      <c r="B7873" t="s">
        <v>10794</v>
      </c>
      <c r="C7873" t="s">
        <v>39</v>
      </c>
      <c r="D7873" t="s">
        <v>10359</v>
      </c>
      <c r="E7873" t="s">
        <v>20</v>
      </c>
      <c r="F7873" t="b">
        <v>1</v>
      </c>
      <c r="G7873" t="s">
        <v>158</v>
      </c>
      <c r="H7873" s="4">
        <v>45753.003379629627</v>
      </c>
      <c r="I7873" t="b">
        <v>0</v>
      </c>
      <c r="J7873" t="b">
        <v>1</v>
      </c>
      <c r="K7873" t="s">
        <v>158</v>
      </c>
      <c r="L7873" t="s">
        <v>22</v>
      </c>
      <c r="M7873">
        <v>153985</v>
      </c>
      <c r="O7873" t="s">
        <v>9220</v>
      </c>
      <c r="P7873" t="s">
        <v>10795</v>
      </c>
    </row>
    <row r="7874" spans="1:16" x14ac:dyDescent="0.25">
      <c r="A7874" t="s">
        <v>0</v>
      </c>
      <c r="B7874" t="s">
        <v>0</v>
      </c>
      <c r="C7874" t="s">
        <v>10796</v>
      </c>
      <c r="D7874" t="s">
        <v>7547</v>
      </c>
      <c r="E7874" t="s">
        <v>34</v>
      </c>
      <c r="F7874" t="b">
        <v>0</v>
      </c>
      <c r="G7874" t="s">
        <v>23</v>
      </c>
      <c r="H7874" s="4">
        <v>45753.033935185187</v>
      </c>
      <c r="I7874" t="b">
        <v>0</v>
      </c>
      <c r="J7874" t="b">
        <v>0</v>
      </c>
      <c r="K7874" t="s">
        <v>24</v>
      </c>
      <c r="L7874" t="s">
        <v>36</v>
      </c>
      <c r="N7874">
        <v>15</v>
      </c>
      <c r="O7874" t="s">
        <v>7548</v>
      </c>
      <c r="P7874" t="s">
        <v>61</v>
      </c>
    </row>
    <row r="7875" spans="1:16" x14ac:dyDescent="0.25">
      <c r="A7875" t="s">
        <v>0</v>
      </c>
      <c r="B7875" t="s">
        <v>2221</v>
      </c>
      <c r="C7875" t="s">
        <v>3790</v>
      </c>
      <c r="D7875" t="s">
        <v>3828</v>
      </c>
      <c r="E7875" t="s">
        <v>20</v>
      </c>
      <c r="F7875" t="b">
        <v>0</v>
      </c>
      <c r="G7875" t="s">
        <v>41</v>
      </c>
      <c r="H7875" s="4">
        <v>45753.250416666669</v>
      </c>
      <c r="I7875" t="b">
        <v>0</v>
      </c>
      <c r="J7875" t="b">
        <v>1</v>
      </c>
      <c r="K7875" t="s">
        <v>24</v>
      </c>
      <c r="L7875" t="s">
        <v>36</v>
      </c>
      <c r="N7875">
        <v>37.860000610351563</v>
      </c>
      <c r="O7875" t="s">
        <v>2985</v>
      </c>
      <c r="P7875" t="s">
        <v>119</v>
      </c>
    </row>
    <row r="7876" spans="1:16" x14ac:dyDescent="0.25">
      <c r="A7876" t="s">
        <v>0</v>
      </c>
      <c r="B7876" t="s">
        <v>2005</v>
      </c>
      <c r="C7876" t="s">
        <v>3681</v>
      </c>
      <c r="D7876" t="s">
        <v>3828</v>
      </c>
      <c r="E7876" t="s">
        <v>20</v>
      </c>
      <c r="F7876" t="b">
        <v>0</v>
      </c>
      <c r="G7876" t="s">
        <v>41</v>
      </c>
      <c r="H7876" s="4">
        <v>45753.250416666669</v>
      </c>
      <c r="I7876" t="b">
        <v>0</v>
      </c>
      <c r="J7876" t="b">
        <v>0</v>
      </c>
      <c r="K7876" t="s">
        <v>24</v>
      </c>
      <c r="L7876" t="s">
        <v>36</v>
      </c>
      <c r="N7876">
        <v>38.224998474121087</v>
      </c>
      <c r="O7876" t="s">
        <v>9469</v>
      </c>
      <c r="P7876" t="s">
        <v>9470</v>
      </c>
    </row>
    <row r="7877" spans="1:16" x14ac:dyDescent="0.25">
      <c r="A7877" t="s">
        <v>0</v>
      </c>
      <c r="B7877" t="s">
        <v>0</v>
      </c>
      <c r="C7877" t="s">
        <v>509</v>
      </c>
      <c r="D7877" t="s">
        <v>3828</v>
      </c>
      <c r="E7877" t="s">
        <v>20</v>
      </c>
      <c r="F7877" t="b">
        <v>0</v>
      </c>
      <c r="G7877" t="s">
        <v>35</v>
      </c>
      <c r="H7877" s="4">
        <v>45753.250578703701</v>
      </c>
      <c r="I7877" t="b">
        <v>1</v>
      </c>
      <c r="J7877" t="b">
        <v>1</v>
      </c>
      <c r="K7877" t="s">
        <v>24</v>
      </c>
      <c r="L7877" t="s">
        <v>36</v>
      </c>
      <c r="N7877">
        <v>27.5</v>
      </c>
      <c r="O7877" t="s">
        <v>10797</v>
      </c>
      <c r="P7877" t="s">
        <v>107</v>
      </c>
    </row>
    <row r="7878" spans="1:16" x14ac:dyDescent="0.25">
      <c r="A7878" t="s">
        <v>1</v>
      </c>
      <c r="B7878" t="s">
        <v>10798</v>
      </c>
      <c r="C7878" t="s">
        <v>49</v>
      </c>
      <c r="D7878" t="s">
        <v>3828</v>
      </c>
      <c r="E7878" t="s">
        <v>20</v>
      </c>
      <c r="F7878" t="b">
        <v>0</v>
      </c>
      <c r="G7878" t="s">
        <v>41</v>
      </c>
      <c r="H7878" s="4">
        <v>45753.251423611109</v>
      </c>
      <c r="I7878" t="b">
        <v>0</v>
      </c>
      <c r="J7878" t="b">
        <v>1</v>
      </c>
      <c r="K7878" t="s">
        <v>24</v>
      </c>
      <c r="L7878" t="s">
        <v>22</v>
      </c>
      <c r="M7878">
        <v>138000</v>
      </c>
      <c r="O7878" t="s">
        <v>1738</v>
      </c>
      <c r="P7878" t="s">
        <v>1089</v>
      </c>
    </row>
    <row r="7879" spans="1:16" x14ac:dyDescent="0.25">
      <c r="A7879" t="s">
        <v>19</v>
      </c>
      <c r="B7879" t="s">
        <v>19</v>
      </c>
      <c r="C7879" t="s">
        <v>2064</v>
      </c>
      <c r="D7879" t="s">
        <v>3828</v>
      </c>
      <c r="E7879" t="s">
        <v>20</v>
      </c>
      <c r="F7879" t="b">
        <v>0</v>
      </c>
      <c r="G7879" t="s">
        <v>41</v>
      </c>
      <c r="H7879" s="4">
        <v>45753.251423611109</v>
      </c>
      <c r="I7879" t="b">
        <v>0</v>
      </c>
      <c r="J7879" t="b">
        <v>0</v>
      </c>
      <c r="K7879" t="s">
        <v>24</v>
      </c>
      <c r="L7879" t="s">
        <v>22</v>
      </c>
      <c r="M7879">
        <v>162492.5</v>
      </c>
      <c r="O7879" t="s">
        <v>2065</v>
      </c>
      <c r="P7879" t="s">
        <v>10799</v>
      </c>
    </row>
    <row r="7880" spans="1:16" x14ac:dyDescent="0.25">
      <c r="A7880" t="s">
        <v>40</v>
      </c>
      <c r="B7880" t="s">
        <v>10800</v>
      </c>
      <c r="C7880" t="s">
        <v>322</v>
      </c>
      <c r="D7880" t="s">
        <v>3957</v>
      </c>
      <c r="E7880" t="s">
        <v>20</v>
      </c>
      <c r="F7880" t="b">
        <v>0</v>
      </c>
      <c r="G7880" t="s">
        <v>41</v>
      </c>
      <c r="H7880" s="4">
        <v>45753.256354166668</v>
      </c>
      <c r="I7880" t="b">
        <v>0</v>
      </c>
      <c r="J7880" t="b">
        <v>1</v>
      </c>
      <c r="K7880" t="s">
        <v>24</v>
      </c>
      <c r="L7880" t="s">
        <v>36</v>
      </c>
      <c r="N7880">
        <v>68.2449951171875</v>
      </c>
      <c r="O7880" t="s">
        <v>405</v>
      </c>
      <c r="P7880" t="s">
        <v>10801</v>
      </c>
    </row>
    <row r="7881" spans="1:16" x14ac:dyDescent="0.25">
      <c r="A7881" t="s">
        <v>2</v>
      </c>
      <c r="B7881" t="s">
        <v>10802</v>
      </c>
      <c r="C7881" t="s">
        <v>819</v>
      </c>
      <c r="D7881" t="s">
        <v>4035</v>
      </c>
      <c r="E7881" t="s">
        <v>20</v>
      </c>
      <c r="F7881" t="b">
        <v>0</v>
      </c>
      <c r="G7881" t="s">
        <v>820</v>
      </c>
      <c r="H7881" s="4">
        <v>45753.259097222217</v>
      </c>
      <c r="I7881" t="b">
        <v>1</v>
      </c>
      <c r="J7881" t="b">
        <v>0</v>
      </c>
      <c r="K7881" t="s">
        <v>820</v>
      </c>
      <c r="L7881" t="s">
        <v>22</v>
      </c>
      <c r="M7881">
        <v>40000</v>
      </c>
      <c r="O7881" t="s">
        <v>10803</v>
      </c>
      <c r="P7881" t="s">
        <v>128</v>
      </c>
    </row>
    <row r="7882" spans="1:16" x14ac:dyDescent="0.25">
      <c r="A7882" t="s">
        <v>2</v>
      </c>
      <c r="B7882" t="s">
        <v>10804</v>
      </c>
      <c r="C7882" t="s">
        <v>39</v>
      </c>
      <c r="D7882" t="s">
        <v>10805</v>
      </c>
      <c r="E7882" t="s">
        <v>20</v>
      </c>
      <c r="F7882" t="b">
        <v>1</v>
      </c>
      <c r="G7882" t="s">
        <v>1189</v>
      </c>
      <c r="H7882" s="4">
        <v>45753.263437499998</v>
      </c>
      <c r="I7882" t="b">
        <v>0</v>
      </c>
      <c r="J7882" t="b">
        <v>1</v>
      </c>
      <c r="K7882" t="s">
        <v>1189</v>
      </c>
      <c r="L7882" t="s">
        <v>22</v>
      </c>
      <c r="M7882">
        <v>377500</v>
      </c>
      <c r="O7882" t="s">
        <v>3649</v>
      </c>
    </row>
    <row r="7883" spans="1:16" x14ac:dyDescent="0.25">
      <c r="A7883" t="s">
        <v>0</v>
      </c>
      <c r="B7883" t="s">
        <v>0</v>
      </c>
      <c r="C7883" t="s">
        <v>10133</v>
      </c>
      <c r="D7883" t="s">
        <v>1214</v>
      </c>
      <c r="F7883" t="b">
        <v>0</v>
      </c>
      <c r="G7883" t="s">
        <v>1247</v>
      </c>
      <c r="H7883" s="4">
        <v>45753.288402777784</v>
      </c>
      <c r="I7883" t="b">
        <v>0</v>
      </c>
      <c r="J7883" t="b">
        <v>0</v>
      </c>
      <c r="K7883" t="s">
        <v>1247</v>
      </c>
      <c r="L7883" t="s">
        <v>22</v>
      </c>
      <c r="M7883">
        <v>50000</v>
      </c>
      <c r="O7883" t="s">
        <v>1214</v>
      </c>
      <c r="P7883" t="s">
        <v>338</v>
      </c>
    </row>
    <row r="7884" spans="1:16" x14ac:dyDescent="0.25">
      <c r="A7884" t="s">
        <v>0</v>
      </c>
      <c r="B7884" t="s">
        <v>0</v>
      </c>
      <c r="C7884" t="s">
        <v>3711</v>
      </c>
      <c r="D7884" t="s">
        <v>4035</v>
      </c>
      <c r="E7884" t="s">
        <v>20</v>
      </c>
      <c r="F7884" t="b">
        <v>0</v>
      </c>
      <c r="G7884" t="s">
        <v>23</v>
      </c>
      <c r="H7884" s="4">
        <v>45753.290185185193</v>
      </c>
      <c r="I7884" t="b">
        <v>0</v>
      </c>
      <c r="J7884" t="b">
        <v>1</v>
      </c>
      <c r="K7884" t="s">
        <v>24</v>
      </c>
      <c r="L7884" t="s">
        <v>22</v>
      </c>
      <c r="M7884">
        <v>121000</v>
      </c>
      <c r="O7884" t="s">
        <v>1857</v>
      </c>
      <c r="P7884" t="s">
        <v>2136</v>
      </c>
    </row>
    <row r="7885" spans="1:16" x14ac:dyDescent="0.25">
      <c r="A7885" t="s">
        <v>0</v>
      </c>
      <c r="B7885" t="s">
        <v>10806</v>
      </c>
      <c r="C7885" t="s">
        <v>73</v>
      </c>
      <c r="D7885" t="s">
        <v>4084</v>
      </c>
      <c r="E7885" t="s">
        <v>20</v>
      </c>
      <c r="F7885" t="b">
        <v>0</v>
      </c>
      <c r="G7885" t="s">
        <v>23</v>
      </c>
      <c r="H7885" s="4">
        <v>45753.290289351848</v>
      </c>
      <c r="I7885" t="b">
        <v>0</v>
      </c>
      <c r="J7885" t="b">
        <v>0</v>
      </c>
      <c r="K7885" t="s">
        <v>24</v>
      </c>
      <c r="L7885" t="s">
        <v>22</v>
      </c>
      <c r="M7885">
        <v>100000</v>
      </c>
      <c r="O7885" t="s">
        <v>10807</v>
      </c>
    </row>
    <row r="7886" spans="1:16" x14ac:dyDescent="0.25">
      <c r="A7886" t="s">
        <v>28</v>
      </c>
      <c r="B7886" t="s">
        <v>10808</v>
      </c>
      <c r="C7886" t="s">
        <v>73</v>
      </c>
      <c r="D7886" t="s">
        <v>4328</v>
      </c>
      <c r="E7886" t="s">
        <v>51</v>
      </c>
      <c r="F7886" t="b">
        <v>0</v>
      </c>
      <c r="G7886" t="s">
        <v>23</v>
      </c>
      <c r="H7886" s="4">
        <v>45753.290335648147</v>
      </c>
      <c r="I7886" t="b">
        <v>0</v>
      </c>
      <c r="J7886" t="b">
        <v>0</v>
      </c>
      <c r="K7886" t="s">
        <v>24</v>
      </c>
      <c r="L7886" t="s">
        <v>36</v>
      </c>
      <c r="N7886">
        <v>65</v>
      </c>
      <c r="O7886" t="s">
        <v>1683</v>
      </c>
      <c r="P7886" t="s">
        <v>10809</v>
      </c>
    </row>
    <row r="7887" spans="1:16" x14ac:dyDescent="0.25">
      <c r="A7887" t="s">
        <v>0</v>
      </c>
      <c r="B7887" t="s">
        <v>3563</v>
      </c>
      <c r="C7887" t="s">
        <v>509</v>
      </c>
      <c r="D7887" t="s">
        <v>4084</v>
      </c>
      <c r="E7887" t="s">
        <v>20</v>
      </c>
      <c r="F7887" t="b">
        <v>0</v>
      </c>
      <c r="G7887" t="s">
        <v>35</v>
      </c>
      <c r="H7887" s="4">
        <v>45753.292361111111</v>
      </c>
      <c r="I7887" t="b">
        <v>0</v>
      </c>
      <c r="J7887" t="b">
        <v>0</v>
      </c>
      <c r="K7887" t="s">
        <v>24</v>
      </c>
      <c r="L7887" t="s">
        <v>22</v>
      </c>
      <c r="M7887">
        <v>105000</v>
      </c>
      <c r="O7887" t="s">
        <v>10589</v>
      </c>
      <c r="P7887" t="s">
        <v>3392</v>
      </c>
    </row>
    <row r="7888" spans="1:16" x14ac:dyDescent="0.25">
      <c r="A7888" t="s">
        <v>89</v>
      </c>
      <c r="B7888" t="s">
        <v>10810</v>
      </c>
      <c r="C7888" t="s">
        <v>2640</v>
      </c>
      <c r="D7888" t="s">
        <v>4220</v>
      </c>
      <c r="E7888" t="s">
        <v>20</v>
      </c>
      <c r="F7888" t="b">
        <v>0</v>
      </c>
      <c r="G7888" t="s">
        <v>2641</v>
      </c>
      <c r="H7888" s="4">
        <v>45753.298495370371</v>
      </c>
      <c r="I7888" t="b">
        <v>0</v>
      </c>
      <c r="J7888" t="b">
        <v>0</v>
      </c>
      <c r="K7888" t="s">
        <v>2641</v>
      </c>
      <c r="L7888" t="s">
        <v>22</v>
      </c>
      <c r="M7888">
        <v>159900</v>
      </c>
      <c r="O7888" t="s">
        <v>1773</v>
      </c>
      <c r="P7888" t="s">
        <v>10811</v>
      </c>
    </row>
    <row r="7889" spans="1:16" x14ac:dyDescent="0.25">
      <c r="A7889" t="s">
        <v>2</v>
      </c>
      <c r="B7889" t="s">
        <v>2314</v>
      </c>
      <c r="C7889" t="s">
        <v>114</v>
      </c>
      <c r="D7889" t="s">
        <v>4084</v>
      </c>
      <c r="E7889" t="s">
        <v>20</v>
      </c>
      <c r="F7889" t="b">
        <v>0</v>
      </c>
      <c r="G7889" t="s">
        <v>35</v>
      </c>
      <c r="H7889" s="4">
        <v>45753.298668981479</v>
      </c>
      <c r="I7889" t="b">
        <v>0</v>
      </c>
      <c r="J7889" t="b">
        <v>1</v>
      </c>
      <c r="K7889" t="s">
        <v>24</v>
      </c>
      <c r="L7889" t="s">
        <v>22</v>
      </c>
      <c r="M7889">
        <v>162000</v>
      </c>
      <c r="O7889" t="s">
        <v>173</v>
      </c>
      <c r="P7889" t="s">
        <v>10812</v>
      </c>
    </row>
    <row r="7890" spans="1:16" x14ac:dyDescent="0.25">
      <c r="A7890" t="s">
        <v>19</v>
      </c>
      <c r="B7890" t="s">
        <v>10813</v>
      </c>
      <c r="C7890" t="s">
        <v>431</v>
      </c>
      <c r="D7890" t="s">
        <v>3970</v>
      </c>
      <c r="E7890" t="s">
        <v>20</v>
      </c>
      <c r="F7890" t="b">
        <v>0</v>
      </c>
      <c r="G7890" t="s">
        <v>27</v>
      </c>
      <c r="H7890" s="4">
        <v>45753.33452546296</v>
      </c>
      <c r="I7890" t="b">
        <v>0</v>
      </c>
      <c r="J7890" t="b">
        <v>1</v>
      </c>
      <c r="K7890" t="s">
        <v>24</v>
      </c>
      <c r="L7890" t="s">
        <v>22</v>
      </c>
      <c r="M7890">
        <v>221000</v>
      </c>
      <c r="O7890" t="s">
        <v>1176</v>
      </c>
      <c r="P7890" t="s">
        <v>10814</v>
      </c>
    </row>
    <row r="7891" spans="1:16" x14ac:dyDescent="0.25">
      <c r="A7891" t="s">
        <v>1</v>
      </c>
      <c r="B7891" t="s">
        <v>10555</v>
      </c>
      <c r="C7891" t="s">
        <v>118</v>
      </c>
      <c r="D7891" t="s">
        <v>4084</v>
      </c>
      <c r="E7891" t="s">
        <v>20</v>
      </c>
      <c r="F7891" t="b">
        <v>0</v>
      </c>
      <c r="G7891" t="s">
        <v>27</v>
      </c>
      <c r="H7891" s="4">
        <v>45753.334722222222</v>
      </c>
      <c r="I7891" t="b">
        <v>0</v>
      </c>
      <c r="J7891" t="b">
        <v>1</v>
      </c>
      <c r="K7891" t="s">
        <v>24</v>
      </c>
      <c r="L7891" t="s">
        <v>22</v>
      </c>
      <c r="M7891">
        <v>134275</v>
      </c>
      <c r="O7891" t="s">
        <v>10556</v>
      </c>
      <c r="P7891" t="s">
        <v>1587</v>
      </c>
    </row>
    <row r="7892" spans="1:16" x14ac:dyDescent="0.25">
      <c r="A7892" t="s">
        <v>0</v>
      </c>
      <c r="B7892" t="s">
        <v>3639</v>
      </c>
      <c r="C7892" t="s">
        <v>1474</v>
      </c>
      <c r="D7892" t="s">
        <v>3957</v>
      </c>
      <c r="E7892" t="s">
        <v>34</v>
      </c>
      <c r="F7892" t="b">
        <v>0</v>
      </c>
      <c r="G7892" t="s">
        <v>27</v>
      </c>
      <c r="H7892" s="4">
        <v>45753.458472222221</v>
      </c>
      <c r="I7892" t="b">
        <v>1</v>
      </c>
      <c r="J7892" t="b">
        <v>0</v>
      </c>
      <c r="K7892" t="s">
        <v>24</v>
      </c>
      <c r="L7892" t="s">
        <v>36</v>
      </c>
      <c r="N7892">
        <v>27.979999542236332</v>
      </c>
      <c r="O7892" t="s">
        <v>3668</v>
      </c>
      <c r="P7892" t="s">
        <v>10815</v>
      </c>
    </row>
    <row r="7893" spans="1:16" x14ac:dyDescent="0.25">
      <c r="A7893" t="s">
        <v>0</v>
      </c>
      <c r="B7893" t="s">
        <v>8712</v>
      </c>
      <c r="C7893" t="s">
        <v>623</v>
      </c>
      <c r="D7893" t="s">
        <v>3957</v>
      </c>
      <c r="E7893" t="s">
        <v>34</v>
      </c>
      <c r="F7893" t="b">
        <v>0</v>
      </c>
      <c r="G7893" t="s">
        <v>27</v>
      </c>
      <c r="H7893" s="4">
        <v>45753.458518518521</v>
      </c>
      <c r="I7893" t="b">
        <v>0</v>
      </c>
      <c r="J7893" t="b">
        <v>0</v>
      </c>
      <c r="K7893" t="s">
        <v>24</v>
      </c>
      <c r="L7893" t="s">
        <v>36</v>
      </c>
      <c r="N7893">
        <v>27.435001373291019</v>
      </c>
      <c r="O7893" t="s">
        <v>8713</v>
      </c>
      <c r="P7893" t="s">
        <v>190</v>
      </c>
    </row>
    <row r="7894" spans="1:16" x14ac:dyDescent="0.25">
      <c r="A7894" t="s">
        <v>0</v>
      </c>
      <c r="B7894" t="s">
        <v>0</v>
      </c>
      <c r="C7894" t="s">
        <v>10816</v>
      </c>
      <c r="D7894" t="s">
        <v>7547</v>
      </c>
      <c r="E7894" t="s">
        <v>34</v>
      </c>
      <c r="F7894" t="b">
        <v>0</v>
      </c>
      <c r="G7894" t="s">
        <v>52</v>
      </c>
      <c r="H7894" s="4">
        <v>45753.459456018521</v>
      </c>
      <c r="I7894" t="b">
        <v>0</v>
      </c>
      <c r="J7894" t="b">
        <v>0</v>
      </c>
      <c r="K7894" t="s">
        <v>24</v>
      </c>
      <c r="L7894" t="s">
        <v>36</v>
      </c>
      <c r="N7894">
        <v>15</v>
      </c>
      <c r="O7894" t="s">
        <v>7548</v>
      </c>
      <c r="P7894" t="s">
        <v>61</v>
      </c>
    </row>
    <row r="7895" spans="1:16" x14ac:dyDescent="0.25">
      <c r="A7895" t="s">
        <v>25</v>
      </c>
      <c r="B7895" t="s">
        <v>10327</v>
      </c>
      <c r="C7895" t="s">
        <v>1316</v>
      </c>
      <c r="D7895" t="s">
        <v>4084</v>
      </c>
      <c r="E7895" t="s">
        <v>20</v>
      </c>
      <c r="F7895" t="b">
        <v>0</v>
      </c>
      <c r="G7895" t="s">
        <v>41</v>
      </c>
      <c r="H7895" s="4">
        <v>45753.500532407408</v>
      </c>
      <c r="I7895" t="b">
        <v>0</v>
      </c>
      <c r="J7895" t="b">
        <v>0</v>
      </c>
      <c r="K7895" t="s">
        <v>24</v>
      </c>
      <c r="L7895" t="s">
        <v>22</v>
      </c>
      <c r="M7895">
        <v>120000</v>
      </c>
      <c r="O7895" t="s">
        <v>1317</v>
      </c>
      <c r="P7895" t="s">
        <v>10328</v>
      </c>
    </row>
    <row r="7896" spans="1:16" x14ac:dyDescent="0.25">
      <c r="A7896" t="s">
        <v>0</v>
      </c>
      <c r="B7896" t="s">
        <v>10553</v>
      </c>
      <c r="C7896" t="s">
        <v>509</v>
      </c>
      <c r="D7896" t="s">
        <v>4084</v>
      </c>
      <c r="E7896" t="s">
        <v>20</v>
      </c>
      <c r="F7896" t="b">
        <v>0</v>
      </c>
      <c r="G7896" t="s">
        <v>35</v>
      </c>
      <c r="H7896" s="4">
        <v>45753.500706018523</v>
      </c>
      <c r="I7896" t="b">
        <v>0</v>
      </c>
      <c r="J7896" t="b">
        <v>0</v>
      </c>
      <c r="K7896" t="s">
        <v>24</v>
      </c>
      <c r="L7896" t="s">
        <v>22</v>
      </c>
      <c r="M7896">
        <v>69000</v>
      </c>
      <c r="O7896" t="s">
        <v>10554</v>
      </c>
      <c r="P7896" t="s">
        <v>671</v>
      </c>
    </row>
    <row r="7897" spans="1:16" x14ac:dyDescent="0.25">
      <c r="A7897" t="s">
        <v>0</v>
      </c>
      <c r="B7897" t="s">
        <v>10817</v>
      </c>
      <c r="C7897" t="s">
        <v>2883</v>
      </c>
      <c r="D7897" t="s">
        <v>4093</v>
      </c>
      <c r="E7897" t="s">
        <v>20</v>
      </c>
      <c r="F7897" t="b">
        <v>0</v>
      </c>
      <c r="G7897" t="s">
        <v>30</v>
      </c>
      <c r="H7897" s="4">
        <v>45753.500798611109</v>
      </c>
      <c r="I7897" t="b">
        <v>0</v>
      </c>
      <c r="J7897" t="b">
        <v>1</v>
      </c>
      <c r="K7897" t="s">
        <v>24</v>
      </c>
      <c r="L7897" t="s">
        <v>36</v>
      </c>
      <c r="N7897">
        <v>35</v>
      </c>
      <c r="O7897" t="s">
        <v>1511</v>
      </c>
      <c r="P7897" t="s">
        <v>3297</v>
      </c>
    </row>
    <row r="7898" spans="1:16" x14ac:dyDescent="0.25">
      <c r="A7898" t="s">
        <v>139</v>
      </c>
      <c r="B7898" t="s">
        <v>3850</v>
      </c>
      <c r="C7898" t="s">
        <v>64</v>
      </c>
      <c r="D7898" t="s">
        <v>4084</v>
      </c>
      <c r="E7898" t="s">
        <v>20</v>
      </c>
      <c r="F7898" t="b">
        <v>0</v>
      </c>
      <c r="G7898" t="s">
        <v>52</v>
      </c>
      <c r="H7898" s="4">
        <v>45753.501157407409</v>
      </c>
      <c r="I7898" t="b">
        <v>0</v>
      </c>
      <c r="J7898" t="b">
        <v>0</v>
      </c>
      <c r="K7898" t="s">
        <v>24</v>
      </c>
      <c r="L7898" t="s">
        <v>22</v>
      </c>
      <c r="M7898">
        <v>83750</v>
      </c>
      <c r="O7898" t="s">
        <v>10565</v>
      </c>
      <c r="P7898" t="s">
        <v>479</v>
      </c>
    </row>
    <row r="7899" spans="1:16" x14ac:dyDescent="0.25">
      <c r="A7899" t="s">
        <v>1</v>
      </c>
      <c r="B7899" t="s">
        <v>10818</v>
      </c>
      <c r="C7899" t="s">
        <v>749</v>
      </c>
      <c r="D7899" t="s">
        <v>4084</v>
      </c>
      <c r="E7899" t="s">
        <v>20</v>
      </c>
      <c r="F7899" t="b">
        <v>0</v>
      </c>
      <c r="G7899" t="s">
        <v>30</v>
      </c>
      <c r="H7899" s="4">
        <v>45753.505844907413</v>
      </c>
      <c r="I7899" t="b">
        <v>0</v>
      </c>
      <c r="J7899" t="b">
        <v>0</v>
      </c>
      <c r="K7899" t="s">
        <v>24</v>
      </c>
      <c r="L7899" t="s">
        <v>22</v>
      </c>
      <c r="M7899">
        <v>155000</v>
      </c>
      <c r="O7899" t="s">
        <v>3243</v>
      </c>
      <c r="P7899" t="s">
        <v>10819</v>
      </c>
    </row>
    <row r="7900" spans="1:16" x14ac:dyDescent="0.25">
      <c r="A7900" t="s">
        <v>2</v>
      </c>
      <c r="B7900" t="s">
        <v>10820</v>
      </c>
      <c r="C7900" t="s">
        <v>327</v>
      </c>
      <c r="D7900" t="s">
        <v>3973</v>
      </c>
      <c r="E7900" t="s">
        <v>20</v>
      </c>
      <c r="F7900" t="b">
        <v>0</v>
      </c>
      <c r="G7900" t="s">
        <v>27</v>
      </c>
      <c r="H7900" s="4">
        <v>45753.50608796296</v>
      </c>
      <c r="I7900" t="b">
        <v>0</v>
      </c>
      <c r="J7900" t="b">
        <v>1</v>
      </c>
      <c r="K7900" t="s">
        <v>24</v>
      </c>
      <c r="L7900" t="s">
        <v>22</v>
      </c>
      <c r="M7900">
        <v>158500</v>
      </c>
      <c r="O7900" t="s">
        <v>4535</v>
      </c>
      <c r="P7900" t="s">
        <v>10821</v>
      </c>
    </row>
    <row r="7901" spans="1:16" x14ac:dyDescent="0.25">
      <c r="A7901" t="s">
        <v>2</v>
      </c>
      <c r="B7901" t="s">
        <v>117</v>
      </c>
      <c r="C7901" t="s">
        <v>889</v>
      </c>
      <c r="D7901" t="s">
        <v>4084</v>
      </c>
      <c r="E7901" t="s">
        <v>20</v>
      </c>
      <c r="F7901" t="b">
        <v>0</v>
      </c>
      <c r="G7901" t="s">
        <v>27</v>
      </c>
      <c r="H7901" s="4">
        <v>45753.506296296298</v>
      </c>
      <c r="I7901" t="b">
        <v>0</v>
      </c>
      <c r="J7901" t="b">
        <v>0</v>
      </c>
      <c r="K7901" t="s">
        <v>24</v>
      </c>
      <c r="L7901" t="s">
        <v>22</v>
      </c>
      <c r="M7901">
        <v>189000</v>
      </c>
      <c r="O7901" t="s">
        <v>772</v>
      </c>
      <c r="P7901" t="s">
        <v>1161</v>
      </c>
    </row>
    <row r="7902" spans="1:16" x14ac:dyDescent="0.25">
      <c r="A7902" t="s">
        <v>28</v>
      </c>
      <c r="B7902" t="s">
        <v>10822</v>
      </c>
      <c r="C7902" t="s">
        <v>39</v>
      </c>
      <c r="D7902" t="s">
        <v>7658</v>
      </c>
      <c r="E7902" t="s">
        <v>20</v>
      </c>
      <c r="F7902" t="b">
        <v>1</v>
      </c>
      <c r="G7902" t="s">
        <v>311</v>
      </c>
      <c r="H7902" s="4">
        <v>45753.510335648149</v>
      </c>
      <c r="I7902" t="b">
        <v>0</v>
      </c>
      <c r="J7902" t="b">
        <v>0</v>
      </c>
      <c r="K7902" t="s">
        <v>311</v>
      </c>
      <c r="L7902" t="s">
        <v>22</v>
      </c>
      <c r="M7902">
        <v>75000</v>
      </c>
      <c r="O7902" t="s">
        <v>312</v>
      </c>
      <c r="P7902" t="s">
        <v>10823</v>
      </c>
    </row>
    <row r="7903" spans="1:16" x14ac:dyDescent="0.25">
      <c r="A7903" t="s">
        <v>0</v>
      </c>
      <c r="B7903" t="s">
        <v>10824</v>
      </c>
      <c r="C7903" t="s">
        <v>2305</v>
      </c>
      <c r="D7903" t="s">
        <v>3957</v>
      </c>
      <c r="E7903" t="s">
        <v>20</v>
      </c>
      <c r="F7903" t="b">
        <v>0</v>
      </c>
      <c r="G7903" t="s">
        <v>27</v>
      </c>
      <c r="H7903" s="4">
        <v>45753.583449074067</v>
      </c>
      <c r="I7903" t="b">
        <v>0</v>
      </c>
      <c r="J7903" t="b">
        <v>1</v>
      </c>
      <c r="K7903" t="s">
        <v>24</v>
      </c>
      <c r="L7903" t="s">
        <v>36</v>
      </c>
      <c r="N7903">
        <v>27.979999542236332</v>
      </c>
      <c r="O7903" t="s">
        <v>1982</v>
      </c>
      <c r="P7903" t="s">
        <v>10825</v>
      </c>
    </row>
    <row r="7904" spans="1:16" x14ac:dyDescent="0.25">
      <c r="A7904" t="s">
        <v>0</v>
      </c>
      <c r="B7904" t="s">
        <v>10826</v>
      </c>
      <c r="C7904" t="s">
        <v>120</v>
      </c>
      <c r="D7904" t="s">
        <v>3957</v>
      </c>
      <c r="E7904" t="s">
        <v>20</v>
      </c>
      <c r="F7904" t="b">
        <v>0</v>
      </c>
      <c r="G7904" t="s">
        <v>35</v>
      </c>
      <c r="H7904" s="4">
        <v>45753.583935185183</v>
      </c>
      <c r="I7904" t="b">
        <v>0</v>
      </c>
      <c r="J7904" t="b">
        <v>1</v>
      </c>
      <c r="K7904" t="s">
        <v>24</v>
      </c>
      <c r="L7904" t="s">
        <v>36</v>
      </c>
      <c r="N7904">
        <v>16.510000228881839</v>
      </c>
      <c r="O7904" t="s">
        <v>800</v>
      </c>
      <c r="P7904" t="s">
        <v>9939</v>
      </c>
    </row>
    <row r="7905" spans="1:16" x14ac:dyDescent="0.25">
      <c r="A7905" t="s">
        <v>1</v>
      </c>
      <c r="B7905" t="s">
        <v>852</v>
      </c>
      <c r="C7905" t="s">
        <v>151</v>
      </c>
      <c r="D7905" t="s">
        <v>3973</v>
      </c>
      <c r="E7905" t="s">
        <v>20</v>
      </c>
      <c r="F7905" t="b">
        <v>0</v>
      </c>
      <c r="G7905" t="s">
        <v>30</v>
      </c>
      <c r="H7905" s="4">
        <v>45753.589155092603</v>
      </c>
      <c r="I7905" t="b">
        <v>0</v>
      </c>
      <c r="J7905" t="b">
        <v>1</v>
      </c>
      <c r="K7905" t="s">
        <v>24</v>
      </c>
      <c r="L7905" t="s">
        <v>22</v>
      </c>
      <c r="M7905">
        <v>246500</v>
      </c>
      <c r="O7905" t="s">
        <v>407</v>
      </c>
    </row>
    <row r="7906" spans="1:16" x14ac:dyDescent="0.25">
      <c r="A7906" t="s">
        <v>1</v>
      </c>
      <c r="B7906" t="s">
        <v>10827</v>
      </c>
      <c r="C7906" t="s">
        <v>3155</v>
      </c>
      <c r="D7906" t="s">
        <v>7853</v>
      </c>
      <c r="E7906" t="s">
        <v>20</v>
      </c>
      <c r="F7906" t="b">
        <v>0</v>
      </c>
      <c r="G7906" t="s">
        <v>30</v>
      </c>
      <c r="H7906" s="4">
        <v>45753.589155092603</v>
      </c>
      <c r="I7906" t="b">
        <v>0</v>
      </c>
      <c r="J7906" t="b">
        <v>1</v>
      </c>
      <c r="K7906" t="s">
        <v>24</v>
      </c>
      <c r="L7906" t="s">
        <v>22</v>
      </c>
      <c r="M7906">
        <v>74066.25</v>
      </c>
      <c r="O7906" t="s">
        <v>3281</v>
      </c>
      <c r="P7906" t="s">
        <v>10828</v>
      </c>
    </row>
    <row r="7907" spans="1:16" x14ac:dyDescent="0.25">
      <c r="A7907" t="s">
        <v>89</v>
      </c>
      <c r="B7907" t="s">
        <v>6804</v>
      </c>
      <c r="C7907" t="s">
        <v>151</v>
      </c>
      <c r="D7907" t="s">
        <v>3973</v>
      </c>
      <c r="E7907" t="s">
        <v>20</v>
      </c>
      <c r="F7907" t="b">
        <v>0</v>
      </c>
      <c r="G7907" t="s">
        <v>30</v>
      </c>
      <c r="H7907" s="4">
        <v>45753.589178240742</v>
      </c>
      <c r="I7907" t="b">
        <v>0</v>
      </c>
      <c r="J7907" t="b">
        <v>1</v>
      </c>
      <c r="K7907" t="s">
        <v>24</v>
      </c>
      <c r="L7907" t="s">
        <v>22</v>
      </c>
      <c r="M7907">
        <v>177000</v>
      </c>
      <c r="O7907" t="s">
        <v>407</v>
      </c>
      <c r="P7907" t="s">
        <v>6805</v>
      </c>
    </row>
    <row r="7908" spans="1:16" x14ac:dyDescent="0.25">
      <c r="A7908" t="s">
        <v>1</v>
      </c>
      <c r="B7908" t="s">
        <v>10829</v>
      </c>
      <c r="C7908" t="s">
        <v>39</v>
      </c>
      <c r="D7908" t="s">
        <v>7658</v>
      </c>
      <c r="E7908" t="s">
        <v>20</v>
      </c>
      <c r="F7908" t="b">
        <v>1</v>
      </c>
      <c r="G7908" t="s">
        <v>158</v>
      </c>
      <c r="H7908" s="4">
        <v>45753.7578587963</v>
      </c>
      <c r="I7908" t="b">
        <v>1</v>
      </c>
      <c r="J7908" t="b">
        <v>0</v>
      </c>
      <c r="K7908" t="s">
        <v>158</v>
      </c>
      <c r="L7908" t="s">
        <v>22</v>
      </c>
      <c r="M7908">
        <v>150000</v>
      </c>
      <c r="O7908" t="s">
        <v>3789</v>
      </c>
      <c r="P7908" t="s">
        <v>10830</v>
      </c>
    </row>
    <row r="7909" spans="1:16" x14ac:dyDescent="0.25">
      <c r="A7909" t="s">
        <v>40</v>
      </c>
      <c r="B7909" t="s">
        <v>8582</v>
      </c>
      <c r="C7909" t="s">
        <v>966</v>
      </c>
      <c r="D7909" t="s">
        <v>3957</v>
      </c>
      <c r="E7909" t="s">
        <v>20</v>
      </c>
      <c r="F7909" t="b">
        <v>0</v>
      </c>
      <c r="G7909" t="s">
        <v>27</v>
      </c>
      <c r="H7909" s="4">
        <v>45753.839398148149</v>
      </c>
      <c r="I7909" t="b">
        <v>0</v>
      </c>
      <c r="J7909" t="b">
        <v>1</v>
      </c>
      <c r="K7909" t="s">
        <v>24</v>
      </c>
      <c r="L7909" t="s">
        <v>36</v>
      </c>
      <c r="N7909">
        <v>51.489997863769531</v>
      </c>
      <c r="O7909" t="s">
        <v>254</v>
      </c>
      <c r="P7909" t="s">
        <v>1307</v>
      </c>
    </row>
    <row r="7910" spans="1:16" x14ac:dyDescent="0.25">
      <c r="A7910" t="s">
        <v>0</v>
      </c>
      <c r="B7910" t="s">
        <v>10831</v>
      </c>
      <c r="C7910" t="s">
        <v>1007</v>
      </c>
      <c r="D7910" t="s">
        <v>5123</v>
      </c>
      <c r="E7910" t="s">
        <v>20</v>
      </c>
      <c r="F7910" t="b">
        <v>0</v>
      </c>
      <c r="G7910" t="s">
        <v>35</v>
      </c>
      <c r="H7910" s="4">
        <v>45754.000601851847</v>
      </c>
      <c r="I7910" t="b">
        <v>0</v>
      </c>
      <c r="J7910" t="b">
        <v>0</v>
      </c>
      <c r="K7910" t="s">
        <v>24</v>
      </c>
      <c r="L7910" t="s">
        <v>36</v>
      </c>
      <c r="N7910">
        <v>16.510000228881839</v>
      </c>
      <c r="O7910" t="s">
        <v>3286</v>
      </c>
      <c r="P7910" t="s">
        <v>10832</v>
      </c>
    </row>
    <row r="7911" spans="1:16" x14ac:dyDescent="0.25">
      <c r="A7911" t="s">
        <v>0</v>
      </c>
      <c r="B7911" t="s">
        <v>0</v>
      </c>
      <c r="C7911" t="s">
        <v>2596</v>
      </c>
      <c r="D7911" t="s">
        <v>10833</v>
      </c>
      <c r="E7911" t="s">
        <v>20</v>
      </c>
      <c r="F7911" t="b">
        <v>0</v>
      </c>
      <c r="G7911" t="s">
        <v>30</v>
      </c>
      <c r="H7911" s="4">
        <v>45754.000787037039</v>
      </c>
      <c r="I7911" t="b">
        <v>0</v>
      </c>
      <c r="J7911" t="b">
        <v>1</v>
      </c>
      <c r="K7911" t="s">
        <v>24</v>
      </c>
      <c r="L7911" t="s">
        <v>36</v>
      </c>
      <c r="N7911">
        <v>42.5</v>
      </c>
      <c r="O7911" t="s">
        <v>102</v>
      </c>
      <c r="P7911" t="s">
        <v>6757</v>
      </c>
    </row>
    <row r="7912" spans="1:16" x14ac:dyDescent="0.25">
      <c r="A7912" t="s">
        <v>1</v>
      </c>
      <c r="B7912" t="s">
        <v>8245</v>
      </c>
      <c r="C7912" t="s">
        <v>7555</v>
      </c>
      <c r="D7912" t="s">
        <v>5123</v>
      </c>
      <c r="E7912" t="s">
        <v>20</v>
      </c>
      <c r="F7912" t="b">
        <v>0</v>
      </c>
      <c r="G7912" t="s">
        <v>30</v>
      </c>
      <c r="H7912" s="4">
        <v>45754.00582175926</v>
      </c>
      <c r="I7912" t="b">
        <v>0</v>
      </c>
      <c r="J7912" t="b">
        <v>1</v>
      </c>
      <c r="K7912" t="s">
        <v>24</v>
      </c>
      <c r="L7912" t="s">
        <v>22</v>
      </c>
      <c r="M7912">
        <v>162500</v>
      </c>
      <c r="O7912" t="s">
        <v>59</v>
      </c>
      <c r="P7912" t="s">
        <v>2179</v>
      </c>
    </row>
    <row r="7913" spans="1:16" x14ac:dyDescent="0.25">
      <c r="A7913" t="s">
        <v>0</v>
      </c>
      <c r="B7913" t="s">
        <v>1098</v>
      </c>
      <c r="C7913" t="s">
        <v>82</v>
      </c>
      <c r="D7913" t="s">
        <v>3828</v>
      </c>
      <c r="E7913" t="s">
        <v>20</v>
      </c>
      <c r="F7913" t="b">
        <v>0</v>
      </c>
      <c r="G7913" t="s">
        <v>27</v>
      </c>
      <c r="H7913" s="4">
        <v>45754.250115740739</v>
      </c>
      <c r="I7913" t="b">
        <v>0</v>
      </c>
      <c r="J7913" t="b">
        <v>1</v>
      </c>
      <c r="K7913" t="s">
        <v>24</v>
      </c>
      <c r="L7913" t="s">
        <v>22</v>
      </c>
      <c r="M7913">
        <v>120000</v>
      </c>
      <c r="O7913" t="s">
        <v>202</v>
      </c>
      <c r="P7913" t="s">
        <v>10834</v>
      </c>
    </row>
    <row r="7914" spans="1:16" x14ac:dyDescent="0.25">
      <c r="A7914" t="s">
        <v>0</v>
      </c>
      <c r="B7914" t="s">
        <v>7623</v>
      </c>
      <c r="C7914" t="s">
        <v>82</v>
      </c>
      <c r="D7914" t="s">
        <v>2208</v>
      </c>
      <c r="E7914" t="s">
        <v>20</v>
      </c>
      <c r="F7914" t="b">
        <v>0</v>
      </c>
      <c r="G7914" t="s">
        <v>27</v>
      </c>
      <c r="H7914" s="4">
        <v>45754.250115740739</v>
      </c>
      <c r="I7914" t="b">
        <v>0</v>
      </c>
      <c r="J7914" t="b">
        <v>1</v>
      </c>
      <c r="K7914" t="s">
        <v>24</v>
      </c>
      <c r="L7914" t="s">
        <v>22</v>
      </c>
      <c r="M7914">
        <v>201500</v>
      </c>
      <c r="O7914" t="s">
        <v>7420</v>
      </c>
      <c r="P7914" t="s">
        <v>2951</v>
      </c>
    </row>
    <row r="7915" spans="1:16" x14ac:dyDescent="0.25">
      <c r="A7915" t="s">
        <v>0</v>
      </c>
      <c r="B7915" t="s">
        <v>0</v>
      </c>
      <c r="C7915" t="s">
        <v>10835</v>
      </c>
      <c r="D7915" t="s">
        <v>3383</v>
      </c>
      <c r="E7915" t="s">
        <v>20</v>
      </c>
      <c r="F7915" t="b">
        <v>0</v>
      </c>
      <c r="G7915" t="s">
        <v>41</v>
      </c>
      <c r="H7915" s="4">
        <v>45754.250462962962</v>
      </c>
      <c r="I7915" t="b">
        <v>0</v>
      </c>
      <c r="J7915" t="b">
        <v>1</v>
      </c>
      <c r="K7915" t="s">
        <v>24</v>
      </c>
      <c r="L7915" t="s">
        <v>22</v>
      </c>
      <c r="M7915">
        <v>85000</v>
      </c>
      <c r="O7915" t="s">
        <v>10836</v>
      </c>
      <c r="P7915" t="s">
        <v>280</v>
      </c>
    </row>
    <row r="7916" spans="1:16" x14ac:dyDescent="0.25">
      <c r="A7916" t="s">
        <v>2</v>
      </c>
      <c r="B7916" t="s">
        <v>638</v>
      </c>
      <c r="C7916" t="s">
        <v>213</v>
      </c>
      <c r="D7916" t="s">
        <v>3828</v>
      </c>
      <c r="E7916" t="s">
        <v>20</v>
      </c>
      <c r="F7916" t="b">
        <v>0</v>
      </c>
      <c r="G7916" t="s">
        <v>41</v>
      </c>
      <c r="H7916" s="4">
        <v>45754.256354166668</v>
      </c>
      <c r="I7916" t="b">
        <v>0</v>
      </c>
      <c r="J7916" t="b">
        <v>1</v>
      </c>
      <c r="K7916" t="s">
        <v>24</v>
      </c>
      <c r="L7916" t="s">
        <v>22</v>
      </c>
      <c r="M7916">
        <v>128114.578125</v>
      </c>
      <c r="O7916" t="s">
        <v>7801</v>
      </c>
      <c r="P7916" t="s">
        <v>7802</v>
      </c>
    </row>
    <row r="7917" spans="1:16" x14ac:dyDescent="0.25">
      <c r="A7917" t="s">
        <v>2</v>
      </c>
      <c r="B7917" t="s">
        <v>10837</v>
      </c>
      <c r="C7917" t="s">
        <v>242</v>
      </c>
      <c r="D7917" t="s">
        <v>6229</v>
      </c>
      <c r="E7917" t="s">
        <v>20</v>
      </c>
      <c r="F7917" t="b">
        <v>0</v>
      </c>
      <c r="G7917" t="s">
        <v>35</v>
      </c>
      <c r="H7917" s="4">
        <v>45754.256666666668</v>
      </c>
      <c r="I7917" t="b">
        <v>1</v>
      </c>
      <c r="J7917" t="b">
        <v>0</v>
      </c>
      <c r="K7917" t="s">
        <v>24</v>
      </c>
      <c r="L7917" t="s">
        <v>22</v>
      </c>
      <c r="M7917">
        <v>125000</v>
      </c>
      <c r="O7917" t="s">
        <v>6229</v>
      </c>
      <c r="P7917" t="s">
        <v>10838</v>
      </c>
    </row>
    <row r="7918" spans="1:16" x14ac:dyDescent="0.25">
      <c r="A7918" t="s">
        <v>0</v>
      </c>
      <c r="B7918" t="s">
        <v>10839</v>
      </c>
      <c r="C7918" t="s">
        <v>298</v>
      </c>
      <c r="D7918" t="s">
        <v>4035</v>
      </c>
      <c r="E7918" t="s">
        <v>20</v>
      </c>
      <c r="F7918" t="b">
        <v>0</v>
      </c>
      <c r="G7918" t="s">
        <v>298</v>
      </c>
      <c r="H7918" s="4">
        <v>45754.260717592602</v>
      </c>
      <c r="I7918" t="b">
        <v>0</v>
      </c>
      <c r="J7918" t="b">
        <v>0</v>
      </c>
      <c r="K7918" t="s">
        <v>298</v>
      </c>
      <c r="L7918" t="s">
        <v>22</v>
      </c>
      <c r="M7918">
        <v>43199.5</v>
      </c>
      <c r="O7918" t="s">
        <v>6909</v>
      </c>
    </row>
    <row r="7919" spans="1:16" x14ac:dyDescent="0.25">
      <c r="A7919" t="s">
        <v>1</v>
      </c>
      <c r="B7919" t="s">
        <v>10840</v>
      </c>
      <c r="C7919" t="s">
        <v>298</v>
      </c>
      <c r="D7919" t="s">
        <v>4035</v>
      </c>
      <c r="E7919" t="s">
        <v>20</v>
      </c>
      <c r="F7919" t="b">
        <v>0</v>
      </c>
      <c r="G7919" t="s">
        <v>298</v>
      </c>
      <c r="H7919" s="4">
        <v>45754.260763888888</v>
      </c>
      <c r="I7919" t="b">
        <v>0</v>
      </c>
      <c r="J7919" t="b">
        <v>0</v>
      </c>
      <c r="K7919" t="s">
        <v>298</v>
      </c>
      <c r="L7919" t="s">
        <v>22</v>
      </c>
      <c r="M7919">
        <v>73000</v>
      </c>
      <c r="O7919" t="s">
        <v>10841</v>
      </c>
      <c r="P7919" t="s">
        <v>10842</v>
      </c>
    </row>
    <row r="7920" spans="1:16" x14ac:dyDescent="0.25">
      <c r="A7920" t="s">
        <v>2</v>
      </c>
      <c r="B7920" t="s">
        <v>10843</v>
      </c>
      <c r="C7920" t="s">
        <v>10844</v>
      </c>
      <c r="D7920" t="s">
        <v>4014</v>
      </c>
      <c r="E7920" t="s">
        <v>20</v>
      </c>
      <c r="F7920" t="b">
        <v>0</v>
      </c>
      <c r="G7920" t="s">
        <v>1879</v>
      </c>
      <c r="H7920" s="4">
        <v>45754.260983796303</v>
      </c>
      <c r="I7920" t="b">
        <v>1</v>
      </c>
      <c r="J7920" t="b">
        <v>1</v>
      </c>
      <c r="K7920" t="s">
        <v>1879</v>
      </c>
      <c r="L7920" t="s">
        <v>22</v>
      </c>
      <c r="M7920">
        <v>173000</v>
      </c>
      <c r="O7920" t="s">
        <v>2844</v>
      </c>
      <c r="P7920" t="s">
        <v>128</v>
      </c>
    </row>
    <row r="7921" spans="1:16" x14ac:dyDescent="0.25">
      <c r="A7921" t="s">
        <v>19</v>
      </c>
      <c r="B7921" t="s">
        <v>10845</v>
      </c>
      <c r="C7921" t="s">
        <v>39</v>
      </c>
      <c r="D7921" t="s">
        <v>5312</v>
      </c>
      <c r="E7921" t="s">
        <v>20</v>
      </c>
      <c r="F7921" t="b">
        <v>1</v>
      </c>
      <c r="G7921" t="s">
        <v>625</v>
      </c>
      <c r="H7921" s="4">
        <v>45754.262129629627</v>
      </c>
      <c r="I7921" t="b">
        <v>0</v>
      </c>
      <c r="J7921" t="b">
        <v>0</v>
      </c>
      <c r="K7921" t="s">
        <v>625</v>
      </c>
      <c r="L7921" t="s">
        <v>22</v>
      </c>
      <c r="M7921">
        <v>135000</v>
      </c>
      <c r="O7921" t="s">
        <v>10846</v>
      </c>
      <c r="P7921" t="s">
        <v>10847</v>
      </c>
    </row>
    <row r="7922" spans="1:16" x14ac:dyDescent="0.25">
      <c r="A7922" t="s">
        <v>19</v>
      </c>
      <c r="B7922" t="s">
        <v>10848</v>
      </c>
      <c r="C7922" t="s">
        <v>39</v>
      </c>
      <c r="D7922" t="s">
        <v>10849</v>
      </c>
      <c r="E7922" t="s">
        <v>20</v>
      </c>
      <c r="F7922" t="b">
        <v>1</v>
      </c>
      <c r="G7922" t="s">
        <v>5138</v>
      </c>
      <c r="H7922" s="4">
        <v>45754.266921296286</v>
      </c>
      <c r="I7922" t="b">
        <v>0</v>
      </c>
      <c r="J7922" t="b">
        <v>0</v>
      </c>
      <c r="K7922" t="s">
        <v>5138</v>
      </c>
      <c r="L7922" t="s">
        <v>22</v>
      </c>
      <c r="M7922">
        <v>60000</v>
      </c>
      <c r="O7922" t="s">
        <v>10850</v>
      </c>
      <c r="P7922" t="s">
        <v>48</v>
      </c>
    </row>
    <row r="7923" spans="1:16" x14ac:dyDescent="0.25">
      <c r="A7923" t="s">
        <v>1</v>
      </c>
      <c r="B7923" t="s">
        <v>2587</v>
      </c>
      <c r="C7923" t="s">
        <v>211</v>
      </c>
      <c r="D7923" t="s">
        <v>3828</v>
      </c>
      <c r="E7923" t="s">
        <v>20</v>
      </c>
      <c r="F7923" t="b">
        <v>0</v>
      </c>
      <c r="G7923" t="s">
        <v>23</v>
      </c>
      <c r="H7923" s="4">
        <v>45754.268437500003</v>
      </c>
      <c r="I7923" t="b">
        <v>0</v>
      </c>
      <c r="J7923" t="b">
        <v>0</v>
      </c>
      <c r="K7923" t="s">
        <v>24</v>
      </c>
      <c r="L7923" t="s">
        <v>22</v>
      </c>
      <c r="M7923">
        <v>106750</v>
      </c>
      <c r="O7923" t="s">
        <v>10851</v>
      </c>
    </row>
    <row r="7924" spans="1:16" x14ac:dyDescent="0.25">
      <c r="A7924" t="s">
        <v>1</v>
      </c>
      <c r="B7924" t="s">
        <v>8598</v>
      </c>
      <c r="C7924" t="s">
        <v>2640</v>
      </c>
      <c r="D7924" t="s">
        <v>3957</v>
      </c>
      <c r="E7924" t="s">
        <v>20</v>
      </c>
      <c r="F7924" t="b">
        <v>0</v>
      </c>
      <c r="G7924" t="s">
        <v>2641</v>
      </c>
      <c r="H7924" s="4">
        <v>45754.275092592587</v>
      </c>
      <c r="I7924" t="b">
        <v>0</v>
      </c>
      <c r="J7924" t="b">
        <v>0</v>
      </c>
      <c r="K7924" t="s">
        <v>2641</v>
      </c>
      <c r="L7924" t="s">
        <v>36</v>
      </c>
      <c r="N7924">
        <v>37.854999542236328</v>
      </c>
      <c r="O7924" t="s">
        <v>2113</v>
      </c>
      <c r="P7924" t="s">
        <v>8599</v>
      </c>
    </row>
    <row r="7925" spans="1:16" x14ac:dyDescent="0.25">
      <c r="A7925" t="s">
        <v>40</v>
      </c>
      <c r="B7925" t="s">
        <v>10852</v>
      </c>
      <c r="C7925" t="s">
        <v>985</v>
      </c>
      <c r="D7925" t="s">
        <v>3600</v>
      </c>
      <c r="E7925" t="s">
        <v>20</v>
      </c>
      <c r="F7925" t="b">
        <v>0</v>
      </c>
      <c r="G7925" t="s">
        <v>41</v>
      </c>
      <c r="H7925" s="4">
        <v>45754.29409722222</v>
      </c>
      <c r="I7925" t="b">
        <v>1</v>
      </c>
      <c r="J7925" t="b">
        <v>0</v>
      </c>
      <c r="K7925" t="s">
        <v>24</v>
      </c>
      <c r="L7925" t="s">
        <v>36</v>
      </c>
      <c r="N7925">
        <v>75</v>
      </c>
      <c r="O7925" t="s">
        <v>2678</v>
      </c>
      <c r="P7925" t="s">
        <v>10853</v>
      </c>
    </row>
    <row r="7926" spans="1:16" x14ac:dyDescent="0.25">
      <c r="A7926" t="s">
        <v>0</v>
      </c>
      <c r="B7926" t="s">
        <v>10854</v>
      </c>
      <c r="C7926" t="s">
        <v>292</v>
      </c>
      <c r="D7926" t="s">
        <v>3970</v>
      </c>
      <c r="E7926" t="s">
        <v>20</v>
      </c>
      <c r="F7926" t="b">
        <v>0</v>
      </c>
      <c r="G7926" t="s">
        <v>30</v>
      </c>
      <c r="H7926" s="4">
        <v>45754.334409722222</v>
      </c>
      <c r="I7926" t="b">
        <v>0</v>
      </c>
      <c r="J7926" t="b">
        <v>1</v>
      </c>
      <c r="K7926" t="s">
        <v>24</v>
      </c>
      <c r="L7926" t="s">
        <v>22</v>
      </c>
      <c r="M7926">
        <v>82500</v>
      </c>
      <c r="O7926" t="s">
        <v>800</v>
      </c>
      <c r="P7926" t="s">
        <v>10855</v>
      </c>
    </row>
    <row r="7927" spans="1:16" x14ac:dyDescent="0.25">
      <c r="A7927" t="s">
        <v>0</v>
      </c>
      <c r="B7927" t="s">
        <v>10856</v>
      </c>
      <c r="C7927" t="s">
        <v>58</v>
      </c>
      <c r="D7927" t="s">
        <v>3970</v>
      </c>
      <c r="E7927" t="s">
        <v>20</v>
      </c>
      <c r="F7927" t="b">
        <v>0</v>
      </c>
      <c r="G7927" t="s">
        <v>27</v>
      </c>
      <c r="H7927" s="4">
        <v>45754.416875000003</v>
      </c>
      <c r="I7927" t="b">
        <v>0</v>
      </c>
      <c r="J7927" t="b">
        <v>1</v>
      </c>
      <c r="K7927" t="s">
        <v>24</v>
      </c>
      <c r="L7927" t="s">
        <v>22</v>
      </c>
      <c r="M7927">
        <v>110000</v>
      </c>
      <c r="O7927" t="s">
        <v>10857</v>
      </c>
      <c r="P7927" t="s">
        <v>2583</v>
      </c>
    </row>
    <row r="7928" spans="1:16" x14ac:dyDescent="0.25">
      <c r="A7928" t="s">
        <v>0</v>
      </c>
      <c r="B7928" t="s">
        <v>10858</v>
      </c>
      <c r="C7928" t="s">
        <v>10859</v>
      </c>
      <c r="D7928" t="s">
        <v>9365</v>
      </c>
      <c r="E7928" t="s">
        <v>631</v>
      </c>
      <c r="F7928" t="b">
        <v>0</v>
      </c>
      <c r="G7928" t="s">
        <v>27</v>
      </c>
      <c r="H7928" s="4">
        <v>45754.417002314818</v>
      </c>
      <c r="I7928" t="b">
        <v>0</v>
      </c>
      <c r="J7928" t="b">
        <v>0</v>
      </c>
      <c r="K7928" t="s">
        <v>24</v>
      </c>
      <c r="L7928" t="s">
        <v>36</v>
      </c>
      <c r="N7928">
        <v>25</v>
      </c>
      <c r="O7928" t="s">
        <v>0</v>
      </c>
      <c r="P7928" t="s">
        <v>10860</v>
      </c>
    </row>
    <row r="7929" spans="1:16" x14ac:dyDescent="0.25">
      <c r="A7929" t="s">
        <v>0</v>
      </c>
      <c r="B7929" t="s">
        <v>0</v>
      </c>
      <c r="C7929" t="s">
        <v>10861</v>
      </c>
      <c r="D7929" t="s">
        <v>7547</v>
      </c>
      <c r="E7929" t="s">
        <v>34</v>
      </c>
      <c r="F7929" t="b">
        <v>0</v>
      </c>
      <c r="G7929" t="s">
        <v>52</v>
      </c>
      <c r="H7929" s="4">
        <v>45754.417951388888</v>
      </c>
      <c r="I7929" t="b">
        <v>0</v>
      </c>
      <c r="J7929" t="b">
        <v>0</v>
      </c>
      <c r="K7929" t="s">
        <v>24</v>
      </c>
      <c r="L7929" t="s">
        <v>36</v>
      </c>
      <c r="N7929">
        <v>15</v>
      </c>
      <c r="O7929" t="s">
        <v>7548</v>
      </c>
      <c r="P7929" t="s">
        <v>61</v>
      </c>
    </row>
    <row r="7930" spans="1:16" x14ac:dyDescent="0.25">
      <c r="A7930" t="s">
        <v>19</v>
      </c>
      <c r="B7930" t="s">
        <v>10862</v>
      </c>
      <c r="C7930" t="s">
        <v>2573</v>
      </c>
      <c r="D7930" t="s">
        <v>3957</v>
      </c>
      <c r="E7930" t="s">
        <v>34</v>
      </c>
      <c r="F7930" t="b">
        <v>0</v>
      </c>
      <c r="G7930" t="s">
        <v>27</v>
      </c>
      <c r="H7930" s="4">
        <v>45754.418055555558</v>
      </c>
      <c r="I7930" t="b">
        <v>0</v>
      </c>
      <c r="J7930" t="b">
        <v>0</v>
      </c>
      <c r="K7930" t="s">
        <v>24</v>
      </c>
      <c r="L7930" t="s">
        <v>36</v>
      </c>
      <c r="N7930">
        <v>49.895000457763672</v>
      </c>
      <c r="O7930" t="s">
        <v>9715</v>
      </c>
      <c r="P7930" t="s">
        <v>7558</v>
      </c>
    </row>
    <row r="7931" spans="1:16" x14ac:dyDescent="0.25">
      <c r="A7931" t="s">
        <v>28</v>
      </c>
      <c r="B7931" t="s">
        <v>6678</v>
      </c>
      <c r="C7931" t="s">
        <v>247</v>
      </c>
      <c r="D7931" t="s">
        <v>3973</v>
      </c>
      <c r="E7931" t="s">
        <v>20</v>
      </c>
      <c r="F7931" t="b">
        <v>0</v>
      </c>
      <c r="G7931" t="s">
        <v>27</v>
      </c>
      <c r="H7931" s="4">
        <v>45754.418946759259</v>
      </c>
      <c r="I7931" t="b">
        <v>0</v>
      </c>
      <c r="J7931" t="b">
        <v>1</v>
      </c>
      <c r="K7931" t="s">
        <v>24</v>
      </c>
      <c r="L7931" t="s">
        <v>22</v>
      </c>
      <c r="M7931">
        <v>103500</v>
      </c>
      <c r="O7931" t="s">
        <v>2418</v>
      </c>
      <c r="P7931" t="s">
        <v>6679</v>
      </c>
    </row>
    <row r="7932" spans="1:16" x14ac:dyDescent="0.25">
      <c r="A7932" t="s">
        <v>0</v>
      </c>
      <c r="B7932" t="s">
        <v>10863</v>
      </c>
      <c r="C7932" t="s">
        <v>192</v>
      </c>
      <c r="D7932" t="s">
        <v>3957</v>
      </c>
      <c r="E7932" t="s">
        <v>34</v>
      </c>
      <c r="F7932" t="b">
        <v>0</v>
      </c>
      <c r="G7932" t="s">
        <v>52</v>
      </c>
      <c r="H7932" s="4">
        <v>45754.459606481483</v>
      </c>
      <c r="I7932" t="b">
        <v>0</v>
      </c>
      <c r="J7932" t="b">
        <v>0</v>
      </c>
      <c r="K7932" t="s">
        <v>24</v>
      </c>
      <c r="L7932" t="s">
        <v>36</v>
      </c>
      <c r="N7932">
        <v>22.694999694824219</v>
      </c>
      <c r="O7932" t="s">
        <v>10864</v>
      </c>
      <c r="P7932" t="s">
        <v>3194</v>
      </c>
    </row>
    <row r="7933" spans="1:16" x14ac:dyDescent="0.25">
      <c r="A7933" t="s">
        <v>0</v>
      </c>
      <c r="B7933" t="s">
        <v>0</v>
      </c>
      <c r="C7933" t="s">
        <v>10865</v>
      </c>
      <c r="D7933" t="s">
        <v>7547</v>
      </c>
      <c r="E7933" t="s">
        <v>34</v>
      </c>
      <c r="F7933" t="b">
        <v>0</v>
      </c>
      <c r="G7933" t="s">
        <v>52</v>
      </c>
      <c r="H7933" s="4">
        <v>45754.459618055553</v>
      </c>
      <c r="I7933" t="b">
        <v>0</v>
      </c>
      <c r="J7933" t="b">
        <v>0</v>
      </c>
      <c r="K7933" t="s">
        <v>24</v>
      </c>
      <c r="L7933" t="s">
        <v>36</v>
      </c>
      <c r="N7933">
        <v>15</v>
      </c>
      <c r="O7933" t="s">
        <v>7548</v>
      </c>
      <c r="P7933" t="s">
        <v>61</v>
      </c>
    </row>
    <row r="7934" spans="1:16" x14ac:dyDescent="0.25">
      <c r="A7934" t="s">
        <v>0</v>
      </c>
      <c r="B7934" t="s">
        <v>0</v>
      </c>
      <c r="C7934" t="s">
        <v>10866</v>
      </c>
      <c r="D7934" t="s">
        <v>7547</v>
      </c>
      <c r="E7934" t="s">
        <v>34</v>
      </c>
      <c r="F7934" t="b">
        <v>0</v>
      </c>
      <c r="G7934" t="s">
        <v>23</v>
      </c>
      <c r="H7934" s="4">
        <v>45754.4766087963</v>
      </c>
      <c r="I7934" t="b">
        <v>0</v>
      </c>
      <c r="J7934" t="b">
        <v>0</v>
      </c>
      <c r="K7934" t="s">
        <v>24</v>
      </c>
      <c r="L7934" t="s">
        <v>36</v>
      </c>
      <c r="N7934">
        <v>15</v>
      </c>
      <c r="O7934" t="s">
        <v>7548</v>
      </c>
      <c r="P7934" t="s">
        <v>61</v>
      </c>
    </row>
    <row r="7935" spans="1:16" x14ac:dyDescent="0.25">
      <c r="A7935" t="s">
        <v>0</v>
      </c>
      <c r="B7935" t="s">
        <v>0</v>
      </c>
      <c r="C7935" t="s">
        <v>10867</v>
      </c>
      <c r="D7935" t="s">
        <v>7547</v>
      </c>
      <c r="E7935" t="s">
        <v>34</v>
      </c>
      <c r="F7935" t="b">
        <v>0</v>
      </c>
      <c r="G7935" t="s">
        <v>41</v>
      </c>
      <c r="H7935" s="4">
        <v>45754.500567129631</v>
      </c>
      <c r="I7935" t="b">
        <v>0</v>
      </c>
      <c r="J7935" t="b">
        <v>0</v>
      </c>
      <c r="K7935" t="s">
        <v>24</v>
      </c>
      <c r="L7935" t="s">
        <v>36</v>
      </c>
      <c r="N7935">
        <v>15</v>
      </c>
      <c r="O7935" t="s">
        <v>7548</v>
      </c>
      <c r="P7935" t="s">
        <v>61</v>
      </c>
    </row>
    <row r="7936" spans="1:16" x14ac:dyDescent="0.25">
      <c r="A7936" t="s">
        <v>25</v>
      </c>
      <c r="B7936" t="s">
        <v>1160</v>
      </c>
      <c r="C7936" t="s">
        <v>236</v>
      </c>
      <c r="D7936" t="s">
        <v>4084</v>
      </c>
      <c r="E7936" t="s">
        <v>20</v>
      </c>
      <c r="F7936" t="b">
        <v>0</v>
      </c>
      <c r="G7936" t="s">
        <v>27</v>
      </c>
      <c r="H7936" s="4">
        <v>45754.542083333326</v>
      </c>
      <c r="I7936" t="b">
        <v>0</v>
      </c>
      <c r="J7936" t="b">
        <v>0</v>
      </c>
      <c r="K7936" t="s">
        <v>24</v>
      </c>
      <c r="L7936" t="s">
        <v>22</v>
      </c>
      <c r="M7936">
        <v>170000</v>
      </c>
      <c r="O7936" t="s">
        <v>1275</v>
      </c>
      <c r="P7936" t="s">
        <v>10868</v>
      </c>
    </row>
    <row r="7937" spans="1:16" x14ac:dyDescent="0.25">
      <c r="A7937" t="s">
        <v>1</v>
      </c>
      <c r="B7937" t="s">
        <v>3690</v>
      </c>
      <c r="C7937" t="s">
        <v>1910</v>
      </c>
      <c r="D7937" t="s">
        <v>4084</v>
      </c>
      <c r="E7937" t="s">
        <v>20</v>
      </c>
      <c r="F7937" t="b">
        <v>0</v>
      </c>
      <c r="G7937" t="s">
        <v>27</v>
      </c>
      <c r="H7937" s="4">
        <v>45754.543217592603</v>
      </c>
      <c r="I7937" t="b">
        <v>1</v>
      </c>
      <c r="J7937" t="b">
        <v>0</v>
      </c>
      <c r="K7937" t="s">
        <v>24</v>
      </c>
      <c r="L7937" t="s">
        <v>22</v>
      </c>
      <c r="M7937">
        <v>106500</v>
      </c>
      <c r="O7937" t="s">
        <v>10330</v>
      </c>
      <c r="P7937" t="s">
        <v>10331</v>
      </c>
    </row>
    <row r="7938" spans="1:16" x14ac:dyDescent="0.25">
      <c r="A7938" t="s">
        <v>1</v>
      </c>
      <c r="B7938" t="s">
        <v>2473</v>
      </c>
      <c r="C7938" t="s">
        <v>1845</v>
      </c>
      <c r="D7938" t="s">
        <v>4084</v>
      </c>
      <c r="E7938" t="s">
        <v>20</v>
      </c>
      <c r="F7938" t="b">
        <v>0</v>
      </c>
      <c r="G7938" t="s">
        <v>27</v>
      </c>
      <c r="H7938" s="4">
        <v>45754.543252314812</v>
      </c>
      <c r="I7938" t="b">
        <v>0</v>
      </c>
      <c r="J7938" t="b">
        <v>1</v>
      </c>
      <c r="K7938" t="s">
        <v>24</v>
      </c>
      <c r="L7938" t="s">
        <v>22</v>
      </c>
      <c r="M7938">
        <v>145000</v>
      </c>
      <c r="O7938" t="s">
        <v>1388</v>
      </c>
      <c r="P7938" t="s">
        <v>7462</v>
      </c>
    </row>
    <row r="7939" spans="1:16" x14ac:dyDescent="0.25">
      <c r="A7939" t="s">
        <v>1</v>
      </c>
      <c r="B7939" t="s">
        <v>10818</v>
      </c>
      <c r="C7939" t="s">
        <v>749</v>
      </c>
      <c r="D7939" t="s">
        <v>4084</v>
      </c>
      <c r="E7939" t="s">
        <v>20</v>
      </c>
      <c r="F7939" t="b">
        <v>0</v>
      </c>
      <c r="G7939" t="s">
        <v>30</v>
      </c>
      <c r="H7939" s="4">
        <v>45754.543622685182</v>
      </c>
      <c r="I7939" t="b">
        <v>0</v>
      </c>
      <c r="J7939" t="b">
        <v>0</v>
      </c>
      <c r="K7939" t="s">
        <v>24</v>
      </c>
      <c r="L7939" t="s">
        <v>22</v>
      </c>
      <c r="M7939">
        <v>155000</v>
      </c>
      <c r="O7939" t="s">
        <v>3243</v>
      </c>
      <c r="P7939" t="s">
        <v>10819</v>
      </c>
    </row>
    <row r="7940" spans="1:16" x14ac:dyDescent="0.25">
      <c r="A7940" t="s">
        <v>0</v>
      </c>
      <c r="B7940" t="s">
        <v>10869</v>
      </c>
      <c r="C7940" t="s">
        <v>486</v>
      </c>
      <c r="D7940" t="s">
        <v>10164</v>
      </c>
      <c r="E7940" t="s">
        <v>20</v>
      </c>
      <c r="F7940" t="b">
        <v>0</v>
      </c>
      <c r="G7940" t="s">
        <v>27</v>
      </c>
      <c r="H7940" s="4">
        <v>45754.583506944437</v>
      </c>
      <c r="I7940" t="b">
        <v>1</v>
      </c>
      <c r="J7940" t="b">
        <v>0</v>
      </c>
      <c r="K7940" t="s">
        <v>24</v>
      </c>
      <c r="L7940" t="s">
        <v>36</v>
      </c>
      <c r="N7940">
        <v>47</v>
      </c>
      <c r="O7940" t="s">
        <v>776</v>
      </c>
      <c r="P7940" t="s">
        <v>2948</v>
      </c>
    </row>
    <row r="7941" spans="1:16" x14ac:dyDescent="0.25">
      <c r="A7941" t="s">
        <v>0</v>
      </c>
      <c r="B7941" t="s">
        <v>10870</v>
      </c>
      <c r="C7941" t="s">
        <v>3739</v>
      </c>
      <c r="D7941" t="s">
        <v>3828</v>
      </c>
      <c r="E7941" t="s">
        <v>20</v>
      </c>
      <c r="F7941" t="b">
        <v>0</v>
      </c>
      <c r="G7941" t="s">
        <v>27</v>
      </c>
      <c r="H7941" s="4">
        <v>45754.583564814813</v>
      </c>
      <c r="I7941" t="b">
        <v>0</v>
      </c>
      <c r="J7941" t="b">
        <v>1</v>
      </c>
      <c r="K7941" t="s">
        <v>24</v>
      </c>
      <c r="L7941" t="s">
        <v>22</v>
      </c>
      <c r="M7941">
        <v>50923.5</v>
      </c>
      <c r="O7941" t="s">
        <v>728</v>
      </c>
      <c r="P7941" t="s">
        <v>10871</v>
      </c>
    </row>
    <row r="7942" spans="1:16" x14ac:dyDescent="0.25">
      <c r="A7942" t="s">
        <v>0</v>
      </c>
      <c r="B7942" t="s">
        <v>10872</v>
      </c>
      <c r="C7942" t="s">
        <v>1240</v>
      </c>
      <c r="D7942" t="s">
        <v>3973</v>
      </c>
      <c r="E7942" t="s">
        <v>51</v>
      </c>
      <c r="F7942" t="b">
        <v>0</v>
      </c>
      <c r="G7942" t="s">
        <v>27</v>
      </c>
      <c r="H7942" s="4">
        <v>45754.58357638889</v>
      </c>
      <c r="I7942" t="b">
        <v>1</v>
      </c>
      <c r="J7942" t="b">
        <v>0</v>
      </c>
      <c r="K7942" t="s">
        <v>24</v>
      </c>
      <c r="L7942" t="s">
        <v>36</v>
      </c>
      <c r="N7942">
        <v>45.5</v>
      </c>
      <c r="O7942" t="s">
        <v>74</v>
      </c>
      <c r="P7942" t="s">
        <v>927</v>
      </c>
    </row>
    <row r="7943" spans="1:16" x14ac:dyDescent="0.25">
      <c r="A7943" t="s">
        <v>0</v>
      </c>
      <c r="B7943" t="s">
        <v>10782</v>
      </c>
      <c r="C7943" t="s">
        <v>179</v>
      </c>
      <c r="D7943" t="s">
        <v>4084</v>
      </c>
      <c r="E7943" t="s">
        <v>20</v>
      </c>
      <c r="F7943" t="b">
        <v>0</v>
      </c>
      <c r="G7943" t="s">
        <v>27</v>
      </c>
      <c r="H7943" s="4">
        <v>45754.583773148152</v>
      </c>
      <c r="I7943" t="b">
        <v>0</v>
      </c>
      <c r="J7943" t="b">
        <v>0</v>
      </c>
      <c r="K7943" t="s">
        <v>24</v>
      </c>
      <c r="L7943" t="s">
        <v>22</v>
      </c>
      <c r="M7943">
        <v>67000</v>
      </c>
      <c r="O7943" t="s">
        <v>10783</v>
      </c>
      <c r="P7943" t="s">
        <v>3054</v>
      </c>
    </row>
    <row r="7944" spans="1:16" x14ac:dyDescent="0.25">
      <c r="A7944" t="s">
        <v>25</v>
      </c>
      <c r="B7944" t="s">
        <v>10873</v>
      </c>
      <c r="C7944" t="s">
        <v>192</v>
      </c>
      <c r="D7944" t="s">
        <v>3973</v>
      </c>
      <c r="E7944" t="s">
        <v>51</v>
      </c>
      <c r="F7944" t="b">
        <v>0</v>
      </c>
      <c r="G7944" t="s">
        <v>52</v>
      </c>
      <c r="H7944" s="4">
        <v>45754.584606481483</v>
      </c>
      <c r="I7944" t="b">
        <v>0</v>
      </c>
      <c r="J7944" t="b">
        <v>0</v>
      </c>
      <c r="K7944" t="s">
        <v>24</v>
      </c>
      <c r="L7944" t="s">
        <v>36</v>
      </c>
      <c r="N7944">
        <v>29</v>
      </c>
      <c r="O7944" t="s">
        <v>656</v>
      </c>
      <c r="P7944" t="s">
        <v>274</v>
      </c>
    </row>
    <row r="7945" spans="1:16" x14ac:dyDescent="0.25">
      <c r="A7945" t="s">
        <v>2</v>
      </c>
      <c r="B7945" t="s">
        <v>10874</v>
      </c>
      <c r="C7945" t="s">
        <v>39</v>
      </c>
      <c r="D7945" t="s">
        <v>3973</v>
      </c>
      <c r="E7945" t="s">
        <v>51</v>
      </c>
      <c r="F7945" t="b">
        <v>1</v>
      </c>
      <c r="G7945" t="s">
        <v>41</v>
      </c>
      <c r="H7945" s="4">
        <v>45754.585972222223</v>
      </c>
      <c r="I7945" t="b">
        <v>0</v>
      </c>
      <c r="J7945" t="b">
        <v>0</v>
      </c>
      <c r="K7945" t="s">
        <v>24</v>
      </c>
      <c r="L7945" t="s">
        <v>36</v>
      </c>
      <c r="N7945">
        <v>47.5</v>
      </c>
      <c r="O7945" t="s">
        <v>10875</v>
      </c>
      <c r="P7945" t="s">
        <v>2170</v>
      </c>
    </row>
    <row r="7946" spans="1:16" x14ac:dyDescent="0.25">
      <c r="A7946" t="s">
        <v>19</v>
      </c>
      <c r="B7946" t="s">
        <v>10845</v>
      </c>
      <c r="C7946" t="s">
        <v>39</v>
      </c>
      <c r="D7946" t="s">
        <v>3985</v>
      </c>
      <c r="E7946" t="s">
        <v>20</v>
      </c>
      <c r="F7946" t="b">
        <v>1</v>
      </c>
      <c r="G7946" t="s">
        <v>625</v>
      </c>
      <c r="H7946" s="4">
        <v>45754.595462962963</v>
      </c>
      <c r="I7946" t="b">
        <v>0</v>
      </c>
      <c r="J7946" t="b">
        <v>0</v>
      </c>
      <c r="K7946" t="s">
        <v>625</v>
      </c>
      <c r="L7946" t="s">
        <v>22</v>
      </c>
      <c r="M7946">
        <v>135000</v>
      </c>
      <c r="O7946" t="s">
        <v>10846</v>
      </c>
      <c r="P7946" t="s">
        <v>10847</v>
      </c>
    </row>
    <row r="7947" spans="1:16" x14ac:dyDescent="0.25">
      <c r="A7947" t="s">
        <v>28</v>
      </c>
      <c r="B7947" t="s">
        <v>10876</v>
      </c>
      <c r="C7947" t="s">
        <v>39</v>
      </c>
      <c r="D7947" t="s">
        <v>7658</v>
      </c>
      <c r="E7947" t="s">
        <v>20</v>
      </c>
      <c r="F7947" t="b">
        <v>1</v>
      </c>
      <c r="G7947" t="s">
        <v>310</v>
      </c>
      <c r="H7947" s="4">
        <v>45754.600995370369</v>
      </c>
      <c r="I7947" t="b">
        <v>0</v>
      </c>
      <c r="J7947" t="b">
        <v>0</v>
      </c>
      <c r="K7947" t="s">
        <v>310</v>
      </c>
      <c r="L7947" t="s">
        <v>22</v>
      </c>
      <c r="M7947">
        <v>110000</v>
      </c>
      <c r="O7947" t="s">
        <v>2125</v>
      </c>
      <c r="P7947" t="s">
        <v>10877</v>
      </c>
    </row>
    <row r="7948" spans="1:16" x14ac:dyDescent="0.25">
      <c r="A7948" t="s">
        <v>0</v>
      </c>
      <c r="B7948" t="s">
        <v>2956</v>
      </c>
      <c r="C7948" t="s">
        <v>184</v>
      </c>
      <c r="D7948" t="s">
        <v>3600</v>
      </c>
      <c r="E7948" t="s">
        <v>20</v>
      </c>
      <c r="F7948" t="b">
        <v>0</v>
      </c>
      <c r="G7948" t="s">
        <v>30</v>
      </c>
      <c r="H7948" s="4">
        <v>45754.626076388893</v>
      </c>
      <c r="I7948" t="b">
        <v>0</v>
      </c>
      <c r="J7948" t="b">
        <v>1</v>
      </c>
      <c r="K7948" t="s">
        <v>24</v>
      </c>
      <c r="L7948" t="s">
        <v>22</v>
      </c>
      <c r="M7948">
        <v>115000</v>
      </c>
      <c r="O7948" t="s">
        <v>10878</v>
      </c>
      <c r="P7948" t="s">
        <v>10879</v>
      </c>
    </row>
    <row r="7949" spans="1:16" x14ac:dyDescent="0.25">
      <c r="A7949" t="s">
        <v>2</v>
      </c>
      <c r="B7949" t="s">
        <v>10880</v>
      </c>
      <c r="C7949" t="s">
        <v>2544</v>
      </c>
      <c r="D7949" t="s">
        <v>10881</v>
      </c>
      <c r="E7949" t="s">
        <v>20</v>
      </c>
      <c r="F7949" t="b">
        <v>0</v>
      </c>
      <c r="G7949" t="s">
        <v>27</v>
      </c>
      <c r="H7949" s="4">
        <v>45754.627152777779</v>
      </c>
      <c r="I7949" t="b">
        <v>1</v>
      </c>
      <c r="J7949" t="b">
        <v>1</v>
      </c>
      <c r="K7949" t="s">
        <v>24</v>
      </c>
      <c r="L7949" t="s">
        <v>36</v>
      </c>
      <c r="N7949">
        <v>68.2449951171875</v>
      </c>
      <c r="O7949" t="s">
        <v>822</v>
      </c>
      <c r="P7949" t="s">
        <v>10882</v>
      </c>
    </row>
    <row r="7950" spans="1:16" x14ac:dyDescent="0.25">
      <c r="A7950" t="s">
        <v>2</v>
      </c>
      <c r="B7950" t="s">
        <v>8072</v>
      </c>
      <c r="C7950" t="s">
        <v>322</v>
      </c>
      <c r="D7950" t="s">
        <v>3973</v>
      </c>
      <c r="E7950" t="s">
        <v>20</v>
      </c>
      <c r="F7950" t="b">
        <v>0</v>
      </c>
      <c r="G7950" t="s">
        <v>27</v>
      </c>
      <c r="H7950" s="4">
        <v>45754.627233796287</v>
      </c>
      <c r="I7950" t="b">
        <v>0</v>
      </c>
      <c r="J7950" t="b">
        <v>1</v>
      </c>
      <c r="K7950" t="s">
        <v>24</v>
      </c>
      <c r="L7950" t="s">
        <v>22</v>
      </c>
      <c r="M7950">
        <v>219000</v>
      </c>
      <c r="O7950" t="s">
        <v>1883</v>
      </c>
      <c r="P7950" t="s">
        <v>150</v>
      </c>
    </row>
    <row r="7951" spans="1:16" x14ac:dyDescent="0.25">
      <c r="A7951" t="s">
        <v>2</v>
      </c>
      <c r="B7951" t="s">
        <v>1464</v>
      </c>
      <c r="C7951" t="s">
        <v>10883</v>
      </c>
      <c r="D7951" t="s">
        <v>3973</v>
      </c>
      <c r="E7951" t="s">
        <v>20</v>
      </c>
      <c r="F7951" t="b">
        <v>0</v>
      </c>
      <c r="G7951" t="s">
        <v>41</v>
      </c>
      <c r="H7951" s="4">
        <v>45754.62767361111</v>
      </c>
      <c r="I7951" t="b">
        <v>0</v>
      </c>
      <c r="J7951" t="b">
        <v>0</v>
      </c>
      <c r="K7951" t="s">
        <v>24</v>
      </c>
      <c r="L7951" t="s">
        <v>22</v>
      </c>
      <c r="M7951">
        <v>132500</v>
      </c>
      <c r="O7951" t="s">
        <v>200</v>
      </c>
      <c r="P7951" t="s">
        <v>2557</v>
      </c>
    </row>
    <row r="7952" spans="1:16" x14ac:dyDescent="0.25">
      <c r="A7952" t="s">
        <v>2</v>
      </c>
      <c r="B7952" t="s">
        <v>10884</v>
      </c>
      <c r="C7952" t="s">
        <v>1638</v>
      </c>
      <c r="D7952" t="s">
        <v>4035</v>
      </c>
      <c r="E7952" t="s">
        <v>20</v>
      </c>
      <c r="F7952" t="b">
        <v>0</v>
      </c>
      <c r="G7952" t="s">
        <v>414</v>
      </c>
      <c r="H7952" s="4">
        <v>45754.632453703707</v>
      </c>
      <c r="I7952" t="b">
        <v>0</v>
      </c>
      <c r="J7952" t="b">
        <v>0</v>
      </c>
      <c r="K7952" t="s">
        <v>414</v>
      </c>
      <c r="L7952" t="s">
        <v>22</v>
      </c>
      <c r="M7952">
        <v>70000</v>
      </c>
      <c r="O7952" t="s">
        <v>10077</v>
      </c>
      <c r="P7952" t="s">
        <v>10078</v>
      </c>
    </row>
    <row r="7953" spans="1:16" x14ac:dyDescent="0.25">
      <c r="A7953" t="s">
        <v>28</v>
      </c>
      <c r="B7953" t="s">
        <v>10885</v>
      </c>
      <c r="C7953" t="s">
        <v>425</v>
      </c>
      <c r="D7953" t="s">
        <v>3973</v>
      </c>
      <c r="E7953" t="s">
        <v>20</v>
      </c>
      <c r="F7953" t="b">
        <v>0</v>
      </c>
      <c r="G7953" t="s">
        <v>27</v>
      </c>
      <c r="H7953" s="4">
        <v>45754.668946759259</v>
      </c>
      <c r="I7953" t="b">
        <v>0</v>
      </c>
      <c r="J7953" t="b">
        <v>0</v>
      </c>
      <c r="K7953" t="s">
        <v>24</v>
      </c>
      <c r="L7953" t="s">
        <v>22</v>
      </c>
      <c r="M7953">
        <v>142500</v>
      </c>
      <c r="O7953" t="s">
        <v>69</v>
      </c>
      <c r="P7953" t="s">
        <v>662</v>
      </c>
    </row>
    <row r="7954" spans="1:16" x14ac:dyDescent="0.25">
      <c r="A7954" t="s">
        <v>0</v>
      </c>
      <c r="B7954" t="s">
        <v>10886</v>
      </c>
      <c r="D7954" t="s">
        <v>3828</v>
      </c>
      <c r="E7954" t="s">
        <v>20</v>
      </c>
      <c r="F7954" t="b">
        <v>0</v>
      </c>
      <c r="G7954" t="s">
        <v>1420</v>
      </c>
      <c r="H7954" s="4">
        <v>45754.693483796298</v>
      </c>
      <c r="I7954" t="b">
        <v>0</v>
      </c>
      <c r="J7954" t="b">
        <v>0</v>
      </c>
      <c r="K7954" t="s">
        <v>1420</v>
      </c>
      <c r="L7954" t="s">
        <v>22</v>
      </c>
      <c r="M7954">
        <v>60000</v>
      </c>
      <c r="O7954" t="s">
        <v>10887</v>
      </c>
      <c r="P7954" t="s">
        <v>10888</v>
      </c>
    </row>
    <row r="7955" spans="1:16" x14ac:dyDescent="0.25">
      <c r="A7955" t="s">
        <v>0</v>
      </c>
      <c r="B7955" t="s">
        <v>1098</v>
      </c>
      <c r="C7955" t="s">
        <v>2701</v>
      </c>
      <c r="D7955" t="s">
        <v>3973</v>
      </c>
      <c r="E7955" t="s">
        <v>51</v>
      </c>
      <c r="F7955" t="b">
        <v>0</v>
      </c>
      <c r="G7955" t="s">
        <v>27</v>
      </c>
      <c r="H7955" s="4">
        <v>45754.709722222222</v>
      </c>
      <c r="I7955" t="b">
        <v>1</v>
      </c>
      <c r="J7955" t="b">
        <v>0</v>
      </c>
      <c r="K7955" t="s">
        <v>24</v>
      </c>
      <c r="L7955" t="s">
        <v>36</v>
      </c>
      <c r="N7955">
        <v>62.5</v>
      </c>
      <c r="O7955" t="s">
        <v>10889</v>
      </c>
      <c r="P7955" t="s">
        <v>10890</v>
      </c>
    </row>
    <row r="7956" spans="1:16" x14ac:dyDescent="0.25">
      <c r="A7956" t="s">
        <v>1</v>
      </c>
      <c r="B7956" t="s">
        <v>10891</v>
      </c>
      <c r="C7956" t="s">
        <v>315</v>
      </c>
      <c r="D7956" t="s">
        <v>3973</v>
      </c>
      <c r="E7956" t="s">
        <v>20</v>
      </c>
      <c r="F7956" t="b">
        <v>0</v>
      </c>
      <c r="G7956" t="s">
        <v>27</v>
      </c>
      <c r="H7956" s="4">
        <v>45754.750289351847</v>
      </c>
      <c r="I7956" t="b">
        <v>0</v>
      </c>
      <c r="J7956" t="b">
        <v>1</v>
      </c>
      <c r="K7956" t="s">
        <v>24</v>
      </c>
      <c r="L7956" t="s">
        <v>22</v>
      </c>
      <c r="M7956">
        <v>101050</v>
      </c>
      <c r="O7956" t="s">
        <v>1857</v>
      </c>
    </row>
    <row r="7957" spans="1:16" x14ac:dyDescent="0.25">
      <c r="A7957" t="s">
        <v>0</v>
      </c>
      <c r="B7957" t="s">
        <v>10892</v>
      </c>
      <c r="C7957" t="s">
        <v>165</v>
      </c>
      <c r="D7957" t="s">
        <v>3828</v>
      </c>
      <c r="E7957" t="s">
        <v>20</v>
      </c>
      <c r="F7957" t="b">
        <v>0</v>
      </c>
      <c r="G7957" t="s">
        <v>30</v>
      </c>
      <c r="H7957" s="4">
        <v>45754.75104166667</v>
      </c>
      <c r="I7957" t="b">
        <v>1</v>
      </c>
      <c r="J7957" t="b">
        <v>1</v>
      </c>
      <c r="K7957" t="s">
        <v>24</v>
      </c>
      <c r="L7957" t="s">
        <v>22</v>
      </c>
      <c r="M7957">
        <v>55000</v>
      </c>
      <c r="O7957" t="s">
        <v>10893</v>
      </c>
    </row>
    <row r="7958" spans="1:16" x14ac:dyDescent="0.25">
      <c r="A7958" t="s">
        <v>0</v>
      </c>
      <c r="B7958" t="s">
        <v>0</v>
      </c>
      <c r="C7958" t="s">
        <v>10894</v>
      </c>
      <c r="D7958" t="s">
        <v>3973</v>
      </c>
      <c r="E7958" t="s">
        <v>20</v>
      </c>
      <c r="F7958" t="b">
        <v>0</v>
      </c>
      <c r="G7958" t="s">
        <v>27</v>
      </c>
      <c r="H7958" s="4">
        <v>45754.751446759263</v>
      </c>
      <c r="I7958" t="b">
        <v>0</v>
      </c>
      <c r="J7958" t="b">
        <v>0</v>
      </c>
      <c r="K7958" t="s">
        <v>24</v>
      </c>
      <c r="L7958" t="s">
        <v>22</v>
      </c>
      <c r="M7958">
        <v>77500</v>
      </c>
      <c r="O7958" t="s">
        <v>10895</v>
      </c>
      <c r="P7958" t="s">
        <v>1876</v>
      </c>
    </row>
    <row r="7959" spans="1:16" x14ac:dyDescent="0.25">
      <c r="A7959" t="s">
        <v>2</v>
      </c>
      <c r="B7959" t="s">
        <v>9408</v>
      </c>
      <c r="C7959" t="s">
        <v>122</v>
      </c>
      <c r="D7959" t="s">
        <v>3600</v>
      </c>
      <c r="E7959" t="s">
        <v>20</v>
      </c>
      <c r="F7959" t="b">
        <v>0</v>
      </c>
      <c r="G7959" t="s">
        <v>27</v>
      </c>
      <c r="H7959" s="4">
        <v>45754.752106481479</v>
      </c>
      <c r="I7959" t="b">
        <v>1</v>
      </c>
      <c r="J7959" t="b">
        <v>0</v>
      </c>
      <c r="K7959" t="s">
        <v>24</v>
      </c>
      <c r="L7959" t="s">
        <v>22</v>
      </c>
      <c r="M7959">
        <v>95000</v>
      </c>
      <c r="O7959" t="s">
        <v>9409</v>
      </c>
      <c r="P7959" t="s">
        <v>48</v>
      </c>
    </row>
    <row r="7960" spans="1:16" x14ac:dyDescent="0.25">
      <c r="A7960" t="s">
        <v>40</v>
      </c>
      <c r="B7960" t="s">
        <v>10896</v>
      </c>
      <c r="C7960" t="s">
        <v>3249</v>
      </c>
      <c r="D7960" t="s">
        <v>2208</v>
      </c>
      <c r="E7960" t="s">
        <v>20</v>
      </c>
      <c r="F7960" t="b">
        <v>0</v>
      </c>
      <c r="G7960" t="s">
        <v>27</v>
      </c>
      <c r="H7960" s="4">
        <v>45754.752118055563</v>
      </c>
      <c r="I7960" t="b">
        <v>0</v>
      </c>
      <c r="J7960" t="b">
        <v>1</v>
      </c>
      <c r="K7960" t="s">
        <v>24</v>
      </c>
      <c r="L7960" t="s">
        <v>22</v>
      </c>
      <c r="M7960">
        <v>135490</v>
      </c>
      <c r="O7960" t="s">
        <v>10897</v>
      </c>
      <c r="P7960" t="s">
        <v>3773</v>
      </c>
    </row>
    <row r="7961" spans="1:16" x14ac:dyDescent="0.25">
      <c r="A7961" t="s">
        <v>2</v>
      </c>
      <c r="B7961" t="s">
        <v>10898</v>
      </c>
      <c r="C7961" t="s">
        <v>82</v>
      </c>
      <c r="D7961" t="s">
        <v>2208</v>
      </c>
      <c r="E7961" t="s">
        <v>51</v>
      </c>
      <c r="F7961" t="b">
        <v>0</v>
      </c>
      <c r="G7961" t="s">
        <v>35</v>
      </c>
      <c r="H7961" s="4">
        <v>45754.752858796302</v>
      </c>
      <c r="I7961" t="b">
        <v>1</v>
      </c>
      <c r="J7961" t="b">
        <v>0</v>
      </c>
      <c r="K7961" t="s">
        <v>24</v>
      </c>
      <c r="L7961" t="s">
        <v>36</v>
      </c>
      <c r="N7961">
        <v>75</v>
      </c>
      <c r="O7961" t="s">
        <v>7050</v>
      </c>
      <c r="P7961" t="s">
        <v>10899</v>
      </c>
    </row>
    <row r="7962" spans="1:16" x14ac:dyDescent="0.25">
      <c r="A7962" t="s">
        <v>19</v>
      </c>
      <c r="B7962" t="s">
        <v>19</v>
      </c>
      <c r="C7962" t="s">
        <v>10900</v>
      </c>
      <c r="D7962" t="s">
        <v>3828</v>
      </c>
      <c r="E7962" t="s">
        <v>51</v>
      </c>
      <c r="F7962" t="b">
        <v>0</v>
      </c>
      <c r="G7962" t="s">
        <v>27</v>
      </c>
      <c r="H7962" s="4">
        <v>45754.793055555558</v>
      </c>
      <c r="I7962" t="b">
        <v>0</v>
      </c>
      <c r="J7962" t="b">
        <v>0</v>
      </c>
      <c r="K7962" t="s">
        <v>24</v>
      </c>
      <c r="L7962" t="s">
        <v>36</v>
      </c>
      <c r="N7962">
        <v>62.5</v>
      </c>
      <c r="O7962" t="s">
        <v>10901</v>
      </c>
      <c r="P7962" t="s">
        <v>10902</v>
      </c>
    </row>
    <row r="7963" spans="1:16" x14ac:dyDescent="0.25">
      <c r="A7963" t="s">
        <v>40</v>
      </c>
      <c r="B7963" t="s">
        <v>10903</v>
      </c>
      <c r="C7963" t="s">
        <v>44</v>
      </c>
      <c r="D7963" t="s">
        <v>3828</v>
      </c>
      <c r="E7963" t="s">
        <v>20</v>
      </c>
      <c r="F7963" t="b">
        <v>0</v>
      </c>
      <c r="G7963" t="s">
        <v>27</v>
      </c>
      <c r="H7963" s="4">
        <v>45754.793807870366</v>
      </c>
      <c r="I7963" t="b">
        <v>0</v>
      </c>
      <c r="J7963" t="b">
        <v>1</v>
      </c>
      <c r="K7963" t="s">
        <v>24</v>
      </c>
      <c r="L7963" t="s">
        <v>22</v>
      </c>
      <c r="M7963">
        <v>161500</v>
      </c>
      <c r="O7963" t="s">
        <v>1066</v>
      </c>
      <c r="P7963" t="s">
        <v>10904</v>
      </c>
    </row>
    <row r="7964" spans="1:16" x14ac:dyDescent="0.25">
      <c r="A7964" t="s">
        <v>2</v>
      </c>
      <c r="B7964" t="s">
        <v>10905</v>
      </c>
      <c r="C7964" t="s">
        <v>188</v>
      </c>
      <c r="D7964" t="s">
        <v>3600</v>
      </c>
      <c r="E7964" t="s">
        <v>51</v>
      </c>
      <c r="F7964" t="b">
        <v>0</v>
      </c>
      <c r="G7964" t="s">
        <v>23</v>
      </c>
      <c r="H7964" s="4">
        <v>45754.810254629629</v>
      </c>
      <c r="I7964" t="b">
        <v>0</v>
      </c>
      <c r="J7964" t="b">
        <v>0</v>
      </c>
      <c r="K7964" t="s">
        <v>24</v>
      </c>
      <c r="L7964" t="s">
        <v>36</v>
      </c>
      <c r="N7964">
        <v>44</v>
      </c>
      <c r="O7964" t="s">
        <v>2341</v>
      </c>
      <c r="P7964" t="s">
        <v>10906</v>
      </c>
    </row>
    <row r="7965" spans="1:16" x14ac:dyDescent="0.25">
      <c r="A7965" t="s">
        <v>40</v>
      </c>
      <c r="B7965" t="s">
        <v>10907</v>
      </c>
      <c r="C7965" t="s">
        <v>188</v>
      </c>
      <c r="D7965" t="s">
        <v>3600</v>
      </c>
      <c r="E7965" t="s">
        <v>51</v>
      </c>
      <c r="F7965" t="b">
        <v>0</v>
      </c>
      <c r="G7965" t="s">
        <v>41</v>
      </c>
      <c r="H7965" s="4">
        <v>45754.835810185177</v>
      </c>
      <c r="I7965" t="b">
        <v>0</v>
      </c>
      <c r="J7965" t="b">
        <v>0</v>
      </c>
      <c r="K7965" t="s">
        <v>24</v>
      </c>
      <c r="L7965" t="s">
        <v>36</v>
      </c>
      <c r="N7965">
        <v>44</v>
      </c>
      <c r="O7965" t="s">
        <v>2341</v>
      </c>
      <c r="P7965" t="s">
        <v>10906</v>
      </c>
    </row>
    <row r="7966" spans="1:16" x14ac:dyDescent="0.25">
      <c r="A7966" t="s">
        <v>25</v>
      </c>
      <c r="B7966" t="s">
        <v>9326</v>
      </c>
      <c r="C7966" t="s">
        <v>203</v>
      </c>
      <c r="D7966" t="s">
        <v>3957</v>
      </c>
      <c r="E7966" t="s">
        <v>20</v>
      </c>
      <c r="F7966" t="b">
        <v>0</v>
      </c>
      <c r="G7966" t="s">
        <v>23</v>
      </c>
      <c r="H7966" s="4">
        <v>45754.8516087963</v>
      </c>
      <c r="I7966" t="b">
        <v>0</v>
      </c>
      <c r="J7966" t="b">
        <v>0</v>
      </c>
      <c r="K7966" t="s">
        <v>24</v>
      </c>
      <c r="L7966" t="s">
        <v>36</v>
      </c>
      <c r="N7966">
        <v>22.694999694824219</v>
      </c>
      <c r="O7966" t="s">
        <v>2301</v>
      </c>
      <c r="P7966" t="s">
        <v>48</v>
      </c>
    </row>
    <row r="7967" spans="1:16" x14ac:dyDescent="0.25">
      <c r="A7967" t="s">
        <v>0</v>
      </c>
      <c r="B7967" t="s">
        <v>3554</v>
      </c>
      <c r="C7967" t="s">
        <v>325</v>
      </c>
      <c r="D7967" t="s">
        <v>3828</v>
      </c>
      <c r="E7967" t="s">
        <v>20</v>
      </c>
      <c r="F7967" t="b">
        <v>0</v>
      </c>
      <c r="G7967" t="s">
        <v>27</v>
      </c>
      <c r="H7967" s="4">
        <v>45754.875208333331</v>
      </c>
      <c r="I7967" t="b">
        <v>0</v>
      </c>
      <c r="J7967" t="b">
        <v>1</v>
      </c>
      <c r="K7967" t="s">
        <v>24</v>
      </c>
      <c r="L7967" t="s">
        <v>22</v>
      </c>
      <c r="M7967">
        <v>57500</v>
      </c>
      <c r="O7967" t="s">
        <v>10908</v>
      </c>
      <c r="P7967" t="s">
        <v>2400</v>
      </c>
    </row>
    <row r="7968" spans="1:16" x14ac:dyDescent="0.25">
      <c r="A7968" t="s">
        <v>0</v>
      </c>
      <c r="B7968" t="s">
        <v>10909</v>
      </c>
      <c r="C7968" t="s">
        <v>316</v>
      </c>
      <c r="D7968" t="s">
        <v>3973</v>
      </c>
      <c r="E7968" t="s">
        <v>51</v>
      </c>
      <c r="F7968" t="b">
        <v>0</v>
      </c>
      <c r="G7968" t="s">
        <v>27</v>
      </c>
      <c r="H7968" s="4">
        <v>45754.877256944441</v>
      </c>
      <c r="I7968" t="b">
        <v>0</v>
      </c>
      <c r="J7968" t="b">
        <v>0</v>
      </c>
      <c r="K7968" t="s">
        <v>24</v>
      </c>
      <c r="L7968" t="s">
        <v>36</v>
      </c>
      <c r="N7968">
        <v>55</v>
      </c>
      <c r="O7968" t="s">
        <v>1137</v>
      </c>
      <c r="P7968" t="s">
        <v>10910</v>
      </c>
    </row>
    <row r="7969" spans="1:16" x14ac:dyDescent="0.25">
      <c r="A7969" t="s">
        <v>25</v>
      </c>
      <c r="B7969" t="s">
        <v>10911</v>
      </c>
      <c r="C7969" t="s">
        <v>39</v>
      </c>
      <c r="D7969" t="s">
        <v>7658</v>
      </c>
      <c r="E7969" t="s">
        <v>20</v>
      </c>
      <c r="F7969" t="b">
        <v>1</v>
      </c>
      <c r="G7969" t="s">
        <v>645</v>
      </c>
      <c r="H7969" s="4">
        <v>45754.88858796296</v>
      </c>
      <c r="I7969" t="b">
        <v>0</v>
      </c>
      <c r="J7969" t="b">
        <v>0</v>
      </c>
      <c r="K7969" t="s">
        <v>645</v>
      </c>
      <c r="L7969" t="s">
        <v>22</v>
      </c>
      <c r="M7969">
        <v>60000</v>
      </c>
      <c r="O7969" t="s">
        <v>2119</v>
      </c>
      <c r="P7969" t="s">
        <v>2630</v>
      </c>
    </row>
    <row r="7970" spans="1:16" x14ac:dyDescent="0.25">
      <c r="A7970" t="s">
        <v>2</v>
      </c>
      <c r="B7970" t="s">
        <v>10912</v>
      </c>
      <c r="C7970" t="s">
        <v>327</v>
      </c>
      <c r="D7970" t="s">
        <v>2208</v>
      </c>
      <c r="E7970" t="s">
        <v>20</v>
      </c>
      <c r="F7970" t="b">
        <v>0</v>
      </c>
      <c r="G7970" t="s">
        <v>27</v>
      </c>
      <c r="H7970" s="4">
        <v>45754.91878472222</v>
      </c>
      <c r="I7970" t="b">
        <v>0</v>
      </c>
      <c r="J7970" t="b">
        <v>0</v>
      </c>
      <c r="K7970" t="s">
        <v>24</v>
      </c>
      <c r="L7970" t="s">
        <v>22</v>
      </c>
      <c r="M7970">
        <v>120000</v>
      </c>
      <c r="O7970" t="s">
        <v>10913</v>
      </c>
      <c r="P7970" t="s">
        <v>10914</v>
      </c>
    </row>
    <row r="7971" spans="1:16" x14ac:dyDescent="0.25">
      <c r="A7971" t="s">
        <v>2</v>
      </c>
      <c r="B7971" t="s">
        <v>10915</v>
      </c>
      <c r="C7971" t="s">
        <v>122</v>
      </c>
      <c r="D7971" t="s">
        <v>3828</v>
      </c>
      <c r="E7971" t="s">
        <v>20</v>
      </c>
      <c r="F7971" t="b">
        <v>0</v>
      </c>
      <c r="G7971" t="s">
        <v>35</v>
      </c>
      <c r="H7971" s="4">
        <v>45754.91946759259</v>
      </c>
      <c r="I7971" t="b">
        <v>1</v>
      </c>
      <c r="J7971" t="b">
        <v>0</v>
      </c>
      <c r="K7971" t="s">
        <v>24</v>
      </c>
      <c r="L7971" t="s">
        <v>22</v>
      </c>
      <c r="M7971">
        <v>115492.5</v>
      </c>
      <c r="O7971" t="s">
        <v>10916</v>
      </c>
      <c r="P7971" t="s">
        <v>10917</v>
      </c>
    </row>
    <row r="7972" spans="1:16" x14ac:dyDescent="0.25">
      <c r="A7972" t="s">
        <v>0</v>
      </c>
      <c r="B7972" t="s">
        <v>10918</v>
      </c>
      <c r="C7972" t="s">
        <v>236</v>
      </c>
      <c r="D7972" t="s">
        <v>3957</v>
      </c>
      <c r="E7972" t="s">
        <v>34</v>
      </c>
      <c r="F7972" t="b">
        <v>0</v>
      </c>
      <c r="G7972" t="s">
        <v>27</v>
      </c>
      <c r="H7972" s="4">
        <v>45754.958645833343</v>
      </c>
      <c r="I7972" t="b">
        <v>0</v>
      </c>
      <c r="J7972" t="b">
        <v>0</v>
      </c>
      <c r="K7972" t="s">
        <v>24</v>
      </c>
      <c r="L7972" t="s">
        <v>36</v>
      </c>
      <c r="N7972">
        <v>27.29000091552734</v>
      </c>
      <c r="O7972" t="s">
        <v>10919</v>
      </c>
      <c r="P7972" t="s">
        <v>10205</v>
      </c>
    </row>
    <row r="7973" spans="1:16" x14ac:dyDescent="0.25">
      <c r="A7973" t="s">
        <v>0</v>
      </c>
      <c r="B7973" t="s">
        <v>0</v>
      </c>
      <c r="C7973" t="s">
        <v>76</v>
      </c>
      <c r="D7973" t="s">
        <v>3973</v>
      </c>
      <c r="E7973" t="s">
        <v>20</v>
      </c>
      <c r="F7973" t="b">
        <v>0</v>
      </c>
      <c r="G7973" t="s">
        <v>41</v>
      </c>
      <c r="H7973" s="4">
        <v>45754.958796296298</v>
      </c>
      <c r="I7973" t="b">
        <v>0</v>
      </c>
      <c r="J7973" t="b">
        <v>0</v>
      </c>
      <c r="K7973" t="s">
        <v>24</v>
      </c>
      <c r="L7973" t="s">
        <v>22</v>
      </c>
      <c r="M7973">
        <v>82500</v>
      </c>
      <c r="O7973" t="s">
        <v>10920</v>
      </c>
      <c r="P7973" t="s">
        <v>2430</v>
      </c>
    </row>
    <row r="7974" spans="1:16" x14ac:dyDescent="0.25">
      <c r="A7974" t="s">
        <v>0</v>
      </c>
      <c r="B7974" t="s">
        <v>433</v>
      </c>
      <c r="C7974" t="s">
        <v>49</v>
      </c>
      <c r="D7974" t="s">
        <v>3828</v>
      </c>
      <c r="E7974" t="s">
        <v>20</v>
      </c>
      <c r="F7974" t="b">
        <v>0</v>
      </c>
      <c r="G7974" t="s">
        <v>41</v>
      </c>
      <c r="H7974" s="4">
        <v>45755.250254629631</v>
      </c>
      <c r="I7974" t="b">
        <v>0</v>
      </c>
      <c r="J7974" t="b">
        <v>0</v>
      </c>
      <c r="K7974" t="s">
        <v>24</v>
      </c>
      <c r="L7974" t="s">
        <v>22</v>
      </c>
      <c r="M7974">
        <v>82500</v>
      </c>
      <c r="O7974" t="s">
        <v>10921</v>
      </c>
      <c r="P7974" t="s">
        <v>10922</v>
      </c>
    </row>
    <row r="7975" spans="1:16" x14ac:dyDescent="0.25">
      <c r="A7975" t="s">
        <v>0</v>
      </c>
      <c r="B7975" t="s">
        <v>993</v>
      </c>
      <c r="C7975" t="s">
        <v>3766</v>
      </c>
      <c r="D7975" t="s">
        <v>2208</v>
      </c>
      <c r="E7975" t="s">
        <v>20</v>
      </c>
      <c r="F7975" t="b">
        <v>0</v>
      </c>
      <c r="G7975" t="s">
        <v>35</v>
      </c>
      <c r="H7975" s="4">
        <v>45755.250462962962</v>
      </c>
      <c r="I7975" t="b">
        <v>0</v>
      </c>
      <c r="J7975" t="b">
        <v>1</v>
      </c>
      <c r="K7975" t="s">
        <v>24</v>
      </c>
      <c r="L7975" t="s">
        <v>22</v>
      </c>
      <c r="M7975">
        <v>85881.5</v>
      </c>
      <c r="O7975" t="s">
        <v>5333</v>
      </c>
      <c r="P7975" t="s">
        <v>496</v>
      </c>
    </row>
    <row r="7976" spans="1:16" x14ac:dyDescent="0.25">
      <c r="A7976" t="s">
        <v>0</v>
      </c>
      <c r="B7976" t="s">
        <v>0</v>
      </c>
      <c r="C7976" t="s">
        <v>704</v>
      </c>
      <c r="D7976" t="s">
        <v>7669</v>
      </c>
      <c r="E7976" t="s">
        <v>20</v>
      </c>
      <c r="F7976" t="b">
        <v>0</v>
      </c>
      <c r="G7976" t="s">
        <v>30</v>
      </c>
      <c r="H7976" s="4">
        <v>45755.250613425917</v>
      </c>
      <c r="I7976" t="b">
        <v>0</v>
      </c>
      <c r="J7976" t="b">
        <v>0</v>
      </c>
      <c r="K7976" t="s">
        <v>24</v>
      </c>
      <c r="L7976" t="s">
        <v>22</v>
      </c>
      <c r="M7976">
        <v>121000</v>
      </c>
      <c r="O7976" t="s">
        <v>74</v>
      </c>
      <c r="P7976" t="s">
        <v>9875</v>
      </c>
    </row>
    <row r="7977" spans="1:16" x14ac:dyDescent="0.25">
      <c r="A7977" t="s">
        <v>1</v>
      </c>
      <c r="B7977" t="s">
        <v>10923</v>
      </c>
      <c r="C7977" t="s">
        <v>140</v>
      </c>
      <c r="D7977" t="s">
        <v>3600</v>
      </c>
      <c r="E7977" t="s">
        <v>51</v>
      </c>
      <c r="F7977" t="b">
        <v>0</v>
      </c>
      <c r="G7977" t="s">
        <v>35</v>
      </c>
      <c r="H7977" s="4">
        <v>45755.262453703697</v>
      </c>
      <c r="I7977" t="b">
        <v>0</v>
      </c>
      <c r="J7977" t="b">
        <v>0</v>
      </c>
      <c r="K7977" t="s">
        <v>24</v>
      </c>
      <c r="L7977" t="s">
        <v>36</v>
      </c>
      <c r="N7977">
        <v>110</v>
      </c>
      <c r="O7977" t="s">
        <v>2472</v>
      </c>
      <c r="P7977" t="s">
        <v>10924</v>
      </c>
    </row>
    <row r="7978" spans="1:16" x14ac:dyDescent="0.25">
      <c r="A7978" t="s">
        <v>1</v>
      </c>
      <c r="B7978" t="s">
        <v>10925</v>
      </c>
      <c r="C7978" t="s">
        <v>140</v>
      </c>
      <c r="D7978" t="s">
        <v>10926</v>
      </c>
      <c r="E7978" t="s">
        <v>51</v>
      </c>
      <c r="F7978" t="b">
        <v>0</v>
      </c>
      <c r="G7978" t="s">
        <v>35</v>
      </c>
      <c r="H7978" s="4">
        <v>45755.262453703697</v>
      </c>
      <c r="I7978" t="b">
        <v>0</v>
      </c>
      <c r="J7978" t="b">
        <v>0</v>
      </c>
      <c r="K7978" t="s">
        <v>24</v>
      </c>
      <c r="L7978" t="s">
        <v>36</v>
      </c>
      <c r="N7978">
        <v>110</v>
      </c>
      <c r="O7978" t="s">
        <v>10926</v>
      </c>
      <c r="P7978" t="s">
        <v>2188</v>
      </c>
    </row>
    <row r="7979" spans="1:16" x14ac:dyDescent="0.25">
      <c r="A7979" t="s">
        <v>19</v>
      </c>
      <c r="B7979" t="s">
        <v>10358</v>
      </c>
      <c r="C7979" t="s">
        <v>39</v>
      </c>
      <c r="D7979" t="s">
        <v>4014</v>
      </c>
      <c r="E7979" t="s">
        <v>20</v>
      </c>
      <c r="F7979" t="b">
        <v>1</v>
      </c>
      <c r="G7979" t="s">
        <v>1189</v>
      </c>
      <c r="H7979" s="4">
        <v>45755.268692129634</v>
      </c>
      <c r="I7979" t="b">
        <v>0</v>
      </c>
      <c r="J7979" t="b">
        <v>1</v>
      </c>
      <c r="K7979" t="s">
        <v>1189</v>
      </c>
      <c r="L7979" t="s">
        <v>22</v>
      </c>
      <c r="M7979">
        <v>166860</v>
      </c>
      <c r="O7979" t="s">
        <v>254</v>
      </c>
    </row>
    <row r="7980" spans="1:16" x14ac:dyDescent="0.25">
      <c r="A7980" t="s">
        <v>1</v>
      </c>
      <c r="B7980" t="s">
        <v>135</v>
      </c>
      <c r="C7980" t="s">
        <v>39</v>
      </c>
      <c r="D7980" t="s">
        <v>10805</v>
      </c>
      <c r="E7980" t="s">
        <v>20</v>
      </c>
      <c r="F7980" t="b">
        <v>1</v>
      </c>
      <c r="G7980" t="s">
        <v>1189</v>
      </c>
      <c r="H7980" s="4">
        <v>45755.268692129634</v>
      </c>
      <c r="I7980" t="b">
        <v>0</v>
      </c>
      <c r="J7980" t="b">
        <v>1</v>
      </c>
      <c r="K7980" t="s">
        <v>1189</v>
      </c>
      <c r="L7980" t="s">
        <v>22</v>
      </c>
      <c r="M7980">
        <v>213210</v>
      </c>
      <c r="O7980" t="s">
        <v>254</v>
      </c>
    </row>
    <row r="7981" spans="1:16" x14ac:dyDescent="0.25">
      <c r="A7981" t="s">
        <v>2</v>
      </c>
      <c r="B7981" t="s">
        <v>10927</v>
      </c>
      <c r="C7981" t="s">
        <v>870</v>
      </c>
      <c r="D7981" t="s">
        <v>4035</v>
      </c>
      <c r="E7981" t="s">
        <v>20</v>
      </c>
      <c r="F7981" t="b">
        <v>0</v>
      </c>
      <c r="G7981" t="s">
        <v>870</v>
      </c>
      <c r="H7981" s="4">
        <v>45755.270497685182</v>
      </c>
      <c r="I7981" t="b">
        <v>0</v>
      </c>
      <c r="J7981" t="b">
        <v>0</v>
      </c>
      <c r="K7981" t="s">
        <v>870</v>
      </c>
      <c r="L7981" t="s">
        <v>22</v>
      </c>
      <c r="M7981">
        <v>90999.5</v>
      </c>
      <c r="O7981" t="s">
        <v>10928</v>
      </c>
      <c r="P7981" t="s">
        <v>10929</v>
      </c>
    </row>
    <row r="7982" spans="1:16" x14ac:dyDescent="0.25">
      <c r="A7982" t="s">
        <v>2</v>
      </c>
      <c r="B7982" t="s">
        <v>10930</v>
      </c>
      <c r="C7982" t="s">
        <v>49</v>
      </c>
      <c r="D7982" t="s">
        <v>3973</v>
      </c>
      <c r="E7982" t="s">
        <v>631</v>
      </c>
      <c r="F7982" t="b">
        <v>0</v>
      </c>
      <c r="G7982" t="s">
        <v>52</v>
      </c>
      <c r="H7982" s="4">
        <v>45755.305821759262</v>
      </c>
      <c r="I7982" t="b">
        <v>0</v>
      </c>
      <c r="J7982" t="b">
        <v>0</v>
      </c>
      <c r="K7982" t="s">
        <v>24</v>
      </c>
      <c r="L7982" t="s">
        <v>36</v>
      </c>
      <c r="N7982">
        <v>16.89999961853027</v>
      </c>
      <c r="O7982" t="s">
        <v>10931</v>
      </c>
    </row>
    <row r="7983" spans="1:16" x14ac:dyDescent="0.25">
      <c r="A7983" t="s">
        <v>0</v>
      </c>
      <c r="B7983" t="s">
        <v>3885</v>
      </c>
      <c r="C7983" t="s">
        <v>6400</v>
      </c>
      <c r="D7983" t="s">
        <v>4090</v>
      </c>
      <c r="E7983" t="s">
        <v>20</v>
      </c>
      <c r="F7983" t="b">
        <v>0</v>
      </c>
      <c r="G7983" t="s">
        <v>27</v>
      </c>
      <c r="H7983" s="4">
        <v>45755.333449074067</v>
      </c>
      <c r="I7983" t="b">
        <v>0</v>
      </c>
      <c r="J7983" t="b">
        <v>0</v>
      </c>
      <c r="K7983" t="s">
        <v>24</v>
      </c>
      <c r="L7983" t="s">
        <v>36</v>
      </c>
      <c r="N7983">
        <v>27.5</v>
      </c>
      <c r="O7983" t="s">
        <v>10932</v>
      </c>
      <c r="P7983" t="s">
        <v>1329</v>
      </c>
    </row>
    <row r="7984" spans="1:16" x14ac:dyDescent="0.25">
      <c r="A7984" t="s">
        <v>1</v>
      </c>
      <c r="B7984" t="s">
        <v>10933</v>
      </c>
      <c r="C7984" t="s">
        <v>2633</v>
      </c>
      <c r="D7984" t="s">
        <v>3957</v>
      </c>
      <c r="E7984" t="s">
        <v>20</v>
      </c>
      <c r="F7984" t="b">
        <v>0</v>
      </c>
      <c r="G7984" t="s">
        <v>27</v>
      </c>
      <c r="H7984" s="4">
        <v>45755.345601851863</v>
      </c>
      <c r="I7984" t="b">
        <v>0</v>
      </c>
      <c r="J7984" t="b">
        <v>1</v>
      </c>
      <c r="K7984" t="s">
        <v>24</v>
      </c>
      <c r="L7984" t="s">
        <v>36</v>
      </c>
      <c r="N7984">
        <v>17.684999465942379</v>
      </c>
      <c r="O7984" t="s">
        <v>1982</v>
      </c>
      <c r="P7984" t="s">
        <v>10934</v>
      </c>
    </row>
    <row r="7985" spans="1:16" x14ac:dyDescent="0.25">
      <c r="A7985" t="s">
        <v>40</v>
      </c>
      <c r="B7985" t="s">
        <v>40</v>
      </c>
      <c r="C7985" t="s">
        <v>5766</v>
      </c>
      <c r="D7985" t="s">
        <v>3973</v>
      </c>
      <c r="E7985" t="s">
        <v>20</v>
      </c>
      <c r="F7985" t="b">
        <v>0</v>
      </c>
      <c r="G7985" t="s">
        <v>27</v>
      </c>
      <c r="H7985" s="4">
        <v>45755.346203703702</v>
      </c>
      <c r="I7985" t="b">
        <v>0</v>
      </c>
      <c r="J7985" t="b">
        <v>1</v>
      </c>
      <c r="K7985" t="s">
        <v>24</v>
      </c>
      <c r="L7985" t="s">
        <v>22</v>
      </c>
      <c r="M7985">
        <v>152500</v>
      </c>
      <c r="O7985" t="s">
        <v>3672</v>
      </c>
      <c r="P7985" t="s">
        <v>10935</v>
      </c>
    </row>
    <row r="7986" spans="1:16" x14ac:dyDescent="0.25">
      <c r="A7986" t="s">
        <v>2</v>
      </c>
      <c r="B7986" t="s">
        <v>170</v>
      </c>
      <c r="C7986" t="s">
        <v>7610</v>
      </c>
      <c r="D7986" t="s">
        <v>3957</v>
      </c>
      <c r="E7986" t="s">
        <v>20</v>
      </c>
      <c r="F7986" t="b">
        <v>0</v>
      </c>
      <c r="G7986" t="s">
        <v>30</v>
      </c>
      <c r="H7986" s="4">
        <v>45755.34710648148</v>
      </c>
      <c r="I7986" t="b">
        <v>0</v>
      </c>
      <c r="J7986" t="b">
        <v>0</v>
      </c>
      <c r="K7986" t="s">
        <v>24</v>
      </c>
      <c r="L7986" t="s">
        <v>36</v>
      </c>
      <c r="N7986">
        <v>45.745002746582031</v>
      </c>
      <c r="O7986" t="s">
        <v>10936</v>
      </c>
      <c r="P7986" t="s">
        <v>10937</v>
      </c>
    </row>
    <row r="7987" spans="1:16" x14ac:dyDescent="0.25">
      <c r="A7987" t="s">
        <v>1</v>
      </c>
      <c r="B7987" t="s">
        <v>10938</v>
      </c>
      <c r="C7987" t="s">
        <v>192</v>
      </c>
      <c r="D7987" t="s">
        <v>3970</v>
      </c>
      <c r="E7987" t="s">
        <v>20</v>
      </c>
      <c r="F7987" t="b">
        <v>0</v>
      </c>
      <c r="G7987" t="s">
        <v>52</v>
      </c>
      <c r="H7987" s="4">
        <v>45755.375914351847</v>
      </c>
      <c r="I7987" t="b">
        <v>0</v>
      </c>
      <c r="J7987" t="b">
        <v>1</v>
      </c>
      <c r="K7987" t="s">
        <v>24</v>
      </c>
      <c r="L7987" t="s">
        <v>22</v>
      </c>
      <c r="M7987">
        <v>97570</v>
      </c>
      <c r="O7987" t="s">
        <v>599</v>
      </c>
      <c r="P7987" t="s">
        <v>2145</v>
      </c>
    </row>
    <row r="7988" spans="1:16" x14ac:dyDescent="0.25">
      <c r="A7988" t="s">
        <v>0</v>
      </c>
      <c r="B7988" t="s">
        <v>0</v>
      </c>
      <c r="C7988" t="s">
        <v>10939</v>
      </c>
      <c r="D7988" t="s">
        <v>7547</v>
      </c>
      <c r="E7988" t="s">
        <v>34</v>
      </c>
      <c r="F7988" t="b">
        <v>0</v>
      </c>
      <c r="G7988" t="s">
        <v>52</v>
      </c>
      <c r="H7988" s="4">
        <v>45755.375937500001</v>
      </c>
      <c r="I7988" t="b">
        <v>0</v>
      </c>
      <c r="J7988" t="b">
        <v>0</v>
      </c>
      <c r="K7988" t="s">
        <v>24</v>
      </c>
      <c r="L7988" t="s">
        <v>36</v>
      </c>
      <c r="N7988">
        <v>15</v>
      </c>
      <c r="O7988" t="s">
        <v>7548</v>
      </c>
      <c r="P7988" t="s">
        <v>61</v>
      </c>
    </row>
    <row r="7989" spans="1:16" x14ac:dyDescent="0.25">
      <c r="A7989" t="s">
        <v>2</v>
      </c>
      <c r="B7989" t="s">
        <v>2314</v>
      </c>
      <c r="C7989" t="s">
        <v>114</v>
      </c>
      <c r="D7989" t="s">
        <v>4084</v>
      </c>
      <c r="E7989" t="s">
        <v>20</v>
      </c>
      <c r="F7989" t="b">
        <v>0</v>
      </c>
      <c r="G7989" t="s">
        <v>41</v>
      </c>
      <c r="H7989" s="4">
        <v>45755.388171296298</v>
      </c>
      <c r="I7989" t="b">
        <v>0</v>
      </c>
      <c r="J7989" t="b">
        <v>1</v>
      </c>
      <c r="K7989" t="s">
        <v>24</v>
      </c>
      <c r="L7989" t="s">
        <v>22</v>
      </c>
      <c r="M7989">
        <v>162000</v>
      </c>
      <c r="O7989" t="s">
        <v>173</v>
      </c>
      <c r="P7989" t="s">
        <v>10812</v>
      </c>
    </row>
    <row r="7990" spans="1:16" x14ac:dyDescent="0.25">
      <c r="A7990" t="s">
        <v>89</v>
      </c>
      <c r="B7990" t="s">
        <v>10940</v>
      </c>
      <c r="C7990" t="s">
        <v>903</v>
      </c>
      <c r="D7990" t="s">
        <v>6851</v>
      </c>
      <c r="E7990" t="s">
        <v>20</v>
      </c>
      <c r="F7990" t="b">
        <v>0</v>
      </c>
      <c r="G7990" t="s">
        <v>903</v>
      </c>
      <c r="H7990" s="4">
        <v>45755.394513888888</v>
      </c>
      <c r="I7990" t="b">
        <v>1</v>
      </c>
      <c r="J7990" t="b">
        <v>0</v>
      </c>
      <c r="K7990" t="s">
        <v>903</v>
      </c>
      <c r="L7990" t="s">
        <v>22</v>
      </c>
      <c r="M7990">
        <v>137500</v>
      </c>
      <c r="O7990" t="s">
        <v>10941</v>
      </c>
      <c r="P7990" t="s">
        <v>10942</v>
      </c>
    </row>
    <row r="7991" spans="1:16" x14ac:dyDescent="0.25">
      <c r="A7991" t="s">
        <v>0</v>
      </c>
      <c r="B7991" t="s">
        <v>0</v>
      </c>
      <c r="C7991" t="s">
        <v>10943</v>
      </c>
      <c r="D7991" t="s">
        <v>7547</v>
      </c>
      <c r="E7991" t="s">
        <v>34</v>
      </c>
      <c r="F7991" t="b">
        <v>0</v>
      </c>
      <c r="G7991" t="s">
        <v>23</v>
      </c>
      <c r="H7991" s="4">
        <v>45755.440937500003</v>
      </c>
      <c r="I7991" t="b">
        <v>0</v>
      </c>
      <c r="J7991" t="b">
        <v>0</v>
      </c>
      <c r="K7991" t="s">
        <v>24</v>
      </c>
      <c r="L7991" t="s">
        <v>36</v>
      </c>
      <c r="N7991">
        <v>15</v>
      </c>
      <c r="O7991" t="s">
        <v>7548</v>
      </c>
      <c r="P7991" t="s">
        <v>61</v>
      </c>
    </row>
    <row r="7992" spans="1:16" x14ac:dyDescent="0.25">
      <c r="A7992" t="s">
        <v>25</v>
      </c>
      <c r="B7992" t="s">
        <v>1577</v>
      </c>
      <c r="C7992" t="s">
        <v>1518</v>
      </c>
      <c r="D7992" t="s">
        <v>3957</v>
      </c>
      <c r="E7992" t="s">
        <v>34</v>
      </c>
      <c r="F7992" t="b">
        <v>0</v>
      </c>
      <c r="G7992" t="s">
        <v>27</v>
      </c>
      <c r="H7992" s="4">
        <v>45755.458483796298</v>
      </c>
      <c r="I7992" t="b">
        <v>1</v>
      </c>
      <c r="J7992" t="b">
        <v>0</v>
      </c>
      <c r="K7992" t="s">
        <v>24</v>
      </c>
      <c r="L7992" t="s">
        <v>36</v>
      </c>
      <c r="N7992">
        <v>23.694999694824219</v>
      </c>
      <c r="O7992" t="s">
        <v>3286</v>
      </c>
      <c r="P7992" t="s">
        <v>2041</v>
      </c>
    </row>
    <row r="7993" spans="1:16" x14ac:dyDescent="0.25">
      <c r="A7993" t="s">
        <v>0</v>
      </c>
      <c r="B7993" t="s">
        <v>257</v>
      </c>
      <c r="C7993" t="s">
        <v>49</v>
      </c>
      <c r="D7993" t="s">
        <v>3957</v>
      </c>
      <c r="E7993" t="s">
        <v>34</v>
      </c>
      <c r="F7993" t="b">
        <v>0</v>
      </c>
      <c r="G7993" t="s">
        <v>41</v>
      </c>
      <c r="H7993" s="4">
        <v>45755.458599537043</v>
      </c>
      <c r="I7993" t="b">
        <v>0</v>
      </c>
      <c r="J7993" t="b">
        <v>1</v>
      </c>
      <c r="K7993" t="s">
        <v>24</v>
      </c>
      <c r="L7993" t="s">
        <v>36</v>
      </c>
      <c r="N7993">
        <v>24.33499908447266</v>
      </c>
      <c r="O7993" t="s">
        <v>10944</v>
      </c>
    </row>
    <row r="7994" spans="1:16" x14ac:dyDescent="0.25">
      <c r="A7994" t="s">
        <v>139</v>
      </c>
      <c r="B7994" t="s">
        <v>3850</v>
      </c>
      <c r="C7994" t="s">
        <v>64</v>
      </c>
      <c r="D7994" t="s">
        <v>4084</v>
      </c>
      <c r="E7994" t="s">
        <v>20</v>
      </c>
      <c r="F7994" t="b">
        <v>0</v>
      </c>
      <c r="G7994" t="s">
        <v>52</v>
      </c>
      <c r="H7994" s="4">
        <v>45755.459293981483</v>
      </c>
      <c r="I7994" t="b">
        <v>0</v>
      </c>
      <c r="J7994" t="b">
        <v>0</v>
      </c>
      <c r="K7994" t="s">
        <v>24</v>
      </c>
      <c r="L7994" t="s">
        <v>22</v>
      </c>
      <c r="M7994">
        <v>83750</v>
      </c>
      <c r="O7994" t="s">
        <v>10565</v>
      </c>
      <c r="P7994" t="s">
        <v>479</v>
      </c>
    </row>
    <row r="7995" spans="1:16" x14ac:dyDescent="0.25">
      <c r="A7995" t="s">
        <v>40</v>
      </c>
      <c r="B7995" t="s">
        <v>10945</v>
      </c>
      <c r="C7995" t="s">
        <v>166</v>
      </c>
      <c r="D7995" t="s">
        <v>4093</v>
      </c>
      <c r="E7995" t="s">
        <v>51</v>
      </c>
      <c r="F7995" t="b">
        <v>0</v>
      </c>
      <c r="G7995" t="s">
        <v>27</v>
      </c>
      <c r="H7995" s="4">
        <v>45755.471122685187</v>
      </c>
      <c r="I7995" t="b">
        <v>0</v>
      </c>
      <c r="J7995" t="b">
        <v>1</v>
      </c>
      <c r="K7995" t="s">
        <v>24</v>
      </c>
      <c r="L7995" t="s">
        <v>36</v>
      </c>
      <c r="N7995">
        <v>85</v>
      </c>
      <c r="O7995" t="s">
        <v>4684</v>
      </c>
      <c r="P7995" t="s">
        <v>4996</v>
      </c>
    </row>
    <row r="7996" spans="1:16" x14ac:dyDescent="0.25">
      <c r="A7996" t="s">
        <v>2</v>
      </c>
      <c r="B7996" t="s">
        <v>3961</v>
      </c>
      <c r="C7996" t="s">
        <v>372</v>
      </c>
      <c r="D7996" t="s">
        <v>3957</v>
      </c>
      <c r="E7996" t="s">
        <v>34</v>
      </c>
      <c r="F7996" t="b">
        <v>0</v>
      </c>
      <c r="G7996" t="s">
        <v>41</v>
      </c>
      <c r="H7996" s="4">
        <v>45755.471435185187</v>
      </c>
      <c r="I7996" t="b">
        <v>1</v>
      </c>
      <c r="J7996" t="b">
        <v>0</v>
      </c>
      <c r="K7996" t="s">
        <v>24</v>
      </c>
      <c r="L7996" t="s">
        <v>36</v>
      </c>
      <c r="N7996">
        <v>54.420001983642578</v>
      </c>
      <c r="O7996" t="s">
        <v>3962</v>
      </c>
      <c r="P7996" t="s">
        <v>409</v>
      </c>
    </row>
    <row r="7997" spans="1:16" x14ac:dyDescent="0.25">
      <c r="A7997" t="s">
        <v>0</v>
      </c>
      <c r="B7997" t="s">
        <v>0</v>
      </c>
      <c r="C7997" t="s">
        <v>2231</v>
      </c>
      <c r="D7997" t="s">
        <v>3828</v>
      </c>
      <c r="E7997" t="s">
        <v>219</v>
      </c>
      <c r="F7997" t="b">
        <v>0</v>
      </c>
      <c r="G7997" t="s">
        <v>27</v>
      </c>
      <c r="H7997" s="4">
        <v>45755.500069444453</v>
      </c>
      <c r="I7997" t="b">
        <v>0</v>
      </c>
      <c r="J7997" t="b">
        <v>1</v>
      </c>
      <c r="K7997" t="s">
        <v>24</v>
      </c>
      <c r="L7997" t="s">
        <v>36</v>
      </c>
      <c r="N7997">
        <v>27.5</v>
      </c>
      <c r="O7997" t="s">
        <v>10946</v>
      </c>
      <c r="P7997" t="s">
        <v>943</v>
      </c>
    </row>
    <row r="7998" spans="1:16" x14ac:dyDescent="0.25">
      <c r="A7998" t="s">
        <v>0</v>
      </c>
      <c r="B7998" t="s">
        <v>0</v>
      </c>
      <c r="C7998" t="s">
        <v>9443</v>
      </c>
      <c r="D7998" t="s">
        <v>7547</v>
      </c>
      <c r="E7998" t="s">
        <v>34</v>
      </c>
      <c r="F7998" t="b">
        <v>0</v>
      </c>
      <c r="G7998" t="s">
        <v>41</v>
      </c>
      <c r="H7998" s="4">
        <v>45755.500381944446</v>
      </c>
      <c r="I7998" t="b">
        <v>0</v>
      </c>
      <c r="J7998" t="b">
        <v>0</v>
      </c>
      <c r="K7998" t="s">
        <v>24</v>
      </c>
      <c r="L7998" t="s">
        <v>36</v>
      </c>
      <c r="N7998">
        <v>15</v>
      </c>
      <c r="O7998" t="s">
        <v>7548</v>
      </c>
      <c r="P7998" t="s">
        <v>61</v>
      </c>
    </row>
    <row r="7999" spans="1:16" x14ac:dyDescent="0.25">
      <c r="A7999" t="s">
        <v>40</v>
      </c>
      <c r="B7999" t="s">
        <v>10947</v>
      </c>
      <c r="C7999" t="s">
        <v>423</v>
      </c>
      <c r="D7999" t="s">
        <v>3828</v>
      </c>
      <c r="E7999" t="s">
        <v>51</v>
      </c>
      <c r="F7999" t="b">
        <v>0</v>
      </c>
      <c r="G7999" t="s">
        <v>27</v>
      </c>
      <c r="H7999" s="4">
        <v>45755.512789351851</v>
      </c>
      <c r="I7999" t="b">
        <v>1</v>
      </c>
      <c r="J7999" t="b">
        <v>0</v>
      </c>
      <c r="K7999" t="s">
        <v>24</v>
      </c>
      <c r="L7999" t="s">
        <v>36</v>
      </c>
      <c r="N7999">
        <v>65</v>
      </c>
      <c r="O7999" t="s">
        <v>10948</v>
      </c>
      <c r="P7999" t="s">
        <v>10949</v>
      </c>
    </row>
    <row r="8000" spans="1:16" x14ac:dyDescent="0.25">
      <c r="A8000" t="s">
        <v>89</v>
      </c>
      <c r="B8000" t="s">
        <v>6500</v>
      </c>
      <c r="C8000" t="s">
        <v>10950</v>
      </c>
      <c r="D8000" t="s">
        <v>3973</v>
      </c>
      <c r="E8000" t="s">
        <v>20</v>
      </c>
      <c r="F8000" t="b">
        <v>0</v>
      </c>
      <c r="G8000" t="s">
        <v>27</v>
      </c>
      <c r="H8000" s="4">
        <v>45755.512916666667</v>
      </c>
      <c r="I8000" t="b">
        <v>0</v>
      </c>
      <c r="J8000" t="b">
        <v>1</v>
      </c>
      <c r="K8000" t="s">
        <v>24</v>
      </c>
      <c r="L8000" t="s">
        <v>22</v>
      </c>
      <c r="M8000">
        <v>110000</v>
      </c>
      <c r="O8000" t="s">
        <v>3628</v>
      </c>
      <c r="P8000" t="s">
        <v>266</v>
      </c>
    </row>
    <row r="8001" spans="1:16" x14ac:dyDescent="0.25">
      <c r="A8001" t="s">
        <v>0</v>
      </c>
      <c r="B8001" t="s">
        <v>3858</v>
      </c>
      <c r="C8001" t="s">
        <v>10448</v>
      </c>
      <c r="D8001" t="s">
        <v>3828</v>
      </c>
      <c r="E8001" t="s">
        <v>51</v>
      </c>
      <c r="F8001" t="b">
        <v>0</v>
      </c>
      <c r="G8001" t="s">
        <v>30</v>
      </c>
      <c r="H8001" s="4">
        <v>45755.542407407411</v>
      </c>
      <c r="I8001" t="b">
        <v>0</v>
      </c>
      <c r="J8001" t="b">
        <v>1</v>
      </c>
      <c r="K8001" t="s">
        <v>24</v>
      </c>
      <c r="L8001" t="s">
        <v>36</v>
      </c>
      <c r="N8001">
        <v>23.14999961853027</v>
      </c>
      <c r="O8001" t="s">
        <v>10951</v>
      </c>
      <c r="P8001" t="s">
        <v>10952</v>
      </c>
    </row>
    <row r="8002" spans="1:16" x14ac:dyDescent="0.25">
      <c r="A8002" t="s">
        <v>0</v>
      </c>
      <c r="B8002" t="s">
        <v>0</v>
      </c>
      <c r="C8002" t="s">
        <v>8486</v>
      </c>
      <c r="D8002" t="s">
        <v>7547</v>
      </c>
      <c r="E8002" t="s">
        <v>34</v>
      </c>
      <c r="F8002" t="b">
        <v>0</v>
      </c>
      <c r="G8002" t="s">
        <v>52</v>
      </c>
      <c r="H8002" s="4">
        <v>45755.542604166672</v>
      </c>
      <c r="I8002" t="b">
        <v>0</v>
      </c>
      <c r="J8002" t="b">
        <v>0</v>
      </c>
      <c r="K8002" t="s">
        <v>24</v>
      </c>
      <c r="L8002" t="s">
        <v>36</v>
      </c>
      <c r="N8002">
        <v>15</v>
      </c>
      <c r="O8002" t="s">
        <v>7548</v>
      </c>
      <c r="P8002" t="s">
        <v>61</v>
      </c>
    </row>
    <row r="8003" spans="1:16" x14ac:dyDescent="0.25">
      <c r="A8003" t="s">
        <v>1</v>
      </c>
      <c r="B8003" t="s">
        <v>10953</v>
      </c>
      <c r="C8003" t="s">
        <v>64</v>
      </c>
      <c r="D8003" t="s">
        <v>3600</v>
      </c>
      <c r="E8003" t="s">
        <v>20</v>
      </c>
      <c r="F8003" t="b">
        <v>0</v>
      </c>
      <c r="G8003" t="s">
        <v>52</v>
      </c>
      <c r="H8003" s="4">
        <v>45755.554282407407</v>
      </c>
      <c r="I8003" t="b">
        <v>0</v>
      </c>
      <c r="J8003" t="b">
        <v>0</v>
      </c>
      <c r="K8003" t="s">
        <v>24</v>
      </c>
      <c r="L8003" t="s">
        <v>22</v>
      </c>
      <c r="M8003">
        <v>80000</v>
      </c>
      <c r="O8003" t="s">
        <v>95</v>
      </c>
      <c r="P8003" t="s">
        <v>10954</v>
      </c>
    </row>
    <row r="8004" spans="1:16" x14ac:dyDescent="0.25">
      <c r="A8004" t="s">
        <v>2</v>
      </c>
      <c r="B8004" t="s">
        <v>2</v>
      </c>
      <c r="C8004" t="s">
        <v>87</v>
      </c>
      <c r="D8004" t="s">
        <v>131</v>
      </c>
      <c r="E8004" t="s">
        <v>20</v>
      </c>
      <c r="F8004" t="b">
        <v>0</v>
      </c>
      <c r="G8004" t="s">
        <v>41</v>
      </c>
      <c r="H8004" s="4">
        <v>45755.554652777777</v>
      </c>
      <c r="I8004" t="b">
        <v>1</v>
      </c>
      <c r="J8004" t="b">
        <v>0</v>
      </c>
      <c r="K8004" t="s">
        <v>24</v>
      </c>
      <c r="L8004" t="s">
        <v>22</v>
      </c>
      <c r="M8004">
        <v>130000</v>
      </c>
      <c r="O8004" t="s">
        <v>131</v>
      </c>
      <c r="P8004" t="s">
        <v>9382</v>
      </c>
    </row>
    <row r="8005" spans="1:16" x14ac:dyDescent="0.25">
      <c r="A8005" t="s">
        <v>0</v>
      </c>
      <c r="B8005" t="s">
        <v>9304</v>
      </c>
      <c r="C8005" t="s">
        <v>167</v>
      </c>
      <c r="D8005" t="s">
        <v>3957</v>
      </c>
      <c r="E8005" t="s">
        <v>20</v>
      </c>
      <c r="F8005" t="b">
        <v>0</v>
      </c>
      <c r="G8005" t="s">
        <v>35</v>
      </c>
      <c r="H8005" s="4">
        <v>45755.583819444437</v>
      </c>
      <c r="I8005" t="b">
        <v>0</v>
      </c>
      <c r="J8005" t="b">
        <v>1</v>
      </c>
      <c r="K8005" t="s">
        <v>24</v>
      </c>
      <c r="L8005" t="s">
        <v>36</v>
      </c>
      <c r="N8005">
        <v>40.770000457763672</v>
      </c>
      <c r="O8005" t="s">
        <v>2546</v>
      </c>
      <c r="P8005" t="s">
        <v>9305</v>
      </c>
    </row>
    <row r="8006" spans="1:16" x14ac:dyDescent="0.25">
      <c r="A8006" t="s">
        <v>19</v>
      </c>
      <c r="B8006" t="s">
        <v>10955</v>
      </c>
      <c r="C8006" t="s">
        <v>94</v>
      </c>
      <c r="D8006" t="s">
        <v>3973</v>
      </c>
      <c r="E8006" t="s">
        <v>105</v>
      </c>
      <c r="F8006" t="b">
        <v>0</v>
      </c>
      <c r="G8006" t="s">
        <v>30</v>
      </c>
      <c r="H8006" s="4">
        <v>45755.584050925929</v>
      </c>
      <c r="I8006" t="b">
        <v>1</v>
      </c>
      <c r="J8006" t="b">
        <v>0</v>
      </c>
      <c r="K8006" t="s">
        <v>24</v>
      </c>
      <c r="L8006" t="s">
        <v>22</v>
      </c>
      <c r="M8006">
        <v>120000</v>
      </c>
      <c r="O8006" t="s">
        <v>482</v>
      </c>
      <c r="P8006" t="s">
        <v>1478</v>
      </c>
    </row>
    <row r="8007" spans="1:16" x14ac:dyDescent="0.25">
      <c r="A8007" t="s">
        <v>1</v>
      </c>
      <c r="B8007" t="s">
        <v>8997</v>
      </c>
      <c r="C8007" t="s">
        <v>82</v>
      </c>
      <c r="D8007" t="s">
        <v>3957</v>
      </c>
      <c r="E8007" t="s">
        <v>34</v>
      </c>
      <c r="F8007" t="b">
        <v>0</v>
      </c>
      <c r="G8007" t="s">
        <v>27</v>
      </c>
      <c r="H8007" s="4">
        <v>45755.595555555563</v>
      </c>
      <c r="I8007" t="b">
        <v>0</v>
      </c>
      <c r="J8007" t="b">
        <v>1</v>
      </c>
      <c r="K8007" t="s">
        <v>24</v>
      </c>
      <c r="L8007" t="s">
        <v>36</v>
      </c>
      <c r="N8007">
        <v>55</v>
      </c>
      <c r="O8007" t="s">
        <v>254</v>
      </c>
      <c r="P8007" t="s">
        <v>596</v>
      </c>
    </row>
    <row r="8008" spans="1:16" x14ac:dyDescent="0.25">
      <c r="A8008" t="s">
        <v>1</v>
      </c>
      <c r="B8008" t="s">
        <v>9782</v>
      </c>
      <c r="C8008" t="s">
        <v>400</v>
      </c>
      <c r="D8008" t="s">
        <v>3957</v>
      </c>
      <c r="E8008" t="s">
        <v>20</v>
      </c>
      <c r="F8008" t="b">
        <v>0</v>
      </c>
      <c r="G8008" t="s">
        <v>30</v>
      </c>
      <c r="H8008" s="4">
        <v>45755.595891203702</v>
      </c>
      <c r="I8008" t="b">
        <v>0</v>
      </c>
      <c r="J8008" t="b">
        <v>1</v>
      </c>
      <c r="K8008" t="s">
        <v>24</v>
      </c>
      <c r="L8008" t="s">
        <v>36</v>
      </c>
      <c r="N8008">
        <v>110.25</v>
      </c>
      <c r="O8008" t="s">
        <v>401</v>
      </c>
      <c r="P8008" t="s">
        <v>9783</v>
      </c>
    </row>
    <row r="8009" spans="1:16" x14ac:dyDescent="0.25">
      <c r="A8009" t="s">
        <v>2</v>
      </c>
      <c r="B8009" t="s">
        <v>10956</v>
      </c>
      <c r="C8009" t="s">
        <v>985</v>
      </c>
      <c r="D8009" t="s">
        <v>3973</v>
      </c>
      <c r="E8009" t="s">
        <v>20</v>
      </c>
      <c r="F8009" t="b">
        <v>0</v>
      </c>
      <c r="G8009" t="s">
        <v>27</v>
      </c>
      <c r="H8009" s="4">
        <v>45755.596226851849</v>
      </c>
      <c r="I8009" t="b">
        <v>0</v>
      </c>
      <c r="J8009" t="b">
        <v>1</v>
      </c>
      <c r="K8009" t="s">
        <v>24</v>
      </c>
      <c r="L8009" t="s">
        <v>22</v>
      </c>
      <c r="M8009">
        <v>142500</v>
      </c>
      <c r="O8009" t="s">
        <v>1906</v>
      </c>
    </row>
    <row r="8010" spans="1:16" x14ac:dyDescent="0.25">
      <c r="A8010" t="s">
        <v>19</v>
      </c>
      <c r="B8010" t="s">
        <v>9385</v>
      </c>
      <c r="C8010" t="s">
        <v>140</v>
      </c>
      <c r="D8010" t="s">
        <v>3600</v>
      </c>
      <c r="E8010" t="s">
        <v>51</v>
      </c>
      <c r="F8010" t="b">
        <v>0</v>
      </c>
      <c r="G8010" t="s">
        <v>41</v>
      </c>
      <c r="H8010" s="4">
        <v>45755.596435185187</v>
      </c>
      <c r="I8010" t="b">
        <v>0</v>
      </c>
      <c r="J8010" t="b">
        <v>0</v>
      </c>
      <c r="K8010" t="s">
        <v>24</v>
      </c>
      <c r="L8010" t="s">
        <v>36</v>
      </c>
      <c r="N8010">
        <v>110</v>
      </c>
      <c r="O8010" t="s">
        <v>2569</v>
      </c>
      <c r="P8010" t="s">
        <v>2188</v>
      </c>
    </row>
    <row r="8011" spans="1:16" x14ac:dyDescent="0.25">
      <c r="A8011" t="s">
        <v>25</v>
      </c>
      <c r="B8011" t="s">
        <v>1451</v>
      </c>
      <c r="C8011" t="s">
        <v>140</v>
      </c>
      <c r="D8011" t="s">
        <v>2208</v>
      </c>
      <c r="E8011" t="s">
        <v>51</v>
      </c>
      <c r="F8011" t="b">
        <v>0</v>
      </c>
      <c r="G8011" t="s">
        <v>35</v>
      </c>
      <c r="H8011" s="4">
        <v>45755.625486111108</v>
      </c>
      <c r="I8011" t="b">
        <v>1</v>
      </c>
      <c r="J8011" t="b">
        <v>0</v>
      </c>
      <c r="K8011" t="s">
        <v>24</v>
      </c>
      <c r="L8011" t="s">
        <v>36</v>
      </c>
      <c r="N8011">
        <v>77.5</v>
      </c>
      <c r="O8011" t="s">
        <v>1852</v>
      </c>
      <c r="P8011" t="s">
        <v>10957</v>
      </c>
    </row>
    <row r="8012" spans="1:16" x14ac:dyDescent="0.25">
      <c r="A8012" t="s">
        <v>0</v>
      </c>
      <c r="B8012" t="s">
        <v>10958</v>
      </c>
      <c r="C8012" t="s">
        <v>122</v>
      </c>
      <c r="D8012" t="s">
        <v>3828</v>
      </c>
      <c r="E8012" t="s">
        <v>20</v>
      </c>
      <c r="F8012" t="b">
        <v>0</v>
      </c>
      <c r="G8012" t="s">
        <v>27</v>
      </c>
      <c r="H8012" s="4">
        <v>45755.63784722222</v>
      </c>
      <c r="I8012" t="b">
        <v>1</v>
      </c>
      <c r="J8012" t="b">
        <v>1</v>
      </c>
      <c r="K8012" t="s">
        <v>24</v>
      </c>
      <c r="L8012" t="s">
        <v>22</v>
      </c>
      <c r="M8012">
        <v>115000</v>
      </c>
      <c r="O8012" t="s">
        <v>10959</v>
      </c>
      <c r="P8012" t="s">
        <v>48</v>
      </c>
    </row>
    <row r="8013" spans="1:16" x14ac:dyDescent="0.25">
      <c r="A8013" t="s">
        <v>2</v>
      </c>
      <c r="B8013" t="s">
        <v>2171</v>
      </c>
      <c r="C8013" t="s">
        <v>725</v>
      </c>
      <c r="D8013" t="s">
        <v>3973</v>
      </c>
      <c r="E8013" t="s">
        <v>20</v>
      </c>
      <c r="F8013" t="b">
        <v>0</v>
      </c>
      <c r="G8013" t="s">
        <v>27</v>
      </c>
      <c r="H8013" s="4">
        <v>45755.679513888892</v>
      </c>
      <c r="I8013" t="b">
        <v>0</v>
      </c>
      <c r="J8013" t="b">
        <v>0</v>
      </c>
      <c r="K8013" t="s">
        <v>24</v>
      </c>
      <c r="L8013" t="s">
        <v>22</v>
      </c>
      <c r="M8013">
        <v>120000</v>
      </c>
      <c r="O8013" t="s">
        <v>10960</v>
      </c>
      <c r="P8013" t="s">
        <v>10961</v>
      </c>
    </row>
    <row r="8014" spans="1:16" x14ac:dyDescent="0.25">
      <c r="A8014" t="s">
        <v>2</v>
      </c>
      <c r="B8014" t="s">
        <v>10962</v>
      </c>
      <c r="C8014" t="s">
        <v>465</v>
      </c>
      <c r="D8014" t="s">
        <v>3828</v>
      </c>
      <c r="E8014" t="s">
        <v>20</v>
      </c>
      <c r="F8014" t="b">
        <v>0</v>
      </c>
      <c r="G8014" t="s">
        <v>27</v>
      </c>
      <c r="H8014" s="4">
        <v>45755.679513888892</v>
      </c>
      <c r="I8014" t="b">
        <v>0</v>
      </c>
      <c r="J8014" t="b">
        <v>1</v>
      </c>
      <c r="K8014" t="s">
        <v>24</v>
      </c>
      <c r="L8014" t="s">
        <v>22</v>
      </c>
      <c r="M8014">
        <v>100050</v>
      </c>
      <c r="O8014" t="s">
        <v>724</v>
      </c>
      <c r="P8014" t="s">
        <v>10963</v>
      </c>
    </row>
    <row r="8015" spans="1:16" x14ac:dyDescent="0.25">
      <c r="A8015" t="s">
        <v>28</v>
      </c>
      <c r="B8015" t="s">
        <v>10964</v>
      </c>
      <c r="C8015" t="s">
        <v>181</v>
      </c>
      <c r="D8015" t="s">
        <v>3973</v>
      </c>
      <c r="E8015" t="s">
        <v>20</v>
      </c>
      <c r="F8015" t="b">
        <v>0</v>
      </c>
      <c r="G8015" t="s">
        <v>41</v>
      </c>
      <c r="H8015" s="4">
        <v>45755.720706018517</v>
      </c>
      <c r="I8015" t="b">
        <v>0</v>
      </c>
      <c r="J8015" t="b">
        <v>0</v>
      </c>
      <c r="K8015" t="s">
        <v>24</v>
      </c>
      <c r="L8015" t="s">
        <v>22</v>
      </c>
      <c r="M8015">
        <v>120000</v>
      </c>
      <c r="O8015" t="s">
        <v>1770</v>
      </c>
    </row>
    <row r="8016" spans="1:16" x14ac:dyDescent="0.25">
      <c r="A8016" t="s">
        <v>2</v>
      </c>
      <c r="B8016" t="s">
        <v>10965</v>
      </c>
      <c r="C8016" t="s">
        <v>10966</v>
      </c>
      <c r="D8016" t="s">
        <v>2208</v>
      </c>
      <c r="E8016" t="s">
        <v>20</v>
      </c>
      <c r="F8016" t="b">
        <v>0</v>
      </c>
      <c r="G8016" t="s">
        <v>27</v>
      </c>
      <c r="H8016" s="4">
        <v>45755.721122685187</v>
      </c>
      <c r="I8016" t="b">
        <v>1</v>
      </c>
      <c r="J8016" t="b">
        <v>0</v>
      </c>
      <c r="K8016" t="s">
        <v>24</v>
      </c>
      <c r="L8016" t="s">
        <v>36</v>
      </c>
      <c r="N8016">
        <v>39.5</v>
      </c>
      <c r="O8016" t="s">
        <v>2220</v>
      </c>
    </row>
    <row r="8017" spans="1:16" x14ac:dyDescent="0.25">
      <c r="A8017" t="s">
        <v>2</v>
      </c>
      <c r="B8017" t="s">
        <v>10967</v>
      </c>
      <c r="C8017" t="s">
        <v>372</v>
      </c>
      <c r="D8017" t="s">
        <v>3828</v>
      </c>
      <c r="E8017" t="s">
        <v>20</v>
      </c>
      <c r="F8017" t="b">
        <v>0</v>
      </c>
      <c r="G8017" t="s">
        <v>41</v>
      </c>
      <c r="H8017" s="4">
        <v>45755.721319444441</v>
      </c>
      <c r="I8017" t="b">
        <v>1</v>
      </c>
      <c r="J8017" t="b">
        <v>1</v>
      </c>
      <c r="K8017" t="s">
        <v>24</v>
      </c>
      <c r="L8017" t="s">
        <v>36</v>
      </c>
      <c r="N8017">
        <v>71</v>
      </c>
      <c r="O8017" t="s">
        <v>2911</v>
      </c>
      <c r="P8017" t="s">
        <v>193</v>
      </c>
    </row>
    <row r="8018" spans="1:16" x14ac:dyDescent="0.25">
      <c r="A8018" t="s">
        <v>89</v>
      </c>
      <c r="B8018" t="s">
        <v>2726</v>
      </c>
      <c r="C8018" t="s">
        <v>1106</v>
      </c>
      <c r="D8018" t="s">
        <v>3600</v>
      </c>
      <c r="E8018" t="s">
        <v>51</v>
      </c>
      <c r="F8018" t="b">
        <v>0</v>
      </c>
      <c r="G8018" t="s">
        <v>30</v>
      </c>
      <c r="H8018" s="4">
        <v>45755.750648148147</v>
      </c>
      <c r="I8018" t="b">
        <v>1</v>
      </c>
      <c r="J8018" t="b">
        <v>0</v>
      </c>
      <c r="K8018" t="s">
        <v>24</v>
      </c>
      <c r="L8018" t="s">
        <v>36</v>
      </c>
      <c r="N8018">
        <v>55</v>
      </c>
      <c r="O8018" t="s">
        <v>3339</v>
      </c>
      <c r="P8018" t="s">
        <v>3427</v>
      </c>
    </row>
    <row r="8019" spans="1:16" x14ac:dyDescent="0.25">
      <c r="A8019" t="s">
        <v>2</v>
      </c>
      <c r="B8019" t="s">
        <v>10968</v>
      </c>
      <c r="C8019" t="s">
        <v>1693</v>
      </c>
      <c r="D8019" t="s">
        <v>3828</v>
      </c>
      <c r="E8019" t="s">
        <v>20</v>
      </c>
      <c r="F8019" t="b">
        <v>0</v>
      </c>
      <c r="G8019" t="s">
        <v>27</v>
      </c>
      <c r="H8019" s="4">
        <v>45755.762743055559</v>
      </c>
      <c r="I8019" t="b">
        <v>0</v>
      </c>
      <c r="J8019" t="b">
        <v>0</v>
      </c>
      <c r="K8019" t="s">
        <v>24</v>
      </c>
      <c r="L8019" t="s">
        <v>22</v>
      </c>
      <c r="M8019">
        <v>133820</v>
      </c>
      <c r="O8019" t="s">
        <v>563</v>
      </c>
      <c r="P8019" t="s">
        <v>10969</v>
      </c>
    </row>
    <row r="8020" spans="1:16" x14ac:dyDescent="0.25">
      <c r="A8020" t="s">
        <v>40</v>
      </c>
      <c r="B8020" t="s">
        <v>10970</v>
      </c>
      <c r="C8020" t="s">
        <v>158</v>
      </c>
      <c r="D8020" t="s">
        <v>4035</v>
      </c>
      <c r="E8020" t="s">
        <v>20</v>
      </c>
      <c r="F8020" t="b">
        <v>0</v>
      </c>
      <c r="G8020" t="s">
        <v>158</v>
      </c>
      <c r="H8020" s="4">
        <v>45755.764444444438</v>
      </c>
      <c r="I8020" t="b">
        <v>0</v>
      </c>
      <c r="J8020" t="b">
        <v>0</v>
      </c>
      <c r="K8020" t="s">
        <v>158</v>
      </c>
      <c r="L8020" t="s">
        <v>22</v>
      </c>
      <c r="M8020">
        <v>83999.5</v>
      </c>
      <c r="O8020" t="s">
        <v>1906</v>
      </c>
      <c r="P8020" t="s">
        <v>10971</v>
      </c>
    </row>
    <row r="8021" spans="1:16" x14ac:dyDescent="0.25">
      <c r="A8021" t="s">
        <v>28</v>
      </c>
      <c r="B8021" t="s">
        <v>10972</v>
      </c>
      <c r="C8021" t="s">
        <v>158</v>
      </c>
      <c r="D8021" t="s">
        <v>4035</v>
      </c>
      <c r="E8021" t="s">
        <v>20</v>
      </c>
      <c r="F8021" t="b">
        <v>0</v>
      </c>
      <c r="G8021" t="s">
        <v>158</v>
      </c>
      <c r="H8021" s="4">
        <v>45755.764513888891</v>
      </c>
      <c r="I8021" t="b">
        <v>0</v>
      </c>
      <c r="J8021" t="b">
        <v>0</v>
      </c>
      <c r="K8021" t="s">
        <v>158</v>
      </c>
      <c r="L8021" t="s">
        <v>22</v>
      </c>
      <c r="M8021">
        <v>87799.5</v>
      </c>
      <c r="O8021" t="s">
        <v>1906</v>
      </c>
      <c r="P8021" t="s">
        <v>10973</v>
      </c>
    </row>
    <row r="8022" spans="1:16" x14ac:dyDescent="0.25">
      <c r="A8022" t="s">
        <v>40</v>
      </c>
      <c r="B8022" t="s">
        <v>10974</v>
      </c>
      <c r="C8022" t="s">
        <v>39</v>
      </c>
      <c r="D8022" t="s">
        <v>3828</v>
      </c>
      <c r="E8022" t="s">
        <v>51</v>
      </c>
      <c r="F8022" t="b">
        <v>1</v>
      </c>
      <c r="G8022" t="s">
        <v>27</v>
      </c>
      <c r="H8022" s="4">
        <v>45755.8044212963</v>
      </c>
      <c r="I8022" t="b">
        <v>0</v>
      </c>
      <c r="J8022" t="b">
        <v>1</v>
      </c>
      <c r="K8022" t="s">
        <v>24</v>
      </c>
      <c r="L8022" t="s">
        <v>36</v>
      </c>
      <c r="N8022">
        <v>47.385002136230469</v>
      </c>
      <c r="O8022" t="s">
        <v>1066</v>
      </c>
      <c r="P8022" t="s">
        <v>10975</v>
      </c>
    </row>
    <row r="8023" spans="1:16" x14ac:dyDescent="0.25">
      <c r="A8023" t="s">
        <v>0</v>
      </c>
      <c r="B8023" t="s">
        <v>1632</v>
      </c>
      <c r="C8023" t="s">
        <v>2765</v>
      </c>
      <c r="D8023" t="s">
        <v>3957</v>
      </c>
      <c r="E8023" t="s">
        <v>20</v>
      </c>
      <c r="F8023" t="b">
        <v>0</v>
      </c>
      <c r="G8023" t="s">
        <v>52</v>
      </c>
      <c r="H8023" s="4">
        <v>45755.834224537037</v>
      </c>
      <c r="I8023" t="b">
        <v>0</v>
      </c>
      <c r="J8023" t="b">
        <v>0</v>
      </c>
      <c r="K8023" t="s">
        <v>24</v>
      </c>
      <c r="L8023" t="s">
        <v>36</v>
      </c>
      <c r="N8023">
        <v>11.335000038146971</v>
      </c>
      <c r="O8023" t="s">
        <v>377</v>
      </c>
      <c r="P8023" t="s">
        <v>10976</v>
      </c>
    </row>
    <row r="8024" spans="1:16" x14ac:dyDescent="0.25">
      <c r="A8024" t="s">
        <v>19</v>
      </c>
      <c r="B8024" t="s">
        <v>19</v>
      </c>
      <c r="C8024" t="s">
        <v>845</v>
      </c>
      <c r="D8024" t="s">
        <v>3828</v>
      </c>
      <c r="E8024" t="s">
        <v>20</v>
      </c>
      <c r="F8024" t="b">
        <v>0</v>
      </c>
      <c r="G8024" t="s">
        <v>27</v>
      </c>
      <c r="H8024" s="4">
        <v>45755.845555555563</v>
      </c>
      <c r="I8024" t="b">
        <v>0</v>
      </c>
      <c r="J8024" t="b">
        <v>1</v>
      </c>
      <c r="K8024" t="s">
        <v>24</v>
      </c>
      <c r="L8024" t="s">
        <v>22</v>
      </c>
      <c r="M8024">
        <v>145000</v>
      </c>
      <c r="O8024" t="s">
        <v>10977</v>
      </c>
      <c r="P8024" t="s">
        <v>1095</v>
      </c>
    </row>
    <row r="8025" spans="1:16" x14ac:dyDescent="0.25">
      <c r="A8025" t="s">
        <v>28</v>
      </c>
      <c r="B8025" t="s">
        <v>604</v>
      </c>
      <c r="C8025" t="s">
        <v>10978</v>
      </c>
      <c r="D8025" t="s">
        <v>2208</v>
      </c>
      <c r="E8025" t="s">
        <v>20</v>
      </c>
      <c r="F8025" t="b">
        <v>0</v>
      </c>
      <c r="G8025" t="s">
        <v>27</v>
      </c>
      <c r="H8025" s="4">
        <v>45755.845555555563</v>
      </c>
      <c r="I8025" t="b">
        <v>0</v>
      </c>
      <c r="J8025" t="b">
        <v>1</v>
      </c>
      <c r="K8025" t="s">
        <v>24</v>
      </c>
      <c r="L8025" t="s">
        <v>22</v>
      </c>
      <c r="M8025">
        <v>190000</v>
      </c>
      <c r="O8025" t="s">
        <v>10979</v>
      </c>
      <c r="P8025" t="s">
        <v>2097</v>
      </c>
    </row>
    <row r="8026" spans="1:16" x14ac:dyDescent="0.25">
      <c r="A8026" t="s">
        <v>1</v>
      </c>
      <c r="B8026" t="s">
        <v>10980</v>
      </c>
      <c r="C8026" t="s">
        <v>140</v>
      </c>
      <c r="D8026" t="s">
        <v>3957</v>
      </c>
      <c r="E8026" t="s">
        <v>20</v>
      </c>
      <c r="F8026" t="b">
        <v>0</v>
      </c>
      <c r="G8026" t="s">
        <v>35</v>
      </c>
      <c r="H8026" s="4">
        <v>45755.84579861111</v>
      </c>
      <c r="I8026" t="b">
        <v>0</v>
      </c>
      <c r="J8026" t="b">
        <v>1</v>
      </c>
      <c r="K8026" t="s">
        <v>24</v>
      </c>
      <c r="L8026" t="s">
        <v>36</v>
      </c>
      <c r="N8026">
        <v>40.779998779296882</v>
      </c>
      <c r="O8026" t="s">
        <v>254</v>
      </c>
      <c r="P8026" t="s">
        <v>1079</v>
      </c>
    </row>
    <row r="8027" spans="1:16" x14ac:dyDescent="0.25">
      <c r="A8027" t="s">
        <v>2</v>
      </c>
      <c r="B8027" t="s">
        <v>422</v>
      </c>
      <c r="C8027" t="s">
        <v>1182</v>
      </c>
      <c r="D8027" t="s">
        <v>2208</v>
      </c>
      <c r="E8027" t="s">
        <v>20</v>
      </c>
      <c r="F8027" t="b">
        <v>0</v>
      </c>
      <c r="G8027" t="s">
        <v>27</v>
      </c>
      <c r="H8027" s="4">
        <v>45755.846076388887</v>
      </c>
      <c r="I8027" t="b">
        <v>0</v>
      </c>
      <c r="J8027" t="b">
        <v>1</v>
      </c>
      <c r="K8027" t="s">
        <v>24</v>
      </c>
      <c r="L8027" t="s">
        <v>22</v>
      </c>
      <c r="M8027">
        <v>90900</v>
      </c>
      <c r="O8027" t="s">
        <v>7285</v>
      </c>
      <c r="P8027" t="s">
        <v>10981</v>
      </c>
    </row>
    <row r="8028" spans="1:16" x14ac:dyDescent="0.25">
      <c r="A8028" t="s">
        <v>2</v>
      </c>
      <c r="B8028" t="s">
        <v>2679</v>
      </c>
      <c r="C8028" t="s">
        <v>140</v>
      </c>
      <c r="D8028" t="s">
        <v>3973</v>
      </c>
      <c r="E8028" t="s">
        <v>51</v>
      </c>
      <c r="F8028" t="b">
        <v>0</v>
      </c>
      <c r="G8028" t="s">
        <v>27</v>
      </c>
      <c r="H8028" s="4">
        <v>45755.846192129633</v>
      </c>
      <c r="I8028" t="b">
        <v>1</v>
      </c>
      <c r="J8028" t="b">
        <v>0</v>
      </c>
      <c r="K8028" t="s">
        <v>24</v>
      </c>
      <c r="L8028" t="s">
        <v>36</v>
      </c>
      <c r="N8028">
        <v>65</v>
      </c>
      <c r="O8028" t="s">
        <v>10982</v>
      </c>
      <c r="P8028" t="s">
        <v>2188</v>
      </c>
    </row>
    <row r="8029" spans="1:16" x14ac:dyDescent="0.25">
      <c r="A8029" t="s">
        <v>40</v>
      </c>
      <c r="B8029" t="s">
        <v>10974</v>
      </c>
      <c r="C8029" t="s">
        <v>10983</v>
      </c>
      <c r="D8029" t="s">
        <v>2208</v>
      </c>
      <c r="E8029" t="s">
        <v>20</v>
      </c>
      <c r="F8029" t="b">
        <v>0</v>
      </c>
      <c r="G8029" t="s">
        <v>27</v>
      </c>
      <c r="H8029" s="4">
        <v>45755.887812499997</v>
      </c>
      <c r="I8029" t="b">
        <v>0</v>
      </c>
      <c r="J8029" t="b">
        <v>0</v>
      </c>
      <c r="K8029" t="s">
        <v>24</v>
      </c>
      <c r="L8029" t="s">
        <v>36</v>
      </c>
      <c r="N8029">
        <v>60</v>
      </c>
      <c r="O8029" t="s">
        <v>847</v>
      </c>
      <c r="P8029" t="s">
        <v>10975</v>
      </c>
    </row>
    <row r="8030" spans="1:16" x14ac:dyDescent="0.25">
      <c r="A8030" t="s">
        <v>2</v>
      </c>
      <c r="B8030" t="s">
        <v>506</v>
      </c>
      <c r="C8030" t="s">
        <v>231</v>
      </c>
      <c r="D8030" t="s">
        <v>2208</v>
      </c>
      <c r="E8030" t="s">
        <v>51</v>
      </c>
      <c r="F8030" t="b">
        <v>0</v>
      </c>
      <c r="G8030" t="s">
        <v>41</v>
      </c>
      <c r="H8030" s="4">
        <v>45755.887986111113</v>
      </c>
      <c r="I8030" t="b">
        <v>1</v>
      </c>
      <c r="J8030" t="b">
        <v>1</v>
      </c>
      <c r="K8030" t="s">
        <v>24</v>
      </c>
      <c r="L8030" t="s">
        <v>36</v>
      </c>
      <c r="N8030">
        <v>65</v>
      </c>
      <c r="O8030" t="s">
        <v>144</v>
      </c>
      <c r="P8030" t="s">
        <v>10984</v>
      </c>
    </row>
    <row r="8031" spans="1:16" x14ac:dyDescent="0.25">
      <c r="A8031" t="s">
        <v>0</v>
      </c>
      <c r="B8031" t="s">
        <v>10985</v>
      </c>
      <c r="C8031" t="s">
        <v>49</v>
      </c>
      <c r="D8031" t="s">
        <v>3957</v>
      </c>
      <c r="E8031" t="s">
        <v>34</v>
      </c>
      <c r="F8031" t="b">
        <v>0</v>
      </c>
      <c r="G8031" t="s">
        <v>41</v>
      </c>
      <c r="H8031" s="4">
        <v>45755.916932870372</v>
      </c>
      <c r="I8031" t="b">
        <v>0</v>
      </c>
      <c r="J8031" t="b">
        <v>0</v>
      </c>
      <c r="K8031" t="s">
        <v>24</v>
      </c>
      <c r="L8031" t="s">
        <v>36</v>
      </c>
      <c r="N8031">
        <v>24.33499908447266</v>
      </c>
      <c r="O8031" t="s">
        <v>10250</v>
      </c>
      <c r="P8031" t="s">
        <v>618</v>
      </c>
    </row>
    <row r="8032" spans="1:16" x14ac:dyDescent="0.25">
      <c r="A8032" t="s">
        <v>2</v>
      </c>
      <c r="B8032" t="s">
        <v>9401</v>
      </c>
      <c r="C8032" t="s">
        <v>633</v>
      </c>
      <c r="D8032" t="s">
        <v>2208</v>
      </c>
      <c r="E8032" t="s">
        <v>20</v>
      </c>
      <c r="F8032" t="b">
        <v>0</v>
      </c>
      <c r="G8032" t="s">
        <v>27</v>
      </c>
      <c r="H8032" s="4">
        <v>45755.929351851853</v>
      </c>
      <c r="I8032" t="b">
        <v>0</v>
      </c>
      <c r="J8032" t="b">
        <v>1</v>
      </c>
      <c r="K8032" t="s">
        <v>24</v>
      </c>
      <c r="L8032" t="s">
        <v>22</v>
      </c>
      <c r="M8032">
        <v>135000</v>
      </c>
      <c r="O8032" t="s">
        <v>3506</v>
      </c>
      <c r="P8032" t="s">
        <v>9402</v>
      </c>
    </row>
    <row r="8033" spans="1:16" x14ac:dyDescent="0.25">
      <c r="A8033" t="s">
        <v>2</v>
      </c>
      <c r="B8033" t="s">
        <v>369</v>
      </c>
      <c r="C8033" t="s">
        <v>8874</v>
      </c>
      <c r="D8033" t="s">
        <v>3973</v>
      </c>
      <c r="E8033" t="s">
        <v>631</v>
      </c>
      <c r="F8033" t="b">
        <v>0</v>
      </c>
      <c r="G8033" t="s">
        <v>41</v>
      </c>
      <c r="H8033" s="4">
        <v>45755.971516203703</v>
      </c>
      <c r="I8033" t="b">
        <v>0</v>
      </c>
      <c r="J8033" t="b">
        <v>0</v>
      </c>
      <c r="K8033" t="s">
        <v>24</v>
      </c>
      <c r="L8033" t="s">
        <v>22</v>
      </c>
      <c r="M8033">
        <v>87000</v>
      </c>
      <c r="O8033" t="s">
        <v>91</v>
      </c>
      <c r="P8033" t="s">
        <v>9439</v>
      </c>
    </row>
    <row r="8034" spans="1:16" x14ac:dyDescent="0.25">
      <c r="A8034" t="s">
        <v>25</v>
      </c>
      <c r="B8034" t="s">
        <v>10986</v>
      </c>
      <c r="C8034" t="s">
        <v>2157</v>
      </c>
      <c r="D8034" t="s">
        <v>4035</v>
      </c>
      <c r="E8034" t="s">
        <v>20</v>
      </c>
      <c r="F8034" t="b">
        <v>0</v>
      </c>
      <c r="G8034" t="s">
        <v>27</v>
      </c>
      <c r="H8034" s="4">
        <v>45756.000069444453</v>
      </c>
      <c r="I8034" t="b">
        <v>1</v>
      </c>
      <c r="J8034" t="b">
        <v>0</v>
      </c>
      <c r="K8034" t="s">
        <v>24</v>
      </c>
      <c r="L8034" t="s">
        <v>22</v>
      </c>
      <c r="M8034">
        <v>142560</v>
      </c>
      <c r="O8034" t="s">
        <v>1275</v>
      </c>
      <c r="P8034" t="s">
        <v>10987</v>
      </c>
    </row>
    <row r="8035" spans="1:16" x14ac:dyDescent="0.25">
      <c r="A8035" t="s">
        <v>139</v>
      </c>
      <c r="B8035" t="s">
        <v>235</v>
      </c>
      <c r="C8035" t="s">
        <v>622</v>
      </c>
      <c r="D8035" t="s">
        <v>3973</v>
      </c>
      <c r="E8035" t="s">
        <v>20</v>
      </c>
      <c r="F8035" t="b">
        <v>0</v>
      </c>
      <c r="G8035" t="s">
        <v>35</v>
      </c>
      <c r="H8035" s="4">
        <v>45756.000543981478</v>
      </c>
      <c r="I8035" t="b">
        <v>1</v>
      </c>
      <c r="J8035" t="b">
        <v>0</v>
      </c>
      <c r="K8035" t="s">
        <v>24</v>
      </c>
      <c r="L8035" t="s">
        <v>22</v>
      </c>
      <c r="M8035">
        <v>150000</v>
      </c>
      <c r="O8035" t="s">
        <v>10988</v>
      </c>
    </row>
    <row r="8036" spans="1:16" x14ac:dyDescent="0.25">
      <c r="A8036" t="s">
        <v>0</v>
      </c>
      <c r="B8036" t="s">
        <v>10989</v>
      </c>
      <c r="C8036" t="s">
        <v>39</v>
      </c>
      <c r="D8036" t="s">
        <v>3828</v>
      </c>
      <c r="E8036" t="s">
        <v>20</v>
      </c>
      <c r="F8036" t="b">
        <v>1</v>
      </c>
      <c r="G8036" t="s">
        <v>1420</v>
      </c>
      <c r="H8036" s="4">
        <v>45756.000717592593</v>
      </c>
      <c r="I8036" t="b">
        <v>0</v>
      </c>
      <c r="J8036" t="b">
        <v>0</v>
      </c>
      <c r="K8036" t="s">
        <v>1420</v>
      </c>
      <c r="L8036" t="s">
        <v>22</v>
      </c>
      <c r="M8036">
        <v>135000</v>
      </c>
      <c r="O8036" t="s">
        <v>1893</v>
      </c>
      <c r="P8036" t="s">
        <v>3555</v>
      </c>
    </row>
    <row r="8037" spans="1:16" x14ac:dyDescent="0.25">
      <c r="A8037" t="s">
        <v>2</v>
      </c>
      <c r="B8037" t="s">
        <v>2</v>
      </c>
      <c r="C8037" t="s">
        <v>774</v>
      </c>
      <c r="D8037" t="s">
        <v>3828</v>
      </c>
      <c r="E8037" t="s">
        <v>20</v>
      </c>
      <c r="F8037" t="b">
        <v>0</v>
      </c>
      <c r="G8037" t="s">
        <v>27</v>
      </c>
      <c r="H8037" s="4">
        <v>45756.054375</v>
      </c>
      <c r="I8037" t="b">
        <v>1</v>
      </c>
      <c r="J8037" t="b">
        <v>1</v>
      </c>
      <c r="K8037" t="s">
        <v>24</v>
      </c>
      <c r="L8037" t="s">
        <v>22</v>
      </c>
      <c r="M8037">
        <v>124500</v>
      </c>
      <c r="O8037" t="s">
        <v>10990</v>
      </c>
      <c r="P8037" t="s">
        <v>882</v>
      </c>
    </row>
    <row r="8038" spans="1:16" x14ac:dyDescent="0.25">
      <c r="A8038" t="s">
        <v>0</v>
      </c>
      <c r="B8038" t="s">
        <v>5144</v>
      </c>
      <c r="C8038" t="s">
        <v>26</v>
      </c>
      <c r="D8038" t="s">
        <v>3973</v>
      </c>
      <c r="E8038" t="s">
        <v>20</v>
      </c>
      <c r="F8038" t="b">
        <v>0</v>
      </c>
      <c r="G8038" t="s">
        <v>27</v>
      </c>
      <c r="H8038" s="4">
        <v>45756.083391203712</v>
      </c>
      <c r="I8038" t="b">
        <v>0</v>
      </c>
      <c r="J8038" t="b">
        <v>1</v>
      </c>
      <c r="K8038" t="s">
        <v>24</v>
      </c>
      <c r="L8038" t="s">
        <v>22</v>
      </c>
      <c r="M8038">
        <v>110000</v>
      </c>
      <c r="O8038" t="s">
        <v>3838</v>
      </c>
      <c r="P8038" t="s">
        <v>5145</v>
      </c>
    </row>
    <row r="8039" spans="1:16" x14ac:dyDescent="0.25">
      <c r="A8039" t="s">
        <v>2</v>
      </c>
      <c r="B8039" t="s">
        <v>10991</v>
      </c>
      <c r="C8039" t="s">
        <v>39</v>
      </c>
      <c r="D8039" t="s">
        <v>112</v>
      </c>
      <c r="E8039" t="s">
        <v>51</v>
      </c>
      <c r="F8039" t="b">
        <v>1</v>
      </c>
      <c r="G8039" t="s">
        <v>27</v>
      </c>
      <c r="H8039" s="4">
        <v>45756.179351851853</v>
      </c>
      <c r="I8039" t="b">
        <v>0</v>
      </c>
      <c r="J8039" t="b">
        <v>0</v>
      </c>
      <c r="K8039" t="s">
        <v>24</v>
      </c>
      <c r="L8039" t="s">
        <v>36</v>
      </c>
      <c r="N8039">
        <v>60</v>
      </c>
      <c r="O8039" t="s">
        <v>112</v>
      </c>
      <c r="P8039" t="s">
        <v>10992</v>
      </c>
    </row>
    <row r="8040" spans="1:16" x14ac:dyDescent="0.25">
      <c r="A8040" t="s">
        <v>0</v>
      </c>
      <c r="B8040" t="s">
        <v>3337</v>
      </c>
      <c r="C8040" t="s">
        <v>82</v>
      </c>
      <c r="D8040" t="s">
        <v>4357</v>
      </c>
      <c r="E8040" t="s">
        <v>20</v>
      </c>
      <c r="F8040" t="b">
        <v>0</v>
      </c>
      <c r="G8040" t="s">
        <v>27</v>
      </c>
      <c r="H8040" s="4">
        <v>45756.250011574077</v>
      </c>
      <c r="I8040" t="b">
        <v>1</v>
      </c>
      <c r="J8040" t="b">
        <v>0</v>
      </c>
      <c r="K8040" t="s">
        <v>24</v>
      </c>
      <c r="L8040" t="s">
        <v>22</v>
      </c>
      <c r="M8040">
        <v>129472</v>
      </c>
      <c r="O8040" t="s">
        <v>3872</v>
      </c>
      <c r="P8040" t="s">
        <v>10993</v>
      </c>
    </row>
    <row r="8041" spans="1:16" x14ac:dyDescent="0.25">
      <c r="A8041" t="s">
        <v>0</v>
      </c>
      <c r="B8041" t="s">
        <v>0</v>
      </c>
      <c r="C8041" t="s">
        <v>10994</v>
      </c>
      <c r="D8041" t="s">
        <v>4072</v>
      </c>
      <c r="E8041" t="s">
        <v>20</v>
      </c>
      <c r="F8041" t="b">
        <v>0</v>
      </c>
      <c r="G8041" t="s">
        <v>41</v>
      </c>
      <c r="H8041" s="4">
        <v>45756.250289351847</v>
      </c>
      <c r="I8041" t="b">
        <v>0</v>
      </c>
      <c r="J8041" t="b">
        <v>0</v>
      </c>
      <c r="K8041" t="s">
        <v>24</v>
      </c>
      <c r="L8041" t="s">
        <v>36</v>
      </c>
      <c r="N8041">
        <v>41.159999847412109</v>
      </c>
      <c r="O8041" t="s">
        <v>10995</v>
      </c>
      <c r="P8041" t="s">
        <v>2158</v>
      </c>
    </row>
    <row r="8042" spans="1:16" x14ac:dyDescent="0.25">
      <c r="A8042" t="s">
        <v>1</v>
      </c>
      <c r="B8042" t="s">
        <v>1999</v>
      </c>
      <c r="C8042" t="s">
        <v>1521</v>
      </c>
      <c r="D8042" t="s">
        <v>7879</v>
      </c>
      <c r="E8042" t="s">
        <v>20</v>
      </c>
      <c r="F8042" t="b">
        <v>0</v>
      </c>
      <c r="G8042" t="s">
        <v>52</v>
      </c>
      <c r="H8042" s="4">
        <v>45756.262615740743</v>
      </c>
      <c r="I8042" t="b">
        <v>0</v>
      </c>
      <c r="J8042" t="b">
        <v>0</v>
      </c>
      <c r="K8042" t="s">
        <v>24</v>
      </c>
      <c r="L8042" t="s">
        <v>22</v>
      </c>
      <c r="M8042">
        <v>113000</v>
      </c>
      <c r="O8042" t="s">
        <v>1549</v>
      </c>
      <c r="P8042" t="s">
        <v>4971</v>
      </c>
    </row>
    <row r="8043" spans="1:16" x14ac:dyDescent="0.25">
      <c r="A8043" t="s">
        <v>2</v>
      </c>
      <c r="B8043" t="s">
        <v>10996</v>
      </c>
      <c r="C8043" t="s">
        <v>500</v>
      </c>
      <c r="D8043" t="s">
        <v>3828</v>
      </c>
      <c r="E8043" t="s">
        <v>20</v>
      </c>
      <c r="F8043" t="b">
        <v>0</v>
      </c>
      <c r="G8043" t="s">
        <v>41</v>
      </c>
      <c r="H8043" s="4">
        <v>45756.26295138889</v>
      </c>
      <c r="I8043" t="b">
        <v>1</v>
      </c>
      <c r="J8043" t="b">
        <v>1</v>
      </c>
      <c r="K8043" t="s">
        <v>24</v>
      </c>
      <c r="L8043" t="s">
        <v>22</v>
      </c>
      <c r="M8043">
        <v>177943.5</v>
      </c>
      <c r="O8043" t="s">
        <v>3918</v>
      </c>
      <c r="P8043" t="s">
        <v>10997</v>
      </c>
    </row>
    <row r="8044" spans="1:16" x14ac:dyDescent="0.25">
      <c r="A8044" t="s">
        <v>40</v>
      </c>
      <c r="B8044" t="s">
        <v>10998</v>
      </c>
      <c r="C8044" t="s">
        <v>633</v>
      </c>
      <c r="D8044" t="s">
        <v>3973</v>
      </c>
      <c r="E8044" t="s">
        <v>20</v>
      </c>
      <c r="F8044" t="b">
        <v>0</v>
      </c>
      <c r="G8044" t="s">
        <v>27</v>
      </c>
      <c r="H8044" s="4">
        <v>45756.265914351847</v>
      </c>
      <c r="I8044" t="b">
        <v>0</v>
      </c>
      <c r="J8044" t="b">
        <v>1</v>
      </c>
      <c r="K8044" t="s">
        <v>24</v>
      </c>
      <c r="L8044" t="s">
        <v>22</v>
      </c>
      <c r="M8044">
        <v>180000</v>
      </c>
      <c r="O8044" t="s">
        <v>202</v>
      </c>
      <c r="P8044" t="s">
        <v>10999</v>
      </c>
    </row>
    <row r="8045" spans="1:16" x14ac:dyDescent="0.25">
      <c r="A8045" t="s">
        <v>1</v>
      </c>
      <c r="B8045" t="s">
        <v>11000</v>
      </c>
      <c r="C8045" t="s">
        <v>49</v>
      </c>
      <c r="D8045" t="s">
        <v>3828</v>
      </c>
      <c r="E8045" t="s">
        <v>20</v>
      </c>
      <c r="F8045" t="b">
        <v>0</v>
      </c>
      <c r="G8045" t="s">
        <v>41</v>
      </c>
      <c r="H8045" s="4">
        <v>45756.266053240739</v>
      </c>
      <c r="I8045" t="b">
        <v>0</v>
      </c>
      <c r="J8045" t="b">
        <v>1</v>
      </c>
      <c r="K8045" t="s">
        <v>24</v>
      </c>
      <c r="L8045" t="s">
        <v>22</v>
      </c>
      <c r="M8045">
        <v>184000</v>
      </c>
      <c r="O8045" t="s">
        <v>1738</v>
      </c>
      <c r="P8045" t="s">
        <v>1089</v>
      </c>
    </row>
    <row r="8046" spans="1:16" x14ac:dyDescent="0.25">
      <c r="A8046" t="s">
        <v>40</v>
      </c>
      <c r="B8046" t="s">
        <v>10998</v>
      </c>
      <c r="C8046" t="s">
        <v>114</v>
      </c>
      <c r="D8046" t="s">
        <v>3973</v>
      </c>
      <c r="E8046" t="s">
        <v>20</v>
      </c>
      <c r="F8046" t="b">
        <v>0</v>
      </c>
      <c r="G8046" t="s">
        <v>41</v>
      </c>
      <c r="H8046" s="4">
        <v>45756.268460648149</v>
      </c>
      <c r="I8046" t="b">
        <v>0</v>
      </c>
      <c r="J8046" t="b">
        <v>1</v>
      </c>
      <c r="K8046" t="s">
        <v>24</v>
      </c>
      <c r="L8046" t="s">
        <v>22</v>
      </c>
      <c r="M8046">
        <v>180000</v>
      </c>
      <c r="O8046" t="s">
        <v>202</v>
      </c>
      <c r="P8046" t="s">
        <v>10999</v>
      </c>
    </row>
    <row r="8047" spans="1:16" x14ac:dyDescent="0.25">
      <c r="A8047" t="s">
        <v>40</v>
      </c>
      <c r="B8047" t="s">
        <v>10998</v>
      </c>
      <c r="C8047" t="s">
        <v>11001</v>
      </c>
      <c r="D8047" t="s">
        <v>3973</v>
      </c>
      <c r="E8047" t="s">
        <v>20</v>
      </c>
      <c r="F8047" t="b">
        <v>0</v>
      </c>
      <c r="G8047" t="s">
        <v>41</v>
      </c>
      <c r="H8047" s="4">
        <v>45756.268587962957</v>
      </c>
      <c r="I8047" t="b">
        <v>0</v>
      </c>
      <c r="J8047" t="b">
        <v>1</v>
      </c>
      <c r="K8047" t="s">
        <v>24</v>
      </c>
      <c r="L8047" t="s">
        <v>22</v>
      </c>
      <c r="M8047">
        <v>180000</v>
      </c>
      <c r="O8047" t="s">
        <v>202</v>
      </c>
      <c r="P8047" t="s">
        <v>10999</v>
      </c>
    </row>
    <row r="8048" spans="1:16" x14ac:dyDescent="0.25">
      <c r="A8048" t="s">
        <v>40</v>
      </c>
      <c r="B8048" t="s">
        <v>10998</v>
      </c>
      <c r="C8048" t="s">
        <v>82</v>
      </c>
      <c r="D8048" t="s">
        <v>3973</v>
      </c>
      <c r="E8048" t="s">
        <v>20</v>
      </c>
      <c r="F8048" t="b">
        <v>0</v>
      </c>
      <c r="G8048" t="s">
        <v>41</v>
      </c>
      <c r="H8048" s="4">
        <v>45756.268599537027</v>
      </c>
      <c r="I8048" t="b">
        <v>0</v>
      </c>
      <c r="J8048" t="b">
        <v>1</v>
      </c>
      <c r="K8048" t="s">
        <v>24</v>
      </c>
      <c r="L8048" t="s">
        <v>22</v>
      </c>
      <c r="M8048">
        <v>180000</v>
      </c>
      <c r="O8048" t="s">
        <v>202</v>
      </c>
      <c r="P8048" t="s">
        <v>10999</v>
      </c>
    </row>
    <row r="8049" spans="1:16" x14ac:dyDescent="0.25">
      <c r="A8049" t="s">
        <v>2</v>
      </c>
      <c r="B8049" t="s">
        <v>10281</v>
      </c>
      <c r="C8049" t="s">
        <v>140</v>
      </c>
      <c r="D8049" t="s">
        <v>2208</v>
      </c>
      <c r="E8049" t="s">
        <v>20</v>
      </c>
      <c r="F8049" t="b">
        <v>0</v>
      </c>
      <c r="G8049" t="s">
        <v>35</v>
      </c>
      <c r="H8049" s="4">
        <v>45756.268634259257</v>
      </c>
      <c r="I8049" t="b">
        <v>1</v>
      </c>
      <c r="J8049" t="b">
        <v>1</v>
      </c>
      <c r="K8049" t="s">
        <v>24</v>
      </c>
      <c r="L8049" t="s">
        <v>22</v>
      </c>
      <c r="M8049">
        <v>115000</v>
      </c>
      <c r="O8049" t="s">
        <v>3591</v>
      </c>
      <c r="P8049" t="s">
        <v>10283</v>
      </c>
    </row>
    <row r="8050" spans="1:16" x14ac:dyDescent="0.25">
      <c r="A8050" t="s">
        <v>1</v>
      </c>
      <c r="B8050" t="s">
        <v>11002</v>
      </c>
      <c r="C8050" t="s">
        <v>192</v>
      </c>
      <c r="D8050" t="s">
        <v>3828</v>
      </c>
      <c r="E8050" t="s">
        <v>20</v>
      </c>
      <c r="F8050" t="b">
        <v>0</v>
      </c>
      <c r="G8050" t="s">
        <v>23</v>
      </c>
      <c r="H8050" s="4">
        <v>45756.280682870369</v>
      </c>
      <c r="I8050" t="b">
        <v>0</v>
      </c>
      <c r="J8050" t="b">
        <v>0</v>
      </c>
      <c r="K8050" t="s">
        <v>24</v>
      </c>
      <c r="L8050" t="s">
        <v>22</v>
      </c>
      <c r="M8050">
        <v>91979</v>
      </c>
      <c r="O8050" t="s">
        <v>3314</v>
      </c>
      <c r="P8050" t="s">
        <v>221</v>
      </c>
    </row>
    <row r="8051" spans="1:16" x14ac:dyDescent="0.25">
      <c r="A8051" t="s">
        <v>0</v>
      </c>
      <c r="B8051" t="s">
        <v>10886</v>
      </c>
      <c r="D8051" t="s">
        <v>3828</v>
      </c>
      <c r="E8051" t="s">
        <v>20</v>
      </c>
      <c r="F8051" t="b">
        <v>0</v>
      </c>
      <c r="G8051" t="s">
        <v>1420</v>
      </c>
      <c r="H8051" s="4">
        <v>45756.287303240737</v>
      </c>
      <c r="I8051" t="b">
        <v>0</v>
      </c>
      <c r="J8051" t="b">
        <v>0</v>
      </c>
      <c r="K8051" t="s">
        <v>1420</v>
      </c>
      <c r="L8051" t="s">
        <v>22</v>
      </c>
      <c r="M8051">
        <v>60000</v>
      </c>
      <c r="O8051" t="s">
        <v>10887</v>
      </c>
      <c r="P8051" t="s">
        <v>10888</v>
      </c>
    </row>
    <row r="8052" spans="1:16" x14ac:dyDescent="0.25">
      <c r="A8052" t="s">
        <v>0</v>
      </c>
      <c r="B8052" t="s">
        <v>875</v>
      </c>
      <c r="C8052" t="s">
        <v>3072</v>
      </c>
      <c r="D8052" t="s">
        <v>9609</v>
      </c>
      <c r="E8052" t="s">
        <v>20</v>
      </c>
      <c r="F8052" t="b">
        <v>0</v>
      </c>
      <c r="G8052" t="s">
        <v>27</v>
      </c>
      <c r="H8052" s="4">
        <v>45756.29184027778</v>
      </c>
      <c r="I8052" t="b">
        <v>0</v>
      </c>
      <c r="J8052" t="b">
        <v>0</v>
      </c>
      <c r="K8052" t="s">
        <v>24</v>
      </c>
      <c r="L8052" t="s">
        <v>36</v>
      </c>
      <c r="N8052">
        <v>35</v>
      </c>
      <c r="O8052" t="s">
        <v>2342</v>
      </c>
      <c r="P8052" t="s">
        <v>11003</v>
      </c>
    </row>
    <row r="8053" spans="1:16" x14ac:dyDescent="0.25">
      <c r="A8053" t="s">
        <v>2</v>
      </c>
      <c r="B8053" t="s">
        <v>307</v>
      </c>
      <c r="C8053" t="s">
        <v>11004</v>
      </c>
      <c r="D8053" t="s">
        <v>3957</v>
      </c>
      <c r="E8053" t="s">
        <v>20</v>
      </c>
      <c r="F8053" t="b">
        <v>0</v>
      </c>
      <c r="G8053" t="s">
        <v>27</v>
      </c>
      <c r="H8053" s="4">
        <v>45756.30978009259</v>
      </c>
      <c r="I8053" t="b">
        <v>0</v>
      </c>
      <c r="J8053" t="b">
        <v>1</v>
      </c>
      <c r="K8053" t="s">
        <v>24</v>
      </c>
      <c r="L8053" t="s">
        <v>36</v>
      </c>
      <c r="N8053">
        <v>45.745002746582031</v>
      </c>
      <c r="O8053" t="s">
        <v>8773</v>
      </c>
      <c r="P8053" t="s">
        <v>8774</v>
      </c>
    </row>
    <row r="8054" spans="1:16" x14ac:dyDescent="0.25">
      <c r="A8054" t="s">
        <v>0</v>
      </c>
      <c r="B8054" t="s">
        <v>10824</v>
      </c>
      <c r="C8054" t="s">
        <v>3740</v>
      </c>
      <c r="D8054" t="s">
        <v>3957</v>
      </c>
      <c r="E8054" t="s">
        <v>20</v>
      </c>
      <c r="F8054" t="b">
        <v>0</v>
      </c>
      <c r="G8054" t="s">
        <v>27</v>
      </c>
      <c r="H8054" s="4">
        <v>45756.333518518521</v>
      </c>
      <c r="I8054" t="b">
        <v>0</v>
      </c>
      <c r="J8054" t="b">
        <v>1</v>
      </c>
      <c r="K8054" t="s">
        <v>24</v>
      </c>
      <c r="L8054" t="s">
        <v>36</v>
      </c>
      <c r="N8054">
        <v>24.014999389648441</v>
      </c>
      <c r="O8054" t="s">
        <v>1982</v>
      </c>
      <c r="P8054" t="s">
        <v>10825</v>
      </c>
    </row>
    <row r="8055" spans="1:16" x14ac:dyDescent="0.25">
      <c r="A8055" t="s">
        <v>1</v>
      </c>
      <c r="B8055" t="s">
        <v>11005</v>
      </c>
      <c r="C8055" t="s">
        <v>449</v>
      </c>
      <c r="D8055" t="s">
        <v>3957</v>
      </c>
      <c r="E8055" t="s">
        <v>20</v>
      </c>
      <c r="F8055" t="b">
        <v>0</v>
      </c>
      <c r="G8055" t="s">
        <v>30</v>
      </c>
      <c r="H8055" s="4">
        <v>45756.334293981483</v>
      </c>
      <c r="I8055" t="b">
        <v>0</v>
      </c>
      <c r="J8055" t="b">
        <v>1</v>
      </c>
      <c r="K8055" t="s">
        <v>24</v>
      </c>
      <c r="L8055" t="s">
        <v>36</v>
      </c>
      <c r="N8055">
        <v>36.775001525878913</v>
      </c>
      <c r="O8055" t="s">
        <v>1071</v>
      </c>
    </row>
    <row r="8056" spans="1:16" x14ac:dyDescent="0.25">
      <c r="A8056" t="s">
        <v>1</v>
      </c>
      <c r="B8056" t="s">
        <v>11006</v>
      </c>
      <c r="C8056" t="s">
        <v>292</v>
      </c>
      <c r="D8056" t="s">
        <v>3957</v>
      </c>
      <c r="E8056" t="s">
        <v>20</v>
      </c>
      <c r="F8056" t="b">
        <v>0</v>
      </c>
      <c r="G8056" t="s">
        <v>30</v>
      </c>
      <c r="H8056" s="4">
        <v>45756.349664351852</v>
      </c>
      <c r="I8056" t="b">
        <v>0</v>
      </c>
      <c r="J8056" t="b">
        <v>1</v>
      </c>
      <c r="K8056" t="s">
        <v>24</v>
      </c>
      <c r="L8056" t="s">
        <v>36</v>
      </c>
      <c r="N8056">
        <v>28.319999694824219</v>
      </c>
      <c r="O8056" t="s">
        <v>254</v>
      </c>
      <c r="P8056" t="s">
        <v>3411</v>
      </c>
    </row>
    <row r="8057" spans="1:16" x14ac:dyDescent="0.25">
      <c r="A8057" t="s">
        <v>2</v>
      </c>
      <c r="B8057" t="s">
        <v>506</v>
      </c>
      <c r="C8057" t="s">
        <v>327</v>
      </c>
      <c r="D8057" t="s">
        <v>3828</v>
      </c>
      <c r="E8057" t="s">
        <v>20</v>
      </c>
      <c r="F8057" t="b">
        <v>0</v>
      </c>
      <c r="G8057" t="s">
        <v>35</v>
      </c>
      <c r="H8057" s="4">
        <v>45756.352175925917</v>
      </c>
      <c r="I8057" t="b">
        <v>0</v>
      </c>
      <c r="J8057" t="b">
        <v>1</v>
      </c>
      <c r="K8057" t="s">
        <v>24</v>
      </c>
      <c r="L8057" t="s">
        <v>22</v>
      </c>
      <c r="M8057">
        <v>135000</v>
      </c>
      <c r="O8057" t="s">
        <v>3150</v>
      </c>
      <c r="P8057" t="s">
        <v>11007</v>
      </c>
    </row>
    <row r="8058" spans="1:16" x14ac:dyDescent="0.25">
      <c r="A8058" t="s">
        <v>1</v>
      </c>
      <c r="B8058" t="s">
        <v>4043</v>
      </c>
      <c r="C8058" t="s">
        <v>87</v>
      </c>
      <c r="D8058" t="s">
        <v>3957</v>
      </c>
      <c r="E8058" t="s">
        <v>34</v>
      </c>
      <c r="F8058" t="b">
        <v>0</v>
      </c>
      <c r="G8058" t="s">
        <v>30</v>
      </c>
      <c r="H8058" s="4">
        <v>45756.39135416667</v>
      </c>
      <c r="I8058" t="b">
        <v>0</v>
      </c>
      <c r="J8058" t="b">
        <v>1</v>
      </c>
      <c r="K8058" t="s">
        <v>24</v>
      </c>
      <c r="L8058" t="s">
        <v>22</v>
      </c>
      <c r="M8058">
        <v>117731</v>
      </c>
      <c r="O8058" t="s">
        <v>800</v>
      </c>
      <c r="P8058" t="s">
        <v>4046</v>
      </c>
    </row>
    <row r="8059" spans="1:16" x14ac:dyDescent="0.25">
      <c r="A8059" t="s">
        <v>0</v>
      </c>
      <c r="B8059" t="s">
        <v>11008</v>
      </c>
      <c r="C8059" t="s">
        <v>748</v>
      </c>
      <c r="D8059" t="s">
        <v>4035</v>
      </c>
      <c r="E8059" t="s">
        <v>20</v>
      </c>
      <c r="F8059" t="b">
        <v>0</v>
      </c>
      <c r="G8059" t="s">
        <v>158</v>
      </c>
      <c r="H8059" s="4">
        <v>45756.395254629628</v>
      </c>
      <c r="I8059" t="b">
        <v>1</v>
      </c>
      <c r="J8059" t="b">
        <v>0</v>
      </c>
      <c r="K8059" t="s">
        <v>158</v>
      </c>
      <c r="L8059" t="s">
        <v>22</v>
      </c>
      <c r="M8059">
        <v>83723.5</v>
      </c>
      <c r="O8059" t="s">
        <v>11009</v>
      </c>
      <c r="P8059" t="s">
        <v>2205</v>
      </c>
    </row>
    <row r="8060" spans="1:16" x14ac:dyDescent="0.25">
      <c r="A8060" t="s">
        <v>0</v>
      </c>
      <c r="B8060" t="s">
        <v>0</v>
      </c>
      <c r="C8060" t="s">
        <v>11010</v>
      </c>
      <c r="D8060" t="s">
        <v>7547</v>
      </c>
      <c r="E8060" t="s">
        <v>34</v>
      </c>
      <c r="F8060" t="b">
        <v>0</v>
      </c>
      <c r="G8060" t="s">
        <v>41</v>
      </c>
      <c r="H8060" s="4">
        <v>45756.45884259259</v>
      </c>
      <c r="I8060" t="b">
        <v>0</v>
      </c>
      <c r="J8060" t="b">
        <v>0</v>
      </c>
      <c r="K8060" t="s">
        <v>24</v>
      </c>
      <c r="L8060" t="s">
        <v>36</v>
      </c>
      <c r="N8060">
        <v>15</v>
      </c>
      <c r="O8060" t="s">
        <v>7548</v>
      </c>
      <c r="P8060" t="s">
        <v>61</v>
      </c>
    </row>
    <row r="8061" spans="1:16" x14ac:dyDescent="0.25">
      <c r="A8061" t="s">
        <v>25</v>
      </c>
      <c r="B8061" t="s">
        <v>11011</v>
      </c>
      <c r="C8061" t="s">
        <v>2883</v>
      </c>
      <c r="D8061" t="s">
        <v>4093</v>
      </c>
      <c r="E8061" t="s">
        <v>20</v>
      </c>
      <c r="F8061" t="b">
        <v>0</v>
      </c>
      <c r="G8061" t="s">
        <v>30</v>
      </c>
      <c r="H8061" s="4">
        <v>45756.459282407413</v>
      </c>
      <c r="I8061" t="b">
        <v>0</v>
      </c>
      <c r="J8061" t="b">
        <v>1</v>
      </c>
      <c r="K8061" t="s">
        <v>24</v>
      </c>
      <c r="L8061" t="s">
        <v>36</v>
      </c>
      <c r="N8061">
        <v>60</v>
      </c>
      <c r="O8061" t="s">
        <v>1511</v>
      </c>
      <c r="P8061" t="s">
        <v>119</v>
      </c>
    </row>
    <row r="8062" spans="1:16" x14ac:dyDescent="0.25">
      <c r="A8062" t="s">
        <v>2</v>
      </c>
      <c r="B8062" t="s">
        <v>7007</v>
      </c>
      <c r="C8062" t="s">
        <v>47</v>
      </c>
      <c r="D8062" t="s">
        <v>2208</v>
      </c>
      <c r="E8062" t="s">
        <v>20</v>
      </c>
      <c r="F8062" t="b">
        <v>0</v>
      </c>
      <c r="G8062" t="s">
        <v>27</v>
      </c>
      <c r="H8062" s="4">
        <v>45756.476446759261</v>
      </c>
      <c r="I8062" t="b">
        <v>1</v>
      </c>
      <c r="J8062" t="b">
        <v>0</v>
      </c>
      <c r="K8062" t="s">
        <v>24</v>
      </c>
      <c r="L8062" t="s">
        <v>22</v>
      </c>
      <c r="M8062">
        <v>138100</v>
      </c>
      <c r="O8062" t="s">
        <v>1172</v>
      </c>
      <c r="P8062" t="s">
        <v>7008</v>
      </c>
    </row>
    <row r="8063" spans="1:16" x14ac:dyDescent="0.25">
      <c r="A8063" t="s">
        <v>1</v>
      </c>
      <c r="B8063" t="s">
        <v>11012</v>
      </c>
      <c r="C8063" t="s">
        <v>278</v>
      </c>
      <c r="D8063" t="s">
        <v>3970</v>
      </c>
      <c r="E8063" t="s">
        <v>20</v>
      </c>
      <c r="F8063" t="b">
        <v>0</v>
      </c>
      <c r="G8063" t="s">
        <v>23</v>
      </c>
      <c r="H8063" s="4">
        <v>45756.488946759258</v>
      </c>
      <c r="I8063" t="b">
        <v>0</v>
      </c>
      <c r="J8063" t="b">
        <v>1</v>
      </c>
      <c r="K8063" t="s">
        <v>24</v>
      </c>
      <c r="L8063" t="s">
        <v>22</v>
      </c>
      <c r="M8063">
        <v>149500</v>
      </c>
      <c r="O8063" t="s">
        <v>2328</v>
      </c>
      <c r="P8063" t="s">
        <v>10654</v>
      </c>
    </row>
    <row r="8064" spans="1:16" x14ac:dyDescent="0.25">
      <c r="A8064" t="s">
        <v>0</v>
      </c>
      <c r="B8064" t="s">
        <v>0</v>
      </c>
      <c r="C8064" t="s">
        <v>7560</v>
      </c>
      <c r="D8064" t="s">
        <v>7547</v>
      </c>
      <c r="E8064" t="s">
        <v>34</v>
      </c>
      <c r="F8064" t="b">
        <v>0</v>
      </c>
      <c r="G8064" t="s">
        <v>41</v>
      </c>
      <c r="H8064" s="4">
        <v>45756.500532407408</v>
      </c>
      <c r="I8064" t="b">
        <v>0</v>
      </c>
      <c r="J8064" t="b">
        <v>0</v>
      </c>
      <c r="K8064" t="s">
        <v>24</v>
      </c>
      <c r="L8064" t="s">
        <v>36</v>
      </c>
      <c r="N8064">
        <v>15</v>
      </c>
      <c r="O8064" t="s">
        <v>7548</v>
      </c>
      <c r="P8064" t="s">
        <v>61</v>
      </c>
    </row>
    <row r="8065" spans="1:16" x14ac:dyDescent="0.25">
      <c r="A8065" t="s">
        <v>89</v>
      </c>
      <c r="B8065" t="s">
        <v>3543</v>
      </c>
      <c r="C8065" t="s">
        <v>2580</v>
      </c>
      <c r="D8065" t="s">
        <v>3973</v>
      </c>
      <c r="E8065" t="s">
        <v>51</v>
      </c>
      <c r="F8065" t="b">
        <v>0</v>
      </c>
      <c r="G8065" t="s">
        <v>27</v>
      </c>
      <c r="H8065" s="4">
        <v>45756.517962962957</v>
      </c>
      <c r="I8065" t="b">
        <v>0</v>
      </c>
      <c r="J8065" t="b">
        <v>0</v>
      </c>
      <c r="K8065" t="s">
        <v>24</v>
      </c>
      <c r="L8065" t="s">
        <v>36</v>
      </c>
      <c r="N8065">
        <v>77.5</v>
      </c>
      <c r="O8065" t="s">
        <v>2586</v>
      </c>
      <c r="P8065" t="s">
        <v>11013</v>
      </c>
    </row>
    <row r="8066" spans="1:16" x14ac:dyDescent="0.25">
      <c r="A8066" t="s">
        <v>40</v>
      </c>
      <c r="B8066" t="s">
        <v>11014</v>
      </c>
      <c r="C8066" t="s">
        <v>160</v>
      </c>
      <c r="D8066" t="s">
        <v>3828</v>
      </c>
      <c r="E8066" t="s">
        <v>51</v>
      </c>
      <c r="F8066" t="b">
        <v>0</v>
      </c>
      <c r="G8066" t="s">
        <v>27</v>
      </c>
      <c r="H8066" s="4">
        <v>45756.518101851849</v>
      </c>
      <c r="I8066" t="b">
        <v>1</v>
      </c>
      <c r="J8066" t="b">
        <v>1</v>
      </c>
      <c r="K8066" t="s">
        <v>24</v>
      </c>
      <c r="L8066" t="s">
        <v>36</v>
      </c>
      <c r="N8066">
        <v>55</v>
      </c>
      <c r="O8066" t="s">
        <v>11015</v>
      </c>
      <c r="P8066" t="s">
        <v>48</v>
      </c>
    </row>
    <row r="8067" spans="1:16" x14ac:dyDescent="0.25">
      <c r="A8067" t="s">
        <v>2</v>
      </c>
      <c r="B8067" t="s">
        <v>1686</v>
      </c>
      <c r="C8067" t="s">
        <v>304</v>
      </c>
      <c r="D8067" t="s">
        <v>131</v>
      </c>
      <c r="F8067" t="b">
        <v>0</v>
      </c>
      <c r="G8067" t="s">
        <v>41</v>
      </c>
      <c r="H8067" s="4">
        <v>45756.518287037034</v>
      </c>
      <c r="I8067" t="b">
        <v>1</v>
      </c>
      <c r="J8067" t="b">
        <v>0</v>
      </c>
      <c r="K8067" t="s">
        <v>24</v>
      </c>
      <c r="L8067" t="s">
        <v>36</v>
      </c>
      <c r="N8067">
        <v>65</v>
      </c>
      <c r="O8067" t="s">
        <v>131</v>
      </c>
      <c r="P8067" t="s">
        <v>11016</v>
      </c>
    </row>
    <row r="8068" spans="1:16" x14ac:dyDescent="0.25">
      <c r="A8068" t="s">
        <v>0</v>
      </c>
      <c r="B8068" t="s">
        <v>11017</v>
      </c>
      <c r="C8068" t="s">
        <v>2636</v>
      </c>
      <c r="D8068" t="s">
        <v>4093</v>
      </c>
      <c r="E8068" t="s">
        <v>105</v>
      </c>
      <c r="F8068" t="b">
        <v>0</v>
      </c>
      <c r="G8068" t="s">
        <v>804</v>
      </c>
      <c r="H8068" s="4">
        <v>45756.523240740738</v>
      </c>
      <c r="I8068" t="b">
        <v>1</v>
      </c>
      <c r="J8068" t="b">
        <v>0</v>
      </c>
      <c r="K8068" t="s">
        <v>804</v>
      </c>
      <c r="L8068" t="s">
        <v>36</v>
      </c>
      <c r="N8068">
        <v>10</v>
      </c>
      <c r="O8068" t="s">
        <v>761</v>
      </c>
    </row>
    <row r="8069" spans="1:16" x14ac:dyDescent="0.25">
      <c r="A8069" t="s">
        <v>0</v>
      </c>
      <c r="B8069" t="s">
        <v>11018</v>
      </c>
      <c r="C8069" t="s">
        <v>114</v>
      </c>
      <c r="D8069" t="s">
        <v>3828</v>
      </c>
      <c r="E8069" t="s">
        <v>20</v>
      </c>
      <c r="F8069" t="b">
        <v>0</v>
      </c>
      <c r="G8069" t="s">
        <v>27</v>
      </c>
      <c r="H8069" s="4">
        <v>45756.541759259257</v>
      </c>
      <c r="I8069" t="b">
        <v>0</v>
      </c>
      <c r="J8069" t="b">
        <v>0</v>
      </c>
      <c r="K8069" t="s">
        <v>24</v>
      </c>
      <c r="L8069" t="s">
        <v>22</v>
      </c>
      <c r="M8069">
        <v>84700</v>
      </c>
      <c r="O8069" t="s">
        <v>1166</v>
      </c>
      <c r="P8069" t="s">
        <v>11019</v>
      </c>
    </row>
    <row r="8070" spans="1:16" x14ac:dyDescent="0.25">
      <c r="A8070" t="s">
        <v>0</v>
      </c>
      <c r="B8070" t="s">
        <v>0</v>
      </c>
      <c r="C8070" t="s">
        <v>2758</v>
      </c>
      <c r="D8070" t="s">
        <v>7547</v>
      </c>
      <c r="E8070" t="s">
        <v>34</v>
      </c>
      <c r="F8070" t="b">
        <v>0</v>
      </c>
      <c r="G8070" t="s">
        <v>41</v>
      </c>
      <c r="H8070" s="4">
        <v>45756.542175925933</v>
      </c>
      <c r="I8070" t="b">
        <v>0</v>
      </c>
      <c r="J8070" t="b">
        <v>0</v>
      </c>
      <c r="K8070" t="s">
        <v>24</v>
      </c>
      <c r="L8070" t="s">
        <v>36</v>
      </c>
      <c r="N8070">
        <v>15</v>
      </c>
      <c r="O8070" t="s">
        <v>7548</v>
      </c>
      <c r="P8070" t="s">
        <v>61</v>
      </c>
    </row>
    <row r="8071" spans="1:16" x14ac:dyDescent="0.25">
      <c r="A8071" t="s">
        <v>28</v>
      </c>
      <c r="B8071" t="s">
        <v>348</v>
      </c>
      <c r="C8071" t="s">
        <v>300</v>
      </c>
      <c r="D8071" t="s">
        <v>3973</v>
      </c>
      <c r="E8071" t="s">
        <v>20</v>
      </c>
      <c r="F8071" t="b">
        <v>0</v>
      </c>
      <c r="G8071" t="s">
        <v>27</v>
      </c>
      <c r="H8071" s="4">
        <v>45756.557534722233</v>
      </c>
      <c r="I8071" t="b">
        <v>0</v>
      </c>
      <c r="J8071" t="b">
        <v>1</v>
      </c>
      <c r="K8071" t="s">
        <v>24</v>
      </c>
      <c r="L8071" t="s">
        <v>22</v>
      </c>
      <c r="M8071">
        <v>180000</v>
      </c>
      <c r="O8071" t="s">
        <v>11020</v>
      </c>
      <c r="P8071" t="s">
        <v>11021</v>
      </c>
    </row>
    <row r="8072" spans="1:16" x14ac:dyDescent="0.25">
      <c r="A8072" t="s">
        <v>2</v>
      </c>
      <c r="B8072" t="s">
        <v>11022</v>
      </c>
      <c r="C8072" t="s">
        <v>1806</v>
      </c>
      <c r="D8072" t="s">
        <v>3957</v>
      </c>
      <c r="E8072" t="s">
        <v>20</v>
      </c>
      <c r="F8072" t="b">
        <v>0</v>
      </c>
      <c r="G8072" t="s">
        <v>41</v>
      </c>
      <c r="H8072" s="4">
        <v>45756.560127314813</v>
      </c>
      <c r="I8072" t="b">
        <v>0</v>
      </c>
      <c r="J8072" t="b">
        <v>0</v>
      </c>
      <c r="K8072" t="s">
        <v>24</v>
      </c>
      <c r="L8072" t="s">
        <v>36</v>
      </c>
      <c r="N8072">
        <v>56.475002288818359</v>
      </c>
      <c r="O8072" t="s">
        <v>349</v>
      </c>
      <c r="P8072" t="s">
        <v>11023</v>
      </c>
    </row>
    <row r="8073" spans="1:16" x14ac:dyDescent="0.25">
      <c r="A8073" t="s">
        <v>2</v>
      </c>
      <c r="B8073" t="s">
        <v>11024</v>
      </c>
      <c r="C8073" t="s">
        <v>6939</v>
      </c>
      <c r="D8073" t="s">
        <v>3973</v>
      </c>
      <c r="E8073" t="s">
        <v>20</v>
      </c>
      <c r="F8073" t="b">
        <v>0</v>
      </c>
      <c r="G8073" t="s">
        <v>314</v>
      </c>
      <c r="H8073" s="4">
        <v>45756.566134259258</v>
      </c>
      <c r="I8073" t="b">
        <v>0</v>
      </c>
      <c r="J8073" t="b">
        <v>0</v>
      </c>
      <c r="K8073" t="s">
        <v>314</v>
      </c>
      <c r="L8073" t="s">
        <v>22</v>
      </c>
      <c r="M8073">
        <v>350000</v>
      </c>
      <c r="O8073" t="s">
        <v>11025</v>
      </c>
      <c r="P8073" t="s">
        <v>11026</v>
      </c>
    </row>
    <row r="8074" spans="1:16" x14ac:dyDescent="0.25">
      <c r="A8074" t="s">
        <v>1</v>
      </c>
      <c r="B8074" t="s">
        <v>11027</v>
      </c>
      <c r="C8074" t="s">
        <v>82</v>
      </c>
      <c r="D8074" t="s">
        <v>3828</v>
      </c>
      <c r="E8074" t="s">
        <v>20</v>
      </c>
      <c r="F8074" t="b">
        <v>0</v>
      </c>
      <c r="G8074" t="s">
        <v>27</v>
      </c>
      <c r="H8074" s="4">
        <v>45756.599039351851</v>
      </c>
      <c r="I8074" t="b">
        <v>0</v>
      </c>
      <c r="J8074" t="b">
        <v>1</v>
      </c>
      <c r="K8074" t="s">
        <v>24</v>
      </c>
      <c r="L8074" t="s">
        <v>22</v>
      </c>
      <c r="M8074">
        <v>171500</v>
      </c>
      <c r="O8074" t="s">
        <v>11028</v>
      </c>
      <c r="P8074" t="s">
        <v>447</v>
      </c>
    </row>
    <row r="8075" spans="1:16" x14ac:dyDescent="0.25">
      <c r="A8075" t="s">
        <v>89</v>
      </c>
      <c r="B8075" t="s">
        <v>2726</v>
      </c>
      <c r="C8075" t="s">
        <v>84</v>
      </c>
      <c r="D8075" t="s">
        <v>3973</v>
      </c>
      <c r="E8075" t="s">
        <v>20</v>
      </c>
      <c r="F8075" t="b">
        <v>0</v>
      </c>
      <c r="G8075" t="s">
        <v>41</v>
      </c>
      <c r="H8075" s="4">
        <v>45756.625462962962</v>
      </c>
      <c r="I8075" t="b">
        <v>0</v>
      </c>
      <c r="J8075" t="b">
        <v>1</v>
      </c>
      <c r="K8075" t="s">
        <v>24</v>
      </c>
      <c r="L8075" t="s">
        <v>22</v>
      </c>
      <c r="M8075">
        <v>96150</v>
      </c>
      <c r="O8075" t="s">
        <v>11029</v>
      </c>
      <c r="P8075" t="s">
        <v>753</v>
      </c>
    </row>
    <row r="8076" spans="1:16" x14ac:dyDescent="0.25">
      <c r="A8076" t="s">
        <v>40</v>
      </c>
      <c r="B8076" t="s">
        <v>5403</v>
      </c>
      <c r="C8076" t="s">
        <v>199</v>
      </c>
      <c r="D8076" t="s">
        <v>3828</v>
      </c>
      <c r="E8076" t="s">
        <v>20</v>
      </c>
      <c r="F8076" t="b">
        <v>0</v>
      </c>
      <c r="G8076" t="s">
        <v>27</v>
      </c>
      <c r="H8076" s="4">
        <v>45756.642962962957</v>
      </c>
      <c r="I8076" t="b">
        <v>0</v>
      </c>
      <c r="J8076" t="b">
        <v>0</v>
      </c>
      <c r="K8076" t="s">
        <v>24</v>
      </c>
      <c r="L8076" t="s">
        <v>22</v>
      </c>
      <c r="M8076">
        <v>127500</v>
      </c>
      <c r="O8076" t="s">
        <v>1422</v>
      </c>
      <c r="P8076" t="s">
        <v>11030</v>
      </c>
    </row>
    <row r="8077" spans="1:16" x14ac:dyDescent="0.25">
      <c r="A8077" t="s">
        <v>1</v>
      </c>
      <c r="B8077" t="s">
        <v>9394</v>
      </c>
      <c r="C8077" t="s">
        <v>371</v>
      </c>
      <c r="D8077" t="s">
        <v>2208</v>
      </c>
      <c r="E8077" t="s">
        <v>20</v>
      </c>
      <c r="F8077" t="b">
        <v>0</v>
      </c>
      <c r="G8077" t="s">
        <v>27</v>
      </c>
      <c r="H8077" s="4">
        <v>45756.643113425933</v>
      </c>
      <c r="I8077" t="b">
        <v>0</v>
      </c>
      <c r="J8077" t="b">
        <v>0</v>
      </c>
      <c r="K8077" t="s">
        <v>24</v>
      </c>
      <c r="L8077" t="s">
        <v>22</v>
      </c>
      <c r="M8077">
        <v>95000</v>
      </c>
      <c r="O8077" t="s">
        <v>5491</v>
      </c>
      <c r="P8077" t="s">
        <v>9395</v>
      </c>
    </row>
    <row r="8078" spans="1:16" x14ac:dyDescent="0.25">
      <c r="A8078" t="s">
        <v>2</v>
      </c>
      <c r="B8078" t="s">
        <v>11031</v>
      </c>
      <c r="C8078" t="s">
        <v>42</v>
      </c>
      <c r="D8078" t="s">
        <v>3973</v>
      </c>
      <c r="E8078" t="s">
        <v>51</v>
      </c>
      <c r="F8078" t="b">
        <v>0</v>
      </c>
      <c r="G8078" t="s">
        <v>27</v>
      </c>
      <c r="H8078" s="4">
        <v>45756.643171296288</v>
      </c>
      <c r="I8078" t="b">
        <v>0</v>
      </c>
      <c r="J8078" t="b">
        <v>0</v>
      </c>
      <c r="K8078" t="s">
        <v>24</v>
      </c>
      <c r="L8078" t="s">
        <v>36</v>
      </c>
      <c r="N8078">
        <v>95</v>
      </c>
      <c r="O8078" t="s">
        <v>1137</v>
      </c>
      <c r="P8078" t="s">
        <v>48</v>
      </c>
    </row>
    <row r="8079" spans="1:16" x14ac:dyDescent="0.25">
      <c r="A8079" t="s">
        <v>89</v>
      </c>
      <c r="B8079" t="s">
        <v>11032</v>
      </c>
      <c r="C8079" t="s">
        <v>192</v>
      </c>
      <c r="D8079" t="s">
        <v>131</v>
      </c>
      <c r="F8079" t="b">
        <v>0</v>
      </c>
      <c r="G8079" t="s">
        <v>23</v>
      </c>
      <c r="H8079" s="4">
        <v>45756.655648148153</v>
      </c>
      <c r="I8079" t="b">
        <v>1</v>
      </c>
      <c r="J8079" t="b">
        <v>0</v>
      </c>
      <c r="K8079" t="s">
        <v>24</v>
      </c>
      <c r="L8079" t="s">
        <v>36</v>
      </c>
      <c r="N8079">
        <v>33</v>
      </c>
      <c r="O8079" t="s">
        <v>131</v>
      </c>
    </row>
    <row r="8080" spans="1:16" x14ac:dyDescent="0.25">
      <c r="A8080" t="s">
        <v>2</v>
      </c>
      <c r="B8080" t="s">
        <v>11033</v>
      </c>
      <c r="C8080" t="s">
        <v>1338</v>
      </c>
      <c r="D8080" t="s">
        <v>3828</v>
      </c>
      <c r="E8080" t="s">
        <v>51</v>
      </c>
      <c r="F8080" t="b">
        <v>0</v>
      </c>
      <c r="G8080" t="s">
        <v>27</v>
      </c>
      <c r="H8080" s="4">
        <v>45756.684652777767</v>
      </c>
      <c r="I8080" t="b">
        <v>1</v>
      </c>
      <c r="J8080" t="b">
        <v>0</v>
      </c>
      <c r="K8080" t="s">
        <v>24</v>
      </c>
      <c r="L8080" t="s">
        <v>36</v>
      </c>
      <c r="N8080">
        <v>65</v>
      </c>
      <c r="O8080" t="s">
        <v>9838</v>
      </c>
      <c r="P8080" t="s">
        <v>11034</v>
      </c>
    </row>
    <row r="8081" spans="1:16" x14ac:dyDescent="0.25">
      <c r="A8081" t="s">
        <v>2</v>
      </c>
      <c r="B8081" t="s">
        <v>1302</v>
      </c>
      <c r="C8081" t="s">
        <v>1722</v>
      </c>
      <c r="D8081" t="s">
        <v>3973</v>
      </c>
      <c r="F8081" t="b">
        <v>0</v>
      </c>
      <c r="G8081" t="s">
        <v>41</v>
      </c>
      <c r="H8081" s="4">
        <v>45756.685162037043</v>
      </c>
      <c r="I8081" t="b">
        <v>0</v>
      </c>
      <c r="J8081" t="b">
        <v>1</v>
      </c>
      <c r="K8081" t="s">
        <v>24</v>
      </c>
      <c r="L8081" t="s">
        <v>36</v>
      </c>
      <c r="N8081">
        <v>67.5</v>
      </c>
      <c r="O8081" t="s">
        <v>2016</v>
      </c>
      <c r="P8081" t="s">
        <v>11035</v>
      </c>
    </row>
    <row r="8082" spans="1:16" x14ac:dyDescent="0.25">
      <c r="A8082" t="s">
        <v>0</v>
      </c>
      <c r="B8082" t="s">
        <v>1782</v>
      </c>
      <c r="C8082" t="s">
        <v>801</v>
      </c>
      <c r="D8082" t="s">
        <v>2208</v>
      </c>
      <c r="E8082" t="s">
        <v>20</v>
      </c>
      <c r="F8082" t="b">
        <v>0</v>
      </c>
      <c r="G8082" t="s">
        <v>27</v>
      </c>
      <c r="H8082" s="4">
        <v>45756.726435185177</v>
      </c>
      <c r="I8082" t="b">
        <v>0</v>
      </c>
      <c r="J8082" t="b">
        <v>1</v>
      </c>
      <c r="K8082" t="s">
        <v>24</v>
      </c>
      <c r="L8082" t="s">
        <v>22</v>
      </c>
      <c r="M8082">
        <v>88500</v>
      </c>
      <c r="O8082" t="s">
        <v>11036</v>
      </c>
      <c r="P8082" t="s">
        <v>11037</v>
      </c>
    </row>
    <row r="8083" spans="1:16" x14ac:dyDescent="0.25">
      <c r="A8083" t="s">
        <v>0</v>
      </c>
      <c r="B8083" t="s">
        <v>11038</v>
      </c>
      <c r="C8083" t="s">
        <v>151</v>
      </c>
      <c r="D8083" t="s">
        <v>3828</v>
      </c>
      <c r="E8083" t="s">
        <v>20</v>
      </c>
      <c r="F8083" t="b">
        <v>0</v>
      </c>
      <c r="G8083" t="s">
        <v>30</v>
      </c>
      <c r="H8083" s="4">
        <v>45756.750821759262</v>
      </c>
      <c r="I8083" t="b">
        <v>0</v>
      </c>
      <c r="J8083" t="b">
        <v>1</v>
      </c>
      <c r="K8083" t="s">
        <v>24</v>
      </c>
      <c r="L8083" t="s">
        <v>22</v>
      </c>
      <c r="M8083">
        <v>67500</v>
      </c>
      <c r="O8083" t="s">
        <v>11039</v>
      </c>
      <c r="P8083" t="s">
        <v>1948</v>
      </c>
    </row>
    <row r="8084" spans="1:16" x14ac:dyDescent="0.25">
      <c r="A8084" t="s">
        <v>0</v>
      </c>
      <c r="B8084" t="s">
        <v>0</v>
      </c>
      <c r="C8084" t="s">
        <v>704</v>
      </c>
      <c r="D8084" t="s">
        <v>4084</v>
      </c>
      <c r="E8084" t="s">
        <v>20</v>
      </c>
      <c r="F8084" t="b">
        <v>0</v>
      </c>
      <c r="G8084" t="s">
        <v>30</v>
      </c>
      <c r="H8084" s="4">
        <v>45756.750949074078</v>
      </c>
      <c r="I8084" t="b">
        <v>0</v>
      </c>
      <c r="J8084" t="b">
        <v>0</v>
      </c>
      <c r="K8084" t="s">
        <v>24</v>
      </c>
      <c r="L8084" t="s">
        <v>22</v>
      </c>
      <c r="M8084">
        <v>121000</v>
      </c>
      <c r="O8084" t="s">
        <v>74</v>
      </c>
      <c r="P8084" t="s">
        <v>9875</v>
      </c>
    </row>
    <row r="8085" spans="1:16" x14ac:dyDescent="0.25">
      <c r="A8085" t="s">
        <v>2</v>
      </c>
      <c r="B8085" t="s">
        <v>3413</v>
      </c>
      <c r="C8085" t="s">
        <v>39</v>
      </c>
      <c r="D8085" t="s">
        <v>3828</v>
      </c>
      <c r="E8085" t="s">
        <v>20</v>
      </c>
      <c r="F8085" t="b">
        <v>1</v>
      </c>
      <c r="G8085" t="s">
        <v>27</v>
      </c>
      <c r="H8085" s="4">
        <v>45756.767939814818</v>
      </c>
      <c r="I8085" t="b">
        <v>1</v>
      </c>
      <c r="J8085" t="b">
        <v>0</v>
      </c>
      <c r="K8085" t="s">
        <v>24</v>
      </c>
      <c r="L8085" t="s">
        <v>36</v>
      </c>
      <c r="N8085">
        <v>52.5</v>
      </c>
      <c r="O8085" t="s">
        <v>11040</v>
      </c>
      <c r="P8085" t="s">
        <v>11041</v>
      </c>
    </row>
    <row r="8086" spans="1:16" x14ac:dyDescent="0.25">
      <c r="A8086" t="s">
        <v>89</v>
      </c>
      <c r="B8086" t="s">
        <v>2377</v>
      </c>
      <c r="C8086" t="s">
        <v>365</v>
      </c>
      <c r="D8086" t="s">
        <v>3973</v>
      </c>
      <c r="E8086" t="s">
        <v>51</v>
      </c>
      <c r="F8086" t="b">
        <v>0</v>
      </c>
      <c r="G8086" t="s">
        <v>27</v>
      </c>
      <c r="H8086" s="4">
        <v>45756.76798611111</v>
      </c>
      <c r="I8086" t="b">
        <v>1</v>
      </c>
      <c r="J8086" t="b">
        <v>0</v>
      </c>
      <c r="K8086" t="s">
        <v>24</v>
      </c>
      <c r="L8086" t="s">
        <v>36</v>
      </c>
      <c r="N8086">
        <v>80</v>
      </c>
      <c r="O8086" t="s">
        <v>2352</v>
      </c>
      <c r="P8086" t="s">
        <v>11042</v>
      </c>
    </row>
    <row r="8087" spans="1:16" x14ac:dyDescent="0.25">
      <c r="A8087" t="s">
        <v>2</v>
      </c>
      <c r="B8087" t="s">
        <v>11043</v>
      </c>
      <c r="C8087" t="s">
        <v>73</v>
      </c>
      <c r="D8087" t="s">
        <v>3828</v>
      </c>
      <c r="E8087" t="s">
        <v>20</v>
      </c>
      <c r="F8087" t="b">
        <v>0</v>
      </c>
      <c r="G8087" t="s">
        <v>27</v>
      </c>
      <c r="H8087" s="4">
        <v>45756.76798611111</v>
      </c>
      <c r="I8087" t="b">
        <v>0</v>
      </c>
      <c r="J8087" t="b">
        <v>0</v>
      </c>
      <c r="K8087" t="s">
        <v>24</v>
      </c>
      <c r="L8087" t="s">
        <v>22</v>
      </c>
      <c r="M8087">
        <v>125000</v>
      </c>
      <c r="O8087" t="s">
        <v>7749</v>
      </c>
      <c r="P8087" t="s">
        <v>11044</v>
      </c>
    </row>
    <row r="8088" spans="1:16" x14ac:dyDescent="0.25">
      <c r="A8088" t="s">
        <v>2</v>
      </c>
      <c r="B8088" t="s">
        <v>2</v>
      </c>
      <c r="C8088" t="s">
        <v>2749</v>
      </c>
      <c r="D8088" t="s">
        <v>4084</v>
      </c>
      <c r="E8088" t="s">
        <v>20</v>
      </c>
      <c r="F8088" t="b">
        <v>0</v>
      </c>
      <c r="G8088" t="s">
        <v>27</v>
      </c>
      <c r="H8088" s="4">
        <v>45756.768182870372</v>
      </c>
      <c r="I8088" t="b">
        <v>1</v>
      </c>
      <c r="J8088" t="b">
        <v>0</v>
      </c>
      <c r="K8088" t="s">
        <v>24</v>
      </c>
      <c r="L8088" t="s">
        <v>22</v>
      </c>
      <c r="M8088">
        <v>95000</v>
      </c>
      <c r="O8088" t="s">
        <v>202</v>
      </c>
      <c r="P8088" t="s">
        <v>11045</v>
      </c>
    </row>
    <row r="8089" spans="1:16" x14ac:dyDescent="0.25">
      <c r="A8089" t="s">
        <v>0</v>
      </c>
      <c r="B8089" t="s">
        <v>11046</v>
      </c>
      <c r="C8089" t="s">
        <v>180</v>
      </c>
      <c r="D8089" t="s">
        <v>3957</v>
      </c>
      <c r="E8089" t="s">
        <v>20</v>
      </c>
      <c r="F8089" t="b">
        <v>0</v>
      </c>
      <c r="G8089" t="s">
        <v>41</v>
      </c>
      <c r="H8089" s="4">
        <v>45756.833645833343</v>
      </c>
      <c r="I8089" t="b">
        <v>0</v>
      </c>
      <c r="J8089" t="b">
        <v>0</v>
      </c>
      <c r="K8089" t="s">
        <v>24</v>
      </c>
      <c r="L8089" t="s">
        <v>36</v>
      </c>
      <c r="N8089">
        <v>36.75</v>
      </c>
      <c r="O8089" t="s">
        <v>8550</v>
      </c>
      <c r="P8089" t="s">
        <v>8551</v>
      </c>
    </row>
    <row r="8090" spans="1:16" x14ac:dyDescent="0.25">
      <c r="A8090" t="s">
        <v>0</v>
      </c>
      <c r="B8090" t="s">
        <v>11047</v>
      </c>
      <c r="C8090" t="s">
        <v>118</v>
      </c>
      <c r="D8090" t="s">
        <v>3828</v>
      </c>
      <c r="E8090" t="s">
        <v>20</v>
      </c>
      <c r="F8090" t="b">
        <v>0</v>
      </c>
      <c r="G8090" t="s">
        <v>27</v>
      </c>
      <c r="H8090" s="4">
        <v>45756.875092592592</v>
      </c>
      <c r="I8090" t="b">
        <v>0</v>
      </c>
      <c r="J8090" t="b">
        <v>1</v>
      </c>
      <c r="K8090" t="s">
        <v>24</v>
      </c>
      <c r="L8090" t="s">
        <v>22</v>
      </c>
      <c r="M8090">
        <v>105200</v>
      </c>
      <c r="O8090" t="s">
        <v>546</v>
      </c>
      <c r="P8090" t="s">
        <v>11048</v>
      </c>
    </row>
    <row r="8091" spans="1:16" x14ac:dyDescent="0.25">
      <c r="A8091" t="s">
        <v>139</v>
      </c>
      <c r="B8091" t="s">
        <v>11049</v>
      </c>
      <c r="C8091" t="s">
        <v>47</v>
      </c>
      <c r="D8091" t="s">
        <v>3828</v>
      </c>
      <c r="E8091" t="s">
        <v>20</v>
      </c>
      <c r="F8091" t="b">
        <v>0</v>
      </c>
      <c r="G8091" t="s">
        <v>41</v>
      </c>
      <c r="H8091" s="4">
        <v>45756.89334490741</v>
      </c>
      <c r="I8091" t="b">
        <v>0</v>
      </c>
      <c r="J8091" t="b">
        <v>1</v>
      </c>
      <c r="K8091" t="s">
        <v>24</v>
      </c>
      <c r="L8091" t="s">
        <v>22</v>
      </c>
      <c r="M8091">
        <v>137300</v>
      </c>
      <c r="O8091" t="s">
        <v>11050</v>
      </c>
      <c r="P8091" t="s">
        <v>4857</v>
      </c>
    </row>
    <row r="8092" spans="1:16" x14ac:dyDescent="0.25">
      <c r="A8092" t="s">
        <v>2</v>
      </c>
      <c r="B8092" t="s">
        <v>2</v>
      </c>
      <c r="C8092" t="s">
        <v>515</v>
      </c>
      <c r="D8092" t="s">
        <v>3973</v>
      </c>
      <c r="E8092" t="s">
        <v>51</v>
      </c>
      <c r="F8092" t="b">
        <v>0</v>
      </c>
      <c r="G8092" t="s">
        <v>35</v>
      </c>
      <c r="H8092" s="4">
        <v>45756.893738425933</v>
      </c>
      <c r="I8092" t="b">
        <v>0</v>
      </c>
      <c r="J8092" t="b">
        <v>1</v>
      </c>
      <c r="K8092" t="s">
        <v>24</v>
      </c>
      <c r="L8092" t="s">
        <v>36</v>
      </c>
      <c r="N8092">
        <v>69.395004272460938</v>
      </c>
      <c r="O8092" t="s">
        <v>3933</v>
      </c>
      <c r="P8092" t="s">
        <v>11051</v>
      </c>
    </row>
    <row r="8093" spans="1:16" x14ac:dyDescent="0.25">
      <c r="A8093" t="s">
        <v>2</v>
      </c>
      <c r="B8093" t="s">
        <v>11052</v>
      </c>
      <c r="C8093" t="s">
        <v>1007</v>
      </c>
      <c r="D8093" t="s">
        <v>3973</v>
      </c>
      <c r="E8093" t="s">
        <v>51</v>
      </c>
      <c r="F8093" t="b">
        <v>0</v>
      </c>
      <c r="G8093" t="s">
        <v>30</v>
      </c>
      <c r="H8093" s="4">
        <v>45756.894386574073</v>
      </c>
      <c r="I8093" t="b">
        <v>0</v>
      </c>
      <c r="J8093" t="b">
        <v>1</v>
      </c>
      <c r="K8093" t="s">
        <v>24</v>
      </c>
      <c r="L8093" t="s">
        <v>36</v>
      </c>
      <c r="N8093">
        <v>59</v>
      </c>
      <c r="O8093" t="s">
        <v>3933</v>
      </c>
      <c r="P8093" t="s">
        <v>11053</v>
      </c>
    </row>
    <row r="8094" spans="1:16" x14ac:dyDescent="0.25">
      <c r="A8094" t="s">
        <v>139</v>
      </c>
      <c r="B8094" t="s">
        <v>1232</v>
      </c>
      <c r="C8094" t="s">
        <v>465</v>
      </c>
      <c r="D8094" t="s">
        <v>3973</v>
      </c>
      <c r="E8094" t="s">
        <v>20</v>
      </c>
      <c r="F8094" t="b">
        <v>0</v>
      </c>
      <c r="G8094" t="s">
        <v>41</v>
      </c>
      <c r="H8094" s="4">
        <v>45756.916979166657</v>
      </c>
      <c r="I8094" t="b">
        <v>0</v>
      </c>
      <c r="J8094" t="b">
        <v>0</v>
      </c>
      <c r="K8094" t="s">
        <v>24</v>
      </c>
      <c r="L8094" t="s">
        <v>22</v>
      </c>
      <c r="M8094">
        <v>95000</v>
      </c>
      <c r="O8094" t="s">
        <v>3827</v>
      </c>
      <c r="P8094" t="s">
        <v>2400</v>
      </c>
    </row>
    <row r="8095" spans="1:16" x14ac:dyDescent="0.25">
      <c r="A8095" t="s">
        <v>2</v>
      </c>
      <c r="B8095" t="s">
        <v>11054</v>
      </c>
      <c r="C8095" t="s">
        <v>489</v>
      </c>
      <c r="D8095" t="s">
        <v>2208</v>
      </c>
      <c r="E8095" t="s">
        <v>20</v>
      </c>
      <c r="F8095" t="b">
        <v>0</v>
      </c>
      <c r="G8095" t="s">
        <v>27</v>
      </c>
      <c r="H8095" s="4">
        <v>45756.934652777767</v>
      </c>
      <c r="I8095" t="b">
        <v>1</v>
      </c>
      <c r="J8095" t="b">
        <v>0</v>
      </c>
      <c r="K8095" t="s">
        <v>24</v>
      </c>
      <c r="L8095" t="s">
        <v>36</v>
      </c>
      <c r="N8095">
        <v>90.354995727539063</v>
      </c>
      <c r="O8095" t="s">
        <v>2425</v>
      </c>
      <c r="P8095" t="s">
        <v>11055</v>
      </c>
    </row>
    <row r="8096" spans="1:16" x14ac:dyDescent="0.25">
      <c r="A8096" t="s">
        <v>40</v>
      </c>
      <c r="B8096" t="s">
        <v>11056</v>
      </c>
      <c r="C8096" t="s">
        <v>653</v>
      </c>
      <c r="D8096" t="s">
        <v>3973</v>
      </c>
      <c r="E8096" t="s">
        <v>20</v>
      </c>
      <c r="F8096" t="b">
        <v>0</v>
      </c>
      <c r="G8096" t="s">
        <v>27</v>
      </c>
      <c r="H8096" s="4">
        <v>45756.93478009259</v>
      </c>
      <c r="I8096" t="b">
        <v>0</v>
      </c>
      <c r="J8096" t="b">
        <v>0</v>
      </c>
      <c r="K8096" t="s">
        <v>24</v>
      </c>
      <c r="L8096" t="s">
        <v>22</v>
      </c>
      <c r="M8096">
        <v>132500</v>
      </c>
      <c r="O8096" t="s">
        <v>11057</v>
      </c>
      <c r="P8096" t="s">
        <v>11058</v>
      </c>
    </row>
    <row r="8097" spans="1:16" x14ac:dyDescent="0.25">
      <c r="A8097" t="s">
        <v>40</v>
      </c>
      <c r="B8097" t="s">
        <v>11059</v>
      </c>
      <c r="C8097" t="s">
        <v>73</v>
      </c>
      <c r="D8097" t="s">
        <v>3828</v>
      </c>
      <c r="E8097" t="s">
        <v>20</v>
      </c>
      <c r="F8097" t="b">
        <v>0</v>
      </c>
      <c r="G8097" t="s">
        <v>41</v>
      </c>
      <c r="H8097" s="4">
        <v>45756.935115740736</v>
      </c>
      <c r="I8097" t="b">
        <v>0</v>
      </c>
      <c r="J8097" t="b">
        <v>0</v>
      </c>
      <c r="K8097" t="s">
        <v>24</v>
      </c>
      <c r="L8097" t="s">
        <v>36</v>
      </c>
      <c r="N8097">
        <v>47.5</v>
      </c>
      <c r="O8097" t="s">
        <v>11060</v>
      </c>
      <c r="P8097" t="s">
        <v>11061</v>
      </c>
    </row>
    <row r="8098" spans="1:16" x14ac:dyDescent="0.25">
      <c r="A8098" t="s">
        <v>2</v>
      </c>
      <c r="B8098" t="s">
        <v>2</v>
      </c>
      <c r="C8098" t="s">
        <v>1636</v>
      </c>
      <c r="D8098" t="s">
        <v>3600</v>
      </c>
      <c r="E8098" t="s">
        <v>51</v>
      </c>
      <c r="F8098" t="b">
        <v>0</v>
      </c>
      <c r="G8098" t="s">
        <v>52</v>
      </c>
      <c r="H8098" s="4">
        <v>45756.936215277783</v>
      </c>
      <c r="I8098" t="b">
        <v>1</v>
      </c>
      <c r="J8098" t="b">
        <v>1</v>
      </c>
      <c r="K8098" t="s">
        <v>24</v>
      </c>
      <c r="L8098" t="s">
        <v>36</v>
      </c>
      <c r="N8098">
        <v>60.130001068115227</v>
      </c>
      <c r="O8098" t="s">
        <v>783</v>
      </c>
      <c r="P8098" t="s">
        <v>11062</v>
      </c>
    </row>
    <row r="8099" spans="1:16" x14ac:dyDescent="0.25">
      <c r="A8099" t="s">
        <v>19</v>
      </c>
      <c r="B8099" t="s">
        <v>19</v>
      </c>
      <c r="C8099" t="s">
        <v>829</v>
      </c>
      <c r="D8099" t="s">
        <v>5535</v>
      </c>
      <c r="E8099" t="s">
        <v>20</v>
      </c>
      <c r="F8099" t="b">
        <v>0</v>
      </c>
      <c r="G8099" t="s">
        <v>27</v>
      </c>
      <c r="H8099" s="4">
        <v>45757.015856481477</v>
      </c>
      <c r="I8099" t="b">
        <v>0</v>
      </c>
      <c r="J8099" t="b">
        <v>1</v>
      </c>
      <c r="K8099" t="s">
        <v>24</v>
      </c>
      <c r="L8099" t="s">
        <v>22</v>
      </c>
      <c r="M8099">
        <v>108267</v>
      </c>
      <c r="O8099" t="s">
        <v>11063</v>
      </c>
      <c r="P8099" t="s">
        <v>1095</v>
      </c>
    </row>
    <row r="8100" spans="1:16" x14ac:dyDescent="0.25">
      <c r="A8100" t="s">
        <v>1</v>
      </c>
      <c r="B8100" t="s">
        <v>11064</v>
      </c>
      <c r="C8100" t="s">
        <v>2247</v>
      </c>
      <c r="D8100" t="s">
        <v>3828</v>
      </c>
      <c r="E8100" t="s">
        <v>20</v>
      </c>
      <c r="F8100" t="b">
        <v>0</v>
      </c>
      <c r="G8100" t="s">
        <v>27</v>
      </c>
      <c r="H8100" s="4">
        <v>45757.015868055547</v>
      </c>
      <c r="I8100" t="b">
        <v>1</v>
      </c>
      <c r="J8100" t="b">
        <v>0</v>
      </c>
      <c r="K8100" t="s">
        <v>24</v>
      </c>
      <c r="L8100" t="s">
        <v>22</v>
      </c>
      <c r="M8100">
        <v>120000</v>
      </c>
      <c r="O8100" t="s">
        <v>11065</v>
      </c>
      <c r="P8100" t="s">
        <v>447</v>
      </c>
    </row>
    <row r="8101" spans="1:16" x14ac:dyDescent="0.25">
      <c r="A8101" t="s">
        <v>0</v>
      </c>
      <c r="B8101" t="s">
        <v>0</v>
      </c>
      <c r="C8101" t="s">
        <v>11066</v>
      </c>
      <c r="D8101" t="s">
        <v>7547</v>
      </c>
      <c r="E8101" t="s">
        <v>34</v>
      </c>
      <c r="F8101" t="b">
        <v>0</v>
      </c>
      <c r="G8101" t="s">
        <v>41</v>
      </c>
      <c r="H8101" s="4">
        <v>45757.20884259259</v>
      </c>
      <c r="I8101" t="b">
        <v>0</v>
      </c>
      <c r="J8101" t="b">
        <v>0</v>
      </c>
      <c r="K8101" t="s">
        <v>24</v>
      </c>
      <c r="L8101" t="s">
        <v>36</v>
      </c>
      <c r="N8101">
        <v>15</v>
      </c>
      <c r="O8101" t="s">
        <v>7548</v>
      </c>
      <c r="P8101" t="s">
        <v>61</v>
      </c>
    </row>
    <row r="8102" spans="1:16" x14ac:dyDescent="0.25">
      <c r="A8102" t="s">
        <v>25</v>
      </c>
      <c r="B8102" t="s">
        <v>4989</v>
      </c>
      <c r="C8102" t="s">
        <v>82</v>
      </c>
      <c r="D8102" t="s">
        <v>4093</v>
      </c>
      <c r="E8102" t="s">
        <v>20</v>
      </c>
      <c r="F8102" t="b">
        <v>0</v>
      </c>
      <c r="G8102" t="s">
        <v>27</v>
      </c>
      <c r="H8102" s="4">
        <v>45757.250011574077</v>
      </c>
      <c r="I8102" t="b">
        <v>0</v>
      </c>
      <c r="J8102" t="b">
        <v>1</v>
      </c>
      <c r="K8102" t="s">
        <v>24</v>
      </c>
      <c r="L8102" t="s">
        <v>36</v>
      </c>
      <c r="N8102">
        <v>74</v>
      </c>
      <c r="O8102" t="s">
        <v>1511</v>
      </c>
      <c r="P8102" t="s">
        <v>4990</v>
      </c>
    </row>
    <row r="8103" spans="1:16" x14ac:dyDescent="0.25">
      <c r="A8103" t="s">
        <v>0</v>
      </c>
      <c r="B8103" t="s">
        <v>3561</v>
      </c>
      <c r="C8103" t="s">
        <v>376</v>
      </c>
      <c r="D8103" t="s">
        <v>3828</v>
      </c>
      <c r="E8103" t="s">
        <v>20</v>
      </c>
      <c r="F8103" t="b">
        <v>0</v>
      </c>
      <c r="G8103" t="s">
        <v>52</v>
      </c>
      <c r="H8103" s="4">
        <v>45757.250717592593</v>
      </c>
      <c r="I8103" t="b">
        <v>0</v>
      </c>
      <c r="J8103" t="b">
        <v>0</v>
      </c>
      <c r="K8103" t="s">
        <v>24</v>
      </c>
      <c r="L8103" t="s">
        <v>22</v>
      </c>
      <c r="M8103">
        <v>85000</v>
      </c>
      <c r="O8103" t="s">
        <v>398</v>
      </c>
      <c r="P8103" t="s">
        <v>11067</v>
      </c>
    </row>
    <row r="8104" spans="1:16" x14ac:dyDescent="0.25">
      <c r="A8104" t="s">
        <v>0</v>
      </c>
      <c r="B8104" t="s">
        <v>11068</v>
      </c>
      <c r="C8104" t="s">
        <v>3787</v>
      </c>
      <c r="D8104" t="s">
        <v>3828</v>
      </c>
      <c r="E8104" t="s">
        <v>20</v>
      </c>
      <c r="F8104" t="b">
        <v>0</v>
      </c>
      <c r="G8104" t="s">
        <v>52</v>
      </c>
      <c r="H8104" s="4">
        <v>45757.250717592593</v>
      </c>
      <c r="I8104" t="b">
        <v>0</v>
      </c>
      <c r="J8104" t="b">
        <v>0</v>
      </c>
      <c r="K8104" t="s">
        <v>24</v>
      </c>
      <c r="L8104" t="s">
        <v>22</v>
      </c>
      <c r="M8104">
        <v>74000</v>
      </c>
      <c r="O8104" t="s">
        <v>398</v>
      </c>
      <c r="P8104" t="s">
        <v>1374</v>
      </c>
    </row>
    <row r="8105" spans="1:16" x14ac:dyDescent="0.25">
      <c r="A8105" t="s">
        <v>1</v>
      </c>
      <c r="B8105" t="s">
        <v>11027</v>
      </c>
      <c r="C8105" t="s">
        <v>82</v>
      </c>
      <c r="D8105" t="s">
        <v>11069</v>
      </c>
      <c r="E8105" t="s">
        <v>20</v>
      </c>
      <c r="F8105" t="b">
        <v>0</v>
      </c>
      <c r="G8105" t="s">
        <v>27</v>
      </c>
      <c r="H8105" s="4">
        <v>45757.250810185193</v>
      </c>
      <c r="I8105" t="b">
        <v>0</v>
      </c>
      <c r="J8105" t="b">
        <v>1</v>
      </c>
      <c r="K8105" t="s">
        <v>24</v>
      </c>
      <c r="L8105" t="s">
        <v>22</v>
      </c>
      <c r="M8105">
        <v>171500</v>
      </c>
      <c r="O8105" t="s">
        <v>11028</v>
      </c>
      <c r="P8105" t="s">
        <v>447</v>
      </c>
    </row>
    <row r="8106" spans="1:16" x14ac:dyDescent="0.25">
      <c r="A8106" t="s">
        <v>19</v>
      </c>
      <c r="B8106" t="s">
        <v>11070</v>
      </c>
      <c r="C8106" t="s">
        <v>561</v>
      </c>
      <c r="D8106" t="s">
        <v>3828</v>
      </c>
      <c r="E8106" t="s">
        <v>20</v>
      </c>
      <c r="F8106" t="b">
        <v>0</v>
      </c>
      <c r="G8106" t="s">
        <v>27</v>
      </c>
      <c r="H8106" s="4">
        <v>45757.250833333332</v>
      </c>
      <c r="I8106" t="b">
        <v>0</v>
      </c>
      <c r="J8106" t="b">
        <v>1</v>
      </c>
      <c r="K8106" t="s">
        <v>24</v>
      </c>
      <c r="L8106" t="s">
        <v>22</v>
      </c>
      <c r="M8106">
        <v>157590</v>
      </c>
      <c r="O8106" t="s">
        <v>254</v>
      </c>
      <c r="P8106" t="s">
        <v>11071</v>
      </c>
    </row>
    <row r="8107" spans="1:16" x14ac:dyDescent="0.25">
      <c r="A8107" t="s">
        <v>1</v>
      </c>
      <c r="B8107" t="s">
        <v>11072</v>
      </c>
      <c r="C8107" t="s">
        <v>465</v>
      </c>
      <c r="D8107" t="s">
        <v>11073</v>
      </c>
      <c r="E8107" t="s">
        <v>20</v>
      </c>
      <c r="F8107" t="b">
        <v>0</v>
      </c>
      <c r="G8107" t="s">
        <v>41</v>
      </c>
      <c r="H8107" s="4">
        <v>45757.250914351847</v>
      </c>
      <c r="I8107" t="b">
        <v>0</v>
      </c>
      <c r="J8107" t="b">
        <v>0</v>
      </c>
      <c r="K8107" t="s">
        <v>24</v>
      </c>
      <c r="L8107" t="s">
        <v>22</v>
      </c>
      <c r="M8107">
        <v>119000</v>
      </c>
      <c r="O8107" t="s">
        <v>2445</v>
      </c>
      <c r="P8107" t="s">
        <v>2124</v>
      </c>
    </row>
    <row r="8108" spans="1:16" x14ac:dyDescent="0.25">
      <c r="A8108" t="s">
        <v>19</v>
      </c>
      <c r="B8108" t="s">
        <v>10750</v>
      </c>
      <c r="C8108" t="s">
        <v>180</v>
      </c>
      <c r="D8108" t="s">
        <v>3600</v>
      </c>
      <c r="E8108" t="s">
        <v>20</v>
      </c>
      <c r="F8108" t="b">
        <v>0</v>
      </c>
      <c r="G8108" t="s">
        <v>41</v>
      </c>
      <c r="H8108" s="4">
        <v>45757.250914351847</v>
      </c>
      <c r="I8108" t="b">
        <v>0</v>
      </c>
      <c r="J8108" t="b">
        <v>1</v>
      </c>
      <c r="K8108" t="s">
        <v>24</v>
      </c>
      <c r="L8108" t="s">
        <v>22</v>
      </c>
      <c r="M8108">
        <v>168000</v>
      </c>
      <c r="O8108" t="s">
        <v>2224</v>
      </c>
      <c r="P8108" t="s">
        <v>10752</v>
      </c>
    </row>
    <row r="8109" spans="1:16" x14ac:dyDescent="0.25">
      <c r="A8109" t="s">
        <v>1</v>
      </c>
      <c r="B8109" t="s">
        <v>11074</v>
      </c>
      <c r="C8109" t="s">
        <v>298</v>
      </c>
      <c r="D8109" t="s">
        <v>4109</v>
      </c>
      <c r="E8109" t="s">
        <v>20</v>
      </c>
      <c r="F8109" t="b">
        <v>0</v>
      </c>
      <c r="G8109" t="s">
        <v>298</v>
      </c>
      <c r="H8109" s="4">
        <v>45757.268599537027</v>
      </c>
      <c r="I8109" t="b">
        <v>0</v>
      </c>
      <c r="J8109" t="b">
        <v>0</v>
      </c>
      <c r="K8109" t="s">
        <v>298</v>
      </c>
      <c r="L8109" t="s">
        <v>22</v>
      </c>
      <c r="M8109">
        <v>36000</v>
      </c>
      <c r="O8109" t="s">
        <v>11075</v>
      </c>
      <c r="P8109" t="s">
        <v>193</v>
      </c>
    </row>
    <row r="8110" spans="1:16" x14ac:dyDescent="0.25">
      <c r="A8110" t="s">
        <v>2</v>
      </c>
      <c r="B8110" t="s">
        <v>2</v>
      </c>
      <c r="C8110" t="s">
        <v>7428</v>
      </c>
      <c r="D8110" t="s">
        <v>4972</v>
      </c>
      <c r="E8110" t="s">
        <v>20</v>
      </c>
      <c r="F8110" t="b">
        <v>0</v>
      </c>
      <c r="G8110" t="s">
        <v>226</v>
      </c>
      <c r="H8110" s="4">
        <v>45757.273310185177</v>
      </c>
      <c r="I8110" t="b">
        <v>1</v>
      </c>
      <c r="J8110" t="b">
        <v>0</v>
      </c>
      <c r="K8110" t="s">
        <v>226</v>
      </c>
      <c r="L8110" t="s">
        <v>22</v>
      </c>
      <c r="M8110">
        <v>65000</v>
      </c>
      <c r="O8110" t="s">
        <v>7429</v>
      </c>
      <c r="P8110" t="s">
        <v>7430</v>
      </c>
    </row>
    <row r="8111" spans="1:16" x14ac:dyDescent="0.25">
      <c r="A8111" t="s">
        <v>28</v>
      </c>
      <c r="B8111" t="s">
        <v>11076</v>
      </c>
      <c r="C8111" t="s">
        <v>39</v>
      </c>
      <c r="D8111" t="s">
        <v>3985</v>
      </c>
      <c r="E8111" t="s">
        <v>20</v>
      </c>
      <c r="F8111" t="b">
        <v>1</v>
      </c>
      <c r="G8111" t="s">
        <v>2012</v>
      </c>
      <c r="H8111" s="4">
        <v>45757.285578703697</v>
      </c>
      <c r="I8111" t="b">
        <v>0</v>
      </c>
      <c r="J8111" t="b">
        <v>0</v>
      </c>
      <c r="K8111" t="s">
        <v>2012</v>
      </c>
      <c r="L8111" t="s">
        <v>22</v>
      </c>
      <c r="M8111">
        <v>275000</v>
      </c>
      <c r="O8111" t="s">
        <v>4053</v>
      </c>
      <c r="P8111" t="s">
        <v>11077</v>
      </c>
    </row>
    <row r="8112" spans="1:16" x14ac:dyDescent="0.25">
      <c r="A8112" t="s">
        <v>1</v>
      </c>
      <c r="B8112" t="s">
        <v>168</v>
      </c>
      <c r="C8112" t="s">
        <v>11078</v>
      </c>
      <c r="D8112" t="s">
        <v>3970</v>
      </c>
      <c r="E8112" t="s">
        <v>20</v>
      </c>
      <c r="F8112" t="b">
        <v>0</v>
      </c>
      <c r="G8112" t="s">
        <v>23</v>
      </c>
      <c r="H8112" s="4">
        <v>45757.2893287037</v>
      </c>
      <c r="I8112" t="b">
        <v>0</v>
      </c>
      <c r="J8112" t="b">
        <v>1</v>
      </c>
      <c r="K8112" t="s">
        <v>24</v>
      </c>
      <c r="L8112" t="s">
        <v>22</v>
      </c>
      <c r="M8112">
        <v>207500</v>
      </c>
      <c r="O8112" t="s">
        <v>3656</v>
      </c>
      <c r="P8112" t="s">
        <v>11079</v>
      </c>
    </row>
    <row r="8113" spans="1:16" x14ac:dyDescent="0.25">
      <c r="A8113" t="s">
        <v>139</v>
      </c>
      <c r="B8113" t="s">
        <v>11080</v>
      </c>
      <c r="C8113" t="s">
        <v>192</v>
      </c>
      <c r="D8113" t="s">
        <v>3957</v>
      </c>
      <c r="E8113" t="s">
        <v>20</v>
      </c>
      <c r="F8113" t="b">
        <v>0</v>
      </c>
      <c r="G8113" t="s">
        <v>23</v>
      </c>
      <c r="H8113" s="4">
        <v>45757.330937500003</v>
      </c>
      <c r="I8113" t="b">
        <v>0</v>
      </c>
      <c r="J8113" t="b">
        <v>1</v>
      </c>
      <c r="K8113" t="s">
        <v>24</v>
      </c>
      <c r="L8113" t="s">
        <v>36</v>
      </c>
      <c r="N8113">
        <v>12.985000610351561</v>
      </c>
      <c r="O8113" t="s">
        <v>254</v>
      </c>
      <c r="P8113" t="s">
        <v>2174</v>
      </c>
    </row>
    <row r="8114" spans="1:16" x14ac:dyDescent="0.25">
      <c r="A8114" t="s">
        <v>0</v>
      </c>
      <c r="B8114" t="s">
        <v>11081</v>
      </c>
      <c r="C8114" t="s">
        <v>278</v>
      </c>
      <c r="D8114" t="s">
        <v>3957</v>
      </c>
      <c r="E8114" t="s">
        <v>20</v>
      </c>
      <c r="F8114" t="b">
        <v>0</v>
      </c>
      <c r="G8114" t="s">
        <v>23</v>
      </c>
      <c r="H8114" s="4">
        <v>45757.330937500003</v>
      </c>
      <c r="I8114" t="b">
        <v>0</v>
      </c>
      <c r="J8114" t="b">
        <v>1</v>
      </c>
      <c r="K8114" t="s">
        <v>24</v>
      </c>
      <c r="L8114" t="s">
        <v>36</v>
      </c>
      <c r="N8114">
        <v>16.014999389648441</v>
      </c>
      <c r="O8114" t="s">
        <v>2913</v>
      </c>
      <c r="P8114" t="s">
        <v>11082</v>
      </c>
    </row>
    <row r="8115" spans="1:16" x14ac:dyDescent="0.25">
      <c r="A8115" t="s">
        <v>1</v>
      </c>
      <c r="B8115" t="s">
        <v>11083</v>
      </c>
      <c r="C8115" t="s">
        <v>211</v>
      </c>
      <c r="D8115" t="s">
        <v>3957</v>
      </c>
      <c r="E8115" t="s">
        <v>20</v>
      </c>
      <c r="F8115" t="b">
        <v>0</v>
      </c>
      <c r="G8115" t="s">
        <v>23</v>
      </c>
      <c r="H8115" s="4">
        <v>45757.331018518518</v>
      </c>
      <c r="I8115" t="b">
        <v>0</v>
      </c>
      <c r="J8115" t="b">
        <v>1</v>
      </c>
      <c r="K8115" t="s">
        <v>24</v>
      </c>
      <c r="L8115" t="s">
        <v>36</v>
      </c>
      <c r="N8115">
        <v>31.97499847412109</v>
      </c>
      <c r="O8115" t="s">
        <v>800</v>
      </c>
      <c r="P8115" t="s">
        <v>4046</v>
      </c>
    </row>
    <row r="8116" spans="1:16" x14ac:dyDescent="0.25">
      <c r="A8116" t="s">
        <v>2</v>
      </c>
      <c r="B8116" t="s">
        <v>11084</v>
      </c>
      <c r="C8116" t="s">
        <v>118</v>
      </c>
      <c r="D8116" t="s">
        <v>3957</v>
      </c>
      <c r="E8116" t="s">
        <v>20</v>
      </c>
      <c r="F8116" t="b">
        <v>0</v>
      </c>
      <c r="G8116" t="s">
        <v>27</v>
      </c>
      <c r="H8116" s="4">
        <v>45757.33457175926</v>
      </c>
      <c r="I8116" t="b">
        <v>0</v>
      </c>
      <c r="J8116" t="b">
        <v>1</v>
      </c>
      <c r="K8116" t="s">
        <v>24</v>
      </c>
      <c r="L8116" t="s">
        <v>36</v>
      </c>
      <c r="N8116">
        <v>48.400001525878913</v>
      </c>
      <c r="O8116" t="s">
        <v>3778</v>
      </c>
      <c r="P8116" t="s">
        <v>11085</v>
      </c>
    </row>
    <row r="8117" spans="1:16" x14ac:dyDescent="0.25">
      <c r="A8117" t="s">
        <v>2</v>
      </c>
      <c r="B8117" t="s">
        <v>9310</v>
      </c>
      <c r="C8117" t="s">
        <v>192</v>
      </c>
      <c r="D8117" t="s">
        <v>3957</v>
      </c>
      <c r="E8117" t="s">
        <v>20</v>
      </c>
      <c r="F8117" t="b">
        <v>0</v>
      </c>
      <c r="G8117" t="s">
        <v>27</v>
      </c>
      <c r="H8117" s="4">
        <v>45757.334606481483</v>
      </c>
      <c r="I8117" t="b">
        <v>0</v>
      </c>
      <c r="J8117" t="b">
        <v>1</v>
      </c>
      <c r="K8117" t="s">
        <v>24</v>
      </c>
      <c r="L8117" t="s">
        <v>36</v>
      </c>
      <c r="N8117">
        <v>54.130001068115227</v>
      </c>
      <c r="O8117" t="s">
        <v>3778</v>
      </c>
      <c r="P8117" t="s">
        <v>2053</v>
      </c>
    </row>
    <row r="8118" spans="1:16" x14ac:dyDescent="0.25">
      <c r="A8118" t="s">
        <v>2</v>
      </c>
      <c r="B8118" t="s">
        <v>11086</v>
      </c>
      <c r="C8118" t="s">
        <v>278</v>
      </c>
      <c r="D8118" t="s">
        <v>3957</v>
      </c>
      <c r="E8118" t="s">
        <v>20</v>
      </c>
      <c r="F8118" t="b">
        <v>0</v>
      </c>
      <c r="G8118" t="s">
        <v>41</v>
      </c>
      <c r="H8118" s="4">
        <v>45757.346203703702</v>
      </c>
      <c r="I8118" t="b">
        <v>0</v>
      </c>
      <c r="J8118" t="b">
        <v>1</v>
      </c>
      <c r="K8118" t="s">
        <v>24</v>
      </c>
      <c r="L8118" t="s">
        <v>36</v>
      </c>
      <c r="N8118">
        <v>46.455001831054688</v>
      </c>
      <c r="O8118" t="s">
        <v>2546</v>
      </c>
      <c r="P8118" t="s">
        <v>11087</v>
      </c>
    </row>
    <row r="8119" spans="1:16" x14ac:dyDescent="0.25">
      <c r="A8119" t="s">
        <v>2</v>
      </c>
      <c r="B8119" t="s">
        <v>11088</v>
      </c>
      <c r="C8119" t="s">
        <v>1385</v>
      </c>
      <c r="D8119" t="s">
        <v>3957</v>
      </c>
      <c r="E8119" t="s">
        <v>20</v>
      </c>
      <c r="F8119" t="b">
        <v>0</v>
      </c>
      <c r="G8119" t="s">
        <v>41</v>
      </c>
      <c r="H8119" s="4">
        <v>45757.346238425933</v>
      </c>
      <c r="I8119" t="b">
        <v>0</v>
      </c>
      <c r="J8119" t="b">
        <v>1</v>
      </c>
      <c r="K8119" t="s">
        <v>24</v>
      </c>
      <c r="L8119" t="s">
        <v>36</v>
      </c>
      <c r="N8119">
        <v>53.069999694824219</v>
      </c>
      <c r="O8119" t="s">
        <v>11089</v>
      </c>
      <c r="P8119" t="s">
        <v>3523</v>
      </c>
    </row>
    <row r="8120" spans="1:16" x14ac:dyDescent="0.25">
      <c r="A8120" t="s">
        <v>2</v>
      </c>
      <c r="B8120" t="s">
        <v>2</v>
      </c>
      <c r="C8120" t="s">
        <v>936</v>
      </c>
      <c r="D8120" t="s">
        <v>4090</v>
      </c>
      <c r="E8120" t="s">
        <v>20</v>
      </c>
      <c r="F8120" t="b">
        <v>0</v>
      </c>
      <c r="G8120" t="s">
        <v>30</v>
      </c>
      <c r="H8120" s="4">
        <v>45757.346805555557</v>
      </c>
      <c r="I8120" t="b">
        <v>0</v>
      </c>
      <c r="J8120" t="b">
        <v>0</v>
      </c>
      <c r="K8120" t="s">
        <v>24</v>
      </c>
      <c r="L8120" t="s">
        <v>36</v>
      </c>
      <c r="N8120">
        <v>42.5</v>
      </c>
      <c r="O8120" t="s">
        <v>9473</v>
      </c>
      <c r="P8120" t="s">
        <v>9474</v>
      </c>
    </row>
    <row r="8121" spans="1:16" x14ac:dyDescent="0.25">
      <c r="A8121" t="s">
        <v>0</v>
      </c>
      <c r="B8121" t="s">
        <v>103</v>
      </c>
      <c r="C8121" t="s">
        <v>1111</v>
      </c>
      <c r="D8121" t="s">
        <v>3973</v>
      </c>
      <c r="E8121" t="s">
        <v>20</v>
      </c>
      <c r="F8121" t="b">
        <v>0</v>
      </c>
      <c r="G8121" t="s">
        <v>30</v>
      </c>
      <c r="H8121" s="4">
        <v>45757.375601851847</v>
      </c>
      <c r="I8121" t="b">
        <v>1</v>
      </c>
      <c r="J8121" t="b">
        <v>0</v>
      </c>
      <c r="K8121" t="s">
        <v>24</v>
      </c>
      <c r="L8121" t="s">
        <v>22</v>
      </c>
      <c r="M8121">
        <v>77500</v>
      </c>
      <c r="O8121" t="s">
        <v>11090</v>
      </c>
      <c r="P8121" t="s">
        <v>2835</v>
      </c>
    </row>
    <row r="8122" spans="1:16" x14ac:dyDescent="0.25">
      <c r="A8122" t="s">
        <v>1</v>
      </c>
      <c r="B8122" t="s">
        <v>11091</v>
      </c>
      <c r="C8122" t="s">
        <v>24</v>
      </c>
      <c r="D8122" t="s">
        <v>4035</v>
      </c>
      <c r="E8122" t="s">
        <v>20</v>
      </c>
      <c r="F8122" t="b">
        <v>0</v>
      </c>
      <c r="G8122" t="s">
        <v>27</v>
      </c>
      <c r="H8122" s="4">
        <v>45757.376215277778</v>
      </c>
      <c r="I8122" t="b">
        <v>0</v>
      </c>
      <c r="J8122" t="b">
        <v>0</v>
      </c>
      <c r="K8122" t="s">
        <v>24</v>
      </c>
      <c r="L8122" t="s">
        <v>22</v>
      </c>
      <c r="M8122">
        <v>192720</v>
      </c>
      <c r="O8122" t="s">
        <v>2831</v>
      </c>
      <c r="P8122" t="s">
        <v>11092</v>
      </c>
    </row>
    <row r="8123" spans="1:16" x14ac:dyDescent="0.25">
      <c r="A8123" t="s">
        <v>28</v>
      </c>
      <c r="B8123" t="s">
        <v>11093</v>
      </c>
      <c r="C8123" t="s">
        <v>49</v>
      </c>
      <c r="D8123" t="s">
        <v>3973</v>
      </c>
      <c r="E8123" t="s">
        <v>20</v>
      </c>
      <c r="F8123" t="b">
        <v>0</v>
      </c>
      <c r="G8123" t="s">
        <v>30</v>
      </c>
      <c r="H8123" s="4">
        <v>45757.388831018521</v>
      </c>
      <c r="I8123" t="b">
        <v>0</v>
      </c>
      <c r="J8123" t="b">
        <v>1</v>
      </c>
      <c r="K8123" t="s">
        <v>24</v>
      </c>
      <c r="L8123" t="s">
        <v>22</v>
      </c>
      <c r="M8123">
        <v>392000</v>
      </c>
      <c r="O8123" t="s">
        <v>1088</v>
      </c>
      <c r="P8123" t="s">
        <v>11094</v>
      </c>
    </row>
    <row r="8124" spans="1:16" x14ac:dyDescent="0.25">
      <c r="A8124" t="s">
        <v>0</v>
      </c>
      <c r="B8124" t="s">
        <v>11095</v>
      </c>
      <c r="C8124" t="s">
        <v>3162</v>
      </c>
      <c r="D8124" t="s">
        <v>3973</v>
      </c>
      <c r="E8124" t="s">
        <v>20</v>
      </c>
      <c r="F8124" t="b">
        <v>0</v>
      </c>
      <c r="G8124" t="s">
        <v>27</v>
      </c>
      <c r="H8124" s="4">
        <v>45757.416817129633</v>
      </c>
      <c r="I8124" t="b">
        <v>0</v>
      </c>
      <c r="J8124" t="b">
        <v>0</v>
      </c>
      <c r="K8124" t="s">
        <v>24</v>
      </c>
      <c r="L8124" t="s">
        <v>22</v>
      </c>
      <c r="M8124">
        <v>95000</v>
      </c>
      <c r="O8124" t="s">
        <v>202</v>
      </c>
      <c r="P8124" t="s">
        <v>2279</v>
      </c>
    </row>
    <row r="8125" spans="1:16" x14ac:dyDescent="0.25">
      <c r="A8125" t="s">
        <v>2</v>
      </c>
      <c r="B8125" t="s">
        <v>11096</v>
      </c>
      <c r="C8125" t="s">
        <v>653</v>
      </c>
      <c r="D8125" t="s">
        <v>3957</v>
      </c>
      <c r="E8125" t="s">
        <v>34</v>
      </c>
      <c r="F8125" t="b">
        <v>0</v>
      </c>
      <c r="G8125" t="s">
        <v>27</v>
      </c>
      <c r="H8125" s="4">
        <v>45757.417893518519</v>
      </c>
      <c r="I8125" t="b">
        <v>1</v>
      </c>
      <c r="J8125" t="b">
        <v>0</v>
      </c>
      <c r="K8125" t="s">
        <v>24</v>
      </c>
      <c r="L8125" t="s">
        <v>36</v>
      </c>
      <c r="N8125">
        <v>50.965000152587891</v>
      </c>
      <c r="O8125" t="s">
        <v>10864</v>
      </c>
      <c r="P8125" t="s">
        <v>11097</v>
      </c>
    </row>
    <row r="8126" spans="1:16" x14ac:dyDescent="0.25">
      <c r="A8126" t="s">
        <v>1</v>
      </c>
      <c r="B8126" t="s">
        <v>11098</v>
      </c>
      <c r="C8126" t="s">
        <v>39</v>
      </c>
      <c r="D8126" t="s">
        <v>4093</v>
      </c>
      <c r="E8126" t="s">
        <v>20</v>
      </c>
      <c r="F8126" t="b">
        <v>1</v>
      </c>
      <c r="G8126" t="s">
        <v>27</v>
      </c>
      <c r="H8126" s="4">
        <v>45757.417928240742</v>
      </c>
      <c r="I8126" t="b">
        <v>0</v>
      </c>
      <c r="J8126" t="b">
        <v>1</v>
      </c>
      <c r="K8126" t="s">
        <v>24</v>
      </c>
      <c r="L8126" t="s">
        <v>22</v>
      </c>
      <c r="M8126">
        <v>172500</v>
      </c>
      <c r="O8126" t="s">
        <v>4094</v>
      </c>
      <c r="P8126" t="s">
        <v>11099</v>
      </c>
    </row>
    <row r="8127" spans="1:16" x14ac:dyDescent="0.25">
      <c r="A8127" t="s">
        <v>2</v>
      </c>
      <c r="B8127" t="s">
        <v>8727</v>
      </c>
      <c r="C8127" t="s">
        <v>151</v>
      </c>
      <c r="D8127" t="s">
        <v>3957</v>
      </c>
      <c r="E8127" t="s">
        <v>34</v>
      </c>
      <c r="F8127" t="b">
        <v>0</v>
      </c>
      <c r="G8127" t="s">
        <v>35</v>
      </c>
      <c r="H8127" s="4">
        <v>45757.429907407408</v>
      </c>
      <c r="I8127" t="b">
        <v>1</v>
      </c>
      <c r="J8127" t="b">
        <v>0</v>
      </c>
      <c r="K8127" t="s">
        <v>24</v>
      </c>
      <c r="L8127" t="s">
        <v>36</v>
      </c>
      <c r="N8127">
        <v>50.669998168945313</v>
      </c>
      <c r="O8127" t="s">
        <v>8728</v>
      </c>
      <c r="P8127" t="s">
        <v>8729</v>
      </c>
    </row>
    <row r="8128" spans="1:16" x14ac:dyDescent="0.25">
      <c r="A8128" t="s">
        <v>2</v>
      </c>
      <c r="B8128" t="s">
        <v>358</v>
      </c>
      <c r="C8128" t="s">
        <v>82</v>
      </c>
      <c r="D8128" t="s">
        <v>3973</v>
      </c>
      <c r="E8128" t="s">
        <v>20</v>
      </c>
      <c r="F8128" t="b">
        <v>0</v>
      </c>
      <c r="G8128" t="s">
        <v>35</v>
      </c>
      <c r="H8128" s="4">
        <v>45757.430069444446</v>
      </c>
      <c r="I8128" t="b">
        <v>0</v>
      </c>
      <c r="J8128" t="b">
        <v>0</v>
      </c>
      <c r="K8128" t="s">
        <v>24</v>
      </c>
      <c r="L8128" t="s">
        <v>36</v>
      </c>
      <c r="N8128">
        <v>32.5</v>
      </c>
      <c r="O8128" t="s">
        <v>11100</v>
      </c>
      <c r="P8128" t="s">
        <v>11101</v>
      </c>
    </row>
    <row r="8129" spans="1:16" x14ac:dyDescent="0.25">
      <c r="A8129" t="s">
        <v>2</v>
      </c>
      <c r="B8129" t="s">
        <v>2</v>
      </c>
      <c r="C8129" t="s">
        <v>260</v>
      </c>
      <c r="D8129" t="s">
        <v>2208</v>
      </c>
      <c r="E8129" t="s">
        <v>20</v>
      </c>
      <c r="F8129" t="b">
        <v>0</v>
      </c>
      <c r="G8129" t="s">
        <v>52</v>
      </c>
      <c r="H8129" s="4">
        <v>45757.430717592593</v>
      </c>
      <c r="I8129" t="b">
        <v>0</v>
      </c>
      <c r="J8129" t="b">
        <v>1</v>
      </c>
      <c r="K8129" t="s">
        <v>24</v>
      </c>
      <c r="L8129" t="s">
        <v>22</v>
      </c>
      <c r="M8129">
        <v>125000</v>
      </c>
      <c r="O8129" t="s">
        <v>11102</v>
      </c>
      <c r="P8129" t="s">
        <v>11103</v>
      </c>
    </row>
    <row r="8130" spans="1:16" x14ac:dyDescent="0.25">
      <c r="A8130" t="s">
        <v>0</v>
      </c>
      <c r="B8130" t="s">
        <v>731</v>
      </c>
      <c r="C8130" t="s">
        <v>453</v>
      </c>
      <c r="D8130" t="s">
        <v>3957</v>
      </c>
      <c r="E8130" t="s">
        <v>34</v>
      </c>
      <c r="F8130" t="b">
        <v>0</v>
      </c>
      <c r="G8130" t="s">
        <v>27</v>
      </c>
      <c r="H8130" s="4">
        <v>45757.458379629628</v>
      </c>
      <c r="I8130" t="b">
        <v>0</v>
      </c>
      <c r="J8130" t="b">
        <v>1</v>
      </c>
      <c r="K8130" t="s">
        <v>24</v>
      </c>
      <c r="L8130" t="s">
        <v>36</v>
      </c>
      <c r="N8130">
        <v>68.5</v>
      </c>
      <c r="O8130" t="s">
        <v>9238</v>
      </c>
      <c r="P8130" t="s">
        <v>11104</v>
      </c>
    </row>
    <row r="8131" spans="1:16" x14ac:dyDescent="0.25">
      <c r="A8131" t="s">
        <v>0</v>
      </c>
      <c r="B8131" t="s">
        <v>2722</v>
      </c>
      <c r="C8131" t="s">
        <v>1333</v>
      </c>
      <c r="D8131" t="s">
        <v>3957</v>
      </c>
      <c r="E8131" t="s">
        <v>34</v>
      </c>
      <c r="F8131" t="b">
        <v>0</v>
      </c>
      <c r="G8131" t="s">
        <v>27</v>
      </c>
      <c r="H8131" s="4">
        <v>45757.458472222221</v>
      </c>
      <c r="I8131" t="b">
        <v>1</v>
      </c>
      <c r="J8131" t="b">
        <v>1</v>
      </c>
      <c r="K8131" t="s">
        <v>24</v>
      </c>
      <c r="L8131" t="s">
        <v>36</v>
      </c>
      <c r="N8131">
        <v>22.694999694824219</v>
      </c>
      <c r="O8131" t="s">
        <v>4139</v>
      </c>
      <c r="P8131" t="s">
        <v>119</v>
      </c>
    </row>
    <row r="8132" spans="1:16" x14ac:dyDescent="0.25">
      <c r="A8132" t="s">
        <v>0</v>
      </c>
      <c r="B8132" t="s">
        <v>11105</v>
      </c>
      <c r="C8132" t="s">
        <v>509</v>
      </c>
      <c r="D8132" t="s">
        <v>3957</v>
      </c>
      <c r="E8132" t="s">
        <v>34</v>
      </c>
      <c r="F8132" t="b">
        <v>0</v>
      </c>
      <c r="G8132" t="s">
        <v>35</v>
      </c>
      <c r="H8132" s="4">
        <v>45757.458796296298</v>
      </c>
      <c r="I8132" t="b">
        <v>0</v>
      </c>
      <c r="J8132" t="b">
        <v>1</v>
      </c>
      <c r="K8132" t="s">
        <v>24</v>
      </c>
      <c r="L8132" t="s">
        <v>36</v>
      </c>
      <c r="N8132">
        <v>16.510000228881839</v>
      </c>
      <c r="O8132" t="s">
        <v>2409</v>
      </c>
      <c r="P8132" t="s">
        <v>11106</v>
      </c>
    </row>
    <row r="8133" spans="1:16" x14ac:dyDescent="0.25">
      <c r="A8133" t="s">
        <v>25</v>
      </c>
      <c r="B8133" t="s">
        <v>1577</v>
      </c>
      <c r="C8133" t="s">
        <v>1090</v>
      </c>
      <c r="D8133" t="s">
        <v>3957</v>
      </c>
      <c r="E8133" t="s">
        <v>34</v>
      </c>
      <c r="F8133" t="b">
        <v>0</v>
      </c>
      <c r="G8133" t="s">
        <v>35</v>
      </c>
      <c r="H8133" s="4">
        <v>45757.458807870367</v>
      </c>
      <c r="I8133" t="b">
        <v>0</v>
      </c>
      <c r="J8133" t="b">
        <v>1</v>
      </c>
      <c r="K8133" t="s">
        <v>24</v>
      </c>
      <c r="L8133" t="s">
        <v>36</v>
      </c>
      <c r="N8133">
        <v>16.510000228881839</v>
      </c>
      <c r="O8133" t="s">
        <v>11107</v>
      </c>
      <c r="P8133" t="s">
        <v>11108</v>
      </c>
    </row>
    <row r="8134" spans="1:16" x14ac:dyDescent="0.25">
      <c r="A8134" t="s">
        <v>0</v>
      </c>
      <c r="B8134" t="s">
        <v>0</v>
      </c>
      <c r="C8134" t="s">
        <v>11109</v>
      </c>
      <c r="D8134" t="s">
        <v>7547</v>
      </c>
      <c r="E8134" t="s">
        <v>34</v>
      </c>
      <c r="F8134" t="b">
        <v>0</v>
      </c>
      <c r="G8134" t="s">
        <v>41</v>
      </c>
      <c r="H8134" s="4">
        <v>45757.500393518523</v>
      </c>
      <c r="I8134" t="b">
        <v>0</v>
      </c>
      <c r="J8134" t="b">
        <v>0</v>
      </c>
      <c r="K8134" t="s">
        <v>24</v>
      </c>
      <c r="L8134" t="s">
        <v>36</v>
      </c>
      <c r="N8134">
        <v>15</v>
      </c>
      <c r="O8134" t="s">
        <v>7548</v>
      </c>
      <c r="P8134" t="s">
        <v>61</v>
      </c>
    </row>
    <row r="8135" spans="1:16" x14ac:dyDescent="0.25">
      <c r="A8135" t="s">
        <v>0</v>
      </c>
      <c r="B8135" t="s">
        <v>0</v>
      </c>
      <c r="C8135" t="s">
        <v>11110</v>
      </c>
      <c r="D8135" t="s">
        <v>7547</v>
      </c>
      <c r="E8135" t="s">
        <v>34</v>
      </c>
      <c r="F8135" t="b">
        <v>0</v>
      </c>
      <c r="G8135" t="s">
        <v>41</v>
      </c>
      <c r="H8135" s="4">
        <v>45757.500393518523</v>
      </c>
      <c r="I8135" t="b">
        <v>0</v>
      </c>
      <c r="J8135" t="b">
        <v>0</v>
      </c>
      <c r="K8135" t="s">
        <v>24</v>
      </c>
      <c r="L8135" t="s">
        <v>36</v>
      </c>
      <c r="N8135">
        <v>15</v>
      </c>
      <c r="O8135" t="s">
        <v>7548</v>
      </c>
      <c r="P8135" t="s">
        <v>61</v>
      </c>
    </row>
    <row r="8136" spans="1:16" x14ac:dyDescent="0.25">
      <c r="A8136" t="s">
        <v>19</v>
      </c>
      <c r="B8136" t="s">
        <v>11111</v>
      </c>
      <c r="C8136" t="s">
        <v>985</v>
      </c>
      <c r="D8136" t="s">
        <v>3973</v>
      </c>
      <c r="E8136" t="s">
        <v>20</v>
      </c>
      <c r="F8136" t="b">
        <v>0</v>
      </c>
      <c r="G8136" t="s">
        <v>27</v>
      </c>
      <c r="H8136" s="4">
        <v>45757.500891203701</v>
      </c>
      <c r="I8136" t="b">
        <v>0</v>
      </c>
      <c r="J8136" t="b">
        <v>1</v>
      </c>
      <c r="K8136" t="s">
        <v>24</v>
      </c>
      <c r="L8136" t="s">
        <v>22</v>
      </c>
      <c r="M8136">
        <v>175000</v>
      </c>
      <c r="O8136" t="s">
        <v>10297</v>
      </c>
      <c r="P8136" t="s">
        <v>11112</v>
      </c>
    </row>
    <row r="8137" spans="1:16" x14ac:dyDescent="0.25">
      <c r="A8137" t="s">
        <v>2</v>
      </c>
      <c r="B8137" t="s">
        <v>1514</v>
      </c>
      <c r="C8137" t="s">
        <v>774</v>
      </c>
      <c r="D8137" t="s">
        <v>3600</v>
      </c>
      <c r="E8137" t="s">
        <v>20</v>
      </c>
      <c r="F8137" t="b">
        <v>0</v>
      </c>
      <c r="G8137" t="s">
        <v>27</v>
      </c>
      <c r="H8137" s="4">
        <v>45757.501226851848</v>
      </c>
      <c r="I8137" t="b">
        <v>0</v>
      </c>
      <c r="J8137" t="b">
        <v>0</v>
      </c>
      <c r="K8137" t="s">
        <v>24</v>
      </c>
      <c r="L8137" t="s">
        <v>22</v>
      </c>
      <c r="M8137">
        <v>160000</v>
      </c>
      <c r="O8137" t="s">
        <v>123</v>
      </c>
      <c r="P8137" t="s">
        <v>11113</v>
      </c>
    </row>
    <row r="8138" spans="1:16" x14ac:dyDescent="0.25">
      <c r="A8138" t="s">
        <v>28</v>
      </c>
      <c r="B8138" t="s">
        <v>11114</v>
      </c>
      <c r="C8138" t="s">
        <v>283</v>
      </c>
      <c r="D8138" t="s">
        <v>4035</v>
      </c>
      <c r="E8138" t="s">
        <v>20</v>
      </c>
      <c r="F8138" t="b">
        <v>0</v>
      </c>
      <c r="G8138" t="s">
        <v>27</v>
      </c>
      <c r="H8138" s="4">
        <v>45757.501226851848</v>
      </c>
      <c r="I8138" t="b">
        <v>0</v>
      </c>
      <c r="J8138" t="b">
        <v>0</v>
      </c>
      <c r="K8138" t="s">
        <v>24</v>
      </c>
      <c r="L8138" t="s">
        <v>22</v>
      </c>
      <c r="M8138">
        <v>211200</v>
      </c>
      <c r="O8138" t="s">
        <v>11115</v>
      </c>
      <c r="P8138" t="s">
        <v>11116</v>
      </c>
    </row>
    <row r="8139" spans="1:16" x14ac:dyDescent="0.25">
      <c r="A8139" t="s">
        <v>19</v>
      </c>
      <c r="B8139" t="s">
        <v>11117</v>
      </c>
      <c r="C8139" t="s">
        <v>1008</v>
      </c>
      <c r="D8139" t="s">
        <v>2208</v>
      </c>
      <c r="E8139" t="s">
        <v>20</v>
      </c>
      <c r="F8139" t="b">
        <v>0</v>
      </c>
      <c r="G8139" t="s">
        <v>41</v>
      </c>
      <c r="H8139" s="4">
        <v>45757.51290509259</v>
      </c>
      <c r="I8139" t="b">
        <v>0</v>
      </c>
      <c r="J8139" t="b">
        <v>1</v>
      </c>
      <c r="K8139" t="s">
        <v>24</v>
      </c>
      <c r="L8139" t="s">
        <v>22</v>
      </c>
      <c r="M8139">
        <v>267000</v>
      </c>
      <c r="O8139" t="s">
        <v>11118</v>
      </c>
      <c r="P8139" t="s">
        <v>3411</v>
      </c>
    </row>
    <row r="8140" spans="1:16" x14ac:dyDescent="0.25">
      <c r="A8140" t="s">
        <v>40</v>
      </c>
      <c r="B8140" t="s">
        <v>11119</v>
      </c>
      <c r="C8140" t="s">
        <v>82</v>
      </c>
      <c r="D8140" t="s">
        <v>3828</v>
      </c>
      <c r="E8140" t="s">
        <v>20</v>
      </c>
      <c r="F8140" t="b">
        <v>0</v>
      </c>
      <c r="G8140" t="s">
        <v>35</v>
      </c>
      <c r="H8140" s="4">
        <v>45757.513287037043</v>
      </c>
      <c r="I8140" t="b">
        <v>0</v>
      </c>
      <c r="J8140" t="b">
        <v>1</v>
      </c>
      <c r="K8140" t="s">
        <v>24</v>
      </c>
      <c r="L8140" t="s">
        <v>36</v>
      </c>
      <c r="N8140">
        <v>57.5</v>
      </c>
      <c r="O8140" t="s">
        <v>2692</v>
      </c>
      <c r="P8140" t="s">
        <v>3935</v>
      </c>
    </row>
    <row r="8141" spans="1:16" x14ac:dyDescent="0.25">
      <c r="A8141" t="s">
        <v>19</v>
      </c>
      <c r="B8141" t="s">
        <v>11120</v>
      </c>
      <c r="C8141" t="s">
        <v>158</v>
      </c>
      <c r="D8141" t="s">
        <v>4035</v>
      </c>
      <c r="E8141" t="s">
        <v>20</v>
      </c>
      <c r="F8141" t="b">
        <v>0</v>
      </c>
      <c r="G8141" t="s">
        <v>158</v>
      </c>
      <c r="H8141" s="4">
        <v>45757.514479166668</v>
      </c>
      <c r="I8141" t="b">
        <v>0</v>
      </c>
      <c r="J8141" t="b">
        <v>0</v>
      </c>
      <c r="K8141" t="s">
        <v>158</v>
      </c>
      <c r="L8141" t="s">
        <v>22</v>
      </c>
      <c r="M8141">
        <v>48000</v>
      </c>
      <c r="O8141" t="s">
        <v>1906</v>
      </c>
      <c r="P8141" t="s">
        <v>11121</v>
      </c>
    </row>
    <row r="8142" spans="1:16" x14ac:dyDescent="0.25">
      <c r="A8142" t="s">
        <v>19</v>
      </c>
      <c r="B8142" t="s">
        <v>11122</v>
      </c>
      <c r="C8142" t="s">
        <v>1008</v>
      </c>
      <c r="D8142" t="s">
        <v>2208</v>
      </c>
      <c r="E8142" t="s">
        <v>20</v>
      </c>
      <c r="F8142" t="b">
        <v>0</v>
      </c>
      <c r="G8142" t="s">
        <v>23</v>
      </c>
      <c r="H8142" s="4">
        <v>45757.539351851847</v>
      </c>
      <c r="I8142" t="b">
        <v>0</v>
      </c>
      <c r="J8142" t="b">
        <v>1</v>
      </c>
      <c r="K8142" t="s">
        <v>24</v>
      </c>
      <c r="L8142" t="s">
        <v>22</v>
      </c>
      <c r="M8142">
        <v>342500</v>
      </c>
      <c r="O8142" t="s">
        <v>11118</v>
      </c>
    </row>
    <row r="8143" spans="1:16" x14ac:dyDescent="0.25">
      <c r="A8143" t="s">
        <v>0</v>
      </c>
      <c r="B8143" t="s">
        <v>0</v>
      </c>
      <c r="C8143" t="s">
        <v>11123</v>
      </c>
      <c r="D8143" t="s">
        <v>7547</v>
      </c>
      <c r="E8143" t="s">
        <v>34</v>
      </c>
      <c r="F8143" t="b">
        <v>0</v>
      </c>
      <c r="G8143" t="s">
        <v>52</v>
      </c>
      <c r="H8143" s="4">
        <v>45757.542442129627</v>
      </c>
      <c r="I8143" t="b">
        <v>0</v>
      </c>
      <c r="J8143" t="b">
        <v>0</v>
      </c>
      <c r="K8143" t="s">
        <v>24</v>
      </c>
      <c r="L8143" t="s">
        <v>36</v>
      </c>
      <c r="N8143">
        <v>15</v>
      </c>
      <c r="O8143" t="s">
        <v>7548</v>
      </c>
      <c r="P8143" t="s">
        <v>61</v>
      </c>
    </row>
    <row r="8144" spans="1:16" x14ac:dyDescent="0.25">
      <c r="A8144" t="s">
        <v>19</v>
      </c>
      <c r="B8144" t="s">
        <v>11124</v>
      </c>
      <c r="C8144" t="s">
        <v>192</v>
      </c>
      <c r="D8144" t="s">
        <v>3957</v>
      </c>
      <c r="E8144" t="s">
        <v>20</v>
      </c>
      <c r="F8144" t="b">
        <v>0</v>
      </c>
      <c r="G8144" t="s">
        <v>23</v>
      </c>
      <c r="H8144" s="4">
        <v>45757.581018518518</v>
      </c>
      <c r="I8144" t="b">
        <v>0</v>
      </c>
      <c r="J8144" t="b">
        <v>1</v>
      </c>
      <c r="K8144" t="s">
        <v>24</v>
      </c>
      <c r="L8144" t="s">
        <v>36</v>
      </c>
      <c r="N8144">
        <v>41.884998321533203</v>
      </c>
      <c r="O8144" t="s">
        <v>1066</v>
      </c>
      <c r="P8144" t="s">
        <v>9002</v>
      </c>
    </row>
    <row r="8145" spans="1:16" x14ac:dyDescent="0.25">
      <c r="A8145" t="s">
        <v>19</v>
      </c>
      <c r="B8145" t="s">
        <v>7466</v>
      </c>
      <c r="C8145" t="s">
        <v>2765</v>
      </c>
      <c r="D8145" t="s">
        <v>3957</v>
      </c>
      <c r="E8145" t="s">
        <v>20</v>
      </c>
      <c r="F8145" t="b">
        <v>0</v>
      </c>
      <c r="G8145" t="s">
        <v>23</v>
      </c>
      <c r="H8145" s="4">
        <v>45757.581053240741</v>
      </c>
      <c r="I8145" t="b">
        <v>0</v>
      </c>
      <c r="J8145" t="b">
        <v>1</v>
      </c>
      <c r="K8145" t="s">
        <v>24</v>
      </c>
      <c r="L8145" t="s">
        <v>36</v>
      </c>
      <c r="N8145">
        <v>11.335000038146971</v>
      </c>
      <c r="O8145" t="s">
        <v>254</v>
      </c>
      <c r="P8145" t="s">
        <v>1637</v>
      </c>
    </row>
    <row r="8146" spans="1:16" x14ac:dyDescent="0.25">
      <c r="A8146" t="s">
        <v>0</v>
      </c>
      <c r="B8146" t="s">
        <v>11125</v>
      </c>
      <c r="C8146" t="s">
        <v>490</v>
      </c>
      <c r="D8146" t="s">
        <v>3957</v>
      </c>
      <c r="E8146" t="s">
        <v>20</v>
      </c>
      <c r="F8146" t="b">
        <v>0</v>
      </c>
      <c r="G8146" t="s">
        <v>27</v>
      </c>
      <c r="H8146" s="4">
        <v>45757.583483796298</v>
      </c>
      <c r="I8146" t="b">
        <v>0</v>
      </c>
      <c r="J8146" t="b">
        <v>1</v>
      </c>
      <c r="K8146" t="s">
        <v>24</v>
      </c>
      <c r="L8146" t="s">
        <v>36</v>
      </c>
      <c r="N8146">
        <v>27.435001373291019</v>
      </c>
      <c r="O8146" t="s">
        <v>11126</v>
      </c>
      <c r="P8146" t="s">
        <v>119</v>
      </c>
    </row>
    <row r="8147" spans="1:16" x14ac:dyDescent="0.25">
      <c r="A8147" t="s">
        <v>25</v>
      </c>
      <c r="B8147" t="s">
        <v>11127</v>
      </c>
      <c r="C8147" t="s">
        <v>2883</v>
      </c>
      <c r="D8147" t="s">
        <v>3828</v>
      </c>
      <c r="E8147" t="s">
        <v>219</v>
      </c>
      <c r="F8147" t="b">
        <v>0</v>
      </c>
      <c r="G8147" t="s">
        <v>30</v>
      </c>
      <c r="H8147" s="4">
        <v>45757.583935185183</v>
      </c>
      <c r="I8147" t="b">
        <v>0</v>
      </c>
      <c r="J8147" t="b">
        <v>0</v>
      </c>
      <c r="K8147" t="s">
        <v>24</v>
      </c>
      <c r="L8147" t="s">
        <v>36</v>
      </c>
      <c r="N8147">
        <v>42</v>
      </c>
      <c r="O8147" t="s">
        <v>11128</v>
      </c>
      <c r="P8147" t="s">
        <v>280</v>
      </c>
    </row>
    <row r="8148" spans="1:16" x14ac:dyDescent="0.25">
      <c r="A8148" t="s">
        <v>2</v>
      </c>
      <c r="B8148" t="s">
        <v>2</v>
      </c>
      <c r="C8148" t="s">
        <v>1561</v>
      </c>
      <c r="D8148" t="s">
        <v>3973</v>
      </c>
      <c r="E8148" t="s">
        <v>51</v>
      </c>
      <c r="F8148" t="b">
        <v>0</v>
      </c>
      <c r="G8148" t="s">
        <v>41</v>
      </c>
      <c r="H8148" s="4">
        <v>45757.596087962957</v>
      </c>
      <c r="I8148" t="b">
        <v>0</v>
      </c>
      <c r="J8148" t="b">
        <v>0</v>
      </c>
      <c r="K8148" t="s">
        <v>24</v>
      </c>
      <c r="L8148" t="s">
        <v>36</v>
      </c>
      <c r="N8148">
        <v>52.5</v>
      </c>
      <c r="O8148" t="s">
        <v>7389</v>
      </c>
      <c r="P8148" t="s">
        <v>11129</v>
      </c>
    </row>
    <row r="8149" spans="1:16" x14ac:dyDescent="0.25">
      <c r="A8149" t="s">
        <v>0</v>
      </c>
      <c r="B8149" t="s">
        <v>2067</v>
      </c>
      <c r="C8149" t="s">
        <v>172</v>
      </c>
      <c r="D8149" t="s">
        <v>3973</v>
      </c>
      <c r="E8149" t="s">
        <v>20</v>
      </c>
      <c r="F8149" t="b">
        <v>0</v>
      </c>
      <c r="G8149" t="s">
        <v>27</v>
      </c>
      <c r="H8149" s="4">
        <v>45757.625092592592</v>
      </c>
      <c r="I8149" t="b">
        <v>0</v>
      </c>
      <c r="J8149" t="b">
        <v>0</v>
      </c>
      <c r="K8149" t="s">
        <v>24</v>
      </c>
      <c r="L8149" t="s">
        <v>22</v>
      </c>
      <c r="M8149">
        <v>130000</v>
      </c>
      <c r="O8149" t="s">
        <v>11130</v>
      </c>
      <c r="P8149" t="s">
        <v>11131</v>
      </c>
    </row>
    <row r="8150" spans="1:16" x14ac:dyDescent="0.25">
      <c r="A8150" t="s">
        <v>0</v>
      </c>
      <c r="B8150" t="s">
        <v>1975</v>
      </c>
      <c r="C8150" t="s">
        <v>49</v>
      </c>
      <c r="D8150" t="s">
        <v>3600</v>
      </c>
      <c r="E8150" t="s">
        <v>51</v>
      </c>
      <c r="F8150" t="b">
        <v>0</v>
      </c>
      <c r="G8150" t="s">
        <v>41</v>
      </c>
      <c r="H8150" s="4">
        <v>45757.625231481477</v>
      </c>
      <c r="I8150" t="b">
        <v>1</v>
      </c>
      <c r="J8150" t="b">
        <v>0</v>
      </c>
      <c r="K8150" t="s">
        <v>24</v>
      </c>
      <c r="L8150" t="s">
        <v>36</v>
      </c>
      <c r="N8150">
        <v>48</v>
      </c>
      <c r="O8150" t="s">
        <v>11132</v>
      </c>
      <c r="P8150" t="s">
        <v>649</v>
      </c>
    </row>
    <row r="8151" spans="1:16" x14ac:dyDescent="0.25">
      <c r="A8151" t="s">
        <v>0</v>
      </c>
      <c r="B8151" t="s">
        <v>11133</v>
      </c>
      <c r="C8151" t="s">
        <v>1993</v>
      </c>
      <c r="D8151" t="s">
        <v>2208</v>
      </c>
      <c r="E8151" t="s">
        <v>20</v>
      </c>
      <c r="F8151" t="b">
        <v>0</v>
      </c>
      <c r="G8151" t="s">
        <v>41</v>
      </c>
      <c r="H8151" s="4">
        <v>45757.625231481477</v>
      </c>
      <c r="I8151" t="b">
        <v>1</v>
      </c>
      <c r="J8151" t="b">
        <v>0</v>
      </c>
      <c r="K8151" t="s">
        <v>24</v>
      </c>
      <c r="L8151" t="s">
        <v>22</v>
      </c>
      <c r="M8151">
        <v>74000</v>
      </c>
      <c r="O8151" t="s">
        <v>131</v>
      </c>
      <c r="P8151" t="s">
        <v>883</v>
      </c>
    </row>
    <row r="8152" spans="1:16" x14ac:dyDescent="0.25">
      <c r="A8152" t="s">
        <v>0</v>
      </c>
      <c r="B8152" t="s">
        <v>7478</v>
      </c>
      <c r="C8152" t="s">
        <v>2883</v>
      </c>
      <c r="D8152" t="s">
        <v>3828</v>
      </c>
      <c r="E8152" t="s">
        <v>51</v>
      </c>
      <c r="F8152" t="b">
        <v>0</v>
      </c>
      <c r="G8152" t="s">
        <v>30</v>
      </c>
      <c r="H8152" s="4">
        <v>45757.625601851847</v>
      </c>
      <c r="I8152" t="b">
        <v>1</v>
      </c>
      <c r="J8152" t="b">
        <v>0</v>
      </c>
      <c r="K8152" t="s">
        <v>24</v>
      </c>
      <c r="L8152" t="s">
        <v>36</v>
      </c>
      <c r="N8152">
        <v>53.5</v>
      </c>
      <c r="O8152" t="s">
        <v>7479</v>
      </c>
      <c r="P8152" t="s">
        <v>338</v>
      </c>
    </row>
    <row r="8153" spans="1:16" x14ac:dyDescent="0.25">
      <c r="A8153" t="s">
        <v>0</v>
      </c>
      <c r="B8153" t="s">
        <v>11134</v>
      </c>
      <c r="C8153" t="s">
        <v>39</v>
      </c>
      <c r="D8153" t="s">
        <v>2208</v>
      </c>
      <c r="E8153" t="s">
        <v>20</v>
      </c>
      <c r="F8153" t="b">
        <v>1</v>
      </c>
      <c r="G8153" t="s">
        <v>30</v>
      </c>
      <c r="H8153" s="4">
        <v>45757.625613425917</v>
      </c>
      <c r="I8153" t="b">
        <v>0</v>
      </c>
      <c r="J8153" t="b">
        <v>0</v>
      </c>
      <c r="K8153" t="s">
        <v>24</v>
      </c>
      <c r="L8153" t="s">
        <v>36</v>
      </c>
      <c r="N8153">
        <v>35.754997253417969</v>
      </c>
      <c r="O8153" t="s">
        <v>11135</v>
      </c>
    </row>
    <row r="8154" spans="1:16" x14ac:dyDescent="0.25">
      <c r="A8154" t="s">
        <v>2</v>
      </c>
      <c r="B8154" t="s">
        <v>358</v>
      </c>
      <c r="C8154" t="s">
        <v>44</v>
      </c>
      <c r="D8154" t="s">
        <v>3973</v>
      </c>
      <c r="E8154" t="s">
        <v>51</v>
      </c>
      <c r="F8154" t="b">
        <v>0</v>
      </c>
      <c r="G8154" t="s">
        <v>27</v>
      </c>
      <c r="H8154" s="4">
        <v>45757.626226851848</v>
      </c>
      <c r="I8154" t="b">
        <v>0</v>
      </c>
      <c r="J8154" t="b">
        <v>0</v>
      </c>
      <c r="K8154" t="s">
        <v>24</v>
      </c>
      <c r="L8154" t="s">
        <v>36</v>
      </c>
      <c r="N8154">
        <v>42.5</v>
      </c>
      <c r="O8154" t="s">
        <v>2644</v>
      </c>
      <c r="P8154" t="s">
        <v>11136</v>
      </c>
    </row>
    <row r="8155" spans="1:16" x14ac:dyDescent="0.25">
      <c r="A8155" t="s">
        <v>2</v>
      </c>
      <c r="B8155" t="s">
        <v>609</v>
      </c>
      <c r="C8155" t="s">
        <v>2047</v>
      </c>
      <c r="D8155" t="s">
        <v>7853</v>
      </c>
      <c r="E8155" t="s">
        <v>20</v>
      </c>
      <c r="F8155" t="b">
        <v>0</v>
      </c>
      <c r="G8155" t="s">
        <v>27</v>
      </c>
      <c r="H8155" s="4">
        <v>45757.626319444447</v>
      </c>
      <c r="I8155" t="b">
        <v>0</v>
      </c>
      <c r="J8155" t="b">
        <v>1</v>
      </c>
      <c r="K8155" t="s">
        <v>24</v>
      </c>
      <c r="L8155" t="s">
        <v>22</v>
      </c>
      <c r="M8155">
        <v>60000</v>
      </c>
      <c r="O8155" t="s">
        <v>3516</v>
      </c>
      <c r="P8155" t="s">
        <v>2274</v>
      </c>
    </row>
    <row r="8156" spans="1:16" x14ac:dyDescent="0.25">
      <c r="A8156" t="s">
        <v>2</v>
      </c>
      <c r="B8156" t="s">
        <v>11137</v>
      </c>
      <c r="C8156" t="s">
        <v>140</v>
      </c>
      <c r="D8156" t="s">
        <v>3828</v>
      </c>
      <c r="E8156" t="s">
        <v>20</v>
      </c>
      <c r="F8156" t="b">
        <v>0</v>
      </c>
      <c r="G8156" t="s">
        <v>27</v>
      </c>
      <c r="H8156" s="4">
        <v>45757.626319444447</v>
      </c>
      <c r="I8156" t="b">
        <v>0</v>
      </c>
      <c r="J8156" t="b">
        <v>1</v>
      </c>
      <c r="K8156" t="s">
        <v>24</v>
      </c>
      <c r="L8156" t="s">
        <v>22</v>
      </c>
      <c r="M8156">
        <v>120050</v>
      </c>
      <c r="O8156" t="s">
        <v>11138</v>
      </c>
      <c r="P8156" t="s">
        <v>11139</v>
      </c>
    </row>
    <row r="8157" spans="1:16" x14ac:dyDescent="0.25">
      <c r="A8157" t="s">
        <v>2</v>
      </c>
      <c r="B8157" t="s">
        <v>132</v>
      </c>
      <c r="C8157" t="s">
        <v>2264</v>
      </c>
      <c r="D8157" t="s">
        <v>3973</v>
      </c>
      <c r="E8157" t="s">
        <v>51</v>
      </c>
      <c r="F8157" t="b">
        <v>0</v>
      </c>
      <c r="G8157" t="s">
        <v>41</v>
      </c>
      <c r="H8157" s="4">
        <v>45757.637824074067</v>
      </c>
      <c r="I8157" t="b">
        <v>0</v>
      </c>
      <c r="J8157" t="b">
        <v>0</v>
      </c>
      <c r="K8157" t="s">
        <v>24</v>
      </c>
      <c r="L8157" t="s">
        <v>36</v>
      </c>
      <c r="N8157">
        <v>77</v>
      </c>
      <c r="O8157" t="s">
        <v>1042</v>
      </c>
      <c r="P8157" t="s">
        <v>11140</v>
      </c>
    </row>
    <row r="8158" spans="1:16" x14ac:dyDescent="0.25">
      <c r="A8158" t="s">
        <v>2</v>
      </c>
      <c r="B8158" t="s">
        <v>195</v>
      </c>
      <c r="C8158" t="s">
        <v>484</v>
      </c>
      <c r="D8158" t="s">
        <v>3973</v>
      </c>
      <c r="E8158" t="s">
        <v>51</v>
      </c>
      <c r="F8158" t="b">
        <v>0</v>
      </c>
      <c r="G8158" t="s">
        <v>41</v>
      </c>
      <c r="H8158" s="4">
        <v>45757.63795138889</v>
      </c>
      <c r="I8158" t="b">
        <v>0</v>
      </c>
      <c r="J8158" t="b">
        <v>0</v>
      </c>
      <c r="K8158" t="s">
        <v>24</v>
      </c>
      <c r="L8158" t="s">
        <v>36</v>
      </c>
      <c r="N8158">
        <v>78.5</v>
      </c>
      <c r="O8158" t="s">
        <v>1613</v>
      </c>
      <c r="P8158" t="s">
        <v>11141</v>
      </c>
    </row>
    <row r="8159" spans="1:16" x14ac:dyDescent="0.25">
      <c r="A8159" t="s">
        <v>28</v>
      </c>
      <c r="B8159" t="s">
        <v>11142</v>
      </c>
      <c r="C8159" t="s">
        <v>164</v>
      </c>
      <c r="D8159" t="s">
        <v>4035</v>
      </c>
      <c r="E8159" t="s">
        <v>20</v>
      </c>
      <c r="F8159" t="b">
        <v>0</v>
      </c>
      <c r="G8159" t="s">
        <v>158</v>
      </c>
      <c r="H8159" s="4">
        <v>45757.639502314807</v>
      </c>
      <c r="I8159" t="b">
        <v>0</v>
      </c>
      <c r="J8159" t="b">
        <v>0</v>
      </c>
      <c r="K8159" t="s">
        <v>158</v>
      </c>
      <c r="L8159" t="s">
        <v>22</v>
      </c>
      <c r="M8159">
        <v>96100</v>
      </c>
      <c r="O8159" t="s">
        <v>1831</v>
      </c>
      <c r="P8159" t="s">
        <v>11143</v>
      </c>
    </row>
    <row r="8160" spans="1:16" x14ac:dyDescent="0.25">
      <c r="A8160" t="s">
        <v>28</v>
      </c>
      <c r="B8160" t="s">
        <v>11144</v>
      </c>
      <c r="C8160" t="s">
        <v>164</v>
      </c>
      <c r="D8160" t="s">
        <v>4035</v>
      </c>
      <c r="E8160" t="s">
        <v>20</v>
      </c>
      <c r="F8160" t="b">
        <v>0</v>
      </c>
      <c r="G8160" t="s">
        <v>158</v>
      </c>
      <c r="H8160" s="4">
        <v>45757.639525462961</v>
      </c>
      <c r="I8160" t="b">
        <v>0</v>
      </c>
      <c r="J8160" t="b">
        <v>0</v>
      </c>
      <c r="K8160" t="s">
        <v>158</v>
      </c>
      <c r="L8160" t="s">
        <v>22</v>
      </c>
      <c r="M8160">
        <v>87799.5</v>
      </c>
      <c r="O8160" t="s">
        <v>1831</v>
      </c>
      <c r="P8160" t="s">
        <v>2889</v>
      </c>
    </row>
    <row r="8161" spans="1:16" x14ac:dyDescent="0.25">
      <c r="A8161" t="s">
        <v>28</v>
      </c>
      <c r="B8161" t="s">
        <v>11145</v>
      </c>
      <c r="C8161" t="s">
        <v>11146</v>
      </c>
      <c r="D8161" t="s">
        <v>4035</v>
      </c>
      <c r="E8161" t="s">
        <v>20</v>
      </c>
      <c r="F8161" t="b">
        <v>0</v>
      </c>
      <c r="G8161" t="s">
        <v>158</v>
      </c>
      <c r="H8161" s="4">
        <v>45757.63957175926</v>
      </c>
      <c r="I8161" t="b">
        <v>0</v>
      </c>
      <c r="J8161" t="b">
        <v>0</v>
      </c>
      <c r="K8161" t="s">
        <v>158</v>
      </c>
      <c r="L8161" t="s">
        <v>22</v>
      </c>
      <c r="M8161">
        <v>64000</v>
      </c>
      <c r="O8161" t="s">
        <v>11147</v>
      </c>
      <c r="P8161" t="s">
        <v>11148</v>
      </c>
    </row>
    <row r="8162" spans="1:16" x14ac:dyDescent="0.25">
      <c r="A8162" t="s">
        <v>0</v>
      </c>
      <c r="B8162" t="s">
        <v>1219</v>
      </c>
      <c r="C8162" t="s">
        <v>570</v>
      </c>
      <c r="D8162" t="s">
        <v>3828</v>
      </c>
      <c r="E8162" t="s">
        <v>20</v>
      </c>
      <c r="F8162" t="b">
        <v>0</v>
      </c>
      <c r="G8162" t="s">
        <v>27</v>
      </c>
      <c r="H8162" s="4">
        <v>45757.666712962957</v>
      </c>
      <c r="I8162" t="b">
        <v>0</v>
      </c>
      <c r="J8162" t="b">
        <v>0</v>
      </c>
      <c r="K8162" t="s">
        <v>24</v>
      </c>
      <c r="L8162" t="s">
        <v>22</v>
      </c>
      <c r="M8162">
        <v>100237.5</v>
      </c>
      <c r="O8162" t="s">
        <v>11149</v>
      </c>
      <c r="P8162" t="s">
        <v>119</v>
      </c>
    </row>
    <row r="8163" spans="1:16" x14ac:dyDescent="0.25">
      <c r="A8163" t="s">
        <v>139</v>
      </c>
      <c r="B8163" t="s">
        <v>11150</v>
      </c>
      <c r="C8163" t="s">
        <v>24</v>
      </c>
      <c r="D8163" t="s">
        <v>3973</v>
      </c>
      <c r="E8163" t="s">
        <v>20</v>
      </c>
      <c r="F8163" t="b">
        <v>0</v>
      </c>
      <c r="G8163" t="s">
        <v>27</v>
      </c>
      <c r="H8163" s="4">
        <v>45757.679236111107</v>
      </c>
      <c r="I8163" t="b">
        <v>0</v>
      </c>
      <c r="J8163" t="b">
        <v>1</v>
      </c>
      <c r="K8163" t="s">
        <v>24</v>
      </c>
      <c r="L8163" t="s">
        <v>22</v>
      </c>
      <c r="M8163">
        <v>122500</v>
      </c>
      <c r="O8163" t="s">
        <v>11151</v>
      </c>
      <c r="P8163" t="s">
        <v>11152</v>
      </c>
    </row>
    <row r="8164" spans="1:16" x14ac:dyDescent="0.25">
      <c r="A8164" t="s">
        <v>40</v>
      </c>
      <c r="B8164" t="s">
        <v>11153</v>
      </c>
      <c r="C8164" t="s">
        <v>82</v>
      </c>
      <c r="D8164" t="s">
        <v>3600</v>
      </c>
      <c r="E8164" t="s">
        <v>51</v>
      </c>
      <c r="F8164" t="b">
        <v>0</v>
      </c>
      <c r="G8164" t="s">
        <v>41</v>
      </c>
      <c r="H8164" s="4">
        <v>45757.679513888892</v>
      </c>
      <c r="I8164" t="b">
        <v>1</v>
      </c>
      <c r="J8164" t="b">
        <v>0</v>
      </c>
      <c r="K8164" t="s">
        <v>24</v>
      </c>
      <c r="L8164" t="s">
        <v>36</v>
      </c>
      <c r="N8164">
        <v>82.5</v>
      </c>
      <c r="O8164" t="s">
        <v>11154</v>
      </c>
      <c r="P8164" t="s">
        <v>11155</v>
      </c>
    </row>
    <row r="8165" spans="1:16" x14ac:dyDescent="0.25">
      <c r="A8165" t="s">
        <v>28</v>
      </c>
      <c r="B8165" t="s">
        <v>28</v>
      </c>
      <c r="C8165" t="s">
        <v>2974</v>
      </c>
      <c r="D8165" t="s">
        <v>3973</v>
      </c>
      <c r="E8165" t="s">
        <v>51</v>
      </c>
      <c r="F8165" t="b">
        <v>0</v>
      </c>
      <c r="G8165" t="s">
        <v>27</v>
      </c>
      <c r="H8165" s="4">
        <v>45757.709166666667</v>
      </c>
      <c r="I8165" t="b">
        <v>0</v>
      </c>
      <c r="J8165" t="b">
        <v>0</v>
      </c>
      <c r="K8165" t="s">
        <v>24</v>
      </c>
      <c r="L8165" t="s">
        <v>36</v>
      </c>
      <c r="N8165">
        <v>72.5</v>
      </c>
      <c r="O8165" t="s">
        <v>458</v>
      </c>
      <c r="P8165" t="s">
        <v>11156</v>
      </c>
    </row>
    <row r="8166" spans="1:16" x14ac:dyDescent="0.25">
      <c r="A8166" t="s">
        <v>40</v>
      </c>
      <c r="B8166" t="s">
        <v>40</v>
      </c>
      <c r="C8166" t="s">
        <v>1060</v>
      </c>
      <c r="D8166" t="s">
        <v>131</v>
      </c>
      <c r="E8166" t="s">
        <v>20</v>
      </c>
      <c r="F8166" t="b">
        <v>0</v>
      </c>
      <c r="G8166" t="s">
        <v>35</v>
      </c>
      <c r="H8166" s="4">
        <v>45757.721446759257</v>
      </c>
      <c r="I8166" t="b">
        <v>1</v>
      </c>
      <c r="J8166" t="b">
        <v>0</v>
      </c>
      <c r="K8166" t="s">
        <v>24</v>
      </c>
      <c r="L8166" t="s">
        <v>22</v>
      </c>
      <c r="M8166">
        <v>152500</v>
      </c>
      <c r="O8166" t="s">
        <v>131</v>
      </c>
    </row>
    <row r="8167" spans="1:16" x14ac:dyDescent="0.25">
      <c r="A8167" t="s">
        <v>0</v>
      </c>
      <c r="B8167" t="s">
        <v>1449</v>
      </c>
      <c r="C8167" t="s">
        <v>76</v>
      </c>
      <c r="D8167" t="s">
        <v>4035</v>
      </c>
      <c r="E8167" t="s">
        <v>20</v>
      </c>
      <c r="F8167" t="b">
        <v>0</v>
      </c>
      <c r="G8167" t="s">
        <v>41</v>
      </c>
      <c r="H8167" s="4">
        <v>45757.750231481477</v>
      </c>
      <c r="I8167" t="b">
        <v>0</v>
      </c>
      <c r="J8167" t="b">
        <v>0</v>
      </c>
      <c r="K8167" t="s">
        <v>24</v>
      </c>
      <c r="L8167" t="s">
        <v>22</v>
      </c>
      <c r="M8167">
        <v>95040</v>
      </c>
      <c r="O8167" t="s">
        <v>11157</v>
      </c>
      <c r="P8167" t="s">
        <v>11158</v>
      </c>
    </row>
    <row r="8168" spans="1:16" x14ac:dyDescent="0.25">
      <c r="A8168" t="s">
        <v>0</v>
      </c>
      <c r="B8168" t="s">
        <v>257</v>
      </c>
      <c r="C8168" t="s">
        <v>1325</v>
      </c>
      <c r="D8168" t="s">
        <v>3973</v>
      </c>
      <c r="E8168" t="s">
        <v>20</v>
      </c>
      <c r="F8168" t="b">
        <v>0</v>
      </c>
      <c r="G8168" t="s">
        <v>41</v>
      </c>
      <c r="H8168" s="4">
        <v>45757.750231481477</v>
      </c>
      <c r="I8168" t="b">
        <v>0</v>
      </c>
      <c r="J8168" t="b">
        <v>1</v>
      </c>
      <c r="K8168" t="s">
        <v>24</v>
      </c>
      <c r="L8168" t="s">
        <v>22</v>
      </c>
      <c r="M8168">
        <v>130000</v>
      </c>
      <c r="O8168" t="s">
        <v>74</v>
      </c>
      <c r="P8168" t="s">
        <v>557</v>
      </c>
    </row>
    <row r="8169" spans="1:16" x14ac:dyDescent="0.25">
      <c r="A8169" t="s">
        <v>2</v>
      </c>
      <c r="B8169" t="s">
        <v>291</v>
      </c>
      <c r="C8169" t="s">
        <v>3062</v>
      </c>
      <c r="D8169" t="s">
        <v>2208</v>
      </c>
      <c r="E8169" t="s">
        <v>51</v>
      </c>
      <c r="F8169" t="b">
        <v>0</v>
      </c>
      <c r="G8169" t="s">
        <v>27</v>
      </c>
      <c r="H8169" s="4">
        <v>45757.751238425917</v>
      </c>
      <c r="I8169" t="b">
        <v>0</v>
      </c>
      <c r="J8169" t="b">
        <v>0</v>
      </c>
      <c r="K8169" t="s">
        <v>24</v>
      </c>
      <c r="L8169" t="s">
        <v>36</v>
      </c>
      <c r="N8169">
        <v>38</v>
      </c>
      <c r="O8169" t="s">
        <v>2741</v>
      </c>
      <c r="P8169" t="s">
        <v>11136</v>
      </c>
    </row>
    <row r="8170" spans="1:16" x14ac:dyDescent="0.25">
      <c r="A8170" t="s">
        <v>2</v>
      </c>
      <c r="B8170" t="s">
        <v>543</v>
      </c>
      <c r="C8170" t="s">
        <v>213</v>
      </c>
      <c r="D8170" t="s">
        <v>3973</v>
      </c>
      <c r="E8170" t="s">
        <v>51</v>
      </c>
      <c r="F8170" t="b">
        <v>0</v>
      </c>
      <c r="G8170" t="s">
        <v>27</v>
      </c>
      <c r="H8170" s="4">
        <v>45757.751307870371</v>
      </c>
      <c r="I8170" t="b">
        <v>0</v>
      </c>
      <c r="J8170" t="b">
        <v>0</v>
      </c>
      <c r="K8170" t="s">
        <v>24</v>
      </c>
      <c r="L8170" t="s">
        <v>36</v>
      </c>
      <c r="N8170">
        <v>87.5</v>
      </c>
      <c r="O8170" t="s">
        <v>10702</v>
      </c>
      <c r="P8170" t="s">
        <v>11159</v>
      </c>
    </row>
    <row r="8171" spans="1:16" x14ac:dyDescent="0.25">
      <c r="A8171" t="s">
        <v>0</v>
      </c>
      <c r="B8171" t="s">
        <v>11160</v>
      </c>
      <c r="C8171" t="s">
        <v>39</v>
      </c>
      <c r="D8171" t="s">
        <v>3973</v>
      </c>
      <c r="E8171" t="s">
        <v>20</v>
      </c>
      <c r="F8171" t="b">
        <v>1</v>
      </c>
      <c r="G8171" t="s">
        <v>41</v>
      </c>
      <c r="H8171" s="4">
        <v>45757.762673611112</v>
      </c>
      <c r="I8171" t="b">
        <v>0</v>
      </c>
      <c r="J8171" t="b">
        <v>0</v>
      </c>
      <c r="K8171" t="s">
        <v>24</v>
      </c>
      <c r="L8171" t="s">
        <v>36</v>
      </c>
      <c r="N8171">
        <v>35</v>
      </c>
      <c r="O8171" t="s">
        <v>11161</v>
      </c>
      <c r="P8171" t="s">
        <v>1303</v>
      </c>
    </row>
    <row r="8172" spans="1:16" x14ac:dyDescent="0.25">
      <c r="A8172" t="s">
        <v>2</v>
      </c>
      <c r="B8172" t="s">
        <v>6435</v>
      </c>
      <c r="C8172" t="s">
        <v>1352</v>
      </c>
      <c r="D8172" t="s">
        <v>3828</v>
      </c>
      <c r="E8172" t="s">
        <v>20</v>
      </c>
      <c r="F8172" t="b">
        <v>0</v>
      </c>
      <c r="G8172" t="s">
        <v>41</v>
      </c>
      <c r="H8172" s="4">
        <v>45757.762800925928</v>
      </c>
      <c r="I8172" t="b">
        <v>0</v>
      </c>
      <c r="J8172" t="b">
        <v>0</v>
      </c>
      <c r="K8172" t="s">
        <v>24</v>
      </c>
      <c r="L8172" t="s">
        <v>22</v>
      </c>
      <c r="M8172">
        <v>117200</v>
      </c>
      <c r="O8172" t="s">
        <v>446</v>
      </c>
      <c r="P8172" t="s">
        <v>6436</v>
      </c>
    </row>
    <row r="8173" spans="1:16" x14ac:dyDescent="0.25">
      <c r="A8173" t="s">
        <v>0</v>
      </c>
      <c r="B8173" t="s">
        <v>4251</v>
      </c>
      <c r="C8173" t="s">
        <v>3519</v>
      </c>
      <c r="D8173" t="s">
        <v>3973</v>
      </c>
      <c r="E8173" t="s">
        <v>20</v>
      </c>
      <c r="F8173" t="b">
        <v>0</v>
      </c>
      <c r="G8173" t="s">
        <v>27</v>
      </c>
      <c r="H8173" s="4">
        <v>45757.79178240741</v>
      </c>
      <c r="I8173" t="b">
        <v>1</v>
      </c>
      <c r="J8173" t="b">
        <v>0</v>
      </c>
      <c r="K8173" t="s">
        <v>24</v>
      </c>
      <c r="L8173" t="s">
        <v>22</v>
      </c>
      <c r="M8173">
        <v>70000</v>
      </c>
      <c r="O8173" t="s">
        <v>1670</v>
      </c>
      <c r="P8173" t="s">
        <v>1075</v>
      </c>
    </row>
    <row r="8174" spans="1:16" x14ac:dyDescent="0.25">
      <c r="A8174" t="s">
        <v>0</v>
      </c>
      <c r="B8174" t="s">
        <v>11162</v>
      </c>
      <c r="C8174" t="s">
        <v>10133</v>
      </c>
      <c r="D8174" t="s">
        <v>3828</v>
      </c>
      <c r="E8174" t="s">
        <v>51</v>
      </c>
      <c r="F8174" t="b">
        <v>0</v>
      </c>
      <c r="G8174" t="s">
        <v>1247</v>
      </c>
      <c r="H8174" s="4">
        <v>45757.81449074074</v>
      </c>
      <c r="I8174" t="b">
        <v>1</v>
      </c>
      <c r="J8174" t="b">
        <v>0</v>
      </c>
      <c r="K8174" t="s">
        <v>1247</v>
      </c>
      <c r="L8174" t="s">
        <v>22</v>
      </c>
      <c r="M8174">
        <v>50000</v>
      </c>
      <c r="O8174" t="s">
        <v>1214</v>
      </c>
      <c r="P8174" t="s">
        <v>338</v>
      </c>
    </row>
    <row r="8175" spans="1:16" x14ac:dyDescent="0.25">
      <c r="A8175" t="s">
        <v>19</v>
      </c>
      <c r="B8175" t="s">
        <v>10577</v>
      </c>
      <c r="C8175" t="s">
        <v>1270</v>
      </c>
      <c r="D8175" t="s">
        <v>3957</v>
      </c>
      <c r="E8175" t="s">
        <v>20</v>
      </c>
      <c r="F8175" t="b">
        <v>0</v>
      </c>
      <c r="G8175" t="s">
        <v>23</v>
      </c>
      <c r="H8175" s="4">
        <v>45757.830937500003</v>
      </c>
      <c r="I8175" t="b">
        <v>0</v>
      </c>
      <c r="J8175" t="b">
        <v>1</v>
      </c>
      <c r="K8175" t="s">
        <v>24</v>
      </c>
      <c r="L8175" t="s">
        <v>36</v>
      </c>
      <c r="N8175">
        <v>15.659999847412109</v>
      </c>
      <c r="O8175" t="s">
        <v>7552</v>
      </c>
      <c r="P8175" t="s">
        <v>10466</v>
      </c>
    </row>
    <row r="8176" spans="1:16" x14ac:dyDescent="0.25">
      <c r="A8176" t="s">
        <v>0</v>
      </c>
      <c r="B8176" t="s">
        <v>11163</v>
      </c>
      <c r="C8176" t="s">
        <v>315</v>
      </c>
      <c r="D8176" t="s">
        <v>3600</v>
      </c>
      <c r="E8176" t="s">
        <v>20</v>
      </c>
      <c r="F8176" t="b">
        <v>0</v>
      </c>
      <c r="G8176" t="s">
        <v>27</v>
      </c>
      <c r="H8176" s="4">
        <v>45757.833379629628</v>
      </c>
      <c r="I8176" t="b">
        <v>0</v>
      </c>
      <c r="J8176" t="b">
        <v>1</v>
      </c>
      <c r="K8176" t="s">
        <v>24</v>
      </c>
      <c r="L8176" t="s">
        <v>22</v>
      </c>
      <c r="M8176">
        <v>176000</v>
      </c>
      <c r="O8176" t="s">
        <v>173</v>
      </c>
      <c r="P8176" t="s">
        <v>11164</v>
      </c>
    </row>
    <row r="8177" spans="1:16" x14ac:dyDescent="0.25">
      <c r="A8177" t="s">
        <v>0</v>
      </c>
      <c r="B8177" t="s">
        <v>11165</v>
      </c>
      <c r="C8177" t="s">
        <v>1347</v>
      </c>
      <c r="D8177" t="s">
        <v>3957</v>
      </c>
      <c r="E8177" t="s">
        <v>34</v>
      </c>
      <c r="F8177" t="b">
        <v>0</v>
      </c>
      <c r="G8177" t="s">
        <v>35</v>
      </c>
      <c r="H8177" s="4">
        <v>45757.83384259259</v>
      </c>
      <c r="I8177" t="b">
        <v>0</v>
      </c>
      <c r="J8177" t="b">
        <v>1</v>
      </c>
      <c r="K8177" t="s">
        <v>24</v>
      </c>
      <c r="L8177" t="s">
        <v>36</v>
      </c>
      <c r="N8177">
        <v>9.6999998092651367</v>
      </c>
      <c r="O8177" t="s">
        <v>450</v>
      </c>
      <c r="P8177" t="s">
        <v>11166</v>
      </c>
    </row>
    <row r="8178" spans="1:16" x14ac:dyDescent="0.25">
      <c r="A8178" t="s">
        <v>1</v>
      </c>
      <c r="B8178" t="s">
        <v>467</v>
      </c>
      <c r="C8178" t="s">
        <v>919</v>
      </c>
      <c r="D8178" t="s">
        <v>3973</v>
      </c>
      <c r="E8178" t="s">
        <v>20</v>
      </c>
      <c r="F8178" t="b">
        <v>0</v>
      </c>
      <c r="G8178" t="s">
        <v>35</v>
      </c>
      <c r="H8178" s="4">
        <v>45757.834317129629</v>
      </c>
      <c r="I8178" t="b">
        <v>0</v>
      </c>
      <c r="J8178" t="b">
        <v>0</v>
      </c>
      <c r="K8178" t="s">
        <v>24</v>
      </c>
      <c r="L8178" t="s">
        <v>22</v>
      </c>
      <c r="M8178">
        <v>112500</v>
      </c>
      <c r="O8178" t="s">
        <v>74</v>
      </c>
      <c r="P8178" t="s">
        <v>1565</v>
      </c>
    </row>
    <row r="8179" spans="1:16" x14ac:dyDescent="0.25">
      <c r="A8179" t="s">
        <v>2</v>
      </c>
      <c r="B8179" t="s">
        <v>2</v>
      </c>
      <c r="C8179" t="s">
        <v>3057</v>
      </c>
      <c r="D8179" t="s">
        <v>3828</v>
      </c>
      <c r="E8179" t="s">
        <v>51</v>
      </c>
      <c r="F8179" t="b">
        <v>0</v>
      </c>
      <c r="G8179" t="s">
        <v>27</v>
      </c>
      <c r="H8179" s="4">
        <v>45757.834502314807</v>
      </c>
      <c r="I8179" t="b">
        <v>1</v>
      </c>
      <c r="J8179" t="b">
        <v>1</v>
      </c>
      <c r="K8179" t="s">
        <v>24</v>
      </c>
      <c r="L8179" t="s">
        <v>36</v>
      </c>
      <c r="N8179">
        <v>72.5</v>
      </c>
      <c r="O8179" t="s">
        <v>144</v>
      </c>
      <c r="P8179" t="s">
        <v>3417</v>
      </c>
    </row>
    <row r="8180" spans="1:16" x14ac:dyDescent="0.25">
      <c r="A8180" t="s">
        <v>2</v>
      </c>
      <c r="B8180" t="s">
        <v>132</v>
      </c>
      <c r="C8180" t="s">
        <v>505</v>
      </c>
      <c r="D8180" t="s">
        <v>3600</v>
      </c>
      <c r="E8180" t="s">
        <v>20</v>
      </c>
      <c r="F8180" t="b">
        <v>0</v>
      </c>
      <c r="G8180" t="s">
        <v>27</v>
      </c>
      <c r="H8180" s="4">
        <v>45757.834502314807</v>
      </c>
      <c r="I8180" t="b">
        <v>1</v>
      </c>
      <c r="J8180" t="b">
        <v>0</v>
      </c>
      <c r="K8180" t="s">
        <v>24</v>
      </c>
      <c r="L8180" t="s">
        <v>22</v>
      </c>
      <c r="M8180">
        <v>60000</v>
      </c>
      <c r="O8180" t="s">
        <v>95</v>
      </c>
      <c r="P8180" t="s">
        <v>11167</v>
      </c>
    </row>
    <row r="8181" spans="1:16" x14ac:dyDescent="0.25">
      <c r="A8181" t="s">
        <v>40</v>
      </c>
      <c r="B8181" t="s">
        <v>11168</v>
      </c>
      <c r="C8181" t="s">
        <v>2182</v>
      </c>
      <c r="D8181" t="s">
        <v>3828</v>
      </c>
      <c r="E8181" t="s">
        <v>51</v>
      </c>
      <c r="F8181" t="b">
        <v>0</v>
      </c>
      <c r="G8181" t="s">
        <v>41</v>
      </c>
      <c r="H8181" s="4">
        <v>45757.846087962957</v>
      </c>
      <c r="I8181" t="b">
        <v>1</v>
      </c>
      <c r="J8181" t="b">
        <v>0</v>
      </c>
      <c r="K8181" t="s">
        <v>24</v>
      </c>
      <c r="L8181" t="s">
        <v>36</v>
      </c>
      <c r="N8181">
        <v>60.435001373291023</v>
      </c>
      <c r="O8181" t="s">
        <v>11169</v>
      </c>
      <c r="P8181" t="s">
        <v>11170</v>
      </c>
    </row>
    <row r="8182" spans="1:16" x14ac:dyDescent="0.25">
      <c r="A8182" t="s">
        <v>40</v>
      </c>
      <c r="B8182" t="s">
        <v>9545</v>
      </c>
      <c r="C8182" t="s">
        <v>928</v>
      </c>
      <c r="D8182" t="s">
        <v>3957</v>
      </c>
      <c r="E8182" t="s">
        <v>20</v>
      </c>
      <c r="F8182" t="b">
        <v>0</v>
      </c>
      <c r="G8182" t="s">
        <v>41</v>
      </c>
      <c r="H8182" s="4">
        <v>45757.846238425933</v>
      </c>
      <c r="I8182" t="b">
        <v>0</v>
      </c>
      <c r="J8182" t="b">
        <v>0</v>
      </c>
      <c r="K8182" t="s">
        <v>24</v>
      </c>
      <c r="L8182" t="s">
        <v>36</v>
      </c>
      <c r="N8182">
        <v>55.06500244140625</v>
      </c>
      <c r="O8182" t="s">
        <v>567</v>
      </c>
      <c r="P8182" t="s">
        <v>9546</v>
      </c>
    </row>
    <row r="8183" spans="1:16" x14ac:dyDescent="0.25">
      <c r="A8183" t="s">
        <v>2</v>
      </c>
      <c r="B8183" t="s">
        <v>2564</v>
      </c>
      <c r="C8183" t="s">
        <v>670</v>
      </c>
      <c r="D8183" t="s">
        <v>3600</v>
      </c>
      <c r="E8183" t="s">
        <v>20</v>
      </c>
      <c r="F8183" t="b">
        <v>0</v>
      </c>
      <c r="G8183" t="s">
        <v>35</v>
      </c>
      <c r="H8183" s="4">
        <v>45757.846446759257</v>
      </c>
      <c r="I8183" t="b">
        <v>1</v>
      </c>
      <c r="J8183" t="b">
        <v>0</v>
      </c>
      <c r="K8183" t="s">
        <v>24</v>
      </c>
      <c r="L8183" t="s">
        <v>36</v>
      </c>
      <c r="N8183">
        <v>60</v>
      </c>
      <c r="O8183" t="s">
        <v>2009</v>
      </c>
      <c r="P8183" t="s">
        <v>918</v>
      </c>
    </row>
    <row r="8184" spans="1:16" x14ac:dyDescent="0.25">
      <c r="A8184" t="s">
        <v>28</v>
      </c>
      <c r="B8184" t="s">
        <v>11171</v>
      </c>
      <c r="C8184" t="s">
        <v>39</v>
      </c>
      <c r="D8184" t="s">
        <v>7658</v>
      </c>
      <c r="E8184" t="s">
        <v>20</v>
      </c>
      <c r="F8184" t="b">
        <v>1</v>
      </c>
      <c r="G8184" t="s">
        <v>106</v>
      </c>
      <c r="H8184" s="4">
        <v>45757.848773148151</v>
      </c>
      <c r="I8184" t="b">
        <v>0</v>
      </c>
      <c r="J8184" t="b">
        <v>0</v>
      </c>
      <c r="K8184" t="s">
        <v>106</v>
      </c>
      <c r="L8184" t="s">
        <v>22</v>
      </c>
      <c r="M8184">
        <v>100000</v>
      </c>
      <c r="O8184" t="s">
        <v>11172</v>
      </c>
      <c r="P8184" t="s">
        <v>1472</v>
      </c>
    </row>
    <row r="8185" spans="1:16" x14ac:dyDescent="0.25">
      <c r="A8185" t="s">
        <v>25</v>
      </c>
      <c r="B8185" t="s">
        <v>11173</v>
      </c>
      <c r="C8185" t="s">
        <v>845</v>
      </c>
      <c r="D8185" t="s">
        <v>3600</v>
      </c>
      <c r="E8185" t="s">
        <v>20</v>
      </c>
      <c r="F8185" t="b">
        <v>0</v>
      </c>
      <c r="G8185" t="s">
        <v>27</v>
      </c>
      <c r="H8185" s="4">
        <v>45757.875034722223</v>
      </c>
      <c r="I8185" t="b">
        <v>0</v>
      </c>
      <c r="J8185" t="b">
        <v>1</v>
      </c>
      <c r="K8185" t="s">
        <v>24</v>
      </c>
      <c r="L8185" t="s">
        <v>22</v>
      </c>
      <c r="M8185">
        <v>260590</v>
      </c>
      <c r="O8185" t="s">
        <v>254</v>
      </c>
      <c r="P8185" t="s">
        <v>11174</v>
      </c>
    </row>
    <row r="8186" spans="1:16" x14ac:dyDescent="0.25">
      <c r="A8186" t="s">
        <v>0</v>
      </c>
      <c r="B8186" t="s">
        <v>11175</v>
      </c>
      <c r="C8186" t="s">
        <v>184</v>
      </c>
      <c r="D8186" t="s">
        <v>3828</v>
      </c>
      <c r="E8186" t="s">
        <v>20</v>
      </c>
      <c r="F8186" t="b">
        <v>0</v>
      </c>
      <c r="G8186" t="s">
        <v>30</v>
      </c>
      <c r="H8186" s="4">
        <v>45757.875613425917</v>
      </c>
      <c r="I8186" t="b">
        <v>0</v>
      </c>
      <c r="J8186" t="b">
        <v>0</v>
      </c>
      <c r="K8186" t="s">
        <v>24</v>
      </c>
      <c r="L8186" t="s">
        <v>22</v>
      </c>
      <c r="M8186">
        <v>53000</v>
      </c>
      <c r="O8186" t="s">
        <v>11176</v>
      </c>
      <c r="P8186" t="s">
        <v>11177</v>
      </c>
    </row>
    <row r="8187" spans="1:16" x14ac:dyDescent="0.25">
      <c r="A8187" t="s">
        <v>0</v>
      </c>
      <c r="B8187" t="s">
        <v>11178</v>
      </c>
      <c r="C8187" t="s">
        <v>1356</v>
      </c>
      <c r="D8187" t="s">
        <v>3828</v>
      </c>
      <c r="E8187" t="s">
        <v>20</v>
      </c>
      <c r="F8187" t="b">
        <v>0</v>
      </c>
      <c r="G8187" t="s">
        <v>52</v>
      </c>
      <c r="H8187" s="4">
        <v>45757.875740740739</v>
      </c>
      <c r="I8187" t="b">
        <v>1</v>
      </c>
      <c r="J8187" t="b">
        <v>1</v>
      </c>
      <c r="K8187" t="s">
        <v>24</v>
      </c>
      <c r="L8187" t="s">
        <v>22</v>
      </c>
      <c r="M8187">
        <v>49500</v>
      </c>
      <c r="O8187" t="s">
        <v>11179</v>
      </c>
      <c r="P8187" t="s">
        <v>280</v>
      </c>
    </row>
    <row r="8188" spans="1:16" x14ac:dyDescent="0.25">
      <c r="A8188" t="s">
        <v>2</v>
      </c>
      <c r="B8188" t="s">
        <v>11180</v>
      </c>
      <c r="C8188" t="s">
        <v>981</v>
      </c>
      <c r="D8188" t="s">
        <v>3600</v>
      </c>
      <c r="E8188" t="s">
        <v>20</v>
      </c>
      <c r="F8188" t="b">
        <v>0</v>
      </c>
      <c r="G8188" t="s">
        <v>27</v>
      </c>
      <c r="H8188" s="4">
        <v>45757.876157407409</v>
      </c>
      <c r="I8188" t="b">
        <v>0</v>
      </c>
      <c r="J8188" t="b">
        <v>1</v>
      </c>
      <c r="K8188" t="s">
        <v>24</v>
      </c>
      <c r="L8188" t="s">
        <v>22</v>
      </c>
      <c r="M8188">
        <v>150000</v>
      </c>
      <c r="O8188" t="s">
        <v>2632</v>
      </c>
      <c r="P8188" t="s">
        <v>11181</v>
      </c>
    </row>
    <row r="8189" spans="1:16" x14ac:dyDescent="0.25">
      <c r="A8189" t="s">
        <v>2</v>
      </c>
      <c r="B8189" t="s">
        <v>11182</v>
      </c>
      <c r="C8189" t="s">
        <v>981</v>
      </c>
      <c r="D8189" t="s">
        <v>3600</v>
      </c>
      <c r="E8189" t="s">
        <v>20</v>
      </c>
      <c r="F8189" t="b">
        <v>0</v>
      </c>
      <c r="G8189" t="s">
        <v>27</v>
      </c>
      <c r="H8189" s="4">
        <v>45757.876273148147</v>
      </c>
      <c r="I8189" t="b">
        <v>0</v>
      </c>
      <c r="J8189" t="b">
        <v>1</v>
      </c>
      <c r="K8189" t="s">
        <v>24</v>
      </c>
      <c r="L8189" t="s">
        <v>22</v>
      </c>
      <c r="M8189">
        <v>225000</v>
      </c>
      <c r="O8189" t="s">
        <v>2632</v>
      </c>
      <c r="P8189" t="s">
        <v>11183</v>
      </c>
    </row>
    <row r="8190" spans="1:16" x14ac:dyDescent="0.25">
      <c r="A8190" t="s">
        <v>2</v>
      </c>
      <c r="B8190" t="s">
        <v>11184</v>
      </c>
      <c r="C8190" t="s">
        <v>889</v>
      </c>
      <c r="D8190" t="s">
        <v>3600</v>
      </c>
      <c r="E8190" t="s">
        <v>51</v>
      </c>
      <c r="F8190" t="b">
        <v>0</v>
      </c>
      <c r="G8190" t="s">
        <v>35</v>
      </c>
      <c r="H8190" s="4">
        <v>45757.929942129631</v>
      </c>
      <c r="I8190" t="b">
        <v>0</v>
      </c>
      <c r="J8190" t="b">
        <v>0</v>
      </c>
      <c r="K8190" t="s">
        <v>24</v>
      </c>
      <c r="L8190" t="s">
        <v>36</v>
      </c>
      <c r="N8190">
        <v>50</v>
      </c>
      <c r="O8190" t="s">
        <v>1012</v>
      </c>
      <c r="P8190" t="s">
        <v>11185</v>
      </c>
    </row>
    <row r="8191" spans="1:16" x14ac:dyDescent="0.25">
      <c r="A8191" t="s">
        <v>2</v>
      </c>
      <c r="B8191" t="s">
        <v>11186</v>
      </c>
      <c r="C8191" t="s">
        <v>365</v>
      </c>
      <c r="D8191" t="s">
        <v>2208</v>
      </c>
      <c r="F8191" t="b">
        <v>0</v>
      </c>
      <c r="G8191" t="s">
        <v>27</v>
      </c>
      <c r="H8191" s="4">
        <v>45757.959548611107</v>
      </c>
      <c r="I8191" t="b">
        <v>1</v>
      </c>
      <c r="J8191" t="b">
        <v>0</v>
      </c>
      <c r="K8191" t="s">
        <v>24</v>
      </c>
      <c r="L8191" t="s">
        <v>36</v>
      </c>
      <c r="N8191">
        <v>120</v>
      </c>
      <c r="O8191" t="s">
        <v>319</v>
      </c>
      <c r="P8191" t="s">
        <v>11187</v>
      </c>
    </row>
    <row r="8192" spans="1:16" x14ac:dyDescent="0.25">
      <c r="A8192" t="s">
        <v>0</v>
      </c>
      <c r="B8192" t="s">
        <v>11188</v>
      </c>
      <c r="C8192" t="s">
        <v>335</v>
      </c>
      <c r="D8192" t="s">
        <v>2532</v>
      </c>
      <c r="E8192" t="s">
        <v>34</v>
      </c>
      <c r="F8192" t="b">
        <v>0</v>
      </c>
      <c r="G8192" t="s">
        <v>27</v>
      </c>
      <c r="H8192" s="4">
        <v>45758.000034722223</v>
      </c>
      <c r="I8192" t="b">
        <v>0</v>
      </c>
      <c r="J8192" t="b">
        <v>0</v>
      </c>
      <c r="K8192" t="s">
        <v>24</v>
      </c>
      <c r="L8192" t="s">
        <v>36</v>
      </c>
      <c r="N8192">
        <v>30</v>
      </c>
      <c r="O8192" t="s">
        <v>11189</v>
      </c>
      <c r="P8192" t="s">
        <v>11190</v>
      </c>
    </row>
    <row r="8193" spans="1:16" x14ac:dyDescent="0.25">
      <c r="A8193" t="s">
        <v>2</v>
      </c>
      <c r="B8193" t="s">
        <v>11191</v>
      </c>
      <c r="C8193" t="s">
        <v>142</v>
      </c>
      <c r="D8193" t="s">
        <v>5535</v>
      </c>
      <c r="E8193" t="s">
        <v>20</v>
      </c>
      <c r="F8193" t="b">
        <v>0</v>
      </c>
      <c r="G8193" t="s">
        <v>27</v>
      </c>
      <c r="H8193" s="4">
        <v>45758.001157407409</v>
      </c>
      <c r="I8193" t="b">
        <v>0</v>
      </c>
      <c r="J8193" t="b">
        <v>1</v>
      </c>
      <c r="K8193" t="s">
        <v>24</v>
      </c>
      <c r="L8193" t="s">
        <v>22</v>
      </c>
      <c r="M8193">
        <v>108267</v>
      </c>
      <c r="O8193" t="s">
        <v>1903</v>
      </c>
      <c r="P8193" t="s">
        <v>11192</v>
      </c>
    </row>
    <row r="8194" spans="1:16" x14ac:dyDescent="0.25">
      <c r="A8194" t="s">
        <v>2</v>
      </c>
      <c r="B8194" t="s">
        <v>1167</v>
      </c>
      <c r="C8194" t="s">
        <v>29</v>
      </c>
      <c r="D8194" t="s">
        <v>5535</v>
      </c>
      <c r="E8194" t="s">
        <v>20</v>
      </c>
      <c r="F8194" t="b">
        <v>0</v>
      </c>
      <c r="G8194" t="s">
        <v>27</v>
      </c>
      <c r="H8194" s="4">
        <v>45758.001157407409</v>
      </c>
      <c r="I8194" t="b">
        <v>1</v>
      </c>
      <c r="J8194" t="b">
        <v>1</v>
      </c>
      <c r="K8194" t="s">
        <v>24</v>
      </c>
      <c r="L8194" t="s">
        <v>22</v>
      </c>
      <c r="M8194">
        <v>88582</v>
      </c>
      <c r="O8194" t="s">
        <v>77</v>
      </c>
      <c r="P8194" t="s">
        <v>9340</v>
      </c>
    </row>
    <row r="8195" spans="1:16" x14ac:dyDescent="0.25">
      <c r="A8195" t="s">
        <v>2</v>
      </c>
      <c r="B8195" t="s">
        <v>195</v>
      </c>
      <c r="C8195" t="s">
        <v>908</v>
      </c>
      <c r="D8195" t="s">
        <v>3828</v>
      </c>
      <c r="E8195" t="s">
        <v>51</v>
      </c>
      <c r="F8195" t="b">
        <v>0</v>
      </c>
      <c r="G8195" t="s">
        <v>27</v>
      </c>
      <c r="H8195" s="4">
        <v>45758.001168981478</v>
      </c>
      <c r="I8195" t="b">
        <v>0</v>
      </c>
      <c r="J8195" t="b">
        <v>0</v>
      </c>
      <c r="K8195" t="s">
        <v>24</v>
      </c>
      <c r="L8195" t="s">
        <v>36</v>
      </c>
      <c r="N8195">
        <v>62.5</v>
      </c>
      <c r="O8195" t="s">
        <v>11193</v>
      </c>
      <c r="P8195" t="s">
        <v>4259</v>
      </c>
    </row>
    <row r="8196" spans="1:16" x14ac:dyDescent="0.25">
      <c r="A8196" t="s">
        <v>40</v>
      </c>
      <c r="B8196" t="s">
        <v>9341</v>
      </c>
      <c r="C8196" t="s">
        <v>748</v>
      </c>
      <c r="D8196" t="s">
        <v>4035</v>
      </c>
      <c r="E8196" t="s">
        <v>20</v>
      </c>
      <c r="F8196" t="b">
        <v>0</v>
      </c>
      <c r="G8196" t="s">
        <v>158</v>
      </c>
      <c r="H8196" s="4">
        <v>45758.014479166668</v>
      </c>
      <c r="I8196" t="b">
        <v>0</v>
      </c>
      <c r="J8196" t="b">
        <v>0</v>
      </c>
      <c r="K8196" t="s">
        <v>158</v>
      </c>
      <c r="L8196" t="s">
        <v>22</v>
      </c>
      <c r="M8196">
        <v>83999.5</v>
      </c>
      <c r="O8196" t="s">
        <v>2768</v>
      </c>
      <c r="P8196" t="s">
        <v>3411</v>
      </c>
    </row>
    <row r="8197" spans="1:16" x14ac:dyDescent="0.25">
      <c r="A8197" t="s">
        <v>2</v>
      </c>
      <c r="B8197" t="s">
        <v>11194</v>
      </c>
      <c r="C8197" t="s">
        <v>122</v>
      </c>
      <c r="D8197" t="s">
        <v>2208</v>
      </c>
      <c r="E8197" t="s">
        <v>20</v>
      </c>
      <c r="F8197" t="b">
        <v>0</v>
      </c>
      <c r="G8197" t="s">
        <v>27</v>
      </c>
      <c r="H8197" s="4">
        <v>45758.084606481483</v>
      </c>
      <c r="I8197" t="b">
        <v>0</v>
      </c>
      <c r="J8197" t="b">
        <v>1</v>
      </c>
      <c r="K8197" t="s">
        <v>24</v>
      </c>
      <c r="L8197" t="s">
        <v>22</v>
      </c>
      <c r="M8197">
        <v>91700</v>
      </c>
      <c r="O8197" t="s">
        <v>366</v>
      </c>
      <c r="P8197" t="s">
        <v>11195</v>
      </c>
    </row>
    <row r="8198" spans="1:16" x14ac:dyDescent="0.25">
      <c r="A8198" t="s">
        <v>2</v>
      </c>
      <c r="B8198" t="s">
        <v>6435</v>
      </c>
      <c r="C8198" t="s">
        <v>1352</v>
      </c>
      <c r="D8198" t="s">
        <v>3973</v>
      </c>
      <c r="E8198" t="s">
        <v>20</v>
      </c>
      <c r="F8198" t="b">
        <v>0</v>
      </c>
      <c r="G8198" t="s">
        <v>27</v>
      </c>
      <c r="H8198" s="4">
        <v>45758.095879629633</v>
      </c>
      <c r="I8198" t="b">
        <v>0</v>
      </c>
      <c r="J8198" t="b">
        <v>0</v>
      </c>
      <c r="K8198" t="s">
        <v>24</v>
      </c>
      <c r="L8198" t="s">
        <v>22</v>
      </c>
      <c r="M8198">
        <v>117200</v>
      </c>
      <c r="O8198" t="s">
        <v>446</v>
      </c>
      <c r="P8198" t="s">
        <v>6436</v>
      </c>
    </row>
    <row r="8199" spans="1:16" x14ac:dyDescent="0.25">
      <c r="A8199" t="s">
        <v>0</v>
      </c>
      <c r="B8199" t="s">
        <v>0</v>
      </c>
      <c r="C8199" t="s">
        <v>11196</v>
      </c>
      <c r="D8199" t="s">
        <v>7547</v>
      </c>
      <c r="E8199" t="s">
        <v>34</v>
      </c>
      <c r="F8199" t="b">
        <v>0</v>
      </c>
      <c r="G8199" t="s">
        <v>52</v>
      </c>
      <c r="H8199" s="4">
        <v>45758.125775462962</v>
      </c>
      <c r="I8199" t="b">
        <v>0</v>
      </c>
      <c r="J8199" t="b">
        <v>0</v>
      </c>
      <c r="K8199" t="s">
        <v>24</v>
      </c>
      <c r="L8199" t="s">
        <v>36</v>
      </c>
      <c r="N8199">
        <v>15</v>
      </c>
      <c r="O8199" t="s">
        <v>7548</v>
      </c>
      <c r="P8199" t="s">
        <v>61</v>
      </c>
    </row>
    <row r="8200" spans="1:16" x14ac:dyDescent="0.25">
      <c r="A8200" t="s">
        <v>2</v>
      </c>
      <c r="B8200" t="s">
        <v>1231</v>
      </c>
      <c r="C8200" t="s">
        <v>33</v>
      </c>
      <c r="D8200" t="s">
        <v>3973</v>
      </c>
      <c r="E8200" t="s">
        <v>20</v>
      </c>
      <c r="F8200" t="b">
        <v>0</v>
      </c>
      <c r="G8200" t="s">
        <v>27</v>
      </c>
      <c r="H8200" s="4">
        <v>45758.137546296297</v>
      </c>
      <c r="I8200" t="b">
        <v>0</v>
      </c>
      <c r="J8200" t="b">
        <v>1</v>
      </c>
      <c r="K8200" t="s">
        <v>24</v>
      </c>
      <c r="L8200" t="s">
        <v>22</v>
      </c>
      <c r="M8200">
        <v>170000</v>
      </c>
      <c r="O8200" t="s">
        <v>2742</v>
      </c>
      <c r="P8200" t="s">
        <v>11197</v>
      </c>
    </row>
    <row r="8201" spans="1:16" x14ac:dyDescent="0.25">
      <c r="A8201" t="s">
        <v>0</v>
      </c>
      <c r="B8201" t="s">
        <v>433</v>
      </c>
      <c r="C8201" t="s">
        <v>49</v>
      </c>
      <c r="D8201" t="s">
        <v>3828</v>
      </c>
      <c r="E8201" t="s">
        <v>20</v>
      </c>
      <c r="F8201" t="b">
        <v>0</v>
      </c>
      <c r="G8201" t="s">
        <v>41</v>
      </c>
      <c r="H8201" s="4">
        <v>45758.250358796293</v>
      </c>
      <c r="I8201" t="b">
        <v>0</v>
      </c>
      <c r="J8201" t="b">
        <v>0</v>
      </c>
      <c r="K8201" t="s">
        <v>24</v>
      </c>
      <c r="L8201" t="s">
        <v>22</v>
      </c>
      <c r="M8201">
        <v>82500</v>
      </c>
      <c r="O8201" t="s">
        <v>10921</v>
      </c>
      <c r="P8201" t="s">
        <v>10922</v>
      </c>
    </row>
    <row r="8202" spans="1:16" x14ac:dyDescent="0.25">
      <c r="A8202" t="s">
        <v>0</v>
      </c>
      <c r="B8202" t="s">
        <v>1254</v>
      </c>
      <c r="C8202" t="s">
        <v>151</v>
      </c>
      <c r="D8202" t="s">
        <v>3828</v>
      </c>
      <c r="E8202" t="s">
        <v>20</v>
      </c>
      <c r="F8202" t="b">
        <v>0</v>
      </c>
      <c r="G8202" t="s">
        <v>30</v>
      </c>
      <c r="H8202" s="4">
        <v>45758.250671296293</v>
      </c>
      <c r="I8202" t="b">
        <v>0</v>
      </c>
      <c r="J8202" t="b">
        <v>1</v>
      </c>
      <c r="K8202" t="s">
        <v>24</v>
      </c>
      <c r="L8202" t="s">
        <v>22</v>
      </c>
      <c r="M8202">
        <v>137500</v>
      </c>
      <c r="O8202" t="s">
        <v>11198</v>
      </c>
      <c r="P8202" t="s">
        <v>1622</v>
      </c>
    </row>
    <row r="8203" spans="1:16" x14ac:dyDescent="0.25">
      <c r="A8203" t="s">
        <v>2</v>
      </c>
      <c r="B8203" t="s">
        <v>11199</v>
      </c>
      <c r="C8203" t="s">
        <v>500</v>
      </c>
      <c r="D8203" t="s">
        <v>3828</v>
      </c>
      <c r="E8203" t="s">
        <v>20</v>
      </c>
      <c r="F8203" t="b">
        <v>0</v>
      </c>
      <c r="G8203" t="s">
        <v>41</v>
      </c>
      <c r="H8203" s="4">
        <v>45758.262650462973</v>
      </c>
      <c r="I8203" t="b">
        <v>1</v>
      </c>
      <c r="J8203" t="b">
        <v>1</v>
      </c>
      <c r="K8203" t="s">
        <v>24</v>
      </c>
      <c r="L8203" t="s">
        <v>22</v>
      </c>
      <c r="M8203">
        <v>177943.5</v>
      </c>
      <c r="O8203" t="s">
        <v>3918</v>
      </c>
      <c r="P8203" t="s">
        <v>10997</v>
      </c>
    </row>
    <row r="8204" spans="1:16" x14ac:dyDescent="0.25">
      <c r="A8204" t="s">
        <v>1</v>
      </c>
      <c r="B8204" t="s">
        <v>974</v>
      </c>
      <c r="C8204" t="s">
        <v>316</v>
      </c>
      <c r="D8204" t="s">
        <v>3600</v>
      </c>
      <c r="E8204" t="s">
        <v>20</v>
      </c>
      <c r="F8204" t="b">
        <v>0</v>
      </c>
      <c r="G8204" t="s">
        <v>35</v>
      </c>
      <c r="H8204" s="4">
        <v>45758.266030092593</v>
      </c>
      <c r="I8204" t="b">
        <v>0</v>
      </c>
      <c r="J8204" t="b">
        <v>0</v>
      </c>
      <c r="K8204" t="s">
        <v>24</v>
      </c>
      <c r="L8204" t="s">
        <v>36</v>
      </c>
      <c r="N8204">
        <v>150</v>
      </c>
      <c r="O8204" t="s">
        <v>11200</v>
      </c>
      <c r="P8204" t="s">
        <v>3535</v>
      </c>
    </row>
    <row r="8205" spans="1:16" x14ac:dyDescent="0.25">
      <c r="A8205" t="s">
        <v>1</v>
      </c>
      <c r="B8205" t="s">
        <v>467</v>
      </c>
      <c r="C8205" t="s">
        <v>11201</v>
      </c>
      <c r="D8205" t="s">
        <v>4100</v>
      </c>
      <c r="E8205" t="s">
        <v>20</v>
      </c>
      <c r="F8205" t="b">
        <v>0</v>
      </c>
      <c r="G8205" t="s">
        <v>30</v>
      </c>
      <c r="H8205" s="4">
        <v>45758.266111111108</v>
      </c>
      <c r="I8205" t="b">
        <v>0</v>
      </c>
      <c r="J8205" t="b">
        <v>1</v>
      </c>
      <c r="K8205" t="s">
        <v>24</v>
      </c>
      <c r="L8205" t="s">
        <v>22</v>
      </c>
      <c r="M8205">
        <v>127450</v>
      </c>
      <c r="O8205" t="s">
        <v>3503</v>
      </c>
      <c r="P8205" t="s">
        <v>4166</v>
      </c>
    </row>
    <row r="8206" spans="1:16" x14ac:dyDescent="0.25">
      <c r="A8206" t="s">
        <v>2</v>
      </c>
      <c r="B8206" t="s">
        <v>10996</v>
      </c>
      <c r="C8206" t="s">
        <v>500</v>
      </c>
      <c r="D8206" t="s">
        <v>3973</v>
      </c>
      <c r="E8206" t="s">
        <v>20</v>
      </c>
      <c r="F8206" t="b">
        <v>0</v>
      </c>
      <c r="G8206" t="s">
        <v>41</v>
      </c>
      <c r="H8206" s="4">
        <v>45758.266585648147</v>
      </c>
      <c r="I8206" t="b">
        <v>0</v>
      </c>
      <c r="J8206" t="b">
        <v>1</v>
      </c>
      <c r="K8206" t="s">
        <v>24</v>
      </c>
      <c r="L8206" t="s">
        <v>22</v>
      </c>
      <c r="M8206">
        <v>131400</v>
      </c>
      <c r="O8206" t="s">
        <v>11202</v>
      </c>
      <c r="P8206" t="s">
        <v>10997</v>
      </c>
    </row>
    <row r="8207" spans="1:16" x14ac:dyDescent="0.25">
      <c r="A8207" t="s">
        <v>2</v>
      </c>
      <c r="B8207" t="s">
        <v>307</v>
      </c>
      <c r="C8207" t="s">
        <v>538</v>
      </c>
      <c r="D8207" t="s">
        <v>4014</v>
      </c>
      <c r="E8207" t="s">
        <v>20</v>
      </c>
      <c r="F8207" t="b">
        <v>0</v>
      </c>
      <c r="G8207" t="s">
        <v>35</v>
      </c>
      <c r="H8207" s="4">
        <v>45758.266909722217</v>
      </c>
      <c r="I8207" t="b">
        <v>0</v>
      </c>
      <c r="J8207" t="b">
        <v>0</v>
      </c>
      <c r="K8207" t="s">
        <v>24</v>
      </c>
      <c r="L8207" t="s">
        <v>22</v>
      </c>
      <c r="M8207">
        <v>100000</v>
      </c>
      <c r="O8207" t="s">
        <v>6276</v>
      </c>
      <c r="P8207" t="s">
        <v>6277</v>
      </c>
    </row>
    <row r="8208" spans="1:16" x14ac:dyDescent="0.25">
      <c r="A8208" t="s">
        <v>1</v>
      </c>
      <c r="B8208" t="s">
        <v>11203</v>
      </c>
      <c r="C8208" t="s">
        <v>140</v>
      </c>
      <c r="D8208" t="s">
        <v>3828</v>
      </c>
      <c r="E8208" t="s">
        <v>219</v>
      </c>
      <c r="F8208" t="b">
        <v>0</v>
      </c>
      <c r="G8208" t="s">
        <v>35</v>
      </c>
      <c r="H8208" s="4">
        <v>45758.266909722217</v>
      </c>
      <c r="I8208" t="b">
        <v>0</v>
      </c>
      <c r="J8208" t="b">
        <v>0</v>
      </c>
      <c r="K8208" t="s">
        <v>24</v>
      </c>
      <c r="L8208" t="s">
        <v>36</v>
      </c>
      <c r="N8208">
        <v>85</v>
      </c>
      <c r="O8208" t="s">
        <v>11204</v>
      </c>
      <c r="P8208" t="s">
        <v>2188</v>
      </c>
    </row>
    <row r="8209" spans="1:16" x14ac:dyDescent="0.25">
      <c r="A8209" t="s">
        <v>40</v>
      </c>
      <c r="B8209" t="s">
        <v>2354</v>
      </c>
      <c r="C8209" t="s">
        <v>24</v>
      </c>
      <c r="D8209" t="s">
        <v>131</v>
      </c>
      <c r="E8209" t="s">
        <v>20</v>
      </c>
      <c r="F8209" t="b">
        <v>0</v>
      </c>
      <c r="G8209" t="s">
        <v>52</v>
      </c>
      <c r="H8209" s="4">
        <v>45758.267766203702</v>
      </c>
      <c r="I8209" t="b">
        <v>1</v>
      </c>
      <c r="J8209" t="b">
        <v>1</v>
      </c>
      <c r="K8209" t="s">
        <v>24</v>
      </c>
      <c r="L8209" t="s">
        <v>22</v>
      </c>
      <c r="M8209">
        <v>142500</v>
      </c>
      <c r="O8209" t="s">
        <v>131</v>
      </c>
      <c r="P8209" t="s">
        <v>11205</v>
      </c>
    </row>
    <row r="8210" spans="1:16" x14ac:dyDescent="0.25">
      <c r="A8210" t="s">
        <v>0</v>
      </c>
      <c r="B8210" t="s">
        <v>11206</v>
      </c>
      <c r="C8210" t="s">
        <v>820</v>
      </c>
      <c r="D8210" t="s">
        <v>4035</v>
      </c>
      <c r="E8210" t="s">
        <v>20</v>
      </c>
      <c r="F8210" t="b">
        <v>0</v>
      </c>
      <c r="G8210" t="s">
        <v>820</v>
      </c>
      <c r="H8210" s="4">
        <v>45758.269236111111</v>
      </c>
      <c r="I8210" t="b">
        <v>0</v>
      </c>
      <c r="J8210" t="b">
        <v>0</v>
      </c>
      <c r="K8210" t="s">
        <v>820</v>
      </c>
      <c r="L8210" t="s">
        <v>22</v>
      </c>
      <c r="M8210">
        <v>32000</v>
      </c>
      <c r="O8210" t="s">
        <v>1642</v>
      </c>
      <c r="P8210" t="s">
        <v>1297</v>
      </c>
    </row>
    <row r="8211" spans="1:16" x14ac:dyDescent="0.25">
      <c r="A8211" t="s">
        <v>0</v>
      </c>
      <c r="B8211" t="s">
        <v>1449</v>
      </c>
      <c r="C8211" t="s">
        <v>820</v>
      </c>
      <c r="D8211" t="s">
        <v>4035</v>
      </c>
      <c r="E8211" t="s">
        <v>20</v>
      </c>
      <c r="F8211" t="b">
        <v>0</v>
      </c>
      <c r="G8211" t="s">
        <v>820</v>
      </c>
      <c r="H8211" s="4">
        <v>45758.269236111111</v>
      </c>
      <c r="I8211" t="b">
        <v>0</v>
      </c>
      <c r="J8211" t="b">
        <v>0</v>
      </c>
      <c r="K8211" t="s">
        <v>820</v>
      </c>
      <c r="L8211" t="s">
        <v>22</v>
      </c>
      <c r="M8211">
        <v>42808.5</v>
      </c>
      <c r="O8211" t="s">
        <v>6278</v>
      </c>
      <c r="P8211" t="s">
        <v>11207</v>
      </c>
    </row>
    <row r="8212" spans="1:16" x14ac:dyDescent="0.25">
      <c r="A8212" t="s">
        <v>0</v>
      </c>
      <c r="B8212" t="s">
        <v>288</v>
      </c>
      <c r="C8212" t="s">
        <v>1271</v>
      </c>
      <c r="D8212" t="s">
        <v>4035</v>
      </c>
      <c r="E8212" t="s">
        <v>20</v>
      </c>
      <c r="F8212" t="b">
        <v>0</v>
      </c>
      <c r="G8212" t="s">
        <v>90</v>
      </c>
      <c r="H8212" s="4">
        <v>45758.270729166667</v>
      </c>
      <c r="I8212" t="b">
        <v>0</v>
      </c>
      <c r="J8212" t="b">
        <v>0</v>
      </c>
      <c r="K8212" t="s">
        <v>90</v>
      </c>
      <c r="L8212" t="s">
        <v>22</v>
      </c>
      <c r="M8212">
        <v>95040</v>
      </c>
      <c r="O8212" t="s">
        <v>11208</v>
      </c>
      <c r="P8212" t="s">
        <v>204</v>
      </c>
    </row>
    <row r="8213" spans="1:16" x14ac:dyDescent="0.25">
      <c r="A8213" t="s">
        <v>0</v>
      </c>
      <c r="B8213" t="s">
        <v>11162</v>
      </c>
      <c r="C8213" t="s">
        <v>1247</v>
      </c>
      <c r="D8213" t="s">
        <v>3383</v>
      </c>
      <c r="E8213" t="s">
        <v>51</v>
      </c>
      <c r="F8213" t="b">
        <v>0</v>
      </c>
      <c r="G8213" t="s">
        <v>1247</v>
      </c>
      <c r="H8213" s="4">
        <v>45758.277106481481</v>
      </c>
      <c r="I8213" t="b">
        <v>1</v>
      </c>
      <c r="J8213" t="b">
        <v>0</v>
      </c>
      <c r="K8213" t="s">
        <v>1247</v>
      </c>
      <c r="L8213" t="s">
        <v>22</v>
      </c>
      <c r="M8213">
        <v>50000</v>
      </c>
      <c r="O8213" t="s">
        <v>1214</v>
      </c>
      <c r="P8213" t="s">
        <v>338</v>
      </c>
    </row>
    <row r="8214" spans="1:16" x14ac:dyDescent="0.25">
      <c r="A8214" t="s">
        <v>0</v>
      </c>
      <c r="B8214" t="s">
        <v>0</v>
      </c>
      <c r="C8214" t="s">
        <v>2716</v>
      </c>
      <c r="D8214" t="s">
        <v>2208</v>
      </c>
      <c r="E8214" t="s">
        <v>20</v>
      </c>
      <c r="F8214" t="b">
        <v>0</v>
      </c>
      <c r="G8214" t="s">
        <v>23</v>
      </c>
      <c r="H8214" s="4">
        <v>45758.278460648151</v>
      </c>
      <c r="I8214" t="b">
        <v>0</v>
      </c>
      <c r="J8214" t="b">
        <v>1</v>
      </c>
      <c r="K8214" t="s">
        <v>24</v>
      </c>
      <c r="L8214" t="s">
        <v>22</v>
      </c>
      <c r="M8214">
        <v>172000</v>
      </c>
      <c r="O8214" t="s">
        <v>7652</v>
      </c>
      <c r="P8214" t="s">
        <v>2136</v>
      </c>
    </row>
    <row r="8215" spans="1:16" x14ac:dyDescent="0.25">
      <c r="A8215" t="s">
        <v>2</v>
      </c>
      <c r="B8215" t="s">
        <v>1409</v>
      </c>
      <c r="C8215" t="s">
        <v>851</v>
      </c>
      <c r="D8215" t="s">
        <v>5133</v>
      </c>
      <c r="E8215" t="s">
        <v>20</v>
      </c>
      <c r="F8215" t="b">
        <v>0</v>
      </c>
      <c r="G8215" t="s">
        <v>27</v>
      </c>
      <c r="H8215" s="4">
        <v>45758.307916666658</v>
      </c>
      <c r="I8215" t="b">
        <v>0</v>
      </c>
      <c r="J8215" t="b">
        <v>1</v>
      </c>
      <c r="K8215" t="s">
        <v>24</v>
      </c>
      <c r="L8215" t="s">
        <v>22</v>
      </c>
      <c r="M8215">
        <v>132712.96875</v>
      </c>
      <c r="O8215" t="s">
        <v>7439</v>
      </c>
      <c r="P8215" t="s">
        <v>11209</v>
      </c>
    </row>
    <row r="8216" spans="1:16" x14ac:dyDescent="0.25">
      <c r="A8216" t="s">
        <v>19</v>
      </c>
      <c r="B8216" t="s">
        <v>11210</v>
      </c>
      <c r="C8216" t="s">
        <v>484</v>
      </c>
      <c r="D8216" t="s">
        <v>3957</v>
      </c>
      <c r="E8216" t="s">
        <v>20</v>
      </c>
      <c r="F8216" t="b">
        <v>0</v>
      </c>
      <c r="G8216" t="s">
        <v>27</v>
      </c>
      <c r="H8216" s="4">
        <v>45758.349039351851</v>
      </c>
      <c r="I8216" t="b">
        <v>0</v>
      </c>
      <c r="J8216" t="b">
        <v>1</v>
      </c>
      <c r="K8216" t="s">
        <v>24</v>
      </c>
      <c r="L8216" t="s">
        <v>36</v>
      </c>
      <c r="N8216">
        <v>49.895000457763672</v>
      </c>
      <c r="O8216" t="s">
        <v>2768</v>
      </c>
      <c r="P8216" t="s">
        <v>11211</v>
      </c>
    </row>
    <row r="8217" spans="1:16" x14ac:dyDescent="0.25">
      <c r="A8217" t="s">
        <v>1</v>
      </c>
      <c r="B8217" t="s">
        <v>6015</v>
      </c>
      <c r="C8217" t="s">
        <v>829</v>
      </c>
      <c r="D8217" t="s">
        <v>3957</v>
      </c>
      <c r="E8217" t="s">
        <v>20</v>
      </c>
      <c r="F8217" t="b">
        <v>0</v>
      </c>
      <c r="G8217" t="s">
        <v>27</v>
      </c>
      <c r="H8217" s="4">
        <v>45758.349108796298</v>
      </c>
      <c r="I8217" t="b">
        <v>0</v>
      </c>
      <c r="J8217" t="b">
        <v>1</v>
      </c>
      <c r="K8217" t="s">
        <v>24</v>
      </c>
      <c r="L8217" t="s">
        <v>36</v>
      </c>
      <c r="N8217">
        <v>51.239997863769531</v>
      </c>
      <c r="O8217" t="s">
        <v>254</v>
      </c>
      <c r="P8217" t="s">
        <v>3411</v>
      </c>
    </row>
    <row r="8218" spans="1:16" x14ac:dyDescent="0.25">
      <c r="A8218" t="s">
        <v>19</v>
      </c>
      <c r="B8218" t="s">
        <v>7557</v>
      </c>
      <c r="C8218" t="s">
        <v>453</v>
      </c>
      <c r="D8218" t="s">
        <v>3957</v>
      </c>
      <c r="E8218" t="s">
        <v>20</v>
      </c>
      <c r="F8218" t="b">
        <v>0</v>
      </c>
      <c r="G8218" t="s">
        <v>27</v>
      </c>
      <c r="H8218" s="4">
        <v>45758.349108796298</v>
      </c>
      <c r="I8218" t="b">
        <v>0</v>
      </c>
      <c r="J8218" t="b">
        <v>0</v>
      </c>
      <c r="K8218" t="s">
        <v>24</v>
      </c>
      <c r="L8218" t="s">
        <v>36</v>
      </c>
      <c r="N8218">
        <v>51.239997863769531</v>
      </c>
      <c r="O8218" t="s">
        <v>349</v>
      </c>
      <c r="P8218" t="s">
        <v>7558</v>
      </c>
    </row>
    <row r="8219" spans="1:16" x14ac:dyDescent="0.25">
      <c r="A8219" t="s">
        <v>2</v>
      </c>
      <c r="B8219" t="s">
        <v>170</v>
      </c>
      <c r="C8219" t="s">
        <v>829</v>
      </c>
      <c r="D8219" t="s">
        <v>3957</v>
      </c>
      <c r="E8219" t="s">
        <v>20</v>
      </c>
      <c r="F8219" t="b">
        <v>0</v>
      </c>
      <c r="G8219" t="s">
        <v>27</v>
      </c>
      <c r="H8219" s="4">
        <v>45758.349583333344</v>
      </c>
      <c r="I8219" t="b">
        <v>0</v>
      </c>
      <c r="J8219" t="b">
        <v>1</v>
      </c>
      <c r="K8219" t="s">
        <v>24</v>
      </c>
      <c r="L8219" t="s">
        <v>36</v>
      </c>
      <c r="N8219">
        <v>54.985000610351563</v>
      </c>
      <c r="O8219" t="s">
        <v>254</v>
      </c>
      <c r="P8219" t="s">
        <v>8769</v>
      </c>
    </row>
    <row r="8220" spans="1:16" x14ac:dyDescent="0.25">
      <c r="A8220" t="s">
        <v>40</v>
      </c>
      <c r="B8220" t="s">
        <v>9050</v>
      </c>
      <c r="C8220" t="s">
        <v>11212</v>
      </c>
      <c r="D8220" t="s">
        <v>3957</v>
      </c>
      <c r="E8220" t="s">
        <v>20</v>
      </c>
      <c r="F8220" t="b">
        <v>0</v>
      </c>
      <c r="G8220" t="s">
        <v>27</v>
      </c>
      <c r="H8220" s="4">
        <v>45758.349687499998</v>
      </c>
      <c r="I8220" t="b">
        <v>0</v>
      </c>
      <c r="J8220" t="b">
        <v>1</v>
      </c>
      <c r="K8220" t="s">
        <v>24</v>
      </c>
      <c r="L8220" t="s">
        <v>36</v>
      </c>
      <c r="N8220">
        <v>58.680000305175781</v>
      </c>
      <c r="O8220" t="s">
        <v>91</v>
      </c>
      <c r="P8220" t="s">
        <v>9052</v>
      </c>
    </row>
    <row r="8221" spans="1:16" x14ac:dyDescent="0.25">
      <c r="A8221" t="s">
        <v>40</v>
      </c>
      <c r="B8221" t="s">
        <v>8576</v>
      </c>
      <c r="C8221" t="s">
        <v>3608</v>
      </c>
      <c r="D8221" t="s">
        <v>3957</v>
      </c>
      <c r="E8221" t="s">
        <v>20</v>
      </c>
      <c r="F8221" t="b">
        <v>0</v>
      </c>
      <c r="G8221" t="s">
        <v>41</v>
      </c>
      <c r="H8221" s="4">
        <v>45758.350104166668</v>
      </c>
      <c r="I8221" t="b">
        <v>0</v>
      </c>
      <c r="J8221" t="b">
        <v>0</v>
      </c>
      <c r="K8221" t="s">
        <v>24</v>
      </c>
      <c r="L8221" t="s">
        <v>36</v>
      </c>
      <c r="N8221">
        <v>38.125</v>
      </c>
      <c r="O8221" t="s">
        <v>377</v>
      </c>
      <c r="P8221" t="s">
        <v>8577</v>
      </c>
    </row>
    <row r="8222" spans="1:16" x14ac:dyDescent="0.25">
      <c r="A8222" t="s">
        <v>2</v>
      </c>
      <c r="B8222" t="s">
        <v>9278</v>
      </c>
      <c r="C8222" t="s">
        <v>167</v>
      </c>
      <c r="D8222" t="s">
        <v>3957</v>
      </c>
      <c r="E8222" t="s">
        <v>20</v>
      </c>
      <c r="F8222" t="b">
        <v>0</v>
      </c>
      <c r="G8222" t="s">
        <v>30</v>
      </c>
      <c r="H8222" s="4">
        <v>45758.350972222222</v>
      </c>
      <c r="I8222" t="b">
        <v>0</v>
      </c>
      <c r="J8222" t="b">
        <v>0</v>
      </c>
      <c r="K8222" t="s">
        <v>24</v>
      </c>
      <c r="L8222" t="s">
        <v>36</v>
      </c>
      <c r="N8222">
        <v>57.060001373291023</v>
      </c>
      <c r="O8222" t="s">
        <v>2805</v>
      </c>
      <c r="P8222" t="s">
        <v>9279</v>
      </c>
    </row>
    <row r="8223" spans="1:16" x14ac:dyDescent="0.25">
      <c r="A8223" t="s">
        <v>0</v>
      </c>
      <c r="B8223" t="s">
        <v>7447</v>
      </c>
      <c r="C8223" t="s">
        <v>585</v>
      </c>
      <c r="D8223" t="s">
        <v>4084</v>
      </c>
      <c r="E8223" t="s">
        <v>20</v>
      </c>
      <c r="F8223" t="b">
        <v>0</v>
      </c>
      <c r="G8223" t="s">
        <v>41</v>
      </c>
      <c r="H8223" s="4">
        <v>45758.375474537039</v>
      </c>
      <c r="I8223" t="b">
        <v>0</v>
      </c>
      <c r="J8223" t="b">
        <v>0</v>
      </c>
      <c r="K8223" t="s">
        <v>24</v>
      </c>
      <c r="L8223" t="s">
        <v>22</v>
      </c>
      <c r="M8223">
        <v>125000</v>
      </c>
      <c r="O8223" t="s">
        <v>374</v>
      </c>
      <c r="P8223" t="s">
        <v>7448</v>
      </c>
    </row>
    <row r="8224" spans="1:16" x14ac:dyDescent="0.25">
      <c r="A8224" t="s">
        <v>2</v>
      </c>
      <c r="B8224" t="s">
        <v>11213</v>
      </c>
      <c r="C8224" t="s">
        <v>379</v>
      </c>
      <c r="D8224" t="s">
        <v>3828</v>
      </c>
      <c r="E8224" t="s">
        <v>20</v>
      </c>
      <c r="F8224" t="b">
        <v>0</v>
      </c>
      <c r="G8224" t="s">
        <v>27</v>
      </c>
      <c r="H8224" s="4">
        <v>45758.391296296293</v>
      </c>
      <c r="I8224" t="b">
        <v>1</v>
      </c>
      <c r="J8224" t="b">
        <v>1</v>
      </c>
      <c r="K8224" t="s">
        <v>24</v>
      </c>
      <c r="L8224" t="s">
        <v>22</v>
      </c>
      <c r="M8224">
        <v>125000</v>
      </c>
      <c r="O8224" t="s">
        <v>1289</v>
      </c>
    </row>
    <row r="8225" spans="1:16" x14ac:dyDescent="0.25">
      <c r="A8225" t="s">
        <v>1</v>
      </c>
      <c r="B8225" t="s">
        <v>10818</v>
      </c>
      <c r="C8225" t="s">
        <v>749</v>
      </c>
      <c r="D8225" t="s">
        <v>4084</v>
      </c>
      <c r="E8225" t="s">
        <v>20</v>
      </c>
      <c r="F8225" t="b">
        <v>0</v>
      </c>
      <c r="G8225" t="s">
        <v>30</v>
      </c>
      <c r="H8225" s="4">
        <v>45758.432812500003</v>
      </c>
      <c r="I8225" t="b">
        <v>0</v>
      </c>
      <c r="J8225" t="b">
        <v>0</v>
      </c>
      <c r="K8225" t="s">
        <v>24</v>
      </c>
      <c r="L8225" t="s">
        <v>22</v>
      </c>
      <c r="M8225">
        <v>155000</v>
      </c>
      <c r="O8225" t="s">
        <v>3243</v>
      </c>
      <c r="P8225" t="s">
        <v>10819</v>
      </c>
    </row>
    <row r="8226" spans="1:16" x14ac:dyDescent="0.25">
      <c r="A8226" t="s">
        <v>1</v>
      </c>
      <c r="B8226" t="s">
        <v>11214</v>
      </c>
      <c r="C8226" t="s">
        <v>1521</v>
      </c>
      <c r="D8226" t="s">
        <v>4084</v>
      </c>
      <c r="E8226" t="s">
        <v>20</v>
      </c>
      <c r="F8226" t="b">
        <v>0</v>
      </c>
      <c r="G8226" t="s">
        <v>52</v>
      </c>
      <c r="H8226" s="4">
        <v>45758.432858796303</v>
      </c>
      <c r="I8226" t="b">
        <v>0</v>
      </c>
      <c r="J8226" t="b">
        <v>0</v>
      </c>
      <c r="K8226" t="s">
        <v>24</v>
      </c>
      <c r="L8226" t="s">
        <v>22</v>
      </c>
      <c r="M8226">
        <v>135000</v>
      </c>
      <c r="O8226" t="s">
        <v>1549</v>
      </c>
    </row>
    <row r="8227" spans="1:16" x14ac:dyDescent="0.25">
      <c r="A8227" t="s">
        <v>0</v>
      </c>
      <c r="B8227" t="s">
        <v>11215</v>
      </c>
      <c r="C8227" t="s">
        <v>236</v>
      </c>
      <c r="D8227" t="s">
        <v>3957</v>
      </c>
      <c r="E8227" t="s">
        <v>34</v>
      </c>
      <c r="F8227" t="b">
        <v>0</v>
      </c>
      <c r="G8227" t="s">
        <v>27</v>
      </c>
      <c r="H8227" s="4">
        <v>45758.458541666667</v>
      </c>
      <c r="I8227" t="b">
        <v>0</v>
      </c>
      <c r="J8227" t="b">
        <v>1</v>
      </c>
      <c r="K8227" t="s">
        <v>24</v>
      </c>
      <c r="L8227" t="s">
        <v>36</v>
      </c>
      <c r="N8227">
        <v>27.29000091552734</v>
      </c>
      <c r="O8227" t="s">
        <v>11216</v>
      </c>
    </row>
    <row r="8228" spans="1:16" x14ac:dyDescent="0.25">
      <c r="A8228" t="s">
        <v>0</v>
      </c>
      <c r="B8228" t="s">
        <v>0</v>
      </c>
      <c r="C8228" t="s">
        <v>6802</v>
      </c>
      <c r="D8228" t="s">
        <v>4084</v>
      </c>
      <c r="E8228" t="s">
        <v>20</v>
      </c>
      <c r="F8228" t="b">
        <v>0</v>
      </c>
      <c r="G8228" t="s">
        <v>35</v>
      </c>
      <c r="H8228" s="4">
        <v>45758.458854166667</v>
      </c>
      <c r="I8228" t="b">
        <v>1</v>
      </c>
      <c r="J8228" t="b">
        <v>0</v>
      </c>
      <c r="K8228" t="s">
        <v>24</v>
      </c>
      <c r="L8228" t="s">
        <v>22</v>
      </c>
      <c r="M8228">
        <v>97500</v>
      </c>
      <c r="O8228" t="s">
        <v>482</v>
      </c>
      <c r="P8228" t="s">
        <v>2752</v>
      </c>
    </row>
    <row r="8229" spans="1:16" x14ac:dyDescent="0.25">
      <c r="A8229" t="s">
        <v>1</v>
      </c>
      <c r="B8229" t="s">
        <v>2473</v>
      </c>
      <c r="C8229" t="s">
        <v>1845</v>
      </c>
      <c r="D8229" t="s">
        <v>4084</v>
      </c>
      <c r="E8229" t="s">
        <v>20</v>
      </c>
      <c r="F8229" t="b">
        <v>0</v>
      </c>
      <c r="G8229" t="s">
        <v>27</v>
      </c>
      <c r="H8229" s="4">
        <v>45758.474166666667</v>
      </c>
      <c r="I8229" t="b">
        <v>0</v>
      </c>
      <c r="J8229" t="b">
        <v>0</v>
      </c>
      <c r="K8229" t="s">
        <v>24</v>
      </c>
      <c r="L8229" t="s">
        <v>22</v>
      </c>
      <c r="M8229">
        <v>145000</v>
      </c>
      <c r="O8229" t="s">
        <v>1388</v>
      </c>
      <c r="P8229" t="s">
        <v>7462</v>
      </c>
    </row>
    <row r="8230" spans="1:16" x14ac:dyDescent="0.25">
      <c r="A8230" t="s">
        <v>28</v>
      </c>
      <c r="B8230" t="s">
        <v>11217</v>
      </c>
      <c r="C8230" t="s">
        <v>24</v>
      </c>
      <c r="D8230" t="s">
        <v>3973</v>
      </c>
      <c r="E8230" t="s">
        <v>20</v>
      </c>
      <c r="F8230" t="b">
        <v>0</v>
      </c>
      <c r="G8230" t="s">
        <v>27</v>
      </c>
      <c r="H8230" s="4">
        <v>45758.474722222221</v>
      </c>
      <c r="I8230" t="b">
        <v>0</v>
      </c>
      <c r="J8230" t="b">
        <v>0</v>
      </c>
      <c r="K8230" t="s">
        <v>24</v>
      </c>
      <c r="L8230" t="s">
        <v>22</v>
      </c>
      <c r="M8230">
        <v>175000</v>
      </c>
      <c r="O8230" t="s">
        <v>3748</v>
      </c>
      <c r="P8230" t="s">
        <v>2582</v>
      </c>
    </row>
    <row r="8231" spans="1:16" x14ac:dyDescent="0.25">
      <c r="A8231" t="s">
        <v>0</v>
      </c>
      <c r="B8231" t="s">
        <v>785</v>
      </c>
      <c r="C8231" t="s">
        <v>1017</v>
      </c>
      <c r="D8231" t="s">
        <v>4084</v>
      </c>
      <c r="E8231" t="s">
        <v>20</v>
      </c>
      <c r="F8231" t="b">
        <v>0</v>
      </c>
      <c r="G8231" t="s">
        <v>35</v>
      </c>
      <c r="H8231" s="4">
        <v>45758.500590277778</v>
      </c>
      <c r="I8231" t="b">
        <v>0</v>
      </c>
      <c r="J8231" t="b">
        <v>0</v>
      </c>
      <c r="K8231" t="s">
        <v>24</v>
      </c>
      <c r="L8231" t="s">
        <v>22</v>
      </c>
      <c r="M8231">
        <v>100000</v>
      </c>
      <c r="O8231" t="s">
        <v>4873</v>
      </c>
      <c r="P8231" t="s">
        <v>221</v>
      </c>
    </row>
    <row r="8232" spans="1:16" x14ac:dyDescent="0.25">
      <c r="A8232" t="s">
        <v>0</v>
      </c>
      <c r="B8232" t="s">
        <v>0</v>
      </c>
      <c r="C8232" t="s">
        <v>3934</v>
      </c>
      <c r="D8232" t="s">
        <v>7547</v>
      </c>
      <c r="E8232" t="s">
        <v>34</v>
      </c>
      <c r="F8232" t="b">
        <v>0</v>
      </c>
      <c r="G8232" t="s">
        <v>35</v>
      </c>
      <c r="H8232" s="4">
        <v>45758.500648148147</v>
      </c>
      <c r="I8232" t="b">
        <v>0</v>
      </c>
      <c r="J8232" t="b">
        <v>0</v>
      </c>
      <c r="K8232" t="s">
        <v>24</v>
      </c>
      <c r="L8232" t="s">
        <v>36</v>
      </c>
      <c r="N8232">
        <v>15</v>
      </c>
      <c r="O8232" t="s">
        <v>7548</v>
      </c>
      <c r="P8232" t="s">
        <v>61</v>
      </c>
    </row>
    <row r="8233" spans="1:16" x14ac:dyDescent="0.25">
      <c r="A8233" t="s">
        <v>19</v>
      </c>
      <c r="B8233" t="s">
        <v>11070</v>
      </c>
      <c r="C8233" t="s">
        <v>561</v>
      </c>
      <c r="D8233" t="s">
        <v>3108</v>
      </c>
      <c r="E8233" t="s">
        <v>20</v>
      </c>
      <c r="F8233" t="b">
        <v>0</v>
      </c>
      <c r="G8233" t="s">
        <v>27</v>
      </c>
      <c r="H8233" s="4">
        <v>45758.515706018523</v>
      </c>
      <c r="I8233" t="b">
        <v>0</v>
      </c>
      <c r="J8233" t="b">
        <v>1</v>
      </c>
      <c r="K8233" t="s">
        <v>24</v>
      </c>
      <c r="L8233" t="s">
        <v>22</v>
      </c>
      <c r="M8233">
        <v>157590</v>
      </c>
      <c r="O8233" t="s">
        <v>254</v>
      </c>
      <c r="P8233" t="s">
        <v>11071</v>
      </c>
    </row>
    <row r="8234" spans="1:16" x14ac:dyDescent="0.25">
      <c r="A8234" t="s">
        <v>191</v>
      </c>
      <c r="B8234" t="s">
        <v>11218</v>
      </c>
      <c r="C8234" t="s">
        <v>172</v>
      </c>
      <c r="D8234" t="s">
        <v>3973</v>
      </c>
      <c r="E8234" t="s">
        <v>20</v>
      </c>
      <c r="F8234" t="b">
        <v>0</v>
      </c>
      <c r="G8234" t="s">
        <v>27</v>
      </c>
      <c r="H8234" s="4">
        <v>45758.516550925917</v>
      </c>
      <c r="I8234" t="b">
        <v>0</v>
      </c>
      <c r="J8234" t="b">
        <v>1</v>
      </c>
      <c r="K8234" t="s">
        <v>24</v>
      </c>
      <c r="L8234" t="s">
        <v>22</v>
      </c>
      <c r="M8234">
        <v>137300</v>
      </c>
      <c r="O8234" t="s">
        <v>4535</v>
      </c>
      <c r="P8234" t="s">
        <v>11219</v>
      </c>
    </row>
    <row r="8235" spans="1:16" x14ac:dyDescent="0.25">
      <c r="A8235" t="s">
        <v>19</v>
      </c>
      <c r="B8235" t="s">
        <v>11220</v>
      </c>
      <c r="C8235" t="s">
        <v>158</v>
      </c>
      <c r="D8235" t="s">
        <v>4035</v>
      </c>
      <c r="E8235" t="s">
        <v>20</v>
      </c>
      <c r="F8235" t="b">
        <v>0</v>
      </c>
      <c r="G8235" t="s">
        <v>158</v>
      </c>
      <c r="H8235" s="4">
        <v>45758.518449074072</v>
      </c>
      <c r="I8235" t="b">
        <v>0</v>
      </c>
      <c r="J8235" t="b">
        <v>0</v>
      </c>
      <c r="K8235" t="s">
        <v>158</v>
      </c>
      <c r="L8235" t="s">
        <v>22</v>
      </c>
      <c r="M8235">
        <v>83999.5</v>
      </c>
      <c r="O8235" t="s">
        <v>1906</v>
      </c>
      <c r="P8235" t="s">
        <v>11221</v>
      </c>
    </row>
    <row r="8236" spans="1:16" x14ac:dyDescent="0.25">
      <c r="A8236" t="s">
        <v>19</v>
      </c>
      <c r="B8236" t="s">
        <v>11222</v>
      </c>
      <c r="C8236" t="s">
        <v>158</v>
      </c>
      <c r="D8236" t="s">
        <v>4035</v>
      </c>
      <c r="E8236" t="s">
        <v>20</v>
      </c>
      <c r="F8236" t="b">
        <v>0</v>
      </c>
      <c r="G8236" t="s">
        <v>158</v>
      </c>
      <c r="H8236" s="4">
        <v>45758.518564814818</v>
      </c>
      <c r="I8236" t="b">
        <v>0</v>
      </c>
      <c r="J8236" t="b">
        <v>0</v>
      </c>
      <c r="K8236" t="s">
        <v>158</v>
      </c>
      <c r="L8236" t="s">
        <v>22</v>
      </c>
      <c r="M8236">
        <v>48000</v>
      </c>
      <c r="O8236" t="s">
        <v>1906</v>
      </c>
      <c r="P8236" t="s">
        <v>2146</v>
      </c>
    </row>
    <row r="8237" spans="1:16" x14ac:dyDescent="0.25">
      <c r="A8237" t="s">
        <v>89</v>
      </c>
      <c r="B8237" t="s">
        <v>11223</v>
      </c>
      <c r="C8237" t="s">
        <v>158</v>
      </c>
      <c r="D8237" t="s">
        <v>4035</v>
      </c>
      <c r="E8237" t="s">
        <v>20</v>
      </c>
      <c r="F8237" t="b">
        <v>0</v>
      </c>
      <c r="G8237" t="s">
        <v>158</v>
      </c>
      <c r="H8237" s="4">
        <v>45758.518576388888</v>
      </c>
      <c r="I8237" t="b">
        <v>0</v>
      </c>
      <c r="J8237" t="b">
        <v>0</v>
      </c>
      <c r="K8237" t="s">
        <v>158</v>
      </c>
      <c r="L8237" t="s">
        <v>22</v>
      </c>
      <c r="M8237">
        <v>72060</v>
      </c>
      <c r="O8237" t="s">
        <v>1906</v>
      </c>
      <c r="P8237" t="s">
        <v>11224</v>
      </c>
    </row>
    <row r="8238" spans="1:16" x14ac:dyDescent="0.25">
      <c r="A8238" t="s">
        <v>1</v>
      </c>
      <c r="B8238" t="s">
        <v>10770</v>
      </c>
      <c r="C8238" t="s">
        <v>192</v>
      </c>
      <c r="D8238" t="s">
        <v>4084</v>
      </c>
      <c r="E8238" t="s">
        <v>20</v>
      </c>
      <c r="F8238" t="b">
        <v>0</v>
      </c>
      <c r="G8238" t="s">
        <v>23</v>
      </c>
      <c r="H8238" s="4">
        <v>45758.528969907413</v>
      </c>
      <c r="I8238" t="b">
        <v>0</v>
      </c>
      <c r="J8238" t="b">
        <v>0</v>
      </c>
      <c r="K8238" t="s">
        <v>24</v>
      </c>
      <c r="L8238" t="s">
        <v>22</v>
      </c>
      <c r="M8238">
        <v>210000</v>
      </c>
      <c r="O8238" t="s">
        <v>1308</v>
      </c>
      <c r="P8238" t="s">
        <v>10771</v>
      </c>
    </row>
    <row r="8239" spans="1:16" x14ac:dyDescent="0.25">
      <c r="A8239" t="s">
        <v>0</v>
      </c>
      <c r="B8239" t="s">
        <v>2166</v>
      </c>
      <c r="C8239" t="s">
        <v>192</v>
      </c>
      <c r="D8239" t="s">
        <v>4084</v>
      </c>
      <c r="E8239" t="s">
        <v>20</v>
      </c>
      <c r="F8239" t="b">
        <v>0</v>
      </c>
      <c r="G8239" t="s">
        <v>23</v>
      </c>
      <c r="H8239" s="4">
        <v>45758.528969907413</v>
      </c>
      <c r="I8239" t="b">
        <v>0</v>
      </c>
      <c r="J8239" t="b">
        <v>0</v>
      </c>
      <c r="K8239" t="s">
        <v>24</v>
      </c>
      <c r="L8239" t="s">
        <v>22</v>
      </c>
      <c r="M8239">
        <v>106500</v>
      </c>
      <c r="O8239" t="s">
        <v>374</v>
      </c>
      <c r="P8239" t="s">
        <v>4086</v>
      </c>
    </row>
    <row r="8240" spans="1:16" x14ac:dyDescent="0.25">
      <c r="A8240" t="s">
        <v>2</v>
      </c>
      <c r="B8240" t="s">
        <v>2</v>
      </c>
      <c r="C8240" t="s">
        <v>60</v>
      </c>
      <c r="D8240" t="s">
        <v>3828</v>
      </c>
      <c r="E8240" t="s">
        <v>20</v>
      </c>
      <c r="F8240" t="b">
        <v>0</v>
      </c>
      <c r="G8240" t="s">
        <v>27</v>
      </c>
      <c r="H8240" s="4">
        <v>45758.557916666658</v>
      </c>
      <c r="I8240" t="b">
        <v>1</v>
      </c>
      <c r="J8240" t="b">
        <v>1</v>
      </c>
      <c r="K8240" t="s">
        <v>24</v>
      </c>
      <c r="L8240" t="s">
        <v>22</v>
      </c>
      <c r="M8240">
        <v>82500</v>
      </c>
      <c r="O8240" t="s">
        <v>1203</v>
      </c>
      <c r="P8240" t="s">
        <v>3443</v>
      </c>
    </row>
    <row r="8241" spans="1:16" x14ac:dyDescent="0.25">
      <c r="A8241" t="s">
        <v>2</v>
      </c>
      <c r="B8241" t="s">
        <v>11225</v>
      </c>
      <c r="C8241" t="s">
        <v>11226</v>
      </c>
      <c r="D8241" t="s">
        <v>3973</v>
      </c>
      <c r="E8241" t="s">
        <v>20</v>
      </c>
      <c r="F8241" t="b">
        <v>0</v>
      </c>
      <c r="G8241" t="s">
        <v>30</v>
      </c>
      <c r="H8241" s="4">
        <v>45758.55940972222</v>
      </c>
      <c r="I8241" t="b">
        <v>0</v>
      </c>
      <c r="J8241" t="b">
        <v>0</v>
      </c>
      <c r="K8241" t="s">
        <v>24</v>
      </c>
      <c r="L8241" t="s">
        <v>22</v>
      </c>
      <c r="M8241">
        <v>125000</v>
      </c>
      <c r="O8241" t="s">
        <v>11227</v>
      </c>
      <c r="P8241" t="s">
        <v>11228</v>
      </c>
    </row>
    <row r="8242" spans="1:16" x14ac:dyDescent="0.25">
      <c r="A8242" t="s">
        <v>40</v>
      </c>
      <c r="B8242" t="s">
        <v>3420</v>
      </c>
      <c r="C8242" t="s">
        <v>440</v>
      </c>
      <c r="D8242" t="s">
        <v>4328</v>
      </c>
      <c r="E8242" t="s">
        <v>51</v>
      </c>
      <c r="F8242" t="b">
        <v>0</v>
      </c>
      <c r="G8242" t="s">
        <v>52</v>
      </c>
      <c r="H8242" s="4">
        <v>45758.559502314813</v>
      </c>
      <c r="I8242" t="b">
        <v>0</v>
      </c>
      <c r="J8242" t="b">
        <v>0</v>
      </c>
      <c r="K8242" t="s">
        <v>24</v>
      </c>
      <c r="L8242" t="s">
        <v>36</v>
      </c>
      <c r="N8242">
        <v>67.5</v>
      </c>
      <c r="O8242" t="s">
        <v>11229</v>
      </c>
      <c r="P8242" t="s">
        <v>11230</v>
      </c>
    </row>
    <row r="8243" spans="1:16" x14ac:dyDescent="0.25">
      <c r="A8243" t="s">
        <v>1</v>
      </c>
      <c r="B8243" t="s">
        <v>11231</v>
      </c>
      <c r="C8243" t="s">
        <v>83</v>
      </c>
      <c r="D8243" t="s">
        <v>3957</v>
      </c>
      <c r="E8243" t="s">
        <v>20</v>
      </c>
      <c r="F8243" t="b">
        <v>0</v>
      </c>
      <c r="G8243" t="s">
        <v>27</v>
      </c>
      <c r="H8243" s="4">
        <v>45758.59915509259</v>
      </c>
      <c r="I8243" t="b">
        <v>0</v>
      </c>
      <c r="J8243" t="b">
        <v>0</v>
      </c>
      <c r="K8243" t="s">
        <v>24</v>
      </c>
      <c r="L8243" t="s">
        <v>36</v>
      </c>
      <c r="N8243">
        <v>41.505001068115227</v>
      </c>
      <c r="O8243" t="s">
        <v>1370</v>
      </c>
      <c r="P8243" t="s">
        <v>11232</v>
      </c>
    </row>
    <row r="8244" spans="1:16" x14ac:dyDescent="0.25">
      <c r="A8244" t="s">
        <v>139</v>
      </c>
      <c r="B8244" t="s">
        <v>11080</v>
      </c>
      <c r="C8244" t="s">
        <v>151</v>
      </c>
      <c r="D8244" t="s">
        <v>3957</v>
      </c>
      <c r="E8244" t="s">
        <v>20</v>
      </c>
      <c r="F8244" t="b">
        <v>0</v>
      </c>
      <c r="G8244" t="s">
        <v>30</v>
      </c>
      <c r="H8244" s="4">
        <v>45758.599490740737</v>
      </c>
      <c r="I8244" t="b">
        <v>0</v>
      </c>
      <c r="J8244" t="b">
        <v>1</v>
      </c>
      <c r="K8244" t="s">
        <v>24</v>
      </c>
      <c r="L8244" t="s">
        <v>36</v>
      </c>
      <c r="N8244">
        <v>15.24499988555908</v>
      </c>
      <c r="O8244" t="s">
        <v>254</v>
      </c>
      <c r="P8244" t="s">
        <v>2174</v>
      </c>
    </row>
    <row r="8245" spans="1:16" x14ac:dyDescent="0.25">
      <c r="A8245" t="s">
        <v>2</v>
      </c>
      <c r="B8245" t="s">
        <v>11233</v>
      </c>
      <c r="C8245" t="s">
        <v>3545</v>
      </c>
      <c r="D8245" t="s">
        <v>3957</v>
      </c>
      <c r="E8245" t="s">
        <v>20</v>
      </c>
      <c r="F8245" t="b">
        <v>0</v>
      </c>
      <c r="G8245" t="s">
        <v>27</v>
      </c>
      <c r="H8245" s="4">
        <v>45758.599849537037</v>
      </c>
      <c r="I8245" t="b">
        <v>0</v>
      </c>
      <c r="J8245" t="b">
        <v>1</v>
      </c>
      <c r="K8245" t="s">
        <v>24</v>
      </c>
      <c r="L8245" t="s">
        <v>36</v>
      </c>
      <c r="N8245">
        <v>50.965000152587891</v>
      </c>
      <c r="O8245" t="s">
        <v>734</v>
      </c>
      <c r="P8245" t="s">
        <v>11234</v>
      </c>
    </row>
    <row r="8246" spans="1:16" x14ac:dyDescent="0.25">
      <c r="A8246" t="s">
        <v>2</v>
      </c>
      <c r="B8246" t="s">
        <v>11235</v>
      </c>
      <c r="C8246" t="s">
        <v>82</v>
      </c>
      <c r="D8246" t="s">
        <v>3828</v>
      </c>
      <c r="E8246" t="s">
        <v>51</v>
      </c>
      <c r="F8246" t="b">
        <v>0</v>
      </c>
      <c r="G8246" t="s">
        <v>41</v>
      </c>
      <c r="H8246" s="4">
        <v>45758.600069444437</v>
      </c>
      <c r="I8246" t="b">
        <v>0</v>
      </c>
      <c r="J8246" t="b">
        <v>0</v>
      </c>
      <c r="K8246" t="s">
        <v>24</v>
      </c>
      <c r="L8246" t="s">
        <v>36</v>
      </c>
      <c r="N8246">
        <v>57.5</v>
      </c>
      <c r="O8246" t="s">
        <v>99</v>
      </c>
      <c r="P8246" t="s">
        <v>2088</v>
      </c>
    </row>
    <row r="8247" spans="1:16" x14ac:dyDescent="0.25">
      <c r="A8247" t="s">
        <v>2</v>
      </c>
      <c r="B8247" t="s">
        <v>9011</v>
      </c>
      <c r="C8247" t="s">
        <v>203</v>
      </c>
      <c r="D8247" t="s">
        <v>3957</v>
      </c>
      <c r="E8247" t="s">
        <v>20</v>
      </c>
      <c r="F8247" t="b">
        <v>0</v>
      </c>
      <c r="G8247" t="s">
        <v>30</v>
      </c>
      <c r="H8247" s="4">
        <v>45758.600972222222</v>
      </c>
      <c r="I8247" t="b">
        <v>0</v>
      </c>
      <c r="J8247" t="b">
        <v>1</v>
      </c>
      <c r="K8247" t="s">
        <v>24</v>
      </c>
      <c r="L8247" t="s">
        <v>36</v>
      </c>
      <c r="N8247">
        <v>50.870002746582031</v>
      </c>
      <c r="O8247" t="s">
        <v>1495</v>
      </c>
      <c r="P8247" t="s">
        <v>9012</v>
      </c>
    </row>
    <row r="8248" spans="1:16" x14ac:dyDescent="0.25">
      <c r="A8248" t="s">
        <v>2</v>
      </c>
      <c r="B8248" t="s">
        <v>2</v>
      </c>
      <c r="C8248" t="s">
        <v>2154</v>
      </c>
      <c r="D8248" t="s">
        <v>131</v>
      </c>
      <c r="E8248" t="s">
        <v>20</v>
      </c>
      <c r="F8248" t="b">
        <v>0</v>
      </c>
      <c r="G8248" t="s">
        <v>27</v>
      </c>
      <c r="H8248" s="4">
        <v>45758.641250000001</v>
      </c>
      <c r="I8248" t="b">
        <v>1</v>
      </c>
      <c r="J8248" t="b">
        <v>0</v>
      </c>
      <c r="K8248" t="s">
        <v>24</v>
      </c>
      <c r="L8248" t="s">
        <v>22</v>
      </c>
      <c r="M8248">
        <v>115000</v>
      </c>
      <c r="O8248" t="s">
        <v>131</v>
      </c>
      <c r="P8248" t="s">
        <v>11016</v>
      </c>
    </row>
    <row r="8249" spans="1:16" x14ac:dyDescent="0.25">
      <c r="A8249" t="s">
        <v>2</v>
      </c>
      <c r="B8249" t="s">
        <v>2</v>
      </c>
      <c r="C8249" t="s">
        <v>801</v>
      </c>
      <c r="D8249" t="s">
        <v>131</v>
      </c>
      <c r="E8249" t="s">
        <v>20</v>
      </c>
      <c r="F8249" t="b">
        <v>0</v>
      </c>
      <c r="G8249" t="s">
        <v>27</v>
      </c>
      <c r="H8249" s="4">
        <v>45758.641296296293</v>
      </c>
      <c r="I8249" t="b">
        <v>1</v>
      </c>
      <c r="J8249" t="b">
        <v>0</v>
      </c>
      <c r="K8249" t="s">
        <v>24</v>
      </c>
      <c r="L8249" t="s">
        <v>36</v>
      </c>
      <c r="N8249">
        <v>72.600006103515625</v>
      </c>
      <c r="O8249" t="s">
        <v>131</v>
      </c>
      <c r="P8249" t="s">
        <v>11236</v>
      </c>
    </row>
    <row r="8250" spans="1:16" x14ac:dyDescent="0.25">
      <c r="A8250" t="s">
        <v>0</v>
      </c>
      <c r="B8250" t="s">
        <v>1801</v>
      </c>
      <c r="C8250" t="s">
        <v>167</v>
      </c>
      <c r="D8250" t="s">
        <v>3973</v>
      </c>
      <c r="E8250" t="s">
        <v>20</v>
      </c>
      <c r="F8250" t="b">
        <v>0</v>
      </c>
      <c r="G8250" t="s">
        <v>27</v>
      </c>
      <c r="H8250" s="4">
        <v>45758.641539351847</v>
      </c>
      <c r="I8250" t="b">
        <v>0</v>
      </c>
      <c r="J8250" t="b">
        <v>0</v>
      </c>
      <c r="K8250" t="s">
        <v>24</v>
      </c>
      <c r="L8250" t="s">
        <v>22</v>
      </c>
      <c r="M8250">
        <v>115000</v>
      </c>
      <c r="O8250" t="s">
        <v>131</v>
      </c>
      <c r="P8250" t="s">
        <v>11237</v>
      </c>
    </row>
    <row r="8251" spans="1:16" x14ac:dyDescent="0.25">
      <c r="A8251" t="s">
        <v>2</v>
      </c>
      <c r="B8251" t="s">
        <v>11238</v>
      </c>
      <c r="C8251" t="s">
        <v>11239</v>
      </c>
      <c r="D8251" t="s">
        <v>3828</v>
      </c>
      <c r="E8251" t="s">
        <v>20</v>
      </c>
      <c r="F8251" t="b">
        <v>0</v>
      </c>
      <c r="G8251" t="s">
        <v>41</v>
      </c>
      <c r="H8251" s="4">
        <v>45758.64166666667</v>
      </c>
      <c r="I8251" t="b">
        <v>0</v>
      </c>
      <c r="J8251" t="b">
        <v>0</v>
      </c>
      <c r="K8251" t="s">
        <v>24</v>
      </c>
      <c r="L8251" t="s">
        <v>22</v>
      </c>
      <c r="M8251">
        <v>84500</v>
      </c>
      <c r="O8251" t="s">
        <v>11240</v>
      </c>
      <c r="P8251" t="s">
        <v>11241</v>
      </c>
    </row>
    <row r="8252" spans="1:16" x14ac:dyDescent="0.25">
      <c r="A8252" t="s">
        <v>40</v>
      </c>
      <c r="B8252" t="s">
        <v>11242</v>
      </c>
      <c r="C8252" t="s">
        <v>82</v>
      </c>
      <c r="D8252" t="s">
        <v>4328</v>
      </c>
      <c r="E8252" t="s">
        <v>51</v>
      </c>
      <c r="F8252" t="b">
        <v>0</v>
      </c>
      <c r="G8252" t="s">
        <v>35</v>
      </c>
      <c r="H8252" s="4">
        <v>45758.642118055563</v>
      </c>
      <c r="I8252" t="b">
        <v>0</v>
      </c>
      <c r="J8252" t="b">
        <v>0</v>
      </c>
      <c r="K8252" t="s">
        <v>24</v>
      </c>
      <c r="L8252" t="s">
        <v>36</v>
      </c>
      <c r="N8252">
        <v>78</v>
      </c>
      <c r="O8252" t="s">
        <v>3475</v>
      </c>
      <c r="P8252" t="s">
        <v>3935</v>
      </c>
    </row>
    <row r="8253" spans="1:16" x14ac:dyDescent="0.25">
      <c r="A8253" t="s">
        <v>0</v>
      </c>
      <c r="B8253" t="s">
        <v>2221</v>
      </c>
      <c r="C8253" t="s">
        <v>6296</v>
      </c>
      <c r="D8253" t="s">
        <v>3973</v>
      </c>
      <c r="E8253" t="s">
        <v>20</v>
      </c>
      <c r="F8253" t="b">
        <v>0</v>
      </c>
      <c r="G8253" t="s">
        <v>27</v>
      </c>
      <c r="H8253" s="4">
        <v>45758.666759259257</v>
      </c>
      <c r="I8253" t="b">
        <v>0</v>
      </c>
      <c r="J8253" t="b">
        <v>0</v>
      </c>
      <c r="K8253" t="s">
        <v>24</v>
      </c>
      <c r="L8253" t="s">
        <v>22</v>
      </c>
      <c r="M8253">
        <v>62500</v>
      </c>
      <c r="O8253" t="s">
        <v>11243</v>
      </c>
      <c r="P8253" t="s">
        <v>11244</v>
      </c>
    </row>
    <row r="8254" spans="1:16" x14ac:dyDescent="0.25">
      <c r="A8254" t="s">
        <v>2</v>
      </c>
      <c r="B8254" t="s">
        <v>117</v>
      </c>
      <c r="C8254" t="s">
        <v>167</v>
      </c>
      <c r="D8254" t="s">
        <v>4328</v>
      </c>
      <c r="E8254" t="s">
        <v>20</v>
      </c>
      <c r="F8254" t="b">
        <v>0</v>
      </c>
      <c r="G8254" t="s">
        <v>27</v>
      </c>
      <c r="H8254" s="4">
        <v>45758.682962962957</v>
      </c>
      <c r="I8254" t="b">
        <v>0</v>
      </c>
      <c r="J8254" t="b">
        <v>0</v>
      </c>
      <c r="K8254" t="s">
        <v>24</v>
      </c>
      <c r="L8254" t="s">
        <v>22</v>
      </c>
      <c r="M8254">
        <v>190000</v>
      </c>
      <c r="O8254" t="s">
        <v>2937</v>
      </c>
      <c r="P8254" t="s">
        <v>11245</v>
      </c>
    </row>
    <row r="8255" spans="1:16" x14ac:dyDescent="0.25">
      <c r="A8255" t="s">
        <v>2</v>
      </c>
      <c r="B8255" t="s">
        <v>11246</v>
      </c>
      <c r="C8255" t="s">
        <v>143</v>
      </c>
      <c r="D8255" t="s">
        <v>4328</v>
      </c>
      <c r="E8255" t="s">
        <v>51</v>
      </c>
      <c r="F8255" t="b">
        <v>0</v>
      </c>
      <c r="G8255" t="s">
        <v>27</v>
      </c>
      <c r="H8255" s="4">
        <v>45758.683032407411</v>
      </c>
      <c r="I8255" t="b">
        <v>1</v>
      </c>
      <c r="J8255" t="b">
        <v>0</v>
      </c>
      <c r="K8255" t="s">
        <v>24</v>
      </c>
      <c r="L8255" t="s">
        <v>36</v>
      </c>
      <c r="N8255">
        <v>57.5</v>
      </c>
      <c r="O8255" t="s">
        <v>11247</v>
      </c>
      <c r="P8255" t="s">
        <v>11248</v>
      </c>
    </row>
    <row r="8256" spans="1:16" x14ac:dyDescent="0.25">
      <c r="A8256" t="s">
        <v>1</v>
      </c>
      <c r="B8256" t="s">
        <v>11249</v>
      </c>
      <c r="C8256" t="s">
        <v>73</v>
      </c>
      <c r="D8256" t="s">
        <v>3973</v>
      </c>
      <c r="E8256" t="s">
        <v>20</v>
      </c>
      <c r="F8256" t="b">
        <v>0</v>
      </c>
      <c r="G8256" t="s">
        <v>23</v>
      </c>
      <c r="H8256" s="4">
        <v>45758.695462962962</v>
      </c>
      <c r="I8256" t="b">
        <v>0</v>
      </c>
      <c r="J8256" t="b">
        <v>0</v>
      </c>
      <c r="K8256" t="s">
        <v>24</v>
      </c>
      <c r="L8256" t="s">
        <v>22</v>
      </c>
      <c r="M8256">
        <v>160000</v>
      </c>
      <c r="O8256" t="s">
        <v>3476</v>
      </c>
      <c r="P8256" t="s">
        <v>11250</v>
      </c>
    </row>
    <row r="8257" spans="1:16" x14ac:dyDescent="0.25">
      <c r="A8257" t="s">
        <v>0</v>
      </c>
      <c r="B8257" t="s">
        <v>2153</v>
      </c>
      <c r="C8257" t="s">
        <v>1096</v>
      </c>
      <c r="D8257" t="s">
        <v>4178</v>
      </c>
      <c r="E8257" t="s">
        <v>20</v>
      </c>
      <c r="F8257" t="b">
        <v>0</v>
      </c>
      <c r="G8257" t="s">
        <v>27</v>
      </c>
      <c r="H8257" s="4">
        <v>45758.708402777767</v>
      </c>
      <c r="I8257" t="b">
        <v>1</v>
      </c>
      <c r="J8257" t="b">
        <v>0</v>
      </c>
      <c r="K8257" t="s">
        <v>24</v>
      </c>
      <c r="L8257" t="s">
        <v>36</v>
      </c>
      <c r="N8257">
        <v>55</v>
      </c>
      <c r="O8257" t="s">
        <v>74</v>
      </c>
      <c r="P8257" t="s">
        <v>11251</v>
      </c>
    </row>
    <row r="8258" spans="1:16" x14ac:dyDescent="0.25">
      <c r="A8258" t="s">
        <v>0</v>
      </c>
      <c r="B8258" t="s">
        <v>11252</v>
      </c>
      <c r="C8258" t="s">
        <v>120</v>
      </c>
      <c r="D8258" t="s">
        <v>3973</v>
      </c>
      <c r="E8258" t="s">
        <v>20</v>
      </c>
      <c r="F8258" t="b">
        <v>0</v>
      </c>
      <c r="G8258" t="s">
        <v>35</v>
      </c>
      <c r="H8258" s="4">
        <v>45758.724386574067</v>
      </c>
      <c r="I8258" t="b">
        <v>0</v>
      </c>
      <c r="J8258" t="b">
        <v>1</v>
      </c>
      <c r="K8258" t="s">
        <v>24</v>
      </c>
      <c r="L8258" t="s">
        <v>22</v>
      </c>
      <c r="M8258">
        <v>87500</v>
      </c>
      <c r="O8258" t="s">
        <v>11253</v>
      </c>
      <c r="P8258" t="s">
        <v>1687</v>
      </c>
    </row>
    <row r="8259" spans="1:16" x14ac:dyDescent="0.25">
      <c r="A8259" t="s">
        <v>0</v>
      </c>
      <c r="B8259" t="s">
        <v>257</v>
      </c>
      <c r="C8259" t="s">
        <v>540</v>
      </c>
      <c r="D8259" t="s">
        <v>3973</v>
      </c>
      <c r="E8259" t="s">
        <v>20</v>
      </c>
      <c r="F8259" t="b">
        <v>0</v>
      </c>
      <c r="G8259" t="s">
        <v>27</v>
      </c>
      <c r="H8259" s="4">
        <v>45758.750081018523</v>
      </c>
      <c r="I8259" t="b">
        <v>1</v>
      </c>
      <c r="J8259" t="b">
        <v>1</v>
      </c>
      <c r="K8259" t="s">
        <v>24</v>
      </c>
      <c r="L8259" t="s">
        <v>22</v>
      </c>
      <c r="M8259">
        <v>195000</v>
      </c>
      <c r="O8259" t="s">
        <v>11254</v>
      </c>
    </row>
    <row r="8260" spans="1:16" x14ac:dyDescent="0.25">
      <c r="A8260" t="s">
        <v>2</v>
      </c>
      <c r="B8260" t="s">
        <v>506</v>
      </c>
      <c r="C8260" t="s">
        <v>242</v>
      </c>
      <c r="D8260" t="s">
        <v>4328</v>
      </c>
      <c r="E8260" t="s">
        <v>51</v>
      </c>
      <c r="F8260" t="b">
        <v>0</v>
      </c>
      <c r="G8260" t="s">
        <v>27</v>
      </c>
      <c r="H8260" s="4">
        <v>45758.766261574077</v>
      </c>
      <c r="I8260" t="b">
        <v>1</v>
      </c>
      <c r="J8260" t="b">
        <v>0</v>
      </c>
      <c r="K8260" t="s">
        <v>24</v>
      </c>
      <c r="L8260" t="s">
        <v>36</v>
      </c>
      <c r="N8260">
        <v>75</v>
      </c>
      <c r="O8260" t="s">
        <v>11255</v>
      </c>
      <c r="P8260" t="s">
        <v>11256</v>
      </c>
    </row>
    <row r="8261" spans="1:16" x14ac:dyDescent="0.25">
      <c r="A8261" t="s">
        <v>2</v>
      </c>
      <c r="B8261" t="s">
        <v>11257</v>
      </c>
      <c r="C8261" t="s">
        <v>134</v>
      </c>
      <c r="D8261" t="s">
        <v>4328</v>
      </c>
      <c r="E8261" t="s">
        <v>51</v>
      </c>
      <c r="F8261" t="b">
        <v>0</v>
      </c>
      <c r="G8261" t="s">
        <v>27</v>
      </c>
      <c r="H8261" s="4">
        <v>45758.766296296293</v>
      </c>
      <c r="I8261" t="b">
        <v>1</v>
      </c>
      <c r="J8261" t="b">
        <v>0</v>
      </c>
      <c r="K8261" t="s">
        <v>24</v>
      </c>
      <c r="L8261" t="s">
        <v>36</v>
      </c>
      <c r="N8261">
        <v>65</v>
      </c>
      <c r="O8261" t="s">
        <v>156</v>
      </c>
      <c r="P8261" t="s">
        <v>11258</v>
      </c>
    </row>
    <row r="8262" spans="1:16" x14ac:dyDescent="0.25">
      <c r="A8262" t="s">
        <v>0</v>
      </c>
      <c r="B8262" t="s">
        <v>11259</v>
      </c>
      <c r="C8262" t="s">
        <v>39</v>
      </c>
      <c r="D8262" t="s">
        <v>7658</v>
      </c>
      <c r="E8262" t="s">
        <v>20</v>
      </c>
      <c r="F8262" t="b">
        <v>1</v>
      </c>
      <c r="G8262" t="s">
        <v>158</v>
      </c>
      <c r="H8262" s="4">
        <v>45758.768541666657</v>
      </c>
      <c r="I8262" t="b">
        <v>0</v>
      </c>
      <c r="J8262" t="b">
        <v>0</v>
      </c>
      <c r="K8262" t="s">
        <v>158</v>
      </c>
      <c r="L8262" t="s">
        <v>22</v>
      </c>
      <c r="M8262">
        <v>40000</v>
      </c>
      <c r="O8262" t="s">
        <v>1964</v>
      </c>
      <c r="P8262" t="s">
        <v>415</v>
      </c>
    </row>
    <row r="8263" spans="1:16" x14ac:dyDescent="0.25">
      <c r="A8263" t="s">
        <v>0</v>
      </c>
      <c r="B8263" t="s">
        <v>11260</v>
      </c>
      <c r="C8263" t="s">
        <v>713</v>
      </c>
      <c r="D8263" t="s">
        <v>2208</v>
      </c>
      <c r="E8263" t="s">
        <v>20</v>
      </c>
      <c r="F8263" t="b">
        <v>0</v>
      </c>
      <c r="G8263" t="s">
        <v>23</v>
      </c>
      <c r="H8263" s="4">
        <v>45758.778483796297</v>
      </c>
      <c r="I8263" t="b">
        <v>0</v>
      </c>
      <c r="J8263" t="b">
        <v>1</v>
      </c>
      <c r="K8263" t="s">
        <v>24</v>
      </c>
      <c r="L8263" t="s">
        <v>22</v>
      </c>
      <c r="M8263">
        <v>84212</v>
      </c>
      <c r="O8263" t="s">
        <v>2723</v>
      </c>
      <c r="P8263" t="s">
        <v>126</v>
      </c>
    </row>
    <row r="8264" spans="1:16" x14ac:dyDescent="0.25">
      <c r="A8264" t="s">
        <v>0</v>
      </c>
      <c r="B8264" t="s">
        <v>11261</v>
      </c>
      <c r="C8264" t="s">
        <v>11262</v>
      </c>
      <c r="D8264" t="s">
        <v>3828</v>
      </c>
      <c r="E8264" t="s">
        <v>20</v>
      </c>
      <c r="F8264" t="b">
        <v>0</v>
      </c>
      <c r="G8264" t="s">
        <v>27</v>
      </c>
      <c r="H8264" s="4">
        <v>45758.791747685187</v>
      </c>
      <c r="I8264" t="b">
        <v>0</v>
      </c>
      <c r="J8264" t="b">
        <v>0</v>
      </c>
      <c r="K8264" t="s">
        <v>24</v>
      </c>
      <c r="L8264" t="s">
        <v>36</v>
      </c>
      <c r="N8264">
        <v>18</v>
      </c>
      <c r="O8264" t="s">
        <v>11263</v>
      </c>
      <c r="P8264" t="s">
        <v>11264</v>
      </c>
    </row>
    <row r="8265" spans="1:16" x14ac:dyDescent="0.25">
      <c r="A8265" t="s">
        <v>2</v>
      </c>
      <c r="B8265" t="s">
        <v>543</v>
      </c>
      <c r="C8265" t="s">
        <v>92</v>
      </c>
      <c r="D8265" t="s">
        <v>3828</v>
      </c>
      <c r="E8265" t="s">
        <v>51</v>
      </c>
      <c r="F8265" t="b">
        <v>0</v>
      </c>
      <c r="G8265" t="s">
        <v>35</v>
      </c>
      <c r="H8265" s="4">
        <v>45758.80878472222</v>
      </c>
      <c r="I8265" t="b">
        <v>1</v>
      </c>
      <c r="J8265" t="b">
        <v>0</v>
      </c>
      <c r="K8265" t="s">
        <v>24</v>
      </c>
      <c r="L8265" t="s">
        <v>36</v>
      </c>
      <c r="N8265">
        <v>45</v>
      </c>
      <c r="O8265" t="s">
        <v>11265</v>
      </c>
      <c r="P8265" t="s">
        <v>11266</v>
      </c>
    </row>
    <row r="8266" spans="1:16" x14ac:dyDescent="0.25">
      <c r="A8266" t="s">
        <v>2</v>
      </c>
      <c r="B8266" t="s">
        <v>11267</v>
      </c>
      <c r="C8266" t="s">
        <v>423</v>
      </c>
      <c r="D8266" t="s">
        <v>4328</v>
      </c>
      <c r="E8266" t="s">
        <v>20</v>
      </c>
      <c r="F8266" t="b">
        <v>0</v>
      </c>
      <c r="G8266" t="s">
        <v>27</v>
      </c>
      <c r="H8266" s="4">
        <v>45758.849594907413</v>
      </c>
      <c r="I8266" t="b">
        <v>0</v>
      </c>
      <c r="J8266" t="b">
        <v>1</v>
      </c>
      <c r="K8266" t="s">
        <v>24</v>
      </c>
      <c r="L8266" t="s">
        <v>22</v>
      </c>
      <c r="M8266">
        <v>85000</v>
      </c>
      <c r="O8266" t="s">
        <v>11268</v>
      </c>
      <c r="P8266" t="s">
        <v>11269</v>
      </c>
    </row>
    <row r="8267" spans="1:16" x14ac:dyDescent="0.25">
      <c r="A8267" t="s">
        <v>2</v>
      </c>
      <c r="B8267" t="s">
        <v>11270</v>
      </c>
      <c r="C8267" t="s">
        <v>39</v>
      </c>
      <c r="D8267" t="s">
        <v>3828</v>
      </c>
      <c r="E8267" t="s">
        <v>51</v>
      </c>
      <c r="F8267" t="b">
        <v>1</v>
      </c>
      <c r="G8267" t="s">
        <v>27</v>
      </c>
      <c r="H8267" s="4">
        <v>45758.891261574077</v>
      </c>
      <c r="I8267" t="b">
        <v>0</v>
      </c>
      <c r="J8267" t="b">
        <v>0</v>
      </c>
      <c r="K8267" t="s">
        <v>24</v>
      </c>
      <c r="L8267" t="s">
        <v>36</v>
      </c>
      <c r="N8267">
        <v>64.5</v>
      </c>
      <c r="O8267" t="s">
        <v>3251</v>
      </c>
      <c r="P8267" t="s">
        <v>119</v>
      </c>
    </row>
    <row r="8268" spans="1:16" x14ac:dyDescent="0.25">
      <c r="A8268" t="s">
        <v>2</v>
      </c>
      <c r="B8268" t="s">
        <v>11271</v>
      </c>
      <c r="C8268" t="s">
        <v>151</v>
      </c>
      <c r="D8268" t="s">
        <v>2208</v>
      </c>
      <c r="E8268" t="s">
        <v>20</v>
      </c>
      <c r="F8268" t="b">
        <v>0</v>
      </c>
      <c r="G8268" t="s">
        <v>27</v>
      </c>
      <c r="H8268" s="4">
        <v>45758.89135416667</v>
      </c>
      <c r="I8268" t="b">
        <v>0</v>
      </c>
      <c r="J8268" t="b">
        <v>0</v>
      </c>
      <c r="K8268" t="s">
        <v>24</v>
      </c>
      <c r="L8268" t="s">
        <v>36</v>
      </c>
      <c r="N8268">
        <v>57.5</v>
      </c>
      <c r="O8268" t="s">
        <v>11272</v>
      </c>
      <c r="P8268" t="s">
        <v>11273</v>
      </c>
    </row>
    <row r="8269" spans="1:16" x14ac:dyDescent="0.25">
      <c r="A8269" t="s">
        <v>0</v>
      </c>
      <c r="B8269" t="s">
        <v>11274</v>
      </c>
      <c r="C8269" t="s">
        <v>372</v>
      </c>
      <c r="D8269" t="s">
        <v>3828</v>
      </c>
      <c r="E8269" t="s">
        <v>20</v>
      </c>
      <c r="F8269" t="b">
        <v>0</v>
      </c>
      <c r="G8269" t="s">
        <v>27</v>
      </c>
      <c r="H8269" s="4">
        <v>45758.916701388887</v>
      </c>
      <c r="I8269" t="b">
        <v>0</v>
      </c>
      <c r="J8269" t="b">
        <v>0</v>
      </c>
      <c r="K8269" t="s">
        <v>24</v>
      </c>
      <c r="L8269" t="s">
        <v>22</v>
      </c>
      <c r="M8269">
        <v>62500</v>
      </c>
      <c r="O8269" t="s">
        <v>930</v>
      </c>
      <c r="P8269" t="s">
        <v>2335</v>
      </c>
    </row>
    <row r="8270" spans="1:16" x14ac:dyDescent="0.25">
      <c r="A8270" t="s">
        <v>19</v>
      </c>
      <c r="B8270" t="s">
        <v>19</v>
      </c>
      <c r="C8270" t="s">
        <v>919</v>
      </c>
      <c r="D8270" t="s">
        <v>3973</v>
      </c>
      <c r="E8270" t="s">
        <v>20</v>
      </c>
      <c r="F8270" t="b">
        <v>0</v>
      </c>
      <c r="G8270" t="s">
        <v>35</v>
      </c>
      <c r="H8270" s="4">
        <v>45758.917210648149</v>
      </c>
      <c r="I8270" t="b">
        <v>0</v>
      </c>
      <c r="J8270" t="b">
        <v>0</v>
      </c>
      <c r="K8270" t="s">
        <v>24</v>
      </c>
      <c r="L8270" t="s">
        <v>22</v>
      </c>
      <c r="M8270">
        <v>112500</v>
      </c>
      <c r="O8270" t="s">
        <v>74</v>
      </c>
      <c r="P8270" t="s">
        <v>1565</v>
      </c>
    </row>
    <row r="8271" spans="1:16" x14ac:dyDescent="0.25">
      <c r="A8271" t="s">
        <v>2</v>
      </c>
      <c r="B8271" t="s">
        <v>11275</v>
      </c>
      <c r="C8271" t="s">
        <v>58</v>
      </c>
      <c r="D8271" t="s">
        <v>3828</v>
      </c>
      <c r="E8271" t="s">
        <v>20</v>
      </c>
      <c r="F8271" t="b">
        <v>0</v>
      </c>
      <c r="G8271" t="s">
        <v>27</v>
      </c>
      <c r="H8271" s="4">
        <v>45758.933032407411</v>
      </c>
      <c r="I8271" t="b">
        <v>0</v>
      </c>
      <c r="J8271" t="b">
        <v>0</v>
      </c>
      <c r="K8271" t="s">
        <v>24</v>
      </c>
      <c r="L8271" t="s">
        <v>22</v>
      </c>
      <c r="M8271">
        <v>142000</v>
      </c>
      <c r="O8271" t="s">
        <v>9431</v>
      </c>
      <c r="P8271" t="s">
        <v>11276</v>
      </c>
    </row>
    <row r="8272" spans="1:16" x14ac:dyDescent="0.25">
      <c r="A8272" t="s">
        <v>2</v>
      </c>
      <c r="B8272" t="s">
        <v>11277</v>
      </c>
      <c r="C8272" t="s">
        <v>3293</v>
      </c>
      <c r="D8272" t="s">
        <v>3828</v>
      </c>
      <c r="E8272" t="s">
        <v>51</v>
      </c>
      <c r="F8272" t="b">
        <v>0</v>
      </c>
      <c r="G8272" t="s">
        <v>27</v>
      </c>
      <c r="H8272" s="4">
        <v>45758.933078703703</v>
      </c>
      <c r="I8272" t="b">
        <v>0</v>
      </c>
      <c r="J8272" t="b">
        <v>0</v>
      </c>
      <c r="K8272" t="s">
        <v>24</v>
      </c>
      <c r="L8272" t="s">
        <v>36</v>
      </c>
      <c r="N8272">
        <v>44</v>
      </c>
      <c r="O8272" t="s">
        <v>11278</v>
      </c>
      <c r="P8272" t="s">
        <v>11279</v>
      </c>
    </row>
    <row r="8273" spans="1:16" x14ac:dyDescent="0.25">
      <c r="A8273" t="s">
        <v>0</v>
      </c>
      <c r="B8273" t="s">
        <v>11280</v>
      </c>
      <c r="C8273" t="s">
        <v>11281</v>
      </c>
      <c r="D8273" t="s">
        <v>3828</v>
      </c>
      <c r="E8273" t="s">
        <v>20</v>
      </c>
      <c r="F8273" t="b">
        <v>0</v>
      </c>
      <c r="G8273" t="s">
        <v>27</v>
      </c>
      <c r="H8273" s="4">
        <v>45758.958402777767</v>
      </c>
      <c r="I8273" t="b">
        <v>0</v>
      </c>
      <c r="J8273" t="b">
        <v>0</v>
      </c>
      <c r="K8273" t="s">
        <v>24</v>
      </c>
      <c r="L8273" t="s">
        <v>22</v>
      </c>
      <c r="M8273">
        <v>58500</v>
      </c>
      <c r="O8273" t="s">
        <v>11282</v>
      </c>
      <c r="P8273" t="s">
        <v>1680</v>
      </c>
    </row>
    <row r="8274" spans="1:16" x14ac:dyDescent="0.25">
      <c r="A8274" t="s">
        <v>0</v>
      </c>
      <c r="B8274" t="s">
        <v>11283</v>
      </c>
      <c r="C8274" t="s">
        <v>118</v>
      </c>
      <c r="D8274" t="s">
        <v>5535</v>
      </c>
      <c r="E8274" t="s">
        <v>20</v>
      </c>
      <c r="F8274" t="b">
        <v>0</v>
      </c>
      <c r="G8274" t="s">
        <v>27</v>
      </c>
      <c r="H8274" s="4">
        <v>45759.000081018523</v>
      </c>
      <c r="I8274" t="b">
        <v>1</v>
      </c>
      <c r="J8274" t="b">
        <v>1</v>
      </c>
      <c r="K8274" t="s">
        <v>24</v>
      </c>
      <c r="L8274" t="s">
        <v>22</v>
      </c>
      <c r="M8274">
        <v>108267</v>
      </c>
      <c r="O8274" t="s">
        <v>77</v>
      </c>
      <c r="P8274" t="s">
        <v>11284</v>
      </c>
    </row>
    <row r="8275" spans="1:16" x14ac:dyDescent="0.25">
      <c r="A8275" t="s">
        <v>2</v>
      </c>
      <c r="B8275" t="s">
        <v>1409</v>
      </c>
      <c r="C8275" t="s">
        <v>713</v>
      </c>
      <c r="D8275" t="s">
        <v>5535</v>
      </c>
      <c r="E8275" t="s">
        <v>20</v>
      </c>
      <c r="F8275" t="b">
        <v>0</v>
      </c>
      <c r="G8275" t="s">
        <v>35</v>
      </c>
      <c r="H8275" s="4">
        <v>45759.016967592594</v>
      </c>
      <c r="I8275" t="b">
        <v>0</v>
      </c>
      <c r="J8275" t="b">
        <v>1</v>
      </c>
      <c r="K8275" t="s">
        <v>24</v>
      </c>
      <c r="L8275" t="s">
        <v>22</v>
      </c>
      <c r="M8275">
        <v>108267</v>
      </c>
      <c r="O8275" t="s">
        <v>7439</v>
      </c>
      <c r="P8275" t="s">
        <v>11209</v>
      </c>
    </row>
    <row r="8276" spans="1:16" x14ac:dyDescent="0.25">
      <c r="A8276" t="s">
        <v>0</v>
      </c>
      <c r="B8276" t="s">
        <v>11285</v>
      </c>
      <c r="C8276" t="s">
        <v>315</v>
      </c>
      <c r="D8276" t="s">
        <v>3828</v>
      </c>
      <c r="E8276" t="s">
        <v>20</v>
      </c>
      <c r="F8276" t="b">
        <v>0</v>
      </c>
      <c r="G8276" t="s">
        <v>27</v>
      </c>
      <c r="H8276" s="4">
        <v>45759.041759259257</v>
      </c>
      <c r="I8276" t="b">
        <v>0</v>
      </c>
      <c r="J8276" t="b">
        <v>1</v>
      </c>
      <c r="K8276" t="s">
        <v>24</v>
      </c>
      <c r="L8276" t="s">
        <v>22</v>
      </c>
      <c r="M8276">
        <v>170500</v>
      </c>
      <c r="O8276" t="s">
        <v>5680</v>
      </c>
      <c r="P8276" t="s">
        <v>11286</v>
      </c>
    </row>
    <row r="8277" spans="1:16" x14ac:dyDescent="0.25">
      <c r="A8277" t="s">
        <v>25</v>
      </c>
      <c r="B8277" t="s">
        <v>11287</v>
      </c>
      <c r="C8277" t="s">
        <v>33</v>
      </c>
      <c r="D8277" t="s">
        <v>2208</v>
      </c>
      <c r="E8277" t="s">
        <v>20</v>
      </c>
      <c r="F8277" t="b">
        <v>0</v>
      </c>
      <c r="G8277" t="s">
        <v>35</v>
      </c>
      <c r="H8277" s="4">
        <v>45759.08390046296</v>
      </c>
      <c r="I8277" t="b">
        <v>0</v>
      </c>
      <c r="J8277" t="b">
        <v>1</v>
      </c>
      <c r="K8277" t="s">
        <v>24</v>
      </c>
      <c r="L8277" t="s">
        <v>22</v>
      </c>
      <c r="M8277">
        <v>109100</v>
      </c>
      <c r="O8277" t="s">
        <v>366</v>
      </c>
      <c r="P8277" t="s">
        <v>126</v>
      </c>
    </row>
    <row r="8278" spans="1:16" x14ac:dyDescent="0.25">
      <c r="A8278" t="s">
        <v>2</v>
      </c>
      <c r="B8278" t="s">
        <v>439</v>
      </c>
      <c r="C8278" t="s">
        <v>242</v>
      </c>
      <c r="D8278" t="s">
        <v>3828</v>
      </c>
      <c r="E8278" t="s">
        <v>20</v>
      </c>
      <c r="F8278" t="b">
        <v>0</v>
      </c>
      <c r="G8278" t="s">
        <v>27</v>
      </c>
      <c r="H8278" s="4">
        <v>45759.099745370368</v>
      </c>
      <c r="I8278" t="b">
        <v>1</v>
      </c>
      <c r="J8278" t="b">
        <v>0</v>
      </c>
      <c r="K8278" t="s">
        <v>24</v>
      </c>
      <c r="L8278" t="s">
        <v>22</v>
      </c>
      <c r="M8278">
        <v>167392.5</v>
      </c>
      <c r="O8278" t="s">
        <v>1912</v>
      </c>
      <c r="P8278" t="s">
        <v>11288</v>
      </c>
    </row>
    <row r="8279" spans="1:16" x14ac:dyDescent="0.25">
      <c r="A8279" t="s">
        <v>0</v>
      </c>
      <c r="B8279" t="s">
        <v>11274</v>
      </c>
      <c r="C8279" t="s">
        <v>372</v>
      </c>
      <c r="D8279" t="s">
        <v>3973</v>
      </c>
      <c r="E8279" t="s">
        <v>20</v>
      </c>
      <c r="F8279" t="b">
        <v>0</v>
      </c>
      <c r="G8279" t="s">
        <v>27</v>
      </c>
      <c r="H8279" s="4">
        <v>45759.250057870369</v>
      </c>
      <c r="I8279" t="b">
        <v>0</v>
      </c>
      <c r="J8279" t="b">
        <v>0</v>
      </c>
      <c r="K8279" t="s">
        <v>24</v>
      </c>
      <c r="L8279" t="s">
        <v>22</v>
      </c>
      <c r="M8279">
        <v>62500</v>
      </c>
      <c r="O8279" t="s">
        <v>930</v>
      </c>
      <c r="P8279" t="s">
        <v>2335</v>
      </c>
    </row>
    <row r="8280" spans="1:16" x14ac:dyDescent="0.25">
      <c r="A8280" t="s">
        <v>0</v>
      </c>
      <c r="B8280" t="s">
        <v>288</v>
      </c>
      <c r="C8280" t="s">
        <v>11289</v>
      </c>
      <c r="D8280" t="s">
        <v>4100</v>
      </c>
      <c r="E8280" t="s">
        <v>20</v>
      </c>
      <c r="F8280" t="b">
        <v>0</v>
      </c>
      <c r="G8280" t="s">
        <v>30</v>
      </c>
      <c r="H8280" s="4">
        <v>45759.250509259262</v>
      </c>
      <c r="I8280" t="b">
        <v>0</v>
      </c>
      <c r="J8280" t="b">
        <v>0</v>
      </c>
      <c r="K8280" t="s">
        <v>24</v>
      </c>
      <c r="L8280" t="s">
        <v>22</v>
      </c>
      <c r="M8280">
        <v>154374</v>
      </c>
      <c r="O8280" t="s">
        <v>45</v>
      </c>
      <c r="P8280" t="s">
        <v>48</v>
      </c>
    </row>
    <row r="8281" spans="1:16" x14ac:dyDescent="0.25">
      <c r="A8281" t="s">
        <v>0</v>
      </c>
      <c r="B8281" t="s">
        <v>3561</v>
      </c>
      <c r="C8281" t="s">
        <v>376</v>
      </c>
      <c r="D8281" t="s">
        <v>4205</v>
      </c>
      <c r="E8281" t="s">
        <v>20</v>
      </c>
      <c r="F8281" t="b">
        <v>0</v>
      </c>
      <c r="G8281" t="s">
        <v>52</v>
      </c>
      <c r="H8281" s="4">
        <v>45759.250694444447</v>
      </c>
      <c r="I8281" t="b">
        <v>0</v>
      </c>
      <c r="J8281" t="b">
        <v>0</v>
      </c>
      <c r="K8281" t="s">
        <v>24</v>
      </c>
      <c r="L8281" t="s">
        <v>22</v>
      </c>
      <c r="M8281">
        <v>85000</v>
      </c>
      <c r="O8281" t="s">
        <v>398</v>
      </c>
      <c r="P8281" t="s">
        <v>11067</v>
      </c>
    </row>
    <row r="8282" spans="1:16" x14ac:dyDescent="0.25">
      <c r="A8282" t="s">
        <v>1</v>
      </c>
      <c r="B8282" t="s">
        <v>974</v>
      </c>
      <c r="C8282" t="s">
        <v>316</v>
      </c>
      <c r="D8282" t="s">
        <v>3828</v>
      </c>
      <c r="E8282" t="s">
        <v>20</v>
      </c>
      <c r="F8282" t="b">
        <v>0</v>
      </c>
      <c r="G8282" t="s">
        <v>35</v>
      </c>
      <c r="H8282" s="4">
        <v>45759.251134259262</v>
      </c>
      <c r="I8282" t="b">
        <v>0</v>
      </c>
      <c r="J8282" t="b">
        <v>0</v>
      </c>
      <c r="K8282" t="s">
        <v>24</v>
      </c>
      <c r="L8282" t="s">
        <v>22</v>
      </c>
      <c r="M8282">
        <v>150000</v>
      </c>
      <c r="O8282" t="s">
        <v>11290</v>
      </c>
      <c r="P8282" t="s">
        <v>3535</v>
      </c>
    </row>
    <row r="8283" spans="1:16" x14ac:dyDescent="0.25">
      <c r="A8283" t="s">
        <v>0</v>
      </c>
      <c r="B8283" t="s">
        <v>11162</v>
      </c>
      <c r="C8283" t="s">
        <v>10133</v>
      </c>
      <c r="D8283" t="s">
        <v>1214</v>
      </c>
      <c r="E8283" t="s">
        <v>20</v>
      </c>
      <c r="F8283" t="b">
        <v>0</v>
      </c>
      <c r="G8283" t="s">
        <v>1247</v>
      </c>
      <c r="H8283" s="4">
        <v>45759.260520833333</v>
      </c>
      <c r="I8283" t="b">
        <v>1</v>
      </c>
      <c r="J8283" t="b">
        <v>0</v>
      </c>
      <c r="K8283" t="s">
        <v>1247</v>
      </c>
      <c r="L8283" t="s">
        <v>22</v>
      </c>
      <c r="M8283">
        <v>50000</v>
      </c>
      <c r="O8283" t="s">
        <v>1214</v>
      </c>
      <c r="P8283" t="s">
        <v>338</v>
      </c>
    </row>
    <row r="8284" spans="1:16" x14ac:dyDescent="0.25">
      <c r="A8284" t="s">
        <v>0</v>
      </c>
      <c r="B8284" t="s">
        <v>1248</v>
      </c>
      <c r="C8284" t="s">
        <v>3306</v>
      </c>
      <c r="D8284" t="s">
        <v>2208</v>
      </c>
      <c r="E8284" t="s">
        <v>20</v>
      </c>
      <c r="F8284" t="b">
        <v>0</v>
      </c>
      <c r="G8284" t="s">
        <v>23</v>
      </c>
      <c r="H8284" s="4">
        <v>45759.262488425928</v>
      </c>
      <c r="I8284" t="b">
        <v>0</v>
      </c>
      <c r="J8284" t="b">
        <v>1</v>
      </c>
      <c r="K8284" t="s">
        <v>24</v>
      </c>
      <c r="L8284" t="s">
        <v>36</v>
      </c>
      <c r="N8284">
        <v>32.739997863769531</v>
      </c>
      <c r="O8284" t="s">
        <v>11291</v>
      </c>
      <c r="P8284" t="s">
        <v>11292</v>
      </c>
    </row>
    <row r="8285" spans="1:16" x14ac:dyDescent="0.25">
      <c r="A8285" t="s">
        <v>1</v>
      </c>
      <c r="B8285" t="s">
        <v>844</v>
      </c>
      <c r="C8285" t="s">
        <v>82</v>
      </c>
      <c r="D8285" t="s">
        <v>3828</v>
      </c>
      <c r="E8285" t="s">
        <v>20</v>
      </c>
      <c r="F8285" t="b">
        <v>0</v>
      </c>
      <c r="G8285" t="s">
        <v>27</v>
      </c>
      <c r="H8285" s="4">
        <v>45759.265682870369</v>
      </c>
      <c r="I8285" t="b">
        <v>0</v>
      </c>
      <c r="J8285" t="b">
        <v>1</v>
      </c>
      <c r="K8285" t="s">
        <v>24</v>
      </c>
      <c r="L8285" t="s">
        <v>22</v>
      </c>
      <c r="M8285">
        <v>207500</v>
      </c>
      <c r="O8285" t="s">
        <v>341</v>
      </c>
      <c r="P8285" t="s">
        <v>302</v>
      </c>
    </row>
    <row r="8286" spans="1:16" x14ac:dyDescent="0.25">
      <c r="A8286" t="s">
        <v>2</v>
      </c>
      <c r="B8286" t="s">
        <v>11293</v>
      </c>
      <c r="C8286" t="s">
        <v>8928</v>
      </c>
      <c r="D8286" t="s">
        <v>4035</v>
      </c>
      <c r="E8286" t="s">
        <v>20</v>
      </c>
      <c r="F8286" t="b">
        <v>0</v>
      </c>
      <c r="G8286" t="s">
        <v>8928</v>
      </c>
      <c r="H8286" s="4">
        <v>45759.285532407397</v>
      </c>
      <c r="I8286" t="b">
        <v>0</v>
      </c>
      <c r="J8286" t="b">
        <v>0</v>
      </c>
      <c r="K8286" t="s">
        <v>8928</v>
      </c>
      <c r="L8286" t="s">
        <v>22</v>
      </c>
      <c r="M8286">
        <v>70400</v>
      </c>
      <c r="O8286" t="s">
        <v>10366</v>
      </c>
      <c r="P8286" t="s">
        <v>10367</v>
      </c>
    </row>
    <row r="8287" spans="1:16" x14ac:dyDescent="0.25">
      <c r="A8287" t="s">
        <v>0</v>
      </c>
      <c r="B8287" t="s">
        <v>11294</v>
      </c>
      <c r="C8287" t="s">
        <v>180</v>
      </c>
      <c r="D8287" t="s">
        <v>3970</v>
      </c>
      <c r="E8287" t="s">
        <v>20</v>
      </c>
      <c r="F8287" t="b">
        <v>0</v>
      </c>
      <c r="G8287" t="s">
        <v>41</v>
      </c>
      <c r="H8287" s="4">
        <v>45759.292615740742</v>
      </c>
      <c r="I8287" t="b">
        <v>0</v>
      </c>
      <c r="J8287" t="b">
        <v>1</v>
      </c>
      <c r="K8287" t="s">
        <v>24</v>
      </c>
      <c r="L8287" t="s">
        <v>22</v>
      </c>
      <c r="M8287">
        <v>100000</v>
      </c>
      <c r="O8287" t="s">
        <v>1313</v>
      </c>
      <c r="P8287" t="s">
        <v>221</v>
      </c>
    </row>
    <row r="8288" spans="1:16" x14ac:dyDescent="0.25">
      <c r="A8288" t="s">
        <v>28</v>
      </c>
      <c r="B8288" t="s">
        <v>11295</v>
      </c>
      <c r="C8288" t="s">
        <v>465</v>
      </c>
      <c r="D8288" t="s">
        <v>3973</v>
      </c>
      <c r="E8288" t="s">
        <v>20</v>
      </c>
      <c r="F8288" t="b">
        <v>0</v>
      </c>
      <c r="G8288" t="s">
        <v>41</v>
      </c>
      <c r="H8288" s="4">
        <v>45759.292615740742</v>
      </c>
      <c r="I8288" t="b">
        <v>0</v>
      </c>
      <c r="J8288" t="b">
        <v>0</v>
      </c>
      <c r="K8288" t="s">
        <v>24</v>
      </c>
      <c r="L8288" t="s">
        <v>22</v>
      </c>
      <c r="M8288">
        <v>155000</v>
      </c>
      <c r="O8288" t="s">
        <v>202</v>
      </c>
      <c r="P8288" t="s">
        <v>10152</v>
      </c>
    </row>
    <row r="8289" spans="1:16" x14ac:dyDescent="0.25">
      <c r="A8289" t="s">
        <v>19</v>
      </c>
      <c r="B8289" t="s">
        <v>1272</v>
      </c>
      <c r="C8289" t="s">
        <v>11296</v>
      </c>
      <c r="D8289" t="s">
        <v>7658</v>
      </c>
      <c r="E8289" t="s">
        <v>20</v>
      </c>
      <c r="F8289" t="b">
        <v>0</v>
      </c>
      <c r="G8289" t="s">
        <v>27</v>
      </c>
      <c r="H8289" s="4">
        <v>45759.292974537027</v>
      </c>
      <c r="I8289" t="b">
        <v>1</v>
      </c>
      <c r="J8289" t="b">
        <v>1</v>
      </c>
      <c r="K8289" t="s">
        <v>24</v>
      </c>
      <c r="L8289" t="s">
        <v>22</v>
      </c>
      <c r="M8289">
        <v>102500</v>
      </c>
      <c r="O8289" t="s">
        <v>1490</v>
      </c>
      <c r="P8289" t="s">
        <v>11297</v>
      </c>
    </row>
    <row r="8290" spans="1:16" x14ac:dyDescent="0.25">
      <c r="A8290" t="s">
        <v>40</v>
      </c>
      <c r="B8290" t="s">
        <v>1786</v>
      </c>
      <c r="C8290" t="s">
        <v>11298</v>
      </c>
      <c r="D8290" t="s">
        <v>7658</v>
      </c>
      <c r="E8290" t="s">
        <v>20</v>
      </c>
      <c r="F8290" t="b">
        <v>0</v>
      </c>
      <c r="G8290" t="s">
        <v>27</v>
      </c>
      <c r="H8290" s="4">
        <v>45759.292974537027</v>
      </c>
      <c r="I8290" t="b">
        <v>0</v>
      </c>
      <c r="J8290" t="b">
        <v>1</v>
      </c>
      <c r="K8290" t="s">
        <v>24</v>
      </c>
      <c r="L8290" t="s">
        <v>22</v>
      </c>
      <c r="M8290">
        <v>172000</v>
      </c>
      <c r="O8290" t="s">
        <v>1980</v>
      </c>
      <c r="P8290" t="s">
        <v>6219</v>
      </c>
    </row>
    <row r="8291" spans="1:16" x14ac:dyDescent="0.25">
      <c r="A8291" t="s">
        <v>19</v>
      </c>
      <c r="B8291" t="s">
        <v>11299</v>
      </c>
      <c r="C8291" t="s">
        <v>335</v>
      </c>
      <c r="D8291" t="s">
        <v>3973</v>
      </c>
      <c r="E8291" t="s">
        <v>20</v>
      </c>
      <c r="F8291" t="b">
        <v>0</v>
      </c>
      <c r="G8291" t="s">
        <v>27</v>
      </c>
      <c r="H8291" s="4">
        <v>45759.333425925928</v>
      </c>
      <c r="I8291" t="b">
        <v>0</v>
      </c>
      <c r="J8291" t="b">
        <v>0</v>
      </c>
      <c r="K8291" t="s">
        <v>24</v>
      </c>
      <c r="L8291" t="s">
        <v>22</v>
      </c>
      <c r="M8291">
        <v>100635</v>
      </c>
      <c r="O8291" t="s">
        <v>109</v>
      </c>
      <c r="P8291" t="s">
        <v>603</v>
      </c>
    </row>
    <row r="8292" spans="1:16" x14ac:dyDescent="0.25">
      <c r="A8292" t="s">
        <v>2</v>
      </c>
      <c r="B8292" t="s">
        <v>132</v>
      </c>
      <c r="C8292" t="s">
        <v>2289</v>
      </c>
      <c r="D8292" t="s">
        <v>4090</v>
      </c>
      <c r="E8292" t="s">
        <v>20</v>
      </c>
      <c r="F8292" t="b">
        <v>0</v>
      </c>
      <c r="G8292" t="s">
        <v>27</v>
      </c>
      <c r="H8292" s="4">
        <v>45759.334652777783</v>
      </c>
      <c r="I8292" t="b">
        <v>1</v>
      </c>
      <c r="J8292" t="b">
        <v>0</v>
      </c>
      <c r="K8292" t="s">
        <v>24</v>
      </c>
      <c r="L8292" t="s">
        <v>36</v>
      </c>
      <c r="N8292">
        <v>67.5</v>
      </c>
      <c r="O8292" t="s">
        <v>2503</v>
      </c>
      <c r="P8292" t="s">
        <v>11300</v>
      </c>
    </row>
    <row r="8293" spans="1:16" x14ac:dyDescent="0.25">
      <c r="A8293" t="s">
        <v>89</v>
      </c>
      <c r="B8293" t="s">
        <v>11301</v>
      </c>
      <c r="C8293" t="s">
        <v>864</v>
      </c>
      <c r="D8293" t="s">
        <v>3957</v>
      </c>
      <c r="E8293" t="s">
        <v>20</v>
      </c>
      <c r="F8293" t="b">
        <v>0</v>
      </c>
      <c r="G8293" t="s">
        <v>27</v>
      </c>
      <c r="H8293" s="4">
        <v>45759.334756944438</v>
      </c>
      <c r="I8293" t="b">
        <v>0</v>
      </c>
      <c r="J8293" t="b">
        <v>1</v>
      </c>
      <c r="K8293" t="s">
        <v>24</v>
      </c>
      <c r="L8293" t="s">
        <v>36</v>
      </c>
      <c r="N8293">
        <v>49.504997253417969</v>
      </c>
      <c r="O8293" t="s">
        <v>2768</v>
      </c>
      <c r="P8293" t="s">
        <v>11302</v>
      </c>
    </row>
    <row r="8294" spans="1:16" x14ac:dyDescent="0.25">
      <c r="A8294" t="s">
        <v>0</v>
      </c>
      <c r="B8294" t="s">
        <v>3908</v>
      </c>
      <c r="C8294" t="s">
        <v>379</v>
      </c>
      <c r="D8294" t="s">
        <v>3828</v>
      </c>
      <c r="E8294" t="s">
        <v>20</v>
      </c>
      <c r="F8294" t="b">
        <v>0</v>
      </c>
      <c r="G8294" t="s">
        <v>30</v>
      </c>
      <c r="H8294" s="4">
        <v>45759.375590277778</v>
      </c>
      <c r="I8294" t="b">
        <v>1</v>
      </c>
      <c r="J8294" t="b">
        <v>0</v>
      </c>
      <c r="K8294" t="s">
        <v>24</v>
      </c>
      <c r="L8294" t="s">
        <v>22</v>
      </c>
      <c r="M8294">
        <v>82500</v>
      </c>
      <c r="O8294" t="s">
        <v>11303</v>
      </c>
    </row>
    <row r="8295" spans="1:16" x14ac:dyDescent="0.25">
      <c r="A8295" t="s">
        <v>2</v>
      </c>
      <c r="B8295" t="s">
        <v>11304</v>
      </c>
      <c r="C8295" t="s">
        <v>166</v>
      </c>
      <c r="D8295" t="s">
        <v>4093</v>
      </c>
      <c r="E8295" t="s">
        <v>51</v>
      </c>
      <c r="F8295" t="b">
        <v>0</v>
      </c>
      <c r="G8295" t="s">
        <v>27</v>
      </c>
      <c r="H8295" s="4">
        <v>45759.418055555558</v>
      </c>
      <c r="I8295" t="b">
        <v>0</v>
      </c>
      <c r="J8295" t="b">
        <v>1</v>
      </c>
      <c r="K8295" t="s">
        <v>24</v>
      </c>
      <c r="L8295" t="s">
        <v>36</v>
      </c>
      <c r="N8295">
        <v>50</v>
      </c>
      <c r="O8295" t="s">
        <v>4684</v>
      </c>
      <c r="P8295" t="s">
        <v>11305</v>
      </c>
    </row>
    <row r="8296" spans="1:16" x14ac:dyDescent="0.25">
      <c r="A8296" t="s">
        <v>2</v>
      </c>
      <c r="B8296" t="s">
        <v>307</v>
      </c>
      <c r="C8296" t="s">
        <v>3081</v>
      </c>
      <c r="D8296" t="s">
        <v>3973</v>
      </c>
      <c r="E8296" t="s">
        <v>20</v>
      </c>
      <c r="F8296" t="b">
        <v>0</v>
      </c>
      <c r="G8296" t="s">
        <v>27</v>
      </c>
      <c r="H8296" s="4">
        <v>45759.418067129627</v>
      </c>
      <c r="I8296" t="b">
        <v>0</v>
      </c>
      <c r="J8296" t="b">
        <v>1</v>
      </c>
      <c r="K8296" t="s">
        <v>24</v>
      </c>
      <c r="L8296" t="s">
        <v>22</v>
      </c>
      <c r="M8296">
        <v>76500</v>
      </c>
      <c r="O8296" t="s">
        <v>2418</v>
      </c>
      <c r="P8296" t="s">
        <v>11306</v>
      </c>
    </row>
    <row r="8297" spans="1:16" x14ac:dyDescent="0.25">
      <c r="A8297" t="s">
        <v>0</v>
      </c>
      <c r="B8297" t="s">
        <v>0</v>
      </c>
      <c r="C8297" t="s">
        <v>11307</v>
      </c>
      <c r="D8297" t="s">
        <v>7547</v>
      </c>
      <c r="E8297" t="s">
        <v>34</v>
      </c>
      <c r="F8297" t="b">
        <v>0</v>
      </c>
      <c r="G8297" t="s">
        <v>52</v>
      </c>
      <c r="H8297" s="4">
        <v>45759.459131944437</v>
      </c>
      <c r="I8297" t="b">
        <v>0</v>
      </c>
      <c r="J8297" t="b">
        <v>0</v>
      </c>
      <c r="K8297" t="s">
        <v>24</v>
      </c>
      <c r="L8297" t="s">
        <v>36</v>
      </c>
      <c r="N8297">
        <v>15</v>
      </c>
      <c r="O8297" t="s">
        <v>7548</v>
      </c>
      <c r="P8297" t="s">
        <v>61</v>
      </c>
    </row>
    <row r="8298" spans="1:16" x14ac:dyDescent="0.25">
      <c r="A8298" t="s">
        <v>2</v>
      </c>
      <c r="B8298" t="s">
        <v>11308</v>
      </c>
      <c r="C8298" t="s">
        <v>151</v>
      </c>
      <c r="D8298" t="s">
        <v>3973</v>
      </c>
      <c r="E8298" t="s">
        <v>20</v>
      </c>
      <c r="F8298" t="b">
        <v>0</v>
      </c>
      <c r="G8298" t="s">
        <v>30</v>
      </c>
      <c r="H8298" s="4">
        <v>45759.459537037037</v>
      </c>
      <c r="I8298" t="b">
        <v>0</v>
      </c>
      <c r="J8298" t="b">
        <v>1</v>
      </c>
      <c r="K8298" t="s">
        <v>24</v>
      </c>
      <c r="L8298" t="s">
        <v>36</v>
      </c>
      <c r="N8298">
        <v>61.735000610351563</v>
      </c>
      <c r="O8298" t="s">
        <v>2143</v>
      </c>
      <c r="P8298" t="s">
        <v>10070</v>
      </c>
    </row>
    <row r="8299" spans="1:16" x14ac:dyDescent="0.25">
      <c r="A8299" t="s">
        <v>0</v>
      </c>
      <c r="B8299" t="s">
        <v>0</v>
      </c>
      <c r="C8299" t="s">
        <v>11309</v>
      </c>
      <c r="D8299" t="s">
        <v>7547</v>
      </c>
      <c r="E8299" t="s">
        <v>34</v>
      </c>
      <c r="F8299" t="b">
        <v>0</v>
      </c>
      <c r="G8299" t="s">
        <v>52</v>
      </c>
      <c r="H8299" s="4">
        <v>45759.500763888893</v>
      </c>
      <c r="I8299" t="b">
        <v>0</v>
      </c>
      <c r="J8299" t="b">
        <v>0</v>
      </c>
      <c r="K8299" t="s">
        <v>24</v>
      </c>
      <c r="L8299" t="s">
        <v>36</v>
      </c>
      <c r="N8299">
        <v>15</v>
      </c>
      <c r="O8299" t="s">
        <v>7548</v>
      </c>
      <c r="P8299" t="s">
        <v>61</v>
      </c>
    </row>
    <row r="8300" spans="1:16" x14ac:dyDescent="0.25">
      <c r="A8300" t="s">
        <v>89</v>
      </c>
      <c r="B8300" t="s">
        <v>11310</v>
      </c>
      <c r="C8300" t="s">
        <v>192</v>
      </c>
      <c r="D8300" t="s">
        <v>4328</v>
      </c>
      <c r="E8300" t="s">
        <v>20</v>
      </c>
      <c r="F8300" t="b">
        <v>0</v>
      </c>
      <c r="G8300" t="s">
        <v>27</v>
      </c>
      <c r="H8300" s="4">
        <v>45759.501319444447</v>
      </c>
      <c r="I8300" t="b">
        <v>0</v>
      </c>
      <c r="J8300" t="b">
        <v>1</v>
      </c>
      <c r="K8300" t="s">
        <v>24</v>
      </c>
      <c r="L8300" t="s">
        <v>22</v>
      </c>
      <c r="M8300">
        <v>170000</v>
      </c>
      <c r="O8300" t="s">
        <v>123</v>
      </c>
      <c r="P8300" t="s">
        <v>11311</v>
      </c>
    </row>
    <row r="8301" spans="1:16" x14ac:dyDescent="0.25">
      <c r="A8301" t="s">
        <v>89</v>
      </c>
      <c r="B8301" t="s">
        <v>11312</v>
      </c>
      <c r="C8301" t="s">
        <v>5343</v>
      </c>
      <c r="D8301" t="s">
        <v>3973</v>
      </c>
      <c r="E8301" t="s">
        <v>20</v>
      </c>
      <c r="F8301" t="b">
        <v>0</v>
      </c>
      <c r="G8301" t="s">
        <v>27</v>
      </c>
      <c r="H8301" s="4">
        <v>45759.54314814815</v>
      </c>
      <c r="I8301" t="b">
        <v>0</v>
      </c>
      <c r="J8301" t="b">
        <v>1</v>
      </c>
      <c r="K8301" t="s">
        <v>24</v>
      </c>
      <c r="L8301" t="s">
        <v>22</v>
      </c>
      <c r="M8301">
        <v>176500</v>
      </c>
      <c r="O8301" t="s">
        <v>4535</v>
      </c>
    </row>
    <row r="8302" spans="1:16" x14ac:dyDescent="0.25">
      <c r="A8302" t="s">
        <v>25</v>
      </c>
      <c r="B8302" t="s">
        <v>11313</v>
      </c>
      <c r="C8302" t="s">
        <v>56</v>
      </c>
      <c r="D8302" t="s">
        <v>9677</v>
      </c>
      <c r="E8302" t="s">
        <v>20</v>
      </c>
      <c r="F8302" t="b">
        <v>0</v>
      </c>
      <c r="G8302" t="s">
        <v>23</v>
      </c>
      <c r="H8302" s="4">
        <v>45759.553738425922</v>
      </c>
      <c r="I8302" t="b">
        <v>0</v>
      </c>
      <c r="J8302" t="b">
        <v>1</v>
      </c>
      <c r="K8302" t="s">
        <v>24</v>
      </c>
      <c r="L8302" t="s">
        <v>22</v>
      </c>
      <c r="M8302">
        <v>110000</v>
      </c>
      <c r="O8302" t="s">
        <v>11314</v>
      </c>
      <c r="P8302" t="s">
        <v>11315</v>
      </c>
    </row>
    <row r="8303" spans="1:16" x14ac:dyDescent="0.25">
      <c r="A8303" t="s">
        <v>2</v>
      </c>
      <c r="B8303" t="s">
        <v>2</v>
      </c>
      <c r="C8303" t="s">
        <v>2749</v>
      </c>
      <c r="D8303" t="s">
        <v>3973</v>
      </c>
      <c r="E8303" t="s">
        <v>20</v>
      </c>
      <c r="F8303" t="b">
        <v>0</v>
      </c>
      <c r="G8303" t="s">
        <v>41</v>
      </c>
      <c r="H8303" s="4">
        <v>45759.625439814823</v>
      </c>
      <c r="I8303" t="b">
        <v>1</v>
      </c>
      <c r="J8303" t="b">
        <v>0</v>
      </c>
      <c r="K8303" t="s">
        <v>24</v>
      </c>
      <c r="L8303" t="s">
        <v>22</v>
      </c>
      <c r="M8303">
        <v>95000</v>
      </c>
      <c r="O8303" t="s">
        <v>202</v>
      </c>
      <c r="P8303" t="s">
        <v>11316</v>
      </c>
    </row>
    <row r="8304" spans="1:16" x14ac:dyDescent="0.25">
      <c r="A8304" t="s">
        <v>191</v>
      </c>
      <c r="B8304" t="s">
        <v>191</v>
      </c>
      <c r="C8304" t="s">
        <v>334</v>
      </c>
      <c r="D8304" t="s">
        <v>2208</v>
      </c>
      <c r="E8304" t="s">
        <v>20</v>
      </c>
      <c r="F8304" t="b">
        <v>0</v>
      </c>
      <c r="G8304" t="s">
        <v>27</v>
      </c>
      <c r="H8304" s="4">
        <v>45759.62636574074</v>
      </c>
      <c r="I8304" t="b">
        <v>0</v>
      </c>
      <c r="J8304" t="b">
        <v>1</v>
      </c>
      <c r="K8304" t="s">
        <v>24</v>
      </c>
      <c r="L8304" t="s">
        <v>22</v>
      </c>
      <c r="M8304">
        <v>103500</v>
      </c>
      <c r="O8304" t="s">
        <v>11317</v>
      </c>
      <c r="P8304" t="s">
        <v>11318</v>
      </c>
    </row>
    <row r="8305" spans="1:16" x14ac:dyDescent="0.25">
      <c r="A8305" t="s">
        <v>2</v>
      </c>
      <c r="B8305" t="s">
        <v>11319</v>
      </c>
      <c r="C8305" t="s">
        <v>39</v>
      </c>
      <c r="D8305" t="s">
        <v>7658</v>
      </c>
      <c r="E8305" t="s">
        <v>20</v>
      </c>
      <c r="F8305" t="b">
        <v>1</v>
      </c>
      <c r="G8305" t="s">
        <v>62</v>
      </c>
      <c r="H8305" s="4">
        <v>45759.629074074073</v>
      </c>
      <c r="I8305" t="b">
        <v>1</v>
      </c>
      <c r="J8305" t="b">
        <v>0</v>
      </c>
      <c r="K8305" t="s">
        <v>62</v>
      </c>
      <c r="L8305" t="s">
        <v>22</v>
      </c>
      <c r="M8305">
        <v>70000</v>
      </c>
      <c r="O8305" t="s">
        <v>679</v>
      </c>
      <c r="P8305" t="s">
        <v>11320</v>
      </c>
    </row>
    <row r="8306" spans="1:16" x14ac:dyDescent="0.25">
      <c r="A8306" t="s">
        <v>2</v>
      </c>
      <c r="B8306" t="s">
        <v>11321</v>
      </c>
      <c r="C8306" t="s">
        <v>39</v>
      </c>
      <c r="D8306" t="s">
        <v>7658</v>
      </c>
      <c r="E8306" t="s">
        <v>20</v>
      </c>
      <c r="F8306" t="b">
        <v>1</v>
      </c>
      <c r="G8306" t="s">
        <v>1268</v>
      </c>
      <c r="H8306" s="4">
        <v>45759.715254629627</v>
      </c>
      <c r="I8306" t="b">
        <v>0</v>
      </c>
      <c r="J8306" t="b">
        <v>0</v>
      </c>
      <c r="K8306" t="s">
        <v>1268</v>
      </c>
      <c r="L8306" t="s">
        <v>22</v>
      </c>
      <c r="M8306">
        <v>70000</v>
      </c>
      <c r="O8306" t="s">
        <v>11322</v>
      </c>
      <c r="P8306" t="s">
        <v>11323</v>
      </c>
    </row>
    <row r="8307" spans="1:16" x14ac:dyDescent="0.25">
      <c r="A8307" t="s">
        <v>19</v>
      </c>
      <c r="B8307" t="s">
        <v>11324</v>
      </c>
      <c r="C8307" t="s">
        <v>2247</v>
      </c>
      <c r="D8307" t="s">
        <v>3957</v>
      </c>
      <c r="E8307" t="s">
        <v>20</v>
      </c>
      <c r="F8307" t="b">
        <v>0</v>
      </c>
      <c r="G8307" t="s">
        <v>27</v>
      </c>
      <c r="H8307" s="4">
        <v>45759.834189814806</v>
      </c>
      <c r="I8307" t="b">
        <v>0</v>
      </c>
      <c r="J8307" t="b">
        <v>0</v>
      </c>
      <c r="K8307" t="s">
        <v>24</v>
      </c>
      <c r="L8307" t="s">
        <v>36</v>
      </c>
      <c r="N8307">
        <v>41.505001068115227</v>
      </c>
      <c r="O8307" t="s">
        <v>1370</v>
      </c>
      <c r="P8307" t="s">
        <v>8839</v>
      </c>
    </row>
    <row r="8308" spans="1:16" x14ac:dyDescent="0.25">
      <c r="A8308" t="s">
        <v>25</v>
      </c>
      <c r="B8308" t="s">
        <v>11325</v>
      </c>
      <c r="C8308" t="s">
        <v>56</v>
      </c>
      <c r="D8308" t="s">
        <v>11326</v>
      </c>
      <c r="E8308" t="s">
        <v>20</v>
      </c>
      <c r="F8308" t="b">
        <v>0</v>
      </c>
      <c r="G8308" t="s">
        <v>23</v>
      </c>
      <c r="H8308" s="4">
        <v>45759.845405092587</v>
      </c>
      <c r="I8308" t="b">
        <v>0</v>
      </c>
      <c r="J8308" t="b">
        <v>1</v>
      </c>
      <c r="K8308" t="s">
        <v>24</v>
      </c>
      <c r="L8308" t="s">
        <v>22</v>
      </c>
      <c r="M8308">
        <v>120000</v>
      </c>
      <c r="O8308" t="s">
        <v>11314</v>
      </c>
      <c r="P8308" t="s">
        <v>11327</v>
      </c>
    </row>
    <row r="8309" spans="1:16" x14ac:dyDescent="0.25">
      <c r="A8309" t="s">
        <v>2</v>
      </c>
      <c r="B8309" t="s">
        <v>11328</v>
      </c>
      <c r="C8309" t="s">
        <v>151</v>
      </c>
      <c r="D8309" t="s">
        <v>5831</v>
      </c>
      <c r="E8309" t="s">
        <v>34</v>
      </c>
      <c r="F8309" t="b">
        <v>0</v>
      </c>
      <c r="G8309" t="s">
        <v>41</v>
      </c>
      <c r="H8309" s="4">
        <v>45759.876643518517</v>
      </c>
      <c r="I8309" t="b">
        <v>0</v>
      </c>
      <c r="J8309" t="b">
        <v>1</v>
      </c>
      <c r="K8309" t="s">
        <v>24</v>
      </c>
      <c r="L8309" t="s">
        <v>22</v>
      </c>
      <c r="M8309">
        <v>257000</v>
      </c>
      <c r="O8309" t="s">
        <v>59</v>
      </c>
      <c r="P8309" t="s">
        <v>6332</v>
      </c>
    </row>
    <row r="8310" spans="1:16" x14ac:dyDescent="0.25">
      <c r="A8310" t="s">
        <v>40</v>
      </c>
      <c r="B8310" t="s">
        <v>11329</v>
      </c>
      <c r="C8310" t="s">
        <v>456</v>
      </c>
      <c r="D8310" t="s">
        <v>5535</v>
      </c>
      <c r="E8310" t="s">
        <v>20</v>
      </c>
      <c r="F8310" t="b">
        <v>0</v>
      </c>
      <c r="G8310" t="s">
        <v>27</v>
      </c>
      <c r="H8310" s="4">
        <v>45760.001307870371</v>
      </c>
      <c r="I8310" t="b">
        <v>0</v>
      </c>
      <c r="J8310" t="b">
        <v>1</v>
      </c>
      <c r="K8310" t="s">
        <v>24</v>
      </c>
      <c r="L8310" t="s">
        <v>22</v>
      </c>
      <c r="M8310">
        <v>88582</v>
      </c>
      <c r="O8310" t="s">
        <v>11330</v>
      </c>
      <c r="P8310" t="s">
        <v>11331</v>
      </c>
    </row>
    <row r="8311" spans="1:16" x14ac:dyDescent="0.25">
      <c r="A8311" t="s">
        <v>0</v>
      </c>
      <c r="B8311" t="s">
        <v>1098</v>
      </c>
      <c r="C8311" t="s">
        <v>82</v>
      </c>
      <c r="D8311" t="s">
        <v>4357</v>
      </c>
      <c r="E8311" t="s">
        <v>20</v>
      </c>
      <c r="F8311" t="b">
        <v>0</v>
      </c>
      <c r="G8311" t="s">
        <v>27</v>
      </c>
      <c r="H8311" s="4">
        <v>45760.250057870369</v>
      </c>
      <c r="I8311" t="b">
        <v>0</v>
      </c>
      <c r="J8311" t="b">
        <v>0</v>
      </c>
      <c r="K8311" t="s">
        <v>24</v>
      </c>
      <c r="L8311" t="s">
        <v>22</v>
      </c>
      <c r="M8311">
        <v>145000</v>
      </c>
      <c r="O8311" t="s">
        <v>11332</v>
      </c>
      <c r="P8311" t="s">
        <v>11333</v>
      </c>
    </row>
    <row r="8312" spans="1:16" x14ac:dyDescent="0.25">
      <c r="A8312" t="s">
        <v>1</v>
      </c>
      <c r="B8312" t="s">
        <v>1</v>
      </c>
      <c r="C8312" t="s">
        <v>465</v>
      </c>
      <c r="D8312" t="s">
        <v>3383</v>
      </c>
      <c r="E8312" t="s">
        <v>20</v>
      </c>
      <c r="F8312" t="b">
        <v>0</v>
      </c>
      <c r="G8312" t="s">
        <v>41</v>
      </c>
      <c r="H8312" s="4">
        <v>45760.251180555562</v>
      </c>
      <c r="I8312" t="b">
        <v>0</v>
      </c>
      <c r="J8312" t="b">
        <v>0</v>
      </c>
      <c r="K8312" t="s">
        <v>24</v>
      </c>
      <c r="L8312" t="s">
        <v>22</v>
      </c>
      <c r="M8312">
        <v>119000</v>
      </c>
      <c r="O8312" t="s">
        <v>512</v>
      </c>
      <c r="P8312" t="s">
        <v>2124</v>
      </c>
    </row>
    <row r="8313" spans="1:16" x14ac:dyDescent="0.25">
      <c r="A8313" t="s">
        <v>1</v>
      </c>
      <c r="B8313" t="s">
        <v>296</v>
      </c>
      <c r="C8313" t="s">
        <v>774</v>
      </c>
      <c r="D8313" t="s">
        <v>4014</v>
      </c>
      <c r="E8313" t="s">
        <v>20</v>
      </c>
      <c r="F8313" t="b">
        <v>0</v>
      </c>
      <c r="G8313" t="s">
        <v>41</v>
      </c>
      <c r="H8313" s="4">
        <v>45760.251180555562</v>
      </c>
      <c r="I8313" t="b">
        <v>0</v>
      </c>
      <c r="J8313" t="b">
        <v>1</v>
      </c>
      <c r="K8313" t="s">
        <v>24</v>
      </c>
      <c r="L8313" t="s">
        <v>22</v>
      </c>
      <c r="M8313">
        <v>91100</v>
      </c>
      <c r="O8313" t="s">
        <v>11334</v>
      </c>
      <c r="P8313" t="s">
        <v>2774</v>
      </c>
    </row>
    <row r="8314" spans="1:16" x14ac:dyDescent="0.25">
      <c r="A8314" t="s">
        <v>2</v>
      </c>
      <c r="B8314" t="s">
        <v>2</v>
      </c>
      <c r="C8314" t="s">
        <v>7194</v>
      </c>
      <c r="D8314" t="s">
        <v>5535</v>
      </c>
      <c r="E8314" t="s">
        <v>20</v>
      </c>
      <c r="F8314" t="b">
        <v>0</v>
      </c>
      <c r="G8314" t="s">
        <v>35</v>
      </c>
      <c r="H8314" s="4">
        <v>45760.252083333333</v>
      </c>
      <c r="I8314" t="b">
        <v>0</v>
      </c>
      <c r="J8314" t="b">
        <v>0</v>
      </c>
      <c r="K8314" t="s">
        <v>24</v>
      </c>
      <c r="L8314" t="s">
        <v>22</v>
      </c>
      <c r="M8314">
        <v>88582</v>
      </c>
      <c r="O8314" t="s">
        <v>1275</v>
      </c>
      <c r="P8314" t="s">
        <v>11335</v>
      </c>
    </row>
    <row r="8315" spans="1:16" x14ac:dyDescent="0.25">
      <c r="A8315" t="s">
        <v>25</v>
      </c>
      <c r="B8315" t="s">
        <v>11336</v>
      </c>
      <c r="C8315" t="s">
        <v>11212</v>
      </c>
      <c r="D8315" t="s">
        <v>3957</v>
      </c>
      <c r="E8315" t="s">
        <v>20</v>
      </c>
      <c r="F8315" t="b">
        <v>0</v>
      </c>
      <c r="G8315" t="s">
        <v>35</v>
      </c>
      <c r="H8315" s="4">
        <v>45760.33394675926</v>
      </c>
      <c r="I8315" t="b">
        <v>0</v>
      </c>
      <c r="J8315" t="b">
        <v>1</v>
      </c>
      <c r="K8315" t="s">
        <v>24</v>
      </c>
      <c r="L8315" t="s">
        <v>36</v>
      </c>
      <c r="N8315">
        <v>42.784999847412109</v>
      </c>
      <c r="O8315" t="s">
        <v>91</v>
      </c>
      <c r="P8315" t="s">
        <v>11337</v>
      </c>
    </row>
    <row r="8316" spans="1:16" x14ac:dyDescent="0.25">
      <c r="A8316" t="s">
        <v>1</v>
      </c>
      <c r="B8316" t="s">
        <v>11338</v>
      </c>
      <c r="C8316" t="s">
        <v>39</v>
      </c>
      <c r="D8316" t="s">
        <v>3973</v>
      </c>
      <c r="E8316" t="s">
        <v>20</v>
      </c>
      <c r="F8316" t="b">
        <v>1</v>
      </c>
      <c r="G8316" t="s">
        <v>27</v>
      </c>
      <c r="H8316" s="4">
        <v>45760.33489583333</v>
      </c>
      <c r="I8316" t="b">
        <v>1</v>
      </c>
      <c r="J8316" t="b">
        <v>0</v>
      </c>
      <c r="K8316" t="s">
        <v>24</v>
      </c>
      <c r="L8316" t="s">
        <v>36</v>
      </c>
      <c r="N8316">
        <v>102.85500335693359</v>
      </c>
      <c r="O8316" t="s">
        <v>10790</v>
      </c>
      <c r="P8316" t="s">
        <v>11339</v>
      </c>
    </row>
    <row r="8317" spans="1:16" x14ac:dyDescent="0.25">
      <c r="A8317" t="s">
        <v>2</v>
      </c>
      <c r="B8317" t="s">
        <v>9128</v>
      </c>
      <c r="C8317" t="s">
        <v>10057</v>
      </c>
      <c r="D8317" t="s">
        <v>3957</v>
      </c>
      <c r="E8317" t="s">
        <v>20</v>
      </c>
      <c r="F8317" t="b">
        <v>0</v>
      </c>
      <c r="G8317" t="s">
        <v>27</v>
      </c>
      <c r="H8317" s="4">
        <v>45760.334907407407</v>
      </c>
      <c r="I8317" t="b">
        <v>0</v>
      </c>
      <c r="J8317" t="b">
        <v>0</v>
      </c>
      <c r="K8317" t="s">
        <v>24</v>
      </c>
      <c r="L8317" t="s">
        <v>36</v>
      </c>
      <c r="N8317">
        <v>45.745002746582031</v>
      </c>
      <c r="O8317" t="s">
        <v>1608</v>
      </c>
      <c r="P8317" t="s">
        <v>9129</v>
      </c>
    </row>
    <row r="8318" spans="1:16" x14ac:dyDescent="0.25">
      <c r="A8318" t="s">
        <v>1</v>
      </c>
      <c r="B8318" t="s">
        <v>11340</v>
      </c>
      <c r="C8318" t="s">
        <v>2765</v>
      </c>
      <c r="D8318" t="s">
        <v>3957</v>
      </c>
      <c r="E8318" t="s">
        <v>20</v>
      </c>
      <c r="F8318" t="b">
        <v>0</v>
      </c>
      <c r="G8318" t="s">
        <v>23</v>
      </c>
      <c r="H8318" s="4">
        <v>45760.347326388888</v>
      </c>
      <c r="I8318" t="b">
        <v>0</v>
      </c>
      <c r="J8318" t="b">
        <v>1</v>
      </c>
      <c r="K8318" t="s">
        <v>24</v>
      </c>
      <c r="L8318" t="s">
        <v>36</v>
      </c>
      <c r="N8318">
        <v>23.264999389648441</v>
      </c>
      <c r="O8318" t="s">
        <v>254</v>
      </c>
      <c r="P8318" t="s">
        <v>119</v>
      </c>
    </row>
    <row r="8319" spans="1:16" x14ac:dyDescent="0.25">
      <c r="A8319" t="s">
        <v>0</v>
      </c>
      <c r="B8319" t="s">
        <v>10334</v>
      </c>
      <c r="C8319" t="s">
        <v>192</v>
      </c>
      <c r="D8319" t="s">
        <v>3957</v>
      </c>
      <c r="E8319" t="s">
        <v>34</v>
      </c>
      <c r="F8319" t="b">
        <v>0</v>
      </c>
      <c r="G8319" t="s">
        <v>52</v>
      </c>
      <c r="H8319" s="4">
        <v>45760.417523148149</v>
      </c>
      <c r="I8319" t="b">
        <v>1</v>
      </c>
      <c r="J8319" t="b">
        <v>0</v>
      </c>
      <c r="K8319" t="s">
        <v>24</v>
      </c>
      <c r="L8319" t="s">
        <v>36</v>
      </c>
      <c r="N8319">
        <v>22.694999694824219</v>
      </c>
      <c r="O8319" t="s">
        <v>3668</v>
      </c>
    </row>
    <row r="8320" spans="1:16" x14ac:dyDescent="0.25">
      <c r="A8320" t="s">
        <v>0</v>
      </c>
      <c r="B8320" t="s">
        <v>11341</v>
      </c>
      <c r="C8320" t="s">
        <v>11342</v>
      </c>
      <c r="D8320" t="s">
        <v>3957</v>
      </c>
      <c r="E8320" t="s">
        <v>34</v>
      </c>
      <c r="F8320" t="b">
        <v>0</v>
      </c>
      <c r="G8320" t="s">
        <v>27</v>
      </c>
      <c r="H8320" s="4">
        <v>45760.458425925928</v>
      </c>
      <c r="I8320" t="b">
        <v>0</v>
      </c>
      <c r="J8320" t="b">
        <v>1</v>
      </c>
      <c r="K8320" t="s">
        <v>24</v>
      </c>
      <c r="L8320" t="s">
        <v>36</v>
      </c>
      <c r="N8320">
        <v>24.014999389648441</v>
      </c>
      <c r="O8320" t="s">
        <v>11343</v>
      </c>
      <c r="P8320" t="s">
        <v>10276</v>
      </c>
    </row>
    <row r="8321" spans="1:16" x14ac:dyDescent="0.25">
      <c r="A8321" t="s">
        <v>0</v>
      </c>
      <c r="B8321" t="s">
        <v>11344</v>
      </c>
      <c r="C8321" t="s">
        <v>329</v>
      </c>
      <c r="D8321" t="s">
        <v>3957</v>
      </c>
      <c r="E8321" t="s">
        <v>34</v>
      </c>
      <c r="F8321" t="b">
        <v>0</v>
      </c>
      <c r="G8321" t="s">
        <v>27</v>
      </c>
      <c r="H8321" s="4">
        <v>45760.458495370367</v>
      </c>
      <c r="I8321" t="b">
        <v>0</v>
      </c>
      <c r="J8321" t="b">
        <v>1</v>
      </c>
      <c r="K8321" t="s">
        <v>24</v>
      </c>
      <c r="L8321" t="s">
        <v>36</v>
      </c>
      <c r="N8321">
        <v>26.389999389648441</v>
      </c>
      <c r="O8321" t="s">
        <v>11345</v>
      </c>
      <c r="P8321" t="s">
        <v>11346</v>
      </c>
    </row>
    <row r="8322" spans="1:16" x14ac:dyDescent="0.25">
      <c r="A8322" t="s">
        <v>0</v>
      </c>
      <c r="B8322" t="s">
        <v>0</v>
      </c>
      <c r="C8322" t="s">
        <v>11347</v>
      </c>
      <c r="D8322" t="s">
        <v>7547</v>
      </c>
      <c r="E8322" t="s">
        <v>34</v>
      </c>
      <c r="F8322" t="b">
        <v>0</v>
      </c>
      <c r="G8322" t="s">
        <v>27</v>
      </c>
      <c r="H8322" s="4">
        <v>45760.500173611108</v>
      </c>
      <c r="I8322" t="b">
        <v>0</v>
      </c>
      <c r="J8322" t="b">
        <v>0</v>
      </c>
      <c r="K8322" t="s">
        <v>24</v>
      </c>
      <c r="L8322" t="s">
        <v>36</v>
      </c>
      <c r="N8322">
        <v>15</v>
      </c>
      <c r="O8322" t="s">
        <v>7548</v>
      </c>
      <c r="P8322" t="s">
        <v>61</v>
      </c>
    </row>
    <row r="8323" spans="1:16" x14ac:dyDescent="0.25">
      <c r="A8323" t="s">
        <v>0</v>
      </c>
      <c r="B8323" t="s">
        <v>0</v>
      </c>
      <c r="C8323" t="s">
        <v>11348</v>
      </c>
      <c r="D8323" t="s">
        <v>7547</v>
      </c>
      <c r="E8323" t="s">
        <v>34</v>
      </c>
      <c r="F8323" t="b">
        <v>0</v>
      </c>
      <c r="G8323" t="s">
        <v>27</v>
      </c>
      <c r="H8323" s="4">
        <v>45760.500185185178</v>
      </c>
      <c r="I8323" t="b">
        <v>0</v>
      </c>
      <c r="J8323" t="b">
        <v>0</v>
      </c>
      <c r="K8323" t="s">
        <v>24</v>
      </c>
      <c r="L8323" t="s">
        <v>36</v>
      </c>
      <c r="N8323">
        <v>15</v>
      </c>
      <c r="O8323" t="s">
        <v>7548</v>
      </c>
      <c r="P8323" t="s">
        <v>61</v>
      </c>
    </row>
    <row r="8324" spans="1:16" x14ac:dyDescent="0.25">
      <c r="A8324" t="s">
        <v>28</v>
      </c>
      <c r="B8324" t="s">
        <v>1751</v>
      </c>
      <c r="C8324" t="s">
        <v>1270</v>
      </c>
      <c r="D8324" t="s">
        <v>3973</v>
      </c>
      <c r="E8324" t="s">
        <v>20</v>
      </c>
      <c r="F8324" t="b">
        <v>0</v>
      </c>
      <c r="G8324" t="s">
        <v>23</v>
      </c>
      <c r="H8324" s="4">
        <v>45760.514074074083</v>
      </c>
      <c r="I8324" t="b">
        <v>0</v>
      </c>
      <c r="J8324" t="b">
        <v>1</v>
      </c>
      <c r="K8324" t="s">
        <v>24</v>
      </c>
      <c r="L8324" t="s">
        <v>22</v>
      </c>
      <c r="M8324">
        <v>170000</v>
      </c>
      <c r="O8324" t="s">
        <v>123</v>
      </c>
      <c r="P8324" t="s">
        <v>11349</v>
      </c>
    </row>
    <row r="8325" spans="1:16" x14ac:dyDescent="0.25">
      <c r="A8325" t="s">
        <v>0</v>
      </c>
      <c r="B8325" t="s">
        <v>0</v>
      </c>
      <c r="C8325" t="s">
        <v>2655</v>
      </c>
      <c r="D8325" t="s">
        <v>7547</v>
      </c>
      <c r="E8325" t="s">
        <v>34</v>
      </c>
      <c r="F8325" t="b">
        <v>0</v>
      </c>
      <c r="G8325" t="s">
        <v>41</v>
      </c>
      <c r="H8325" s="4">
        <v>45760.542164351849</v>
      </c>
      <c r="I8325" t="b">
        <v>0</v>
      </c>
      <c r="J8325" t="b">
        <v>0</v>
      </c>
      <c r="K8325" t="s">
        <v>24</v>
      </c>
      <c r="L8325" t="s">
        <v>36</v>
      </c>
      <c r="N8325">
        <v>15</v>
      </c>
      <c r="O8325" t="s">
        <v>7548</v>
      </c>
      <c r="P8325" t="s">
        <v>61</v>
      </c>
    </row>
    <row r="8326" spans="1:16" x14ac:dyDescent="0.25">
      <c r="A8326" t="s">
        <v>2</v>
      </c>
      <c r="B8326" t="s">
        <v>2</v>
      </c>
      <c r="C8326" t="s">
        <v>2936</v>
      </c>
      <c r="D8326" t="s">
        <v>3973</v>
      </c>
      <c r="E8326" t="s">
        <v>20</v>
      </c>
      <c r="F8326" t="b">
        <v>0</v>
      </c>
      <c r="G8326" t="s">
        <v>27</v>
      </c>
      <c r="H8326" s="4">
        <v>45760.543182870373</v>
      </c>
      <c r="I8326" t="b">
        <v>0</v>
      </c>
      <c r="J8326" t="b">
        <v>1</v>
      </c>
      <c r="K8326" t="s">
        <v>24</v>
      </c>
      <c r="L8326" t="s">
        <v>22</v>
      </c>
      <c r="M8326">
        <v>145000</v>
      </c>
      <c r="O8326" t="s">
        <v>123</v>
      </c>
      <c r="P8326" t="s">
        <v>11350</v>
      </c>
    </row>
    <row r="8327" spans="1:16" x14ac:dyDescent="0.25">
      <c r="A8327" t="s">
        <v>2</v>
      </c>
      <c r="B8327" t="s">
        <v>7315</v>
      </c>
      <c r="C8327" t="s">
        <v>172</v>
      </c>
      <c r="D8327" t="s">
        <v>3973</v>
      </c>
      <c r="E8327" t="s">
        <v>20</v>
      </c>
      <c r="F8327" t="b">
        <v>0</v>
      </c>
      <c r="G8327" t="s">
        <v>41</v>
      </c>
      <c r="H8327" s="4">
        <v>45760.543425925927</v>
      </c>
      <c r="I8327" t="b">
        <v>0</v>
      </c>
      <c r="J8327" t="b">
        <v>1</v>
      </c>
      <c r="K8327" t="s">
        <v>24</v>
      </c>
      <c r="L8327" t="s">
        <v>22</v>
      </c>
      <c r="M8327">
        <v>162500</v>
      </c>
      <c r="O8327" t="s">
        <v>4535</v>
      </c>
      <c r="P8327" t="s">
        <v>1447</v>
      </c>
    </row>
    <row r="8328" spans="1:16" x14ac:dyDescent="0.25">
      <c r="A8328" t="s">
        <v>0</v>
      </c>
      <c r="B8328" t="s">
        <v>2002</v>
      </c>
      <c r="C8328" t="s">
        <v>292</v>
      </c>
      <c r="D8328" t="s">
        <v>3957</v>
      </c>
      <c r="E8328" t="s">
        <v>20</v>
      </c>
      <c r="F8328" t="b">
        <v>0</v>
      </c>
      <c r="G8328" t="s">
        <v>30</v>
      </c>
      <c r="H8328" s="4">
        <v>45760.834074074082</v>
      </c>
      <c r="I8328" t="b">
        <v>0</v>
      </c>
      <c r="J8328" t="b">
        <v>1</v>
      </c>
      <c r="K8328" t="s">
        <v>24</v>
      </c>
      <c r="L8328" t="s">
        <v>36</v>
      </c>
      <c r="N8328">
        <v>22.694999694824219</v>
      </c>
      <c r="O8328" t="s">
        <v>9702</v>
      </c>
      <c r="P8328" t="s">
        <v>9703</v>
      </c>
    </row>
    <row r="8329" spans="1:16" x14ac:dyDescent="0.25">
      <c r="A8329" t="s">
        <v>2</v>
      </c>
      <c r="B8329" t="s">
        <v>11351</v>
      </c>
      <c r="C8329" t="s">
        <v>172</v>
      </c>
      <c r="D8329" t="s">
        <v>3957</v>
      </c>
      <c r="E8329" t="s">
        <v>20</v>
      </c>
      <c r="F8329" t="b">
        <v>0</v>
      </c>
      <c r="G8329" t="s">
        <v>30</v>
      </c>
      <c r="H8329" s="4">
        <v>45760.835868055547</v>
      </c>
      <c r="I8329" t="b">
        <v>0</v>
      </c>
      <c r="J8329" t="b">
        <v>1</v>
      </c>
      <c r="K8329" t="s">
        <v>24</v>
      </c>
      <c r="L8329" t="s">
        <v>36</v>
      </c>
      <c r="N8329">
        <v>61.159996032714837</v>
      </c>
      <c r="O8329" t="s">
        <v>11352</v>
      </c>
      <c r="P8329" t="s">
        <v>11353</v>
      </c>
    </row>
    <row r="8330" spans="1:16" x14ac:dyDescent="0.25">
      <c r="A8330" t="s">
        <v>0</v>
      </c>
      <c r="B8330" t="s">
        <v>731</v>
      </c>
      <c r="C8330" t="s">
        <v>49</v>
      </c>
      <c r="D8330" t="s">
        <v>3957</v>
      </c>
      <c r="E8330" t="s">
        <v>34</v>
      </c>
      <c r="F8330" t="b">
        <v>0</v>
      </c>
      <c r="G8330" t="s">
        <v>41</v>
      </c>
      <c r="H8330" s="4">
        <v>45760.958680555559</v>
      </c>
      <c r="I8330" t="b">
        <v>1</v>
      </c>
      <c r="J8330" t="b">
        <v>0</v>
      </c>
      <c r="K8330" t="s">
        <v>24</v>
      </c>
      <c r="L8330" t="s">
        <v>36</v>
      </c>
      <c r="N8330">
        <v>24.33499908447266</v>
      </c>
      <c r="O8330" t="s">
        <v>8716</v>
      </c>
      <c r="P8330" t="s">
        <v>1303</v>
      </c>
    </row>
    <row r="8331" spans="1:16" x14ac:dyDescent="0.25">
      <c r="A8331" t="s">
        <v>2</v>
      </c>
      <c r="B8331" t="s">
        <v>5088</v>
      </c>
      <c r="C8331" t="s">
        <v>449</v>
      </c>
      <c r="D8331" t="s">
        <v>5535</v>
      </c>
      <c r="E8331" t="s">
        <v>20</v>
      </c>
      <c r="F8331" t="b">
        <v>0</v>
      </c>
      <c r="G8331" t="s">
        <v>27</v>
      </c>
      <c r="H8331" s="4">
        <v>45761.001516203702</v>
      </c>
      <c r="I8331" t="b">
        <v>0</v>
      </c>
      <c r="J8331" t="b">
        <v>0</v>
      </c>
      <c r="K8331" t="s">
        <v>24</v>
      </c>
      <c r="L8331" t="s">
        <v>22</v>
      </c>
      <c r="M8331">
        <v>88582</v>
      </c>
      <c r="O8331" t="s">
        <v>11354</v>
      </c>
      <c r="P8331" t="s">
        <v>11355</v>
      </c>
    </row>
    <row r="8332" spans="1:16" x14ac:dyDescent="0.25">
      <c r="A8332" t="s">
        <v>2</v>
      </c>
      <c r="B8332" t="s">
        <v>11356</v>
      </c>
      <c r="C8332" t="s">
        <v>236</v>
      </c>
      <c r="D8332" t="s">
        <v>5535</v>
      </c>
      <c r="E8332" t="s">
        <v>20</v>
      </c>
      <c r="F8332" t="b">
        <v>0</v>
      </c>
      <c r="G8332" t="s">
        <v>41</v>
      </c>
      <c r="H8332" s="4">
        <v>45761.001759259263</v>
      </c>
      <c r="I8332" t="b">
        <v>0</v>
      </c>
      <c r="J8332" t="b">
        <v>1</v>
      </c>
      <c r="K8332" t="s">
        <v>24</v>
      </c>
      <c r="L8332" t="s">
        <v>22</v>
      </c>
      <c r="M8332">
        <v>88582</v>
      </c>
      <c r="O8332" t="s">
        <v>11357</v>
      </c>
    </row>
    <row r="8333" spans="1:16" x14ac:dyDescent="0.25">
      <c r="A8333" t="s">
        <v>40</v>
      </c>
      <c r="B8333" t="s">
        <v>3087</v>
      </c>
      <c r="C8333" t="s">
        <v>1423</v>
      </c>
      <c r="D8333" t="s">
        <v>3828</v>
      </c>
      <c r="E8333" t="s">
        <v>20</v>
      </c>
      <c r="F8333" t="b">
        <v>0</v>
      </c>
      <c r="G8333" t="s">
        <v>27</v>
      </c>
      <c r="H8333" s="4">
        <v>45761.084849537037</v>
      </c>
      <c r="I8333" t="b">
        <v>0</v>
      </c>
      <c r="J8333" t="b">
        <v>1</v>
      </c>
      <c r="K8333" t="s">
        <v>24</v>
      </c>
      <c r="L8333" t="s">
        <v>22</v>
      </c>
      <c r="M8333">
        <v>147500</v>
      </c>
      <c r="O8333" t="s">
        <v>487</v>
      </c>
      <c r="P8333" t="s">
        <v>11358</v>
      </c>
    </row>
    <row r="8334" spans="1:16" x14ac:dyDescent="0.25">
      <c r="A8334" t="s">
        <v>0</v>
      </c>
      <c r="B8334" t="s">
        <v>1449</v>
      </c>
      <c r="C8334" t="s">
        <v>3560</v>
      </c>
      <c r="D8334" t="s">
        <v>3828</v>
      </c>
      <c r="E8334" t="s">
        <v>20</v>
      </c>
      <c r="F8334" t="b">
        <v>0</v>
      </c>
      <c r="G8334" t="s">
        <v>41</v>
      </c>
      <c r="H8334" s="4">
        <v>45761.250208333331</v>
      </c>
      <c r="I8334" t="b">
        <v>0</v>
      </c>
      <c r="J8334" t="b">
        <v>1</v>
      </c>
      <c r="K8334" t="s">
        <v>24</v>
      </c>
      <c r="L8334" t="s">
        <v>22</v>
      </c>
      <c r="M8334">
        <v>78447.203125</v>
      </c>
      <c r="O8334" t="s">
        <v>11359</v>
      </c>
      <c r="P8334" t="s">
        <v>2028</v>
      </c>
    </row>
    <row r="8335" spans="1:16" x14ac:dyDescent="0.25">
      <c r="A8335" t="s">
        <v>1</v>
      </c>
      <c r="B8335" t="s">
        <v>1</v>
      </c>
      <c r="C8335" t="s">
        <v>465</v>
      </c>
      <c r="D8335" t="s">
        <v>3828</v>
      </c>
      <c r="E8335" t="s">
        <v>20</v>
      </c>
      <c r="F8335" t="b">
        <v>0</v>
      </c>
      <c r="G8335" t="s">
        <v>41</v>
      </c>
      <c r="H8335" s="4">
        <v>45761.251006944447</v>
      </c>
      <c r="I8335" t="b">
        <v>0</v>
      </c>
      <c r="J8335" t="b">
        <v>0</v>
      </c>
      <c r="K8335" t="s">
        <v>24</v>
      </c>
      <c r="L8335" t="s">
        <v>22</v>
      </c>
      <c r="M8335">
        <v>119000</v>
      </c>
      <c r="O8335" t="s">
        <v>512</v>
      </c>
      <c r="P8335" t="s">
        <v>2124</v>
      </c>
    </row>
    <row r="8336" spans="1:16" x14ac:dyDescent="0.25">
      <c r="A8336" t="s">
        <v>1</v>
      </c>
      <c r="B8336" t="s">
        <v>1</v>
      </c>
      <c r="C8336" t="s">
        <v>11360</v>
      </c>
      <c r="D8336" t="s">
        <v>3970</v>
      </c>
      <c r="E8336" t="s">
        <v>20</v>
      </c>
      <c r="F8336" t="b">
        <v>0</v>
      </c>
      <c r="G8336" t="s">
        <v>30</v>
      </c>
      <c r="H8336" s="4">
        <v>45761.251331018517</v>
      </c>
      <c r="I8336" t="b">
        <v>0</v>
      </c>
      <c r="J8336" t="b">
        <v>0</v>
      </c>
      <c r="K8336" t="s">
        <v>24</v>
      </c>
      <c r="L8336" t="s">
        <v>22</v>
      </c>
      <c r="M8336">
        <v>95000</v>
      </c>
      <c r="O8336" t="s">
        <v>3266</v>
      </c>
      <c r="P8336" t="s">
        <v>48</v>
      </c>
    </row>
    <row r="8337" spans="1:16" x14ac:dyDescent="0.25">
      <c r="A8337" t="s">
        <v>2</v>
      </c>
      <c r="B8337" t="s">
        <v>11361</v>
      </c>
      <c r="C8337" t="s">
        <v>39</v>
      </c>
      <c r="D8337" t="s">
        <v>112</v>
      </c>
      <c r="E8337" t="s">
        <v>51</v>
      </c>
      <c r="F8337" t="b">
        <v>1</v>
      </c>
      <c r="G8337" t="s">
        <v>41</v>
      </c>
      <c r="H8337" s="4">
        <v>45761.251863425918</v>
      </c>
      <c r="I8337" t="b">
        <v>1</v>
      </c>
      <c r="J8337" t="b">
        <v>0</v>
      </c>
      <c r="K8337" t="s">
        <v>24</v>
      </c>
      <c r="L8337" t="s">
        <v>36</v>
      </c>
      <c r="N8337">
        <v>32.5</v>
      </c>
      <c r="O8337" t="s">
        <v>112</v>
      </c>
      <c r="P8337" t="s">
        <v>11362</v>
      </c>
    </row>
    <row r="8338" spans="1:16" x14ac:dyDescent="0.25">
      <c r="A8338" t="s">
        <v>2</v>
      </c>
      <c r="B8338" t="s">
        <v>2</v>
      </c>
      <c r="C8338" t="s">
        <v>2268</v>
      </c>
      <c r="D8338" t="s">
        <v>3828</v>
      </c>
      <c r="E8338" t="s">
        <v>20</v>
      </c>
      <c r="F8338" t="b">
        <v>0</v>
      </c>
      <c r="G8338" t="s">
        <v>52</v>
      </c>
      <c r="H8338" s="4">
        <v>45761.252615740741</v>
      </c>
      <c r="I8338" t="b">
        <v>0</v>
      </c>
      <c r="J8338" t="b">
        <v>1</v>
      </c>
      <c r="K8338" t="s">
        <v>24</v>
      </c>
      <c r="L8338" t="s">
        <v>22</v>
      </c>
      <c r="M8338">
        <v>157000</v>
      </c>
      <c r="O8338" t="s">
        <v>3009</v>
      </c>
      <c r="P8338" t="s">
        <v>11363</v>
      </c>
    </row>
    <row r="8339" spans="1:16" x14ac:dyDescent="0.25">
      <c r="A8339" t="s">
        <v>0</v>
      </c>
      <c r="B8339" t="s">
        <v>11364</v>
      </c>
      <c r="C8339" t="s">
        <v>39</v>
      </c>
      <c r="D8339" t="s">
        <v>7658</v>
      </c>
      <c r="E8339" t="s">
        <v>20</v>
      </c>
      <c r="F8339" t="b">
        <v>1</v>
      </c>
      <c r="G8339" t="s">
        <v>127</v>
      </c>
      <c r="H8339" s="4">
        <v>45761.254814814813</v>
      </c>
      <c r="I8339" t="b">
        <v>1</v>
      </c>
      <c r="J8339" t="b">
        <v>0</v>
      </c>
      <c r="K8339" t="s">
        <v>127</v>
      </c>
      <c r="L8339" t="s">
        <v>22</v>
      </c>
      <c r="M8339">
        <v>60000</v>
      </c>
      <c r="O8339" t="s">
        <v>1477</v>
      </c>
      <c r="P8339" t="s">
        <v>11365</v>
      </c>
    </row>
    <row r="8340" spans="1:16" x14ac:dyDescent="0.25">
      <c r="A8340" t="s">
        <v>1</v>
      </c>
      <c r="B8340" t="s">
        <v>101</v>
      </c>
      <c r="C8340" t="s">
        <v>39</v>
      </c>
      <c r="D8340" t="s">
        <v>7658</v>
      </c>
      <c r="E8340" t="s">
        <v>20</v>
      </c>
      <c r="F8340" t="b">
        <v>1</v>
      </c>
      <c r="G8340" t="s">
        <v>666</v>
      </c>
      <c r="H8340" s="4">
        <v>45761.256516203714</v>
      </c>
      <c r="I8340" t="b">
        <v>0</v>
      </c>
      <c r="J8340" t="b">
        <v>0</v>
      </c>
      <c r="K8340" t="s">
        <v>666</v>
      </c>
      <c r="L8340" t="s">
        <v>22</v>
      </c>
      <c r="M8340">
        <v>70000</v>
      </c>
      <c r="O8340" t="s">
        <v>239</v>
      </c>
      <c r="P8340" t="s">
        <v>11366</v>
      </c>
    </row>
    <row r="8341" spans="1:16" x14ac:dyDescent="0.25">
      <c r="A8341" t="s">
        <v>1</v>
      </c>
      <c r="B8341" t="s">
        <v>296</v>
      </c>
      <c r="C8341" t="s">
        <v>39</v>
      </c>
      <c r="D8341" t="s">
        <v>7658</v>
      </c>
      <c r="E8341" t="s">
        <v>20</v>
      </c>
      <c r="F8341" t="b">
        <v>1</v>
      </c>
      <c r="G8341" t="s">
        <v>804</v>
      </c>
      <c r="H8341" s="4">
        <v>45761.257800925923</v>
      </c>
      <c r="I8341" t="b">
        <v>0</v>
      </c>
      <c r="J8341" t="b">
        <v>0</v>
      </c>
      <c r="K8341" t="s">
        <v>804</v>
      </c>
      <c r="L8341" t="s">
        <v>22</v>
      </c>
      <c r="M8341">
        <v>147500</v>
      </c>
      <c r="O8341" t="s">
        <v>11367</v>
      </c>
      <c r="P8341" t="s">
        <v>595</v>
      </c>
    </row>
    <row r="8342" spans="1:16" x14ac:dyDescent="0.25">
      <c r="A8342" t="s">
        <v>0</v>
      </c>
      <c r="B8342" t="s">
        <v>0</v>
      </c>
      <c r="C8342" t="s">
        <v>11368</v>
      </c>
      <c r="D8342" t="s">
        <v>1667</v>
      </c>
      <c r="E8342" t="s">
        <v>219</v>
      </c>
      <c r="F8342" t="b">
        <v>0</v>
      </c>
      <c r="G8342" t="s">
        <v>807</v>
      </c>
      <c r="H8342" s="4">
        <v>45761.263171296298</v>
      </c>
      <c r="I8342" t="b">
        <v>0</v>
      </c>
      <c r="J8342" t="b">
        <v>0</v>
      </c>
      <c r="K8342" t="s">
        <v>807</v>
      </c>
      <c r="L8342" t="s">
        <v>36</v>
      </c>
      <c r="N8342">
        <v>50</v>
      </c>
      <c r="O8342" t="s">
        <v>1667</v>
      </c>
    </row>
    <row r="8343" spans="1:16" x14ac:dyDescent="0.25">
      <c r="A8343" t="s">
        <v>1</v>
      </c>
      <c r="B8343" t="s">
        <v>8438</v>
      </c>
      <c r="C8343" t="s">
        <v>211</v>
      </c>
      <c r="D8343" t="s">
        <v>3828</v>
      </c>
      <c r="E8343" t="s">
        <v>20</v>
      </c>
      <c r="F8343" t="b">
        <v>0</v>
      </c>
      <c r="G8343" t="s">
        <v>23</v>
      </c>
      <c r="H8343" s="4">
        <v>45761.263969907413</v>
      </c>
      <c r="I8343" t="b">
        <v>0</v>
      </c>
      <c r="J8343" t="b">
        <v>1</v>
      </c>
      <c r="K8343" t="s">
        <v>24</v>
      </c>
      <c r="L8343" t="s">
        <v>22</v>
      </c>
      <c r="M8343">
        <v>69703.96875</v>
      </c>
      <c r="O8343" t="s">
        <v>8439</v>
      </c>
      <c r="P8343" t="s">
        <v>193</v>
      </c>
    </row>
    <row r="8344" spans="1:16" x14ac:dyDescent="0.25">
      <c r="A8344" t="s">
        <v>0</v>
      </c>
      <c r="B8344" t="s">
        <v>2166</v>
      </c>
      <c r="C8344" t="s">
        <v>167</v>
      </c>
      <c r="D8344" t="s">
        <v>4084</v>
      </c>
      <c r="E8344" t="s">
        <v>20</v>
      </c>
      <c r="F8344" t="b">
        <v>0</v>
      </c>
      <c r="G8344" t="s">
        <v>35</v>
      </c>
      <c r="H8344" s="4">
        <v>45761.292199074072</v>
      </c>
      <c r="I8344" t="b">
        <v>1</v>
      </c>
      <c r="J8344" t="b">
        <v>0</v>
      </c>
      <c r="K8344" t="s">
        <v>24</v>
      </c>
      <c r="L8344" t="s">
        <v>22</v>
      </c>
      <c r="M8344">
        <v>100000</v>
      </c>
      <c r="O8344" t="s">
        <v>374</v>
      </c>
      <c r="P8344" t="s">
        <v>4874</v>
      </c>
    </row>
    <row r="8345" spans="1:16" x14ac:dyDescent="0.25">
      <c r="A8345" t="s">
        <v>2</v>
      </c>
      <c r="B8345" t="s">
        <v>7431</v>
      </c>
      <c r="C8345" t="s">
        <v>172</v>
      </c>
      <c r="D8345" t="s">
        <v>2208</v>
      </c>
      <c r="E8345" t="s">
        <v>20</v>
      </c>
      <c r="F8345" t="b">
        <v>0</v>
      </c>
      <c r="G8345" t="s">
        <v>27</v>
      </c>
      <c r="H8345" s="4">
        <v>45761.293217592603</v>
      </c>
      <c r="I8345" t="b">
        <v>0</v>
      </c>
      <c r="J8345" t="b">
        <v>0</v>
      </c>
      <c r="K8345" t="s">
        <v>24</v>
      </c>
      <c r="L8345" t="s">
        <v>22</v>
      </c>
      <c r="M8345">
        <v>180000</v>
      </c>
      <c r="O8345" t="s">
        <v>2868</v>
      </c>
      <c r="P8345" t="s">
        <v>7432</v>
      </c>
    </row>
    <row r="8346" spans="1:16" x14ac:dyDescent="0.25">
      <c r="A8346" t="s">
        <v>1</v>
      </c>
      <c r="B8346" t="s">
        <v>11369</v>
      </c>
      <c r="C8346" t="s">
        <v>1546</v>
      </c>
      <c r="D8346" t="s">
        <v>3957</v>
      </c>
      <c r="E8346" t="s">
        <v>34</v>
      </c>
      <c r="F8346" t="b">
        <v>0</v>
      </c>
      <c r="G8346" t="s">
        <v>27</v>
      </c>
      <c r="H8346" s="4">
        <v>45761.334282407413</v>
      </c>
      <c r="I8346" t="b">
        <v>0</v>
      </c>
      <c r="J8346" t="b">
        <v>1</v>
      </c>
      <c r="K8346" t="s">
        <v>24</v>
      </c>
      <c r="L8346" t="s">
        <v>36</v>
      </c>
      <c r="N8346">
        <v>49</v>
      </c>
      <c r="O8346" t="s">
        <v>254</v>
      </c>
      <c r="P8346" t="s">
        <v>596</v>
      </c>
    </row>
    <row r="8347" spans="1:16" x14ac:dyDescent="0.25">
      <c r="A8347" t="s">
        <v>2</v>
      </c>
      <c r="B8347" t="s">
        <v>11370</v>
      </c>
      <c r="C8347" t="s">
        <v>39</v>
      </c>
      <c r="D8347" t="s">
        <v>112</v>
      </c>
      <c r="E8347" t="s">
        <v>51</v>
      </c>
      <c r="F8347" t="b">
        <v>1</v>
      </c>
      <c r="G8347" t="s">
        <v>41</v>
      </c>
      <c r="H8347" s="4">
        <v>45761.376863425918</v>
      </c>
      <c r="I8347" t="b">
        <v>1</v>
      </c>
      <c r="J8347" t="b">
        <v>0</v>
      </c>
      <c r="K8347" t="s">
        <v>24</v>
      </c>
      <c r="L8347" t="s">
        <v>36</v>
      </c>
      <c r="N8347">
        <v>12.5</v>
      </c>
      <c r="O8347" t="s">
        <v>112</v>
      </c>
      <c r="P8347" t="s">
        <v>866</v>
      </c>
    </row>
    <row r="8348" spans="1:16" x14ac:dyDescent="0.25">
      <c r="A8348" t="s">
        <v>0</v>
      </c>
      <c r="B8348" t="s">
        <v>0</v>
      </c>
      <c r="C8348" t="s">
        <v>11371</v>
      </c>
      <c r="D8348" t="s">
        <v>7547</v>
      </c>
      <c r="E8348" t="s">
        <v>34</v>
      </c>
      <c r="F8348" t="b">
        <v>0</v>
      </c>
      <c r="G8348" t="s">
        <v>41</v>
      </c>
      <c r="H8348" s="4">
        <v>45761.417002314818</v>
      </c>
      <c r="I8348" t="b">
        <v>0</v>
      </c>
      <c r="J8348" t="b">
        <v>0</v>
      </c>
      <c r="K8348" t="s">
        <v>24</v>
      </c>
      <c r="L8348" t="s">
        <v>36</v>
      </c>
      <c r="N8348">
        <v>15</v>
      </c>
      <c r="O8348" t="s">
        <v>7548</v>
      </c>
      <c r="P8348" t="s">
        <v>61</v>
      </c>
    </row>
    <row r="8349" spans="1:16" x14ac:dyDescent="0.25">
      <c r="A8349" t="s">
        <v>0</v>
      </c>
      <c r="B8349" t="s">
        <v>2628</v>
      </c>
      <c r="C8349" t="s">
        <v>2776</v>
      </c>
      <c r="D8349" t="s">
        <v>2208</v>
      </c>
      <c r="E8349" t="s">
        <v>20</v>
      </c>
      <c r="F8349" t="b">
        <v>0</v>
      </c>
      <c r="G8349" t="s">
        <v>35</v>
      </c>
      <c r="H8349" s="4">
        <v>45761.417094907411</v>
      </c>
      <c r="I8349" t="b">
        <v>0</v>
      </c>
      <c r="J8349" t="b">
        <v>1</v>
      </c>
      <c r="K8349" t="s">
        <v>24</v>
      </c>
      <c r="L8349" t="s">
        <v>22</v>
      </c>
      <c r="M8349">
        <v>85881.5</v>
      </c>
      <c r="O8349" t="s">
        <v>5333</v>
      </c>
      <c r="P8349" t="s">
        <v>496</v>
      </c>
    </row>
    <row r="8350" spans="1:16" x14ac:dyDescent="0.25">
      <c r="A8350" t="s">
        <v>89</v>
      </c>
      <c r="B8350" t="s">
        <v>11372</v>
      </c>
      <c r="C8350" t="s">
        <v>11373</v>
      </c>
      <c r="D8350" t="s">
        <v>9365</v>
      </c>
      <c r="E8350" t="s">
        <v>631</v>
      </c>
      <c r="F8350" t="b">
        <v>0</v>
      </c>
      <c r="G8350" t="s">
        <v>106</v>
      </c>
      <c r="H8350" s="4">
        <v>45761.422731481478</v>
      </c>
      <c r="I8350" t="b">
        <v>0</v>
      </c>
      <c r="J8350" t="b">
        <v>0</v>
      </c>
      <c r="K8350" t="s">
        <v>106</v>
      </c>
      <c r="L8350" t="s">
        <v>36</v>
      </c>
      <c r="N8350">
        <v>49</v>
      </c>
      <c r="O8350" t="s">
        <v>1266</v>
      </c>
      <c r="P8350" t="s">
        <v>11374</v>
      </c>
    </row>
    <row r="8351" spans="1:16" x14ac:dyDescent="0.25">
      <c r="A8351" t="s">
        <v>0</v>
      </c>
      <c r="B8351" t="s">
        <v>0</v>
      </c>
      <c r="C8351" t="s">
        <v>2698</v>
      </c>
      <c r="D8351" t="s">
        <v>3957</v>
      </c>
      <c r="E8351" t="s">
        <v>34</v>
      </c>
      <c r="F8351" t="b">
        <v>0</v>
      </c>
      <c r="G8351" t="s">
        <v>41</v>
      </c>
      <c r="H8351" s="4">
        <v>45761.458599537043</v>
      </c>
      <c r="I8351" t="b">
        <v>0</v>
      </c>
      <c r="J8351" t="b">
        <v>0</v>
      </c>
      <c r="K8351" t="s">
        <v>24</v>
      </c>
      <c r="L8351" t="s">
        <v>36</v>
      </c>
      <c r="N8351">
        <v>24.33499908447266</v>
      </c>
      <c r="O8351" t="s">
        <v>11375</v>
      </c>
      <c r="P8351" t="s">
        <v>1314</v>
      </c>
    </row>
    <row r="8352" spans="1:16" x14ac:dyDescent="0.25">
      <c r="A8352" t="s">
        <v>40</v>
      </c>
      <c r="B8352" t="s">
        <v>40</v>
      </c>
      <c r="C8352" t="s">
        <v>11376</v>
      </c>
      <c r="D8352" t="s">
        <v>11377</v>
      </c>
      <c r="E8352" t="s">
        <v>20</v>
      </c>
      <c r="F8352" t="b">
        <v>0</v>
      </c>
      <c r="G8352" t="s">
        <v>27</v>
      </c>
      <c r="H8352" s="4">
        <v>45761.459988425922</v>
      </c>
      <c r="I8352" t="b">
        <v>0</v>
      </c>
      <c r="J8352" t="b">
        <v>1</v>
      </c>
      <c r="K8352" t="s">
        <v>24</v>
      </c>
      <c r="L8352" t="s">
        <v>22</v>
      </c>
      <c r="M8352">
        <v>152500</v>
      </c>
      <c r="O8352" t="s">
        <v>3672</v>
      </c>
      <c r="P8352" t="s">
        <v>10935</v>
      </c>
    </row>
    <row r="8353" spans="1:16" x14ac:dyDescent="0.25">
      <c r="A8353" t="s">
        <v>0</v>
      </c>
      <c r="B8353" t="s">
        <v>0</v>
      </c>
      <c r="C8353" t="s">
        <v>11378</v>
      </c>
      <c r="D8353" t="s">
        <v>7547</v>
      </c>
      <c r="E8353" t="s">
        <v>34</v>
      </c>
      <c r="F8353" t="b">
        <v>0</v>
      </c>
      <c r="G8353" t="s">
        <v>41</v>
      </c>
      <c r="H8353" s="4">
        <v>45761.500335648147</v>
      </c>
      <c r="I8353" t="b">
        <v>0</v>
      </c>
      <c r="J8353" t="b">
        <v>0</v>
      </c>
      <c r="K8353" t="s">
        <v>24</v>
      </c>
      <c r="L8353" t="s">
        <v>36</v>
      </c>
      <c r="N8353">
        <v>15</v>
      </c>
      <c r="O8353" t="s">
        <v>7548</v>
      </c>
      <c r="P8353" t="s">
        <v>61</v>
      </c>
    </row>
    <row r="8354" spans="1:16" x14ac:dyDescent="0.25">
      <c r="A8354" t="s">
        <v>1</v>
      </c>
      <c r="B8354" t="s">
        <v>4043</v>
      </c>
      <c r="C8354" t="s">
        <v>11379</v>
      </c>
      <c r="D8354" t="s">
        <v>4178</v>
      </c>
      <c r="F8354" t="b">
        <v>0</v>
      </c>
      <c r="G8354" t="s">
        <v>30</v>
      </c>
      <c r="H8354" s="4">
        <v>45761.501342592594</v>
      </c>
      <c r="I8354" t="b">
        <v>0</v>
      </c>
      <c r="J8354" t="b">
        <v>1</v>
      </c>
      <c r="K8354" t="s">
        <v>24</v>
      </c>
      <c r="L8354" t="s">
        <v>22</v>
      </c>
      <c r="M8354">
        <v>117731</v>
      </c>
      <c r="O8354" t="s">
        <v>800</v>
      </c>
      <c r="P8354" t="s">
        <v>4046</v>
      </c>
    </row>
    <row r="8355" spans="1:16" x14ac:dyDescent="0.25">
      <c r="A8355" t="s">
        <v>40</v>
      </c>
      <c r="B8355" t="s">
        <v>11380</v>
      </c>
      <c r="C8355" t="s">
        <v>293</v>
      </c>
      <c r="D8355" t="s">
        <v>3973</v>
      </c>
      <c r="E8355" t="s">
        <v>20</v>
      </c>
      <c r="F8355" t="b">
        <v>0</v>
      </c>
      <c r="G8355" t="s">
        <v>27</v>
      </c>
      <c r="H8355" s="4">
        <v>45761.50172453704</v>
      </c>
      <c r="I8355" t="b">
        <v>1</v>
      </c>
      <c r="J8355" t="b">
        <v>0</v>
      </c>
      <c r="K8355" t="s">
        <v>24</v>
      </c>
      <c r="L8355" t="s">
        <v>22</v>
      </c>
      <c r="M8355">
        <v>174000</v>
      </c>
      <c r="O8355" t="s">
        <v>91</v>
      </c>
      <c r="P8355" t="s">
        <v>11381</v>
      </c>
    </row>
    <row r="8356" spans="1:16" x14ac:dyDescent="0.25">
      <c r="A8356" t="s">
        <v>1</v>
      </c>
      <c r="B8356" t="s">
        <v>11382</v>
      </c>
      <c r="C8356" t="s">
        <v>158</v>
      </c>
      <c r="D8356" t="s">
        <v>4035</v>
      </c>
      <c r="E8356" t="s">
        <v>20</v>
      </c>
      <c r="F8356" t="b">
        <v>0</v>
      </c>
      <c r="G8356" t="s">
        <v>158</v>
      </c>
      <c r="H8356" s="4">
        <v>45761.503032407411</v>
      </c>
      <c r="I8356" t="b">
        <v>0</v>
      </c>
      <c r="J8356" t="b">
        <v>0</v>
      </c>
      <c r="K8356" t="s">
        <v>158</v>
      </c>
      <c r="L8356" t="s">
        <v>22</v>
      </c>
      <c r="M8356">
        <v>87599.5</v>
      </c>
      <c r="O8356" t="s">
        <v>1906</v>
      </c>
      <c r="P8356" t="s">
        <v>2672</v>
      </c>
    </row>
    <row r="8357" spans="1:16" x14ac:dyDescent="0.25">
      <c r="A8357" t="s">
        <v>40</v>
      </c>
      <c r="B8357" t="s">
        <v>40</v>
      </c>
      <c r="C8357" t="s">
        <v>5766</v>
      </c>
      <c r="D8357" t="s">
        <v>3973</v>
      </c>
      <c r="E8357" t="s">
        <v>20</v>
      </c>
      <c r="F8357" t="b">
        <v>0</v>
      </c>
      <c r="G8357" t="s">
        <v>27</v>
      </c>
      <c r="H8357" s="4">
        <v>45761.543240740742</v>
      </c>
      <c r="I8357" t="b">
        <v>0</v>
      </c>
      <c r="J8357" t="b">
        <v>1</v>
      </c>
      <c r="K8357" t="s">
        <v>24</v>
      </c>
      <c r="L8357" t="s">
        <v>22</v>
      </c>
      <c r="M8357">
        <v>152500</v>
      </c>
      <c r="O8357" t="s">
        <v>3672</v>
      </c>
      <c r="P8357" t="s">
        <v>10935</v>
      </c>
    </row>
    <row r="8358" spans="1:16" x14ac:dyDescent="0.25">
      <c r="A8358" t="s">
        <v>89</v>
      </c>
      <c r="B8358" t="s">
        <v>11383</v>
      </c>
      <c r="C8358" t="s">
        <v>42</v>
      </c>
      <c r="D8358" t="s">
        <v>3973</v>
      </c>
      <c r="E8358" t="s">
        <v>20</v>
      </c>
      <c r="F8358" t="b">
        <v>0</v>
      </c>
      <c r="G8358" t="s">
        <v>27</v>
      </c>
      <c r="H8358" s="4">
        <v>45761.543391203697</v>
      </c>
      <c r="I8358" t="b">
        <v>0</v>
      </c>
      <c r="J8358" t="b">
        <v>1</v>
      </c>
      <c r="K8358" t="s">
        <v>24</v>
      </c>
      <c r="L8358" t="s">
        <v>22</v>
      </c>
      <c r="M8358">
        <v>212000</v>
      </c>
      <c r="O8358" t="s">
        <v>3126</v>
      </c>
      <c r="P8358" t="s">
        <v>1749</v>
      </c>
    </row>
    <row r="8359" spans="1:16" x14ac:dyDescent="0.25">
      <c r="A8359" t="s">
        <v>89</v>
      </c>
      <c r="B8359" t="s">
        <v>11384</v>
      </c>
      <c r="C8359" t="s">
        <v>11385</v>
      </c>
      <c r="D8359" t="s">
        <v>11386</v>
      </c>
      <c r="E8359" t="s">
        <v>105</v>
      </c>
      <c r="F8359" t="b">
        <v>0</v>
      </c>
      <c r="G8359" t="s">
        <v>314</v>
      </c>
      <c r="H8359" s="4">
        <v>45761.550300925926</v>
      </c>
      <c r="I8359" t="b">
        <v>1</v>
      </c>
      <c r="J8359" t="b">
        <v>0</v>
      </c>
      <c r="K8359" t="s">
        <v>314</v>
      </c>
      <c r="L8359" t="s">
        <v>36</v>
      </c>
      <c r="N8359">
        <v>74.5</v>
      </c>
      <c r="O8359" t="s">
        <v>11387</v>
      </c>
      <c r="P8359" t="s">
        <v>11388</v>
      </c>
    </row>
    <row r="8360" spans="1:16" x14ac:dyDescent="0.25">
      <c r="A8360" t="s">
        <v>25</v>
      </c>
      <c r="B8360" t="s">
        <v>6223</v>
      </c>
      <c r="C8360" t="s">
        <v>211</v>
      </c>
      <c r="D8360" t="s">
        <v>3957</v>
      </c>
      <c r="E8360" t="s">
        <v>20</v>
      </c>
      <c r="F8360" t="b">
        <v>0</v>
      </c>
      <c r="G8360" t="s">
        <v>52</v>
      </c>
      <c r="H8360" s="4">
        <v>45761.584097222221</v>
      </c>
      <c r="I8360" t="b">
        <v>0</v>
      </c>
      <c r="J8360" t="b">
        <v>1</v>
      </c>
      <c r="K8360" t="s">
        <v>24</v>
      </c>
      <c r="L8360" t="s">
        <v>36</v>
      </c>
      <c r="N8360">
        <v>22.694999694824219</v>
      </c>
      <c r="O8360" t="s">
        <v>800</v>
      </c>
      <c r="P8360" t="s">
        <v>6224</v>
      </c>
    </row>
    <row r="8361" spans="1:16" x14ac:dyDescent="0.25">
      <c r="A8361" t="s">
        <v>19</v>
      </c>
      <c r="B8361" t="s">
        <v>11389</v>
      </c>
      <c r="C8361" t="s">
        <v>440</v>
      </c>
      <c r="D8361" t="s">
        <v>3957</v>
      </c>
      <c r="E8361" t="s">
        <v>20</v>
      </c>
      <c r="F8361" t="b">
        <v>0</v>
      </c>
      <c r="G8361" t="s">
        <v>27</v>
      </c>
      <c r="H8361" s="4">
        <v>45761.584282407413</v>
      </c>
      <c r="I8361" t="b">
        <v>0</v>
      </c>
      <c r="J8361" t="b">
        <v>1</v>
      </c>
      <c r="K8361" t="s">
        <v>24</v>
      </c>
      <c r="L8361" t="s">
        <v>36</v>
      </c>
      <c r="N8361">
        <v>46.050003051757813</v>
      </c>
      <c r="O8361" t="s">
        <v>2112</v>
      </c>
      <c r="P8361" t="s">
        <v>1750</v>
      </c>
    </row>
    <row r="8362" spans="1:16" x14ac:dyDescent="0.25">
      <c r="A8362" t="s">
        <v>2</v>
      </c>
      <c r="B8362" t="s">
        <v>11390</v>
      </c>
      <c r="C8362" t="s">
        <v>213</v>
      </c>
      <c r="D8362" t="s">
        <v>3957</v>
      </c>
      <c r="E8362" t="s">
        <v>20</v>
      </c>
      <c r="F8362" t="b">
        <v>0</v>
      </c>
      <c r="G8362" t="s">
        <v>27</v>
      </c>
      <c r="H8362" s="4">
        <v>45761.58494212963</v>
      </c>
      <c r="I8362" t="b">
        <v>0</v>
      </c>
      <c r="J8362" t="b">
        <v>1</v>
      </c>
      <c r="K8362" t="s">
        <v>24</v>
      </c>
      <c r="L8362" t="s">
        <v>36</v>
      </c>
      <c r="N8362">
        <v>46.404998779296882</v>
      </c>
      <c r="O8362" t="s">
        <v>7801</v>
      </c>
      <c r="P8362" t="s">
        <v>7802</v>
      </c>
    </row>
    <row r="8363" spans="1:16" x14ac:dyDescent="0.25">
      <c r="A8363" t="s">
        <v>1</v>
      </c>
      <c r="B8363" t="s">
        <v>11391</v>
      </c>
      <c r="C8363" t="s">
        <v>6939</v>
      </c>
      <c r="D8363" t="s">
        <v>3973</v>
      </c>
      <c r="E8363" t="s">
        <v>20</v>
      </c>
      <c r="F8363" t="b">
        <v>0</v>
      </c>
      <c r="G8363" t="s">
        <v>314</v>
      </c>
      <c r="H8363" s="4">
        <v>45761.592048611114</v>
      </c>
      <c r="I8363" t="b">
        <v>0</v>
      </c>
      <c r="J8363" t="b">
        <v>0</v>
      </c>
      <c r="K8363" t="s">
        <v>314</v>
      </c>
      <c r="L8363" t="s">
        <v>22</v>
      </c>
      <c r="M8363">
        <v>140000</v>
      </c>
      <c r="O8363" t="s">
        <v>11392</v>
      </c>
      <c r="P8363" t="s">
        <v>11393</v>
      </c>
    </row>
    <row r="8364" spans="1:16" x14ac:dyDescent="0.25">
      <c r="A8364" t="s">
        <v>89</v>
      </c>
      <c r="B8364" t="s">
        <v>11394</v>
      </c>
      <c r="C8364" t="s">
        <v>140</v>
      </c>
      <c r="D8364" t="s">
        <v>3973</v>
      </c>
      <c r="E8364" t="s">
        <v>51</v>
      </c>
      <c r="F8364" t="b">
        <v>0</v>
      </c>
      <c r="G8364" t="s">
        <v>35</v>
      </c>
      <c r="H8364" s="4">
        <v>45761.625520833331</v>
      </c>
      <c r="I8364" t="b">
        <v>1</v>
      </c>
      <c r="J8364" t="b">
        <v>0</v>
      </c>
      <c r="K8364" t="s">
        <v>24</v>
      </c>
      <c r="L8364" t="s">
        <v>36</v>
      </c>
      <c r="N8364">
        <v>47.5</v>
      </c>
      <c r="O8364" t="s">
        <v>74</v>
      </c>
      <c r="P8364" t="s">
        <v>11395</v>
      </c>
    </row>
    <row r="8365" spans="1:16" x14ac:dyDescent="0.25">
      <c r="A8365" t="s">
        <v>40</v>
      </c>
      <c r="B8365" t="s">
        <v>40</v>
      </c>
      <c r="C8365" t="s">
        <v>1693</v>
      </c>
      <c r="D8365" t="s">
        <v>3828</v>
      </c>
      <c r="E8365" t="s">
        <v>51</v>
      </c>
      <c r="F8365" t="b">
        <v>0</v>
      </c>
      <c r="G8365" t="s">
        <v>27</v>
      </c>
      <c r="H8365" s="4">
        <v>45761.626550925917</v>
      </c>
      <c r="I8365" t="b">
        <v>1</v>
      </c>
      <c r="J8365" t="b">
        <v>1</v>
      </c>
      <c r="K8365" t="s">
        <v>24</v>
      </c>
      <c r="L8365" t="s">
        <v>36</v>
      </c>
      <c r="N8365">
        <v>62.5</v>
      </c>
      <c r="O8365" t="s">
        <v>2862</v>
      </c>
      <c r="P8365" t="s">
        <v>11396</v>
      </c>
    </row>
    <row r="8366" spans="1:16" x14ac:dyDescent="0.25">
      <c r="A8366" t="s">
        <v>2</v>
      </c>
      <c r="B8366" t="s">
        <v>11397</v>
      </c>
      <c r="C8366" t="s">
        <v>39</v>
      </c>
      <c r="D8366" t="s">
        <v>3973</v>
      </c>
      <c r="E8366" t="s">
        <v>20</v>
      </c>
      <c r="F8366" t="b">
        <v>1</v>
      </c>
      <c r="G8366" t="s">
        <v>158</v>
      </c>
      <c r="H8366" s="4">
        <v>45761.628148148149</v>
      </c>
      <c r="I8366" t="b">
        <v>0</v>
      </c>
      <c r="J8366" t="b">
        <v>0</v>
      </c>
      <c r="K8366" t="s">
        <v>158</v>
      </c>
      <c r="L8366" t="s">
        <v>22</v>
      </c>
      <c r="M8366">
        <v>100000</v>
      </c>
      <c r="O8366" t="s">
        <v>11398</v>
      </c>
      <c r="P8366" t="s">
        <v>11399</v>
      </c>
    </row>
    <row r="8367" spans="1:16" x14ac:dyDescent="0.25">
      <c r="A8367" t="s">
        <v>0</v>
      </c>
      <c r="B8367" t="s">
        <v>11400</v>
      </c>
      <c r="C8367" t="s">
        <v>114</v>
      </c>
      <c r="D8367" t="s">
        <v>3828</v>
      </c>
      <c r="E8367" t="s">
        <v>20</v>
      </c>
      <c r="F8367" t="b">
        <v>0</v>
      </c>
      <c r="G8367" t="s">
        <v>27</v>
      </c>
      <c r="H8367" s="4">
        <v>45761.66679398148</v>
      </c>
      <c r="I8367" t="b">
        <v>0</v>
      </c>
      <c r="J8367" t="b">
        <v>0</v>
      </c>
      <c r="K8367" t="s">
        <v>24</v>
      </c>
      <c r="L8367" t="s">
        <v>22</v>
      </c>
      <c r="M8367">
        <v>100869</v>
      </c>
      <c r="O8367" t="s">
        <v>5914</v>
      </c>
      <c r="P8367" t="s">
        <v>351</v>
      </c>
    </row>
    <row r="8368" spans="1:16" x14ac:dyDescent="0.25">
      <c r="A8368" t="s">
        <v>139</v>
      </c>
      <c r="B8368" t="s">
        <v>915</v>
      </c>
      <c r="C8368" t="s">
        <v>1917</v>
      </c>
      <c r="D8368" t="s">
        <v>3973</v>
      </c>
      <c r="E8368" t="s">
        <v>20</v>
      </c>
      <c r="F8368" t="b">
        <v>0</v>
      </c>
      <c r="G8368" t="s">
        <v>41</v>
      </c>
      <c r="H8368" s="4">
        <v>45761.666990740741</v>
      </c>
      <c r="I8368" t="b">
        <v>0</v>
      </c>
      <c r="J8368" t="b">
        <v>1</v>
      </c>
      <c r="K8368" t="s">
        <v>24</v>
      </c>
      <c r="L8368" t="s">
        <v>22</v>
      </c>
      <c r="M8368">
        <v>97500</v>
      </c>
      <c r="O8368" t="s">
        <v>11401</v>
      </c>
      <c r="P8368" t="s">
        <v>11402</v>
      </c>
    </row>
    <row r="8369" spans="1:16" x14ac:dyDescent="0.25">
      <c r="A8369" t="s">
        <v>0</v>
      </c>
      <c r="B8369" t="s">
        <v>11403</v>
      </c>
      <c r="C8369" t="s">
        <v>400</v>
      </c>
      <c r="D8369" t="s">
        <v>131</v>
      </c>
      <c r="E8369" t="s">
        <v>20</v>
      </c>
      <c r="F8369" t="b">
        <v>0</v>
      </c>
      <c r="G8369" t="s">
        <v>30</v>
      </c>
      <c r="H8369" s="4">
        <v>45761.667256944442</v>
      </c>
      <c r="I8369" t="b">
        <v>1</v>
      </c>
      <c r="J8369" t="b">
        <v>0</v>
      </c>
      <c r="K8369" t="s">
        <v>24</v>
      </c>
      <c r="L8369" t="s">
        <v>22</v>
      </c>
      <c r="M8369">
        <v>72500</v>
      </c>
      <c r="O8369" t="s">
        <v>131</v>
      </c>
      <c r="P8369" t="s">
        <v>1671</v>
      </c>
    </row>
    <row r="8370" spans="1:16" x14ac:dyDescent="0.25">
      <c r="A8370" t="s">
        <v>139</v>
      </c>
      <c r="B8370" t="s">
        <v>9072</v>
      </c>
      <c r="C8370" t="s">
        <v>842</v>
      </c>
      <c r="D8370" t="s">
        <v>3973</v>
      </c>
      <c r="E8370" t="s">
        <v>20</v>
      </c>
      <c r="F8370" t="b">
        <v>0</v>
      </c>
      <c r="G8370" t="s">
        <v>30</v>
      </c>
      <c r="H8370" s="4">
        <v>45761.708923611113</v>
      </c>
      <c r="I8370" t="b">
        <v>0</v>
      </c>
      <c r="J8370" t="b">
        <v>0</v>
      </c>
      <c r="K8370" t="s">
        <v>24</v>
      </c>
      <c r="L8370" t="s">
        <v>22</v>
      </c>
      <c r="M8370">
        <v>137500</v>
      </c>
      <c r="O8370" t="s">
        <v>5528</v>
      </c>
      <c r="P8370" t="s">
        <v>1860</v>
      </c>
    </row>
    <row r="8371" spans="1:16" x14ac:dyDescent="0.25">
      <c r="A8371" t="s">
        <v>0</v>
      </c>
      <c r="B8371" t="s">
        <v>257</v>
      </c>
      <c r="C8371" t="s">
        <v>87</v>
      </c>
      <c r="D8371" t="s">
        <v>131</v>
      </c>
      <c r="F8371" t="b">
        <v>0</v>
      </c>
      <c r="G8371" t="s">
        <v>30</v>
      </c>
      <c r="H8371" s="4">
        <v>45761.70894675926</v>
      </c>
      <c r="I8371" t="b">
        <v>1</v>
      </c>
      <c r="J8371" t="b">
        <v>0</v>
      </c>
      <c r="K8371" t="s">
        <v>24</v>
      </c>
      <c r="L8371" t="s">
        <v>36</v>
      </c>
      <c r="N8371">
        <v>37.5</v>
      </c>
      <c r="O8371" t="s">
        <v>131</v>
      </c>
      <c r="P8371" t="s">
        <v>204</v>
      </c>
    </row>
    <row r="8372" spans="1:16" x14ac:dyDescent="0.25">
      <c r="A8372" t="s">
        <v>2</v>
      </c>
      <c r="B8372" t="s">
        <v>11404</v>
      </c>
      <c r="C8372" t="s">
        <v>140</v>
      </c>
      <c r="D8372" t="s">
        <v>3600</v>
      </c>
      <c r="E8372" t="s">
        <v>51</v>
      </c>
      <c r="F8372" t="b">
        <v>0</v>
      </c>
      <c r="G8372" t="s">
        <v>27</v>
      </c>
      <c r="H8372" s="4">
        <v>45761.70988425926</v>
      </c>
      <c r="I8372" t="b">
        <v>0</v>
      </c>
      <c r="J8372" t="b">
        <v>0</v>
      </c>
      <c r="K8372" t="s">
        <v>24</v>
      </c>
      <c r="L8372" t="s">
        <v>36</v>
      </c>
      <c r="N8372">
        <v>65</v>
      </c>
      <c r="O8372" t="s">
        <v>1875</v>
      </c>
      <c r="P8372" t="s">
        <v>11405</v>
      </c>
    </row>
    <row r="8373" spans="1:16" x14ac:dyDescent="0.25">
      <c r="A8373" t="s">
        <v>28</v>
      </c>
      <c r="B8373" t="s">
        <v>948</v>
      </c>
      <c r="C8373" t="s">
        <v>425</v>
      </c>
      <c r="D8373" t="s">
        <v>3973</v>
      </c>
      <c r="E8373" t="s">
        <v>20</v>
      </c>
      <c r="F8373" t="b">
        <v>0</v>
      </c>
      <c r="G8373" t="s">
        <v>27</v>
      </c>
      <c r="H8373" s="4">
        <v>45761.751689814817</v>
      </c>
      <c r="I8373" t="b">
        <v>0</v>
      </c>
      <c r="J8373" t="b">
        <v>0</v>
      </c>
      <c r="K8373" t="s">
        <v>24</v>
      </c>
      <c r="L8373" t="s">
        <v>22</v>
      </c>
      <c r="M8373">
        <v>150000</v>
      </c>
      <c r="O8373" t="s">
        <v>69</v>
      </c>
      <c r="P8373" t="s">
        <v>11406</v>
      </c>
    </row>
    <row r="8374" spans="1:16" x14ac:dyDescent="0.25">
      <c r="A8374" t="s">
        <v>28</v>
      </c>
      <c r="B8374" t="s">
        <v>948</v>
      </c>
      <c r="C8374" t="s">
        <v>425</v>
      </c>
      <c r="D8374" t="s">
        <v>3973</v>
      </c>
      <c r="E8374" t="s">
        <v>20</v>
      </c>
      <c r="F8374" t="b">
        <v>0</v>
      </c>
      <c r="G8374" t="s">
        <v>27</v>
      </c>
      <c r="H8374" s="4">
        <v>45761.75172453704</v>
      </c>
      <c r="I8374" t="b">
        <v>0</v>
      </c>
      <c r="J8374" t="b">
        <v>0</v>
      </c>
      <c r="K8374" t="s">
        <v>24</v>
      </c>
      <c r="L8374" t="s">
        <v>22</v>
      </c>
      <c r="M8374">
        <v>142500</v>
      </c>
      <c r="O8374" t="s">
        <v>69</v>
      </c>
      <c r="P8374" t="s">
        <v>11407</v>
      </c>
    </row>
    <row r="8375" spans="1:16" x14ac:dyDescent="0.25">
      <c r="A8375" t="s">
        <v>40</v>
      </c>
      <c r="B8375" t="s">
        <v>11408</v>
      </c>
      <c r="C8375" t="s">
        <v>39</v>
      </c>
      <c r="D8375" t="s">
        <v>7658</v>
      </c>
      <c r="E8375" t="s">
        <v>20</v>
      </c>
      <c r="F8375" t="b">
        <v>1</v>
      </c>
      <c r="G8375" t="s">
        <v>41</v>
      </c>
      <c r="H8375" s="4">
        <v>45761.751863425918</v>
      </c>
      <c r="I8375" t="b">
        <v>0</v>
      </c>
      <c r="J8375" t="b">
        <v>0</v>
      </c>
      <c r="K8375" t="s">
        <v>24</v>
      </c>
      <c r="L8375" t="s">
        <v>22</v>
      </c>
      <c r="M8375">
        <v>140000</v>
      </c>
      <c r="O8375" t="s">
        <v>11409</v>
      </c>
      <c r="P8375" t="s">
        <v>11410</v>
      </c>
    </row>
    <row r="8376" spans="1:16" x14ac:dyDescent="0.25">
      <c r="A8376" t="s">
        <v>0</v>
      </c>
      <c r="B8376" t="s">
        <v>2222</v>
      </c>
      <c r="C8376" t="s">
        <v>213</v>
      </c>
      <c r="D8376" t="s">
        <v>3828</v>
      </c>
      <c r="E8376" t="s">
        <v>20</v>
      </c>
      <c r="F8376" t="b">
        <v>0</v>
      </c>
      <c r="G8376" t="s">
        <v>41</v>
      </c>
      <c r="H8376" s="4">
        <v>45761.791875000003</v>
      </c>
      <c r="I8376" t="b">
        <v>0</v>
      </c>
      <c r="J8376" t="b">
        <v>1</v>
      </c>
      <c r="K8376" t="s">
        <v>24</v>
      </c>
      <c r="L8376" t="s">
        <v>22</v>
      </c>
      <c r="M8376">
        <v>62500</v>
      </c>
      <c r="O8376" t="s">
        <v>11411</v>
      </c>
      <c r="P8376" t="s">
        <v>204</v>
      </c>
    </row>
    <row r="8377" spans="1:16" x14ac:dyDescent="0.25">
      <c r="A8377" t="s">
        <v>40</v>
      </c>
      <c r="B8377" t="s">
        <v>11412</v>
      </c>
      <c r="C8377" t="s">
        <v>2757</v>
      </c>
      <c r="D8377" t="s">
        <v>3828</v>
      </c>
      <c r="E8377" t="s">
        <v>20</v>
      </c>
      <c r="F8377" t="b">
        <v>0</v>
      </c>
      <c r="G8377" t="s">
        <v>27</v>
      </c>
      <c r="H8377" s="4">
        <v>45761.793240740742</v>
      </c>
      <c r="I8377" t="b">
        <v>0</v>
      </c>
      <c r="J8377" t="b">
        <v>1</v>
      </c>
      <c r="K8377" t="s">
        <v>24</v>
      </c>
      <c r="L8377" t="s">
        <v>22</v>
      </c>
      <c r="M8377">
        <v>114635.5</v>
      </c>
      <c r="O8377" t="s">
        <v>11413</v>
      </c>
      <c r="P8377" t="s">
        <v>1039</v>
      </c>
    </row>
    <row r="8378" spans="1:16" x14ac:dyDescent="0.25">
      <c r="A8378" t="s">
        <v>2</v>
      </c>
      <c r="B8378" t="s">
        <v>2338</v>
      </c>
      <c r="C8378" t="s">
        <v>1007</v>
      </c>
      <c r="D8378" t="s">
        <v>4178</v>
      </c>
      <c r="E8378" t="s">
        <v>20</v>
      </c>
      <c r="F8378" t="b">
        <v>0</v>
      </c>
      <c r="G8378" t="s">
        <v>27</v>
      </c>
      <c r="H8378" s="4">
        <v>45761.793252314812</v>
      </c>
      <c r="I8378" t="b">
        <v>0</v>
      </c>
      <c r="J8378" t="b">
        <v>1</v>
      </c>
      <c r="K8378" t="s">
        <v>24</v>
      </c>
      <c r="L8378" t="s">
        <v>36</v>
      </c>
      <c r="N8378">
        <v>57.060001373291023</v>
      </c>
      <c r="O8378" t="s">
        <v>487</v>
      </c>
      <c r="P8378" t="s">
        <v>9951</v>
      </c>
    </row>
    <row r="8379" spans="1:16" x14ac:dyDescent="0.25">
      <c r="A8379" t="s">
        <v>28</v>
      </c>
      <c r="B8379" t="s">
        <v>11414</v>
      </c>
      <c r="C8379" t="s">
        <v>653</v>
      </c>
      <c r="D8379" t="s">
        <v>3973</v>
      </c>
      <c r="E8379" t="s">
        <v>51</v>
      </c>
      <c r="F8379" t="b">
        <v>0</v>
      </c>
      <c r="G8379" t="s">
        <v>27</v>
      </c>
      <c r="H8379" s="4">
        <v>45761.793356481481</v>
      </c>
      <c r="I8379" t="b">
        <v>0</v>
      </c>
      <c r="J8379" t="b">
        <v>0</v>
      </c>
      <c r="K8379" t="s">
        <v>24</v>
      </c>
      <c r="L8379" t="s">
        <v>36</v>
      </c>
      <c r="N8379">
        <v>74.81500244140625</v>
      </c>
      <c r="O8379" t="s">
        <v>396</v>
      </c>
    </row>
    <row r="8380" spans="1:16" x14ac:dyDescent="0.25">
      <c r="A8380" t="s">
        <v>2</v>
      </c>
      <c r="B8380" t="s">
        <v>8583</v>
      </c>
      <c r="C8380" t="s">
        <v>969</v>
      </c>
      <c r="D8380" t="s">
        <v>3957</v>
      </c>
      <c r="E8380" t="s">
        <v>20</v>
      </c>
      <c r="F8380" t="b">
        <v>0</v>
      </c>
      <c r="G8380" t="s">
        <v>41</v>
      </c>
      <c r="H8380" s="4">
        <v>45761.834351851852</v>
      </c>
      <c r="I8380" t="b">
        <v>0</v>
      </c>
      <c r="J8380" t="b">
        <v>0</v>
      </c>
      <c r="K8380" t="s">
        <v>24</v>
      </c>
      <c r="L8380" t="s">
        <v>36</v>
      </c>
      <c r="N8380">
        <v>46.404998779296882</v>
      </c>
      <c r="O8380" t="s">
        <v>3357</v>
      </c>
      <c r="P8380" t="s">
        <v>11415</v>
      </c>
    </row>
    <row r="8381" spans="1:16" x14ac:dyDescent="0.25">
      <c r="A8381" t="s">
        <v>89</v>
      </c>
      <c r="B8381" t="s">
        <v>11416</v>
      </c>
      <c r="C8381" t="s">
        <v>39</v>
      </c>
      <c r="D8381" t="s">
        <v>7658</v>
      </c>
      <c r="E8381" t="s">
        <v>20</v>
      </c>
      <c r="F8381" t="b">
        <v>1</v>
      </c>
      <c r="G8381" t="s">
        <v>903</v>
      </c>
      <c r="H8381" s="4">
        <v>45761.885381944441</v>
      </c>
      <c r="I8381" t="b">
        <v>1</v>
      </c>
      <c r="J8381" t="b">
        <v>0</v>
      </c>
      <c r="K8381" t="s">
        <v>903</v>
      </c>
      <c r="L8381" t="s">
        <v>22</v>
      </c>
      <c r="M8381">
        <v>140000</v>
      </c>
      <c r="O8381" t="s">
        <v>11417</v>
      </c>
      <c r="P8381" t="s">
        <v>2147</v>
      </c>
    </row>
    <row r="8382" spans="1:16" x14ac:dyDescent="0.25">
      <c r="A8382" t="s">
        <v>1</v>
      </c>
      <c r="B8382" t="s">
        <v>3217</v>
      </c>
      <c r="C8382" t="s">
        <v>236</v>
      </c>
      <c r="D8382" t="s">
        <v>3600</v>
      </c>
      <c r="E8382" t="s">
        <v>20</v>
      </c>
      <c r="F8382" t="b">
        <v>0</v>
      </c>
      <c r="G8382" t="s">
        <v>27</v>
      </c>
      <c r="H8382" s="4">
        <v>45762.000104166669</v>
      </c>
      <c r="I8382" t="b">
        <v>0</v>
      </c>
      <c r="J8382" t="b">
        <v>0</v>
      </c>
      <c r="K8382" t="s">
        <v>24</v>
      </c>
      <c r="L8382" t="s">
        <v>36</v>
      </c>
      <c r="N8382">
        <v>85</v>
      </c>
      <c r="O8382" t="s">
        <v>11418</v>
      </c>
      <c r="P8382" t="s">
        <v>11419</v>
      </c>
    </row>
    <row r="8383" spans="1:16" x14ac:dyDescent="0.25">
      <c r="A8383" t="s">
        <v>139</v>
      </c>
      <c r="B8383" t="s">
        <v>11420</v>
      </c>
      <c r="C8383" t="s">
        <v>49</v>
      </c>
      <c r="D8383" t="s">
        <v>3828</v>
      </c>
      <c r="E8383" t="s">
        <v>20</v>
      </c>
      <c r="F8383" t="b">
        <v>0</v>
      </c>
      <c r="G8383" t="s">
        <v>41</v>
      </c>
      <c r="H8383" s="4">
        <v>45762.0002662037</v>
      </c>
      <c r="I8383" t="b">
        <v>0</v>
      </c>
      <c r="J8383" t="b">
        <v>0</v>
      </c>
      <c r="K8383" t="s">
        <v>24</v>
      </c>
      <c r="L8383" t="s">
        <v>22</v>
      </c>
      <c r="M8383">
        <v>97406.3984375</v>
      </c>
      <c r="O8383" t="s">
        <v>11421</v>
      </c>
      <c r="P8383" t="s">
        <v>11422</v>
      </c>
    </row>
    <row r="8384" spans="1:16" x14ac:dyDescent="0.25">
      <c r="A8384" t="s">
        <v>2</v>
      </c>
      <c r="B8384" t="s">
        <v>5442</v>
      </c>
      <c r="C8384" t="s">
        <v>213</v>
      </c>
      <c r="D8384" t="s">
        <v>5535</v>
      </c>
      <c r="E8384" t="s">
        <v>20</v>
      </c>
      <c r="F8384" t="b">
        <v>0</v>
      </c>
      <c r="G8384" t="s">
        <v>27</v>
      </c>
      <c r="H8384" s="4">
        <v>45762.001539351862</v>
      </c>
      <c r="I8384" t="b">
        <v>0</v>
      </c>
      <c r="J8384" t="b">
        <v>1</v>
      </c>
      <c r="K8384" t="s">
        <v>24</v>
      </c>
      <c r="L8384" t="s">
        <v>22</v>
      </c>
      <c r="M8384">
        <v>88582</v>
      </c>
      <c r="O8384" t="s">
        <v>11423</v>
      </c>
      <c r="P8384" t="s">
        <v>11424</v>
      </c>
    </row>
    <row r="8385" spans="1:16" x14ac:dyDescent="0.25">
      <c r="A8385" t="s">
        <v>28</v>
      </c>
      <c r="B8385" t="s">
        <v>10885</v>
      </c>
      <c r="C8385" t="s">
        <v>425</v>
      </c>
      <c r="D8385" t="s">
        <v>3973</v>
      </c>
      <c r="E8385" t="s">
        <v>20</v>
      </c>
      <c r="F8385" t="b">
        <v>0</v>
      </c>
      <c r="G8385" t="s">
        <v>27</v>
      </c>
      <c r="H8385" s="4">
        <v>45762.001747685194</v>
      </c>
      <c r="I8385" t="b">
        <v>0</v>
      </c>
      <c r="J8385" t="b">
        <v>0</v>
      </c>
      <c r="K8385" t="s">
        <v>24</v>
      </c>
      <c r="L8385" t="s">
        <v>22</v>
      </c>
      <c r="M8385">
        <v>142500</v>
      </c>
      <c r="O8385" t="s">
        <v>69</v>
      </c>
      <c r="P8385" t="s">
        <v>662</v>
      </c>
    </row>
    <row r="8386" spans="1:16" x14ac:dyDescent="0.25">
      <c r="A8386" t="s">
        <v>25</v>
      </c>
      <c r="B8386" t="s">
        <v>11425</v>
      </c>
      <c r="C8386" t="s">
        <v>1339</v>
      </c>
      <c r="D8386" t="s">
        <v>2208</v>
      </c>
      <c r="E8386" t="s">
        <v>20</v>
      </c>
      <c r="F8386" t="b">
        <v>0</v>
      </c>
      <c r="G8386" t="s">
        <v>30</v>
      </c>
      <c r="H8386" s="4">
        <v>45762.167280092603</v>
      </c>
      <c r="I8386" t="b">
        <v>0</v>
      </c>
      <c r="J8386" t="b">
        <v>1</v>
      </c>
      <c r="K8386" t="s">
        <v>24</v>
      </c>
      <c r="L8386" t="s">
        <v>22</v>
      </c>
      <c r="M8386">
        <v>46988</v>
      </c>
      <c r="O8386" t="s">
        <v>4758</v>
      </c>
      <c r="P8386" t="s">
        <v>3307</v>
      </c>
    </row>
    <row r="8387" spans="1:16" x14ac:dyDescent="0.25">
      <c r="A8387" t="s">
        <v>0</v>
      </c>
      <c r="B8387" t="s">
        <v>11426</v>
      </c>
      <c r="C8387" t="s">
        <v>82</v>
      </c>
      <c r="D8387" t="s">
        <v>4109</v>
      </c>
      <c r="E8387" t="s">
        <v>20</v>
      </c>
      <c r="F8387" t="b">
        <v>0</v>
      </c>
      <c r="G8387" t="s">
        <v>27</v>
      </c>
      <c r="H8387" s="4">
        <v>45762.250034722223</v>
      </c>
      <c r="I8387" t="b">
        <v>0</v>
      </c>
      <c r="J8387" t="b">
        <v>1</v>
      </c>
      <c r="K8387" t="s">
        <v>24</v>
      </c>
      <c r="L8387" t="s">
        <v>22</v>
      </c>
      <c r="M8387">
        <v>180000</v>
      </c>
      <c r="O8387" t="s">
        <v>3445</v>
      </c>
      <c r="P8387" t="s">
        <v>11427</v>
      </c>
    </row>
    <row r="8388" spans="1:16" x14ac:dyDescent="0.25">
      <c r="A8388" t="s">
        <v>0</v>
      </c>
      <c r="B8388" t="s">
        <v>0</v>
      </c>
      <c r="C8388" t="s">
        <v>1917</v>
      </c>
      <c r="D8388" t="s">
        <v>2208</v>
      </c>
      <c r="E8388" t="s">
        <v>20</v>
      </c>
      <c r="F8388" t="b">
        <v>0</v>
      </c>
      <c r="G8388" t="s">
        <v>41</v>
      </c>
      <c r="H8388" s="4">
        <v>45762.250254629631</v>
      </c>
      <c r="I8388" t="b">
        <v>1</v>
      </c>
      <c r="J8388" t="b">
        <v>1</v>
      </c>
      <c r="K8388" t="s">
        <v>24</v>
      </c>
      <c r="L8388" t="s">
        <v>22</v>
      </c>
      <c r="M8388">
        <v>97500</v>
      </c>
      <c r="O8388" t="s">
        <v>11428</v>
      </c>
      <c r="P8388" t="s">
        <v>11429</v>
      </c>
    </row>
    <row r="8389" spans="1:16" x14ac:dyDescent="0.25">
      <c r="A8389" t="s">
        <v>139</v>
      </c>
      <c r="B8389" t="s">
        <v>11430</v>
      </c>
      <c r="C8389" t="s">
        <v>1100</v>
      </c>
      <c r="D8389" t="s">
        <v>3973</v>
      </c>
      <c r="E8389" t="s">
        <v>20</v>
      </c>
      <c r="F8389" t="b">
        <v>0</v>
      </c>
      <c r="G8389" t="s">
        <v>41</v>
      </c>
      <c r="H8389" s="4">
        <v>45762.250300925924</v>
      </c>
      <c r="I8389" t="b">
        <v>0</v>
      </c>
      <c r="J8389" t="b">
        <v>1</v>
      </c>
      <c r="K8389" t="s">
        <v>24</v>
      </c>
      <c r="L8389" t="s">
        <v>22</v>
      </c>
      <c r="M8389">
        <v>90000</v>
      </c>
      <c r="O8389" t="s">
        <v>11431</v>
      </c>
      <c r="P8389" t="s">
        <v>11432</v>
      </c>
    </row>
    <row r="8390" spans="1:16" x14ac:dyDescent="0.25">
      <c r="A8390" t="s">
        <v>2</v>
      </c>
      <c r="B8390" t="s">
        <v>2</v>
      </c>
      <c r="C8390" t="s">
        <v>1815</v>
      </c>
      <c r="D8390" t="s">
        <v>3973</v>
      </c>
      <c r="E8390" t="s">
        <v>20</v>
      </c>
      <c r="F8390" t="b">
        <v>0</v>
      </c>
      <c r="G8390" t="s">
        <v>41</v>
      </c>
      <c r="H8390" s="4">
        <v>45762.251493055563</v>
      </c>
      <c r="I8390" t="b">
        <v>0</v>
      </c>
      <c r="J8390" t="b">
        <v>0</v>
      </c>
      <c r="K8390" t="s">
        <v>24</v>
      </c>
      <c r="L8390" t="s">
        <v>22</v>
      </c>
      <c r="M8390">
        <v>110000</v>
      </c>
      <c r="O8390" t="s">
        <v>11433</v>
      </c>
      <c r="P8390" t="s">
        <v>3102</v>
      </c>
    </row>
    <row r="8391" spans="1:16" x14ac:dyDescent="0.25">
      <c r="A8391" t="s">
        <v>25</v>
      </c>
      <c r="B8391" t="s">
        <v>25</v>
      </c>
      <c r="C8391" t="s">
        <v>255</v>
      </c>
      <c r="D8391" t="s">
        <v>3968</v>
      </c>
      <c r="E8391" t="s">
        <v>20</v>
      </c>
      <c r="F8391" t="b">
        <v>0</v>
      </c>
      <c r="G8391" t="s">
        <v>255</v>
      </c>
      <c r="H8391" s="4">
        <v>45762.253333333327</v>
      </c>
      <c r="I8391" t="b">
        <v>0</v>
      </c>
      <c r="J8391" t="b">
        <v>0</v>
      </c>
      <c r="K8391" t="s">
        <v>255</v>
      </c>
      <c r="L8391" t="s">
        <v>22</v>
      </c>
      <c r="M8391">
        <v>60000</v>
      </c>
      <c r="O8391" t="s">
        <v>11434</v>
      </c>
      <c r="P8391" t="s">
        <v>11435</v>
      </c>
    </row>
    <row r="8392" spans="1:16" x14ac:dyDescent="0.25">
      <c r="A8392" t="s">
        <v>2</v>
      </c>
      <c r="B8392" t="s">
        <v>2</v>
      </c>
      <c r="C8392" t="s">
        <v>9180</v>
      </c>
      <c r="D8392" t="s">
        <v>3957</v>
      </c>
      <c r="E8392" t="s">
        <v>20</v>
      </c>
      <c r="F8392" t="b">
        <v>0</v>
      </c>
      <c r="G8392" t="s">
        <v>27</v>
      </c>
      <c r="H8392" s="4">
        <v>45762.334629629629</v>
      </c>
      <c r="I8392" t="b">
        <v>0</v>
      </c>
      <c r="J8392" t="b">
        <v>1</v>
      </c>
      <c r="K8392" t="s">
        <v>24</v>
      </c>
      <c r="L8392" t="s">
        <v>36</v>
      </c>
      <c r="N8392">
        <v>45.745002746582031</v>
      </c>
      <c r="O8392" t="s">
        <v>9181</v>
      </c>
      <c r="P8392" t="s">
        <v>9182</v>
      </c>
    </row>
    <row r="8393" spans="1:16" x14ac:dyDescent="0.25">
      <c r="A8393" t="s">
        <v>28</v>
      </c>
      <c r="B8393" t="s">
        <v>11436</v>
      </c>
      <c r="C8393" t="s">
        <v>757</v>
      </c>
      <c r="D8393" t="s">
        <v>2208</v>
      </c>
      <c r="E8393" t="s">
        <v>20</v>
      </c>
      <c r="F8393" t="b">
        <v>0</v>
      </c>
      <c r="G8393" t="s">
        <v>27</v>
      </c>
      <c r="H8393" s="4">
        <v>45762.334641203714</v>
      </c>
      <c r="I8393" t="b">
        <v>0</v>
      </c>
      <c r="J8393" t="b">
        <v>1</v>
      </c>
      <c r="K8393" t="s">
        <v>24</v>
      </c>
      <c r="L8393" t="s">
        <v>22</v>
      </c>
      <c r="M8393">
        <v>133417.5</v>
      </c>
      <c r="O8393" t="s">
        <v>11437</v>
      </c>
      <c r="P8393" t="s">
        <v>11438</v>
      </c>
    </row>
    <row r="8394" spans="1:16" x14ac:dyDescent="0.25">
      <c r="A8394" t="s">
        <v>0</v>
      </c>
      <c r="B8394" t="s">
        <v>11439</v>
      </c>
      <c r="C8394" t="s">
        <v>172</v>
      </c>
      <c r="D8394" t="s">
        <v>11440</v>
      </c>
      <c r="E8394" t="s">
        <v>20</v>
      </c>
      <c r="F8394" t="b">
        <v>0</v>
      </c>
      <c r="G8394" t="s">
        <v>27</v>
      </c>
      <c r="H8394" s="4">
        <v>45762.375115740739</v>
      </c>
      <c r="I8394" t="b">
        <v>1</v>
      </c>
      <c r="J8394" t="b">
        <v>0</v>
      </c>
      <c r="K8394" t="s">
        <v>24</v>
      </c>
      <c r="L8394" t="s">
        <v>22</v>
      </c>
      <c r="M8394">
        <v>107500</v>
      </c>
      <c r="O8394" t="s">
        <v>11441</v>
      </c>
    </row>
    <row r="8395" spans="1:16" x14ac:dyDescent="0.25">
      <c r="A8395" t="s">
        <v>0</v>
      </c>
      <c r="B8395" t="s">
        <v>0</v>
      </c>
      <c r="C8395" t="s">
        <v>11442</v>
      </c>
      <c r="D8395" t="s">
        <v>7547</v>
      </c>
      <c r="E8395" t="s">
        <v>34</v>
      </c>
      <c r="F8395" t="b">
        <v>0</v>
      </c>
      <c r="G8395" t="s">
        <v>35</v>
      </c>
      <c r="H8395" s="4">
        <v>45762.417094907411</v>
      </c>
      <c r="I8395" t="b">
        <v>0</v>
      </c>
      <c r="J8395" t="b">
        <v>0</v>
      </c>
      <c r="K8395" t="s">
        <v>24</v>
      </c>
      <c r="L8395" t="s">
        <v>36</v>
      </c>
      <c r="N8395">
        <v>15</v>
      </c>
      <c r="O8395" t="s">
        <v>7548</v>
      </c>
      <c r="P8395" t="s">
        <v>61</v>
      </c>
    </row>
    <row r="8396" spans="1:16" x14ac:dyDescent="0.25">
      <c r="A8396" t="s">
        <v>19</v>
      </c>
      <c r="B8396" t="s">
        <v>11443</v>
      </c>
      <c r="C8396" t="s">
        <v>39</v>
      </c>
      <c r="D8396" t="s">
        <v>4093</v>
      </c>
      <c r="E8396" t="s">
        <v>20</v>
      </c>
      <c r="F8396" t="b">
        <v>1</v>
      </c>
      <c r="G8396" t="s">
        <v>52</v>
      </c>
      <c r="H8396" s="4">
        <v>45762.41783564815</v>
      </c>
      <c r="I8396" t="b">
        <v>0</v>
      </c>
      <c r="J8396" t="b">
        <v>1</v>
      </c>
      <c r="K8396" t="s">
        <v>24</v>
      </c>
      <c r="L8396" t="s">
        <v>22</v>
      </c>
      <c r="M8396">
        <v>125832</v>
      </c>
      <c r="O8396" t="s">
        <v>1684</v>
      </c>
      <c r="P8396" t="s">
        <v>1876</v>
      </c>
    </row>
    <row r="8397" spans="1:16" x14ac:dyDescent="0.25">
      <c r="A8397" t="s">
        <v>2</v>
      </c>
      <c r="B8397" t="s">
        <v>11444</v>
      </c>
      <c r="C8397" t="s">
        <v>352</v>
      </c>
      <c r="D8397" t="s">
        <v>3957</v>
      </c>
      <c r="E8397" t="s">
        <v>34</v>
      </c>
      <c r="F8397" t="b">
        <v>0</v>
      </c>
      <c r="G8397" t="s">
        <v>30</v>
      </c>
      <c r="H8397" s="4">
        <v>45762.418946759259</v>
      </c>
      <c r="I8397" t="b">
        <v>0</v>
      </c>
      <c r="J8397" t="b">
        <v>1</v>
      </c>
      <c r="K8397" t="s">
        <v>24</v>
      </c>
      <c r="L8397" t="s">
        <v>36</v>
      </c>
      <c r="N8397">
        <v>62.560001373291023</v>
      </c>
      <c r="O8397" t="s">
        <v>341</v>
      </c>
      <c r="P8397" t="s">
        <v>1428</v>
      </c>
    </row>
    <row r="8398" spans="1:16" x14ac:dyDescent="0.25">
      <c r="A8398" t="s">
        <v>1</v>
      </c>
      <c r="B8398" t="s">
        <v>11445</v>
      </c>
      <c r="C8398" t="s">
        <v>151</v>
      </c>
      <c r="D8398" t="s">
        <v>3973</v>
      </c>
      <c r="E8398" t="s">
        <v>20</v>
      </c>
      <c r="F8398" t="b">
        <v>0</v>
      </c>
      <c r="G8398" t="s">
        <v>30</v>
      </c>
      <c r="H8398" s="4">
        <v>45762.458831018521</v>
      </c>
      <c r="I8398" t="b">
        <v>0</v>
      </c>
      <c r="J8398" t="b">
        <v>1</v>
      </c>
      <c r="K8398" t="s">
        <v>24</v>
      </c>
      <c r="L8398" t="s">
        <v>22</v>
      </c>
      <c r="M8398">
        <v>287500</v>
      </c>
      <c r="O8398" t="s">
        <v>69</v>
      </c>
    </row>
    <row r="8399" spans="1:16" x14ac:dyDescent="0.25">
      <c r="A8399" t="s">
        <v>0</v>
      </c>
      <c r="B8399" t="s">
        <v>5467</v>
      </c>
      <c r="C8399" t="s">
        <v>1353</v>
      </c>
      <c r="D8399" t="s">
        <v>4093</v>
      </c>
      <c r="E8399" t="s">
        <v>51</v>
      </c>
      <c r="F8399" t="b">
        <v>0</v>
      </c>
      <c r="G8399" t="s">
        <v>52</v>
      </c>
      <c r="H8399" s="4">
        <v>45762.459004629629</v>
      </c>
      <c r="I8399" t="b">
        <v>0</v>
      </c>
      <c r="J8399" t="b">
        <v>1</v>
      </c>
      <c r="K8399" t="s">
        <v>24</v>
      </c>
      <c r="L8399" t="s">
        <v>36</v>
      </c>
      <c r="N8399">
        <v>29.5</v>
      </c>
      <c r="O8399" t="s">
        <v>2579</v>
      </c>
      <c r="P8399" t="s">
        <v>10218</v>
      </c>
    </row>
    <row r="8400" spans="1:16" x14ac:dyDescent="0.25">
      <c r="A8400" t="s">
        <v>40</v>
      </c>
      <c r="B8400" t="s">
        <v>11446</v>
      </c>
      <c r="C8400" t="s">
        <v>11447</v>
      </c>
      <c r="D8400" t="s">
        <v>3828</v>
      </c>
      <c r="E8400" t="s">
        <v>20</v>
      </c>
      <c r="F8400" t="b">
        <v>0</v>
      </c>
      <c r="G8400" t="s">
        <v>27</v>
      </c>
      <c r="H8400" s="4">
        <v>45762.45957175926</v>
      </c>
      <c r="I8400" t="b">
        <v>0</v>
      </c>
      <c r="J8400" t="b">
        <v>1</v>
      </c>
      <c r="K8400" t="s">
        <v>24</v>
      </c>
      <c r="L8400" t="s">
        <v>22</v>
      </c>
      <c r="M8400">
        <v>132500</v>
      </c>
      <c r="O8400" t="s">
        <v>1144</v>
      </c>
      <c r="P8400" t="s">
        <v>11448</v>
      </c>
    </row>
    <row r="8401" spans="1:16" x14ac:dyDescent="0.25">
      <c r="A8401" t="s">
        <v>89</v>
      </c>
      <c r="B8401" t="s">
        <v>11449</v>
      </c>
      <c r="C8401" t="s">
        <v>1268</v>
      </c>
      <c r="D8401" t="s">
        <v>4035</v>
      </c>
      <c r="E8401" t="s">
        <v>20</v>
      </c>
      <c r="F8401" t="b">
        <v>0</v>
      </c>
      <c r="G8401" t="s">
        <v>1268</v>
      </c>
      <c r="H8401" s="4">
        <v>45762.508611111109</v>
      </c>
      <c r="I8401" t="b">
        <v>0</v>
      </c>
      <c r="J8401" t="b">
        <v>0</v>
      </c>
      <c r="K8401" t="s">
        <v>1268</v>
      </c>
      <c r="L8401" t="s">
        <v>22</v>
      </c>
      <c r="M8401">
        <v>70800</v>
      </c>
      <c r="O8401" t="s">
        <v>11450</v>
      </c>
      <c r="P8401" t="s">
        <v>11451</v>
      </c>
    </row>
    <row r="8402" spans="1:16" x14ac:dyDescent="0.25">
      <c r="A8402" t="s">
        <v>2</v>
      </c>
      <c r="B8402" t="s">
        <v>1520</v>
      </c>
      <c r="C8402" t="s">
        <v>114</v>
      </c>
      <c r="D8402" t="s">
        <v>3973</v>
      </c>
      <c r="E8402" t="s">
        <v>20</v>
      </c>
      <c r="F8402" t="b">
        <v>0</v>
      </c>
      <c r="G8402" t="s">
        <v>23</v>
      </c>
      <c r="H8402" s="4">
        <v>45762.517939814818</v>
      </c>
      <c r="I8402" t="b">
        <v>0</v>
      </c>
      <c r="J8402" t="b">
        <v>0</v>
      </c>
      <c r="K8402" t="s">
        <v>24</v>
      </c>
      <c r="L8402" t="s">
        <v>22</v>
      </c>
      <c r="M8402">
        <v>190000</v>
      </c>
      <c r="O8402" t="s">
        <v>11452</v>
      </c>
      <c r="P8402" t="s">
        <v>11453</v>
      </c>
    </row>
    <row r="8403" spans="1:16" x14ac:dyDescent="0.25">
      <c r="A8403" t="s">
        <v>0</v>
      </c>
      <c r="B8403" t="s">
        <v>1070</v>
      </c>
      <c r="C8403" t="s">
        <v>306</v>
      </c>
      <c r="D8403" t="s">
        <v>3973</v>
      </c>
      <c r="E8403" t="s">
        <v>20</v>
      </c>
      <c r="F8403" t="b">
        <v>0</v>
      </c>
      <c r="G8403" t="s">
        <v>27</v>
      </c>
      <c r="H8403" s="4">
        <v>45762.54178240741</v>
      </c>
      <c r="I8403" t="b">
        <v>1</v>
      </c>
      <c r="J8403" t="b">
        <v>1</v>
      </c>
      <c r="K8403" t="s">
        <v>24</v>
      </c>
      <c r="L8403" t="s">
        <v>36</v>
      </c>
      <c r="N8403">
        <v>49</v>
      </c>
      <c r="O8403" t="s">
        <v>74</v>
      </c>
      <c r="P8403" t="s">
        <v>1372</v>
      </c>
    </row>
    <row r="8404" spans="1:16" x14ac:dyDescent="0.25">
      <c r="A8404" t="s">
        <v>0</v>
      </c>
      <c r="B8404" t="s">
        <v>10776</v>
      </c>
      <c r="C8404" t="s">
        <v>750</v>
      </c>
      <c r="D8404" t="s">
        <v>2532</v>
      </c>
      <c r="E8404" t="s">
        <v>20</v>
      </c>
      <c r="F8404" t="b">
        <v>0</v>
      </c>
      <c r="G8404" t="s">
        <v>35</v>
      </c>
      <c r="H8404" s="4">
        <v>45762.542037037027</v>
      </c>
      <c r="I8404" t="b">
        <v>0</v>
      </c>
      <c r="J8404" t="b">
        <v>1</v>
      </c>
      <c r="K8404" t="s">
        <v>24</v>
      </c>
      <c r="L8404" t="s">
        <v>22</v>
      </c>
      <c r="M8404">
        <v>50200</v>
      </c>
      <c r="O8404" t="s">
        <v>1172</v>
      </c>
      <c r="P8404" t="s">
        <v>10777</v>
      </c>
    </row>
    <row r="8405" spans="1:16" x14ac:dyDescent="0.25">
      <c r="A8405" t="s">
        <v>25</v>
      </c>
      <c r="B8405" t="s">
        <v>25</v>
      </c>
      <c r="C8405" t="s">
        <v>10983</v>
      </c>
      <c r="D8405" t="s">
        <v>3973</v>
      </c>
      <c r="E8405" t="s">
        <v>20</v>
      </c>
      <c r="F8405" t="b">
        <v>0</v>
      </c>
      <c r="G8405" t="s">
        <v>52</v>
      </c>
      <c r="H8405" s="4">
        <v>45762.542233796303</v>
      </c>
      <c r="I8405" t="b">
        <v>0</v>
      </c>
      <c r="J8405" t="b">
        <v>0</v>
      </c>
      <c r="K8405" t="s">
        <v>24</v>
      </c>
      <c r="L8405" t="s">
        <v>22</v>
      </c>
      <c r="M8405">
        <v>100000</v>
      </c>
      <c r="O8405" t="s">
        <v>1567</v>
      </c>
      <c r="P8405" t="s">
        <v>11454</v>
      </c>
    </row>
    <row r="8406" spans="1:16" x14ac:dyDescent="0.25">
      <c r="A8406" t="s">
        <v>89</v>
      </c>
      <c r="B8406" t="s">
        <v>11455</v>
      </c>
      <c r="C8406" t="s">
        <v>236</v>
      </c>
      <c r="D8406" t="s">
        <v>81</v>
      </c>
      <c r="E8406" t="s">
        <v>20</v>
      </c>
      <c r="F8406" t="b">
        <v>0</v>
      </c>
      <c r="G8406" t="s">
        <v>27</v>
      </c>
      <c r="H8406" s="4">
        <v>45762.542951388888</v>
      </c>
      <c r="I8406" t="b">
        <v>0</v>
      </c>
      <c r="J8406" t="b">
        <v>1</v>
      </c>
      <c r="K8406" t="s">
        <v>24</v>
      </c>
      <c r="L8406" t="s">
        <v>22</v>
      </c>
      <c r="M8406">
        <v>195000</v>
      </c>
      <c r="O8406" t="s">
        <v>81</v>
      </c>
      <c r="P8406" t="s">
        <v>11456</v>
      </c>
    </row>
    <row r="8407" spans="1:16" x14ac:dyDescent="0.25">
      <c r="A8407" t="s">
        <v>139</v>
      </c>
      <c r="B8407" t="s">
        <v>11457</v>
      </c>
      <c r="C8407" t="s">
        <v>120</v>
      </c>
      <c r="D8407" t="s">
        <v>3973</v>
      </c>
      <c r="E8407" t="s">
        <v>20</v>
      </c>
      <c r="F8407" t="b">
        <v>0</v>
      </c>
      <c r="G8407" t="s">
        <v>35</v>
      </c>
      <c r="H8407" s="4">
        <v>45762.583738425928</v>
      </c>
      <c r="I8407" t="b">
        <v>1</v>
      </c>
      <c r="J8407" t="b">
        <v>0</v>
      </c>
      <c r="K8407" t="s">
        <v>24</v>
      </c>
      <c r="L8407" t="s">
        <v>22</v>
      </c>
      <c r="M8407">
        <v>97500</v>
      </c>
      <c r="O8407" t="s">
        <v>10702</v>
      </c>
      <c r="P8407" t="s">
        <v>726</v>
      </c>
    </row>
    <row r="8408" spans="1:16" x14ac:dyDescent="0.25">
      <c r="A8408" t="s">
        <v>1</v>
      </c>
      <c r="B8408" t="s">
        <v>844</v>
      </c>
      <c r="C8408" t="s">
        <v>151</v>
      </c>
      <c r="D8408" t="s">
        <v>11458</v>
      </c>
      <c r="E8408" t="s">
        <v>20</v>
      </c>
      <c r="F8408" t="b">
        <v>0</v>
      </c>
      <c r="G8408" t="s">
        <v>30</v>
      </c>
      <c r="H8408" s="4">
        <v>45762.584398148138</v>
      </c>
      <c r="I8408" t="b">
        <v>0</v>
      </c>
      <c r="J8408" t="b">
        <v>1</v>
      </c>
      <c r="K8408" t="s">
        <v>24</v>
      </c>
      <c r="L8408" t="s">
        <v>22</v>
      </c>
      <c r="M8408">
        <v>142500</v>
      </c>
      <c r="O8408" t="s">
        <v>341</v>
      </c>
      <c r="P8408" t="s">
        <v>302</v>
      </c>
    </row>
    <row r="8409" spans="1:16" x14ac:dyDescent="0.25">
      <c r="A8409" t="s">
        <v>40</v>
      </c>
      <c r="B8409" t="s">
        <v>40</v>
      </c>
      <c r="C8409" t="s">
        <v>2902</v>
      </c>
      <c r="D8409" t="s">
        <v>3828</v>
      </c>
      <c r="E8409" t="s">
        <v>20</v>
      </c>
      <c r="F8409" t="b">
        <v>0</v>
      </c>
      <c r="G8409" t="s">
        <v>27</v>
      </c>
      <c r="H8409" s="4">
        <v>45762.584618055553</v>
      </c>
      <c r="I8409" t="b">
        <v>0</v>
      </c>
      <c r="J8409" t="b">
        <v>1</v>
      </c>
      <c r="K8409" t="s">
        <v>24</v>
      </c>
      <c r="L8409" t="s">
        <v>22</v>
      </c>
      <c r="M8409">
        <v>107138.90625</v>
      </c>
      <c r="O8409" t="s">
        <v>11459</v>
      </c>
      <c r="P8409" t="s">
        <v>11460</v>
      </c>
    </row>
    <row r="8410" spans="1:16" x14ac:dyDescent="0.25">
      <c r="A8410" t="s">
        <v>2</v>
      </c>
      <c r="B8410" t="s">
        <v>195</v>
      </c>
      <c r="C8410" t="s">
        <v>713</v>
      </c>
      <c r="D8410" t="s">
        <v>7853</v>
      </c>
      <c r="E8410" t="s">
        <v>20</v>
      </c>
      <c r="F8410" t="b">
        <v>0</v>
      </c>
      <c r="G8410" t="s">
        <v>27</v>
      </c>
      <c r="H8410" s="4">
        <v>45762.584652777783</v>
      </c>
      <c r="I8410" t="b">
        <v>1</v>
      </c>
      <c r="J8410" t="b">
        <v>1</v>
      </c>
      <c r="K8410" t="s">
        <v>24</v>
      </c>
      <c r="L8410" t="s">
        <v>22</v>
      </c>
      <c r="M8410">
        <v>176938.65625</v>
      </c>
      <c r="O8410" t="s">
        <v>3704</v>
      </c>
      <c r="P8410" t="s">
        <v>11461</v>
      </c>
    </row>
    <row r="8411" spans="1:16" x14ac:dyDescent="0.25">
      <c r="A8411" t="s">
        <v>191</v>
      </c>
      <c r="B8411" t="s">
        <v>11462</v>
      </c>
      <c r="C8411" t="s">
        <v>3387</v>
      </c>
      <c r="D8411" t="s">
        <v>3973</v>
      </c>
      <c r="E8411" t="s">
        <v>51</v>
      </c>
      <c r="F8411" t="b">
        <v>0</v>
      </c>
      <c r="G8411" t="s">
        <v>27</v>
      </c>
      <c r="H8411" s="4">
        <v>45762.584745370368</v>
      </c>
      <c r="I8411" t="b">
        <v>0</v>
      </c>
      <c r="J8411" t="b">
        <v>0</v>
      </c>
      <c r="K8411" t="s">
        <v>24</v>
      </c>
      <c r="L8411" t="s">
        <v>36</v>
      </c>
      <c r="N8411">
        <v>115</v>
      </c>
      <c r="O8411" t="s">
        <v>81</v>
      </c>
      <c r="P8411" t="s">
        <v>11463</v>
      </c>
    </row>
    <row r="8412" spans="1:16" x14ac:dyDescent="0.25">
      <c r="A8412" t="s">
        <v>0</v>
      </c>
      <c r="B8412" t="s">
        <v>343</v>
      </c>
      <c r="C8412" t="s">
        <v>142</v>
      </c>
      <c r="D8412" t="s">
        <v>3828</v>
      </c>
      <c r="E8412" t="s">
        <v>20</v>
      </c>
      <c r="F8412" t="b">
        <v>0</v>
      </c>
      <c r="G8412" t="s">
        <v>27</v>
      </c>
      <c r="H8412" s="4">
        <v>45762.625104166669</v>
      </c>
      <c r="I8412" t="b">
        <v>1</v>
      </c>
      <c r="J8412" t="b">
        <v>0</v>
      </c>
      <c r="K8412" t="s">
        <v>24</v>
      </c>
      <c r="L8412" t="s">
        <v>36</v>
      </c>
      <c r="N8412">
        <v>67.5</v>
      </c>
      <c r="O8412" t="s">
        <v>1444</v>
      </c>
      <c r="P8412" t="s">
        <v>11464</v>
      </c>
    </row>
    <row r="8413" spans="1:16" x14ac:dyDescent="0.25">
      <c r="A8413" t="s">
        <v>0</v>
      </c>
      <c r="B8413" t="s">
        <v>11465</v>
      </c>
      <c r="C8413" t="s">
        <v>236</v>
      </c>
      <c r="D8413" t="s">
        <v>131</v>
      </c>
      <c r="F8413" t="b">
        <v>0</v>
      </c>
      <c r="G8413" t="s">
        <v>27</v>
      </c>
      <c r="H8413" s="4">
        <v>45762.625104166669</v>
      </c>
      <c r="I8413" t="b">
        <v>0</v>
      </c>
      <c r="J8413" t="b">
        <v>0</v>
      </c>
      <c r="K8413" t="s">
        <v>24</v>
      </c>
      <c r="L8413" t="s">
        <v>36</v>
      </c>
      <c r="N8413">
        <v>77.5</v>
      </c>
      <c r="O8413" t="s">
        <v>131</v>
      </c>
      <c r="P8413" t="s">
        <v>10506</v>
      </c>
    </row>
    <row r="8414" spans="1:16" x14ac:dyDescent="0.25">
      <c r="A8414" t="s">
        <v>40</v>
      </c>
      <c r="B8414" t="s">
        <v>40</v>
      </c>
      <c r="C8414" t="s">
        <v>810</v>
      </c>
      <c r="D8414" t="s">
        <v>81</v>
      </c>
      <c r="E8414" t="s">
        <v>20</v>
      </c>
      <c r="F8414" t="b">
        <v>0</v>
      </c>
      <c r="G8414" t="s">
        <v>27</v>
      </c>
      <c r="H8414" s="4">
        <v>45762.626238425917</v>
      </c>
      <c r="I8414" t="b">
        <v>0</v>
      </c>
      <c r="J8414" t="b">
        <v>1</v>
      </c>
      <c r="K8414" t="s">
        <v>24</v>
      </c>
      <c r="L8414" t="s">
        <v>22</v>
      </c>
      <c r="M8414">
        <v>170000</v>
      </c>
      <c r="O8414" t="s">
        <v>81</v>
      </c>
      <c r="P8414" t="s">
        <v>764</v>
      </c>
    </row>
    <row r="8415" spans="1:16" x14ac:dyDescent="0.25">
      <c r="A8415" t="s">
        <v>1</v>
      </c>
      <c r="B8415" t="s">
        <v>11466</v>
      </c>
      <c r="C8415" t="s">
        <v>810</v>
      </c>
      <c r="D8415" t="s">
        <v>81</v>
      </c>
      <c r="E8415" t="s">
        <v>20</v>
      </c>
      <c r="F8415" t="b">
        <v>0</v>
      </c>
      <c r="G8415" t="s">
        <v>27</v>
      </c>
      <c r="H8415" s="4">
        <v>45762.626261574071</v>
      </c>
      <c r="I8415" t="b">
        <v>0</v>
      </c>
      <c r="J8415" t="b">
        <v>1</v>
      </c>
      <c r="K8415" t="s">
        <v>24</v>
      </c>
      <c r="L8415" t="s">
        <v>22</v>
      </c>
      <c r="M8415">
        <v>212500</v>
      </c>
      <c r="O8415" t="s">
        <v>81</v>
      </c>
      <c r="P8415" t="s">
        <v>9016</v>
      </c>
    </row>
    <row r="8416" spans="1:16" x14ac:dyDescent="0.25">
      <c r="A8416" t="s">
        <v>40</v>
      </c>
      <c r="B8416" t="s">
        <v>5403</v>
      </c>
      <c r="C8416" t="s">
        <v>2681</v>
      </c>
      <c r="D8416" t="s">
        <v>3828</v>
      </c>
      <c r="E8416" t="s">
        <v>20</v>
      </c>
      <c r="F8416" t="b">
        <v>0</v>
      </c>
      <c r="G8416" t="s">
        <v>27</v>
      </c>
      <c r="H8416" s="4">
        <v>45762.626284722217</v>
      </c>
      <c r="I8416" t="b">
        <v>0</v>
      </c>
      <c r="J8416" t="b">
        <v>0</v>
      </c>
      <c r="K8416" t="s">
        <v>24</v>
      </c>
      <c r="L8416" t="s">
        <v>22</v>
      </c>
      <c r="M8416">
        <v>135000</v>
      </c>
      <c r="O8416" t="s">
        <v>1422</v>
      </c>
      <c r="P8416" t="s">
        <v>7417</v>
      </c>
    </row>
    <row r="8417" spans="1:16" x14ac:dyDescent="0.25">
      <c r="A8417" t="s">
        <v>2</v>
      </c>
      <c r="B8417" t="s">
        <v>2</v>
      </c>
      <c r="C8417" t="s">
        <v>1393</v>
      </c>
      <c r="D8417" t="s">
        <v>3973</v>
      </c>
      <c r="E8417" t="s">
        <v>20</v>
      </c>
      <c r="F8417" t="b">
        <v>0</v>
      </c>
      <c r="G8417" t="s">
        <v>41</v>
      </c>
      <c r="H8417" s="4">
        <v>45762.666967592602</v>
      </c>
      <c r="I8417" t="b">
        <v>1</v>
      </c>
      <c r="J8417" t="b">
        <v>0</v>
      </c>
      <c r="K8417" t="s">
        <v>24</v>
      </c>
      <c r="L8417" t="s">
        <v>22</v>
      </c>
      <c r="M8417">
        <v>160000</v>
      </c>
      <c r="O8417" t="s">
        <v>131</v>
      </c>
      <c r="P8417" t="s">
        <v>1054</v>
      </c>
    </row>
    <row r="8418" spans="1:16" x14ac:dyDescent="0.25">
      <c r="A8418" t="s">
        <v>0</v>
      </c>
      <c r="B8418" t="s">
        <v>993</v>
      </c>
      <c r="C8418" t="s">
        <v>143</v>
      </c>
      <c r="D8418" t="s">
        <v>3828</v>
      </c>
      <c r="E8418" t="s">
        <v>51</v>
      </c>
      <c r="F8418" t="b">
        <v>0</v>
      </c>
      <c r="G8418" t="s">
        <v>35</v>
      </c>
      <c r="H8418" s="4">
        <v>45762.667037037027</v>
      </c>
      <c r="I8418" t="b">
        <v>1</v>
      </c>
      <c r="J8418" t="b">
        <v>0</v>
      </c>
      <c r="K8418" t="s">
        <v>24</v>
      </c>
      <c r="L8418" t="s">
        <v>36</v>
      </c>
      <c r="N8418">
        <v>26</v>
      </c>
      <c r="O8418" t="s">
        <v>1367</v>
      </c>
      <c r="P8418" t="s">
        <v>496</v>
      </c>
    </row>
    <row r="8419" spans="1:16" x14ac:dyDescent="0.25">
      <c r="A8419" t="s">
        <v>0</v>
      </c>
      <c r="B8419" t="s">
        <v>218</v>
      </c>
      <c r="C8419" t="s">
        <v>33</v>
      </c>
      <c r="D8419" t="s">
        <v>3828</v>
      </c>
      <c r="E8419" t="s">
        <v>219</v>
      </c>
      <c r="F8419" t="b">
        <v>0</v>
      </c>
      <c r="G8419" t="s">
        <v>35</v>
      </c>
      <c r="H8419" s="4">
        <v>45762.667037037027</v>
      </c>
      <c r="I8419" t="b">
        <v>0</v>
      </c>
      <c r="J8419" t="b">
        <v>0</v>
      </c>
      <c r="K8419" t="s">
        <v>24</v>
      </c>
      <c r="L8419" t="s">
        <v>22</v>
      </c>
      <c r="M8419">
        <v>50000</v>
      </c>
      <c r="O8419" t="s">
        <v>1024</v>
      </c>
      <c r="P8419" t="s">
        <v>1321</v>
      </c>
    </row>
    <row r="8420" spans="1:16" x14ac:dyDescent="0.25">
      <c r="A8420" t="s">
        <v>2</v>
      </c>
      <c r="B8420" t="s">
        <v>11267</v>
      </c>
      <c r="C8420" t="s">
        <v>423</v>
      </c>
      <c r="D8420" t="s">
        <v>3973</v>
      </c>
      <c r="E8420" t="s">
        <v>631</v>
      </c>
      <c r="F8420" t="b">
        <v>0</v>
      </c>
      <c r="G8420" t="s">
        <v>27</v>
      </c>
      <c r="H8420" s="4">
        <v>45762.667962962973</v>
      </c>
      <c r="I8420" t="b">
        <v>0</v>
      </c>
      <c r="J8420" t="b">
        <v>1</v>
      </c>
      <c r="K8420" t="s">
        <v>24</v>
      </c>
      <c r="L8420" t="s">
        <v>22</v>
      </c>
      <c r="M8420">
        <v>77500</v>
      </c>
      <c r="O8420" t="s">
        <v>3208</v>
      </c>
      <c r="P8420" t="s">
        <v>11269</v>
      </c>
    </row>
    <row r="8421" spans="1:16" x14ac:dyDescent="0.25">
      <c r="A8421" t="s">
        <v>40</v>
      </c>
      <c r="B8421" t="s">
        <v>7490</v>
      </c>
      <c r="C8421" t="s">
        <v>825</v>
      </c>
      <c r="D8421" t="s">
        <v>3828</v>
      </c>
      <c r="E8421" t="s">
        <v>20</v>
      </c>
      <c r="F8421" t="b">
        <v>0</v>
      </c>
      <c r="G8421" t="s">
        <v>27</v>
      </c>
      <c r="H8421" s="4">
        <v>45762.668009259258</v>
      </c>
      <c r="I8421" t="b">
        <v>1</v>
      </c>
      <c r="J8421" t="b">
        <v>1</v>
      </c>
      <c r="K8421" t="s">
        <v>24</v>
      </c>
      <c r="L8421" t="s">
        <v>22</v>
      </c>
      <c r="M8421">
        <v>147500</v>
      </c>
      <c r="O8421" t="s">
        <v>2576</v>
      </c>
      <c r="P8421" t="s">
        <v>7491</v>
      </c>
    </row>
    <row r="8422" spans="1:16" x14ac:dyDescent="0.25">
      <c r="A8422" t="s">
        <v>2</v>
      </c>
      <c r="B8422" t="s">
        <v>11267</v>
      </c>
      <c r="C8422" t="s">
        <v>423</v>
      </c>
      <c r="D8422" t="s">
        <v>3973</v>
      </c>
      <c r="E8422" t="s">
        <v>631</v>
      </c>
      <c r="F8422" t="b">
        <v>0</v>
      </c>
      <c r="G8422" t="s">
        <v>41</v>
      </c>
      <c r="H8422" s="4">
        <v>45762.668391203697</v>
      </c>
      <c r="I8422" t="b">
        <v>0</v>
      </c>
      <c r="J8422" t="b">
        <v>1</v>
      </c>
      <c r="K8422" t="s">
        <v>24</v>
      </c>
      <c r="L8422" t="s">
        <v>22</v>
      </c>
      <c r="M8422">
        <v>77500</v>
      </c>
      <c r="O8422" t="s">
        <v>3208</v>
      </c>
      <c r="P8422" t="s">
        <v>11269</v>
      </c>
    </row>
    <row r="8423" spans="1:16" x14ac:dyDescent="0.25">
      <c r="A8423" t="s">
        <v>2</v>
      </c>
      <c r="B8423" t="s">
        <v>11467</v>
      </c>
      <c r="C8423" t="s">
        <v>192</v>
      </c>
      <c r="D8423" t="s">
        <v>3828</v>
      </c>
      <c r="E8423" t="s">
        <v>20</v>
      </c>
      <c r="F8423" t="b">
        <v>0</v>
      </c>
      <c r="G8423" t="s">
        <v>27</v>
      </c>
      <c r="H8423" s="4">
        <v>45762.709594907406</v>
      </c>
      <c r="I8423" t="b">
        <v>1</v>
      </c>
      <c r="J8423" t="b">
        <v>1</v>
      </c>
      <c r="K8423" t="s">
        <v>24</v>
      </c>
      <c r="L8423" t="s">
        <v>36</v>
      </c>
      <c r="N8423">
        <v>45</v>
      </c>
      <c r="O8423" t="s">
        <v>1357</v>
      </c>
      <c r="P8423" t="s">
        <v>11468</v>
      </c>
    </row>
    <row r="8424" spans="1:16" x14ac:dyDescent="0.25">
      <c r="A8424" t="s">
        <v>2</v>
      </c>
      <c r="B8424" t="s">
        <v>11469</v>
      </c>
      <c r="C8424" t="s">
        <v>615</v>
      </c>
      <c r="D8424" t="s">
        <v>3828</v>
      </c>
      <c r="E8424" t="s">
        <v>20</v>
      </c>
      <c r="F8424" t="b">
        <v>0</v>
      </c>
      <c r="G8424" t="s">
        <v>27</v>
      </c>
      <c r="H8424" s="4">
        <v>45762.709675925929</v>
      </c>
      <c r="I8424" t="b">
        <v>1</v>
      </c>
      <c r="J8424" t="b">
        <v>0</v>
      </c>
      <c r="K8424" t="s">
        <v>24</v>
      </c>
      <c r="L8424" t="s">
        <v>22</v>
      </c>
      <c r="M8424">
        <v>123866.5</v>
      </c>
      <c r="O8424" t="s">
        <v>11470</v>
      </c>
      <c r="P8424" t="s">
        <v>11471</v>
      </c>
    </row>
    <row r="8425" spans="1:16" x14ac:dyDescent="0.25">
      <c r="A8425" t="s">
        <v>2</v>
      </c>
      <c r="B8425" t="s">
        <v>2</v>
      </c>
      <c r="C8425" t="s">
        <v>11472</v>
      </c>
      <c r="D8425" t="s">
        <v>3828</v>
      </c>
      <c r="E8425" t="s">
        <v>20</v>
      </c>
      <c r="F8425" t="b">
        <v>0</v>
      </c>
      <c r="G8425" t="s">
        <v>35</v>
      </c>
      <c r="H8425" s="4">
        <v>45762.710277777784</v>
      </c>
      <c r="I8425" t="b">
        <v>1</v>
      </c>
      <c r="J8425" t="b">
        <v>0</v>
      </c>
      <c r="K8425" t="s">
        <v>24</v>
      </c>
      <c r="L8425" t="s">
        <v>36</v>
      </c>
      <c r="N8425">
        <v>71.100006103515625</v>
      </c>
      <c r="O8425" t="s">
        <v>11473</v>
      </c>
      <c r="P8425" t="s">
        <v>11474</v>
      </c>
    </row>
    <row r="8426" spans="1:16" x14ac:dyDescent="0.25">
      <c r="A8426" t="s">
        <v>25</v>
      </c>
      <c r="B8426" t="s">
        <v>25</v>
      </c>
      <c r="C8426" t="s">
        <v>1985</v>
      </c>
      <c r="D8426" t="s">
        <v>3973</v>
      </c>
      <c r="E8426" t="s">
        <v>51</v>
      </c>
      <c r="F8426" t="b">
        <v>0</v>
      </c>
      <c r="G8426" t="s">
        <v>27</v>
      </c>
      <c r="H8426" s="4">
        <v>45762.750150462962</v>
      </c>
      <c r="I8426" t="b">
        <v>1</v>
      </c>
      <c r="J8426" t="b">
        <v>0</v>
      </c>
      <c r="K8426" t="s">
        <v>24</v>
      </c>
      <c r="L8426" t="s">
        <v>36</v>
      </c>
      <c r="N8426">
        <v>51.5</v>
      </c>
      <c r="O8426" t="s">
        <v>74</v>
      </c>
      <c r="P8426" t="s">
        <v>48</v>
      </c>
    </row>
    <row r="8427" spans="1:16" x14ac:dyDescent="0.25">
      <c r="A8427" t="s">
        <v>2</v>
      </c>
      <c r="B8427" t="s">
        <v>11475</v>
      </c>
      <c r="C8427" t="s">
        <v>540</v>
      </c>
      <c r="D8427" t="s">
        <v>3828</v>
      </c>
      <c r="E8427" t="s">
        <v>20</v>
      </c>
      <c r="F8427" t="b">
        <v>0</v>
      </c>
      <c r="G8427" t="s">
        <v>27</v>
      </c>
      <c r="H8427" s="4">
        <v>45762.751307870371</v>
      </c>
      <c r="I8427" t="b">
        <v>0</v>
      </c>
      <c r="J8427" t="b">
        <v>1</v>
      </c>
      <c r="K8427" t="s">
        <v>24</v>
      </c>
      <c r="L8427" t="s">
        <v>22</v>
      </c>
      <c r="M8427">
        <v>167500</v>
      </c>
      <c r="O8427" t="s">
        <v>11476</v>
      </c>
      <c r="P8427" t="s">
        <v>11477</v>
      </c>
    </row>
    <row r="8428" spans="1:16" x14ac:dyDescent="0.25">
      <c r="A8428" t="s">
        <v>2</v>
      </c>
      <c r="B8428" t="s">
        <v>9401</v>
      </c>
      <c r="C8428" t="s">
        <v>633</v>
      </c>
      <c r="D8428" t="s">
        <v>3973</v>
      </c>
      <c r="E8428" t="s">
        <v>20</v>
      </c>
      <c r="F8428" t="b">
        <v>0</v>
      </c>
      <c r="G8428" t="s">
        <v>41</v>
      </c>
      <c r="H8428" s="4">
        <v>45762.751689814817</v>
      </c>
      <c r="I8428" t="b">
        <v>0</v>
      </c>
      <c r="J8428" t="b">
        <v>1</v>
      </c>
      <c r="K8428" t="s">
        <v>24</v>
      </c>
      <c r="L8428" t="s">
        <v>22</v>
      </c>
      <c r="M8428">
        <v>135000</v>
      </c>
      <c r="O8428" t="s">
        <v>3506</v>
      </c>
      <c r="P8428" t="s">
        <v>9402</v>
      </c>
    </row>
    <row r="8429" spans="1:16" x14ac:dyDescent="0.25">
      <c r="A8429" t="s">
        <v>0</v>
      </c>
      <c r="B8429" t="s">
        <v>11478</v>
      </c>
      <c r="C8429" t="s">
        <v>179</v>
      </c>
      <c r="D8429" t="s">
        <v>3828</v>
      </c>
      <c r="E8429" t="s">
        <v>20</v>
      </c>
      <c r="F8429" t="b">
        <v>0</v>
      </c>
      <c r="G8429" t="s">
        <v>27</v>
      </c>
      <c r="H8429" s="4">
        <v>45762.791817129633</v>
      </c>
      <c r="I8429" t="b">
        <v>0</v>
      </c>
      <c r="J8429" t="b">
        <v>1</v>
      </c>
      <c r="K8429" t="s">
        <v>24</v>
      </c>
      <c r="L8429" t="s">
        <v>22</v>
      </c>
      <c r="M8429">
        <v>100500</v>
      </c>
      <c r="O8429" t="s">
        <v>3877</v>
      </c>
      <c r="P8429" t="s">
        <v>11479</v>
      </c>
    </row>
    <row r="8430" spans="1:16" x14ac:dyDescent="0.25">
      <c r="A8430" t="s">
        <v>2</v>
      </c>
      <c r="B8430" t="s">
        <v>195</v>
      </c>
      <c r="C8430" t="s">
        <v>774</v>
      </c>
      <c r="D8430" t="s">
        <v>3828</v>
      </c>
      <c r="E8430" t="s">
        <v>20</v>
      </c>
      <c r="F8430" t="b">
        <v>0</v>
      </c>
      <c r="G8430" t="s">
        <v>27</v>
      </c>
      <c r="H8430" s="4">
        <v>45762.792951388888</v>
      </c>
      <c r="I8430" t="b">
        <v>1</v>
      </c>
      <c r="J8430" t="b">
        <v>1</v>
      </c>
      <c r="K8430" t="s">
        <v>24</v>
      </c>
      <c r="L8430" t="s">
        <v>22</v>
      </c>
      <c r="M8430">
        <v>150500</v>
      </c>
      <c r="O8430" t="s">
        <v>11480</v>
      </c>
      <c r="P8430" t="s">
        <v>11481</v>
      </c>
    </row>
    <row r="8431" spans="1:16" x14ac:dyDescent="0.25">
      <c r="A8431" t="s">
        <v>89</v>
      </c>
      <c r="B8431" t="s">
        <v>3215</v>
      </c>
      <c r="C8431" t="s">
        <v>82</v>
      </c>
      <c r="D8431" t="s">
        <v>3973</v>
      </c>
      <c r="E8431" t="s">
        <v>20</v>
      </c>
      <c r="F8431" t="b">
        <v>0</v>
      </c>
      <c r="G8431" t="s">
        <v>27</v>
      </c>
      <c r="H8431" s="4">
        <v>45762.792951388888</v>
      </c>
      <c r="I8431" t="b">
        <v>0</v>
      </c>
      <c r="J8431" t="b">
        <v>1</v>
      </c>
      <c r="K8431" t="s">
        <v>24</v>
      </c>
      <c r="L8431" t="s">
        <v>22</v>
      </c>
      <c r="M8431">
        <v>65000</v>
      </c>
      <c r="O8431" t="s">
        <v>11482</v>
      </c>
      <c r="P8431" t="s">
        <v>11483</v>
      </c>
    </row>
    <row r="8432" spans="1:16" x14ac:dyDescent="0.25">
      <c r="A8432" t="s">
        <v>89</v>
      </c>
      <c r="B8432" t="s">
        <v>11484</v>
      </c>
      <c r="C8432" t="s">
        <v>1398</v>
      </c>
      <c r="D8432" t="s">
        <v>3973</v>
      </c>
      <c r="E8432" t="s">
        <v>20</v>
      </c>
      <c r="F8432" t="b">
        <v>0</v>
      </c>
      <c r="G8432" t="s">
        <v>27</v>
      </c>
      <c r="H8432" s="4">
        <v>45762.793078703697</v>
      </c>
      <c r="I8432" t="b">
        <v>1</v>
      </c>
      <c r="J8432" t="b">
        <v>0</v>
      </c>
      <c r="K8432" t="s">
        <v>24</v>
      </c>
      <c r="L8432" t="s">
        <v>22</v>
      </c>
      <c r="M8432">
        <v>130000</v>
      </c>
      <c r="O8432" t="s">
        <v>2791</v>
      </c>
      <c r="P8432" t="s">
        <v>11485</v>
      </c>
    </row>
    <row r="8433" spans="1:16" x14ac:dyDescent="0.25">
      <c r="A8433" t="s">
        <v>2</v>
      </c>
      <c r="B8433" t="s">
        <v>7615</v>
      </c>
      <c r="C8433" t="s">
        <v>1439</v>
      </c>
      <c r="D8433" t="s">
        <v>3828</v>
      </c>
      <c r="E8433" t="s">
        <v>20</v>
      </c>
      <c r="F8433" t="b">
        <v>0</v>
      </c>
      <c r="G8433" t="s">
        <v>41</v>
      </c>
      <c r="H8433" s="4">
        <v>45762.793229166673</v>
      </c>
      <c r="I8433" t="b">
        <v>0</v>
      </c>
      <c r="J8433" t="b">
        <v>1</v>
      </c>
      <c r="K8433" t="s">
        <v>24</v>
      </c>
      <c r="L8433" t="s">
        <v>22</v>
      </c>
      <c r="M8433">
        <v>148427.5</v>
      </c>
      <c r="O8433" t="s">
        <v>11486</v>
      </c>
      <c r="P8433" t="s">
        <v>7617</v>
      </c>
    </row>
    <row r="8434" spans="1:16" x14ac:dyDescent="0.25">
      <c r="A8434" t="s">
        <v>40</v>
      </c>
      <c r="B8434" t="s">
        <v>40</v>
      </c>
      <c r="C8434" t="s">
        <v>1090</v>
      </c>
      <c r="D8434" t="s">
        <v>3973</v>
      </c>
      <c r="E8434" t="s">
        <v>20</v>
      </c>
      <c r="F8434" t="b">
        <v>0</v>
      </c>
      <c r="G8434" t="s">
        <v>30</v>
      </c>
      <c r="H8434" s="4">
        <v>45762.793958333343</v>
      </c>
      <c r="I8434" t="b">
        <v>1</v>
      </c>
      <c r="J8434" t="b">
        <v>0</v>
      </c>
      <c r="K8434" t="s">
        <v>24</v>
      </c>
      <c r="L8434" t="s">
        <v>22</v>
      </c>
      <c r="M8434">
        <v>145000</v>
      </c>
      <c r="O8434" t="s">
        <v>5239</v>
      </c>
      <c r="P8434" t="s">
        <v>11487</v>
      </c>
    </row>
    <row r="8435" spans="1:16" x14ac:dyDescent="0.25">
      <c r="A8435" t="s">
        <v>0</v>
      </c>
      <c r="B8435" t="s">
        <v>565</v>
      </c>
      <c r="C8435" t="s">
        <v>236</v>
      </c>
      <c r="D8435" t="s">
        <v>3973</v>
      </c>
      <c r="E8435" t="s">
        <v>20</v>
      </c>
      <c r="F8435" t="b">
        <v>0</v>
      </c>
      <c r="G8435" t="s">
        <v>27</v>
      </c>
      <c r="H8435" s="4">
        <v>45762.833506944437</v>
      </c>
      <c r="I8435" t="b">
        <v>1</v>
      </c>
      <c r="J8435" t="b">
        <v>0</v>
      </c>
      <c r="K8435" t="s">
        <v>24</v>
      </c>
      <c r="L8435" t="s">
        <v>22</v>
      </c>
      <c r="M8435">
        <v>110500</v>
      </c>
      <c r="O8435" t="s">
        <v>2467</v>
      </c>
      <c r="P8435" t="s">
        <v>3781</v>
      </c>
    </row>
    <row r="8436" spans="1:16" x14ac:dyDescent="0.25">
      <c r="A8436" t="s">
        <v>2</v>
      </c>
      <c r="B8436" t="s">
        <v>9006</v>
      </c>
      <c r="C8436" t="s">
        <v>3687</v>
      </c>
      <c r="D8436" t="s">
        <v>3957</v>
      </c>
      <c r="E8436" t="s">
        <v>20</v>
      </c>
      <c r="F8436" t="b">
        <v>0</v>
      </c>
      <c r="G8436" t="s">
        <v>27</v>
      </c>
      <c r="H8436" s="4">
        <v>45762.834618055553</v>
      </c>
      <c r="I8436" t="b">
        <v>0</v>
      </c>
      <c r="J8436" t="b">
        <v>1</v>
      </c>
      <c r="K8436" t="s">
        <v>24</v>
      </c>
      <c r="L8436" t="s">
        <v>36</v>
      </c>
      <c r="N8436">
        <v>45.654998779296882</v>
      </c>
      <c r="O8436" t="s">
        <v>2112</v>
      </c>
      <c r="P8436" t="s">
        <v>9007</v>
      </c>
    </row>
    <row r="8437" spans="1:16" x14ac:dyDescent="0.25">
      <c r="A8437" t="s">
        <v>2</v>
      </c>
      <c r="B8437" t="s">
        <v>11488</v>
      </c>
      <c r="C8437" t="s">
        <v>11489</v>
      </c>
      <c r="D8437" t="s">
        <v>81</v>
      </c>
      <c r="E8437" t="s">
        <v>20</v>
      </c>
      <c r="F8437" t="b">
        <v>0</v>
      </c>
      <c r="G8437" t="s">
        <v>27</v>
      </c>
      <c r="H8437" s="4">
        <v>45762.834629629629</v>
      </c>
      <c r="I8437" t="b">
        <v>1</v>
      </c>
      <c r="J8437" t="b">
        <v>1</v>
      </c>
      <c r="K8437" t="s">
        <v>24</v>
      </c>
      <c r="L8437" t="s">
        <v>22</v>
      </c>
      <c r="M8437">
        <v>130000</v>
      </c>
      <c r="O8437" t="s">
        <v>81</v>
      </c>
    </row>
    <row r="8438" spans="1:16" x14ac:dyDescent="0.25">
      <c r="A8438" t="s">
        <v>1</v>
      </c>
      <c r="B8438" t="s">
        <v>11490</v>
      </c>
      <c r="C8438" t="s">
        <v>975</v>
      </c>
      <c r="D8438" t="s">
        <v>303</v>
      </c>
      <c r="E8438" t="s">
        <v>51</v>
      </c>
      <c r="F8438" t="b">
        <v>0</v>
      </c>
      <c r="G8438" t="s">
        <v>27</v>
      </c>
      <c r="H8438" s="4">
        <v>45762.875104166669</v>
      </c>
      <c r="I8438" t="b">
        <v>0</v>
      </c>
      <c r="J8438" t="b">
        <v>0</v>
      </c>
      <c r="K8438" t="s">
        <v>24</v>
      </c>
      <c r="L8438" t="s">
        <v>36</v>
      </c>
      <c r="N8438">
        <v>47.5</v>
      </c>
      <c r="O8438" t="s">
        <v>303</v>
      </c>
      <c r="P8438" t="s">
        <v>11491</v>
      </c>
    </row>
    <row r="8439" spans="1:16" x14ac:dyDescent="0.25">
      <c r="A8439" t="s">
        <v>40</v>
      </c>
      <c r="B8439" t="s">
        <v>11492</v>
      </c>
      <c r="C8439" t="s">
        <v>39</v>
      </c>
      <c r="D8439" t="s">
        <v>2208</v>
      </c>
      <c r="E8439" t="s">
        <v>20</v>
      </c>
      <c r="F8439" t="b">
        <v>1</v>
      </c>
      <c r="G8439" t="s">
        <v>27</v>
      </c>
      <c r="H8439" s="4">
        <v>45762.876296296286</v>
      </c>
      <c r="I8439" t="b">
        <v>0</v>
      </c>
      <c r="J8439" t="b">
        <v>1</v>
      </c>
      <c r="K8439" t="s">
        <v>24</v>
      </c>
      <c r="L8439" t="s">
        <v>22</v>
      </c>
      <c r="M8439">
        <v>131000</v>
      </c>
      <c r="O8439" t="s">
        <v>11493</v>
      </c>
      <c r="P8439" t="s">
        <v>11494</v>
      </c>
    </row>
    <row r="8440" spans="1:16" x14ac:dyDescent="0.25">
      <c r="A8440" t="s">
        <v>40</v>
      </c>
      <c r="B8440" t="s">
        <v>5403</v>
      </c>
      <c r="C8440" t="s">
        <v>5404</v>
      </c>
      <c r="D8440" t="s">
        <v>3973</v>
      </c>
      <c r="E8440" t="s">
        <v>20</v>
      </c>
      <c r="F8440" t="b">
        <v>0</v>
      </c>
      <c r="G8440" t="s">
        <v>35</v>
      </c>
      <c r="H8440" s="4">
        <v>45762.877071759263</v>
      </c>
      <c r="I8440" t="b">
        <v>0</v>
      </c>
      <c r="J8440" t="b">
        <v>0</v>
      </c>
      <c r="K8440" t="s">
        <v>24</v>
      </c>
      <c r="L8440" t="s">
        <v>22</v>
      </c>
      <c r="M8440">
        <v>135000</v>
      </c>
      <c r="O8440" t="s">
        <v>1422</v>
      </c>
      <c r="P8440" t="s">
        <v>5405</v>
      </c>
    </row>
    <row r="8441" spans="1:16" x14ac:dyDescent="0.25">
      <c r="A8441" t="s">
        <v>0</v>
      </c>
      <c r="B8441" t="s">
        <v>0</v>
      </c>
      <c r="C8441" t="s">
        <v>921</v>
      </c>
      <c r="D8441" t="s">
        <v>3973</v>
      </c>
      <c r="E8441" t="s">
        <v>20</v>
      </c>
      <c r="F8441" t="b">
        <v>0</v>
      </c>
      <c r="G8441" t="s">
        <v>27</v>
      </c>
      <c r="H8441" s="4">
        <v>45762.916805555556</v>
      </c>
      <c r="I8441" t="b">
        <v>0</v>
      </c>
      <c r="J8441" t="b">
        <v>1</v>
      </c>
      <c r="K8441" t="s">
        <v>24</v>
      </c>
      <c r="L8441" t="s">
        <v>22</v>
      </c>
      <c r="M8441">
        <v>80000</v>
      </c>
      <c r="O8441" t="s">
        <v>11495</v>
      </c>
      <c r="P8441" t="s">
        <v>204</v>
      </c>
    </row>
    <row r="8442" spans="1:16" x14ac:dyDescent="0.25">
      <c r="A8442" t="s">
        <v>0</v>
      </c>
      <c r="B8442" t="s">
        <v>11496</v>
      </c>
      <c r="C8442" t="s">
        <v>167</v>
      </c>
      <c r="D8442" t="s">
        <v>3600</v>
      </c>
      <c r="E8442" t="s">
        <v>51</v>
      </c>
      <c r="F8442" t="b">
        <v>0</v>
      </c>
      <c r="G8442" t="s">
        <v>35</v>
      </c>
      <c r="H8442" s="4">
        <v>45762.917037037027</v>
      </c>
      <c r="I8442" t="b">
        <v>0</v>
      </c>
      <c r="J8442" t="b">
        <v>1</v>
      </c>
      <c r="K8442" t="s">
        <v>24</v>
      </c>
      <c r="L8442" t="s">
        <v>36</v>
      </c>
      <c r="N8442">
        <v>65</v>
      </c>
      <c r="O8442" t="s">
        <v>1480</v>
      </c>
      <c r="P8442" t="s">
        <v>618</v>
      </c>
    </row>
    <row r="8443" spans="1:16" x14ac:dyDescent="0.25">
      <c r="A8443" t="s">
        <v>25</v>
      </c>
      <c r="B8443" t="s">
        <v>11497</v>
      </c>
      <c r="C8443" t="s">
        <v>192</v>
      </c>
      <c r="D8443" t="s">
        <v>3828</v>
      </c>
      <c r="E8443" t="s">
        <v>20</v>
      </c>
      <c r="F8443" t="b">
        <v>0</v>
      </c>
      <c r="G8443" t="s">
        <v>52</v>
      </c>
      <c r="H8443" s="4">
        <v>45762.917337962957</v>
      </c>
      <c r="I8443" t="b">
        <v>0</v>
      </c>
      <c r="J8443" t="b">
        <v>1</v>
      </c>
      <c r="K8443" t="s">
        <v>24</v>
      </c>
      <c r="L8443" t="s">
        <v>22</v>
      </c>
      <c r="M8443">
        <v>110000</v>
      </c>
      <c r="O8443" t="s">
        <v>11498</v>
      </c>
      <c r="P8443" t="s">
        <v>11499</v>
      </c>
    </row>
    <row r="8444" spans="1:16" x14ac:dyDescent="0.25">
      <c r="A8444" t="s">
        <v>2</v>
      </c>
      <c r="B8444" t="s">
        <v>911</v>
      </c>
      <c r="C8444" t="s">
        <v>622</v>
      </c>
      <c r="D8444" t="s">
        <v>3600</v>
      </c>
      <c r="E8444" t="s">
        <v>20</v>
      </c>
      <c r="F8444" t="b">
        <v>0</v>
      </c>
      <c r="G8444" t="s">
        <v>27</v>
      </c>
      <c r="H8444" s="4">
        <v>45762.917905092603</v>
      </c>
      <c r="I8444" t="b">
        <v>0</v>
      </c>
      <c r="J8444" t="b">
        <v>0</v>
      </c>
      <c r="K8444" t="s">
        <v>24</v>
      </c>
      <c r="L8444" t="s">
        <v>22</v>
      </c>
      <c r="M8444">
        <v>115000</v>
      </c>
      <c r="O8444" t="s">
        <v>533</v>
      </c>
      <c r="P8444" t="s">
        <v>11500</v>
      </c>
    </row>
    <row r="8445" spans="1:16" x14ac:dyDescent="0.25">
      <c r="A8445" t="s">
        <v>2</v>
      </c>
      <c r="B8445" t="s">
        <v>11501</v>
      </c>
      <c r="C8445" t="s">
        <v>114</v>
      </c>
      <c r="D8445" t="s">
        <v>3828</v>
      </c>
      <c r="E8445" t="s">
        <v>20</v>
      </c>
      <c r="F8445" t="b">
        <v>0</v>
      </c>
      <c r="G8445" t="s">
        <v>30</v>
      </c>
      <c r="H8445" s="4">
        <v>45762.918946759259</v>
      </c>
      <c r="I8445" t="b">
        <v>1</v>
      </c>
      <c r="J8445" t="b">
        <v>1</v>
      </c>
      <c r="K8445" t="s">
        <v>24</v>
      </c>
      <c r="L8445" t="s">
        <v>22</v>
      </c>
      <c r="M8445">
        <v>107500</v>
      </c>
      <c r="O8445" t="s">
        <v>1066</v>
      </c>
      <c r="P8445" t="s">
        <v>119</v>
      </c>
    </row>
    <row r="8446" spans="1:16" x14ac:dyDescent="0.25">
      <c r="A8446" t="s">
        <v>2</v>
      </c>
      <c r="B8446" t="s">
        <v>11502</v>
      </c>
      <c r="C8446" t="s">
        <v>8874</v>
      </c>
      <c r="D8446" t="s">
        <v>3973</v>
      </c>
      <c r="E8446" t="s">
        <v>20</v>
      </c>
      <c r="F8446" t="b">
        <v>0</v>
      </c>
      <c r="G8446" t="s">
        <v>27</v>
      </c>
      <c r="H8446" s="4">
        <v>45762.959594907406</v>
      </c>
      <c r="I8446" t="b">
        <v>0</v>
      </c>
      <c r="J8446" t="b">
        <v>0</v>
      </c>
      <c r="K8446" t="s">
        <v>24</v>
      </c>
      <c r="L8446" t="s">
        <v>22</v>
      </c>
      <c r="M8446">
        <v>88850</v>
      </c>
      <c r="O8446" t="s">
        <v>91</v>
      </c>
      <c r="P8446" t="s">
        <v>9439</v>
      </c>
    </row>
    <row r="8447" spans="1:16" x14ac:dyDescent="0.25">
      <c r="A8447" t="s">
        <v>0</v>
      </c>
      <c r="B8447" t="s">
        <v>11503</v>
      </c>
      <c r="C8447" t="s">
        <v>39</v>
      </c>
      <c r="D8447" t="s">
        <v>7658</v>
      </c>
      <c r="E8447" t="s">
        <v>20</v>
      </c>
      <c r="F8447" t="b">
        <v>1</v>
      </c>
      <c r="G8447" t="s">
        <v>645</v>
      </c>
      <c r="H8447" s="4">
        <v>45762.972893518519</v>
      </c>
      <c r="I8447" t="b">
        <v>0</v>
      </c>
      <c r="J8447" t="b">
        <v>0</v>
      </c>
      <c r="K8447" t="s">
        <v>645</v>
      </c>
      <c r="L8447" t="s">
        <v>22</v>
      </c>
      <c r="M8447">
        <v>55000</v>
      </c>
      <c r="O8447" t="s">
        <v>11504</v>
      </c>
      <c r="P8447" t="s">
        <v>1687</v>
      </c>
    </row>
    <row r="8448" spans="1:16" x14ac:dyDescent="0.25">
      <c r="A8448" t="s">
        <v>0</v>
      </c>
      <c r="B8448" t="s">
        <v>11505</v>
      </c>
      <c r="C8448" t="s">
        <v>3318</v>
      </c>
      <c r="D8448" t="s">
        <v>11506</v>
      </c>
      <c r="E8448" t="s">
        <v>20</v>
      </c>
      <c r="F8448" t="b">
        <v>0</v>
      </c>
      <c r="G8448" t="s">
        <v>27</v>
      </c>
      <c r="H8448" s="4">
        <v>45763.000104166669</v>
      </c>
      <c r="I8448" t="b">
        <v>0</v>
      </c>
      <c r="J8448" t="b">
        <v>1</v>
      </c>
      <c r="K8448" t="s">
        <v>24</v>
      </c>
      <c r="L8448" t="s">
        <v>36</v>
      </c>
      <c r="N8448">
        <v>72.360000610351563</v>
      </c>
      <c r="O8448" t="s">
        <v>11507</v>
      </c>
      <c r="P8448" t="s">
        <v>11508</v>
      </c>
    </row>
    <row r="8449" spans="1:16" x14ac:dyDescent="0.25">
      <c r="A8449" t="s">
        <v>1</v>
      </c>
      <c r="B8449" t="s">
        <v>11509</v>
      </c>
      <c r="C8449" t="s">
        <v>151</v>
      </c>
      <c r="D8449" t="s">
        <v>3828</v>
      </c>
      <c r="E8449" t="s">
        <v>20</v>
      </c>
      <c r="F8449" t="b">
        <v>0</v>
      </c>
      <c r="G8449" t="s">
        <v>30</v>
      </c>
      <c r="H8449" s="4">
        <v>45763.001064814824</v>
      </c>
      <c r="I8449" t="b">
        <v>0</v>
      </c>
      <c r="J8449" t="b">
        <v>1</v>
      </c>
      <c r="K8449" t="s">
        <v>24</v>
      </c>
      <c r="L8449" t="s">
        <v>22</v>
      </c>
      <c r="M8449">
        <v>137500</v>
      </c>
      <c r="O8449" t="s">
        <v>11510</v>
      </c>
      <c r="P8449" t="s">
        <v>11511</v>
      </c>
    </row>
    <row r="8450" spans="1:16" x14ac:dyDescent="0.25">
      <c r="A8450" t="s">
        <v>2</v>
      </c>
      <c r="B8450" t="s">
        <v>11512</v>
      </c>
      <c r="C8450" t="s">
        <v>1423</v>
      </c>
      <c r="D8450" t="s">
        <v>5535</v>
      </c>
      <c r="E8450" t="s">
        <v>20</v>
      </c>
      <c r="F8450" t="b">
        <v>0</v>
      </c>
      <c r="G8450" t="s">
        <v>27</v>
      </c>
      <c r="H8450" s="4">
        <v>45763.001238425917</v>
      </c>
      <c r="I8450" t="b">
        <v>0</v>
      </c>
      <c r="J8450" t="b">
        <v>0</v>
      </c>
      <c r="K8450" t="s">
        <v>24</v>
      </c>
      <c r="L8450" t="s">
        <v>22</v>
      </c>
      <c r="M8450">
        <v>88582</v>
      </c>
      <c r="O8450" t="s">
        <v>11513</v>
      </c>
      <c r="P8450" t="s">
        <v>11514</v>
      </c>
    </row>
    <row r="8451" spans="1:16" x14ac:dyDescent="0.25">
      <c r="A8451" t="s">
        <v>89</v>
      </c>
      <c r="B8451" t="s">
        <v>11515</v>
      </c>
      <c r="C8451" t="s">
        <v>71</v>
      </c>
      <c r="D8451" t="s">
        <v>3973</v>
      </c>
      <c r="E8451" t="s">
        <v>20</v>
      </c>
      <c r="F8451" t="b">
        <v>0</v>
      </c>
      <c r="G8451" t="s">
        <v>27</v>
      </c>
      <c r="H8451" s="4">
        <v>45763.00141203704</v>
      </c>
      <c r="I8451" t="b">
        <v>0</v>
      </c>
      <c r="J8451" t="b">
        <v>0</v>
      </c>
      <c r="K8451" t="s">
        <v>24</v>
      </c>
      <c r="L8451" t="s">
        <v>22</v>
      </c>
      <c r="M8451">
        <v>160000</v>
      </c>
      <c r="O8451" t="s">
        <v>11516</v>
      </c>
      <c r="P8451" t="s">
        <v>11517</v>
      </c>
    </row>
    <row r="8452" spans="1:16" x14ac:dyDescent="0.25">
      <c r="A8452" t="s">
        <v>40</v>
      </c>
      <c r="B8452" t="s">
        <v>11518</v>
      </c>
      <c r="C8452" t="s">
        <v>327</v>
      </c>
      <c r="D8452" t="s">
        <v>3973</v>
      </c>
      <c r="E8452" t="s">
        <v>20</v>
      </c>
      <c r="F8452" t="b">
        <v>0</v>
      </c>
      <c r="G8452" t="s">
        <v>27</v>
      </c>
      <c r="H8452" s="4">
        <v>45763.042986111112</v>
      </c>
      <c r="I8452" t="b">
        <v>0</v>
      </c>
      <c r="J8452" t="b">
        <v>1</v>
      </c>
      <c r="K8452" t="s">
        <v>24</v>
      </c>
      <c r="L8452" t="s">
        <v>36</v>
      </c>
      <c r="N8452">
        <v>75</v>
      </c>
      <c r="O8452" t="s">
        <v>123</v>
      </c>
      <c r="P8452" t="s">
        <v>796</v>
      </c>
    </row>
    <row r="8453" spans="1:16" x14ac:dyDescent="0.25">
      <c r="A8453" t="s">
        <v>0</v>
      </c>
      <c r="B8453" t="s">
        <v>7081</v>
      </c>
      <c r="C8453" t="s">
        <v>82</v>
      </c>
      <c r="D8453" t="s">
        <v>2308</v>
      </c>
      <c r="E8453" t="s">
        <v>51</v>
      </c>
      <c r="F8453" t="b">
        <v>0</v>
      </c>
      <c r="G8453" t="s">
        <v>27</v>
      </c>
      <c r="H8453" s="4">
        <v>45763.250011574077</v>
      </c>
      <c r="I8453" t="b">
        <v>0</v>
      </c>
      <c r="J8453" t="b">
        <v>0</v>
      </c>
      <c r="K8453" t="s">
        <v>24</v>
      </c>
      <c r="L8453" t="s">
        <v>36</v>
      </c>
      <c r="N8453">
        <v>19</v>
      </c>
      <c r="O8453" t="s">
        <v>7082</v>
      </c>
      <c r="P8453" t="s">
        <v>6381</v>
      </c>
    </row>
    <row r="8454" spans="1:16" x14ac:dyDescent="0.25">
      <c r="A8454" t="s">
        <v>0</v>
      </c>
      <c r="B8454" t="s">
        <v>11274</v>
      </c>
      <c r="C8454" t="s">
        <v>372</v>
      </c>
      <c r="D8454" t="s">
        <v>2208</v>
      </c>
      <c r="E8454" t="s">
        <v>20</v>
      </c>
      <c r="F8454" t="b">
        <v>0</v>
      </c>
      <c r="G8454" t="s">
        <v>27</v>
      </c>
      <c r="H8454" s="4">
        <v>45763.250011574077</v>
      </c>
      <c r="I8454" t="b">
        <v>0</v>
      </c>
      <c r="J8454" t="b">
        <v>0</v>
      </c>
      <c r="K8454" t="s">
        <v>24</v>
      </c>
      <c r="L8454" t="s">
        <v>22</v>
      </c>
      <c r="M8454">
        <v>62500</v>
      </c>
      <c r="O8454" t="s">
        <v>930</v>
      </c>
      <c r="P8454" t="s">
        <v>2335</v>
      </c>
    </row>
    <row r="8455" spans="1:16" x14ac:dyDescent="0.25">
      <c r="A8455" t="s">
        <v>0</v>
      </c>
      <c r="B8455" t="s">
        <v>0</v>
      </c>
      <c r="C8455" t="s">
        <v>3042</v>
      </c>
      <c r="D8455" t="s">
        <v>3828</v>
      </c>
      <c r="E8455" t="s">
        <v>20</v>
      </c>
      <c r="F8455" t="b">
        <v>0</v>
      </c>
      <c r="G8455" t="s">
        <v>35</v>
      </c>
      <c r="H8455" s="4">
        <v>45763.250428240739</v>
      </c>
      <c r="I8455" t="b">
        <v>0</v>
      </c>
      <c r="J8455" t="b">
        <v>0</v>
      </c>
      <c r="K8455" t="s">
        <v>24</v>
      </c>
      <c r="L8455" t="s">
        <v>22</v>
      </c>
      <c r="M8455">
        <v>51500</v>
      </c>
      <c r="O8455" t="s">
        <v>11519</v>
      </c>
      <c r="P8455" t="s">
        <v>10205</v>
      </c>
    </row>
    <row r="8456" spans="1:16" x14ac:dyDescent="0.25">
      <c r="A8456" t="s">
        <v>0</v>
      </c>
      <c r="B8456" t="s">
        <v>11520</v>
      </c>
      <c r="C8456" t="s">
        <v>1446</v>
      </c>
      <c r="D8456" t="s">
        <v>3973</v>
      </c>
      <c r="E8456" t="s">
        <v>20</v>
      </c>
      <c r="F8456" t="b">
        <v>0</v>
      </c>
      <c r="G8456" t="s">
        <v>52</v>
      </c>
      <c r="H8456" s="4">
        <v>45763.25072916667</v>
      </c>
      <c r="I8456" t="b">
        <v>0</v>
      </c>
      <c r="J8456" t="b">
        <v>1</v>
      </c>
      <c r="K8456" t="s">
        <v>24</v>
      </c>
      <c r="L8456" t="s">
        <v>36</v>
      </c>
      <c r="N8456">
        <v>26.60000038146973</v>
      </c>
      <c r="O8456" t="s">
        <v>11521</v>
      </c>
      <c r="P8456" t="s">
        <v>249</v>
      </c>
    </row>
    <row r="8457" spans="1:16" x14ac:dyDescent="0.25">
      <c r="A8457" t="s">
        <v>19</v>
      </c>
      <c r="B8457" t="s">
        <v>11522</v>
      </c>
      <c r="C8457" t="s">
        <v>49</v>
      </c>
      <c r="D8457" t="s">
        <v>4072</v>
      </c>
      <c r="E8457" t="s">
        <v>20</v>
      </c>
      <c r="F8457" t="b">
        <v>0</v>
      </c>
      <c r="G8457" t="s">
        <v>41</v>
      </c>
      <c r="H8457" s="4">
        <v>45763.250914351847</v>
      </c>
      <c r="I8457" t="b">
        <v>0</v>
      </c>
      <c r="J8457" t="b">
        <v>0</v>
      </c>
      <c r="K8457" t="s">
        <v>24</v>
      </c>
      <c r="L8457" t="s">
        <v>22</v>
      </c>
      <c r="M8457">
        <v>140157.84375</v>
      </c>
      <c r="O8457" t="s">
        <v>10025</v>
      </c>
      <c r="P8457" t="s">
        <v>249</v>
      </c>
    </row>
    <row r="8458" spans="1:16" x14ac:dyDescent="0.25">
      <c r="A8458" t="s">
        <v>1</v>
      </c>
      <c r="B8458" t="s">
        <v>974</v>
      </c>
      <c r="C8458" t="s">
        <v>1521</v>
      </c>
      <c r="D8458" t="s">
        <v>4205</v>
      </c>
      <c r="E8458" t="s">
        <v>20</v>
      </c>
      <c r="F8458" t="b">
        <v>0</v>
      </c>
      <c r="G8458" t="s">
        <v>52</v>
      </c>
      <c r="H8458" s="4">
        <v>45763.25141203704</v>
      </c>
      <c r="I8458" t="b">
        <v>0</v>
      </c>
      <c r="J8458" t="b">
        <v>1</v>
      </c>
      <c r="K8458" t="s">
        <v>24</v>
      </c>
      <c r="L8458" t="s">
        <v>22</v>
      </c>
      <c r="M8458">
        <v>150500</v>
      </c>
      <c r="O8458" t="s">
        <v>6504</v>
      </c>
      <c r="P8458" t="s">
        <v>302</v>
      </c>
    </row>
    <row r="8459" spans="1:16" x14ac:dyDescent="0.25">
      <c r="A8459" t="s">
        <v>2</v>
      </c>
      <c r="B8459" t="s">
        <v>195</v>
      </c>
      <c r="C8459" t="s">
        <v>322</v>
      </c>
      <c r="D8459" t="s">
        <v>11523</v>
      </c>
      <c r="E8459" t="s">
        <v>20</v>
      </c>
      <c r="F8459" t="b">
        <v>0</v>
      </c>
      <c r="G8459" t="s">
        <v>41</v>
      </c>
      <c r="H8459" s="4">
        <v>45763.251493055563</v>
      </c>
      <c r="I8459" t="b">
        <v>0</v>
      </c>
      <c r="J8459" t="b">
        <v>0</v>
      </c>
      <c r="K8459" t="s">
        <v>24</v>
      </c>
      <c r="L8459" t="s">
        <v>36</v>
      </c>
      <c r="N8459">
        <v>70</v>
      </c>
      <c r="O8459" t="s">
        <v>847</v>
      </c>
      <c r="P8459" t="s">
        <v>11524</v>
      </c>
    </row>
    <row r="8460" spans="1:16" x14ac:dyDescent="0.25">
      <c r="A8460" t="s">
        <v>2</v>
      </c>
      <c r="B8460" t="s">
        <v>2</v>
      </c>
      <c r="C8460" t="s">
        <v>1815</v>
      </c>
      <c r="D8460" t="s">
        <v>3828</v>
      </c>
      <c r="E8460" t="s">
        <v>20</v>
      </c>
      <c r="F8460" t="b">
        <v>0</v>
      </c>
      <c r="G8460" t="s">
        <v>41</v>
      </c>
      <c r="H8460" s="4">
        <v>45763.251840277779</v>
      </c>
      <c r="I8460" t="b">
        <v>0</v>
      </c>
      <c r="J8460" t="b">
        <v>0</v>
      </c>
      <c r="K8460" t="s">
        <v>24</v>
      </c>
      <c r="L8460" t="s">
        <v>22</v>
      </c>
      <c r="M8460">
        <v>110000</v>
      </c>
      <c r="O8460" t="s">
        <v>11525</v>
      </c>
      <c r="P8460" t="s">
        <v>3102</v>
      </c>
    </row>
    <row r="8461" spans="1:16" x14ac:dyDescent="0.25">
      <c r="A8461" t="s">
        <v>40</v>
      </c>
      <c r="B8461" t="s">
        <v>11526</v>
      </c>
      <c r="C8461" t="s">
        <v>283</v>
      </c>
      <c r="D8461" t="s">
        <v>3973</v>
      </c>
      <c r="E8461" t="s">
        <v>20</v>
      </c>
      <c r="F8461" t="b">
        <v>0</v>
      </c>
      <c r="G8461" t="s">
        <v>35</v>
      </c>
      <c r="H8461" s="4">
        <v>45763.252442129633</v>
      </c>
      <c r="I8461" t="b">
        <v>0</v>
      </c>
      <c r="J8461" t="b">
        <v>0</v>
      </c>
      <c r="K8461" t="s">
        <v>24</v>
      </c>
      <c r="L8461" t="s">
        <v>22</v>
      </c>
      <c r="M8461">
        <v>195000</v>
      </c>
      <c r="O8461" t="s">
        <v>9920</v>
      </c>
      <c r="P8461" t="s">
        <v>11527</v>
      </c>
    </row>
    <row r="8462" spans="1:16" x14ac:dyDescent="0.25">
      <c r="A8462" t="s">
        <v>139</v>
      </c>
      <c r="B8462" t="s">
        <v>2126</v>
      </c>
      <c r="C8462" t="s">
        <v>11528</v>
      </c>
      <c r="D8462" t="s">
        <v>1667</v>
      </c>
      <c r="E8462" t="s">
        <v>219</v>
      </c>
      <c r="F8462" t="b">
        <v>0</v>
      </c>
      <c r="G8462" t="s">
        <v>1063</v>
      </c>
      <c r="H8462" s="4">
        <v>45763.272488425922</v>
      </c>
      <c r="I8462" t="b">
        <v>0</v>
      </c>
      <c r="J8462" t="b">
        <v>0</v>
      </c>
      <c r="K8462" t="s">
        <v>1063</v>
      </c>
      <c r="L8462" t="s">
        <v>36</v>
      </c>
      <c r="N8462">
        <v>30</v>
      </c>
      <c r="O8462" t="s">
        <v>1667</v>
      </c>
      <c r="P8462" t="s">
        <v>942</v>
      </c>
    </row>
    <row r="8463" spans="1:16" x14ac:dyDescent="0.25">
      <c r="A8463" t="s">
        <v>0</v>
      </c>
      <c r="B8463" t="s">
        <v>0</v>
      </c>
      <c r="C8463" t="s">
        <v>11528</v>
      </c>
      <c r="D8463" t="s">
        <v>1667</v>
      </c>
      <c r="E8463" t="s">
        <v>219</v>
      </c>
      <c r="F8463" t="b">
        <v>0</v>
      </c>
      <c r="G8463" t="s">
        <v>1063</v>
      </c>
      <c r="H8463" s="4">
        <v>45763.272488425922</v>
      </c>
      <c r="I8463" t="b">
        <v>1</v>
      </c>
      <c r="J8463" t="b">
        <v>0</v>
      </c>
      <c r="K8463" t="s">
        <v>1063</v>
      </c>
      <c r="L8463" t="s">
        <v>36</v>
      </c>
      <c r="N8463">
        <v>30</v>
      </c>
      <c r="O8463" t="s">
        <v>1667</v>
      </c>
    </row>
    <row r="8464" spans="1:16" x14ac:dyDescent="0.25">
      <c r="A8464" t="s">
        <v>0</v>
      </c>
      <c r="B8464" t="s">
        <v>5906</v>
      </c>
      <c r="C8464" t="s">
        <v>298</v>
      </c>
      <c r="D8464" t="s">
        <v>3973</v>
      </c>
      <c r="E8464" t="s">
        <v>20</v>
      </c>
      <c r="F8464" t="b">
        <v>0</v>
      </c>
      <c r="G8464" t="s">
        <v>298</v>
      </c>
      <c r="H8464" s="4">
        <v>45763.274016203701</v>
      </c>
      <c r="I8464" t="b">
        <v>0</v>
      </c>
      <c r="J8464" t="b">
        <v>0</v>
      </c>
      <c r="K8464" t="s">
        <v>298</v>
      </c>
      <c r="L8464" t="s">
        <v>22</v>
      </c>
      <c r="M8464">
        <v>53560</v>
      </c>
      <c r="O8464" t="s">
        <v>5908</v>
      </c>
      <c r="P8464" t="s">
        <v>1503</v>
      </c>
    </row>
    <row r="8465" spans="1:16" x14ac:dyDescent="0.25">
      <c r="A8465" t="s">
        <v>0</v>
      </c>
      <c r="B8465" t="s">
        <v>0</v>
      </c>
      <c r="C8465" t="s">
        <v>3376</v>
      </c>
      <c r="D8465" t="s">
        <v>1667</v>
      </c>
      <c r="E8465" t="s">
        <v>219</v>
      </c>
      <c r="F8465" t="b">
        <v>0</v>
      </c>
      <c r="G8465" t="s">
        <v>3377</v>
      </c>
      <c r="H8465" s="4">
        <v>45763.290497685193</v>
      </c>
      <c r="I8465" t="b">
        <v>1</v>
      </c>
      <c r="J8465" t="b">
        <v>0</v>
      </c>
      <c r="K8465" t="s">
        <v>3377</v>
      </c>
      <c r="L8465" t="s">
        <v>36</v>
      </c>
      <c r="N8465">
        <v>30</v>
      </c>
      <c r="O8465" t="s">
        <v>1667</v>
      </c>
      <c r="P8465" t="s">
        <v>942</v>
      </c>
    </row>
    <row r="8466" spans="1:16" x14ac:dyDescent="0.25">
      <c r="A8466" t="s">
        <v>0</v>
      </c>
      <c r="B8466" t="s">
        <v>11529</v>
      </c>
      <c r="C8466" t="s">
        <v>713</v>
      </c>
      <c r="D8466" t="s">
        <v>4072</v>
      </c>
      <c r="E8466" t="s">
        <v>20</v>
      </c>
      <c r="F8466" t="b">
        <v>0</v>
      </c>
      <c r="G8466" t="s">
        <v>23</v>
      </c>
      <c r="H8466" s="4">
        <v>45763.293043981481</v>
      </c>
      <c r="I8466" t="b">
        <v>0</v>
      </c>
      <c r="J8466" t="b">
        <v>1</v>
      </c>
      <c r="K8466" t="s">
        <v>24</v>
      </c>
      <c r="L8466" t="s">
        <v>22</v>
      </c>
      <c r="M8466">
        <v>58327.5</v>
      </c>
      <c r="O8466" t="s">
        <v>2723</v>
      </c>
      <c r="P8466" t="s">
        <v>3813</v>
      </c>
    </row>
    <row r="8467" spans="1:16" x14ac:dyDescent="0.25">
      <c r="A8467" t="s">
        <v>40</v>
      </c>
      <c r="B8467" t="s">
        <v>11530</v>
      </c>
      <c r="C8467" t="s">
        <v>1050</v>
      </c>
      <c r="D8467" t="s">
        <v>2208</v>
      </c>
      <c r="E8467" t="s">
        <v>20</v>
      </c>
      <c r="F8467" t="b">
        <v>0</v>
      </c>
      <c r="G8467" t="s">
        <v>27</v>
      </c>
      <c r="H8467" s="4">
        <v>45763.293379629627</v>
      </c>
      <c r="I8467" t="b">
        <v>1</v>
      </c>
      <c r="J8467" t="b">
        <v>1</v>
      </c>
      <c r="K8467" t="s">
        <v>24</v>
      </c>
      <c r="L8467" t="s">
        <v>22</v>
      </c>
      <c r="M8467">
        <v>197500</v>
      </c>
      <c r="O8467" t="s">
        <v>3267</v>
      </c>
      <c r="P8467" t="s">
        <v>11531</v>
      </c>
    </row>
    <row r="8468" spans="1:16" x14ac:dyDescent="0.25">
      <c r="A8468" t="s">
        <v>0</v>
      </c>
      <c r="B8468" t="s">
        <v>11532</v>
      </c>
      <c r="C8468" t="s">
        <v>11533</v>
      </c>
      <c r="D8468" t="s">
        <v>3973</v>
      </c>
      <c r="E8468" t="s">
        <v>20</v>
      </c>
      <c r="F8468" t="b">
        <v>0</v>
      </c>
      <c r="G8468" t="s">
        <v>52</v>
      </c>
      <c r="H8468" s="4">
        <v>45763.294791666667</v>
      </c>
      <c r="I8468" t="b">
        <v>0</v>
      </c>
      <c r="J8468" t="b">
        <v>0</v>
      </c>
      <c r="K8468" t="s">
        <v>24</v>
      </c>
      <c r="L8468" t="s">
        <v>22</v>
      </c>
      <c r="M8468">
        <v>72500</v>
      </c>
      <c r="O8468" t="s">
        <v>202</v>
      </c>
      <c r="P8468" t="s">
        <v>11534</v>
      </c>
    </row>
    <row r="8469" spans="1:16" x14ac:dyDescent="0.25">
      <c r="A8469" t="s">
        <v>25</v>
      </c>
      <c r="B8469" t="s">
        <v>3917</v>
      </c>
      <c r="C8469" t="s">
        <v>11535</v>
      </c>
      <c r="D8469" t="s">
        <v>3957</v>
      </c>
      <c r="E8469" t="s">
        <v>20</v>
      </c>
      <c r="F8469" t="b">
        <v>0</v>
      </c>
      <c r="G8469" t="s">
        <v>27</v>
      </c>
      <c r="H8469" s="4">
        <v>45763.333483796298</v>
      </c>
      <c r="I8469" t="b">
        <v>0</v>
      </c>
      <c r="J8469" t="b">
        <v>0</v>
      </c>
      <c r="K8469" t="s">
        <v>24</v>
      </c>
      <c r="L8469" t="s">
        <v>36</v>
      </c>
      <c r="N8469">
        <v>27.435001373291019</v>
      </c>
      <c r="O8469" t="s">
        <v>11536</v>
      </c>
      <c r="P8469" t="s">
        <v>11537</v>
      </c>
    </row>
    <row r="8470" spans="1:16" x14ac:dyDescent="0.25">
      <c r="A8470" t="s">
        <v>19</v>
      </c>
      <c r="B8470" t="s">
        <v>8762</v>
      </c>
      <c r="C8470" t="s">
        <v>8763</v>
      </c>
      <c r="D8470" t="s">
        <v>3957</v>
      </c>
      <c r="E8470" t="s">
        <v>20</v>
      </c>
      <c r="F8470" t="b">
        <v>0</v>
      </c>
      <c r="G8470" t="s">
        <v>27</v>
      </c>
      <c r="H8470" s="4">
        <v>45763.334224537037</v>
      </c>
      <c r="I8470" t="b">
        <v>0</v>
      </c>
      <c r="J8470" t="b">
        <v>1</v>
      </c>
      <c r="K8470" t="s">
        <v>24</v>
      </c>
      <c r="L8470" t="s">
        <v>36</v>
      </c>
      <c r="N8470">
        <v>49.895000457763672</v>
      </c>
      <c r="O8470" t="s">
        <v>2112</v>
      </c>
      <c r="P8470" t="s">
        <v>1750</v>
      </c>
    </row>
    <row r="8471" spans="1:16" x14ac:dyDescent="0.25">
      <c r="A8471" t="s">
        <v>139</v>
      </c>
      <c r="B8471" t="s">
        <v>11538</v>
      </c>
      <c r="C8471" t="s">
        <v>3740</v>
      </c>
      <c r="D8471" t="s">
        <v>3957</v>
      </c>
      <c r="E8471" t="s">
        <v>20</v>
      </c>
      <c r="F8471" t="b">
        <v>0</v>
      </c>
      <c r="G8471" t="s">
        <v>27</v>
      </c>
      <c r="H8471" s="4">
        <v>45763.334270833337</v>
      </c>
      <c r="I8471" t="b">
        <v>0</v>
      </c>
      <c r="J8471" t="b">
        <v>0</v>
      </c>
      <c r="K8471" t="s">
        <v>24</v>
      </c>
      <c r="L8471" t="s">
        <v>36</v>
      </c>
      <c r="N8471">
        <v>51.579998016357422</v>
      </c>
      <c r="O8471" t="s">
        <v>1982</v>
      </c>
    </row>
    <row r="8472" spans="1:16" x14ac:dyDescent="0.25">
      <c r="A8472" t="s">
        <v>1</v>
      </c>
      <c r="B8472" t="s">
        <v>11539</v>
      </c>
      <c r="C8472" t="s">
        <v>49</v>
      </c>
      <c r="D8472" t="s">
        <v>3957</v>
      </c>
      <c r="E8472" t="s">
        <v>20</v>
      </c>
      <c r="F8472" t="b">
        <v>0</v>
      </c>
      <c r="G8472" t="s">
        <v>41</v>
      </c>
      <c r="H8472" s="4">
        <v>45763.334421296298</v>
      </c>
      <c r="I8472" t="b">
        <v>0</v>
      </c>
      <c r="J8472" t="b">
        <v>0</v>
      </c>
      <c r="K8472" t="s">
        <v>24</v>
      </c>
      <c r="L8472" t="s">
        <v>36</v>
      </c>
      <c r="N8472">
        <v>43.979999542236328</v>
      </c>
      <c r="O8472" t="s">
        <v>11540</v>
      </c>
      <c r="P8472" t="s">
        <v>11541</v>
      </c>
    </row>
    <row r="8473" spans="1:16" x14ac:dyDescent="0.25">
      <c r="A8473" t="s">
        <v>19</v>
      </c>
      <c r="B8473" t="s">
        <v>10465</v>
      </c>
      <c r="C8473" t="s">
        <v>2640</v>
      </c>
      <c r="D8473" t="s">
        <v>3957</v>
      </c>
      <c r="E8473" t="s">
        <v>20</v>
      </c>
      <c r="F8473" t="b">
        <v>0</v>
      </c>
      <c r="G8473" t="s">
        <v>2641</v>
      </c>
      <c r="H8473" s="4">
        <v>45763.340312499997</v>
      </c>
      <c r="I8473" t="b">
        <v>0</v>
      </c>
      <c r="J8473" t="b">
        <v>0</v>
      </c>
      <c r="K8473" t="s">
        <v>2641</v>
      </c>
      <c r="L8473" t="s">
        <v>36</v>
      </c>
      <c r="N8473">
        <v>17.645000457763668</v>
      </c>
      <c r="O8473" t="s">
        <v>7552</v>
      </c>
      <c r="P8473" t="s">
        <v>10466</v>
      </c>
    </row>
    <row r="8474" spans="1:16" x14ac:dyDescent="0.25">
      <c r="A8474" t="s">
        <v>89</v>
      </c>
      <c r="B8474" t="s">
        <v>11542</v>
      </c>
      <c r="C8474" t="s">
        <v>2640</v>
      </c>
      <c r="D8474" t="s">
        <v>3957</v>
      </c>
      <c r="E8474" t="s">
        <v>20</v>
      </c>
      <c r="F8474" t="b">
        <v>0</v>
      </c>
      <c r="G8474" t="s">
        <v>2641</v>
      </c>
      <c r="H8474" s="4">
        <v>45763.340370370373</v>
      </c>
      <c r="I8474" t="b">
        <v>0</v>
      </c>
      <c r="J8474" t="b">
        <v>0</v>
      </c>
      <c r="K8474" t="s">
        <v>2641</v>
      </c>
      <c r="L8474" t="s">
        <v>36</v>
      </c>
      <c r="N8474">
        <v>44.290000915527337</v>
      </c>
      <c r="O8474" t="s">
        <v>2986</v>
      </c>
      <c r="P8474" t="s">
        <v>9332</v>
      </c>
    </row>
    <row r="8475" spans="1:16" x14ac:dyDescent="0.25">
      <c r="A8475" t="s">
        <v>0</v>
      </c>
      <c r="B8475" t="s">
        <v>0</v>
      </c>
      <c r="C8475" t="s">
        <v>10894</v>
      </c>
      <c r="D8475" t="s">
        <v>2208</v>
      </c>
      <c r="E8475" t="s">
        <v>20</v>
      </c>
      <c r="F8475" t="b">
        <v>0</v>
      </c>
      <c r="G8475" t="s">
        <v>27</v>
      </c>
      <c r="H8475" s="4">
        <v>45763.416770833333</v>
      </c>
      <c r="I8475" t="b">
        <v>0</v>
      </c>
      <c r="J8475" t="b">
        <v>0</v>
      </c>
      <c r="K8475" t="s">
        <v>24</v>
      </c>
      <c r="L8475" t="s">
        <v>22</v>
      </c>
      <c r="M8475">
        <v>77500</v>
      </c>
      <c r="O8475" t="s">
        <v>10895</v>
      </c>
      <c r="P8475" t="s">
        <v>1876</v>
      </c>
    </row>
    <row r="8476" spans="1:16" x14ac:dyDescent="0.25">
      <c r="A8476" t="s">
        <v>0</v>
      </c>
      <c r="B8476" t="s">
        <v>11543</v>
      </c>
      <c r="C8476" t="s">
        <v>167</v>
      </c>
      <c r="D8476" t="s">
        <v>11544</v>
      </c>
      <c r="E8476" t="s">
        <v>20</v>
      </c>
      <c r="F8476" t="b">
        <v>0</v>
      </c>
      <c r="G8476" t="s">
        <v>35</v>
      </c>
      <c r="H8476" s="4">
        <v>45763.417094907411</v>
      </c>
      <c r="I8476" t="b">
        <v>0</v>
      </c>
      <c r="J8476" t="b">
        <v>1</v>
      </c>
      <c r="K8476" t="s">
        <v>24</v>
      </c>
      <c r="L8476" t="s">
        <v>22</v>
      </c>
      <c r="M8476">
        <v>163500</v>
      </c>
      <c r="O8476" t="s">
        <v>524</v>
      </c>
      <c r="P8476" t="s">
        <v>753</v>
      </c>
    </row>
    <row r="8477" spans="1:16" x14ac:dyDescent="0.25">
      <c r="A8477" t="s">
        <v>139</v>
      </c>
      <c r="B8477" t="s">
        <v>11545</v>
      </c>
      <c r="C8477" t="s">
        <v>84</v>
      </c>
      <c r="D8477" t="s">
        <v>3957</v>
      </c>
      <c r="E8477" t="s">
        <v>34</v>
      </c>
      <c r="F8477" t="b">
        <v>0</v>
      </c>
      <c r="G8477" t="s">
        <v>41</v>
      </c>
      <c r="H8477" s="4">
        <v>45763.458726851852</v>
      </c>
      <c r="I8477" t="b">
        <v>0</v>
      </c>
      <c r="J8477" t="b">
        <v>1</v>
      </c>
      <c r="K8477" t="s">
        <v>24</v>
      </c>
      <c r="L8477" t="s">
        <v>36</v>
      </c>
      <c r="N8477">
        <v>42.5</v>
      </c>
      <c r="O8477" t="s">
        <v>3873</v>
      </c>
    </row>
    <row r="8478" spans="1:16" x14ac:dyDescent="0.25">
      <c r="A8478" t="s">
        <v>139</v>
      </c>
      <c r="B8478" t="s">
        <v>277</v>
      </c>
      <c r="C8478" t="s">
        <v>6784</v>
      </c>
      <c r="D8478" t="s">
        <v>3973</v>
      </c>
      <c r="E8478" t="s">
        <v>20</v>
      </c>
      <c r="F8478" t="b">
        <v>0</v>
      </c>
      <c r="G8478" t="s">
        <v>30</v>
      </c>
      <c r="H8478" s="4">
        <v>45763.459027777782</v>
      </c>
      <c r="I8478" t="b">
        <v>0</v>
      </c>
      <c r="J8478" t="b">
        <v>1</v>
      </c>
      <c r="K8478" t="s">
        <v>24</v>
      </c>
      <c r="L8478" t="s">
        <v>22</v>
      </c>
      <c r="M8478">
        <v>95000</v>
      </c>
      <c r="O8478" t="s">
        <v>469</v>
      </c>
      <c r="P8478" t="s">
        <v>11546</v>
      </c>
    </row>
    <row r="8479" spans="1:16" x14ac:dyDescent="0.25">
      <c r="A8479" t="s">
        <v>40</v>
      </c>
      <c r="B8479" t="s">
        <v>7601</v>
      </c>
      <c r="C8479" t="s">
        <v>395</v>
      </c>
      <c r="D8479" t="s">
        <v>4328</v>
      </c>
      <c r="E8479" t="s">
        <v>20</v>
      </c>
      <c r="F8479" t="b">
        <v>0</v>
      </c>
      <c r="G8479" t="s">
        <v>27</v>
      </c>
      <c r="H8479" s="4">
        <v>45763.501585648148</v>
      </c>
      <c r="I8479" t="b">
        <v>0</v>
      </c>
      <c r="J8479" t="b">
        <v>1</v>
      </c>
      <c r="K8479" t="s">
        <v>24</v>
      </c>
      <c r="L8479" t="s">
        <v>22</v>
      </c>
      <c r="M8479">
        <v>165000</v>
      </c>
      <c r="O8479" t="s">
        <v>123</v>
      </c>
      <c r="P8479" t="s">
        <v>7602</v>
      </c>
    </row>
    <row r="8480" spans="1:16" x14ac:dyDescent="0.25">
      <c r="A8480" t="s">
        <v>28</v>
      </c>
      <c r="B8480" t="s">
        <v>11547</v>
      </c>
      <c r="C8480" t="s">
        <v>82</v>
      </c>
      <c r="D8480" t="s">
        <v>3973</v>
      </c>
      <c r="E8480" t="s">
        <v>20</v>
      </c>
      <c r="F8480" t="b">
        <v>0</v>
      </c>
      <c r="G8480" t="s">
        <v>41</v>
      </c>
      <c r="H8480" s="4">
        <v>45763.502222222232</v>
      </c>
      <c r="I8480" t="b">
        <v>0</v>
      </c>
      <c r="J8480" t="b">
        <v>1</v>
      </c>
      <c r="K8480" t="s">
        <v>24</v>
      </c>
      <c r="L8480" t="s">
        <v>22</v>
      </c>
      <c r="M8480">
        <v>176500</v>
      </c>
      <c r="O8480" t="s">
        <v>4535</v>
      </c>
      <c r="P8480" t="s">
        <v>201</v>
      </c>
    </row>
    <row r="8481" spans="1:16" x14ac:dyDescent="0.25">
      <c r="A8481" t="s">
        <v>191</v>
      </c>
      <c r="B8481" t="s">
        <v>11548</v>
      </c>
      <c r="C8481" t="s">
        <v>39</v>
      </c>
      <c r="D8481" t="s">
        <v>11549</v>
      </c>
      <c r="E8481" t="s">
        <v>20</v>
      </c>
      <c r="F8481" t="b">
        <v>1</v>
      </c>
      <c r="G8481" t="s">
        <v>1334</v>
      </c>
      <c r="H8481" s="4">
        <v>45763.50403935185</v>
      </c>
      <c r="I8481" t="b">
        <v>1</v>
      </c>
      <c r="J8481" t="b">
        <v>0</v>
      </c>
      <c r="K8481" t="s">
        <v>1334</v>
      </c>
      <c r="L8481" t="s">
        <v>22</v>
      </c>
      <c r="M8481">
        <v>27400</v>
      </c>
      <c r="O8481" t="s">
        <v>11549</v>
      </c>
      <c r="P8481" t="s">
        <v>11550</v>
      </c>
    </row>
    <row r="8482" spans="1:16" x14ac:dyDescent="0.25">
      <c r="A8482" t="s">
        <v>19</v>
      </c>
      <c r="B8482" t="s">
        <v>3832</v>
      </c>
      <c r="C8482" t="s">
        <v>952</v>
      </c>
      <c r="D8482" t="s">
        <v>4035</v>
      </c>
      <c r="E8482" t="s">
        <v>20</v>
      </c>
      <c r="F8482" t="b">
        <v>0</v>
      </c>
      <c r="G8482" t="s">
        <v>106</v>
      </c>
      <c r="H8482" s="4">
        <v>45763.505914351852</v>
      </c>
      <c r="I8482" t="b">
        <v>0</v>
      </c>
      <c r="J8482" t="b">
        <v>0</v>
      </c>
      <c r="K8482" t="s">
        <v>106</v>
      </c>
      <c r="L8482" t="s">
        <v>22</v>
      </c>
      <c r="M8482">
        <v>132000</v>
      </c>
      <c r="O8482" t="s">
        <v>11551</v>
      </c>
      <c r="P8482" t="s">
        <v>3633</v>
      </c>
    </row>
    <row r="8483" spans="1:16" x14ac:dyDescent="0.25">
      <c r="A8483" t="s">
        <v>0</v>
      </c>
      <c r="B8483" t="s">
        <v>11552</v>
      </c>
      <c r="C8483" t="s">
        <v>11553</v>
      </c>
      <c r="D8483" t="s">
        <v>4035</v>
      </c>
      <c r="E8483" t="s">
        <v>20</v>
      </c>
      <c r="F8483" t="b">
        <v>0</v>
      </c>
      <c r="G8483" t="s">
        <v>314</v>
      </c>
      <c r="H8483" s="4">
        <v>45763.523020833331</v>
      </c>
      <c r="I8483" t="b">
        <v>0</v>
      </c>
      <c r="J8483" t="b">
        <v>0</v>
      </c>
      <c r="K8483" t="s">
        <v>314</v>
      </c>
      <c r="L8483" t="s">
        <v>22</v>
      </c>
      <c r="M8483">
        <v>85695.5</v>
      </c>
      <c r="O8483" t="s">
        <v>11554</v>
      </c>
      <c r="P8483" t="s">
        <v>11555</v>
      </c>
    </row>
    <row r="8484" spans="1:16" x14ac:dyDescent="0.25">
      <c r="A8484" t="s">
        <v>0</v>
      </c>
      <c r="B8484" t="s">
        <v>2602</v>
      </c>
      <c r="C8484" t="s">
        <v>985</v>
      </c>
      <c r="D8484" t="s">
        <v>3828</v>
      </c>
      <c r="E8484" t="s">
        <v>51</v>
      </c>
      <c r="F8484" t="b">
        <v>0</v>
      </c>
      <c r="G8484" t="s">
        <v>27</v>
      </c>
      <c r="H8484" s="4">
        <v>45763.541712962957</v>
      </c>
      <c r="I8484" t="b">
        <v>0</v>
      </c>
      <c r="J8484" t="b">
        <v>0</v>
      </c>
      <c r="K8484" t="s">
        <v>24</v>
      </c>
      <c r="L8484" t="s">
        <v>36</v>
      </c>
      <c r="N8484">
        <v>59.5</v>
      </c>
      <c r="O8484" t="s">
        <v>2807</v>
      </c>
      <c r="P8484" t="s">
        <v>11556</v>
      </c>
    </row>
    <row r="8485" spans="1:16" x14ac:dyDescent="0.25">
      <c r="A8485" t="s">
        <v>0</v>
      </c>
      <c r="B8485" t="s">
        <v>7185</v>
      </c>
      <c r="C8485" t="s">
        <v>306</v>
      </c>
      <c r="D8485" t="s">
        <v>131</v>
      </c>
      <c r="F8485" t="b">
        <v>0</v>
      </c>
      <c r="G8485" t="s">
        <v>27</v>
      </c>
      <c r="H8485" s="4">
        <v>45763.541747685187</v>
      </c>
      <c r="I8485" t="b">
        <v>1</v>
      </c>
      <c r="J8485" t="b">
        <v>0</v>
      </c>
      <c r="K8485" t="s">
        <v>24</v>
      </c>
      <c r="L8485" t="s">
        <v>36</v>
      </c>
      <c r="N8485">
        <v>36.5</v>
      </c>
      <c r="O8485" t="s">
        <v>131</v>
      </c>
      <c r="P8485" t="s">
        <v>1545</v>
      </c>
    </row>
    <row r="8486" spans="1:16" x14ac:dyDescent="0.25">
      <c r="A8486" t="s">
        <v>139</v>
      </c>
      <c r="B8486" t="s">
        <v>1634</v>
      </c>
      <c r="C8486" t="s">
        <v>825</v>
      </c>
      <c r="D8486" t="s">
        <v>3973</v>
      </c>
      <c r="E8486" t="s">
        <v>51</v>
      </c>
      <c r="F8486" t="b">
        <v>0</v>
      </c>
      <c r="G8486" t="s">
        <v>30</v>
      </c>
      <c r="H8486" s="4">
        <v>45763.58394675926</v>
      </c>
      <c r="I8486" t="b">
        <v>0</v>
      </c>
      <c r="J8486" t="b">
        <v>1</v>
      </c>
      <c r="K8486" t="s">
        <v>24</v>
      </c>
      <c r="L8486" t="s">
        <v>36</v>
      </c>
      <c r="N8486">
        <v>52.5</v>
      </c>
      <c r="O8486" t="s">
        <v>131</v>
      </c>
      <c r="P8486" t="s">
        <v>1109</v>
      </c>
    </row>
    <row r="8487" spans="1:16" x14ac:dyDescent="0.25">
      <c r="A8487" t="s">
        <v>1</v>
      </c>
      <c r="B8487" t="s">
        <v>11557</v>
      </c>
      <c r="C8487" t="s">
        <v>151</v>
      </c>
      <c r="D8487" t="s">
        <v>3973</v>
      </c>
      <c r="E8487" t="s">
        <v>20</v>
      </c>
      <c r="F8487" t="b">
        <v>0</v>
      </c>
      <c r="G8487" t="s">
        <v>30</v>
      </c>
      <c r="H8487" s="4">
        <v>45763.584652777783</v>
      </c>
      <c r="I8487" t="b">
        <v>0</v>
      </c>
      <c r="J8487" t="b">
        <v>1</v>
      </c>
      <c r="K8487" t="s">
        <v>24</v>
      </c>
      <c r="L8487" t="s">
        <v>22</v>
      </c>
      <c r="M8487">
        <v>140500</v>
      </c>
      <c r="O8487" t="s">
        <v>2663</v>
      </c>
      <c r="P8487" t="s">
        <v>2072</v>
      </c>
    </row>
    <row r="8488" spans="1:16" x14ac:dyDescent="0.25">
      <c r="A8488" t="s">
        <v>89</v>
      </c>
      <c r="B8488" t="s">
        <v>11558</v>
      </c>
      <c r="C8488" t="s">
        <v>293</v>
      </c>
      <c r="D8488" t="s">
        <v>3973</v>
      </c>
      <c r="E8488" t="s">
        <v>20</v>
      </c>
      <c r="F8488" t="b">
        <v>0</v>
      </c>
      <c r="G8488" t="s">
        <v>27</v>
      </c>
      <c r="H8488" s="4">
        <v>45763.585104166668</v>
      </c>
      <c r="I8488" t="b">
        <v>0</v>
      </c>
      <c r="J8488" t="b">
        <v>1</v>
      </c>
      <c r="K8488" t="s">
        <v>24</v>
      </c>
      <c r="L8488" t="s">
        <v>22</v>
      </c>
      <c r="M8488">
        <v>140000</v>
      </c>
      <c r="O8488" t="s">
        <v>11559</v>
      </c>
      <c r="P8488" t="s">
        <v>11560</v>
      </c>
    </row>
    <row r="8489" spans="1:16" x14ac:dyDescent="0.25">
      <c r="A8489" t="s">
        <v>40</v>
      </c>
      <c r="B8489" t="s">
        <v>40</v>
      </c>
      <c r="C8489" t="s">
        <v>11561</v>
      </c>
      <c r="D8489" t="s">
        <v>3828</v>
      </c>
      <c r="E8489" t="s">
        <v>51</v>
      </c>
      <c r="F8489" t="b">
        <v>0</v>
      </c>
      <c r="G8489" t="s">
        <v>41</v>
      </c>
      <c r="H8489" s="4">
        <v>45763.585277777784</v>
      </c>
      <c r="I8489" t="b">
        <v>1</v>
      </c>
      <c r="J8489" t="b">
        <v>0</v>
      </c>
      <c r="K8489" t="s">
        <v>24</v>
      </c>
      <c r="L8489" t="s">
        <v>36</v>
      </c>
      <c r="N8489">
        <v>70</v>
      </c>
      <c r="O8489" t="s">
        <v>11562</v>
      </c>
      <c r="P8489" t="s">
        <v>161</v>
      </c>
    </row>
    <row r="8490" spans="1:16" x14ac:dyDescent="0.25">
      <c r="A8490" t="s">
        <v>25</v>
      </c>
      <c r="B8490" t="s">
        <v>11563</v>
      </c>
      <c r="C8490" t="s">
        <v>680</v>
      </c>
      <c r="D8490" t="s">
        <v>3600</v>
      </c>
      <c r="E8490" t="s">
        <v>51</v>
      </c>
      <c r="F8490" t="b">
        <v>0</v>
      </c>
      <c r="G8490" t="s">
        <v>41</v>
      </c>
      <c r="H8490" s="4">
        <v>45763.625196759262</v>
      </c>
      <c r="I8490" t="b">
        <v>1</v>
      </c>
      <c r="J8490" t="b">
        <v>0</v>
      </c>
      <c r="K8490" t="s">
        <v>24</v>
      </c>
      <c r="L8490" t="s">
        <v>22</v>
      </c>
      <c r="M8490">
        <v>80000</v>
      </c>
      <c r="O8490" t="s">
        <v>11564</v>
      </c>
      <c r="P8490" t="s">
        <v>11565</v>
      </c>
    </row>
    <row r="8491" spans="1:16" x14ac:dyDescent="0.25">
      <c r="A8491" t="s">
        <v>2</v>
      </c>
      <c r="B8491" t="s">
        <v>11566</v>
      </c>
      <c r="C8491" t="s">
        <v>140</v>
      </c>
      <c r="D8491" t="s">
        <v>3828</v>
      </c>
      <c r="E8491" t="s">
        <v>51</v>
      </c>
      <c r="F8491" t="b">
        <v>0</v>
      </c>
      <c r="G8491" t="s">
        <v>27</v>
      </c>
      <c r="H8491" s="4">
        <v>45763.626643518517</v>
      </c>
      <c r="I8491" t="b">
        <v>0</v>
      </c>
      <c r="J8491" t="b">
        <v>0</v>
      </c>
      <c r="K8491" t="s">
        <v>24</v>
      </c>
      <c r="L8491" t="s">
        <v>36</v>
      </c>
      <c r="N8491">
        <v>62.5</v>
      </c>
      <c r="O8491" t="s">
        <v>11567</v>
      </c>
      <c r="P8491" t="s">
        <v>11568</v>
      </c>
    </row>
    <row r="8492" spans="1:16" x14ac:dyDescent="0.25">
      <c r="A8492" t="s">
        <v>40</v>
      </c>
      <c r="B8492" t="s">
        <v>10903</v>
      </c>
      <c r="C8492" t="s">
        <v>386</v>
      </c>
      <c r="D8492" t="s">
        <v>3828</v>
      </c>
      <c r="E8492" t="s">
        <v>20</v>
      </c>
      <c r="F8492" t="b">
        <v>0</v>
      </c>
      <c r="G8492" t="s">
        <v>41</v>
      </c>
      <c r="H8492" s="4">
        <v>45763.666886574072</v>
      </c>
      <c r="I8492" t="b">
        <v>0</v>
      </c>
      <c r="J8492" t="b">
        <v>1</v>
      </c>
      <c r="K8492" t="s">
        <v>24</v>
      </c>
      <c r="L8492" t="s">
        <v>22</v>
      </c>
      <c r="M8492">
        <v>161500</v>
      </c>
      <c r="O8492" t="s">
        <v>1066</v>
      </c>
      <c r="P8492" t="s">
        <v>10904</v>
      </c>
    </row>
    <row r="8493" spans="1:16" x14ac:dyDescent="0.25">
      <c r="A8493" t="s">
        <v>1</v>
      </c>
      <c r="B8493" t="s">
        <v>2820</v>
      </c>
      <c r="C8493" t="s">
        <v>143</v>
      </c>
      <c r="D8493" t="s">
        <v>3973</v>
      </c>
      <c r="E8493" t="s">
        <v>51</v>
      </c>
      <c r="F8493" t="b">
        <v>0</v>
      </c>
      <c r="G8493" t="s">
        <v>35</v>
      </c>
      <c r="H8493" s="4">
        <v>45763.667141203703</v>
      </c>
      <c r="I8493" t="b">
        <v>0</v>
      </c>
      <c r="J8493" t="b">
        <v>0</v>
      </c>
      <c r="K8493" t="s">
        <v>24</v>
      </c>
      <c r="L8493" t="s">
        <v>36</v>
      </c>
      <c r="N8493">
        <v>54.5</v>
      </c>
      <c r="O8493" t="s">
        <v>1783</v>
      </c>
      <c r="P8493" t="s">
        <v>11569</v>
      </c>
    </row>
    <row r="8494" spans="1:16" x14ac:dyDescent="0.25">
      <c r="A8494" t="s">
        <v>0</v>
      </c>
      <c r="B8494" t="s">
        <v>11570</v>
      </c>
      <c r="C8494" t="s">
        <v>3084</v>
      </c>
      <c r="D8494" t="s">
        <v>3973</v>
      </c>
      <c r="E8494" t="s">
        <v>51</v>
      </c>
      <c r="F8494" t="b">
        <v>0</v>
      </c>
      <c r="G8494" t="s">
        <v>30</v>
      </c>
      <c r="H8494" s="4">
        <v>45763.667986111112</v>
      </c>
      <c r="I8494" t="b">
        <v>1</v>
      </c>
      <c r="J8494" t="b">
        <v>0</v>
      </c>
      <c r="K8494" t="s">
        <v>24</v>
      </c>
      <c r="L8494" t="s">
        <v>36</v>
      </c>
      <c r="N8494">
        <v>26.5</v>
      </c>
      <c r="O8494" t="s">
        <v>539</v>
      </c>
      <c r="P8494" t="s">
        <v>11571</v>
      </c>
    </row>
    <row r="8495" spans="1:16" x14ac:dyDescent="0.25">
      <c r="A8495" t="s">
        <v>1</v>
      </c>
      <c r="B8495" t="s">
        <v>3342</v>
      </c>
      <c r="C8495" t="s">
        <v>517</v>
      </c>
      <c r="D8495" t="s">
        <v>3973</v>
      </c>
      <c r="E8495" t="s">
        <v>51</v>
      </c>
      <c r="F8495" t="b">
        <v>0</v>
      </c>
      <c r="G8495" t="s">
        <v>41</v>
      </c>
      <c r="H8495" s="4">
        <v>45763.708703703713</v>
      </c>
      <c r="I8495" t="b">
        <v>0</v>
      </c>
      <c r="J8495" t="b">
        <v>0</v>
      </c>
      <c r="K8495" t="s">
        <v>24</v>
      </c>
      <c r="L8495" t="s">
        <v>36</v>
      </c>
      <c r="N8495">
        <v>42</v>
      </c>
      <c r="O8495" t="s">
        <v>131</v>
      </c>
      <c r="P8495" t="s">
        <v>11572</v>
      </c>
    </row>
    <row r="8496" spans="1:16" x14ac:dyDescent="0.25">
      <c r="A8496" t="s">
        <v>40</v>
      </c>
      <c r="B8496" t="s">
        <v>11573</v>
      </c>
      <c r="C8496" t="s">
        <v>179</v>
      </c>
      <c r="D8496" t="s">
        <v>3600</v>
      </c>
      <c r="E8496" t="s">
        <v>51</v>
      </c>
      <c r="F8496" t="b">
        <v>0</v>
      </c>
      <c r="G8496" t="s">
        <v>27</v>
      </c>
      <c r="H8496" s="4">
        <v>45763.709849537037</v>
      </c>
      <c r="I8496" t="b">
        <v>0</v>
      </c>
      <c r="J8496" t="b">
        <v>0</v>
      </c>
      <c r="K8496" t="s">
        <v>24</v>
      </c>
      <c r="L8496" t="s">
        <v>22</v>
      </c>
      <c r="M8496">
        <v>140000</v>
      </c>
      <c r="O8496" t="s">
        <v>451</v>
      </c>
      <c r="P8496" t="s">
        <v>8188</v>
      </c>
    </row>
    <row r="8497" spans="1:16" x14ac:dyDescent="0.25">
      <c r="A8497" t="s">
        <v>2</v>
      </c>
      <c r="B8497" t="s">
        <v>11574</v>
      </c>
      <c r="C8497" t="s">
        <v>143</v>
      </c>
      <c r="D8497" t="s">
        <v>4178</v>
      </c>
      <c r="E8497" t="s">
        <v>20</v>
      </c>
      <c r="F8497" t="b">
        <v>0</v>
      </c>
      <c r="G8497" t="s">
        <v>27</v>
      </c>
      <c r="H8497" s="4">
        <v>45763.709907407407</v>
      </c>
      <c r="I8497" t="b">
        <v>0</v>
      </c>
      <c r="J8497" t="b">
        <v>1</v>
      </c>
      <c r="K8497" t="s">
        <v>24</v>
      </c>
      <c r="L8497" t="s">
        <v>22</v>
      </c>
      <c r="M8497">
        <v>207000</v>
      </c>
      <c r="O8497" t="s">
        <v>59</v>
      </c>
      <c r="P8497" t="s">
        <v>2020</v>
      </c>
    </row>
    <row r="8498" spans="1:16" x14ac:dyDescent="0.25">
      <c r="A8498" t="s">
        <v>0</v>
      </c>
      <c r="B8498" t="s">
        <v>2714</v>
      </c>
      <c r="C8498" t="s">
        <v>559</v>
      </c>
      <c r="D8498" t="s">
        <v>3973</v>
      </c>
      <c r="E8498" t="s">
        <v>20</v>
      </c>
      <c r="F8498" t="b">
        <v>0</v>
      </c>
      <c r="G8498" t="s">
        <v>27</v>
      </c>
      <c r="H8498" s="4">
        <v>45763.7500462963</v>
      </c>
      <c r="I8498" t="b">
        <v>0</v>
      </c>
      <c r="J8498" t="b">
        <v>0</v>
      </c>
      <c r="K8498" t="s">
        <v>24</v>
      </c>
      <c r="L8498" t="s">
        <v>22</v>
      </c>
      <c r="M8498">
        <v>76044.5</v>
      </c>
      <c r="O8498" t="s">
        <v>11575</v>
      </c>
    </row>
    <row r="8499" spans="1:16" x14ac:dyDescent="0.25">
      <c r="A8499" t="s">
        <v>0</v>
      </c>
      <c r="B8499" t="s">
        <v>3319</v>
      </c>
      <c r="C8499" t="s">
        <v>39</v>
      </c>
      <c r="D8499" t="s">
        <v>3828</v>
      </c>
      <c r="E8499" t="s">
        <v>20</v>
      </c>
      <c r="F8499" t="b">
        <v>1</v>
      </c>
      <c r="G8499" t="s">
        <v>27</v>
      </c>
      <c r="H8499" s="4">
        <v>45763.7500462963</v>
      </c>
      <c r="I8499" t="b">
        <v>0</v>
      </c>
      <c r="J8499" t="b">
        <v>1</v>
      </c>
      <c r="K8499" t="s">
        <v>24</v>
      </c>
      <c r="L8499" t="s">
        <v>22</v>
      </c>
      <c r="M8499">
        <v>95305</v>
      </c>
      <c r="O8499" t="s">
        <v>3320</v>
      </c>
      <c r="P8499" t="s">
        <v>3683</v>
      </c>
    </row>
    <row r="8500" spans="1:16" x14ac:dyDescent="0.25">
      <c r="A8500" t="s">
        <v>1</v>
      </c>
      <c r="B8500" t="s">
        <v>1257</v>
      </c>
      <c r="C8500" t="s">
        <v>151</v>
      </c>
      <c r="D8500" t="s">
        <v>3973</v>
      </c>
      <c r="E8500" t="s">
        <v>20</v>
      </c>
      <c r="F8500" t="b">
        <v>0</v>
      </c>
      <c r="G8500" t="s">
        <v>30</v>
      </c>
      <c r="H8500" s="4">
        <v>45763.750601851847</v>
      </c>
      <c r="I8500" t="b">
        <v>0</v>
      </c>
      <c r="J8500" t="b">
        <v>0</v>
      </c>
      <c r="K8500" t="s">
        <v>24</v>
      </c>
      <c r="L8500" t="s">
        <v>22</v>
      </c>
      <c r="M8500">
        <v>192500</v>
      </c>
      <c r="O8500" t="s">
        <v>556</v>
      </c>
    </row>
    <row r="8501" spans="1:16" x14ac:dyDescent="0.25">
      <c r="A8501" t="s">
        <v>1</v>
      </c>
      <c r="B8501" t="s">
        <v>11576</v>
      </c>
      <c r="C8501" t="s">
        <v>332</v>
      </c>
      <c r="D8501" t="s">
        <v>2208</v>
      </c>
      <c r="E8501" t="s">
        <v>20</v>
      </c>
      <c r="F8501" t="b">
        <v>0</v>
      </c>
      <c r="G8501" t="s">
        <v>41</v>
      </c>
      <c r="H8501" s="4">
        <v>45763.751006944447</v>
      </c>
      <c r="I8501" t="b">
        <v>0</v>
      </c>
      <c r="J8501" t="b">
        <v>1</v>
      </c>
      <c r="K8501" t="s">
        <v>24</v>
      </c>
      <c r="L8501" t="s">
        <v>22</v>
      </c>
      <c r="M8501">
        <v>100816.5</v>
      </c>
      <c r="O8501" t="s">
        <v>11577</v>
      </c>
      <c r="P8501" t="s">
        <v>11578</v>
      </c>
    </row>
    <row r="8502" spans="1:16" x14ac:dyDescent="0.25">
      <c r="A8502" t="s">
        <v>2</v>
      </c>
      <c r="B8502" t="s">
        <v>2</v>
      </c>
      <c r="C8502" t="s">
        <v>1815</v>
      </c>
      <c r="D8502" t="s">
        <v>3973</v>
      </c>
      <c r="E8502" t="s">
        <v>20</v>
      </c>
      <c r="F8502" t="b">
        <v>0</v>
      </c>
      <c r="G8502" t="s">
        <v>41</v>
      </c>
      <c r="H8502" s="4">
        <v>45763.791932870372</v>
      </c>
      <c r="I8502" t="b">
        <v>0</v>
      </c>
      <c r="J8502" t="b">
        <v>0</v>
      </c>
      <c r="K8502" t="s">
        <v>24</v>
      </c>
      <c r="L8502" t="s">
        <v>22</v>
      </c>
      <c r="M8502">
        <v>110000</v>
      </c>
      <c r="O8502" t="s">
        <v>11433</v>
      </c>
      <c r="P8502" t="s">
        <v>3102</v>
      </c>
    </row>
    <row r="8503" spans="1:16" x14ac:dyDescent="0.25">
      <c r="A8503" t="s">
        <v>19</v>
      </c>
      <c r="B8503" t="s">
        <v>11579</v>
      </c>
      <c r="C8503" t="s">
        <v>140</v>
      </c>
      <c r="D8503" t="s">
        <v>3973</v>
      </c>
      <c r="E8503" t="s">
        <v>20</v>
      </c>
      <c r="F8503" t="b">
        <v>0</v>
      </c>
      <c r="G8503" t="s">
        <v>35</v>
      </c>
      <c r="H8503" s="4">
        <v>45763.792199074072</v>
      </c>
      <c r="I8503" t="b">
        <v>0</v>
      </c>
      <c r="J8503" t="b">
        <v>1</v>
      </c>
      <c r="K8503" t="s">
        <v>24</v>
      </c>
      <c r="L8503" t="s">
        <v>22</v>
      </c>
      <c r="M8503">
        <v>145000</v>
      </c>
      <c r="O8503" t="s">
        <v>11580</v>
      </c>
      <c r="P8503" t="s">
        <v>11581</v>
      </c>
    </row>
    <row r="8504" spans="1:16" x14ac:dyDescent="0.25">
      <c r="A8504" t="s">
        <v>0</v>
      </c>
      <c r="B8504" t="s">
        <v>3830</v>
      </c>
      <c r="C8504" t="s">
        <v>3084</v>
      </c>
      <c r="D8504" t="s">
        <v>3828</v>
      </c>
      <c r="E8504" t="s">
        <v>51</v>
      </c>
      <c r="F8504" t="b">
        <v>0</v>
      </c>
      <c r="G8504" t="s">
        <v>30</v>
      </c>
      <c r="H8504" s="4">
        <v>45763.792222222219</v>
      </c>
      <c r="I8504" t="b">
        <v>0</v>
      </c>
      <c r="J8504" t="b">
        <v>0</v>
      </c>
      <c r="K8504" t="s">
        <v>24</v>
      </c>
      <c r="L8504" t="s">
        <v>36</v>
      </c>
      <c r="N8504">
        <v>26</v>
      </c>
      <c r="O8504" t="s">
        <v>3768</v>
      </c>
      <c r="P8504" t="s">
        <v>11571</v>
      </c>
    </row>
    <row r="8505" spans="1:16" x14ac:dyDescent="0.25">
      <c r="A8505" t="s">
        <v>25</v>
      </c>
      <c r="B8505" t="s">
        <v>11582</v>
      </c>
      <c r="C8505" t="s">
        <v>192</v>
      </c>
      <c r="D8505" t="s">
        <v>3973</v>
      </c>
      <c r="E8505" t="s">
        <v>20</v>
      </c>
      <c r="F8505" t="b">
        <v>0</v>
      </c>
      <c r="G8505" t="s">
        <v>52</v>
      </c>
      <c r="H8505" s="4">
        <v>45763.792430555557</v>
      </c>
      <c r="I8505" t="b">
        <v>0</v>
      </c>
      <c r="J8505" t="b">
        <v>1</v>
      </c>
      <c r="K8505" t="s">
        <v>24</v>
      </c>
      <c r="L8505" t="s">
        <v>22</v>
      </c>
      <c r="M8505">
        <v>105750</v>
      </c>
      <c r="O8505" t="s">
        <v>408</v>
      </c>
      <c r="P8505" t="s">
        <v>11583</v>
      </c>
    </row>
    <row r="8506" spans="1:16" x14ac:dyDescent="0.25">
      <c r="A8506" t="s">
        <v>1</v>
      </c>
      <c r="B8506" t="s">
        <v>11584</v>
      </c>
      <c r="C8506" t="s">
        <v>1397</v>
      </c>
      <c r="D8506" t="s">
        <v>6932</v>
      </c>
      <c r="E8506" t="s">
        <v>51</v>
      </c>
      <c r="F8506" t="b">
        <v>0</v>
      </c>
      <c r="G8506" t="s">
        <v>27</v>
      </c>
      <c r="H8506" s="4">
        <v>45763.792557870373</v>
      </c>
      <c r="I8506" t="b">
        <v>0</v>
      </c>
      <c r="J8506" t="b">
        <v>0</v>
      </c>
      <c r="K8506" t="s">
        <v>24</v>
      </c>
      <c r="L8506" t="s">
        <v>36</v>
      </c>
      <c r="N8506">
        <v>63.5</v>
      </c>
      <c r="O8506" t="s">
        <v>1613</v>
      </c>
      <c r="P8506" t="s">
        <v>1870</v>
      </c>
    </row>
    <row r="8507" spans="1:16" x14ac:dyDescent="0.25">
      <c r="A8507" t="s">
        <v>0</v>
      </c>
      <c r="B8507" t="s">
        <v>3319</v>
      </c>
      <c r="C8507" t="s">
        <v>990</v>
      </c>
      <c r="D8507" t="s">
        <v>3973</v>
      </c>
      <c r="E8507" t="s">
        <v>20</v>
      </c>
      <c r="F8507" t="b">
        <v>0</v>
      </c>
      <c r="G8507" t="s">
        <v>27</v>
      </c>
      <c r="H8507" s="4">
        <v>45763.833379629628</v>
      </c>
      <c r="I8507" t="b">
        <v>0</v>
      </c>
      <c r="J8507" t="b">
        <v>1</v>
      </c>
      <c r="K8507" t="s">
        <v>24</v>
      </c>
      <c r="L8507" t="s">
        <v>22</v>
      </c>
      <c r="M8507">
        <v>98165.5</v>
      </c>
      <c r="O8507" t="s">
        <v>8830</v>
      </c>
      <c r="P8507" t="s">
        <v>3683</v>
      </c>
    </row>
    <row r="8508" spans="1:16" x14ac:dyDescent="0.25">
      <c r="A8508" t="s">
        <v>0</v>
      </c>
      <c r="B8508" t="s">
        <v>9146</v>
      </c>
      <c r="C8508" t="s">
        <v>151</v>
      </c>
      <c r="D8508" t="s">
        <v>3973</v>
      </c>
      <c r="E8508" t="s">
        <v>20</v>
      </c>
      <c r="F8508" t="b">
        <v>0</v>
      </c>
      <c r="G8508" t="s">
        <v>30</v>
      </c>
      <c r="H8508" s="4">
        <v>45763.83388888889</v>
      </c>
      <c r="I8508" t="b">
        <v>0</v>
      </c>
      <c r="J8508" t="b">
        <v>1</v>
      </c>
      <c r="K8508" t="s">
        <v>24</v>
      </c>
      <c r="L8508" t="s">
        <v>22</v>
      </c>
      <c r="M8508">
        <v>93500</v>
      </c>
      <c r="O8508" t="s">
        <v>9147</v>
      </c>
      <c r="P8508" t="s">
        <v>11585</v>
      </c>
    </row>
    <row r="8509" spans="1:16" x14ac:dyDescent="0.25">
      <c r="A8509" t="s">
        <v>25</v>
      </c>
      <c r="B8509" t="s">
        <v>11586</v>
      </c>
      <c r="C8509" t="s">
        <v>2788</v>
      </c>
      <c r="D8509" t="s">
        <v>2208</v>
      </c>
      <c r="E8509" t="s">
        <v>20</v>
      </c>
      <c r="F8509" t="b">
        <v>0</v>
      </c>
      <c r="G8509" t="s">
        <v>52</v>
      </c>
      <c r="H8509" s="4">
        <v>45763.834120370368</v>
      </c>
      <c r="I8509" t="b">
        <v>0</v>
      </c>
      <c r="J8509" t="b">
        <v>0</v>
      </c>
      <c r="K8509" t="s">
        <v>24</v>
      </c>
      <c r="L8509" t="s">
        <v>36</v>
      </c>
      <c r="N8509">
        <v>41.189998626708977</v>
      </c>
      <c r="O8509" t="s">
        <v>11587</v>
      </c>
      <c r="P8509" t="s">
        <v>11588</v>
      </c>
    </row>
    <row r="8510" spans="1:16" x14ac:dyDescent="0.25">
      <c r="A8510" t="s">
        <v>0</v>
      </c>
      <c r="B8510" t="s">
        <v>11529</v>
      </c>
      <c r="C8510" t="s">
        <v>1986</v>
      </c>
      <c r="D8510" t="s">
        <v>3828</v>
      </c>
      <c r="E8510" t="s">
        <v>20</v>
      </c>
      <c r="F8510" t="b">
        <v>0</v>
      </c>
      <c r="G8510" t="s">
        <v>23</v>
      </c>
      <c r="H8510" s="4">
        <v>45763.834710648152</v>
      </c>
      <c r="I8510" t="b">
        <v>0</v>
      </c>
      <c r="J8510" t="b">
        <v>1</v>
      </c>
      <c r="K8510" t="s">
        <v>24</v>
      </c>
      <c r="L8510" t="s">
        <v>22</v>
      </c>
      <c r="M8510">
        <v>58327.5</v>
      </c>
      <c r="O8510" t="s">
        <v>2723</v>
      </c>
      <c r="P8510" t="s">
        <v>3813</v>
      </c>
    </row>
    <row r="8511" spans="1:16" x14ac:dyDescent="0.25">
      <c r="A8511" t="s">
        <v>2</v>
      </c>
      <c r="B8511" t="s">
        <v>2</v>
      </c>
      <c r="C8511" t="s">
        <v>3615</v>
      </c>
      <c r="D8511" t="s">
        <v>3973</v>
      </c>
      <c r="E8511" t="s">
        <v>51</v>
      </c>
      <c r="F8511" t="b">
        <v>0</v>
      </c>
      <c r="G8511" t="s">
        <v>27</v>
      </c>
      <c r="H8511" s="4">
        <v>45763.835046296299</v>
      </c>
      <c r="I8511" t="b">
        <v>0</v>
      </c>
      <c r="J8511" t="b">
        <v>0</v>
      </c>
      <c r="K8511" t="s">
        <v>24</v>
      </c>
      <c r="L8511" t="s">
        <v>36</v>
      </c>
      <c r="N8511">
        <v>72.5</v>
      </c>
      <c r="O8511" t="s">
        <v>1301</v>
      </c>
      <c r="P8511" t="s">
        <v>11589</v>
      </c>
    </row>
    <row r="8512" spans="1:16" x14ac:dyDescent="0.25">
      <c r="A8512" t="s">
        <v>89</v>
      </c>
      <c r="B8512" t="s">
        <v>11590</v>
      </c>
      <c r="C8512" t="s">
        <v>192</v>
      </c>
      <c r="D8512" t="s">
        <v>3973</v>
      </c>
      <c r="E8512" t="s">
        <v>20</v>
      </c>
      <c r="F8512" t="b">
        <v>0</v>
      </c>
      <c r="G8512" t="s">
        <v>27</v>
      </c>
      <c r="H8512" s="4">
        <v>45763.835104166668</v>
      </c>
      <c r="I8512" t="b">
        <v>0</v>
      </c>
      <c r="J8512" t="b">
        <v>1</v>
      </c>
      <c r="K8512" t="s">
        <v>24</v>
      </c>
      <c r="L8512" t="s">
        <v>22</v>
      </c>
      <c r="M8512">
        <v>142500</v>
      </c>
      <c r="O8512" t="s">
        <v>11591</v>
      </c>
      <c r="P8512" t="s">
        <v>11592</v>
      </c>
    </row>
    <row r="8513" spans="1:16" x14ac:dyDescent="0.25">
      <c r="A8513" t="s">
        <v>40</v>
      </c>
      <c r="B8513" t="s">
        <v>11573</v>
      </c>
      <c r="C8513" t="s">
        <v>179</v>
      </c>
      <c r="D8513" t="s">
        <v>3828</v>
      </c>
      <c r="E8513" t="s">
        <v>20</v>
      </c>
      <c r="F8513" t="b">
        <v>0</v>
      </c>
      <c r="G8513" t="s">
        <v>35</v>
      </c>
      <c r="H8513" s="4">
        <v>45763.835636574076</v>
      </c>
      <c r="I8513" t="b">
        <v>0</v>
      </c>
      <c r="J8513" t="b">
        <v>0</v>
      </c>
      <c r="K8513" t="s">
        <v>24</v>
      </c>
      <c r="L8513" t="s">
        <v>22</v>
      </c>
      <c r="M8513">
        <v>150000</v>
      </c>
      <c r="O8513" t="s">
        <v>707</v>
      </c>
      <c r="P8513" t="s">
        <v>11593</v>
      </c>
    </row>
    <row r="8514" spans="1:16" x14ac:dyDescent="0.25">
      <c r="A8514" t="s">
        <v>1</v>
      </c>
      <c r="B8514" t="s">
        <v>11594</v>
      </c>
      <c r="C8514" t="s">
        <v>82</v>
      </c>
      <c r="D8514" t="s">
        <v>3973</v>
      </c>
      <c r="E8514" t="s">
        <v>20</v>
      </c>
      <c r="F8514" t="b">
        <v>0</v>
      </c>
      <c r="G8514" t="s">
        <v>27</v>
      </c>
      <c r="H8514" s="4">
        <v>45763.875891203701</v>
      </c>
      <c r="I8514" t="b">
        <v>1</v>
      </c>
      <c r="J8514" t="b">
        <v>0</v>
      </c>
      <c r="K8514" t="s">
        <v>24</v>
      </c>
      <c r="L8514" t="s">
        <v>22</v>
      </c>
      <c r="M8514">
        <v>237500</v>
      </c>
      <c r="O8514" t="s">
        <v>69</v>
      </c>
      <c r="P8514" t="s">
        <v>11595</v>
      </c>
    </row>
    <row r="8515" spans="1:16" x14ac:dyDescent="0.25">
      <c r="A8515" t="s">
        <v>2</v>
      </c>
      <c r="B8515" t="s">
        <v>11596</v>
      </c>
      <c r="C8515" t="s">
        <v>39</v>
      </c>
      <c r="D8515" t="s">
        <v>3828</v>
      </c>
      <c r="E8515" t="s">
        <v>20</v>
      </c>
      <c r="F8515" t="b">
        <v>1</v>
      </c>
      <c r="G8515" t="s">
        <v>27</v>
      </c>
      <c r="H8515" s="4">
        <v>45763.876597222217</v>
      </c>
      <c r="I8515" t="b">
        <v>0</v>
      </c>
      <c r="J8515" t="b">
        <v>0</v>
      </c>
      <c r="K8515" t="s">
        <v>24</v>
      </c>
      <c r="L8515" t="s">
        <v>22</v>
      </c>
      <c r="M8515">
        <v>105512.5</v>
      </c>
      <c r="O8515" t="s">
        <v>11597</v>
      </c>
      <c r="P8515" t="s">
        <v>11598</v>
      </c>
    </row>
    <row r="8516" spans="1:16" x14ac:dyDescent="0.25">
      <c r="A8516" t="s">
        <v>2</v>
      </c>
      <c r="B8516" t="s">
        <v>195</v>
      </c>
      <c r="C8516" t="s">
        <v>11599</v>
      </c>
      <c r="D8516" t="s">
        <v>3828</v>
      </c>
      <c r="E8516" t="s">
        <v>20</v>
      </c>
      <c r="F8516" t="b">
        <v>0</v>
      </c>
      <c r="G8516" t="s">
        <v>23</v>
      </c>
      <c r="H8516" s="4">
        <v>45763.876689814817</v>
      </c>
      <c r="I8516" t="b">
        <v>0</v>
      </c>
      <c r="J8516" t="b">
        <v>1</v>
      </c>
      <c r="K8516" t="s">
        <v>24</v>
      </c>
      <c r="L8516" t="s">
        <v>22</v>
      </c>
      <c r="M8516">
        <v>172500</v>
      </c>
      <c r="O8516" t="s">
        <v>11600</v>
      </c>
      <c r="P8516" t="s">
        <v>11601</v>
      </c>
    </row>
    <row r="8517" spans="1:16" x14ac:dyDescent="0.25">
      <c r="A8517" t="s">
        <v>40</v>
      </c>
      <c r="B8517" t="s">
        <v>11602</v>
      </c>
      <c r="C8517" t="s">
        <v>9910</v>
      </c>
      <c r="D8517" t="s">
        <v>3973</v>
      </c>
      <c r="E8517" t="s">
        <v>51</v>
      </c>
      <c r="F8517" t="b">
        <v>0</v>
      </c>
      <c r="G8517" t="s">
        <v>27</v>
      </c>
      <c r="H8517" s="4">
        <v>45763.918379629627</v>
      </c>
      <c r="I8517" t="b">
        <v>1</v>
      </c>
      <c r="J8517" t="b">
        <v>0</v>
      </c>
      <c r="K8517" t="s">
        <v>24</v>
      </c>
      <c r="L8517" t="s">
        <v>36</v>
      </c>
      <c r="N8517">
        <v>64</v>
      </c>
      <c r="O8517" t="s">
        <v>11603</v>
      </c>
      <c r="P8517" t="s">
        <v>1169</v>
      </c>
    </row>
    <row r="8518" spans="1:16" x14ac:dyDescent="0.25">
      <c r="A8518" t="s">
        <v>1</v>
      </c>
      <c r="B8518" t="s">
        <v>11604</v>
      </c>
      <c r="C8518" t="s">
        <v>192</v>
      </c>
      <c r="D8518" t="s">
        <v>3600</v>
      </c>
      <c r="E8518" t="s">
        <v>51</v>
      </c>
      <c r="F8518" t="b">
        <v>0</v>
      </c>
      <c r="G8518" t="s">
        <v>23</v>
      </c>
      <c r="H8518" s="4">
        <v>45763.959826388891</v>
      </c>
      <c r="I8518" t="b">
        <v>0</v>
      </c>
      <c r="J8518" t="b">
        <v>0</v>
      </c>
      <c r="K8518" t="s">
        <v>24</v>
      </c>
      <c r="L8518" t="s">
        <v>36</v>
      </c>
      <c r="N8518">
        <v>50</v>
      </c>
      <c r="O8518" t="s">
        <v>11605</v>
      </c>
    </row>
    <row r="8519" spans="1:16" x14ac:dyDescent="0.25">
      <c r="A8519" t="s">
        <v>40</v>
      </c>
      <c r="B8519" t="s">
        <v>10903</v>
      </c>
      <c r="C8519" t="s">
        <v>44</v>
      </c>
      <c r="D8519" t="s">
        <v>3973</v>
      </c>
      <c r="E8519" t="s">
        <v>20</v>
      </c>
      <c r="F8519" t="b">
        <v>0</v>
      </c>
      <c r="G8519" t="s">
        <v>27</v>
      </c>
      <c r="H8519" s="4">
        <v>45763.960127314807</v>
      </c>
      <c r="I8519" t="b">
        <v>0</v>
      </c>
      <c r="J8519" t="b">
        <v>1</v>
      </c>
      <c r="K8519" t="s">
        <v>24</v>
      </c>
      <c r="L8519" t="s">
        <v>22</v>
      </c>
      <c r="M8519">
        <v>161500</v>
      </c>
      <c r="O8519" t="s">
        <v>1066</v>
      </c>
      <c r="P8519" t="s">
        <v>10904</v>
      </c>
    </row>
    <row r="8520" spans="1:16" x14ac:dyDescent="0.25">
      <c r="A8520" t="s">
        <v>89</v>
      </c>
      <c r="B8520" t="s">
        <v>11484</v>
      </c>
      <c r="C8520" t="s">
        <v>3387</v>
      </c>
      <c r="D8520" t="s">
        <v>3973</v>
      </c>
      <c r="E8520" t="s">
        <v>51</v>
      </c>
      <c r="F8520" t="b">
        <v>0</v>
      </c>
      <c r="G8520" t="s">
        <v>41</v>
      </c>
      <c r="H8520" s="4">
        <v>45763.96020833333</v>
      </c>
      <c r="I8520" t="b">
        <v>1</v>
      </c>
      <c r="J8520" t="b">
        <v>0</v>
      </c>
      <c r="K8520" t="s">
        <v>24</v>
      </c>
      <c r="L8520" t="s">
        <v>36</v>
      </c>
      <c r="N8520">
        <v>87.5</v>
      </c>
      <c r="O8520" t="s">
        <v>1812</v>
      </c>
      <c r="P8520" t="s">
        <v>11606</v>
      </c>
    </row>
    <row r="8521" spans="1:16" x14ac:dyDescent="0.25">
      <c r="A8521" t="s">
        <v>0</v>
      </c>
      <c r="B8521" t="s">
        <v>766</v>
      </c>
      <c r="C8521" t="s">
        <v>10408</v>
      </c>
      <c r="D8521" t="s">
        <v>5123</v>
      </c>
      <c r="E8521" t="s">
        <v>20</v>
      </c>
      <c r="F8521" t="b">
        <v>0</v>
      </c>
      <c r="G8521" t="s">
        <v>41</v>
      </c>
      <c r="H8521" s="4">
        <v>45764.000219907408</v>
      </c>
      <c r="I8521" t="b">
        <v>1</v>
      </c>
      <c r="J8521" t="b">
        <v>0</v>
      </c>
      <c r="K8521" t="s">
        <v>24</v>
      </c>
      <c r="L8521" t="s">
        <v>22</v>
      </c>
      <c r="M8521">
        <v>46500</v>
      </c>
      <c r="O8521" t="s">
        <v>3205</v>
      </c>
      <c r="P8521" t="s">
        <v>1075</v>
      </c>
    </row>
    <row r="8522" spans="1:16" x14ac:dyDescent="0.25">
      <c r="A8522" t="s">
        <v>0</v>
      </c>
      <c r="B8522" t="s">
        <v>2714</v>
      </c>
      <c r="C8522" t="s">
        <v>486</v>
      </c>
      <c r="D8522" t="s">
        <v>3973</v>
      </c>
      <c r="E8522" t="s">
        <v>20</v>
      </c>
      <c r="F8522" t="b">
        <v>0</v>
      </c>
      <c r="G8522" t="s">
        <v>27</v>
      </c>
      <c r="H8522" s="4">
        <v>45764.041747685187</v>
      </c>
      <c r="I8522" t="b">
        <v>0</v>
      </c>
      <c r="J8522" t="b">
        <v>0</v>
      </c>
      <c r="K8522" t="s">
        <v>24</v>
      </c>
      <c r="L8522" t="s">
        <v>22</v>
      </c>
      <c r="M8522">
        <v>98165.5</v>
      </c>
      <c r="O8522" t="s">
        <v>3612</v>
      </c>
      <c r="P8522" t="s">
        <v>11607</v>
      </c>
    </row>
    <row r="8523" spans="1:16" x14ac:dyDescent="0.25">
      <c r="A8523" t="s">
        <v>2</v>
      </c>
      <c r="B8523" t="s">
        <v>11608</v>
      </c>
      <c r="C8523" t="s">
        <v>639</v>
      </c>
      <c r="D8523" t="s">
        <v>2532</v>
      </c>
      <c r="E8523" t="s">
        <v>20</v>
      </c>
      <c r="F8523" t="b">
        <v>0</v>
      </c>
      <c r="G8523" t="s">
        <v>27</v>
      </c>
      <c r="H8523" s="4">
        <v>45764.043194444443</v>
      </c>
      <c r="I8523" t="b">
        <v>1</v>
      </c>
      <c r="J8523" t="b">
        <v>1</v>
      </c>
      <c r="K8523" t="s">
        <v>24</v>
      </c>
      <c r="L8523" t="s">
        <v>36</v>
      </c>
      <c r="N8523">
        <v>20</v>
      </c>
      <c r="O8523" t="s">
        <v>954</v>
      </c>
      <c r="P8523" t="s">
        <v>11609</v>
      </c>
    </row>
    <row r="8524" spans="1:16" x14ac:dyDescent="0.25">
      <c r="A8524" t="s">
        <v>1</v>
      </c>
      <c r="B8524" t="s">
        <v>11610</v>
      </c>
      <c r="C8524" t="s">
        <v>49</v>
      </c>
      <c r="D8524" t="s">
        <v>3828</v>
      </c>
      <c r="E8524" t="s">
        <v>20</v>
      </c>
      <c r="F8524" t="b">
        <v>0</v>
      </c>
      <c r="G8524" t="s">
        <v>41</v>
      </c>
      <c r="H8524" s="4">
        <v>45764.084374999999</v>
      </c>
      <c r="I8524" t="b">
        <v>0</v>
      </c>
      <c r="J8524" t="b">
        <v>1</v>
      </c>
      <c r="K8524" t="s">
        <v>24</v>
      </c>
      <c r="L8524" t="s">
        <v>22</v>
      </c>
      <c r="M8524">
        <v>269000</v>
      </c>
      <c r="O8524" t="s">
        <v>1738</v>
      </c>
      <c r="P8524" t="s">
        <v>11611</v>
      </c>
    </row>
    <row r="8525" spans="1:16" x14ac:dyDescent="0.25">
      <c r="A8525" t="s">
        <v>2</v>
      </c>
      <c r="B8525" t="s">
        <v>11612</v>
      </c>
      <c r="C8525" t="s">
        <v>94</v>
      </c>
      <c r="D8525" t="s">
        <v>3957</v>
      </c>
      <c r="E8525" t="s">
        <v>20</v>
      </c>
      <c r="F8525" t="b">
        <v>0</v>
      </c>
      <c r="G8525" t="s">
        <v>27</v>
      </c>
      <c r="H8525" s="4">
        <v>45764.084930555553</v>
      </c>
      <c r="I8525" t="b">
        <v>1</v>
      </c>
      <c r="J8525" t="b">
        <v>0</v>
      </c>
      <c r="K8525" t="s">
        <v>24</v>
      </c>
      <c r="L8525" t="s">
        <v>36</v>
      </c>
      <c r="N8525">
        <v>36.909999847412109</v>
      </c>
      <c r="O8525" t="s">
        <v>11613</v>
      </c>
      <c r="P8525" t="s">
        <v>11614</v>
      </c>
    </row>
    <row r="8526" spans="1:16" x14ac:dyDescent="0.25">
      <c r="A8526" t="s">
        <v>1</v>
      </c>
      <c r="B8526" t="s">
        <v>11615</v>
      </c>
      <c r="C8526" t="s">
        <v>54</v>
      </c>
      <c r="D8526" t="s">
        <v>3828</v>
      </c>
      <c r="E8526" t="s">
        <v>51</v>
      </c>
      <c r="F8526" t="b">
        <v>0</v>
      </c>
      <c r="G8526" t="s">
        <v>27</v>
      </c>
      <c r="H8526" s="4">
        <v>45764.085034722222</v>
      </c>
      <c r="I8526" t="b">
        <v>0</v>
      </c>
      <c r="J8526" t="b">
        <v>0</v>
      </c>
      <c r="K8526" t="s">
        <v>24</v>
      </c>
      <c r="L8526" t="s">
        <v>36</v>
      </c>
      <c r="N8526">
        <v>68</v>
      </c>
      <c r="O8526" t="s">
        <v>10948</v>
      </c>
      <c r="P8526" t="s">
        <v>11616</v>
      </c>
    </row>
    <row r="8527" spans="1:16" x14ac:dyDescent="0.25">
      <c r="A8527" t="s">
        <v>25</v>
      </c>
      <c r="B8527" t="s">
        <v>11617</v>
      </c>
      <c r="C8527" t="s">
        <v>39</v>
      </c>
      <c r="D8527" t="s">
        <v>7658</v>
      </c>
      <c r="E8527" t="s">
        <v>20</v>
      </c>
      <c r="F8527" t="b">
        <v>1</v>
      </c>
      <c r="G8527" t="s">
        <v>473</v>
      </c>
      <c r="H8527" s="4">
        <v>45764.123530092591</v>
      </c>
      <c r="I8527" t="b">
        <v>0</v>
      </c>
      <c r="J8527" t="b">
        <v>0</v>
      </c>
      <c r="K8527" t="s">
        <v>473</v>
      </c>
      <c r="L8527" t="s">
        <v>22</v>
      </c>
      <c r="M8527">
        <v>100000</v>
      </c>
      <c r="O8527" t="s">
        <v>3418</v>
      </c>
      <c r="P8527" t="s">
        <v>48</v>
      </c>
    </row>
    <row r="8528" spans="1:16" x14ac:dyDescent="0.25">
      <c r="A8528" t="s">
        <v>0</v>
      </c>
      <c r="B8528" t="s">
        <v>10272</v>
      </c>
      <c r="C8528" t="s">
        <v>2736</v>
      </c>
      <c r="D8528" t="s">
        <v>3970</v>
      </c>
      <c r="E8528" t="s">
        <v>20</v>
      </c>
      <c r="F8528" t="b">
        <v>0</v>
      </c>
      <c r="G8528" t="s">
        <v>27</v>
      </c>
      <c r="H8528" s="4">
        <v>45764.249988425923</v>
      </c>
      <c r="I8528" t="b">
        <v>0</v>
      </c>
      <c r="J8528" t="b">
        <v>1</v>
      </c>
      <c r="K8528" t="s">
        <v>24</v>
      </c>
      <c r="L8528" t="s">
        <v>22</v>
      </c>
      <c r="M8528">
        <v>87500</v>
      </c>
      <c r="O8528" t="s">
        <v>10273</v>
      </c>
      <c r="P8528" t="s">
        <v>10274</v>
      </c>
    </row>
    <row r="8529" spans="1:16" x14ac:dyDescent="0.25">
      <c r="A8529" t="s">
        <v>0</v>
      </c>
      <c r="B8529" t="s">
        <v>10111</v>
      </c>
      <c r="C8529" t="s">
        <v>82</v>
      </c>
      <c r="D8529" t="s">
        <v>3383</v>
      </c>
      <c r="E8529" t="s">
        <v>51</v>
      </c>
      <c r="F8529" t="b">
        <v>0</v>
      </c>
      <c r="G8529" t="s">
        <v>27</v>
      </c>
      <c r="H8529" s="4">
        <v>45764.249988425923</v>
      </c>
      <c r="I8529" t="b">
        <v>1</v>
      </c>
      <c r="J8529" t="b">
        <v>0</v>
      </c>
      <c r="K8529" t="s">
        <v>24</v>
      </c>
      <c r="L8529" t="s">
        <v>36</v>
      </c>
      <c r="N8529">
        <v>57.5</v>
      </c>
      <c r="O8529" t="s">
        <v>2450</v>
      </c>
      <c r="P8529" t="s">
        <v>10112</v>
      </c>
    </row>
    <row r="8530" spans="1:16" x14ac:dyDescent="0.25">
      <c r="A8530" t="s">
        <v>0</v>
      </c>
      <c r="B8530" t="s">
        <v>11274</v>
      </c>
      <c r="C8530" t="s">
        <v>372</v>
      </c>
      <c r="D8530" t="s">
        <v>2208</v>
      </c>
      <c r="E8530" t="s">
        <v>20</v>
      </c>
      <c r="F8530" t="b">
        <v>0</v>
      </c>
      <c r="G8530" t="s">
        <v>27</v>
      </c>
      <c r="H8530" s="4">
        <v>45764.249988425923</v>
      </c>
      <c r="I8530" t="b">
        <v>1</v>
      </c>
      <c r="J8530" t="b">
        <v>0</v>
      </c>
      <c r="K8530" t="s">
        <v>24</v>
      </c>
      <c r="L8530" t="s">
        <v>22</v>
      </c>
      <c r="M8530">
        <v>62500</v>
      </c>
      <c r="O8530" t="s">
        <v>930</v>
      </c>
      <c r="P8530" t="s">
        <v>2335</v>
      </c>
    </row>
    <row r="8531" spans="1:16" x14ac:dyDescent="0.25">
      <c r="A8531" t="s">
        <v>0</v>
      </c>
      <c r="B8531" t="s">
        <v>1219</v>
      </c>
      <c r="C8531" t="s">
        <v>787</v>
      </c>
      <c r="D8531" t="s">
        <v>11618</v>
      </c>
      <c r="E8531" t="s">
        <v>20</v>
      </c>
      <c r="F8531" t="b">
        <v>0</v>
      </c>
      <c r="G8531" t="s">
        <v>41</v>
      </c>
      <c r="H8531" s="4">
        <v>45764.250381944446</v>
      </c>
      <c r="I8531" t="b">
        <v>0</v>
      </c>
      <c r="J8531" t="b">
        <v>1</v>
      </c>
      <c r="K8531" t="s">
        <v>24</v>
      </c>
      <c r="L8531" t="s">
        <v>22</v>
      </c>
      <c r="M8531">
        <v>100000</v>
      </c>
      <c r="O8531" t="s">
        <v>1238</v>
      </c>
      <c r="P8531" t="s">
        <v>119</v>
      </c>
    </row>
    <row r="8532" spans="1:16" x14ac:dyDescent="0.25">
      <c r="A8532" t="s">
        <v>25</v>
      </c>
      <c r="B8532" t="s">
        <v>11619</v>
      </c>
      <c r="C8532" t="s">
        <v>167</v>
      </c>
      <c r="D8532" t="s">
        <v>3828</v>
      </c>
      <c r="E8532" t="s">
        <v>20</v>
      </c>
      <c r="F8532" t="b">
        <v>0</v>
      </c>
      <c r="G8532" t="s">
        <v>35</v>
      </c>
      <c r="H8532" s="4">
        <v>45764.250532407408</v>
      </c>
      <c r="I8532" t="b">
        <v>0</v>
      </c>
      <c r="J8532" t="b">
        <v>0</v>
      </c>
      <c r="K8532" t="s">
        <v>24</v>
      </c>
      <c r="L8532" t="s">
        <v>22</v>
      </c>
      <c r="M8532">
        <v>112500</v>
      </c>
      <c r="O8532" t="s">
        <v>3301</v>
      </c>
      <c r="P8532" t="s">
        <v>11620</v>
      </c>
    </row>
    <row r="8533" spans="1:16" x14ac:dyDescent="0.25">
      <c r="A8533" t="s">
        <v>0</v>
      </c>
      <c r="B8533" t="s">
        <v>0</v>
      </c>
      <c r="C8533" t="s">
        <v>3330</v>
      </c>
      <c r="D8533" t="s">
        <v>3828</v>
      </c>
      <c r="E8533" t="s">
        <v>51</v>
      </c>
      <c r="F8533" t="b">
        <v>0</v>
      </c>
      <c r="G8533" t="s">
        <v>30</v>
      </c>
      <c r="H8533" s="4">
        <v>45764.250625000001</v>
      </c>
      <c r="I8533" t="b">
        <v>0</v>
      </c>
      <c r="J8533" t="b">
        <v>0</v>
      </c>
      <c r="K8533" t="s">
        <v>24</v>
      </c>
      <c r="L8533" t="s">
        <v>22</v>
      </c>
      <c r="M8533">
        <v>76212</v>
      </c>
      <c r="O8533" t="s">
        <v>9345</v>
      </c>
      <c r="P8533" t="s">
        <v>9346</v>
      </c>
    </row>
    <row r="8534" spans="1:16" x14ac:dyDescent="0.25">
      <c r="A8534" t="s">
        <v>1</v>
      </c>
      <c r="B8534" t="s">
        <v>663</v>
      </c>
      <c r="C8534" t="s">
        <v>11621</v>
      </c>
      <c r="D8534" t="s">
        <v>11622</v>
      </c>
      <c r="E8534" t="s">
        <v>20</v>
      </c>
      <c r="F8534" t="b">
        <v>0</v>
      </c>
      <c r="G8534" t="s">
        <v>35</v>
      </c>
      <c r="H8534" s="4">
        <v>45764.251226851848</v>
      </c>
      <c r="I8534" t="b">
        <v>0</v>
      </c>
      <c r="J8534" t="b">
        <v>1</v>
      </c>
      <c r="K8534" t="s">
        <v>24</v>
      </c>
      <c r="L8534" t="s">
        <v>22</v>
      </c>
      <c r="M8534">
        <v>124350</v>
      </c>
      <c r="O8534" t="s">
        <v>664</v>
      </c>
      <c r="P8534" t="s">
        <v>9347</v>
      </c>
    </row>
    <row r="8535" spans="1:16" x14ac:dyDescent="0.25">
      <c r="A8535" t="s">
        <v>2</v>
      </c>
      <c r="B8535" t="s">
        <v>8109</v>
      </c>
      <c r="C8535" t="s">
        <v>82</v>
      </c>
      <c r="D8535" t="s">
        <v>4205</v>
      </c>
      <c r="E8535" t="s">
        <v>20</v>
      </c>
      <c r="F8535" t="b">
        <v>0</v>
      </c>
      <c r="G8535" t="s">
        <v>27</v>
      </c>
      <c r="H8535" s="4">
        <v>45764.251481481479</v>
      </c>
      <c r="I8535" t="b">
        <v>0</v>
      </c>
      <c r="J8535" t="b">
        <v>1</v>
      </c>
      <c r="K8535" t="s">
        <v>24</v>
      </c>
      <c r="L8535" t="s">
        <v>22</v>
      </c>
      <c r="M8535">
        <v>165500</v>
      </c>
      <c r="O8535" t="s">
        <v>5006</v>
      </c>
      <c r="P8535" t="s">
        <v>5569</v>
      </c>
    </row>
    <row r="8536" spans="1:16" x14ac:dyDescent="0.25">
      <c r="A8536" t="s">
        <v>2</v>
      </c>
      <c r="B8536" t="s">
        <v>9495</v>
      </c>
      <c r="C8536" t="s">
        <v>1216</v>
      </c>
      <c r="D8536" t="s">
        <v>3828</v>
      </c>
      <c r="E8536" t="s">
        <v>20</v>
      </c>
      <c r="F8536" t="b">
        <v>0</v>
      </c>
      <c r="G8536" t="s">
        <v>30</v>
      </c>
      <c r="H8536" s="4">
        <v>45764.252488425933</v>
      </c>
      <c r="I8536" t="b">
        <v>0</v>
      </c>
      <c r="J8536" t="b">
        <v>1</v>
      </c>
      <c r="K8536" t="s">
        <v>24</v>
      </c>
      <c r="L8536" t="s">
        <v>22</v>
      </c>
      <c r="M8536">
        <v>232500</v>
      </c>
      <c r="O8536" t="s">
        <v>5006</v>
      </c>
      <c r="P8536" t="s">
        <v>128</v>
      </c>
    </row>
    <row r="8537" spans="1:16" x14ac:dyDescent="0.25">
      <c r="A8537" t="s">
        <v>0</v>
      </c>
      <c r="B8537" t="s">
        <v>3574</v>
      </c>
      <c r="C8537" t="s">
        <v>11623</v>
      </c>
      <c r="D8537" t="s">
        <v>1667</v>
      </c>
      <c r="E8537" t="s">
        <v>219</v>
      </c>
      <c r="F8537" t="b">
        <v>0</v>
      </c>
      <c r="G8537" t="s">
        <v>1063</v>
      </c>
      <c r="H8537" s="4">
        <v>45764.255798611113</v>
      </c>
      <c r="I8537" t="b">
        <v>1</v>
      </c>
      <c r="J8537" t="b">
        <v>0</v>
      </c>
      <c r="K8537" t="s">
        <v>1063</v>
      </c>
      <c r="L8537" t="s">
        <v>36</v>
      </c>
      <c r="N8537">
        <v>30</v>
      </c>
      <c r="O8537" t="s">
        <v>1667</v>
      </c>
      <c r="P8537" t="s">
        <v>942</v>
      </c>
    </row>
    <row r="8538" spans="1:16" x14ac:dyDescent="0.25">
      <c r="A8538" t="s">
        <v>0</v>
      </c>
      <c r="B8538" t="s">
        <v>11624</v>
      </c>
      <c r="C8538" t="s">
        <v>1591</v>
      </c>
      <c r="D8538" t="s">
        <v>131</v>
      </c>
      <c r="F8538" t="b">
        <v>0</v>
      </c>
      <c r="G8538" t="s">
        <v>23</v>
      </c>
      <c r="H8538" s="4">
        <v>45764.277384259258</v>
      </c>
      <c r="I8538" t="b">
        <v>1</v>
      </c>
      <c r="J8538" t="b">
        <v>0</v>
      </c>
      <c r="K8538" t="s">
        <v>24</v>
      </c>
      <c r="L8538" t="s">
        <v>36</v>
      </c>
      <c r="N8538">
        <v>23.75</v>
      </c>
      <c r="O8538" t="s">
        <v>131</v>
      </c>
      <c r="P8538" t="s">
        <v>320</v>
      </c>
    </row>
    <row r="8539" spans="1:16" x14ac:dyDescent="0.25">
      <c r="A8539" t="s">
        <v>2</v>
      </c>
      <c r="B8539" t="s">
        <v>11625</v>
      </c>
      <c r="C8539" t="s">
        <v>39</v>
      </c>
      <c r="D8539" t="s">
        <v>7658</v>
      </c>
      <c r="E8539" t="s">
        <v>20</v>
      </c>
      <c r="F8539" t="b">
        <v>1</v>
      </c>
      <c r="G8539" t="s">
        <v>3446</v>
      </c>
      <c r="H8539" s="4">
        <v>45764.278032407397</v>
      </c>
      <c r="I8539" t="b">
        <v>1</v>
      </c>
      <c r="J8539" t="b">
        <v>0</v>
      </c>
      <c r="K8539" t="s">
        <v>3446</v>
      </c>
      <c r="L8539" t="s">
        <v>22</v>
      </c>
      <c r="M8539">
        <v>100000</v>
      </c>
      <c r="O8539" t="s">
        <v>11626</v>
      </c>
      <c r="P8539" t="s">
        <v>11627</v>
      </c>
    </row>
    <row r="8540" spans="1:16" x14ac:dyDescent="0.25">
      <c r="A8540" t="s">
        <v>89</v>
      </c>
      <c r="B8540" t="s">
        <v>11628</v>
      </c>
      <c r="C8540" t="s">
        <v>39</v>
      </c>
      <c r="D8540" t="s">
        <v>7658</v>
      </c>
      <c r="E8540" t="s">
        <v>20</v>
      </c>
      <c r="F8540" t="b">
        <v>1</v>
      </c>
      <c r="G8540" t="s">
        <v>11629</v>
      </c>
      <c r="H8540" s="4">
        <v>45764.299027777779</v>
      </c>
      <c r="I8540" t="b">
        <v>0</v>
      </c>
      <c r="J8540" t="b">
        <v>0</v>
      </c>
      <c r="K8540" t="s">
        <v>11629</v>
      </c>
      <c r="L8540" t="s">
        <v>22</v>
      </c>
      <c r="M8540">
        <v>100000</v>
      </c>
      <c r="O8540" t="s">
        <v>11630</v>
      </c>
      <c r="P8540" t="s">
        <v>11631</v>
      </c>
    </row>
    <row r="8541" spans="1:16" x14ac:dyDescent="0.25">
      <c r="A8541" t="s">
        <v>19</v>
      </c>
      <c r="B8541" t="s">
        <v>10577</v>
      </c>
      <c r="C8541" t="s">
        <v>2640</v>
      </c>
      <c r="D8541" t="s">
        <v>3957</v>
      </c>
      <c r="E8541" t="s">
        <v>20</v>
      </c>
      <c r="F8541" t="b">
        <v>0</v>
      </c>
      <c r="G8541" t="s">
        <v>2641</v>
      </c>
      <c r="H8541" s="4">
        <v>45764.324629629627</v>
      </c>
      <c r="I8541" t="b">
        <v>0</v>
      </c>
      <c r="J8541" t="b">
        <v>0</v>
      </c>
      <c r="K8541" t="s">
        <v>2641</v>
      </c>
      <c r="L8541" t="s">
        <v>36</v>
      </c>
      <c r="N8541">
        <v>17.645000457763668</v>
      </c>
      <c r="O8541" t="s">
        <v>7552</v>
      </c>
      <c r="P8541" t="s">
        <v>10466</v>
      </c>
    </row>
    <row r="8542" spans="1:16" x14ac:dyDescent="0.25">
      <c r="A8542" t="s">
        <v>0</v>
      </c>
      <c r="B8542" t="s">
        <v>10526</v>
      </c>
      <c r="C8542" t="s">
        <v>2024</v>
      </c>
      <c r="D8542" t="s">
        <v>4084</v>
      </c>
      <c r="E8542" t="s">
        <v>20</v>
      </c>
      <c r="F8542" t="b">
        <v>0</v>
      </c>
      <c r="G8542" t="s">
        <v>27</v>
      </c>
      <c r="H8542" s="4">
        <v>45764.333634259259</v>
      </c>
      <c r="I8542" t="b">
        <v>0</v>
      </c>
      <c r="J8542" t="b">
        <v>1</v>
      </c>
      <c r="K8542" t="s">
        <v>24</v>
      </c>
      <c r="L8542" t="s">
        <v>22</v>
      </c>
      <c r="M8542">
        <v>86000</v>
      </c>
      <c r="O8542" t="s">
        <v>3468</v>
      </c>
      <c r="P8542" t="s">
        <v>1133</v>
      </c>
    </row>
    <row r="8543" spans="1:16" x14ac:dyDescent="0.25">
      <c r="A8543" t="s">
        <v>25</v>
      </c>
      <c r="B8543" t="s">
        <v>11632</v>
      </c>
      <c r="C8543" t="s">
        <v>180</v>
      </c>
      <c r="D8543" t="s">
        <v>4084</v>
      </c>
      <c r="E8543" t="s">
        <v>20</v>
      </c>
      <c r="F8543" t="b">
        <v>0</v>
      </c>
      <c r="G8543" t="s">
        <v>41</v>
      </c>
      <c r="H8543" s="4">
        <v>45764.333831018521</v>
      </c>
      <c r="I8543" t="b">
        <v>0</v>
      </c>
      <c r="J8543" t="b">
        <v>0</v>
      </c>
      <c r="K8543" t="s">
        <v>24</v>
      </c>
      <c r="L8543" t="s">
        <v>22</v>
      </c>
      <c r="M8543">
        <v>142000</v>
      </c>
      <c r="O8543" t="s">
        <v>11633</v>
      </c>
      <c r="P8543" t="s">
        <v>11634</v>
      </c>
    </row>
    <row r="8544" spans="1:16" x14ac:dyDescent="0.25">
      <c r="A8544" t="s">
        <v>28</v>
      </c>
      <c r="B8544" t="s">
        <v>10432</v>
      </c>
      <c r="C8544" t="s">
        <v>82</v>
      </c>
      <c r="D8544" t="s">
        <v>3973</v>
      </c>
      <c r="E8544" t="s">
        <v>20</v>
      </c>
      <c r="F8544" t="b">
        <v>0</v>
      </c>
      <c r="G8544" t="s">
        <v>27</v>
      </c>
      <c r="H8544" s="4">
        <v>45764.375937500001</v>
      </c>
      <c r="I8544" t="b">
        <v>0</v>
      </c>
      <c r="J8544" t="b">
        <v>0</v>
      </c>
      <c r="K8544" t="s">
        <v>24</v>
      </c>
      <c r="L8544" t="s">
        <v>22</v>
      </c>
      <c r="M8544">
        <v>190000</v>
      </c>
      <c r="O8544" t="s">
        <v>1855</v>
      </c>
      <c r="P8544" t="s">
        <v>11635</v>
      </c>
    </row>
    <row r="8545" spans="1:16" x14ac:dyDescent="0.25">
      <c r="A8545" t="s">
        <v>28</v>
      </c>
      <c r="B8545" t="s">
        <v>11636</v>
      </c>
      <c r="C8545" t="s">
        <v>606</v>
      </c>
      <c r="D8545" t="s">
        <v>3973</v>
      </c>
      <c r="E8545" t="s">
        <v>20</v>
      </c>
      <c r="F8545" t="b">
        <v>0</v>
      </c>
      <c r="G8545" t="s">
        <v>27</v>
      </c>
      <c r="H8545" s="4">
        <v>45764.375949074078</v>
      </c>
      <c r="I8545" t="b">
        <v>0</v>
      </c>
      <c r="J8545" t="b">
        <v>1</v>
      </c>
      <c r="K8545" t="s">
        <v>24</v>
      </c>
      <c r="L8545" t="s">
        <v>22</v>
      </c>
      <c r="M8545">
        <v>172500</v>
      </c>
      <c r="O8545" t="s">
        <v>2431</v>
      </c>
      <c r="P8545" t="s">
        <v>11637</v>
      </c>
    </row>
    <row r="8546" spans="1:16" x14ac:dyDescent="0.25">
      <c r="A8546" t="s">
        <v>19</v>
      </c>
      <c r="B8546" t="s">
        <v>9475</v>
      </c>
      <c r="C8546" t="s">
        <v>659</v>
      </c>
      <c r="D8546" t="s">
        <v>3973</v>
      </c>
      <c r="E8546" t="s">
        <v>20</v>
      </c>
      <c r="F8546" t="b">
        <v>0</v>
      </c>
      <c r="G8546" t="s">
        <v>41</v>
      </c>
      <c r="H8546" s="4">
        <v>45764.377106481479</v>
      </c>
      <c r="I8546" t="b">
        <v>0</v>
      </c>
      <c r="J8546" t="b">
        <v>0</v>
      </c>
      <c r="K8546" t="s">
        <v>24</v>
      </c>
      <c r="L8546" t="s">
        <v>22</v>
      </c>
      <c r="M8546">
        <v>128500</v>
      </c>
      <c r="O8546" t="s">
        <v>2696</v>
      </c>
      <c r="P8546" t="s">
        <v>9476</v>
      </c>
    </row>
    <row r="8547" spans="1:16" x14ac:dyDescent="0.25">
      <c r="A8547" t="s">
        <v>139</v>
      </c>
      <c r="B8547" t="s">
        <v>11638</v>
      </c>
      <c r="C8547" t="s">
        <v>386</v>
      </c>
      <c r="D8547" t="s">
        <v>2208</v>
      </c>
      <c r="E8547" t="s">
        <v>20</v>
      </c>
      <c r="F8547" t="b">
        <v>0</v>
      </c>
      <c r="G8547" t="s">
        <v>41</v>
      </c>
      <c r="H8547" s="4">
        <v>45764.417071759257</v>
      </c>
      <c r="I8547" t="b">
        <v>0</v>
      </c>
      <c r="J8547" t="b">
        <v>1</v>
      </c>
      <c r="K8547" t="s">
        <v>24</v>
      </c>
      <c r="L8547" t="s">
        <v>22</v>
      </c>
      <c r="M8547">
        <v>257500</v>
      </c>
      <c r="O8547" t="s">
        <v>11639</v>
      </c>
    </row>
    <row r="8548" spans="1:16" x14ac:dyDescent="0.25">
      <c r="A8548" t="s">
        <v>89</v>
      </c>
      <c r="B8548" t="s">
        <v>11640</v>
      </c>
      <c r="C8548" t="s">
        <v>7585</v>
      </c>
      <c r="D8548" t="s">
        <v>2208</v>
      </c>
      <c r="E8548" t="s">
        <v>34</v>
      </c>
      <c r="F8548" t="b">
        <v>0</v>
      </c>
      <c r="G8548" t="s">
        <v>27</v>
      </c>
      <c r="H8548" s="4">
        <v>45764.418321759258</v>
      </c>
      <c r="I8548" t="b">
        <v>0</v>
      </c>
      <c r="J8548" t="b">
        <v>1</v>
      </c>
      <c r="K8548" t="s">
        <v>24</v>
      </c>
      <c r="L8548" t="s">
        <v>22</v>
      </c>
      <c r="M8548">
        <v>135000</v>
      </c>
      <c r="O8548" t="s">
        <v>428</v>
      </c>
      <c r="P8548" t="s">
        <v>11641</v>
      </c>
    </row>
    <row r="8549" spans="1:16" x14ac:dyDescent="0.25">
      <c r="A8549" t="s">
        <v>2</v>
      </c>
      <c r="B8549" t="s">
        <v>506</v>
      </c>
      <c r="C8549" t="s">
        <v>7585</v>
      </c>
      <c r="D8549" t="s">
        <v>2208</v>
      </c>
      <c r="E8549" t="s">
        <v>34</v>
      </c>
      <c r="F8549" t="b">
        <v>0</v>
      </c>
      <c r="G8549" t="s">
        <v>30</v>
      </c>
      <c r="H8549" s="4">
        <v>45764.419374999998</v>
      </c>
      <c r="I8549" t="b">
        <v>0</v>
      </c>
      <c r="J8549" t="b">
        <v>1</v>
      </c>
      <c r="K8549" t="s">
        <v>24</v>
      </c>
      <c r="L8549" t="s">
        <v>22</v>
      </c>
      <c r="M8549">
        <v>135000</v>
      </c>
      <c r="O8549" t="s">
        <v>428</v>
      </c>
      <c r="P8549" t="s">
        <v>4786</v>
      </c>
    </row>
    <row r="8550" spans="1:16" x14ac:dyDescent="0.25">
      <c r="A8550" t="s">
        <v>28</v>
      </c>
      <c r="B8550" t="s">
        <v>8959</v>
      </c>
      <c r="C8550" t="s">
        <v>151</v>
      </c>
      <c r="D8550" t="s">
        <v>3957</v>
      </c>
      <c r="E8550" t="s">
        <v>34</v>
      </c>
      <c r="F8550" t="b">
        <v>0</v>
      </c>
      <c r="G8550" t="s">
        <v>30</v>
      </c>
      <c r="H8550" s="4">
        <v>45764.459652777783</v>
      </c>
      <c r="I8550" t="b">
        <v>0</v>
      </c>
      <c r="J8550" t="b">
        <v>0</v>
      </c>
      <c r="K8550" t="s">
        <v>24</v>
      </c>
      <c r="L8550" t="s">
        <v>36</v>
      </c>
      <c r="N8550">
        <v>40.81500244140625</v>
      </c>
      <c r="O8550" t="s">
        <v>8728</v>
      </c>
      <c r="P8550" t="s">
        <v>8958</v>
      </c>
    </row>
    <row r="8551" spans="1:16" x14ac:dyDescent="0.25">
      <c r="A8551" t="s">
        <v>19</v>
      </c>
      <c r="B8551" t="s">
        <v>19</v>
      </c>
      <c r="C8551" t="s">
        <v>336</v>
      </c>
      <c r="D8551" t="s">
        <v>3973</v>
      </c>
      <c r="E8551" t="s">
        <v>20</v>
      </c>
      <c r="F8551" t="b">
        <v>0</v>
      </c>
      <c r="G8551" t="s">
        <v>30</v>
      </c>
      <c r="H8551" s="4">
        <v>45764.459652777783</v>
      </c>
      <c r="I8551" t="b">
        <v>0</v>
      </c>
      <c r="J8551" t="b">
        <v>1</v>
      </c>
      <c r="K8551" t="s">
        <v>24</v>
      </c>
      <c r="L8551" t="s">
        <v>22</v>
      </c>
      <c r="M8551">
        <v>160000.578125</v>
      </c>
      <c r="O8551" t="s">
        <v>8752</v>
      </c>
      <c r="P8551" t="s">
        <v>8753</v>
      </c>
    </row>
    <row r="8552" spans="1:16" x14ac:dyDescent="0.25">
      <c r="A8552" t="s">
        <v>2</v>
      </c>
      <c r="B8552" t="s">
        <v>195</v>
      </c>
      <c r="C8552" t="s">
        <v>3479</v>
      </c>
      <c r="D8552" t="s">
        <v>2208</v>
      </c>
      <c r="E8552" t="s">
        <v>20</v>
      </c>
      <c r="F8552" t="b">
        <v>0</v>
      </c>
      <c r="G8552" t="s">
        <v>27</v>
      </c>
      <c r="H8552" s="4">
        <v>45764.459814814807</v>
      </c>
      <c r="I8552" t="b">
        <v>0</v>
      </c>
      <c r="J8552" t="b">
        <v>1</v>
      </c>
      <c r="K8552" t="s">
        <v>24</v>
      </c>
      <c r="L8552" t="s">
        <v>22</v>
      </c>
      <c r="M8552">
        <v>172500</v>
      </c>
      <c r="O8552" t="s">
        <v>11642</v>
      </c>
      <c r="P8552" t="s">
        <v>11601</v>
      </c>
    </row>
    <row r="8553" spans="1:16" x14ac:dyDescent="0.25">
      <c r="A8553" t="s">
        <v>0</v>
      </c>
      <c r="B8553" t="s">
        <v>11643</v>
      </c>
      <c r="C8553" t="s">
        <v>39</v>
      </c>
      <c r="D8553" t="s">
        <v>11644</v>
      </c>
      <c r="E8553" t="s">
        <v>51</v>
      </c>
      <c r="F8553" t="b">
        <v>1</v>
      </c>
      <c r="G8553" t="s">
        <v>106</v>
      </c>
      <c r="H8553" s="4">
        <v>45764.462048611109</v>
      </c>
      <c r="I8553" t="b">
        <v>1</v>
      </c>
      <c r="J8553" t="b">
        <v>0</v>
      </c>
      <c r="K8553" t="s">
        <v>106</v>
      </c>
      <c r="L8553" t="s">
        <v>36</v>
      </c>
      <c r="N8553">
        <v>32.5</v>
      </c>
      <c r="O8553" t="s">
        <v>11645</v>
      </c>
      <c r="P8553" t="s">
        <v>3012</v>
      </c>
    </row>
    <row r="8554" spans="1:16" x14ac:dyDescent="0.25">
      <c r="A8554" t="s">
        <v>19</v>
      </c>
      <c r="B8554" t="s">
        <v>11646</v>
      </c>
      <c r="C8554" t="s">
        <v>11647</v>
      </c>
      <c r="D8554" t="s">
        <v>4093</v>
      </c>
      <c r="E8554" t="s">
        <v>20</v>
      </c>
      <c r="F8554" t="b">
        <v>0</v>
      </c>
      <c r="G8554" t="s">
        <v>23</v>
      </c>
      <c r="H8554" s="4">
        <v>45764.485868055563</v>
      </c>
      <c r="I8554" t="b">
        <v>0</v>
      </c>
      <c r="J8554" t="b">
        <v>1</v>
      </c>
      <c r="K8554" t="s">
        <v>24</v>
      </c>
      <c r="L8554" t="s">
        <v>22</v>
      </c>
      <c r="M8554">
        <v>122500</v>
      </c>
      <c r="O8554" t="s">
        <v>4094</v>
      </c>
      <c r="P8554" t="s">
        <v>6367</v>
      </c>
    </row>
    <row r="8555" spans="1:16" x14ac:dyDescent="0.25">
      <c r="A8555" t="s">
        <v>1</v>
      </c>
      <c r="B8555" t="s">
        <v>1104</v>
      </c>
      <c r="C8555" t="s">
        <v>2231</v>
      </c>
      <c r="D8555" t="s">
        <v>3973</v>
      </c>
      <c r="E8555" t="s">
        <v>20</v>
      </c>
      <c r="F8555" t="b">
        <v>0</v>
      </c>
      <c r="G8555" t="s">
        <v>27</v>
      </c>
      <c r="H8555" s="4">
        <v>45764.5002662037</v>
      </c>
      <c r="I8555" t="b">
        <v>0</v>
      </c>
      <c r="J8555" t="b">
        <v>0</v>
      </c>
      <c r="K8555" t="s">
        <v>24</v>
      </c>
      <c r="L8555" t="s">
        <v>22</v>
      </c>
      <c r="M8555">
        <v>70000</v>
      </c>
      <c r="O8555" t="s">
        <v>4325</v>
      </c>
      <c r="P8555" t="s">
        <v>11648</v>
      </c>
    </row>
    <row r="8556" spans="1:16" x14ac:dyDescent="0.25">
      <c r="A8556" t="s">
        <v>2</v>
      </c>
      <c r="B8556" t="s">
        <v>11649</v>
      </c>
      <c r="C8556" t="s">
        <v>39</v>
      </c>
      <c r="D8556" t="s">
        <v>112</v>
      </c>
      <c r="E8556" t="s">
        <v>51</v>
      </c>
      <c r="F8556" t="b">
        <v>1</v>
      </c>
      <c r="G8556" t="s">
        <v>27</v>
      </c>
      <c r="H8556" s="4">
        <v>45764.501481481479</v>
      </c>
      <c r="I8556" t="b">
        <v>1</v>
      </c>
      <c r="J8556" t="b">
        <v>0</v>
      </c>
      <c r="K8556" t="s">
        <v>24</v>
      </c>
      <c r="L8556" t="s">
        <v>36</v>
      </c>
      <c r="N8556">
        <v>50</v>
      </c>
      <c r="O8556" t="s">
        <v>112</v>
      </c>
    </row>
    <row r="8557" spans="1:16" x14ac:dyDescent="0.25">
      <c r="A8557" t="s">
        <v>1</v>
      </c>
      <c r="B8557" t="s">
        <v>10125</v>
      </c>
      <c r="C8557" t="s">
        <v>213</v>
      </c>
      <c r="D8557" t="s">
        <v>3828</v>
      </c>
      <c r="E8557" t="s">
        <v>20</v>
      </c>
      <c r="F8557" t="b">
        <v>0</v>
      </c>
      <c r="G8557" t="s">
        <v>41</v>
      </c>
      <c r="H8557" s="4">
        <v>45764.542766203696</v>
      </c>
      <c r="I8557" t="b">
        <v>0</v>
      </c>
      <c r="J8557" t="b">
        <v>1</v>
      </c>
      <c r="K8557" t="s">
        <v>24</v>
      </c>
      <c r="L8557" t="s">
        <v>22</v>
      </c>
      <c r="M8557">
        <v>232500</v>
      </c>
      <c r="O8557" t="s">
        <v>5006</v>
      </c>
      <c r="P8557" t="s">
        <v>8156</v>
      </c>
    </row>
    <row r="8558" spans="1:16" x14ac:dyDescent="0.25">
      <c r="A8558" t="s">
        <v>1</v>
      </c>
      <c r="B8558" t="s">
        <v>9836</v>
      </c>
      <c r="C8558" t="s">
        <v>49</v>
      </c>
      <c r="D8558" t="s">
        <v>3973</v>
      </c>
      <c r="E8558" t="s">
        <v>20</v>
      </c>
      <c r="F8558" t="b">
        <v>0</v>
      </c>
      <c r="G8558" t="s">
        <v>41</v>
      </c>
      <c r="H8558" s="4">
        <v>45764.542766203696</v>
      </c>
      <c r="I8558" t="b">
        <v>0</v>
      </c>
      <c r="J8558" t="b">
        <v>1</v>
      </c>
      <c r="K8558" t="s">
        <v>24</v>
      </c>
      <c r="L8558" t="s">
        <v>22</v>
      </c>
      <c r="M8558">
        <v>135000</v>
      </c>
      <c r="O8558" t="s">
        <v>4351</v>
      </c>
      <c r="P8558" t="s">
        <v>9837</v>
      </c>
    </row>
    <row r="8559" spans="1:16" x14ac:dyDescent="0.25">
      <c r="A8559" t="s">
        <v>2</v>
      </c>
      <c r="B8559" t="s">
        <v>11650</v>
      </c>
      <c r="C8559" t="s">
        <v>5404</v>
      </c>
      <c r="D8559" t="s">
        <v>3828</v>
      </c>
      <c r="E8559" t="s">
        <v>20</v>
      </c>
      <c r="F8559" t="b">
        <v>0</v>
      </c>
      <c r="G8559" t="s">
        <v>27</v>
      </c>
      <c r="H8559" s="4">
        <v>45764.543240740742</v>
      </c>
      <c r="I8559" t="b">
        <v>0</v>
      </c>
      <c r="J8559" t="b">
        <v>1</v>
      </c>
      <c r="K8559" t="s">
        <v>24</v>
      </c>
      <c r="L8559" t="s">
        <v>22</v>
      </c>
      <c r="M8559">
        <v>75000</v>
      </c>
      <c r="O8559" t="s">
        <v>11651</v>
      </c>
      <c r="P8559" t="s">
        <v>119</v>
      </c>
    </row>
    <row r="8560" spans="1:16" x14ac:dyDescent="0.25">
      <c r="A8560" t="s">
        <v>1</v>
      </c>
      <c r="B8560" t="s">
        <v>11652</v>
      </c>
      <c r="C8560" t="s">
        <v>192</v>
      </c>
      <c r="D8560" t="s">
        <v>4328</v>
      </c>
      <c r="E8560" t="s">
        <v>20</v>
      </c>
      <c r="F8560" t="b">
        <v>0</v>
      </c>
      <c r="G8560" t="s">
        <v>23</v>
      </c>
      <c r="H8560" s="4">
        <v>45764.569201388891</v>
      </c>
      <c r="I8560" t="b">
        <v>0</v>
      </c>
      <c r="J8560" t="b">
        <v>0</v>
      </c>
      <c r="K8560" t="s">
        <v>24</v>
      </c>
      <c r="L8560" t="s">
        <v>36</v>
      </c>
      <c r="N8560">
        <v>72.5</v>
      </c>
      <c r="O8560" t="s">
        <v>11653</v>
      </c>
      <c r="P8560" t="s">
        <v>979</v>
      </c>
    </row>
    <row r="8561" spans="1:16" x14ac:dyDescent="0.25">
      <c r="A8561" t="s">
        <v>2</v>
      </c>
      <c r="B8561" t="s">
        <v>11654</v>
      </c>
      <c r="C8561" t="s">
        <v>39</v>
      </c>
      <c r="D8561" t="s">
        <v>2208</v>
      </c>
      <c r="E8561" t="s">
        <v>20</v>
      </c>
      <c r="F8561" t="b">
        <v>1</v>
      </c>
      <c r="G8561" t="s">
        <v>23</v>
      </c>
      <c r="H8561" s="4">
        <v>45764.569409722222</v>
      </c>
      <c r="I8561" t="b">
        <v>0</v>
      </c>
      <c r="J8561" t="b">
        <v>1</v>
      </c>
      <c r="K8561" t="s">
        <v>24</v>
      </c>
      <c r="L8561" t="s">
        <v>22</v>
      </c>
      <c r="M8561">
        <v>98975</v>
      </c>
      <c r="O8561" t="s">
        <v>599</v>
      </c>
      <c r="P8561" t="s">
        <v>11655</v>
      </c>
    </row>
    <row r="8562" spans="1:16" x14ac:dyDescent="0.25">
      <c r="A8562" t="s">
        <v>40</v>
      </c>
      <c r="B8562" t="s">
        <v>11656</v>
      </c>
      <c r="C8562" t="s">
        <v>306</v>
      </c>
      <c r="D8562" t="s">
        <v>3973</v>
      </c>
      <c r="E8562" t="s">
        <v>20</v>
      </c>
      <c r="F8562" t="b">
        <v>0</v>
      </c>
      <c r="G8562" t="s">
        <v>23</v>
      </c>
      <c r="H8562" s="4">
        <v>45764.56962962963</v>
      </c>
      <c r="I8562" t="b">
        <v>0</v>
      </c>
      <c r="J8562" t="b">
        <v>1</v>
      </c>
      <c r="K8562" t="s">
        <v>24</v>
      </c>
      <c r="L8562" t="s">
        <v>22</v>
      </c>
      <c r="M8562">
        <v>143000</v>
      </c>
      <c r="O8562" t="s">
        <v>2768</v>
      </c>
      <c r="P8562" t="s">
        <v>338</v>
      </c>
    </row>
    <row r="8563" spans="1:16" x14ac:dyDescent="0.25">
      <c r="A8563" t="s">
        <v>0</v>
      </c>
      <c r="B8563" t="s">
        <v>11657</v>
      </c>
      <c r="C8563" t="s">
        <v>306</v>
      </c>
      <c r="D8563" t="s">
        <v>131</v>
      </c>
      <c r="F8563" t="b">
        <v>0</v>
      </c>
      <c r="G8563" t="s">
        <v>27</v>
      </c>
      <c r="H8563" s="4">
        <v>45764.583414351851</v>
      </c>
      <c r="I8563" t="b">
        <v>1</v>
      </c>
      <c r="J8563" t="b">
        <v>0</v>
      </c>
      <c r="K8563" t="s">
        <v>24</v>
      </c>
      <c r="L8563" t="s">
        <v>36</v>
      </c>
      <c r="N8563">
        <v>30</v>
      </c>
      <c r="O8563" t="s">
        <v>131</v>
      </c>
      <c r="P8563" t="s">
        <v>11658</v>
      </c>
    </row>
    <row r="8564" spans="1:16" x14ac:dyDescent="0.25">
      <c r="A8564" t="s">
        <v>1</v>
      </c>
      <c r="B8564" t="s">
        <v>9886</v>
      </c>
      <c r="C8564" t="s">
        <v>39</v>
      </c>
      <c r="D8564" t="s">
        <v>3973</v>
      </c>
      <c r="E8564" t="s">
        <v>20</v>
      </c>
      <c r="F8564" t="b">
        <v>1</v>
      </c>
      <c r="G8564" t="s">
        <v>41</v>
      </c>
      <c r="H8564" s="4">
        <v>45764.585243055553</v>
      </c>
      <c r="I8564" t="b">
        <v>0</v>
      </c>
      <c r="J8564" t="b">
        <v>1</v>
      </c>
      <c r="K8564" t="s">
        <v>24</v>
      </c>
      <c r="L8564" t="s">
        <v>22</v>
      </c>
      <c r="M8564">
        <v>135000</v>
      </c>
      <c r="O8564" t="s">
        <v>202</v>
      </c>
      <c r="P8564" t="s">
        <v>9887</v>
      </c>
    </row>
    <row r="8565" spans="1:16" x14ac:dyDescent="0.25">
      <c r="A8565" t="s">
        <v>28</v>
      </c>
      <c r="B8565" t="s">
        <v>8734</v>
      </c>
      <c r="C8565" t="s">
        <v>39</v>
      </c>
      <c r="D8565" t="s">
        <v>3973</v>
      </c>
      <c r="E8565" t="s">
        <v>20</v>
      </c>
      <c r="F8565" t="b">
        <v>1</v>
      </c>
      <c r="G8565" t="s">
        <v>41</v>
      </c>
      <c r="H8565" s="4">
        <v>45764.585497685177</v>
      </c>
      <c r="I8565" t="b">
        <v>0</v>
      </c>
      <c r="J8565" t="b">
        <v>0</v>
      </c>
      <c r="K8565" t="s">
        <v>24</v>
      </c>
      <c r="L8565" t="s">
        <v>22</v>
      </c>
      <c r="M8565">
        <v>185000</v>
      </c>
      <c r="O8565" t="s">
        <v>202</v>
      </c>
      <c r="P8565" t="s">
        <v>8735</v>
      </c>
    </row>
    <row r="8566" spans="1:16" x14ac:dyDescent="0.25">
      <c r="A8566" t="s">
        <v>1</v>
      </c>
      <c r="B8566" t="s">
        <v>11659</v>
      </c>
      <c r="C8566" t="s">
        <v>670</v>
      </c>
      <c r="D8566" t="s">
        <v>3973</v>
      </c>
      <c r="E8566" t="s">
        <v>20</v>
      </c>
      <c r="F8566" t="b">
        <v>0</v>
      </c>
      <c r="G8566" t="s">
        <v>41</v>
      </c>
      <c r="H8566" s="4">
        <v>45764.585509259261</v>
      </c>
      <c r="I8566" t="b">
        <v>0</v>
      </c>
      <c r="J8566" t="b">
        <v>1</v>
      </c>
      <c r="K8566" t="s">
        <v>24</v>
      </c>
      <c r="L8566" t="s">
        <v>22</v>
      </c>
      <c r="M8566">
        <v>103950</v>
      </c>
      <c r="O8566" t="s">
        <v>3628</v>
      </c>
      <c r="P8566" t="s">
        <v>11660</v>
      </c>
    </row>
    <row r="8567" spans="1:16" x14ac:dyDescent="0.25">
      <c r="A8567" t="s">
        <v>0</v>
      </c>
      <c r="B8567" t="s">
        <v>11661</v>
      </c>
      <c r="C8567" t="s">
        <v>817</v>
      </c>
      <c r="D8567" t="s">
        <v>3973</v>
      </c>
      <c r="E8567" t="s">
        <v>20</v>
      </c>
      <c r="F8567" t="b">
        <v>0</v>
      </c>
      <c r="G8567" t="s">
        <v>27</v>
      </c>
      <c r="H8567" s="4">
        <v>45764.625104166669</v>
      </c>
      <c r="I8567" t="b">
        <v>0</v>
      </c>
      <c r="J8567" t="b">
        <v>0</v>
      </c>
      <c r="K8567" t="s">
        <v>24</v>
      </c>
      <c r="L8567" t="s">
        <v>22</v>
      </c>
      <c r="M8567">
        <v>90000</v>
      </c>
      <c r="O8567" t="s">
        <v>11662</v>
      </c>
      <c r="P8567" t="s">
        <v>11663</v>
      </c>
    </row>
    <row r="8568" spans="1:16" x14ac:dyDescent="0.25">
      <c r="A8568" t="s">
        <v>25</v>
      </c>
      <c r="B8568" t="s">
        <v>25</v>
      </c>
      <c r="C8568" t="s">
        <v>371</v>
      </c>
      <c r="D8568" t="s">
        <v>3973</v>
      </c>
      <c r="E8568" t="s">
        <v>20</v>
      </c>
      <c r="F8568" t="b">
        <v>0</v>
      </c>
      <c r="G8568" t="s">
        <v>27</v>
      </c>
      <c r="H8568" s="4">
        <v>45764.625138888892</v>
      </c>
      <c r="I8568" t="b">
        <v>1</v>
      </c>
      <c r="J8568" t="b">
        <v>0</v>
      </c>
      <c r="K8568" t="s">
        <v>24</v>
      </c>
      <c r="L8568" t="s">
        <v>22</v>
      </c>
      <c r="M8568">
        <v>155000</v>
      </c>
      <c r="O8568" t="s">
        <v>2272</v>
      </c>
    </row>
    <row r="8569" spans="1:16" x14ac:dyDescent="0.25">
      <c r="A8569" t="s">
        <v>28</v>
      </c>
      <c r="B8569" t="s">
        <v>2598</v>
      </c>
      <c r="C8569" t="s">
        <v>49</v>
      </c>
      <c r="D8569" t="s">
        <v>3828</v>
      </c>
      <c r="E8569" t="s">
        <v>219</v>
      </c>
      <c r="F8569" t="b">
        <v>0</v>
      </c>
      <c r="G8569" t="s">
        <v>41</v>
      </c>
      <c r="H8569" s="4">
        <v>45764.626099537039</v>
      </c>
      <c r="I8569" t="b">
        <v>0</v>
      </c>
      <c r="J8569" t="b">
        <v>0</v>
      </c>
      <c r="K8569" t="s">
        <v>24</v>
      </c>
      <c r="L8569" t="s">
        <v>36</v>
      </c>
      <c r="N8569">
        <v>57.5</v>
      </c>
      <c r="O8569" t="s">
        <v>11664</v>
      </c>
      <c r="P8569" t="s">
        <v>11665</v>
      </c>
    </row>
    <row r="8570" spans="1:16" x14ac:dyDescent="0.25">
      <c r="A8570" t="s">
        <v>40</v>
      </c>
      <c r="B8570" t="s">
        <v>11666</v>
      </c>
      <c r="C8570" t="s">
        <v>39</v>
      </c>
      <c r="D8570" t="s">
        <v>3828</v>
      </c>
      <c r="E8570" t="s">
        <v>20</v>
      </c>
      <c r="F8570" t="b">
        <v>1</v>
      </c>
      <c r="G8570" t="s">
        <v>27</v>
      </c>
      <c r="H8570" s="4">
        <v>45764.626481481479</v>
      </c>
      <c r="I8570" t="b">
        <v>0</v>
      </c>
      <c r="J8570" t="b">
        <v>0</v>
      </c>
      <c r="K8570" t="s">
        <v>24</v>
      </c>
      <c r="L8570" t="s">
        <v>22</v>
      </c>
      <c r="M8570">
        <v>148736</v>
      </c>
      <c r="O8570" t="s">
        <v>11667</v>
      </c>
      <c r="P8570" t="s">
        <v>11668</v>
      </c>
    </row>
    <row r="8571" spans="1:16" x14ac:dyDescent="0.25">
      <c r="A8571" t="s">
        <v>40</v>
      </c>
      <c r="B8571" t="s">
        <v>3571</v>
      </c>
      <c r="C8571" t="s">
        <v>92</v>
      </c>
      <c r="D8571" t="s">
        <v>3973</v>
      </c>
      <c r="E8571" t="s">
        <v>20</v>
      </c>
      <c r="F8571" t="b">
        <v>0</v>
      </c>
      <c r="G8571" t="s">
        <v>27</v>
      </c>
      <c r="H8571" s="4">
        <v>45764.626770833333</v>
      </c>
      <c r="I8571" t="b">
        <v>0</v>
      </c>
      <c r="J8571" t="b">
        <v>1</v>
      </c>
      <c r="K8571" t="s">
        <v>24</v>
      </c>
      <c r="L8571" t="s">
        <v>22</v>
      </c>
      <c r="M8571">
        <v>146036.5</v>
      </c>
      <c r="O8571" t="s">
        <v>2697</v>
      </c>
      <c r="P8571" t="s">
        <v>11669</v>
      </c>
    </row>
    <row r="8572" spans="1:16" x14ac:dyDescent="0.25">
      <c r="A8572" t="s">
        <v>28</v>
      </c>
      <c r="B8572" t="s">
        <v>8775</v>
      </c>
      <c r="C8572" t="s">
        <v>155</v>
      </c>
      <c r="D8572" t="s">
        <v>3973</v>
      </c>
      <c r="E8572" t="s">
        <v>20</v>
      </c>
      <c r="F8572" t="b">
        <v>0</v>
      </c>
      <c r="G8572" t="s">
        <v>41</v>
      </c>
      <c r="H8572" s="4">
        <v>45764.627175925933</v>
      </c>
      <c r="I8572" t="b">
        <v>0</v>
      </c>
      <c r="J8572" t="b">
        <v>1</v>
      </c>
      <c r="K8572" t="s">
        <v>24</v>
      </c>
      <c r="L8572" t="s">
        <v>22</v>
      </c>
      <c r="M8572">
        <v>200000</v>
      </c>
      <c r="O8572" t="s">
        <v>1906</v>
      </c>
      <c r="P8572" t="s">
        <v>8776</v>
      </c>
    </row>
    <row r="8573" spans="1:16" x14ac:dyDescent="0.25">
      <c r="A8573" t="s">
        <v>0</v>
      </c>
      <c r="B8573" t="s">
        <v>3563</v>
      </c>
      <c r="C8573" t="s">
        <v>509</v>
      </c>
      <c r="D8573" t="s">
        <v>4084</v>
      </c>
      <c r="E8573" t="s">
        <v>20</v>
      </c>
      <c r="F8573" t="b">
        <v>0</v>
      </c>
      <c r="G8573" t="s">
        <v>35</v>
      </c>
      <c r="H8573" s="4">
        <v>45764.667256944442</v>
      </c>
      <c r="I8573" t="b">
        <v>0</v>
      </c>
      <c r="J8573" t="b">
        <v>0</v>
      </c>
      <c r="K8573" t="s">
        <v>24</v>
      </c>
      <c r="L8573" t="s">
        <v>22</v>
      </c>
      <c r="M8573">
        <v>105000</v>
      </c>
      <c r="O8573" t="s">
        <v>10589</v>
      </c>
      <c r="P8573" t="s">
        <v>3392</v>
      </c>
    </row>
    <row r="8574" spans="1:16" x14ac:dyDescent="0.25">
      <c r="A8574" t="s">
        <v>139</v>
      </c>
      <c r="B8574" t="s">
        <v>3850</v>
      </c>
      <c r="C8574" t="s">
        <v>64</v>
      </c>
      <c r="D8574" t="s">
        <v>4084</v>
      </c>
      <c r="E8574" t="s">
        <v>20</v>
      </c>
      <c r="F8574" t="b">
        <v>0</v>
      </c>
      <c r="G8574" t="s">
        <v>52</v>
      </c>
      <c r="H8574" s="4">
        <v>45764.667546296303</v>
      </c>
      <c r="I8574" t="b">
        <v>0</v>
      </c>
      <c r="J8574" t="b">
        <v>0</v>
      </c>
      <c r="K8574" t="s">
        <v>24</v>
      </c>
      <c r="L8574" t="s">
        <v>22</v>
      </c>
      <c r="M8574">
        <v>83750</v>
      </c>
      <c r="O8574" t="s">
        <v>10565</v>
      </c>
      <c r="P8574" t="s">
        <v>479</v>
      </c>
    </row>
    <row r="8575" spans="1:16" x14ac:dyDescent="0.25">
      <c r="A8575" t="s">
        <v>19</v>
      </c>
      <c r="B8575" t="s">
        <v>2550</v>
      </c>
      <c r="C8575" t="s">
        <v>39</v>
      </c>
      <c r="D8575" t="s">
        <v>3828</v>
      </c>
      <c r="E8575" t="s">
        <v>20</v>
      </c>
      <c r="F8575" t="b">
        <v>1</v>
      </c>
      <c r="G8575" t="s">
        <v>30</v>
      </c>
      <c r="H8575" s="4">
        <v>45764.667951388888</v>
      </c>
      <c r="I8575" t="b">
        <v>0</v>
      </c>
      <c r="J8575" t="b">
        <v>1</v>
      </c>
      <c r="K8575" t="s">
        <v>24</v>
      </c>
      <c r="L8575" t="s">
        <v>22</v>
      </c>
      <c r="M8575">
        <v>147500</v>
      </c>
      <c r="O8575" t="s">
        <v>1536</v>
      </c>
      <c r="P8575" t="s">
        <v>11670</v>
      </c>
    </row>
    <row r="8576" spans="1:16" x14ac:dyDescent="0.25">
      <c r="A8576" t="s">
        <v>1</v>
      </c>
      <c r="B8576" t="s">
        <v>11214</v>
      </c>
      <c r="C8576" t="s">
        <v>1521</v>
      </c>
      <c r="D8576" t="s">
        <v>4084</v>
      </c>
      <c r="E8576" t="s">
        <v>20</v>
      </c>
      <c r="F8576" t="b">
        <v>0</v>
      </c>
      <c r="G8576" t="s">
        <v>52</v>
      </c>
      <c r="H8576" s="4">
        <v>45764.668090277781</v>
      </c>
      <c r="I8576" t="b">
        <v>0</v>
      </c>
      <c r="J8576" t="b">
        <v>0</v>
      </c>
      <c r="K8576" t="s">
        <v>24</v>
      </c>
      <c r="L8576" t="s">
        <v>22</v>
      </c>
      <c r="M8576">
        <v>135000</v>
      </c>
      <c r="O8576" t="s">
        <v>1549</v>
      </c>
    </row>
    <row r="8577" spans="1:16" x14ac:dyDescent="0.25">
      <c r="A8577" t="s">
        <v>89</v>
      </c>
      <c r="B8577" t="s">
        <v>11671</v>
      </c>
      <c r="C8577" t="s">
        <v>236</v>
      </c>
      <c r="D8577" t="s">
        <v>3973</v>
      </c>
      <c r="E8577" t="s">
        <v>20</v>
      </c>
      <c r="F8577" t="b">
        <v>0</v>
      </c>
      <c r="G8577" t="s">
        <v>27</v>
      </c>
      <c r="H8577" s="4">
        <v>45764.70857638889</v>
      </c>
      <c r="I8577" t="b">
        <v>1</v>
      </c>
      <c r="J8577" t="b">
        <v>0</v>
      </c>
      <c r="K8577" t="s">
        <v>24</v>
      </c>
      <c r="L8577" t="s">
        <v>22</v>
      </c>
      <c r="M8577">
        <v>135000</v>
      </c>
      <c r="O8577" t="s">
        <v>3780</v>
      </c>
    </row>
    <row r="8578" spans="1:16" x14ac:dyDescent="0.25">
      <c r="A8578" t="s">
        <v>0</v>
      </c>
      <c r="B8578" t="s">
        <v>11672</v>
      </c>
      <c r="C8578" t="s">
        <v>120</v>
      </c>
      <c r="D8578" t="s">
        <v>3973</v>
      </c>
      <c r="E8578" t="s">
        <v>51</v>
      </c>
      <c r="F8578" t="b">
        <v>0</v>
      </c>
      <c r="G8578" t="s">
        <v>35</v>
      </c>
      <c r="H8578" s="4">
        <v>45764.708923611113</v>
      </c>
      <c r="I8578" t="b">
        <v>1</v>
      </c>
      <c r="J8578" t="b">
        <v>0</v>
      </c>
      <c r="K8578" t="s">
        <v>24</v>
      </c>
      <c r="L8578" t="s">
        <v>36</v>
      </c>
      <c r="N8578">
        <v>43.5</v>
      </c>
      <c r="O8578" t="s">
        <v>11673</v>
      </c>
      <c r="P8578" t="s">
        <v>4427</v>
      </c>
    </row>
    <row r="8579" spans="1:16" x14ac:dyDescent="0.25">
      <c r="A8579" t="s">
        <v>2</v>
      </c>
      <c r="B8579" t="s">
        <v>7615</v>
      </c>
      <c r="C8579" t="s">
        <v>1439</v>
      </c>
      <c r="D8579" t="s">
        <v>3973</v>
      </c>
      <c r="E8579" t="s">
        <v>20</v>
      </c>
      <c r="F8579" t="b">
        <v>0</v>
      </c>
      <c r="G8579" t="s">
        <v>27</v>
      </c>
      <c r="H8579" s="4">
        <v>45764.710104166668</v>
      </c>
      <c r="I8579" t="b">
        <v>0</v>
      </c>
      <c r="J8579" t="b">
        <v>1</v>
      </c>
      <c r="K8579" t="s">
        <v>24</v>
      </c>
      <c r="L8579" t="s">
        <v>22</v>
      </c>
      <c r="M8579">
        <v>161955</v>
      </c>
      <c r="O8579" t="s">
        <v>7616</v>
      </c>
      <c r="P8579" t="s">
        <v>7617</v>
      </c>
    </row>
    <row r="8580" spans="1:16" x14ac:dyDescent="0.25">
      <c r="A8580" t="s">
        <v>0</v>
      </c>
      <c r="B8580" t="s">
        <v>11674</v>
      </c>
      <c r="C8580" t="s">
        <v>39</v>
      </c>
      <c r="D8580" t="s">
        <v>7658</v>
      </c>
      <c r="E8580" t="s">
        <v>20</v>
      </c>
      <c r="F8580" t="b">
        <v>1</v>
      </c>
      <c r="G8580" t="s">
        <v>23</v>
      </c>
      <c r="H8580" s="4">
        <v>45764.735763888893</v>
      </c>
      <c r="I8580" t="b">
        <v>0</v>
      </c>
      <c r="J8580" t="b">
        <v>1</v>
      </c>
      <c r="K8580" t="s">
        <v>24</v>
      </c>
      <c r="L8580" t="s">
        <v>22</v>
      </c>
      <c r="M8580">
        <v>100000</v>
      </c>
      <c r="O8580" t="s">
        <v>11675</v>
      </c>
      <c r="P8580" t="s">
        <v>11676</v>
      </c>
    </row>
    <row r="8581" spans="1:16" x14ac:dyDescent="0.25">
      <c r="A8581" t="s">
        <v>1</v>
      </c>
      <c r="B8581" t="s">
        <v>11677</v>
      </c>
      <c r="C8581" t="s">
        <v>49</v>
      </c>
      <c r="D8581" t="s">
        <v>81</v>
      </c>
      <c r="E8581" t="s">
        <v>20</v>
      </c>
      <c r="F8581" t="b">
        <v>0</v>
      </c>
      <c r="G8581" t="s">
        <v>41</v>
      </c>
      <c r="H8581" s="4">
        <v>45764.750405092593</v>
      </c>
      <c r="I8581" t="b">
        <v>0</v>
      </c>
      <c r="J8581" t="b">
        <v>1</v>
      </c>
      <c r="K8581" t="s">
        <v>24</v>
      </c>
      <c r="L8581" t="s">
        <v>22</v>
      </c>
      <c r="M8581">
        <v>107500</v>
      </c>
      <c r="O8581" t="s">
        <v>81</v>
      </c>
      <c r="P8581" t="s">
        <v>11678</v>
      </c>
    </row>
    <row r="8582" spans="1:16" x14ac:dyDescent="0.25">
      <c r="A8582" t="s">
        <v>2</v>
      </c>
      <c r="B8582" t="s">
        <v>11679</v>
      </c>
      <c r="C8582" t="s">
        <v>39</v>
      </c>
      <c r="D8582" t="s">
        <v>7658</v>
      </c>
      <c r="E8582" t="s">
        <v>20</v>
      </c>
      <c r="F8582" t="b">
        <v>1</v>
      </c>
      <c r="G8582" t="s">
        <v>27</v>
      </c>
      <c r="H8582" s="4">
        <v>45764.750949074078</v>
      </c>
      <c r="I8582" t="b">
        <v>0</v>
      </c>
      <c r="J8582" t="b">
        <v>0</v>
      </c>
      <c r="K8582" t="s">
        <v>24</v>
      </c>
      <c r="L8582" t="s">
        <v>22</v>
      </c>
      <c r="M8582">
        <v>157000</v>
      </c>
      <c r="O8582" t="s">
        <v>3001</v>
      </c>
      <c r="P8582" t="s">
        <v>11680</v>
      </c>
    </row>
    <row r="8583" spans="1:16" x14ac:dyDescent="0.25">
      <c r="A8583" t="s">
        <v>40</v>
      </c>
      <c r="B8583" t="s">
        <v>40</v>
      </c>
      <c r="C8583" t="s">
        <v>175</v>
      </c>
      <c r="D8583" t="s">
        <v>3973</v>
      </c>
      <c r="E8583" t="s">
        <v>20</v>
      </c>
      <c r="F8583" t="b">
        <v>0</v>
      </c>
      <c r="G8583" t="s">
        <v>41</v>
      </c>
      <c r="H8583" s="4">
        <v>45764.75199074074</v>
      </c>
      <c r="I8583" t="b">
        <v>0</v>
      </c>
      <c r="J8583" t="b">
        <v>0</v>
      </c>
      <c r="K8583" t="s">
        <v>24</v>
      </c>
      <c r="L8583" t="s">
        <v>22</v>
      </c>
      <c r="M8583">
        <v>137500</v>
      </c>
      <c r="O8583" t="s">
        <v>11681</v>
      </c>
      <c r="P8583" t="s">
        <v>3102</v>
      </c>
    </row>
    <row r="8584" spans="1:16" x14ac:dyDescent="0.25">
      <c r="A8584" t="s">
        <v>1</v>
      </c>
      <c r="B8584" t="s">
        <v>11682</v>
      </c>
      <c r="C8584" t="s">
        <v>158</v>
      </c>
      <c r="D8584" t="s">
        <v>4035</v>
      </c>
      <c r="E8584" t="s">
        <v>20</v>
      </c>
      <c r="F8584" t="b">
        <v>0</v>
      </c>
      <c r="G8584" t="s">
        <v>158</v>
      </c>
      <c r="H8584" s="4">
        <v>45764.75304398148</v>
      </c>
      <c r="I8584" t="b">
        <v>0</v>
      </c>
      <c r="J8584" t="b">
        <v>0</v>
      </c>
      <c r="K8584" t="s">
        <v>158</v>
      </c>
      <c r="L8584" t="s">
        <v>22</v>
      </c>
      <c r="M8584">
        <v>40000</v>
      </c>
      <c r="O8584" t="s">
        <v>402</v>
      </c>
      <c r="P8584" t="s">
        <v>11683</v>
      </c>
    </row>
    <row r="8585" spans="1:16" x14ac:dyDescent="0.25">
      <c r="A8585" t="s">
        <v>2</v>
      </c>
      <c r="B8585" t="s">
        <v>11684</v>
      </c>
      <c r="C8585" t="s">
        <v>386</v>
      </c>
      <c r="D8585" t="s">
        <v>4607</v>
      </c>
      <c r="E8585" t="s">
        <v>20</v>
      </c>
      <c r="F8585" t="b">
        <v>0</v>
      </c>
      <c r="G8585" t="s">
        <v>23</v>
      </c>
      <c r="H8585" s="4">
        <v>45764.777673611112</v>
      </c>
      <c r="I8585" t="b">
        <v>0</v>
      </c>
      <c r="J8585" t="b">
        <v>1</v>
      </c>
      <c r="K8585" t="s">
        <v>24</v>
      </c>
      <c r="L8585" t="s">
        <v>22</v>
      </c>
      <c r="M8585">
        <v>269000</v>
      </c>
      <c r="O8585" t="s">
        <v>2281</v>
      </c>
      <c r="P8585" t="s">
        <v>11685</v>
      </c>
    </row>
    <row r="8586" spans="1:16" x14ac:dyDescent="0.25">
      <c r="A8586" t="s">
        <v>0</v>
      </c>
      <c r="B8586" t="s">
        <v>4251</v>
      </c>
      <c r="C8586" t="s">
        <v>3519</v>
      </c>
      <c r="D8586" t="s">
        <v>3973</v>
      </c>
      <c r="E8586" t="s">
        <v>20</v>
      </c>
      <c r="F8586" t="b">
        <v>0</v>
      </c>
      <c r="G8586" t="s">
        <v>27</v>
      </c>
      <c r="H8586" s="4">
        <v>45764.791770833333</v>
      </c>
      <c r="I8586" t="b">
        <v>1</v>
      </c>
      <c r="J8586" t="b">
        <v>0</v>
      </c>
      <c r="K8586" t="s">
        <v>24</v>
      </c>
      <c r="L8586" t="s">
        <v>22</v>
      </c>
      <c r="M8586">
        <v>70000</v>
      </c>
      <c r="O8586" t="s">
        <v>7499</v>
      </c>
      <c r="P8586" t="s">
        <v>1075</v>
      </c>
    </row>
    <row r="8587" spans="1:16" x14ac:dyDescent="0.25">
      <c r="A8587" t="s">
        <v>2</v>
      </c>
      <c r="B8587" t="s">
        <v>2</v>
      </c>
      <c r="C8587" t="s">
        <v>3809</v>
      </c>
      <c r="D8587" t="s">
        <v>3600</v>
      </c>
      <c r="E8587" t="s">
        <v>51</v>
      </c>
      <c r="F8587" t="b">
        <v>0</v>
      </c>
      <c r="G8587" t="s">
        <v>27</v>
      </c>
      <c r="H8587" s="4">
        <v>45764.793171296304</v>
      </c>
      <c r="I8587" t="b">
        <v>1</v>
      </c>
      <c r="J8587" t="b">
        <v>0</v>
      </c>
      <c r="K8587" t="s">
        <v>24</v>
      </c>
      <c r="L8587" t="s">
        <v>36</v>
      </c>
      <c r="N8587">
        <v>55</v>
      </c>
      <c r="O8587" t="s">
        <v>11686</v>
      </c>
      <c r="P8587" t="s">
        <v>11687</v>
      </c>
    </row>
    <row r="8588" spans="1:16" x14ac:dyDescent="0.25">
      <c r="A8588" t="s">
        <v>89</v>
      </c>
      <c r="B8588" t="s">
        <v>11688</v>
      </c>
      <c r="C8588" t="s">
        <v>118</v>
      </c>
      <c r="D8588" t="s">
        <v>3973</v>
      </c>
      <c r="E8588" t="s">
        <v>20</v>
      </c>
      <c r="F8588" t="b">
        <v>0</v>
      </c>
      <c r="G8588" t="s">
        <v>27</v>
      </c>
      <c r="H8588" s="4">
        <v>45764.793171296304</v>
      </c>
      <c r="I8588" t="b">
        <v>1</v>
      </c>
      <c r="J8588" t="b">
        <v>1</v>
      </c>
      <c r="K8588" t="s">
        <v>24</v>
      </c>
      <c r="L8588" t="s">
        <v>22</v>
      </c>
      <c r="M8588">
        <v>135000</v>
      </c>
      <c r="O8588" t="s">
        <v>554</v>
      </c>
      <c r="P8588" t="s">
        <v>3078</v>
      </c>
    </row>
    <row r="8589" spans="1:16" x14ac:dyDescent="0.25">
      <c r="A8589" t="s">
        <v>40</v>
      </c>
      <c r="B8589" t="s">
        <v>11689</v>
      </c>
      <c r="C8589" t="s">
        <v>283</v>
      </c>
      <c r="D8589" t="s">
        <v>3828</v>
      </c>
      <c r="E8589" t="s">
        <v>219</v>
      </c>
      <c r="F8589" t="b">
        <v>0</v>
      </c>
      <c r="G8589" t="s">
        <v>27</v>
      </c>
      <c r="H8589" s="4">
        <v>45764.793194444443</v>
      </c>
      <c r="I8589" t="b">
        <v>0</v>
      </c>
      <c r="J8589" t="b">
        <v>1</v>
      </c>
      <c r="K8589" t="s">
        <v>24</v>
      </c>
      <c r="L8589" t="s">
        <v>36</v>
      </c>
      <c r="N8589">
        <v>89</v>
      </c>
      <c r="O8589" t="s">
        <v>11690</v>
      </c>
      <c r="P8589" t="s">
        <v>11691</v>
      </c>
    </row>
    <row r="8590" spans="1:16" x14ac:dyDescent="0.25">
      <c r="A8590" t="s">
        <v>2</v>
      </c>
      <c r="B8590" t="s">
        <v>11692</v>
      </c>
      <c r="C8590" t="s">
        <v>1722</v>
      </c>
      <c r="D8590" t="s">
        <v>3973</v>
      </c>
      <c r="E8590" t="s">
        <v>20</v>
      </c>
      <c r="F8590" t="b">
        <v>0</v>
      </c>
      <c r="G8590" t="s">
        <v>27</v>
      </c>
      <c r="H8590" s="4">
        <v>45764.79347222222</v>
      </c>
      <c r="I8590" t="b">
        <v>0</v>
      </c>
      <c r="J8590" t="b">
        <v>0</v>
      </c>
      <c r="K8590" t="s">
        <v>24</v>
      </c>
      <c r="L8590" t="s">
        <v>36</v>
      </c>
      <c r="N8590">
        <v>62.5</v>
      </c>
      <c r="O8590" t="s">
        <v>10790</v>
      </c>
      <c r="P8590" t="s">
        <v>11693</v>
      </c>
    </row>
    <row r="8591" spans="1:16" x14ac:dyDescent="0.25">
      <c r="A8591" t="s">
        <v>0</v>
      </c>
      <c r="B8591" t="s">
        <v>11694</v>
      </c>
      <c r="C8591" t="s">
        <v>332</v>
      </c>
      <c r="D8591" t="s">
        <v>3973</v>
      </c>
      <c r="E8591" t="s">
        <v>51</v>
      </c>
      <c r="F8591" t="b">
        <v>0</v>
      </c>
      <c r="G8591" t="s">
        <v>41</v>
      </c>
      <c r="H8591" s="4">
        <v>45764.833738425928</v>
      </c>
      <c r="I8591" t="b">
        <v>0</v>
      </c>
      <c r="J8591" t="b">
        <v>0</v>
      </c>
      <c r="K8591" t="s">
        <v>24</v>
      </c>
      <c r="L8591" t="s">
        <v>36</v>
      </c>
      <c r="N8591">
        <v>36</v>
      </c>
      <c r="O8591" t="s">
        <v>458</v>
      </c>
      <c r="P8591" t="s">
        <v>11695</v>
      </c>
    </row>
    <row r="8592" spans="1:16" x14ac:dyDescent="0.25">
      <c r="A8592" t="s">
        <v>0</v>
      </c>
      <c r="B8592" t="s">
        <v>11696</v>
      </c>
      <c r="C8592" t="s">
        <v>2536</v>
      </c>
      <c r="D8592" t="s">
        <v>3957</v>
      </c>
      <c r="E8592" t="s">
        <v>20</v>
      </c>
      <c r="F8592" t="b">
        <v>0</v>
      </c>
      <c r="G8592" t="s">
        <v>52</v>
      </c>
      <c r="H8592" s="4">
        <v>45764.834108796298</v>
      </c>
      <c r="I8592" t="b">
        <v>0</v>
      </c>
      <c r="J8592" t="b">
        <v>1</v>
      </c>
      <c r="K8592" t="s">
        <v>24</v>
      </c>
      <c r="L8592" t="s">
        <v>36</v>
      </c>
      <c r="N8592">
        <v>51</v>
      </c>
      <c r="O8592" t="s">
        <v>8531</v>
      </c>
      <c r="P8592" t="s">
        <v>1129</v>
      </c>
    </row>
    <row r="8593" spans="1:16" x14ac:dyDescent="0.25">
      <c r="A8593" t="s">
        <v>2</v>
      </c>
      <c r="B8593" t="s">
        <v>170</v>
      </c>
      <c r="C8593" t="s">
        <v>2370</v>
      </c>
      <c r="D8593" t="s">
        <v>3957</v>
      </c>
      <c r="E8593" t="s">
        <v>20</v>
      </c>
      <c r="F8593" t="b">
        <v>0</v>
      </c>
      <c r="G8593" t="s">
        <v>30</v>
      </c>
      <c r="H8593" s="4">
        <v>45764.834675925929</v>
      </c>
      <c r="I8593" t="b">
        <v>0</v>
      </c>
      <c r="J8593" t="b">
        <v>1</v>
      </c>
      <c r="K8593" t="s">
        <v>24</v>
      </c>
      <c r="L8593" t="s">
        <v>36</v>
      </c>
      <c r="N8593">
        <v>50.669998168945313</v>
      </c>
      <c r="O8593" t="s">
        <v>11697</v>
      </c>
      <c r="P8593" t="s">
        <v>11698</v>
      </c>
    </row>
    <row r="8594" spans="1:16" x14ac:dyDescent="0.25">
      <c r="A8594" t="s">
        <v>1</v>
      </c>
      <c r="B8594" t="s">
        <v>10770</v>
      </c>
      <c r="C8594" t="s">
        <v>192</v>
      </c>
      <c r="D8594" t="s">
        <v>4084</v>
      </c>
      <c r="E8594" t="s">
        <v>20</v>
      </c>
      <c r="F8594" t="b">
        <v>0</v>
      </c>
      <c r="G8594" t="s">
        <v>23</v>
      </c>
      <c r="H8594" s="4">
        <v>45764.860925925917</v>
      </c>
      <c r="I8594" t="b">
        <v>0</v>
      </c>
      <c r="J8594" t="b">
        <v>0</v>
      </c>
      <c r="K8594" t="s">
        <v>24</v>
      </c>
      <c r="L8594" t="s">
        <v>22</v>
      </c>
      <c r="M8594">
        <v>210000</v>
      </c>
      <c r="O8594" t="s">
        <v>1308</v>
      </c>
      <c r="P8594" t="s">
        <v>10771</v>
      </c>
    </row>
    <row r="8595" spans="1:16" x14ac:dyDescent="0.25">
      <c r="A8595" t="s">
        <v>0</v>
      </c>
      <c r="B8595" t="s">
        <v>11699</v>
      </c>
      <c r="C8595" t="s">
        <v>236</v>
      </c>
      <c r="D8595" t="s">
        <v>3600</v>
      </c>
      <c r="E8595" t="s">
        <v>51</v>
      </c>
      <c r="F8595" t="b">
        <v>0</v>
      </c>
      <c r="G8595" t="s">
        <v>27</v>
      </c>
      <c r="H8595" s="4">
        <v>45764.875081018523</v>
      </c>
      <c r="I8595" t="b">
        <v>1</v>
      </c>
      <c r="J8595" t="b">
        <v>0</v>
      </c>
      <c r="K8595" t="s">
        <v>24</v>
      </c>
      <c r="L8595" t="s">
        <v>36</v>
      </c>
      <c r="N8595">
        <v>65</v>
      </c>
      <c r="O8595" t="s">
        <v>11700</v>
      </c>
      <c r="P8595" t="s">
        <v>11701</v>
      </c>
    </row>
    <row r="8596" spans="1:16" x14ac:dyDescent="0.25">
      <c r="A8596" t="s">
        <v>139</v>
      </c>
      <c r="B8596" t="s">
        <v>11702</v>
      </c>
      <c r="C8596" t="s">
        <v>3325</v>
      </c>
      <c r="D8596" t="s">
        <v>1051</v>
      </c>
      <c r="E8596" t="s">
        <v>51</v>
      </c>
      <c r="F8596" t="b">
        <v>0</v>
      </c>
      <c r="G8596" t="s">
        <v>30</v>
      </c>
      <c r="H8596" s="4">
        <v>45764.875706018523</v>
      </c>
      <c r="I8596" t="b">
        <v>1</v>
      </c>
      <c r="J8596" t="b">
        <v>1</v>
      </c>
      <c r="K8596" t="s">
        <v>24</v>
      </c>
      <c r="L8596" t="s">
        <v>36</v>
      </c>
      <c r="N8596">
        <v>30</v>
      </c>
      <c r="O8596" t="s">
        <v>1051</v>
      </c>
      <c r="P8596" t="s">
        <v>430</v>
      </c>
    </row>
    <row r="8597" spans="1:16" x14ac:dyDescent="0.25">
      <c r="A8597" t="s">
        <v>1</v>
      </c>
      <c r="B8597" t="s">
        <v>1</v>
      </c>
      <c r="C8597" t="s">
        <v>11703</v>
      </c>
      <c r="D8597" t="s">
        <v>3973</v>
      </c>
      <c r="E8597" t="s">
        <v>20</v>
      </c>
      <c r="F8597" t="b">
        <v>0</v>
      </c>
      <c r="G8597" t="s">
        <v>30</v>
      </c>
      <c r="H8597" s="4">
        <v>45764.875706018523</v>
      </c>
      <c r="I8597" t="b">
        <v>0</v>
      </c>
      <c r="J8597" t="b">
        <v>1</v>
      </c>
      <c r="K8597" t="s">
        <v>24</v>
      </c>
      <c r="L8597" t="s">
        <v>22</v>
      </c>
      <c r="M8597">
        <v>115000</v>
      </c>
      <c r="O8597" t="s">
        <v>1262</v>
      </c>
      <c r="P8597" t="s">
        <v>2771</v>
      </c>
    </row>
    <row r="8598" spans="1:16" x14ac:dyDescent="0.25">
      <c r="A8598" t="s">
        <v>2</v>
      </c>
      <c r="B8598" t="s">
        <v>11704</v>
      </c>
      <c r="C8598" t="s">
        <v>39</v>
      </c>
      <c r="D8598" t="s">
        <v>3828</v>
      </c>
      <c r="F8598" t="b">
        <v>1</v>
      </c>
      <c r="G8598" t="s">
        <v>27</v>
      </c>
      <c r="H8598" s="4">
        <v>45764.876458333332</v>
      </c>
      <c r="I8598" t="b">
        <v>0</v>
      </c>
      <c r="J8598" t="b">
        <v>0</v>
      </c>
      <c r="K8598" t="s">
        <v>24</v>
      </c>
      <c r="L8598" t="s">
        <v>36</v>
      </c>
      <c r="N8598">
        <v>83</v>
      </c>
      <c r="O8598" t="s">
        <v>2801</v>
      </c>
      <c r="P8598" t="s">
        <v>119</v>
      </c>
    </row>
    <row r="8599" spans="1:16" x14ac:dyDescent="0.25">
      <c r="A8599" t="s">
        <v>2</v>
      </c>
      <c r="B8599" t="s">
        <v>11267</v>
      </c>
      <c r="C8599" t="s">
        <v>423</v>
      </c>
      <c r="D8599" t="s">
        <v>3600</v>
      </c>
      <c r="E8599" t="s">
        <v>20</v>
      </c>
      <c r="F8599" t="b">
        <v>0</v>
      </c>
      <c r="G8599" t="s">
        <v>27</v>
      </c>
      <c r="H8599" s="4">
        <v>45764.876481481479</v>
      </c>
      <c r="I8599" t="b">
        <v>0</v>
      </c>
      <c r="J8599" t="b">
        <v>1</v>
      </c>
      <c r="K8599" t="s">
        <v>24</v>
      </c>
      <c r="L8599" t="s">
        <v>22</v>
      </c>
      <c r="M8599">
        <v>85000</v>
      </c>
      <c r="O8599" t="s">
        <v>11268</v>
      </c>
      <c r="P8599" t="s">
        <v>11269</v>
      </c>
    </row>
    <row r="8600" spans="1:16" x14ac:dyDescent="0.25">
      <c r="A8600" t="s">
        <v>40</v>
      </c>
      <c r="B8600" t="s">
        <v>11705</v>
      </c>
      <c r="C8600" t="s">
        <v>83</v>
      </c>
      <c r="D8600" t="s">
        <v>3600</v>
      </c>
      <c r="E8600" t="s">
        <v>51</v>
      </c>
      <c r="F8600" t="b">
        <v>0</v>
      </c>
      <c r="G8600" t="s">
        <v>41</v>
      </c>
      <c r="H8600" s="4">
        <v>45764.876921296287</v>
      </c>
      <c r="I8600" t="b">
        <v>1</v>
      </c>
      <c r="J8600" t="b">
        <v>0</v>
      </c>
      <c r="K8600" t="s">
        <v>24</v>
      </c>
      <c r="L8600" t="s">
        <v>36</v>
      </c>
      <c r="N8600">
        <v>50</v>
      </c>
      <c r="O8600" t="s">
        <v>11706</v>
      </c>
    </row>
    <row r="8601" spans="1:16" x14ac:dyDescent="0.25">
      <c r="A8601" t="s">
        <v>0</v>
      </c>
      <c r="B8601" t="s">
        <v>11707</v>
      </c>
      <c r="C8601" t="s">
        <v>56</v>
      </c>
      <c r="D8601" t="s">
        <v>3828</v>
      </c>
      <c r="E8601" t="s">
        <v>20</v>
      </c>
      <c r="F8601" t="b">
        <v>0</v>
      </c>
      <c r="G8601" t="s">
        <v>23</v>
      </c>
      <c r="H8601" s="4">
        <v>45764.902407407397</v>
      </c>
      <c r="I8601" t="b">
        <v>0</v>
      </c>
      <c r="J8601" t="b">
        <v>0</v>
      </c>
      <c r="K8601" t="s">
        <v>24</v>
      </c>
      <c r="L8601" t="s">
        <v>22</v>
      </c>
      <c r="M8601">
        <v>96730</v>
      </c>
      <c r="O8601" t="s">
        <v>11708</v>
      </c>
    </row>
    <row r="8602" spans="1:16" x14ac:dyDescent="0.25">
      <c r="A8602" t="s">
        <v>0</v>
      </c>
      <c r="B8602" t="s">
        <v>11709</v>
      </c>
      <c r="C8602" t="s">
        <v>3318</v>
      </c>
      <c r="D8602" t="s">
        <v>3828</v>
      </c>
      <c r="E8602" t="s">
        <v>20</v>
      </c>
      <c r="F8602" t="b">
        <v>0</v>
      </c>
      <c r="G8602" t="s">
        <v>27</v>
      </c>
      <c r="H8602" s="4">
        <v>45764.916747685187</v>
      </c>
      <c r="I8602" t="b">
        <v>1</v>
      </c>
      <c r="J8602" t="b">
        <v>1</v>
      </c>
      <c r="K8602" t="s">
        <v>24</v>
      </c>
      <c r="L8602" t="s">
        <v>22</v>
      </c>
      <c r="M8602">
        <v>122500</v>
      </c>
      <c r="O8602" t="s">
        <v>1066</v>
      </c>
      <c r="P8602" t="s">
        <v>11710</v>
      </c>
    </row>
    <row r="8603" spans="1:16" x14ac:dyDescent="0.25">
      <c r="A8603" t="s">
        <v>25</v>
      </c>
      <c r="B8603" t="s">
        <v>11711</v>
      </c>
      <c r="C8603" t="s">
        <v>167</v>
      </c>
      <c r="D8603" t="s">
        <v>3973</v>
      </c>
      <c r="E8603" t="s">
        <v>20</v>
      </c>
      <c r="F8603" t="b">
        <v>0</v>
      </c>
      <c r="G8603" t="s">
        <v>35</v>
      </c>
      <c r="H8603" s="4">
        <v>45764.917233796303</v>
      </c>
      <c r="I8603" t="b">
        <v>0</v>
      </c>
      <c r="J8603" t="b">
        <v>0</v>
      </c>
      <c r="K8603" t="s">
        <v>24</v>
      </c>
      <c r="L8603" t="s">
        <v>22</v>
      </c>
      <c r="M8603">
        <v>83025</v>
      </c>
      <c r="O8603" t="s">
        <v>11712</v>
      </c>
      <c r="P8603" t="s">
        <v>11713</v>
      </c>
    </row>
    <row r="8604" spans="1:16" x14ac:dyDescent="0.25">
      <c r="A8604" t="s">
        <v>2</v>
      </c>
      <c r="B8604" t="s">
        <v>3617</v>
      </c>
      <c r="C8604" t="s">
        <v>386</v>
      </c>
      <c r="D8604" t="s">
        <v>3828</v>
      </c>
      <c r="E8604" t="s">
        <v>20</v>
      </c>
      <c r="F8604" t="b">
        <v>0</v>
      </c>
      <c r="G8604" t="s">
        <v>27</v>
      </c>
      <c r="H8604" s="4">
        <v>45764.918217592603</v>
      </c>
      <c r="I8604" t="b">
        <v>0</v>
      </c>
      <c r="J8604" t="b">
        <v>1</v>
      </c>
      <c r="K8604" t="s">
        <v>24</v>
      </c>
      <c r="L8604" t="s">
        <v>22</v>
      </c>
      <c r="M8604">
        <v>110000</v>
      </c>
      <c r="O8604" t="s">
        <v>554</v>
      </c>
      <c r="P8604" t="s">
        <v>11714</v>
      </c>
    </row>
    <row r="8605" spans="1:16" x14ac:dyDescent="0.25">
      <c r="A8605" t="s">
        <v>2</v>
      </c>
      <c r="B8605" t="s">
        <v>11715</v>
      </c>
      <c r="C8605" t="s">
        <v>39</v>
      </c>
      <c r="D8605" t="s">
        <v>3828</v>
      </c>
      <c r="E8605" t="s">
        <v>51</v>
      </c>
      <c r="F8605" t="b">
        <v>1</v>
      </c>
      <c r="G8605" t="s">
        <v>41</v>
      </c>
      <c r="H8605" s="4">
        <v>45764.918530092589</v>
      </c>
      <c r="I8605" t="b">
        <v>1</v>
      </c>
      <c r="J8605" t="b">
        <v>0</v>
      </c>
      <c r="K8605" t="s">
        <v>24</v>
      </c>
      <c r="L8605" t="s">
        <v>36</v>
      </c>
      <c r="N8605">
        <v>65.425003051757813</v>
      </c>
      <c r="O8605" t="s">
        <v>11716</v>
      </c>
      <c r="P8605" t="s">
        <v>11717</v>
      </c>
    </row>
    <row r="8606" spans="1:16" x14ac:dyDescent="0.25">
      <c r="A8606" t="s">
        <v>2</v>
      </c>
      <c r="B8606" t="s">
        <v>11718</v>
      </c>
      <c r="C8606" t="s">
        <v>49</v>
      </c>
      <c r="D8606" t="s">
        <v>3973</v>
      </c>
      <c r="E8606" t="s">
        <v>20</v>
      </c>
      <c r="F8606" t="b">
        <v>0</v>
      </c>
      <c r="G8606" t="s">
        <v>35</v>
      </c>
      <c r="H8606" s="4">
        <v>45764.919085648151</v>
      </c>
      <c r="I8606" t="b">
        <v>0</v>
      </c>
      <c r="J8606" t="b">
        <v>0</v>
      </c>
      <c r="K8606" t="s">
        <v>24</v>
      </c>
      <c r="L8606" t="s">
        <v>36</v>
      </c>
      <c r="N8606">
        <v>85</v>
      </c>
      <c r="O8606" t="s">
        <v>11719</v>
      </c>
      <c r="P8606" t="s">
        <v>11720</v>
      </c>
    </row>
    <row r="8607" spans="1:16" x14ac:dyDescent="0.25">
      <c r="A8607" t="s">
        <v>2</v>
      </c>
      <c r="B8607" t="s">
        <v>129</v>
      </c>
      <c r="C8607" t="s">
        <v>1894</v>
      </c>
      <c r="D8607" t="s">
        <v>5535</v>
      </c>
      <c r="E8607" t="s">
        <v>20</v>
      </c>
      <c r="F8607" t="b">
        <v>0</v>
      </c>
      <c r="G8607" t="s">
        <v>23</v>
      </c>
      <c r="H8607" s="4">
        <v>45764.986006944448</v>
      </c>
      <c r="I8607" t="b">
        <v>0</v>
      </c>
      <c r="J8607" t="b">
        <v>1</v>
      </c>
      <c r="K8607" t="s">
        <v>24</v>
      </c>
      <c r="L8607" t="s">
        <v>22</v>
      </c>
      <c r="M8607">
        <v>108267</v>
      </c>
      <c r="O8607" t="s">
        <v>11721</v>
      </c>
      <c r="P8607" t="s">
        <v>11722</v>
      </c>
    </row>
    <row r="8608" spans="1:16" x14ac:dyDescent="0.25">
      <c r="A8608" t="s">
        <v>0</v>
      </c>
      <c r="B8608" t="s">
        <v>288</v>
      </c>
      <c r="C8608" t="s">
        <v>94</v>
      </c>
      <c r="D8608" t="s">
        <v>3828</v>
      </c>
      <c r="E8608" t="s">
        <v>20</v>
      </c>
      <c r="F8608" t="b">
        <v>0</v>
      </c>
      <c r="G8608" t="s">
        <v>30</v>
      </c>
      <c r="H8608" s="4">
        <v>45765.000706018523</v>
      </c>
      <c r="I8608" t="b">
        <v>0</v>
      </c>
      <c r="J8608" t="b">
        <v>0</v>
      </c>
      <c r="K8608" t="s">
        <v>24</v>
      </c>
      <c r="L8608" t="s">
        <v>22</v>
      </c>
      <c r="M8608">
        <v>75000</v>
      </c>
      <c r="O8608" t="s">
        <v>11723</v>
      </c>
      <c r="P8608" t="s">
        <v>11724</v>
      </c>
    </row>
    <row r="8609" spans="1:16" x14ac:dyDescent="0.25">
      <c r="A8609" t="s">
        <v>0</v>
      </c>
      <c r="B8609" t="s">
        <v>11725</v>
      </c>
      <c r="C8609" t="s">
        <v>39</v>
      </c>
      <c r="D8609" t="s">
        <v>2882</v>
      </c>
      <c r="E8609" t="s">
        <v>20</v>
      </c>
      <c r="F8609" t="b">
        <v>1</v>
      </c>
      <c r="G8609" t="s">
        <v>52</v>
      </c>
      <c r="H8609" s="4">
        <v>45765.000752314823</v>
      </c>
      <c r="I8609" t="b">
        <v>0</v>
      </c>
      <c r="J8609" t="b">
        <v>0</v>
      </c>
      <c r="K8609" t="s">
        <v>24</v>
      </c>
      <c r="L8609" t="s">
        <v>22</v>
      </c>
      <c r="M8609">
        <v>106000</v>
      </c>
      <c r="O8609" t="s">
        <v>374</v>
      </c>
      <c r="P8609" t="s">
        <v>11726</v>
      </c>
    </row>
    <row r="8610" spans="1:16" x14ac:dyDescent="0.25">
      <c r="A8610" t="s">
        <v>1</v>
      </c>
      <c r="B8610" t="s">
        <v>8563</v>
      </c>
      <c r="C8610" t="s">
        <v>118</v>
      </c>
      <c r="D8610" t="s">
        <v>5123</v>
      </c>
      <c r="E8610" t="s">
        <v>20</v>
      </c>
      <c r="F8610" t="b">
        <v>0</v>
      </c>
      <c r="G8610" t="s">
        <v>27</v>
      </c>
      <c r="H8610" s="4">
        <v>45765.000949074078</v>
      </c>
      <c r="I8610" t="b">
        <v>0</v>
      </c>
      <c r="J8610" t="b">
        <v>1</v>
      </c>
      <c r="K8610" t="s">
        <v>24</v>
      </c>
      <c r="L8610" t="s">
        <v>36</v>
      </c>
      <c r="N8610">
        <v>39.069999694824219</v>
      </c>
      <c r="O8610" t="s">
        <v>254</v>
      </c>
      <c r="P8610" t="s">
        <v>8564</v>
      </c>
    </row>
    <row r="8611" spans="1:16" x14ac:dyDescent="0.25">
      <c r="A8611" t="s">
        <v>1</v>
      </c>
      <c r="B8611" t="s">
        <v>11727</v>
      </c>
      <c r="C8611" t="s">
        <v>120</v>
      </c>
      <c r="D8611" t="s">
        <v>5535</v>
      </c>
      <c r="E8611" t="s">
        <v>20</v>
      </c>
      <c r="F8611" t="b">
        <v>0</v>
      </c>
      <c r="G8611" t="s">
        <v>35</v>
      </c>
      <c r="H8611" s="4">
        <v>45765.001226851848</v>
      </c>
      <c r="I8611" t="b">
        <v>0</v>
      </c>
      <c r="J8611" t="b">
        <v>1</v>
      </c>
      <c r="K8611" t="s">
        <v>24</v>
      </c>
      <c r="L8611" t="s">
        <v>22</v>
      </c>
      <c r="M8611">
        <v>88582</v>
      </c>
      <c r="O8611" t="s">
        <v>5936</v>
      </c>
      <c r="P8611" t="s">
        <v>3535</v>
      </c>
    </row>
    <row r="8612" spans="1:16" x14ac:dyDescent="0.25">
      <c r="A8612" t="s">
        <v>2</v>
      </c>
      <c r="B8612" t="s">
        <v>11728</v>
      </c>
      <c r="C8612" t="s">
        <v>293</v>
      </c>
      <c r="D8612" t="s">
        <v>5535</v>
      </c>
      <c r="E8612" t="s">
        <v>20</v>
      </c>
      <c r="F8612" t="b">
        <v>0</v>
      </c>
      <c r="G8612" t="s">
        <v>27</v>
      </c>
      <c r="H8612" s="4">
        <v>45765.001504629632</v>
      </c>
      <c r="I8612" t="b">
        <v>0</v>
      </c>
      <c r="J8612" t="b">
        <v>0</v>
      </c>
      <c r="K8612" t="s">
        <v>24</v>
      </c>
      <c r="L8612" t="s">
        <v>22</v>
      </c>
      <c r="M8612">
        <v>127952</v>
      </c>
      <c r="O8612" t="s">
        <v>43</v>
      </c>
      <c r="P8612" t="s">
        <v>11729</v>
      </c>
    </row>
    <row r="8613" spans="1:16" x14ac:dyDescent="0.25">
      <c r="A8613" t="s">
        <v>0</v>
      </c>
      <c r="B8613" t="s">
        <v>0</v>
      </c>
      <c r="C8613" t="s">
        <v>2063</v>
      </c>
      <c r="D8613" t="s">
        <v>2208</v>
      </c>
      <c r="E8613" t="s">
        <v>20</v>
      </c>
      <c r="F8613" t="b">
        <v>0</v>
      </c>
      <c r="G8613" t="s">
        <v>41</v>
      </c>
      <c r="H8613" s="4">
        <v>45765.250289351847</v>
      </c>
      <c r="I8613" t="b">
        <v>0</v>
      </c>
      <c r="J8613" t="b">
        <v>1</v>
      </c>
      <c r="K8613" t="s">
        <v>24</v>
      </c>
      <c r="L8613" t="s">
        <v>36</v>
      </c>
      <c r="N8613">
        <v>34</v>
      </c>
      <c r="O8613" t="s">
        <v>11730</v>
      </c>
      <c r="P8613" t="s">
        <v>262</v>
      </c>
    </row>
    <row r="8614" spans="1:16" x14ac:dyDescent="0.25">
      <c r="A8614" t="s">
        <v>0</v>
      </c>
      <c r="B8614" t="s">
        <v>11731</v>
      </c>
      <c r="C8614" t="s">
        <v>1064</v>
      </c>
      <c r="D8614" t="s">
        <v>11732</v>
      </c>
      <c r="E8614" t="s">
        <v>20</v>
      </c>
      <c r="F8614" t="b">
        <v>0</v>
      </c>
      <c r="G8614" t="s">
        <v>41</v>
      </c>
      <c r="H8614" s="4">
        <v>45765.250289351847</v>
      </c>
      <c r="I8614" t="b">
        <v>0</v>
      </c>
      <c r="J8614" t="b">
        <v>0</v>
      </c>
      <c r="K8614" t="s">
        <v>24</v>
      </c>
      <c r="L8614" t="s">
        <v>36</v>
      </c>
      <c r="N8614">
        <v>40</v>
      </c>
      <c r="O8614" t="s">
        <v>11733</v>
      </c>
    </row>
    <row r="8615" spans="1:16" x14ac:dyDescent="0.25">
      <c r="A8615" t="s">
        <v>0</v>
      </c>
      <c r="B8615" t="s">
        <v>214</v>
      </c>
      <c r="C8615" t="s">
        <v>2265</v>
      </c>
      <c r="D8615" t="s">
        <v>3973</v>
      </c>
      <c r="E8615" t="s">
        <v>20</v>
      </c>
      <c r="F8615" t="b">
        <v>0</v>
      </c>
      <c r="G8615" t="s">
        <v>41</v>
      </c>
      <c r="H8615" s="4">
        <v>45765.250289351847</v>
      </c>
      <c r="I8615" t="b">
        <v>0</v>
      </c>
      <c r="J8615" t="b">
        <v>0</v>
      </c>
      <c r="K8615" t="s">
        <v>24</v>
      </c>
      <c r="L8615" t="s">
        <v>22</v>
      </c>
      <c r="M8615">
        <v>76820</v>
      </c>
      <c r="O8615" t="s">
        <v>11734</v>
      </c>
      <c r="P8615" t="s">
        <v>11735</v>
      </c>
    </row>
    <row r="8616" spans="1:16" x14ac:dyDescent="0.25">
      <c r="A8616" t="s">
        <v>1</v>
      </c>
      <c r="B8616" t="s">
        <v>10125</v>
      </c>
      <c r="C8616" t="s">
        <v>213</v>
      </c>
      <c r="D8616" t="s">
        <v>3973</v>
      </c>
      <c r="E8616" t="s">
        <v>20</v>
      </c>
      <c r="F8616" t="b">
        <v>0</v>
      </c>
      <c r="G8616" t="s">
        <v>41</v>
      </c>
      <c r="H8616" s="4">
        <v>45765.250833333332</v>
      </c>
      <c r="I8616" t="b">
        <v>0</v>
      </c>
      <c r="J8616" t="b">
        <v>1</v>
      </c>
      <c r="K8616" t="s">
        <v>24</v>
      </c>
      <c r="L8616" t="s">
        <v>22</v>
      </c>
      <c r="M8616">
        <v>232500</v>
      </c>
      <c r="O8616" t="s">
        <v>2768</v>
      </c>
      <c r="P8616" t="s">
        <v>149</v>
      </c>
    </row>
    <row r="8617" spans="1:16" x14ac:dyDescent="0.25">
      <c r="A8617" t="s">
        <v>1</v>
      </c>
      <c r="B8617" t="s">
        <v>8370</v>
      </c>
      <c r="C8617" t="s">
        <v>2266</v>
      </c>
      <c r="D8617" t="s">
        <v>3828</v>
      </c>
      <c r="E8617" t="s">
        <v>20</v>
      </c>
      <c r="F8617" t="b">
        <v>0</v>
      </c>
      <c r="G8617" t="s">
        <v>41</v>
      </c>
      <c r="H8617" s="4">
        <v>45765.250833333332</v>
      </c>
      <c r="I8617" t="b">
        <v>0</v>
      </c>
      <c r="J8617" t="b">
        <v>1</v>
      </c>
      <c r="K8617" t="s">
        <v>24</v>
      </c>
      <c r="L8617" t="s">
        <v>22</v>
      </c>
      <c r="M8617">
        <v>146091</v>
      </c>
      <c r="O8617" t="s">
        <v>11736</v>
      </c>
      <c r="P8617" t="s">
        <v>447</v>
      </c>
    </row>
    <row r="8618" spans="1:16" x14ac:dyDescent="0.25">
      <c r="A8618" t="s">
        <v>1</v>
      </c>
      <c r="B8618" t="s">
        <v>663</v>
      </c>
      <c r="C8618" t="s">
        <v>140</v>
      </c>
      <c r="D8618" t="s">
        <v>3973</v>
      </c>
      <c r="E8618" t="s">
        <v>20</v>
      </c>
      <c r="F8618" t="b">
        <v>0</v>
      </c>
      <c r="G8618" t="s">
        <v>35</v>
      </c>
      <c r="H8618" s="4">
        <v>45765.250972222217</v>
      </c>
      <c r="I8618" t="b">
        <v>0</v>
      </c>
      <c r="J8618" t="b">
        <v>1</v>
      </c>
      <c r="K8618" t="s">
        <v>24</v>
      </c>
      <c r="L8618" t="s">
        <v>22</v>
      </c>
      <c r="M8618">
        <v>124350</v>
      </c>
      <c r="O8618" t="s">
        <v>664</v>
      </c>
      <c r="P8618" t="s">
        <v>9347</v>
      </c>
    </row>
    <row r="8619" spans="1:16" x14ac:dyDescent="0.25">
      <c r="A8619" t="s">
        <v>1</v>
      </c>
      <c r="B8619" t="s">
        <v>974</v>
      </c>
      <c r="C8619" t="s">
        <v>1521</v>
      </c>
      <c r="D8619" t="s">
        <v>2208</v>
      </c>
      <c r="E8619" t="s">
        <v>20</v>
      </c>
      <c r="F8619" t="b">
        <v>0</v>
      </c>
      <c r="G8619" t="s">
        <v>52</v>
      </c>
      <c r="H8619" s="4">
        <v>45765.251261574071</v>
      </c>
      <c r="I8619" t="b">
        <v>0</v>
      </c>
      <c r="J8619" t="b">
        <v>1</v>
      </c>
      <c r="K8619" t="s">
        <v>24</v>
      </c>
      <c r="L8619" t="s">
        <v>22</v>
      </c>
      <c r="M8619">
        <v>150500</v>
      </c>
      <c r="O8619" t="s">
        <v>6504</v>
      </c>
      <c r="P8619" t="s">
        <v>302</v>
      </c>
    </row>
    <row r="8620" spans="1:16" x14ac:dyDescent="0.25">
      <c r="A8620" t="s">
        <v>2</v>
      </c>
      <c r="B8620" t="s">
        <v>389</v>
      </c>
      <c r="C8620" t="s">
        <v>33</v>
      </c>
      <c r="D8620" t="s">
        <v>2208</v>
      </c>
      <c r="E8620" t="s">
        <v>20</v>
      </c>
      <c r="F8620" t="b">
        <v>0</v>
      </c>
      <c r="G8620" t="s">
        <v>35</v>
      </c>
      <c r="H8620" s="4">
        <v>45765.251655092587</v>
      </c>
      <c r="I8620" t="b">
        <v>1</v>
      </c>
      <c r="J8620" t="b">
        <v>0</v>
      </c>
      <c r="K8620" t="s">
        <v>24</v>
      </c>
      <c r="L8620" t="s">
        <v>36</v>
      </c>
      <c r="N8620">
        <v>61.5</v>
      </c>
      <c r="O8620" t="s">
        <v>319</v>
      </c>
      <c r="P8620" t="s">
        <v>10598</v>
      </c>
    </row>
    <row r="8621" spans="1:16" x14ac:dyDescent="0.25">
      <c r="A8621" t="s">
        <v>19</v>
      </c>
      <c r="B8621" t="s">
        <v>11737</v>
      </c>
      <c r="C8621" t="s">
        <v>39</v>
      </c>
      <c r="D8621" t="s">
        <v>7658</v>
      </c>
      <c r="E8621" t="s">
        <v>20</v>
      </c>
      <c r="F8621" t="b">
        <v>1</v>
      </c>
      <c r="G8621" t="s">
        <v>311</v>
      </c>
      <c r="H8621" s="4">
        <v>45765.254537037043</v>
      </c>
      <c r="I8621" t="b">
        <v>0</v>
      </c>
      <c r="J8621" t="b">
        <v>0</v>
      </c>
      <c r="K8621" t="s">
        <v>311</v>
      </c>
      <c r="L8621" t="s">
        <v>22</v>
      </c>
      <c r="M8621">
        <v>105000</v>
      </c>
      <c r="O8621" t="s">
        <v>239</v>
      </c>
      <c r="P8621" t="s">
        <v>11738</v>
      </c>
    </row>
    <row r="8622" spans="1:16" x14ac:dyDescent="0.25">
      <c r="A8622" t="s">
        <v>1</v>
      </c>
      <c r="B8622" t="s">
        <v>9354</v>
      </c>
      <c r="C8622" t="s">
        <v>192</v>
      </c>
      <c r="D8622" t="s">
        <v>4328</v>
      </c>
      <c r="E8622" t="s">
        <v>51</v>
      </c>
      <c r="F8622" t="b">
        <v>0</v>
      </c>
      <c r="G8622" t="s">
        <v>23</v>
      </c>
      <c r="H8622" s="4">
        <v>45765.266527777778</v>
      </c>
      <c r="I8622" t="b">
        <v>0</v>
      </c>
      <c r="J8622" t="b">
        <v>0</v>
      </c>
      <c r="K8622" t="s">
        <v>24</v>
      </c>
      <c r="L8622" t="s">
        <v>36</v>
      </c>
      <c r="N8622">
        <v>60</v>
      </c>
      <c r="O8622" t="s">
        <v>2486</v>
      </c>
      <c r="P8622" t="s">
        <v>9355</v>
      </c>
    </row>
    <row r="8623" spans="1:16" x14ac:dyDescent="0.25">
      <c r="A8623" t="s">
        <v>25</v>
      </c>
      <c r="B8623" t="s">
        <v>11739</v>
      </c>
      <c r="C8623" t="s">
        <v>2517</v>
      </c>
      <c r="D8623" t="s">
        <v>3970</v>
      </c>
      <c r="E8623" t="s">
        <v>20</v>
      </c>
      <c r="F8623" t="b">
        <v>0</v>
      </c>
      <c r="G8623" t="s">
        <v>30</v>
      </c>
      <c r="H8623" s="4">
        <v>45765.292280092603</v>
      </c>
      <c r="I8623" t="b">
        <v>0</v>
      </c>
      <c r="J8623" t="b">
        <v>0</v>
      </c>
      <c r="K8623" t="s">
        <v>24</v>
      </c>
      <c r="L8623" t="s">
        <v>22</v>
      </c>
      <c r="M8623">
        <v>126850</v>
      </c>
      <c r="O8623" t="s">
        <v>6393</v>
      </c>
      <c r="P8623" t="s">
        <v>11740</v>
      </c>
    </row>
    <row r="8624" spans="1:16" x14ac:dyDescent="0.25">
      <c r="A8624" t="s">
        <v>0</v>
      </c>
      <c r="B8624" t="s">
        <v>10776</v>
      </c>
      <c r="C8624" t="s">
        <v>172</v>
      </c>
      <c r="D8624" t="s">
        <v>3828</v>
      </c>
      <c r="E8624" t="s">
        <v>20</v>
      </c>
      <c r="F8624" t="b">
        <v>0</v>
      </c>
      <c r="G8624" t="s">
        <v>27</v>
      </c>
      <c r="H8624" s="4">
        <v>45765.333425925928</v>
      </c>
      <c r="I8624" t="b">
        <v>0</v>
      </c>
      <c r="J8624" t="b">
        <v>1</v>
      </c>
      <c r="K8624" t="s">
        <v>24</v>
      </c>
      <c r="L8624" t="s">
        <v>22</v>
      </c>
      <c r="M8624">
        <v>78600</v>
      </c>
      <c r="O8624" t="s">
        <v>1156</v>
      </c>
      <c r="P8624" t="s">
        <v>11741</v>
      </c>
    </row>
    <row r="8625" spans="1:16" x14ac:dyDescent="0.25">
      <c r="A8625" t="s">
        <v>0</v>
      </c>
      <c r="B8625" t="s">
        <v>1246</v>
      </c>
      <c r="C8625" t="s">
        <v>768</v>
      </c>
      <c r="D8625" t="s">
        <v>4084</v>
      </c>
      <c r="E8625" t="s">
        <v>20</v>
      </c>
      <c r="F8625" t="b">
        <v>0</v>
      </c>
      <c r="G8625" t="s">
        <v>27</v>
      </c>
      <c r="H8625" s="4">
        <v>45765.3752662037</v>
      </c>
      <c r="I8625" t="b">
        <v>0</v>
      </c>
      <c r="J8625" t="b">
        <v>0</v>
      </c>
      <c r="K8625" t="s">
        <v>24</v>
      </c>
      <c r="L8625" t="s">
        <v>22</v>
      </c>
      <c r="M8625">
        <v>93176</v>
      </c>
      <c r="O8625" t="s">
        <v>9412</v>
      </c>
    </row>
    <row r="8626" spans="1:16" x14ac:dyDescent="0.25">
      <c r="A8626" t="s">
        <v>2</v>
      </c>
      <c r="B8626" t="s">
        <v>8749</v>
      </c>
      <c r="C8626" t="s">
        <v>283</v>
      </c>
      <c r="D8626" t="s">
        <v>3973</v>
      </c>
      <c r="E8626" t="s">
        <v>20</v>
      </c>
      <c r="F8626" t="b">
        <v>0</v>
      </c>
      <c r="G8626" t="s">
        <v>27</v>
      </c>
      <c r="H8626" s="4">
        <v>45765.376597222217</v>
      </c>
      <c r="I8626" t="b">
        <v>0</v>
      </c>
      <c r="J8626" t="b">
        <v>1</v>
      </c>
      <c r="K8626" t="s">
        <v>24</v>
      </c>
      <c r="L8626" t="s">
        <v>22</v>
      </c>
      <c r="M8626">
        <v>186000</v>
      </c>
      <c r="O8626" t="s">
        <v>1773</v>
      </c>
      <c r="P8626" t="s">
        <v>8750</v>
      </c>
    </row>
    <row r="8627" spans="1:16" x14ac:dyDescent="0.25">
      <c r="A8627" t="s">
        <v>40</v>
      </c>
      <c r="B8627" t="s">
        <v>11742</v>
      </c>
      <c r="C8627" t="s">
        <v>180</v>
      </c>
      <c r="D8627" t="s">
        <v>3828</v>
      </c>
      <c r="E8627" t="s">
        <v>20</v>
      </c>
      <c r="F8627" t="b">
        <v>0</v>
      </c>
      <c r="G8627" t="s">
        <v>35</v>
      </c>
      <c r="H8627" s="4">
        <v>45765.376759259263</v>
      </c>
      <c r="I8627" t="b">
        <v>0</v>
      </c>
      <c r="J8627" t="b">
        <v>0</v>
      </c>
      <c r="K8627" t="s">
        <v>24</v>
      </c>
      <c r="L8627" t="s">
        <v>22</v>
      </c>
      <c r="M8627">
        <v>154500</v>
      </c>
      <c r="O8627" t="s">
        <v>2224</v>
      </c>
      <c r="P8627" t="s">
        <v>11743</v>
      </c>
    </row>
    <row r="8628" spans="1:16" x14ac:dyDescent="0.25">
      <c r="A8628" t="s">
        <v>89</v>
      </c>
      <c r="B8628" t="s">
        <v>11744</v>
      </c>
      <c r="C8628" t="s">
        <v>158</v>
      </c>
      <c r="D8628" t="s">
        <v>4035</v>
      </c>
      <c r="E8628" t="s">
        <v>20</v>
      </c>
      <c r="F8628" t="b">
        <v>0</v>
      </c>
      <c r="G8628" t="s">
        <v>158</v>
      </c>
      <c r="H8628" s="4">
        <v>45765.37777777778</v>
      </c>
      <c r="I8628" t="b">
        <v>1</v>
      </c>
      <c r="J8628" t="b">
        <v>0</v>
      </c>
      <c r="K8628" t="s">
        <v>158</v>
      </c>
      <c r="L8628" t="s">
        <v>22</v>
      </c>
      <c r="M8628">
        <v>60000</v>
      </c>
      <c r="O8628" t="s">
        <v>2057</v>
      </c>
      <c r="P8628" t="s">
        <v>11745</v>
      </c>
    </row>
    <row r="8629" spans="1:16" x14ac:dyDescent="0.25">
      <c r="A8629" t="s">
        <v>0</v>
      </c>
      <c r="B8629" t="s">
        <v>0</v>
      </c>
      <c r="C8629" t="s">
        <v>810</v>
      </c>
      <c r="D8629" t="s">
        <v>4084</v>
      </c>
      <c r="E8629" t="s">
        <v>20</v>
      </c>
      <c r="F8629" t="b">
        <v>0</v>
      </c>
      <c r="G8629" t="s">
        <v>27</v>
      </c>
      <c r="H8629" s="4">
        <v>45765.416932870372</v>
      </c>
      <c r="I8629" t="b">
        <v>0</v>
      </c>
      <c r="J8629" t="b">
        <v>0</v>
      </c>
      <c r="K8629" t="s">
        <v>24</v>
      </c>
      <c r="L8629" t="s">
        <v>36</v>
      </c>
      <c r="N8629">
        <v>22.694999694824219</v>
      </c>
      <c r="O8629" t="s">
        <v>4838</v>
      </c>
      <c r="P8629" t="s">
        <v>1198</v>
      </c>
    </row>
    <row r="8630" spans="1:16" x14ac:dyDescent="0.25">
      <c r="A8630" t="s">
        <v>0</v>
      </c>
      <c r="B8630" t="s">
        <v>2900</v>
      </c>
      <c r="C8630" t="s">
        <v>3896</v>
      </c>
      <c r="D8630" t="s">
        <v>4084</v>
      </c>
      <c r="E8630" t="s">
        <v>20</v>
      </c>
      <c r="F8630" t="b">
        <v>0</v>
      </c>
      <c r="G8630" t="s">
        <v>41</v>
      </c>
      <c r="H8630" s="4">
        <v>45765.417060185187</v>
      </c>
      <c r="I8630" t="b">
        <v>0</v>
      </c>
      <c r="J8630" t="b">
        <v>0</v>
      </c>
      <c r="K8630" t="s">
        <v>24</v>
      </c>
      <c r="L8630" t="s">
        <v>36</v>
      </c>
      <c r="N8630">
        <v>29.95999908447266</v>
      </c>
      <c r="O8630" t="s">
        <v>10360</v>
      </c>
    </row>
    <row r="8631" spans="1:16" x14ac:dyDescent="0.25">
      <c r="A8631" t="s">
        <v>0</v>
      </c>
      <c r="B8631" t="s">
        <v>2900</v>
      </c>
      <c r="C8631" t="s">
        <v>11746</v>
      </c>
      <c r="D8631" t="s">
        <v>4084</v>
      </c>
      <c r="E8631" t="s">
        <v>20</v>
      </c>
      <c r="F8631" t="b">
        <v>0</v>
      </c>
      <c r="G8631" t="s">
        <v>41</v>
      </c>
      <c r="H8631" s="4">
        <v>45765.417060185187</v>
      </c>
      <c r="I8631" t="b">
        <v>0</v>
      </c>
      <c r="J8631" t="b">
        <v>0</v>
      </c>
      <c r="K8631" t="s">
        <v>24</v>
      </c>
      <c r="L8631" t="s">
        <v>36</v>
      </c>
      <c r="N8631">
        <v>29.95999908447266</v>
      </c>
      <c r="O8631" t="s">
        <v>10360</v>
      </c>
    </row>
    <row r="8632" spans="1:16" x14ac:dyDescent="0.25">
      <c r="A8632" t="s">
        <v>0</v>
      </c>
      <c r="B8632" t="s">
        <v>11747</v>
      </c>
      <c r="C8632" t="s">
        <v>120</v>
      </c>
      <c r="D8632" t="s">
        <v>3957</v>
      </c>
      <c r="E8632" t="s">
        <v>34</v>
      </c>
      <c r="F8632" t="b">
        <v>0</v>
      </c>
      <c r="G8632" t="s">
        <v>35</v>
      </c>
      <c r="H8632" s="4">
        <v>45765.417141203703</v>
      </c>
      <c r="I8632" t="b">
        <v>0</v>
      </c>
      <c r="J8632" t="b">
        <v>1</v>
      </c>
      <c r="K8632" t="s">
        <v>24</v>
      </c>
      <c r="L8632" t="s">
        <v>36</v>
      </c>
      <c r="N8632">
        <v>15.659999847412109</v>
      </c>
      <c r="O8632" t="s">
        <v>11748</v>
      </c>
      <c r="P8632" t="s">
        <v>204</v>
      </c>
    </row>
    <row r="8633" spans="1:16" x14ac:dyDescent="0.25">
      <c r="A8633" t="s">
        <v>1</v>
      </c>
      <c r="B8633" t="s">
        <v>3217</v>
      </c>
      <c r="C8633" t="s">
        <v>122</v>
      </c>
      <c r="D8633" t="s">
        <v>4084</v>
      </c>
      <c r="E8633" t="s">
        <v>20</v>
      </c>
      <c r="F8633" t="b">
        <v>0</v>
      </c>
      <c r="G8633" t="s">
        <v>52</v>
      </c>
      <c r="H8633" s="4">
        <v>45765.417395833327</v>
      </c>
      <c r="I8633" t="b">
        <v>0</v>
      </c>
      <c r="J8633" t="b">
        <v>0</v>
      </c>
      <c r="K8633" t="s">
        <v>24</v>
      </c>
      <c r="L8633" t="s">
        <v>22</v>
      </c>
      <c r="M8633">
        <v>110000</v>
      </c>
      <c r="O8633" t="s">
        <v>374</v>
      </c>
      <c r="P8633" t="s">
        <v>5146</v>
      </c>
    </row>
    <row r="8634" spans="1:16" x14ac:dyDescent="0.25">
      <c r="A8634" t="s">
        <v>2</v>
      </c>
      <c r="B8634" t="s">
        <v>4655</v>
      </c>
      <c r="C8634" t="s">
        <v>134</v>
      </c>
      <c r="D8634" t="s">
        <v>2208</v>
      </c>
      <c r="E8634" t="s">
        <v>34</v>
      </c>
      <c r="F8634" t="b">
        <v>0</v>
      </c>
      <c r="G8634" t="s">
        <v>35</v>
      </c>
      <c r="H8634" s="4">
        <v>45765.41846064815</v>
      </c>
      <c r="I8634" t="b">
        <v>0</v>
      </c>
      <c r="J8634" t="b">
        <v>1</v>
      </c>
      <c r="K8634" t="s">
        <v>24</v>
      </c>
      <c r="L8634" t="s">
        <v>22</v>
      </c>
      <c r="M8634">
        <v>175500</v>
      </c>
      <c r="O8634" t="s">
        <v>428</v>
      </c>
      <c r="P8634" t="s">
        <v>4657</v>
      </c>
    </row>
    <row r="8635" spans="1:16" x14ac:dyDescent="0.25">
      <c r="A8635" t="s">
        <v>139</v>
      </c>
      <c r="B8635" t="s">
        <v>11749</v>
      </c>
      <c r="C8635" t="s">
        <v>114</v>
      </c>
      <c r="D8635" t="s">
        <v>3957</v>
      </c>
      <c r="E8635" t="s">
        <v>34</v>
      </c>
      <c r="F8635" t="b">
        <v>0</v>
      </c>
      <c r="G8635" t="s">
        <v>27</v>
      </c>
      <c r="H8635" s="4">
        <v>45765.458541666667</v>
      </c>
      <c r="I8635" t="b">
        <v>0</v>
      </c>
      <c r="J8635" t="b">
        <v>1</v>
      </c>
      <c r="K8635" t="s">
        <v>24</v>
      </c>
      <c r="L8635" t="s">
        <v>36</v>
      </c>
      <c r="N8635">
        <v>43.044998168945313</v>
      </c>
      <c r="O8635" t="s">
        <v>11750</v>
      </c>
      <c r="P8635" t="s">
        <v>11751</v>
      </c>
    </row>
    <row r="8636" spans="1:16" x14ac:dyDescent="0.25">
      <c r="A8636" t="s">
        <v>0</v>
      </c>
      <c r="B8636" t="s">
        <v>11752</v>
      </c>
      <c r="C8636" t="s">
        <v>125</v>
      </c>
      <c r="D8636" t="s">
        <v>3957</v>
      </c>
      <c r="E8636" t="s">
        <v>34</v>
      </c>
      <c r="F8636" t="b">
        <v>0</v>
      </c>
      <c r="G8636" t="s">
        <v>52</v>
      </c>
      <c r="H8636" s="4">
        <v>45765.458993055552</v>
      </c>
      <c r="I8636" t="b">
        <v>0</v>
      </c>
      <c r="J8636" t="b">
        <v>1</v>
      </c>
      <c r="K8636" t="s">
        <v>24</v>
      </c>
      <c r="L8636" t="s">
        <v>36</v>
      </c>
      <c r="N8636">
        <v>19.579999923706051</v>
      </c>
      <c r="O8636" t="s">
        <v>2409</v>
      </c>
      <c r="P8636" t="s">
        <v>2648</v>
      </c>
    </row>
    <row r="8637" spans="1:16" x14ac:dyDescent="0.25">
      <c r="A8637" t="s">
        <v>2</v>
      </c>
      <c r="B8637" t="s">
        <v>11753</v>
      </c>
      <c r="C8637" t="s">
        <v>39</v>
      </c>
      <c r="D8637" t="s">
        <v>3957</v>
      </c>
      <c r="E8637" t="s">
        <v>34</v>
      </c>
      <c r="F8637" t="b">
        <v>1</v>
      </c>
      <c r="G8637" t="s">
        <v>30</v>
      </c>
      <c r="H8637" s="4">
        <v>45765.460682870369</v>
      </c>
      <c r="I8637" t="b">
        <v>0</v>
      </c>
      <c r="J8637" t="b">
        <v>0</v>
      </c>
      <c r="K8637" t="s">
        <v>24</v>
      </c>
      <c r="L8637" t="s">
        <v>36</v>
      </c>
      <c r="N8637">
        <v>34.049999237060547</v>
      </c>
      <c r="O8637" t="s">
        <v>11754</v>
      </c>
      <c r="P8637" t="s">
        <v>11755</v>
      </c>
    </row>
    <row r="8638" spans="1:16" x14ac:dyDescent="0.25">
      <c r="A8638" t="s">
        <v>19</v>
      </c>
      <c r="B8638" t="s">
        <v>11756</v>
      </c>
      <c r="C8638" t="s">
        <v>158</v>
      </c>
      <c r="D8638" t="s">
        <v>4035</v>
      </c>
      <c r="E8638" t="s">
        <v>20</v>
      </c>
      <c r="F8638" t="b">
        <v>0</v>
      </c>
      <c r="G8638" t="s">
        <v>158</v>
      </c>
      <c r="H8638" s="4">
        <v>45765.50277777778</v>
      </c>
      <c r="I8638" t="b">
        <v>0</v>
      </c>
      <c r="J8638" t="b">
        <v>0</v>
      </c>
      <c r="K8638" t="s">
        <v>158</v>
      </c>
      <c r="L8638" t="s">
        <v>22</v>
      </c>
      <c r="M8638">
        <v>43254.5</v>
      </c>
      <c r="O8638" t="s">
        <v>1906</v>
      </c>
      <c r="P8638" t="s">
        <v>1876</v>
      </c>
    </row>
    <row r="8639" spans="1:16" x14ac:dyDescent="0.25">
      <c r="A8639" t="s">
        <v>89</v>
      </c>
      <c r="B8639" t="s">
        <v>11757</v>
      </c>
      <c r="C8639" t="s">
        <v>164</v>
      </c>
      <c r="D8639" t="s">
        <v>4035</v>
      </c>
      <c r="E8639" t="s">
        <v>20</v>
      </c>
      <c r="F8639" t="b">
        <v>0</v>
      </c>
      <c r="G8639" t="s">
        <v>158</v>
      </c>
      <c r="H8639" s="4">
        <v>45765.502800925933</v>
      </c>
      <c r="I8639" t="b">
        <v>0</v>
      </c>
      <c r="J8639" t="b">
        <v>0</v>
      </c>
      <c r="K8639" t="s">
        <v>158</v>
      </c>
      <c r="L8639" t="s">
        <v>22</v>
      </c>
      <c r="M8639">
        <v>79500</v>
      </c>
      <c r="O8639" t="s">
        <v>1362</v>
      </c>
      <c r="P8639" t="s">
        <v>11758</v>
      </c>
    </row>
    <row r="8640" spans="1:16" x14ac:dyDescent="0.25">
      <c r="A8640" t="s">
        <v>40</v>
      </c>
      <c r="B8640" t="s">
        <v>40</v>
      </c>
      <c r="C8640" t="s">
        <v>3479</v>
      </c>
      <c r="D8640" t="s">
        <v>2208</v>
      </c>
      <c r="E8640" t="s">
        <v>20</v>
      </c>
      <c r="F8640" t="b">
        <v>0</v>
      </c>
      <c r="G8640" t="s">
        <v>27</v>
      </c>
      <c r="H8640" s="4">
        <v>45765.543009259258</v>
      </c>
      <c r="I8640" t="b">
        <v>0</v>
      </c>
      <c r="J8640" t="b">
        <v>1</v>
      </c>
      <c r="K8640" t="s">
        <v>24</v>
      </c>
      <c r="L8640" t="s">
        <v>22</v>
      </c>
      <c r="M8640">
        <v>172500</v>
      </c>
      <c r="O8640" t="s">
        <v>11600</v>
      </c>
      <c r="P8640" t="s">
        <v>11601</v>
      </c>
    </row>
    <row r="8641" spans="1:16" x14ac:dyDescent="0.25">
      <c r="A8641" t="s">
        <v>0</v>
      </c>
      <c r="B8641" t="s">
        <v>4394</v>
      </c>
      <c r="C8641" t="s">
        <v>39</v>
      </c>
      <c r="D8641" t="s">
        <v>4093</v>
      </c>
      <c r="E8641" t="s">
        <v>51</v>
      </c>
      <c r="F8641" t="b">
        <v>1</v>
      </c>
      <c r="G8641" t="s">
        <v>760</v>
      </c>
      <c r="H8641" s="4">
        <v>45765.546875</v>
      </c>
      <c r="I8641" t="b">
        <v>1</v>
      </c>
      <c r="J8641" t="b">
        <v>0</v>
      </c>
      <c r="K8641" t="s">
        <v>760</v>
      </c>
      <c r="L8641" t="s">
        <v>36</v>
      </c>
      <c r="N8641">
        <v>8</v>
      </c>
      <c r="O8641" t="s">
        <v>761</v>
      </c>
    </row>
    <row r="8642" spans="1:16" x14ac:dyDescent="0.25">
      <c r="A8642" t="s">
        <v>0</v>
      </c>
      <c r="B8642" t="s">
        <v>11759</v>
      </c>
      <c r="C8642" t="s">
        <v>1058</v>
      </c>
      <c r="D8642" t="s">
        <v>3828</v>
      </c>
      <c r="E8642" t="s">
        <v>20</v>
      </c>
      <c r="F8642" t="b">
        <v>0</v>
      </c>
      <c r="G8642" t="s">
        <v>27</v>
      </c>
      <c r="H8642" s="4">
        <v>45765.583472222221</v>
      </c>
      <c r="I8642" t="b">
        <v>0</v>
      </c>
      <c r="J8642" t="b">
        <v>0</v>
      </c>
      <c r="K8642" t="s">
        <v>24</v>
      </c>
      <c r="L8642" t="s">
        <v>22</v>
      </c>
      <c r="M8642">
        <v>97859</v>
      </c>
      <c r="O8642" t="s">
        <v>11760</v>
      </c>
      <c r="P8642" t="s">
        <v>11761</v>
      </c>
    </row>
    <row r="8643" spans="1:16" x14ac:dyDescent="0.25">
      <c r="A8643" t="s">
        <v>0</v>
      </c>
      <c r="B8643" t="s">
        <v>11762</v>
      </c>
      <c r="C8643" t="s">
        <v>192</v>
      </c>
      <c r="D8643" t="s">
        <v>3973</v>
      </c>
      <c r="E8643" t="s">
        <v>20</v>
      </c>
      <c r="F8643" t="b">
        <v>0</v>
      </c>
      <c r="G8643" t="s">
        <v>52</v>
      </c>
      <c r="H8643" s="4">
        <v>45765.584039351852</v>
      </c>
      <c r="I8643" t="b">
        <v>1</v>
      </c>
      <c r="J8643" t="b">
        <v>0</v>
      </c>
      <c r="K8643" t="s">
        <v>24</v>
      </c>
      <c r="L8643" t="s">
        <v>22</v>
      </c>
      <c r="M8643">
        <v>77500</v>
      </c>
      <c r="O8643" t="s">
        <v>131</v>
      </c>
      <c r="P8643" t="s">
        <v>3436</v>
      </c>
    </row>
    <row r="8644" spans="1:16" x14ac:dyDescent="0.25">
      <c r="A8644" t="s">
        <v>0</v>
      </c>
      <c r="B8644" t="s">
        <v>7948</v>
      </c>
      <c r="C8644" t="s">
        <v>151</v>
      </c>
      <c r="D8644" t="s">
        <v>3973</v>
      </c>
      <c r="E8644" t="s">
        <v>20</v>
      </c>
      <c r="F8644" t="b">
        <v>0</v>
      </c>
      <c r="G8644" t="s">
        <v>30</v>
      </c>
      <c r="H8644" s="4">
        <v>45765.584398148138</v>
      </c>
      <c r="I8644" t="b">
        <v>0</v>
      </c>
      <c r="J8644" t="b">
        <v>0</v>
      </c>
      <c r="K8644" t="s">
        <v>24</v>
      </c>
      <c r="L8644" t="s">
        <v>22</v>
      </c>
      <c r="M8644">
        <v>88582</v>
      </c>
      <c r="O8644" t="s">
        <v>675</v>
      </c>
      <c r="P8644" t="s">
        <v>7949</v>
      </c>
    </row>
    <row r="8645" spans="1:16" x14ac:dyDescent="0.25">
      <c r="A8645" t="s">
        <v>2</v>
      </c>
      <c r="B8645" t="s">
        <v>170</v>
      </c>
      <c r="C8645" t="s">
        <v>171</v>
      </c>
      <c r="D8645" t="s">
        <v>3957</v>
      </c>
      <c r="E8645" t="s">
        <v>20</v>
      </c>
      <c r="F8645" t="b">
        <v>0</v>
      </c>
      <c r="G8645" t="s">
        <v>27</v>
      </c>
      <c r="H8645" s="4">
        <v>45765.584675925929</v>
      </c>
      <c r="I8645" t="b">
        <v>0</v>
      </c>
      <c r="J8645" t="b">
        <v>1</v>
      </c>
      <c r="K8645" t="s">
        <v>24</v>
      </c>
      <c r="L8645" t="s">
        <v>36</v>
      </c>
      <c r="N8645">
        <v>46.060001373291023</v>
      </c>
      <c r="O8645" t="s">
        <v>7563</v>
      </c>
      <c r="P8645" t="s">
        <v>7564</v>
      </c>
    </row>
    <row r="8646" spans="1:16" x14ac:dyDescent="0.25">
      <c r="A8646" t="s">
        <v>2</v>
      </c>
      <c r="B8646" t="s">
        <v>11763</v>
      </c>
      <c r="C8646" t="s">
        <v>1679</v>
      </c>
      <c r="D8646" t="s">
        <v>4084</v>
      </c>
      <c r="E8646" t="s">
        <v>20</v>
      </c>
      <c r="F8646" t="b">
        <v>0</v>
      </c>
      <c r="G8646" t="s">
        <v>27</v>
      </c>
      <c r="H8646" s="4">
        <v>45765.584756944438</v>
      </c>
      <c r="I8646" t="b">
        <v>0</v>
      </c>
      <c r="J8646" t="b">
        <v>1</v>
      </c>
      <c r="K8646" t="s">
        <v>24</v>
      </c>
      <c r="L8646" t="s">
        <v>22</v>
      </c>
      <c r="M8646">
        <v>200905</v>
      </c>
      <c r="O8646" t="s">
        <v>3134</v>
      </c>
      <c r="P8646" t="s">
        <v>11764</v>
      </c>
    </row>
    <row r="8647" spans="1:16" x14ac:dyDescent="0.25">
      <c r="A8647" t="s">
        <v>40</v>
      </c>
      <c r="B8647" t="s">
        <v>2487</v>
      </c>
      <c r="C8647" t="s">
        <v>928</v>
      </c>
      <c r="D8647" t="s">
        <v>3957</v>
      </c>
      <c r="E8647" t="s">
        <v>20</v>
      </c>
      <c r="F8647" t="b">
        <v>0</v>
      </c>
      <c r="G8647" t="s">
        <v>27</v>
      </c>
      <c r="H8647" s="4">
        <v>45765.584826388891</v>
      </c>
      <c r="I8647" t="b">
        <v>0</v>
      </c>
      <c r="J8647" t="b">
        <v>0</v>
      </c>
      <c r="K8647" t="s">
        <v>24</v>
      </c>
      <c r="L8647" t="s">
        <v>36</v>
      </c>
      <c r="N8647">
        <v>55.06500244140625</v>
      </c>
      <c r="O8647" t="s">
        <v>567</v>
      </c>
      <c r="P8647" t="s">
        <v>11765</v>
      </c>
    </row>
    <row r="8648" spans="1:16" x14ac:dyDescent="0.25">
      <c r="A8648" t="s">
        <v>2</v>
      </c>
      <c r="B8648" t="s">
        <v>11766</v>
      </c>
      <c r="C8648" t="s">
        <v>1216</v>
      </c>
      <c r="D8648" t="s">
        <v>3957</v>
      </c>
      <c r="E8648" t="s">
        <v>20</v>
      </c>
      <c r="F8648" t="b">
        <v>0</v>
      </c>
      <c r="G8648" t="s">
        <v>35</v>
      </c>
      <c r="H8648" s="4">
        <v>45765.585162037038</v>
      </c>
      <c r="I8648" t="b">
        <v>0</v>
      </c>
      <c r="J8648" t="b">
        <v>1</v>
      </c>
      <c r="K8648" t="s">
        <v>24</v>
      </c>
      <c r="L8648" t="s">
        <v>36</v>
      </c>
      <c r="N8648">
        <v>50.669998168945313</v>
      </c>
      <c r="O8648" t="s">
        <v>2768</v>
      </c>
      <c r="P8648" t="s">
        <v>5007</v>
      </c>
    </row>
    <row r="8649" spans="1:16" x14ac:dyDescent="0.25">
      <c r="A8649" t="s">
        <v>0</v>
      </c>
      <c r="B8649" t="s">
        <v>103</v>
      </c>
      <c r="C8649" t="s">
        <v>306</v>
      </c>
      <c r="D8649" t="s">
        <v>3828</v>
      </c>
      <c r="E8649" t="s">
        <v>219</v>
      </c>
      <c r="F8649" t="b">
        <v>0</v>
      </c>
      <c r="G8649" t="s">
        <v>27</v>
      </c>
      <c r="H8649" s="4">
        <v>45765.625092592592</v>
      </c>
      <c r="I8649" t="b">
        <v>1</v>
      </c>
      <c r="J8649" t="b">
        <v>1</v>
      </c>
      <c r="K8649" t="s">
        <v>24</v>
      </c>
      <c r="L8649" t="s">
        <v>36</v>
      </c>
      <c r="N8649">
        <v>26</v>
      </c>
      <c r="O8649" t="s">
        <v>11767</v>
      </c>
      <c r="P8649" t="s">
        <v>11768</v>
      </c>
    </row>
    <row r="8650" spans="1:16" x14ac:dyDescent="0.25">
      <c r="A8650" t="s">
        <v>0</v>
      </c>
      <c r="B8650" t="s">
        <v>11769</v>
      </c>
      <c r="C8650" t="s">
        <v>39</v>
      </c>
      <c r="D8650" t="s">
        <v>3973</v>
      </c>
      <c r="E8650" t="s">
        <v>51</v>
      </c>
      <c r="F8650" t="b">
        <v>1</v>
      </c>
      <c r="G8650" t="s">
        <v>314</v>
      </c>
      <c r="H8650" s="4">
        <v>45765.635474537034</v>
      </c>
      <c r="I8650" t="b">
        <v>1</v>
      </c>
      <c r="J8650" t="b">
        <v>0</v>
      </c>
      <c r="K8650" t="s">
        <v>314</v>
      </c>
      <c r="L8650" t="s">
        <v>36</v>
      </c>
      <c r="N8650">
        <v>25</v>
      </c>
      <c r="O8650" t="s">
        <v>11770</v>
      </c>
    </row>
    <row r="8651" spans="1:16" x14ac:dyDescent="0.25">
      <c r="A8651" t="s">
        <v>40</v>
      </c>
      <c r="B8651" t="s">
        <v>11771</v>
      </c>
      <c r="C8651" t="s">
        <v>591</v>
      </c>
      <c r="D8651" t="s">
        <v>3828</v>
      </c>
      <c r="E8651" t="s">
        <v>51</v>
      </c>
      <c r="F8651" t="b">
        <v>0</v>
      </c>
      <c r="G8651" t="s">
        <v>27</v>
      </c>
      <c r="H8651" s="4">
        <v>45765.668009259258</v>
      </c>
      <c r="I8651" t="b">
        <v>1</v>
      </c>
      <c r="J8651" t="b">
        <v>0</v>
      </c>
      <c r="K8651" t="s">
        <v>24</v>
      </c>
      <c r="L8651" t="s">
        <v>36</v>
      </c>
      <c r="N8651">
        <v>55</v>
      </c>
      <c r="O8651" t="s">
        <v>3222</v>
      </c>
      <c r="P8651" t="s">
        <v>1212</v>
      </c>
    </row>
    <row r="8652" spans="1:16" x14ac:dyDescent="0.25">
      <c r="A8652" t="s">
        <v>2</v>
      </c>
      <c r="B8652" t="s">
        <v>422</v>
      </c>
      <c r="C8652" t="s">
        <v>5002</v>
      </c>
      <c r="D8652" t="s">
        <v>2208</v>
      </c>
      <c r="E8652" t="s">
        <v>20</v>
      </c>
      <c r="F8652" t="b">
        <v>0</v>
      </c>
      <c r="G8652" t="s">
        <v>27</v>
      </c>
      <c r="H8652" s="4">
        <v>45765.668020833327</v>
      </c>
      <c r="I8652" t="b">
        <v>0</v>
      </c>
      <c r="J8652" t="b">
        <v>1</v>
      </c>
      <c r="K8652" t="s">
        <v>24</v>
      </c>
      <c r="L8652" t="s">
        <v>22</v>
      </c>
      <c r="M8652">
        <v>85000</v>
      </c>
      <c r="O8652" t="s">
        <v>5003</v>
      </c>
      <c r="P8652" t="s">
        <v>11772</v>
      </c>
    </row>
    <row r="8653" spans="1:16" x14ac:dyDescent="0.25">
      <c r="A8653" t="s">
        <v>25</v>
      </c>
      <c r="B8653" t="s">
        <v>11632</v>
      </c>
      <c r="C8653" t="s">
        <v>180</v>
      </c>
      <c r="D8653" t="s">
        <v>4084</v>
      </c>
      <c r="E8653" t="s">
        <v>20</v>
      </c>
      <c r="F8653" t="b">
        <v>0</v>
      </c>
      <c r="G8653" t="s">
        <v>41</v>
      </c>
      <c r="H8653" s="4">
        <v>45765.708738425928</v>
      </c>
      <c r="I8653" t="b">
        <v>0</v>
      </c>
      <c r="J8653" t="b">
        <v>0</v>
      </c>
      <c r="K8653" t="s">
        <v>24</v>
      </c>
      <c r="L8653" t="s">
        <v>22</v>
      </c>
      <c r="M8653">
        <v>142000</v>
      </c>
      <c r="O8653" t="s">
        <v>11633</v>
      </c>
      <c r="P8653" t="s">
        <v>11634</v>
      </c>
    </row>
    <row r="8654" spans="1:16" x14ac:dyDescent="0.25">
      <c r="A8654" t="s">
        <v>0</v>
      </c>
      <c r="B8654" t="s">
        <v>10452</v>
      </c>
      <c r="C8654" t="s">
        <v>122</v>
      </c>
      <c r="D8654" t="s">
        <v>4205</v>
      </c>
      <c r="E8654" t="s">
        <v>20</v>
      </c>
      <c r="F8654" t="b">
        <v>0</v>
      </c>
      <c r="G8654" t="s">
        <v>52</v>
      </c>
      <c r="H8654" s="4">
        <v>45765.708993055552</v>
      </c>
      <c r="I8654" t="b">
        <v>1</v>
      </c>
      <c r="J8654" t="b">
        <v>1</v>
      </c>
      <c r="K8654" t="s">
        <v>24</v>
      </c>
      <c r="L8654" t="s">
        <v>36</v>
      </c>
      <c r="N8654">
        <v>75</v>
      </c>
      <c r="O8654" t="s">
        <v>1357</v>
      </c>
      <c r="P8654" t="s">
        <v>126</v>
      </c>
    </row>
    <row r="8655" spans="1:16" x14ac:dyDescent="0.25">
      <c r="A8655" t="s">
        <v>2</v>
      </c>
      <c r="B8655" t="s">
        <v>2</v>
      </c>
      <c r="C8655" t="s">
        <v>1937</v>
      </c>
      <c r="D8655" t="s">
        <v>3600</v>
      </c>
      <c r="E8655" t="s">
        <v>51</v>
      </c>
      <c r="F8655" t="b">
        <v>0</v>
      </c>
      <c r="G8655" t="s">
        <v>27</v>
      </c>
      <c r="H8655" s="4">
        <v>45765.709652777783</v>
      </c>
      <c r="I8655" t="b">
        <v>1</v>
      </c>
      <c r="J8655" t="b">
        <v>0</v>
      </c>
      <c r="K8655" t="s">
        <v>24</v>
      </c>
      <c r="L8655" t="s">
        <v>36</v>
      </c>
      <c r="N8655">
        <v>55</v>
      </c>
      <c r="O8655" t="s">
        <v>11773</v>
      </c>
      <c r="P8655" t="s">
        <v>11774</v>
      </c>
    </row>
    <row r="8656" spans="1:16" x14ac:dyDescent="0.25">
      <c r="A8656" t="s">
        <v>2</v>
      </c>
      <c r="B8656" t="s">
        <v>11608</v>
      </c>
      <c r="C8656" t="s">
        <v>39</v>
      </c>
      <c r="D8656" t="s">
        <v>3979</v>
      </c>
      <c r="E8656" t="s">
        <v>20</v>
      </c>
      <c r="F8656" t="b">
        <v>1</v>
      </c>
      <c r="G8656" t="s">
        <v>27</v>
      </c>
      <c r="H8656" s="4">
        <v>45765.709652777783</v>
      </c>
      <c r="I8656" t="b">
        <v>1</v>
      </c>
      <c r="J8656" t="b">
        <v>0</v>
      </c>
      <c r="K8656" t="s">
        <v>24</v>
      </c>
      <c r="L8656" t="s">
        <v>22</v>
      </c>
      <c r="M8656">
        <v>145000</v>
      </c>
      <c r="O8656" t="s">
        <v>954</v>
      </c>
    </row>
    <row r="8657" spans="1:16" x14ac:dyDescent="0.25">
      <c r="A8657" t="s">
        <v>2</v>
      </c>
      <c r="B8657" t="s">
        <v>11775</v>
      </c>
      <c r="C8657" t="s">
        <v>122</v>
      </c>
      <c r="D8657" t="s">
        <v>3828</v>
      </c>
      <c r="E8657" t="s">
        <v>20</v>
      </c>
      <c r="F8657" t="b">
        <v>0</v>
      </c>
      <c r="G8657" t="s">
        <v>27</v>
      </c>
      <c r="H8657" s="4">
        <v>45765.709756944438</v>
      </c>
      <c r="I8657" t="b">
        <v>1</v>
      </c>
      <c r="J8657" t="b">
        <v>1</v>
      </c>
      <c r="K8657" t="s">
        <v>24</v>
      </c>
      <c r="L8657" t="s">
        <v>22</v>
      </c>
      <c r="M8657">
        <v>131145.5</v>
      </c>
      <c r="O8657" t="s">
        <v>11776</v>
      </c>
      <c r="P8657" t="s">
        <v>11777</v>
      </c>
    </row>
    <row r="8658" spans="1:16" x14ac:dyDescent="0.25">
      <c r="A8658" t="s">
        <v>0</v>
      </c>
      <c r="B8658" t="s">
        <v>1801</v>
      </c>
      <c r="C8658" t="s">
        <v>1588</v>
      </c>
      <c r="D8658" t="s">
        <v>3973</v>
      </c>
      <c r="E8658" t="s">
        <v>20</v>
      </c>
      <c r="F8658" t="b">
        <v>0</v>
      </c>
      <c r="G8658" t="s">
        <v>27</v>
      </c>
      <c r="H8658" s="4">
        <v>45765.70988425926</v>
      </c>
      <c r="I8658" t="b">
        <v>0</v>
      </c>
      <c r="J8658" t="b">
        <v>1</v>
      </c>
      <c r="K8658" t="s">
        <v>24</v>
      </c>
      <c r="L8658" t="s">
        <v>22</v>
      </c>
      <c r="M8658">
        <v>100000</v>
      </c>
      <c r="O8658" t="s">
        <v>11778</v>
      </c>
      <c r="P8658" t="s">
        <v>11779</v>
      </c>
    </row>
    <row r="8659" spans="1:16" x14ac:dyDescent="0.25">
      <c r="A8659" t="s">
        <v>0</v>
      </c>
      <c r="B8659" t="s">
        <v>2670</v>
      </c>
      <c r="C8659" t="s">
        <v>151</v>
      </c>
      <c r="D8659" t="s">
        <v>3973</v>
      </c>
      <c r="F8659" t="b">
        <v>0</v>
      </c>
      <c r="G8659" t="s">
        <v>30</v>
      </c>
      <c r="H8659" s="4">
        <v>45765.750613425917</v>
      </c>
      <c r="I8659" t="b">
        <v>1</v>
      </c>
      <c r="J8659" t="b">
        <v>0</v>
      </c>
      <c r="K8659" t="s">
        <v>24</v>
      </c>
      <c r="L8659" t="s">
        <v>36</v>
      </c>
      <c r="N8659">
        <v>64</v>
      </c>
      <c r="O8659" t="s">
        <v>1783</v>
      </c>
      <c r="P8659" t="s">
        <v>11780</v>
      </c>
    </row>
    <row r="8660" spans="1:16" x14ac:dyDescent="0.25">
      <c r="A8660" t="s">
        <v>0</v>
      </c>
      <c r="B8660" t="s">
        <v>11781</v>
      </c>
      <c r="C8660" t="s">
        <v>2716</v>
      </c>
      <c r="D8660" t="s">
        <v>3973</v>
      </c>
      <c r="E8660" t="s">
        <v>20</v>
      </c>
      <c r="F8660" t="b">
        <v>0</v>
      </c>
      <c r="G8660" t="s">
        <v>52</v>
      </c>
      <c r="H8660" s="4">
        <v>45765.792326388888</v>
      </c>
      <c r="I8660" t="b">
        <v>0</v>
      </c>
      <c r="J8660" t="b">
        <v>0</v>
      </c>
      <c r="K8660" t="s">
        <v>24</v>
      </c>
      <c r="L8660" t="s">
        <v>36</v>
      </c>
      <c r="N8660">
        <v>50</v>
      </c>
      <c r="O8660" t="s">
        <v>74</v>
      </c>
      <c r="P8660" t="s">
        <v>193</v>
      </c>
    </row>
    <row r="8661" spans="1:16" x14ac:dyDescent="0.25">
      <c r="A8661" t="s">
        <v>1</v>
      </c>
      <c r="B8661" t="s">
        <v>296</v>
      </c>
      <c r="C8661" t="s">
        <v>213</v>
      </c>
      <c r="D8661" t="s">
        <v>3828</v>
      </c>
      <c r="E8661" t="s">
        <v>20</v>
      </c>
      <c r="F8661" t="b">
        <v>0</v>
      </c>
      <c r="G8661" t="s">
        <v>41</v>
      </c>
      <c r="H8661" s="4">
        <v>45765.792500000003</v>
      </c>
      <c r="I8661" t="b">
        <v>0</v>
      </c>
      <c r="J8661" t="b">
        <v>0</v>
      </c>
      <c r="K8661" t="s">
        <v>24</v>
      </c>
      <c r="L8661" t="s">
        <v>22</v>
      </c>
      <c r="M8661">
        <v>142419.203125</v>
      </c>
      <c r="O8661" t="s">
        <v>11782</v>
      </c>
      <c r="P8661" t="s">
        <v>11783</v>
      </c>
    </row>
    <row r="8662" spans="1:16" x14ac:dyDescent="0.25">
      <c r="A8662" t="s">
        <v>2</v>
      </c>
      <c r="B8662" t="s">
        <v>9413</v>
      </c>
      <c r="C8662" t="s">
        <v>1025</v>
      </c>
      <c r="D8662" t="s">
        <v>3600</v>
      </c>
      <c r="E8662" t="s">
        <v>51</v>
      </c>
      <c r="F8662" t="b">
        <v>0</v>
      </c>
      <c r="G8662" t="s">
        <v>35</v>
      </c>
      <c r="H8662" s="4">
        <v>45765.793356481481</v>
      </c>
      <c r="I8662" t="b">
        <v>1</v>
      </c>
      <c r="J8662" t="b">
        <v>0</v>
      </c>
      <c r="K8662" t="s">
        <v>24</v>
      </c>
      <c r="L8662" t="s">
        <v>36</v>
      </c>
      <c r="N8662">
        <v>65</v>
      </c>
      <c r="O8662" t="s">
        <v>9414</v>
      </c>
      <c r="P8662" t="s">
        <v>2177</v>
      </c>
    </row>
    <row r="8663" spans="1:16" x14ac:dyDescent="0.25">
      <c r="A8663" t="s">
        <v>0</v>
      </c>
      <c r="B8663" t="s">
        <v>9418</v>
      </c>
      <c r="C8663" t="s">
        <v>316</v>
      </c>
      <c r="D8663" t="s">
        <v>3957</v>
      </c>
      <c r="E8663" t="s">
        <v>20</v>
      </c>
      <c r="F8663" t="b">
        <v>0</v>
      </c>
      <c r="G8663" t="s">
        <v>35</v>
      </c>
      <c r="H8663" s="4">
        <v>45765.833819444437</v>
      </c>
      <c r="I8663" t="b">
        <v>0</v>
      </c>
      <c r="J8663" t="b">
        <v>1</v>
      </c>
      <c r="K8663" t="s">
        <v>24</v>
      </c>
      <c r="L8663" t="s">
        <v>36</v>
      </c>
      <c r="N8663">
        <v>16.510000228881839</v>
      </c>
      <c r="O8663" t="s">
        <v>759</v>
      </c>
      <c r="P8663" t="s">
        <v>9419</v>
      </c>
    </row>
    <row r="8664" spans="1:16" x14ac:dyDescent="0.25">
      <c r="A8664" t="s">
        <v>0</v>
      </c>
      <c r="B8664" t="s">
        <v>10817</v>
      </c>
      <c r="C8664" t="s">
        <v>151</v>
      </c>
      <c r="D8664" t="s">
        <v>2208</v>
      </c>
      <c r="E8664" t="s">
        <v>20</v>
      </c>
      <c r="F8664" t="b">
        <v>0</v>
      </c>
      <c r="G8664" t="s">
        <v>30</v>
      </c>
      <c r="H8664" s="4">
        <v>45765.83394675926</v>
      </c>
      <c r="I8664" t="b">
        <v>0</v>
      </c>
      <c r="J8664" t="b">
        <v>1</v>
      </c>
      <c r="K8664" t="s">
        <v>24</v>
      </c>
      <c r="L8664" t="s">
        <v>22</v>
      </c>
      <c r="M8664">
        <v>78400</v>
      </c>
      <c r="O8664" t="s">
        <v>11784</v>
      </c>
      <c r="P8664" t="s">
        <v>11785</v>
      </c>
    </row>
    <row r="8665" spans="1:16" x14ac:dyDescent="0.25">
      <c r="A8665" t="s">
        <v>0</v>
      </c>
      <c r="B8665" t="s">
        <v>11786</v>
      </c>
      <c r="C8665" t="s">
        <v>9046</v>
      </c>
      <c r="D8665" t="s">
        <v>3957</v>
      </c>
      <c r="E8665" t="s">
        <v>20</v>
      </c>
      <c r="F8665" t="b">
        <v>0</v>
      </c>
      <c r="G8665" t="s">
        <v>52</v>
      </c>
      <c r="H8665" s="4">
        <v>45765.834016203713</v>
      </c>
      <c r="I8665" t="b">
        <v>1</v>
      </c>
      <c r="J8665" t="b">
        <v>0</v>
      </c>
      <c r="K8665" t="s">
        <v>24</v>
      </c>
      <c r="L8665" t="s">
        <v>36</v>
      </c>
      <c r="N8665">
        <v>19.579999923706051</v>
      </c>
      <c r="O8665" t="s">
        <v>4419</v>
      </c>
    </row>
    <row r="8666" spans="1:16" x14ac:dyDescent="0.25">
      <c r="A8666" t="s">
        <v>25</v>
      </c>
      <c r="B8666" t="s">
        <v>11787</v>
      </c>
      <c r="C8666" t="s">
        <v>192</v>
      </c>
      <c r="D8666" t="s">
        <v>3957</v>
      </c>
      <c r="E8666" t="s">
        <v>20</v>
      </c>
      <c r="F8666" t="b">
        <v>0</v>
      </c>
      <c r="G8666" t="s">
        <v>52</v>
      </c>
      <c r="H8666" s="4">
        <v>45765.834062499998</v>
      </c>
      <c r="I8666" t="b">
        <v>0</v>
      </c>
      <c r="J8666" t="b">
        <v>0</v>
      </c>
      <c r="K8666" t="s">
        <v>24</v>
      </c>
      <c r="L8666" t="s">
        <v>36</v>
      </c>
      <c r="N8666">
        <v>22.694999694824219</v>
      </c>
      <c r="O8666" t="s">
        <v>880</v>
      </c>
      <c r="P8666" t="s">
        <v>11788</v>
      </c>
    </row>
    <row r="8667" spans="1:16" x14ac:dyDescent="0.25">
      <c r="A8667" t="s">
        <v>19</v>
      </c>
      <c r="B8667" t="s">
        <v>8297</v>
      </c>
      <c r="C8667" t="s">
        <v>151</v>
      </c>
      <c r="D8667" t="s">
        <v>3957</v>
      </c>
      <c r="E8667" t="s">
        <v>20</v>
      </c>
      <c r="F8667" t="b">
        <v>0</v>
      </c>
      <c r="G8667" t="s">
        <v>30</v>
      </c>
      <c r="H8667" s="4">
        <v>45765.834398148138</v>
      </c>
      <c r="I8667" t="b">
        <v>0</v>
      </c>
      <c r="J8667" t="b">
        <v>1</v>
      </c>
      <c r="K8667" t="s">
        <v>24</v>
      </c>
      <c r="L8667" t="s">
        <v>36</v>
      </c>
      <c r="N8667">
        <v>40.81500244140625</v>
      </c>
      <c r="O8667" t="s">
        <v>2768</v>
      </c>
      <c r="P8667" t="s">
        <v>8156</v>
      </c>
    </row>
    <row r="8668" spans="1:16" x14ac:dyDescent="0.25">
      <c r="A8668" t="s">
        <v>2</v>
      </c>
      <c r="B8668" t="s">
        <v>7441</v>
      </c>
      <c r="C8668" t="s">
        <v>955</v>
      </c>
      <c r="D8668" t="s">
        <v>3957</v>
      </c>
      <c r="E8668" t="s">
        <v>20</v>
      </c>
      <c r="F8668" t="b">
        <v>0</v>
      </c>
      <c r="G8668" t="s">
        <v>27</v>
      </c>
      <c r="H8668" s="4">
        <v>45765.834687499999</v>
      </c>
      <c r="I8668" t="b">
        <v>0</v>
      </c>
      <c r="J8668" t="b">
        <v>1</v>
      </c>
      <c r="K8668" t="s">
        <v>24</v>
      </c>
      <c r="L8668" t="s">
        <v>36</v>
      </c>
      <c r="N8668">
        <v>46.159999847412109</v>
      </c>
      <c r="O8668" t="s">
        <v>2768</v>
      </c>
      <c r="P8668" t="s">
        <v>128</v>
      </c>
    </row>
    <row r="8669" spans="1:16" x14ac:dyDescent="0.25">
      <c r="A8669" t="s">
        <v>40</v>
      </c>
      <c r="B8669" t="s">
        <v>10575</v>
      </c>
      <c r="C8669" t="s">
        <v>54</v>
      </c>
      <c r="D8669" t="s">
        <v>3957</v>
      </c>
      <c r="E8669" t="s">
        <v>20</v>
      </c>
      <c r="F8669" t="b">
        <v>0</v>
      </c>
      <c r="G8669" t="s">
        <v>27</v>
      </c>
      <c r="H8669" s="4">
        <v>45765.834803240738</v>
      </c>
      <c r="I8669" t="b">
        <v>0</v>
      </c>
      <c r="J8669" t="b">
        <v>1</v>
      </c>
      <c r="K8669" t="s">
        <v>24</v>
      </c>
      <c r="L8669" t="s">
        <v>36</v>
      </c>
      <c r="N8669">
        <v>68.2449951171875</v>
      </c>
      <c r="O8669" t="s">
        <v>405</v>
      </c>
      <c r="P8669" t="s">
        <v>10576</v>
      </c>
    </row>
    <row r="8670" spans="1:16" x14ac:dyDescent="0.25">
      <c r="A8670" t="s">
        <v>40</v>
      </c>
      <c r="B8670" t="s">
        <v>10800</v>
      </c>
      <c r="C8670" t="s">
        <v>322</v>
      </c>
      <c r="D8670" t="s">
        <v>3957</v>
      </c>
      <c r="E8670" t="s">
        <v>20</v>
      </c>
      <c r="F8670" t="b">
        <v>0</v>
      </c>
      <c r="G8670" t="s">
        <v>27</v>
      </c>
      <c r="H8670" s="4">
        <v>45765.834826388891</v>
      </c>
      <c r="I8670" t="b">
        <v>0</v>
      </c>
      <c r="J8670" t="b">
        <v>1</v>
      </c>
      <c r="K8670" t="s">
        <v>24</v>
      </c>
      <c r="L8670" t="s">
        <v>36</v>
      </c>
      <c r="N8670">
        <v>68.2449951171875</v>
      </c>
      <c r="O8670" t="s">
        <v>405</v>
      </c>
      <c r="P8670" t="s">
        <v>10801</v>
      </c>
    </row>
    <row r="8671" spans="1:16" x14ac:dyDescent="0.25">
      <c r="A8671" t="s">
        <v>2</v>
      </c>
      <c r="B8671" t="s">
        <v>11789</v>
      </c>
      <c r="C8671" t="s">
        <v>47</v>
      </c>
      <c r="D8671" t="s">
        <v>3957</v>
      </c>
      <c r="E8671" t="s">
        <v>20</v>
      </c>
      <c r="F8671" t="b">
        <v>0</v>
      </c>
      <c r="G8671" t="s">
        <v>27</v>
      </c>
      <c r="H8671" s="4">
        <v>45765.834826388891</v>
      </c>
      <c r="I8671" t="b">
        <v>0</v>
      </c>
      <c r="J8671" t="b">
        <v>0</v>
      </c>
      <c r="K8671" t="s">
        <v>24</v>
      </c>
      <c r="L8671" t="s">
        <v>36</v>
      </c>
      <c r="N8671">
        <v>46.630001068115227</v>
      </c>
      <c r="O8671" t="s">
        <v>341</v>
      </c>
      <c r="P8671" t="s">
        <v>2022</v>
      </c>
    </row>
    <row r="8672" spans="1:16" x14ac:dyDescent="0.25">
      <c r="A8672" t="s">
        <v>25</v>
      </c>
      <c r="B8672" t="s">
        <v>11790</v>
      </c>
      <c r="C8672" t="s">
        <v>39</v>
      </c>
      <c r="D8672" t="s">
        <v>7658</v>
      </c>
      <c r="E8672" t="s">
        <v>20</v>
      </c>
      <c r="F8672" t="b">
        <v>1</v>
      </c>
      <c r="G8672" t="s">
        <v>62</v>
      </c>
      <c r="H8672" s="4">
        <v>45765.920648148152</v>
      </c>
      <c r="I8672" t="b">
        <v>1</v>
      </c>
      <c r="J8672" t="b">
        <v>0</v>
      </c>
      <c r="K8672" t="s">
        <v>62</v>
      </c>
      <c r="L8672" t="s">
        <v>22</v>
      </c>
      <c r="M8672">
        <v>80000</v>
      </c>
      <c r="O8672" t="s">
        <v>679</v>
      </c>
      <c r="P8672" t="s">
        <v>603</v>
      </c>
    </row>
    <row r="8673" spans="1:16" x14ac:dyDescent="0.25">
      <c r="A8673" t="s">
        <v>0</v>
      </c>
      <c r="B8673" t="s">
        <v>11791</v>
      </c>
      <c r="C8673" t="s">
        <v>490</v>
      </c>
      <c r="D8673" t="s">
        <v>3957</v>
      </c>
      <c r="E8673" t="s">
        <v>34</v>
      </c>
      <c r="F8673" t="b">
        <v>0</v>
      </c>
      <c r="G8673" t="s">
        <v>27</v>
      </c>
      <c r="H8673" s="4">
        <v>45765.95853009259</v>
      </c>
      <c r="I8673" t="b">
        <v>1</v>
      </c>
      <c r="J8673" t="b">
        <v>0</v>
      </c>
      <c r="K8673" t="s">
        <v>24</v>
      </c>
      <c r="L8673" t="s">
        <v>36</v>
      </c>
      <c r="N8673">
        <v>27.435001373291019</v>
      </c>
      <c r="O8673" t="s">
        <v>9223</v>
      </c>
      <c r="P8673" t="s">
        <v>665</v>
      </c>
    </row>
    <row r="8674" spans="1:16" x14ac:dyDescent="0.25">
      <c r="A8674" t="s">
        <v>25</v>
      </c>
      <c r="B8674" t="s">
        <v>1577</v>
      </c>
      <c r="C8674" t="s">
        <v>1065</v>
      </c>
      <c r="D8674" t="s">
        <v>3957</v>
      </c>
      <c r="E8674" t="s">
        <v>34</v>
      </c>
      <c r="F8674" t="b">
        <v>0</v>
      </c>
      <c r="G8674" t="s">
        <v>35</v>
      </c>
      <c r="H8674" s="4">
        <v>45765.958761574067</v>
      </c>
      <c r="I8674" t="b">
        <v>1</v>
      </c>
      <c r="J8674" t="b">
        <v>0</v>
      </c>
      <c r="K8674" t="s">
        <v>24</v>
      </c>
      <c r="L8674" t="s">
        <v>36</v>
      </c>
      <c r="N8674">
        <v>16.510000228881839</v>
      </c>
      <c r="O8674" t="s">
        <v>1961</v>
      </c>
      <c r="P8674" t="s">
        <v>11792</v>
      </c>
    </row>
    <row r="8675" spans="1:16" x14ac:dyDescent="0.25">
      <c r="A8675" t="s">
        <v>0</v>
      </c>
      <c r="B8675" t="s">
        <v>10831</v>
      </c>
      <c r="C8675" t="s">
        <v>1007</v>
      </c>
      <c r="D8675" t="s">
        <v>3957</v>
      </c>
      <c r="E8675" t="s">
        <v>34</v>
      </c>
      <c r="F8675" t="b">
        <v>0</v>
      </c>
      <c r="G8675" t="s">
        <v>35</v>
      </c>
      <c r="H8675" s="4">
        <v>45765.958761574067</v>
      </c>
      <c r="I8675" t="b">
        <v>0</v>
      </c>
      <c r="J8675" t="b">
        <v>0</v>
      </c>
      <c r="K8675" t="s">
        <v>24</v>
      </c>
      <c r="L8675" t="s">
        <v>36</v>
      </c>
      <c r="N8675">
        <v>16.510000228881839</v>
      </c>
      <c r="O8675" t="s">
        <v>3286</v>
      </c>
      <c r="P8675" t="s">
        <v>10832</v>
      </c>
    </row>
    <row r="8676" spans="1:16" x14ac:dyDescent="0.25">
      <c r="A8676" t="s">
        <v>0</v>
      </c>
      <c r="B8676" t="s">
        <v>11793</v>
      </c>
      <c r="C8676" t="s">
        <v>167</v>
      </c>
      <c r="D8676" t="s">
        <v>3957</v>
      </c>
      <c r="E8676" t="s">
        <v>34</v>
      </c>
      <c r="F8676" t="b">
        <v>0</v>
      </c>
      <c r="G8676" t="s">
        <v>35</v>
      </c>
      <c r="H8676" s="4">
        <v>45765.958784722221</v>
      </c>
      <c r="I8676" t="b">
        <v>0</v>
      </c>
      <c r="J8676" t="b">
        <v>1</v>
      </c>
      <c r="K8676" t="s">
        <v>24</v>
      </c>
      <c r="L8676" t="s">
        <v>36</v>
      </c>
      <c r="N8676">
        <v>16.510000228881839</v>
      </c>
      <c r="O8676" t="s">
        <v>11794</v>
      </c>
      <c r="P8676" t="s">
        <v>11795</v>
      </c>
    </row>
    <row r="8677" spans="1:16" x14ac:dyDescent="0.25">
      <c r="A8677" t="s">
        <v>25</v>
      </c>
      <c r="B8677" t="s">
        <v>25</v>
      </c>
      <c r="C8677" t="s">
        <v>1007</v>
      </c>
      <c r="D8677" t="s">
        <v>3957</v>
      </c>
      <c r="E8677" t="s">
        <v>34</v>
      </c>
      <c r="F8677" t="b">
        <v>0</v>
      </c>
      <c r="G8677" t="s">
        <v>35</v>
      </c>
      <c r="H8677" s="4">
        <v>45765.958819444437</v>
      </c>
      <c r="I8677" t="b">
        <v>0</v>
      </c>
      <c r="J8677" t="b">
        <v>0</v>
      </c>
      <c r="K8677" t="s">
        <v>24</v>
      </c>
      <c r="L8677" t="s">
        <v>36</v>
      </c>
      <c r="N8677">
        <v>16.510000228881839</v>
      </c>
      <c r="O8677" t="s">
        <v>1783</v>
      </c>
      <c r="P8677" t="s">
        <v>11796</v>
      </c>
    </row>
    <row r="8678" spans="1:16" x14ac:dyDescent="0.25">
      <c r="A8678" t="s">
        <v>2</v>
      </c>
      <c r="B8678" t="s">
        <v>11797</v>
      </c>
      <c r="C8678" t="s">
        <v>571</v>
      </c>
      <c r="D8678" t="s">
        <v>3957</v>
      </c>
      <c r="E8678" t="s">
        <v>34</v>
      </c>
      <c r="F8678" t="b">
        <v>0</v>
      </c>
      <c r="G8678" t="s">
        <v>27</v>
      </c>
      <c r="H8678" s="4">
        <v>45765.959652777783</v>
      </c>
      <c r="I8678" t="b">
        <v>0</v>
      </c>
      <c r="J8678" t="b">
        <v>0</v>
      </c>
      <c r="K8678" t="s">
        <v>24</v>
      </c>
      <c r="L8678" t="s">
        <v>36</v>
      </c>
      <c r="N8678">
        <v>52.409999847412109</v>
      </c>
      <c r="O8678" t="s">
        <v>3930</v>
      </c>
      <c r="P8678" t="s">
        <v>11798</v>
      </c>
    </row>
    <row r="8679" spans="1:16" x14ac:dyDescent="0.25">
      <c r="A8679" t="s">
        <v>0</v>
      </c>
      <c r="B8679" t="s">
        <v>1449</v>
      </c>
      <c r="C8679" t="s">
        <v>49</v>
      </c>
      <c r="D8679" t="s">
        <v>2208</v>
      </c>
      <c r="E8679" t="s">
        <v>20</v>
      </c>
      <c r="F8679" t="b">
        <v>0</v>
      </c>
      <c r="G8679" t="s">
        <v>41</v>
      </c>
      <c r="H8679" s="4">
        <v>45766.0003125</v>
      </c>
      <c r="I8679" t="b">
        <v>0</v>
      </c>
      <c r="J8679" t="b">
        <v>1</v>
      </c>
      <c r="K8679" t="s">
        <v>24</v>
      </c>
      <c r="L8679" t="s">
        <v>36</v>
      </c>
      <c r="N8679">
        <v>27.625</v>
      </c>
      <c r="O8679" t="s">
        <v>5126</v>
      </c>
      <c r="P8679" t="s">
        <v>2173</v>
      </c>
    </row>
    <row r="8680" spans="1:16" x14ac:dyDescent="0.25">
      <c r="A8680" t="s">
        <v>0</v>
      </c>
      <c r="B8680" t="s">
        <v>11799</v>
      </c>
      <c r="C8680" t="s">
        <v>122</v>
      </c>
      <c r="D8680" t="s">
        <v>3828</v>
      </c>
      <c r="E8680" t="s">
        <v>20</v>
      </c>
      <c r="F8680" t="b">
        <v>0</v>
      </c>
      <c r="G8680" t="s">
        <v>52</v>
      </c>
      <c r="H8680" s="4">
        <v>45766.000659722216</v>
      </c>
      <c r="I8680" t="b">
        <v>0</v>
      </c>
      <c r="J8680" t="b">
        <v>0</v>
      </c>
      <c r="K8680" t="s">
        <v>24</v>
      </c>
      <c r="L8680" t="s">
        <v>22</v>
      </c>
      <c r="M8680">
        <v>120000</v>
      </c>
      <c r="O8680" t="s">
        <v>11800</v>
      </c>
      <c r="P8680" t="s">
        <v>11801</v>
      </c>
    </row>
    <row r="8681" spans="1:16" x14ac:dyDescent="0.25">
      <c r="A8681" t="s">
        <v>2</v>
      </c>
      <c r="B8681" t="s">
        <v>11802</v>
      </c>
      <c r="C8681" t="s">
        <v>1050</v>
      </c>
      <c r="D8681" t="s">
        <v>2208</v>
      </c>
      <c r="E8681" t="s">
        <v>20</v>
      </c>
      <c r="F8681" t="b">
        <v>0</v>
      </c>
      <c r="G8681" t="s">
        <v>27</v>
      </c>
      <c r="H8681" s="4">
        <v>45766.001400462963</v>
      </c>
      <c r="I8681" t="b">
        <v>0</v>
      </c>
      <c r="J8681" t="b">
        <v>1</v>
      </c>
      <c r="K8681" t="s">
        <v>24</v>
      </c>
      <c r="L8681" t="s">
        <v>22</v>
      </c>
      <c r="M8681">
        <v>106150</v>
      </c>
      <c r="O8681" t="s">
        <v>3109</v>
      </c>
      <c r="P8681" t="s">
        <v>2128</v>
      </c>
    </row>
    <row r="8682" spans="1:16" x14ac:dyDescent="0.25">
      <c r="A8682" t="s">
        <v>40</v>
      </c>
      <c r="B8682" t="s">
        <v>11803</v>
      </c>
      <c r="C8682" t="s">
        <v>2351</v>
      </c>
      <c r="D8682" t="s">
        <v>3957</v>
      </c>
      <c r="E8682" t="s">
        <v>20</v>
      </c>
      <c r="F8682" t="b">
        <v>0</v>
      </c>
      <c r="G8682" t="s">
        <v>23</v>
      </c>
      <c r="H8682" s="4">
        <v>45766.058553240742</v>
      </c>
      <c r="I8682" t="b">
        <v>0</v>
      </c>
      <c r="J8682" t="b">
        <v>1</v>
      </c>
      <c r="K8682" t="s">
        <v>24</v>
      </c>
      <c r="L8682" t="s">
        <v>36</v>
      </c>
      <c r="N8682">
        <v>67.5</v>
      </c>
      <c r="O8682" t="s">
        <v>1650</v>
      </c>
      <c r="P8682" t="s">
        <v>11804</v>
      </c>
    </row>
    <row r="8683" spans="1:16" x14ac:dyDescent="0.25">
      <c r="A8683" t="s">
        <v>0</v>
      </c>
      <c r="B8683" t="s">
        <v>11805</v>
      </c>
      <c r="C8683" t="s">
        <v>39</v>
      </c>
      <c r="D8683" t="s">
        <v>3957</v>
      </c>
      <c r="E8683" t="s">
        <v>20</v>
      </c>
      <c r="F8683" t="b">
        <v>1</v>
      </c>
      <c r="G8683" t="s">
        <v>2641</v>
      </c>
      <c r="H8683" s="4">
        <v>45766.063842592594</v>
      </c>
      <c r="I8683" t="b">
        <v>0</v>
      </c>
      <c r="J8683" t="b">
        <v>0</v>
      </c>
      <c r="K8683" t="s">
        <v>2641</v>
      </c>
      <c r="L8683" t="s">
        <v>36</v>
      </c>
      <c r="N8683">
        <v>16.02499961853027</v>
      </c>
      <c r="O8683" t="s">
        <v>2113</v>
      </c>
      <c r="P8683" t="s">
        <v>11806</v>
      </c>
    </row>
    <row r="8684" spans="1:16" x14ac:dyDescent="0.25">
      <c r="A8684" t="s">
        <v>0</v>
      </c>
      <c r="B8684" t="s">
        <v>11807</v>
      </c>
      <c r="C8684" t="s">
        <v>236</v>
      </c>
      <c r="D8684" t="s">
        <v>3957</v>
      </c>
      <c r="E8684" t="s">
        <v>20</v>
      </c>
      <c r="F8684" t="b">
        <v>0</v>
      </c>
      <c r="G8684" t="s">
        <v>27</v>
      </c>
      <c r="H8684" s="4">
        <v>45766.083472222221</v>
      </c>
      <c r="I8684" t="b">
        <v>1</v>
      </c>
      <c r="J8684" t="b">
        <v>1</v>
      </c>
      <c r="K8684" t="s">
        <v>24</v>
      </c>
      <c r="L8684" t="s">
        <v>36</v>
      </c>
      <c r="N8684">
        <v>27.29000091552734</v>
      </c>
      <c r="O8684" t="s">
        <v>1066</v>
      </c>
      <c r="P8684" t="s">
        <v>11710</v>
      </c>
    </row>
    <row r="8685" spans="1:16" x14ac:dyDescent="0.25">
      <c r="A8685" t="s">
        <v>0</v>
      </c>
      <c r="B8685" t="s">
        <v>8545</v>
      </c>
      <c r="C8685" t="s">
        <v>85</v>
      </c>
      <c r="D8685" t="s">
        <v>3957</v>
      </c>
      <c r="E8685" t="s">
        <v>20</v>
      </c>
      <c r="F8685" t="b">
        <v>0</v>
      </c>
      <c r="G8685" t="s">
        <v>27</v>
      </c>
      <c r="H8685" s="4">
        <v>45766.083541666667</v>
      </c>
      <c r="I8685" t="b">
        <v>0</v>
      </c>
      <c r="J8685" t="b">
        <v>1</v>
      </c>
      <c r="K8685" t="s">
        <v>24</v>
      </c>
      <c r="L8685" t="s">
        <v>36</v>
      </c>
      <c r="N8685">
        <v>26.389999389648441</v>
      </c>
      <c r="O8685" t="s">
        <v>8546</v>
      </c>
      <c r="P8685" t="s">
        <v>863</v>
      </c>
    </row>
    <row r="8686" spans="1:16" x14ac:dyDescent="0.25">
      <c r="A8686" t="s">
        <v>1</v>
      </c>
      <c r="B8686" t="s">
        <v>10265</v>
      </c>
      <c r="C8686" t="s">
        <v>1060</v>
      </c>
      <c r="D8686" t="s">
        <v>3957</v>
      </c>
      <c r="E8686" t="s">
        <v>20</v>
      </c>
      <c r="F8686" t="b">
        <v>0</v>
      </c>
      <c r="G8686" t="s">
        <v>41</v>
      </c>
      <c r="H8686" s="4">
        <v>45766.084189814806</v>
      </c>
      <c r="I8686" t="b">
        <v>0</v>
      </c>
      <c r="J8686" t="b">
        <v>1</v>
      </c>
      <c r="K8686" t="s">
        <v>24</v>
      </c>
      <c r="L8686" t="s">
        <v>36</v>
      </c>
      <c r="N8686">
        <v>43.979999542236328</v>
      </c>
      <c r="O8686" t="s">
        <v>405</v>
      </c>
      <c r="P8686" t="s">
        <v>2079</v>
      </c>
    </row>
    <row r="8687" spans="1:16" x14ac:dyDescent="0.25">
      <c r="A8687" t="s">
        <v>2</v>
      </c>
      <c r="B8687" t="s">
        <v>8583</v>
      </c>
      <c r="C8687" t="s">
        <v>555</v>
      </c>
      <c r="D8687" t="s">
        <v>3957</v>
      </c>
      <c r="E8687" t="s">
        <v>20</v>
      </c>
      <c r="F8687" t="b">
        <v>0</v>
      </c>
      <c r="G8687" t="s">
        <v>30</v>
      </c>
      <c r="H8687" s="4">
        <v>45766.084444444437</v>
      </c>
      <c r="I8687" t="b">
        <v>0</v>
      </c>
      <c r="J8687" t="b">
        <v>0</v>
      </c>
      <c r="K8687" t="s">
        <v>24</v>
      </c>
      <c r="L8687" t="s">
        <v>36</v>
      </c>
      <c r="N8687">
        <v>50.669998168945313</v>
      </c>
      <c r="O8687" t="s">
        <v>2075</v>
      </c>
      <c r="P8687" t="s">
        <v>8584</v>
      </c>
    </row>
    <row r="8688" spans="1:16" x14ac:dyDescent="0.25">
      <c r="A8688" t="s">
        <v>2</v>
      </c>
      <c r="B8688" t="s">
        <v>11808</v>
      </c>
      <c r="C8688" t="s">
        <v>203</v>
      </c>
      <c r="D8688" t="s">
        <v>3957</v>
      </c>
      <c r="E8688" t="s">
        <v>20</v>
      </c>
      <c r="F8688" t="b">
        <v>0</v>
      </c>
      <c r="G8688" t="s">
        <v>27</v>
      </c>
      <c r="H8688" s="4">
        <v>45766.084756944438</v>
      </c>
      <c r="I8688" t="b">
        <v>0</v>
      </c>
      <c r="J8688" t="b">
        <v>0</v>
      </c>
      <c r="K8688" t="s">
        <v>24</v>
      </c>
      <c r="L8688" t="s">
        <v>36</v>
      </c>
      <c r="N8688">
        <v>50.870002746582031</v>
      </c>
      <c r="O8688" t="s">
        <v>563</v>
      </c>
      <c r="P8688" t="s">
        <v>11809</v>
      </c>
    </row>
    <row r="8689" spans="1:16" x14ac:dyDescent="0.25">
      <c r="A8689" t="s">
        <v>2</v>
      </c>
      <c r="B8689" t="s">
        <v>9495</v>
      </c>
      <c r="C8689" t="s">
        <v>8982</v>
      </c>
      <c r="D8689" t="s">
        <v>3957</v>
      </c>
      <c r="E8689" t="s">
        <v>20</v>
      </c>
      <c r="F8689" t="b">
        <v>0</v>
      </c>
      <c r="G8689" t="s">
        <v>27</v>
      </c>
      <c r="H8689" s="4">
        <v>45766.084837962961</v>
      </c>
      <c r="I8689" t="b">
        <v>0</v>
      </c>
      <c r="J8689" t="b">
        <v>1</v>
      </c>
      <c r="K8689" t="s">
        <v>24</v>
      </c>
      <c r="L8689" t="s">
        <v>36</v>
      </c>
      <c r="N8689">
        <v>56.145000457763672</v>
      </c>
      <c r="O8689" t="s">
        <v>2768</v>
      </c>
      <c r="P8689" t="s">
        <v>128</v>
      </c>
    </row>
    <row r="8690" spans="1:16" x14ac:dyDescent="0.25">
      <c r="A8690" t="s">
        <v>40</v>
      </c>
      <c r="B8690" t="s">
        <v>9322</v>
      </c>
      <c r="C8690" t="s">
        <v>9323</v>
      </c>
      <c r="D8690" t="s">
        <v>3957</v>
      </c>
      <c r="E8690" t="s">
        <v>20</v>
      </c>
      <c r="F8690" t="b">
        <v>0</v>
      </c>
      <c r="G8690" t="s">
        <v>27</v>
      </c>
      <c r="H8690" s="4">
        <v>45766.084861111107</v>
      </c>
      <c r="I8690" t="b">
        <v>0</v>
      </c>
      <c r="J8690" t="b">
        <v>1</v>
      </c>
      <c r="K8690" t="s">
        <v>24</v>
      </c>
      <c r="L8690" t="s">
        <v>36</v>
      </c>
      <c r="N8690">
        <v>58.680000305175781</v>
      </c>
      <c r="O8690" t="s">
        <v>9324</v>
      </c>
      <c r="P8690" t="s">
        <v>9325</v>
      </c>
    </row>
    <row r="8691" spans="1:16" x14ac:dyDescent="0.25">
      <c r="A8691" t="s">
        <v>0</v>
      </c>
      <c r="B8691" t="s">
        <v>11810</v>
      </c>
      <c r="C8691" t="s">
        <v>372</v>
      </c>
      <c r="D8691" t="s">
        <v>3828</v>
      </c>
      <c r="E8691" t="s">
        <v>51</v>
      </c>
      <c r="F8691" t="b">
        <v>0</v>
      </c>
      <c r="G8691" t="s">
        <v>27</v>
      </c>
      <c r="H8691" s="4">
        <v>45766.2500462963</v>
      </c>
      <c r="I8691" t="b">
        <v>1</v>
      </c>
      <c r="J8691" t="b">
        <v>0</v>
      </c>
      <c r="K8691" t="s">
        <v>24</v>
      </c>
      <c r="L8691" t="s">
        <v>36</v>
      </c>
      <c r="N8691">
        <v>95</v>
      </c>
      <c r="O8691" t="s">
        <v>88</v>
      </c>
      <c r="P8691" t="s">
        <v>11811</v>
      </c>
    </row>
    <row r="8692" spans="1:16" x14ac:dyDescent="0.25">
      <c r="A8692" t="s">
        <v>25</v>
      </c>
      <c r="B8692" t="s">
        <v>11812</v>
      </c>
      <c r="C8692" t="s">
        <v>180</v>
      </c>
      <c r="D8692" t="s">
        <v>3828</v>
      </c>
      <c r="E8692" t="s">
        <v>20</v>
      </c>
      <c r="F8692" t="b">
        <v>0</v>
      </c>
      <c r="G8692" t="s">
        <v>41</v>
      </c>
      <c r="H8692" s="4">
        <v>45766.250277777777</v>
      </c>
      <c r="I8692" t="b">
        <v>0</v>
      </c>
      <c r="J8692" t="b">
        <v>0</v>
      </c>
      <c r="K8692" t="s">
        <v>24</v>
      </c>
      <c r="L8692" t="s">
        <v>22</v>
      </c>
      <c r="M8692">
        <v>108500</v>
      </c>
      <c r="O8692" t="s">
        <v>1479</v>
      </c>
      <c r="P8692" t="s">
        <v>1245</v>
      </c>
    </row>
    <row r="8693" spans="1:16" x14ac:dyDescent="0.25">
      <c r="A8693" t="s">
        <v>0</v>
      </c>
      <c r="B8693" t="s">
        <v>11731</v>
      </c>
      <c r="C8693" t="s">
        <v>1064</v>
      </c>
      <c r="D8693" t="s">
        <v>4205</v>
      </c>
      <c r="E8693" t="s">
        <v>34</v>
      </c>
      <c r="F8693" t="b">
        <v>0</v>
      </c>
      <c r="G8693" t="s">
        <v>41</v>
      </c>
      <c r="H8693" s="4">
        <v>45766.250277777777</v>
      </c>
      <c r="I8693" t="b">
        <v>0</v>
      </c>
      <c r="J8693" t="b">
        <v>0</v>
      </c>
      <c r="K8693" t="s">
        <v>24</v>
      </c>
      <c r="L8693" t="s">
        <v>36</v>
      </c>
      <c r="N8693">
        <v>40</v>
      </c>
      <c r="O8693" t="s">
        <v>11733</v>
      </c>
    </row>
    <row r="8694" spans="1:16" x14ac:dyDescent="0.25">
      <c r="A8694" t="s">
        <v>0</v>
      </c>
      <c r="B8694" t="s">
        <v>214</v>
      </c>
      <c r="C8694" t="s">
        <v>2265</v>
      </c>
      <c r="D8694" t="s">
        <v>3828</v>
      </c>
      <c r="E8694" t="s">
        <v>20</v>
      </c>
      <c r="F8694" t="b">
        <v>0</v>
      </c>
      <c r="G8694" t="s">
        <v>41</v>
      </c>
      <c r="H8694" s="4">
        <v>45766.250277777777</v>
      </c>
      <c r="I8694" t="b">
        <v>0</v>
      </c>
      <c r="J8694" t="b">
        <v>0</v>
      </c>
      <c r="K8694" t="s">
        <v>24</v>
      </c>
      <c r="L8694" t="s">
        <v>22</v>
      </c>
      <c r="M8694">
        <v>76820</v>
      </c>
      <c r="O8694" t="s">
        <v>11734</v>
      </c>
      <c r="P8694" t="s">
        <v>11735</v>
      </c>
    </row>
    <row r="8695" spans="1:16" x14ac:dyDescent="0.25">
      <c r="A8695" t="s">
        <v>25</v>
      </c>
      <c r="B8695" t="s">
        <v>25</v>
      </c>
      <c r="C8695" t="s">
        <v>33</v>
      </c>
      <c r="D8695" t="s">
        <v>3828</v>
      </c>
      <c r="E8695" t="s">
        <v>20</v>
      </c>
      <c r="F8695" t="b">
        <v>0</v>
      </c>
      <c r="G8695" t="s">
        <v>35</v>
      </c>
      <c r="H8695" s="4">
        <v>45766.250405092593</v>
      </c>
      <c r="I8695" t="b">
        <v>1</v>
      </c>
      <c r="J8695" t="b">
        <v>0</v>
      </c>
      <c r="K8695" t="s">
        <v>24</v>
      </c>
      <c r="L8695" t="s">
        <v>22</v>
      </c>
      <c r="M8695">
        <v>102780</v>
      </c>
      <c r="O8695" t="s">
        <v>9563</v>
      </c>
      <c r="P8695" t="s">
        <v>626</v>
      </c>
    </row>
    <row r="8696" spans="1:16" x14ac:dyDescent="0.25">
      <c r="A8696" t="s">
        <v>0</v>
      </c>
      <c r="B8696" t="s">
        <v>0</v>
      </c>
      <c r="C8696" t="s">
        <v>2116</v>
      </c>
      <c r="D8696" t="s">
        <v>7036</v>
      </c>
      <c r="E8696" t="s">
        <v>20</v>
      </c>
      <c r="F8696" t="b">
        <v>0</v>
      </c>
      <c r="G8696" t="s">
        <v>35</v>
      </c>
      <c r="H8696" s="4">
        <v>45766.250405092593</v>
      </c>
      <c r="I8696" t="b">
        <v>0</v>
      </c>
      <c r="J8696" t="b">
        <v>0</v>
      </c>
      <c r="K8696" t="s">
        <v>24</v>
      </c>
      <c r="L8696" t="s">
        <v>22</v>
      </c>
      <c r="M8696">
        <v>101287.5</v>
      </c>
      <c r="O8696" t="s">
        <v>522</v>
      </c>
      <c r="P8696" t="s">
        <v>11813</v>
      </c>
    </row>
    <row r="8697" spans="1:16" x14ac:dyDescent="0.25">
      <c r="A8697" t="s">
        <v>0</v>
      </c>
      <c r="B8697" t="s">
        <v>9146</v>
      </c>
      <c r="C8697" t="s">
        <v>1923</v>
      </c>
      <c r="D8697" t="s">
        <v>2298</v>
      </c>
      <c r="E8697" t="s">
        <v>20</v>
      </c>
      <c r="F8697" t="b">
        <v>0</v>
      </c>
      <c r="G8697" t="s">
        <v>30</v>
      </c>
      <c r="H8697" s="4">
        <v>45766.250532407408</v>
      </c>
      <c r="I8697" t="b">
        <v>0</v>
      </c>
      <c r="J8697" t="b">
        <v>0</v>
      </c>
      <c r="K8697" t="s">
        <v>24</v>
      </c>
      <c r="L8697" t="s">
        <v>22</v>
      </c>
      <c r="M8697">
        <v>89500</v>
      </c>
      <c r="O8697" t="s">
        <v>9147</v>
      </c>
      <c r="P8697" t="s">
        <v>9148</v>
      </c>
    </row>
    <row r="8698" spans="1:16" x14ac:dyDescent="0.25">
      <c r="A8698" t="s">
        <v>25</v>
      </c>
      <c r="B8698" t="s">
        <v>11814</v>
      </c>
      <c r="C8698" t="s">
        <v>151</v>
      </c>
      <c r="D8698" t="s">
        <v>11815</v>
      </c>
      <c r="E8698" t="s">
        <v>20</v>
      </c>
      <c r="F8698" t="b">
        <v>0</v>
      </c>
      <c r="G8698" t="s">
        <v>30</v>
      </c>
      <c r="H8698" s="4">
        <v>45766.250532407408</v>
      </c>
      <c r="I8698" t="b">
        <v>0</v>
      </c>
      <c r="J8698" t="b">
        <v>1</v>
      </c>
      <c r="K8698" t="s">
        <v>24</v>
      </c>
      <c r="L8698" t="s">
        <v>22</v>
      </c>
      <c r="M8698">
        <v>105000</v>
      </c>
      <c r="O8698" t="s">
        <v>2420</v>
      </c>
    </row>
    <row r="8699" spans="1:16" x14ac:dyDescent="0.25">
      <c r="A8699" t="s">
        <v>1</v>
      </c>
      <c r="B8699" t="s">
        <v>410</v>
      </c>
      <c r="C8699" t="s">
        <v>49</v>
      </c>
      <c r="D8699" t="s">
        <v>4072</v>
      </c>
      <c r="E8699" t="s">
        <v>20</v>
      </c>
      <c r="F8699" t="b">
        <v>0</v>
      </c>
      <c r="G8699" t="s">
        <v>41</v>
      </c>
      <c r="H8699" s="4">
        <v>45766.250833333332</v>
      </c>
      <c r="I8699" t="b">
        <v>0</v>
      </c>
      <c r="J8699" t="b">
        <v>0</v>
      </c>
      <c r="K8699" t="s">
        <v>24</v>
      </c>
      <c r="L8699" t="s">
        <v>22</v>
      </c>
      <c r="M8699">
        <v>132756.59375</v>
      </c>
      <c r="O8699" t="s">
        <v>10025</v>
      </c>
      <c r="P8699" t="s">
        <v>249</v>
      </c>
    </row>
    <row r="8700" spans="1:16" x14ac:dyDescent="0.25">
      <c r="A8700" t="s">
        <v>1</v>
      </c>
      <c r="B8700" t="s">
        <v>467</v>
      </c>
      <c r="C8700" t="s">
        <v>151</v>
      </c>
      <c r="D8700" t="s">
        <v>4100</v>
      </c>
      <c r="E8700" t="s">
        <v>20</v>
      </c>
      <c r="F8700" t="b">
        <v>0</v>
      </c>
      <c r="G8700" t="s">
        <v>30</v>
      </c>
      <c r="H8700" s="4">
        <v>45766.251122685193</v>
      </c>
      <c r="I8700" t="b">
        <v>0</v>
      </c>
      <c r="J8700" t="b">
        <v>1</v>
      </c>
      <c r="K8700" t="s">
        <v>24</v>
      </c>
      <c r="L8700" t="s">
        <v>22</v>
      </c>
      <c r="M8700">
        <v>152955</v>
      </c>
      <c r="O8700" t="s">
        <v>254</v>
      </c>
      <c r="P8700" t="s">
        <v>119</v>
      </c>
    </row>
    <row r="8701" spans="1:16" x14ac:dyDescent="0.25">
      <c r="A8701" t="s">
        <v>2</v>
      </c>
      <c r="B8701" t="s">
        <v>11816</v>
      </c>
      <c r="C8701" t="s">
        <v>39</v>
      </c>
      <c r="D8701" t="s">
        <v>3600</v>
      </c>
      <c r="E8701" t="s">
        <v>51</v>
      </c>
      <c r="F8701" t="b">
        <v>1</v>
      </c>
      <c r="G8701" t="s">
        <v>41</v>
      </c>
      <c r="H8701" s="4">
        <v>45766.251655092587</v>
      </c>
      <c r="I8701" t="b">
        <v>1</v>
      </c>
      <c r="J8701" t="b">
        <v>0</v>
      </c>
      <c r="K8701" t="s">
        <v>24</v>
      </c>
      <c r="L8701" t="s">
        <v>36</v>
      </c>
      <c r="N8701">
        <v>80</v>
      </c>
      <c r="O8701" t="s">
        <v>2796</v>
      </c>
      <c r="P8701" t="s">
        <v>11817</v>
      </c>
    </row>
    <row r="8702" spans="1:16" x14ac:dyDescent="0.25">
      <c r="A8702" t="s">
        <v>40</v>
      </c>
      <c r="B8702" t="s">
        <v>40</v>
      </c>
      <c r="C8702" t="s">
        <v>395</v>
      </c>
      <c r="D8702" t="s">
        <v>3973</v>
      </c>
      <c r="E8702" t="s">
        <v>20</v>
      </c>
      <c r="F8702" t="b">
        <v>0</v>
      </c>
      <c r="G8702" t="s">
        <v>35</v>
      </c>
      <c r="H8702" s="4">
        <v>45766.252002314817</v>
      </c>
      <c r="I8702" t="b">
        <v>0</v>
      </c>
      <c r="J8702" t="b">
        <v>1</v>
      </c>
      <c r="K8702" t="s">
        <v>24</v>
      </c>
      <c r="L8702" t="s">
        <v>22</v>
      </c>
      <c r="M8702">
        <v>125000</v>
      </c>
      <c r="O8702" t="s">
        <v>123</v>
      </c>
    </row>
    <row r="8703" spans="1:16" x14ac:dyDescent="0.25">
      <c r="A8703" t="s">
        <v>40</v>
      </c>
      <c r="B8703" t="s">
        <v>7092</v>
      </c>
      <c r="C8703" t="s">
        <v>555</v>
      </c>
      <c r="D8703" t="s">
        <v>3979</v>
      </c>
      <c r="E8703" t="s">
        <v>20</v>
      </c>
      <c r="F8703" t="b">
        <v>0</v>
      </c>
      <c r="G8703" t="s">
        <v>30</v>
      </c>
      <c r="H8703" s="4">
        <v>45766.25203703704</v>
      </c>
      <c r="I8703" t="b">
        <v>0</v>
      </c>
      <c r="J8703" t="b">
        <v>0</v>
      </c>
      <c r="K8703" t="s">
        <v>24</v>
      </c>
      <c r="L8703" t="s">
        <v>22</v>
      </c>
      <c r="M8703">
        <v>120000</v>
      </c>
      <c r="O8703" t="s">
        <v>75</v>
      </c>
      <c r="P8703" t="s">
        <v>7093</v>
      </c>
    </row>
    <row r="8704" spans="1:16" x14ac:dyDescent="0.25">
      <c r="A8704" t="s">
        <v>0</v>
      </c>
      <c r="B8704" t="s">
        <v>5906</v>
      </c>
      <c r="C8704" t="s">
        <v>298</v>
      </c>
      <c r="D8704" t="s">
        <v>4035</v>
      </c>
      <c r="E8704" t="s">
        <v>20</v>
      </c>
      <c r="F8704" t="b">
        <v>0</v>
      </c>
      <c r="G8704" t="s">
        <v>298</v>
      </c>
      <c r="H8704" s="4">
        <v>45766.258298611108</v>
      </c>
      <c r="I8704" t="b">
        <v>0</v>
      </c>
      <c r="J8704" t="b">
        <v>0</v>
      </c>
      <c r="K8704" t="s">
        <v>298</v>
      </c>
      <c r="L8704" t="s">
        <v>22</v>
      </c>
      <c r="M8704">
        <v>53560</v>
      </c>
      <c r="O8704" t="s">
        <v>5908</v>
      </c>
      <c r="P8704" t="s">
        <v>1503</v>
      </c>
    </row>
    <row r="8705" spans="1:16" x14ac:dyDescent="0.25">
      <c r="A8705" t="s">
        <v>19</v>
      </c>
      <c r="B8705" t="s">
        <v>11818</v>
      </c>
      <c r="C8705" t="s">
        <v>39</v>
      </c>
      <c r="D8705" t="s">
        <v>11618</v>
      </c>
      <c r="E8705" t="s">
        <v>20</v>
      </c>
      <c r="F8705" t="b">
        <v>1</v>
      </c>
      <c r="G8705" t="s">
        <v>1775</v>
      </c>
      <c r="H8705" s="4">
        <v>45766.265046296299</v>
      </c>
      <c r="I8705" t="b">
        <v>0</v>
      </c>
      <c r="J8705" t="b">
        <v>1</v>
      </c>
      <c r="K8705" t="s">
        <v>1775</v>
      </c>
      <c r="L8705" t="s">
        <v>22</v>
      </c>
      <c r="M8705">
        <v>166860</v>
      </c>
      <c r="O8705" t="s">
        <v>254</v>
      </c>
      <c r="P8705" t="s">
        <v>11819</v>
      </c>
    </row>
    <row r="8706" spans="1:16" x14ac:dyDescent="0.25">
      <c r="A8706" t="s">
        <v>40</v>
      </c>
      <c r="B8706" t="s">
        <v>11820</v>
      </c>
      <c r="C8706" t="s">
        <v>39</v>
      </c>
      <c r="D8706" t="s">
        <v>5915</v>
      </c>
      <c r="E8706" t="s">
        <v>20</v>
      </c>
      <c r="F8706" t="b">
        <v>1</v>
      </c>
      <c r="G8706" t="s">
        <v>2846</v>
      </c>
      <c r="H8706" s="4">
        <v>45766.270624999997</v>
      </c>
      <c r="I8706" t="b">
        <v>0</v>
      </c>
      <c r="J8706" t="b">
        <v>1</v>
      </c>
      <c r="K8706" t="s">
        <v>2846</v>
      </c>
      <c r="L8706" t="s">
        <v>22</v>
      </c>
      <c r="M8706">
        <v>157590</v>
      </c>
      <c r="O8706" t="s">
        <v>254</v>
      </c>
      <c r="P8706" t="s">
        <v>11821</v>
      </c>
    </row>
    <row r="8707" spans="1:16" x14ac:dyDescent="0.25">
      <c r="A8707" t="s">
        <v>2</v>
      </c>
      <c r="B8707" t="s">
        <v>1286</v>
      </c>
      <c r="C8707" t="s">
        <v>292</v>
      </c>
      <c r="D8707" t="s">
        <v>3970</v>
      </c>
      <c r="E8707" t="s">
        <v>20</v>
      </c>
      <c r="F8707" t="b">
        <v>0</v>
      </c>
      <c r="G8707" t="s">
        <v>30</v>
      </c>
      <c r="H8707" s="4">
        <v>45766.292812500003</v>
      </c>
      <c r="I8707" t="b">
        <v>0</v>
      </c>
      <c r="J8707" t="b">
        <v>1</v>
      </c>
      <c r="K8707" t="s">
        <v>24</v>
      </c>
      <c r="L8707" t="s">
        <v>22</v>
      </c>
      <c r="M8707">
        <v>103000</v>
      </c>
      <c r="O8707" t="s">
        <v>72</v>
      </c>
      <c r="P8707" t="s">
        <v>11822</v>
      </c>
    </row>
    <row r="8708" spans="1:16" x14ac:dyDescent="0.25">
      <c r="A8708" t="s">
        <v>0</v>
      </c>
      <c r="B8708" t="s">
        <v>11823</v>
      </c>
      <c r="C8708" t="s">
        <v>400</v>
      </c>
      <c r="D8708" t="s">
        <v>3957</v>
      </c>
      <c r="E8708" t="s">
        <v>20</v>
      </c>
      <c r="F8708" t="b">
        <v>0</v>
      </c>
      <c r="G8708" t="s">
        <v>30</v>
      </c>
      <c r="H8708" s="4">
        <v>45766.333912037036</v>
      </c>
      <c r="I8708" t="b">
        <v>0</v>
      </c>
      <c r="J8708" t="b">
        <v>1</v>
      </c>
      <c r="K8708" t="s">
        <v>24</v>
      </c>
      <c r="L8708" t="s">
        <v>36</v>
      </c>
      <c r="N8708">
        <v>18.069999694824219</v>
      </c>
      <c r="O8708" t="s">
        <v>1162</v>
      </c>
      <c r="P8708" t="s">
        <v>280</v>
      </c>
    </row>
    <row r="8709" spans="1:16" x14ac:dyDescent="0.25">
      <c r="A8709" t="s">
        <v>0</v>
      </c>
      <c r="B8709" t="s">
        <v>11824</v>
      </c>
      <c r="C8709" t="s">
        <v>316</v>
      </c>
      <c r="D8709" t="s">
        <v>3970</v>
      </c>
      <c r="E8709" t="s">
        <v>20</v>
      </c>
      <c r="F8709" t="b">
        <v>0</v>
      </c>
      <c r="G8709" t="s">
        <v>35</v>
      </c>
      <c r="H8709" s="4">
        <v>45766.375451388893</v>
      </c>
      <c r="I8709" t="b">
        <v>0</v>
      </c>
      <c r="J8709" t="b">
        <v>1</v>
      </c>
      <c r="K8709" t="s">
        <v>24</v>
      </c>
      <c r="L8709" t="s">
        <v>22</v>
      </c>
      <c r="M8709">
        <v>100000</v>
      </c>
      <c r="O8709" t="s">
        <v>800</v>
      </c>
      <c r="P8709" t="s">
        <v>11825</v>
      </c>
    </row>
    <row r="8710" spans="1:16" x14ac:dyDescent="0.25">
      <c r="A8710" t="s">
        <v>0</v>
      </c>
      <c r="B8710" t="s">
        <v>3563</v>
      </c>
      <c r="C8710" t="s">
        <v>509</v>
      </c>
      <c r="D8710" t="s">
        <v>4084</v>
      </c>
      <c r="E8710" t="s">
        <v>20</v>
      </c>
      <c r="F8710" t="b">
        <v>0</v>
      </c>
      <c r="G8710" t="s">
        <v>35</v>
      </c>
      <c r="H8710" s="4">
        <v>45766.375486111108</v>
      </c>
      <c r="I8710" t="b">
        <v>0</v>
      </c>
      <c r="J8710" t="b">
        <v>0</v>
      </c>
      <c r="K8710" t="s">
        <v>24</v>
      </c>
      <c r="L8710" t="s">
        <v>22</v>
      </c>
      <c r="M8710">
        <v>105000</v>
      </c>
      <c r="O8710" t="s">
        <v>10589</v>
      </c>
      <c r="P8710" t="s">
        <v>3392</v>
      </c>
    </row>
    <row r="8711" spans="1:16" x14ac:dyDescent="0.25">
      <c r="A8711" t="s">
        <v>0</v>
      </c>
      <c r="B8711" t="s">
        <v>11826</v>
      </c>
      <c r="C8711" t="s">
        <v>1233</v>
      </c>
      <c r="D8711" t="s">
        <v>3973</v>
      </c>
      <c r="E8711" t="s">
        <v>20</v>
      </c>
      <c r="F8711" t="b">
        <v>0</v>
      </c>
      <c r="G8711" t="s">
        <v>30</v>
      </c>
      <c r="H8711" s="4">
        <v>45766.375567129631</v>
      </c>
      <c r="I8711" t="b">
        <v>0</v>
      </c>
      <c r="J8711" t="b">
        <v>0</v>
      </c>
      <c r="K8711" t="s">
        <v>24</v>
      </c>
      <c r="L8711" t="s">
        <v>22</v>
      </c>
      <c r="M8711">
        <v>155000</v>
      </c>
      <c r="O8711" t="s">
        <v>299</v>
      </c>
      <c r="P8711" t="s">
        <v>11827</v>
      </c>
    </row>
    <row r="8712" spans="1:16" x14ac:dyDescent="0.25">
      <c r="A8712" t="s">
        <v>0</v>
      </c>
      <c r="B8712" t="s">
        <v>11828</v>
      </c>
      <c r="C8712" t="s">
        <v>122</v>
      </c>
      <c r="D8712" t="s">
        <v>3973</v>
      </c>
      <c r="E8712" t="s">
        <v>20</v>
      </c>
      <c r="F8712" t="b">
        <v>0</v>
      </c>
      <c r="G8712" t="s">
        <v>52</v>
      </c>
      <c r="H8712" s="4">
        <v>45766.375740740739</v>
      </c>
      <c r="I8712" t="b">
        <v>0</v>
      </c>
      <c r="J8712" t="b">
        <v>1</v>
      </c>
      <c r="K8712" t="s">
        <v>24</v>
      </c>
      <c r="L8712" t="s">
        <v>22</v>
      </c>
      <c r="M8712">
        <v>98650</v>
      </c>
      <c r="O8712" t="s">
        <v>173</v>
      </c>
    </row>
    <row r="8713" spans="1:16" x14ac:dyDescent="0.25">
      <c r="A8713" t="s">
        <v>0</v>
      </c>
      <c r="B8713" t="s">
        <v>11829</v>
      </c>
      <c r="C8713" t="s">
        <v>24</v>
      </c>
      <c r="D8713" t="s">
        <v>4035</v>
      </c>
      <c r="E8713" t="s">
        <v>20</v>
      </c>
      <c r="F8713" t="b">
        <v>0</v>
      </c>
      <c r="G8713" t="s">
        <v>27</v>
      </c>
      <c r="H8713" s="4">
        <v>45766.376354166663</v>
      </c>
      <c r="I8713" t="b">
        <v>0</v>
      </c>
      <c r="J8713" t="b">
        <v>0</v>
      </c>
      <c r="K8713" t="s">
        <v>24</v>
      </c>
      <c r="L8713" t="s">
        <v>22</v>
      </c>
      <c r="M8713">
        <v>94264.5</v>
      </c>
      <c r="O8713" t="s">
        <v>11830</v>
      </c>
      <c r="P8713" t="s">
        <v>338</v>
      </c>
    </row>
    <row r="8714" spans="1:16" x14ac:dyDescent="0.25">
      <c r="A8714" t="s">
        <v>2</v>
      </c>
      <c r="B8714" t="s">
        <v>9367</v>
      </c>
      <c r="C8714" t="s">
        <v>1828</v>
      </c>
      <c r="D8714" t="s">
        <v>3828</v>
      </c>
      <c r="E8714" t="s">
        <v>20</v>
      </c>
      <c r="F8714" t="b">
        <v>0</v>
      </c>
      <c r="G8714" t="s">
        <v>41</v>
      </c>
      <c r="H8714" s="4">
        <v>45766.37667824074</v>
      </c>
      <c r="I8714" t="b">
        <v>0</v>
      </c>
      <c r="J8714" t="b">
        <v>1</v>
      </c>
      <c r="K8714" t="s">
        <v>24</v>
      </c>
      <c r="L8714" t="s">
        <v>22</v>
      </c>
      <c r="M8714">
        <v>90750</v>
      </c>
      <c r="O8714" t="s">
        <v>3185</v>
      </c>
      <c r="P8714" t="s">
        <v>9368</v>
      </c>
    </row>
    <row r="8715" spans="1:16" x14ac:dyDescent="0.25">
      <c r="A8715" t="s">
        <v>25</v>
      </c>
      <c r="B8715" t="s">
        <v>10327</v>
      </c>
      <c r="C8715" t="s">
        <v>1316</v>
      </c>
      <c r="D8715" t="s">
        <v>4084</v>
      </c>
      <c r="E8715" t="s">
        <v>20</v>
      </c>
      <c r="F8715" t="b">
        <v>0</v>
      </c>
      <c r="G8715" t="s">
        <v>41</v>
      </c>
      <c r="H8715" s="4">
        <v>45766.417025462957</v>
      </c>
      <c r="I8715" t="b">
        <v>0</v>
      </c>
      <c r="J8715" t="b">
        <v>0</v>
      </c>
      <c r="K8715" t="s">
        <v>24</v>
      </c>
      <c r="L8715" t="s">
        <v>22</v>
      </c>
      <c r="M8715">
        <v>120000</v>
      </c>
      <c r="O8715" t="s">
        <v>1317</v>
      </c>
      <c r="P8715" t="s">
        <v>10328</v>
      </c>
    </row>
    <row r="8716" spans="1:16" x14ac:dyDescent="0.25">
      <c r="A8716" t="s">
        <v>0</v>
      </c>
      <c r="B8716" t="s">
        <v>0</v>
      </c>
      <c r="C8716" t="s">
        <v>6802</v>
      </c>
      <c r="D8716" t="s">
        <v>4084</v>
      </c>
      <c r="E8716" t="s">
        <v>20</v>
      </c>
      <c r="F8716" t="b">
        <v>0</v>
      </c>
      <c r="G8716" t="s">
        <v>35</v>
      </c>
      <c r="H8716" s="4">
        <v>45766.417129629634</v>
      </c>
      <c r="I8716" t="b">
        <v>1</v>
      </c>
      <c r="J8716" t="b">
        <v>0</v>
      </c>
      <c r="K8716" t="s">
        <v>24</v>
      </c>
      <c r="L8716" t="s">
        <v>22</v>
      </c>
      <c r="M8716">
        <v>97500</v>
      </c>
      <c r="O8716" t="s">
        <v>482</v>
      </c>
      <c r="P8716" t="s">
        <v>2752</v>
      </c>
    </row>
    <row r="8717" spans="1:16" x14ac:dyDescent="0.25">
      <c r="A8717" t="s">
        <v>2</v>
      </c>
      <c r="B8717" t="s">
        <v>10930</v>
      </c>
      <c r="C8717" t="s">
        <v>236</v>
      </c>
      <c r="D8717" t="s">
        <v>2208</v>
      </c>
      <c r="E8717" t="s">
        <v>631</v>
      </c>
      <c r="F8717" t="b">
        <v>0</v>
      </c>
      <c r="G8717" t="s">
        <v>27</v>
      </c>
      <c r="H8717" s="4">
        <v>45766.418124999997</v>
      </c>
      <c r="I8717" t="b">
        <v>0</v>
      </c>
      <c r="J8717" t="b">
        <v>0</v>
      </c>
      <c r="K8717" t="s">
        <v>24</v>
      </c>
      <c r="L8717" t="s">
        <v>36</v>
      </c>
      <c r="N8717">
        <v>25</v>
      </c>
      <c r="O8717" t="s">
        <v>651</v>
      </c>
      <c r="P8717" t="s">
        <v>1955</v>
      </c>
    </row>
    <row r="8718" spans="1:16" x14ac:dyDescent="0.25">
      <c r="A8718" t="s">
        <v>40</v>
      </c>
      <c r="B8718" t="s">
        <v>57</v>
      </c>
      <c r="C8718" t="s">
        <v>2458</v>
      </c>
      <c r="D8718" t="s">
        <v>3970</v>
      </c>
      <c r="E8718" t="s">
        <v>20</v>
      </c>
      <c r="F8718" t="b">
        <v>0</v>
      </c>
      <c r="G8718" t="s">
        <v>41</v>
      </c>
      <c r="H8718" s="4">
        <v>45766.418402777781</v>
      </c>
      <c r="I8718" t="b">
        <v>0</v>
      </c>
      <c r="J8718" t="b">
        <v>1</v>
      </c>
      <c r="K8718" t="s">
        <v>24</v>
      </c>
      <c r="L8718" t="s">
        <v>22</v>
      </c>
      <c r="M8718">
        <v>140000</v>
      </c>
      <c r="O8718" t="s">
        <v>75</v>
      </c>
      <c r="P8718" t="s">
        <v>11831</v>
      </c>
    </row>
    <row r="8719" spans="1:16" x14ac:dyDescent="0.25">
      <c r="A8719" t="s">
        <v>25</v>
      </c>
      <c r="B8719" t="s">
        <v>1577</v>
      </c>
      <c r="C8719" t="s">
        <v>365</v>
      </c>
      <c r="D8719" t="s">
        <v>3957</v>
      </c>
      <c r="E8719" t="s">
        <v>34</v>
      </c>
      <c r="F8719" t="b">
        <v>0</v>
      </c>
      <c r="G8719" t="s">
        <v>27</v>
      </c>
      <c r="H8719" s="4">
        <v>45766.458449074067</v>
      </c>
      <c r="I8719" t="b">
        <v>0</v>
      </c>
      <c r="J8719" t="b">
        <v>1</v>
      </c>
      <c r="K8719" t="s">
        <v>24</v>
      </c>
      <c r="L8719" t="s">
        <v>36</v>
      </c>
      <c r="N8719">
        <v>22.694999694824219</v>
      </c>
      <c r="O8719" t="s">
        <v>8945</v>
      </c>
      <c r="P8719" t="s">
        <v>11832</v>
      </c>
    </row>
    <row r="8720" spans="1:16" x14ac:dyDescent="0.25">
      <c r="A8720" t="s">
        <v>0</v>
      </c>
      <c r="B8720" t="s">
        <v>11833</v>
      </c>
      <c r="C8720" t="s">
        <v>797</v>
      </c>
      <c r="D8720" t="s">
        <v>3957</v>
      </c>
      <c r="E8720" t="s">
        <v>34</v>
      </c>
      <c r="F8720" t="b">
        <v>0</v>
      </c>
      <c r="G8720" t="s">
        <v>41</v>
      </c>
      <c r="H8720" s="4">
        <v>45766.458611111113</v>
      </c>
      <c r="I8720" t="b">
        <v>1</v>
      </c>
      <c r="J8720" t="b">
        <v>0</v>
      </c>
      <c r="K8720" t="s">
        <v>24</v>
      </c>
      <c r="L8720" t="s">
        <v>36</v>
      </c>
      <c r="N8720">
        <v>27.5</v>
      </c>
      <c r="O8720" t="s">
        <v>1551</v>
      </c>
      <c r="P8720" t="s">
        <v>11834</v>
      </c>
    </row>
    <row r="8721" spans="1:16" x14ac:dyDescent="0.25">
      <c r="A8721" t="s">
        <v>0</v>
      </c>
      <c r="B8721" t="s">
        <v>1254</v>
      </c>
      <c r="C8721" t="s">
        <v>143</v>
      </c>
      <c r="D8721" t="s">
        <v>3957</v>
      </c>
      <c r="E8721" t="s">
        <v>34</v>
      </c>
      <c r="F8721" t="b">
        <v>0</v>
      </c>
      <c r="G8721" t="s">
        <v>35</v>
      </c>
      <c r="H8721" s="4">
        <v>45766.458796296298</v>
      </c>
      <c r="I8721" t="b">
        <v>0</v>
      </c>
      <c r="J8721" t="b">
        <v>0</v>
      </c>
      <c r="K8721" t="s">
        <v>24</v>
      </c>
      <c r="L8721" t="s">
        <v>36</v>
      </c>
      <c r="N8721">
        <v>16.510000228881839</v>
      </c>
      <c r="O8721" t="s">
        <v>2140</v>
      </c>
      <c r="P8721" t="s">
        <v>11835</v>
      </c>
    </row>
    <row r="8722" spans="1:16" x14ac:dyDescent="0.25">
      <c r="A8722" t="s">
        <v>0</v>
      </c>
      <c r="B8722" t="s">
        <v>11836</v>
      </c>
      <c r="C8722" t="s">
        <v>94</v>
      </c>
      <c r="D8722" t="s">
        <v>3973</v>
      </c>
      <c r="E8722" t="s">
        <v>20</v>
      </c>
      <c r="F8722" t="b">
        <v>0</v>
      </c>
      <c r="G8722" t="s">
        <v>30</v>
      </c>
      <c r="H8722" s="4">
        <v>45766.458923611113</v>
      </c>
      <c r="I8722" t="b">
        <v>1</v>
      </c>
      <c r="J8722" t="b">
        <v>1</v>
      </c>
      <c r="K8722" t="s">
        <v>24</v>
      </c>
      <c r="L8722" t="s">
        <v>22</v>
      </c>
      <c r="M8722">
        <v>105000</v>
      </c>
      <c r="O8722" t="s">
        <v>482</v>
      </c>
      <c r="P8722" t="s">
        <v>11837</v>
      </c>
    </row>
    <row r="8723" spans="1:16" x14ac:dyDescent="0.25">
      <c r="A8723" t="s">
        <v>0</v>
      </c>
      <c r="B8723" t="s">
        <v>11838</v>
      </c>
      <c r="C8723" t="s">
        <v>11839</v>
      </c>
      <c r="D8723" t="s">
        <v>3957</v>
      </c>
      <c r="E8723" t="s">
        <v>34</v>
      </c>
      <c r="F8723" t="b">
        <v>0</v>
      </c>
      <c r="G8723" t="s">
        <v>30</v>
      </c>
      <c r="H8723" s="4">
        <v>45766.458958333344</v>
      </c>
      <c r="I8723" t="b">
        <v>0</v>
      </c>
      <c r="J8723" t="b">
        <v>0</v>
      </c>
      <c r="K8723" t="s">
        <v>24</v>
      </c>
      <c r="L8723" t="s">
        <v>36</v>
      </c>
      <c r="N8723">
        <v>22.20999908447266</v>
      </c>
      <c r="O8723" t="s">
        <v>11840</v>
      </c>
    </row>
    <row r="8724" spans="1:16" x14ac:dyDescent="0.25">
      <c r="A8724" t="s">
        <v>2</v>
      </c>
      <c r="B8724" t="s">
        <v>1302</v>
      </c>
      <c r="C8724" t="s">
        <v>11841</v>
      </c>
      <c r="D8724" t="s">
        <v>3828</v>
      </c>
      <c r="E8724" t="s">
        <v>20</v>
      </c>
      <c r="F8724" t="b">
        <v>0</v>
      </c>
      <c r="G8724" t="s">
        <v>27</v>
      </c>
      <c r="H8724" s="4">
        <v>45766.459687499999</v>
      </c>
      <c r="I8724" t="b">
        <v>0</v>
      </c>
      <c r="J8724" t="b">
        <v>1</v>
      </c>
      <c r="K8724" t="s">
        <v>24</v>
      </c>
      <c r="L8724" t="s">
        <v>36</v>
      </c>
      <c r="N8724">
        <v>62.5</v>
      </c>
      <c r="O8724" t="s">
        <v>11842</v>
      </c>
      <c r="P8724" t="s">
        <v>11843</v>
      </c>
    </row>
    <row r="8725" spans="1:16" x14ac:dyDescent="0.25">
      <c r="A8725" t="s">
        <v>0</v>
      </c>
      <c r="B8725" t="s">
        <v>11844</v>
      </c>
      <c r="C8725" t="s">
        <v>293</v>
      </c>
      <c r="D8725" t="s">
        <v>3957</v>
      </c>
      <c r="E8725" t="s">
        <v>34</v>
      </c>
      <c r="F8725" t="b">
        <v>0</v>
      </c>
      <c r="G8725" t="s">
        <v>27</v>
      </c>
      <c r="H8725" s="4">
        <v>45766.45988425926</v>
      </c>
      <c r="I8725" t="b">
        <v>0</v>
      </c>
      <c r="J8725" t="b">
        <v>0</v>
      </c>
      <c r="K8725" t="s">
        <v>24</v>
      </c>
      <c r="L8725" t="s">
        <v>36</v>
      </c>
      <c r="N8725">
        <v>24.969999313354489</v>
      </c>
      <c r="O8725" t="s">
        <v>10864</v>
      </c>
      <c r="P8725" t="s">
        <v>2079</v>
      </c>
    </row>
    <row r="8726" spans="1:16" x14ac:dyDescent="0.25">
      <c r="A8726" t="s">
        <v>0</v>
      </c>
      <c r="B8726" t="s">
        <v>11845</v>
      </c>
      <c r="C8726" t="s">
        <v>11846</v>
      </c>
      <c r="D8726" t="s">
        <v>3970</v>
      </c>
      <c r="E8726" t="s">
        <v>20</v>
      </c>
      <c r="F8726" t="b">
        <v>0</v>
      </c>
      <c r="G8726" t="s">
        <v>52</v>
      </c>
      <c r="H8726" s="4">
        <v>45766.500717592593</v>
      </c>
      <c r="I8726" t="b">
        <v>0</v>
      </c>
      <c r="J8726" t="b">
        <v>1</v>
      </c>
      <c r="K8726" t="s">
        <v>24</v>
      </c>
      <c r="L8726" t="s">
        <v>22</v>
      </c>
      <c r="M8726">
        <v>96862.5</v>
      </c>
      <c r="O8726" t="s">
        <v>2409</v>
      </c>
      <c r="P8726" t="s">
        <v>11847</v>
      </c>
    </row>
    <row r="8727" spans="1:16" x14ac:dyDescent="0.25">
      <c r="A8727" t="s">
        <v>89</v>
      </c>
      <c r="B8727" t="s">
        <v>7599</v>
      </c>
      <c r="C8727" t="s">
        <v>151</v>
      </c>
      <c r="D8727" t="s">
        <v>3973</v>
      </c>
      <c r="E8727" t="s">
        <v>20</v>
      </c>
      <c r="F8727" t="b">
        <v>0</v>
      </c>
      <c r="G8727" t="s">
        <v>27</v>
      </c>
      <c r="H8727" s="4">
        <v>45766.501469907409</v>
      </c>
      <c r="I8727" t="b">
        <v>1</v>
      </c>
      <c r="J8727" t="b">
        <v>0</v>
      </c>
      <c r="K8727" t="s">
        <v>24</v>
      </c>
      <c r="L8727" t="s">
        <v>22</v>
      </c>
      <c r="M8727">
        <v>235000</v>
      </c>
      <c r="O8727" t="s">
        <v>435</v>
      </c>
      <c r="P8727" t="s">
        <v>7600</v>
      </c>
    </row>
    <row r="8728" spans="1:16" x14ac:dyDescent="0.25">
      <c r="A8728" t="s">
        <v>89</v>
      </c>
      <c r="B8728" t="s">
        <v>11848</v>
      </c>
      <c r="C8728" t="s">
        <v>151</v>
      </c>
      <c r="D8728" t="s">
        <v>3973</v>
      </c>
      <c r="E8728" t="s">
        <v>20</v>
      </c>
      <c r="F8728" t="b">
        <v>0</v>
      </c>
      <c r="G8728" t="s">
        <v>41</v>
      </c>
      <c r="H8728" s="4">
        <v>45766.543587962973</v>
      </c>
      <c r="I8728" t="b">
        <v>0</v>
      </c>
      <c r="J8728" t="b">
        <v>1</v>
      </c>
      <c r="K8728" t="s">
        <v>24</v>
      </c>
      <c r="L8728" t="s">
        <v>22</v>
      </c>
      <c r="M8728">
        <v>149750</v>
      </c>
      <c r="O8728" t="s">
        <v>4535</v>
      </c>
      <c r="P8728" t="s">
        <v>11849</v>
      </c>
    </row>
    <row r="8729" spans="1:16" x14ac:dyDescent="0.25">
      <c r="A8729" t="s">
        <v>0</v>
      </c>
      <c r="B8729" t="s">
        <v>11850</v>
      </c>
      <c r="C8729" t="s">
        <v>622</v>
      </c>
      <c r="D8729" t="s">
        <v>3957</v>
      </c>
      <c r="E8729" t="s">
        <v>20</v>
      </c>
      <c r="F8729" t="b">
        <v>0</v>
      </c>
      <c r="G8729" t="s">
        <v>35</v>
      </c>
      <c r="H8729" s="4">
        <v>45766.583773148152</v>
      </c>
      <c r="I8729" t="b">
        <v>0</v>
      </c>
      <c r="J8729" t="b">
        <v>1</v>
      </c>
      <c r="K8729" t="s">
        <v>24</v>
      </c>
      <c r="L8729" t="s">
        <v>36</v>
      </c>
      <c r="N8729">
        <v>16.510000228881839</v>
      </c>
      <c r="O8729" t="s">
        <v>8975</v>
      </c>
      <c r="P8729" t="s">
        <v>338</v>
      </c>
    </row>
    <row r="8730" spans="1:16" x14ac:dyDescent="0.25">
      <c r="A8730" t="s">
        <v>19</v>
      </c>
      <c r="B8730" t="s">
        <v>11210</v>
      </c>
      <c r="C8730" t="s">
        <v>484</v>
      </c>
      <c r="D8730" t="s">
        <v>3957</v>
      </c>
      <c r="E8730" t="s">
        <v>20</v>
      </c>
      <c r="F8730" t="b">
        <v>0</v>
      </c>
      <c r="G8730" t="s">
        <v>27</v>
      </c>
      <c r="H8730" s="4">
        <v>45766.584247685183</v>
      </c>
      <c r="I8730" t="b">
        <v>0</v>
      </c>
      <c r="J8730" t="b">
        <v>1</v>
      </c>
      <c r="K8730" t="s">
        <v>24</v>
      </c>
      <c r="L8730" t="s">
        <v>36</v>
      </c>
      <c r="N8730">
        <v>49.895000457763672</v>
      </c>
      <c r="O8730" t="s">
        <v>2768</v>
      </c>
      <c r="P8730" t="s">
        <v>11211</v>
      </c>
    </row>
    <row r="8731" spans="1:16" x14ac:dyDescent="0.25">
      <c r="A8731" t="s">
        <v>1</v>
      </c>
      <c r="B8731" t="s">
        <v>9800</v>
      </c>
      <c r="C8731" t="s">
        <v>9801</v>
      </c>
      <c r="D8731" t="s">
        <v>3957</v>
      </c>
      <c r="E8731" t="s">
        <v>20</v>
      </c>
      <c r="F8731" t="b">
        <v>0</v>
      </c>
      <c r="G8731" t="s">
        <v>27</v>
      </c>
      <c r="H8731" s="4">
        <v>45766.58425925926</v>
      </c>
      <c r="I8731" t="b">
        <v>0</v>
      </c>
      <c r="J8731" t="b">
        <v>1</v>
      </c>
      <c r="K8731" t="s">
        <v>24</v>
      </c>
      <c r="L8731" t="s">
        <v>36</v>
      </c>
      <c r="N8731">
        <v>49.895000457763672</v>
      </c>
      <c r="O8731" t="s">
        <v>1642</v>
      </c>
      <c r="P8731" t="s">
        <v>3901</v>
      </c>
    </row>
    <row r="8732" spans="1:16" x14ac:dyDescent="0.25">
      <c r="A8732" t="s">
        <v>2</v>
      </c>
      <c r="B8732" t="s">
        <v>8583</v>
      </c>
      <c r="C8732" t="s">
        <v>11851</v>
      </c>
      <c r="D8732" t="s">
        <v>3957</v>
      </c>
      <c r="E8732" t="s">
        <v>20</v>
      </c>
      <c r="F8732" t="b">
        <v>0</v>
      </c>
      <c r="G8732" t="s">
        <v>27</v>
      </c>
      <c r="H8732" s="4">
        <v>45766.584687499999</v>
      </c>
      <c r="I8732" t="b">
        <v>0</v>
      </c>
      <c r="J8732" t="b">
        <v>1</v>
      </c>
      <c r="K8732" t="s">
        <v>24</v>
      </c>
      <c r="L8732" t="s">
        <v>36</v>
      </c>
      <c r="N8732">
        <v>45.634998321533203</v>
      </c>
      <c r="O8732" t="s">
        <v>11852</v>
      </c>
      <c r="P8732" t="s">
        <v>11853</v>
      </c>
    </row>
    <row r="8733" spans="1:16" x14ac:dyDescent="0.25">
      <c r="A8733" t="s">
        <v>40</v>
      </c>
      <c r="B8733" t="s">
        <v>11854</v>
      </c>
      <c r="C8733" t="s">
        <v>329</v>
      </c>
      <c r="D8733" t="s">
        <v>3973</v>
      </c>
      <c r="E8733" t="s">
        <v>20</v>
      </c>
      <c r="F8733" t="b">
        <v>0</v>
      </c>
      <c r="G8733" t="s">
        <v>27</v>
      </c>
      <c r="H8733" s="4">
        <v>45766.584930555553</v>
      </c>
      <c r="I8733" t="b">
        <v>0</v>
      </c>
      <c r="J8733" t="b">
        <v>1</v>
      </c>
      <c r="K8733" t="s">
        <v>24</v>
      </c>
      <c r="L8733" t="s">
        <v>22</v>
      </c>
      <c r="M8733">
        <v>160000</v>
      </c>
      <c r="O8733" t="s">
        <v>202</v>
      </c>
      <c r="P8733" t="s">
        <v>1133</v>
      </c>
    </row>
    <row r="8734" spans="1:16" x14ac:dyDescent="0.25">
      <c r="A8734" t="s">
        <v>0</v>
      </c>
      <c r="B8734" t="s">
        <v>11855</v>
      </c>
      <c r="C8734" t="s">
        <v>3211</v>
      </c>
      <c r="D8734" t="s">
        <v>4084</v>
      </c>
      <c r="E8734" t="s">
        <v>20</v>
      </c>
      <c r="F8734" t="b">
        <v>0</v>
      </c>
      <c r="G8734" t="s">
        <v>27</v>
      </c>
      <c r="H8734" s="4">
        <v>45766.625196759262</v>
      </c>
      <c r="I8734" t="b">
        <v>0</v>
      </c>
      <c r="J8734" t="b">
        <v>1</v>
      </c>
      <c r="K8734" t="s">
        <v>24</v>
      </c>
      <c r="L8734" t="s">
        <v>22</v>
      </c>
      <c r="M8734">
        <v>65779.5</v>
      </c>
      <c r="O8734" t="s">
        <v>11856</v>
      </c>
      <c r="P8734" t="s">
        <v>204</v>
      </c>
    </row>
    <row r="8735" spans="1:16" x14ac:dyDescent="0.25">
      <c r="A8735" t="s">
        <v>19</v>
      </c>
      <c r="B8735" t="s">
        <v>11857</v>
      </c>
      <c r="C8735" t="s">
        <v>44</v>
      </c>
      <c r="D8735" t="s">
        <v>3973</v>
      </c>
      <c r="E8735" t="s">
        <v>20</v>
      </c>
      <c r="F8735" t="b">
        <v>0</v>
      </c>
      <c r="G8735" t="s">
        <v>35</v>
      </c>
      <c r="H8735" s="4">
        <v>45766.628750000003</v>
      </c>
      <c r="I8735" t="b">
        <v>0</v>
      </c>
      <c r="J8735" t="b">
        <v>1</v>
      </c>
      <c r="K8735" t="s">
        <v>24</v>
      </c>
      <c r="L8735" t="s">
        <v>22</v>
      </c>
      <c r="M8735">
        <v>234000</v>
      </c>
      <c r="O8735" t="s">
        <v>1489</v>
      </c>
      <c r="P8735" t="s">
        <v>11858</v>
      </c>
    </row>
    <row r="8736" spans="1:16" x14ac:dyDescent="0.25">
      <c r="A8736" t="s">
        <v>0</v>
      </c>
      <c r="B8736" t="s">
        <v>10334</v>
      </c>
      <c r="C8736" t="s">
        <v>192</v>
      </c>
      <c r="D8736" t="s">
        <v>4084</v>
      </c>
      <c r="E8736" t="s">
        <v>20</v>
      </c>
      <c r="F8736" t="b">
        <v>0</v>
      </c>
      <c r="G8736" t="s">
        <v>52</v>
      </c>
      <c r="H8736" s="4">
        <v>45766.750821759262</v>
      </c>
      <c r="I8736" t="b">
        <v>1</v>
      </c>
      <c r="J8736" t="b">
        <v>0</v>
      </c>
      <c r="K8736" t="s">
        <v>24</v>
      </c>
      <c r="L8736" t="s">
        <v>36</v>
      </c>
      <c r="N8736">
        <v>22.694999694824219</v>
      </c>
      <c r="O8736" t="s">
        <v>3668</v>
      </c>
    </row>
    <row r="8737" spans="1:16" x14ac:dyDescent="0.25">
      <c r="A8737" t="s">
        <v>40</v>
      </c>
      <c r="B8737" t="s">
        <v>40</v>
      </c>
      <c r="C8737" t="s">
        <v>3479</v>
      </c>
      <c r="D8737" t="s">
        <v>3973</v>
      </c>
      <c r="E8737" t="s">
        <v>20</v>
      </c>
      <c r="F8737" t="b">
        <v>0</v>
      </c>
      <c r="G8737" t="s">
        <v>27</v>
      </c>
      <c r="H8737" s="4">
        <v>45766.792962962973</v>
      </c>
      <c r="I8737" t="b">
        <v>0</v>
      </c>
      <c r="J8737" t="b">
        <v>1</v>
      </c>
      <c r="K8737" t="s">
        <v>24</v>
      </c>
      <c r="L8737" t="s">
        <v>22</v>
      </c>
      <c r="M8737">
        <v>172500</v>
      </c>
      <c r="O8737" t="s">
        <v>11600</v>
      </c>
      <c r="P8737" t="s">
        <v>11601</v>
      </c>
    </row>
    <row r="8738" spans="1:16" x14ac:dyDescent="0.25">
      <c r="A8738" t="s">
        <v>25</v>
      </c>
      <c r="B8738" t="s">
        <v>11859</v>
      </c>
      <c r="C8738" t="s">
        <v>371</v>
      </c>
      <c r="D8738" t="s">
        <v>3957</v>
      </c>
      <c r="E8738" t="s">
        <v>20</v>
      </c>
      <c r="F8738" t="b">
        <v>0</v>
      </c>
      <c r="G8738" t="s">
        <v>27</v>
      </c>
      <c r="H8738" s="4">
        <v>45766.833506944437</v>
      </c>
      <c r="I8738" t="b">
        <v>1</v>
      </c>
      <c r="J8738" t="b">
        <v>1</v>
      </c>
      <c r="K8738" t="s">
        <v>24</v>
      </c>
      <c r="L8738" t="s">
        <v>36</v>
      </c>
      <c r="N8738">
        <v>26.389999389648441</v>
      </c>
      <c r="O8738" t="s">
        <v>2272</v>
      </c>
      <c r="P8738" t="s">
        <v>11860</v>
      </c>
    </row>
    <row r="8739" spans="1:16" x14ac:dyDescent="0.25">
      <c r="A8739" t="s">
        <v>0</v>
      </c>
      <c r="B8739" t="s">
        <v>11861</v>
      </c>
      <c r="C8739" t="s">
        <v>509</v>
      </c>
      <c r="D8739" t="s">
        <v>3957</v>
      </c>
      <c r="E8739" t="s">
        <v>20</v>
      </c>
      <c r="F8739" t="b">
        <v>0</v>
      </c>
      <c r="G8739" t="s">
        <v>35</v>
      </c>
      <c r="H8739" s="4">
        <v>45766.833738425928</v>
      </c>
      <c r="I8739" t="b">
        <v>0</v>
      </c>
      <c r="J8739" t="b">
        <v>1</v>
      </c>
      <c r="K8739" t="s">
        <v>24</v>
      </c>
      <c r="L8739" t="s">
        <v>36</v>
      </c>
      <c r="N8739">
        <v>16.510000228881839</v>
      </c>
      <c r="O8739" t="s">
        <v>648</v>
      </c>
      <c r="P8739" t="s">
        <v>3152</v>
      </c>
    </row>
    <row r="8740" spans="1:16" x14ac:dyDescent="0.25">
      <c r="A8740" t="s">
        <v>1</v>
      </c>
      <c r="B8740" t="s">
        <v>11862</v>
      </c>
      <c r="C8740" t="s">
        <v>33</v>
      </c>
      <c r="D8740" t="s">
        <v>3957</v>
      </c>
      <c r="E8740" t="s">
        <v>20</v>
      </c>
      <c r="F8740" t="b">
        <v>0</v>
      </c>
      <c r="G8740" t="s">
        <v>35</v>
      </c>
      <c r="H8740" s="4">
        <v>45766.833796296298</v>
      </c>
      <c r="I8740" t="b">
        <v>0</v>
      </c>
      <c r="J8740" t="b">
        <v>1</v>
      </c>
      <c r="K8740" t="s">
        <v>24</v>
      </c>
      <c r="L8740" t="s">
        <v>36</v>
      </c>
      <c r="N8740">
        <v>13.41500091552734</v>
      </c>
      <c r="O8740" t="s">
        <v>1162</v>
      </c>
      <c r="P8740" t="s">
        <v>3723</v>
      </c>
    </row>
    <row r="8741" spans="1:16" x14ac:dyDescent="0.25">
      <c r="A8741" t="s">
        <v>0</v>
      </c>
      <c r="B8741" t="s">
        <v>11863</v>
      </c>
      <c r="C8741" t="s">
        <v>2783</v>
      </c>
      <c r="D8741" t="s">
        <v>3957</v>
      </c>
      <c r="E8741" t="s">
        <v>20</v>
      </c>
      <c r="F8741" t="b">
        <v>0</v>
      </c>
      <c r="G8741" t="s">
        <v>30</v>
      </c>
      <c r="H8741" s="4">
        <v>45766.833912037036</v>
      </c>
      <c r="I8741" t="b">
        <v>0</v>
      </c>
      <c r="J8741" t="b">
        <v>1</v>
      </c>
      <c r="K8741" t="s">
        <v>24</v>
      </c>
      <c r="L8741" t="s">
        <v>36</v>
      </c>
      <c r="N8741">
        <v>26.639999389648441</v>
      </c>
      <c r="O8741" t="s">
        <v>800</v>
      </c>
      <c r="P8741" t="s">
        <v>6224</v>
      </c>
    </row>
    <row r="8742" spans="1:16" x14ac:dyDescent="0.25">
      <c r="A8742" t="s">
        <v>25</v>
      </c>
      <c r="B8742" t="s">
        <v>10188</v>
      </c>
      <c r="C8742" t="s">
        <v>276</v>
      </c>
      <c r="D8742" t="s">
        <v>3957</v>
      </c>
      <c r="E8742" t="s">
        <v>20</v>
      </c>
      <c r="F8742" t="b">
        <v>0</v>
      </c>
      <c r="G8742" t="s">
        <v>30</v>
      </c>
      <c r="H8742" s="4">
        <v>45766.833981481483</v>
      </c>
      <c r="I8742" t="b">
        <v>0</v>
      </c>
      <c r="J8742" t="b">
        <v>1</v>
      </c>
      <c r="K8742" t="s">
        <v>24</v>
      </c>
      <c r="L8742" t="s">
        <v>36</v>
      </c>
      <c r="N8742">
        <v>20.22500038146973</v>
      </c>
      <c r="O8742" t="s">
        <v>1330</v>
      </c>
      <c r="P8742" t="s">
        <v>5301</v>
      </c>
    </row>
    <row r="8743" spans="1:16" x14ac:dyDescent="0.25">
      <c r="A8743" t="s">
        <v>25</v>
      </c>
      <c r="B8743" t="s">
        <v>8557</v>
      </c>
      <c r="C8743" t="s">
        <v>5091</v>
      </c>
      <c r="D8743" t="s">
        <v>3957</v>
      </c>
      <c r="E8743" t="s">
        <v>20</v>
      </c>
      <c r="F8743" t="b">
        <v>0</v>
      </c>
      <c r="G8743" t="s">
        <v>30</v>
      </c>
      <c r="H8743" s="4">
        <v>45766.833993055552</v>
      </c>
      <c r="I8743" t="b">
        <v>0</v>
      </c>
      <c r="J8743" t="b">
        <v>1</v>
      </c>
      <c r="K8743" t="s">
        <v>24</v>
      </c>
      <c r="L8743" t="s">
        <v>36</v>
      </c>
      <c r="N8743">
        <v>20.22500038146973</v>
      </c>
      <c r="O8743" t="s">
        <v>800</v>
      </c>
      <c r="P8743" t="s">
        <v>6224</v>
      </c>
    </row>
    <row r="8744" spans="1:16" x14ac:dyDescent="0.25">
      <c r="A8744" t="s">
        <v>1</v>
      </c>
      <c r="B8744" t="s">
        <v>10305</v>
      </c>
      <c r="C8744" t="s">
        <v>306</v>
      </c>
      <c r="D8744" t="s">
        <v>3957</v>
      </c>
      <c r="E8744" t="s">
        <v>20</v>
      </c>
      <c r="F8744" t="b">
        <v>0</v>
      </c>
      <c r="G8744" t="s">
        <v>27</v>
      </c>
      <c r="H8744" s="4">
        <v>45766.83425925926</v>
      </c>
      <c r="I8744" t="b">
        <v>0</v>
      </c>
      <c r="J8744" t="b">
        <v>1</v>
      </c>
      <c r="K8744" t="s">
        <v>24</v>
      </c>
      <c r="L8744" t="s">
        <v>36</v>
      </c>
      <c r="N8744">
        <v>41.505001068115227</v>
      </c>
      <c r="O8744" t="s">
        <v>2768</v>
      </c>
      <c r="P8744" t="s">
        <v>8156</v>
      </c>
    </row>
    <row r="8745" spans="1:16" x14ac:dyDescent="0.25">
      <c r="A8745" t="s">
        <v>1</v>
      </c>
      <c r="B8745" t="s">
        <v>11864</v>
      </c>
      <c r="C8745" t="s">
        <v>140</v>
      </c>
      <c r="D8745" t="s">
        <v>3957</v>
      </c>
      <c r="E8745" t="s">
        <v>20</v>
      </c>
      <c r="F8745" t="b">
        <v>0</v>
      </c>
      <c r="G8745" t="s">
        <v>35</v>
      </c>
      <c r="H8745" s="4">
        <v>45766.834398148138</v>
      </c>
      <c r="I8745" t="b">
        <v>0</v>
      </c>
      <c r="J8745" t="b">
        <v>0</v>
      </c>
      <c r="K8745" t="s">
        <v>24</v>
      </c>
      <c r="L8745" t="s">
        <v>36</v>
      </c>
      <c r="N8745">
        <v>40.779998779296882</v>
      </c>
      <c r="O8745" t="s">
        <v>294</v>
      </c>
      <c r="P8745" t="s">
        <v>11865</v>
      </c>
    </row>
    <row r="8746" spans="1:16" x14ac:dyDescent="0.25">
      <c r="A8746" t="s">
        <v>2</v>
      </c>
      <c r="B8746" t="s">
        <v>170</v>
      </c>
      <c r="C8746" t="s">
        <v>801</v>
      </c>
      <c r="D8746" t="s">
        <v>3957</v>
      </c>
      <c r="E8746" t="s">
        <v>20</v>
      </c>
      <c r="F8746" t="b">
        <v>0</v>
      </c>
      <c r="G8746" t="s">
        <v>35</v>
      </c>
      <c r="H8746" s="4">
        <v>45766.835370370369</v>
      </c>
      <c r="I8746" t="b">
        <v>0</v>
      </c>
      <c r="J8746" t="b">
        <v>0</v>
      </c>
      <c r="K8746" t="s">
        <v>24</v>
      </c>
      <c r="L8746" t="s">
        <v>36</v>
      </c>
      <c r="N8746">
        <v>41.880001068115227</v>
      </c>
      <c r="O8746" t="s">
        <v>563</v>
      </c>
      <c r="P8746" t="s">
        <v>11866</v>
      </c>
    </row>
    <row r="8747" spans="1:16" x14ac:dyDescent="0.25">
      <c r="A8747" t="s">
        <v>0</v>
      </c>
      <c r="B8747" t="s">
        <v>11505</v>
      </c>
      <c r="C8747" t="s">
        <v>3318</v>
      </c>
      <c r="D8747" t="s">
        <v>3600</v>
      </c>
      <c r="E8747" t="s">
        <v>20</v>
      </c>
      <c r="F8747" t="b">
        <v>0</v>
      </c>
      <c r="G8747" t="s">
        <v>27</v>
      </c>
      <c r="H8747" s="4">
        <v>45766.875081018523</v>
      </c>
      <c r="I8747" t="b">
        <v>0</v>
      </c>
      <c r="J8747" t="b">
        <v>1</v>
      </c>
      <c r="K8747" t="s">
        <v>24</v>
      </c>
      <c r="L8747" t="s">
        <v>22</v>
      </c>
      <c r="M8747">
        <v>236000</v>
      </c>
      <c r="O8747" t="s">
        <v>11867</v>
      </c>
      <c r="P8747" t="s">
        <v>11508</v>
      </c>
    </row>
    <row r="8748" spans="1:16" x14ac:dyDescent="0.25">
      <c r="A8748" t="s">
        <v>1</v>
      </c>
      <c r="B8748" t="s">
        <v>11868</v>
      </c>
      <c r="C8748" t="s">
        <v>84</v>
      </c>
      <c r="D8748" t="s">
        <v>3957</v>
      </c>
      <c r="E8748" t="s">
        <v>34</v>
      </c>
      <c r="F8748" t="b">
        <v>0</v>
      </c>
      <c r="G8748" t="s">
        <v>41</v>
      </c>
      <c r="H8748" s="4">
        <v>45766.916979166657</v>
      </c>
      <c r="I8748" t="b">
        <v>0</v>
      </c>
      <c r="J8748" t="b">
        <v>0</v>
      </c>
      <c r="K8748" t="s">
        <v>24</v>
      </c>
      <c r="L8748" t="s">
        <v>36</v>
      </c>
      <c r="N8748">
        <v>43.979999542236328</v>
      </c>
      <c r="O8748" t="s">
        <v>4873</v>
      </c>
      <c r="P8748" t="s">
        <v>190</v>
      </c>
    </row>
    <row r="8749" spans="1:16" x14ac:dyDescent="0.25">
      <c r="A8749" t="s">
        <v>0</v>
      </c>
      <c r="B8749" t="s">
        <v>11869</v>
      </c>
      <c r="C8749" t="s">
        <v>122</v>
      </c>
      <c r="D8749" t="s">
        <v>4084</v>
      </c>
      <c r="E8749" t="s">
        <v>20</v>
      </c>
      <c r="F8749" t="b">
        <v>0</v>
      </c>
      <c r="G8749" t="s">
        <v>52</v>
      </c>
      <c r="H8749" s="4">
        <v>45766.91747685185</v>
      </c>
      <c r="I8749" t="b">
        <v>0</v>
      </c>
      <c r="J8749" t="b">
        <v>1</v>
      </c>
      <c r="K8749" t="s">
        <v>24</v>
      </c>
      <c r="L8749" t="s">
        <v>22</v>
      </c>
      <c r="M8749">
        <v>95800</v>
      </c>
      <c r="O8749" t="s">
        <v>11870</v>
      </c>
    </row>
    <row r="8750" spans="1:16" x14ac:dyDescent="0.25">
      <c r="A8750" t="s">
        <v>2</v>
      </c>
      <c r="B8750" t="s">
        <v>1302</v>
      </c>
      <c r="C8750" t="s">
        <v>2903</v>
      </c>
      <c r="D8750" t="s">
        <v>2208</v>
      </c>
      <c r="E8750" t="s">
        <v>20</v>
      </c>
      <c r="F8750" t="b">
        <v>0</v>
      </c>
      <c r="G8750" t="s">
        <v>27</v>
      </c>
      <c r="H8750" s="4">
        <v>45766.918043981481</v>
      </c>
      <c r="I8750" t="b">
        <v>0</v>
      </c>
      <c r="J8750" t="b">
        <v>1</v>
      </c>
      <c r="K8750" t="s">
        <v>24</v>
      </c>
      <c r="L8750" t="s">
        <v>36</v>
      </c>
      <c r="N8750">
        <v>62.5</v>
      </c>
      <c r="O8750" t="s">
        <v>11871</v>
      </c>
      <c r="P8750" t="s">
        <v>11693</v>
      </c>
    </row>
    <row r="8751" spans="1:16" x14ac:dyDescent="0.25">
      <c r="A8751" t="s">
        <v>2</v>
      </c>
      <c r="B8751" t="s">
        <v>11872</v>
      </c>
      <c r="C8751" t="s">
        <v>11873</v>
      </c>
      <c r="D8751" t="s">
        <v>3957</v>
      </c>
      <c r="E8751" t="s">
        <v>20</v>
      </c>
      <c r="F8751" t="b">
        <v>0</v>
      </c>
      <c r="G8751" t="s">
        <v>27</v>
      </c>
      <c r="H8751" s="4">
        <v>45766.918171296304</v>
      </c>
      <c r="I8751" t="b">
        <v>0</v>
      </c>
      <c r="J8751" t="b">
        <v>0</v>
      </c>
      <c r="K8751" t="s">
        <v>24</v>
      </c>
      <c r="L8751" t="s">
        <v>36</v>
      </c>
      <c r="N8751">
        <v>52.779998779296882</v>
      </c>
      <c r="O8751" t="s">
        <v>11874</v>
      </c>
      <c r="P8751" t="s">
        <v>11875</v>
      </c>
    </row>
    <row r="8752" spans="1:16" x14ac:dyDescent="0.25">
      <c r="A8752" t="s">
        <v>0</v>
      </c>
      <c r="B8752" t="s">
        <v>11543</v>
      </c>
      <c r="C8752" t="s">
        <v>167</v>
      </c>
      <c r="D8752" t="s">
        <v>3828</v>
      </c>
      <c r="E8752" t="s">
        <v>20</v>
      </c>
      <c r="F8752" t="b">
        <v>0</v>
      </c>
      <c r="G8752" t="s">
        <v>35</v>
      </c>
      <c r="H8752" s="4">
        <v>45767.250509259262</v>
      </c>
      <c r="I8752" t="b">
        <v>0</v>
      </c>
      <c r="J8752" t="b">
        <v>1</v>
      </c>
      <c r="K8752" t="s">
        <v>24</v>
      </c>
      <c r="L8752" t="s">
        <v>22</v>
      </c>
      <c r="M8752">
        <v>163500</v>
      </c>
      <c r="O8752" t="s">
        <v>524</v>
      </c>
      <c r="P8752" t="s">
        <v>753</v>
      </c>
    </row>
    <row r="8753" spans="1:16" x14ac:dyDescent="0.25">
      <c r="A8753" t="s">
        <v>0</v>
      </c>
      <c r="B8753" t="s">
        <v>11520</v>
      </c>
      <c r="C8753" t="s">
        <v>1446</v>
      </c>
      <c r="D8753" t="s">
        <v>11876</v>
      </c>
      <c r="E8753" t="s">
        <v>20</v>
      </c>
      <c r="F8753" t="b">
        <v>0</v>
      </c>
      <c r="G8753" t="s">
        <v>52</v>
      </c>
      <c r="H8753" s="4">
        <v>45767.250787037039</v>
      </c>
      <c r="I8753" t="b">
        <v>0</v>
      </c>
      <c r="J8753" t="b">
        <v>1</v>
      </c>
      <c r="K8753" t="s">
        <v>24</v>
      </c>
      <c r="L8753" t="s">
        <v>36</v>
      </c>
      <c r="N8753">
        <v>26.60000038146973</v>
      </c>
      <c r="O8753" t="s">
        <v>11521</v>
      </c>
      <c r="P8753" t="s">
        <v>249</v>
      </c>
    </row>
    <row r="8754" spans="1:16" x14ac:dyDescent="0.25">
      <c r="A8754" t="s">
        <v>1</v>
      </c>
      <c r="B8754" t="s">
        <v>11877</v>
      </c>
      <c r="C8754" t="s">
        <v>680</v>
      </c>
      <c r="D8754" t="s">
        <v>3970</v>
      </c>
      <c r="E8754" t="s">
        <v>20</v>
      </c>
      <c r="F8754" t="b">
        <v>0</v>
      </c>
      <c r="G8754" t="s">
        <v>41</v>
      </c>
      <c r="H8754" s="4">
        <v>45767.251099537039</v>
      </c>
      <c r="I8754" t="b">
        <v>0</v>
      </c>
      <c r="J8754" t="b">
        <v>1</v>
      </c>
      <c r="K8754" t="s">
        <v>24</v>
      </c>
      <c r="L8754" t="s">
        <v>22</v>
      </c>
      <c r="M8754">
        <v>132000</v>
      </c>
      <c r="O8754" t="s">
        <v>11878</v>
      </c>
      <c r="P8754" t="s">
        <v>1340</v>
      </c>
    </row>
    <row r="8755" spans="1:16" x14ac:dyDescent="0.25">
      <c r="A8755" t="s">
        <v>1</v>
      </c>
      <c r="B8755" t="s">
        <v>1</v>
      </c>
      <c r="C8755" t="s">
        <v>1325</v>
      </c>
      <c r="D8755" t="s">
        <v>3828</v>
      </c>
      <c r="E8755" t="s">
        <v>20</v>
      </c>
      <c r="F8755" t="b">
        <v>0</v>
      </c>
      <c r="G8755" t="s">
        <v>41</v>
      </c>
      <c r="H8755" s="4">
        <v>45767.251099537039</v>
      </c>
      <c r="I8755" t="b">
        <v>0</v>
      </c>
      <c r="J8755" t="b">
        <v>1</v>
      </c>
      <c r="K8755" t="s">
        <v>24</v>
      </c>
      <c r="L8755" t="s">
        <v>36</v>
      </c>
      <c r="N8755">
        <v>44.230003356933587</v>
      </c>
      <c r="O8755" t="s">
        <v>2457</v>
      </c>
      <c r="P8755" t="s">
        <v>11879</v>
      </c>
    </row>
    <row r="8756" spans="1:16" x14ac:dyDescent="0.25">
      <c r="A8756" t="s">
        <v>1</v>
      </c>
      <c r="B8756" t="s">
        <v>152</v>
      </c>
      <c r="C8756" t="s">
        <v>140</v>
      </c>
      <c r="D8756" t="s">
        <v>3600</v>
      </c>
      <c r="E8756" t="s">
        <v>20</v>
      </c>
      <c r="F8756" t="b">
        <v>0</v>
      </c>
      <c r="G8756" t="s">
        <v>35</v>
      </c>
      <c r="H8756" s="4">
        <v>45767.251192129632</v>
      </c>
      <c r="I8756" t="b">
        <v>0</v>
      </c>
      <c r="J8756" t="b">
        <v>1</v>
      </c>
      <c r="K8756" t="s">
        <v>24</v>
      </c>
      <c r="L8756" t="s">
        <v>22</v>
      </c>
      <c r="M8756">
        <v>200000</v>
      </c>
      <c r="O8756" t="s">
        <v>2665</v>
      </c>
      <c r="P8756" t="s">
        <v>11880</v>
      </c>
    </row>
    <row r="8757" spans="1:16" x14ac:dyDescent="0.25">
      <c r="A8757" t="s">
        <v>1</v>
      </c>
      <c r="B8757" t="s">
        <v>2587</v>
      </c>
      <c r="C8757" t="s">
        <v>140</v>
      </c>
      <c r="D8757" t="s">
        <v>3828</v>
      </c>
      <c r="E8757" t="s">
        <v>20</v>
      </c>
      <c r="F8757" t="b">
        <v>0</v>
      </c>
      <c r="G8757" t="s">
        <v>35</v>
      </c>
      <c r="H8757" s="4">
        <v>45767.251192129632</v>
      </c>
      <c r="I8757" t="b">
        <v>0</v>
      </c>
      <c r="J8757" t="b">
        <v>1</v>
      </c>
      <c r="K8757" t="s">
        <v>24</v>
      </c>
      <c r="L8757" t="s">
        <v>22</v>
      </c>
      <c r="M8757">
        <v>144750</v>
      </c>
      <c r="O8757" t="s">
        <v>664</v>
      </c>
      <c r="P8757" t="s">
        <v>119</v>
      </c>
    </row>
    <row r="8758" spans="1:16" x14ac:dyDescent="0.25">
      <c r="A8758" t="s">
        <v>1</v>
      </c>
      <c r="B8758" t="s">
        <v>663</v>
      </c>
      <c r="C8758" t="s">
        <v>140</v>
      </c>
      <c r="D8758" t="s">
        <v>3828</v>
      </c>
      <c r="E8758" t="s">
        <v>20</v>
      </c>
      <c r="F8758" t="b">
        <v>0</v>
      </c>
      <c r="G8758" t="s">
        <v>35</v>
      </c>
      <c r="H8758" s="4">
        <v>45767.251192129632</v>
      </c>
      <c r="I8758" t="b">
        <v>0</v>
      </c>
      <c r="J8758" t="b">
        <v>1</v>
      </c>
      <c r="K8758" t="s">
        <v>24</v>
      </c>
      <c r="L8758" t="s">
        <v>22</v>
      </c>
      <c r="M8758">
        <v>124350</v>
      </c>
      <c r="O8758" t="s">
        <v>664</v>
      </c>
      <c r="P8758" t="s">
        <v>9347</v>
      </c>
    </row>
    <row r="8759" spans="1:16" x14ac:dyDescent="0.25">
      <c r="A8759" t="s">
        <v>40</v>
      </c>
      <c r="B8759" t="s">
        <v>3469</v>
      </c>
      <c r="C8759" t="s">
        <v>11881</v>
      </c>
      <c r="D8759" t="s">
        <v>11882</v>
      </c>
      <c r="E8759" t="s">
        <v>20</v>
      </c>
      <c r="F8759" t="b">
        <v>0</v>
      </c>
      <c r="G8759" t="s">
        <v>41</v>
      </c>
      <c r="H8759" s="4">
        <v>45767.252002314817</v>
      </c>
      <c r="I8759" t="b">
        <v>0</v>
      </c>
      <c r="J8759" t="b">
        <v>0</v>
      </c>
      <c r="K8759" t="s">
        <v>24</v>
      </c>
      <c r="L8759" t="s">
        <v>22</v>
      </c>
      <c r="M8759">
        <v>191624.5</v>
      </c>
      <c r="O8759" t="s">
        <v>11882</v>
      </c>
      <c r="P8759" t="s">
        <v>11883</v>
      </c>
    </row>
    <row r="8760" spans="1:16" x14ac:dyDescent="0.25">
      <c r="A8760" t="s">
        <v>2</v>
      </c>
      <c r="B8760" t="s">
        <v>11884</v>
      </c>
      <c r="C8760" t="s">
        <v>1278</v>
      </c>
      <c r="D8760" t="s">
        <v>3828</v>
      </c>
      <c r="E8760" t="s">
        <v>20</v>
      </c>
      <c r="F8760" t="b">
        <v>0</v>
      </c>
      <c r="G8760" t="s">
        <v>30</v>
      </c>
      <c r="H8760" s="4">
        <v>45767.252835648149</v>
      </c>
      <c r="I8760" t="b">
        <v>0</v>
      </c>
      <c r="J8760" t="b">
        <v>1</v>
      </c>
      <c r="K8760" t="s">
        <v>24</v>
      </c>
      <c r="L8760" t="s">
        <v>22</v>
      </c>
      <c r="M8760">
        <v>137000</v>
      </c>
      <c r="O8760" t="s">
        <v>7966</v>
      </c>
      <c r="P8760" t="s">
        <v>11885</v>
      </c>
    </row>
    <row r="8761" spans="1:16" x14ac:dyDescent="0.25">
      <c r="A8761" t="s">
        <v>0</v>
      </c>
      <c r="B8761" t="s">
        <v>0</v>
      </c>
      <c r="C8761" t="s">
        <v>11886</v>
      </c>
      <c r="D8761" t="s">
        <v>1667</v>
      </c>
      <c r="E8761" t="s">
        <v>219</v>
      </c>
      <c r="F8761" t="b">
        <v>0</v>
      </c>
      <c r="G8761" t="s">
        <v>997</v>
      </c>
      <c r="H8761" s="4">
        <v>45767.25644675926</v>
      </c>
      <c r="I8761" t="b">
        <v>1</v>
      </c>
      <c r="J8761" t="b">
        <v>0</v>
      </c>
      <c r="K8761" t="s">
        <v>997</v>
      </c>
      <c r="L8761" t="s">
        <v>36</v>
      </c>
      <c r="N8761">
        <v>30</v>
      </c>
      <c r="O8761" t="s">
        <v>1667</v>
      </c>
      <c r="P8761" t="s">
        <v>942</v>
      </c>
    </row>
    <row r="8762" spans="1:16" x14ac:dyDescent="0.25">
      <c r="A8762" t="s">
        <v>139</v>
      </c>
      <c r="B8762" t="s">
        <v>1756</v>
      </c>
      <c r="C8762" t="s">
        <v>39</v>
      </c>
      <c r="D8762" t="s">
        <v>7658</v>
      </c>
      <c r="E8762" t="s">
        <v>20</v>
      </c>
      <c r="F8762" t="b">
        <v>1</v>
      </c>
      <c r="G8762" t="s">
        <v>2452</v>
      </c>
      <c r="H8762" s="4">
        <v>45767.275023148148</v>
      </c>
      <c r="I8762" t="b">
        <v>0</v>
      </c>
      <c r="J8762" t="b">
        <v>0</v>
      </c>
      <c r="K8762" t="s">
        <v>2452</v>
      </c>
      <c r="L8762" t="s">
        <v>22</v>
      </c>
      <c r="M8762">
        <v>62500</v>
      </c>
      <c r="O8762" t="s">
        <v>9442</v>
      </c>
      <c r="P8762" t="s">
        <v>671</v>
      </c>
    </row>
    <row r="8763" spans="1:16" x14ac:dyDescent="0.25">
      <c r="A8763" t="s">
        <v>1</v>
      </c>
      <c r="B8763" t="s">
        <v>11887</v>
      </c>
      <c r="C8763" t="s">
        <v>39</v>
      </c>
      <c r="D8763" t="s">
        <v>3957</v>
      </c>
      <c r="E8763" t="s">
        <v>20</v>
      </c>
      <c r="F8763" t="b">
        <v>1</v>
      </c>
      <c r="G8763" t="s">
        <v>23</v>
      </c>
      <c r="H8763" s="4">
        <v>45767.316064814811</v>
      </c>
      <c r="I8763" t="b">
        <v>0</v>
      </c>
      <c r="J8763" t="b">
        <v>1</v>
      </c>
      <c r="K8763" t="s">
        <v>24</v>
      </c>
      <c r="L8763" t="s">
        <v>36</v>
      </c>
      <c r="N8763">
        <v>23.264999389648441</v>
      </c>
      <c r="O8763" t="s">
        <v>3104</v>
      </c>
      <c r="P8763" t="s">
        <v>11888</v>
      </c>
    </row>
    <row r="8764" spans="1:16" x14ac:dyDescent="0.25">
      <c r="A8764" t="s">
        <v>0</v>
      </c>
      <c r="B8764" t="s">
        <v>8545</v>
      </c>
      <c r="C8764" t="s">
        <v>145</v>
      </c>
      <c r="D8764" t="s">
        <v>3957</v>
      </c>
      <c r="E8764" t="s">
        <v>20</v>
      </c>
      <c r="F8764" t="b">
        <v>0</v>
      </c>
      <c r="G8764" t="s">
        <v>27</v>
      </c>
      <c r="H8764" s="4">
        <v>45767.333541666667</v>
      </c>
      <c r="I8764" t="b">
        <v>0</v>
      </c>
      <c r="J8764" t="b">
        <v>1</v>
      </c>
      <c r="K8764" t="s">
        <v>24</v>
      </c>
      <c r="L8764" t="s">
        <v>36</v>
      </c>
      <c r="N8764">
        <v>26.389999389648441</v>
      </c>
      <c r="O8764" t="s">
        <v>971</v>
      </c>
      <c r="P8764" t="s">
        <v>1851</v>
      </c>
    </row>
    <row r="8765" spans="1:16" x14ac:dyDescent="0.25">
      <c r="A8765" t="s">
        <v>0</v>
      </c>
      <c r="B8765" t="s">
        <v>11889</v>
      </c>
      <c r="C8765" t="s">
        <v>167</v>
      </c>
      <c r="D8765" t="s">
        <v>3957</v>
      </c>
      <c r="E8765" t="s">
        <v>20</v>
      </c>
      <c r="F8765" t="b">
        <v>0</v>
      </c>
      <c r="G8765" t="s">
        <v>35</v>
      </c>
      <c r="H8765" s="4">
        <v>45767.33388888889</v>
      </c>
      <c r="I8765" t="b">
        <v>0</v>
      </c>
      <c r="J8765" t="b">
        <v>0</v>
      </c>
      <c r="K8765" t="s">
        <v>24</v>
      </c>
      <c r="L8765" t="s">
        <v>36</v>
      </c>
      <c r="N8765">
        <v>16.510000228881839</v>
      </c>
      <c r="O8765" t="s">
        <v>896</v>
      </c>
      <c r="P8765" t="s">
        <v>11890</v>
      </c>
    </row>
    <row r="8766" spans="1:16" x14ac:dyDescent="0.25">
      <c r="A8766" t="s">
        <v>2</v>
      </c>
      <c r="B8766" t="s">
        <v>11891</v>
      </c>
      <c r="C8766" t="s">
        <v>11892</v>
      </c>
      <c r="D8766" t="s">
        <v>3957</v>
      </c>
      <c r="E8766" t="s">
        <v>20</v>
      </c>
      <c r="F8766" t="b">
        <v>0</v>
      </c>
      <c r="G8766" t="s">
        <v>27</v>
      </c>
      <c r="H8766" s="4">
        <v>45767.335023148153</v>
      </c>
      <c r="I8766" t="b">
        <v>0</v>
      </c>
      <c r="J8766" t="b">
        <v>0</v>
      </c>
      <c r="K8766" t="s">
        <v>24</v>
      </c>
      <c r="L8766" t="s">
        <v>36</v>
      </c>
      <c r="N8766">
        <v>51.169998168945313</v>
      </c>
      <c r="O8766" t="s">
        <v>11893</v>
      </c>
      <c r="P8766" t="s">
        <v>11894</v>
      </c>
    </row>
    <row r="8767" spans="1:16" x14ac:dyDescent="0.25">
      <c r="A8767" t="s">
        <v>40</v>
      </c>
      <c r="B8767" t="s">
        <v>8585</v>
      </c>
      <c r="C8767" t="s">
        <v>879</v>
      </c>
      <c r="D8767" t="s">
        <v>3957</v>
      </c>
      <c r="E8767" t="s">
        <v>20</v>
      </c>
      <c r="F8767" t="b">
        <v>0</v>
      </c>
      <c r="G8767" t="s">
        <v>27</v>
      </c>
      <c r="H8767" s="4">
        <v>45767.335034722222</v>
      </c>
      <c r="I8767" t="b">
        <v>0</v>
      </c>
      <c r="J8767" t="b">
        <v>0</v>
      </c>
      <c r="K8767" t="s">
        <v>24</v>
      </c>
      <c r="L8767" t="s">
        <v>36</v>
      </c>
      <c r="N8767">
        <v>31.805000305175781</v>
      </c>
      <c r="O8767" t="s">
        <v>377</v>
      </c>
      <c r="P8767" t="s">
        <v>8577</v>
      </c>
    </row>
    <row r="8768" spans="1:16" x14ac:dyDescent="0.25">
      <c r="A8768" t="s">
        <v>28</v>
      </c>
      <c r="B8768" t="s">
        <v>11895</v>
      </c>
      <c r="C8768" t="s">
        <v>670</v>
      </c>
      <c r="D8768" t="s">
        <v>3957</v>
      </c>
      <c r="E8768" t="s">
        <v>20</v>
      </c>
      <c r="F8768" t="b">
        <v>0</v>
      </c>
      <c r="G8768" t="s">
        <v>27</v>
      </c>
      <c r="H8768" s="4">
        <v>45767.335104166668</v>
      </c>
      <c r="I8768" t="b">
        <v>0</v>
      </c>
      <c r="J8768" t="b">
        <v>0</v>
      </c>
      <c r="K8768" t="s">
        <v>24</v>
      </c>
      <c r="L8768" t="s">
        <v>36</v>
      </c>
      <c r="N8768">
        <v>41.924999237060547</v>
      </c>
      <c r="O8768" t="s">
        <v>294</v>
      </c>
      <c r="P8768" t="s">
        <v>7878</v>
      </c>
    </row>
    <row r="8769" spans="1:16" x14ac:dyDescent="0.25">
      <c r="A8769" t="s">
        <v>2</v>
      </c>
      <c r="B8769" t="s">
        <v>2</v>
      </c>
      <c r="C8769" t="s">
        <v>3691</v>
      </c>
      <c r="D8769" t="s">
        <v>3957</v>
      </c>
      <c r="E8769" t="s">
        <v>20</v>
      </c>
      <c r="F8769" t="b">
        <v>0</v>
      </c>
      <c r="G8769" t="s">
        <v>41</v>
      </c>
      <c r="H8769" s="4">
        <v>45767.335486111107</v>
      </c>
      <c r="I8769" t="b">
        <v>1</v>
      </c>
      <c r="J8769" t="b">
        <v>1</v>
      </c>
      <c r="K8769" t="s">
        <v>24</v>
      </c>
      <c r="L8769" t="s">
        <v>36</v>
      </c>
      <c r="N8769">
        <v>56.475002288818359</v>
      </c>
      <c r="O8769" t="s">
        <v>9004</v>
      </c>
      <c r="P8769" t="s">
        <v>3078</v>
      </c>
    </row>
    <row r="8770" spans="1:16" x14ac:dyDescent="0.25">
      <c r="A8770" t="s">
        <v>89</v>
      </c>
      <c r="B8770" t="s">
        <v>11896</v>
      </c>
      <c r="C8770" t="s">
        <v>11897</v>
      </c>
      <c r="D8770" t="s">
        <v>3957</v>
      </c>
      <c r="E8770" t="s">
        <v>20</v>
      </c>
      <c r="F8770" t="b">
        <v>0</v>
      </c>
      <c r="G8770" t="s">
        <v>30</v>
      </c>
      <c r="H8770" s="4">
        <v>45767.336215277777</v>
      </c>
      <c r="I8770" t="b">
        <v>0</v>
      </c>
      <c r="J8770" t="b">
        <v>1</v>
      </c>
      <c r="K8770" t="s">
        <v>24</v>
      </c>
      <c r="L8770" t="s">
        <v>36</v>
      </c>
      <c r="N8770">
        <v>47.555000305175781</v>
      </c>
      <c r="O8770" t="s">
        <v>254</v>
      </c>
      <c r="P8770" t="s">
        <v>11898</v>
      </c>
    </row>
    <row r="8771" spans="1:16" x14ac:dyDescent="0.25">
      <c r="A8771" t="s">
        <v>139</v>
      </c>
      <c r="B8771" t="s">
        <v>11899</v>
      </c>
      <c r="C8771" t="s">
        <v>11900</v>
      </c>
      <c r="D8771" t="s">
        <v>3970</v>
      </c>
      <c r="E8771" t="s">
        <v>20</v>
      </c>
      <c r="F8771" t="b">
        <v>0</v>
      </c>
      <c r="G8771" t="s">
        <v>106</v>
      </c>
      <c r="H8771" s="4">
        <v>45767.338125000002</v>
      </c>
      <c r="I8771" t="b">
        <v>1</v>
      </c>
      <c r="J8771" t="b">
        <v>0</v>
      </c>
      <c r="K8771" t="s">
        <v>106</v>
      </c>
      <c r="L8771" t="s">
        <v>22</v>
      </c>
      <c r="M8771">
        <v>100000</v>
      </c>
      <c r="O8771" t="s">
        <v>2040</v>
      </c>
      <c r="P8771" t="s">
        <v>11901</v>
      </c>
    </row>
    <row r="8772" spans="1:16" x14ac:dyDescent="0.25">
      <c r="A8772" t="s">
        <v>139</v>
      </c>
      <c r="B8772" t="s">
        <v>9118</v>
      </c>
      <c r="C8772" t="s">
        <v>1278</v>
      </c>
      <c r="D8772" t="s">
        <v>3973</v>
      </c>
      <c r="E8772" t="s">
        <v>20</v>
      </c>
      <c r="F8772" t="b">
        <v>0</v>
      </c>
      <c r="G8772" t="s">
        <v>30</v>
      </c>
      <c r="H8772" s="4">
        <v>45767.375659722216</v>
      </c>
      <c r="I8772" t="b">
        <v>1</v>
      </c>
      <c r="J8772" t="b">
        <v>1</v>
      </c>
      <c r="K8772" t="s">
        <v>24</v>
      </c>
      <c r="L8772" t="s">
        <v>22</v>
      </c>
      <c r="M8772">
        <v>85000</v>
      </c>
      <c r="O8772" t="s">
        <v>9119</v>
      </c>
      <c r="P8772" t="s">
        <v>9120</v>
      </c>
    </row>
    <row r="8773" spans="1:16" x14ac:dyDescent="0.25">
      <c r="A8773" t="s">
        <v>2</v>
      </c>
      <c r="B8773" t="s">
        <v>1059</v>
      </c>
      <c r="C8773" t="s">
        <v>1969</v>
      </c>
      <c r="D8773" t="s">
        <v>2208</v>
      </c>
      <c r="E8773" t="s">
        <v>34</v>
      </c>
      <c r="F8773" t="b">
        <v>0</v>
      </c>
      <c r="G8773" t="s">
        <v>27</v>
      </c>
      <c r="H8773" s="4">
        <v>45767.418402777781</v>
      </c>
      <c r="I8773" t="b">
        <v>0</v>
      </c>
      <c r="J8773" t="b">
        <v>1</v>
      </c>
      <c r="K8773" t="s">
        <v>24</v>
      </c>
      <c r="L8773" t="s">
        <v>22</v>
      </c>
      <c r="M8773">
        <v>135000</v>
      </c>
      <c r="O8773" t="s">
        <v>428</v>
      </c>
      <c r="P8773" t="s">
        <v>5460</v>
      </c>
    </row>
    <row r="8774" spans="1:16" x14ac:dyDescent="0.25">
      <c r="A8774" t="s">
        <v>0</v>
      </c>
      <c r="B8774" t="s">
        <v>731</v>
      </c>
      <c r="C8774" t="s">
        <v>134</v>
      </c>
      <c r="D8774" t="s">
        <v>3957</v>
      </c>
      <c r="E8774" t="s">
        <v>34</v>
      </c>
      <c r="F8774" t="b">
        <v>0</v>
      </c>
      <c r="G8774" t="s">
        <v>27</v>
      </c>
      <c r="H8774" s="4">
        <v>45767.460104166668</v>
      </c>
      <c r="I8774" t="b">
        <v>1</v>
      </c>
      <c r="J8774" t="b">
        <v>0</v>
      </c>
      <c r="K8774" t="s">
        <v>24</v>
      </c>
      <c r="L8774" t="s">
        <v>36</v>
      </c>
      <c r="N8774">
        <v>25.760000228881839</v>
      </c>
      <c r="O8774" t="s">
        <v>1373</v>
      </c>
      <c r="P8774" t="s">
        <v>3524</v>
      </c>
    </row>
    <row r="8775" spans="1:16" x14ac:dyDescent="0.25">
      <c r="A8775" t="s">
        <v>40</v>
      </c>
      <c r="B8775" t="s">
        <v>11902</v>
      </c>
      <c r="C8775" t="s">
        <v>1866</v>
      </c>
      <c r="D8775" t="s">
        <v>4093</v>
      </c>
      <c r="E8775" t="s">
        <v>20</v>
      </c>
      <c r="F8775" t="b">
        <v>0</v>
      </c>
      <c r="G8775" t="s">
        <v>27</v>
      </c>
      <c r="H8775" s="4">
        <v>45767.50172453704</v>
      </c>
      <c r="I8775" t="b">
        <v>0</v>
      </c>
      <c r="J8775" t="b">
        <v>1</v>
      </c>
      <c r="K8775" t="s">
        <v>24</v>
      </c>
      <c r="L8775" t="s">
        <v>22</v>
      </c>
      <c r="M8775">
        <v>120000</v>
      </c>
      <c r="O8775" t="s">
        <v>4684</v>
      </c>
      <c r="P8775" t="s">
        <v>11903</v>
      </c>
    </row>
    <row r="8776" spans="1:16" x14ac:dyDescent="0.25">
      <c r="A8776" t="s">
        <v>0</v>
      </c>
      <c r="B8776" t="s">
        <v>0</v>
      </c>
      <c r="C8776" t="s">
        <v>810</v>
      </c>
      <c r="D8776" t="s">
        <v>4084</v>
      </c>
      <c r="E8776" t="s">
        <v>20</v>
      </c>
      <c r="F8776" t="b">
        <v>0</v>
      </c>
      <c r="G8776" t="s">
        <v>27</v>
      </c>
      <c r="H8776" s="4">
        <v>45767.541956018518</v>
      </c>
      <c r="I8776" t="b">
        <v>0</v>
      </c>
      <c r="J8776" t="b">
        <v>0</v>
      </c>
      <c r="K8776" t="s">
        <v>24</v>
      </c>
      <c r="L8776" t="s">
        <v>36</v>
      </c>
      <c r="N8776">
        <v>22.694999694824219</v>
      </c>
      <c r="O8776" t="s">
        <v>4838</v>
      </c>
      <c r="P8776" t="s">
        <v>1198</v>
      </c>
    </row>
    <row r="8777" spans="1:16" x14ac:dyDescent="0.25">
      <c r="A8777" t="s">
        <v>0</v>
      </c>
      <c r="B8777" t="s">
        <v>11904</v>
      </c>
      <c r="C8777" t="s">
        <v>114</v>
      </c>
      <c r="D8777" t="s">
        <v>4084</v>
      </c>
      <c r="E8777" t="s">
        <v>20</v>
      </c>
      <c r="F8777" t="b">
        <v>0</v>
      </c>
      <c r="G8777" t="s">
        <v>27</v>
      </c>
      <c r="H8777" s="4">
        <v>45767.541990740741</v>
      </c>
      <c r="I8777" t="b">
        <v>0</v>
      </c>
      <c r="J8777" t="b">
        <v>0</v>
      </c>
      <c r="K8777" t="s">
        <v>24</v>
      </c>
      <c r="L8777" t="s">
        <v>22</v>
      </c>
      <c r="M8777">
        <v>97500</v>
      </c>
      <c r="O8777" t="s">
        <v>1694</v>
      </c>
      <c r="P8777" t="s">
        <v>11905</v>
      </c>
    </row>
    <row r="8778" spans="1:16" x14ac:dyDescent="0.25">
      <c r="A8778" t="s">
        <v>0</v>
      </c>
      <c r="B8778" t="s">
        <v>7447</v>
      </c>
      <c r="C8778" t="s">
        <v>585</v>
      </c>
      <c r="D8778" t="s">
        <v>4084</v>
      </c>
      <c r="E8778" t="s">
        <v>20</v>
      </c>
      <c r="F8778" t="b">
        <v>0</v>
      </c>
      <c r="G8778" t="s">
        <v>41</v>
      </c>
      <c r="H8778" s="4">
        <v>45767.54215277778</v>
      </c>
      <c r="I8778" t="b">
        <v>0</v>
      </c>
      <c r="J8778" t="b">
        <v>0</v>
      </c>
      <c r="K8778" t="s">
        <v>24</v>
      </c>
      <c r="L8778" t="s">
        <v>22</v>
      </c>
      <c r="M8778">
        <v>125000</v>
      </c>
      <c r="O8778" t="s">
        <v>374</v>
      </c>
      <c r="P8778" t="s">
        <v>7448</v>
      </c>
    </row>
    <row r="8779" spans="1:16" x14ac:dyDescent="0.25">
      <c r="A8779" t="s">
        <v>1</v>
      </c>
      <c r="B8779" t="s">
        <v>3217</v>
      </c>
      <c r="C8779" t="s">
        <v>122</v>
      </c>
      <c r="D8779" t="s">
        <v>4084</v>
      </c>
      <c r="E8779" t="s">
        <v>20</v>
      </c>
      <c r="F8779" t="b">
        <v>0</v>
      </c>
      <c r="G8779" t="s">
        <v>52</v>
      </c>
      <c r="H8779" s="4">
        <v>45767.542534722219</v>
      </c>
      <c r="I8779" t="b">
        <v>0</v>
      </c>
      <c r="J8779" t="b">
        <v>0</v>
      </c>
      <c r="K8779" t="s">
        <v>24</v>
      </c>
      <c r="L8779" t="s">
        <v>22</v>
      </c>
      <c r="M8779">
        <v>110000</v>
      </c>
      <c r="O8779" t="s">
        <v>374</v>
      </c>
      <c r="P8779" t="s">
        <v>5146</v>
      </c>
    </row>
    <row r="8780" spans="1:16" x14ac:dyDescent="0.25">
      <c r="A8780" t="s">
        <v>40</v>
      </c>
      <c r="B8780" t="s">
        <v>11906</v>
      </c>
      <c r="C8780" t="s">
        <v>192</v>
      </c>
      <c r="D8780" t="s">
        <v>4084</v>
      </c>
      <c r="E8780" t="s">
        <v>20</v>
      </c>
      <c r="F8780" t="b">
        <v>0</v>
      </c>
      <c r="G8780" t="s">
        <v>23</v>
      </c>
      <c r="H8780" s="4">
        <v>45767.566111111111</v>
      </c>
      <c r="I8780" t="b">
        <v>0</v>
      </c>
      <c r="J8780" t="b">
        <v>0</v>
      </c>
      <c r="K8780" t="s">
        <v>24</v>
      </c>
      <c r="L8780" t="s">
        <v>22</v>
      </c>
      <c r="M8780">
        <v>122520</v>
      </c>
      <c r="O8780" t="s">
        <v>3513</v>
      </c>
      <c r="P8780" t="s">
        <v>149</v>
      </c>
    </row>
    <row r="8781" spans="1:16" x14ac:dyDescent="0.25">
      <c r="A8781" t="s">
        <v>0</v>
      </c>
      <c r="B8781" t="s">
        <v>2900</v>
      </c>
      <c r="C8781" t="s">
        <v>3896</v>
      </c>
      <c r="D8781" t="s">
        <v>4084</v>
      </c>
      <c r="E8781" t="s">
        <v>20</v>
      </c>
      <c r="F8781" t="b">
        <v>0</v>
      </c>
      <c r="G8781" t="s">
        <v>41</v>
      </c>
      <c r="H8781" s="4">
        <v>45767.583819444437</v>
      </c>
      <c r="I8781" t="b">
        <v>0</v>
      </c>
      <c r="J8781" t="b">
        <v>0</v>
      </c>
      <c r="K8781" t="s">
        <v>24</v>
      </c>
      <c r="L8781" t="s">
        <v>36</v>
      </c>
      <c r="N8781">
        <v>29.95999908447266</v>
      </c>
      <c r="O8781" t="s">
        <v>10360</v>
      </c>
    </row>
    <row r="8782" spans="1:16" x14ac:dyDescent="0.25">
      <c r="A8782" t="s">
        <v>0</v>
      </c>
      <c r="B8782" t="s">
        <v>2900</v>
      </c>
      <c r="C8782" t="s">
        <v>11746</v>
      </c>
      <c r="D8782" t="s">
        <v>4084</v>
      </c>
      <c r="E8782" t="s">
        <v>20</v>
      </c>
      <c r="F8782" t="b">
        <v>0</v>
      </c>
      <c r="G8782" t="s">
        <v>41</v>
      </c>
      <c r="H8782" s="4">
        <v>45767.583819444437</v>
      </c>
      <c r="I8782" t="b">
        <v>0</v>
      </c>
      <c r="J8782" t="b">
        <v>0</v>
      </c>
      <c r="K8782" t="s">
        <v>24</v>
      </c>
      <c r="L8782" t="s">
        <v>36</v>
      </c>
      <c r="N8782">
        <v>29.95999908447266</v>
      </c>
      <c r="O8782" t="s">
        <v>10360</v>
      </c>
    </row>
    <row r="8783" spans="1:16" x14ac:dyDescent="0.25">
      <c r="A8783" t="s">
        <v>1</v>
      </c>
      <c r="B8783" t="s">
        <v>9189</v>
      </c>
      <c r="C8783" t="s">
        <v>2073</v>
      </c>
      <c r="D8783" t="s">
        <v>3957</v>
      </c>
      <c r="E8783" t="s">
        <v>20</v>
      </c>
      <c r="F8783" t="b">
        <v>0</v>
      </c>
      <c r="G8783" t="s">
        <v>27</v>
      </c>
      <c r="H8783" s="4">
        <v>45767.584328703713</v>
      </c>
      <c r="I8783" t="b">
        <v>0</v>
      </c>
      <c r="J8783" t="b">
        <v>0</v>
      </c>
      <c r="K8783" t="s">
        <v>24</v>
      </c>
      <c r="L8783" t="s">
        <v>36</v>
      </c>
      <c r="N8783">
        <v>39.069999694824219</v>
      </c>
      <c r="O8783" t="s">
        <v>2988</v>
      </c>
      <c r="P8783" t="s">
        <v>9190</v>
      </c>
    </row>
    <row r="8784" spans="1:16" x14ac:dyDescent="0.25">
      <c r="A8784" t="s">
        <v>1</v>
      </c>
      <c r="B8784" t="s">
        <v>10347</v>
      </c>
      <c r="C8784" t="s">
        <v>151</v>
      </c>
      <c r="D8784" t="s">
        <v>4084</v>
      </c>
      <c r="E8784" t="s">
        <v>20</v>
      </c>
      <c r="F8784" t="b">
        <v>0</v>
      </c>
      <c r="G8784" t="s">
        <v>30</v>
      </c>
      <c r="H8784" s="4">
        <v>45767.584814814807</v>
      </c>
      <c r="I8784" t="b">
        <v>0</v>
      </c>
      <c r="J8784" t="b">
        <v>0</v>
      </c>
      <c r="K8784" t="s">
        <v>24</v>
      </c>
      <c r="L8784" t="s">
        <v>22</v>
      </c>
      <c r="M8784">
        <v>138400</v>
      </c>
      <c r="O8784" t="s">
        <v>563</v>
      </c>
      <c r="P8784" t="s">
        <v>3641</v>
      </c>
    </row>
    <row r="8785" spans="1:16" x14ac:dyDescent="0.25">
      <c r="A8785" t="s">
        <v>0</v>
      </c>
      <c r="B8785" t="s">
        <v>3019</v>
      </c>
      <c r="C8785" t="s">
        <v>1679</v>
      </c>
      <c r="D8785" t="s">
        <v>4084</v>
      </c>
      <c r="E8785" t="s">
        <v>20</v>
      </c>
      <c r="F8785" t="b">
        <v>0</v>
      </c>
      <c r="G8785" t="s">
        <v>27</v>
      </c>
      <c r="H8785" s="4">
        <v>45767.708622685182</v>
      </c>
      <c r="I8785" t="b">
        <v>1</v>
      </c>
      <c r="J8785" t="b">
        <v>0</v>
      </c>
      <c r="K8785" t="s">
        <v>24</v>
      </c>
      <c r="L8785" t="s">
        <v>36</v>
      </c>
      <c r="N8785">
        <v>24.014999389648441</v>
      </c>
      <c r="O8785" t="s">
        <v>9517</v>
      </c>
    </row>
    <row r="8786" spans="1:16" x14ac:dyDescent="0.25">
      <c r="A8786" t="s">
        <v>0</v>
      </c>
      <c r="B8786" t="s">
        <v>2922</v>
      </c>
      <c r="C8786" t="s">
        <v>49</v>
      </c>
      <c r="D8786" t="s">
        <v>4084</v>
      </c>
      <c r="E8786" t="s">
        <v>20</v>
      </c>
      <c r="F8786" t="b">
        <v>0</v>
      </c>
      <c r="G8786" t="s">
        <v>41</v>
      </c>
      <c r="H8786" s="4">
        <v>45767.708761574067</v>
      </c>
      <c r="I8786" t="b">
        <v>1</v>
      </c>
      <c r="J8786" t="b">
        <v>0</v>
      </c>
      <c r="K8786" t="s">
        <v>24</v>
      </c>
      <c r="L8786" t="s">
        <v>22</v>
      </c>
      <c r="M8786">
        <v>100445</v>
      </c>
      <c r="O8786" t="s">
        <v>3630</v>
      </c>
      <c r="P8786" t="s">
        <v>11907</v>
      </c>
    </row>
    <row r="8787" spans="1:16" x14ac:dyDescent="0.25">
      <c r="A8787" t="s">
        <v>0</v>
      </c>
      <c r="B8787" t="s">
        <v>11908</v>
      </c>
      <c r="C8787" t="s">
        <v>400</v>
      </c>
      <c r="D8787" t="s">
        <v>3957</v>
      </c>
      <c r="E8787" t="s">
        <v>20</v>
      </c>
      <c r="F8787" t="b">
        <v>0</v>
      </c>
      <c r="G8787" t="s">
        <v>30</v>
      </c>
      <c r="H8787" s="4">
        <v>45767.709016203713</v>
      </c>
      <c r="I8787" t="b">
        <v>0</v>
      </c>
      <c r="J8787" t="b">
        <v>1</v>
      </c>
      <c r="K8787" t="s">
        <v>24</v>
      </c>
      <c r="L8787" t="s">
        <v>36</v>
      </c>
      <c r="N8787">
        <v>36.849998474121087</v>
      </c>
      <c r="O8787" t="s">
        <v>401</v>
      </c>
      <c r="P8787" t="s">
        <v>6224</v>
      </c>
    </row>
    <row r="8788" spans="1:16" x14ac:dyDescent="0.25">
      <c r="A8788" t="s">
        <v>0</v>
      </c>
      <c r="B8788" t="s">
        <v>11909</v>
      </c>
      <c r="C8788" t="s">
        <v>192</v>
      </c>
      <c r="D8788" t="s">
        <v>4084</v>
      </c>
      <c r="E8788" t="s">
        <v>860</v>
      </c>
      <c r="F8788" t="b">
        <v>0</v>
      </c>
      <c r="G8788" t="s">
        <v>23</v>
      </c>
      <c r="H8788" s="4">
        <v>45767.774293981478</v>
      </c>
      <c r="I8788" t="b">
        <v>0</v>
      </c>
      <c r="J8788" t="b">
        <v>0</v>
      </c>
      <c r="K8788" t="s">
        <v>24</v>
      </c>
      <c r="L8788" t="s">
        <v>22</v>
      </c>
      <c r="M8788">
        <v>50000</v>
      </c>
      <c r="O8788" t="s">
        <v>11910</v>
      </c>
      <c r="P8788" t="s">
        <v>346</v>
      </c>
    </row>
    <row r="8789" spans="1:16" x14ac:dyDescent="0.25">
      <c r="A8789" t="s">
        <v>2</v>
      </c>
      <c r="B8789" t="s">
        <v>11911</v>
      </c>
      <c r="C8789" t="s">
        <v>196</v>
      </c>
      <c r="D8789" t="s">
        <v>2208</v>
      </c>
      <c r="E8789" t="s">
        <v>20</v>
      </c>
      <c r="F8789" t="b">
        <v>0</v>
      </c>
      <c r="G8789" t="s">
        <v>27</v>
      </c>
      <c r="H8789" s="4">
        <v>45767.793344907397</v>
      </c>
      <c r="I8789" t="b">
        <v>0</v>
      </c>
      <c r="J8789" t="b">
        <v>0</v>
      </c>
      <c r="K8789" t="s">
        <v>24</v>
      </c>
      <c r="L8789" t="s">
        <v>22</v>
      </c>
      <c r="M8789">
        <v>125000</v>
      </c>
      <c r="O8789" t="s">
        <v>3433</v>
      </c>
      <c r="P8789" t="s">
        <v>11912</v>
      </c>
    </row>
    <row r="8790" spans="1:16" x14ac:dyDescent="0.25">
      <c r="A8790" t="s">
        <v>28</v>
      </c>
      <c r="B8790" t="s">
        <v>11913</v>
      </c>
      <c r="C8790" t="s">
        <v>2712</v>
      </c>
      <c r="D8790" t="s">
        <v>4035</v>
      </c>
      <c r="E8790" t="s">
        <v>20</v>
      </c>
      <c r="F8790" t="b">
        <v>0</v>
      </c>
      <c r="G8790" t="s">
        <v>2713</v>
      </c>
      <c r="H8790" s="4">
        <v>45768.020358796297</v>
      </c>
      <c r="I8790" t="b">
        <v>0</v>
      </c>
      <c r="J8790" t="b">
        <v>0</v>
      </c>
      <c r="K8790" t="s">
        <v>2713</v>
      </c>
      <c r="L8790" t="s">
        <v>22</v>
      </c>
      <c r="M8790">
        <v>52000</v>
      </c>
      <c r="O8790" t="s">
        <v>11914</v>
      </c>
      <c r="P8790" t="s">
        <v>438</v>
      </c>
    </row>
    <row r="8791" spans="1:16" x14ac:dyDescent="0.25">
      <c r="A8791" t="s">
        <v>0</v>
      </c>
      <c r="B8791" t="s">
        <v>10334</v>
      </c>
      <c r="C8791" t="s">
        <v>192</v>
      </c>
      <c r="D8791" t="s">
        <v>4084</v>
      </c>
      <c r="E8791" t="s">
        <v>20</v>
      </c>
      <c r="F8791" t="b">
        <v>0</v>
      </c>
      <c r="G8791" t="s">
        <v>23</v>
      </c>
      <c r="H8791" s="4">
        <v>45768.107604166667</v>
      </c>
      <c r="I8791" t="b">
        <v>1</v>
      </c>
      <c r="J8791" t="b">
        <v>1</v>
      </c>
      <c r="K8791" t="s">
        <v>24</v>
      </c>
      <c r="L8791" t="s">
        <v>36</v>
      </c>
      <c r="N8791">
        <v>22.694999694824219</v>
      </c>
      <c r="O8791" t="s">
        <v>3668</v>
      </c>
    </row>
    <row r="8792" spans="1:16" x14ac:dyDescent="0.25">
      <c r="A8792" t="s">
        <v>40</v>
      </c>
      <c r="B8792" t="s">
        <v>40</v>
      </c>
      <c r="C8792" t="s">
        <v>5766</v>
      </c>
      <c r="D8792" t="s">
        <v>11915</v>
      </c>
      <c r="E8792" t="s">
        <v>20</v>
      </c>
      <c r="F8792" t="b">
        <v>0</v>
      </c>
      <c r="G8792" t="s">
        <v>30</v>
      </c>
      <c r="H8792" s="4">
        <v>45768.127847222233</v>
      </c>
      <c r="I8792" t="b">
        <v>0</v>
      </c>
      <c r="J8792" t="b">
        <v>1</v>
      </c>
      <c r="K8792" t="s">
        <v>24</v>
      </c>
      <c r="L8792" t="s">
        <v>22</v>
      </c>
      <c r="M8792">
        <v>152500</v>
      </c>
      <c r="O8792" t="s">
        <v>3672</v>
      </c>
    </row>
    <row r="8793" spans="1:16" x14ac:dyDescent="0.25">
      <c r="A8793" t="s">
        <v>0</v>
      </c>
      <c r="B8793" t="s">
        <v>218</v>
      </c>
      <c r="C8793" t="s">
        <v>33</v>
      </c>
      <c r="D8793" t="s">
        <v>3828</v>
      </c>
      <c r="E8793" t="s">
        <v>51</v>
      </c>
      <c r="F8793" t="b">
        <v>0</v>
      </c>
      <c r="G8793" t="s">
        <v>35</v>
      </c>
      <c r="H8793" s="4">
        <v>45768.167175925933</v>
      </c>
      <c r="I8793" t="b">
        <v>0</v>
      </c>
      <c r="J8793" t="b">
        <v>0</v>
      </c>
      <c r="K8793" t="s">
        <v>24</v>
      </c>
      <c r="L8793" t="s">
        <v>22</v>
      </c>
      <c r="M8793">
        <v>50000</v>
      </c>
      <c r="O8793" t="s">
        <v>1024</v>
      </c>
      <c r="P8793" t="s">
        <v>1321</v>
      </c>
    </row>
    <row r="8794" spans="1:16" x14ac:dyDescent="0.25">
      <c r="A8794" t="s">
        <v>0</v>
      </c>
      <c r="B8794" t="s">
        <v>214</v>
      </c>
      <c r="C8794" t="s">
        <v>2265</v>
      </c>
      <c r="D8794" t="s">
        <v>2208</v>
      </c>
      <c r="E8794" t="s">
        <v>20</v>
      </c>
      <c r="F8794" t="b">
        <v>0</v>
      </c>
      <c r="G8794" t="s">
        <v>41</v>
      </c>
      <c r="H8794" s="4">
        <v>45768.250324074077</v>
      </c>
      <c r="I8794" t="b">
        <v>0</v>
      </c>
      <c r="J8794" t="b">
        <v>0</v>
      </c>
      <c r="K8794" t="s">
        <v>24</v>
      </c>
      <c r="L8794" t="s">
        <v>22</v>
      </c>
      <c r="M8794">
        <v>76820</v>
      </c>
      <c r="O8794" t="s">
        <v>11916</v>
      </c>
      <c r="P8794" t="s">
        <v>11735</v>
      </c>
    </row>
    <row r="8795" spans="1:16" x14ac:dyDescent="0.25">
      <c r="A8795" t="s">
        <v>0</v>
      </c>
      <c r="B8795" t="s">
        <v>0</v>
      </c>
      <c r="C8795" t="s">
        <v>2821</v>
      </c>
      <c r="D8795" t="s">
        <v>3828</v>
      </c>
      <c r="E8795" t="s">
        <v>20</v>
      </c>
      <c r="F8795" t="b">
        <v>0</v>
      </c>
      <c r="G8795" t="s">
        <v>41</v>
      </c>
      <c r="H8795" s="4">
        <v>45768.250405092593</v>
      </c>
      <c r="I8795" t="b">
        <v>0</v>
      </c>
      <c r="J8795" t="b">
        <v>0</v>
      </c>
      <c r="K8795" t="s">
        <v>24</v>
      </c>
      <c r="L8795" t="s">
        <v>36</v>
      </c>
      <c r="N8795">
        <v>28.845001220703121</v>
      </c>
      <c r="O8795" t="s">
        <v>11917</v>
      </c>
      <c r="P8795" t="s">
        <v>1314</v>
      </c>
    </row>
    <row r="8796" spans="1:16" x14ac:dyDescent="0.25">
      <c r="A8796" t="s">
        <v>0</v>
      </c>
      <c r="B8796" t="s">
        <v>11543</v>
      </c>
      <c r="C8796" t="s">
        <v>167</v>
      </c>
      <c r="D8796" t="s">
        <v>11918</v>
      </c>
      <c r="E8796" t="s">
        <v>20</v>
      </c>
      <c r="F8796" t="b">
        <v>0</v>
      </c>
      <c r="G8796" t="s">
        <v>35</v>
      </c>
      <c r="H8796" s="4">
        <v>45768.250416666669</v>
      </c>
      <c r="I8796" t="b">
        <v>0</v>
      </c>
      <c r="J8796" t="b">
        <v>1</v>
      </c>
      <c r="K8796" t="s">
        <v>24</v>
      </c>
      <c r="L8796" t="s">
        <v>22</v>
      </c>
      <c r="M8796">
        <v>163500</v>
      </c>
      <c r="O8796" t="s">
        <v>524</v>
      </c>
      <c r="P8796" t="s">
        <v>753</v>
      </c>
    </row>
    <row r="8797" spans="1:16" x14ac:dyDescent="0.25">
      <c r="A8797" t="s">
        <v>25</v>
      </c>
      <c r="B8797" t="s">
        <v>11814</v>
      </c>
      <c r="C8797" t="s">
        <v>151</v>
      </c>
      <c r="D8797" t="s">
        <v>3970</v>
      </c>
      <c r="E8797" t="s">
        <v>20</v>
      </c>
      <c r="F8797" t="b">
        <v>0</v>
      </c>
      <c r="G8797" t="s">
        <v>30</v>
      </c>
      <c r="H8797" s="4">
        <v>45768.250497685192</v>
      </c>
      <c r="I8797" t="b">
        <v>0</v>
      </c>
      <c r="J8797" t="b">
        <v>1</v>
      </c>
      <c r="K8797" t="s">
        <v>24</v>
      </c>
      <c r="L8797" t="s">
        <v>22</v>
      </c>
      <c r="M8797">
        <v>105000</v>
      </c>
      <c r="O8797" t="s">
        <v>11919</v>
      </c>
    </row>
    <row r="8798" spans="1:16" x14ac:dyDescent="0.25">
      <c r="A8798" t="s">
        <v>1</v>
      </c>
      <c r="B8798" t="s">
        <v>10748</v>
      </c>
      <c r="C8798" t="s">
        <v>1325</v>
      </c>
      <c r="D8798" t="s">
        <v>11920</v>
      </c>
      <c r="E8798" t="s">
        <v>20</v>
      </c>
      <c r="F8798" t="b">
        <v>0</v>
      </c>
      <c r="G8798" t="s">
        <v>41</v>
      </c>
      <c r="H8798" s="4">
        <v>45768.250925925917</v>
      </c>
      <c r="I8798" t="b">
        <v>0</v>
      </c>
      <c r="J8798" t="b">
        <v>1</v>
      </c>
      <c r="K8798" t="s">
        <v>24</v>
      </c>
      <c r="L8798" t="s">
        <v>22</v>
      </c>
      <c r="M8798">
        <v>140450</v>
      </c>
      <c r="O8798" t="s">
        <v>2057</v>
      </c>
      <c r="P8798" t="s">
        <v>10749</v>
      </c>
    </row>
    <row r="8799" spans="1:16" x14ac:dyDescent="0.25">
      <c r="A8799" t="s">
        <v>2</v>
      </c>
      <c r="B8799" t="s">
        <v>11921</v>
      </c>
      <c r="C8799" t="s">
        <v>322</v>
      </c>
      <c r="D8799" t="s">
        <v>3600</v>
      </c>
      <c r="E8799" t="s">
        <v>51</v>
      </c>
      <c r="F8799" t="b">
        <v>0</v>
      </c>
      <c r="G8799" t="s">
        <v>41</v>
      </c>
      <c r="H8799" s="4">
        <v>45768.251689814817</v>
      </c>
      <c r="I8799" t="b">
        <v>1</v>
      </c>
      <c r="J8799" t="b">
        <v>0</v>
      </c>
      <c r="K8799" t="s">
        <v>24</v>
      </c>
      <c r="L8799" t="s">
        <v>36</v>
      </c>
      <c r="N8799">
        <v>85</v>
      </c>
      <c r="O8799" t="s">
        <v>2796</v>
      </c>
      <c r="P8799" t="s">
        <v>11817</v>
      </c>
    </row>
    <row r="8800" spans="1:16" x14ac:dyDescent="0.25">
      <c r="A8800" t="s">
        <v>2</v>
      </c>
      <c r="B8800" t="s">
        <v>11922</v>
      </c>
      <c r="C8800" t="s">
        <v>11923</v>
      </c>
      <c r="D8800" t="s">
        <v>5123</v>
      </c>
      <c r="E8800" t="s">
        <v>20</v>
      </c>
      <c r="F8800" t="b">
        <v>0</v>
      </c>
      <c r="G8800" t="s">
        <v>41</v>
      </c>
      <c r="H8800" s="4">
        <v>45768.251689814817</v>
      </c>
      <c r="I8800" t="b">
        <v>0</v>
      </c>
      <c r="J8800" t="b">
        <v>1</v>
      </c>
      <c r="K8800" t="s">
        <v>24</v>
      </c>
      <c r="L8800" t="s">
        <v>22</v>
      </c>
      <c r="M8800">
        <v>145000</v>
      </c>
      <c r="O8800" t="s">
        <v>11924</v>
      </c>
      <c r="P8800" t="s">
        <v>11925</v>
      </c>
    </row>
    <row r="8801" spans="1:16" x14ac:dyDescent="0.25">
      <c r="A8801" t="s">
        <v>2</v>
      </c>
      <c r="B8801" t="s">
        <v>11926</v>
      </c>
      <c r="C8801" t="s">
        <v>39</v>
      </c>
      <c r="D8801" t="s">
        <v>7658</v>
      </c>
      <c r="E8801" t="s">
        <v>20</v>
      </c>
      <c r="F8801" t="b">
        <v>1</v>
      </c>
      <c r="G8801" t="s">
        <v>1775</v>
      </c>
      <c r="H8801" s="4">
        <v>45768.305960648147</v>
      </c>
      <c r="I8801" t="b">
        <v>1</v>
      </c>
      <c r="J8801" t="b">
        <v>0</v>
      </c>
      <c r="K8801" t="s">
        <v>1775</v>
      </c>
      <c r="L8801" t="s">
        <v>22</v>
      </c>
      <c r="M8801">
        <v>50000</v>
      </c>
      <c r="O8801" t="s">
        <v>11927</v>
      </c>
      <c r="P8801" t="s">
        <v>11928</v>
      </c>
    </row>
    <row r="8802" spans="1:16" x14ac:dyDescent="0.25">
      <c r="A8802" t="s">
        <v>0</v>
      </c>
      <c r="B8802" t="s">
        <v>11929</v>
      </c>
      <c r="C8802" t="s">
        <v>11930</v>
      </c>
      <c r="D8802" t="s">
        <v>3957</v>
      </c>
      <c r="E8802" t="s">
        <v>34</v>
      </c>
      <c r="F8802" t="b">
        <v>0</v>
      </c>
      <c r="G8802" t="s">
        <v>30</v>
      </c>
      <c r="H8802" s="4">
        <v>45768.458912037036</v>
      </c>
      <c r="I8802" t="b">
        <v>0</v>
      </c>
      <c r="J8802" t="b">
        <v>1</v>
      </c>
      <c r="K8802" t="s">
        <v>24</v>
      </c>
      <c r="L8802" t="s">
        <v>36</v>
      </c>
      <c r="N8802">
        <v>18.069999694824219</v>
      </c>
      <c r="O8802" t="s">
        <v>11931</v>
      </c>
      <c r="P8802" t="s">
        <v>11932</v>
      </c>
    </row>
    <row r="8803" spans="1:16" x14ac:dyDescent="0.25">
      <c r="A8803" t="s">
        <v>89</v>
      </c>
      <c r="B8803" t="s">
        <v>11933</v>
      </c>
      <c r="C8803" t="s">
        <v>1118</v>
      </c>
      <c r="D8803" t="s">
        <v>3973</v>
      </c>
      <c r="E8803" t="s">
        <v>51</v>
      </c>
      <c r="F8803" t="b">
        <v>0</v>
      </c>
      <c r="G8803" t="s">
        <v>23</v>
      </c>
      <c r="H8803" s="4">
        <v>45768.497800925928</v>
      </c>
      <c r="I8803" t="b">
        <v>1</v>
      </c>
      <c r="J8803" t="b">
        <v>0</v>
      </c>
      <c r="K8803" t="s">
        <v>24</v>
      </c>
      <c r="L8803" t="s">
        <v>36</v>
      </c>
      <c r="N8803">
        <v>56</v>
      </c>
      <c r="O8803" t="s">
        <v>10431</v>
      </c>
      <c r="P8803" t="s">
        <v>1134</v>
      </c>
    </row>
    <row r="8804" spans="1:16" x14ac:dyDescent="0.25">
      <c r="A8804" t="s">
        <v>40</v>
      </c>
      <c r="B8804" t="s">
        <v>11934</v>
      </c>
      <c r="C8804" t="s">
        <v>1017</v>
      </c>
      <c r="D8804" t="s">
        <v>4093</v>
      </c>
      <c r="E8804" t="s">
        <v>20</v>
      </c>
      <c r="F8804" t="b">
        <v>0</v>
      </c>
      <c r="G8804" t="s">
        <v>27</v>
      </c>
      <c r="H8804" s="4">
        <v>45768.501342592594</v>
      </c>
      <c r="I8804" t="b">
        <v>0</v>
      </c>
      <c r="J8804" t="b">
        <v>1</v>
      </c>
      <c r="K8804" t="s">
        <v>24</v>
      </c>
      <c r="L8804" t="s">
        <v>36</v>
      </c>
      <c r="N8804">
        <v>81</v>
      </c>
      <c r="O8804" t="s">
        <v>1511</v>
      </c>
      <c r="P8804" t="s">
        <v>11935</v>
      </c>
    </row>
    <row r="8805" spans="1:16" x14ac:dyDescent="0.25">
      <c r="A8805" t="s">
        <v>139</v>
      </c>
      <c r="B8805" t="s">
        <v>2126</v>
      </c>
      <c r="C8805" t="s">
        <v>94</v>
      </c>
      <c r="D8805" t="s">
        <v>483</v>
      </c>
      <c r="E8805" t="s">
        <v>51</v>
      </c>
      <c r="F8805" t="b">
        <v>0</v>
      </c>
      <c r="G8805" t="s">
        <v>30</v>
      </c>
      <c r="H8805" s="4">
        <v>45768.542245370372</v>
      </c>
      <c r="I8805" t="b">
        <v>0</v>
      </c>
      <c r="J8805" t="b">
        <v>1</v>
      </c>
      <c r="K8805" t="s">
        <v>24</v>
      </c>
      <c r="L8805" t="s">
        <v>36</v>
      </c>
      <c r="N8805">
        <v>70</v>
      </c>
      <c r="O8805" t="s">
        <v>5372</v>
      </c>
      <c r="P8805" t="s">
        <v>11936</v>
      </c>
    </row>
    <row r="8806" spans="1:16" x14ac:dyDescent="0.25">
      <c r="A8806" t="s">
        <v>2</v>
      </c>
      <c r="B8806" t="s">
        <v>11937</v>
      </c>
      <c r="C8806" t="s">
        <v>503</v>
      </c>
      <c r="D8806" t="s">
        <v>4093</v>
      </c>
      <c r="E8806" t="s">
        <v>51</v>
      </c>
      <c r="F8806" t="b">
        <v>0</v>
      </c>
      <c r="G8806" t="s">
        <v>27</v>
      </c>
      <c r="H8806" s="4">
        <v>45768.543043981481</v>
      </c>
      <c r="I8806" t="b">
        <v>1</v>
      </c>
      <c r="J8806" t="b">
        <v>1</v>
      </c>
      <c r="K8806" t="s">
        <v>24</v>
      </c>
      <c r="L8806" t="s">
        <v>36</v>
      </c>
      <c r="N8806">
        <v>50</v>
      </c>
      <c r="O8806" t="s">
        <v>4684</v>
      </c>
      <c r="P8806" t="s">
        <v>2041</v>
      </c>
    </row>
    <row r="8807" spans="1:16" x14ac:dyDescent="0.25">
      <c r="A8807" t="s">
        <v>2</v>
      </c>
      <c r="B8807" t="s">
        <v>11938</v>
      </c>
      <c r="C8807" t="s">
        <v>118</v>
      </c>
      <c r="D8807" t="s">
        <v>4178</v>
      </c>
      <c r="E8807" t="s">
        <v>20</v>
      </c>
      <c r="F8807" t="b">
        <v>0</v>
      </c>
      <c r="G8807" t="s">
        <v>41</v>
      </c>
      <c r="H8807" s="4">
        <v>45768.543576388889</v>
      </c>
      <c r="I8807" t="b">
        <v>0</v>
      </c>
      <c r="J8807" t="b">
        <v>1</v>
      </c>
      <c r="K8807" t="s">
        <v>24</v>
      </c>
      <c r="L8807" t="s">
        <v>22</v>
      </c>
      <c r="M8807">
        <v>121900</v>
      </c>
      <c r="O8807" t="s">
        <v>546</v>
      </c>
      <c r="P8807" t="s">
        <v>271</v>
      </c>
    </row>
    <row r="8808" spans="1:16" x14ac:dyDescent="0.25">
      <c r="A8808" t="s">
        <v>2</v>
      </c>
      <c r="B8808" t="s">
        <v>195</v>
      </c>
      <c r="C8808" t="s">
        <v>11939</v>
      </c>
      <c r="D8808" t="s">
        <v>3828</v>
      </c>
      <c r="E8808" t="s">
        <v>51</v>
      </c>
      <c r="F8808" t="b">
        <v>0</v>
      </c>
      <c r="G8808" t="s">
        <v>41</v>
      </c>
      <c r="H8808" s="4">
        <v>45768.543587962973</v>
      </c>
      <c r="I8808" t="b">
        <v>1</v>
      </c>
      <c r="J8808" t="b">
        <v>1</v>
      </c>
      <c r="K8808" t="s">
        <v>24</v>
      </c>
      <c r="L8808" t="s">
        <v>36</v>
      </c>
      <c r="N8808">
        <v>71.095001220703125</v>
      </c>
      <c r="O8808" t="s">
        <v>11940</v>
      </c>
      <c r="P8808" t="s">
        <v>11941</v>
      </c>
    </row>
    <row r="8809" spans="1:16" x14ac:dyDescent="0.25">
      <c r="A8809" t="s">
        <v>1</v>
      </c>
      <c r="B8809" t="s">
        <v>11942</v>
      </c>
      <c r="C8809" t="s">
        <v>151</v>
      </c>
      <c r="D8809" t="s">
        <v>3973</v>
      </c>
      <c r="E8809" t="s">
        <v>20</v>
      </c>
      <c r="F8809" t="b">
        <v>0</v>
      </c>
      <c r="G8809" t="s">
        <v>30</v>
      </c>
      <c r="H8809" s="4">
        <v>45768.583854166667</v>
      </c>
      <c r="I8809" t="b">
        <v>0</v>
      </c>
      <c r="J8809" t="b">
        <v>1</v>
      </c>
      <c r="K8809" t="s">
        <v>24</v>
      </c>
      <c r="L8809" t="s">
        <v>22</v>
      </c>
      <c r="M8809">
        <v>171500</v>
      </c>
      <c r="O8809" t="s">
        <v>1883</v>
      </c>
      <c r="P8809" t="s">
        <v>11943</v>
      </c>
    </row>
    <row r="8810" spans="1:16" x14ac:dyDescent="0.25">
      <c r="A8810" t="s">
        <v>2</v>
      </c>
      <c r="B8810" t="s">
        <v>11944</v>
      </c>
      <c r="C8810" t="s">
        <v>630</v>
      </c>
      <c r="D8810" t="s">
        <v>3973</v>
      </c>
      <c r="E8810" t="s">
        <v>20</v>
      </c>
      <c r="F8810" t="b">
        <v>0</v>
      </c>
      <c r="G8810" t="s">
        <v>27</v>
      </c>
      <c r="H8810" s="4">
        <v>45768.584849537037</v>
      </c>
      <c r="I8810" t="b">
        <v>1</v>
      </c>
      <c r="J8810" t="b">
        <v>1</v>
      </c>
      <c r="K8810" t="s">
        <v>24</v>
      </c>
      <c r="L8810" t="s">
        <v>22</v>
      </c>
      <c r="M8810">
        <v>130000</v>
      </c>
      <c r="O8810" t="s">
        <v>483</v>
      </c>
      <c r="P8810" t="s">
        <v>11945</v>
      </c>
    </row>
    <row r="8811" spans="1:16" x14ac:dyDescent="0.25">
      <c r="A8811" t="s">
        <v>25</v>
      </c>
      <c r="B8811" t="s">
        <v>9138</v>
      </c>
      <c r="C8811" t="s">
        <v>713</v>
      </c>
      <c r="D8811" t="s">
        <v>7853</v>
      </c>
      <c r="E8811" t="s">
        <v>20</v>
      </c>
      <c r="F8811" t="b">
        <v>0</v>
      </c>
      <c r="G8811" t="s">
        <v>23</v>
      </c>
      <c r="H8811" s="4">
        <v>45768.622766203713</v>
      </c>
      <c r="I8811" t="b">
        <v>0</v>
      </c>
      <c r="J8811" t="b">
        <v>1</v>
      </c>
      <c r="K8811" t="s">
        <v>24</v>
      </c>
      <c r="L8811" t="s">
        <v>22</v>
      </c>
      <c r="M8811">
        <v>133120</v>
      </c>
      <c r="O8811" t="s">
        <v>3704</v>
      </c>
      <c r="P8811" t="s">
        <v>1682</v>
      </c>
    </row>
    <row r="8812" spans="1:16" x14ac:dyDescent="0.25">
      <c r="A8812" t="s">
        <v>1</v>
      </c>
      <c r="B8812" t="s">
        <v>2402</v>
      </c>
      <c r="C8812" t="s">
        <v>151</v>
      </c>
      <c r="D8812" t="s">
        <v>3828</v>
      </c>
      <c r="E8812" t="s">
        <v>219</v>
      </c>
      <c r="F8812" t="b">
        <v>0</v>
      </c>
      <c r="G8812" t="s">
        <v>30</v>
      </c>
      <c r="H8812" s="4">
        <v>45768.62604166667</v>
      </c>
      <c r="I8812" t="b">
        <v>0</v>
      </c>
      <c r="J8812" t="b">
        <v>1</v>
      </c>
      <c r="K8812" t="s">
        <v>24</v>
      </c>
      <c r="L8812" t="s">
        <v>36</v>
      </c>
      <c r="N8812">
        <v>70</v>
      </c>
      <c r="O8812" t="s">
        <v>11946</v>
      </c>
      <c r="P8812" t="s">
        <v>11947</v>
      </c>
    </row>
    <row r="8813" spans="1:16" x14ac:dyDescent="0.25">
      <c r="A8813" t="s">
        <v>2</v>
      </c>
      <c r="B8813" t="s">
        <v>439</v>
      </c>
      <c r="C8813" t="s">
        <v>1216</v>
      </c>
      <c r="D8813" t="s">
        <v>3973</v>
      </c>
      <c r="E8813" t="s">
        <v>20</v>
      </c>
      <c r="F8813" t="b">
        <v>0</v>
      </c>
      <c r="G8813" t="s">
        <v>27</v>
      </c>
      <c r="H8813" s="4">
        <v>45768.626539351862</v>
      </c>
      <c r="I8813" t="b">
        <v>0</v>
      </c>
      <c r="J8813" t="b">
        <v>1</v>
      </c>
      <c r="K8813" t="s">
        <v>24</v>
      </c>
      <c r="L8813" t="s">
        <v>22</v>
      </c>
      <c r="M8813">
        <v>168500</v>
      </c>
      <c r="O8813" t="s">
        <v>11948</v>
      </c>
      <c r="P8813" t="s">
        <v>11949</v>
      </c>
    </row>
    <row r="8814" spans="1:16" x14ac:dyDescent="0.25">
      <c r="A8814" t="s">
        <v>0</v>
      </c>
      <c r="B8814" t="s">
        <v>11759</v>
      </c>
      <c r="C8814" t="s">
        <v>975</v>
      </c>
      <c r="D8814" t="s">
        <v>11950</v>
      </c>
      <c r="E8814" t="s">
        <v>20</v>
      </c>
      <c r="F8814" t="b">
        <v>0</v>
      </c>
      <c r="G8814" t="s">
        <v>27</v>
      </c>
      <c r="H8814" s="4">
        <v>45768.66673611111</v>
      </c>
      <c r="I8814" t="b">
        <v>1</v>
      </c>
      <c r="J8814" t="b">
        <v>0</v>
      </c>
      <c r="K8814" t="s">
        <v>24</v>
      </c>
      <c r="L8814" t="s">
        <v>22</v>
      </c>
      <c r="M8814">
        <v>82680</v>
      </c>
      <c r="O8814" t="s">
        <v>11760</v>
      </c>
    </row>
    <row r="8815" spans="1:16" x14ac:dyDescent="0.25">
      <c r="A8815" t="s">
        <v>0</v>
      </c>
      <c r="B8815" t="s">
        <v>2760</v>
      </c>
      <c r="C8815" t="s">
        <v>236</v>
      </c>
      <c r="D8815" t="s">
        <v>2208</v>
      </c>
      <c r="E8815" t="s">
        <v>20</v>
      </c>
      <c r="F8815" t="b">
        <v>0</v>
      </c>
      <c r="G8815" t="s">
        <v>27</v>
      </c>
      <c r="H8815" s="4">
        <v>45768.666817129633</v>
      </c>
      <c r="I8815" t="b">
        <v>0</v>
      </c>
      <c r="J8815" t="b">
        <v>1</v>
      </c>
      <c r="K8815" t="s">
        <v>24</v>
      </c>
      <c r="L8815" t="s">
        <v>22</v>
      </c>
      <c r="M8815">
        <v>120000</v>
      </c>
      <c r="O8815" t="s">
        <v>301</v>
      </c>
      <c r="P8815" t="s">
        <v>7484</v>
      </c>
    </row>
    <row r="8816" spans="1:16" x14ac:dyDescent="0.25">
      <c r="A8816" t="s">
        <v>1</v>
      </c>
      <c r="B8816" t="s">
        <v>11951</v>
      </c>
      <c r="C8816" t="s">
        <v>49</v>
      </c>
      <c r="D8816" t="s">
        <v>81</v>
      </c>
      <c r="E8816" t="s">
        <v>20</v>
      </c>
      <c r="F8816" t="b">
        <v>0</v>
      </c>
      <c r="G8816" t="s">
        <v>41</v>
      </c>
      <c r="H8816" s="4">
        <v>45768.667592592603</v>
      </c>
      <c r="I8816" t="b">
        <v>0</v>
      </c>
      <c r="J8816" t="b">
        <v>1</v>
      </c>
      <c r="K8816" t="s">
        <v>24</v>
      </c>
      <c r="L8816" t="s">
        <v>22</v>
      </c>
      <c r="M8816">
        <v>107500</v>
      </c>
      <c r="O8816" t="s">
        <v>81</v>
      </c>
      <c r="P8816" t="s">
        <v>11952</v>
      </c>
    </row>
    <row r="8817" spans="1:16" x14ac:dyDescent="0.25">
      <c r="A8817" t="s">
        <v>2</v>
      </c>
      <c r="B8817" t="s">
        <v>5442</v>
      </c>
      <c r="C8817" t="s">
        <v>670</v>
      </c>
      <c r="D8817" t="s">
        <v>4753</v>
      </c>
      <c r="E8817" t="s">
        <v>51</v>
      </c>
      <c r="F8817" t="b">
        <v>0</v>
      </c>
      <c r="G8817" t="s">
        <v>27</v>
      </c>
      <c r="H8817" s="4">
        <v>45768.709618055553</v>
      </c>
      <c r="I8817" t="b">
        <v>0</v>
      </c>
      <c r="J8817" t="b">
        <v>1</v>
      </c>
      <c r="K8817" t="s">
        <v>24</v>
      </c>
      <c r="L8817" t="s">
        <v>36</v>
      </c>
      <c r="N8817">
        <v>60</v>
      </c>
      <c r="O8817" t="s">
        <v>289</v>
      </c>
      <c r="P8817" t="s">
        <v>11953</v>
      </c>
    </row>
    <row r="8818" spans="1:16" x14ac:dyDescent="0.25">
      <c r="A8818" t="s">
        <v>2</v>
      </c>
      <c r="B8818" t="s">
        <v>11954</v>
      </c>
      <c r="C8818" t="s">
        <v>167</v>
      </c>
      <c r="D8818" t="s">
        <v>3973</v>
      </c>
      <c r="E8818" t="s">
        <v>20</v>
      </c>
      <c r="F8818" t="b">
        <v>0</v>
      </c>
      <c r="G8818" t="s">
        <v>27</v>
      </c>
      <c r="H8818" s="4">
        <v>45768.709849537037</v>
      </c>
      <c r="I8818" t="b">
        <v>0</v>
      </c>
      <c r="J8818" t="b">
        <v>0</v>
      </c>
      <c r="K8818" t="s">
        <v>24</v>
      </c>
      <c r="L8818" t="s">
        <v>22</v>
      </c>
      <c r="M8818">
        <v>140000</v>
      </c>
      <c r="O8818" t="s">
        <v>892</v>
      </c>
      <c r="P8818" t="s">
        <v>11955</v>
      </c>
    </row>
    <row r="8819" spans="1:16" x14ac:dyDescent="0.25">
      <c r="A8819" t="s">
        <v>0</v>
      </c>
      <c r="B8819" t="s">
        <v>1724</v>
      </c>
      <c r="C8819" t="s">
        <v>334</v>
      </c>
      <c r="D8819" t="s">
        <v>3828</v>
      </c>
      <c r="E8819" t="s">
        <v>20</v>
      </c>
      <c r="F8819" t="b">
        <v>0</v>
      </c>
      <c r="G8819" t="s">
        <v>27</v>
      </c>
      <c r="H8819" s="4">
        <v>45768.750196759262</v>
      </c>
      <c r="I8819" t="b">
        <v>0</v>
      </c>
      <c r="J8819" t="b">
        <v>1</v>
      </c>
      <c r="K8819" t="s">
        <v>24</v>
      </c>
      <c r="L8819" t="s">
        <v>36</v>
      </c>
      <c r="N8819">
        <v>35</v>
      </c>
      <c r="O8819" t="s">
        <v>11956</v>
      </c>
      <c r="P8819" t="s">
        <v>11957</v>
      </c>
    </row>
    <row r="8820" spans="1:16" x14ac:dyDescent="0.25">
      <c r="A8820" t="s">
        <v>25</v>
      </c>
      <c r="B8820" t="s">
        <v>11958</v>
      </c>
      <c r="C8820" t="s">
        <v>624</v>
      </c>
      <c r="D8820" t="s">
        <v>3973</v>
      </c>
      <c r="E8820" t="s">
        <v>20</v>
      </c>
      <c r="F8820" t="b">
        <v>0</v>
      </c>
      <c r="G8820" t="s">
        <v>35</v>
      </c>
      <c r="H8820" s="4">
        <v>45768.750416666669</v>
      </c>
      <c r="I8820" t="b">
        <v>0</v>
      </c>
      <c r="J8820" t="b">
        <v>1</v>
      </c>
      <c r="K8820" t="s">
        <v>24</v>
      </c>
      <c r="L8820" t="s">
        <v>22</v>
      </c>
      <c r="M8820">
        <v>128800</v>
      </c>
      <c r="O8820" t="s">
        <v>65</v>
      </c>
      <c r="P8820" t="s">
        <v>11959</v>
      </c>
    </row>
    <row r="8821" spans="1:16" x14ac:dyDescent="0.25">
      <c r="A8821" t="s">
        <v>0</v>
      </c>
      <c r="B8821" t="s">
        <v>0</v>
      </c>
      <c r="C8821" t="s">
        <v>704</v>
      </c>
      <c r="D8821" t="s">
        <v>3973</v>
      </c>
      <c r="E8821" t="s">
        <v>20</v>
      </c>
      <c r="F8821" t="b">
        <v>0</v>
      </c>
      <c r="G8821" t="s">
        <v>30</v>
      </c>
      <c r="H8821" s="4">
        <v>45768.750497685192</v>
      </c>
      <c r="I8821" t="b">
        <v>0</v>
      </c>
      <c r="J8821" t="b">
        <v>0</v>
      </c>
      <c r="K8821" t="s">
        <v>24</v>
      </c>
      <c r="L8821" t="s">
        <v>22</v>
      </c>
      <c r="M8821">
        <v>121000</v>
      </c>
      <c r="O8821" t="s">
        <v>74</v>
      </c>
      <c r="P8821" t="s">
        <v>9875</v>
      </c>
    </row>
    <row r="8822" spans="1:16" x14ac:dyDescent="0.25">
      <c r="A8822" t="s">
        <v>1</v>
      </c>
      <c r="B8822" t="s">
        <v>11960</v>
      </c>
      <c r="C8822" t="s">
        <v>82</v>
      </c>
      <c r="D8822" t="s">
        <v>3973</v>
      </c>
      <c r="E8822" t="s">
        <v>20</v>
      </c>
      <c r="F8822" t="b">
        <v>0</v>
      </c>
      <c r="G8822" t="s">
        <v>27</v>
      </c>
      <c r="H8822" s="4">
        <v>45768.750798611109</v>
      </c>
      <c r="I8822" t="b">
        <v>0</v>
      </c>
      <c r="J8822" t="b">
        <v>0</v>
      </c>
      <c r="K8822" t="s">
        <v>24</v>
      </c>
      <c r="L8822" t="s">
        <v>22</v>
      </c>
      <c r="M8822">
        <v>210000</v>
      </c>
      <c r="O8822" t="s">
        <v>1863</v>
      </c>
      <c r="P8822" t="s">
        <v>11961</v>
      </c>
    </row>
    <row r="8823" spans="1:16" x14ac:dyDescent="0.25">
      <c r="A8823" t="s">
        <v>2</v>
      </c>
      <c r="B8823" t="s">
        <v>11962</v>
      </c>
      <c r="C8823" t="s">
        <v>242</v>
      </c>
      <c r="D8823" t="s">
        <v>3828</v>
      </c>
      <c r="E8823" t="s">
        <v>20</v>
      </c>
      <c r="F8823" t="b">
        <v>0</v>
      </c>
      <c r="G8823" t="s">
        <v>27</v>
      </c>
      <c r="H8823" s="4">
        <v>45768.751342592594</v>
      </c>
      <c r="I8823" t="b">
        <v>0</v>
      </c>
      <c r="J8823" t="b">
        <v>1</v>
      </c>
      <c r="K8823" t="s">
        <v>24</v>
      </c>
      <c r="L8823" t="s">
        <v>22</v>
      </c>
      <c r="M8823">
        <v>87200</v>
      </c>
      <c r="O8823" t="s">
        <v>2206</v>
      </c>
      <c r="P8823" t="s">
        <v>11963</v>
      </c>
    </row>
    <row r="8824" spans="1:16" x14ac:dyDescent="0.25">
      <c r="A8824" t="s">
        <v>40</v>
      </c>
      <c r="B8824" t="s">
        <v>40</v>
      </c>
      <c r="C8824" t="s">
        <v>11964</v>
      </c>
      <c r="D8824" t="s">
        <v>2208</v>
      </c>
      <c r="E8824" t="s">
        <v>20</v>
      </c>
      <c r="F8824" t="b">
        <v>0</v>
      </c>
      <c r="G8824" t="s">
        <v>27</v>
      </c>
      <c r="H8824" s="4">
        <v>45768.751377314817</v>
      </c>
      <c r="I8824" t="b">
        <v>0</v>
      </c>
      <c r="J8824" t="b">
        <v>1</v>
      </c>
      <c r="K8824" t="s">
        <v>24</v>
      </c>
      <c r="L8824" t="s">
        <v>22</v>
      </c>
      <c r="M8824">
        <v>150000</v>
      </c>
      <c r="O8824" t="s">
        <v>11965</v>
      </c>
      <c r="P8824" t="s">
        <v>11955</v>
      </c>
    </row>
    <row r="8825" spans="1:16" x14ac:dyDescent="0.25">
      <c r="A8825" t="s">
        <v>1</v>
      </c>
      <c r="B8825" t="s">
        <v>11966</v>
      </c>
      <c r="C8825" t="s">
        <v>151</v>
      </c>
      <c r="D8825" t="s">
        <v>3973</v>
      </c>
      <c r="E8825" t="s">
        <v>51</v>
      </c>
      <c r="F8825" t="b">
        <v>0</v>
      </c>
      <c r="G8825" t="s">
        <v>30</v>
      </c>
      <c r="H8825" s="4">
        <v>45768.792708333327</v>
      </c>
      <c r="I8825" t="b">
        <v>0</v>
      </c>
      <c r="J8825" t="b">
        <v>0</v>
      </c>
      <c r="K8825" t="s">
        <v>24</v>
      </c>
      <c r="L8825" t="s">
        <v>36</v>
      </c>
      <c r="N8825">
        <v>72.5</v>
      </c>
      <c r="O8825" t="s">
        <v>2169</v>
      </c>
    </row>
    <row r="8826" spans="1:16" x14ac:dyDescent="0.25">
      <c r="A8826" t="s">
        <v>2</v>
      </c>
      <c r="B8826" t="s">
        <v>543</v>
      </c>
      <c r="C8826" t="s">
        <v>3252</v>
      </c>
      <c r="D8826" t="s">
        <v>3828</v>
      </c>
      <c r="E8826" t="s">
        <v>51</v>
      </c>
      <c r="F8826" t="b">
        <v>0</v>
      </c>
      <c r="G8826" t="s">
        <v>27</v>
      </c>
      <c r="H8826" s="4">
        <v>45768.792951388888</v>
      </c>
      <c r="I8826" t="b">
        <v>1</v>
      </c>
      <c r="J8826" t="b">
        <v>1</v>
      </c>
      <c r="K8826" t="s">
        <v>24</v>
      </c>
      <c r="L8826" t="s">
        <v>36</v>
      </c>
      <c r="N8826">
        <v>37</v>
      </c>
      <c r="O8826" t="s">
        <v>491</v>
      </c>
      <c r="P8826" t="s">
        <v>11967</v>
      </c>
    </row>
    <row r="8827" spans="1:16" x14ac:dyDescent="0.25">
      <c r="A8827" t="s">
        <v>19</v>
      </c>
      <c r="B8827" t="s">
        <v>11968</v>
      </c>
      <c r="C8827" t="s">
        <v>24</v>
      </c>
      <c r="D8827" t="s">
        <v>3973</v>
      </c>
      <c r="E8827" t="s">
        <v>20</v>
      </c>
      <c r="F8827" t="b">
        <v>0</v>
      </c>
      <c r="G8827" t="s">
        <v>27</v>
      </c>
      <c r="H8827" s="4">
        <v>45768.793194444443</v>
      </c>
      <c r="I8827" t="b">
        <v>0</v>
      </c>
      <c r="J8827" t="b">
        <v>0</v>
      </c>
      <c r="K8827" t="s">
        <v>24</v>
      </c>
      <c r="L8827" t="s">
        <v>36</v>
      </c>
      <c r="N8827">
        <v>87.5</v>
      </c>
      <c r="O8827" t="s">
        <v>11719</v>
      </c>
      <c r="P8827" t="s">
        <v>11969</v>
      </c>
    </row>
    <row r="8828" spans="1:16" x14ac:dyDescent="0.25">
      <c r="A8828" t="s">
        <v>0</v>
      </c>
      <c r="B8828" t="s">
        <v>11970</v>
      </c>
      <c r="C8828" t="s">
        <v>151</v>
      </c>
      <c r="D8828" t="s">
        <v>3973</v>
      </c>
      <c r="E8828" t="s">
        <v>20</v>
      </c>
      <c r="F8828" t="b">
        <v>0</v>
      </c>
      <c r="G8828" t="s">
        <v>30</v>
      </c>
      <c r="H8828" s="4">
        <v>45768.833854166667</v>
      </c>
      <c r="I8828" t="b">
        <v>0</v>
      </c>
      <c r="J8828" t="b">
        <v>1</v>
      </c>
      <c r="K8828" t="s">
        <v>24</v>
      </c>
      <c r="L8828" t="s">
        <v>22</v>
      </c>
      <c r="M8828">
        <v>90000</v>
      </c>
      <c r="O8828" t="s">
        <v>9147</v>
      </c>
      <c r="P8828" t="s">
        <v>11971</v>
      </c>
    </row>
    <row r="8829" spans="1:16" x14ac:dyDescent="0.25">
      <c r="A8829" t="s">
        <v>0</v>
      </c>
      <c r="B8829" t="s">
        <v>11972</v>
      </c>
      <c r="C8829" t="s">
        <v>9844</v>
      </c>
      <c r="D8829" t="s">
        <v>3828</v>
      </c>
      <c r="E8829" t="s">
        <v>51</v>
      </c>
      <c r="F8829" t="b">
        <v>0</v>
      </c>
      <c r="G8829" t="s">
        <v>30</v>
      </c>
      <c r="H8829" s="4">
        <v>45768.833877314813</v>
      </c>
      <c r="I8829" t="b">
        <v>1</v>
      </c>
      <c r="J8829" t="b">
        <v>0</v>
      </c>
      <c r="K8829" t="s">
        <v>24</v>
      </c>
      <c r="L8829" t="s">
        <v>36</v>
      </c>
      <c r="N8829">
        <v>59</v>
      </c>
      <c r="O8829" t="s">
        <v>11946</v>
      </c>
      <c r="P8829" t="s">
        <v>11973</v>
      </c>
    </row>
    <row r="8830" spans="1:16" x14ac:dyDescent="0.25">
      <c r="A8830" t="s">
        <v>40</v>
      </c>
      <c r="B8830" t="s">
        <v>2487</v>
      </c>
      <c r="C8830" t="s">
        <v>555</v>
      </c>
      <c r="D8830" t="s">
        <v>3957</v>
      </c>
      <c r="E8830" t="s">
        <v>20</v>
      </c>
      <c r="F8830" t="b">
        <v>0</v>
      </c>
      <c r="G8830" t="s">
        <v>30</v>
      </c>
      <c r="H8830" s="4">
        <v>45768.834432870368</v>
      </c>
      <c r="I8830" t="b">
        <v>0</v>
      </c>
      <c r="J8830" t="b">
        <v>0</v>
      </c>
      <c r="K8830" t="s">
        <v>24</v>
      </c>
      <c r="L8830" t="s">
        <v>36</v>
      </c>
      <c r="N8830">
        <v>50.669998168945313</v>
      </c>
      <c r="O8830" t="s">
        <v>2075</v>
      </c>
      <c r="P8830" t="s">
        <v>8584</v>
      </c>
    </row>
    <row r="8831" spans="1:16" x14ac:dyDescent="0.25">
      <c r="A8831" t="s">
        <v>2</v>
      </c>
      <c r="B8831" t="s">
        <v>11974</v>
      </c>
      <c r="C8831" t="s">
        <v>39</v>
      </c>
      <c r="D8831" t="s">
        <v>3973</v>
      </c>
      <c r="E8831" t="s">
        <v>20</v>
      </c>
      <c r="F8831" t="b">
        <v>1</v>
      </c>
      <c r="G8831" t="s">
        <v>27</v>
      </c>
      <c r="H8831" s="4">
        <v>45768.834849537037</v>
      </c>
      <c r="I8831" t="b">
        <v>1</v>
      </c>
      <c r="J8831" t="b">
        <v>1</v>
      </c>
      <c r="K8831" t="s">
        <v>24</v>
      </c>
      <c r="L8831" t="s">
        <v>22</v>
      </c>
      <c r="M8831">
        <v>130000</v>
      </c>
      <c r="O8831" t="s">
        <v>131</v>
      </c>
      <c r="P8831" t="s">
        <v>11975</v>
      </c>
    </row>
    <row r="8832" spans="1:16" x14ac:dyDescent="0.25">
      <c r="A8832" t="s">
        <v>0</v>
      </c>
      <c r="B8832" t="s">
        <v>11976</v>
      </c>
      <c r="C8832" t="s">
        <v>921</v>
      </c>
      <c r="D8832" t="s">
        <v>3973</v>
      </c>
      <c r="E8832" t="s">
        <v>20</v>
      </c>
      <c r="F8832" t="b">
        <v>0</v>
      </c>
      <c r="G8832" t="s">
        <v>27</v>
      </c>
      <c r="H8832" s="4">
        <v>45768.875208333331</v>
      </c>
      <c r="I8832" t="b">
        <v>0</v>
      </c>
      <c r="J8832" t="b">
        <v>1</v>
      </c>
      <c r="K8832" t="s">
        <v>24</v>
      </c>
      <c r="L8832" t="s">
        <v>22</v>
      </c>
      <c r="M8832">
        <v>80000</v>
      </c>
      <c r="O8832" t="s">
        <v>11495</v>
      </c>
      <c r="P8832" t="s">
        <v>204</v>
      </c>
    </row>
    <row r="8833" spans="1:16" x14ac:dyDescent="0.25">
      <c r="A8833" t="s">
        <v>2</v>
      </c>
      <c r="B8833" t="s">
        <v>11977</v>
      </c>
      <c r="C8833" t="s">
        <v>39</v>
      </c>
      <c r="D8833" t="s">
        <v>4109</v>
      </c>
      <c r="E8833" t="s">
        <v>20</v>
      </c>
      <c r="F8833" t="b">
        <v>1</v>
      </c>
      <c r="G8833" t="s">
        <v>41</v>
      </c>
      <c r="H8833" s="4">
        <v>45768.876805555563</v>
      </c>
      <c r="I8833" t="b">
        <v>1</v>
      </c>
      <c r="J8833" t="b">
        <v>1</v>
      </c>
      <c r="K8833" t="s">
        <v>24</v>
      </c>
      <c r="L8833" t="s">
        <v>22</v>
      </c>
      <c r="M8833">
        <v>132000</v>
      </c>
      <c r="O8833" t="s">
        <v>2181</v>
      </c>
      <c r="P8833" t="s">
        <v>11978</v>
      </c>
    </row>
    <row r="8834" spans="1:16" x14ac:dyDescent="0.25">
      <c r="A8834" t="s">
        <v>2</v>
      </c>
      <c r="B8834" t="s">
        <v>11979</v>
      </c>
      <c r="C8834" t="s">
        <v>1135</v>
      </c>
      <c r="D8834" t="s">
        <v>3828</v>
      </c>
      <c r="E8834" t="s">
        <v>219</v>
      </c>
      <c r="F8834" t="b">
        <v>0</v>
      </c>
      <c r="G8834" t="s">
        <v>27</v>
      </c>
      <c r="H8834" s="4">
        <v>45768.917939814812</v>
      </c>
      <c r="I8834" t="b">
        <v>0</v>
      </c>
      <c r="J8834" t="b">
        <v>0</v>
      </c>
      <c r="K8834" t="s">
        <v>24</v>
      </c>
      <c r="L8834" t="s">
        <v>36</v>
      </c>
      <c r="N8834">
        <v>52.5</v>
      </c>
      <c r="O8834" t="s">
        <v>3659</v>
      </c>
      <c r="P8834" t="s">
        <v>11980</v>
      </c>
    </row>
    <row r="8835" spans="1:16" x14ac:dyDescent="0.25">
      <c r="A8835" t="s">
        <v>2</v>
      </c>
      <c r="B8835" t="s">
        <v>11981</v>
      </c>
      <c r="C8835" t="s">
        <v>986</v>
      </c>
      <c r="D8835" t="s">
        <v>3973</v>
      </c>
      <c r="E8835" t="s">
        <v>51</v>
      </c>
      <c r="F8835" t="b">
        <v>0</v>
      </c>
      <c r="G8835" t="s">
        <v>27</v>
      </c>
      <c r="H8835" s="4">
        <v>45768.91815972222</v>
      </c>
      <c r="I8835" t="b">
        <v>0</v>
      </c>
      <c r="J8835" t="b">
        <v>0</v>
      </c>
      <c r="K8835" t="s">
        <v>24</v>
      </c>
      <c r="L8835" t="s">
        <v>36</v>
      </c>
      <c r="N8835">
        <v>75</v>
      </c>
      <c r="O8835" t="s">
        <v>11982</v>
      </c>
      <c r="P8835" t="s">
        <v>11983</v>
      </c>
    </row>
    <row r="8836" spans="1:16" x14ac:dyDescent="0.25">
      <c r="A8836" t="s">
        <v>0</v>
      </c>
      <c r="B8836" t="s">
        <v>0</v>
      </c>
      <c r="C8836" t="s">
        <v>11984</v>
      </c>
      <c r="D8836" t="s">
        <v>3828</v>
      </c>
      <c r="E8836" t="s">
        <v>20</v>
      </c>
      <c r="F8836" t="b">
        <v>0</v>
      </c>
      <c r="G8836" t="s">
        <v>27</v>
      </c>
      <c r="H8836" s="4">
        <v>45768.958402777767</v>
      </c>
      <c r="I8836" t="b">
        <v>1</v>
      </c>
      <c r="J8836" t="b">
        <v>0</v>
      </c>
      <c r="K8836" t="s">
        <v>24</v>
      </c>
      <c r="L8836" t="s">
        <v>22</v>
      </c>
      <c r="M8836">
        <v>67500</v>
      </c>
      <c r="O8836" t="s">
        <v>11985</v>
      </c>
      <c r="P8836" t="s">
        <v>11986</v>
      </c>
    </row>
    <row r="8837" spans="1:16" x14ac:dyDescent="0.25">
      <c r="A8837" t="s">
        <v>0</v>
      </c>
      <c r="B8837" t="s">
        <v>11987</v>
      </c>
      <c r="C8837" t="s">
        <v>953</v>
      </c>
      <c r="D8837" t="s">
        <v>3973</v>
      </c>
      <c r="E8837" t="s">
        <v>20</v>
      </c>
      <c r="F8837" t="b">
        <v>0</v>
      </c>
      <c r="G8837" t="s">
        <v>30</v>
      </c>
      <c r="H8837" s="4">
        <v>45769.000543981478</v>
      </c>
      <c r="I8837" t="b">
        <v>1</v>
      </c>
      <c r="J8837" t="b">
        <v>1</v>
      </c>
      <c r="K8837" t="s">
        <v>24</v>
      </c>
      <c r="L8837" t="s">
        <v>22</v>
      </c>
      <c r="M8837">
        <v>109000</v>
      </c>
      <c r="O8837" t="s">
        <v>954</v>
      </c>
      <c r="P8837" t="s">
        <v>11988</v>
      </c>
    </row>
    <row r="8838" spans="1:16" x14ac:dyDescent="0.25">
      <c r="A8838" t="s">
        <v>2</v>
      </c>
      <c r="B8838" t="s">
        <v>2</v>
      </c>
      <c r="C8838" t="s">
        <v>801</v>
      </c>
      <c r="D8838" t="s">
        <v>4753</v>
      </c>
      <c r="E8838" t="s">
        <v>20</v>
      </c>
      <c r="F8838" t="b">
        <v>0</v>
      </c>
      <c r="G8838" t="s">
        <v>27</v>
      </c>
      <c r="H8838" s="4">
        <v>45769.001631944448</v>
      </c>
      <c r="I8838" t="b">
        <v>1</v>
      </c>
      <c r="J8838" t="b">
        <v>0</v>
      </c>
      <c r="K8838" t="s">
        <v>24</v>
      </c>
      <c r="L8838" t="s">
        <v>22</v>
      </c>
      <c r="M8838">
        <v>140000</v>
      </c>
      <c r="O8838" t="s">
        <v>289</v>
      </c>
      <c r="P8838" t="s">
        <v>710</v>
      </c>
    </row>
    <row r="8839" spans="1:16" x14ac:dyDescent="0.25">
      <c r="A8839" t="s">
        <v>2</v>
      </c>
      <c r="B8839" t="s">
        <v>1059</v>
      </c>
      <c r="C8839" t="s">
        <v>10628</v>
      </c>
      <c r="D8839" t="s">
        <v>5123</v>
      </c>
      <c r="E8839" t="s">
        <v>20</v>
      </c>
      <c r="F8839" t="b">
        <v>0</v>
      </c>
      <c r="G8839" t="s">
        <v>27</v>
      </c>
      <c r="H8839" s="4">
        <v>45769.002025462964</v>
      </c>
      <c r="I8839" t="b">
        <v>0</v>
      </c>
      <c r="J8839" t="b">
        <v>1</v>
      </c>
      <c r="K8839" t="s">
        <v>24</v>
      </c>
      <c r="L8839" t="s">
        <v>22</v>
      </c>
      <c r="M8839">
        <v>135000</v>
      </c>
      <c r="O8839" t="s">
        <v>428</v>
      </c>
      <c r="P8839" t="s">
        <v>4240</v>
      </c>
    </row>
    <row r="8840" spans="1:16" x14ac:dyDescent="0.25">
      <c r="A8840" t="s">
        <v>2</v>
      </c>
      <c r="B8840" t="s">
        <v>117</v>
      </c>
      <c r="C8840" t="s">
        <v>889</v>
      </c>
      <c r="D8840" t="s">
        <v>4084</v>
      </c>
      <c r="E8840" t="s">
        <v>20</v>
      </c>
      <c r="F8840" t="b">
        <v>0</v>
      </c>
      <c r="G8840" t="s">
        <v>41</v>
      </c>
      <c r="H8840" s="4">
        <v>45769.002152777779</v>
      </c>
      <c r="I8840" t="b">
        <v>0</v>
      </c>
      <c r="J8840" t="b">
        <v>0</v>
      </c>
      <c r="K8840" t="s">
        <v>24</v>
      </c>
      <c r="L8840" t="s">
        <v>22</v>
      </c>
      <c r="M8840">
        <v>189000</v>
      </c>
      <c r="O8840" t="s">
        <v>772</v>
      </c>
      <c r="P8840" t="s">
        <v>1161</v>
      </c>
    </row>
    <row r="8841" spans="1:16" x14ac:dyDescent="0.25">
      <c r="A8841" t="s">
        <v>2</v>
      </c>
      <c r="B8841" t="s">
        <v>11989</v>
      </c>
      <c r="C8841" t="s">
        <v>2293</v>
      </c>
      <c r="D8841" t="s">
        <v>5123</v>
      </c>
      <c r="E8841" t="s">
        <v>20</v>
      </c>
      <c r="F8841" t="b">
        <v>0</v>
      </c>
      <c r="G8841" t="s">
        <v>52</v>
      </c>
      <c r="H8841" s="4">
        <v>45769.003472222219</v>
      </c>
      <c r="I8841" t="b">
        <v>0</v>
      </c>
      <c r="J8841" t="b">
        <v>0</v>
      </c>
      <c r="K8841" t="s">
        <v>24</v>
      </c>
      <c r="L8841" t="s">
        <v>22</v>
      </c>
      <c r="M8841">
        <v>100000</v>
      </c>
      <c r="O8841" t="s">
        <v>374</v>
      </c>
      <c r="P8841" t="s">
        <v>11990</v>
      </c>
    </row>
    <row r="8842" spans="1:16" x14ac:dyDescent="0.25">
      <c r="A8842" t="s">
        <v>2</v>
      </c>
      <c r="B8842" t="s">
        <v>6105</v>
      </c>
      <c r="C8842" t="s">
        <v>939</v>
      </c>
      <c r="D8842" t="s">
        <v>4035</v>
      </c>
      <c r="E8842" t="s">
        <v>20</v>
      </c>
      <c r="F8842" t="b">
        <v>0</v>
      </c>
      <c r="G8842" t="s">
        <v>158</v>
      </c>
      <c r="H8842" s="4">
        <v>45769.00409722222</v>
      </c>
      <c r="I8842" t="b">
        <v>0</v>
      </c>
      <c r="J8842" t="b">
        <v>0</v>
      </c>
      <c r="K8842" t="s">
        <v>158</v>
      </c>
      <c r="L8842" t="s">
        <v>22</v>
      </c>
      <c r="M8842">
        <v>68730</v>
      </c>
      <c r="O8842" t="s">
        <v>2768</v>
      </c>
      <c r="P8842" t="s">
        <v>6106</v>
      </c>
    </row>
    <row r="8843" spans="1:16" x14ac:dyDescent="0.25">
      <c r="A8843" t="s">
        <v>25</v>
      </c>
      <c r="B8843" t="s">
        <v>11991</v>
      </c>
      <c r="C8843" t="s">
        <v>42</v>
      </c>
      <c r="D8843" t="s">
        <v>2208</v>
      </c>
      <c r="E8843" t="s">
        <v>20</v>
      </c>
      <c r="F8843" t="b">
        <v>0</v>
      </c>
      <c r="G8843" t="s">
        <v>41</v>
      </c>
      <c r="H8843" s="4">
        <v>45769.250219907408</v>
      </c>
      <c r="I8843" t="b">
        <v>0</v>
      </c>
      <c r="J8843" t="b">
        <v>1</v>
      </c>
      <c r="K8843" t="s">
        <v>24</v>
      </c>
      <c r="L8843" t="s">
        <v>22</v>
      </c>
      <c r="M8843">
        <v>153000</v>
      </c>
      <c r="O8843" t="s">
        <v>428</v>
      </c>
      <c r="P8843" t="s">
        <v>11992</v>
      </c>
    </row>
    <row r="8844" spans="1:16" x14ac:dyDescent="0.25">
      <c r="A8844" t="s">
        <v>40</v>
      </c>
      <c r="B8844" t="s">
        <v>57</v>
      </c>
      <c r="C8844" t="s">
        <v>44</v>
      </c>
      <c r="D8844" t="s">
        <v>3970</v>
      </c>
      <c r="E8844" t="s">
        <v>20</v>
      </c>
      <c r="F8844" t="b">
        <v>0</v>
      </c>
      <c r="G8844" t="s">
        <v>41</v>
      </c>
      <c r="H8844" s="4">
        <v>45769.252106481479</v>
      </c>
      <c r="I8844" t="b">
        <v>0</v>
      </c>
      <c r="J8844" t="b">
        <v>0</v>
      </c>
      <c r="K8844" t="s">
        <v>24</v>
      </c>
      <c r="L8844" t="s">
        <v>22</v>
      </c>
      <c r="M8844">
        <v>155000</v>
      </c>
      <c r="O8844" t="s">
        <v>5438</v>
      </c>
      <c r="P8844" t="s">
        <v>5439</v>
      </c>
    </row>
    <row r="8845" spans="1:16" x14ac:dyDescent="0.25">
      <c r="A8845" t="s">
        <v>40</v>
      </c>
      <c r="B8845" t="s">
        <v>2410</v>
      </c>
      <c r="C8845" t="s">
        <v>4317</v>
      </c>
      <c r="D8845" t="s">
        <v>3108</v>
      </c>
      <c r="E8845" t="s">
        <v>20</v>
      </c>
      <c r="F8845" t="b">
        <v>0</v>
      </c>
      <c r="G8845" t="s">
        <v>4318</v>
      </c>
      <c r="H8845" s="4">
        <v>45769.292534722219</v>
      </c>
      <c r="I8845" t="b">
        <v>1</v>
      </c>
      <c r="J8845" t="b">
        <v>0</v>
      </c>
      <c r="K8845" t="s">
        <v>4318</v>
      </c>
      <c r="L8845" t="s">
        <v>22</v>
      </c>
      <c r="M8845">
        <v>24000</v>
      </c>
      <c r="O8845" t="s">
        <v>2018</v>
      </c>
      <c r="P8845" t="s">
        <v>4319</v>
      </c>
    </row>
    <row r="8846" spans="1:16" x14ac:dyDescent="0.25">
      <c r="A8846" t="s">
        <v>25</v>
      </c>
      <c r="B8846" t="s">
        <v>9113</v>
      </c>
      <c r="C8846" t="s">
        <v>1099</v>
      </c>
      <c r="D8846" t="s">
        <v>3957</v>
      </c>
      <c r="E8846" t="s">
        <v>34</v>
      </c>
      <c r="F8846" t="b">
        <v>0</v>
      </c>
      <c r="G8846" t="s">
        <v>27</v>
      </c>
      <c r="H8846" s="4">
        <v>45769.416770833333</v>
      </c>
      <c r="I8846" t="b">
        <v>1</v>
      </c>
      <c r="J8846" t="b">
        <v>0</v>
      </c>
      <c r="K8846" t="s">
        <v>24</v>
      </c>
      <c r="L8846" t="s">
        <v>36</v>
      </c>
      <c r="N8846">
        <v>27.979999542236332</v>
      </c>
      <c r="O8846" t="s">
        <v>319</v>
      </c>
      <c r="P8846" t="s">
        <v>2128</v>
      </c>
    </row>
    <row r="8847" spans="1:16" x14ac:dyDescent="0.25">
      <c r="A8847" t="s">
        <v>0</v>
      </c>
      <c r="B8847" t="s">
        <v>8940</v>
      </c>
      <c r="C8847" t="s">
        <v>39</v>
      </c>
      <c r="D8847" t="s">
        <v>3957</v>
      </c>
      <c r="E8847" t="s">
        <v>34</v>
      </c>
      <c r="F8847" t="b">
        <v>1</v>
      </c>
      <c r="G8847" t="s">
        <v>27</v>
      </c>
      <c r="H8847" s="4">
        <v>45769.416875000003</v>
      </c>
      <c r="I8847" t="b">
        <v>0</v>
      </c>
      <c r="J8847" t="b">
        <v>0</v>
      </c>
      <c r="K8847" t="s">
        <v>24</v>
      </c>
      <c r="L8847" t="s">
        <v>36</v>
      </c>
      <c r="N8847">
        <v>26.389999389648441</v>
      </c>
      <c r="O8847" t="s">
        <v>8941</v>
      </c>
      <c r="P8847" t="s">
        <v>8942</v>
      </c>
    </row>
    <row r="8848" spans="1:16" x14ac:dyDescent="0.25">
      <c r="A8848" t="s">
        <v>0</v>
      </c>
      <c r="B8848" t="s">
        <v>3030</v>
      </c>
      <c r="C8848" t="s">
        <v>465</v>
      </c>
      <c r="D8848" t="s">
        <v>3957</v>
      </c>
      <c r="E8848" t="s">
        <v>34</v>
      </c>
      <c r="F8848" t="b">
        <v>0</v>
      </c>
      <c r="G8848" t="s">
        <v>41</v>
      </c>
      <c r="H8848" s="4">
        <v>45769.417256944442</v>
      </c>
      <c r="I8848" t="b">
        <v>0</v>
      </c>
      <c r="J8848" t="b">
        <v>1</v>
      </c>
      <c r="K8848" t="s">
        <v>24</v>
      </c>
      <c r="L8848" t="s">
        <v>36</v>
      </c>
      <c r="N8848">
        <v>24.33499908447266</v>
      </c>
      <c r="O8848" t="s">
        <v>5168</v>
      </c>
    </row>
    <row r="8849" spans="1:16" x14ac:dyDescent="0.25">
      <c r="A8849" t="s">
        <v>0</v>
      </c>
      <c r="B8849" t="s">
        <v>8282</v>
      </c>
      <c r="C8849" t="s">
        <v>559</v>
      </c>
      <c r="D8849" t="s">
        <v>3957</v>
      </c>
      <c r="E8849" t="s">
        <v>20</v>
      </c>
      <c r="F8849" t="b">
        <v>0</v>
      </c>
      <c r="G8849" t="s">
        <v>27</v>
      </c>
      <c r="H8849" s="4">
        <v>45769.500081018523</v>
      </c>
      <c r="I8849" t="b">
        <v>0</v>
      </c>
      <c r="J8849" t="b">
        <v>1</v>
      </c>
      <c r="K8849" t="s">
        <v>24</v>
      </c>
      <c r="L8849" t="s">
        <v>36</v>
      </c>
      <c r="N8849">
        <v>20.670000076293949</v>
      </c>
      <c r="O8849" t="s">
        <v>259</v>
      </c>
      <c r="P8849" t="s">
        <v>2838</v>
      </c>
    </row>
    <row r="8850" spans="1:16" x14ac:dyDescent="0.25">
      <c r="A8850" t="s">
        <v>2</v>
      </c>
      <c r="B8850" t="s">
        <v>11993</v>
      </c>
      <c r="C8850" t="s">
        <v>71</v>
      </c>
      <c r="D8850" t="s">
        <v>3973</v>
      </c>
      <c r="E8850" t="s">
        <v>20</v>
      </c>
      <c r="F8850" t="b">
        <v>0</v>
      </c>
      <c r="G8850" t="s">
        <v>27</v>
      </c>
      <c r="H8850" s="4">
        <v>45769.542928240742</v>
      </c>
      <c r="I8850" t="b">
        <v>0</v>
      </c>
      <c r="J8850" t="b">
        <v>1</v>
      </c>
      <c r="K8850" t="s">
        <v>24</v>
      </c>
      <c r="L8850" t="s">
        <v>22</v>
      </c>
      <c r="M8850">
        <v>138100</v>
      </c>
      <c r="O8850" t="s">
        <v>11994</v>
      </c>
      <c r="P8850" t="s">
        <v>11995</v>
      </c>
    </row>
    <row r="8851" spans="1:16" x14ac:dyDescent="0.25">
      <c r="A8851" t="s">
        <v>2</v>
      </c>
      <c r="B8851" t="s">
        <v>11996</v>
      </c>
      <c r="C8851" t="s">
        <v>693</v>
      </c>
      <c r="D8851" t="s">
        <v>3600</v>
      </c>
      <c r="E8851" t="s">
        <v>51</v>
      </c>
      <c r="F8851" t="b">
        <v>0</v>
      </c>
      <c r="G8851" t="s">
        <v>27</v>
      </c>
      <c r="H8851" s="4">
        <v>45769.543229166673</v>
      </c>
      <c r="I8851" t="b">
        <v>1</v>
      </c>
      <c r="J8851" t="b">
        <v>0</v>
      </c>
      <c r="K8851" t="s">
        <v>24</v>
      </c>
      <c r="L8851" t="s">
        <v>36</v>
      </c>
      <c r="N8851">
        <v>40</v>
      </c>
      <c r="O8851" t="s">
        <v>11997</v>
      </c>
      <c r="P8851" t="s">
        <v>11998</v>
      </c>
    </row>
    <row r="8852" spans="1:16" x14ac:dyDescent="0.25">
      <c r="A8852" t="s">
        <v>1</v>
      </c>
      <c r="B8852" t="s">
        <v>11999</v>
      </c>
      <c r="C8852" t="s">
        <v>1240</v>
      </c>
      <c r="D8852" t="s">
        <v>7853</v>
      </c>
      <c r="E8852" t="s">
        <v>20</v>
      </c>
      <c r="F8852" t="b">
        <v>0</v>
      </c>
      <c r="G8852" t="s">
        <v>27</v>
      </c>
      <c r="H8852" s="4">
        <v>45769.584340277783</v>
      </c>
      <c r="I8852" t="b">
        <v>0</v>
      </c>
      <c r="J8852" t="b">
        <v>1</v>
      </c>
      <c r="K8852" t="s">
        <v>24</v>
      </c>
      <c r="L8852" t="s">
        <v>22</v>
      </c>
      <c r="M8852">
        <v>45000</v>
      </c>
      <c r="O8852" t="s">
        <v>2897</v>
      </c>
      <c r="P8852" t="s">
        <v>1749</v>
      </c>
    </row>
    <row r="8853" spans="1:16" x14ac:dyDescent="0.25">
      <c r="A8853" t="s">
        <v>19</v>
      </c>
      <c r="B8853" t="s">
        <v>9941</v>
      </c>
      <c r="C8853" t="s">
        <v>555</v>
      </c>
      <c r="D8853" t="s">
        <v>3957</v>
      </c>
      <c r="E8853" t="s">
        <v>20</v>
      </c>
      <c r="F8853" t="b">
        <v>0</v>
      </c>
      <c r="G8853" t="s">
        <v>30</v>
      </c>
      <c r="H8853" s="4">
        <v>45769.584976851853</v>
      </c>
      <c r="I8853" t="b">
        <v>0</v>
      </c>
      <c r="J8853" t="b">
        <v>1</v>
      </c>
      <c r="K8853" t="s">
        <v>24</v>
      </c>
      <c r="L8853" t="s">
        <v>36</v>
      </c>
      <c r="N8853">
        <v>40.81500244140625</v>
      </c>
      <c r="O8853" t="s">
        <v>75</v>
      </c>
      <c r="P8853" t="s">
        <v>9942</v>
      </c>
    </row>
    <row r="8854" spans="1:16" x14ac:dyDescent="0.25">
      <c r="A8854" t="s">
        <v>89</v>
      </c>
      <c r="B8854" t="s">
        <v>10599</v>
      </c>
      <c r="C8854" t="s">
        <v>39</v>
      </c>
      <c r="D8854" t="s">
        <v>3973</v>
      </c>
      <c r="E8854" t="s">
        <v>20</v>
      </c>
      <c r="F8854" t="b">
        <v>1</v>
      </c>
      <c r="G8854" t="s">
        <v>27</v>
      </c>
      <c r="H8854" s="4">
        <v>45769.627164351848</v>
      </c>
      <c r="I8854" t="b">
        <v>1</v>
      </c>
      <c r="J8854" t="b">
        <v>1</v>
      </c>
      <c r="K8854" t="s">
        <v>24</v>
      </c>
      <c r="L8854" t="s">
        <v>22</v>
      </c>
      <c r="M8854">
        <v>192500</v>
      </c>
      <c r="O8854" t="s">
        <v>123</v>
      </c>
      <c r="P8854" t="s">
        <v>10600</v>
      </c>
    </row>
    <row r="8855" spans="1:16" x14ac:dyDescent="0.25">
      <c r="A8855" t="s">
        <v>2</v>
      </c>
      <c r="B8855" t="s">
        <v>12000</v>
      </c>
      <c r="C8855" t="s">
        <v>12001</v>
      </c>
      <c r="D8855" t="s">
        <v>3828</v>
      </c>
      <c r="E8855" t="s">
        <v>20</v>
      </c>
      <c r="F8855" t="b">
        <v>0</v>
      </c>
      <c r="G8855" t="s">
        <v>41</v>
      </c>
      <c r="H8855" s="4">
        <v>45769.710231481477</v>
      </c>
      <c r="I8855" t="b">
        <v>0</v>
      </c>
      <c r="J8855" t="b">
        <v>1</v>
      </c>
      <c r="K8855" t="s">
        <v>24</v>
      </c>
      <c r="L8855" t="s">
        <v>22</v>
      </c>
      <c r="M8855">
        <v>75000</v>
      </c>
      <c r="O8855" t="s">
        <v>12002</v>
      </c>
      <c r="P8855" t="s">
        <v>12003</v>
      </c>
    </row>
    <row r="8856" spans="1:16" x14ac:dyDescent="0.25">
      <c r="A8856" t="s">
        <v>2</v>
      </c>
      <c r="B8856" t="s">
        <v>6769</v>
      </c>
      <c r="C8856" t="s">
        <v>5287</v>
      </c>
      <c r="D8856" t="s">
        <v>5243</v>
      </c>
      <c r="E8856" t="s">
        <v>20</v>
      </c>
      <c r="F8856" t="b">
        <v>0</v>
      </c>
      <c r="G8856" t="s">
        <v>27</v>
      </c>
      <c r="H8856" s="4">
        <v>45769.710601851853</v>
      </c>
      <c r="I8856" t="b">
        <v>0</v>
      </c>
      <c r="J8856" t="b">
        <v>1</v>
      </c>
      <c r="K8856" t="s">
        <v>24</v>
      </c>
      <c r="L8856" t="s">
        <v>22</v>
      </c>
      <c r="M8856">
        <v>165000</v>
      </c>
      <c r="O8856" t="s">
        <v>2912</v>
      </c>
      <c r="P8856" t="s">
        <v>6770</v>
      </c>
    </row>
    <row r="8857" spans="1:16" x14ac:dyDescent="0.25">
      <c r="A8857" t="s">
        <v>1</v>
      </c>
      <c r="B8857" t="s">
        <v>264</v>
      </c>
      <c r="C8857" t="s">
        <v>304</v>
      </c>
      <c r="D8857" t="s">
        <v>3973</v>
      </c>
      <c r="E8857" t="s">
        <v>20</v>
      </c>
      <c r="F8857" t="b">
        <v>0</v>
      </c>
      <c r="G8857" t="s">
        <v>27</v>
      </c>
      <c r="H8857" s="4">
        <v>45769.792581018519</v>
      </c>
      <c r="I8857" t="b">
        <v>0</v>
      </c>
      <c r="J8857" t="b">
        <v>0</v>
      </c>
      <c r="K8857" t="s">
        <v>24</v>
      </c>
      <c r="L8857" t="s">
        <v>22</v>
      </c>
      <c r="M8857">
        <v>135000</v>
      </c>
      <c r="O8857" t="s">
        <v>12004</v>
      </c>
      <c r="P8857" t="s">
        <v>12005</v>
      </c>
    </row>
    <row r="8858" spans="1:16" x14ac:dyDescent="0.25">
      <c r="A8858" t="s">
        <v>25</v>
      </c>
      <c r="B8858" t="s">
        <v>8199</v>
      </c>
      <c r="C8858" t="s">
        <v>985</v>
      </c>
      <c r="D8858" t="s">
        <v>3973</v>
      </c>
      <c r="E8858" t="s">
        <v>51</v>
      </c>
      <c r="F8858" t="b">
        <v>0</v>
      </c>
      <c r="G8858" t="s">
        <v>27</v>
      </c>
      <c r="H8858" s="4">
        <v>45769.833414351851</v>
      </c>
      <c r="I8858" t="b">
        <v>0</v>
      </c>
      <c r="J8858" t="b">
        <v>0</v>
      </c>
      <c r="K8858" t="s">
        <v>24</v>
      </c>
      <c r="L8858" t="s">
        <v>36</v>
      </c>
      <c r="N8858">
        <v>75.5</v>
      </c>
      <c r="O8858" t="s">
        <v>1392</v>
      </c>
      <c r="P8858" t="s">
        <v>2754</v>
      </c>
    </row>
    <row r="8859" spans="1:16" x14ac:dyDescent="0.25">
      <c r="A8859" t="s">
        <v>0</v>
      </c>
      <c r="B8859" t="s">
        <v>7592</v>
      </c>
      <c r="C8859" t="s">
        <v>82</v>
      </c>
      <c r="D8859" t="s">
        <v>3973</v>
      </c>
      <c r="E8859" t="s">
        <v>20</v>
      </c>
      <c r="F8859" t="b">
        <v>0</v>
      </c>
      <c r="G8859" t="s">
        <v>27</v>
      </c>
      <c r="H8859" s="4">
        <v>45769.8750462963</v>
      </c>
      <c r="I8859" t="b">
        <v>0</v>
      </c>
      <c r="J8859" t="b">
        <v>1</v>
      </c>
      <c r="K8859" t="s">
        <v>24</v>
      </c>
      <c r="L8859" t="s">
        <v>22</v>
      </c>
      <c r="M8859">
        <v>130000</v>
      </c>
      <c r="O8859" t="s">
        <v>387</v>
      </c>
      <c r="P8859" t="s">
        <v>7593</v>
      </c>
    </row>
    <row r="8860" spans="1:16" x14ac:dyDescent="0.25">
      <c r="A8860" t="s">
        <v>2</v>
      </c>
      <c r="B8860" t="s">
        <v>195</v>
      </c>
      <c r="C8860" t="s">
        <v>1243</v>
      </c>
      <c r="D8860" t="s">
        <v>4035</v>
      </c>
      <c r="E8860" t="s">
        <v>20</v>
      </c>
      <c r="F8860" t="b">
        <v>0</v>
      </c>
      <c r="G8860" t="s">
        <v>414</v>
      </c>
      <c r="H8860" s="4">
        <v>45769.882592592592</v>
      </c>
      <c r="I8860" t="b">
        <v>0</v>
      </c>
      <c r="J8860" t="b">
        <v>0</v>
      </c>
      <c r="K8860" t="s">
        <v>414</v>
      </c>
      <c r="L8860" t="s">
        <v>22</v>
      </c>
      <c r="M8860">
        <v>83999.5</v>
      </c>
      <c r="O8860" t="s">
        <v>695</v>
      </c>
      <c r="P8860" t="s">
        <v>7262</v>
      </c>
    </row>
    <row r="8861" spans="1:16" x14ac:dyDescent="0.25">
      <c r="A8861" t="s">
        <v>19</v>
      </c>
      <c r="B8861" t="s">
        <v>12006</v>
      </c>
      <c r="C8861" t="s">
        <v>82</v>
      </c>
      <c r="D8861" t="s">
        <v>3973</v>
      </c>
      <c r="E8861" t="s">
        <v>20</v>
      </c>
      <c r="F8861" t="b">
        <v>0</v>
      </c>
      <c r="G8861" t="s">
        <v>27</v>
      </c>
      <c r="H8861" s="4">
        <v>45769.958379629628</v>
      </c>
      <c r="I8861" t="b">
        <v>1</v>
      </c>
      <c r="J8861" t="b">
        <v>1</v>
      </c>
      <c r="K8861" t="s">
        <v>24</v>
      </c>
      <c r="L8861" t="s">
        <v>22</v>
      </c>
      <c r="M8861">
        <v>211500</v>
      </c>
      <c r="O8861" t="s">
        <v>12007</v>
      </c>
    </row>
    <row r="8862" spans="1:16" x14ac:dyDescent="0.25">
      <c r="A8862" t="s">
        <v>0</v>
      </c>
      <c r="B8862" t="s">
        <v>1246</v>
      </c>
      <c r="C8862" t="s">
        <v>5180</v>
      </c>
      <c r="D8862" t="s">
        <v>2208</v>
      </c>
      <c r="E8862" t="s">
        <v>20</v>
      </c>
      <c r="F8862" t="b">
        <v>0</v>
      </c>
      <c r="G8862" t="s">
        <v>27</v>
      </c>
      <c r="H8862" s="4">
        <v>45769.958460648151</v>
      </c>
      <c r="I8862" t="b">
        <v>0</v>
      </c>
      <c r="J8862" t="b">
        <v>0</v>
      </c>
      <c r="K8862" t="s">
        <v>24</v>
      </c>
      <c r="L8862" t="s">
        <v>22</v>
      </c>
      <c r="M8862">
        <v>110000</v>
      </c>
      <c r="O8862" t="s">
        <v>5181</v>
      </c>
      <c r="P8862" t="s">
        <v>5182</v>
      </c>
    </row>
    <row r="8863" spans="1:16" x14ac:dyDescent="0.25">
      <c r="A8863" t="s">
        <v>19</v>
      </c>
      <c r="B8863" t="s">
        <v>12008</v>
      </c>
      <c r="C8863" t="s">
        <v>71</v>
      </c>
      <c r="D8863" t="s">
        <v>3973</v>
      </c>
      <c r="E8863" t="s">
        <v>20</v>
      </c>
      <c r="F8863" t="b">
        <v>0</v>
      </c>
      <c r="G8863" t="s">
        <v>27</v>
      </c>
      <c r="H8863" s="4">
        <v>45769.960034722222</v>
      </c>
      <c r="I8863" t="b">
        <v>1</v>
      </c>
      <c r="J8863" t="b">
        <v>1</v>
      </c>
      <c r="K8863" t="s">
        <v>24</v>
      </c>
      <c r="L8863" t="s">
        <v>22</v>
      </c>
      <c r="M8863">
        <v>160000</v>
      </c>
      <c r="O8863" t="s">
        <v>1172</v>
      </c>
      <c r="P8863" t="s">
        <v>582</v>
      </c>
    </row>
    <row r="8864" spans="1:16" x14ac:dyDescent="0.25">
      <c r="A8864" t="s">
        <v>2</v>
      </c>
      <c r="B8864" t="s">
        <v>2314</v>
      </c>
      <c r="C8864" t="s">
        <v>114</v>
      </c>
      <c r="D8864" t="s">
        <v>3973</v>
      </c>
      <c r="E8864" t="s">
        <v>20</v>
      </c>
      <c r="F8864" t="b">
        <v>0</v>
      </c>
      <c r="G8864" t="s">
        <v>27</v>
      </c>
      <c r="H8864" s="4">
        <v>45769.960069444453</v>
      </c>
      <c r="I8864" t="b">
        <v>0</v>
      </c>
      <c r="J8864" t="b">
        <v>1</v>
      </c>
      <c r="K8864" t="s">
        <v>24</v>
      </c>
      <c r="L8864" t="s">
        <v>22</v>
      </c>
      <c r="M8864">
        <v>162000</v>
      </c>
      <c r="O8864" t="s">
        <v>173</v>
      </c>
      <c r="P8864" t="s">
        <v>12009</v>
      </c>
    </row>
    <row r="8865" spans="1:16" x14ac:dyDescent="0.25">
      <c r="A8865" t="s">
        <v>0</v>
      </c>
      <c r="B8865" t="s">
        <v>11987</v>
      </c>
      <c r="C8865" t="s">
        <v>953</v>
      </c>
      <c r="D8865" t="s">
        <v>3973</v>
      </c>
      <c r="E8865" t="s">
        <v>20</v>
      </c>
      <c r="F8865" t="b">
        <v>0</v>
      </c>
      <c r="G8865" t="s">
        <v>30</v>
      </c>
      <c r="H8865" s="4">
        <v>45770.000543981478</v>
      </c>
      <c r="I8865" t="b">
        <v>1</v>
      </c>
      <c r="J8865" t="b">
        <v>1</v>
      </c>
      <c r="K8865" t="s">
        <v>24</v>
      </c>
      <c r="L8865" t="s">
        <v>22</v>
      </c>
      <c r="M8865">
        <v>109000</v>
      </c>
      <c r="O8865" t="s">
        <v>954</v>
      </c>
      <c r="P8865" t="s">
        <v>11988</v>
      </c>
    </row>
    <row r="8866" spans="1:16" x14ac:dyDescent="0.25">
      <c r="A8866" t="s">
        <v>2</v>
      </c>
      <c r="B8866" t="s">
        <v>2</v>
      </c>
      <c r="C8866" t="s">
        <v>801</v>
      </c>
      <c r="D8866" t="s">
        <v>4753</v>
      </c>
      <c r="E8866" t="s">
        <v>20</v>
      </c>
      <c r="F8866" t="b">
        <v>0</v>
      </c>
      <c r="G8866" t="s">
        <v>27</v>
      </c>
      <c r="H8866" s="4">
        <v>45770.001631944448</v>
      </c>
      <c r="I8866" t="b">
        <v>1</v>
      </c>
      <c r="J8866" t="b">
        <v>0</v>
      </c>
      <c r="K8866" t="s">
        <v>24</v>
      </c>
      <c r="L8866" t="s">
        <v>22</v>
      </c>
      <c r="M8866">
        <v>140000</v>
      </c>
      <c r="O8866" t="s">
        <v>289</v>
      </c>
      <c r="P8866" t="s">
        <v>710</v>
      </c>
    </row>
    <row r="8867" spans="1:16" x14ac:dyDescent="0.25">
      <c r="A8867" t="s">
        <v>2</v>
      </c>
      <c r="B8867" t="s">
        <v>1059</v>
      </c>
      <c r="C8867" t="s">
        <v>10628</v>
      </c>
      <c r="D8867" t="s">
        <v>5123</v>
      </c>
      <c r="E8867" t="s">
        <v>20</v>
      </c>
      <c r="F8867" t="b">
        <v>0</v>
      </c>
      <c r="G8867" t="s">
        <v>27</v>
      </c>
      <c r="H8867" s="4">
        <v>45770.002025462964</v>
      </c>
      <c r="I8867" t="b">
        <v>0</v>
      </c>
      <c r="J8867" t="b">
        <v>1</v>
      </c>
      <c r="K8867" t="s">
        <v>24</v>
      </c>
      <c r="L8867" t="s">
        <v>22</v>
      </c>
      <c r="M8867">
        <v>135000</v>
      </c>
      <c r="O8867" t="s">
        <v>428</v>
      </c>
      <c r="P8867" t="s">
        <v>4240</v>
      </c>
    </row>
    <row r="8868" spans="1:16" x14ac:dyDescent="0.25">
      <c r="A8868" t="s">
        <v>2</v>
      </c>
      <c r="B8868" t="s">
        <v>117</v>
      </c>
      <c r="C8868" t="s">
        <v>889</v>
      </c>
      <c r="D8868" t="s">
        <v>4084</v>
      </c>
      <c r="E8868" t="s">
        <v>20</v>
      </c>
      <c r="F8868" t="b">
        <v>0</v>
      </c>
      <c r="G8868" t="s">
        <v>41</v>
      </c>
      <c r="H8868" s="4">
        <v>45770.002152777779</v>
      </c>
      <c r="I8868" t="b">
        <v>0</v>
      </c>
      <c r="J8868" t="b">
        <v>0</v>
      </c>
      <c r="K8868" t="s">
        <v>24</v>
      </c>
      <c r="L8868" t="s">
        <v>22</v>
      </c>
      <c r="M8868">
        <v>189000</v>
      </c>
      <c r="O8868" t="s">
        <v>772</v>
      </c>
      <c r="P8868" t="s">
        <v>1161</v>
      </c>
    </row>
    <row r="8869" spans="1:16" x14ac:dyDescent="0.25">
      <c r="A8869" t="s">
        <v>2</v>
      </c>
      <c r="B8869" t="s">
        <v>11989</v>
      </c>
      <c r="C8869" t="s">
        <v>2293</v>
      </c>
      <c r="D8869" t="s">
        <v>5123</v>
      </c>
      <c r="E8869" t="s">
        <v>20</v>
      </c>
      <c r="F8869" t="b">
        <v>0</v>
      </c>
      <c r="G8869" t="s">
        <v>52</v>
      </c>
      <c r="H8869" s="4">
        <v>45770.003472222219</v>
      </c>
      <c r="I8869" t="b">
        <v>0</v>
      </c>
      <c r="J8869" t="b">
        <v>0</v>
      </c>
      <c r="K8869" t="s">
        <v>24</v>
      </c>
      <c r="L8869" t="s">
        <v>22</v>
      </c>
      <c r="M8869">
        <v>100000</v>
      </c>
      <c r="O8869" t="s">
        <v>374</v>
      </c>
      <c r="P8869" t="s">
        <v>11990</v>
      </c>
    </row>
    <row r="8870" spans="1:16" x14ac:dyDescent="0.25">
      <c r="A8870" t="s">
        <v>2</v>
      </c>
      <c r="B8870" t="s">
        <v>6105</v>
      </c>
      <c r="C8870" t="s">
        <v>939</v>
      </c>
      <c r="D8870" t="s">
        <v>4035</v>
      </c>
      <c r="E8870" t="s">
        <v>20</v>
      </c>
      <c r="F8870" t="b">
        <v>0</v>
      </c>
      <c r="G8870" t="s">
        <v>158</v>
      </c>
      <c r="H8870" s="4">
        <v>45770.00409722222</v>
      </c>
      <c r="I8870" t="b">
        <v>0</v>
      </c>
      <c r="J8870" t="b">
        <v>0</v>
      </c>
      <c r="K8870" t="s">
        <v>158</v>
      </c>
      <c r="L8870" t="s">
        <v>22</v>
      </c>
      <c r="M8870">
        <v>68730</v>
      </c>
      <c r="O8870" t="s">
        <v>2768</v>
      </c>
      <c r="P8870" t="s">
        <v>6106</v>
      </c>
    </row>
    <row r="8871" spans="1:16" x14ac:dyDescent="0.25">
      <c r="A8871" t="s">
        <v>25</v>
      </c>
      <c r="B8871" t="s">
        <v>11991</v>
      </c>
      <c r="C8871" t="s">
        <v>42</v>
      </c>
      <c r="D8871" t="s">
        <v>2208</v>
      </c>
      <c r="E8871" t="s">
        <v>20</v>
      </c>
      <c r="F8871" t="b">
        <v>0</v>
      </c>
      <c r="G8871" t="s">
        <v>41</v>
      </c>
      <c r="H8871" s="4">
        <v>45770.250219907408</v>
      </c>
      <c r="I8871" t="b">
        <v>0</v>
      </c>
      <c r="J8871" t="b">
        <v>1</v>
      </c>
      <c r="K8871" t="s">
        <v>24</v>
      </c>
      <c r="L8871" t="s">
        <v>22</v>
      </c>
      <c r="M8871">
        <v>153000</v>
      </c>
      <c r="O8871" t="s">
        <v>428</v>
      </c>
      <c r="P8871" t="s">
        <v>11992</v>
      </c>
    </row>
    <row r="8872" spans="1:16" x14ac:dyDescent="0.25">
      <c r="A8872" t="s">
        <v>40</v>
      </c>
      <c r="B8872" t="s">
        <v>57</v>
      </c>
      <c r="C8872" t="s">
        <v>44</v>
      </c>
      <c r="D8872" t="s">
        <v>3970</v>
      </c>
      <c r="E8872" t="s">
        <v>20</v>
      </c>
      <c r="F8872" t="b">
        <v>0</v>
      </c>
      <c r="G8872" t="s">
        <v>41</v>
      </c>
      <c r="H8872" s="4">
        <v>45770.252106481479</v>
      </c>
      <c r="I8872" t="b">
        <v>0</v>
      </c>
      <c r="J8872" t="b">
        <v>0</v>
      </c>
      <c r="K8872" t="s">
        <v>24</v>
      </c>
      <c r="L8872" t="s">
        <v>22</v>
      </c>
      <c r="M8872">
        <v>155000</v>
      </c>
      <c r="O8872" t="s">
        <v>5438</v>
      </c>
      <c r="P8872" t="s">
        <v>5439</v>
      </c>
    </row>
    <row r="8873" spans="1:16" x14ac:dyDescent="0.25">
      <c r="A8873" t="s">
        <v>40</v>
      </c>
      <c r="B8873" t="s">
        <v>2410</v>
      </c>
      <c r="C8873" t="s">
        <v>4317</v>
      </c>
      <c r="D8873" t="s">
        <v>3108</v>
      </c>
      <c r="E8873" t="s">
        <v>20</v>
      </c>
      <c r="F8873" t="b">
        <v>0</v>
      </c>
      <c r="G8873" t="s">
        <v>4318</v>
      </c>
      <c r="H8873" s="4">
        <v>45770.292534722219</v>
      </c>
      <c r="I8873" t="b">
        <v>1</v>
      </c>
      <c r="J8873" t="b">
        <v>0</v>
      </c>
      <c r="K8873" t="s">
        <v>4318</v>
      </c>
      <c r="L8873" t="s">
        <v>22</v>
      </c>
      <c r="M8873">
        <v>24000</v>
      </c>
      <c r="O8873" t="s">
        <v>2018</v>
      </c>
      <c r="P8873" t="s">
        <v>4319</v>
      </c>
    </row>
    <row r="8874" spans="1:16" x14ac:dyDescent="0.25">
      <c r="A8874" t="s">
        <v>25</v>
      </c>
      <c r="B8874" t="s">
        <v>9113</v>
      </c>
      <c r="C8874" t="s">
        <v>1099</v>
      </c>
      <c r="D8874" t="s">
        <v>3957</v>
      </c>
      <c r="E8874" t="s">
        <v>34</v>
      </c>
      <c r="F8874" t="b">
        <v>0</v>
      </c>
      <c r="G8874" t="s">
        <v>27</v>
      </c>
      <c r="H8874" s="4">
        <v>45770.416770833333</v>
      </c>
      <c r="I8874" t="b">
        <v>1</v>
      </c>
      <c r="J8874" t="b">
        <v>0</v>
      </c>
      <c r="K8874" t="s">
        <v>24</v>
      </c>
      <c r="L8874" t="s">
        <v>36</v>
      </c>
      <c r="N8874">
        <v>27.979999542236332</v>
      </c>
      <c r="O8874" t="s">
        <v>319</v>
      </c>
      <c r="P8874" t="s">
        <v>2128</v>
      </c>
    </row>
    <row r="8875" spans="1:16" x14ac:dyDescent="0.25">
      <c r="A8875" t="s">
        <v>0</v>
      </c>
      <c r="B8875" t="s">
        <v>8940</v>
      </c>
      <c r="C8875" t="s">
        <v>39</v>
      </c>
      <c r="D8875" t="s">
        <v>3957</v>
      </c>
      <c r="E8875" t="s">
        <v>34</v>
      </c>
      <c r="F8875" t="b">
        <v>1</v>
      </c>
      <c r="G8875" t="s">
        <v>27</v>
      </c>
      <c r="H8875" s="4">
        <v>45770.416875000003</v>
      </c>
      <c r="I8875" t="b">
        <v>0</v>
      </c>
      <c r="J8875" t="b">
        <v>0</v>
      </c>
      <c r="K8875" t="s">
        <v>24</v>
      </c>
      <c r="L8875" t="s">
        <v>36</v>
      </c>
      <c r="N8875">
        <v>26.389999389648441</v>
      </c>
      <c r="O8875" t="s">
        <v>8941</v>
      </c>
      <c r="P8875" t="s">
        <v>8942</v>
      </c>
    </row>
    <row r="8876" spans="1:16" x14ac:dyDescent="0.25">
      <c r="A8876" t="s">
        <v>1</v>
      </c>
      <c r="B8876" t="s">
        <v>7009</v>
      </c>
      <c r="C8876" t="s">
        <v>180</v>
      </c>
      <c r="D8876" t="s">
        <v>3973</v>
      </c>
      <c r="E8876" t="s">
        <v>20</v>
      </c>
      <c r="F8876" t="b">
        <v>0</v>
      </c>
      <c r="G8876" t="s">
        <v>41</v>
      </c>
      <c r="H8876" s="4">
        <v>45770.417129629634</v>
      </c>
      <c r="I8876" t="b">
        <v>1</v>
      </c>
      <c r="J8876" t="b">
        <v>0</v>
      </c>
      <c r="K8876" t="s">
        <v>24</v>
      </c>
      <c r="L8876" t="s">
        <v>22</v>
      </c>
      <c r="M8876">
        <v>62500</v>
      </c>
      <c r="O8876" t="s">
        <v>7010</v>
      </c>
    </row>
    <row r="8877" spans="1:16" x14ac:dyDescent="0.25">
      <c r="A8877" t="s">
        <v>0</v>
      </c>
      <c r="B8877" t="s">
        <v>3030</v>
      </c>
      <c r="C8877" t="s">
        <v>465</v>
      </c>
      <c r="D8877" t="s">
        <v>3957</v>
      </c>
      <c r="E8877" t="s">
        <v>34</v>
      </c>
      <c r="F8877" t="b">
        <v>0</v>
      </c>
      <c r="G8877" t="s">
        <v>41</v>
      </c>
      <c r="H8877" s="4">
        <v>45770.417256944442</v>
      </c>
      <c r="I8877" t="b">
        <v>0</v>
      </c>
      <c r="J8877" t="b">
        <v>1</v>
      </c>
      <c r="K8877" t="s">
        <v>24</v>
      </c>
      <c r="L8877" t="s">
        <v>36</v>
      </c>
      <c r="N8877">
        <v>24.33499908447266</v>
      </c>
      <c r="O8877" t="s">
        <v>5168</v>
      </c>
    </row>
    <row r="8878" spans="1:16" x14ac:dyDescent="0.25">
      <c r="A8878" t="s">
        <v>2</v>
      </c>
      <c r="B8878" t="s">
        <v>4385</v>
      </c>
      <c r="C8878" t="s">
        <v>4386</v>
      </c>
      <c r="D8878" t="s">
        <v>2208</v>
      </c>
      <c r="E8878" t="s">
        <v>34</v>
      </c>
      <c r="F8878" t="b">
        <v>0</v>
      </c>
      <c r="G8878" t="s">
        <v>35</v>
      </c>
      <c r="H8878" s="4">
        <v>45770.418506944443</v>
      </c>
      <c r="I8878" t="b">
        <v>0</v>
      </c>
      <c r="J8878" t="b">
        <v>1</v>
      </c>
      <c r="K8878" t="s">
        <v>24</v>
      </c>
      <c r="L8878" t="s">
        <v>22</v>
      </c>
      <c r="M8878">
        <v>165000</v>
      </c>
      <c r="O8878" t="s">
        <v>428</v>
      </c>
      <c r="P8878" t="s">
        <v>4230</v>
      </c>
    </row>
    <row r="8879" spans="1:16" x14ac:dyDescent="0.25">
      <c r="A8879" t="s">
        <v>0</v>
      </c>
      <c r="B8879" t="s">
        <v>8282</v>
      </c>
      <c r="C8879" t="s">
        <v>559</v>
      </c>
      <c r="D8879" t="s">
        <v>3957</v>
      </c>
      <c r="E8879" t="s">
        <v>20</v>
      </c>
      <c r="F8879" t="b">
        <v>0</v>
      </c>
      <c r="G8879" t="s">
        <v>27</v>
      </c>
      <c r="H8879" s="4">
        <v>45770.500081018523</v>
      </c>
      <c r="I8879" t="b">
        <v>0</v>
      </c>
      <c r="J8879" t="b">
        <v>1</v>
      </c>
      <c r="K8879" t="s">
        <v>24</v>
      </c>
      <c r="L8879" t="s">
        <v>36</v>
      </c>
      <c r="N8879">
        <v>20.670000076293949</v>
      </c>
      <c r="O8879" t="s">
        <v>259</v>
      </c>
      <c r="P8879" t="s">
        <v>2838</v>
      </c>
    </row>
    <row r="8880" spans="1:16" x14ac:dyDescent="0.25">
      <c r="A8880" t="s">
        <v>28</v>
      </c>
      <c r="B8880" t="s">
        <v>12010</v>
      </c>
      <c r="C8880" t="s">
        <v>82</v>
      </c>
      <c r="D8880" t="s">
        <v>3973</v>
      </c>
      <c r="E8880" t="s">
        <v>20</v>
      </c>
      <c r="F8880" t="b">
        <v>0</v>
      </c>
      <c r="G8880" t="s">
        <v>27</v>
      </c>
      <c r="H8880" s="4">
        <v>45770.500902777778</v>
      </c>
      <c r="I8880" t="b">
        <v>0</v>
      </c>
      <c r="J8880" t="b">
        <v>1</v>
      </c>
      <c r="K8880" t="s">
        <v>24</v>
      </c>
      <c r="L8880" t="s">
        <v>22</v>
      </c>
      <c r="M8880">
        <v>179500</v>
      </c>
      <c r="O8880" t="s">
        <v>1172</v>
      </c>
      <c r="P8880" t="s">
        <v>893</v>
      </c>
    </row>
    <row r="8881" spans="1:16" x14ac:dyDescent="0.25">
      <c r="A8881" t="s">
        <v>1</v>
      </c>
      <c r="B8881" t="s">
        <v>11382</v>
      </c>
      <c r="C8881" t="s">
        <v>158</v>
      </c>
      <c r="D8881" t="s">
        <v>4035</v>
      </c>
      <c r="E8881" t="s">
        <v>20</v>
      </c>
      <c r="F8881" t="b">
        <v>0</v>
      </c>
      <c r="G8881" t="s">
        <v>158</v>
      </c>
      <c r="H8881" s="4">
        <v>45770.503032407411</v>
      </c>
      <c r="I8881" t="b">
        <v>0</v>
      </c>
      <c r="J8881" t="b">
        <v>0</v>
      </c>
      <c r="K8881" t="s">
        <v>158</v>
      </c>
      <c r="L8881" t="s">
        <v>22</v>
      </c>
      <c r="M8881">
        <v>87599.5</v>
      </c>
      <c r="O8881" t="s">
        <v>1906</v>
      </c>
      <c r="P8881" t="s">
        <v>2672</v>
      </c>
    </row>
    <row r="8882" spans="1:16" x14ac:dyDescent="0.25">
      <c r="A8882" t="s">
        <v>0</v>
      </c>
      <c r="B8882" t="s">
        <v>0</v>
      </c>
      <c r="C8882" t="s">
        <v>2023</v>
      </c>
      <c r="D8882" t="s">
        <v>7547</v>
      </c>
      <c r="E8882" t="s">
        <v>34</v>
      </c>
      <c r="F8882" t="b">
        <v>0</v>
      </c>
      <c r="G8882" t="s">
        <v>41</v>
      </c>
      <c r="H8882" s="4">
        <v>45770.542337962957</v>
      </c>
      <c r="I8882" t="b">
        <v>0</v>
      </c>
      <c r="J8882" t="b">
        <v>0</v>
      </c>
      <c r="K8882" t="s">
        <v>24</v>
      </c>
      <c r="L8882" t="s">
        <v>36</v>
      </c>
      <c r="N8882">
        <v>15</v>
      </c>
      <c r="O8882" t="s">
        <v>7548</v>
      </c>
      <c r="P8882" t="s">
        <v>61</v>
      </c>
    </row>
    <row r="8883" spans="1:16" x14ac:dyDescent="0.25">
      <c r="A8883" t="s">
        <v>2</v>
      </c>
      <c r="B8883" t="s">
        <v>11993</v>
      </c>
      <c r="C8883" t="s">
        <v>71</v>
      </c>
      <c r="D8883" t="s">
        <v>3973</v>
      </c>
      <c r="E8883" t="s">
        <v>20</v>
      </c>
      <c r="F8883" t="b">
        <v>0</v>
      </c>
      <c r="G8883" t="s">
        <v>27</v>
      </c>
      <c r="H8883" s="4">
        <v>45770.542928240742</v>
      </c>
      <c r="I8883" t="b">
        <v>0</v>
      </c>
      <c r="J8883" t="b">
        <v>1</v>
      </c>
      <c r="K8883" t="s">
        <v>24</v>
      </c>
      <c r="L8883" t="s">
        <v>22</v>
      </c>
      <c r="M8883">
        <v>138100</v>
      </c>
      <c r="O8883" t="s">
        <v>11994</v>
      </c>
      <c r="P8883" t="s">
        <v>11995</v>
      </c>
    </row>
    <row r="8884" spans="1:16" x14ac:dyDescent="0.25">
      <c r="A8884" t="s">
        <v>2</v>
      </c>
      <c r="B8884" t="s">
        <v>11996</v>
      </c>
      <c r="C8884" t="s">
        <v>693</v>
      </c>
      <c r="D8884" t="s">
        <v>3600</v>
      </c>
      <c r="E8884" t="s">
        <v>51</v>
      </c>
      <c r="F8884" t="b">
        <v>0</v>
      </c>
      <c r="G8884" t="s">
        <v>27</v>
      </c>
      <c r="H8884" s="4">
        <v>45770.543229166673</v>
      </c>
      <c r="I8884" t="b">
        <v>1</v>
      </c>
      <c r="J8884" t="b">
        <v>0</v>
      </c>
      <c r="K8884" t="s">
        <v>24</v>
      </c>
      <c r="L8884" t="s">
        <v>36</v>
      </c>
      <c r="N8884">
        <v>40</v>
      </c>
      <c r="O8884" t="s">
        <v>11997</v>
      </c>
      <c r="P8884" t="s">
        <v>11998</v>
      </c>
    </row>
    <row r="8885" spans="1:16" x14ac:dyDescent="0.25">
      <c r="A8885" t="s">
        <v>1</v>
      </c>
      <c r="B8885" t="s">
        <v>11999</v>
      </c>
      <c r="C8885" t="s">
        <v>1240</v>
      </c>
      <c r="D8885" t="s">
        <v>7853</v>
      </c>
      <c r="E8885" t="s">
        <v>20</v>
      </c>
      <c r="F8885" t="b">
        <v>0</v>
      </c>
      <c r="G8885" t="s">
        <v>27</v>
      </c>
      <c r="H8885" s="4">
        <v>45770.584340277783</v>
      </c>
      <c r="I8885" t="b">
        <v>0</v>
      </c>
      <c r="J8885" t="b">
        <v>1</v>
      </c>
      <c r="K8885" t="s">
        <v>24</v>
      </c>
      <c r="L8885" t="s">
        <v>22</v>
      </c>
      <c r="M8885">
        <v>45000</v>
      </c>
      <c r="O8885" t="s">
        <v>2897</v>
      </c>
      <c r="P8885" t="s">
        <v>1749</v>
      </c>
    </row>
    <row r="8886" spans="1:16" x14ac:dyDescent="0.25">
      <c r="A8886" t="s">
        <v>19</v>
      </c>
      <c r="B8886" t="s">
        <v>9941</v>
      </c>
      <c r="C8886" t="s">
        <v>555</v>
      </c>
      <c r="D8886" t="s">
        <v>3957</v>
      </c>
      <c r="E8886" t="s">
        <v>20</v>
      </c>
      <c r="F8886" t="b">
        <v>0</v>
      </c>
      <c r="G8886" t="s">
        <v>30</v>
      </c>
      <c r="H8886" s="4">
        <v>45770.584976851853</v>
      </c>
      <c r="I8886" t="b">
        <v>0</v>
      </c>
      <c r="J8886" t="b">
        <v>1</v>
      </c>
      <c r="K8886" t="s">
        <v>24</v>
      </c>
      <c r="L8886" t="s">
        <v>36</v>
      </c>
      <c r="N8886">
        <v>40.81500244140625</v>
      </c>
      <c r="O8886" t="s">
        <v>75</v>
      </c>
      <c r="P8886" t="s">
        <v>9942</v>
      </c>
    </row>
    <row r="8887" spans="1:16" x14ac:dyDescent="0.25">
      <c r="A8887" t="s">
        <v>89</v>
      </c>
      <c r="B8887" t="s">
        <v>10599</v>
      </c>
      <c r="C8887" t="s">
        <v>39</v>
      </c>
      <c r="D8887" t="s">
        <v>3973</v>
      </c>
      <c r="E8887" t="s">
        <v>20</v>
      </c>
      <c r="F8887" t="b">
        <v>1</v>
      </c>
      <c r="G8887" t="s">
        <v>27</v>
      </c>
      <c r="H8887" s="4">
        <v>45770.627164351848</v>
      </c>
      <c r="I8887" t="b">
        <v>1</v>
      </c>
      <c r="J8887" t="b">
        <v>1</v>
      </c>
      <c r="K8887" t="s">
        <v>24</v>
      </c>
      <c r="L8887" t="s">
        <v>22</v>
      </c>
      <c r="M8887">
        <v>192500</v>
      </c>
      <c r="O8887" t="s">
        <v>123</v>
      </c>
      <c r="P8887" t="s">
        <v>10600</v>
      </c>
    </row>
    <row r="8888" spans="1:16" x14ac:dyDescent="0.25">
      <c r="A8888" t="s">
        <v>25</v>
      </c>
      <c r="B8888" t="s">
        <v>25</v>
      </c>
      <c r="C8888" t="s">
        <v>555</v>
      </c>
      <c r="D8888" t="s">
        <v>4084</v>
      </c>
      <c r="E8888" t="s">
        <v>20</v>
      </c>
      <c r="F8888" t="b">
        <v>0</v>
      </c>
      <c r="G8888" t="s">
        <v>30</v>
      </c>
      <c r="H8888" s="4">
        <v>45770.627523148149</v>
      </c>
      <c r="I8888" t="b">
        <v>0</v>
      </c>
      <c r="J8888" t="b">
        <v>1</v>
      </c>
      <c r="K8888" t="s">
        <v>24</v>
      </c>
      <c r="L8888" t="s">
        <v>36</v>
      </c>
      <c r="N8888">
        <v>25.2400016784668</v>
      </c>
      <c r="O8888" t="s">
        <v>2075</v>
      </c>
      <c r="P8888" t="s">
        <v>6153</v>
      </c>
    </row>
    <row r="8889" spans="1:16" x14ac:dyDescent="0.25">
      <c r="A8889" t="s">
        <v>2</v>
      </c>
      <c r="B8889" t="s">
        <v>12000</v>
      </c>
      <c r="C8889" t="s">
        <v>12001</v>
      </c>
      <c r="D8889" t="s">
        <v>3828</v>
      </c>
      <c r="E8889" t="s">
        <v>20</v>
      </c>
      <c r="F8889" t="b">
        <v>0</v>
      </c>
      <c r="G8889" t="s">
        <v>41</v>
      </c>
      <c r="H8889" s="4">
        <v>45770.710231481477</v>
      </c>
      <c r="I8889" t="b">
        <v>0</v>
      </c>
      <c r="J8889" t="b">
        <v>1</v>
      </c>
      <c r="K8889" t="s">
        <v>24</v>
      </c>
      <c r="L8889" t="s">
        <v>22</v>
      </c>
      <c r="M8889">
        <v>75000</v>
      </c>
      <c r="O8889" t="s">
        <v>12002</v>
      </c>
      <c r="P8889" t="s">
        <v>12003</v>
      </c>
    </row>
    <row r="8890" spans="1:16" x14ac:dyDescent="0.25">
      <c r="A8890" t="s">
        <v>2</v>
      </c>
      <c r="B8890" t="s">
        <v>6769</v>
      </c>
      <c r="C8890" t="s">
        <v>5287</v>
      </c>
      <c r="D8890" t="s">
        <v>5243</v>
      </c>
      <c r="E8890" t="s">
        <v>20</v>
      </c>
      <c r="F8890" t="b">
        <v>0</v>
      </c>
      <c r="G8890" t="s">
        <v>27</v>
      </c>
      <c r="H8890" s="4">
        <v>45770.710601851853</v>
      </c>
      <c r="I8890" t="b">
        <v>0</v>
      </c>
      <c r="J8890" t="b">
        <v>1</v>
      </c>
      <c r="K8890" t="s">
        <v>24</v>
      </c>
      <c r="L8890" t="s">
        <v>22</v>
      </c>
      <c r="M8890">
        <v>165000</v>
      </c>
      <c r="O8890" t="s">
        <v>2912</v>
      </c>
      <c r="P8890" t="s">
        <v>6770</v>
      </c>
    </row>
    <row r="8891" spans="1:16" x14ac:dyDescent="0.25">
      <c r="A8891" t="s">
        <v>25</v>
      </c>
      <c r="B8891" t="s">
        <v>12011</v>
      </c>
      <c r="C8891" t="s">
        <v>203</v>
      </c>
      <c r="D8891" t="s">
        <v>3973</v>
      </c>
      <c r="E8891" t="s">
        <v>20</v>
      </c>
      <c r="F8891" t="b">
        <v>0</v>
      </c>
      <c r="G8891" t="s">
        <v>23</v>
      </c>
      <c r="H8891" s="4">
        <v>45770.727685185193</v>
      </c>
      <c r="I8891" t="b">
        <v>0</v>
      </c>
      <c r="J8891" t="b">
        <v>1</v>
      </c>
      <c r="K8891" t="s">
        <v>24</v>
      </c>
      <c r="L8891" t="s">
        <v>22</v>
      </c>
      <c r="M8891">
        <v>95000</v>
      </c>
      <c r="O8891" t="s">
        <v>12012</v>
      </c>
      <c r="P8891" t="s">
        <v>2804</v>
      </c>
    </row>
    <row r="8892" spans="1:16" x14ac:dyDescent="0.25">
      <c r="A8892" t="s">
        <v>2</v>
      </c>
      <c r="B8892" t="s">
        <v>8530</v>
      </c>
      <c r="C8892" t="s">
        <v>26</v>
      </c>
      <c r="D8892" t="s">
        <v>3957</v>
      </c>
      <c r="E8892" t="s">
        <v>20</v>
      </c>
      <c r="F8892" t="b">
        <v>0</v>
      </c>
      <c r="G8892" t="s">
        <v>23</v>
      </c>
      <c r="H8892" s="4">
        <v>45770.768310185187</v>
      </c>
      <c r="I8892" t="b">
        <v>0</v>
      </c>
      <c r="J8892" t="b">
        <v>1</v>
      </c>
      <c r="K8892" t="s">
        <v>24</v>
      </c>
      <c r="L8892" t="s">
        <v>36</v>
      </c>
      <c r="N8892">
        <v>61.159996032714837</v>
      </c>
      <c r="O8892" t="s">
        <v>8531</v>
      </c>
      <c r="P8892" t="s">
        <v>8532</v>
      </c>
    </row>
    <row r="8893" spans="1:16" x14ac:dyDescent="0.25">
      <c r="A8893" t="s">
        <v>1</v>
      </c>
      <c r="B8893" t="s">
        <v>264</v>
      </c>
      <c r="C8893" t="s">
        <v>304</v>
      </c>
      <c r="D8893" t="s">
        <v>3973</v>
      </c>
      <c r="E8893" t="s">
        <v>20</v>
      </c>
      <c r="F8893" t="b">
        <v>0</v>
      </c>
      <c r="G8893" t="s">
        <v>27</v>
      </c>
      <c r="H8893" s="4">
        <v>45770.792581018519</v>
      </c>
      <c r="I8893" t="b">
        <v>0</v>
      </c>
      <c r="J8893" t="b">
        <v>0</v>
      </c>
      <c r="K8893" t="s">
        <v>24</v>
      </c>
      <c r="L8893" t="s">
        <v>22</v>
      </c>
      <c r="M8893">
        <v>135000</v>
      </c>
      <c r="O8893" t="s">
        <v>12004</v>
      </c>
      <c r="P8893" t="s">
        <v>12005</v>
      </c>
    </row>
    <row r="8894" spans="1:16" x14ac:dyDescent="0.25">
      <c r="A8894" t="s">
        <v>25</v>
      </c>
      <c r="B8894" t="s">
        <v>8199</v>
      </c>
      <c r="C8894" t="s">
        <v>985</v>
      </c>
      <c r="D8894" t="s">
        <v>3973</v>
      </c>
      <c r="E8894" t="s">
        <v>51</v>
      </c>
      <c r="F8894" t="b">
        <v>0</v>
      </c>
      <c r="G8894" t="s">
        <v>27</v>
      </c>
      <c r="H8894" s="4">
        <v>45770.833414351851</v>
      </c>
      <c r="I8894" t="b">
        <v>0</v>
      </c>
      <c r="J8894" t="b">
        <v>0</v>
      </c>
      <c r="K8894" t="s">
        <v>24</v>
      </c>
      <c r="L8894" t="s">
        <v>36</v>
      </c>
      <c r="N8894">
        <v>75.5</v>
      </c>
      <c r="O8894" t="s">
        <v>1392</v>
      </c>
      <c r="P8894" t="s">
        <v>2754</v>
      </c>
    </row>
    <row r="8895" spans="1:16" x14ac:dyDescent="0.25">
      <c r="A8895" t="s">
        <v>0</v>
      </c>
      <c r="B8895" t="s">
        <v>7592</v>
      </c>
      <c r="C8895" t="s">
        <v>82</v>
      </c>
      <c r="D8895" t="s">
        <v>3973</v>
      </c>
      <c r="E8895" t="s">
        <v>20</v>
      </c>
      <c r="F8895" t="b">
        <v>0</v>
      </c>
      <c r="G8895" t="s">
        <v>27</v>
      </c>
      <c r="H8895" s="4">
        <v>45770.8750462963</v>
      </c>
      <c r="I8895" t="b">
        <v>0</v>
      </c>
      <c r="J8895" t="b">
        <v>1</v>
      </c>
      <c r="K8895" t="s">
        <v>24</v>
      </c>
      <c r="L8895" t="s">
        <v>22</v>
      </c>
      <c r="M8895">
        <v>130000</v>
      </c>
      <c r="O8895" t="s">
        <v>387</v>
      </c>
      <c r="P8895" t="s">
        <v>7593</v>
      </c>
    </row>
    <row r="8896" spans="1:16" x14ac:dyDescent="0.25">
      <c r="A8896" t="s">
        <v>2</v>
      </c>
      <c r="B8896" t="s">
        <v>195</v>
      </c>
      <c r="C8896" t="s">
        <v>1243</v>
      </c>
      <c r="D8896" t="s">
        <v>4035</v>
      </c>
      <c r="E8896" t="s">
        <v>20</v>
      </c>
      <c r="F8896" t="b">
        <v>0</v>
      </c>
      <c r="G8896" t="s">
        <v>414</v>
      </c>
      <c r="H8896" s="4">
        <v>45770.882592592592</v>
      </c>
      <c r="I8896" t="b">
        <v>0</v>
      </c>
      <c r="J8896" t="b">
        <v>0</v>
      </c>
      <c r="K8896" t="s">
        <v>414</v>
      </c>
      <c r="L8896" t="s">
        <v>22</v>
      </c>
      <c r="M8896">
        <v>83999.5</v>
      </c>
      <c r="O8896" t="s">
        <v>695</v>
      </c>
      <c r="P8896" t="s">
        <v>7262</v>
      </c>
    </row>
    <row r="8897" spans="1:16" x14ac:dyDescent="0.25">
      <c r="A8897" t="s">
        <v>19</v>
      </c>
      <c r="B8897" t="s">
        <v>12006</v>
      </c>
      <c r="C8897" t="s">
        <v>82</v>
      </c>
      <c r="D8897" t="s">
        <v>3973</v>
      </c>
      <c r="E8897" t="s">
        <v>20</v>
      </c>
      <c r="F8897" t="b">
        <v>0</v>
      </c>
      <c r="G8897" t="s">
        <v>27</v>
      </c>
      <c r="H8897" s="4">
        <v>45770.958379629628</v>
      </c>
      <c r="I8897" t="b">
        <v>1</v>
      </c>
      <c r="J8897" t="b">
        <v>1</v>
      </c>
      <c r="K8897" t="s">
        <v>24</v>
      </c>
      <c r="L8897" t="s">
        <v>22</v>
      </c>
      <c r="M8897">
        <v>211500</v>
      </c>
      <c r="O8897" t="s">
        <v>12007</v>
      </c>
    </row>
    <row r="8898" spans="1:16" x14ac:dyDescent="0.25">
      <c r="A8898" t="s">
        <v>0</v>
      </c>
      <c r="B8898" t="s">
        <v>1246</v>
      </c>
      <c r="C8898" t="s">
        <v>5180</v>
      </c>
      <c r="D8898" t="s">
        <v>2208</v>
      </c>
      <c r="E8898" t="s">
        <v>20</v>
      </c>
      <c r="F8898" t="b">
        <v>0</v>
      </c>
      <c r="G8898" t="s">
        <v>27</v>
      </c>
      <c r="H8898" s="4">
        <v>45770.958460648151</v>
      </c>
      <c r="I8898" t="b">
        <v>0</v>
      </c>
      <c r="J8898" t="b">
        <v>0</v>
      </c>
      <c r="K8898" t="s">
        <v>24</v>
      </c>
      <c r="L8898" t="s">
        <v>22</v>
      </c>
      <c r="M8898">
        <v>110000</v>
      </c>
      <c r="O8898" t="s">
        <v>5181</v>
      </c>
      <c r="P8898" t="s">
        <v>5182</v>
      </c>
    </row>
    <row r="8899" spans="1:16" x14ac:dyDescent="0.25">
      <c r="A8899" t="s">
        <v>19</v>
      </c>
      <c r="B8899" t="s">
        <v>12008</v>
      </c>
      <c r="C8899" t="s">
        <v>71</v>
      </c>
      <c r="D8899" t="s">
        <v>3973</v>
      </c>
      <c r="E8899" t="s">
        <v>20</v>
      </c>
      <c r="F8899" t="b">
        <v>0</v>
      </c>
      <c r="G8899" t="s">
        <v>27</v>
      </c>
      <c r="H8899" s="4">
        <v>45770.960034722222</v>
      </c>
      <c r="I8899" t="b">
        <v>1</v>
      </c>
      <c r="J8899" t="b">
        <v>1</v>
      </c>
      <c r="K8899" t="s">
        <v>24</v>
      </c>
      <c r="L8899" t="s">
        <v>22</v>
      </c>
      <c r="M8899">
        <v>160000</v>
      </c>
      <c r="O8899" t="s">
        <v>1172</v>
      </c>
      <c r="P8899" t="s">
        <v>582</v>
      </c>
    </row>
    <row r="8900" spans="1:16" x14ac:dyDescent="0.25">
      <c r="A8900" t="s">
        <v>2</v>
      </c>
      <c r="B8900" t="s">
        <v>2314</v>
      </c>
      <c r="C8900" t="s">
        <v>114</v>
      </c>
      <c r="D8900" t="s">
        <v>3973</v>
      </c>
      <c r="E8900" t="s">
        <v>20</v>
      </c>
      <c r="F8900" t="b">
        <v>0</v>
      </c>
      <c r="G8900" t="s">
        <v>27</v>
      </c>
      <c r="H8900" s="4">
        <v>45770.960069444453</v>
      </c>
      <c r="I8900" t="b">
        <v>0</v>
      </c>
      <c r="J8900" t="b">
        <v>1</v>
      </c>
      <c r="K8900" t="s">
        <v>24</v>
      </c>
      <c r="L8900" t="s">
        <v>22</v>
      </c>
      <c r="M8900">
        <v>162000</v>
      </c>
      <c r="O8900" t="s">
        <v>173</v>
      </c>
      <c r="P8900" t="s">
        <v>12009</v>
      </c>
    </row>
    <row r="8901" spans="1:16" x14ac:dyDescent="0.25">
      <c r="A8901" t="s">
        <v>0</v>
      </c>
      <c r="B8901" t="s">
        <v>11987</v>
      </c>
      <c r="C8901" t="s">
        <v>953</v>
      </c>
      <c r="D8901" t="s">
        <v>3973</v>
      </c>
      <c r="E8901" t="s">
        <v>20</v>
      </c>
      <c r="F8901" t="b">
        <v>0</v>
      </c>
      <c r="G8901" t="s">
        <v>30</v>
      </c>
      <c r="H8901" s="4">
        <v>45771.000543981478</v>
      </c>
      <c r="I8901" t="b">
        <v>1</v>
      </c>
      <c r="J8901" t="b">
        <v>1</v>
      </c>
      <c r="K8901" t="s">
        <v>24</v>
      </c>
      <c r="L8901" t="s">
        <v>22</v>
      </c>
      <c r="M8901">
        <v>109000</v>
      </c>
      <c r="O8901" t="s">
        <v>954</v>
      </c>
      <c r="P8901" t="s">
        <v>11988</v>
      </c>
    </row>
    <row r="8902" spans="1:16" x14ac:dyDescent="0.25">
      <c r="A8902" t="s">
        <v>2</v>
      </c>
      <c r="B8902" t="s">
        <v>2</v>
      </c>
      <c r="C8902" t="s">
        <v>801</v>
      </c>
      <c r="D8902" t="s">
        <v>4753</v>
      </c>
      <c r="E8902" t="s">
        <v>20</v>
      </c>
      <c r="F8902" t="b">
        <v>0</v>
      </c>
      <c r="G8902" t="s">
        <v>27</v>
      </c>
      <c r="H8902" s="4">
        <v>45771.001631944448</v>
      </c>
      <c r="I8902" t="b">
        <v>1</v>
      </c>
      <c r="J8902" t="b">
        <v>0</v>
      </c>
      <c r="K8902" t="s">
        <v>24</v>
      </c>
      <c r="L8902" t="s">
        <v>22</v>
      </c>
      <c r="M8902">
        <v>140000</v>
      </c>
      <c r="O8902" t="s">
        <v>289</v>
      </c>
      <c r="P8902" t="s">
        <v>710</v>
      </c>
    </row>
    <row r="8903" spans="1:16" x14ac:dyDescent="0.25">
      <c r="A8903" t="s">
        <v>2</v>
      </c>
      <c r="B8903" t="s">
        <v>1059</v>
      </c>
      <c r="C8903" t="s">
        <v>10628</v>
      </c>
      <c r="D8903" t="s">
        <v>5123</v>
      </c>
      <c r="E8903" t="s">
        <v>20</v>
      </c>
      <c r="F8903" t="b">
        <v>0</v>
      </c>
      <c r="G8903" t="s">
        <v>27</v>
      </c>
      <c r="H8903" s="4">
        <v>45771.002025462964</v>
      </c>
      <c r="I8903" t="b">
        <v>0</v>
      </c>
      <c r="J8903" t="b">
        <v>1</v>
      </c>
      <c r="K8903" t="s">
        <v>24</v>
      </c>
      <c r="L8903" t="s">
        <v>22</v>
      </c>
      <c r="M8903">
        <v>135000</v>
      </c>
      <c r="O8903" t="s">
        <v>428</v>
      </c>
      <c r="P8903" t="s">
        <v>4240</v>
      </c>
    </row>
    <row r="8904" spans="1:16" x14ac:dyDescent="0.25">
      <c r="A8904" t="s">
        <v>2</v>
      </c>
      <c r="B8904" t="s">
        <v>117</v>
      </c>
      <c r="C8904" t="s">
        <v>889</v>
      </c>
      <c r="D8904" t="s">
        <v>4084</v>
      </c>
      <c r="E8904" t="s">
        <v>20</v>
      </c>
      <c r="F8904" t="b">
        <v>0</v>
      </c>
      <c r="G8904" t="s">
        <v>41</v>
      </c>
      <c r="H8904" s="4">
        <v>45771.002152777779</v>
      </c>
      <c r="I8904" t="b">
        <v>0</v>
      </c>
      <c r="J8904" t="b">
        <v>0</v>
      </c>
      <c r="K8904" t="s">
        <v>24</v>
      </c>
      <c r="L8904" t="s">
        <v>22</v>
      </c>
      <c r="M8904">
        <v>189000</v>
      </c>
      <c r="O8904" t="s">
        <v>772</v>
      </c>
      <c r="P8904" t="s">
        <v>1161</v>
      </c>
    </row>
    <row r="8905" spans="1:16" x14ac:dyDescent="0.25">
      <c r="A8905" t="s">
        <v>2</v>
      </c>
      <c r="B8905" t="s">
        <v>11989</v>
      </c>
      <c r="C8905" t="s">
        <v>2293</v>
      </c>
      <c r="D8905" t="s">
        <v>5123</v>
      </c>
      <c r="E8905" t="s">
        <v>20</v>
      </c>
      <c r="F8905" t="b">
        <v>0</v>
      </c>
      <c r="G8905" t="s">
        <v>52</v>
      </c>
      <c r="H8905" s="4">
        <v>45771.003472222219</v>
      </c>
      <c r="I8905" t="b">
        <v>0</v>
      </c>
      <c r="J8905" t="b">
        <v>0</v>
      </c>
      <c r="K8905" t="s">
        <v>24</v>
      </c>
      <c r="L8905" t="s">
        <v>22</v>
      </c>
      <c r="M8905">
        <v>100000</v>
      </c>
      <c r="O8905" t="s">
        <v>374</v>
      </c>
      <c r="P8905" t="s">
        <v>11990</v>
      </c>
    </row>
    <row r="8906" spans="1:16" x14ac:dyDescent="0.25">
      <c r="A8906" t="s">
        <v>2</v>
      </c>
      <c r="B8906" t="s">
        <v>6105</v>
      </c>
      <c r="C8906" t="s">
        <v>939</v>
      </c>
      <c r="D8906" t="s">
        <v>4035</v>
      </c>
      <c r="E8906" t="s">
        <v>20</v>
      </c>
      <c r="F8906" t="b">
        <v>0</v>
      </c>
      <c r="G8906" t="s">
        <v>158</v>
      </c>
      <c r="H8906" s="4">
        <v>45771.00409722222</v>
      </c>
      <c r="I8906" t="b">
        <v>0</v>
      </c>
      <c r="J8906" t="b">
        <v>0</v>
      </c>
      <c r="K8906" t="s">
        <v>158</v>
      </c>
      <c r="L8906" t="s">
        <v>22</v>
      </c>
      <c r="M8906">
        <v>68730</v>
      </c>
      <c r="O8906" t="s">
        <v>2768</v>
      </c>
      <c r="P8906" t="s">
        <v>6106</v>
      </c>
    </row>
    <row r="8907" spans="1:16" x14ac:dyDescent="0.25">
      <c r="A8907" t="s">
        <v>25</v>
      </c>
      <c r="B8907" t="s">
        <v>11991</v>
      </c>
      <c r="C8907" t="s">
        <v>42</v>
      </c>
      <c r="D8907" t="s">
        <v>2208</v>
      </c>
      <c r="E8907" t="s">
        <v>20</v>
      </c>
      <c r="F8907" t="b">
        <v>0</v>
      </c>
      <c r="G8907" t="s">
        <v>41</v>
      </c>
      <c r="H8907" s="4">
        <v>45771.250219907408</v>
      </c>
      <c r="I8907" t="b">
        <v>0</v>
      </c>
      <c r="J8907" t="b">
        <v>1</v>
      </c>
      <c r="K8907" t="s">
        <v>24</v>
      </c>
      <c r="L8907" t="s">
        <v>22</v>
      </c>
      <c r="M8907">
        <v>153000</v>
      </c>
      <c r="O8907" t="s">
        <v>428</v>
      </c>
      <c r="P8907" t="s">
        <v>11992</v>
      </c>
    </row>
    <row r="8908" spans="1:16" x14ac:dyDescent="0.25">
      <c r="A8908" t="s">
        <v>1</v>
      </c>
      <c r="B8908" t="s">
        <v>6869</v>
      </c>
      <c r="C8908" t="s">
        <v>953</v>
      </c>
      <c r="D8908" t="s">
        <v>5535</v>
      </c>
      <c r="E8908" t="s">
        <v>20</v>
      </c>
      <c r="F8908" t="b">
        <v>0</v>
      </c>
      <c r="G8908" t="s">
        <v>30</v>
      </c>
      <c r="H8908" s="4">
        <v>45771.252025462964</v>
      </c>
      <c r="I8908" t="b">
        <v>0</v>
      </c>
      <c r="J8908" t="b">
        <v>1</v>
      </c>
      <c r="K8908" t="s">
        <v>24</v>
      </c>
      <c r="L8908" t="s">
        <v>22</v>
      </c>
      <c r="M8908">
        <v>108267</v>
      </c>
      <c r="O8908" t="s">
        <v>6870</v>
      </c>
      <c r="P8908" t="s">
        <v>6367</v>
      </c>
    </row>
    <row r="8909" spans="1:16" x14ac:dyDescent="0.25">
      <c r="A8909" t="s">
        <v>40</v>
      </c>
      <c r="B8909" t="s">
        <v>57</v>
      </c>
      <c r="C8909" t="s">
        <v>44</v>
      </c>
      <c r="D8909" t="s">
        <v>3970</v>
      </c>
      <c r="E8909" t="s">
        <v>20</v>
      </c>
      <c r="F8909" t="b">
        <v>0</v>
      </c>
      <c r="G8909" t="s">
        <v>41</v>
      </c>
      <c r="H8909" s="4">
        <v>45771.252106481479</v>
      </c>
      <c r="I8909" t="b">
        <v>0</v>
      </c>
      <c r="J8909" t="b">
        <v>0</v>
      </c>
      <c r="K8909" t="s">
        <v>24</v>
      </c>
      <c r="L8909" t="s">
        <v>22</v>
      </c>
      <c r="M8909">
        <v>155000</v>
      </c>
      <c r="O8909" t="s">
        <v>5438</v>
      </c>
      <c r="P8909" t="s">
        <v>5439</v>
      </c>
    </row>
    <row r="8910" spans="1:16" x14ac:dyDescent="0.25">
      <c r="A8910" t="s">
        <v>0</v>
      </c>
      <c r="B8910" t="s">
        <v>8807</v>
      </c>
      <c r="C8910" t="s">
        <v>39</v>
      </c>
      <c r="D8910" t="s">
        <v>2208</v>
      </c>
      <c r="E8910" t="s">
        <v>20</v>
      </c>
      <c r="F8910" t="b">
        <v>1</v>
      </c>
      <c r="G8910" t="s">
        <v>1247</v>
      </c>
      <c r="H8910" s="4">
        <v>45771.277222222219</v>
      </c>
      <c r="I8910" t="b">
        <v>0</v>
      </c>
      <c r="J8910" t="b">
        <v>0</v>
      </c>
      <c r="K8910" t="s">
        <v>1247</v>
      </c>
      <c r="L8910" t="s">
        <v>22</v>
      </c>
      <c r="M8910">
        <v>80000</v>
      </c>
      <c r="O8910" t="s">
        <v>12013</v>
      </c>
      <c r="P8910" t="s">
        <v>8809</v>
      </c>
    </row>
    <row r="8911" spans="1:16" x14ac:dyDescent="0.25">
      <c r="A8911" t="s">
        <v>40</v>
      </c>
      <c r="B8911" t="s">
        <v>2410</v>
      </c>
      <c r="C8911" t="s">
        <v>4317</v>
      </c>
      <c r="D8911" t="s">
        <v>3108</v>
      </c>
      <c r="E8911" t="s">
        <v>20</v>
      </c>
      <c r="F8911" t="b">
        <v>0</v>
      </c>
      <c r="G8911" t="s">
        <v>4318</v>
      </c>
      <c r="H8911" s="4">
        <v>45771.292534722219</v>
      </c>
      <c r="I8911" t="b">
        <v>1</v>
      </c>
      <c r="J8911" t="b">
        <v>0</v>
      </c>
      <c r="K8911" t="s">
        <v>4318</v>
      </c>
      <c r="L8911" t="s">
        <v>22</v>
      </c>
      <c r="M8911">
        <v>24000</v>
      </c>
      <c r="O8911" t="s">
        <v>2018</v>
      </c>
      <c r="P8911" t="s">
        <v>4319</v>
      </c>
    </row>
    <row r="8912" spans="1:16" x14ac:dyDescent="0.25">
      <c r="A8912" t="s">
        <v>25</v>
      </c>
      <c r="B8912" t="s">
        <v>9113</v>
      </c>
      <c r="C8912" t="s">
        <v>1099</v>
      </c>
      <c r="D8912" t="s">
        <v>3957</v>
      </c>
      <c r="E8912" t="s">
        <v>34</v>
      </c>
      <c r="F8912" t="b">
        <v>0</v>
      </c>
      <c r="G8912" t="s">
        <v>27</v>
      </c>
      <c r="H8912" s="4">
        <v>45771.416770833333</v>
      </c>
      <c r="I8912" t="b">
        <v>1</v>
      </c>
      <c r="J8912" t="b">
        <v>0</v>
      </c>
      <c r="K8912" t="s">
        <v>24</v>
      </c>
      <c r="L8912" t="s">
        <v>36</v>
      </c>
      <c r="N8912">
        <v>27.979999542236332</v>
      </c>
      <c r="O8912" t="s">
        <v>319</v>
      </c>
      <c r="P8912" t="s">
        <v>2128</v>
      </c>
    </row>
    <row r="8913" spans="1:16" x14ac:dyDescent="0.25">
      <c r="A8913" t="s">
        <v>0</v>
      </c>
      <c r="B8913" t="s">
        <v>8940</v>
      </c>
      <c r="C8913" t="s">
        <v>39</v>
      </c>
      <c r="D8913" t="s">
        <v>3957</v>
      </c>
      <c r="E8913" t="s">
        <v>34</v>
      </c>
      <c r="F8913" t="b">
        <v>1</v>
      </c>
      <c r="G8913" t="s">
        <v>27</v>
      </c>
      <c r="H8913" s="4">
        <v>45771.416875000003</v>
      </c>
      <c r="I8913" t="b">
        <v>0</v>
      </c>
      <c r="J8913" t="b">
        <v>0</v>
      </c>
      <c r="K8913" t="s">
        <v>24</v>
      </c>
      <c r="L8913" t="s">
        <v>36</v>
      </c>
      <c r="N8913">
        <v>26.389999389648441</v>
      </c>
      <c r="O8913" t="s">
        <v>8941</v>
      </c>
      <c r="P8913" t="s">
        <v>8942</v>
      </c>
    </row>
    <row r="8914" spans="1:16" x14ac:dyDescent="0.25">
      <c r="A8914" t="s">
        <v>1</v>
      </c>
      <c r="B8914" t="s">
        <v>7009</v>
      </c>
      <c r="C8914" t="s">
        <v>180</v>
      </c>
      <c r="D8914" t="s">
        <v>3973</v>
      </c>
      <c r="E8914" t="s">
        <v>20</v>
      </c>
      <c r="F8914" t="b">
        <v>0</v>
      </c>
      <c r="G8914" t="s">
        <v>41</v>
      </c>
      <c r="H8914" s="4">
        <v>45771.417129629634</v>
      </c>
      <c r="I8914" t="b">
        <v>1</v>
      </c>
      <c r="J8914" t="b">
        <v>0</v>
      </c>
      <c r="K8914" t="s">
        <v>24</v>
      </c>
      <c r="L8914" t="s">
        <v>22</v>
      </c>
      <c r="M8914">
        <v>62500</v>
      </c>
      <c r="O8914" t="s">
        <v>7010</v>
      </c>
    </row>
    <row r="8915" spans="1:16" x14ac:dyDescent="0.25">
      <c r="A8915" t="s">
        <v>0</v>
      </c>
      <c r="B8915" t="s">
        <v>3030</v>
      </c>
      <c r="C8915" t="s">
        <v>465</v>
      </c>
      <c r="D8915" t="s">
        <v>3957</v>
      </c>
      <c r="E8915" t="s">
        <v>34</v>
      </c>
      <c r="F8915" t="b">
        <v>0</v>
      </c>
      <c r="G8915" t="s">
        <v>41</v>
      </c>
      <c r="H8915" s="4">
        <v>45771.417256944442</v>
      </c>
      <c r="I8915" t="b">
        <v>0</v>
      </c>
      <c r="J8915" t="b">
        <v>1</v>
      </c>
      <c r="K8915" t="s">
        <v>24</v>
      </c>
      <c r="L8915" t="s">
        <v>36</v>
      </c>
      <c r="N8915">
        <v>24.33499908447266</v>
      </c>
      <c r="O8915" t="s">
        <v>5168</v>
      </c>
    </row>
    <row r="8916" spans="1:16" x14ac:dyDescent="0.25">
      <c r="A8916" t="s">
        <v>2</v>
      </c>
      <c r="B8916" t="s">
        <v>4385</v>
      </c>
      <c r="C8916" t="s">
        <v>4386</v>
      </c>
      <c r="D8916" t="s">
        <v>2208</v>
      </c>
      <c r="E8916" t="s">
        <v>34</v>
      </c>
      <c r="F8916" t="b">
        <v>0</v>
      </c>
      <c r="G8916" t="s">
        <v>35</v>
      </c>
      <c r="H8916" s="4">
        <v>45771.418506944443</v>
      </c>
      <c r="I8916" t="b">
        <v>0</v>
      </c>
      <c r="J8916" t="b">
        <v>1</v>
      </c>
      <c r="K8916" t="s">
        <v>24</v>
      </c>
      <c r="L8916" t="s">
        <v>22</v>
      </c>
      <c r="M8916">
        <v>165000</v>
      </c>
      <c r="O8916" t="s">
        <v>428</v>
      </c>
      <c r="P8916" t="s">
        <v>4230</v>
      </c>
    </row>
    <row r="8917" spans="1:16" x14ac:dyDescent="0.25">
      <c r="A8917" t="s">
        <v>0</v>
      </c>
      <c r="B8917" t="s">
        <v>8282</v>
      </c>
      <c r="C8917" t="s">
        <v>559</v>
      </c>
      <c r="D8917" t="s">
        <v>3957</v>
      </c>
      <c r="E8917" t="s">
        <v>20</v>
      </c>
      <c r="F8917" t="b">
        <v>0</v>
      </c>
      <c r="G8917" t="s">
        <v>27</v>
      </c>
      <c r="H8917" s="4">
        <v>45771.500081018523</v>
      </c>
      <c r="I8917" t="b">
        <v>0</v>
      </c>
      <c r="J8917" t="b">
        <v>1</v>
      </c>
      <c r="K8917" t="s">
        <v>24</v>
      </c>
      <c r="L8917" t="s">
        <v>36</v>
      </c>
      <c r="N8917">
        <v>20.670000076293949</v>
      </c>
      <c r="O8917" t="s">
        <v>259</v>
      </c>
      <c r="P8917" t="s">
        <v>2838</v>
      </c>
    </row>
    <row r="8918" spans="1:16" x14ac:dyDescent="0.25">
      <c r="A8918" t="s">
        <v>28</v>
      </c>
      <c r="B8918" t="s">
        <v>12010</v>
      </c>
      <c r="C8918" t="s">
        <v>82</v>
      </c>
      <c r="D8918" t="s">
        <v>3973</v>
      </c>
      <c r="E8918" t="s">
        <v>20</v>
      </c>
      <c r="F8918" t="b">
        <v>0</v>
      </c>
      <c r="G8918" t="s">
        <v>27</v>
      </c>
      <c r="H8918" s="4">
        <v>45771.500902777778</v>
      </c>
      <c r="I8918" t="b">
        <v>0</v>
      </c>
      <c r="J8918" t="b">
        <v>1</v>
      </c>
      <c r="K8918" t="s">
        <v>24</v>
      </c>
      <c r="L8918" t="s">
        <v>22</v>
      </c>
      <c r="M8918">
        <v>179500</v>
      </c>
      <c r="O8918" t="s">
        <v>1172</v>
      </c>
      <c r="P8918" t="s">
        <v>893</v>
      </c>
    </row>
    <row r="8919" spans="1:16" x14ac:dyDescent="0.25">
      <c r="A8919" t="s">
        <v>1</v>
      </c>
      <c r="B8919" t="s">
        <v>11382</v>
      </c>
      <c r="C8919" t="s">
        <v>158</v>
      </c>
      <c r="D8919" t="s">
        <v>4035</v>
      </c>
      <c r="E8919" t="s">
        <v>20</v>
      </c>
      <c r="F8919" t="b">
        <v>0</v>
      </c>
      <c r="G8919" t="s">
        <v>158</v>
      </c>
      <c r="H8919" s="4">
        <v>45771.503032407411</v>
      </c>
      <c r="I8919" t="b">
        <v>0</v>
      </c>
      <c r="J8919" t="b">
        <v>0</v>
      </c>
      <c r="K8919" t="s">
        <v>158</v>
      </c>
      <c r="L8919" t="s">
        <v>22</v>
      </c>
      <c r="M8919">
        <v>87599.5</v>
      </c>
      <c r="O8919" t="s">
        <v>1906</v>
      </c>
      <c r="P8919" t="s">
        <v>2672</v>
      </c>
    </row>
    <row r="8920" spans="1:16" x14ac:dyDescent="0.25">
      <c r="A8920" t="s">
        <v>0</v>
      </c>
      <c r="B8920" t="s">
        <v>0</v>
      </c>
      <c r="C8920" t="s">
        <v>2023</v>
      </c>
      <c r="D8920" t="s">
        <v>7547</v>
      </c>
      <c r="E8920" t="s">
        <v>34</v>
      </c>
      <c r="F8920" t="b">
        <v>0</v>
      </c>
      <c r="G8920" t="s">
        <v>41</v>
      </c>
      <c r="H8920" s="4">
        <v>45771.542337962957</v>
      </c>
      <c r="I8920" t="b">
        <v>0</v>
      </c>
      <c r="J8920" t="b">
        <v>0</v>
      </c>
      <c r="K8920" t="s">
        <v>24</v>
      </c>
      <c r="L8920" t="s">
        <v>36</v>
      </c>
      <c r="N8920">
        <v>15</v>
      </c>
      <c r="O8920" t="s">
        <v>7548</v>
      </c>
      <c r="P8920" t="s">
        <v>61</v>
      </c>
    </row>
    <row r="8921" spans="1:16" x14ac:dyDescent="0.25">
      <c r="A8921" t="s">
        <v>2</v>
      </c>
      <c r="B8921" t="s">
        <v>11993</v>
      </c>
      <c r="C8921" t="s">
        <v>71</v>
      </c>
      <c r="D8921" t="s">
        <v>3973</v>
      </c>
      <c r="E8921" t="s">
        <v>20</v>
      </c>
      <c r="F8921" t="b">
        <v>0</v>
      </c>
      <c r="G8921" t="s">
        <v>27</v>
      </c>
      <c r="H8921" s="4">
        <v>45771.542928240742</v>
      </c>
      <c r="I8921" t="b">
        <v>0</v>
      </c>
      <c r="J8921" t="b">
        <v>1</v>
      </c>
      <c r="K8921" t="s">
        <v>24</v>
      </c>
      <c r="L8921" t="s">
        <v>22</v>
      </c>
      <c r="M8921">
        <v>138100</v>
      </c>
      <c r="O8921" t="s">
        <v>11994</v>
      </c>
      <c r="P8921" t="s">
        <v>11995</v>
      </c>
    </row>
    <row r="8922" spans="1:16" x14ac:dyDescent="0.25">
      <c r="A8922" t="s">
        <v>2</v>
      </c>
      <c r="B8922" t="s">
        <v>11996</v>
      </c>
      <c r="C8922" t="s">
        <v>693</v>
      </c>
      <c r="D8922" t="s">
        <v>3600</v>
      </c>
      <c r="E8922" t="s">
        <v>51</v>
      </c>
      <c r="F8922" t="b">
        <v>0</v>
      </c>
      <c r="G8922" t="s">
        <v>27</v>
      </c>
      <c r="H8922" s="4">
        <v>45771.543229166673</v>
      </c>
      <c r="I8922" t="b">
        <v>1</v>
      </c>
      <c r="J8922" t="b">
        <v>0</v>
      </c>
      <c r="K8922" t="s">
        <v>24</v>
      </c>
      <c r="L8922" t="s">
        <v>36</v>
      </c>
      <c r="N8922">
        <v>40</v>
      </c>
      <c r="O8922" t="s">
        <v>11997</v>
      </c>
      <c r="P8922" t="s">
        <v>11998</v>
      </c>
    </row>
    <row r="8923" spans="1:16" x14ac:dyDescent="0.25">
      <c r="A8923" t="s">
        <v>0</v>
      </c>
      <c r="B8923" t="s">
        <v>4394</v>
      </c>
      <c r="C8923" t="s">
        <v>39</v>
      </c>
      <c r="D8923" t="s">
        <v>4093</v>
      </c>
      <c r="E8923" t="s">
        <v>51</v>
      </c>
      <c r="F8923" t="b">
        <v>1</v>
      </c>
      <c r="G8923" t="s">
        <v>760</v>
      </c>
      <c r="H8923" s="4">
        <v>45771.546875</v>
      </c>
      <c r="I8923" t="b">
        <v>1</v>
      </c>
      <c r="J8923" t="b">
        <v>0</v>
      </c>
      <c r="K8923" t="s">
        <v>760</v>
      </c>
      <c r="L8923" t="s">
        <v>36</v>
      </c>
      <c r="N8923">
        <v>8</v>
      </c>
      <c r="O8923" t="s">
        <v>761</v>
      </c>
    </row>
    <row r="8924" spans="1:16" x14ac:dyDescent="0.25">
      <c r="A8924" t="s">
        <v>1</v>
      </c>
      <c r="B8924" t="s">
        <v>11999</v>
      </c>
      <c r="C8924" t="s">
        <v>1240</v>
      </c>
      <c r="D8924" t="s">
        <v>7853</v>
      </c>
      <c r="E8924" t="s">
        <v>20</v>
      </c>
      <c r="F8924" t="b">
        <v>0</v>
      </c>
      <c r="G8924" t="s">
        <v>27</v>
      </c>
      <c r="H8924" s="4">
        <v>45771.584340277783</v>
      </c>
      <c r="I8924" t="b">
        <v>0</v>
      </c>
      <c r="J8924" t="b">
        <v>1</v>
      </c>
      <c r="K8924" t="s">
        <v>24</v>
      </c>
      <c r="L8924" t="s">
        <v>22</v>
      </c>
      <c r="M8924">
        <v>45000</v>
      </c>
      <c r="O8924" t="s">
        <v>2897</v>
      </c>
      <c r="P8924" t="s">
        <v>1749</v>
      </c>
    </row>
    <row r="8925" spans="1:16" x14ac:dyDescent="0.25">
      <c r="A8925" t="s">
        <v>19</v>
      </c>
      <c r="B8925" t="s">
        <v>9941</v>
      </c>
      <c r="C8925" t="s">
        <v>555</v>
      </c>
      <c r="D8925" t="s">
        <v>3957</v>
      </c>
      <c r="E8925" t="s">
        <v>20</v>
      </c>
      <c r="F8925" t="b">
        <v>0</v>
      </c>
      <c r="G8925" t="s">
        <v>30</v>
      </c>
      <c r="H8925" s="4">
        <v>45771.584976851853</v>
      </c>
      <c r="I8925" t="b">
        <v>0</v>
      </c>
      <c r="J8925" t="b">
        <v>1</v>
      </c>
      <c r="K8925" t="s">
        <v>24</v>
      </c>
      <c r="L8925" t="s">
        <v>36</v>
      </c>
      <c r="N8925">
        <v>40.81500244140625</v>
      </c>
      <c r="O8925" t="s">
        <v>75</v>
      </c>
      <c r="P8925" t="s">
        <v>9942</v>
      </c>
    </row>
    <row r="8926" spans="1:16" x14ac:dyDescent="0.25">
      <c r="A8926" t="s">
        <v>89</v>
      </c>
      <c r="B8926" t="s">
        <v>10599</v>
      </c>
      <c r="C8926" t="s">
        <v>39</v>
      </c>
      <c r="D8926" t="s">
        <v>3973</v>
      </c>
      <c r="E8926" t="s">
        <v>20</v>
      </c>
      <c r="F8926" t="b">
        <v>1</v>
      </c>
      <c r="G8926" t="s">
        <v>27</v>
      </c>
      <c r="H8926" s="4">
        <v>45771.627164351848</v>
      </c>
      <c r="I8926" t="b">
        <v>1</v>
      </c>
      <c r="J8926" t="b">
        <v>1</v>
      </c>
      <c r="K8926" t="s">
        <v>24</v>
      </c>
      <c r="L8926" t="s">
        <v>22</v>
      </c>
      <c r="M8926">
        <v>192500</v>
      </c>
      <c r="O8926" t="s">
        <v>123</v>
      </c>
      <c r="P8926" t="s">
        <v>10600</v>
      </c>
    </row>
    <row r="8927" spans="1:16" x14ac:dyDescent="0.25">
      <c r="A8927" t="s">
        <v>25</v>
      </c>
      <c r="B8927" t="s">
        <v>25</v>
      </c>
      <c r="C8927" t="s">
        <v>555</v>
      </c>
      <c r="D8927" t="s">
        <v>4084</v>
      </c>
      <c r="E8927" t="s">
        <v>20</v>
      </c>
      <c r="F8927" t="b">
        <v>0</v>
      </c>
      <c r="G8927" t="s">
        <v>30</v>
      </c>
      <c r="H8927" s="4">
        <v>45771.627523148149</v>
      </c>
      <c r="I8927" t="b">
        <v>0</v>
      </c>
      <c r="J8927" t="b">
        <v>1</v>
      </c>
      <c r="K8927" t="s">
        <v>24</v>
      </c>
      <c r="L8927" t="s">
        <v>36</v>
      </c>
      <c r="N8927">
        <v>25.2400016784668</v>
      </c>
      <c r="O8927" t="s">
        <v>2075</v>
      </c>
      <c r="P8927" t="s">
        <v>6153</v>
      </c>
    </row>
    <row r="8928" spans="1:16" x14ac:dyDescent="0.25">
      <c r="A8928" t="s">
        <v>2</v>
      </c>
      <c r="B8928" t="s">
        <v>12000</v>
      </c>
      <c r="C8928" t="s">
        <v>12001</v>
      </c>
      <c r="D8928" t="s">
        <v>3828</v>
      </c>
      <c r="E8928" t="s">
        <v>20</v>
      </c>
      <c r="F8928" t="b">
        <v>0</v>
      </c>
      <c r="G8928" t="s">
        <v>41</v>
      </c>
      <c r="H8928" s="4">
        <v>45771.710231481477</v>
      </c>
      <c r="I8928" t="b">
        <v>0</v>
      </c>
      <c r="J8928" t="b">
        <v>1</v>
      </c>
      <c r="K8928" t="s">
        <v>24</v>
      </c>
      <c r="L8928" t="s">
        <v>22</v>
      </c>
      <c r="M8928">
        <v>75000</v>
      </c>
      <c r="O8928" t="s">
        <v>12002</v>
      </c>
      <c r="P8928" t="s">
        <v>12003</v>
      </c>
    </row>
    <row r="8929" spans="1:16" x14ac:dyDescent="0.25">
      <c r="A8929" t="s">
        <v>2</v>
      </c>
      <c r="B8929" t="s">
        <v>6769</v>
      </c>
      <c r="C8929" t="s">
        <v>5287</v>
      </c>
      <c r="D8929" t="s">
        <v>5243</v>
      </c>
      <c r="E8929" t="s">
        <v>20</v>
      </c>
      <c r="F8929" t="b">
        <v>0</v>
      </c>
      <c r="G8929" t="s">
        <v>27</v>
      </c>
      <c r="H8929" s="4">
        <v>45771.710601851853</v>
      </c>
      <c r="I8929" t="b">
        <v>0</v>
      </c>
      <c r="J8929" t="b">
        <v>1</v>
      </c>
      <c r="K8929" t="s">
        <v>24</v>
      </c>
      <c r="L8929" t="s">
        <v>22</v>
      </c>
      <c r="M8929">
        <v>165000</v>
      </c>
      <c r="O8929" t="s">
        <v>2912</v>
      </c>
      <c r="P8929" t="s">
        <v>6770</v>
      </c>
    </row>
    <row r="8930" spans="1:16" x14ac:dyDescent="0.25">
      <c r="A8930" t="s">
        <v>25</v>
      </c>
      <c r="B8930" t="s">
        <v>12011</v>
      </c>
      <c r="C8930" t="s">
        <v>203</v>
      </c>
      <c r="D8930" t="s">
        <v>3973</v>
      </c>
      <c r="E8930" t="s">
        <v>20</v>
      </c>
      <c r="F8930" t="b">
        <v>0</v>
      </c>
      <c r="G8930" t="s">
        <v>23</v>
      </c>
      <c r="H8930" s="4">
        <v>45771.727685185193</v>
      </c>
      <c r="I8930" t="b">
        <v>0</v>
      </c>
      <c r="J8930" t="b">
        <v>1</v>
      </c>
      <c r="K8930" t="s">
        <v>24</v>
      </c>
      <c r="L8930" t="s">
        <v>22</v>
      </c>
      <c r="M8930">
        <v>95000</v>
      </c>
      <c r="O8930" t="s">
        <v>12012</v>
      </c>
      <c r="P8930" t="s">
        <v>2804</v>
      </c>
    </row>
    <row r="8931" spans="1:16" x14ac:dyDescent="0.25">
      <c r="A8931" t="s">
        <v>28</v>
      </c>
      <c r="B8931" t="s">
        <v>10520</v>
      </c>
      <c r="C8931" t="s">
        <v>39</v>
      </c>
      <c r="D8931" t="s">
        <v>7166</v>
      </c>
      <c r="F8931" t="b">
        <v>1</v>
      </c>
      <c r="G8931" t="s">
        <v>414</v>
      </c>
      <c r="H8931" s="4">
        <v>45771.73128472222</v>
      </c>
      <c r="I8931" t="b">
        <v>0</v>
      </c>
      <c r="J8931" t="b">
        <v>0</v>
      </c>
      <c r="K8931" t="s">
        <v>414</v>
      </c>
      <c r="L8931" t="s">
        <v>36</v>
      </c>
      <c r="N8931">
        <v>50</v>
      </c>
      <c r="O8931" t="s">
        <v>1667</v>
      </c>
    </row>
    <row r="8932" spans="1:16" x14ac:dyDescent="0.25">
      <c r="A8932" t="s">
        <v>2</v>
      </c>
      <c r="B8932" t="s">
        <v>8530</v>
      </c>
      <c r="C8932" t="s">
        <v>26</v>
      </c>
      <c r="D8932" t="s">
        <v>3957</v>
      </c>
      <c r="E8932" t="s">
        <v>20</v>
      </c>
      <c r="F8932" t="b">
        <v>0</v>
      </c>
      <c r="G8932" t="s">
        <v>23</v>
      </c>
      <c r="H8932" s="4">
        <v>45771.768310185187</v>
      </c>
      <c r="I8932" t="b">
        <v>0</v>
      </c>
      <c r="J8932" t="b">
        <v>1</v>
      </c>
      <c r="K8932" t="s">
        <v>24</v>
      </c>
      <c r="L8932" t="s">
        <v>36</v>
      </c>
      <c r="N8932">
        <v>61.159996032714837</v>
      </c>
      <c r="O8932" t="s">
        <v>8531</v>
      </c>
      <c r="P8932" t="s">
        <v>8532</v>
      </c>
    </row>
    <row r="8933" spans="1:16" x14ac:dyDescent="0.25">
      <c r="A8933" t="s">
        <v>1</v>
      </c>
      <c r="B8933" t="s">
        <v>264</v>
      </c>
      <c r="C8933" t="s">
        <v>304</v>
      </c>
      <c r="D8933" t="s">
        <v>3973</v>
      </c>
      <c r="E8933" t="s">
        <v>20</v>
      </c>
      <c r="F8933" t="b">
        <v>0</v>
      </c>
      <c r="G8933" t="s">
        <v>27</v>
      </c>
      <c r="H8933" s="4">
        <v>45771.792581018519</v>
      </c>
      <c r="I8933" t="b">
        <v>0</v>
      </c>
      <c r="J8933" t="b">
        <v>0</v>
      </c>
      <c r="K8933" t="s">
        <v>24</v>
      </c>
      <c r="L8933" t="s">
        <v>22</v>
      </c>
      <c r="M8933">
        <v>135000</v>
      </c>
      <c r="O8933" t="s">
        <v>12004</v>
      </c>
      <c r="P8933" t="s">
        <v>12005</v>
      </c>
    </row>
    <row r="8934" spans="1:16" x14ac:dyDescent="0.25">
      <c r="A8934" t="s">
        <v>25</v>
      </c>
      <c r="B8934" t="s">
        <v>8199</v>
      </c>
      <c r="C8934" t="s">
        <v>985</v>
      </c>
      <c r="D8934" t="s">
        <v>3973</v>
      </c>
      <c r="E8934" t="s">
        <v>51</v>
      </c>
      <c r="F8934" t="b">
        <v>0</v>
      </c>
      <c r="G8934" t="s">
        <v>27</v>
      </c>
      <c r="H8934" s="4">
        <v>45771.833414351851</v>
      </c>
      <c r="I8934" t="b">
        <v>0</v>
      </c>
      <c r="J8934" t="b">
        <v>0</v>
      </c>
      <c r="K8934" t="s">
        <v>24</v>
      </c>
      <c r="L8934" t="s">
        <v>36</v>
      </c>
      <c r="N8934">
        <v>75.5</v>
      </c>
      <c r="O8934" t="s">
        <v>1392</v>
      </c>
      <c r="P8934" t="s">
        <v>2754</v>
      </c>
    </row>
    <row r="8935" spans="1:16" x14ac:dyDescent="0.25">
      <c r="A8935" t="s">
        <v>1</v>
      </c>
      <c r="B8935" t="s">
        <v>4941</v>
      </c>
      <c r="C8935" t="s">
        <v>2154</v>
      </c>
      <c r="D8935" t="s">
        <v>3973</v>
      </c>
      <c r="E8935" t="s">
        <v>20</v>
      </c>
      <c r="F8935" t="b">
        <v>0</v>
      </c>
      <c r="G8935" t="s">
        <v>27</v>
      </c>
      <c r="H8935" s="4">
        <v>45771.849606481483</v>
      </c>
      <c r="I8935" t="b">
        <v>0</v>
      </c>
      <c r="J8935" t="b">
        <v>0</v>
      </c>
      <c r="K8935" t="s">
        <v>24</v>
      </c>
      <c r="L8935" t="s">
        <v>22</v>
      </c>
      <c r="M8935">
        <v>177500</v>
      </c>
      <c r="O8935" t="s">
        <v>381</v>
      </c>
      <c r="P8935" t="s">
        <v>4942</v>
      </c>
    </row>
    <row r="8936" spans="1:16" x14ac:dyDescent="0.25">
      <c r="A8936" t="s">
        <v>0</v>
      </c>
      <c r="B8936" t="s">
        <v>7592</v>
      </c>
      <c r="C8936" t="s">
        <v>82</v>
      </c>
      <c r="D8936" t="s">
        <v>3973</v>
      </c>
      <c r="E8936" t="s">
        <v>20</v>
      </c>
      <c r="F8936" t="b">
        <v>0</v>
      </c>
      <c r="G8936" t="s">
        <v>27</v>
      </c>
      <c r="H8936" s="4">
        <v>45771.8750462963</v>
      </c>
      <c r="I8936" t="b">
        <v>0</v>
      </c>
      <c r="J8936" t="b">
        <v>1</v>
      </c>
      <c r="K8936" t="s">
        <v>24</v>
      </c>
      <c r="L8936" t="s">
        <v>22</v>
      </c>
      <c r="M8936">
        <v>130000</v>
      </c>
      <c r="O8936" t="s">
        <v>387</v>
      </c>
      <c r="P8936" t="s">
        <v>7593</v>
      </c>
    </row>
    <row r="8937" spans="1:16" x14ac:dyDescent="0.25">
      <c r="A8937" t="s">
        <v>2</v>
      </c>
      <c r="B8937" t="s">
        <v>195</v>
      </c>
      <c r="C8937" t="s">
        <v>1243</v>
      </c>
      <c r="D8937" t="s">
        <v>4035</v>
      </c>
      <c r="E8937" t="s">
        <v>20</v>
      </c>
      <c r="F8937" t="b">
        <v>0</v>
      </c>
      <c r="G8937" t="s">
        <v>414</v>
      </c>
      <c r="H8937" s="4">
        <v>45771.882592592592</v>
      </c>
      <c r="I8937" t="b">
        <v>0</v>
      </c>
      <c r="J8937" t="b">
        <v>0</v>
      </c>
      <c r="K8937" t="s">
        <v>414</v>
      </c>
      <c r="L8937" t="s">
        <v>22</v>
      </c>
      <c r="M8937">
        <v>83999.5</v>
      </c>
      <c r="O8937" t="s">
        <v>695</v>
      </c>
      <c r="P8937" t="s">
        <v>7262</v>
      </c>
    </row>
    <row r="8938" spans="1:16" x14ac:dyDescent="0.25">
      <c r="A8938" t="s">
        <v>0</v>
      </c>
      <c r="B8938" t="s">
        <v>8419</v>
      </c>
      <c r="C8938" t="s">
        <v>167</v>
      </c>
      <c r="D8938" t="s">
        <v>2208</v>
      </c>
      <c r="E8938" t="s">
        <v>20</v>
      </c>
      <c r="F8938" t="b">
        <v>0</v>
      </c>
      <c r="G8938" t="s">
        <v>35</v>
      </c>
      <c r="H8938" s="4">
        <v>45771.917303240742</v>
      </c>
      <c r="I8938" t="b">
        <v>0</v>
      </c>
      <c r="J8938" t="b">
        <v>1</v>
      </c>
      <c r="K8938" t="s">
        <v>24</v>
      </c>
      <c r="L8938" t="s">
        <v>22</v>
      </c>
      <c r="M8938">
        <v>172000</v>
      </c>
      <c r="O8938" t="s">
        <v>8420</v>
      </c>
      <c r="P8938" t="s">
        <v>274</v>
      </c>
    </row>
    <row r="8939" spans="1:16" x14ac:dyDescent="0.25">
      <c r="A8939" t="s">
        <v>19</v>
      </c>
      <c r="B8939" t="s">
        <v>12006</v>
      </c>
      <c r="C8939" t="s">
        <v>82</v>
      </c>
      <c r="D8939" t="s">
        <v>3973</v>
      </c>
      <c r="E8939" t="s">
        <v>20</v>
      </c>
      <c r="F8939" t="b">
        <v>0</v>
      </c>
      <c r="G8939" t="s">
        <v>27</v>
      </c>
      <c r="H8939" s="4">
        <v>45771.958379629628</v>
      </c>
      <c r="I8939" t="b">
        <v>1</v>
      </c>
      <c r="J8939" t="b">
        <v>1</v>
      </c>
      <c r="K8939" t="s">
        <v>24</v>
      </c>
      <c r="L8939" t="s">
        <v>22</v>
      </c>
      <c r="M8939">
        <v>211500</v>
      </c>
      <c r="O8939" t="s">
        <v>12007</v>
      </c>
    </row>
    <row r="8940" spans="1:16" x14ac:dyDescent="0.25">
      <c r="A8940" t="s">
        <v>0</v>
      </c>
      <c r="B8940" t="s">
        <v>1246</v>
      </c>
      <c r="C8940" t="s">
        <v>5180</v>
      </c>
      <c r="D8940" t="s">
        <v>2208</v>
      </c>
      <c r="E8940" t="s">
        <v>20</v>
      </c>
      <c r="F8940" t="b">
        <v>0</v>
      </c>
      <c r="G8940" t="s">
        <v>27</v>
      </c>
      <c r="H8940" s="4">
        <v>45771.958460648151</v>
      </c>
      <c r="I8940" t="b">
        <v>0</v>
      </c>
      <c r="J8940" t="b">
        <v>0</v>
      </c>
      <c r="K8940" t="s">
        <v>24</v>
      </c>
      <c r="L8940" t="s">
        <v>22</v>
      </c>
      <c r="M8940">
        <v>110000</v>
      </c>
      <c r="O8940" t="s">
        <v>5181</v>
      </c>
      <c r="P8940" t="s">
        <v>5182</v>
      </c>
    </row>
    <row r="8941" spans="1:16" x14ac:dyDescent="0.25">
      <c r="A8941" t="s">
        <v>19</v>
      </c>
      <c r="B8941" t="s">
        <v>12008</v>
      </c>
      <c r="C8941" t="s">
        <v>71</v>
      </c>
      <c r="D8941" t="s">
        <v>3973</v>
      </c>
      <c r="E8941" t="s">
        <v>20</v>
      </c>
      <c r="F8941" t="b">
        <v>0</v>
      </c>
      <c r="G8941" t="s">
        <v>27</v>
      </c>
      <c r="H8941" s="4">
        <v>45771.960034722222</v>
      </c>
      <c r="I8941" t="b">
        <v>1</v>
      </c>
      <c r="J8941" t="b">
        <v>1</v>
      </c>
      <c r="K8941" t="s">
        <v>24</v>
      </c>
      <c r="L8941" t="s">
        <v>22</v>
      </c>
      <c r="M8941">
        <v>160000</v>
      </c>
      <c r="O8941" t="s">
        <v>1172</v>
      </c>
      <c r="P8941" t="s">
        <v>582</v>
      </c>
    </row>
    <row r="8942" spans="1:16" x14ac:dyDescent="0.25">
      <c r="A8942" t="s">
        <v>2</v>
      </c>
      <c r="B8942" t="s">
        <v>2314</v>
      </c>
      <c r="C8942" t="s">
        <v>114</v>
      </c>
      <c r="D8942" t="s">
        <v>3973</v>
      </c>
      <c r="E8942" t="s">
        <v>20</v>
      </c>
      <c r="F8942" t="b">
        <v>0</v>
      </c>
      <c r="G8942" t="s">
        <v>27</v>
      </c>
      <c r="H8942" s="4">
        <v>45771.960069444453</v>
      </c>
      <c r="I8942" t="b">
        <v>0</v>
      </c>
      <c r="J8942" t="b">
        <v>1</v>
      </c>
      <c r="K8942" t="s">
        <v>24</v>
      </c>
      <c r="L8942" t="s">
        <v>22</v>
      </c>
      <c r="M8942">
        <v>162000</v>
      </c>
      <c r="O8942" t="s">
        <v>173</v>
      </c>
      <c r="P8942" t="s">
        <v>12009</v>
      </c>
    </row>
    <row r="8943" spans="1:16" x14ac:dyDescent="0.25">
      <c r="A8943" t="s">
        <v>0</v>
      </c>
      <c r="B8943" t="s">
        <v>11987</v>
      </c>
      <c r="C8943" t="s">
        <v>953</v>
      </c>
      <c r="D8943" t="s">
        <v>3973</v>
      </c>
      <c r="E8943" t="s">
        <v>20</v>
      </c>
      <c r="F8943" t="b">
        <v>0</v>
      </c>
      <c r="G8943" t="s">
        <v>30</v>
      </c>
      <c r="H8943" s="4">
        <v>45772.000543981478</v>
      </c>
      <c r="I8943" t="b">
        <v>1</v>
      </c>
      <c r="J8943" t="b">
        <v>1</v>
      </c>
      <c r="K8943" t="s">
        <v>24</v>
      </c>
      <c r="L8943" t="s">
        <v>22</v>
      </c>
      <c r="M8943">
        <v>109000</v>
      </c>
      <c r="O8943" t="s">
        <v>954</v>
      </c>
      <c r="P8943" t="s">
        <v>11988</v>
      </c>
    </row>
    <row r="8944" spans="1:16" x14ac:dyDescent="0.25">
      <c r="A8944" t="s">
        <v>2</v>
      </c>
      <c r="B8944" t="s">
        <v>2</v>
      </c>
      <c r="C8944" t="s">
        <v>801</v>
      </c>
      <c r="D8944" t="s">
        <v>4753</v>
      </c>
      <c r="E8944" t="s">
        <v>20</v>
      </c>
      <c r="F8944" t="b">
        <v>0</v>
      </c>
      <c r="G8944" t="s">
        <v>27</v>
      </c>
      <c r="H8944" s="4">
        <v>45772.001631944448</v>
      </c>
      <c r="I8944" t="b">
        <v>1</v>
      </c>
      <c r="J8944" t="b">
        <v>0</v>
      </c>
      <c r="K8944" t="s">
        <v>24</v>
      </c>
      <c r="L8944" t="s">
        <v>22</v>
      </c>
      <c r="M8944">
        <v>140000</v>
      </c>
      <c r="O8944" t="s">
        <v>289</v>
      </c>
      <c r="P8944" t="s">
        <v>710</v>
      </c>
    </row>
    <row r="8945" spans="1:16" x14ac:dyDescent="0.25">
      <c r="A8945" t="s">
        <v>2</v>
      </c>
      <c r="B8945" t="s">
        <v>117</v>
      </c>
      <c r="C8945" t="s">
        <v>889</v>
      </c>
      <c r="D8945" t="s">
        <v>4084</v>
      </c>
      <c r="E8945" t="s">
        <v>20</v>
      </c>
      <c r="F8945" t="b">
        <v>0</v>
      </c>
      <c r="G8945" t="s">
        <v>41</v>
      </c>
      <c r="H8945" s="4">
        <v>45772.002152777779</v>
      </c>
      <c r="I8945" t="b">
        <v>0</v>
      </c>
      <c r="J8945" t="b">
        <v>0</v>
      </c>
      <c r="K8945" t="s">
        <v>24</v>
      </c>
      <c r="L8945" t="s">
        <v>22</v>
      </c>
      <c r="M8945">
        <v>189000</v>
      </c>
      <c r="O8945" t="s">
        <v>772</v>
      </c>
      <c r="P8945" t="s">
        <v>1161</v>
      </c>
    </row>
    <row r="8946" spans="1:16" x14ac:dyDescent="0.25">
      <c r="A8946" t="s">
        <v>2</v>
      </c>
      <c r="B8946" t="s">
        <v>11989</v>
      </c>
      <c r="C8946" t="s">
        <v>2293</v>
      </c>
      <c r="D8946" t="s">
        <v>5123</v>
      </c>
      <c r="E8946" t="s">
        <v>20</v>
      </c>
      <c r="F8946" t="b">
        <v>0</v>
      </c>
      <c r="G8946" t="s">
        <v>52</v>
      </c>
      <c r="H8946" s="4">
        <v>45772.003472222219</v>
      </c>
      <c r="I8946" t="b">
        <v>0</v>
      </c>
      <c r="J8946" t="b">
        <v>0</v>
      </c>
      <c r="K8946" t="s">
        <v>24</v>
      </c>
      <c r="L8946" t="s">
        <v>22</v>
      </c>
      <c r="M8946">
        <v>100000</v>
      </c>
      <c r="O8946" t="s">
        <v>374</v>
      </c>
      <c r="P8946" t="s">
        <v>11990</v>
      </c>
    </row>
    <row r="8947" spans="1:16" x14ac:dyDescent="0.25">
      <c r="A8947" t="s">
        <v>2</v>
      </c>
      <c r="B8947" t="s">
        <v>6105</v>
      </c>
      <c r="C8947" t="s">
        <v>939</v>
      </c>
      <c r="D8947" t="s">
        <v>4035</v>
      </c>
      <c r="E8947" t="s">
        <v>20</v>
      </c>
      <c r="F8947" t="b">
        <v>0</v>
      </c>
      <c r="G8947" t="s">
        <v>158</v>
      </c>
      <c r="H8947" s="4">
        <v>45772.00409722222</v>
      </c>
      <c r="I8947" t="b">
        <v>0</v>
      </c>
      <c r="J8947" t="b">
        <v>0</v>
      </c>
      <c r="K8947" t="s">
        <v>158</v>
      </c>
      <c r="L8947" t="s">
        <v>22</v>
      </c>
      <c r="M8947">
        <v>68730</v>
      </c>
      <c r="O8947" t="s">
        <v>2768</v>
      </c>
      <c r="P8947" t="s">
        <v>6106</v>
      </c>
    </row>
    <row r="8948" spans="1:16" x14ac:dyDescent="0.25">
      <c r="A8948" t="s">
        <v>25</v>
      </c>
      <c r="B8948" t="s">
        <v>11991</v>
      </c>
      <c r="C8948" t="s">
        <v>42</v>
      </c>
      <c r="D8948" t="s">
        <v>2208</v>
      </c>
      <c r="E8948" t="s">
        <v>20</v>
      </c>
      <c r="F8948" t="b">
        <v>0</v>
      </c>
      <c r="G8948" t="s">
        <v>41</v>
      </c>
      <c r="H8948" s="4">
        <v>45772.250219907408</v>
      </c>
      <c r="I8948" t="b">
        <v>0</v>
      </c>
      <c r="J8948" t="b">
        <v>1</v>
      </c>
      <c r="K8948" t="s">
        <v>24</v>
      </c>
      <c r="L8948" t="s">
        <v>22</v>
      </c>
      <c r="M8948">
        <v>153000</v>
      </c>
      <c r="O8948" t="s">
        <v>428</v>
      </c>
      <c r="P8948" t="s">
        <v>11992</v>
      </c>
    </row>
    <row r="8949" spans="1:16" x14ac:dyDescent="0.25">
      <c r="A8949" t="s">
        <v>40</v>
      </c>
      <c r="B8949" t="s">
        <v>57</v>
      </c>
      <c r="C8949" t="s">
        <v>44</v>
      </c>
      <c r="D8949" t="s">
        <v>3970</v>
      </c>
      <c r="E8949" t="s">
        <v>20</v>
      </c>
      <c r="F8949" t="b">
        <v>0</v>
      </c>
      <c r="G8949" t="s">
        <v>41</v>
      </c>
      <c r="H8949" s="4">
        <v>45772.252106481479</v>
      </c>
      <c r="I8949" t="b">
        <v>0</v>
      </c>
      <c r="J8949" t="b">
        <v>0</v>
      </c>
      <c r="K8949" t="s">
        <v>24</v>
      </c>
      <c r="L8949" t="s">
        <v>22</v>
      </c>
      <c r="M8949">
        <v>155000</v>
      </c>
      <c r="O8949" t="s">
        <v>5438</v>
      </c>
      <c r="P8949" t="s">
        <v>5439</v>
      </c>
    </row>
    <row r="8950" spans="1:16" x14ac:dyDescent="0.25">
      <c r="A8950" t="s">
        <v>40</v>
      </c>
      <c r="B8950" t="s">
        <v>2410</v>
      </c>
      <c r="C8950" t="s">
        <v>4317</v>
      </c>
      <c r="D8950" t="s">
        <v>3108</v>
      </c>
      <c r="E8950" t="s">
        <v>20</v>
      </c>
      <c r="F8950" t="b">
        <v>0</v>
      </c>
      <c r="G8950" t="s">
        <v>4318</v>
      </c>
      <c r="H8950" s="4">
        <v>45772.292534722219</v>
      </c>
      <c r="I8950" t="b">
        <v>1</v>
      </c>
      <c r="J8950" t="b">
        <v>0</v>
      </c>
      <c r="K8950" t="s">
        <v>4318</v>
      </c>
      <c r="L8950" t="s">
        <v>22</v>
      </c>
      <c r="M8950">
        <v>24000</v>
      </c>
      <c r="O8950" t="s">
        <v>2018</v>
      </c>
      <c r="P8950" t="s">
        <v>4319</v>
      </c>
    </row>
    <row r="8951" spans="1:16" x14ac:dyDescent="0.25">
      <c r="A8951" t="s">
        <v>25</v>
      </c>
      <c r="B8951" t="s">
        <v>9113</v>
      </c>
      <c r="C8951" t="s">
        <v>1099</v>
      </c>
      <c r="D8951" t="s">
        <v>3957</v>
      </c>
      <c r="E8951" t="s">
        <v>34</v>
      </c>
      <c r="F8951" t="b">
        <v>0</v>
      </c>
      <c r="G8951" t="s">
        <v>27</v>
      </c>
      <c r="H8951" s="4">
        <v>45772.416770833333</v>
      </c>
      <c r="I8951" t="b">
        <v>1</v>
      </c>
      <c r="J8951" t="b">
        <v>0</v>
      </c>
      <c r="K8951" t="s">
        <v>24</v>
      </c>
      <c r="L8951" t="s">
        <v>36</v>
      </c>
      <c r="N8951">
        <v>27.979999542236332</v>
      </c>
      <c r="O8951" t="s">
        <v>319</v>
      </c>
      <c r="P8951" t="s">
        <v>2128</v>
      </c>
    </row>
    <row r="8952" spans="1:16" x14ac:dyDescent="0.25">
      <c r="A8952" t="s">
        <v>0</v>
      </c>
      <c r="B8952" t="s">
        <v>8940</v>
      </c>
      <c r="C8952" t="s">
        <v>39</v>
      </c>
      <c r="D8952" t="s">
        <v>3957</v>
      </c>
      <c r="E8952" t="s">
        <v>34</v>
      </c>
      <c r="F8952" t="b">
        <v>1</v>
      </c>
      <c r="G8952" t="s">
        <v>27</v>
      </c>
      <c r="H8952" s="4">
        <v>45772.416875000003</v>
      </c>
      <c r="I8952" t="b">
        <v>0</v>
      </c>
      <c r="J8952" t="b">
        <v>0</v>
      </c>
      <c r="K8952" t="s">
        <v>24</v>
      </c>
      <c r="L8952" t="s">
        <v>36</v>
      </c>
      <c r="N8952">
        <v>26.389999389648441</v>
      </c>
      <c r="O8952" t="s">
        <v>8941</v>
      </c>
      <c r="P8952" t="s">
        <v>8942</v>
      </c>
    </row>
    <row r="8953" spans="1:16" x14ac:dyDescent="0.25">
      <c r="A8953" t="s">
        <v>0</v>
      </c>
      <c r="B8953" t="s">
        <v>3030</v>
      </c>
      <c r="C8953" t="s">
        <v>465</v>
      </c>
      <c r="D8953" t="s">
        <v>3957</v>
      </c>
      <c r="E8953" t="s">
        <v>34</v>
      </c>
      <c r="F8953" t="b">
        <v>0</v>
      </c>
      <c r="G8953" t="s">
        <v>41</v>
      </c>
      <c r="H8953" s="4">
        <v>45772.417256944442</v>
      </c>
      <c r="I8953" t="b">
        <v>0</v>
      </c>
      <c r="J8953" t="b">
        <v>1</v>
      </c>
      <c r="K8953" t="s">
        <v>24</v>
      </c>
      <c r="L8953" t="s">
        <v>36</v>
      </c>
      <c r="N8953">
        <v>24.33499908447266</v>
      </c>
      <c r="O8953" t="s">
        <v>5168</v>
      </c>
    </row>
    <row r="8954" spans="1:16" x14ac:dyDescent="0.25">
      <c r="A8954" t="s">
        <v>0</v>
      </c>
      <c r="B8954" t="s">
        <v>8282</v>
      </c>
      <c r="C8954" t="s">
        <v>559</v>
      </c>
      <c r="D8954" t="s">
        <v>3957</v>
      </c>
      <c r="E8954" t="s">
        <v>20</v>
      </c>
      <c r="F8954" t="b">
        <v>0</v>
      </c>
      <c r="G8954" t="s">
        <v>27</v>
      </c>
      <c r="H8954" s="4">
        <v>45772.500081018523</v>
      </c>
      <c r="I8954" t="b">
        <v>0</v>
      </c>
      <c r="J8954" t="b">
        <v>1</v>
      </c>
      <c r="K8954" t="s">
        <v>24</v>
      </c>
      <c r="L8954" t="s">
        <v>36</v>
      </c>
      <c r="N8954">
        <v>20.670000076293949</v>
      </c>
      <c r="O8954" t="s">
        <v>259</v>
      </c>
      <c r="P8954" t="s">
        <v>2838</v>
      </c>
    </row>
    <row r="8955" spans="1:16" x14ac:dyDescent="0.25">
      <c r="A8955" t="s">
        <v>2</v>
      </c>
      <c r="B8955" t="s">
        <v>11993</v>
      </c>
      <c r="C8955" t="s">
        <v>71</v>
      </c>
      <c r="D8955" t="s">
        <v>3973</v>
      </c>
      <c r="E8955" t="s">
        <v>20</v>
      </c>
      <c r="F8955" t="b">
        <v>0</v>
      </c>
      <c r="G8955" t="s">
        <v>27</v>
      </c>
      <c r="H8955" s="4">
        <v>45772.542928240742</v>
      </c>
      <c r="I8955" t="b">
        <v>0</v>
      </c>
      <c r="J8955" t="b">
        <v>1</v>
      </c>
      <c r="K8955" t="s">
        <v>24</v>
      </c>
      <c r="L8955" t="s">
        <v>22</v>
      </c>
      <c r="M8955">
        <v>138100</v>
      </c>
      <c r="O8955" t="s">
        <v>11994</v>
      </c>
      <c r="P8955" t="s">
        <v>11995</v>
      </c>
    </row>
    <row r="8956" spans="1:16" x14ac:dyDescent="0.25">
      <c r="A8956" t="s">
        <v>2</v>
      </c>
      <c r="B8956" t="s">
        <v>11996</v>
      </c>
      <c r="C8956" t="s">
        <v>693</v>
      </c>
      <c r="D8956" t="s">
        <v>3600</v>
      </c>
      <c r="E8956" t="s">
        <v>51</v>
      </c>
      <c r="F8956" t="b">
        <v>0</v>
      </c>
      <c r="G8956" t="s">
        <v>27</v>
      </c>
      <c r="H8956" s="4">
        <v>45772.543229166673</v>
      </c>
      <c r="I8956" t="b">
        <v>1</v>
      </c>
      <c r="J8956" t="b">
        <v>0</v>
      </c>
      <c r="K8956" t="s">
        <v>24</v>
      </c>
      <c r="L8956" t="s">
        <v>36</v>
      </c>
      <c r="N8956">
        <v>40</v>
      </c>
      <c r="O8956" t="s">
        <v>11997</v>
      </c>
      <c r="P8956" t="s">
        <v>11998</v>
      </c>
    </row>
    <row r="8957" spans="1:16" x14ac:dyDescent="0.25">
      <c r="A8957" t="s">
        <v>1</v>
      </c>
      <c r="B8957" t="s">
        <v>11999</v>
      </c>
      <c r="C8957" t="s">
        <v>1240</v>
      </c>
      <c r="D8957" t="s">
        <v>7853</v>
      </c>
      <c r="E8957" t="s">
        <v>20</v>
      </c>
      <c r="F8957" t="b">
        <v>0</v>
      </c>
      <c r="G8957" t="s">
        <v>27</v>
      </c>
      <c r="H8957" s="4">
        <v>45772.584340277783</v>
      </c>
      <c r="I8957" t="b">
        <v>0</v>
      </c>
      <c r="J8957" t="b">
        <v>1</v>
      </c>
      <c r="K8957" t="s">
        <v>24</v>
      </c>
      <c r="L8957" t="s">
        <v>22</v>
      </c>
      <c r="M8957">
        <v>45000</v>
      </c>
      <c r="O8957" t="s">
        <v>2897</v>
      </c>
      <c r="P8957" t="s">
        <v>1749</v>
      </c>
    </row>
    <row r="8958" spans="1:16" x14ac:dyDescent="0.25">
      <c r="A8958" t="s">
        <v>19</v>
      </c>
      <c r="B8958" t="s">
        <v>9941</v>
      </c>
      <c r="C8958" t="s">
        <v>555</v>
      </c>
      <c r="D8958" t="s">
        <v>3957</v>
      </c>
      <c r="E8958" t="s">
        <v>20</v>
      </c>
      <c r="F8958" t="b">
        <v>0</v>
      </c>
      <c r="G8958" t="s">
        <v>30</v>
      </c>
      <c r="H8958" s="4">
        <v>45772.584976851853</v>
      </c>
      <c r="I8958" t="b">
        <v>0</v>
      </c>
      <c r="J8958" t="b">
        <v>1</v>
      </c>
      <c r="K8958" t="s">
        <v>24</v>
      </c>
      <c r="L8958" t="s">
        <v>36</v>
      </c>
      <c r="N8958">
        <v>40.81500244140625</v>
      </c>
      <c r="O8958" t="s">
        <v>75</v>
      </c>
      <c r="P8958" t="s">
        <v>9942</v>
      </c>
    </row>
    <row r="8959" spans="1:16" x14ac:dyDescent="0.25">
      <c r="A8959" t="s">
        <v>89</v>
      </c>
      <c r="B8959" t="s">
        <v>10599</v>
      </c>
      <c r="C8959" t="s">
        <v>39</v>
      </c>
      <c r="D8959" t="s">
        <v>3973</v>
      </c>
      <c r="E8959" t="s">
        <v>20</v>
      </c>
      <c r="F8959" t="b">
        <v>1</v>
      </c>
      <c r="G8959" t="s">
        <v>27</v>
      </c>
      <c r="H8959" s="4">
        <v>45772.627164351848</v>
      </c>
      <c r="I8959" t="b">
        <v>1</v>
      </c>
      <c r="J8959" t="b">
        <v>1</v>
      </c>
      <c r="K8959" t="s">
        <v>24</v>
      </c>
      <c r="L8959" t="s">
        <v>22</v>
      </c>
      <c r="M8959">
        <v>192500</v>
      </c>
      <c r="O8959" t="s">
        <v>123</v>
      </c>
      <c r="P8959" t="s">
        <v>10600</v>
      </c>
    </row>
    <row r="8960" spans="1:16" x14ac:dyDescent="0.25">
      <c r="A8960" t="s">
        <v>2</v>
      </c>
      <c r="B8960" t="s">
        <v>12000</v>
      </c>
      <c r="C8960" t="s">
        <v>12001</v>
      </c>
      <c r="D8960" t="s">
        <v>3828</v>
      </c>
      <c r="E8960" t="s">
        <v>20</v>
      </c>
      <c r="F8960" t="b">
        <v>0</v>
      </c>
      <c r="G8960" t="s">
        <v>41</v>
      </c>
      <c r="H8960" s="4">
        <v>45772.710231481477</v>
      </c>
      <c r="I8960" t="b">
        <v>0</v>
      </c>
      <c r="J8960" t="b">
        <v>1</v>
      </c>
      <c r="K8960" t="s">
        <v>24</v>
      </c>
      <c r="L8960" t="s">
        <v>22</v>
      </c>
      <c r="M8960">
        <v>75000</v>
      </c>
      <c r="O8960" t="s">
        <v>12002</v>
      </c>
      <c r="P8960" t="s">
        <v>12003</v>
      </c>
    </row>
    <row r="8961" spans="1:16" x14ac:dyDescent="0.25">
      <c r="A8961" t="s">
        <v>2</v>
      </c>
      <c r="B8961" t="s">
        <v>6769</v>
      </c>
      <c r="C8961" t="s">
        <v>5287</v>
      </c>
      <c r="D8961" t="s">
        <v>5243</v>
      </c>
      <c r="E8961" t="s">
        <v>20</v>
      </c>
      <c r="F8961" t="b">
        <v>0</v>
      </c>
      <c r="G8961" t="s">
        <v>27</v>
      </c>
      <c r="H8961" s="4">
        <v>45772.710601851853</v>
      </c>
      <c r="I8961" t="b">
        <v>0</v>
      </c>
      <c r="J8961" t="b">
        <v>1</v>
      </c>
      <c r="K8961" t="s">
        <v>24</v>
      </c>
      <c r="L8961" t="s">
        <v>22</v>
      </c>
      <c r="M8961">
        <v>165000</v>
      </c>
      <c r="O8961" t="s">
        <v>2912</v>
      </c>
      <c r="P8961" t="s">
        <v>6770</v>
      </c>
    </row>
    <row r="8962" spans="1:16" x14ac:dyDescent="0.25">
      <c r="A8962" t="s">
        <v>1</v>
      </c>
      <c r="B8962" t="s">
        <v>264</v>
      </c>
      <c r="C8962" t="s">
        <v>304</v>
      </c>
      <c r="D8962" t="s">
        <v>3973</v>
      </c>
      <c r="E8962" t="s">
        <v>20</v>
      </c>
      <c r="F8962" t="b">
        <v>0</v>
      </c>
      <c r="G8962" t="s">
        <v>27</v>
      </c>
      <c r="H8962" s="4">
        <v>45772.792581018519</v>
      </c>
      <c r="I8962" t="b">
        <v>0</v>
      </c>
      <c r="J8962" t="b">
        <v>0</v>
      </c>
      <c r="K8962" t="s">
        <v>24</v>
      </c>
      <c r="L8962" t="s">
        <v>22</v>
      </c>
      <c r="M8962">
        <v>135000</v>
      </c>
      <c r="O8962" t="s">
        <v>12004</v>
      </c>
      <c r="P8962" t="s">
        <v>12005</v>
      </c>
    </row>
    <row r="8963" spans="1:16" x14ac:dyDescent="0.25">
      <c r="A8963" t="s">
        <v>25</v>
      </c>
      <c r="B8963" t="s">
        <v>8199</v>
      </c>
      <c r="C8963" t="s">
        <v>985</v>
      </c>
      <c r="D8963" t="s">
        <v>3973</v>
      </c>
      <c r="E8963" t="s">
        <v>51</v>
      </c>
      <c r="F8963" t="b">
        <v>0</v>
      </c>
      <c r="G8963" t="s">
        <v>27</v>
      </c>
      <c r="H8963" s="4">
        <v>45772.833414351851</v>
      </c>
      <c r="I8963" t="b">
        <v>0</v>
      </c>
      <c r="J8963" t="b">
        <v>0</v>
      </c>
      <c r="K8963" t="s">
        <v>24</v>
      </c>
      <c r="L8963" t="s">
        <v>36</v>
      </c>
      <c r="N8963">
        <v>75.5</v>
      </c>
      <c r="O8963" t="s">
        <v>1392</v>
      </c>
      <c r="P8963" t="s">
        <v>2754</v>
      </c>
    </row>
    <row r="8964" spans="1:16" x14ac:dyDescent="0.25">
      <c r="A8964" t="s">
        <v>0</v>
      </c>
      <c r="B8964" t="s">
        <v>7592</v>
      </c>
      <c r="C8964" t="s">
        <v>82</v>
      </c>
      <c r="D8964" t="s">
        <v>3973</v>
      </c>
      <c r="E8964" t="s">
        <v>20</v>
      </c>
      <c r="F8964" t="b">
        <v>0</v>
      </c>
      <c r="G8964" t="s">
        <v>27</v>
      </c>
      <c r="H8964" s="4">
        <v>45772.8750462963</v>
      </c>
      <c r="I8964" t="b">
        <v>0</v>
      </c>
      <c r="J8964" t="b">
        <v>1</v>
      </c>
      <c r="K8964" t="s">
        <v>24</v>
      </c>
      <c r="L8964" t="s">
        <v>22</v>
      </c>
      <c r="M8964">
        <v>130000</v>
      </c>
      <c r="O8964" t="s">
        <v>387</v>
      </c>
      <c r="P8964" t="s">
        <v>7593</v>
      </c>
    </row>
    <row r="8965" spans="1:16" x14ac:dyDescent="0.25">
      <c r="A8965" t="s">
        <v>2</v>
      </c>
      <c r="B8965" t="s">
        <v>195</v>
      </c>
      <c r="C8965" t="s">
        <v>1243</v>
      </c>
      <c r="D8965" t="s">
        <v>4035</v>
      </c>
      <c r="E8965" t="s">
        <v>20</v>
      </c>
      <c r="F8965" t="b">
        <v>0</v>
      </c>
      <c r="G8965" t="s">
        <v>414</v>
      </c>
      <c r="H8965" s="4">
        <v>45772.882592592592</v>
      </c>
      <c r="I8965" t="b">
        <v>0</v>
      </c>
      <c r="J8965" t="b">
        <v>0</v>
      </c>
      <c r="K8965" t="s">
        <v>414</v>
      </c>
      <c r="L8965" t="s">
        <v>22</v>
      </c>
      <c r="M8965">
        <v>83999.5</v>
      </c>
      <c r="O8965" t="s">
        <v>695</v>
      </c>
      <c r="P8965" t="s">
        <v>7262</v>
      </c>
    </row>
    <row r="8966" spans="1:16" x14ac:dyDescent="0.25">
      <c r="A8966" t="s">
        <v>19</v>
      </c>
      <c r="B8966" t="s">
        <v>12006</v>
      </c>
      <c r="C8966" t="s">
        <v>82</v>
      </c>
      <c r="D8966" t="s">
        <v>3973</v>
      </c>
      <c r="E8966" t="s">
        <v>20</v>
      </c>
      <c r="F8966" t="b">
        <v>0</v>
      </c>
      <c r="G8966" t="s">
        <v>27</v>
      </c>
      <c r="H8966" s="4">
        <v>45772.958379629628</v>
      </c>
      <c r="I8966" t="b">
        <v>1</v>
      </c>
      <c r="J8966" t="b">
        <v>1</v>
      </c>
      <c r="K8966" t="s">
        <v>24</v>
      </c>
      <c r="L8966" t="s">
        <v>22</v>
      </c>
      <c r="M8966">
        <v>211500</v>
      </c>
      <c r="O8966" t="s">
        <v>12007</v>
      </c>
    </row>
    <row r="8967" spans="1:16" x14ac:dyDescent="0.25">
      <c r="A8967" t="s">
        <v>0</v>
      </c>
      <c r="B8967" t="s">
        <v>1246</v>
      </c>
      <c r="C8967" t="s">
        <v>5180</v>
      </c>
      <c r="D8967" t="s">
        <v>2208</v>
      </c>
      <c r="E8967" t="s">
        <v>20</v>
      </c>
      <c r="F8967" t="b">
        <v>0</v>
      </c>
      <c r="G8967" t="s">
        <v>27</v>
      </c>
      <c r="H8967" s="4">
        <v>45772.958460648151</v>
      </c>
      <c r="I8967" t="b">
        <v>0</v>
      </c>
      <c r="J8967" t="b">
        <v>0</v>
      </c>
      <c r="K8967" t="s">
        <v>24</v>
      </c>
      <c r="L8967" t="s">
        <v>22</v>
      </c>
      <c r="M8967">
        <v>110000</v>
      </c>
      <c r="O8967" t="s">
        <v>5181</v>
      </c>
      <c r="P8967" t="s">
        <v>5182</v>
      </c>
    </row>
    <row r="8968" spans="1:16" x14ac:dyDescent="0.25">
      <c r="A8968" t="s">
        <v>19</v>
      </c>
      <c r="B8968" t="s">
        <v>12008</v>
      </c>
      <c r="C8968" t="s">
        <v>71</v>
      </c>
      <c r="D8968" t="s">
        <v>3973</v>
      </c>
      <c r="E8968" t="s">
        <v>20</v>
      </c>
      <c r="F8968" t="b">
        <v>0</v>
      </c>
      <c r="G8968" t="s">
        <v>27</v>
      </c>
      <c r="H8968" s="4">
        <v>45772.960034722222</v>
      </c>
      <c r="I8968" t="b">
        <v>1</v>
      </c>
      <c r="J8968" t="b">
        <v>1</v>
      </c>
      <c r="K8968" t="s">
        <v>24</v>
      </c>
      <c r="L8968" t="s">
        <v>22</v>
      </c>
      <c r="M8968">
        <v>160000</v>
      </c>
      <c r="O8968" t="s">
        <v>1172</v>
      </c>
      <c r="P8968" t="s">
        <v>582</v>
      </c>
    </row>
    <row r="8969" spans="1:16" x14ac:dyDescent="0.25">
      <c r="A8969" t="s">
        <v>2</v>
      </c>
      <c r="B8969" t="s">
        <v>2314</v>
      </c>
      <c r="C8969" t="s">
        <v>114</v>
      </c>
      <c r="D8969" t="s">
        <v>3973</v>
      </c>
      <c r="E8969" t="s">
        <v>20</v>
      </c>
      <c r="F8969" t="b">
        <v>0</v>
      </c>
      <c r="G8969" t="s">
        <v>27</v>
      </c>
      <c r="H8969" s="4">
        <v>45772.960069444453</v>
      </c>
      <c r="I8969" t="b">
        <v>0</v>
      </c>
      <c r="J8969" t="b">
        <v>1</v>
      </c>
      <c r="K8969" t="s">
        <v>24</v>
      </c>
      <c r="L8969" t="s">
        <v>22</v>
      </c>
      <c r="M8969">
        <v>162000</v>
      </c>
      <c r="O8969" t="s">
        <v>173</v>
      </c>
      <c r="P8969" t="s">
        <v>12009</v>
      </c>
    </row>
    <row r="8970" spans="1:16" x14ac:dyDescent="0.25">
      <c r="A8970" t="s">
        <v>0</v>
      </c>
      <c r="B8970" t="s">
        <v>11987</v>
      </c>
      <c r="C8970" t="s">
        <v>953</v>
      </c>
      <c r="D8970" t="s">
        <v>3973</v>
      </c>
      <c r="E8970" t="s">
        <v>20</v>
      </c>
      <c r="F8970" t="b">
        <v>0</v>
      </c>
      <c r="G8970" t="s">
        <v>30</v>
      </c>
      <c r="H8970" s="4">
        <v>45773.000543981478</v>
      </c>
      <c r="I8970" t="b">
        <v>1</v>
      </c>
      <c r="J8970" t="b">
        <v>1</v>
      </c>
      <c r="K8970" t="s">
        <v>24</v>
      </c>
      <c r="L8970" t="s">
        <v>22</v>
      </c>
      <c r="M8970">
        <v>109000</v>
      </c>
      <c r="O8970" t="s">
        <v>954</v>
      </c>
      <c r="P8970" t="s">
        <v>11988</v>
      </c>
    </row>
    <row r="8971" spans="1:16" x14ac:dyDescent="0.25">
      <c r="A8971" t="s">
        <v>2</v>
      </c>
      <c r="B8971" t="s">
        <v>2</v>
      </c>
      <c r="C8971" t="s">
        <v>801</v>
      </c>
      <c r="D8971" t="s">
        <v>4753</v>
      </c>
      <c r="E8971" t="s">
        <v>20</v>
      </c>
      <c r="F8971" t="b">
        <v>0</v>
      </c>
      <c r="G8971" t="s">
        <v>27</v>
      </c>
      <c r="H8971" s="4">
        <v>45773.001631944448</v>
      </c>
      <c r="I8971" t="b">
        <v>1</v>
      </c>
      <c r="J8971" t="b">
        <v>0</v>
      </c>
      <c r="K8971" t="s">
        <v>24</v>
      </c>
      <c r="L8971" t="s">
        <v>22</v>
      </c>
      <c r="M8971">
        <v>140000</v>
      </c>
      <c r="O8971" t="s">
        <v>289</v>
      </c>
      <c r="P8971" t="s">
        <v>710</v>
      </c>
    </row>
    <row r="8972" spans="1:16" x14ac:dyDescent="0.25">
      <c r="A8972" t="s">
        <v>2</v>
      </c>
      <c r="B8972" t="s">
        <v>117</v>
      </c>
      <c r="C8972" t="s">
        <v>889</v>
      </c>
      <c r="D8972" t="s">
        <v>4084</v>
      </c>
      <c r="E8972" t="s">
        <v>20</v>
      </c>
      <c r="F8972" t="b">
        <v>0</v>
      </c>
      <c r="G8972" t="s">
        <v>41</v>
      </c>
      <c r="H8972" s="4">
        <v>45773.002152777779</v>
      </c>
      <c r="I8972" t="b">
        <v>0</v>
      </c>
      <c r="J8972" t="b">
        <v>0</v>
      </c>
      <c r="K8972" t="s">
        <v>24</v>
      </c>
      <c r="L8972" t="s">
        <v>22</v>
      </c>
      <c r="M8972">
        <v>189000</v>
      </c>
      <c r="O8972" t="s">
        <v>772</v>
      </c>
      <c r="P8972" t="s">
        <v>1161</v>
      </c>
    </row>
    <row r="8973" spans="1:16" x14ac:dyDescent="0.25">
      <c r="A8973" t="s">
        <v>2</v>
      </c>
      <c r="B8973" t="s">
        <v>11989</v>
      </c>
      <c r="C8973" t="s">
        <v>2293</v>
      </c>
      <c r="D8973" t="s">
        <v>5123</v>
      </c>
      <c r="E8973" t="s">
        <v>20</v>
      </c>
      <c r="F8973" t="b">
        <v>0</v>
      </c>
      <c r="G8973" t="s">
        <v>52</v>
      </c>
      <c r="H8973" s="4">
        <v>45773.003472222219</v>
      </c>
      <c r="I8973" t="b">
        <v>0</v>
      </c>
      <c r="J8973" t="b">
        <v>0</v>
      </c>
      <c r="K8973" t="s">
        <v>24</v>
      </c>
      <c r="L8973" t="s">
        <v>22</v>
      </c>
      <c r="M8973">
        <v>100000</v>
      </c>
      <c r="O8973" t="s">
        <v>374</v>
      </c>
      <c r="P8973" t="s">
        <v>11990</v>
      </c>
    </row>
    <row r="8974" spans="1:16" x14ac:dyDescent="0.25">
      <c r="A8974" t="s">
        <v>2</v>
      </c>
      <c r="B8974" t="s">
        <v>6105</v>
      </c>
      <c r="C8974" t="s">
        <v>939</v>
      </c>
      <c r="D8974" t="s">
        <v>4035</v>
      </c>
      <c r="E8974" t="s">
        <v>20</v>
      </c>
      <c r="F8974" t="b">
        <v>0</v>
      </c>
      <c r="G8974" t="s">
        <v>158</v>
      </c>
      <c r="H8974" s="4">
        <v>45773.00409722222</v>
      </c>
      <c r="I8974" t="b">
        <v>0</v>
      </c>
      <c r="J8974" t="b">
        <v>0</v>
      </c>
      <c r="K8974" t="s">
        <v>158</v>
      </c>
      <c r="L8974" t="s">
        <v>22</v>
      </c>
      <c r="M8974">
        <v>68730</v>
      </c>
      <c r="O8974" t="s">
        <v>2768</v>
      </c>
      <c r="P8974" t="s">
        <v>6106</v>
      </c>
    </row>
    <row r="8975" spans="1:16" x14ac:dyDescent="0.25">
      <c r="A8975" t="s">
        <v>25</v>
      </c>
      <c r="B8975" t="s">
        <v>11991</v>
      </c>
      <c r="C8975" t="s">
        <v>42</v>
      </c>
      <c r="D8975" t="s">
        <v>2208</v>
      </c>
      <c r="E8975" t="s">
        <v>20</v>
      </c>
      <c r="F8975" t="b">
        <v>0</v>
      </c>
      <c r="G8975" t="s">
        <v>41</v>
      </c>
      <c r="H8975" s="4">
        <v>45773.250219907408</v>
      </c>
      <c r="I8975" t="b">
        <v>0</v>
      </c>
      <c r="J8975" t="b">
        <v>1</v>
      </c>
      <c r="K8975" t="s">
        <v>24</v>
      </c>
      <c r="L8975" t="s">
        <v>22</v>
      </c>
      <c r="M8975">
        <v>153000</v>
      </c>
      <c r="O8975" t="s">
        <v>428</v>
      </c>
      <c r="P8975" t="s">
        <v>11992</v>
      </c>
    </row>
    <row r="8976" spans="1:16" x14ac:dyDescent="0.25">
      <c r="A8976" t="s">
        <v>40</v>
      </c>
      <c r="B8976" t="s">
        <v>57</v>
      </c>
      <c r="C8976" t="s">
        <v>44</v>
      </c>
      <c r="D8976" t="s">
        <v>3970</v>
      </c>
      <c r="E8976" t="s">
        <v>20</v>
      </c>
      <c r="F8976" t="b">
        <v>0</v>
      </c>
      <c r="G8976" t="s">
        <v>41</v>
      </c>
      <c r="H8976" s="4">
        <v>45773.252106481479</v>
      </c>
      <c r="I8976" t="b">
        <v>0</v>
      </c>
      <c r="J8976" t="b">
        <v>0</v>
      </c>
      <c r="K8976" t="s">
        <v>24</v>
      </c>
      <c r="L8976" t="s">
        <v>22</v>
      </c>
      <c r="M8976">
        <v>155000</v>
      </c>
      <c r="O8976" t="s">
        <v>5438</v>
      </c>
      <c r="P8976" t="s">
        <v>5439</v>
      </c>
    </row>
    <row r="8977" spans="1:16" x14ac:dyDescent="0.25">
      <c r="A8977" t="s">
        <v>40</v>
      </c>
      <c r="B8977" t="s">
        <v>2410</v>
      </c>
      <c r="C8977" t="s">
        <v>4317</v>
      </c>
      <c r="D8977" t="s">
        <v>3108</v>
      </c>
      <c r="E8977" t="s">
        <v>20</v>
      </c>
      <c r="F8977" t="b">
        <v>0</v>
      </c>
      <c r="G8977" t="s">
        <v>4318</v>
      </c>
      <c r="H8977" s="4">
        <v>45773.292534722219</v>
      </c>
      <c r="I8977" t="b">
        <v>1</v>
      </c>
      <c r="J8977" t="b">
        <v>0</v>
      </c>
      <c r="K8977" t="s">
        <v>4318</v>
      </c>
      <c r="L8977" t="s">
        <v>22</v>
      </c>
      <c r="M8977">
        <v>24000</v>
      </c>
      <c r="O8977" t="s">
        <v>2018</v>
      </c>
      <c r="P8977" t="s">
        <v>4319</v>
      </c>
    </row>
    <row r="8978" spans="1:16" x14ac:dyDescent="0.25">
      <c r="A8978" t="s">
        <v>25</v>
      </c>
      <c r="B8978" t="s">
        <v>9113</v>
      </c>
      <c r="C8978" t="s">
        <v>1099</v>
      </c>
      <c r="D8978" t="s">
        <v>3957</v>
      </c>
      <c r="E8978" t="s">
        <v>34</v>
      </c>
      <c r="F8978" t="b">
        <v>0</v>
      </c>
      <c r="G8978" t="s">
        <v>27</v>
      </c>
      <c r="H8978" s="4">
        <v>45773.416770833333</v>
      </c>
      <c r="I8978" t="b">
        <v>1</v>
      </c>
      <c r="J8978" t="b">
        <v>0</v>
      </c>
      <c r="K8978" t="s">
        <v>24</v>
      </c>
      <c r="L8978" t="s">
        <v>36</v>
      </c>
      <c r="N8978">
        <v>27.979999542236332</v>
      </c>
      <c r="O8978" t="s">
        <v>319</v>
      </c>
      <c r="P8978" t="s">
        <v>2128</v>
      </c>
    </row>
    <row r="8979" spans="1:16" x14ac:dyDescent="0.25">
      <c r="A8979" t="s">
        <v>0</v>
      </c>
      <c r="B8979" t="s">
        <v>8940</v>
      </c>
      <c r="C8979" t="s">
        <v>39</v>
      </c>
      <c r="D8979" t="s">
        <v>3957</v>
      </c>
      <c r="E8979" t="s">
        <v>34</v>
      </c>
      <c r="F8979" t="b">
        <v>1</v>
      </c>
      <c r="G8979" t="s">
        <v>27</v>
      </c>
      <c r="H8979" s="4">
        <v>45773.416875000003</v>
      </c>
      <c r="I8979" t="b">
        <v>0</v>
      </c>
      <c r="J8979" t="b">
        <v>0</v>
      </c>
      <c r="K8979" t="s">
        <v>24</v>
      </c>
      <c r="L8979" t="s">
        <v>36</v>
      </c>
      <c r="N8979">
        <v>26.389999389648441</v>
      </c>
      <c r="O8979" t="s">
        <v>8941</v>
      </c>
      <c r="P8979" t="s">
        <v>8942</v>
      </c>
    </row>
    <row r="8980" spans="1:16" x14ac:dyDescent="0.25">
      <c r="A8980" t="s">
        <v>0</v>
      </c>
      <c r="B8980" t="s">
        <v>8282</v>
      </c>
      <c r="C8980" t="s">
        <v>559</v>
      </c>
      <c r="D8980" t="s">
        <v>3957</v>
      </c>
      <c r="E8980" t="s">
        <v>20</v>
      </c>
      <c r="F8980" t="b">
        <v>0</v>
      </c>
      <c r="G8980" t="s">
        <v>27</v>
      </c>
      <c r="H8980" s="4">
        <v>45773.500081018523</v>
      </c>
      <c r="I8980" t="b">
        <v>0</v>
      </c>
      <c r="J8980" t="b">
        <v>1</v>
      </c>
      <c r="K8980" t="s">
        <v>24</v>
      </c>
      <c r="L8980" t="s">
        <v>36</v>
      </c>
      <c r="N8980">
        <v>20.670000076293949</v>
      </c>
      <c r="O8980" t="s">
        <v>259</v>
      </c>
      <c r="P8980" t="s">
        <v>2838</v>
      </c>
    </row>
    <row r="8981" spans="1:16" x14ac:dyDescent="0.25">
      <c r="A8981" t="s">
        <v>2</v>
      </c>
      <c r="B8981" t="s">
        <v>11993</v>
      </c>
      <c r="C8981" t="s">
        <v>71</v>
      </c>
      <c r="D8981" t="s">
        <v>3973</v>
      </c>
      <c r="E8981" t="s">
        <v>20</v>
      </c>
      <c r="F8981" t="b">
        <v>0</v>
      </c>
      <c r="G8981" t="s">
        <v>27</v>
      </c>
      <c r="H8981" s="4">
        <v>45773.542928240742</v>
      </c>
      <c r="I8981" t="b">
        <v>0</v>
      </c>
      <c r="J8981" t="b">
        <v>1</v>
      </c>
      <c r="K8981" t="s">
        <v>24</v>
      </c>
      <c r="L8981" t="s">
        <v>22</v>
      </c>
      <c r="M8981">
        <v>138100</v>
      </c>
      <c r="O8981" t="s">
        <v>11994</v>
      </c>
      <c r="P8981" t="s">
        <v>11995</v>
      </c>
    </row>
    <row r="8982" spans="1:16" x14ac:dyDescent="0.25">
      <c r="A8982" t="s">
        <v>2</v>
      </c>
      <c r="B8982" t="s">
        <v>11996</v>
      </c>
      <c r="C8982" t="s">
        <v>693</v>
      </c>
      <c r="D8982" t="s">
        <v>3600</v>
      </c>
      <c r="E8982" t="s">
        <v>51</v>
      </c>
      <c r="F8982" t="b">
        <v>0</v>
      </c>
      <c r="G8982" t="s">
        <v>27</v>
      </c>
      <c r="H8982" s="4">
        <v>45773.543229166673</v>
      </c>
      <c r="I8982" t="b">
        <v>1</v>
      </c>
      <c r="J8982" t="b">
        <v>0</v>
      </c>
      <c r="K8982" t="s">
        <v>24</v>
      </c>
      <c r="L8982" t="s">
        <v>36</v>
      </c>
      <c r="N8982">
        <v>40</v>
      </c>
      <c r="O8982" t="s">
        <v>11997</v>
      </c>
      <c r="P8982" t="s">
        <v>11998</v>
      </c>
    </row>
    <row r="8983" spans="1:16" x14ac:dyDescent="0.25">
      <c r="A8983" t="s">
        <v>1</v>
      </c>
      <c r="B8983" t="s">
        <v>11999</v>
      </c>
      <c r="C8983" t="s">
        <v>1240</v>
      </c>
      <c r="D8983" t="s">
        <v>7853</v>
      </c>
      <c r="E8983" t="s">
        <v>20</v>
      </c>
      <c r="F8983" t="b">
        <v>0</v>
      </c>
      <c r="G8983" t="s">
        <v>27</v>
      </c>
      <c r="H8983" s="4">
        <v>45773.584340277783</v>
      </c>
      <c r="I8983" t="b">
        <v>0</v>
      </c>
      <c r="J8983" t="b">
        <v>1</v>
      </c>
      <c r="K8983" t="s">
        <v>24</v>
      </c>
      <c r="L8983" t="s">
        <v>22</v>
      </c>
      <c r="M8983">
        <v>45000</v>
      </c>
      <c r="O8983" t="s">
        <v>2897</v>
      </c>
      <c r="P8983" t="s">
        <v>1749</v>
      </c>
    </row>
    <row r="8984" spans="1:16" x14ac:dyDescent="0.25">
      <c r="A8984" t="s">
        <v>19</v>
      </c>
      <c r="B8984" t="s">
        <v>9941</v>
      </c>
      <c r="C8984" t="s">
        <v>555</v>
      </c>
      <c r="D8984" t="s">
        <v>3957</v>
      </c>
      <c r="E8984" t="s">
        <v>20</v>
      </c>
      <c r="F8984" t="b">
        <v>0</v>
      </c>
      <c r="G8984" t="s">
        <v>30</v>
      </c>
      <c r="H8984" s="4">
        <v>45773.584976851853</v>
      </c>
      <c r="I8984" t="b">
        <v>0</v>
      </c>
      <c r="J8984" t="b">
        <v>1</v>
      </c>
      <c r="K8984" t="s">
        <v>24</v>
      </c>
      <c r="L8984" t="s">
        <v>36</v>
      </c>
      <c r="N8984">
        <v>40.81500244140625</v>
      </c>
      <c r="O8984" t="s">
        <v>75</v>
      </c>
      <c r="P8984" t="s">
        <v>9942</v>
      </c>
    </row>
    <row r="8985" spans="1:16" x14ac:dyDescent="0.25">
      <c r="A8985" t="s">
        <v>89</v>
      </c>
      <c r="B8985" t="s">
        <v>10599</v>
      </c>
      <c r="C8985" t="s">
        <v>39</v>
      </c>
      <c r="D8985" t="s">
        <v>3973</v>
      </c>
      <c r="E8985" t="s">
        <v>20</v>
      </c>
      <c r="F8985" t="b">
        <v>1</v>
      </c>
      <c r="G8985" t="s">
        <v>27</v>
      </c>
      <c r="H8985" s="4">
        <v>45773.627164351848</v>
      </c>
      <c r="I8985" t="b">
        <v>1</v>
      </c>
      <c r="J8985" t="b">
        <v>1</v>
      </c>
      <c r="K8985" t="s">
        <v>24</v>
      </c>
      <c r="L8985" t="s">
        <v>22</v>
      </c>
      <c r="M8985">
        <v>192500</v>
      </c>
      <c r="O8985" t="s">
        <v>123</v>
      </c>
      <c r="P8985" t="s">
        <v>10600</v>
      </c>
    </row>
    <row r="8986" spans="1:16" x14ac:dyDescent="0.25">
      <c r="A8986" t="s">
        <v>2</v>
      </c>
      <c r="B8986" t="s">
        <v>12000</v>
      </c>
      <c r="C8986" t="s">
        <v>12001</v>
      </c>
      <c r="D8986" t="s">
        <v>3828</v>
      </c>
      <c r="E8986" t="s">
        <v>20</v>
      </c>
      <c r="F8986" t="b">
        <v>0</v>
      </c>
      <c r="G8986" t="s">
        <v>41</v>
      </c>
      <c r="H8986" s="4">
        <v>45773.710231481477</v>
      </c>
      <c r="I8986" t="b">
        <v>0</v>
      </c>
      <c r="J8986" t="b">
        <v>1</v>
      </c>
      <c r="K8986" t="s">
        <v>24</v>
      </c>
      <c r="L8986" t="s">
        <v>22</v>
      </c>
      <c r="M8986">
        <v>75000</v>
      </c>
      <c r="O8986" t="s">
        <v>12002</v>
      </c>
      <c r="P8986" t="s">
        <v>12003</v>
      </c>
    </row>
    <row r="8987" spans="1:16" x14ac:dyDescent="0.25">
      <c r="A8987" t="s">
        <v>2</v>
      </c>
      <c r="B8987" t="s">
        <v>6769</v>
      </c>
      <c r="C8987" t="s">
        <v>5287</v>
      </c>
      <c r="D8987" t="s">
        <v>5243</v>
      </c>
      <c r="E8987" t="s">
        <v>20</v>
      </c>
      <c r="F8987" t="b">
        <v>0</v>
      </c>
      <c r="G8987" t="s">
        <v>27</v>
      </c>
      <c r="H8987" s="4">
        <v>45773.710601851853</v>
      </c>
      <c r="I8987" t="b">
        <v>0</v>
      </c>
      <c r="J8987" t="b">
        <v>1</v>
      </c>
      <c r="K8987" t="s">
        <v>24</v>
      </c>
      <c r="L8987" t="s">
        <v>22</v>
      </c>
      <c r="M8987">
        <v>165000</v>
      </c>
      <c r="O8987" t="s">
        <v>2912</v>
      </c>
      <c r="P8987" t="s">
        <v>6770</v>
      </c>
    </row>
    <row r="8988" spans="1:16" x14ac:dyDescent="0.25">
      <c r="A8988" t="s">
        <v>1</v>
      </c>
      <c r="B8988" t="s">
        <v>264</v>
      </c>
      <c r="C8988" t="s">
        <v>304</v>
      </c>
      <c r="D8988" t="s">
        <v>3973</v>
      </c>
      <c r="E8988" t="s">
        <v>20</v>
      </c>
      <c r="F8988" t="b">
        <v>0</v>
      </c>
      <c r="G8988" t="s">
        <v>27</v>
      </c>
      <c r="H8988" s="4">
        <v>45773.792581018519</v>
      </c>
      <c r="I8988" t="b">
        <v>0</v>
      </c>
      <c r="J8988" t="b">
        <v>0</v>
      </c>
      <c r="K8988" t="s">
        <v>24</v>
      </c>
      <c r="L8988" t="s">
        <v>22</v>
      </c>
      <c r="M8988">
        <v>135000</v>
      </c>
      <c r="O8988" t="s">
        <v>12004</v>
      </c>
      <c r="P8988" t="s">
        <v>12005</v>
      </c>
    </row>
    <row r="8989" spans="1:16" x14ac:dyDescent="0.25">
      <c r="A8989" t="s">
        <v>25</v>
      </c>
      <c r="B8989" t="s">
        <v>8199</v>
      </c>
      <c r="C8989" t="s">
        <v>985</v>
      </c>
      <c r="D8989" t="s">
        <v>3973</v>
      </c>
      <c r="E8989" t="s">
        <v>51</v>
      </c>
      <c r="F8989" t="b">
        <v>0</v>
      </c>
      <c r="G8989" t="s">
        <v>27</v>
      </c>
      <c r="H8989" s="4">
        <v>45773.833414351851</v>
      </c>
      <c r="I8989" t="b">
        <v>0</v>
      </c>
      <c r="J8989" t="b">
        <v>0</v>
      </c>
      <c r="K8989" t="s">
        <v>24</v>
      </c>
      <c r="L8989" t="s">
        <v>36</v>
      </c>
      <c r="N8989">
        <v>75.5</v>
      </c>
      <c r="O8989" t="s">
        <v>1392</v>
      </c>
      <c r="P8989" t="s">
        <v>2754</v>
      </c>
    </row>
    <row r="8990" spans="1:16" x14ac:dyDescent="0.25">
      <c r="A8990" t="s">
        <v>2</v>
      </c>
      <c r="B8990" t="s">
        <v>195</v>
      </c>
      <c r="C8990" t="s">
        <v>1243</v>
      </c>
      <c r="D8990" t="s">
        <v>4035</v>
      </c>
      <c r="E8990" t="s">
        <v>20</v>
      </c>
      <c r="F8990" t="b">
        <v>0</v>
      </c>
      <c r="G8990" t="s">
        <v>414</v>
      </c>
      <c r="H8990" s="4">
        <v>45773.882592592592</v>
      </c>
      <c r="I8990" t="b">
        <v>0</v>
      </c>
      <c r="J8990" t="b">
        <v>0</v>
      </c>
      <c r="K8990" t="s">
        <v>414</v>
      </c>
      <c r="L8990" t="s">
        <v>22</v>
      </c>
      <c r="M8990">
        <v>83999.5</v>
      </c>
      <c r="O8990" t="s">
        <v>695</v>
      </c>
      <c r="P8990" t="s">
        <v>7262</v>
      </c>
    </row>
    <row r="8991" spans="1:16" x14ac:dyDescent="0.25">
      <c r="A8991" t="s">
        <v>19</v>
      </c>
      <c r="B8991" t="s">
        <v>12006</v>
      </c>
      <c r="C8991" t="s">
        <v>82</v>
      </c>
      <c r="D8991" t="s">
        <v>3973</v>
      </c>
      <c r="E8991" t="s">
        <v>20</v>
      </c>
      <c r="F8991" t="b">
        <v>0</v>
      </c>
      <c r="G8991" t="s">
        <v>27</v>
      </c>
      <c r="H8991" s="4">
        <v>45773.958379629628</v>
      </c>
      <c r="I8991" t="b">
        <v>1</v>
      </c>
      <c r="J8991" t="b">
        <v>1</v>
      </c>
      <c r="K8991" t="s">
        <v>24</v>
      </c>
      <c r="L8991" t="s">
        <v>22</v>
      </c>
      <c r="M8991">
        <v>211500</v>
      </c>
      <c r="O8991" t="s">
        <v>12007</v>
      </c>
    </row>
    <row r="8992" spans="1:16" x14ac:dyDescent="0.25">
      <c r="A8992" t="s">
        <v>0</v>
      </c>
      <c r="B8992" t="s">
        <v>1246</v>
      </c>
      <c r="C8992" t="s">
        <v>5180</v>
      </c>
      <c r="D8992" t="s">
        <v>2208</v>
      </c>
      <c r="E8992" t="s">
        <v>20</v>
      </c>
      <c r="F8992" t="b">
        <v>0</v>
      </c>
      <c r="G8992" t="s">
        <v>27</v>
      </c>
      <c r="H8992" s="4">
        <v>45773.958460648151</v>
      </c>
      <c r="I8992" t="b">
        <v>0</v>
      </c>
      <c r="J8992" t="b">
        <v>0</v>
      </c>
      <c r="K8992" t="s">
        <v>24</v>
      </c>
      <c r="L8992" t="s">
        <v>22</v>
      </c>
      <c r="M8992">
        <v>110000</v>
      </c>
      <c r="O8992" t="s">
        <v>5181</v>
      </c>
      <c r="P8992" t="s">
        <v>5182</v>
      </c>
    </row>
    <row r="8993" spans="1:16" x14ac:dyDescent="0.25">
      <c r="A8993" t="s">
        <v>19</v>
      </c>
      <c r="B8993" t="s">
        <v>12008</v>
      </c>
      <c r="C8993" t="s">
        <v>71</v>
      </c>
      <c r="D8993" t="s">
        <v>3973</v>
      </c>
      <c r="E8993" t="s">
        <v>20</v>
      </c>
      <c r="F8993" t="b">
        <v>0</v>
      </c>
      <c r="G8993" t="s">
        <v>27</v>
      </c>
      <c r="H8993" s="4">
        <v>45773.960034722222</v>
      </c>
      <c r="I8993" t="b">
        <v>1</v>
      </c>
      <c r="J8993" t="b">
        <v>1</v>
      </c>
      <c r="K8993" t="s">
        <v>24</v>
      </c>
      <c r="L8993" t="s">
        <v>22</v>
      </c>
      <c r="M8993">
        <v>160000</v>
      </c>
      <c r="O8993" t="s">
        <v>1172</v>
      </c>
      <c r="P8993" t="s">
        <v>582</v>
      </c>
    </row>
    <row r="8994" spans="1:16" x14ac:dyDescent="0.25">
      <c r="A8994" t="s">
        <v>2</v>
      </c>
      <c r="B8994" t="s">
        <v>2314</v>
      </c>
      <c r="C8994" t="s">
        <v>114</v>
      </c>
      <c r="D8994" t="s">
        <v>3973</v>
      </c>
      <c r="E8994" t="s">
        <v>20</v>
      </c>
      <c r="F8994" t="b">
        <v>0</v>
      </c>
      <c r="G8994" t="s">
        <v>27</v>
      </c>
      <c r="H8994" s="4">
        <v>45773.960069444453</v>
      </c>
      <c r="I8994" t="b">
        <v>0</v>
      </c>
      <c r="J8994" t="b">
        <v>1</v>
      </c>
      <c r="K8994" t="s">
        <v>24</v>
      </c>
      <c r="L8994" t="s">
        <v>22</v>
      </c>
      <c r="M8994">
        <v>162000</v>
      </c>
      <c r="O8994" t="s">
        <v>173</v>
      </c>
      <c r="P8994" t="s">
        <v>12009</v>
      </c>
    </row>
    <row r="8995" spans="1:16" x14ac:dyDescent="0.25">
      <c r="A8995" t="s">
        <v>0</v>
      </c>
      <c r="B8995" t="s">
        <v>11987</v>
      </c>
      <c r="C8995" t="s">
        <v>953</v>
      </c>
      <c r="D8995" t="s">
        <v>3973</v>
      </c>
      <c r="E8995" t="s">
        <v>20</v>
      </c>
      <c r="F8995" t="b">
        <v>0</v>
      </c>
      <c r="G8995" t="s">
        <v>30</v>
      </c>
      <c r="H8995" s="4">
        <v>45774.000543981478</v>
      </c>
      <c r="I8995" t="b">
        <v>1</v>
      </c>
      <c r="J8995" t="b">
        <v>1</v>
      </c>
      <c r="K8995" t="s">
        <v>24</v>
      </c>
      <c r="L8995" t="s">
        <v>22</v>
      </c>
      <c r="M8995">
        <v>109000</v>
      </c>
      <c r="O8995" t="s">
        <v>954</v>
      </c>
      <c r="P8995" t="s">
        <v>11988</v>
      </c>
    </row>
    <row r="8996" spans="1:16" x14ac:dyDescent="0.25">
      <c r="A8996" t="s">
        <v>2</v>
      </c>
      <c r="B8996" t="s">
        <v>2</v>
      </c>
      <c r="C8996" t="s">
        <v>801</v>
      </c>
      <c r="D8996" t="s">
        <v>4753</v>
      </c>
      <c r="E8996" t="s">
        <v>20</v>
      </c>
      <c r="F8996" t="b">
        <v>0</v>
      </c>
      <c r="G8996" t="s">
        <v>27</v>
      </c>
      <c r="H8996" s="4">
        <v>45774.001631944448</v>
      </c>
      <c r="I8996" t="b">
        <v>1</v>
      </c>
      <c r="J8996" t="b">
        <v>0</v>
      </c>
      <c r="K8996" t="s">
        <v>24</v>
      </c>
      <c r="L8996" t="s">
        <v>22</v>
      </c>
      <c r="M8996">
        <v>140000</v>
      </c>
      <c r="O8996" t="s">
        <v>289</v>
      </c>
      <c r="P8996" t="s">
        <v>710</v>
      </c>
    </row>
    <row r="8997" spans="1:16" x14ac:dyDescent="0.25">
      <c r="A8997" t="s">
        <v>2</v>
      </c>
      <c r="B8997" t="s">
        <v>117</v>
      </c>
      <c r="C8997" t="s">
        <v>889</v>
      </c>
      <c r="D8997" t="s">
        <v>4084</v>
      </c>
      <c r="E8997" t="s">
        <v>20</v>
      </c>
      <c r="F8997" t="b">
        <v>0</v>
      </c>
      <c r="G8997" t="s">
        <v>41</v>
      </c>
      <c r="H8997" s="4">
        <v>45774.002152777779</v>
      </c>
      <c r="I8997" t="b">
        <v>0</v>
      </c>
      <c r="J8997" t="b">
        <v>0</v>
      </c>
      <c r="K8997" t="s">
        <v>24</v>
      </c>
      <c r="L8997" t="s">
        <v>22</v>
      </c>
      <c r="M8997">
        <v>189000</v>
      </c>
      <c r="O8997" t="s">
        <v>772</v>
      </c>
      <c r="P8997" t="s">
        <v>1161</v>
      </c>
    </row>
    <row r="8998" spans="1:16" x14ac:dyDescent="0.25">
      <c r="A8998" t="s">
        <v>2</v>
      </c>
      <c r="B8998" t="s">
        <v>11989</v>
      </c>
      <c r="C8998" t="s">
        <v>2293</v>
      </c>
      <c r="D8998" t="s">
        <v>5123</v>
      </c>
      <c r="E8998" t="s">
        <v>20</v>
      </c>
      <c r="F8998" t="b">
        <v>0</v>
      </c>
      <c r="G8998" t="s">
        <v>52</v>
      </c>
      <c r="H8998" s="4">
        <v>45774.003472222219</v>
      </c>
      <c r="I8998" t="b">
        <v>0</v>
      </c>
      <c r="J8998" t="b">
        <v>0</v>
      </c>
      <c r="K8998" t="s">
        <v>24</v>
      </c>
      <c r="L8998" t="s">
        <v>22</v>
      </c>
      <c r="M8998">
        <v>100000</v>
      </c>
      <c r="O8998" t="s">
        <v>374</v>
      </c>
      <c r="P8998" t="s">
        <v>11990</v>
      </c>
    </row>
    <row r="8999" spans="1:16" x14ac:dyDescent="0.25">
      <c r="A8999" t="s">
        <v>2</v>
      </c>
      <c r="B8999" t="s">
        <v>6105</v>
      </c>
      <c r="C8999" t="s">
        <v>939</v>
      </c>
      <c r="D8999" t="s">
        <v>4035</v>
      </c>
      <c r="E8999" t="s">
        <v>20</v>
      </c>
      <c r="F8999" t="b">
        <v>0</v>
      </c>
      <c r="G8999" t="s">
        <v>158</v>
      </c>
      <c r="H8999" s="4">
        <v>45774.00409722222</v>
      </c>
      <c r="I8999" t="b">
        <v>0</v>
      </c>
      <c r="J8999" t="b">
        <v>0</v>
      </c>
      <c r="K8999" t="s">
        <v>158</v>
      </c>
      <c r="L8999" t="s">
        <v>22</v>
      </c>
      <c r="M8999">
        <v>68730</v>
      </c>
      <c r="O8999" t="s">
        <v>2768</v>
      </c>
      <c r="P8999" t="s">
        <v>6106</v>
      </c>
    </row>
    <row r="9000" spans="1:16" x14ac:dyDescent="0.25">
      <c r="A9000" t="s">
        <v>25</v>
      </c>
      <c r="B9000" t="s">
        <v>11991</v>
      </c>
      <c r="C9000" t="s">
        <v>42</v>
      </c>
      <c r="D9000" t="s">
        <v>2208</v>
      </c>
      <c r="E9000" t="s">
        <v>20</v>
      </c>
      <c r="F9000" t="b">
        <v>0</v>
      </c>
      <c r="G9000" t="s">
        <v>41</v>
      </c>
      <c r="H9000" s="4">
        <v>45774.250219907408</v>
      </c>
      <c r="I9000" t="b">
        <v>0</v>
      </c>
      <c r="J9000" t="b">
        <v>1</v>
      </c>
      <c r="K9000" t="s">
        <v>24</v>
      </c>
      <c r="L9000" t="s">
        <v>22</v>
      </c>
      <c r="M9000">
        <v>153000</v>
      </c>
      <c r="O9000" t="s">
        <v>428</v>
      </c>
      <c r="P9000" t="s">
        <v>11992</v>
      </c>
    </row>
    <row r="9001" spans="1:16" x14ac:dyDescent="0.25">
      <c r="A9001" t="s">
        <v>40</v>
      </c>
      <c r="B9001" t="s">
        <v>57</v>
      </c>
      <c r="C9001" t="s">
        <v>44</v>
      </c>
      <c r="D9001" t="s">
        <v>3970</v>
      </c>
      <c r="E9001" t="s">
        <v>20</v>
      </c>
      <c r="F9001" t="b">
        <v>0</v>
      </c>
      <c r="G9001" t="s">
        <v>41</v>
      </c>
      <c r="H9001" s="4">
        <v>45774.252106481479</v>
      </c>
      <c r="I9001" t="b">
        <v>0</v>
      </c>
      <c r="J9001" t="b">
        <v>0</v>
      </c>
      <c r="K9001" t="s">
        <v>24</v>
      </c>
      <c r="L9001" t="s">
        <v>22</v>
      </c>
      <c r="M9001">
        <v>155000</v>
      </c>
      <c r="O9001" t="s">
        <v>5438</v>
      </c>
      <c r="P9001" t="s">
        <v>5439</v>
      </c>
    </row>
    <row r="9002" spans="1:16" x14ac:dyDescent="0.25">
      <c r="A9002" t="s">
        <v>40</v>
      </c>
      <c r="B9002" t="s">
        <v>2410</v>
      </c>
      <c r="C9002" t="s">
        <v>4317</v>
      </c>
      <c r="D9002" t="s">
        <v>3108</v>
      </c>
      <c r="E9002" t="s">
        <v>20</v>
      </c>
      <c r="F9002" t="b">
        <v>0</v>
      </c>
      <c r="G9002" t="s">
        <v>4318</v>
      </c>
      <c r="H9002" s="4">
        <v>45774.292534722219</v>
      </c>
      <c r="I9002" t="b">
        <v>1</v>
      </c>
      <c r="J9002" t="b">
        <v>0</v>
      </c>
      <c r="K9002" t="s">
        <v>4318</v>
      </c>
      <c r="L9002" t="s">
        <v>22</v>
      </c>
      <c r="M9002">
        <v>24000</v>
      </c>
      <c r="O9002" t="s">
        <v>2018</v>
      </c>
      <c r="P9002" t="s">
        <v>4319</v>
      </c>
    </row>
    <row r="9003" spans="1:16" x14ac:dyDescent="0.25">
      <c r="A9003" t="s">
        <v>25</v>
      </c>
      <c r="B9003" t="s">
        <v>9113</v>
      </c>
      <c r="C9003" t="s">
        <v>1099</v>
      </c>
      <c r="D9003" t="s">
        <v>3957</v>
      </c>
      <c r="E9003" t="s">
        <v>34</v>
      </c>
      <c r="F9003" t="b">
        <v>0</v>
      </c>
      <c r="G9003" t="s">
        <v>27</v>
      </c>
      <c r="H9003" s="4">
        <v>45774.416770833333</v>
      </c>
      <c r="I9003" t="b">
        <v>1</v>
      </c>
      <c r="J9003" t="b">
        <v>0</v>
      </c>
      <c r="K9003" t="s">
        <v>24</v>
      </c>
      <c r="L9003" t="s">
        <v>36</v>
      </c>
      <c r="N9003">
        <v>27.979999542236332</v>
      </c>
      <c r="O9003" t="s">
        <v>319</v>
      </c>
      <c r="P9003" t="s">
        <v>2128</v>
      </c>
    </row>
    <row r="9004" spans="1:16" x14ac:dyDescent="0.25">
      <c r="A9004" t="s">
        <v>0</v>
      </c>
      <c r="B9004" t="s">
        <v>8940</v>
      </c>
      <c r="C9004" t="s">
        <v>39</v>
      </c>
      <c r="D9004" t="s">
        <v>3957</v>
      </c>
      <c r="E9004" t="s">
        <v>34</v>
      </c>
      <c r="F9004" t="b">
        <v>1</v>
      </c>
      <c r="G9004" t="s">
        <v>27</v>
      </c>
      <c r="H9004" s="4">
        <v>45774.416875000003</v>
      </c>
      <c r="I9004" t="b">
        <v>0</v>
      </c>
      <c r="J9004" t="b">
        <v>0</v>
      </c>
      <c r="K9004" t="s">
        <v>24</v>
      </c>
      <c r="L9004" t="s">
        <v>36</v>
      </c>
      <c r="N9004">
        <v>26.389999389648441</v>
      </c>
      <c r="O9004" t="s">
        <v>8941</v>
      </c>
      <c r="P9004" t="s">
        <v>8942</v>
      </c>
    </row>
    <row r="9005" spans="1:16" x14ac:dyDescent="0.25">
      <c r="A9005" t="s">
        <v>0</v>
      </c>
      <c r="B9005" t="s">
        <v>8282</v>
      </c>
      <c r="C9005" t="s">
        <v>559</v>
      </c>
      <c r="D9005" t="s">
        <v>3957</v>
      </c>
      <c r="E9005" t="s">
        <v>20</v>
      </c>
      <c r="F9005" t="b">
        <v>0</v>
      </c>
      <c r="G9005" t="s">
        <v>27</v>
      </c>
      <c r="H9005" s="4">
        <v>45774.500081018523</v>
      </c>
      <c r="I9005" t="b">
        <v>0</v>
      </c>
      <c r="J9005" t="b">
        <v>1</v>
      </c>
      <c r="K9005" t="s">
        <v>24</v>
      </c>
      <c r="L9005" t="s">
        <v>36</v>
      </c>
      <c r="N9005">
        <v>20.670000076293949</v>
      </c>
      <c r="O9005" t="s">
        <v>259</v>
      </c>
      <c r="P9005" t="s">
        <v>2838</v>
      </c>
    </row>
    <row r="9006" spans="1:16" x14ac:dyDescent="0.25">
      <c r="A9006" t="s">
        <v>2</v>
      </c>
      <c r="B9006" t="s">
        <v>11993</v>
      </c>
      <c r="C9006" t="s">
        <v>71</v>
      </c>
      <c r="D9006" t="s">
        <v>3973</v>
      </c>
      <c r="E9006" t="s">
        <v>20</v>
      </c>
      <c r="F9006" t="b">
        <v>0</v>
      </c>
      <c r="G9006" t="s">
        <v>27</v>
      </c>
      <c r="H9006" s="4">
        <v>45774.542928240742</v>
      </c>
      <c r="I9006" t="b">
        <v>0</v>
      </c>
      <c r="J9006" t="b">
        <v>1</v>
      </c>
      <c r="K9006" t="s">
        <v>24</v>
      </c>
      <c r="L9006" t="s">
        <v>22</v>
      </c>
      <c r="M9006">
        <v>138100</v>
      </c>
      <c r="O9006" t="s">
        <v>11994</v>
      </c>
      <c r="P9006" t="s">
        <v>11995</v>
      </c>
    </row>
    <row r="9007" spans="1:16" x14ac:dyDescent="0.25">
      <c r="A9007" t="s">
        <v>2</v>
      </c>
      <c r="B9007" t="s">
        <v>11996</v>
      </c>
      <c r="C9007" t="s">
        <v>693</v>
      </c>
      <c r="D9007" t="s">
        <v>3600</v>
      </c>
      <c r="E9007" t="s">
        <v>51</v>
      </c>
      <c r="F9007" t="b">
        <v>0</v>
      </c>
      <c r="G9007" t="s">
        <v>27</v>
      </c>
      <c r="H9007" s="4">
        <v>45774.543229166673</v>
      </c>
      <c r="I9007" t="b">
        <v>1</v>
      </c>
      <c r="J9007" t="b">
        <v>0</v>
      </c>
      <c r="K9007" t="s">
        <v>24</v>
      </c>
      <c r="L9007" t="s">
        <v>36</v>
      </c>
      <c r="N9007">
        <v>40</v>
      </c>
      <c r="O9007" t="s">
        <v>11997</v>
      </c>
      <c r="P9007" t="s">
        <v>11998</v>
      </c>
    </row>
    <row r="9008" spans="1:16" x14ac:dyDescent="0.25">
      <c r="A9008" t="s">
        <v>1</v>
      </c>
      <c r="B9008" t="s">
        <v>11999</v>
      </c>
      <c r="C9008" t="s">
        <v>1240</v>
      </c>
      <c r="D9008" t="s">
        <v>7853</v>
      </c>
      <c r="E9008" t="s">
        <v>20</v>
      </c>
      <c r="F9008" t="b">
        <v>0</v>
      </c>
      <c r="G9008" t="s">
        <v>27</v>
      </c>
      <c r="H9008" s="4">
        <v>45774.584340277783</v>
      </c>
      <c r="I9008" t="b">
        <v>0</v>
      </c>
      <c r="J9008" t="b">
        <v>1</v>
      </c>
      <c r="K9008" t="s">
        <v>24</v>
      </c>
      <c r="L9008" t="s">
        <v>22</v>
      </c>
      <c r="M9008">
        <v>45000</v>
      </c>
      <c r="O9008" t="s">
        <v>2897</v>
      </c>
      <c r="P9008" t="s">
        <v>1749</v>
      </c>
    </row>
    <row r="9009" spans="1:16" x14ac:dyDescent="0.25">
      <c r="A9009" t="s">
        <v>19</v>
      </c>
      <c r="B9009" t="s">
        <v>9941</v>
      </c>
      <c r="C9009" t="s">
        <v>555</v>
      </c>
      <c r="D9009" t="s">
        <v>3957</v>
      </c>
      <c r="E9009" t="s">
        <v>20</v>
      </c>
      <c r="F9009" t="b">
        <v>0</v>
      </c>
      <c r="G9009" t="s">
        <v>30</v>
      </c>
      <c r="H9009" s="4">
        <v>45774.584976851853</v>
      </c>
      <c r="I9009" t="b">
        <v>0</v>
      </c>
      <c r="J9009" t="b">
        <v>1</v>
      </c>
      <c r="K9009" t="s">
        <v>24</v>
      </c>
      <c r="L9009" t="s">
        <v>36</v>
      </c>
      <c r="N9009">
        <v>40.81500244140625</v>
      </c>
      <c r="O9009" t="s">
        <v>75</v>
      </c>
      <c r="P9009" t="s">
        <v>9942</v>
      </c>
    </row>
    <row r="9010" spans="1:16" x14ac:dyDescent="0.25">
      <c r="A9010" t="s">
        <v>89</v>
      </c>
      <c r="B9010" t="s">
        <v>10599</v>
      </c>
      <c r="C9010" t="s">
        <v>39</v>
      </c>
      <c r="D9010" t="s">
        <v>3973</v>
      </c>
      <c r="E9010" t="s">
        <v>20</v>
      </c>
      <c r="F9010" t="b">
        <v>1</v>
      </c>
      <c r="G9010" t="s">
        <v>27</v>
      </c>
      <c r="H9010" s="4">
        <v>45774.627164351848</v>
      </c>
      <c r="I9010" t="b">
        <v>1</v>
      </c>
      <c r="J9010" t="b">
        <v>1</v>
      </c>
      <c r="K9010" t="s">
        <v>24</v>
      </c>
      <c r="L9010" t="s">
        <v>22</v>
      </c>
      <c r="M9010">
        <v>192500</v>
      </c>
      <c r="O9010" t="s">
        <v>123</v>
      </c>
      <c r="P9010" t="s">
        <v>10600</v>
      </c>
    </row>
    <row r="9011" spans="1:16" x14ac:dyDescent="0.25">
      <c r="A9011" t="s">
        <v>2</v>
      </c>
      <c r="B9011" t="s">
        <v>12000</v>
      </c>
      <c r="C9011" t="s">
        <v>12001</v>
      </c>
      <c r="D9011" t="s">
        <v>3828</v>
      </c>
      <c r="E9011" t="s">
        <v>20</v>
      </c>
      <c r="F9011" t="b">
        <v>0</v>
      </c>
      <c r="G9011" t="s">
        <v>41</v>
      </c>
      <c r="H9011" s="4">
        <v>45774.710231481477</v>
      </c>
      <c r="I9011" t="b">
        <v>0</v>
      </c>
      <c r="J9011" t="b">
        <v>1</v>
      </c>
      <c r="K9011" t="s">
        <v>24</v>
      </c>
      <c r="L9011" t="s">
        <v>22</v>
      </c>
      <c r="M9011">
        <v>75000</v>
      </c>
      <c r="O9011" t="s">
        <v>12002</v>
      </c>
      <c r="P9011" t="s">
        <v>12003</v>
      </c>
    </row>
    <row r="9012" spans="1:16" x14ac:dyDescent="0.25">
      <c r="A9012" t="s">
        <v>2</v>
      </c>
      <c r="B9012" t="s">
        <v>6769</v>
      </c>
      <c r="C9012" t="s">
        <v>5287</v>
      </c>
      <c r="D9012" t="s">
        <v>5243</v>
      </c>
      <c r="E9012" t="s">
        <v>20</v>
      </c>
      <c r="F9012" t="b">
        <v>0</v>
      </c>
      <c r="G9012" t="s">
        <v>27</v>
      </c>
      <c r="H9012" s="4">
        <v>45774.710601851853</v>
      </c>
      <c r="I9012" t="b">
        <v>0</v>
      </c>
      <c r="J9012" t="b">
        <v>1</v>
      </c>
      <c r="K9012" t="s">
        <v>24</v>
      </c>
      <c r="L9012" t="s">
        <v>22</v>
      </c>
      <c r="M9012">
        <v>165000</v>
      </c>
      <c r="O9012" t="s">
        <v>2912</v>
      </c>
      <c r="P9012" t="s">
        <v>6770</v>
      </c>
    </row>
    <row r="9013" spans="1:16" x14ac:dyDescent="0.25">
      <c r="A9013" t="s">
        <v>1</v>
      </c>
      <c r="B9013" t="s">
        <v>264</v>
      </c>
      <c r="C9013" t="s">
        <v>304</v>
      </c>
      <c r="D9013" t="s">
        <v>3973</v>
      </c>
      <c r="E9013" t="s">
        <v>20</v>
      </c>
      <c r="F9013" t="b">
        <v>0</v>
      </c>
      <c r="G9013" t="s">
        <v>27</v>
      </c>
      <c r="H9013" s="4">
        <v>45774.792581018519</v>
      </c>
      <c r="I9013" t="b">
        <v>0</v>
      </c>
      <c r="J9013" t="b">
        <v>0</v>
      </c>
      <c r="K9013" t="s">
        <v>24</v>
      </c>
      <c r="L9013" t="s">
        <v>22</v>
      </c>
      <c r="M9013">
        <v>135000</v>
      </c>
      <c r="O9013" t="s">
        <v>12004</v>
      </c>
      <c r="P9013" t="s">
        <v>12005</v>
      </c>
    </row>
    <row r="9014" spans="1:16" x14ac:dyDescent="0.25">
      <c r="A9014" t="s">
        <v>25</v>
      </c>
      <c r="B9014" t="s">
        <v>8199</v>
      </c>
      <c r="C9014" t="s">
        <v>985</v>
      </c>
      <c r="D9014" t="s">
        <v>3973</v>
      </c>
      <c r="E9014" t="s">
        <v>51</v>
      </c>
      <c r="F9014" t="b">
        <v>0</v>
      </c>
      <c r="G9014" t="s">
        <v>27</v>
      </c>
      <c r="H9014" s="4">
        <v>45774.833414351851</v>
      </c>
      <c r="I9014" t="b">
        <v>0</v>
      </c>
      <c r="J9014" t="b">
        <v>0</v>
      </c>
      <c r="K9014" t="s">
        <v>24</v>
      </c>
      <c r="L9014" t="s">
        <v>36</v>
      </c>
      <c r="N9014">
        <v>75.5</v>
      </c>
      <c r="O9014" t="s">
        <v>1392</v>
      </c>
      <c r="P9014" t="s">
        <v>2754</v>
      </c>
    </row>
    <row r="9015" spans="1:16" x14ac:dyDescent="0.25">
      <c r="A9015" t="s">
        <v>2</v>
      </c>
      <c r="B9015" t="s">
        <v>195</v>
      </c>
      <c r="C9015" t="s">
        <v>1243</v>
      </c>
      <c r="D9015" t="s">
        <v>4035</v>
      </c>
      <c r="E9015" t="s">
        <v>20</v>
      </c>
      <c r="F9015" t="b">
        <v>0</v>
      </c>
      <c r="G9015" t="s">
        <v>414</v>
      </c>
      <c r="H9015" s="4">
        <v>45774.882592592592</v>
      </c>
      <c r="I9015" t="b">
        <v>0</v>
      </c>
      <c r="J9015" t="b">
        <v>0</v>
      </c>
      <c r="K9015" t="s">
        <v>414</v>
      </c>
      <c r="L9015" t="s">
        <v>22</v>
      </c>
      <c r="M9015">
        <v>83999.5</v>
      </c>
      <c r="O9015" t="s">
        <v>695</v>
      </c>
      <c r="P9015" t="s">
        <v>7262</v>
      </c>
    </row>
    <row r="9016" spans="1:16" x14ac:dyDescent="0.25">
      <c r="A9016" t="s">
        <v>19</v>
      </c>
      <c r="B9016" t="s">
        <v>12006</v>
      </c>
      <c r="C9016" t="s">
        <v>82</v>
      </c>
      <c r="D9016" t="s">
        <v>3973</v>
      </c>
      <c r="E9016" t="s">
        <v>20</v>
      </c>
      <c r="F9016" t="b">
        <v>0</v>
      </c>
      <c r="G9016" t="s">
        <v>27</v>
      </c>
      <c r="H9016" s="4">
        <v>45774.958379629628</v>
      </c>
      <c r="I9016" t="b">
        <v>1</v>
      </c>
      <c r="J9016" t="b">
        <v>1</v>
      </c>
      <c r="K9016" t="s">
        <v>24</v>
      </c>
      <c r="L9016" t="s">
        <v>22</v>
      </c>
      <c r="M9016">
        <v>211500</v>
      </c>
      <c r="O9016" t="s">
        <v>12007</v>
      </c>
    </row>
    <row r="9017" spans="1:16" x14ac:dyDescent="0.25">
      <c r="A9017" t="s">
        <v>0</v>
      </c>
      <c r="B9017" t="s">
        <v>1246</v>
      </c>
      <c r="C9017" t="s">
        <v>5180</v>
      </c>
      <c r="D9017" t="s">
        <v>2208</v>
      </c>
      <c r="E9017" t="s">
        <v>20</v>
      </c>
      <c r="F9017" t="b">
        <v>0</v>
      </c>
      <c r="G9017" t="s">
        <v>27</v>
      </c>
      <c r="H9017" s="4">
        <v>45774.958460648151</v>
      </c>
      <c r="I9017" t="b">
        <v>0</v>
      </c>
      <c r="J9017" t="b">
        <v>0</v>
      </c>
      <c r="K9017" t="s">
        <v>24</v>
      </c>
      <c r="L9017" t="s">
        <v>22</v>
      </c>
      <c r="M9017">
        <v>110000</v>
      </c>
      <c r="O9017" t="s">
        <v>5181</v>
      </c>
      <c r="P9017" t="s">
        <v>5182</v>
      </c>
    </row>
    <row r="9018" spans="1:16" x14ac:dyDescent="0.25">
      <c r="A9018" t="s">
        <v>19</v>
      </c>
      <c r="B9018" t="s">
        <v>12008</v>
      </c>
      <c r="C9018" t="s">
        <v>71</v>
      </c>
      <c r="D9018" t="s">
        <v>3973</v>
      </c>
      <c r="E9018" t="s">
        <v>20</v>
      </c>
      <c r="F9018" t="b">
        <v>0</v>
      </c>
      <c r="G9018" t="s">
        <v>27</v>
      </c>
      <c r="H9018" s="4">
        <v>45774.960034722222</v>
      </c>
      <c r="I9018" t="b">
        <v>1</v>
      </c>
      <c r="J9018" t="b">
        <v>1</v>
      </c>
      <c r="K9018" t="s">
        <v>24</v>
      </c>
      <c r="L9018" t="s">
        <v>22</v>
      </c>
      <c r="M9018">
        <v>160000</v>
      </c>
      <c r="O9018" t="s">
        <v>1172</v>
      </c>
      <c r="P9018" t="s">
        <v>582</v>
      </c>
    </row>
    <row r="9019" spans="1:16" x14ac:dyDescent="0.25">
      <c r="A9019" t="s">
        <v>2</v>
      </c>
      <c r="B9019" t="s">
        <v>2314</v>
      </c>
      <c r="C9019" t="s">
        <v>114</v>
      </c>
      <c r="D9019" t="s">
        <v>3973</v>
      </c>
      <c r="E9019" t="s">
        <v>20</v>
      </c>
      <c r="F9019" t="b">
        <v>0</v>
      </c>
      <c r="G9019" t="s">
        <v>27</v>
      </c>
      <c r="H9019" s="4">
        <v>45774.960069444453</v>
      </c>
      <c r="I9019" t="b">
        <v>0</v>
      </c>
      <c r="J9019" t="b">
        <v>1</v>
      </c>
      <c r="K9019" t="s">
        <v>24</v>
      </c>
      <c r="L9019" t="s">
        <v>22</v>
      </c>
      <c r="M9019">
        <v>162000</v>
      </c>
      <c r="O9019" t="s">
        <v>173</v>
      </c>
      <c r="P9019" t="s">
        <v>12009</v>
      </c>
    </row>
    <row r="9020" spans="1:16" x14ac:dyDescent="0.25">
      <c r="A9020" t="s">
        <v>0</v>
      </c>
      <c r="B9020" t="s">
        <v>11987</v>
      </c>
      <c r="C9020" t="s">
        <v>953</v>
      </c>
      <c r="D9020" t="s">
        <v>3973</v>
      </c>
      <c r="E9020" t="s">
        <v>20</v>
      </c>
      <c r="F9020" t="b">
        <v>0</v>
      </c>
      <c r="G9020" t="s">
        <v>30</v>
      </c>
      <c r="H9020" s="4">
        <v>45775.000543981478</v>
      </c>
      <c r="I9020" t="b">
        <v>1</v>
      </c>
      <c r="J9020" t="b">
        <v>1</v>
      </c>
      <c r="K9020" t="s">
        <v>24</v>
      </c>
      <c r="L9020" t="s">
        <v>22</v>
      </c>
      <c r="M9020">
        <v>109000</v>
      </c>
      <c r="O9020" t="s">
        <v>954</v>
      </c>
      <c r="P9020" t="s">
        <v>11988</v>
      </c>
    </row>
    <row r="9021" spans="1:16" x14ac:dyDescent="0.25">
      <c r="A9021" t="s">
        <v>2</v>
      </c>
      <c r="B9021" t="s">
        <v>2</v>
      </c>
      <c r="C9021" t="s">
        <v>801</v>
      </c>
      <c r="D9021" t="s">
        <v>4753</v>
      </c>
      <c r="E9021" t="s">
        <v>20</v>
      </c>
      <c r="F9021" t="b">
        <v>0</v>
      </c>
      <c r="G9021" t="s">
        <v>27</v>
      </c>
      <c r="H9021" s="4">
        <v>45775.001631944448</v>
      </c>
      <c r="I9021" t="b">
        <v>1</v>
      </c>
      <c r="J9021" t="b">
        <v>0</v>
      </c>
      <c r="K9021" t="s">
        <v>24</v>
      </c>
      <c r="L9021" t="s">
        <v>22</v>
      </c>
      <c r="M9021">
        <v>140000</v>
      </c>
      <c r="O9021" t="s">
        <v>289</v>
      </c>
      <c r="P9021" t="s">
        <v>710</v>
      </c>
    </row>
    <row r="9022" spans="1:16" x14ac:dyDescent="0.25">
      <c r="A9022" t="s">
        <v>2</v>
      </c>
      <c r="B9022" t="s">
        <v>1059</v>
      </c>
      <c r="C9022" t="s">
        <v>10628</v>
      </c>
      <c r="D9022" t="s">
        <v>5123</v>
      </c>
      <c r="E9022" t="s">
        <v>20</v>
      </c>
      <c r="F9022" t="b">
        <v>0</v>
      </c>
      <c r="G9022" t="s">
        <v>27</v>
      </c>
      <c r="H9022" s="4">
        <v>45775.002025462964</v>
      </c>
      <c r="I9022" t="b">
        <v>0</v>
      </c>
      <c r="J9022" t="b">
        <v>1</v>
      </c>
      <c r="K9022" t="s">
        <v>24</v>
      </c>
      <c r="L9022" t="s">
        <v>22</v>
      </c>
      <c r="M9022">
        <v>135000</v>
      </c>
      <c r="O9022" t="s">
        <v>428</v>
      </c>
      <c r="P9022" t="s">
        <v>4240</v>
      </c>
    </row>
    <row r="9023" spans="1:16" x14ac:dyDescent="0.25">
      <c r="A9023" t="s">
        <v>2</v>
      </c>
      <c r="B9023" t="s">
        <v>117</v>
      </c>
      <c r="C9023" t="s">
        <v>889</v>
      </c>
      <c r="D9023" t="s">
        <v>4084</v>
      </c>
      <c r="E9023" t="s">
        <v>20</v>
      </c>
      <c r="F9023" t="b">
        <v>0</v>
      </c>
      <c r="G9023" t="s">
        <v>41</v>
      </c>
      <c r="H9023" s="4">
        <v>45775.002152777779</v>
      </c>
      <c r="I9023" t="b">
        <v>0</v>
      </c>
      <c r="J9023" t="b">
        <v>0</v>
      </c>
      <c r="K9023" t="s">
        <v>24</v>
      </c>
      <c r="L9023" t="s">
        <v>22</v>
      </c>
      <c r="M9023">
        <v>189000</v>
      </c>
      <c r="O9023" t="s">
        <v>772</v>
      </c>
      <c r="P9023" t="s">
        <v>1161</v>
      </c>
    </row>
    <row r="9024" spans="1:16" x14ac:dyDescent="0.25">
      <c r="A9024" t="s">
        <v>2</v>
      </c>
      <c r="B9024" t="s">
        <v>11989</v>
      </c>
      <c r="C9024" t="s">
        <v>2293</v>
      </c>
      <c r="D9024" t="s">
        <v>5123</v>
      </c>
      <c r="E9024" t="s">
        <v>20</v>
      </c>
      <c r="F9024" t="b">
        <v>0</v>
      </c>
      <c r="G9024" t="s">
        <v>52</v>
      </c>
      <c r="H9024" s="4">
        <v>45775.003472222219</v>
      </c>
      <c r="I9024" t="b">
        <v>0</v>
      </c>
      <c r="J9024" t="b">
        <v>0</v>
      </c>
      <c r="K9024" t="s">
        <v>24</v>
      </c>
      <c r="L9024" t="s">
        <v>22</v>
      </c>
      <c r="M9024">
        <v>100000</v>
      </c>
      <c r="O9024" t="s">
        <v>374</v>
      </c>
      <c r="P9024" t="s">
        <v>11990</v>
      </c>
    </row>
    <row r="9025" spans="1:16" x14ac:dyDescent="0.25">
      <c r="A9025" t="s">
        <v>2</v>
      </c>
      <c r="B9025" t="s">
        <v>6105</v>
      </c>
      <c r="C9025" t="s">
        <v>939</v>
      </c>
      <c r="D9025" t="s">
        <v>4035</v>
      </c>
      <c r="E9025" t="s">
        <v>20</v>
      </c>
      <c r="F9025" t="b">
        <v>0</v>
      </c>
      <c r="G9025" t="s">
        <v>158</v>
      </c>
      <c r="H9025" s="4">
        <v>45775.00409722222</v>
      </c>
      <c r="I9025" t="b">
        <v>0</v>
      </c>
      <c r="J9025" t="b">
        <v>0</v>
      </c>
      <c r="K9025" t="s">
        <v>158</v>
      </c>
      <c r="L9025" t="s">
        <v>22</v>
      </c>
      <c r="M9025">
        <v>68730</v>
      </c>
      <c r="O9025" t="s">
        <v>2768</v>
      </c>
      <c r="P9025" t="s">
        <v>6106</v>
      </c>
    </row>
    <row r="9026" spans="1:16" x14ac:dyDescent="0.25">
      <c r="A9026" t="s">
        <v>25</v>
      </c>
      <c r="B9026" t="s">
        <v>11991</v>
      </c>
      <c r="C9026" t="s">
        <v>42</v>
      </c>
      <c r="D9026" t="s">
        <v>2208</v>
      </c>
      <c r="E9026" t="s">
        <v>20</v>
      </c>
      <c r="F9026" t="b">
        <v>0</v>
      </c>
      <c r="G9026" t="s">
        <v>41</v>
      </c>
      <c r="H9026" s="4">
        <v>45775.250219907408</v>
      </c>
      <c r="I9026" t="b">
        <v>0</v>
      </c>
      <c r="J9026" t="b">
        <v>1</v>
      </c>
      <c r="K9026" t="s">
        <v>24</v>
      </c>
      <c r="L9026" t="s">
        <v>22</v>
      </c>
      <c r="M9026">
        <v>153000</v>
      </c>
      <c r="O9026" t="s">
        <v>428</v>
      </c>
      <c r="P9026" t="s">
        <v>11992</v>
      </c>
    </row>
    <row r="9027" spans="1:16" x14ac:dyDescent="0.25">
      <c r="A9027" t="s">
        <v>40</v>
      </c>
      <c r="B9027" t="s">
        <v>57</v>
      </c>
      <c r="C9027" t="s">
        <v>44</v>
      </c>
      <c r="D9027" t="s">
        <v>3970</v>
      </c>
      <c r="E9027" t="s">
        <v>20</v>
      </c>
      <c r="F9027" t="b">
        <v>0</v>
      </c>
      <c r="G9027" t="s">
        <v>41</v>
      </c>
      <c r="H9027" s="4">
        <v>45775.252106481479</v>
      </c>
      <c r="I9027" t="b">
        <v>0</v>
      </c>
      <c r="J9027" t="b">
        <v>0</v>
      </c>
      <c r="K9027" t="s">
        <v>24</v>
      </c>
      <c r="L9027" t="s">
        <v>22</v>
      </c>
      <c r="M9027">
        <v>155000</v>
      </c>
      <c r="O9027" t="s">
        <v>5438</v>
      </c>
      <c r="P9027" t="s">
        <v>5439</v>
      </c>
    </row>
    <row r="9028" spans="1:16" x14ac:dyDescent="0.25">
      <c r="A9028" t="s">
        <v>40</v>
      </c>
      <c r="B9028" t="s">
        <v>2410</v>
      </c>
      <c r="C9028" t="s">
        <v>4317</v>
      </c>
      <c r="D9028" t="s">
        <v>3108</v>
      </c>
      <c r="E9028" t="s">
        <v>20</v>
      </c>
      <c r="F9028" t="b">
        <v>0</v>
      </c>
      <c r="G9028" t="s">
        <v>4318</v>
      </c>
      <c r="H9028" s="4">
        <v>45775.292534722219</v>
      </c>
      <c r="I9028" t="b">
        <v>1</v>
      </c>
      <c r="J9028" t="b">
        <v>0</v>
      </c>
      <c r="K9028" t="s">
        <v>4318</v>
      </c>
      <c r="L9028" t="s">
        <v>22</v>
      </c>
      <c r="M9028">
        <v>24000</v>
      </c>
      <c r="O9028" t="s">
        <v>2018</v>
      </c>
      <c r="P9028" t="s">
        <v>4319</v>
      </c>
    </row>
    <row r="9029" spans="1:16" x14ac:dyDescent="0.25">
      <c r="A9029" t="s">
        <v>25</v>
      </c>
      <c r="B9029" t="s">
        <v>9113</v>
      </c>
      <c r="C9029" t="s">
        <v>1099</v>
      </c>
      <c r="D9029" t="s">
        <v>3957</v>
      </c>
      <c r="E9029" t="s">
        <v>34</v>
      </c>
      <c r="F9029" t="b">
        <v>0</v>
      </c>
      <c r="G9029" t="s">
        <v>27</v>
      </c>
      <c r="H9029" s="4">
        <v>45775.416770833333</v>
      </c>
      <c r="I9029" t="b">
        <v>1</v>
      </c>
      <c r="J9029" t="b">
        <v>0</v>
      </c>
      <c r="K9029" t="s">
        <v>24</v>
      </c>
      <c r="L9029" t="s">
        <v>36</v>
      </c>
      <c r="N9029">
        <v>27.979999542236332</v>
      </c>
      <c r="O9029" t="s">
        <v>319</v>
      </c>
      <c r="P9029" t="s">
        <v>2128</v>
      </c>
    </row>
    <row r="9030" spans="1:16" x14ac:dyDescent="0.25">
      <c r="A9030" t="s">
        <v>0</v>
      </c>
      <c r="B9030" t="s">
        <v>8940</v>
      </c>
      <c r="C9030" t="s">
        <v>39</v>
      </c>
      <c r="D9030" t="s">
        <v>3957</v>
      </c>
      <c r="E9030" t="s">
        <v>34</v>
      </c>
      <c r="F9030" t="b">
        <v>1</v>
      </c>
      <c r="G9030" t="s">
        <v>27</v>
      </c>
      <c r="H9030" s="4">
        <v>45775.416875000003</v>
      </c>
      <c r="I9030" t="b">
        <v>0</v>
      </c>
      <c r="J9030" t="b">
        <v>0</v>
      </c>
      <c r="K9030" t="s">
        <v>24</v>
      </c>
      <c r="L9030" t="s">
        <v>36</v>
      </c>
      <c r="N9030">
        <v>26.389999389648441</v>
      </c>
      <c r="O9030" t="s">
        <v>8941</v>
      </c>
      <c r="P9030" t="s">
        <v>8942</v>
      </c>
    </row>
    <row r="9031" spans="1:16" x14ac:dyDescent="0.25">
      <c r="A9031" t="s">
        <v>1</v>
      </c>
      <c r="B9031" t="s">
        <v>7009</v>
      </c>
      <c r="C9031" t="s">
        <v>180</v>
      </c>
      <c r="D9031" t="s">
        <v>3973</v>
      </c>
      <c r="E9031" t="s">
        <v>20</v>
      </c>
      <c r="F9031" t="b">
        <v>0</v>
      </c>
      <c r="G9031" t="s">
        <v>41</v>
      </c>
      <c r="H9031" s="4">
        <v>45775.417129629634</v>
      </c>
      <c r="I9031" t="b">
        <v>1</v>
      </c>
      <c r="J9031" t="b">
        <v>0</v>
      </c>
      <c r="K9031" t="s">
        <v>24</v>
      </c>
      <c r="L9031" t="s">
        <v>22</v>
      </c>
      <c r="M9031">
        <v>62500</v>
      </c>
      <c r="O9031" t="s">
        <v>7010</v>
      </c>
    </row>
    <row r="9032" spans="1:16" x14ac:dyDescent="0.25">
      <c r="A9032" t="s">
        <v>0</v>
      </c>
      <c r="B9032" t="s">
        <v>3030</v>
      </c>
      <c r="C9032" t="s">
        <v>465</v>
      </c>
      <c r="D9032" t="s">
        <v>3957</v>
      </c>
      <c r="E9032" t="s">
        <v>34</v>
      </c>
      <c r="F9032" t="b">
        <v>0</v>
      </c>
      <c r="G9032" t="s">
        <v>41</v>
      </c>
      <c r="H9032" s="4">
        <v>45775.417256944442</v>
      </c>
      <c r="I9032" t="b">
        <v>0</v>
      </c>
      <c r="J9032" t="b">
        <v>1</v>
      </c>
      <c r="K9032" t="s">
        <v>24</v>
      </c>
      <c r="L9032" t="s">
        <v>36</v>
      </c>
      <c r="N9032">
        <v>24.33499908447266</v>
      </c>
      <c r="O9032" t="s">
        <v>5168</v>
      </c>
    </row>
    <row r="9033" spans="1:16" x14ac:dyDescent="0.25">
      <c r="A9033" t="s">
        <v>0</v>
      </c>
      <c r="B9033" t="s">
        <v>8282</v>
      </c>
      <c r="C9033" t="s">
        <v>559</v>
      </c>
      <c r="D9033" t="s">
        <v>3957</v>
      </c>
      <c r="E9033" t="s">
        <v>20</v>
      </c>
      <c r="F9033" t="b">
        <v>0</v>
      </c>
      <c r="G9033" t="s">
        <v>27</v>
      </c>
      <c r="H9033" s="4">
        <v>45775.500081018523</v>
      </c>
      <c r="I9033" t="b">
        <v>0</v>
      </c>
      <c r="J9033" t="b">
        <v>1</v>
      </c>
      <c r="K9033" t="s">
        <v>24</v>
      </c>
      <c r="L9033" t="s">
        <v>36</v>
      </c>
      <c r="N9033">
        <v>20.670000076293949</v>
      </c>
      <c r="O9033" t="s">
        <v>259</v>
      </c>
      <c r="P9033" t="s">
        <v>2838</v>
      </c>
    </row>
    <row r="9034" spans="1:16" x14ac:dyDescent="0.25">
      <c r="A9034" t="s">
        <v>1</v>
      </c>
      <c r="B9034" t="s">
        <v>11382</v>
      </c>
      <c r="C9034" t="s">
        <v>158</v>
      </c>
      <c r="D9034" t="s">
        <v>4035</v>
      </c>
      <c r="E9034" t="s">
        <v>20</v>
      </c>
      <c r="F9034" t="b">
        <v>0</v>
      </c>
      <c r="G9034" t="s">
        <v>158</v>
      </c>
      <c r="H9034" s="4">
        <v>45775.503032407411</v>
      </c>
      <c r="I9034" t="b">
        <v>0</v>
      </c>
      <c r="J9034" t="b">
        <v>0</v>
      </c>
      <c r="K9034" t="s">
        <v>158</v>
      </c>
      <c r="L9034" t="s">
        <v>22</v>
      </c>
      <c r="M9034">
        <v>87599.5</v>
      </c>
      <c r="O9034" t="s">
        <v>1906</v>
      </c>
      <c r="P9034" t="s">
        <v>2672</v>
      </c>
    </row>
    <row r="9035" spans="1:16" x14ac:dyDescent="0.25">
      <c r="A9035" t="s">
        <v>0</v>
      </c>
      <c r="B9035" t="s">
        <v>0</v>
      </c>
      <c r="C9035" t="s">
        <v>2023</v>
      </c>
      <c r="D9035" t="s">
        <v>7547</v>
      </c>
      <c r="E9035" t="s">
        <v>34</v>
      </c>
      <c r="F9035" t="b">
        <v>0</v>
      </c>
      <c r="G9035" t="s">
        <v>41</v>
      </c>
      <c r="H9035" s="4">
        <v>45775.542337962957</v>
      </c>
      <c r="I9035" t="b">
        <v>0</v>
      </c>
      <c r="J9035" t="b">
        <v>0</v>
      </c>
      <c r="K9035" t="s">
        <v>24</v>
      </c>
      <c r="L9035" t="s">
        <v>36</v>
      </c>
      <c r="N9035">
        <v>15</v>
      </c>
      <c r="O9035" t="s">
        <v>7548</v>
      </c>
      <c r="P9035" t="s">
        <v>61</v>
      </c>
    </row>
    <row r="9036" spans="1:16" x14ac:dyDescent="0.25">
      <c r="A9036" t="s">
        <v>2</v>
      </c>
      <c r="B9036" t="s">
        <v>11993</v>
      </c>
      <c r="C9036" t="s">
        <v>71</v>
      </c>
      <c r="D9036" t="s">
        <v>3973</v>
      </c>
      <c r="E9036" t="s">
        <v>20</v>
      </c>
      <c r="F9036" t="b">
        <v>0</v>
      </c>
      <c r="G9036" t="s">
        <v>27</v>
      </c>
      <c r="H9036" s="4">
        <v>45775.542928240742</v>
      </c>
      <c r="I9036" t="b">
        <v>0</v>
      </c>
      <c r="J9036" t="b">
        <v>1</v>
      </c>
      <c r="K9036" t="s">
        <v>24</v>
      </c>
      <c r="L9036" t="s">
        <v>22</v>
      </c>
      <c r="M9036">
        <v>138100</v>
      </c>
      <c r="O9036" t="s">
        <v>11994</v>
      </c>
      <c r="P9036" t="s">
        <v>11995</v>
      </c>
    </row>
    <row r="9037" spans="1:16" x14ac:dyDescent="0.25">
      <c r="A9037" t="s">
        <v>2</v>
      </c>
      <c r="B9037" t="s">
        <v>11996</v>
      </c>
      <c r="C9037" t="s">
        <v>693</v>
      </c>
      <c r="D9037" t="s">
        <v>3600</v>
      </c>
      <c r="E9037" t="s">
        <v>51</v>
      </c>
      <c r="F9037" t="b">
        <v>0</v>
      </c>
      <c r="G9037" t="s">
        <v>27</v>
      </c>
      <c r="H9037" s="4">
        <v>45775.543229166673</v>
      </c>
      <c r="I9037" t="b">
        <v>1</v>
      </c>
      <c r="J9037" t="b">
        <v>0</v>
      </c>
      <c r="K9037" t="s">
        <v>24</v>
      </c>
      <c r="L9037" t="s">
        <v>36</v>
      </c>
      <c r="N9037">
        <v>40</v>
      </c>
      <c r="O9037" t="s">
        <v>11997</v>
      </c>
      <c r="P9037" t="s">
        <v>11998</v>
      </c>
    </row>
    <row r="9038" spans="1:16" x14ac:dyDescent="0.25">
      <c r="A9038" t="s">
        <v>1</v>
      </c>
      <c r="B9038" t="s">
        <v>11999</v>
      </c>
      <c r="C9038" t="s">
        <v>1240</v>
      </c>
      <c r="D9038" t="s">
        <v>7853</v>
      </c>
      <c r="E9038" t="s">
        <v>20</v>
      </c>
      <c r="F9038" t="b">
        <v>0</v>
      </c>
      <c r="G9038" t="s">
        <v>27</v>
      </c>
      <c r="H9038" s="4">
        <v>45775.584340277783</v>
      </c>
      <c r="I9038" t="b">
        <v>0</v>
      </c>
      <c r="J9038" t="b">
        <v>1</v>
      </c>
      <c r="K9038" t="s">
        <v>24</v>
      </c>
      <c r="L9038" t="s">
        <v>22</v>
      </c>
      <c r="M9038">
        <v>45000</v>
      </c>
      <c r="O9038" t="s">
        <v>2897</v>
      </c>
      <c r="P9038" t="s">
        <v>1749</v>
      </c>
    </row>
    <row r="9039" spans="1:16" x14ac:dyDescent="0.25">
      <c r="A9039" t="s">
        <v>19</v>
      </c>
      <c r="B9039" t="s">
        <v>9941</v>
      </c>
      <c r="C9039" t="s">
        <v>555</v>
      </c>
      <c r="D9039" t="s">
        <v>3957</v>
      </c>
      <c r="E9039" t="s">
        <v>20</v>
      </c>
      <c r="F9039" t="b">
        <v>0</v>
      </c>
      <c r="G9039" t="s">
        <v>30</v>
      </c>
      <c r="H9039" s="4">
        <v>45775.584976851853</v>
      </c>
      <c r="I9039" t="b">
        <v>0</v>
      </c>
      <c r="J9039" t="b">
        <v>1</v>
      </c>
      <c r="K9039" t="s">
        <v>24</v>
      </c>
      <c r="L9039" t="s">
        <v>36</v>
      </c>
      <c r="N9039">
        <v>40.81500244140625</v>
      </c>
      <c r="O9039" t="s">
        <v>75</v>
      </c>
      <c r="P9039" t="s">
        <v>9942</v>
      </c>
    </row>
    <row r="9040" spans="1:16" x14ac:dyDescent="0.25">
      <c r="A9040" t="s">
        <v>89</v>
      </c>
      <c r="B9040" t="s">
        <v>10599</v>
      </c>
      <c r="C9040" t="s">
        <v>39</v>
      </c>
      <c r="D9040" t="s">
        <v>3973</v>
      </c>
      <c r="E9040" t="s">
        <v>20</v>
      </c>
      <c r="F9040" t="b">
        <v>1</v>
      </c>
      <c r="G9040" t="s">
        <v>27</v>
      </c>
      <c r="H9040" s="4">
        <v>45775.627164351848</v>
      </c>
      <c r="I9040" t="b">
        <v>1</v>
      </c>
      <c r="J9040" t="b">
        <v>1</v>
      </c>
      <c r="K9040" t="s">
        <v>24</v>
      </c>
      <c r="L9040" t="s">
        <v>22</v>
      </c>
      <c r="M9040">
        <v>192500</v>
      </c>
      <c r="O9040" t="s">
        <v>123</v>
      </c>
      <c r="P9040" t="s">
        <v>10600</v>
      </c>
    </row>
    <row r="9041" spans="1:16" x14ac:dyDescent="0.25">
      <c r="A9041" t="s">
        <v>25</v>
      </c>
      <c r="B9041" t="s">
        <v>25</v>
      </c>
      <c r="C9041" t="s">
        <v>555</v>
      </c>
      <c r="D9041" t="s">
        <v>4084</v>
      </c>
      <c r="E9041" t="s">
        <v>20</v>
      </c>
      <c r="F9041" t="b">
        <v>0</v>
      </c>
      <c r="G9041" t="s">
        <v>30</v>
      </c>
      <c r="H9041" s="4">
        <v>45775.627523148149</v>
      </c>
      <c r="I9041" t="b">
        <v>0</v>
      </c>
      <c r="J9041" t="b">
        <v>1</v>
      </c>
      <c r="K9041" t="s">
        <v>24</v>
      </c>
      <c r="L9041" t="s">
        <v>36</v>
      </c>
      <c r="N9041">
        <v>25.2400016784668</v>
      </c>
      <c r="O9041" t="s">
        <v>2075</v>
      </c>
      <c r="P9041" t="s">
        <v>6153</v>
      </c>
    </row>
    <row r="9042" spans="1:16" x14ac:dyDescent="0.25">
      <c r="A9042" t="s">
        <v>2</v>
      </c>
      <c r="B9042" t="s">
        <v>12000</v>
      </c>
      <c r="C9042" t="s">
        <v>12001</v>
      </c>
      <c r="D9042" t="s">
        <v>3828</v>
      </c>
      <c r="E9042" t="s">
        <v>20</v>
      </c>
      <c r="F9042" t="b">
        <v>0</v>
      </c>
      <c r="G9042" t="s">
        <v>41</v>
      </c>
      <c r="H9042" s="4">
        <v>45775.710231481477</v>
      </c>
      <c r="I9042" t="b">
        <v>0</v>
      </c>
      <c r="J9042" t="b">
        <v>1</v>
      </c>
      <c r="K9042" t="s">
        <v>24</v>
      </c>
      <c r="L9042" t="s">
        <v>22</v>
      </c>
      <c r="M9042">
        <v>75000</v>
      </c>
      <c r="O9042" t="s">
        <v>12002</v>
      </c>
      <c r="P9042" t="s">
        <v>12003</v>
      </c>
    </row>
    <row r="9043" spans="1:16" x14ac:dyDescent="0.25">
      <c r="A9043" t="s">
        <v>2</v>
      </c>
      <c r="B9043" t="s">
        <v>6769</v>
      </c>
      <c r="C9043" t="s">
        <v>5287</v>
      </c>
      <c r="D9043" t="s">
        <v>5243</v>
      </c>
      <c r="E9043" t="s">
        <v>20</v>
      </c>
      <c r="F9043" t="b">
        <v>0</v>
      </c>
      <c r="G9043" t="s">
        <v>27</v>
      </c>
      <c r="H9043" s="4">
        <v>45775.710601851853</v>
      </c>
      <c r="I9043" t="b">
        <v>0</v>
      </c>
      <c r="J9043" t="b">
        <v>1</v>
      </c>
      <c r="K9043" t="s">
        <v>24</v>
      </c>
      <c r="L9043" t="s">
        <v>22</v>
      </c>
      <c r="M9043">
        <v>165000</v>
      </c>
      <c r="O9043" t="s">
        <v>2912</v>
      </c>
      <c r="P9043" t="s">
        <v>6770</v>
      </c>
    </row>
    <row r="9044" spans="1:16" x14ac:dyDescent="0.25">
      <c r="A9044" t="s">
        <v>25</v>
      </c>
      <c r="B9044" t="s">
        <v>12011</v>
      </c>
      <c r="C9044" t="s">
        <v>203</v>
      </c>
      <c r="D9044" t="s">
        <v>3973</v>
      </c>
      <c r="E9044" t="s">
        <v>20</v>
      </c>
      <c r="F9044" t="b">
        <v>0</v>
      </c>
      <c r="G9044" t="s">
        <v>23</v>
      </c>
      <c r="H9044" s="4">
        <v>45775.727685185193</v>
      </c>
      <c r="I9044" t="b">
        <v>0</v>
      </c>
      <c r="J9044" t="b">
        <v>1</v>
      </c>
      <c r="K9044" t="s">
        <v>24</v>
      </c>
      <c r="L9044" t="s">
        <v>22</v>
      </c>
      <c r="M9044">
        <v>95000</v>
      </c>
      <c r="O9044" t="s">
        <v>12012</v>
      </c>
      <c r="P9044" t="s">
        <v>2804</v>
      </c>
    </row>
    <row r="9045" spans="1:16" x14ac:dyDescent="0.25">
      <c r="A9045" t="s">
        <v>2</v>
      </c>
      <c r="B9045" t="s">
        <v>8530</v>
      </c>
      <c r="C9045" t="s">
        <v>26</v>
      </c>
      <c r="D9045" t="s">
        <v>3957</v>
      </c>
      <c r="E9045" t="s">
        <v>20</v>
      </c>
      <c r="F9045" t="b">
        <v>0</v>
      </c>
      <c r="G9045" t="s">
        <v>23</v>
      </c>
      <c r="H9045" s="4">
        <v>45775.768310185187</v>
      </c>
      <c r="I9045" t="b">
        <v>0</v>
      </c>
      <c r="J9045" t="b">
        <v>1</v>
      </c>
      <c r="K9045" t="s">
        <v>24</v>
      </c>
      <c r="L9045" t="s">
        <v>36</v>
      </c>
      <c r="N9045">
        <v>61.159996032714837</v>
      </c>
      <c r="O9045" t="s">
        <v>8531</v>
      </c>
      <c r="P9045" t="s">
        <v>8532</v>
      </c>
    </row>
    <row r="9046" spans="1:16" x14ac:dyDescent="0.25">
      <c r="A9046" t="s">
        <v>1</v>
      </c>
      <c r="B9046" t="s">
        <v>264</v>
      </c>
      <c r="C9046" t="s">
        <v>304</v>
      </c>
      <c r="D9046" t="s">
        <v>3973</v>
      </c>
      <c r="E9046" t="s">
        <v>20</v>
      </c>
      <c r="F9046" t="b">
        <v>0</v>
      </c>
      <c r="G9046" t="s">
        <v>27</v>
      </c>
      <c r="H9046" s="4">
        <v>45775.792581018519</v>
      </c>
      <c r="I9046" t="b">
        <v>0</v>
      </c>
      <c r="J9046" t="b">
        <v>0</v>
      </c>
      <c r="K9046" t="s">
        <v>24</v>
      </c>
      <c r="L9046" t="s">
        <v>22</v>
      </c>
      <c r="M9046">
        <v>135000</v>
      </c>
      <c r="O9046" t="s">
        <v>12004</v>
      </c>
      <c r="P9046" t="s">
        <v>12005</v>
      </c>
    </row>
    <row r="9047" spans="1:16" x14ac:dyDescent="0.25">
      <c r="A9047" t="s">
        <v>25</v>
      </c>
      <c r="B9047" t="s">
        <v>8199</v>
      </c>
      <c r="C9047" t="s">
        <v>985</v>
      </c>
      <c r="D9047" t="s">
        <v>3973</v>
      </c>
      <c r="E9047" t="s">
        <v>51</v>
      </c>
      <c r="F9047" t="b">
        <v>0</v>
      </c>
      <c r="G9047" t="s">
        <v>27</v>
      </c>
      <c r="H9047" s="4">
        <v>45775.833414351851</v>
      </c>
      <c r="I9047" t="b">
        <v>0</v>
      </c>
      <c r="J9047" t="b">
        <v>0</v>
      </c>
      <c r="K9047" t="s">
        <v>24</v>
      </c>
      <c r="L9047" t="s">
        <v>36</v>
      </c>
      <c r="N9047">
        <v>75.5</v>
      </c>
      <c r="O9047" t="s">
        <v>1392</v>
      </c>
      <c r="P9047" t="s">
        <v>2754</v>
      </c>
    </row>
    <row r="9048" spans="1:16" x14ac:dyDescent="0.25">
      <c r="A9048" t="s">
        <v>0</v>
      </c>
      <c r="B9048" t="s">
        <v>7592</v>
      </c>
      <c r="C9048" t="s">
        <v>82</v>
      </c>
      <c r="D9048" t="s">
        <v>3973</v>
      </c>
      <c r="E9048" t="s">
        <v>20</v>
      </c>
      <c r="F9048" t="b">
        <v>0</v>
      </c>
      <c r="G9048" t="s">
        <v>27</v>
      </c>
      <c r="H9048" s="4">
        <v>45775.8750462963</v>
      </c>
      <c r="I9048" t="b">
        <v>0</v>
      </c>
      <c r="J9048" t="b">
        <v>1</v>
      </c>
      <c r="K9048" t="s">
        <v>24</v>
      </c>
      <c r="L9048" t="s">
        <v>22</v>
      </c>
      <c r="M9048">
        <v>130000</v>
      </c>
      <c r="O9048" t="s">
        <v>387</v>
      </c>
      <c r="P9048" t="s">
        <v>7593</v>
      </c>
    </row>
    <row r="9049" spans="1:16" x14ac:dyDescent="0.25">
      <c r="A9049" t="s">
        <v>2</v>
      </c>
      <c r="B9049" t="s">
        <v>195</v>
      </c>
      <c r="C9049" t="s">
        <v>1243</v>
      </c>
      <c r="D9049" t="s">
        <v>4035</v>
      </c>
      <c r="E9049" t="s">
        <v>20</v>
      </c>
      <c r="F9049" t="b">
        <v>0</v>
      </c>
      <c r="G9049" t="s">
        <v>414</v>
      </c>
      <c r="H9049" s="4">
        <v>45775.882592592592</v>
      </c>
      <c r="I9049" t="b">
        <v>0</v>
      </c>
      <c r="J9049" t="b">
        <v>0</v>
      </c>
      <c r="K9049" t="s">
        <v>414</v>
      </c>
      <c r="L9049" t="s">
        <v>22</v>
      </c>
      <c r="M9049">
        <v>83999.5</v>
      </c>
      <c r="O9049" t="s">
        <v>695</v>
      </c>
      <c r="P9049" t="s">
        <v>7262</v>
      </c>
    </row>
    <row r="9050" spans="1:16" x14ac:dyDescent="0.25">
      <c r="A9050" t="s">
        <v>19</v>
      </c>
      <c r="B9050" t="s">
        <v>12006</v>
      </c>
      <c r="C9050" t="s">
        <v>82</v>
      </c>
      <c r="D9050" t="s">
        <v>3973</v>
      </c>
      <c r="E9050" t="s">
        <v>20</v>
      </c>
      <c r="F9050" t="b">
        <v>0</v>
      </c>
      <c r="G9050" t="s">
        <v>27</v>
      </c>
      <c r="H9050" s="4">
        <v>45775.958379629628</v>
      </c>
      <c r="I9050" t="b">
        <v>1</v>
      </c>
      <c r="J9050" t="b">
        <v>1</v>
      </c>
      <c r="K9050" t="s">
        <v>24</v>
      </c>
      <c r="L9050" t="s">
        <v>22</v>
      </c>
      <c r="M9050">
        <v>211500</v>
      </c>
      <c r="O9050" t="s">
        <v>12007</v>
      </c>
    </row>
    <row r="9051" spans="1:16" x14ac:dyDescent="0.25">
      <c r="A9051" t="s">
        <v>0</v>
      </c>
      <c r="B9051" t="s">
        <v>1246</v>
      </c>
      <c r="C9051" t="s">
        <v>5180</v>
      </c>
      <c r="D9051" t="s">
        <v>2208</v>
      </c>
      <c r="E9051" t="s">
        <v>20</v>
      </c>
      <c r="F9051" t="b">
        <v>0</v>
      </c>
      <c r="G9051" t="s">
        <v>27</v>
      </c>
      <c r="H9051" s="4">
        <v>45775.958460648151</v>
      </c>
      <c r="I9051" t="b">
        <v>0</v>
      </c>
      <c r="J9051" t="b">
        <v>0</v>
      </c>
      <c r="K9051" t="s">
        <v>24</v>
      </c>
      <c r="L9051" t="s">
        <v>22</v>
      </c>
      <c r="M9051">
        <v>110000</v>
      </c>
      <c r="O9051" t="s">
        <v>5181</v>
      </c>
      <c r="P9051" t="s">
        <v>5182</v>
      </c>
    </row>
    <row r="9052" spans="1:16" x14ac:dyDescent="0.25">
      <c r="A9052" t="s">
        <v>19</v>
      </c>
      <c r="B9052" t="s">
        <v>12008</v>
      </c>
      <c r="C9052" t="s">
        <v>71</v>
      </c>
      <c r="D9052" t="s">
        <v>3973</v>
      </c>
      <c r="E9052" t="s">
        <v>20</v>
      </c>
      <c r="F9052" t="b">
        <v>0</v>
      </c>
      <c r="G9052" t="s">
        <v>27</v>
      </c>
      <c r="H9052" s="4">
        <v>45775.960034722222</v>
      </c>
      <c r="I9052" t="b">
        <v>1</v>
      </c>
      <c r="J9052" t="b">
        <v>1</v>
      </c>
      <c r="K9052" t="s">
        <v>24</v>
      </c>
      <c r="L9052" t="s">
        <v>22</v>
      </c>
      <c r="M9052">
        <v>160000</v>
      </c>
      <c r="O9052" t="s">
        <v>1172</v>
      </c>
      <c r="P9052" t="s">
        <v>582</v>
      </c>
    </row>
    <row r="9053" spans="1:16" x14ac:dyDescent="0.25">
      <c r="A9053" t="s">
        <v>2</v>
      </c>
      <c r="B9053" t="s">
        <v>2314</v>
      </c>
      <c r="C9053" t="s">
        <v>114</v>
      </c>
      <c r="D9053" t="s">
        <v>3973</v>
      </c>
      <c r="E9053" t="s">
        <v>20</v>
      </c>
      <c r="F9053" t="b">
        <v>0</v>
      </c>
      <c r="G9053" t="s">
        <v>27</v>
      </c>
      <c r="H9053" s="4">
        <v>45775.960069444453</v>
      </c>
      <c r="I9053" t="b">
        <v>0</v>
      </c>
      <c r="J9053" t="b">
        <v>1</v>
      </c>
      <c r="K9053" t="s">
        <v>24</v>
      </c>
      <c r="L9053" t="s">
        <v>22</v>
      </c>
      <c r="M9053">
        <v>162000</v>
      </c>
      <c r="O9053" t="s">
        <v>173</v>
      </c>
      <c r="P9053" t="s">
        <v>12009</v>
      </c>
    </row>
    <row r="9054" spans="1:16" x14ac:dyDescent="0.25">
      <c r="A9054" t="s">
        <v>0</v>
      </c>
      <c r="B9054" t="s">
        <v>11987</v>
      </c>
      <c r="C9054" t="s">
        <v>953</v>
      </c>
      <c r="D9054" t="s">
        <v>3973</v>
      </c>
      <c r="E9054" t="s">
        <v>20</v>
      </c>
      <c r="F9054" t="b">
        <v>0</v>
      </c>
      <c r="G9054" t="s">
        <v>30</v>
      </c>
      <c r="H9054" s="4">
        <v>45776.000543981478</v>
      </c>
      <c r="I9054" t="b">
        <v>1</v>
      </c>
      <c r="J9054" t="b">
        <v>1</v>
      </c>
      <c r="K9054" t="s">
        <v>24</v>
      </c>
      <c r="L9054" t="s">
        <v>22</v>
      </c>
      <c r="M9054">
        <v>109000</v>
      </c>
      <c r="O9054" t="s">
        <v>954</v>
      </c>
      <c r="P9054" t="s">
        <v>11988</v>
      </c>
    </row>
    <row r="9055" spans="1:16" x14ac:dyDescent="0.25">
      <c r="A9055" t="s">
        <v>2</v>
      </c>
      <c r="B9055" t="s">
        <v>2</v>
      </c>
      <c r="C9055" t="s">
        <v>801</v>
      </c>
      <c r="D9055" t="s">
        <v>4753</v>
      </c>
      <c r="E9055" t="s">
        <v>20</v>
      </c>
      <c r="F9055" t="b">
        <v>0</v>
      </c>
      <c r="G9055" t="s">
        <v>27</v>
      </c>
      <c r="H9055" s="4">
        <v>45776.001631944448</v>
      </c>
      <c r="I9055" t="b">
        <v>1</v>
      </c>
      <c r="J9055" t="b">
        <v>0</v>
      </c>
      <c r="K9055" t="s">
        <v>24</v>
      </c>
      <c r="L9055" t="s">
        <v>22</v>
      </c>
      <c r="M9055">
        <v>140000</v>
      </c>
      <c r="O9055" t="s">
        <v>289</v>
      </c>
      <c r="P9055" t="s">
        <v>710</v>
      </c>
    </row>
    <row r="9056" spans="1:16" x14ac:dyDescent="0.25">
      <c r="A9056" t="s">
        <v>2</v>
      </c>
      <c r="B9056" t="s">
        <v>1059</v>
      </c>
      <c r="C9056" t="s">
        <v>10628</v>
      </c>
      <c r="D9056" t="s">
        <v>5123</v>
      </c>
      <c r="E9056" t="s">
        <v>20</v>
      </c>
      <c r="F9056" t="b">
        <v>0</v>
      </c>
      <c r="G9056" t="s">
        <v>27</v>
      </c>
      <c r="H9056" s="4">
        <v>45776.002025462964</v>
      </c>
      <c r="I9056" t="b">
        <v>0</v>
      </c>
      <c r="J9056" t="b">
        <v>1</v>
      </c>
      <c r="K9056" t="s">
        <v>24</v>
      </c>
      <c r="L9056" t="s">
        <v>22</v>
      </c>
      <c r="M9056">
        <v>135000</v>
      </c>
      <c r="O9056" t="s">
        <v>428</v>
      </c>
      <c r="P9056" t="s">
        <v>4240</v>
      </c>
    </row>
    <row r="9057" spans="1:16" x14ac:dyDescent="0.25">
      <c r="A9057" t="s">
        <v>2</v>
      </c>
      <c r="B9057" t="s">
        <v>117</v>
      </c>
      <c r="C9057" t="s">
        <v>889</v>
      </c>
      <c r="D9057" t="s">
        <v>4084</v>
      </c>
      <c r="E9057" t="s">
        <v>20</v>
      </c>
      <c r="F9057" t="b">
        <v>0</v>
      </c>
      <c r="G9057" t="s">
        <v>41</v>
      </c>
      <c r="H9057" s="4">
        <v>45776.002152777779</v>
      </c>
      <c r="I9057" t="b">
        <v>0</v>
      </c>
      <c r="J9057" t="b">
        <v>0</v>
      </c>
      <c r="K9057" t="s">
        <v>24</v>
      </c>
      <c r="L9057" t="s">
        <v>22</v>
      </c>
      <c r="M9057">
        <v>189000</v>
      </c>
      <c r="O9057" t="s">
        <v>772</v>
      </c>
      <c r="P9057" t="s">
        <v>1161</v>
      </c>
    </row>
    <row r="9058" spans="1:16" x14ac:dyDescent="0.25">
      <c r="A9058" t="s">
        <v>2</v>
      </c>
      <c r="B9058" t="s">
        <v>11989</v>
      </c>
      <c r="C9058" t="s">
        <v>2293</v>
      </c>
      <c r="D9058" t="s">
        <v>5123</v>
      </c>
      <c r="E9058" t="s">
        <v>20</v>
      </c>
      <c r="F9058" t="b">
        <v>0</v>
      </c>
      <c r="G9058" t="s">
        <v>52</v>
      </c>
      <c r="H9058" s="4">
        <v>45776.003472222219</v>
      </c>
      <c r="I9058" t="b">
        <v>0</v>
      </c>
      <c r="J9058" t="b">
        <v>0</v>
      </c>
      <c r="K9058" t="s">
        <v>24</v>
      </c>
      <c r="L9058" t="s">
        <v>22</v>
      </c>
      <c r="M9058">
        <v>100000</v>
      </c>
      <c r="O9058" t="s">
        <v>374</v>
      </c>
      <c r="P9058" t="s">
        <v>11990</v>
      </c>
    </row>
    <row r="9059" spans="1:16" x14ac:dyDescent="0.25">
      <c r="A9059" t="s">
        <v>2</v>
      </c>
      <c r="B9059" t="s">
        <v>6105</v>
      </c>
      <c r="C9059" t="s">
        <v>939</v>
      </c>
      <c r="D9059" t="s">
        <v>4035</v>
      </c>
      <c r="E9059" t="s">
        <v>20</v>
      </c>
      <c r="F9059" t="b">
        <v>0</v>
      </c>
      <c r="G9059" t="s">
        <v>158</v>
      </c>
      <c r="H9059" s="4">
        <v>45776.00409722222</v>
      </c>
      <c r="I9059" t="b">
        <v>0</v>
      </c>
      <c r="J9059" t="b">
        <v>0</v>
      </c>
      <c r="K9059" t="s">
        <v>158</v>
      </c>
      <c r="L9059" t="s">
        <v>22</v>
      </c>
      <c r="M9059">
        <v>68730</v>
      </c>
      <c r="O9059" t="s">
        <v>2768</v>
      </c>
      <c r="P9059" t="s">
        <v>6106</v>
      </c>
    </row>
    <row r="9060" spans="1:16" x14ac:dyDescent="0.25">
      <c r="A9060" t="s">
        <v>25</v>
      </c>
      <c r="B9060" t="s">
        <v>11991</v>
      </c>
      <c r="C9060" t="s">
        <v>42</v>
      </c>
      <c r="D9060" t="s">
        <v>2208</v>
      </c>
      <c r="E9060" t="s">
        <v>20</v>
      </c>
      <c r="F9060" t="b">
        <v>0</v>
      </c>
      <c r="G9060" t="s">
        <v>41</v>
      </c>
      <c r="H9060" s="4">
        <v>45776.250219907408</v>
      </c>
      <c r="I9060" t="b">
        <v>0</v>
      </c>
      <c r="J9060" t="b">
        <v>1</v>
      </c>
      <c r="K9060" t="s">
        <v>24</v>
      </c>
      <c r="L9060" t="s">
        <v>22</v>
      </c>
      <c r="M9060">
        <v>153000</v>
      </c>
      <c r="O9060" t="s">
        <v>428</v>
      </c>
      <c r="P9060" t="s">
        <v>11992</v>
      </c>
    </row>
    <row r="9061" spans="1:16" x14ac:dyDescent="0.25">
      <c r="A9061" t="s">
        <v>40</v>
      </c>
      <c r="B9061" t="s">
        <v>57</v>
      </c>
      <c r="C9061" t="s">
        <v>44</v>
      </c>
      <c r="D9061" t="s">
        <v>3970</v>
      </c>
      <c r="E9061" t="s">
        <v>20</v>
      </c>
      <c r="F9061" t="b">
        <v>0</v>
      </c>
      <c r="G9061" t="s">
        <v>41</v>
      </c>
      <c r="H9061" s="4">
        <v>45776.252106481479</v>
      </c>
      <c r="I9061" t="b">
        <v>0</v>
      </c>
      <c r="J9061" t="b">
        <v>0</v>
      </c>
      <c r="K9061" t="s">
        <v>24</v>
      </c>
      <c r="L9061" t="s">
        <v>22</v>
      </c>
      <c r="M9061">
        <v>155000</v>
      </c>
      <c r="O9061" t="s">
        <v>5438</v>
      </c>
      <c r="P9061" t="s">
        <v>5439</v>
      </c>
    </row>
    <row r="9062" spans="1:16" x14ac:dyDescent="0.25">
      <c r="A9062" t="s">
        <v>40</v>
      </c>
      <c r="B9062" t="s">
        <v>2410</v>
      </c>
      <c r="C9062" t="s">
        <v>4317</v>
      </c>
      <c r="D9062" t="s">
        <v>3108</v>
      </c>
      <c r="E9062" t="s">
        <v>20</v>
      </c>
      <c r="F9062" t="b">
        <v>0</v>
      </c>
      <c r="G9062" t="s">
        <v>4318</v>
      </c>
      <c r="H9062" s="4">
        <v>45776.292534722219</v>
      </c>
      <c r="I9062" t="b">
        <v>1</v>
      </c>
      <c r="J9062" t="b">
        <v>0</v>
      </c>
      <c r="K9062" t="s">
        <v>4318</v>
      </c>
      <c r="L9062" t="s">
        <v>22</v>
      </c>
      <c r="M9062">
        <v>24000</v>
      </c>
      <c r="O9062" t="s">
        <v>2018</v>
      </c>
      <c r="P9062" t="s">
        <v>4319</v>
      </c>
    </row>
    <row r="9063" spans="1:16" x14ac:dyDescent="0.25">
      <c r="A9063" t="s">
        <v>25</v>
      </c>
      <c r="B9063" t="s">
        <v>9113</v>
      </c>
      <c r="C9063" t="s">
        <v>1099</v>
      </c>
      <c r="D9063" t="s">
        <v>3957</v>
      </c>
      <c r="E9063" t="s">
        <v>34</v>
      </c>
      <c r="F9063" t="b">
        <v>0</v>
      </c>
      <c r="G9063" t="s">
        <v>27</v>
      </c>
      <c r="H9063" s="4">
        <v>45776.416770833333</v>
      </c>
      <c r="I9063" t="b">
        <v>1</v>
      </c>
      <c r="J9063" t="b">
        <v>0</v>
      </c>
      <c r="K9063" t="s">
        <v>24</v>
      </c>
      <c r="L9063" t="s">
        <v>36</v>
      </c>
      <c r="N9063">
        <v>27.979999542236332</v>
      </c>
      <c r="O9063" t="s">
        <v>319</v>
      </c>
      <c r="P9063" t="s">
        <v>2128</v>
      </c>
    </row>
    <row r="9064" spans="1:16" x14ac:dyDescent="0.25">
      <c r="A9064" t="s">
        <v>0</v>
      </c>
      <c r="B9064" t="s">
        <v>8940</v>
      </c>
      <c r="C9064" t="s">
        <v>39</v>
      </c>
      <c r="D9064" t="s">
        <v>3957</v>
      </c>
      <c r="E9064" t="s">
        <v>34</v>
      </c>
      <c r="F9064" t="b">
        <v>1</v>
      </c>
      <c r="G9064" t="s">
        <v>27</v>
      </c>
      <c r="H9064" s="4">
        <v>45776.416875000003</v>
      </c>
      <c r="I9064" t="b">
        <v>0</v>
      </c>
      <c r="J9064" t="b">
        <v>0</v>
      </c>
      <c r="K9064" t="s">
        <v>24</v>
      </c>
      <c r="L9064" t="s">
        <v>36</v>
      </c>
      <c r="N9064">
        <v>26.389999389648441</v>
      </c>
      <c r="O9064" t="s">
        <v>8941</v>
      </c>
      <c r="P9064" t="s">
        <v>8942</v>
      </c>
    </row>
    <row r="9065" spans="1:16" x14ac:dyDescent="0.25">
      <c r="A9065" t="s">
        <v>1</v>
      </c>
      <c r="B9065" t="s">
        <v>7009</v>
      </c>
      <c r="C9065" t="s">
        <v>180</v>
      </c>
      <c r="D9065" t="s">
        <v>3973</v>
      </c>
      <c r="E9065" t="s">
        <v>20</v>
      </c>
      <c r="F9065" t="b">
        <v>0</v>
      </c>
      <c r="G9065" t="s">
        <v>41</v>
      </c>
      <c r="H9065" s="4">
        <v>45776.417129629634</v>
      </c>
      <c r="I9065" t="b">
        <v>1</v>
      </c>
      <c r="J9065" t="b">
        <v>0</v>
      </c>
      <c r="K9065" t="s">
        <v>24</v>
      </c>
      <c r="L9065" t="s">
        <v>22</v>
      </c>
      <c r="M9065">
        <v>62500</v>
      </c>
      <c r="O9065" t="s">
        <v>7010</v>
      </c>
    </row>
    <row r="9066" spans="1:16" x14ac:dyDescent="0.25">
      <c r="A9066" t="s">
        <v>0</v>
      </c>
      <c r="B9066" t="s">
        <v>3030</v>
      </c>
      <c r="C9066" t="s">
        <v>465</v>
      </c>
      <c r="D9066" t="s">
        <v>3957</v>
      </c>
      <c r="E9066" t="s">
        <v>34</v>
      </c>
      <c r="F9066" t="b">
        <v>0</v>
      </c>
      <c r="G9066" t="s">
        <v>41</v>
      </c>
      <c r="H9066" s="4">
        <v>45776.417256944442</v>
      </c>
      <c r="I9066" t="b">
        <v>0</v>
      </c>
      <c r="J9066" t="b">
        <v>1</v>
      </c>
      <c r="K9066" t="s">
        <v>24</v>
      </c>
      <c r="L9066" t="s">
        <v>36</v>
      </c>
      <c r="N9066">
        <v>24.33499908447266</v>
      </c>
      <c r="O9066" t="s">
        <v>5168</v>
      </c>
    </row>
    <row r="9067" spans="1:16" x14ac:dyDescent="0.25">
      <c r="A9067" t="s">
        <v>2</v>
      </c>
      <c r="B9067" t="s">
        <v>4385</v>
      </c>
      <c r="C9067" t="s">
        <v>4386</v>
      </c>
      <c r="D9067" t="s">
        <v>2208</v>
      </c>
      <c r="E9067" t="s">
        <v>34</v>
      </c>
      <c r="F9067" t="b">
        <v>0</v>
      </c>
      <c r="G9067" t="s">
        <v>35</v>
      </c>
      <c r="H9067" s="4">
        <v>45776.418506944443</v>
      </c>
      <c r="I9067" t="b">
        <v>0</v>
      </c>
      <c r="J9067" t="b">
        <v>1</v>
      </c>
      <c r="K9067" t="s">
        <v>24</v>
      </c>
      <c r="L9067" t="s">
        <v>22</v>
      </c>
      <c r="M9067">
        <v>165000</v>
      </c>
      <c r="O9067" t="s">
        <v>428</v>
      </c>
      <c r="P9067" t="s">
        <v>4230</v>
      </c>
    </row>
    <row r="9068" spans="1:16" x14ac:dyDescent="0.25">
      <c r="A9068" t="s">
        <v>0</v>
      </c>
      <c r="B9068" t="s">
        <v>8282</v>
      </c>
      <c r="C9068" t="s">
        <v>559</v>
      </c>
      <c r="D9068" t="s">
        <v>3957</v>
      </c>
      <c r="E9068" t="s">
        <v>20</v>
      </c>
      <c r="F9068" t="b">
        <v>0</v>
      </c>
      <c r="G9068" t="s">
        <v>27</v>
      </c>
      <c r="H9068" s="4">
        <v>45776.500081018523</v>
      </c>
      <c r="I9068" t="b">
        <v>0</v>
      </c>
      <c r="J9068" t="b">
        <v>1</v>
      </c>
      <c r="K9068" t="s">
        <v>24</v>
      </c>
      <c r="L9068" t="s">
        <v>36</v>
      </c>
      <c r="N9068">
        <v>20.670000076293949</v>
      </c>
      <c r="O9068" t="s">
        <v>259</v>
      </c>
      <c r="P9068" t="s">
        <v>2838</v>
      </c>
    </row>
    <row r="9069" spans="1:16" x14ac:dyDescent="0.25">
      <c r="A9069" t="s">
        <v>28</v>
      </c>
      <c r="B9069" t="s">
        <v>12010</v>
      </c>
      <c r="C9069" t="s">
        <v>82</v>
      </c>
      <c r="D9069" t="s">
        <v>3973</v>
      </c>
      <c r="E9069" t="s">
        <v>20</v>
      </c>
      <c r="F9069" t="b">
        <v>0</v>
      </c>
      <c r="G9069" t="s">
        <v>27</v>
      </c>
      <c r="H9069" s="4">
        <v>45776.500902777778</v>
      </c>
      <c r="I9069" t="b">
        <v>0</v>
      </c>
      <c r="J9069" t="b">
        <v>1</v>
      </c>
      <c r="K9069" t="s">
        <v>24</v>
      </c>
      <c r="L9069" t="s">
        <v>22</v>
      </c>
      <c r="M9069">
        <v>179500</v>
      </c>
      <c r="O9069" t="s">
        <v>1172</v>
      </c>
      <c r="P9069" t="s">
        <v>893</v>
      </c>
    </row>
    <row r="9070" spans="1:16" x14ac:dyDescent="0.25">
      <c r="A9070" t="s">
        <v>1</v>
      </c>
      <c r="B9070" t="s">
        <v>11382</v>
      </c>
      <c r="C9070" t="s">
        <v>158</v>
      </c>
      <c r="D9070" t="s">
        <v>4035</v>
      </c>
      <c r="E9070" t="s">
        <v>20</v>
      </c>
      <c r="F9070" t="b">
        <v>0</v>
      </c>
      <c r="G9070" t="s">
        <v>158</v>
      </c>
      <c r="H9070" s="4">
        <v>45776.503032407411</v>
      </c>
      <c r="I9070" t="b">
        <v>0</v>
      </c>
      <c r="J9070" t="b">
        <v>0</v>
      </c>
      <c r="K9070" t="s">
        <v>158</v>
      </c>
      <c r="L9070" t="s">
        <v>22</v>
      </c>
      <c r="M9070">
        <v>87599.5</v>
      </c>
      <c r="O9070" t="s">
        <v>1906</v>
      </c>
      <c r="P9070" t="s">
        <v>2672</v>
      </c>
    </row>
    <row r="9071" spans="1:16" x14ac:dyDescent="0.25">
      <c r="A9071" t="s">
        <v>0</v>
      </c>
      <c r="B9071" t="s">
        <v>0</v>
      </c>
      <c r="C9071" t="s">
        <v>2023</v>
      </c>
      <c r="D9071" t="s">
        <v>7547</v>
      </c>
      <c r="E9071" t="s">
        <v>34</v>
      </c>
      <c r="F9071" t="b">
        <v>0</v>
      </c>
      <c r="G9071" t="s">
        <v>41</v>
      </c>
      <c r="H9071" s="4">
        <v>45776.542337962957</v>
      </c>
      <c r="I9071" t="b">
        <v>0</v>
      </c>
      <c r="J9071" t="b">
        <v>0</v>
      </c>
      <c r="K9071" t="s">
        <v>24</v>
      </c>
      <c r="L9071" t="s">
        <v>36</v>
      </c>
      <c r="N9071">
        <v>15</v>
      </c>
      <c r="O9071" t="s">
        <v>7548</v>
      </c>
      <c r="P9071" t="s">
        <v>61</v>
      </c>
    </row>
    <row r="9072" spans="1:16" x14ac:dyDescent="0.25">
      <c r="A9072" t="s">
        <v>2</v>
      </c>
      <c r="B9072" t="s">
        <v>11993</v>
      </c>
      <c r="C9072" t="s">
        <v>71</v>
      </c>
      <c r="D9072" t="s">
        <v>3973</v>
      </c>
      <c r="E9072" t="s">
        <v>20</v>
      </c>
      <c r="F9072" t="b">
        <v>0</v>
      </c>
      <c r="G9072" t="s">
        <v>27</v>
      </c>
      <c r="H9072" s="4">
        <v>45776.542928240742</v>
      </c>
      <c r="I9072" t="b">
        <v>0</v>
      </c>
      <c r="J9072" t="b">
        <v>1</v>
      </c>
      <c r="K9072" t="s">
        <v>24</v>
      </c>
      <c r="L9072" t="s">
        <v>22</v>
      </c>
      <c r="M9072">
        <v>138100</v>
      </c>
      <c r="O9072" t="s">
        <v>11994</v>
      </c>
      <c r="P9072" t="s">
        <v>11995</v>
      </c>
    </row>
    <row r="9073" spans="1:16" x14ac:dyDescent="0.25">
      <c r="A9073" t="s">
        <v>2</v>
      </c>
      <c r="B9073" t="s">
        <v>11996</v>
      </c>
      <c r="C9073" t="s">
        <v>693</v>
      </c>
      <c r="D9073" t="s">
        <v>3600</v>
      </c>
      <c r="E9073" t="s">
        <v>51</v>
      </c>
      <c r="F9073" t="b">
        <v>0</v>
      </c>
      <c r="G9073" t="s">
        <v>27</v>
      </c>
      <c r="H9073" s="4">
        <v>45776.543229166673</v>
      </c>
      <c r="I9073" t="b">
        <v>1</v>
      </c>
      <c r="J9073" t="b">
        <v>0</v>
      </c>
      <c r="K9073" t="s">
        <v>24</v>
      </c>
      <c r="L9073" t="s">
        <v>36</v>
      </c>
      <c r="N9073">
        <v>40</v>
      </c>
      <c r="O9073" t="s">
        <v>11997</v>
      </c>
      <c r="P9073" t="s">
        <v>11998</v>
      </c>
    </row>
    <row r="9074" spans="1:16" x14ac:dyDescent="0.25">
      <c r="A9074" t="s">
        <v>1</v>
      </c>
      <c r="B9074" t="s">
        <v>11999</v>
      </c>
      <c r="C9074" t="s">
        <v>1240</v>
      </c>
      <c r="D9074" t="s">
        <v>7853</v>
      </c>
      <c r="E9074" t="s">
        <v>20</v>
      </c>
      <c r="F9074" t="b">
        <v>0</v>
      </c>
      <c r="G9074" t="s">
        <v>27</v>
      </c>
      <c r="H9074" s="4">
        <v>45776.584340277783</v>
      </c>
      <c r="I9074" t="b">
        <v>0</v>
      </c>
      <c r="J9074" t="b">
        <v>1</v>
      </c>
      <c r="K9074" t="s">
        <v>24</v>
      </c>
      <c r="L9074" t="s">
        <v>22</v>
      </c>
      <c r="M9074">
        <v>45000</v>
      </c>
      <c r="O9074" t="s">
        <v>2897</v>
      </c>
      <c r="P9074" t="s">
        <v>1749</v>
      </c>
    </row>
    <row r="9075" spans="1:16" x14ac:dyDescent="0.25">
      <c r="A9075" t="s">
        <v>19</v>
      </c>
      <c r="B9075" t="s">
        <v>9941</v>
      </c>
      <c r="C9075" t="s">
        <v>555</v>
      </c>
      <c r="D9075" t="s">
        <v>3957</v>
      </c>
      <c r="E9075" t="s">
        <v>20</v>
      </c>
      <c r="F9075" t="b">
        <v>0</v>
      </c>
      <c r="G9075" t="s">
        <v>30</v>
      </c>
      <c r="H9075" s="4">
        <v>45776.584976851853</v>
      </c>
      <c r="I9075" t="b">
        <v>0</v>
      </c>
      <c r="J9075" t="b">
        <v>1</v>
      </c>
      <c r="K9075" t="s">
        <v>24</v>
      </c>
      <c r="L9075" t="s">
        <v>36</v>
      </c>
      <c r="N9075">
        <v>40.81500244140625</v>
      </c>
      <c r="O9075" t="s">
        <v>75</v>
      </c>
      <c r="P9075" t="s">
        <v>9942</v>
      </c>
    </row>
    <row r="9076" spans="1:16" x14ac:dyDescent="0.25">
      <c r="A9076" t="s">
        <v>89</v>
      </c>
      <c r="B9076" t="s">
        <v>10599</v>
      </c>
      <c r="C9076" t="s">
        <v>39</v>
      </c>
      <c r="D9076" t="s">
        <v>3973</v>
      </c>
      <c r="E9076" t="s">
        <v>20</v>
      </c>
      <c r="F9076" t="b">
        <v>1</v>
      </c>
      <c r="G9076" t="s">
        <v>27</v>
      </c>
      <c r="H9076" s="4">
        <v>45776.627164351848</v>
      </c>
      <c r="I9076" t="b">
        <v>1</v>
      </c>
      <c r="J9076" t="b">
        <v>1</v>
      </c>
      <c r="K9076" t="s">
        <v>24</v>
      </c>
      <c r="L9076" t="s">
        <v>22</v>
      </c>
      <c r="M9076">
        <v>192500</v>
      </c>
      <c r="O9076" t="s">
        <v>123</v>
      </c>
      <c r="P9076" t="s">
        <v>10600</v>
      </c>
    </row>
    <row r="9077" spans="1:16" x14ac:dyDescent="0.25">
      <c r="A9077" t="s">
        <v>25</v>
      </c>
      <c r="B9077" t="s">
        <v>25</v>
      </c>
      <c r="C9077" t="s">
        <v>555</v>
      </c>
      <c r="D9077" t="s">
        <v>4084</v>
      </c>
      <c r="E9077" t="s">
        <v>20</v>
      </c>
      <c r="F9077" t="b">
        <v>0</v>
      </c>
      <c r="G9077" t="s">
        <v>30</v>
      </c>
      <c r="H9077" s="4">
        <v>45776.627523148149</v>
      </c>
      <c r="I9077" t="b">
        <v>0</v>
      </c>
      <c r="J9077" t="b">
        <v>1</v>
      </c>
      <c r="K9077" t="s">
        <v>24</v>
      </c>
      <c r="L9077" t="s">
        <v>36</v>
      </c>
      <c r="N9077">
        <v>25.2400016784668</v>
      </c>
      <c r="O9077" t="s">
        <v>2075</v>
      </c>
      <c r="P9077" t="s">
        <v>6153</v>
      </c>
    </row>
    <row r="9078" spans="1:16" x14ac:dyDescent="0.25">
      <c r="A9078" t="s">
        <v>2</v>
      </c>
      <c r="B9078" t="s">
        <v>12000</v>
      </c>
      <c r="C9078" t="s">
        <v>12001</v>
      </c>
      <c r="D9078" t="s">
        <v>3828</v>
      </c>
      <c r="E9078" t="s">
        <v>20</v>
      </c>
      <c r="F9078" t="b">
        <v>0</v>
      </c>
      <c r="G9078" t="s">
        <v>41</v>
      </c>
      <c r="H9078" s="4">
        <v>45776.710231481477</v>
      </c>
      <c r="I9078" t="b">
        <v>0</v>
      </c>
      <c r="J9078" t="b">
        <v>1</v>
      </c>
      <c r="K9078" t="s">
        <v>24</v>
      </c>
      <c r="L9078" t="s">
        <v>22</v>
      </c>
      <c r="M9078">
        <v>75000</v>
      </c>
      <c r="O9078" t="s">
        <v>12002</v>
      </c>
      <c r="P9078" t="s">
        <v>12003</v>
      </c>
    </row>
    <row r="9079" spans="1:16" x14ac:dyDescent="0.25">
      <c r="A9079" t="s">
        <v>2</v>
      </c>
      <c r="B9079" t="s">
        <v>6769</v>
      </c>
      <c r="C9079" t="s">
        <v>5287</v>
      </c>
      <c r="D9079" t="s">
        <v>5243</v>
      </c>
      <c r="E9079" t="s">
        <v>20</v>
      </c>
      <c r="F9079" t="b">
        <v>0</v>
      </c>
      <c r="G9079" t="s">
        <v>27</v>
      </c>
      <c r="H9079" s="4">
        <v>45776.710601851853</v>
      </c>
      <c r="I9079" t="b">
        <v>0</v>
      </c>
      <c r="J9079" t="b">
        <v>1</v>
      </c>
      <c r="K9079" t="s">
        <v>24</v>
      </c>
      <c r="L9079" t="s">
        <v>22</v>
      </c>
      <c r="M9079">
        <v>165000</v>
      </c>
      <c r="O9079" t="s">
        <v>2912</v>
      </c>
      <c r="P9079" t="s">
        <v>6770</v>
      </c>
    </row>
    <row r="9080" spans="1:16" x14ac:dyDescent="0.25">
      <c r="A9080" t="s">
        <v>25</v>
      </c>
      <c r="B9080" t="s">
        <v>12011</v>
      </c>
      <c r="C9080" t="s">
        <v>203</v>
      </c>
      <c r="D9080" t="s">
        <v>3973</v>
      </c>
      <c r="E9080" t="s">
        <v>20</v>
      </c>
      <c r="F9080" t="b">
        <v>0</v>
      </c>
      <c r="G9080" t="s">
        <v>23</v>
      </c>
      <c r="H9080" s="4">
        <v>45776.727685185193</v>
      </c>
      <c r="I9080" t="b">
        <v>0</v>
      </c>
      <c r="J9080" t="b">
        <v>1</v>
      </c>
      <c r="K9080" t="s">
        <v>24</v>
      </c>
      <c r="L9080" t="s">
        <v>22</v>
      </c>
      <c r="M9080">
        <v>95000</v>
      </c>
      <c r="O9080" t="s">
        <v>12012</v>
      </c>
      <c r="P9080" t="s">
        <v>2804</v>
      </c>
    </row>
    <row r="9081" spans="1:16" x14ac:dyDescent="0.25">
      <c r="A9081" t="s">
        <v>2</v>
      </c>
      <c r="B9081" t="s">
        <v>8530</v>
      </c>
      <c r="C9081" t="s">
        <v>26</v>
      </c>
      <c r="D9081" t="s">
        <v>3957</v>
      </c>
      <c r="E9081" t="s">
        <v>20</v>
      </c>
      <c r="F9081" t="b">
        <v>0</v>
      </c>
      <c r="G9081" t="s">
        <v>23</v>
      </c>
      <c r="H9081" s="4">
        <v>45776.768310185187</v>
      </c>
      <c r="I9081" t="b">
        <v>0</v>
      </c>
      <c r="J9081" t="b">
        <v>1</v>
      </c>
      <c r="K9081" t="s">
        <v>24</v>
      </c>
      <c r="L9081" t="s">
        <v>36</v>
      </c>
      <c r="N9081">
        <v>61.159996032714837</v>
      </c>
      <c r="O9081" t="s">
        <v>8531</v>
      </c>
      <c r="P9081" t="s">
        <v>8532</v>
      </c>
    </row>
    <row r="9082" spans="1:16" x14ac:dyDescent="0.25">
      <c r="A9082" t="s">
        <v>1</v>
      </c>
      <c r="B9082" t="s">
        <v>264</v>
      </c>
      <c r="C9082" t="s">
        <v>304</v>
      </c>
      <c r="D9082" t="s">
        <v>3973</v>
      </c>
      <c r="E9082" t="s">
        <v>20</v>
      </c>
      <c r="F9082" t="b">
        <v>0</v>
      </c>
      <c r="G9082" t="s">
        <v>27</v>
      </c>
      <c r="H9082" s="4">
        <v>45776.792581018519</v>
      </c>
      <c r="I9082" t="b">
        <v>0</v>
      </c>
      <c r="J9082" t="b">
        <v>0</v>
      </c>
      <c r="K9082" t="s">
        <v>24</v>
      </c>
      <c r="L9082" t="s">
        <v>22</v>
      </c>
      <c r="M9082">
        <v>135000</v>
      </c>
      <c r="O9082" t="s">
        <v>12004</v>
      </c>
      <c r="P9082" t="s">
        <v>12005</v>
      </c>
    </row>
    <row r="9083" spans="1:16" x14ac:dyDescent="0.25">
      <c r="A9083" t="s">
        <v>25</v>
      </c>
      <c r="B9083" t="s">
        <v>8199</v>
      </c>
      <c r="C9083" t="s">
        <v>985</v>
      </c>
      <c r="D9083" t="s">
        <v>3973</v>
      </c>
      <c r="E9083" t="s">
        <v>51</v>
      </c>
      <c r="F9083" t="b">
        <v>0</v>
      </c>
      <c r="G9083" t="s">
        <v>27</v>
      </c>
      <c r="H9083" s="4">
        <v>45776.833414351851</v>
      </c>
      <c r="I9083" t="b">
        <v>0</v>
      </c>
      <c r="J9083" t="b">
        <v>0</v>
      </c>
      <c r="K9083" t="s">
        <v>24</v>
      </c>
      <c r="L9083" t="s">
        <v>36</v>
      </c>
      <c r="N9083">
        <v>75.5</v>
      </c>
      <c r="O9083" t="s">
        <v>1392</v>
      </c>
      <c r="P9083" t="s">
        <v>2754</v>
      </c>
    </row>
    <row r="9084" spans="1:16" x14ac:dyDescent="0.25">
      <c r="A9084" t="s">
        <v>0</v>
      </c>
      <c r="B9084" t="s">
        <v>7592</v>
      </c>
      <c r="C9084" t="s">
        <v>82</v>
      </c>
      <c r="D9084" t="s">
        <v>3973</v>
      </c>
      <c r="E9084" t="s">
        <v>20</v>
      </c>
      <c r="F9084" t="b">
        <v>0</v>
      </c>
      <c r="G9084" t="s">
        <v>27</v>
      </c>
      <c r="H9084" s="4">
        <v>45776.8750462963</v>
      </c>
      <c r="I9084" t="b">
        <v>0</v>
      </c>
      <c r="J9084" t="b">
        <v>1</v>
      </c>
      <c r="K9084" t="s">
        <v>24</v>
      </c>
      <c r="L9084" t="s">
        <v>22</v>
      </c>
      <c r="M9084">
        <v>130000</v>
      </c>
      <c r="O9084" t="s">
        <v>387</v>
      </c>
      <c r="P9084" t="s">
        <v>7593</v>
      </c>
    </row>
    <row r="9085" spans="1:16" x14ac:dyDescent="0.25">
      <c r="A9085" t="s">
        <v>2</v>
      </c>
      <c r="B9085" t="s">
        <v>195</v>
      </c>
      <c r="C9085" t="s">
        <v>1243</v>
      </c>
      <c r="D9085" t="s">
        <v>4035</v>
      </c>
      <c r="E9085" t="s">
        <v>20</v>
      </c>
      <c r="F9085" t="b">
        <v>0</v>
      </c>
      <c r="G9085" t="s">
        <v>414</v>
      </c>
      <c r="H9085" s="4">
        <v>45776.882592592592</v>
      </c>
      <c r="I9085" t="b">
        <v>0</v>
      </c>
      <c r="J9085" t="b">
        <v>0</v>
      </c>
      <c r="K9085" t="s">
        <v>414</v>
      </c>
      <c r="L9085" t="s">
        <v>22</v>
      </c>
      <c r="M9085">
        <v>83999.5</v>
      </c>
      <c r="O9085" t="s">
        <v>695</v>
      </c>
      <c r="P9085" t="s">
        <v>7262</v>
      </c>
    </row>
    <row r="9086" spans="1:16" x14ac:dyDescent="0.25">
      <c r="A9086" t="s">
        <v>19</v>
      </c>
      <c r="B9086" t="s">
        <v>12006</v>
      </c>
      <c r="C9086" t="s">
        <v>82</v>
      </c>
      <c r="D9086" t="s">
        <v>3973</v>
      </c>
      <c r="E9086" t="s">
        <v>20</v>
      </c>
      <c r="F9086" t="b">
        <v>0</v>
      </c>
      <c r="G9086" t="s">
        <v>27</v>
      </c>
      <c r="H9086" s="4">
        <v>45776.958379629628</v>
      </c>
      <c r="I9086" t="b">
        <v>1</v>
      </c>
      <c r="J9086" t="b">
        <v>1</v>
      </c>
      <c r="K9086" t="s">
        <v>24</v>
      </c>
      <c r="L9086" t="s">
        <v>22</v>
      </c>
      <c r="M9086">
        <v>211500</v>
      </c>
      <c r="O9086" t="s">
        <v>12007</v>
      </c>
    </row>
    <row r="9087" spans="1:16" x14ac:dyDescent="0.25">
      <c r="A9087" t="s">
        <v>0</v>
      </c>
      <c r="B9087" t="s">
        <v>1246</v>
      </c>
      <c r="C9087" t="s">
        <v>5180</v>
      </c>
      <c r="D9087" t="s">
        <v>2208</v>
      </c>
      <c r="E9087" t="s">
        <v>20</v>
      </c>
      <c r="F9087" t="b">
        <v>0</v>
      </c>
      <c r="G9087" t="s">
        <v>27</v>
      </c>
      <c r="H9087" s="4">
        <v>45776.958460648151</v>
      </c>
      <c r="I9087" t="b">
        <v>0</v>
      </c>
      <c r="J9087" t="b">
        <v>0</v>
      </c>
      <c r="K9087" t="s">
        <v>24</v>
      </c>
      <c r="L9087" t="s">
        <v>22</v>
      </c>
      <c r="M9087">
        <v>110000</v>
      </c>
      <c r="O9087" t="s">
        <v>5181</v>
      </c>
      <c r="P9087" t="s">
        <v>5182</v>
      </c>
    </row>
    <row r="9088" spans="1:16" x14ac:dyDescent="0.25">
      <c r="A9088" t="s">
        <v>19</v>
      </c>
      <c r="B9088" t="s">
        <v>12008</v>
      </c>
      <c r="C9088" t="s">
        <v>71</v>
      </c>
      <c r="D9088" t="s">
        <v>3973</v>
      </c>
      <c r="E9088" t="s">
        <v>20</v>
      </c>
      <c r="F9088" t="b">
        <v>0</v>
      </c>
      <c r="G9088" t="s">
        <v>27</v>
      </c>
      <c r="H9088" s="4">
        <v>45776.960034722222</v>
      </c>
      <c r="I9088" t="b">
        <v>1</v>
      </c>
      <c r="J9088" t="b">
        <v>1</v>
      </c>
      <c r="K9088" t="s">
        <v>24</v>
      </c>
      <c r="L9088" t="s">
        <v>22</v>
      </c>
      <c r="M9088">
        <v>160000</v>
      </c>
      <c r="O9088" t="s">
        <v>1172</v>
      </c>
      <c r="P9088" t="s">
        <v>582</v>
      </c>
    </row>
    <row r="9089" spans="1:16" x14ac:dyDescent="0.25">
      <c r="A9089" t="s">
        <v>2</v>
      </c>
      <c r="B9089" t="s">
        <v>2314</v>
      </c>
      <c r="C9089" t="s">
        <v>114</v>
      </c>
      <c r="D9089" t="s">
        <v>3973</v>
      </c>
      <c r="E9089" t="s">
        <v>20</v>
      </c>
      <c r="F9089" t="b">
        <v>0</v>
      </c>
      <c r="G9089" t="s">
        <v>27</v>
      </c>
      <c r="H9089" s="4">
        <v>45776.960069444453</v>
      </c>
      <c r="I9089" t="b">
        <v>0</v>
      </c>
      <c r="J9089" t="b">
        <v>1</v>
      </c>
      <c r="K9089" t="s">
        <v>24</v>
      </c>
      <c r="L9089" t="s">
        <v>22</v>
      </c>
      <c r="M9089">
        <v>162000</v>
      </c>
      <c r="O9089" t="s">
        <v>173</v>
      </c>
      <c r="P9089" t="s">
        <v>12009</v>
      </c>
    </row>
    <row r="9090" spans="1:16" x14ac:dyDescent="0.25">
      <c r="A9090" t="s">
        <v>0</v>
      </c>
      <c r="B9090" t="s">
        <v>11987</v>
      </c>
      <c r="C9090" t="s">
        <v>953</v>
      </c>
      <c r="D9090" t="s">
        <v>3973</v>
      </c>
      <c r="E9090" t="s">
        <v>20</v>
      </c>
      <c r="F9090" t="b">
        <v>0</v>
      </c>
      <c r="G9090" t="s">
        <v>30</v>
      </c>
      <c r="H9090" s="4">
        <v>45777.000543981478</v>
      </c>
      <c r="I9090" t="b">
        <v>1</v>
      </c>
      <c r="J9090" t="b">
        <v>1</v>
      </c>
      <c r="K9090" t="s">
        <v>24</v>
      </c>
      <c r="L9090" t="s">
        <v>22</v>
      </c>
      <c r="M9090">
        <v>109000</v>
      </c>
      <c r="O9090" t="s">
        <v>954</v>
      </c>
      <c r="P9090" t="s">
        <v>11988</v>
      </c>
    </row>
    <row r="9091" spans="1:16" x14ac:dyDescent="0.25">
      <c r="A9091" t="s">
        <v>2</v>
      </c>
      <c r="B9091" t="s">
        <v>2</v>
      </c>
      <c r="C9091" t="s">
        <v>801</v>
      </c>
      <c r="D9091" t="s">
        <v>4753</v>
      </c>
      <c r="E9091" t="s">
        <v>20</v>
      </c>
      <c r="F9091" t="b">
        <v>0</v>
      </c>
      <c r="G9091" t="s">
        <v>27</v>
      </c>
      <c r="H9091" s="4">
        <v>45777.001631944448</v>
      </c>
      <c r="I9091" t="b">
        <v>1</v>
      </c>
      <c r="J9091" t="b">
        <v>0</v>
      </c>
      <c r="K9091" t="s">
        <v>24</v>
      </c>
      <c r="L9091" t="s">
        <v>22</v>
      </c>
      <c r="M9091">
        <v>140000</v>
      </c>
      <c r="O9091" t="s">
        <v>289</v>
      </c>
      <c r="P9091" t="s">
        <v>710</v>
      </c>
    </row>
    <row r="9092" spans="1:16" x14ac:dyDescent="0.25">
      <c r="A9092" t="s">
        <v>2</v>
      </c>
      <c r="B9092" t="s">
        <v>1059</v>
      </c>
      <c r="C9092" t="s">
        <v>10628</v>
      </c>
      <c r="D9092" t="s">
        <v>5123</v>
      </c>
      <c r="E9092" t="s">
        <v>20</v>
      </c>
      <c r="F9092" t="b">
        <v>0</v>
      </c>
      <c r="G9092" t="s">
        <v>27</v>
      </c>
      <c r="H9092" s="4">
        <v>45777.002025462964</v>
      </c>
      <c r="I9092" t="b">
        <v>0</v>
      </c>
      <c r="J9092" t="b">
        <v>1</v>
      </c>
      <c r="K9092" t="s">
        <v>24</v>
      </c>
      <c r="L9092" t="s">
        <v>22</v>
      </c>
      <c r="M9092">
        <v>135000</v>
      </c>
      <c r="O9092" t="s">
        <v>428</v>
      </c>
      <c r="P9092" t="s">
        <v>4240</v>
      </c>
    </row>
    <row r="9093" spans="1:16" x14ac:dyDescent="0.25">
      <c r="A9093" t="s">
        <v>2</v>
      </c>
      <c r="B9093" t="s">
        <v>117</v>
      </c>
      <c r="C9093" t="s">
        <v>889</v>
      </c>
      <c r="D9093" t="s">
        <v>4084</v>
      </c>
      <c r="E9093" t="s">
        <v>20</v>
      </c>
      <c r="F9093" t="b">
        <v>0</v>
      </c>
      <c r="G9093" t="s">
        <v>41</v>
      </c>
      <c r="H9093" s="4">
        <v>45777.002152777779</v>
      </c>
      <c r="I9093" t="b">
        <v>0</v>
      </c>
      <c r="J9093" t="b">
        <v>0</v>
      </c>
      <c r="K9093" t="s">
        <v>24</v>
      </c>
      <c r="L9093" t="s">
        <v>22</v>
      </c>
      <c r="M9093">
        <v>189000</v>
      </c>
      <c r="O9093" t="s">
        <v>772</v>
      </c>
      <c r="P9093" t="s">
        <v>1161</v>
      </c>
    </row>
    <row r="9094" spans="1:16" x14ac:dyDescent="0.25">
      <c r="A9094" t="s">
        <v>2</v>
      </c>
      <c r="B9094" t="s">
        <v>11989</v>
      </c>
      <c r="C9094" t="s">
        <v>2293</v>
      </c>
      <c r="D9094" t="s">
        <v>5123</v>
      </c>
      <c r="E9094" t="s">
        <v>20</v>
      </c>
      <c r="F9094" t="b">
        <v>0</v>
      </c>
      <c r="G9094" t="s">
        <v>52</v>
      </c>
      <c r="H9094" s="4">
        <v>45777.003472222219</v>
      </c>
      <c r="I9094" t="b">
        <v>0</v>
      </c>
      <c r="J9094" t="b">
        <v>0</v>
      </c>
      <c r="K9094" t="s">
        <v>24</v>
      </c>
      <c r="L9094" t="s">
        <v>22</v>
      </c>
      <c r="M9094">
        <v>100000</v>
      </c>
      <c r="O9094" t="s">
        <v>374</v>
      </c>
      <c r="P9094" t="s">
        <v>11990</v>
      </c>
    </row>
    <row r="9095" spans="1:16" x14ac:dyDescent="0.25">
      <c r="A9095" t="s">
        <v>2</v>
      </c>
      <c r="B9095" t="s">
        <v>6105</v>
      </c>
      <c r="C9095" t="s">
        <v>939</v>
      </c>
      <c r="D9095" t="s">
        <v>4035</v>
      </c>
      <c r="E9095" t="s">
        <v>20</v>
      </c>
      <c r="F9095" t="b">
        <v>0</v>
      </c>
      <c r="G9095" t="s">
        <v>158</v>
      </c>
      <c r="H9095" s="4">
        <v>45777.00409722222</v>
      </c>
      <c r="I9095" t="b">
        <v>0</v>
      </c>
      <c r="J9095" t="b">
        <v>0</v>
      </c>
      <c r="K9095" t="s">
        <v>158</v>
      </c>
      <c r="L9095" t="s">
        <v>22</v>
      </c>
      <c r="M9095">
        <v>68730</v>
      </c>
      <c r="O9095" t="s">
        <v>2768</v>
      </c>
      <c r="P9095" t="s">
        <v>6106</v>
      </c>
    </row>
    <row r="9096" spans="1:16" x14ac:dyDescent="0.25">
      <c r="A9096" t="s">
        <v>25</v>
      </c>
      <c r="B9096" t="s">
        <v>11991</v>
      </c>
      <c r="C9096" t="s">
        <v>42</v>
      </c>
      <c r="D9096" t="s">
        <v>2208</v>
      </c>
      <c r="E9096" t="s">
        <v>20</v>
      </c>
      <c r="F9096" t="b">
        <v>0</v>
      </c>
      <c r="G9096" t="s">
        <v>41</v>
      </c>
      <c r="H9096" s="4">
        <v>45777.250219907408</v>
      </c>
      <c r="I9096" t="b">
        <v>0</v>
      </c>
      <c r="J9096" t="b">
        <v>1</v>
      </c>
      <c r="K9096" t="s">
        <v>24</v>
      </c>
      <c r="L9096" t="s">
        <v>22</v>
      </c>
      <c r="M9096">
        <v>153000</v>
      </c>
      <c r="O9096" t="s">
        <v>428</v>
      </c>
      <c r="P9096" t="s">
        <v>11992</v>
      </c>
    </row>
    <row r="9097" spans="1:16" x14ac:dyDescent="0.25">
      <c r="A9097" t="s">
        <v>1</v>
      </c>
      <c r="B9097" t="s">
        <v>6869</v>
      </c>
      <c r="C9097" t="s">
        <v>953</v>
      </c>
      <c r="D9097" t="s">
        <v>5535</v>
      </c>
      <c r="E9097" t="s">
        <v>20</v>
      </c>
      <c r="F9097" t="b">
        <v>0</v>
      </c>
      <c r="G9097" t="s">
        <v>30</v>
      </c>
      <c r="H9097" s="4">
        <v>45777.252025462964</v>
      </c>
      <c r="I9097" t="b">
        <v>0</v>
      </c>
      <c r="J9097" t="b">
        <v>1</v>
      </c>
      <c r="K9097" t="s">
        <v>24</v>
      </c>
      <c r="L9097" t="s">
        <v>22</v>
      </c>
      <c r="M9097">
        <v>108267</v>
      </c>
      <c r="O9097" t="s">
        <v>6870</v>
      </c>
      <c r="P9097" t="s">
        <v>6367</v>
      </c>
    </row>
    <row r="9098" spans="1:16" x14ac:dyDescent="0.25">
      <c r="A9098" t="s">
        <v>40</v>
      </c>
      <c r="B9098" t="s">
        <v>57</v>
      </c>
      <c r="C9098" t="s">
        <v>44</v>
      </c>
      <c r="D9098" t="s">
        <v>3970</v>
      </c>
      <c r="E9098" t="s">
        <v>20</v>
      </c>
      <c r="F9098" t="b">
        <v>0</v>
      </c>
      <c r="G9098" t="s">
        <v>41</v>
      </c>
      <c r="H9098" s="4">
        <v>45777.252106481479</v>
      </c>
      <c r="I9098" t="b">
        <v>0</v>
      </c>
      <c r="J9098" t="b">
        <v>0</v>
      </c>
      <c r="K9098" t="s">
        <v>24</v>
      </c>
      <c r="L9098" t="s">
        <v>22</v>
      </c>
      <c r="M9098">
        <v>155000</v>
      </c>
      <c r="O9098" t="s">
        <v>5438</v>
      </c>
      <c r="P9098" t="s">
        <v>5439</v>
      </c>
    </row>
    <row r="9099" spans="1:16" x14ac:dyDescent="0.25">
      <c r="A9099" t="s">
        <v>40</v>
      </c>
      <c r="B9099" t="s">
        <v>2410</v>
      </c>
      <c r="C9099" t="s">
        <v>4317</v>
      </c>
      <c r="D9099" t="s">
        <v>3108</v>
      </c>
      <c r="E9099" t="s">
        <v>20</v>
      </c>
      <c r="F9099" t="b">
        <v>0</v>
      </c>
      <c r="G9099" t="s">
        <v>4318</v>
      </c>
      <c r="H9099" s="4">
        <v>45777.292534722219</v>
      </c>
      <c r="I9099" t="b">
        <v>1</v>
      </c>
      <c r="J9099" t="b">
        <v>0</v>
      </c>
      <c r="K9099" t="s">
        <v>4318</v>
      </c>
      <c r="L9099" t="s">
        <v>22</v>
      </c>
      <c r="M9099">
        <v>24000</v>
      </c>
      <c r="O9099" t="s">
        <v>2018</v>
      </c>
      <c r="P9099" t="s">
        <v>4319</v>
      </c>
    </row>
    <row r="9100" spans="1:16" x14ac:dyDescent="0.25">
      <c r="A9100" t="s">
        <v>25</v>
      </c>
      <c r="B9100" t="s">
        <v>9113</v>
      </c>
      <c r="C9100" t="s">
        <v>1099</v>
      </c>
      <c r="D9100" t="s">
        <v>3957</v>
      </c>
      <c r="E9100" t="s">
        <v>34</v>
      </c>
      <c r="F9100" t="b">
        <v>0</v>
      </c>
      <c r="G9100" t="s">
        <v>27</v>
      </c>
      <c r="H9100" s="4">
        <v>45777.416770833333</v>
      </c>
      <c r="I9100" t="b">
        <v>1</v>
      </c>
      <c r="J9100" t="b">
        <v>0</v>
      </c>
      <c r="K9100" t="s">
        <v>24</v>
      </c>
      <c r="L9100" t="s">
        <v>36</v>
      </c>
      <c r="N9100">
        <v>27.979999542236332</v>
      </c>
      <c r="O9100" t="s">
        <v>319</v>
      </c>
      <c r="P9100" t="s">
        <v>2128</v>
      </c>
    </row>
    <row r="9101" spans="1:16" x14ac:dyDescent="0.25">
      <c r="A9101" t="s">
        <v>0</v>
      </c>
      <c r="B9101" t="s">
        <v>8940</v>
      </c>
      <c r="C9101" t="s">
        <v>39</v>
      </c>
      <c r="D9101" t="s">
        <v>3957</v>
      </c>
      <c r="E9101" t="s">
        <v>34</v>
      </c>
      <c r="F9101" t="b">
        <v>1</v>
      </c>
      <c r="G9101" t="s">
        <v>27</v>
      </c>
      <c r="H9101" s="4">
        <v>45777.416875000003</v>
      </c>
      <c r="I9101" t="b">
        <v>0</v>
      </c>
      <c r="J9101" t="b">
        <v>0</v>
      </c>
      <c r="K9101" t="s">
        <v>24</v>
      </c>
      <c r="L9101" t="s">
        <v>36</v>
      </c>
      <c r="N9101">
        <v>26.389999389648441</v>
      </c>
      <c r="O9101" t="s">
        <v>8941</v>
      </c>
      <c r="P9101" t="s">
        <v>8942</v>
      </c>
    </row>
    <row r="9102" spans="1:16" x14ac:dyDescent="0.25">
      <c r="A9102" t="s">
        <v>1</v>
      </c>
      <c r="B9102" t="s">
        <v>7009</v>
      </c>
      <c r="C9102" t="s">
        <v>180</v>
      </c>
      <c r="D9102" t="s">
        <v>3973</v>
      </c>
      <c r="E9102" t="s">
        <v>20</v>
      </c>
      <c r="F9102" t="b">
        <v>0</v>
      </c>
      <c r="G9102" t="s">
        <v>41</v>
      </c>
      <c r="H9102" s="4">
        <v>45777.417129629634</v>
      </c>
      <c r="I9102" t="b">
        <v>1</v>
      </c>
      <c r="J9102" t="b">
        <v>0</v>
      </c>
      <c r="K9102" t="s">
        <v>24</v>
      </c>
      <c r="L9102" t="s">
        <v>22</v>
      </c>
      <c r="M9102">
        <v>62500</v>
      </c>
      <c r="O9102" t="s">
        <v>7010</v>
      </c>
    </row>
    <row r="9103" spans="1:16" x14ac:dyDescent="0.25">
      <c r="A9103" t="s">
        <v>0</v>
      </c>
      <c r="B9103" t="s">
        <v>3030</v>
      </c>
      <c r="C9103" t="s">
        <v>465</v>
      </c>
      <c r="D9103" t="s">
        <v>3957</v>
      </c>
      <c r="E9103" t="s">
        <v>34</v>
      </c>
      <c r="F9103" t="b">
        <v>0</v>
      </c>
      <c r="G9103" t="s">
        <v>41</v>
      </c>
      <c r="H9103" s="4">
        <v>45777.417256944442</v>
      </c>
      <c r="I9103" t="b">
        <v>0</v>
      </c>
      <c r="J9103" t="b">
        <v>1</v>
      </c>
      <c r="K9103" t="s">
        <v>24</v>
      </c>
      <c r="L9103" t="s">
        <v>36</v>
      </c>
      <c r="N9103">
        <v>24.33499908447266</v>
      </c>
      <c r="O9103" t="s">
        <v>5168</v>
      </c>
    </row>
    <row r="9104" spans="1:16" x14ac:dyDescent="0.25">
      <c r="A9104" t="s">
        <v>2</v>
      </c>
      <c r="B9104" t="s">
        <v>4385</v>
      </c>
      <c r="C9104" t="s">
        <v>4386</v>
      </c>
      <c r="D9104" t="s">
        <v>2208</v>
      </c>
      <c r="E9104" t="s">
        <v>34</v>
      </c>
      <c r="F9104" t="b">
        <v>0</v>
      </c>
      <c r="G9104" t="s">
        <v>35</v>
      </c>
      <c r="H9104" s="4">
        <v>45777.418506944443</v>
      </c>
      <c r="I9104" t="b">
        <v>0</v>
      </c>
      <c r="J9104" t="b">
        <v>1</v>
      </c>
      <c r="K9104" t="s">
        <v>24</v>
      </c>
      <c r="L9104" t="s">
        <v>22</v>
      </c>
      <c r="M9104">
        <v>165000</v>
      </c>
      <c r="O9104" t="s">
        <v>428</v>
      </c>
      <c r="P9104" t="s">
        <v>4230</v>
      </c>
    </row>
    <row r="9105" spans="1:16" x14ac:dyDescent="0.25">
      <c r="A9105" t="s">
        <v>0</v>
      </c>
      <c r="B9105" t="s">
        <v>8282</v>
      </c>
      <c r="C9105" t="s">
        <v>559</v>
      </c>
      <c r="D9105" t="s">
        <v>3957</v>
      </c>
      <c r="E9105" t="s">
        <v>20</v>
      </c>
      <c r="F9105" t="b">
        <v>0</v>
      </c>
      <c r="G9105" t="s">
        <v>27</v>
      </c>
      <c r="H9105" s="4">
        <v>45777.500081018523</v>
      </c>
      <c r="I9105" t="b">
        <v>0</v>
      </c>
      <c r="J9105" t="b">
        <v>1</v>
      </c>
      <c r="K9105" t="s">
        <v>24</v>
      </c>
      <c r="L9105" t="s">
        <v>36</v>
      </c>
      <c r="N9105">
        <v>20.670000076293949</v>
      </c>
      <c r="O9105" t="s">
        <v>259</v>
      </c>
      <c r="P9105" t="s">
        <v>2838</v>
      </c>
    </row>
    <row r="9106" spans="1:16" x14ac:dyDescent="0.25">
      <c r="A9106" t="s">
        <v>28</v>
      </c>
      <c r="B9106" t="s">
        <v>12010</v>
      </c>
      <c r="C9106" t="s">
        <v>82</v>
      </c>
      <c r="D9106" t="s">
        <v>3973</v>
      </c>
      <c r="E9106" t="s">
        <v>20</v>
      </c>
      <c r="F9106" t="b">
        <v>0</v>
      </c>
      <c r="G9106" t="s">
        <v>27</v>
      </c>
      <c r="H9106" s="4">
        <v>45777.500902777778</v>
      </c>
      <c r="I9106" t="b">
        <v>0</v>
      </c>
      <c r="J9106" t="b">
        <v>1</v>
      </c>
      <c r="K9106" t="s">
        <v>24</v>
      </c>
      <c r="L9106" t="s">
        <v>22</v>
      </c>
      <c r="M9106">
        <v>179500</v>
      </c>
      <c r="O9106" t="s">
        <v>1172</v>
      </c>
      <c r="P9106" t="s">
        <v>893</v>
      </c>
    </row>
    <row r="9107" spans="1:16" x14ac:dyDescent="0.25">
      <c r="A9107" t="s">
        <v>1</v>
      </c>
      <c r="B9107" t="s">
        <v>11382</v>
      </c>
      <c r="C9107" t="s">
        <v>158</v>
      </c>
      <c r="D9107" t="s">
        <v>4035</v>
      </c>
      <c r="E9107" t="s">
        <v>20</v>
      </c>
      <c r="F9107" t="b">
        <v>0</v>
      </c>
      <c r="G9107" t="s">
        <v>158</v>
      </c>
      <c r="H9107" s="4">
        <v>45777.503032407411</v>
      </c>
      <c r="I9107" t="b">
        <v>0</v>
      </c>
      <c r="J9107" t="b">
        <v>0</v>
      </c>
      <c r="K9107" t="s">
        <v>158</v>
      </c>
      <c r="L9107" t="s">
        <v>22</v>
      </c>
      <c r="M9107">
        <v>87599.5</v>
      </c>
      <c r="O9107" t="s">
        <v>1906</v>
      </c>
      <c r="P9107" t="s">
        <v>2672</v>
      </c>
    </row>
    <row r="9108" spans="1:16" x14ac:dyDescent="0.25">
      <c r="A9108" t="s">
        <v>0</v>
      </c>
      <c r="B9108" t="s">
        <v>0</v>
      </c>
      <c r="C9108" t="s">
        <v>2023</v>
      </c>
      <c r="D9108" t="s">
        <v>7547</v>
      </c>
      <c r="E9108" t="s">
        <v>34</v>
      </c>
      <c r="F9108" t="b">
        <v>0</v>
      </c>
      <c r="G9108" t="s">
        <v>41</v>
      </c>
      <c r="H9108" s="4">
        <v>45777.542337962957</v>
      </c>
      <c r="I9108" t="b">
        <v>0</v>
      </c>
      <c r="J9108" t="b">
        <v>0</v>
      </c>
      <c r="K9108" t="s">
        <v>24</v>
      </c>
      <c r="L9108" t="s">
        <v>36</v>
      </c>
      <c r="N9108">
        <v>15</v>
      </c>
      <c r="O9108" t="s">
        <v>7548</v>
      </c>
      <c r="P9108" t="s">
        <v>61</v>
      </c>
    </row>
    <row r="9109" spans="1:16" x14ac:dyDescent="0.25">
      <c r="A9109" t="s">
        <v>2</v>
      </c>
      <c r="B9109" t="s">
        <v>11993</v>
      </c>
      <c r="C9109" t="s">
        <v>71</v>
      </c>
      <c r="D9109" t="s">
        <v>3973</v>
      </c>
      <c r="E9109" t="s">
        <v>20</v>
      </c>
      <c r="F9109" t="b">
        <v>0</v>
      </c>
      <c r="G9109" t="s">
        <v>27</v>
      </c>
      <c r="H9109" s="4">
        <v>45777.542928240742</v>
      </c>
      <c r="I9109" t="b">
        <v>0</v>
      </c>
      <c r="J9109" t="b">
        <v>1</v>
      </c>
      <c r="K9109" t="s">
        <v>24</v>
      </c>
      <c r="L9109" t="s">
        <v>22</v>
      </c>
      <c r="M9109">
        <v>138100</v>
      </c>
      <c r="O9109" t="s">
        <v>11994</v>
      </c>
      <c r="P9109" t="s">
        <v>11995</v>
      </c>
    </row>
    <row r="9110" spans="1:16" x14ac:dyDescent="0.25">
      <c r="A9110" t="s">
        <v>2</v>
      </c>
      <c r="B9110" t="s">
        <v>11996</v>
      </c>
      <c r="C9110" t="s">
        <v>693</v>
      </c>
      <c r="D9110" t="s">
        <v>3600</v>
      </c>
      <c r="E9110" t="s">
        <v>51</v>
      </c>
      <c r="F9110" t="b">
        <v>0</v>
      </c>
      <c r="G9110" t="s">
        <v>27</v>
      </c>
      <c r="H9110" s="4">
        <v>45777.543229166673</v>
      </c>
      <c r="I9110" t="b">
        <v>1</v>
      </c>
      <c r="J9110" t="b">
        <v>0</v>
      </c>
      <c r="K9110" t="s">
        <v>24</v>
      </c>
      <c r="L9110" t="s">
        <v>36</v>
      </c>
      <c r="N9110">
        <v>40</v>
      </c>
      <c r="O9110" t="s">
        <v>11997</v>
      </c>
      <c r="P9110" t="s">
        <v>11998</v>
      </c>
    </row>
    <row r="9111" spans="1:16" x14ac:dyDescent="0.25">
      <c r="A9111" t="s">
        <v>0</v>
      </c>
      <c r="B9111" t="s">
        <v>4394</v>
      </c>
      <c r="C9111" t="s">
        <v>39</v>
      </c>
      <c r="D9111" t="s">
        <v>4093</v>
      </c>
      <c r="E9111" t="s">
        <v>51</v>
      </c>
      <c r="F9111" t="b">
        <v>1</v>
      </c>
      <c r="G9111" t="s">
        <v>760</v>
      </c>
      <c r="H9111" s="4">
        <v>45777.546875</v>
      </c>
      <c r="I9111" t="b">
        <v>1</v>
      </c>
      <c r="J9111" t="b">
        <v>0</v>
      </c>
      <c r="K9111" t="s">
        <v>760</v>
      </c>
      <c r="L9111" t="s">
        <v>36</v>
      </c>
      <c r="N9111">
        <v>8</v>
      </c>
      <c r="O9111" t="s">
        <v>761</v>
      </c>
    </row>
    <row r="9112" spans="1:16" x14ac:dyDescent="0.25">
      <c r="A9112" t="s">
        <v>1</v>
      </c>
      <c r="B9112" t="s">
        <v>11999</v>
      </c>
      <c r="C9112" t="s">
        <v>1240</v>
      </c>
      <c r="D9112" t="s">
        <v>7853</v>
      </c>
      <c r="E9112" t="s">
        <v>20</v>
      </c>
      <c r="F9112" t="b">
        <v>0</v>
      </c>
      <c r="G9112" t="s">
        <v>27</v>
      </c>
      <c r="H9112" s="4">
        <v>45777.584340277783</v>
      </c>
      <c r="I9112" t="b">
        <v>0</v>
      </c>
      <c r="J9112" t="b">
        <v>1</v>
      </c>
      <c r="K9112" t="s">
        <v>24</v>
      </c>
      <c r="L9112" t="s">
        <v>22</v>
      </c>
      <c r="M9112">
        <v>45000</v>
      </c>
      <c r="O9112" t="s">
        <v>2897</v>
      </c>
      <c r="P9112" t="s">
        <v>1749</v>
      </c>
    </row>
    <row r="9113" spans="1:16" x14ac:dyDescent="0.25">
      <c r="A9113" t="s">
        <v>19</v>
      </c>
      <c r="B9113" t="s">
        <v>9941</v>
      </c>
      <c r="C9113" t="s">
        <v>555</v>
      </c>
      <c r="D9113" t="s">
        <v>3957</v>
      </c>
      <c r="E9113" t="s">
        <v>20</v>
      </c>
      <c r="F9113" t="b">
        <v>0</v>
      </c>
      <c r="G9113" t="s">
        <v>30</v>
      </c>
      <c r="H9113" s="4">
        <v>45777.584976851853</v>
      </c>
      <c r="I9113" t="b">
        <v>0</v>
      </c>
      <c r="J9113" t="b">
        <v>1</v>
      </c>
      <c r="K9113" t="s">
        <v>24</v>
      </c>
      <c r="L9113" t="s">
        <v>36</v>
      </c>
      <c r="N9113">
        <v>40.81500244140625</v>
      </c>
      <c r="O9113" t="s">
        <v>75</v>
      </c>
      <c r="P9113" t="s">
        <v>9942</v>
      </c>
    </row>
    <row r="9114" spans="1:16" x14ac:dyDescent="0.25">
      <c r="A9114" t="s">
        <v>89</v>
      </c>
      <c r="B9114" t="s">
        <v>10599</v>
      </c>
      <c r="C9114" t="s">
        <v>39</v>
      </c>
      <c r="D9114" t="s">
        <v>3973</v>
      </c>
      <c r="E9114" t="s">
        <v>20</v>
      </c>
      <c r="F9114" t="b">
        <v>1</v>
      </c>
      <c r="G9114" t="s">
        <v>27</v>
      </c>
      <c r="H9114" s="4">
        <v>45777.627164351848</v>
      </c>
      <c r="I9114" t="b">
        <v>1</v>
      </c>
      <c r="J9114" t="b">
        <v>1</v>
      </c>
      <c r="K9114" t="s">
        <v>24</v>
      </c>
      <c r="L9114" t="s">
        <v>22</v>
      </c>
      <c r="M9114">
        <v>192500</v>
      </c>
      <c r="O9114" t="s">
        <v>123</v>
      </c>
      <c r="P9114" t="s">
        <v>10600</v>
      </c>
    </row>
    <row r="9115" spans="1:16" x14ac:dyDescent="0.25">
      <c r="A9115" t="s">
        <v>25</v>
      </c>
      <c r="B9115" t="s">
        <v>25</v>
      </c>
      <c r="C9115" t="s">
        <v>555</v>
      </c>
      <c r="D9115" t="s">
        <v>4084</v>
      </c>
      <c r="E9115" t="s">
        <v>20</v>
      </c>
      <c r="F9115" t="b">
        <v>0</v>
      </c>
      <c r="G9115" t="s">
        <v>30</v>
      </c>
      <c r="H9115" s="4">
        <v>45777.627523148149</v>
      </c>
      <c r="I9115" t="b">
        <v>0</v>
      </c>
      <c r="J9115" t="b">
        <v>1</v>
      </c>
      <c r="K9115" t="s">
        <v>24</v>
      </c>
      <c r="L9115" t="s">
        <v>36</v>
      </c>
      <c r="N9115">
        <v>25.2400016784668</v>
      </c>
      <c r="O9115" t="s">
        <v>2075</v>
      </c>
      <c r="P9115" t="s">
        <v>6153</v>
      </c>
    </row>
    <row r="9116" spans="1:16" x14ac:dyDescent="0.25">
      <c r="A9116" t="s">
        <v>2</v>
      </c>
      <c r="B9116" t="s">
        <v>12000</v>
      </c>
      <c r="C9116" t="s">
        <v>12001</v>
      </c>
      <c r="D9116" t="s">
        <v>3828</v>
      </c>
      <c r="E9116" t="s">
        <v>20</v>
      </c>
      <c r="F9116" t="b">
        <v>0</v>
      </c>
      <c r="G9116" t="s">
        <v>41</v>
      </c>
      <c r="H9116" s="4">
        <v>45777.710231481477</v>
      </c>
      <c r="I9116" t="b">
        <v>0</v>
      </c>
      <c r="J9116" t="b">
        <v>1</v>
      </c>
      <c r="K9116" t="s">
        <v>24</v>
      </c>
      <c r="L9116" t="s">
        <v>22</v>
      </c>
      <c r="M9116">
        <v>75000</v>
      </c>
      <c r="O9116" t="s">
        <v>12002</v>
      </c>
      <c r="P9116" t="s">
        <v>12003</v>
      </c>
    </row>
    <row r="9117" spans="1:16" x14ac:dyDescent="0.25">
      <c r="A9117" t="s">
        <v>2</v>
      </c>
      <c r="B9117" t="s">
        <v>6769</v>
      </c>
      <c r="C9117" t="s">
        <v>5287</v>
      </c>
      <c r="D9117" t="s">
        <v>5243</v>
      </c>
      <c r="E9117" t="s">
        <v>20</v>
      </c>
      <c r="F9117" t="b">
        <v>0</v>
      </c>
      <c r="G9117" t="s">
        <v>27</v>
      </c>
      <c r="H9117" s="4">
        <v>45777.710601851853</v>
      </c>
      <c r="I9117" t="b">
        <v>0</v>
      </c>
      <c r="J9117" t="b">
        <v>1</v>
      </c>
      <c r="K9117" t="s">
        <v>24</v>
      </c>
      <c r="L9117" t="s">
        <v>22</v>
      </c>
      <c r="M9117">
        <v>165000</v>
      </c>
      <c r="O9117" t="s">
        <v>2912</v>
      </c>
      <c r="P9117" t="s">
        <v>6770</v>
      </c>
    </row>
    <row r="9118" spans="1:16" x14ac:dyDescent="0.25">
      <c r="A9118" t="s">
        <v>25</v>
      </c>
      <c r="B9118" t="s">
        <v>12011</v>
      </c>
      <c r="C9118" t="s">
        <v>203</v>
      </c>
      <c r="D9118" t="s">
        <v>3973</v>
      </c>
      <c r="E9118" t="s">
        <v>20</v>
      </c>
      <c r="F9118" t="b">
        <v>0</v>
      </c>
      <c r="G9118" t="s">
        <v>23</v>
      </c>
      <c r="H9118" s="4">
        <v>45777.727685185193</v>
      </c>
      <c r="I9118" t="b">
        <v>0</v>
      </c>
      <c r="J9118" t="b">
        <v>1</v>
      </c>
      <c r="K9118" t="s">
        <v>24</v>
      </c>
      <c r="L9118" t="s">
        <v>22</v>
      </c>
      <c r="M9118">
        <v>95000</v>
      </c>
      <c r="O9118" t="s">
        <v>12012</v>
      </c>
      <c r="P9118" t="s">
        <v>2804</v>
      </c>
    </row>
    <row r="9119" spans="1:16" x14ac:dyDescent="0.25">
      <c r="A9119" t="s">
        <v>28</v>
      </c>
      <c r="B9119" t="s">
        <v>10520</v>
      </c>
      <c r="C9119" t="s">
        <v>39</v>
      </c>
      <c r="D9119" t="s">
        <v>7166</v>
      </c>
      <c r="F9119" t="b">
        <v>1</v>
      </c>
      <c r="G9119" t="s">
        <v>414</v>
      </c>
      <c r="H9119" s="4">
        <v>45777.73128472222</v>
      </c>
      <c r="I9119" t="b">
        <v>0</v>
      </c>
      <c r="J9119" t="b">
        <v>0</v>
      </c>
      <c r="K9119" t="s">
        <v>414</v>
      </c>
      <c r="L9119" t="s">
        <v>36</v>
      </c>
      <c r="N9119">
        <v>50</v>
      </c>
      <c r="O9119" t="s">
        <v>1667</v>
      </c>
    </row>
    <row r="9120" spans="1:16" x14ac:dyDescent="0.25">
      <c r="A9120" t="s">
        <v>2</v>
      </c>
      <c r="B9120" t="s">
        <v>8530</v>
      </c>
      <c r="C9120" t="s">
        <v>26</v>
      </c>
      <c r="D9120" t="s">
        <v>3957</v>
      </c>
      <c r="E9120" t="s">
        <v>20</v>
      </c>
      <c r="F9120" t="b">
        <v>0</v>
      </c>
      <c r="G9120" t="s">
        <v>23</v>
      </c>
      <c r="H9120" s="4">
        <v>45777.768310185187</v>
      </c>
      <c r="I9120" t="b">
        <v>0</v>
      </c>
      <c r="J9120" t="b">
        <v>1</v>
      </c>
      <c r="K9120" t="s">
        <v>24</v>
      </c>
      <c r="L9120" t="s">
        <v>36</v>
      </c>
      <c r="N9120">
        <v>61.159996032714837</v>
      </c>
      <c r="O9120" t="s">
        <v>8531</v>
      </c>
      <c r="P9120" t="s">
        <v>8532</v>
      </c>
    </row>
    <row r="9121" spans="1:16" x14ac:dyDescent="0.25">
      <c r="A9121" t="s">
        <v>1</v>
      </c>
      <c r="B9121" t="s">
        <v>264</v>
      </c>
      <c r="C9121" t="s">
        <v>304</v>
      </c>
      <c r="D9121" t="s">
        <v>3973</v>
      </c>
      <c r="E9121" t="s">
        <v>20</v>
      </c>
      <c r="F9121" t="b">
        <v>0</v>
      </c>
      <c r="G9121" t="s">
        <v>27</v>
      </c>
      <c r="H9121" s="4">
        <v>45777.792581018519</v>
      </c>
      <c r="I9121" t="b">
        <v>0</v>
      </c>
      <c r="J9121" t="b">
        <v>0</v>
      </c>
      <c r="K9121" t="s">
        <v>24</v>
      </c>
      <c r="L9121" t="s">
        <v>22</v>
      </c>
      <c r="M9121">
        <v>135000</v>
      </c>
      <c r="O9121" t="s">
        <v>12004</v>
      </c>
      <c r="P9121" t="s">
        <v>12005</v>
      </c>
    </row>
    <row r="9122" spans="1:16" x14ac:dyDescent="0.25">
      <c r="A9122" t="s">
        <v>25</v>
      </c>
      <c r="B9122" t="s">
        <v>8199</v>
      </c>
      <c r="C9122" t="s">
        <v>985</v>
      </c>
      <c r="D9122" t="s">
        <v>3973</v>
      </c>
      <c r="E9122" t="s">
        <v>51</v>
      </c>
      <c r="F9122" t="b">
        <v>0</v>
      </c>
      <c r="G9122" t="s">
        <v>27</v>
      </c>
      <c r="H9122" s="4">
        <v>45777.833414351851</v>
      </c>
      <c r="I9122" t="b">
        <v>0</v>
      </c>
      <c r="J9122" t="b">
        <v>0</v>
      </c>
      <c r="K9122" t="s">
        <v>24</v>
      </c>
      <c r="L9122" t="s">
        <v>36</v>
      </c>
      <c r="N9122">
        <v>75.5</v>
      </c>
      <c r="O9122" t="s">
        <v>1392</v>
      </c>
      <c r="P9122" t="s">
        <v>2754</v>
      </c>
    </row>
    <row r="9123" spans="1:16" x14ac:dyDescent="0.25">
      <c r="A9123" t="s">
        <v>1</v>
      </c>
      <c r="B9123" t="s">
        <v>4941</v>
      </c>
      <c r="C9123" t="s">
        <v>2154</v>
      </c>
      <c r="D9123" t="s">
        <v>3973</v>
      </c>
      <c r="E9123" t="s">
        <v>20</v>
      </c>
      <c r="F9123" t="b">
        <v>0</v>
      </c>
      <c r="G9123" t="s">
        <v>27</v>
      </c>
      <c r="H9123" s="4">
        <v>45777.849606481483</v>
      </c>
      <c r="I9123" t="b">
        <v>0</v>
      </c>
      <c r="J9123" t="b">
        <v>0</v>
      </c>
      <c r="K9123" t="s">
        <v>24</v>
      </c>
      <c r="L9123" t="s">
        <v>22</v>
      </c>
      <c r="M9123">
        <v>177500</v>
      </c>
      <c r="O9123" t="s">
        <v>381</v>
      </c>
      <c r="P9123" t="s">
        <v>4942</v>
      </c>
    </row>
    <row r="9124" spans="1:16" x14ac:dyDescent="0.25">
      <c r="A9124" t="s">
        <v>0</v>
      </c>
      <c r="B9124" t="s">
        <v>7592</v>
      </c>
      <c r="C9124" t="s">
        <v>82</v>
      </c>
      <c r="D9124" t="s">
        <v>3973</v>
      </c>
      <c r="E9124" t="s">
        <v>20</v>
      </c>
      <c r="F9124" t="b">
        <v>0</v>
      </c>
      <c r="G9124" t="s">
        <v>27</v>
      </c>
      <c r="H9124" s="4">
        <v>45777.8750462963</v>
      </c>
      <c r="I9124" t="b">
        <v>0</v>
      </c>
      <c r="J9124" t="b">
        <v>1</v>
      </c>
      <c r="K9124" t="s">
        <v>24</v>
      </c>
      <c r="L9124" t="s">
        <v>22</v>
      </c>
      <c r="M9124">
        <v>130000</v>
      </c>
      <c r="O9124" t="s">
        <v>387</v>
      </c>
      <c r="P9124" t="s">
        <v>7593</v>
      </c>
    </row>
    <row r="9125" spans="1:16" x14ac:dyDescent="0.25">
      <c r="A9125" t="s">
        <v>2</v>
      </c>
      <c r="B9125" t="s">
        <v>195</v>
      </c>
      <c r="C9125" t="s">
        <v>1243</v>
      </c>
      <c r="D9125" t="s">
        <v>4035</v>
      </c>
      <c r="E9125" t="s">
        <v>20</v>
      </c>
      <c r="F9125" t="b">
        <v>0</v>
      </c>
      <c r="G9125" t="s">
        <v>414</v>
      </c>
      <c r="H9125" s="4">
        <v>45777.882592592592</v>
      </c>
      <c r="I9125" t="b">
        <v>0</v>
      </c>
      <c r="J9125" t="b">
        <v>0</v>
      </c>
      <c r="K9125" t="s">
        <v>414</v>
      </c>
      <c r="L9125" t="s">
        <v>22</v>
      </c>
      <c r="M9125">
        <v>83999.5</v>
      </c>
      <c r="O9125" t="s">
        <v>695</v>
      </c>
      <c r="P9125" t="s">
        <v>7262</v>
      </c>
    </row>
    <row r="9126" spans="1:16" x14ac:dyDescent="0.25">
      <c r="A9126" t="s">
        <v>0</v>
      </c>
      <c r="B9126" t="s">
        <v>8419</v>
      </c>
      <c r="C9126" t="s">
        <v>167</v>
      </c>
      <c r="D9126" t="s">
        <v>2208</v>
      </c>
      <c r="E9126" t="s">
        <v>20</v>
      </c>
      <c r="F9126" t="b">
        <v>0</v>
      </c>
      <c r="G9126" t="s">
        <v>35</v>
      </c>
      <c r="H9126" s="4">
        <v>45777.917303240742</v>
      </c>
      <c r="I9126" t="b">
        <v>0</v>
      </c>
      <c r="J9126" t="b">
        <v>1</v>
      </c>
      <c r="K9126" t="s">
        <v>24</v>
      </c>
      <c r="L9126" t="s">
        <v>22</v>
      </c>
      <c r="M9126">
        <v>172000</v>
      </c>
      <c r="O9126" t="s">
        <v>8420</v>
      </c>
      <c r="P9126" t="s">
        <v>274</v>
      </c>
    </row>
    <row r="9127" spans="1:16" x14ac:dyDescent="0.25">
      <c r="A9127" t="s">
        <v>19</v>
      </c>
      <c r="B9127" t="s">
        <v>12006</v>
      </c>
      <c r="C9127" t="s">
        <v>82</v>
      </c>
      <c r="D9127" t="s">
        <v>3973</v>
      </c>
      <c r="E9127" t="s">
        <v>20</v>
      </c>
      <c r="F9127" t="b">
        <v>0</v>
      </c>
      <c r="G9127" t="s">
        <v>27</v>
      </c>
      <c r="H9127" s="4">
        <v>45777.958379629628</v>
      </c>
      <c r="I9127" t="b">
        <v>1</v>
      </c>
      <c r="J9127" t="b">
        <v>1</v>
      </c>
      <c r="K9127" t="s">
        <v>24</v>
      </c>
      <c r="L9127" t="s">
        <v>22</v>
      </c>
      <c r="M9127">
        <v>211500</v>
      </c>
      <c r="O9127" t="s">
        <v>12007</v>
      </c>
    </row>
    <row r="9128" spans="1:16" x14ac:dyDescent="0.25">
      <c r="A9128" t="s">
        <v>0</v>
      </c>
      <c r="B9128" t="s">
        <v>1246</v>
      </c>
      <c r="C9128" t="s">
        <v>5180</v>
      </c>
      <c r="D9128" t="s">
        <v>2208</v>
      </c>
      <c r="E9128" t="s">
        <v>20</v>
      </c>
      <c r="F9128" t="b">
        <v>0</v>
      </c>
      <c r="G9128" t="s">
        <v>27</v>
      </c>
      <c r="H9128" s="4">
        <v>45777.958460648151</v>
      </c>
      <c r="I9128" t="b">
        <v>0</v>
      </c>
      <c r="J9128" t="b">
        <v>0</v>
      </c>
      <c r="K9128" t="s">
        <v>24</v>
      </c>
      <c r="L9128" t="s">
        <v>22</v>
      </c>
      <c r="M9128">
        <v>110000</v>
      </c>
      <c r="O9128" t="s">
        <v>5181</v>
      </c>
      <c r="P9128" t="s">
        <v>5182</v>
      </c>
    </row>
    <row r="9129" spans="1:16" x14ac:dyDescent="0.25">
      <c r="A9129" t="s">
        <v>19</v>
      </c>
      <c r="B9129" t="s">
        <v>12008</v>
      </c>
      <c r="C9129" t="s">
        <v>71</v>
      </c>
      <c r="D9129" t="s">
        <v>3973</v>
      </c>
      <c r="E9129" t="s">
        <v>20</v>
      </c>
      <c r="F9129" t="b">
        <v>0</v>
      </c>
      <c r="G9129" t="s">
        <v>27</v>
      </c>
      <c r="H9129" s="4">
        <v>45777.960034722222</v>
      </c>
      <c r="I9129" t="b">
        <v>1</v>
      </c>
      <c r="J9129" t="b">
        <v>1</v>
      </c>
      <c r="K9129" t="s">
        <v>24</v>
      </c>
      <c r="L9129" t="s">
        <v>22</v>
      </c>
      <c r="M9129">
        <v>160000</v>
      </c>
      <c r="O9129" t="s">
        <v>1172</v>
      </c>
      <c r="P9129" t="s">
        <v>582</v>
      </c>
    </row>
    <row r="9130" spans="1:16" x14ac:dyDescent="0.25">
      <c r="A9130" t="s">
        <v>2</v>
      </c>
      <c r="B9130" t="s">
        <v>2314</v>
      </c>
      <c r="C9130" t="s">
        <v>114</v>
      </c>
      <c r="D9130" t="s">
        <v>3973</v>
      </c>
      <c r="E9130" t="s">
        <v>20</v>
      </c>
      <c r="F9130" t="b">
        <v>0</v>
      </c>
      <c r="G9130" t="s">
        <v>27</v>
      </c>
      <c r="H9130" s="4">
        <v>45777.960069444453</v>
      </c>
      <c r="I9130" t="b">
        <v>0</v>
      </c>
      <c r="J9130" t="b">
        <v>1</v>
      </c>
      <c r="K9130" t="s">
        <v>24</v>
      </c>
      <c r="L9130" t="s">
        <v>22</v>
      </c>
      <c r="M9130">
        <v>162000</v>
      </c>
      <c r="O9130" t="s">
        <v>173</v>
      </c>
      <c r="P9130" t="s">
        <v>12009</v>
      </c>
    </row>
    <row r="9131" spans="1:16" x14ac:dyDescent="0.25">
      <c r="A9131" t="s">
        <v>0</v>
      </c>
      <c r="B9131" t="s">
        <v>11987</v>
      </c>
      <c r="C9131" t="s">
        <v>953</v>
      </c>
      <c r="D9131" t="s">
        <v>3973</v>
      </c>
      <c r="E9131" t="s">
        <v>20</v>
      </c>
      <c r="F9131" t="b">
        <v>0</v>
      </c>
      <c r="G9131" t="s">
        <v>30</v>
      </c>
      <c r="H9131" s="4">
        <v>45778.000543981478</v>
      </c>
      <c r="I9131" t="b">
        <v>1</v>
      </c>
      <c r="J9131" t="b">
        <v>1</v>
      </c>
      <c r="K9131" t="s">
        <v>24</v>
      </c>
      <c r="L9131" t="s">
        <v>22</v>
      </c>
      <c r="M9131">
        <v>109000</v>
      </c>
      <c r="O9131" t="s">
        <v>954</v>
      </c>
      <c r="P9131" t="s">
        <v>11988</v>
      </c>
    </row>
    <row r="9132" spans="1:16" x14ac:dyDescent="0.25">
      <c r="A9132" t="s">
        <v>2</v>
      </c>
      <c r="B9132" t="s">
        <v>2</v>
      </c>
      <c r="C9132" t="s">
        <v>801</v>
      </c>
      <c r="D9132" t="s">
        <v>4753</v>
      </c>
      <c r="E9132" t="s">
        <v>20</v>
      </c>
      <c r="F9132" t="b">
        <v>0</v>
      </c>
      <c r="G9132" t="s">
        <v>27</v>
      </c>
      <c r="H9132" s="4">
        <v>45778.001631944448</v>
      </c>
      <c r="I9132" t="b">
        <v>1</v>
      </c>
      <c r="J9132" t="b">
        <v>0</v>
      </c>
      <c r="K9132" t="s">
        <v>24</v>
      </c>
      <c r="L9132" t="s">
        <v>22</v>
      </c>
      <c r="M9132">
        <v>140000</v>
      </c>
      <c r="O9132" t="s">
        <v>289</v>
      </c>
      <c r="P9132" t="s">
        <v>710</v>
      </c>
    </row>
    <row r="9133" spans="1:16" x14ac:dyDescent="0.25">
      <c r="A9133" t="s">
        <v>2</v>
      </c>
      <c r="B9133" t="s">
        <v>1059</v>
      </c>
      <c r="C9133" t="s">
        <v>10628</v>
      </c>
      <c r="D9133" t="s">
        <v>5123</v>
      </c>
      <c r="E9133" t="s">
        <v>20</v>
      </c>
      <c r="F9133" t="b">
        <v>0</v>
      </c>
      <c r="G9133" t="s">
        <v>27</v>
      </c>
      <c r="H9133" s="4">
        <v>45778.002025462964</v>
      </c>
      <c r="I9133" t="b">
        <v>0</v>
      </c>
      <c r="J9133" t="b">
        <v>1</v>
      </c>
      <c r="K9133" t="s">
        <v>24</v>
      </c>
      <c r="L9133" t="s">
        <v>22</v>
      </c>
      <c r="M9133">
        <v>135000</v>
      </c>
      <c r="O9133" t="s">
        <v>428</v>
      </c>
      <c r="P9133" t="s">
        <v>4240</v>
      </c>
    </row>
    <row r="9134" spans="1:16" x14ac:dyDescent="0.25">
      <c r="A9134" t="s">
        <v>2</v>
      </c>
      <c r="B9134" t="s">
        <v>117</v>
      </c>
      <c r="C9134" t="s">
        <v>889</v>
      </c>
      <c r="D9134" t="s">
        <v>4084</v>
      </c>
      <c r="E9134" t="s">
        <v>20</v>
      </c>
      <c r="F9134" t="b">
        <v>0</v>
      </c>
      <c r="G9134" t="s">
        <v>41</v>
      </c>
      <c r="H9134" s="4">
        <v>45778.002152777779</v>
      </c>
      <c r="I9134" t="b">
        <v>0</v>
      </c>
      <c r="J9134" t="b">
        <v>0</v>
      </c>
      <c r="K9134" t="s">
        <v>24</v>
      </c>
      <c r="L9134" t="s">
        <v>22</v>
      </c>
      <c r="M9134">
        <v>189000</v>
      </c>
      <c r="O9134" t="s">
        <v>772</v>
      </c>
      <c r="P9134" t="s">
        <v>1161</v>
      </c>
    </row>
    <row r="9135" spans="1:16" x14ac:dyDescent="0.25">
      <c r="A9135" t="s">
        <v>2</v>
      </c>
      <c r="B9135" t="s">
        <v>11989</v>
      </c>
      <c r="C9135" t="s">
        <v>2293</v>
      </c>
      <c r="D9135" t="s">
        <v>5123</v>
      </c>
      <c r="E9135" t="s">
        <v>20</v>
      </c>
      <c r="F9135" t="b">
        <v>0</v>
      </c>
      <c r="G9135" t="s">
        <v>52</v>
      </c>
      <c r="H9135" s="4">
        <v>45778.003472222219</v>
      </c>
      <c r="I9135" t="b">
        <v>0</v>
      </c>
      <c r="J9135" t="b">
        <v>0</v>
      </c>
      <c r="K9135" t="s">
        <v>24</v>
      </c>
      <c r="L9135" t="s">
        <v>22</v>
      </c>
      <c r="M9135">
        <v>100000</v>
      </c>
      <c r="O9135" t="s">
        <v>374</v>
      </c>
      <c r="P9135" t="s">
        <v>11990</v>
      </c>
    </row>
    <row r="9136" spans="1:16" x14ac:dyDescent="0.25">
      <c r="A9136" t="s">
        <v>2</v>
      </c>
      <c r="B9136" t="s">
        <v>6105</v>
      </c>
      <c r="C9136" t="s">
        <v>939</v>
      </c>
      <c r="D9136" t="s">
        <v>4035</v>
      </c>
      <c r="E9136" t="s">
        <v>20</v>
      </c>
      <c r="F9136" t="b">
        <v>0</v>
      </c>
      <c r="G9136" t="s">
        <v>158</v>
      </c>
      <c r="H9136" s="4">
        <v>45778.00409722222</v>
      </c>
      <c r="I9136" t="b">
        <v>0</v>
      </c>
      <c r="J9136" t="b">
        <v>0</v>
      </c>
      <c r="K9136" t="s">
        <v>158</v>
      </c>
      <c r="L9136" t="s">
        <v>22</v>
      </c>
      <c r="M9136">
        <v>68730</v>
      </c>
      <c r="O9136" t="s">
        <v>2768</v>
      </c>
      <c r="P9136" t="s">
        <v>6106</v>
      </c>
    </row>
    <row r="9137" spans="1:16" x14ac:dyDescent="0.25">
      <c r="A9137" t="s">
        <v>25</v>
      </c>
      <c r="B9137" t="s">
        <v>11991</v>
      </c>
      <c r="C9137" t="s">
        <v>42</v>
      </c>
      <c r="D9137" t="s">
        <v>2208</v>
      </c>
      <c r="E9137" t="s">
        <v>20</v>
      </c>
      <c r="F9137" t="b">
        <v>0</v>
      </c>
      <c r="G9137" t="s">
        <v>41</v>
      </c>
      <c r="H9137" s="4">
        <v>45778.250219907408</v>
      </c>
      <c r="I9137" t="b">
        <v>0</v>
      </c>
      <c r="J9137" t="b">
        <v>1</v>
      </c>
      <c r="K9137" t="s">
        <v>24</v>
      </c>
      <c r="L9137" t="s">
        <v>22</v>
      </c>
      <c r="M9137">
        <v>153000</v>
      </c>
      <c r="O9137" t="s">
        <v>428</v>
      </c>
      <c r="P9137" t="s">
        <v>11992</v>
      </c>
    </row>
    <row r="9138" spans="1:16" x14ac:dyDescent="0.25">
      <c r="A9138" t="s">
        <v>0</v>
      </c>
      <c r="B9138" t="s">
        <v>0</v>
      </c>
      <c r="C9138" t="s">
        <v>585</v>
      </c>
      <c r="D9138" t="s">
        <v>3828</v>
      </c>
      <c r="E9138" t="s">
        <v>20</v>
      </c>
      <c r="F9138" t="b">
        <v>0</v>
      </c>
      <c r="G9138" t="s">
        <v>41</v>
      </c>
      <c r="H9138" s="4">
        <v>45778.250277777777</v>
      </c>
      <c r="I9138" t="b">
        <v>0</v>
      </c>
      <c r="J9138" t="b">
        <v>0</v>
      </c>
      <c r="K9138" t="s">
        <v>24</v>
      </c>
      <c r="L9138" t="s">
        <v>36</v>
      </c>
      <c r="N9138">
        <v>38.650001525878913</v>
      </c>
      <c r="O9138" t="s">
        <v>4416</v>
      </c>
    </row>
    <row r="9139" spans="1:16" x14ac:dyDescent="0.25">
      <c r="A9139" t="s">
        <v>1</v>
      </c>
      <c r="B9139" t="s">
        <v>5432</v>
      </c>
      <c r="C9139" t="s">
        <v>5433</v>
      </c>
      <c r="D9139" t="s">
        <v>4302</v>
      </c>
      <c r="E9139" t="s">
        <v>20</v>
      </c>
      <c r="F9139" t="b">
        <v>0</v>
      </c>
      <c r="G9139" t="s">
        <v>35</v>
      </c>
      <c r="H9139" s="4">
        <v>45778.251527777778</v>
      </c>
      <c r="I9139" t="b">
        <v>0</v>
      </c>
      <c r="J9139" t="b">
        <v>0</v>
      </c>
      <c r="K9139" t="s">
        <v>24</v>
      </c>
      <c r="L9139" t="s">
        <v>22</v>
      </c>
      <c r="M9139">
        <v>105383</v>
      </c>
      <c r="O9139" t="s">
        <v>5434</v>
      </c>
    </row>
    <row r="9140" spans="1:16" x14ac:dyDescent="0.25">
      <c r="A9140" t="s">
        <v>1</v>
      </c>
      <c r="B9140" t="s">
        <v>6869</v>
      </c>
      <c r="C9140" t="s">
        <v>953</v>
      </c>
      <c r="D9140" t="s">
        <v>5535</v>
      </c>
      <c r="E9140" t="s">
        <v>20</v>
      </c>
      <c r="F9140" t="b">
        <v>0</v>
      </c>
      <c r="G9140" t="s">
        <v>30</v>
      </c>
      <c r="H9140" s="4">
        <v>45778.252025462964</v>
      </c>
      <c r="I9140" t="b">
        <v>0</v>
      </c>
      <c r="J9140" t="b">
        <v>1</v>
      </c>
      <c r="K9140" t="s">
        <v>24</v>
      </c>
      <c r="L9140" t="s">
        <v>22</v>
      </c>
      <c r="M9140">
        <v>108267</v>
      </c>
      <c r="O9140" t="s">
        <v>6870</v>
      </c>
      <c r="P9140" t="s">
        <v>6367</v>
      </c>
    </row>
    <row r="9141" spans="1:16" x14ac:dyDescent="0.25">
      <c r="A9141" t="s">
        <v>40</v>
      </c>
      <c r="B9141" t="s">
        <v>57</v>
      </c>
      <c r="C9141" t="s">
        <v>44</v>
      </c>
      <c r="D9141" t="s">
        <v>3970</v>
      </c>
      <c r="E9141" t="s">
        <v>20</v>
      </c>
      <c r="F9141" t="b">
        <v>0</v>
      </c>
      <c r="G9141" t="s">
        <v>41</v>
      </c>
      <c r="H9141" s="4">
        <v>45778.252106481479</v>
      </c>
      <c r="I9141" t="b">
        <v>0</v>
      </c>
      <c r="J9141" t="b">
        <v>0</v>
      </c>
      <c r="K9141" t="s">
        <v>24</v>
      </c>
      <c r="L9141" t="s">
        <v>22</v>
      </c>
      <c r="M9141">
        <v>155000</v>
      </c>
      <c r="O9141" t="s">
        <v>5438</v>
      </c>
      <c r="P9141" t="s">
        <v>5439</v>
      </c>
    </row>
    <row r="9142" spans="1:16" x14ac:dyDescent="0.25">
      <c r="A9142" t="s">
        <v>0</v>
      </c>
      <c r="B9142" t="s">
        <v>8807</v>
      </c>
      <c r="C9142" t="s">
        <v>39</v>
      </c>
      <c r="D9142" t="s">
        <v>2208</v>
      </c>
      <c r="E9142" t="s">
        <v>20</v>
      </c>
      <c r="F9142" t="b">
        <v>1</v>
      </c>
      <c r="G9142" t="s">
        <v>1247</v>
      </c>
      <c r="H9142" s="4">
        <v>45778.277222222219</v>
      </c>
      <c r="I9142" t="b">
        <v>0</v>
      </c>
      <c r="J9142" t="b">
        <v>0</v>
      </c>
      <c r="K9142" t="s">
        <v>1247</v>
      </c>
      <c r="L9142" t="s">
        <v>22</v>
      </c>
      <c r="M9142">
        <v>80000</v>
      </c>
      <c r="O9142" t="s">
        <v>12013</v>
      </c>
      <c r="P9142" t="s">
        <v>8809</v>
      </c>
    </row>
    <row r="9143" spans="1:16" x14ac:dyDescent="0.25">
      <c r="A9143" t="s">
        <v>40</v>
      </c>
      <c r="B9143" t="s">
        <v>2410</v>
      </c>
      <c r="C9143" t="s">
        <v>4317</v>
      </c>
      <c r="D9143" t="s">
        <v>3108</v>
      </c>
      <c r="E9143" t="s">
        <v>20</v>
      </c>
      <c r="F9143" t="b">
        <v>0</v>
      </c>
      <c r="G9143" t="s">
        <v>4318</v>
      </c>
      <c r="H9143" s="4">
        <v>45778.292534722219</v>
      </c>
      <c r="I9143" t="b">
        <v>1</v>
      </c>
      <c r="J9143" t="b">
        <v>0</v>
      </c>
      <c r="K9143" t="s">
        <v>4318</v>
      </c>
      <c r="L9143" t="s">
        <v>22</v>
      </c>
      <c r="M9143">
        <v>24000</v>
      </c>
      <c r="O9143" t="s">
        <v>2018</v>
      </c>
      <c r="P9143" t="s">
        <v>4319</v>
      </c>
    </row>
    <row r="9144" spans="1:16" x14ac:dyDescent="0.25">
      <c r="A9144" t="s">
        <v>25</v>
      </c>
      <c r="B9144" t="s">
        <v>9113</v>
      </c>
      <c r="C9144" t="s">
        <v>1099</v>
      </c>
      <c r="D9144" t="s">
        <v>3957</v>
      </c>
      <c r="E9144" t="s">
        <v>34</v>
      </c>
      <c r="F9144" t="b">
        <v>0</v>
      </c>
      <c r="G9144" t="s">
        <v>27</v>
      </c>
      <c r="H9144" s="4">
        <v>45778.416770833333</v>
      </c>
      <c r="I9144" t="b">
        <v>1</v>
      </c>
      <c r="J9144" t="b">
        <v>0</v>
      </c>
      <c r="K9144" t="s">
        <v>24</v>
      </c>
      <c r="L9144" t="s">
        <v>36</v>
      </c>
      <c r="N9144">
        <v>27.979999542236332</v>
      </c>
      <c r="O9144" t="s">
        <v>319</v>
      </c>
      <c r="P9144" t="s">
        <v>2128</v>
      </c>
    </row>
    <row r="9145" spans="1:16" x14ac:dyDescent="0.25">
      <c r="A9145" t="s">
        <v>0</v>
      </c>
      <c r="B9145" t="s">
        <v>8940</v>
      </c>
      <c r="C9145" t="s">
        <v>39</v>
      </c>
      <c r="D9145" t="s">
        <v>3957</v>
      </c>
      <c r="E9145" t="s">
        <v>34</v>
      </c>
      <c r="F9145" t="b">
        <v>1</v>
      </c>
      <c r="G9145" t="s">
        <v>27</v>
      </c>
      <c r="H9145" s="4">
        <v>45778.416875000003</v>
      </c>
      <c r="I9145" t="b">
        <v>0</v>
      </c>
      <c r="J9145" t="b">
        <v>0</v>
      </c>
      <c r="K9145" t="s">
        <v>24</v>
      </c>
      <c r="L9145" t="s">
        <v>36</v>
      </c>
      <c r="N9145">
        <v>26.389999389648441</v>
      </c>
      <c r="O9145" t="s">
        <v>8941</v>
      </c>
      <c r="P9145" t="s">
        <v>8942</v>
      </c>
    </row>
    <row r="9146" spans="1:16" x14ac:dyDescent="0.25">
      <c r="A9146" t="s">
        <v>1</v>
      </c>
      <c r="B9146" t="s">
        <v>7009</v>
      </c>
      <c r="C9146" t="s">
        <v>180</v>
      </c>
      <c r="D9146" t="s">
        <v>3973</v>
      </c>
      <c r="E9146" t="s">
        <v>20</v>
      </c>
      <c r="F9146" t="b">
        <v>0</v>
      </c>
      <c r="G9146" t="s">
        <v>41</v>
      </c>
      <c r="H9146" s="4">
        <v>45778.417129629634</v>
      </c>
      <c r="I9146" t="b">
        <v>1</v>
      </c>
      <c r="J9146" t="b">
        <v>0</v>
      </c>
      <c r="K9146" t="s">
        <v>24</v>
      </c>
      <c r="L9146" t="s">
        <v>22</v>
      </c>
      <c r="M9146">
        <v>62500</v>
      </c>
      <c r="O9146" t="s">
        <v>7010</v>
      </c>
    </row>
    <row r="9147" spans="1:16" x14ac:dyDescent="0.25">
      <c r="A9147" t="s">
        <v>0</v>
      </c>
      <c r="B9147" t="s">
        <v>3030</v>
      </c>
      <c r="C9147" t="s">
        <v>465</v>
      </c>
      <c r="D9147" t="s">
        <v>3957</v>
      </c>
      <c r="E9147" t="s">
        <v>34</v>
      </c>
      <c r="F9147" t="b">
        <v>0</v>
      </c>
      <c r="G9147" t="s">
        <v>41</v>
      </c>
      <c r="H9147" s="4">
        <v>45778.417256944442</v>
      </c>
      <c r="I9147" t="b">
        <v>0</v>
      </c>
      <c r="J9147" t="b">
        <v>1</v>
      </c>
      <c r="K9147" t="s">
        <v>24</v>
      </c>
      <c r="L9147" t="s">
        <v>36</v>
      </c>
      <c r="N9147">
        <v>24.33499908447266</v>
      </c>
      <c r="O9147" t="s">
        <v>5168</v>
      </c>
    </row>
    <row r="9148" spans="1:16" x14ac:dyDescent="0.25">
      <c r="A9148" t="s">
        <v>2</v>
      </c>
      <c r="B9148" t="s">
        <v>4385</v>
      </c>
      <c r="C9148" t="s">
        <v>4386</v>
      </c>
      <c r="D9148" t="s">
        <v>2208</v>
      </c>
      <c r="E9148" t="s">
        <v>34</v>
      </c>
      <c r="F9148" t="b">
        <v>0</v>
      </c>
      <c r="G9148" t="s">
        <v>35</v>
      </c>
      <c r="H9148" s="4">
        <v>45778.418506944443</v>
      </c>
      <c r="I9148" t="b">
        <v>0</v>
      </c>
      <c r="J9148" t="b">
        <v>1</v>
      </c>
      <c r="K9148" t="s">
        <v>24</v>
      </c>
      <c r="L9148" t="s">
        <v>22</v>
      </c>
      <c r="M9148">
        <v>165000</v>
      </c>
      <c r="O9148" t="s">
        <v>428</v>
      </c>
      <c r="P9148" t="s">
        <v>4230</v>
      </c>
    </row>
    <row r="9149" spans="1:16" x14ac:dyDescent="0.25">
      <c r="A9149" t="s">
        <v>0</v>
      </c>
      <c r="B9149" t="s">
        <v>8282</v>
      </c>
      <c r="C9149" t="s">
        <v>559</v>
      </c>
      <c r="D9149" t="s">
        <v>3957</v>
      </c>
      <c r="E9149" t="s">
        <v>20</v>
      </c>
      <c r="F9149" t="b">
        <v>0</v>
      </c>
      <c r="G9149" t="s">
        <v>27</v>
      </c>
      <c r="H9149" s="4">
        <v>45778.500081018523</v>
      </c>
      <c r="I9149" t="b">
        <v>0</v>
      </c>
      <c r="J9149" t="b">
        <v>1</v>
      </c>
      <c r="K9149" t="s">
        <v>24</v>
      </c>
      <c r="L9149" t="s">
        <v>36</v>
      </c>
      <c r="N9149">
        <v>20.670000076293949</v>
      </c>
      <c r="O9149" t="s">
        <v>259</v>
      </c>
      <c r="P9149" t="s">
        <v>2838</v>
      </c>
    </row>
    <row r="9150" spans="1:16" x14ac:dyDescent="0.25">
      <c r="A9150" t="s">
        <v>28</v>
      </c>
      <c r="B9150" t="s">
        <v>12010</v>
      </c>
      <c r="C9150" t="s">
        <v>82</v>
      </c>
      <c r="D9150" t="s">
        <v>3973</v>
      </c>
      <c r="E9150" t="s">
        <v>20</v>
      </c>
      <c r="F9150" t="b">
        <v>0</v>
      </c>
      <c r="G9150" t="s">
        <v>27</v>
      </c>
      <c r="H9150" s="4">
        <v>45778.500902777778</v>
      </c>
      <c r="I9150" t="b">
        <v>0</v>
      </c>
      <c r="J9150" t="b">
        <v>1</v>
      </c>
      <c r="K9150" t="s">
        <v>24</v>
      </c>
      <c r="L9150" t="s">
        <v>22</v>
      </c>
      <c r="M9150">
        <v>179500</v>
      </c>
      <c r="O9150" t="s">
        <v>1172</v>
      </c>
      <c r="P9150" t="s">
        <v>893</v>
      </c>
    </row>
    <row r="9151" spans="1:16" x14ac:dyDescent="0.25">
      <c r="A9151" t="s">
        <v>1</v>
      </c>
      <c r="B9151" t="s">
        <v>11382</v>
      </c>
      <c r="C9151" t="s">
        <v>158</v>
      </c>
      <c r="D9151" t="s">
        <v>4035</v>
      </c>
      <c r="E9151" t="s">
        <v>20</v>
      </c>
      <c r="F9151" t="b">
        <v>0</v>
      </c>
      <c r="G9151" t="s">
        <v>158</v>
      </c>
      <c r="H9151" s="4">
        <v>45778.503032407411</v>
      </c>
      <c r="I9151" t="b">
        <v>0</v>
      </c>
      <c r="J9151" t="b">
        <v>0</v>
      </c>
      <c r="K9151" t="s">
        <v>158</v>
      </c>
      <c r="L9151" t="s">
        <v>22</v>
      </c>
      <c r="M9151">
        <v>87599.5</v>
      </c>
      <c r="O9151" t="s">
        <v>1906</v>
      </c>
      <c r="P9151" t="s">
        <v>2672</v>
      </c>
    </row>
    <row r="9152" spans="1:16" x14ac:dyDescent="0.25">
      <c r="A9152" t="s">
        <v>0</v>
      </c>
      <c r="B9152" t="s">
        <v>0</v>
      </c>
      <c r="C9152" t="s">
        <v>2023</v>
      </c>
      <c r="D9152" t="s">
        <v>7547</v>
      </c>
      <c r="E9152" t="s">
        <v>34</v>
      </c>
      <c r="F9152" t="b">
        <v>0</v>
      </c>
      <c r="G9152" t="s">
        <v>41</v>
      </c>
      <c r="H9152" s="4">
        <v>45778.542337962957</v>
      </c>
      <c r="I9152" t="b">
        <v>0</v>
      </c>
      <c r="J9152" t="b">
        <v>0</v>
      </c>
      <c r="K9152" t="s">
        <v>24</v>
      </c>
      <c r="L9152" t="s">
        <v>36</v>
      </c>
      <c r="N9152">
        <v>15</v>
      </c>
      <c r="O9152" t="s">
        <v>7548</v>
      </c>
      <c r="P9152" t="s">
        <v>61</v>
      </c>
    </row>
    <row r="9153" spans="1:16" x14ac:dyDescent="0.25">
      <c r="A9153" t="s">
        <v>2</v>
      </c>
      <c r="B9153" t="s">
        <v>11993</v>
      </c>
      <c r="C9153" t="s">
        <v>71</v>
      </c>
      <c r="D9153" t="s">
        <v>3973</v>
      </c>
      <c r="E9153" t="s">
        <v>20</v>
      </c>
      <c r="F9153" t="b">
        <v>0</v>
      </c>
      <c r="G9153" t="s">
        <v>27</v>
      </c>
      <c r="H9153" s="4">
        <v>45778.542928240742</v>
      </c>
      <c r="I9153" t="b">
        <v>0</v>
      </c>
      <c r="J9153" t="b">
        <v>1</v>
      </c>
      <c r="K9153" t="s">
        <v>24</v>
      </c>
      <c r="L9153" t="s">
        <v>22</v>
      </c>
      <c r="M9153">
        <v>138100</v>
      </c>
      <c r="O9153" t="s">
        <v>11994</v>
      </c>
      <c r="P9153" t="s">
        <v>11995</v>
      </c>
    </row>
    <row r="9154" spans="1:16" x14ac:dyDescent="0.25">
      <c r="A9154" t="s">
        <v>2</v>
      </c>
      <c r="B9154" t="s">
        <v>11996</v>
      </c>
      <c r="C9154" t="s">
        <v>693</v>
      </c>
      <c r="D9154" t="s">
        <v>3600</v>
      </c>
      <c r="E9154" t="s">
        <v>51</v>
      </c>
      <c r="F9154" t="b">
        <v>0</v>
      </c>
      <c r="G9154" t="s">
        <v>27</v>
      </c>
      <c r="H9154" s="4">
        <v>45778.543229166673</v>
      </c>
      <c r="I9154" t="b">
        <v>1</v>
      </c>
      <c r="J9154" t="b">
        <v>0</v>
      </c>
      <c r="K9154" t="s">
        <v>24</v>
      </c>
      <c r="L9154" t="s">
        <v>36</v>
      </c>
      <c r="N9154">
        <v>40</v>
      </c>
      <c r="O9154" t="s">
        <v>11997</v>
      </c>
      <c r="P9154" t="s">
        <v>11998</v>
      </c>
    </row>
    <row r="9155" spans="1:16" x14ac:dyDescent="0.25">
      <c r="A9155" t="s">
        <v>0</v>
      </c>
      <c r="B9155" t="s">
        <v>4394</v>
      </c>
      <c r="C9155" t="s">
        <v>39</v>
      </c>
      <c r="D9155" t="s">
        <v>4093</v>
      </c>
      <c r="E9155" t="s">
        <v>51</v>
      </c>
      <c r="F9155" t="b">
        <v>1</v>
      </c>
      <c r="G9155" t="s">
        <v>760</v>
      </c>
      <c r="H9155" s="4">
        <v>45778.546875</v>
      </c>
      <c r="I9155" t="b">
        <v>1</v>
      </c>
      <c r="J9155" t="b">
        <v>0</v>
      </c>
      <c r="K9155" t="s">
        <v>760</v>
      </c>
      <c r="L9155" t="s">
        <v>36</v>
      </c>
      <c r="N9155">
        <v>8</v>
      </c>
      <c r="O9155" t="s">
        <v>761</v>
      </c>
    </row>
    <row r="9156" spans="1:16" x14ac:dyDescent="0.25">
      <c r="A9156" t="s">
        <v>1</v>
      </c>
      <c r="B9156" t="s">
        <v>11999</v>
      </c>
      <c r="C9156" t="s">
        <v>1240</v>
      </c>
      <c r="D9156" t="s">
        <v>7853</v>
      </c>
      <c r="E9156" t="s">
        <v>20</v>
      </c>
      <c r="F9156" t="b">
        <v>0</v>
      </c>
      <c r="G9156" t="s">
        <v>27</v>
      </c>
      <c r="H9156" s="4">
        <v>45778.584340277783</v>
      </c>
      <c r="I9156" t="b">
        <v>0</v>
      </c>
      <c r="J9156" t="b">
        <v>1</v>
      </c>
      <c r="K9156" t="s">
        <v>24</v>
      </c>
      <c r="L9156" t="s">
        <v>22</v>
      </c>
      <c r="M9156">
        <v>45000</v>
      </c>
      <c r="O9156" t="s">
        <v>2897</v>
      </c>
      <c r="P9156" t="s">
        <v>1749</v>
      </c>
    </row>
    <row r="9157" spans="1:16" x14ac:dyDescent="0.25">
      <c r="A9157" t="s">
        <v>19</v>
      </c>
      <c r="B9157" t="s">
        <v>9941</v>
      </c>
      <c r="C9157" t="s">
        <v>555</v>
      </c>
      <c r="D9157" t="s">
        <v>3957</v>
      </c>
      <c r="E9157" t="s">
        <v>20</v>
      </c>
      <c r="F9157" t="b">
        <v>0</v>
      </c>
      <c r="G9157" t="s">
        <v>30</v>
      </c>
      <c r="H9157" s="4">
        <v>45778.584976851853</v>
      </c>
      <c r="I9157" t="b">
        <v>0</v>
      </c>
      <c r="J9157" t="b">
        <v>1</v>
      </c>
      <c r="K9157" t="s">
        <v>24</v>
      </c>
      <c r="L9157" t="s">
        <v>36</v>
      </c>
      <c r="N9157">
        <v>40.81500244140625</v>
      </c>
      <c r="O9157" t="s">
        <v>75</v>
      </c>
      <c r="P9157" t="s">
        <v>9942</v>
      </c>
    </row>
    <row r="9158" spans="1:16" x14ac:dyDescent="0.25">
      <c r="A9158" t="s">
        <v>89</v>
      </c>
      <c r="B9158" t="s">
        <v>10599</v>
      </c>
      <c r="C9158" t="s">
        <v>39</v>
      </c>
      <c r="D9158" t="s">
        <v>3973</v>
      </c>
      <c r="E9158" t="s">
        <v>20</v>
      </c>
      <c r="F9158" t="b">
        <v>1</v>
      </c>
      <c r="G9158" t="s">
        <v>27</v>
      </c>
      <c r="H9158" s="4">
        <v>45778.627164351848</v>
      </c>
      <c r="I9158" t="b">
        <v>1</v>
      </c>
      <c r="J9158" t="b">
        <v>1</v>
      </c>
      <c r="K9158" t="s">
        <v>24</v>
      </c>
      <c r="L9158" t="s">
        <v>22</v>
      </c>
      <c r="M9158">
        <v>192500</v>
      </c>
      <c r="O9158" t="s">
        <v>123</v>
      </c>
      <c r="P9158" t="s">
        <v>10600</v>
      </c>
    </row>
    <row r="9159" spans="1:16" x14ac:dyDescent="0.25">
      <c r="A9159" t="s">
        <v>25</v>
      </c>
      <c r="B9159" t="s">
        <v>25</v>
      </c>
      <c r="C9159" t="s">
        <v>555</v>
      </c>
      <c r="D9159" t="s">
        <v>4084</v>
      </c>
      <c r="E9159" t="s">
        <v>20</v>
      </c>
      <c r="F9159" t="b">
        <v>0</v>
      </c>
      <c r="G9159" t="s">
        <v>30</v>
      </c>
      <c r="H9159" s="4">
        <v>45778.627523148149</v>
      </c>
      <c r="I9159" t="b">
        <v>0</v>
      </c>
      <c r="J9159" t="b">
        <v>1</v>
      </c>
      <c r="K9159" t="s">
        <v>24</v>
      </c>
      <c r="L9159" t="s">
        <v>36</v>
      </c>
      <c r="N9159">
        <v>25.2400016784668</v>
      </c>
      <c r="O9159" t="s">
        <v>2075</v>
      </c>
      <c r="P9159" t="s">
        <v>6153</v>
      </c>
    </row>
    <row r="9160" spans="1:16" x14ac:dyDescent="0.25">
      <c r="A9160" t="s">
        <v>2</v>
      </c>
      <c r="B9160" t="s">
        <v>12000</v>
      </c>
      <c r="C9160" t="s">
        <v>12001</v>
      </c>
      <c r="D9160" t="s">
        <v>3828</v>
      </c>
      <c r="E9160" t="s">
        <v>20</v>
      </c>
      <c r="F9160" t="b">
        <v>0</v>
      </c>
      <c r="G9160" t="s">
        <v>41</v>
      </c>
      <c r="H9160" s="4">
        <v>45778.710231481477</v>
      </c>
      <c r="I9160" t="b">
        <v>0</v>
      </c>
      <c r="J9160" t="b">
        <v>1</v>
      </c>
      <c r="K9160" t="s">
        <v>24</v>
      </c>
      <c r="L9160" t="s">
        <v>22</v>
      </c>
      <c r="M9160">
        <v>75000</v>
      </c>
      <c r="O9160" t="s">
        <v>12002</v>
      </c>
      <c r="P9160" t="s">
        <v>12003</v>
      </c>
    </row>
    <row r="9161" spans="1:16" x14ac:dyDescent="0.25">
      <c r="A9161" t="s">
        <v>2</v>
      </c>
      <c r="B9161" t="s">
        <v>6769</v>
      </c>
      <c r="C9161" t="s">
        <v>5287</v>
      </c>
      <c r="D9161" t="s">
        <v>5243</v>
      </c>
      <c r="E9161" t="s">
        <v>20</v>
      </c>
      <c r="F9161" t="b">
        <v>0</v>
      </c>
      <c r="G9161" t="s">
        <v>27</v>
      </c>
      <c r="H9161" s="4">
        <v>45778.710601851853</v>
      </c>
      <c r="I9161" t="b">
        <v>0</v>
      </c>
      <c r="J9161" t="b">
        <v>1</v>
      </c>
      <c r="K9161" t="s">
        <v>24</v>
      </c>
      <c r="L9161" t="s">
        <v>22</v>
      </c>
      <c r="M9161">
        <v>165000</v>
      </c>
      <c r="O9161" t="s">
        <v>2912</v>
      </c>
      <c r="P9161" t="s">
        <v>6770</v>
      </c>
    </row>
    <row r="9162" spans="1:16" x14ac:dyDescent="0.25">
      <c r="A9162" t="s">
        <v>25</v>
      </c>
      <c r="B9162" t="s">
        <v>12011</v>
      </c>
      <c r="C9162" t="s">
        <v>203</v>
      </c>
      <c r="D9162" t="s">
        <v>3973</v>
      </c>
      <c r="E9162" t="s">
        <v>20</v>
      </c>
      <c r="F9162" t="b">
        <v>0</v>
      </c>
      <c r="G9162" t="s">
        <v>23</v>
      </c>
      <c r="H9162" s="4">
        <v>45778.727685185193</v>
      </c>
      <c r="I9162" t="b">
        <v>0</v>
      </c>
      <c r="J9162" t="b">
        <v>1</v>
      </c>
      <c r="K9162" t="s">
        <v>24</v>
      </c>
      <c r="L9162" t="s">
        <v>22</v>
      </c>
      <c r="M9162">
        <v>95000</v>
      </c>
      <c r="O9162" t="s">
        <v>12012</v>
      </c>
      <c r="P9162" t="s">
        <v>2804</v>
      </c>
    </row>
    <row r="9163" spans="1:16" x14ac:dyDescent="0.25">
      <c r="A9163" t="s">
        <v>28</v>
      </c>
      <c r="B9163" t="s">
        <v>10520</v>
      </c>
      <c r="C9163" t="s">
        <v>39</v>
      </c>
      <c r="D9163" t="s">
        <v>7166</v>
      </c>
      <c r="F9163" t="b">
        <v>1</v>
      </c>
      <c r="G9163" t="s">
        <v>414</v>
      </c>
      <c r="H9163" s="4">
        <v>45778.73128472222</v>
      </c>
      <c r="I9163" t="b">
        <v>0</v>
      </c>
      <c r="J9163" t="b">
        <v>0</v>
      </c>
      <c r="K9163" t="s">
        <v>414</v>
      </c>
      <c r="L9163" t="s">
        <v>36</v>
      </c>
      <c r="N9163">
        <v>50</v>
      </c>
      <c r="O9163" t="s">
        <v>1667</v>
      </c>
    </row>
    <row r="9164" spans="1:16" x14ac:dyDescent="0.25">
      <c r="A9164" t="s">
        <v>2</v>
      </c>
      <c r="B9164" t="s">
        <v>8530</v>
      </c>
      <c r="C9164" t="s">
        <v>26</v>
      </c>
      <c r="D9164" t="s">
        <v>3957</v>
      </c>
      <c r="E9164" t="s">
        <v>20</v>
      </c>
      <c r="F9164" t="b">
        <v>0</v>
      </c>
      <c r="G9164" t="s">
        <v>23</v>
      </c>
      <c r="H9164" s="4">
        <v>45778.768310185187</v>
      </c>
      <c r="I9164" t="b">
        <v>0</v>
      </c>
      <c r="J9164" t="b">
        <v>1</v>
      </c>
      <c r="K9164" t="s">
        <v>24</v>
      </c>
      <c r="L9164" t="s">
        <v>36</v>
      </c>
      <c r="N9164">
        <v>61.159996032714837</v>
      </c>
      <c r="O9164" t="s">
        <v>8531</v>
      </c>
      <c r="P9164" t="s">
        <v>8532</v>
      </c>
    </row>
    <row r="9165" spans="1:16" x14ac:dyDescent="0.25">
      <c r="A9165" t="s">
        <v>1</v>
      </c>
      <c r="B9165" t="s">
        <v>264</v>
      </c>
      <c r="C9165" t="s">
        <v>304</v>
      </c>
      <c r="D9165" t="s">
        <v>3973</v>
      </c>
      <c r="E9165" t="s">
        <v>20</v>
      </c>
      <c r="F9165" t="b">
        <v>0</v>
      </c>
      <c r="G9165" t="s">
        <v>27</v>
      </c>
      <c r="H9165" s="4">
        <v>45778.792581018519</v>
      </c>
      <c r="I9165" t="b">
        <v>0</v>
      </c>
      <c r="J9165" t="b">
        <v>0</v>
      </c>
      <c r="K9165" t="s">
        <v>24</v>
      </c>
      <c r="L9165" t="s">
        <v>22</v>
      </c>
      <c r="M9165">
        <v>135000</v>
      </c>
      <c r="O9165" t="s">
        <v>12004</v>
      </c>
      <c r="P9165" t="s">
        <v>12005</v>
      </c>
    </row>
    <row r="9166" spans="1:16" x14ac:dyDescent="0.25">
      <c r="A9166" t="s">
        <v>25</v>
      </c>
      <c r="B9166" t="s">
        <v>8199</v>
      </c>
      <c r="C9166" t="s">
        <v>985</v>
      </c>
      <c r="D9166" t="s">
        <v>3973</v>
      </c>
      <c r="E9166" t="s">
        <v>51</v>
      </c>
      <c r="F9166" t="b">
        <v>0</v>
      </c>
      <c r="G9166" t="s">
        <v>27</v>
      </c>
      <c r="H9166" s="4">
        <v>45778.833414351851</v>
      </c>
      <c r="I9166" t="b">
        <v>0</v>
      </c>
      <c r="J9166" t="b">
        <v>0</v>
      </c>
      <c r="K9166" t="s">
        <v>24</v>
      </c>
      <c r="L9166" t="s">
        <v>36</v>
      </c>
      <c r="N9166">
        <v>75.5</v>
      </c>
      <c r="O9166" t="s">
        <v>1392</v>
      </c>
      <c r="P9166" t="s">
        <v>2754</v>
      </c>
    </row>
    <row r="9167" spans="1:16" x14ac:dyDescent="0.25">
      <c r="A9167" t="s">
        <v>1</v>
      </c>
      <c r="B9167" t="s">
        <v>4941</v>
      </c>
      <c r="C9167" t="s">
        <v>2154</v>
      </c>
      <c r="D9167" t="s">
        <v>3973</v>
      </c>
      <c r="E9167" t="s">
        <v>20</v>
      </c>
      <c r="F9167" t="b">
        <v>0</v>
      </c>
      <c r="G9167" t="s">
        <v>27</v>
      </c>
      <c r="H9167" s="4">
        <v>45778.849606481483</v>
      </c>
      <c r="I9167" t="b">
        <v>0</v>
      </c>
      <c r="J9167" t="b">
        <v>0</v>
      </c>
      <c r="K9167" t="s">
        <v>24</v>
      </c>
      <c r="L9167" t="s">
        <v>22</v>
      </c>
      <c r="M9167">
        <v>177500</v>
      </c>
      <c r="O9167" t="s">
        <v>381</v>
      </c>
      <c r="P9167" t="s">
        <v>4942</v>
      </c>
    </row>
    <row r="9168" spans="1:16" x14ac:dyDescent="0.25">
      <c r="A9168" t="s">
        <v>0</v>
      </c>
      <c r="B9168" t="s">
        <v>7592</v>
      </c>
      <c r="C9168" t="s">
        <v>82</v>
      </c>
      <c r="D9168" t="s">
        <v>3973</v>
      </c>
      <c r="E9168" t="s">
        <v>20</v>
      </c>
      <c r="F9168" t="b">
        <v>0</v>
      </c>
      <c r="G9168" t="s">
        <v>27</v>
      </c>
      <c r="H9168" s="4">
        <v>45778.8750462963</v>
      </c>
      <c r="I9168" t="b">
        <v>0</v>
      </c>
      <c r="J9168" t="b">
        <v>1</v>
      </c>
      <c r="K9168" t="s">
        <v>24</v>
      </c>
      <c r="L9168" t="s">
        <v>22</v>
      </c>
      <c r="M9168">
        <v>130000</v>
      </c>
      <c r="O9168" t="s">
        <v>387</v>
      </c>
      <c r="P9168" t="s">
        <v>7593</v>
      </c>
    </row>
    <row r="9169" spans="1:16" x14ac:dyDescent="0.25">
      <c r="A9169" t="s">
        <v>2</v>
      </c>
      <c r="B9169" t="s">
        <v>195</v>
      </c>
      <c r="C9169" t="s">
        <v>1243</v>
      </c>
      <c r="D9169" t="s">
        <v>4035</v>
      </c>
      <c r="E9169" t="s">
        <v>20</v>
      </c>
      <c r="F9169" t="b">
        <v>0</v>
      </c>
      <c r="G9169" t="s">
        <v>414</v>
      </c>
      <c r="H9169" s="4">
        <v>45778.882592592592</v>
      </c>
      <c r="I9169" t="b">
        <v>0</v>
      </c>
      <c r="J9169" t="b">
        <v>0</v>
      </c>
      <c r="K9169" t="s">
        <v>414</v>
      </c>
      <c r="L9169" t="s">
        <v>22</v>
      </c>
      <c r="M9169">
        <v>83999.5</v>
      </c>
      <c r="O9169" t="s">
        <v>695</v>
      </c>
      <c r="P9169" t="s">
        <v>7262</v>
      </c>
    </row>
    <row r="9170" spans="1:16" x14ac:dyDescent="0.25">
      <c r="A9170" t="s">
        <v>0</v>
      </c>
      <c r="B9170" t="s">
        <v>8419</v>
      </c>
      <c r="C9170" t="s">
        <v>167</v>
      </c>
      <c r="D9170" t="s">
        <v>2208</v>
      </c>
      <c r="E9170" t="s">
        <v>20</v>
      </c>
      <c r="F9170" t="b">
        <v>0</v>
      </c>
      <c r="G9170" t="s">
        <v>35</v>
      </c>
      <c r="H9170" s="4">
        <v>45778.917303240742</v>
      </c>
      <c r="I9170" t="b">
        <v>0</v>
      </c>
      <c r="J9170" t="b">
        <v>1</v>
      </c>
      <c r="K9170" t="s">
        <v>24</v>
      </c>
      <c r="L9170" t="s">
        <v>22</v>
      </c>
      <c r="M9170">
        <v>172000</v>
      </c>
      <c r="O9170" t="s">
        <v>8420</v>
      </c>
      <c r="P9170" t="s">
        <v>274</v>
      </c>
    </row>
    <row r="9171" spans="1:16" x14ac:dyDescent="0.25">
      <c r="A9171" t="s">
        <v>19</v>
      </c>
      <c r="B9171" t="s">
        <v>12006</v>
      </c>
      <c r="C9171" t="s">
        <v>82</v>
      </c>
      <c r="D9171" t="s">
        <v>3973</v>
      </c>
      <c r="E9171" t="s">
        <v>20</v>
      </c>
      <c r="F9171" t="b">
        <v>0</v>
      </c>
      <c r="G9171" t="s">
        <v>27</v>
      </c>
      <c r="H9171" s="4">
        <v>45778.958379629628</v>
      </c>
      <c r="I9171" t="b">
        <v>1</v>
      </c>
      <c r="J9171" t="b">
        <v>1</v>
      </c>
      <c r="K9171" t="s">
        <v>24</v>
      </c>
      <c r="L9171" t="s">
        <v>22</v>
      </c>
      <c r="M9171">
        <v>211500</v>
      </c>
      <c r="O9171" t="s">
        <v>12007</v>
      </c>
    </row>
    <row r="9172" spans="1:16" x14ac:dyDescent="0.25">
      <c r="A9172" t="s">
        <v>0</v>
      </c>
      <c r="B9172" t="s">
        <v>1246</v>
      </c>
      <c r="C9172" t="s">
        <v>5180</v>
      </c>
      <c r="D9172" t="s">
        <v>2208</v>
      </c>
      <c r="E9172" t="s">
        <v>20</v>
      </c>
      <c r="F9172" t="b">
        <v>0</v>
      </c>
      <c r="G9172" t="s">
        <v>27</v>
      </c>
      <c r="H9172" s="4">
        <v>45778.958460648151</v>
      </c>
      <c r="I9172" t="b">
        <v>0</v>
      </c>
      <c r="J9172" t="b">
        <v>0</v>
      </c>
      <c r="K9172" t="s">
        <v>24</v>
      </c>
      <c r="L9172" t="s">
        <v>22</v>
      </c>
      <c r="M9172">
        <v>110000</v>
      </c>
      <c r="O9172" t="s">
        <v>5181</v>
      </c>
      <c r="P9172" t="s">
        <v>5182</v>
      </c>
    </row>
    <row r="9173" spans="1:16" x14ac:dyDescent="0.25">
      <c r="A9173" t="s">
        <v>19</v>
      </c>
      <c r="B9173" t="s">
        <v>12008</v>
      </c>
      <c r="C9173" t="s">
        <v>71</v>
      </c>
      <c r="D9173" t="s">
        <v>3973</v>
      </c>
      <c r="E9173" t="s">
        <v>20</v>
      </c>
      <c r="F9173" t="b">
        <v>0</v>
      </c>
      <c r="G9173" t="s">
        <v>27</v>
      </c>
      <c r="H9173" s="4">
        <v>45778.960034722222</v>
      </c>
      <c r="I9173" t="b">
        <v>1</v>
      </c>
      <c r="J9173" t="b">
        <v>1</v>
      </c>
      <c r="K9173" t="s">
        <v>24</v>
      </c>
      <c r="L9173" t="s">
        <v>22</v>
      </c>
      <c r="M9173">
        <v>160000</v>
      </c>
      <c r="O9173" t="s">
        <v>1172</v>
      </c>
      <c r="P9173" t="s">
        <v>582</v>
      </c>
    </row>
    <row r="9174" spans="1:16" x14ac:dyDescent="0.25">
      <c r="A9174" t="s">
        <v>2</v>
      </c>
      <c r="B9174" t="s">
        <v>2314</v>
      </c>
      <c r="C9174" t="s">
        <v>114</v>
      </c>
      <c r="D9174" t="s">
        <v>3973</v>
      </c>
      <c r="E9174" t="s">
        <v>20</v>
      </c>
      <c r="F9174" t="b">
        <v>0</v>
      </c>
      <c r="G9174" t="s">
        <v>27</v>
      </c>
      <c r="H9174" s="4">
        <v>45778.960069444453</v>
      </c>
      <c r="I9174" t="b">
        <v>0</v>
      </c>
      <c r="J9174" t="b">
        <v>1</v>
      </c>
      <c r="K9174" t="s">
        <v>24</v>
      </c>
      <c r="L9174" t="s">
        <v>22</v>
      </c>
      <c r="M9174">
        <v>162000</v>
      </c>
      <c r="O9174" t="s">
        <v>173</v>
      </c>
      <c r="P9174" t="s">
        <v>12009</v>
      </c>
    </row>
    <row r="9175" spans="1:16" x14ac:dyDescent="0.25">
      <c r="A9175" t="s">
        <v>0</v>
      </c>
      <c r="B9175" t="s">
        <v>11987</v>
      </c>
      <c r="C9175" t="s">
        <v>953</v>
      </c>
      <c r="D9175" t="s">
        <v>3973</v>
      </c>
      <c r="E9175" t="s">
        <v>20</v>
      </c>
      <c r="F9175" t="b">
        <v>0</v>
      </c>
      <c r="G9175" t="s">
        <v>30</v>
      </c>
      <c r="H9175" s="4">
        <v>45779.000543981478</v>
      </c>
      <c r="I9175" t="b">
        <v>1</v>
      </c>
      <c r="J9175" t="b">
        <v>1</v>
      </c>
      <c r="K9175" t="s">
        <v>24</v>
      </c>
      <c r="L9175" t="s">
        <v>22</v>
      </c>
      <c r="M9175">
        <v>109000</v>
      </c>
      <c r="O9175" t="s">
        <v>954</v>
      </c>
      <c r="P9175" t="s">
        <v>11988</v>
      </c>
    </row>
    <row r="9176" spans="1:16" x14ac:dyDescent="0.25">
      <c r="A9176" t="s">
        <v>2</v>
      </c>
      <c r="B9176" t="s">
        <v>2</v>
      </c>
      <c r="C9176" t="s">
        <v>801</v>
      </c>
      <c r="D9176" t="s">
        <v>4753</v>
      </c>
      <c r="E9176" t="s">
        <v>20</v>
      </c>
      <c r="F9176" t="b">
        <v>0</v>
      </c>
      <c r="G9176" t="s">
        <v>27</v>
      </c>
      <c r="H9176" s="4">
        <v>45779.001631944448</v>
      </c>
      <c r="I9176" t="b">
        <v>1</v>
      </c>
      <c r="J9176" t="b">
        <v>0</v>
      </c>
      <c r="K9176" t="s">
        <v>24</v>
      </c>
      <c r="L9176" t="s">
        <v>22</v>
      </c>
      <c r="M9176">
        <v>140000</v>
      </c>
      <c r="O9176" t="s">
        <v>289</v>
      </c>
      <c r="P9176" t="s">
        <v>710</v>
      </c>
    </row>
    <row r="9177" spans="1:16" x14ac:dyDescent="0.25">
      <c r="A9177" t="s">
        <v>2</v>
      </c>
      <c r="B9177" t="s">
        <v>1059</v>
      </c>
      <c r="C9177" t="s">
        <v>10628</v>
      </c>
      <c r="D9177" t="s">
        <v>5123</v>
      </c>
      <c r="E9177" t="s">
        <v>20</v>
      </c>
      <c r="F9177" t="b">
        <v>0</v>
      </c>
      <c r="G9177" t="s">
        <v>27</v>
      </c>
      <c r="H9177" s="4">
        <v>45779.002025462964</v>
      </c>
      <c r="I9177" t="b">
        <v>0</v>
      </c>
      <c r="J9177" t="b">
        <v>1</v>
      </c>
      <c r="K9177" t="s">
        <v>24</v>
      </c>
      <c r="L9177" t="s">
        <v>22</v>
      </c>
      <c r="M9177">
        <v>135000</v>
      </c>
      <c r="O9177" t="s">
        <v>428</v>
      </c>
      <c r="P9177" t="s">
        <v>4240</v>
      </c>
    </row>
    <row r="9178" spans="1:16" x14ac:dyDescent="0.25">
      <c r="A9178" t="s">
        <v>2</v>
      </c>
      <c r="B9178" t="s">
        <v>117</v>
      </c>
      <c r="C9178" t="s">
        <v>889</v>
      </c>
      <c r="D9178" t="s">
        <v>4084</v>
      </c>
      <c r="E9178" t="s">
        <v>20</v>
      </c>
      <c r="F9178" t="b">
        <v>0</v>
      </c>
      <c r="G9178" t="s">
        <v>41</v>
      </c>
      <c r="H9178" s="4">
        <v>45779.002152777779</v>
      </c>
      <c r="I9178" t="b">
        <v>0</v>
      </c>
      <c r="J9178" t="b">
        <v>0</v>
      </c>
      <c r="K9178" t="s">
        <v>24</v>
      </c>
      <c r="L9178" t="s">
        <v>22</v>
      </c>
      <c r="M9178">
        <v>189000</v>
      </c>
      <c r="O9178" t="s">
        <v>772</v>
      </c>
      <c r="P9178" t="s">
        <v>1161</v>
      </c>
    </row>
    <row r="9179" spans="1:16" x14ac:dyDescent="0.25">
      <c r="A9179" t="s">
        <v>40</v>
      </c>
      <c r="B9179" t="s">
        <v>12014</v>
      </c>
      <c r="C9179" t="s">
        <v>12015</v>
      </c>
      <c r="D9179" t="s">
        <v>4014</v>
      </c>
      <c r="E9179" t="s">
        <v>20</v>
      </c>
      <c r="F9179" t="b">
        <v>0</v>
      </c>
      <c r="G9179" t="s">
        <v>30</v>
      </c>
      <c r="H9179" s="4">
        <v>45779.003067129634</v>
      </c>
      <c r="I9179" t="b">
        <v>1</v>
      </c>
      <c r="J9179" t="b">
        <v>1</v>
      </c>
      <c r="K9179" t="s">
        <v>24</v>
      </c>
      <c r="L9179" t="s">
        <v>22</v>
      </c>
      <c r="M9179">
        <v>153000</v>
      </c>
      <c r="O9179" t="s">
        <v>722</v>
      </c>
      <c r="P9179" t="s">
        <v>12016</v>
      </c>
    </row>
    <row r="9180" spans="1:16" x14ac:dyDescent="0.25">
      <c r="A9180" t="s">
        <v>2</v>
      </c>
      <c r="B9180" t="s">
        <v>11989</v>
      </c>
      <c r="C9180" t="s">
        <v>2293</v>
      </c>
      <c r="D9180" t="s">
        <v>5123</v>
      </c>
      <c r="E9180" t="s">
        <v>20</v>
      </c>
      <c r="F9180" t="b">
        <v>0</v>
      </c>
      <c r="G9180" t="s">
        <v>52</v>
      </c>
      <c r="H9180" s="4">
        <v>45779.003472222219</v>
      </c>
      <c r="I9180" t="b">
        <v>0</v>
      </c>
      <c r="J9180" t="b">
        <v>0</v>
      </c>
      <c r="K9180" t="s">
        <v>24</v>
      </c>
      <c r="L9180" t="s">
        <v>22</v>
      </c>
      <c r="M9180">
        <v>100000</v>
      </c>
      <c r="O9180" t="s">
        <v>374</v>
      </c>
      <c r="P9180" t="s">
        <v>11990</v>
      </c>
    </row>
    <row r="9181" spans="1:16" x14ac:dyDescent="0.25">
      <c r="A9181" t="s">
        <v>2</v>
      </c>
      <c r="B9181" t="s">
        <v>6105</v>
      </c>
      <c r="C9181" t="s">
        <v>939</v>
      </c>
      <c r="D9181" t="s">
        <v>4035</v>
      </c>
      <c r="E9181" t="s">
        <v>20</v>
      </c>
      <c r="F9181" t="b">
        <v>0</v>
      </c>
      <c r="G9181" t="s">
        <v>158</v>
      </c>
      <c r="H9181" s="4">
        <v>45779.00409722222</v>
      </c>
      <c r="I9181" t="b">
        <v>0</v>
      </c>
      <c r="J9181" t="b">
        <v>0</v>
      </c>
      <c r="K9181" t="s">
        <v>158</v>
      </c>
      <c r="L9181" t="s">
        <v>22</v>
      </c>
      <c r="M9181">
        <v>68730</v>
      </c>
      <c r="O9181" t="s">
        <v>2768</v>
      </c>
      <c r="P9181" t="s">
        <v>6106</v>
      </c>
    </row>
    <row r="9182" spans="1:16" x14ac:dyDescent="0.25">
      <c r="A9182" t="s">
        <v>2</v>
      </c>
      <c r="B9182" t="s">
        <v>12017</v>
      </c>
      <c r="C9182" t="s">
        <v>386</v>
      </c>
      <c r="D9182" t="s">
        <v>3828</v>
      </c>
      <c r="E9182" t="s">
        <v>20</v>
      </c>
      <c r="F9182" t="b">
        <v>0</v>
      </c>
      <c r="G9182" t="s">
        <v>23</v>
      </c>
      <c r="H9182" s="4">
        <v>45779.011493055557</v>
      </c>
      <c r="I9182" t="b">
        <v>0</v>
      </c>
      <c r="J9182" t="b">
        <v>1</v>
      </c>
      <c r="K9182" t="s">
        <v>24</v>
      </c>
      <c r="L9182" t="s">
        <v>36</v>
      </c>
      <c r="N9182">
        <v>55</v>
      </c>
      <c r="O9182" t="s">
        <v>3923</v>
      </c>
      <c r="P9182" t="s">
        <v>12018</v>
      </c>
    </row>
    <row r="9183" spans="1:16" x14ac:dyDescent="0.25">
      <c r="A9183" t="s">
        <v>0</v>
      </c>
      <c r="B9183" t="s">
        <v>12019</v>
      </c>
      <c r="C9183" t="s">
        <v>606</v>
      </c>
      <c r="D9183" t="s">
        <v>2208</v>
      </c>
      <c r="E9183" t="s">
        <v>20</v>
      </c>
      <c r="F9183" t="b">
        <v>0</v>
      </c>
      <c r="G9183" t="s">
        <v>27</v>
      </c>
      <c r="H9183" s="4">
        <v>45779.083425925928</v>
      </c>
      <c r="I9183" t="b">
        <v>0</v>
      </c>
      <c r="J9183" t="b">
        <v>1</v>
      </c>
      <c r="K9183" t="s">
        <v>24</v>
      </c>
      <c r="L9183" t="s">
        <v>22</v>
      </c>
      <c r="M9183">
        <v>113932.5</v>
      </c>
      <c r="O9183" t="s">
        <v>12020</v>
      </c>
      <c r="P9183" t="s">
        <v>12021</v>
      </c>
    </row>
    <row r="9184" spans="1:16" x14ac:dyDescent="0.25">
      <c r="A9184" t="s">
        <v>1</v>
      </c>
      <c r="B9184" t="s">
        <v>12022</v>
      </c>
      <c r="C9184" t="s">
        <v>49</v>
      </c>
      <c r="D9184" t="s">
        <v>3828</v>
      </c>
      <c r="E9184" t="s">
        <v>20</v>
      </c>
      <c r="F9184" t="b">
        <v>0</v>
      </c>
      <c r="G9184" t="s">
        <v>41</v>
      </c>
      <c r="H9184" s="4">
        <v>45779.126423611109</v>
      </c>
      <c r="I9184" t="b">
        <v>0</v>
      </c>
      <c r="J9184" t="b">
        <v>1</v>
      </c>
      <c r="K9184" t="s">
        <v>24</v>
      </c>
      <c r="L9184" t="s">
        <v>22</v>
      </c>
      <c r="M9184">
        <v>283233</v>
      </c>
      <c r="O9184" t="s">
        <v>43</v>
      </c>
      <c r="P9184" t="s">
        <v>3214</v>
      </c>
    </row>
    <row r="9185" spans="1:16" x14ac:dyDescent="0.25">
      <c r="A9185" t="s">
        <v>25</v>
      </c>
      <c r="B9185" t="s">
        <v>11991</v>
      </c>
      <c r="C9185" t="s">
        <v>42</v>
      </c>
      <c r="D9185" t="s">
        <v>2208</v>
      </c>
      <c r="E9185" t="s">
        <v>20</v>
      </c>
      <c r="F9185" t="b">
        <v>0</v>
      </c>
      <c r="G9185" t="s">
        <v>41</v>
      </c>
      <c r="H9185" s="4">
        <v>45779.250219907408</v>
      </c>
      <c r="I9185" t="b">
        <v>0</v>
      </c>
      <c r="J9185" t="b">
        <v>1</v>
      </c>
      <c r="K9185" t="s">
        <v>24</v>
      </c>
      <c r="L9185" t="s">
        <v>22</v>
      </c>
      <c r="M9185">
        <v>153000</v>
      </c>
      <c r="O9185" t="s">
        <v>428</v>
      </c>
      <c r="P9185" t="s">
        <v>11992</v>
      </c>
    </row>
    <row r="9186" spans="1:16" x14ac:dyDescent="0.25">
      <c r="A9186" t="s">
        <v>0</v>
      </c>
      <c r="B9186" t="s">
        <v>250</v>
      </c>
      <c r="C9186" t="s">
        <v>213</v>
      </c>
      <c r="D9186" t="s">
        <v>3828</v>
      </c>
      <c r="E9186" t="s">
        <v>20</v>
      </c>
      <c r="F9186" t="b">
        <v>0</v>
      </c>
      <c r="G9186" t="s">
        <v>41</v>
      </c>
      <c r="H9186" s="4">
        <v>45779.250277777777</v>
      </c>
      <c r="I9186" t="b">
        <v>0</v>
      </c>
      <c r="J9186" t="b">
        <v>0</v>
      </c>
      <c r="K9186" t="s">
        <v>24</v>
      </c>
      <c r="L9186" t="s">
        <v>22</v>
      </c>
      <c r="M9186">
        <v>117500</v>
      </c>
      <c r="O9186" t="s">
        <v>4468</v>
      </c>
      <c r="P9186" t="s">
        <v>726</v>
      </c>
    </row>
    <row r="9187" spans="1:16" x14ac:dyDescent="0.25">
      <c r="A9187" t="s">
        <v>0</v>
      </c>
      <c r="B9187" t="s">
        <v>12023</v>
      </c>
      <c r="C9187" t="s">
        <v>167</v>
      </c>
      <c r="D9187" t="s">
        <v>4753</v>
      </c>
      <c r="E9187" t="s">
        <v>20</v>
      </c>
      <c r="F9187" t="b">
        <v>0</v>
      </c>
      <c r="G9187" t="s">
        <v>35</v>
      </c>
      <c r="H9187" s="4">
        <v>45779.250532407408</v>
      </c>
      <c r="I9187" t="b">
        <v>1</v>
      </c>
      <c r="J9187" t="b">
        <v>1</v>
      </c>
      <c r="K9187" t="s">
        <v>24</v>
      </c>
      <c r="L9187" t="s">
        <v>36</v>
      </c>
      <c r="N9187">
        <v>72.5</v>
      </c>
      <c r="O9187" t="s">
        <v>289</v>
      </c>
      <c r="P9187" t="s">
        <v>3734</v>
      </c>
    </row>
    <row r="9188" spans="1:16" x14ac:dyDescent="0.25">
      <c r="A9188" t="s">
        <v>0</v>
      </c>
      <c r="B9188" t="s">
        <v>0</v>
      </c>
      <c r="C9188" t="s">
        <v>1017</v>
      </c>
      <c r="D9188" t="s">
        <v>3973</v>
      </c>
      <c r="E9188" t="s">
        <v>20</v>
      </c>
      <c r="F9188" t="b">
        <v>0</v>
      </c>
      <c r="G9188" t="s">
        <v>35</v>
      </c>
      <c r="H9188" s="4">
        <v>45779.250532407408</v>
      </c>
      <c r="I9188" t="b">
        <v>0</v>
      </c>
      <c r="J9188" t="b">
        <v>0</v>
      </c>
      <c r="K9188" t="s">
        <v>24</v>
      </c>
      <c r="L9188" t="s">
        <v>22</v>
      </c>
      <c r="M9188">
        <v>57500</v>
      </c>
      <c r="O9188" t="s">
        <v>12024</v>
      </c>
      <c r="P9188" t="s">
        <v>12025</v>
      </c>
    </row>
    <row r="9189" spans="1:16" x14ac:dyDescent="0.25">
      <c r="A9189" t="s">
        <v>0</v>
      </c>
      <c r="B9189" t="s">
        <v>0</v>
      </c>
      <c r="C9189" t="s">
        <v>704</v>
      </c>
      <c r="D9189" t="s">
        <v>2882</v>
      </c>
      <c r="E9189" t="s">
        <v>51</v>
      </c>
      <c r="F9189" t="b">
        <v>0</v>
      </c>
      <c r="G9189" t="s">
        <v>30</v>
      </c>
      <c r="H9189" s="4">
        <v>45779.25068287037</v>
      </c>
      <c r="I9189" t="b">
        <v>0</v>
      </c>
      <c r="J9189" t="b">
        <v>1</v>
      </c>
      <c r="K9189" t="s">
        <v>24</v>
      </c>
      <c r="L9189" t="s">
        <v>22</v>
      </c>
      <c r="M9189">
        <v>121000</v>
      </c>
      <c r="O9189" t="s">
        <v>74</v>
      </c>
      <c r="P9189" t="s">
        <v>9875</v>
      </c>
    </row>
    <row r="9190" spans="1:16" x14ac:dyDescent="0.25">
      <c r="A9190" t="s">
        <v>40</v>
      </c>
      <c r="B9190" t="s">
        <v>57</v>
      </c>
      <c r="C9190" t="s">
        <v>44</v>
      </c>
      <c r="D9190" t="s">
        <v>3970</v>
      </c>
      <c r="E9190" t="s">
        <v>20</v>
      </c>
      <c r="F9190" t="b">
        <v>0</v>
      </c>
      <c r="G9190" t="s">
        <v>41</v>
      </c>
      <c r="H9190" s="4">
        <v>45779.252106481479</v>
      </c>
      <c r="I9190" t="b">
        <v>0</v>
      </c>
      <c r="J9190" t="b">
        <v>0</v>
      </c>
      <c r="K9190" t="s">
        <v>24</v>
      </c>
      <c r="L9190" t="s">
        <v>22</v>
      </c>
      <c r="M9190">
        <v>155000</v>
      </c>
      <c r="O9190" t="s">
        <v>5438</v>
      </c>
      <c r="P9190" t="s">
        <v>5439</v>
      </c>
    </row>
    <row r="9191" spans="1:16" x14ac:dyDescent="0.25">
      <c r="A9191" t="s">
        <v>40</v>
      </c>
      <c r="B9191" t="s">
        <v>57</v>
      </c>
      <c r="C9191" t="s">
        <v>44</v>
      </c>
      <c r="D9191" t="s">
        <v>5123</v>
      </c>
      <c r="E9191" t="s">
        <v>20</v>
      </c>
      <c r="F9191" t="b">
        <v>0</v>
      </c>
      <c r="G9191" t="s">
        <v>41</v>
      </c>
      <c r="H9191" s="4">
        <v>45779.252245370371</v>
      </c>
      <c r="I9191" t="b">
        <v>0</v>
      </c>
      <c r="J9191" t="b">
        <v>0</v>
      </c>
      <c r="K9191" t="s">
        <v>24</v>
      </c>
      <c r="L9191" t="s">
        <v>22</v>
      </c>
      <c r="M9191">
        <v>155000</v>
      </c>
      <c r="O9191" t="s">
        <v>5438</v>
      </c>
      <c r="P9191" t="s">
        <v>5439</v>
      </c>
    </row>
    <row r="9192" spans="1:16" x14ac:dyDescent="0.25">
      <c r="A9192" t="s">
        <v>2</v>
      </c>
      <c r="B9192" t="s">
        <v>9094</v>
      </c>
      <c r="C9192" t="s">
        <v>386</v>
      </c>
      <c r="D9192" t="s">
        <v>3828</v>
      </c>
      <c r="E9192" t="s">
        <v>20</v>
      </c>
      <c r="F9192" t="b">
        <v>0</v>
      </c>
      <c r="G9192" t="s">
        <v>41</v>
      </c>
      <c r="H9192" s="4">
        <v>45779.252303240741</v>
      </c>
      <c r="I9192" t="b">
        <v>0</v>
      </c>
      <c r="J9192" t="b">
        <v>1</v>
      </c>
      <c r="K9192" t="s">
        <v>24</v>
      </c>
      <c r="L9192" t="s">
        <v>22</v>
      </c>
      <c r="M9192">
        <v>118500</v>
      </c>
      <c r="O9192" t="s">
        <v>9095</v>
      </c>
      <c r="P9192" t="s">
        <v>9096</v>
      </c>
    </row>
    <row r="9193" spans="1:16" x14ac:dyDescent="0.25">
      <c r="A9193" t="s">
        <v>0</v>
      </c>
      <c r="B9193" t="s">
        <v>4660</v>
      </c>
      <c r="C9193" t="s">
        <v>39</v>
      </c>
      <c r="D9193" t="s">
        <v>7658</v>
      </c>
      <c r="E9193" t="s">
        <v>20</v>
      </c>
      <c r="F9193" t="b">
        <v>1</v>
      </c>
      <c r="G9193" t="s">
        <v>1532</v>
      </c>
      <c r="H9193" s="4">
        <v>45779.27652777778</v>
      </c>
      <c r="I9193" t="b">
        <v>0</v>
      </c>
      <c r="J9193" t="b">
        <v>0</v>
      </c>
      <c r="K9193" t="s">
        <v>1532</v>
      </c>
      <c r="L9193" t="s">
        <v>22</v>
      </c>
      <c r="M9193">
        <v>50000</v>
      </c>
      <c r="O9193" t="s">
        <v>1533</v>
      </c>
      <c r="P9193" t="s">
        <v>204</v>
      </c>
    </row>
    <row r="9194" spans="1:16" x14ac:dyDescent="0.25">
      <c r="A9194" t="s">
        <v>2</v>
      </c>
      <c r="B9194" t="s">
        <v>3520</v>
      </c>
      <c r="C9194" t="s">
        <v>809</v>
      </c>
      <c r="D9194" t="s">
        <v>3973</v>
      </c>
      <c r="E9194" t="s">
        <v>20</v>
      </c>
      <c r="F9194" t="b">
        <v>0</v>
      </c>
      <c r="G9194" t="s">
        <v>41</v>
      </c>
      <c r="H9194" s="4">
        <v>45779.292002314818</v>
      </c>
      <c r="I9194" t="b">
        <v>0</v>
      </c>
      <c r="J9194" t="b">
        <v>0</v>
      </c>
      <c r="K9194" t="s">
        <v>24</v>
      </c>
      <c r="L9194" t="s">
        <v>36</v>
      </c>
      <c r="N9194">
        <v>48</v>
      </c>
      <c r="O9194" t="s">
        <v>202</v>
      </c>
      <c r="P9194" t="s">
        <v>11534</v>
      </c>
    </row>
    <row r="9195" spans="1:16" x14ac:dyDescent="0.25">
      <c r="A9195" t="s">
        <v>40</v>
      </c>
      <c r="B9195" t="s">
        <v>2410</v>
      </c>
      <c r="C9195" t="s">
        <v>4317</v>
      </c>
      <c r="D9195" t="s">
        <v>3108</v>
      </c>
      <c r="E9195" t="s">
        <v>20</v>
      </c>
      <c r="F9195" t="b">
        <v>0</v>
      </c>
      <c r="G9195" t="s">
        <v>4318</v>
      </c>
      <c r="H9195" s="4">
        <v>45779.292534722219</v>
      </c>
      <c r="I9195" t="b">
        <v>1</v>
      </c>
      <c r="J9195" t="b">
        <v>0</v>
      </c>
      <c r="K9195" t="s">
        <v>4318</v>
      </c>
      <c r="L9195" t="s">
        <v>22</v>
      </c>
      <c r="M9195">
        <v>24000</v>
      </c>
      <c r="O9195" t="s">
        <v>2018</v>
      </c>
      <c r="P9195" t="s">
        <v>4319</v>
      </c>
    </row>
    <row r="9196" spans="1:16" x14ac:dyDescent="0.25">
      <c r="A9196" t="s">
        <v>2</v>
      </c>
      <c r="B9196" t="s">
        <v>12026</v>
      </c>
      <c r="C9196" t="s">
        <v>118</v>
      </c>
      <c r="D9196" t="s">
        <v>3957</v>
      </c>
      <c r="E9196" t="s">
        <v>34</v>
      </c>
      <c r="F9196" t="b">
        <v>0</v>
      </c>
      <c r="G9196" t="s">
        <v>27</v>
      </c>
      <c r="H9196" s="4">
        <v>45779.334606481483</v>
      </c>
      <c r="I9196" t="b">
        <v>0</v>
      </c>
      <c r="J9196" t="b">
        <v>1</v>
      </c>
      <c r="K9196" t="s">
        <v>24</v>
      </c>
      <c r="L9196" t="s">
        <v>36</v>
      </c>
      <c r="N9196">
        <v>55</v>
      </c>
      <c r="O9196" t="s">
        <v>254</v>
      </c>
      <c r="P9196" t="s">
        <v>12027</v>
      </c>
    </row>
    <row r="9197" spans="1:16" x14ac:dyDescent="0.25">
      <c r="A9197" t="s">
        <v>1</v>
      </c>
      <c r="B9197" t="s">
        <v>12028</v>
      </c>
      <c r="C9197" t="s">
        <v>12029</v>
      </c>
      <c r="D9197" t="s">
        <v>4090</v>
      </c>
      <c r="E9197" t="s">
        <v>20</v>
      </c>
      <c r="F9197" t="b">
        <v>0</v>
      </c>
      <c r="G9197" t="s">
        <v>35</v>
      </c>
      <c r="H9197" s="4">
        <v>45779.334826388891</v>
      </c>
      <c r="I9197" t="b">
        <v>0</v>
      </c>
      <c r="J9197" t="b">
        <v>0</v>
      </c>
      <c r="K9197" t="s">
        <v>24</v>
      </c>
      <c r="L9197" t="s">
        <v>36</v>
      </c>
      <c r="N9197">
        <v>94</v>
      </c>
      <c r="O9197" t="s">
        <v>1822</v>
      </c>
      <c r="P9197" t="s">
        <v>1242</v>
      </c>
    </row>
    <row r="9198" spans="1:16" x14ac:dyDescent="0.25">
      <c r="A9198" t="s">
        <v>2</v>
      </c>
      <c r="B9198" t="s">
        <v>12030</v>
      </c>
      <c r="C9198" t="s">
        <v>322</v>
      </c>
      <c r="D9198" t="s">
        <v>2208</v>
      </c>
      <c r="E9198" t="s">
        <v>20</v>
      </c>
      <c r="F9198" t="b">
        <v>0</v>
      </c>
      <c r="G9198" t="s">
        <v>27</v>
      </c>
      <c r="H9198" s="4">
        <v>45779.335300925923</v>
      </c>
      <c r="I9198" t="b">
        <v>0</v>
      </c>
      <c r="J9198" t="b">
        <v>1</v>
      </c>
      <c r="K9198" t="s">
        <v>24</v>
      </c>
      <c r="L9198" t="s">
        <v>22</v>
      </c>
      <c r="M9198">
        <v>203500</v>
      </c>
      <c r="O9198" t="s">
        <v>405</v>
      </c>
      <c r="P9198" t="s">
        <v>12031</v>
      </c>
    </row>
    <row r="9199" spans="1:16" x14ac:dyDescent="0.25">
      <c r="A9199" t="s">
        <v>2</v>
      </c>
      <c r="B9199" t="s">
        <v>506</v>
      </c>
      <c r="C9199" t="s">
        <v>12032</v>
      </c>
      <c r="D9199" t="s">
        <v>4090</v>
      </c>
      <c r="E9199" t="s">
        <v>20</v>
      </c>
      <c r="F9199" t="b">
        <v>0</v>
      </c>
      <c r="G9199" t="s">
        <v>27</v>
      </c>
      <c r="H9199" s="4">
        <v>45779.335324074083</v>
      </c>
      <c r="I9199" t="b">
        <v>1</v>
      </c>
      <c r="J9199" t="b">
        <v>0</v>
      </c>
      <c r="K9199" t="s">
        <v>24</v>
      </c>
      <c r="L9199" t="s">
        <v>36</v>
      </c>
      <c r="N9199">
        <v>62.5</v>
      </c>
      <c r="O9199" t="s">
        <v>12033</v>
      </c>
      <c r="P9199" t="s">
        <v>12034</v>
      </c>
    </row>
    <row r="9200" spans="1:16" x14ac:dyDescent="0.25">
      <c r="A9200" t="s">
        <v>0</v>
      </c>
      <c r="B9200" t="s">
        <v>12035</v>
      </c>
      <c r="C9200" t="s">
        <v>1118</v>
      </c>
      <c r="D9200" t="s">
        <v>3973</v>
      </c>
      <c r="E9200" t="s">
        <v>51</v>
      </c>
      <c r="F9200" t="b">
        <v>0</v>
      </c>
      <c r="G9200" t="s">
        <v>23</v>
      </c>
      <c r="H9200" s="4">
        <v>45779.39130787037</v>
      </c>
      <c r="I9200" t="b">
        <v>1</v>
      </c>
      <c r="J9200" t="b">
        <v>0</v>
      </c>
      <c r="K9200" t="s">
        <v>24</v>
      </c>
      <c r="L9200" t="s">
        <v>36</v>
      </c>
      <c r="N9200">
        <v>30</v>
      </c>
      <c r="O9200" t="s">
        <v>803</v>
      </c>
      <c r="P9200" t="s">
        <v>12036</v>
      </c>
    </row>
    <row r="9201" spans="1:16" x14ac:dyDescent="0.25">
      <c r="A9201" t="s">
        <v>25</v>
      </c>
      <c r="B9201" t="s">
        <v>9113</v>
      </c>
      <c r="C9201" t="s">
        <v>1099</v>
      </c>
      <c r="D9201" t="s">
        <v>3957</v>
      </c>
      <c r="E9201" t="s">
        <v>34</v>
      </c>
      <c r="F9201" t="b">
        <v>0</v>
      </c>
      <c r="G9201" t="s">
        <v>27</v>
      </c>
      <c r="H9201" s="4">
        <v>45779.416770833333</v>
      </c>
      <c r="I9201" t="b">
        <v>1</v>
      </c>
      <c r="J9201" t="b">
        <v>0</v>
      </c>
      <c r="K9201" t="s">
        <v>24</v>
      </c>
      <c r="L9201" t="s">
        <v>36</v>
      </c>
      <c r="N9201">
        <v>27.979999542236332</v>
      </c>
      <c r="O9201" t="s">
        <v>319</v>
      </c>
      <c r="P9201" t="s">
        <v>2128</v>
      </c>
    </row>
    <row r="9202" spans="1:16" x14ac:dyDescent="0.25">
      <c r="A9202" t="s">
        <v>0</v>
      </c>
      <c r="B9202" t="s">
        <v>8940</v>
      </c>
      <c r="C9202" t="s">
        <v>39</v>
      </c>
      <c r="D9202" t="s">
        <v>3957</v>
      </c>
      <c r="E9202" t="s">
        <v>34</v>
      </c>
      <c r="F9202" t="b">
        <v>1</v>
      </c>
      <c r="G9202" t="s">
        <v>27</v>
      </c>
      <c r="H9202" s="4">
        <v>45779.416875000003</v>
      </c>
      <c r="I9202" t="b">
        <v>0</v>
      </c>
      <c r="J9202" t="b">
        <v>0</v>
      </c>
      <c r="K9202" t="s">
        <v>24</v>
      </c>
      <c r="L9202" t="s">
        <v>36</v>
      </c>
      <c r="N9202">
        <v>26.389999389648441</v>
      </c>
      <c r="O9202" t="s">
        <v>8941</v>
      </c>
      <c r="P9202" t="s">
        <v>8942</v>
      </c>
    </row>
    <row r="9203" spans="1:16" x14ac:dyDescent="0.25">
      <c r="A9203" t="s">
        <v>1</v>
      </c>
      <c r="B9203" t="s">
        <v>7009</v>
      </c>
      <c r="C9203" t="s">
        <v>180</v>
      </c>
      <c r="D9203" t="s">
        <v>3973</v>
      </c>
      <c r="E9203" t="s">
        <v>20</v>
      </c>
      <c r="F9203" t="b">
        <v>0</v>
      </c>
      <c r="G9203" t="s">
        <v>41</v>
      </c>
      <c r="H9203" s="4">
        <v>45779.417129629634</v>
      </c>
      <c r="I9203" t="b">
        <v>1</v>
      </c>
      <c r="J9203" t="b">
        <v>0</v>
      </c>
      <c r="K9203" t="s">
        <v>24</v>
      </c>
      <c r="L9203" t="s">
        <v>22</v>
      </c>
      <c r="M9203">
        <v>62500</v>
      </c>
      <c r="O9203" t="s">
        <v>7010</v>
      </c>
    </row>
    <row r="9204" spans="1:16" x14ac:dyDescent="0.25">
      <c r="A9204" t="s">
        <v>0</v>
      </c>
      <c r="B9204" t="s">
        <v>3030</v>
      </c>
      <c r="C9204" t="s">
        <v>465</v>
      </c>
      <c r="D9204" t="s">
        <v>3957</v>
      </c>
      <c r="E9204" t="s">
        <v>34</v>
      </c>
      <c r="F9204" t="b">
        <v>0</v>
      </c>
      <c r="G9204" t="s">
        <v>41</v>
      </c>
      <c r="H9204" s="4">
        <v>45779.417256944442</v>
      </c>
      <c r="I9204" t="b">
        <v>0</v>
      </c>
      <c r="J9204" t="b">
        <v>1</v>
      </c>
      <c r="K9204" t="s">
        <v>24</v>
      </c>
      <c r="L9204" t="s">
        <v>36</v>
      </c>
      <c r="N9204">
        <v>24.33499908447266</v>
      </c>
      <c r="O9204" t="s">
        <v>5168</v>
      </c>
    </row>
    <row r="9205" spans="1:16" x14ac:dyDescent="0.25">
      <c r="A9205" t="s">
        <v>2</v>
      </c>
      <c r="B9205" t="s">
        <v>4385</v>
      </c>
      <c r="C9205" t="s">
        <v>4386</v>
      </c>
      <c r="D9205" t="s">
        <v>2208</v>
      </c>
      <c r="E9205" t="s">
        <v>34</v>
      </c>
      <c r="F9205" t="b">
        <v>0</v>
      </c>
      <c r="G9205" t="s">
        <v>35</v>
      </c>
      <c r="H9205" s="4">
        <v>45779.418506944443</v>
      </c>
      <c r="I9205" t="b">
        <v>0</v>
      </c>
      <c r="J9205" t="b">
        <v>1</v>
      </c>
      <c r="K9205" t="s">
        <v>24</v>
      </c>
      <c r="L9205" t="s">
        <v>22</v>
      </c>
      <c r="M9205">
        <v>165000</v>
      </c>
      <c r="O9205" t="s">
        <v>428</v>
      </c>
      <c r="P9205" t="s">
        <v>4230</v>
      </c>
    </row>
    <row r="9206" spans="1:16" x14ac:dyDescent="0.25">
      <c r="A9206" t="s">
        <v>2</v>
      </c>
      <c r="B9206" t="s">
        <v>12037</v>
      </c>
      <c r="C9206" t="s">
        <v>39</v>
      </c>
      <c r="D9206" t="s">
        <v>112</v>
      </c>
      <c r="E9206" t="s">
        <v>51</v>
      </c>
      <c r="F9206" t="b">
        <v>1</v>
      </c>
      <c r="G9206" t="s">
        <v>27</v>
      </c>
      <c r="H9206" s="4">
        <v>45779.418611111112</v>
      </c>
      <c r="I9206" t="b">
        <v>1</v>
      </c>
      <c r="J9206" t="b">
        <v>0</v>
      </c>
      <c r="K9206" t="s">
        <v>24</v>
      </c>
      <c r="L9206" t="s">
        <v>36</v>
      </c>
      <c r="N9206">
        <v>37.5</v>
      </c>
      <c r="O9206" t="s">
        <v>112</v>
      </c>
      <c r="P9206" t="s">
        <v>409</v>
      </c>
    </row>
    <row r="9207" spans="1:16" x14ac:dyDescent="0.25">
      <c r="A9207" t="s">
        <v>2</v>
      </c>
      <c r="B9207" t="s">
        <v>6326</v>
      </c>
      <c r="C9207" t="s">
        <v>7585</v>
      </c>
      <c r="D9207" t="s">
        <v>2208</v>
      </c>
      <c r="E9207" t="s">
        <v>34</v>
      </c>
      <c r="F9207" t="b">
        <v>0</v>
      </c>
      <c r="G9207" t="s">
        <v>27</v>
      </c>
      <c r="H9207" s="4">
        <v>45779.418796296297</v>
      </c>
      <c r="I9207" t="b">
        <v>0</v>
      </c>
      <c r="J9207" t="b">
        <v>1</v>
      </c>
      <c r="K9207" t="s">
        <v>24</v>
      </c>
      <c r="L9207" t="s">
        <v>22</v>
      </c>
      <c r="M9207">
        <v>165000</v>
      </c>
      <c r="O9207" t="s">
        <v>428</v>
      </c>
      <c r="P9207" t="s">
        <v>8347</v>
      </c>
    </row>
    <row r="9208" spans="1:16" x14ac:dyDescent="0.25">
      <c r="A9208" t="s">
        <v>2</v>
      </c>
      <c r="B9208" t="s">
        <v>307</v>
      </c>
      <c r="C9208" t="s">
        <v>615</v>
      </c>
      <c r="D9208" t="s">
        <v>3973</v>
      </c>
      <c r="E9208" t="s">
        <v>20</v>
      </c>
      <c r="F9208" t="b">
        <v>0</v>
      </c>
      <c r="G9208" t="s">
        <v>41</v>
      </c>
      <c r="H9208" s="4">
        <v>45779.460821759261</v>
      </c>
      <c r="I9208" t="b">
        <v>0</v>
      </c>
      <c r="J9208" t="b">
        <v>1</v>
      </c>
      <c r="K9208" t="s">
        <v>24</v>
      </c>
      <c r="L9208" t="s">
        <v>22</v>
      </c>
      <c r="M9208">
        <v>143253.875</v>
      </c>
      <c r="O9208" t="s">
        <v>2892</v>
      </c>
      <c r="P9208" t="s">
        <v>12038</v>
      </c>
    </row>
    <row r="9209" spans="1:16" x14ac:dyDescent="0.25">
      <c r="A9209" t="s">
        <v>40</v>
      </c>
      <c r="B9209" t="s">
        <v>9483</v>
      </c>
      <c r="C9209" t="s">
        <v>39</v>
      </c>
      <c r="D9209" t="s">
        <v>112</v>
      </c>
      <c r="E9209" t="s">
        <v>51</v>
      </c>
      <c r="F9209" t="b">
        <v>1</v>
      </c>
      <c r="G9209" t="s">
        <v>35</v>
      </c>
      <c r="H9209" s="4">
        <v>45779.460879629631</v>
      </c>
      <c r="I9209" t="b">
        <v>1</v>
      </c>
      <c r="J9209" t="b">
        <v>0</v>
      </c>
      <c r="K9209" t="s">
        <v>24</v>
      </c>
      <c r="L9209" t="s">
        <v>36</v>
      </c>
      <c r="N9209">
        <v>21</v>
      </c>
      <c r="O9209" t="s">
        <v>112</v>
      </c>
      <c r="P9209" t="s">
        <v>9484</v>
      </c>
    </row>
    <row r="9210" spans="1:16" x14ac:dyDescent="0.25">
      <c r="A9210" t="s">
        <v>2</v>
      </c>
      <c r="B9210" t="s">
        <v>12039</v>
      </c>
      <c r="C9210" t="s">
        <v>114</v>
      </c>
      <c r="D9210" t="s">
        <v>4109</v>
      </c>
      <c r="E9210" t="s">
        <v>20</v>
      </c>
      <c r="F9210" t="b">
        <v>0</v>
      </c>
      <c r="G9210" t="s">
        <v>35</v>
      </c>
      <c r="H9210" s="4">
        <v>45779.460879629631</v>
      </c>
      <c r="I9210" t="b">
        <v>0</v>
      </c>
      <c r="J9210" t="b">
        <v>0</v>
      </c>
      <c r="K9210" t="s">
        <v>24</v>
      </c>
      <c r="L9210" t="s">
        <v>22</v>
      </c>
      <c r="M9210">
        <v>237500</v>
      </c>
      <c r="O9210" t="s">
        <v>12040</v>
      </c>
      <c r="P9210" t="s">
        <v>12041</v>
      </c>
    </row>
    <row r="9211" spans="1:16" x14ac:dyDescent="0.25">
      <c r="A9211" t="s">
        <v>0</v>
      </c>
      <c r="B9211" t="s">
        <v>8282</v>
      </c>
      <c r="C9211" t="s">
        <v>559</v>
      </c>
      <c r="D9211" t="s">
        <v>3957</v>
      </c>
      <c r="E9211" t="s">
        <v>20</v>
      </c>
      <c r="F9211" t="b">
        <v>0</v>
      </c>
      <c r="G9211" t="s">
        <v>27</v>
      </c>
      <c r="H9211" s="4">
        <v>45779.500081018523</v>
      </c>
      <c r="I9211" t="b">
        <v>0</v>
      </c>
      <c r="J9211" t="b">
        <v>1</v>
      </c>
      <c r="K9211" t="s">
        <v>24</v>
      </c>
      <c r="L9211" t="s">
        <v>36</v>
      </c>
      <c r="N9211">
        <v>20.670000076293949</v>
      </c>
      <c r="O9211" t="s">
        <v>259</v>
      </c>
      <c r="P9211" t="s">
        <v>2838</v>
      </c>
    </row>
    <row r="9212" spans="1:16" x14ac:dyDescent="0.25">
      <c r="A9212" t="s">
        <v>0</v>
      </c>
      <c r="B9212" t="s">
        <v>10870</v>
      </c>
      <c r="C9212" t="s">
        <v>3739</v>
      </c>
      <c r="D9212" t="s">
        <v>3828</v>
      </c>
      <c r="E9212" t="s">
        <v>20</v>
      </c>
      <c r="F9212" t="b">
        <v>0</v>
      </c>
      <c r="G9212" t="s">
        <v>27</v>
      </c>
      <c r="H9212" s="4">
        <v>45779.500127314823</v>
      </c>
      <c r="I9212" t="b">
        <v>0</v>
      </c>
      <c r="J9212" t="b">
        <v>1</v>
      </c>
      <c r="K9212" t="s">
        <v>24</v>
      </c>
      <c r="L9212" t="s">
        <v>22</v>
      </c>
      <c r="M9212">
        <v>50923.5</v>
      </c>
      <c r="O9212" t="s">
        <v>728</v>
      </c>
      <c r="P9212" t="s">
        <v>10871</v>
      </c>
    </row>
    <row r="9213" spans="1:16" x14ac:dyDescent="0.25">
      <c r="A9213" t="s">
        <v>0</v>
      </c>
      <c r="B9213" t="s">
        <v>3282</v>
      </c>
      <c r="C9213" t="s">
        <v>276</v>
      </c>
      <c r="D9213" t="s">
        <v>3973</v>
      </c>
      <c r="E9213" t="s">
        <v>20</v>
      </c>
      <c r="F9213" t="b">
        <v>0</v>
      </c>
      <c r="G9213" t="s">
        <v>30</v>
      </c>
      <c r="H9213" s="4">
        <v>45779.500833333332</v>
      </c>
      <c r="I9213" t="b">
        <v>0</v>
      </c>
      <c r="J9213" t="b">
        <v>1</v>
      </c>
      <c r="K9213" t="s">
        <v>24</v>
      </c>
      <c r="L9213" t="s">
        <v>36</v>
      </c>
      <c r="N9213">
        <v>24.5</v>
      </c>
      <c r="O9213" t="s">
        <v>1020</v>
      </c>
    </row>
    <row r="9214" spans="1:16" x14ac:dyDescent="0.25">
      <c r="A9214" t="s">
        <v>28</v>
      </c>
      <c r="B9214" t="s">
        <v>12010</v>
      </c>
      <c r="C9214" t="s">
        <v>82</v>
      </c>
      <c r="D9214" t="s">
        <v>3973</v>
      </c>
      <c r="E9214" t="s">
        <v>20</v>
      </c>
      <c r="F9214" t="b">
        <v>0</v>
      </c>
      <c r="G9214" t="s">
        <v>27</v>
      </c>
      <c r="H9214" s="4">
        <v>45779.500902777778</v>
      </c>
      <c r="I9214" t="b">
        <v>0</v>
      </c>
      <c r="J9214" t="b">
        <v>1</v>
      </c>
      <c r="K9214" t="s">
        <v>24</v>
      </c>
      <c r="L9214" t="s">
        <v>22</v>
      </c>
      <c r="M9214">
        <v>179500</v>
      </c>
      <c r="O9214" t="s">
        <v>1172</v>
      </c>
      <c r="P9214" t="s">
        <v>893</v>
      </c>
    </row>
    <row r="9215" spans="1:16" x14ac:dyDescent="0.25">
      <c r="A9215" t="s">
        <v>1</v>
      </c>
      <c r="B9215" t="s">
        <v>11382</v>
      </c>
      <c r="C9215" t="s">
        <v>158</v>
      </c>
      <c r="D9215" t="s">
        <v>4035</v>
      </c>
      <c r="E9215" t="s">
        <v>20</v>
      </c>
      <c r="F9215" t="b">
        <v>0</v>
      </c>
      <c r="G9215" t="s">
        <v>158</v>
      </c>
      <c r="H9215" s="4">
        <v>45779.503032407411</v>
      </c>
      <c r="I9215" t="b">
        <v>0</v>
      </c>
      <c r="J9215" t="b">
        <v>0</v>
      </c>
      <c r="K9215" t="s">
        <v>158</v>
      </c>
      <c r="L9215" t="s">
        <v>22</v>
      </c>
      <c r="M9215">
        <v>87599.5</v>
      </c>
      <c r="O9215" t="s">
        <v>1906</v>
      </c>
      <c r="P9215" t="s">
        <v>2672</v>
      </c>
    </row>
    <row r="9216" spans="1:16" x14ac:dyDescent="0.25">
      <c r="A9216" t="s">
        <v>0</v>
      </c>
      <c r="B9216" t="s">
        <v>0</v>
      </c>
      <c r="C9216" t="s">
        <v>2023</v>
      </c>
      <c r="D9216" t="s">
        <v>7547</v>
      </c>
      <c r="E9216" t="s">
        <v>34</v>
      </c>
      <c r="F9216" t="b">
        <v>0</v>
      </c>
      <c r="G9216" t="s">
        <v>41</v>
      </c>
      <c r="H9216" s="4">
        <v>45779.542337962957</v>
      </c>
      <c r="I9216" t="b">
        <v>0</v>
      </c>
      <c r="J9216" t="b">
        <v>0</v>
      </c>
      <c r="K9216" t="s">
        <v>24</v>
      </c>
      <c r="L9216" t="s">
        <v>36</v>
      </c>
      <c r="N9216">
        <v>15</v>
      </c>
      <c r="O9216" t="s">
        <v>7548</v>
      </c>
      <c r="P9216" t="s">
        <v>61</v>
      </c>
    </row>
    <row r="9217" spans="1:16" x14ac:dyDescent="0.25">
      <c r="A9217" t="s">
        <v>2</v>
      </c>
      <c r="B9217" t="s">
        <v>11993</v>
      </c>
      <c r="C9217" t="s">
        <v>71</v>
      </c>
      <c r="D9217" t="s">
        <v>3973</v>
      </c>
      <c r="E9217" t="s">
        <v>20</v>
      </c>
      <c r="F9217" t="b">
        <v>0</v>
      </c>
      <c r="G9217" t="s">
        <v>27</v>
      </c>
      <c r="H9217" s="4">
        <v>45779.542928240742</v>
      </c>
      <c r="I9217" t="b">
        <v>0</v>
      </c>
      <c r="J9217" t="b">
        <v>1</v>
      </c>
      <c r="K9217" t="s">
        <v>24</v>
      </c>
      <c r="L9217" t="s">
        <v>22</v>
      </c>
      <c r="M9217">
        <v>138100</v>
      </c>
      <c r="O9217" t="s">
        <v>11994</v>
      </c>
      <c r="P9217" t="s">
        <v>11995</v>
      </c>
    </row>
    <row r="9218" spans="1:16" x14ac:dyDescent="0.25">
      <c r="A9218" t="s">
        <v>2</v>
      </c>
      <c r="B9218" t="s">
        <v>11996</v>
      </c>
      <c r="C9218" t="s">
        <v>693</v>
      </c>
      <c r="D9218" t="s">
        <v>3600</v>
      </c>
      <c r="E9218" t="s">
        <v>51</v>
      </c>
      <c r="F9218" t="b">
        <v>0</v>
      </c>
      <c r="G9218" t="s">
        <v>27</v>
      </c>
      <c r="H9218" s="4">
        <v>45779.543229166673</v>
      </c>
      <c r="I9218" t="b">
        <v>1</v>
      </c>
      <c r="J9218" t="b">
        <v>0</v>
      </c>
      <c r="K9218" t="s">
        <v>24</v>
      </c>
      <c r="L9218" t="s">
        <v>36</v>
      </c>
      <c r="N9218">
        <v>40</v>
      </c>
      <c r="O9218" t="s">
        <v>11997</v>
      </c>
      <c r="P9218" t="s">
        <v>11998</v>
      </c>
    </row>
    <row r="9219" spans="1:16" x14ac:dyDescent="0.25">
      <c r="A9219" t="s">
        <v>0</v>
      </c>
      <c r="B9219" t="s">
        <v>12042</v>
      </c>
      <c r="C9219" t="s">
        <v>325</v>
      </c>
      <c r="D9219" t="s">
        <v>3973</v>
      </c>
      <c r="E9219" t="s">
        <v>20</v>
      </c>
      <c r="F9219" t="b">
        <v>0</v>
      </c>
      <c r="G9219" t="s">
        <v>27</v>
      </c>
      <c r="H9219" s="4">
        <v>45779.583460648151</v>
      </c>
      <c r="I9219" t="b">
        <v>0</v>
      </c>
      <c r="J9219" t="b">
        <v>0</v>
      </c>
      <c r="K9219" t="s">
        <v>24</v>
      </c>
      <c r="L9219" t="s">
        <v>22</v>
      </c>
      <c r="M9219">
        <v>80000</v>
      </c>
      <c r="O9219" t="s">
        <v>12043</v>
      </c>
      <c r="P9219" t="s">
        <v>12044</v>
      </c>
    </row>
    <row r="9220" spans="1:16" x14ac:dyDescent="0.25">
      <c r="A9220" t="s">
        <v>1</v>
      </c>
      <c r="B9220" t="s">
        <v>11999</v>
      </c>
      <c r="C9220" t="s">
        <v>1240</v>
      </c>
      <c r="D9220" t="s">
        <v>7853</v>
      </c>
      <c r="E9220" t="s">
        <v>20</v>
      </c>
      <c r="F9220" t="b">
        <v>0</v>
      </c>
      <c r="G9220" t="s">
        <v>27</v>
      </c>
      <c r="H9220" s="4">
        <v>45779.584340277783</v>
      </c>
      <c r="I9220" t="b">
        <v>0</v>
      </c>
      <c r="J9220" t="b">
        <v>1</v>
      </c>
      <c r="K9220" t="s">
        <v>24</v>
      </c>
      <c r="L9220" t="s">
        <v>22</v>
      </c>
      <c r="M9220">
        <v>45000</v>
      </c>
      <c r="O9220" t="s">
        <v>2897</v>
      </c>
      <c r="P9220" t="s">
        <v>1749</v>
      </c>
    </row>
    <row r="9221" spans="1:16" x14ac:dyDescent="0.25">
      <c r="A9221" t="s">
        <v>28</v>
      </c>
      <c r="B9221" t="s">
        <v>7608</v>
      </c>
      <c r="C9221" t="s">
        <v>140</v>
      </c>
      <c r="D9221" t="s">
        <v>3957</v>
      </c>
      <c r="E9221" t="s">
        <v>20</v>
      </c>
      <c r="F9221" t="b">
        <v>0</v>
      </c>
      <c r="G9221" t="s">
        <v>35</v>
      </c>
      <c r="H9221" s="4">
        <v>45779.584861111107</v>
      </c>
      <c r="I9221" t="b">
        <v>0</v>
      </c>
      <c r="J9221" t="b">
        <v>0</v>
      </c>
      <c r="K9221" t="s">
        <v>24</v>
      </c>
      <c r="L9221" t="s">
        <v>36</v>
      </c>
      <c r="N9221">
        <v>40.779998779296882</v>
      </c>
      <c r="O9221" t="s">
        <v>405</v>
      </c>
      <c r="P9221" t="s">
        <v>7609</v>
      </c>
    </row>
    <row r="9222" spans="1:16" x14ac:dyDescent="0.25">
      <c r="A9222" t="s">
        <v>19</v>
      </c>
      <c r="B9222" t="s">
        <v>9941</v>
      </c>
      <c r="C9222" t="s">
        <v>555</v>
      </c>
      <c r="D9222" t="s">
        <v>3957</v>
      </c>
      <c r="E9222" t="s">
        <v>20</v>
      </c>
      <c r="F9222" t="b">
        <v>0</v>
      </c>
      <c r="G9222" t="s">
        <v>30</v>
      </c>
      <c r="H9222" s="4">
        <v>45779.584976851853</v>
      </c>
      <c r="I9222" t="b">
        <v>0</v>
      </c>
      <c r="J9222" t="b">
        <v>1</v>
      </c>
      <c r="K9222" t="s">
        <v>24</v>
      </c>
      <c r="L9222" t="s">
        <v>36</v>
      </c>
      <c r="N9222">
        <v>40.81500244140625</v>
      </c>
      <c r="O9222" t="s">
        <v>75</v>
      </c>
      <c r="P9222" t="s">
        <v>9942</v>
      </c>
    </row>
    <row r="9223" spans="1:16" x14ac:dyDescent="0.25">
      <c r="A9223" t="s">
        <v>28</v>
      </c>
      <c r="B9223" t="s">
        <v>948</v>
      </c>
      <c r="C9223" t="s">
        <v>23</v>
      </c>
      <c r="D9223" t="s">
        <v>744</v>
      </c>
      <c r="E9223" t="s">
        <v>20</v>
      </c>
      <c r="F9223" t="b">
        <v>0</v>
      </c>
      <c r="G9223" t="s">
        <v>52</v>
      </c>
      <c r="H9223" s="4">
        <v>45779.585127314807</v>
      </c>
      <c r="I9223" t="b">
        <v>0</v>
      </c>
      <c r="J9223" t="b">
        <v>0</v>
      </c>
      <c r="K9223" t="s">
        <v>24</v>
      </c>
      <c r="L9223" t="s">
        <v>22</v>
      </c>
      <c r="M9223">
        <v>161000</v>
      </c>
      <c r="O9223" t="s">
        <v>12045</v>
      </c>
      <c r="P9223" t="s">
        <v>32</v>
      </c>
    </row>
    <row r="9224" spans="1:16" x14ac:dyDescent="0.25">
      <c r="A9224" t="s">
        <v>28</v>
      </c>
      <c r="B9224" t="s">
        <v>7469</v>
      </c>
      <c r="C9224" t="s">
        <v>24</v>
      </c>
      <c r="D9224" t="s">
        <v>3973</v>
      </c>
      <c r="E9224" t="s">
        <v>20</v>
      </c>
      <c r="F9224" t="b">
        <v>0</v>
      </c>
      <c r="G9224" t="s">
        <v>27</v>
      </c>
      <c r="H9224" s="4">
        <v>45779.585509259261</v>
      </c>
      <c r="I9224" t="b">
        <v>0</v>
      </c>
      <c r="J9224" t="b">
        <v>0</v>
      </c>
      <c r="K9224" t="s">
        <v>24</v>
      </c>
      <c r="L9224" t="s">
        <v>22</v>
      </c>
      <c r="M9224">
        <v>155000</v>
      </c>
      <c r="O9224" t="s">
        <v>7470</v>
      </c>
      <c r="P9224" t="s">
        <v>7471</v>
      </c>
    </row>
    <row r="9225" spans="1:16" x14ac:dyDescent="0.25">
      <c r="A9225" t="s">
        <v>2</v>
      </c>
      <c r="B9225" t="s">
        <v>2</v>
      </c>
      <c r="C9225" t="s">
        <v>1778</v>
      </c>
      <c r="D9225" t="s">
        <v>3828</v>
      </c>
      <c r="E9225" t="s">
        <v>20</v>
      </c>
      <c r="F9225" t="b">
        <v>0</v>
      </c>
      <c r="G9225" t="s">
        <v>41</v>
      </c>
      <c r="H9225" s="4">
        <v>45779.585625</v>
      </c>
      <c r="I9225" t="b">
        <v>1</v>
      </c>
      <c r="J9225" t="b">
        <v>1</v>
      </c>
      <c r="K9225" t="s">
        <v>24</v>
      </c>
      <c r="L9225" t="s">
        <v>22</v>
      </c>
      <c r="M9225">
        <v>128825</v>
      </c>
      <c r="O9225" t="s">
        <v>2409</v>
      </c>
      <c r="P9225" t="s">
        <v>9447</v>
      </c>
    </row>
    <row r="9226" spans="1:16" x14ac:dyDescent="0.25">
      <c r="A9226" t="s">
        <v>2</v>
      </c>
      <c r="B9226" t="s">
        <v>2</v>
      </c>
      <c r="C9226" t="s">
        <v>336</v>
      </c>
      <c r="D9226" t="s">
        <v>3973</v>
      </c>
      <c r="E9226" t="s">
        <v>20</v>
      </c>
      <c r="F9226" t="b">
        <v>0</v>
      </c>
      <c r="G9226" t="s">
        <v>30</v>
      </c>
      <c r="H9226" s="4">
        <v>45779.626608796287</v>
      </c>
      <c r="I9226" t="b">
        <v>0</v>
      </c>
      <c r="J9226" t="b">
        <v>0</v>
      </c>
      <c r="K9226" t="s">
        <v>24</v>
      </c>
      <c r="L9226" t="s">
        <v>22</v>
      </c>
      <c r="M9226">
        <v>120000</v>
      </c>
      <c r="O9226" t="s">
        <v>12046</v>
      </c>
      <c r="P9226" t="s">
        <v>1757</v>
      </c>
    </row>
    <row r="9227" spans="1:16" x14ac:dyDescent="0.25">
      <c r="A9227" t="s">
        <v>2</v>
      </c>
      <c r="B9227" t="s">
        <v>12047</v>
      </c>
      <c r="C9227" t="s">
        <v>436</v>
      </c>
      <c r="D9227" t="s">
        <v>131</v>
      </c>
      <c r="E9227" t="s">
        <v>20</v>
      </c>
      <c r="F9227" t="b">
        <v>0</v>
      </c>
      <c r="G9227" t="s">
        <v>27</v>
      </c>
      <c r="H9227" s="4">
        <v>45779.627060185187</v>
      </c>
      <c r="I9227" t="b">
        <v>0</v>
      </c>
      <c r="J9227" t="b">
        <v>0</v>
      </c>
      <c r="K9227" t="s">
        <v>24</v>
      </c>
      <c r="L9227" t="s">
        <v>22</v>
      </c>
      <c r="M9227">
        <v>105000</v>
      </c>
      <c r="O9227" t="s">
        <v>131</v>
      </c>
      <c r="P9227" t="s">
        <v>2856</v>
      </c>
    </row>
    <row r="9228" spans="1:16" x14ac:dyDescent="0.25">
      <c r="A9228" t="s">
        <v>89</v>
      </c>
      <c r="B9228" t="s">
        <v>10599</v>
      </c>
      <c r="C9228" t="s">
        <v>39</v>
      </c>
      <c r="D9228" t="s">
        <v>3973</v>
      </c>
      <c r="E9228" t="s">
        <v>20</v>
      </c>
      <c r="F9228" t="b">
        <v>1</v>
      </c>
      <c r="G9228" t="s">
        <v>27</v>
      </c>
      <c r="H9228" s="4">
        <v>45779.627164351848</v>
      </c>
      <c r="I9228" t="b">
        <v>1</v>
      </c>
      <c r="J9228" t="b">
        <v>1</v>
      </c>
      <c r="K9228" t="s">
        <v>24</v>
      </c>
      <c r="L9228" t="s">
        <v>22</v>
      </c>
      <c r="M9228">
        <v>192500</v>
      </c>
      <c r="O9228" t="s">
        <v>123</v>
      </c>
      <c r="P9228" t="s">
        <v>10600</v>
      </c>
    </row>
    <row r="9229" spans="1:16" x14ac:dyDescent="0.25">
      <c r="A9229" t="s">
        <v>25</v>
      </c>
      <c r="B9229" t="s">
        <v>25</v>
      </c>
      <c r="C9229" t="s">
        <v>555</v>
      </c>
      <c r="D9229" t="s">
        <v>4084</v>
      </c>
      <c r="E9229" t="s">
        <v>20</v>
      </c>
      <c r="F9229" t="b">
        <v>0</v>
      </c>
      <c r="G9229" t="s">
        <v>30</v>
      </c>
      <c r="H9229" s="4">
        <v>45779.627523148149</v>
      </c>
      <c r="I9229" t="b">
        <v>0</v>
      </c>
      <c r="J9229" t="b">
        <v>1</v>
      </c>
      <c r="K9229" t="s">
        <v>24</v>
      </c>
      <c r="L9229" t="s">
        <v>36</v>
      </c>
      <c r="N9229">
        <v>25.2400016784668</v>
      </c>
      <c r="O9229" t="s">
        <v>2075</v>
      </c>
      <c r="P9229" t="s">
        <v>6153</v>
      </c>
    </row>
    <row r="9230" spans="1:16" x14ac:dyDescent="0.25">
      <c r="A9230" t="s">
        <v>1</v>
      </c>
      <c r="B9230" t="s">
        <v>2601</v>
      </c>
      <c r="C9230" t="s">
        <v>12048</v>
      </c>
      <c r="D9230" t="s">
        <v>3828</v>
      </c>
      <c r="E9230" t="s">
        <v>20</v>
      </c>
      <c r="F9230" t="b">
        <v>0</v>
      </c>
      <c r="G9230" t="s">
        <v>23</v>
      </c>
      <c r="H9230" s="4">
        <v>45779.641574074078</v>
      </c>
      <c r="I9230" t="b">
        <v>0</v>
      </c>
      <c r="J9230" t="b">
        <v>0</v>
      </c>
      <c r="K9230" t="s">
        <v>24</v>
      </c>
      <c r="L9230" t="s">
        <v>22</v>
      </c>
      <c r="M9230">
        <v>154271.640625</v>
      </c>
      <c r="O9230" t="s">
        <v>12049</v>
      </c>
      <c r="P9230" t="s">
        <v>12050</v>
      </c>
    </row>
    <row r="9231" spans="1:16" x14ac:dyDescent="0.25">
      <c r="A9231" t="s">
        <v>2</v>
      </c>
      <c r="B9231" t="s">
        <v>12051</v>
      </c>
      <c r="C9231" t="s">
        <v>606</v>
      </c>
      <c r="D9231" t="s">
        <v>3828</v>
      </c>
      <c r="E9231" t="s">
        <v>51</v>
      </c>
      <c r="F9231" t="b">
        <v>0</v>
      </c>
      <c r="G9231" t="s">
        <v>27</v>
      </c>
      <c r="H9231" s="4">
        <v>45779.66673611111</v>
      </c>
      <c r="I9231" t="b">
        <v>1</v>
      </c>
      <c r="J9231" t="b">
        <v>0</v>
      </c>
      <c r="K9231" t="s">
        <v>24</v>
      </c>
      <c r="L9231" t="s">
        <v>36</v>
      </c>
      <c r="N9231">
        <v>85</v>
      </c>
      <c r="O9231" t="s">
        <v>10489</v>
      </c>
      <c r="P9231" t="s">
        <v>338</v>
      </c>
    </row>
    <row r="9232" spans="1:16" x14ac:dyDescent="0.25">
      <c r="A9232" t="s">
        <v>139</v>
      </c>
      <c r="B9232" t="s">
        <v>12052</v>
      </c>
      <c r="C9232" t="s">
        <v>2936</v>
      </c>
      <c r="D9232" t="s">
        <v>3973</v>
      </c>
      <c r="E9232" t="s">
        <v>20</v>
      </c>
      <c r="F9232" t="b">
        <v>0</v>
      </c>
      <c r="G9232" t="s">
        <v>35</v>
      </c>
      <c r="H9232" s="4">
        <v>45779.667245370372</v>
      </c>
      <c r="I9232" t="b">
        <v>0</v>
      </c>
      <c r="J9232" t="b">
        <v>0</v>
      </c>
      <c r="K9232" t="s">
        <v>24</v>
      </c>
      <c r="L9232" t="s">
        <v>22</v>
      </c>
      <c r="M9232">
        <v>135000</v>
      </c>
      <c r="O9232" t="s">
        <v>12053</v>
      </c>
      <c r="P9232" t="s">
        <v>1152</v>
      </c>
    </row>
    <row r="9233" spans="1:16" x14ac:dyDescent="0.25">
      <c r="A9233" t="s">
        <v>1</v>
      </c>
      <c r="B9233" t="s">
        <v>3250</v>
      </c>
      <c r="C9233" t="s">
        <v>39</v>
      </c>
      <c r="D9233" t="s">
        <v>3973</v>
      </c>
      <c r="E9233" t="s">
        <v>51</v>
      </c>
      <c r="F9233" t="b">
        <v>1</v>
      </c>
      <c r="G9233" t="s">
        <v>35</v>
      </c>
      <c r="H9233" s="4">
        <v>45779.66815972222</v>
      </c>
      <c r="I9233" t="b">
        <v>0</v>
      </c>
      <c r="J9233" t="b">
        <v>0</v>
      </c>
      <c r="K9233" t="s">
        <v>24</v>
      </c>
      <c r="L9233" t="s">
        <v>36</v>
      </c>
      <c r="N9233">
        <v>65</v>
      </c>
      <c r="O9233" t="s">
        <v>10982</v>
      </c>
      <c r="P9233" t="s">
        <v>1242</v>
      </c>
    </row>
    <row r="9234" spans="1:16" x14ac:dyDescent="0.25">
      <c r="A9234" t="s">
        <v>0</v>
      </c>
      <c r="B9234" t="s">
        <v>12054</v>
      </c>
      <c r="C9234" t="s">
        <v>985</v>
      </c>
      <c r="D9234" t="s">
        <v>3973</v>
      </c>
      <c r="E9234" t="s">
        <v>51</v>
      </c>
      <c r="F9234" t="b">
        <v>0</v>
      </c>
      <c r="G9234" t="s">
        <v>27</v>
      </c>
      <c r="H9234" s="4">
        <v>45779.708437499998</v>
      </c>
      <c r="I9234" t="b">
        <v>1</v>
      </c>
      <c r="J9234" t="b">
        <v>0</v>
      </c>
      <c r="K9234" t="s">
        <v>24</v>
      </c>
      <c r="L9234" t="s">
        <v>36</v>
      </c>
      <c r="N9234">
        <v>62.5</v>
      </c>
      <c r="O9234" t="s">
        <v>81</v>
      </c>
      <c r="P9234" t="s">
        <v>7465</v>
      </c>
    </row>
    <row r="9235" spans="1:16" x14ac:dyDescent="0.25">
      <c r="A9235" t="s">
        <v>2</v>
      </c>
      <c r="B9235" t="s">
        <v>12000</v>
      </c>
      <c r="C9235" t="s">
        <v>12001</v>
      </c>
      <c r="D9235" t="s">
        <v>3828</v>
      </c>
      <c r="E9235" t="s">
        <v>20</v>
      </c>
      <c r="F9235" t="b">
        <v>0</v>
      </c>
      <c r="G9235" t="s">
        <v>41</v>
      </c>
      <c r="H9235" s="4">
        <v>45779.710231481477</v>
      </c>
      <c r="I9235" t="b">
        <v>0</v>
      </c>
      <c r="J9235" t="b">
        <v>1</v>
      </c>
      <c r="K9235" t="s">
        <v>24</v>
      </c>
      <c r="L9235" t="s">
        <v>22</v>
      </c>
      <c r="M9235">
        <v>75000</v>
      </c>
      <c r="O9235" t="s">
        <v>12002</v>
      </c>
      <c r="P9235" t="s">
        <v>12003</v>
      </c>
    </row>
    <row r="9236" spans="1:16" x14ac:dyDescent="0.25">
      <c r="A9236" t="s">
        <v>2</v>
      </c>
      <c r="B9236" t="s">
        <v>9401</v>
      </c>
      <c r="C9236" t="s">
        <v>633</v>
      </c>
      <c r="D9236" t="s">
        <v>2208</v>
      </c>
      <c r="E9236" t="s">
        <v>20</v>
      </c>
      <c r="F9236" t="b">
        <v>0</v>
      </c>
      <c r="G9236" t="s">
        <v>27</v>
      </c>
      <c r="H9236" s="4">
        <v>45779.710277777784</v>
      </c>
      <c r="I9236" t="b">
        <v>0</v>
      </c>
      <c r="J9236" t="b">
        <v>1</v>
      </c>
      <c r="K9236" t="s">
        <v>24</v>
      </c>
      <c r="L9236" t="s">
        <v>22</v>
      </c>
      <c r="M9236">
        <v>135000</v>
      </c>
      <c r="O9236" t="s">
        <v>3506</v>
      </c>
      <c r="P9236" t="s">
        <v>9402</v>
      </c>
    </row>
    <row r="9237" spans="1:16" x14ac:dyDescent="0.25">
      <c r="A9237" t="s">
        <v>2</v>
      </c>
      <c r="B9237" t="s">
        <v>6769</v>
      </c>
      <c r="C9237" t="s">
        <v>5287</v>
      </c>
      <c r="D9237" t="s">
        <v>5243</v>
      </c>
      <c r="E9237" t="s">
        <v>20</v>
      </c>
      <c r="F9237" t="b">
        <v>0</v>
      </c>
      <c r="G9237" t="s">
        <v>27</v>
      </c>
      <c r="H9237" s="4">
        <v>45779.710601851853</v>
      </c>
      <c r="I9237" t="b">
        <v>0</v>
      </c>
      <c r="J9237" t="b">
        <v>1</v>
      </c>
      <c r="K9237" t="s">
        <v>24</v>
      </c>
      <c r="L9237" t="s">
        <v>22</v>
      </c>
      <c r="M9237">
        <v>165000</v>
      </c>
      <c r="O9237" t="s">
        <v>2912</v>
      </c>
      <c r="P9237" t="s">
        <v>6770</v>
      </c>
    </row>
    <row r="9238" spans="1:16" x14ac:dyDescent="0.25">
      <c r="A9238" t="s">
        <v>25</v>
      </c>
      <c r="B9238" t="s">
        <v>12011</v>
      </c>
      <c r="C9238" t="s">
        <v>203</v>
      </c>
      <c r="D9238" t="s">
        <v>3973</v>
      </c>
      <c r="E9238" t="s">
        <v>20</v>
      </c>
      <c r="F9238" t="b">
        <v>0</v>
      </c>
      <c r="G9238" t="s">
        <v>23</v>
      </c>
      <c r="H9238" s="4">
        <v>45779.727685185193</v>
      </c>
      <c r="I9238" t="b">
        <v>0</v>
      </c>
      <c r="J9238" t="b">
        <v>1</v>
      </c>
      <c r="K9238" t="s">
        <v>24</v>
      </c>
      <c r="L9238" t="s">
        <v>22</v>
      </c>
      <c r="M9238">
        <v>95000</v>
      </c>
      <c r="O9238" t="s">
        <v>12012</v>
      </c>
      <c r="P9238" t="s">
        <v>2804</v>
      </c>
    </row>
    <row r="9239" spans="1:16" x14ac:dyDescent="0.25">
      <c r="A9239" t="s">
        <v>139</v>
      </c>
      <c r="B9239" t="s">
        <v>2126</v>
      </c>
      <c r="C9239" t="s">
        <v>2102</v>
      </c>
      <c r="D9239" t="s">
        <v>3973</v>
      </c>
      <c r="E9239" t="s">
        <v>20</v>
      </c>
      <c r="F9239" t="b">
        <v>0</v>
      </c>
      <c r="G9239" t="s">
        <v>41</v>
      </c>
      <c r="H9239" s="4">
        <v>45779.750324074077</v>
      </c>
      <c r="I9239" t="b">
        <v>0</v>
      </c>
      <c r="J9239" t="b">
        <v>0</v>
      </c>
      <c r="K9239" t="s">
        <v>24</v>
      </c>
      <c r="L9239" t="s">
        <v>22</v>
      </c>
      <c r="M9239">
        <v>90000</v>
      </c>
      <c r="O9239" t="s">
        <v>12055</v>
      </c>
    </row>
    <row r="9240" spans="1:16" x14ac:dyDescent="0.25">
      <c r="A9240" t="s">
        <v>28</v>
      </c>
      <c r="B9240" t="s">
        <v>3623</v>
      </c>
      <c r="C9240" t="s">
        <v>606</v>
      </c>
      <c r="D9240" t="s">
        <v>3973</v>
      </c>
      <c r="E9240" t="s">
        <v>20</v>
      </c>
      <c r="F9240" t="b">
        <v>0</v>
      </c>
      <c r="G9240" t="s">
        <v>27</v>
      </c>
      <c r="H9240" s="4">
        <v>45779.751192129632</v>
      </c>
      <c r="I9240" t="b">
        <v>0</v>
      </c>
      <c r="J9240" t="b">
        <v>0</v>
      </c>
      <c r="K9240" t="s">
        <v>24</v>
      </c>
      <c r="L9240" t="s">
        <v>22</v>
      </c>
      <c r="M9240">
        <v>165000</v>
      </c>
      <c r="O9240" t="s">
        <v>729</v>
      </c>
      <c r="P9240" t="s">
        <v>12056</v>
      </c>
    </row>
    <row r="9241" spans="1:16" x14ac:dyDescent="0.25">
      <c r="A9241" t="s">
        <v>2</v>
      </c>
      <c r="B9241" t="s">
        <v>8530</v>
      </c>
      <c r="C9241" t="s">
        <v>26</v>
      </c>
      <c r="D9241" t="s">
        <v>3957</v>
      </c>
      <c r="E9241" t="s">
        <v>20</v>
      </c>
      <c r="F9241" t="b">
        <v>0</v>
      </c>
      <c r="G9241" t="s">
        <v>23</v>
      </c>
      <c r="H9241" s="4">
        <v>45779.768310185187</v>
      </c>
      <c r="I9241" t="b">
        <v>0</v>
      </c>
      <c r="J9241" t="b">
        <v>1</v>
      </c>
      <c r="K9241" t="s">
        <v>24</v>
      </c>
      <c r="L9241" t="s">
        <v>36</v>
      </c>
      <c r="N9241">
        <v>61.159996032714837</v>
      </c>
      <c r="O9241" t="s">
        <v>8531</v>
      </c>
      <c r="P9241" t="s">
        <v>8532</v>
      </c>
    </row>
    <row r="9242" spans="1:16" x14ac:dyDescent="0.25">
      <c r="A9242" t="s">
        <v>1</v>
      </c>
      <c r="B9242" t="s">
        <v>264</v>
      </c>
      <c r="C9242" t="s">
        <v>304</v>
      </c>
      <c r="D9242" t="s">
        <v>3973</v>
      </c>
      <c r="E9242" t="s">
        <v>20</v>
      </c>
      <c r="F9242" t="b">
        <v>0</v>
      </c>
      <c r="G9242" t="s">
        <v>27</v>
      </c>
      <c r="H9242" s="4">
        <v>45779.792581018519</v>
      </c>
      <c r="I9242" t="b">
        <v>0</v>
      </c>
      <c r="J9242" t="b">
        <v>0</v>
      </c>
      <c r="K9242" t="s">
        <v>24</v>
      </c>
      <c r="L9242" t="s">
        <v>22</v>
      </c>
      <c r="M9242">
        <v>135000</v>
      </c>
      <c r="O9242" t="s">
        <v>12004</v>
      </c>
      <c r="P9242" t="s">
        <v>12005</v>
      </c>
    </row>
    <row r="9243" spans="1:16" x14ac:dyDescent="0.25">
      <c r="A9243" t="s">
        <v>2</v>
      </c>
      <c r="B9243" t="s">
        <v>2</v>
      </c>
      <c r="C9243" t="s">
        <v>612</v>
      </c>
      <c r="D9243" t="s">
        <v>3973</v>
      </c>
      <c r="E9243" t="s">
        <v>20</v>
      </c>
      <c r="F9243" t="b">
        <v>0</v>
      </c>
      <c r="G9243" t="s">
        <v>27</v>
      </c>
      <c r="H9243" s="4">
        <v>45779.792928240742</v>
      </c>
      <c r="I9243" t="b">
        <v>0</v>
      </c>
      <c r="J9243" t="b">
        <v>1</v>
      </c>
      <c r="K9243" t="s">
        <v>24</v>
      </c>
      <c r="L9243" t="s">
        <v>22</v>
      </c>
      <c r="M9243">
        <v>105000</v>
      </c>
      <c r="O9243" t="s">
        <v>12057</v>
      </c>
      <c r="P9243" t="s">
        <v>12058</v>
      </c>
    </row>
    <row r="9244" spans="1:16" x14ac:dyDescent="0.25">
      <c r="A9244" t="s">
        <v>25</v>
      </c>
      <c r="B9244" t="s">
        <v>12059</v>
      </c>
      <c r="C9244" t="s">
        <v>203</v>
      </c>
      <c r="D9244" t="s">
        <v>2208</v>
      </c>
      <c r="E9244" t="s">
        <v>20</v>
      </c>
      <c r="F9244" t="b">
        <v>0</v>
      </c>
      <c r="G9244" t="s">
        <v>23</v>
      </c>
      <c r="H9244" s="4">
        <v>45779.80809027778</v>
      </c>
      <c r="I9244" t="b">
        <v>0</v>
      </c>
      <c r="J9244" t="b">
        <v>0</v>
      </c>
      <c r="K9244" t="s">
        <v>24</v>
      </c>
      <c r="L9244" t="s">
        <v>22</v>
      </c>
      <c r="M9244">
        <v>107800</v>
      </c>
      <c r="O9244" t="s">
        <v>12060</v>
      </c>
      <c r="P9244" t="s">
        <v>12061</v>
      </c>
    </row>
    <row r="9245" spans="1:16" x14ac:dyDescent="0.25">
      <c r="A9245" t="s">
        <v>25</v>
      </c>
      <c r="B9245" t="s">
        <v>8199</v>
      </c>
      <c r="C9245" t="s">
        <v>985</v>
      </c>
      <c r="D9245" t="s">
        <v>3973</v>
      </c>
      <c r="E9245" t="s">
        <v>51</v>
      </c>
      <c r="F9245" t="b">
        <v>0</v>
      </c>
      <c r="G9245" t="s">
        <v>27</v>
      </c>
      <c r="H9245" s="4">
        <v>45779.833414351851</v>
      </c>
      <c r="I9245" t="b">
        <v>0</v>
      </c>
      <c r="J9245" t="b">
        <v>0</v>
      </c>
      <c r="K9245" t="s">
        <v>24</v>
      </c>
      <c r="L9245" t="s">
        <v>36</v>
      </c>
      <c r="N9245">
        <v>75.5</v>
      </c>
      <c r="O9245" t="s">
        <v>1392</v>
      </c>
      <c r="P9245" t="s">
        <v>2754</v>
      </c>
    </row>
    <row r="9246" spans="1:16" x14ac:dyDescent="0.25">
      <c r="A9246" t="s">
        <v>1</v>
      </c>
      <c r="B9246" t="s">
        <v>12062</v>
      </c>
      <c r="C9246" t="s">
        <v>82</v>
      </c>
      <c r="D9246" t="s">
        <v>3973</v>
      </c>
      <c r="E9246" t="s">
        <v>20</v>
      </c>
      <c r="F9246" t="b">
        <v>0</v>
      </c>
      <c r="G9246" t="s">
        <v>27</v>
      </c>
      <c r="H9246" s="4">
        <v>45779.833437499998</v>
      </c>
      <c r="I9246" t="b">
        <v>0</v>
      </c>
      <c r="J9246" t="b">
        <v>1</v>
      </c>
      <c r="K9246" t="s">
        <v>24</v>
      </c>
      <c r="L9246" t="s">
        <v>22</v>
      </c>
      <c r="M9246">
        <v>90935</v>
      </c>
      <c r="O9246" t="s">
        <v>6480</v>
      </c>
      <c r="P9246" t="s">
        <v>12063</v>
      </c>
    </row>
    <row r="9247" spans="1:16" x14ac:dyDescent="0.25">
      <c r="A9247" t="s">
        <v>2</v>
      </c>
      <c r="B9247" t="s">
        <v>2875</v>
      </c>
      <c r="C9247" t="s">
        <v>39</v>
      </c>
      <c r="D9247" t="s">
        <v>3973</v>
      </c>
      <c r="E9247" t="s">
        <v>20</v>
      </c>
      <c r="F9247" t="b">
        <v>1</v>
      </c>
      <c r="G9247" t="s">
        <v>27</v>
      </c>
      <c r="H9247" s="4">
        <v>45779.835277777784</v>
      </c>
      <c r="I9247" t="b">
        <v>1</v>
      </c>
      <c r="J9247" t="b">
        <v>0</v>
      </c>
      <c r="K9247" t="s">
        <v>24</v>
      </c>
      <c r="L9247" t="s">
        <v>22</v>
      </c>
      <c r="M9247">
        <v>122500</v>
      </c>
      <c r="O9247" t="s">
        <v>12064</v>
      </c>
      <c r="P9247" t="s">
        <v>2802</v>
      </c>
    </row>
    <row r="9248" spans="1:16" x14ac:dyDescent="0.25">
      <c r="A9248" t="s">
        <v>2</v>
      </c>
      <c r="B9248" t="s">
        <v>12065</v>
      </c>
      <c r="C9248" t="s">
        <v>1588</v>
      </c>
      <c r="D9248" t="s">
        <v>3828</v>
      </c>
      <c r="E9248" t="s">
        <v>20</v>
      </c>
      <c r="F9248" t="b">
        <v>0</v>
      </c>
      <c r="G9248" t="s">
        <v>41</v>
      </c>
      <c r="H9248" s="4">
        <v>45779.835682870369</v>
      </c>
      <c r="I9248" t="b">
        <v>1</v>
      </c>
      <c r="J9248" t="b">
        <v>1</v>
      </c>
      <c r="K9248" t="s">
        <v>24</v>
      </c>
      <c r="L9248" t="s">
        <v>22</v>
      </c>
      <c r="M9248">
        <v>138500</v>
      </c>
      <c r="O9248" t="s">
        <v>12066</v>
      </c>
      <c r="P9248" t="s">
        <v>12067</v>
      </c>
    </row>
    <row r="9249" spans="1:16" x14ac:dyDescent="0.25">
      <c r="A9249" t="s">
        <v>1</v>
      </c>
      <c r="B9249" t="s">
        <v>4941</v>
      </c>
      <c r="C9249" t="s">
        <v>2154</v>
      </c>
      <c r="D9249" t="s">
        <v>3973</v>
      </c>
      <c r="E9249" t="s">
        <v>20</v>
      </c>
      <c r="F9249" t="b">
        <v>0</v>
      </c>
      <c r="G9249" t="s">
        <v>27</v>
      </c>
      <c r="H9249" s="4">
        <v>45779.849606481483</v>
      </c>
      <c r="I9249" t="b">
        <v>0</v>
      </c>
      <c r="J9249" t="b">
        <v>0</v>
      </c>
      <c r="K9249" t="s">
        <v>24</v>
      </c>
      <c r="L9249" t="s">
        <v>22</v>
      </c>
      <c r="M9249">
        <v>177500</v>
      </c>
      <c r="O9249" t="s">
        <v>381</v>
      </c>
      <c r="P9249" t="s">
        <v>4942</v>
      </c>
    </row>
    <row r="9250" spans="1:16" x14ac:dyDescent="0.25">
      <c r="A9250" t="s">
        <v>0</v>
      </c>
      <c r="B9250" t="s">
        <v>7592</v>
      </c>
      <c r="C9250" t="s">
        <v>82</v>
      </c>
      <c r="D9250" t="s">
        <v>3973</v>
      </c>
      <c r="E9250" t="s">
        <v>20</v>
      </c>
      <c r="F9250" t="b">
        <v>0</v>
      </c>
      <c r="G9250" t="s">
        <v>27</v>
      </c>
      <c r="H9250" s="4">
        <v>45779.8750462963</v>
      </c>
      <c r="I9250" t="b">
        <v>0</v>
      </c>
      <c r="J9250" t="b">
        <v>1</v>
      </c>
      <c r="K9250" t="s">
        <v>24</v>
      </c>
      <c r="L9250" t="s">
        <v>22</v>
      </c>
      <c r="M9250">
        <v>130000</v>
      </c>
      <c r="O9250" t="s">
        <v>387</v>
      </c>
      <c r="P9250" t="s">
        <v>7593</v>
      </c>
    </row>
    <row r="9251" spans="1:16" x14ac:dyDescent="0.25">
      <c r="A9251" t="s">
        <v>40</v>
      </c>
      <c r="B9251" t="s">
        <v>40</v>
      </c>
      <c r="C9251" t="s">
        <v>11897</v>
      </c>
      <c r="D9251" t="s">
        <v>3828</v>
      </c>
      <c r="E9251" t="s">
        <v>20</v>
      </c>
      <c r="F9251" t="b">
        <v>0</v>
      </c>
      <c r="G9251" t="s">
        <v>30</v>
      </c>
      <c r="H9251" s="4">
        <v>45779.877974537027</v>
      </c>
      <c r="I9251" t="b">
        <v>1</v>
      </c>
      <c r="J9251" t="b">
        <v>0</v>
      </c>
      <c r="K9251" t="s">
        <v>24</v>
      </c>
      <c r="L9251" t="s">
        <v>22</v>
      </c>
      <c r="M9251">
        <v>115000</v>
      </c>
      <c r="O9251" t="s">
        <v>12068</v>
      </c>
      <c r="P9251" t="s">
        <v>12069</v>
      </c>
    </row>
    <row r="9252" spans="1:16" x14ac:dyDescent="0.25">
      <c r="A9252" t="s">
        <v>2</v>
      </c>
      <c r="B9252" t="s">
        <v>195</v>
      </c>
      <c r="C9252" t="s">
        <v>1243</v>
      </c>
      <c r="D9252" t="s">
        <v>4035</v>
      </c>
      <c r="E9252" t="s">
        <v>20</v>
      </c>
      <c r="F9252" t="b">
        <v>0</v>
      </c>
      <c r="G9252" t="s">
        <v>414</v>
      </c>
      <c r="H9252" s="4">
        <v>45779.882592592592</v>
      </c>
      <c r="I9252" t="b">
        <v>0</v>
      </c>
      <c r="J9252" t="b">
        <v>0</v>
      </c>
      <c r="K9252" t="s">
        <v>414</v>
      </c>
      <c r="L9252" t="s">
        <v>22</v>
      </c>
      <c r="M9252">
        <v>83999.5</v>
      </c>
      <c r="O9252" t="s">
        <v>695</v>
      </c>
      <c r="P9252" t="s">
        <v>7262</v>
      </c>
    </row>
    <row r="9253" spans="1:16" x14ac:dyDescent="0.25">
      <c r="A9253" t="s">
        <v>2</v>
      </c>
      <c r="B9253" t="s">
        <v>12070</v>
      </c>
      <c r="C9253" t="s">
        <v>2539</v>
      </c>
      <c r="D9253" t="s">
        <v>3828</v>
      </c>
      <c r="E9253" t="s">
        <v>219</v>
      </c>
      <c r="F9253" t="b">
        <v>0</v>
      </c>
      <c r="G9253" t="s">
        <v>23</v>
      </c>
      <c r="H9253" s="4">
        <v>45779.906504629631</v>
      </c>
      <c r="I9253" t="b">
        <v>1</v>
      </c>
      <c r="J9253" t="b">
        <v>0</v>
      </c>
      <c r="K9253" t="s">
        <v>24</v>
      </c>
      <c r="L9253" t="s">
        <v>36</v>
      </c>
      <c r="N9253">
        <v>92.5</v>
      </c>
      <c r="O9253" t="s">
        <v>6991</v>
      </c>
      <c r="P9253" t="s">
        <v>12071</v>
      </c>
    </row>
    <row r="9254" spans="1:16" x14ac:dyDescent="0.25">
      <c r="A9254" t="s">
        <v>2</v>
      </c>
      <c r="B9254" t="s">
        <v>12051</v>
      </c>
      <c r="C9254" t="s">
        <v>606</v>
      </c>
      <c r="D9254" t="s">
        <v>3828</v>
      </c>
      <c r="E9254" t="s">
        <v>51</v>
      </c>
      <c r="F9254" t="b">
        <v>0</v>
      </c>
      <c r="G9254" t="s">
        <v>41</v>
      </c>
      <c r="H9254" s="4">
        <v>45779.918981481482</v>
      </c>
      <c r="I9254" t="b">
        <v>1</v>
      </c>
      <c r="J9254" t="b">
        <v>0</v>
      </c>
      <c r="K9254" t="s">
        <v>24</v>
      </c>
      <c r="L9254" t="s">
        <v>36</v>
      </c>
      <c r="N9254">
        <v>72.5</v>
      </c>
      <c r="O9254" t="s">
        <v>3796</v>
      </c>
      <c r="P9254" t="s">
        <v>12072</v>
      </c>
    </row>
    <row r="9255" spans="1:16" x14ac:dyDescent="0.25">
      <c r="A9255" t="s">
        <v>28</v>
      </c>
      <c r="B9255" t="s">
        <v>12073</v>
      </c>
      <c r="C9255" t="s">
        <v>203</v>
      </c>
      <c r="D9255" t="s">
        <v>3973</v>
      </c>
      <c r="E9255" t="s">
        <v>51</v>
      </c>
      <c r="F9255" t="b">
        <v>0</v>
      </c>
      <c r="G9255" t="s">
        <v>23</v>
      </c>
      <c r="H9255" s="4">
        <v>45779.948344907411</v>
      </c>
      <c r="I9255" t="b">
        <v>0</v>
      </c>
      <c r="J9255" t="b">
        <v>0</v>
      </c>
      <c r="K9255" t="s">
        <v>24</v>
      </c>
      <c r="L9255" t="s">
        <v>36</v>
      </c>
      <c r="N9255">
        <v>67.5</v>
      </c>
      <c r="O9255" t="s">
        <v>3527</v>
      </c>
      <c r="P9255" t="s">
        <v>12074</v>
      </c>
    </row>
    <row r="9256" spans="1:16" x14ac:dyDescent="0.25">
      <c r="A9256" t="s">
        <v>19</v>
      </c>
      <c r="B9256" t="s">
        <v>12006</v>
      </c>
      <c r="C9256" t="s">
        <v>82</v>
      </c>
      <c r="D9256" t="s">
        <v>3973</v>
      </c>
      <c r="E9256" t="s">
        <v>20</v>
      </c>
      <c r="F9256" t="b">
        <v>0</v>
      </c>
      <c r="G9256" t="s">
        <v>27</v>
      </c>
      <c r="H9256" s="4">
        <v>45779.958379629628</v>
      </c>
      <c r="I9256" t="b">
        <v>1</v>
      </c>
      <c r="J9256" t="b">
        <v>1</v>
      </c>
      <c r="K9256" t="s">
        <v>24</v>
      </c>
      <c r="L9256" t="s">
        <v>22</v>
      </c>
      <c r="M9256">
        <v>211500</v>
      </c>
      <c r="O9256" t="s">
        <v>12007</v>
      </c>
    </row>
    <row r="9257" spans="1:16" x14ac:dyDescent="0.25">
      <c r="A9257" t="s">
        <v>0</v>
      </c>
      <c r="B9257" t="s">
        <v>1246</v>
      </c>
      <c r="C9257" t="s">
        <v>5180</v>
      </c>
      <c r="D9257" t="s">
        <v>2208</v>
      </c>
      <c r="E9257" t="s">
        <v>20</v>
      </c>
      <c r="F9257" t="b">
        <v>0</v>
      </c>
      <c r="G9257" t="s">
        <v>27</v>
      </c>
      <c r="H9257" s="4">
        <v>45779.958460648151</v>
      </c>
      <c r="I9257" t="b">
        <v>0</v>
      </c>
      <c r="J9257" t="b">
        <v>0</v>
      </c>
      <c r="K9257" t="s">
        <v>24</v>
      </c>
      <c r="L9257" t="s">
        <v>22</v>
      </c>
      <c r="M9257">
        <v>110000</v>
      </c>
      <c r="O9257" t="s">
        <v>5181</v>
      </c>
      <c r="P9257" t="s">
        <v>5182</v>
      </c>
    </row>
    <row r="9258" spans="1:16" x14ac:dyDescent="0.25">
      <c r="A9258" t="s">
        <v>19</v>
      </c>
      <c r="B9258" t="s">
        <v>12008</v>
      </c>
      <c r="C9258" t="s">
        <v>71</v>
      </c>
      <c r="D9258" t="s">
        <v>3973</v>
      </c>
      <c r="E9258" t="s">
        <v>20</v>
      </c>
      <c r="F9258" t="b">
        <v>0</v>
      </c>
      <c r="G9258" t="s">
        <v>27</v>
      </c>
      <c r="H9258" s="4">
        <v>45779.960034722222</v>
      </c>
      <c r="I9258" t="b">
        <v>1</v>
      </c>
      <c r="J9258" t="b">
        <v>1</v>
      </c>
      <c r="K9258" t="s">
        <v>24</v>
      </c>
      <c r="L9258" t="s">
        <v>22</v>
      </c>
      <c r="M9258">
        <v>160000</v>
      </c>
      <c r="O9258" t="s">
        <v>1172</v>
      </c>
      <c r="P9258" t="s">
        <v>582</v>
      </c>
    </row>
    <row r="9259" spans="1:16" x14ac:dyDescent="0.25">
      <c r="A9259" t="s">
        <v>2</v>
      </c>
      <c r="B9259" t="s">
        <v>2314</v>
      </c>
      <c r="C9259" t="s">
        <v>114</v>
      </c>
      <c r="D9259" t="s">
        <v>3973</v>
      </c>
      <c r="E9259" t="s">
        <v>20</v>
      </c>
      <c r="F9259" t="b">
        <v>0</v>
      </c>
      <c r="G9259" t="s">
        <v>27</v>
      </c>
      <c r="H9259" s="4">
        <v>45779.960069444453</v>
      </c>
      <c r="I9259" t="b">
        <v>0</v>
      </c>
      <c r="J9259" t="b">
        <v>1</v>
      </c>
      <c r="K9259" t="s">
        <v>24</v>
      </c>
      <c r="L9259" t="s">
        <v>22</v>
      </c>
      <c r="M9259">
        <v>162000</v>
      </c>
      <c r="O9259" t="s">
        <v>173</v>
      </c>
      <c r="P9259" t="s">
        <v>12009</v>
      </c>
    </row>
    <row r="9260" spans="1:16" x14ac:dyDescent="0.25">
      <c r="A9260" t="s">
        <v>0</v>
      </c>
      <c r="B9260" t="s">
        <v>2449</v>
      </c>
      <c r="C9260" t="s">
        <v>192</v>
      </c>
      <c r="D9260" t="s">
        <v>3973</v>
      </c>
      <c r="E9260" t="s">
        <v>20</v>
      </c>
      <c r="F9260" t="b">
        <v>0</v>
      </c>
      <c r="G9260" t="s">
        <v>23</v>
      </c>
      <c r="H9260" s="4">
        <v>45779.974641203713</v>
      </c>
      <c r="I9260" t="b">
        <v>0</v>
      </c>
      <c r="J9260" t="b">
        <v>0</v>
      </c>
      <c r="K9260" t="s">
        <v>24</v>
      </c>
      <c r="L9260" t="s">
        <v>22</v>
      </c>
      <c r="M9260">
        <v>124500</v>
      </c>
      <c r="O9260" t="s">
        <v>91</v>
      </c>
      <c r="P9260" t="s">
        <v>12075</v>
      </c>
    </row>
    <row r="9261" spans="1:16" x14ac:dyDescent="0.25">
      <c r="A9261" t="s">
        <v>0</v>
      </c>
      <c r="B9261" t="s">
        <v>12076</v>
      </c>
      <c r="C9261" t="s">
        <v>360</v>
      </c>
      <c r="D9261" t="s">
        <v>3828</v>
      </c>
      <c r="E9261" t="s">
        <v>20</v>
      </c>
      <c r="F9261" t="b">
        <v>0</v>
      </c>
      <c r="G9261" t="s">
        <v>27</v>
      </c>
      <c r="H9261" s="4">
        <v>45780.000115740739</v>
      </c>
      <c r="I9261" t="b">
        <v>1</v>
      </c>
      <c r="J9261" t="b">
        <v>0</v>
      </c>
      <c r="K9261" t="s">
        <v>24</v>
      </c>
      <c r="L9261" t="s">
        <v>22</v>
      </c>
      <c r="M9261">
        <v>117300</v>
      </c>
      <c r="O9261" t="s">
        <v>12077</v>
      </c>
      <c r="P9261" t="s">
        <v>12078</v>
      </c>
    </row>
    <row r="9262" spans="1:16" x14ac:dyDescent="0.25">
      <c r="A9262" t="s">
        <v>40</v>
      </c>
      <c r="B9262" t="s">
        <v>1786</v>
      </c>
      <c r="C9262" t="s">
        <v>622</v>
      </c>
      <c r="D9262" t="s">
        <v>254</v>
      </c>
      <c r="E9262" t="s">
        <v>20</v>
      </c>
      <c r="F9262" t="b">
        <v>0</v>
      </c>
      <c r="G9262" t="s">
        <v>35</v>
      </c>
      <c r="H9262" s="4">
        <v>45780.002523148149</v>
      </c>
      <c r="I9262" t="b">
        <v>0</v>
      </c>
      <c r="J9262" t="b">
        <v>1</v>
      </c>
      <c r="K9262" t="s">
        <v>24</v>
      </c>
      <c r="L9262" t="s">
        <v>22</v>
      </c>
      <c r="M9262">
        <v>177675</v>
      </c>
      <c r="O9262" t="s">
        <v>254</v>
      </c>
      <c r="P9262" t="s">
        <v>12079</v>
      </c>
    </row>
    <row r="9263" spans="1:16" x14ac:dyDescent="0.25">
      <c r="A9263" t="s">
        <v>25</v>
      </c>
      <c r="B9263" t="s">
        <v>3710</v>
      </c>
      <c r="C9263" t="s">
        <v>2234</v>
      </c>
      <c r="D9263" t="s">
        <v>3828</v>
      </c>
      <c r="E9263" t="s">
        <v>20</v>
      </c>
      <c r="F9263" t="b">
        <v>0</v>
      </c>
      <c r="G9263" t="s">
        <v>30</v>
      </c>
      <c r="H9263" s="4">
        <v>45780.084097222221</v>
      </c>
      <c r="I9263" t="b">
        <v>0</v>
      </c>
      <c r="J9263" t="b">
        <v>0</v>
      </c>
      <c r="K9263" t="s">
        <v>24</v>
      </c>
      <c r="L9263" t="s">
        <v>22</v>
      </c>
      <c r="M9263">
        <v>72500</v>
      </c>
      <c r="O9263" t="s">
        <v>3433</v>
      </c>
      <c r="P9263" t="s">
        <v>12080</v>
      </c>
    </row>
    <row r="9264" spans="1:16" x14ac:dyDescent="0.25">
      <c r="A9264" t="s">
        <v>1</v>
      </c>
      <c r="B9264" t="s">
        <v>12081</v>
      </c>
      <c r="C9264" t="s">
        <v>87</v>
      </c>
      <c r="D9264" t="s">
        <v>3957</v>
      </c>
      <c r="E9264" t="s">
        <v>20</v>
      </c>
      <c r="F9264" t="b">
        <v>0</v>
      </c>
      <c r="G9264" t="s">
        <v>30</v>
      </c>
      <c r="H9264" s="4">
        <v>45780.126712962963</v>
      </c>
      <c r="I9264" t="b">
        <v>0</v>
      </c>
      <c r="J9264" t="b">
        <v>0</v>
      </c>
      <c r="K9264" t="s">
        <v>24</v>
      </c>
      <c r="L9264" t="s">
        <v>36</v>
      </c>
      <c r="N9264">
        <v>33.954998016357422</v>
      </c>
      <c r="O9264" t="s">
        <v>294</v>
      </c>
      <c r="P9264" t="s">
        <v>12082</v>
      </c>
    </row>
    <row r="9265" spans="1:16" x14ac:dyDescent="0.25">
      <c r="A9265" t="s">
        <v>0</v>
      </c>
      <c r="B9265" t="s">
        <v>12019</v>
      </c>
      <c r="C9265" t="s">
        <v>606</v>
      </c>
      <c r="D9265" t="s">
        <v>261</v>
      </c>
      <c r="E9265" t="s">
        <v>20</v>
      </c>
      <c r="F9265" t="b">
        <v>0</v>
      </c>
      <c r="G9265" t="s">
        <v>27</v>
      </c>
      <c r="H9265" s="4">
        <v>45780.250069444453</v>
      </c>
      <c r="I9265" t="b">
        <v>0</v>
      </c>
      <c r="J9265" t="b">
        <v>1</v>
      </c>
      <c r="K9265" t="s">
        <v>24</v>
      </c>
      <c r="L9265" t="s">
        <v>22</v>
      </c>
      <c r="M9265">
        <v>113932.5</v>
      </c>
      <c r="O9265" t="s">
        <v>12020</v>
      </c>
      <c r="P9265" t="s">
        <v>12021</v>
      </c>
    </row>
    <row r="9266" spans="1:16" x14ac:dyDescent="0.25">
      <c r="A9266" t="s">
        <v>0</v>
      </c>
      <c r="B9266" t="s">
        <v>12083</v>
      </c>
      <c r="C9266" t="s">
        <v>386</v>
      </c>
      <c r="D9266" t="s">
        <v>2882</v>
      </c>
      <c r="E9266" t="s">
        <v>51</v>
      </c>
      <c r="F9266" t="b">
        <v>0</v>
      </c>
      <c r="G9266" t="s">
        <v>41</v>
      </c>
      <c r="H9266" s="4">
        <v>45780.250509259262</v>
      </c>
      <c r="I9266" t="b">
        <v>0</v>
      </c>
      <c r="J9266" t="b">
        <v>0</v>
      </c>
      <c r="K9266" t="s">
        <v>24</v>
      </c>
      <c r="L9266" t="s">
        <v>36</v>
      </c>
      <c r="N9266">
        <v>39.375</v>
      </c>
      <c r="O9266" t="s">
        <v>4932</v>
      </c>
      <c r="P9266" t="s">
        <v>12084</v>
      </c>
    </row>
    <row r="9267" spans="1:16" x14ac:dyDescent="0.25">
      <c r="A9267" t="s">
        <v>1</v>
      </c>
      <c r="B9267" t="s">
        <v>12028</v>
      </c>
      <c r="C9267" t="s">
        <v>39</v>
      </c>
      <c r="D9267" t="s">
        <v>2208</v>
      </c>
      <c r="E9267" t="s">
        <v>20</v>
      </c>
      <c r="F9267" t="b">
        <v>1</v>
      </c>
      <c r="G9267" t="s">
        <v>35</v>
      </c>
      <c r="H9267" s="4">
        <v>45780.251585648148</v>
      </c>
      <c r="I9267" t="b">
        <v>0</v>
      </c>
      <c r="J9267" t="b">
        <v>0</v>
      </c>
      <c r="K9267" t="s">
        <v>24</v>
      </c>
      <c r="L9267" t="s">
        <v>36</v>
      </c>
      <c r="N9267">
        <v>77.5</v>
      </c>
      <c r="O9267" t="s">
        <v>3727</v>
      </c>
      <c r="P9267" t="s">
        <v>12085</v>
      </c>
    </row>
    <row r="9268" spans="1:16" x14ac:dyDescent="0.25">
      <c r="A9268" t="s">
        <v>1</v>
      </c>
      <c r="B9268" t="s">
        <v>7996</v>
      </c>
      <c r="C9268" t="s">
        <v>12086</v>
      </c>
      <c r="D9268" t="s">
        <v>3970</v>
      </c>
      <c r="E9268" t="s">
        <v>20</v>
      </c>
      <c r="F9268" t="b">
        <v>0</v>
      </c>
      <c r="G9268" t="s">
        <v>106</v>
      </c>
      <c r="H9268" s="4">
        <v>45780.255428240736</v>
      </c>
      <c r="I9268" t="b">
        <v>0</v>
      </c>
      <c r="J9268" t="b">
        <v>0</v>
      </c>
      <c r="K9268" t="s">
        <v>106</v>
      </c>
      <c r="L9268" t="s">
        <v>22</v>
      </c>
      <c r="M9268">
        <v>206000</v>
      </c>
      <c r="O9268" t="s">
        <v>1117</v>
      </c>
      <c r="P9268" t="s">
        <v>12087</v>
      </c>
    </row>
    <row r="9269" spans="1:16" x14ac:dyDescent="0.25">
      <c r="A9269" t="s">
        <v>0</v>
      </c>
      <c r="B9269" t="s">
        <v>12088</v>
      </c>
      <c r="C9269" t="s">
        <v>859</v>
      </c>
      <c r="D9269" t="s">
        <v>3957</v>
      </c>
      <c r="E9269" t="s">
        <v>20</v>
      </c>
      <c r="F9269" t="b">
        <v>0</v>
      </c>
      <c r="G9269" t="s">
        <v>27</v>
      </c>
      <c r="H9269" s="4">
        <v>45780.333738425928</v>
      </c>
      <c r="I9269" t="b">
        <v>0</v>
      </c>
      <c r="J9269" t="b">
        <v>1</v>
      </c>
      <c r="K9269" t="s">
        <v>24</v>
      </c>
      <c r="L9269" t="s">
        <v>36</v>
      </c>
      <c r="N9269">
        <v>24.014999389648441</v>
      </c>
      <c r="O9269" t="s">
        <v>7468</v>
      </c>
      <c r="P9269" t="s">
        <v>12089</v>
      </c>
    </row>
    <row r="9270" spans="1:16" x14ac:dyDescent="0.25">
      <c r="A9270" t="s">
        <v>139</v>
      </c>
      <c r="B9270" t="s">
        <v>12090</v>
      </c>
      <c r="C9270" t="s">
        <v>1008</v>
      </c>
      <c r="D9270" t="s">
        <v>3957</v>
      </c>
      <c r="E9270" t="s">
        <v>20</v>
      </c>
      <c r="F9270" t="b">
        <v>0</v>
      </c>
      <c r="G9270" t="s">
        <v>52</v>
      </c>
      <c r="H9270" s="4">
        <v>45780.334398148138</v>
      </c>
      <c r="I9270" t="b">
        <v>0</v>
      </c>
      <c r="J9270" t="b">
        <v>0</v>
      </c>
      <c r="K9270" t="s">
        <v>24</v>
      </c>
      <c r="L9270" t="s">
        <v>36</v>
      </c>
      <c r="N9270">
        <v>41.849998474121087</v>
      </c>
      <c r="O9270" t="s">
        <v>2988</v>
      </c>
      <c r="P9270" t="s">
        <v>12091</v>
      </c>
    </row>
    <row r="9271" spans="1:16" x14ac:dyDescent="0.25">
      <c r="A9271" t="s">
        <v>28</v>
      </c>
      <c r="B9271" t="s">
        <v>7414</v>
      </c>
      <c r="C9271" t="s">
        <v>151</v>
      </c>
      <c r="D9271" t="s">
        <v>3957</v>
      </c>
      <c r="E9271" t="s">
        <v>20</v>
      </c>
      <c r="F9271" t="b">
        <v>0</v>
      </c>
      <c r="G9271" t="s">
        <v>30</v>
      </c>
      <c r="H9271" s="4">
        <v>45780.335023148153</v>
      </c>
      <c r="I9271" t="b">
        <v>0</v>
      </c>
      <c r="J9271" t="b">
        <v>1</v>
      </c>
      <c r="K9271" t="s">
        <v>24</v>
      </c>
      <c r="L9271" t="s">
        <v>36</v>
      </c>
      <c r="N9271">
        <v>40.81500244140625</v>
      </c>
      <c r="O9271" t="s">
        <v>2075</v>
      </c>
      <c r="P9271" t="s">
        <v>12092</v>
      </c>
    </row>
    <row r="9272" spans="1:16" x14ac:dyDescent="0.25">
      <c r="A9272" t="s">
        <v>2</v>
      </c>
      <c r="B9272" t="s">
        <v>667</v>
      </c>
      <c r="C9272" t="s">
        <v>774</v>
      </c>
      <c r="D9272" t="s">
        <v>4090</v>
      </c>
      <c r="E9272" t="s">
        <v>20</v>
      </c>
      <c r="F9272" t="b">
        <v>0</v>
      </c>
      <c r="G9272" t="s">
        <v>27</v>
      </c>
      <c r="H9272" s="4">
        <v>45780.335289351853</v>
      </c>
      <c r="I9272" t="b">
        <v>1</v>
      </c>
      <c r="J9272" t="b">
        <v>0</v>
      </c>
      <c r="K9272" t="s">
        <v>24</v>
      </c>
      <c r="L9272" t="s">
        <v>36</v>
      </c>
      <c r="N9272">
        <v>61</v>
      </c>
      <c r="O9272" t="s">
        <v>12093</v>
      </c>
      <c r="P9272" t="s">
        <v>12094</v>
      </c>
    </row>
    <row r="9273" spans="1:16" x14ac:dyDescent="0.25">
      <c r="A9273" t="s">
        <v>0</v>
      </c>
      <c r="B9273" t="s">
        <v>1290</v>
      </c>
      <c r="C9273" t="s">
        <v>236</v>
      </c>
      <c r="D9273" t="s">
        <v>2208</v>
      </c>
      <c r="E9273" t="s">
        <v>20</v>
      </c>
      <c r="F9273" t="b">
        <v>0</v>
      </c>
      <c r="G9273" t="s">
        <v>27</v>
      </c>
      <c r="H9273" s="4">
        <v>45780.375231481477</v>
      </c>
      <c r="I9273" t="b">
        <v>0</v>
      </c>
      <c r="J9273" t="b">
        <v>1</v>
      </c>
      <c r="K9273" t="s">
        <v>24</v>
      </c>
      <c r="L9273" t="s">
        <v>22</v>
      </c>
      <c r="M9273">
        <v>170000</v>
      </c>
      <c r="O9273" t="s">
        <v>10513</v>
      </c>
      <c r="P9273" t="s">
        <v>10514</v>
      </c>
    </row>
    <row r="9274" spans="1:16" x14ac:dyDescent="0.25">
      <c r="A9274" t="s">
        <v>0</v>
      </c>
      <c r="B9274" t="s">
        <v>12076</v>
      </c>
      <c r="C9274" t="s">
        <v>360</v>
      </c>
      <c r="D9274" t="s">
        <v>3973</v>
      </c>
      <c r="E9274" t="s">
        <v>20</v>
      </c>
      <c r="F9274" t="b">
        <v>0</v>
      </c>
      <c r="G9274" t="s">
        <v>27</v>
      </c>
      <c r="H9274" s="4">
        <v>45780.416863425933</v>
      </c>
      <c r="I9274" t="b">
        <v>1</v>
      </c>
      <c r="J9274" t="b">
        <v>0</v>
      </c>
      <c r="K9274" t="s">
        <v>24</v>
      </c>
      <c r="L9274" t="s">
        <v>22</v>
      </c>
      <c r="M9274">
        <v>117300</v>
      </c>
      <c r="O9274" t="s">
        <v>12077</v>
      </c>
      <c r="P9274" t="s">
        <v>12078</v>
      </c>
    </row>
    <row r="9275" spans="1:16" x14ac:dyDescent="0.25">
      <c r="A9275" t="s">
        <v>89</v>
      </c>
      <c r="B9275" t="s">
        <v>12095</v>
      </c>
      <c r="C9275" t="s">
        <v>82</v>
      </c>
      <c r="D9275" t="s">
        <v>3973</v>
      </c>
      <c r="E9275" t="s">
        <v>20</v>
      </c>
      <c r="F9275" t="b">
        <v>0</v>
      </c>
      <c r="G9275" t="s">
        <v>27</v>
      </c>
      <c r="H9275" s="4">
        <v>45780.418576388889</v>
      </c>
      <c r="I9275" t="b">
        <v>0</v>
      </c>
      <c r="J9275" t="b">
        <v>0</v>
      </c>
      <c r="K9275" t="s">
        <v>24</v>
      </c>
      <c r="L9275" t="s">
        <v>22</v>
      </c>
      <c r="M9275">
        <v>250000</v>
      </c>
      <c r="O9275" t="s">
        <v>2259</v>
      </c>
      <c r="P9275" t="s">
        <v>1538</v>
      </c>
    </row>
    <row r="9276" spans="1:16" x14ac:dyDescent="0.25">
      <c r="A9276" t="s">
        <v>2</v>
      </c>
      <c r="B9276" t="s">
        <v>12096</v>
      </c>
      <c r="C9276" t="s">
        <v>1346</v>
      </c>
      <c r="D9276" t="s">
        <v>2208</v>
      </c>
      <c r="E9276" t="s">
        <v>34</v>
      </c>
      <c r="F9276" t="b">
        <v>0</v>
      </c>
      <c r="G9276" t="s">
        <v>27</v>
      </c>
      <c r="H9276" s="4">
        <v>45780.418645833342</v>
      </c>
      <c r="I9276" t="b">
        <v>0</v>
      </c>
      <c r="J9276" t="b">
        <v>1</v>
      </c>
      <c r="K9276" t="s">
        <v>24</v>
      </c>
      <c r="L9276" t="s">
        <v>22</v>
      </c>
      <c r="M9276">
        <v>175500</v>
      </c>
      <c r="O9276" t="s">
        <v>428</v>
      </c>
      <c r="P9276" t="s">
        <v>12097</v>
      </c>
    </row>
    <row r="9277" spans="1:16" x14ac:dyDescent="0.25">
      <c r="A9277" t="s">
        <v>89</v>
      </c>
      <c r="B9277" t="s">
        <v>12098</v>
      </c>
      <c r="C9277" t="s">
        <v>4656</v>
      </c>
      <c r="D9277" t="s">
        <v>2208</v>
      </c>
      <c r="E9277" t="s">
        <v>34</v>
      </c>
      <c r="F9277" t="b">
        <v>0</v>
      </c>
      <c r="G9277" t="s">
        <v>27</v>
      </c>
      <c r="H9277" s="4">
        <v>45780.418726851851</v>
      </c>
      <c r="I9277" t="b">
        <v>0</v>
      </c>
      <c r="J9277" t="b">
        <v>1</v>
      </c>
      <c r="K9277" t="s">
        <v>24</v>
      </c>
      <c r="L9277" t="s">
        <v>22</v>
      </c>
      <c r="M9277">
        <v>135000</v>
      </c>
      <c r="O9277" t="s">
        <v>428</v>
      </c>
      <c r="P9277" t="s">
        <v>12099</v>
      </c>
    </row>
    <row r="9278" spans="1:16" x14ac:dyDescent="0.25">
      <c r="A9278" t="s">
        <v>28</v>
      </c>
      <c r="B9278" t="s">
        <v>2229</v>
      </c>
      <c r="C9278" t="s">
        <v>192</v>
      </c>
      <c r="D9278" t="s">
        <v>3973</v>
      </c>
      <c r="E9278" t="s">
        <v>20</v>
      </c>
      <c r="F9278" t="b">
        <v>0</v>
      </c>
      <c r="G9278" t="s">
        <v>23</v>
      </c>
      <c r="H9278" s="4">
        <v>45780.447974537034</v>
      </c>
      <c r="I9278" t="b">
        <v>0</v>
      </c>
      <c r="J9278" t="b">
        <v>1</v>
      </c>
      <c r="K9278" t="s">
        <v>24</v>
      </c>
      <c r="L9278" t="s">
        <v>22</v>
      </c>
      <c r="M9278">
        <v>224500</v>
      </c>
      <c r="O9278" t="s">
        <v>5013</v>
      </c>
      <c r="P9278" t="s">
        <v>7415</v>
      </c>
    </row>
    <row r="9279" spans="1:16" x14ac:dyDescent="0.25">
      <c r="A9279" t="s">
        <v>25</v>
      </c>
      <c r="B9279" t="s">
        <v>3710</v>
      </c>
      <c r="C9279" t="s">
        <v>184</v>
      </c>
      <c r="D9279" t="s">
        <v>2208</v>
      </c>
      <c r="E9279" t="s">
        <v>20</v>
      </c>
      <c r="F9279" t="b">
        <v>0</v>
      </c>
      <c r="G9279" t="s">
        <v>30</v>
      </c>
      <c r="H9279" s="4">
        <v>45780.500902777778</v>
      </c>
      <c r="I9279" t="b">
        <v>0</v>
      </c>
      <c r="J9279" t="b">
        <v>0</v>
      </c>
      <c r="K9279" t="s">
        <v>24</v>
      </c>
      <c r="L9279" t="s">
        <v>22</v>
      </c>
      <c r="M9279">
        <v>72500</v>
      </c>
      <c r="O9279" t="s">
        <v>3433</v>
      </c>
      <c r="P9279" t="s">
        <v>12080</v>
      </c>
    </row>
    <row r="9280" spans="1:16" x14ac:dyDescent="0.25">
      <c r="A9280" t="s">
        <v>139</v>
      </c>
      <c r="B9280" t="s">
        <v>12100</v>
      </c>
      <c r="C9280" t="s">
        <v>203</v>
      </c>
      <c r="D9280" t="s">
        <v>2208</v>
      </c>
      <c r="E9280" t="s">
        <v>20</v>
      </c>
      <c r="F9280" t="b">
        <v>0</v>
      </c>
      <c r="G9280" t="s">
        <v>23</v>
      </c>
      <c r="H9280" s="4">
        <v>45780.531157407408</v>
      </c>
      <c r="I9280" t="b">
        <v>0</v>
      </c>
      <c r="J9280" t="b">
        <v>0</v>
      </c>
      <c r="K9280" t="s">
        <v>24</v>
      </c>
      <c r="L9280" t="s">
        <v>22</v>
      </c>
      <c r="M9280">
        <v>77500</v>
      </c>
      <c r="O9280" t="s">
        <v>3442</v>
      </c>
      <c r="P9280" t="s">
        <v>393</v>
      </c>
    </row>
    <row r="9281" spans="1:16" x14ac:dyDescent="0.25">
      <c r="A9281" t="s">
        <v>89</v>
      </c>
      <c r="B9281" t="s">
        <v>11312</v>
      </c>
      <c r="C9281" t="s">
        <v>5343</v>
      </c>
      <c r="D9281" t="s">
        <v>3973</v>
      </c>
      <c r="E9281" t="s">
        <v>20</v>
      </c>
      <c r="F9281" t="b">
        <v>0</v>
      </c>
      <c r="G9281" t="s">
        <v>27</v>
      </c>
      <c r="H9281" s="4">
        <v>45780.54378472222</v>
      </c>
      <c r="I9281" t="b">
        <v>0</v>
      </c>
      <c r="J9281" t="b">
        <v>1</v>
      </c>
      <c r="K9281" t="s">
        <v>24</v>
      </c>
      <c r="L9281" t="s">
        <v>22</v>
      </c>
      <c r="M9281">
        <v>176500</v>
      </c>
      <c r="O9281" t="s">
        <v>4535</v>
      </c>
    </row>
    <row r="9282" spans="1:16" x14ac:dyDescent="0.25">
      <c r="A9282" t="s">
        <v>89</v>
      </c>
      <c r="B9282" t="s">
        <v>12101</v>
      </c>
      <c r="C9282" t="s">
        <v>71</v>
      </c>
      <c r="D9282" t="s">
        <v>3973</v>
      </c>
      <c r="E9282" t="s">
        <v>20</v>
      </c>
      <c r="F9282" t="b">
        <v>0</v>
      </c>
      <c r="G9282" t="s">
        <v>27</v>
      </c>
      <c r="H9282" s="4">
        <v>45780.585416666669</v>
      </c>
      <c r="I9282" t="b">
        <v>0</v>
      </c>
      <c r="J9282" t="b">
        <v>1</v>
      </c>
      <c r="K9282" t="s">
        <v>24</v>
      </c>
      <c r="L9282" t="s">
        <v>22</v>
      </c>
      <c r="M9282">
        <v>261000</v>
      </c>
      <c r="O9282" t="s">
        <v>65</v>
      </c>
      <c r="P9282" t="s">
        <v>12102</v>
      </c>
    </row>
    <row r="9283" spans="1:16" x14ac:dyDescent="0.25">
      <c r="A9283" t="s">
        <v>2</v>
      </c>
      <c r="B9283" t="s">
        <v>439</v>
      </c>
      <c r="C9283" t="s">
        <v>1208</v>
      </c>
      <c r="D9283" t="s">
        <v>3973</v>
      </c>
      <c r="E9283" t="s">
        <v>20</v>
      </c>
      <c r="F9283" t="b">
        <v>0</v>
      </c>
      <c r="G9283" t="s">
        <v>41</v>
      </c>
      <c r="H9283" s="4">
        <v>45780.585717592592</v>
      </c>
      <c r="I9283" t="b">
        <v>0</v>
      </c>
      <c r="J9283" t="b">
        <v>1</v>
      </c>
      <c r="K9283" t="s">
        <v>24</v>
      </c>
      <c r="L9283" t="s">
        <v>22</v>
      </c>
      <c r="M9283">
        <v>196000</v>
      </c>
      <c r="O9283" t="s">
        <v>65</v>
      </c>
      <c r="P9283" t="s">
        <v>12103</v>
      </c>
    </row>
    <row r="9284" spans="1:16" x14ac:dyDescent="0.25">
      <c r="A9284" t="s">
        <v>0</v>
      </c>
      <c r="B9284" t="s">
        <v>2714</v>
      </c>
      <c r="C9284" t="s">
        <v>688</v>
      </c>
      <c r="D9284" t="s">
        <v>7853</v>
      </c>
      <c r="E9284" t="s">
        <v>20</v>
      </c>
      <c r="F9284" t="b">
        <v>0</v>
      </c>
      <c r="G9284" t="s">
        <v>30</v>
      </c>
      <c r="H9284" s="4">
        <v>45780.625902777778</v>
      </c>
      <c r="I9284" t="b">
        <v>0</v>
      </c>
      <c r="J9284" t="b">
        <v>1</v>
      </c>
      <c r="K9284" t="s">
        <v>24</v>
      </c>
      <c r="L9284" t="s">
        <v>22</v>
      </c>
      <c r="M9284">
        <v>122258</v>
      </c>
      <c r="O9284" t="s">
        <v>12104</v>
      </c>
      <c r="P9284" t="s">
        <v>12105</v>
      </c>
    </row>
    <row r="9285" spans="1:16" x14ac:dyDescent="0.25">
      <c r="A9285" t="s">
        <v>0</v>
      </c>
      <c r="B9285" t="s">
        <v>12106</v>
      </c>
      <c r="C9285" t="s">
        <v>213</v>
      </c>
      <c r="D9285" t="s">
        <v>3957</v>
      </c>
      <c r="E9285" t="s">
        <v>34</v>
      </c>
      <c r="F9285" t="b">
        <v>0</v>
      </c>
      <c r="G9285" t="s">
        <v>41</v>
      </c>
      <c r="H9285" s="4">
        <v>45780.95888888889</v>
      </c>
      <c r="I9285" t="b">
        <v>0</v>
      </c>
      <c r="J9285" t="b">
        <v>1</v>
      </c>
      <c r="K9285" t="s">
        <v>24</v>
      </c>
      <c r="L9285" t="s">
        <v>36</v>
      </c>
      <c r="N9285">
        <v>24.969999313354489</v>
      </c>
      <c r="O9285" t="s">
        <v>12107</v>
      </c>
      <c r="P9285" t="s">
        <v>1303</v>
      </c>
    </row>
    <row r="9286" spans="1:16" x14ac:dyDescent="0.25">
      <c r="A9286" t="s">
        <v>0</v>
      </c>
      <c r="B9286" t="s">
        <v>12108</v>
      </c>
      <c r="C9286" t="s">
        <v>845</v>
      </c>
      <c r="D9286" t="s">
        <v>4014</v>
      </c>
      <c r="E9286" t="s">
        <v>631</v>
      </c>
      <c r="F9286" t="b">
        <v>0</v>
      </c>
      <c r="G9286" t="s">
        <v>27</v>
      </c>
      <c r="H9286" s="4">
        <v>45781.000324074077</v>
      </c>
      <c r="I9286" t="b">
        <v>0</v>
      </c>
      <c r="J9286" t="b">
        <v>1</v>
      </c>
      <c r="K9286" t="s">
        <v>24</v>
      </c>
      <c r="L9286" t="s">
        <v>22</v>
      </c>
      <c r="M9286">
        <v>128755</v>
      </c>
      <c r="O9286" t="s">
        <v>9578</v>
      </c>
      <c r="P9286" t="s">
        <v>12109</v>
      </c>
    </row>
    <row r="9287" spans="1:16" x14ac:dyDescent="0.25">
      <c r="A9287" t="s">
        <v>0</v>
      </c>
      <c r="B9287" t="s">
        <v>3447</v>
      </c>
      <c r="C9287" t="s">
        <v>82</v>
      </c>
      <c r="D9287" t="s">
        <v>3828</v>
      </c>
      <c r="E9287" t="s">
        <v>20</v>
      </c>
      <c r="F9287" t="b">
        <v>0</v>
      </c>
      <c r="G9287" t="s">
        <v>27</v>
      </c>
      <c r="H9287" s="4">
        <v>45781.250069444453</v>
      </c>
      <c r="I9287" t="b">
        <v>0</v>
      </c>
      <c r="J9287" t="b">
        <v>1</v>
      </c>
      <c r="K9287" t="s">
        <v>24</v>
      </c>
      <c r="L9287" t="s">
        <v>22</v>
      </c>
      <c r="M9287">
        <v>140000</v>
      </c>
      <c r="O9287" t="s">
        <v>6114</v>
      </c>
      <c r="P9287" t="s">
        <v>6115</v>
      </c>
    </row>
    <row r="9288" spans="1:16" x14ac:dyDescent="0.25">
      <c r="A9288" t="s">
        <v>0</v>
      </c>
      <c r="B9288" t="s">
        <v>214</v>
      </c>
      <c r="C9288" t="s">
        <v>180</v>
      </c>
      <c r="D9288" t="s">
        <v>3828</v>
      </c>
      <c r="E9288" t="s">
        <v>20</v>
      </c>
      <c r="F9288" t="b">
        <v>0</v>
      </c>
      <c r="G9288" t="s">
        <v>41</v>
      </c>
      <c r="H9288" s="4">
        <v>45781.250358796293</v>
      </c>
      <c r="I9288" t="b">
        <v>0</v>
      </c>
      <c r="J9288" t="b">
        <v>1</v>
      </c>
      <c r="K9288" t="s">
        <v>24</v>
      </c>
      <c r="L9288" t="s">
        <v>22</v>
      </c>
      <c r="M9288">
        <v>110000</v>
      </c>
      <c r="O9288" t="s">
        <v>12110</v>
      </c>
      <c r="P9288" t="s">
        <v>12111</v>
      </c>
    </row>
    <row r="9289" spans="1:16" x14ac:dyDescent="0.25">
      <c r="A9289" t="s">
        <v>0</v>
      </c>
      <c r="B9289" t="s">
        <v>12112</v>
      </c>
      <c r="C9289" t="s">
        <v>151</v>
      </c>
      <c r="D9289" t="s">
        <v>3828</v>
      </c>
      <c r="E9289" t="s">
        <v>20</v>
      </c>
      <c r="F9289" t="b">
        <v>0</v>
      </c>
      <c r="G9289" t="s">
        <v>30</v>
      </c>
      <c r="H9289" s="4">
        <v>45781.25072916667</v>
      </c>
      <c r="I9289" t="b">
        <v>0</v>
      </c>
      <c r="J9289" t="b">
        <v>1</v>
      </c>
      <c r="K9289" t="s">
        <v>24</v>
      </c>
      <c r="L9289" t="s">
        <v>22</v>
      </c>
      <c r="M9289">
        <v>61659</v>
      </c>
      <c r="O9289" t="s">
        <v>12113</v>
      </c>
    </row>
    <row r="9290" spans="1:16" x14ac:dyDescent="0.25">
      <c r="A9290" t="s">
        <v>0</v>
      </c>
      <c r="B9290" t="s">
        <v>288</v>
      </c>
      <c r="C9290" t="s">
        <v>696</v>
      </c>
      <c r="D9290" t="s">
        <v>7423</v>
      </c>
      <c r="E9290" t="s">
        <v>51</v>
      </c>
      <c r="F9290" t="b">
        <v>0</v>
      </c>
      <c r="G9290" t="s">
        <v>30</v>
      </c>
      <c r="H9290" s="4">
        <v>45781.25072916667</v>
      </c>
      <c r="I9290" t="b">
        <v>1</v>
      </c>
      <c r="J9290" t="b">
        <v>1</v>
      </c>
      <c r="K9290" t="s">
        <v>24</v>
      </c>
      <c r="L9290" t="s">
        <v>36</v>
      </c>
      <c r="N9290">
        <v>25</v>
      </c>
      <c r="O9290" t="s">
        <v>2075</v>
      </c>
      <c r="P9290" t="s">
        <v>863</v>
      </c>
    </row>
    <row r="9291" spans="1:16" x14ac:dyDescent="0.25">
      <c r="A9291" t="s">
        <v>0</v>
      </c>
      <c r="B9291" t="s">
        <v>1632</v>
      </c>
      <c r="C9291" t="s">
        <v>1722</v>
      </c>
      <c r="D9291" t="s">
        <v>131</v>
      </c>
      <c r="E9291" t="s">
        <v>20</v>
      </c>
      <c r="F9291" t="b">
        <v>0</v>
      </c>
      <c r="G9291" t="s">
        <v>30</v>
      </c>
      <c r="H9291" s="4">
        <v>45781.25072916667</v>
      </c>
      <c r="I9291" t="b">
        <v>1</v>
      </c>
      <c r="J9291" t="b">
        <v>0</v>
      </c>
      <c r="K9291" t="s">
        <v>24</v>
      </c>
      <c r="L9291" t="s">
        <v>36</v>
      </c>
      <c r="N9291">
        <v>28.739999771118161</v>
      </c>
      <c r="O9291" t="s">
        <v>131</v>
      </c>
      <c r="P9291" t="s">
        <v>534</v>
      </c>
    </row>
    <row r="9292" spans="1:16" x14ac:dyDescent="0.25">
      <c r="A9292" t="s">
        <v>19</v>
      </c>
      <c r="B9292" t="s">
        <v>12114</v>
      </c>
      <c r="C9292" t="s">
        <v>82</v>
      </c>
      <c r="D9292" t="s">
        <v>3600</v>
      </c>
      <c r="E9292" t="s">
        <v>20</v>
      </c>
      <c r="F9292" t="b">
        <v>0</v>
      </c>
      <c r="G9292" t="s">
        <v>27</v>
      </c>
      <c r="H9292" s="4">
        <v>45781.251030092593</v>
      </c>
      <c r="I9292" t="b">
        <v>0</v>
      </c>
      <c r="J9292" t="b">
        <v>1</v>
      </c>
      <c r="K9292" t="s">
        <v>24</v>
      </c>
      <c r="L9292" t="s">
        <v>22</v>
      </c>
      <c r="M9292">
        <v>162000</v>
      </c>
      <c r="O9292" t="s">
        <v>537</v>
      </c>
      <c r="P9292" t="s">
        <v>1753</v>
      </c>
    </row>
    <row r="9293" spans="1:16" x14ac:dyDescent="0.25">
      <c r="A9293" t="s">
        <v>2</v>
      </c>
      <c r="B9293" t="s">
        <v>307</v>
      </c>
      <c r="C9293" t="s">
        <v>1279</v>
      </c>
      <c r="D9293" t="s">
        <v>4014</v>
      </c>
      <c r="E9293" t="s">
        <v>20</v>
      </c>
      <c r="F9293" t="b">
        <v>0</v>
      </c>
      <c r="G9293" t="s">
        <v>1268</v>
      </c>
      <c r="H9293" s="4">
        <v>45781.284733796303</v>
      </c>
      <c r="I9293" t="b">
        <v>0</v>
      </c>
      <c r="J9293" t="b">
        <v>0</v>
      </c>
      <c r="K9293" t="s">
        <v>1268</v>
      </c>
      <c r="L9293" t="s">
        <v>22</v>
      </c>
      <c r="M9293">
        <v>180000</v>
      </c>
      <c r="O9293" t="s">
        <v>1642</v>
      </c>
      <c r="P9293" t="s">
        <v>12115</v>
      </c>
    </row>
    <row r="9294" spans="1:16" x14ac:dyDescent="0.25">
      <c r="A9294" t="s">
        <v>2</v>
      </c>
      <c r="B9294" t="s">
        <v>2</v>
      </c>
      <c r="C9294" t="s">
        <v>12116</v>
      </c>
      <c r="D9294" t="s">
        <v>3968</v>
      </c>
      <c r="E9294" t="s">
        <v>20</v>
      </c>
      <c r="F9294" t="b">
        <v>0</v>
      </c>
      <c r="G9294" t="s">
        <v>4029</v>
      </c>
      <c r="H9294" s="4">
        <v>45781.30972222222</v>
      </c>
      <c r="I9294" t="b">
        <v>1</v>
      </c>
      <c r="J9294" t="b">
        <v>0</v>
      </c>
      <c r="K9294" t="s">
        <v>4029</v>
      </c>
      <c r="L9294" t="s">
        <v>22</v>
      </c>
      <c r="M9294">
        <v>60000</v>
      </c>
      <c r="O9294" t="s">
        <v>12117</v>
      </c>
      <c r="P9294" t="s">
        <v>12118</v>
      </c>
    </row>
    <row r="9295" spans="1:16" x14ac:dyDescent="0.25">
      <c r="A9295" t="s">
        <v>0</v>
      </c>
      <c r="B9295" t="s">
        <v>12119</v>
      </c>
      <c r="C9295" t="s">
        <v>211</v>
      </c>
      <c r="D9295" t="s">
        <v>3957</v>
      </c>
      <c r="E9295" t="s">
        <v>20</v>
      </c>
      <c r="F9295" t="b">
        <v>0</v>
      </c>
      <c r="G9295" t="s">
        <v>52</v>
      </c>
      <c r="H9295" s="4">
        <v>45781.334317129629</v>
      </c>
      <c r="I9295" t="b">
        <v>0</v>
      </c>
      <c r="J9295" t="b">
        <v>1</v>
      </c>
      <c r="K9295" t="s">
        <v>24</v>
      </c>
      <c r="L9295" t="s">
        <v>36</v>
      </c>
      <c r="N9295">
        <v>22.694999694824219</v>
      </c>
      <c r="O9295" t="s">
        <v>800</v>
      </c>
      <c r="P9295" t="s">
        <v>10855</v>
      </c>
    </row>
    <row r="9296" spans="1:16" x14ac:dyDescent="0.25">
      <c r="A9296" t="s">
        <v>2</v>
      </c>
      <c r="B9296" t="s">
        <v>12120</v>
      </c>
      <c r="C9296" t="s">
        <v>118</v>
      </c>
      <c r="D9296" t="s">
        <v>9677</v>
      </c>
      <c r="E9296" t="s">
        <v>20</v>
      </c>
      <c r="F9296" t="b">
        <v>0</v>
      </c>
      <c r="G9296" t="s">
        <v>27</v>
      </c>
      <c r="H9296" s="4">
        <v>45781.335034722222</v>
      </c>
      <c r="I9296" t="b">
        <v>0</v>
      </c>
      <c r="J9296" t="b">
        <v>1</v>
      </c>
      <c r="K9296" t="s">
        <v>24</v>
      </c>
      <c r="L9296" t="s">
        <v>22</v>
      </c>
      <c r="M9296">
        <v>208000</v>
      </c>
      <c r="O9296" t="s">
        <v>546</v>
      </c>
      <c r="P9296" t="s">
        <v>12121</v>
      </c>
    </row>
    <row r="9297" spans="1:16" x14ac:dyDescent="0.25">
      <c r="A9297" t="s">
        <v>2</v>
      </c>
      <c r="B9297" t="s">
        <v>2</v>
      </c>
      <c r="C9297" t="s">
        <v>9948</v>
      </c>
      <c r="D9297" t="s">
        <v>3957</v>
      </c>
      <c r="E9297" t="s">
        <v>20</v>
      </c>
      <c r="F9297" t="b">
        <v>0</v>
      </c>
      <c r="G9297" t="s">
        <v>27</v>
      </c>
      <c r="H9297" s="4">
        <v>45781.335034722222</v>
      </c>
      <c r="I9297" t="b">
        <v>0</v>
      </c>
      <c r="J9297" t="b">
        <v>0</v>
      </c>
      <c r="K9297" t="s">
        <v>24</v>
      </c>
      <c r="L9297" t="s">
        <v>36</v>
      </c>
      <c r="N9297">
        <v>45.745002746582031</v>
      </c>
      <c r="O9297" t="s">
        <v>1608</v>
      </c>
      <c r="P9297" t="s">
        <v>9054</v>
      </c>
    </row>
    <row r="9298" spans="1:16" x14ac:dyDescent="0.25">
      <c r="A9298" t="s">
        <v>2</v>
      </c>
      <c r="B9298" t="s">
        <v>12122</v>
      </c>
      <c r="C9298" t="s">
        <v>1096</v>
      </c>
      <c r="D9298" t="s">
        <v>3957</v>
      </c>
      <c r="E9298" t="s">
        <v>20</v>
      </c>
      <c r="F9298" t="b">
        <v>0</v>
      </c>
      <c r="G9298" t="s">
        <v>41</v>
      </c>
      <c r="H9298" s="4">
        <v>45781.335405092592</v>
      </c>
      <c r="I9298" t="b">
        <v>0</v>
      </c>
      <c r="J9298" t="b">
        <v>1</v>
      </c>
      <c r="K9298" t="s">
        <v>24</v>
      </c>
      <c r="L9298" t="s">
        <v>36</v>
      </c>
      <c r="N9298">
        <v>48.400001525878913</v>
      </c>
      <c r="O9298" t="s">
        <v>12123</v>
      </c>
      <c r="P9298" t="s">
        <v>193</v>
      </c>
    </row>
    <row r="9299" spans="1:16" x14ac:dyDescent="0.25">
      <c r="A9299" t="s">
        <v>89</v>
      </c>
      <c r="B9299" t="s">
        <v>7193</v>
      </c>
      <c r="C9299" t="s">
        <v>151</v>
      </c>
      <c r="D9299" t="s">
        <v>3973</v>
      </c>
      <c r="E9299" t="s">
        <v>20</v>
      </c>
      <c r="F9299" t="b">
        <v>0</v>
      </c>
      <c r="G9299" t="s">
        <v>30</v>
      </c>
      <c r="H9299" s="4">
        <v>45781.375763888893</v>
      </c>
      <c r="I9299" t="b">
        <v>0</v>
      </c>
      <c r="J9299" t="b">
        <v>0</v>
      </c>
      <c r="K9299" t="s">
        <v>24</v>
      </c>
      <c r="L9299" t="s">
        <v>22</v>
      </c>
      <c r="M9299">
        <v>150000</v>
      </c>
      <c r="O9299" t="s">
        <v>299</v>
      </c>
      <c r="P9299" t="s">
        <v>927</v>
      </c>
    </row>
    <row r="9300" spans="1:16" x14ac:dyDescent="0.25">
      <c r="A9300" t="s">
        <v>1</v>
      </c>
      <c r="B9300" t="s">
        <v>12124</v>
      </c>
      <c r="C9300" t="s">
        <v>372</v>
      </c>
      <c r="D9300" t="s">
        <v>3957</v>
      </c>
      <c r="E9300" t="s">
        <v>34</v>
      </c>
      <c r="F9300" t="b">
        <v>0</v>
      </c>
      <c r="G9300" t="s">
        <v>27</v>
      </c>
      <c r="H9300" s="4">
        <v>45781.417754629627</v>
      </c>
      <c r="I9300" t="b">
        <v>0</v>
      </c>
      <c r="J9300" t="b">
        <v>0</v>
      </c>
      <c r="K9300" t="s">
        <v>24</v>
      </c>
      <c r="L9300" t="s">
        <v>36</v>
      </c>
      <c r="N9300">
        <v>49.895000457763672</v>
      </c>
      <c r="O9300" t="s">
        <v>896</v>
      </c>
      <c r="P9300" t="s">
        <v>3372</v>
      </c>
    </row>
    <row r="9301" spans="1:16" x14ac:dyDescent="0.25">
      <c r="A9301" t="s">
        <v>89</v>
      </c>
      <c r="B9301" t="s">
        <v>5463</v>
      </c>
      <c r="C9301" t="s">
        <v>293</v>
      </c>
      <c r="D9301" t="s">
        <v>3973</v>
      </c>
      <c r="E9301" t="s">
        <v>20</v>
      </c>
      <c r="F9301" t="b">
        <v>0</v>
      </c>
      <c r="G9301" t="s">
        <v>27</v>
      </c>
      <c r="H9301" s="4">
        <v>45781.418530092589</v>
      </c>
      <c r="I9301" t="b">
        <v>0</v>
      </c>
      <c r="J9301" t="b">
        <v>1</v>
      </c>
      <c r="K9301" t="s">
        <v>24</v>
      </c>
      <c r="L9301" t="s">
        <v>22</v>
      </c>
      <c r="M9301">
        <v>197500</v>
      </c>
      <c r="O9301" t="s">
        <v>43</v>
      </c>
      <c r="P9301" t="s">
        <v>1185</v>
      </c>
    </row>
    <row r="9302" spans="1:16" x14ac:dyDescent="0.25">
      <c r="A9302" t="s">
        <v>139</v>
      </c>
      <c r="B9302" t="s">
        <v>12125</v>
      </c>
      <c r="C9302" t="s">
        <v>151</v>
      </c>
      <c r="D9302" t="s">
        <v>3957</v>
      </c>
      <c r="E9302" t="s">
        <v>34</v>
      </c>
      <c r="F9302" t="b">
        <v>0</v>
      </c>
      <c r="G9302" t="s">
        <v>30</v>
      </c>
      <c r="H9302" s="4">
        <v>45781.459143518521</v>
      </c>
      <c r="I9302" t="b">
        <v>0</v>
      </c>
      <c r="J9302" t="b">
        <v>0</v>
      </c>
      <c r="K9302" t="s">
        <v>24</v>
      </c>
      <c r="L9302" t="s">
        <v>36</v>
      </c>
      <c r="N9302">
        <v>44.284999847412109</v>
      </c>
      <c r="O9302" t="s">
        <v>12126</v>
      </c>
      <c r="P9302" t="s">
        <v>338</v>
      </c>
    </row>
    <row r="9303" spans="1:16" x14ac:dyDescent="0.25">
      <c r="A9303" t="s">
        <v>40</v>
      </c>
      <c r="B9303" t="s">
        <v>12127</v>
      </c>
      <c r="C9303" t="s">
        <v>44</v>
      </c>
      <c r="D9303" t="s">
        <v>3973</v>
      </c>
      <c r="E9303" t="s">
        <v>20</v>
      </c>
      <c r="F9303" t="b">
        <v>0</v>
      </c>
      <c r="G9303" t="s">
        <v>30</v>
      </c>
      <c r="H9303" s="4">
        <v>45781.461331018523</v>
      </c>
      <c r="I9303" t="b">
        <v>1</v>
      </c>
      <c r="J9303" t="b">
        <v>1</v>
      </c>
      <c r="K9303" t="s">
        <v>24</v>
      </c>
      <c r="L9303" t="s">
        <v>22</v>
      </c>
      <c r="M9303">
        <v>256000</v>
      </c>
      <c r="O9303" t="s">
        <v>248</v>
      </c>
      <c r="P9303" t="s">
        <v>12128</v>
      </c>
    </row>
    <row r="9304" spans="1:16" x14ac:dyDescent="0.25">
      <c r="A9304" t="s">
        <v>0</v>
      </c>
      <c r="B9304" t="s">
        <v>0</v>
      </c>
      <c r="C9304" t="s">
        <v>3123</v>
      </c>
      <c r="D9304" t="s">
        <v>2208</v>
      </c>
      <c r="E9304" t="s">
        <v>20</v>
      </c>
      <c r="F9304" t="b">
        <v>0</v>
      </c>
      <c r="G9304" t="s">
        <v>30</v>
      </c>
      <c r="H9304" s="4">
        <v>45781.54247685185</v>
      </c>
      <c r="I9304" t="b">
        <v>0</v>
      </c>
      <c r="J9304" t="b">
        <v>1</v>
      </c>
      <c r="K9304" t="s">
        <v>24</v>
      </c>
      <c r="L9304" t="s">
        <v>22</v>
      </c>
      <c r="M9304">
        <v>72500</v>
      </c>
      <c r="O9304" t="s">
        <v>12129</v>
      </c>
      <c r="P9304" t="s">
        <v>1671</v>
      </c>
    </row>
    <row r="9305" spans="1:16" x14ac:dyDescent="0.25">
      <c r="A9305" t="s">
        <v>19</v>
      </c>
      <c r="B9305" t="s">
        <v>10689</v>
      </c>
      <c r="C9305" t="s">
        <v>334</v>
      </c>
      <c r="D9305" t="s">
        <v>3973</v>
      </c>
      <c r="E9305" t="s">
        <v>20</v>
      </c>
      <c r="F9305" t="b">
        <v>0</v>
      </c>
      <c r="G9305" t="s">
        <v>23</v>
      </c>
      <c r="H9305" s="4">
        <v>45781.558935185189</v>
      </c>
      <c r="I9305" t="b">
        <v>0</v>
      </c>
      <c r="J9305" t="b">
        <v>1</v>
      </c>
      <c r="K9305" t="s">
        <v>24</v>
      </c>
      <c r="L9305" t="s">
        <v>22</v>
      </c>
      <c r="M9305">
        <v>175000</v>
      </c>
      <c r="O9305" t="s">
        <v>4535</v>
      </c>
      <c r="P9305" t="s">
        <v>416</v>
      </c>
    </row>
    <row r="9306" spans="1:16" x14ac:dyDescent="0.25">
      <c r="A9306" t="s">
        <v>2</v>
      </c>
      <c r="B9306" t="s">
        <v>2</v>
      </c>
      <c r="C9306" t="s">
        <v>2749</v>
      </c>
      <c r="D9306" t="s">
        <v>3973</v>
      </c>
      <c r="E9306" t="s">
        <v>20</v>
      </c>
      <c r="F9306" t="b">
        <v>0</v>
      </c>
      <c r="G9306" t="s">
        <v>41</v>
      </c>
      <c r="H9306" s="4">
        <v>45781.583738425928</v>
      </c>
      <c r="I9306" t="b">
        <v>1</v>
      </c>
      <c r="J9306" t="b">
        <v>0</v>
      </c>
      <c r="K9306" t="s">
        <v>24</v>
      </c>
      <c r="L9306" t="s">
        <v>22</v>
      </c>
      <c r="M9306">
        <v>95000</v>
      </c>
      <c r="O9306" t="s">
        <v>202</v>
      </c>
      <c r="P9306" t="s">
        <v>11316</v>
      </c>
    </row>
    <row r="9307" spans="1:16" x14ac:dyDescent="0.25">
      <c r="A9307" t="s">
        <v>0</v>
      </c>
      <c r="B9307" t="s">
        <v>1563</v>
      </c>
      <c r="C9307" t="s">
        <v>151</v>
      </c>
      <c r="D9307" t="s">
        <v>4084</v>
      </c>
      <c r="E9307" t="s">
        <v>20</v>
      </c>
      <c r="F9307" t="b">
        <v>0</v>
      </c>
      <c r="G9307" t="s">
        <v>30</v>
      </c>
      <c r="H9307" s="4">
        <v>45781.584155092591</v>
      </c>
      <c r="I9307" t="b">
        <v>0</v>
      </c>
      <c r="J9307" t="b">
        <v>1</v>
      </c>
      <c r="K9307" t="s">
        <v>24</v>
      </c>
      <c r="L9307" t="s">
        <v>36</v>
      </c>
      <c r="N9307">
        <v>25.2400016784668</v>
      </c>
      <c r="O9307" t="s">
        <v>75</v>
      </c>
      <c r="P9307" t="s">
        <v>4390</v>
      </c>
    </row>
    <row r="9308" spans="1:16" x14ac:dyDescent="0.25">
      <c r="A9308" t="s">
        <v>1</v>
      </c>
      <c r="B9308" t="s">
        <v>12130</v>
      </c>
      <c r="C9308" t="s">
        <v>2633</v>
      </c>
      <c r="D9308" t="s">
        <v>3957</v>
      </c>
      <c r="E9308" t="s">
        <v>20</v>
      </c>
      <c r="F9308" t="b">
        <v>0</v>
      </c>
      <c r="G9308" t="s">
        <v>27</v>
      </c>
      <c r="H9308" s="4">
        <v>45781.584479166668</v>
      </c>
      <c r="I9308" t="b">
        <v>0</v>
      </c>
      <c r="J9308" t="b">
        <v>0</v>
      </c>
      <c r="K9308" t="s">
        <v>24</v>
      </c>
      <c r="L9308" t="s">
        <v>36</v>
      </c>
      <c r="N9308">
        <v>41.505001068115227</v>
      </c>
      <c r="O9308" t="s">
        <v>1982</v>
      </c>
      <c r="P9308" t="s">
        <v>338</v>
      </c>
    </row>
    <row r="9309" spans="1:16" x14ac:dyDescent="0.25">
      <c r="A9309" t="s">
        <v>2</v>
      </c>
      <c r="B9309" t="s">
        <v>12131</v>
      </c>
      <c r="C9309" t="s">
        <v>39</v>
      </c>
      <c r="D9309" t="s">
        <v>112</v>
      </c>
      <c r="E9309" t="s">
        <v>51</v>
      </c>
      <c r="F9309" t="b">
        <v>1</v>
      </c>
      <c r="G9309" t="s">
        <v>27</v>
      </c>
      <c r="H9309" s="4">
        <v>45781.584953703707</v>
      </c>
      <c r="I9309" t="b">
        <v>1</v>
      </c>
      <c r="J9309" t="b">
        <v>0</v>
      </c>
      <c r="K9309" t="s">
        <v>24</v>
      </c>
      <c r="L9309" t="s">
        <v>36</v>
      </c>
      <c r="N9309">
        <v>75</v>
      </c>
      <c r="O9309" t="s">
        <v>112</v>
      </c>
      <c r="P9309" t="s">
        <v>12132</v>
      </c>
    </row>
    <row r="9310" spans="1:16" x14ac:dyDescent="0.25">
      <c r="A9310" t="s">
        <v>0</v>
      </c>
      <c r="B9310" t="s">
        <v>12133</v>
      </c>
      <c r="C9310" t="s">
        <v>2890</v>
      </c>
      <c r="D9310" t="s">
        <v>11915</v>
      </c>
      <c r="E9310" t="s">
        <v>20</v>
      </c>
      <c r="F9310" t="b">
        <v>0</v>
      </c>
      <c r="G9310" t="s">
        <v>30</v>
      </c>
      <c r="H9310" s="4">
        <v>45781.792453703703</v>
      </c>
      <c r="I9310" t="b">
        <v>0</v>
      </c>
      <c r="J9310" t="b">
        <v>0</v>
      </c>
      <c r="K9310" t="s">
        <v>24</v>
      </c>
      <c r="L9310" t="s">
        <v>22</v>
      </c>
      <c r="M9310">
        <v>161500</v>
      </c>
      <c r="O9310" t="s">
        <v>3493</v>
      </c>
      <c r="P9310" t="s">
        <v>2146</v>
      </c>
    </row>
    <row r="9311" spans="1:16" x14ac:dyDescent="0.25">
      <c r="A9311" t="s">
        <v>2</v>
      </c>
      <c r="B9311" t="s">
        <v>358</v>
      </c>
      <c r="C9311" t="s">
        <v>12134</v>
      </c>
      <c r="D9311" t="s">
        <v>12135</v>
      </c>
      <c r="E9311" t="s">
        <v>20</v>
      </c>
      <c r="F9311" t="b">
        <v>0</v>
      </c>
      <c r="G9311" t="s">
        <v>30</v>
      </c>
      <c r="H9311" s="4">
        <v>45781.91951388889</v>
      </c>
      <c r="I9311" t="b">
        <v>0</v>
      </c>
      <c r="J9311" t="b">
        <v>0</v>
      </c>
      <c r="K9311" t="s">
        <v>24</v>
      </c>
      <c r="L9311" t="s">
        <v>36</v>
      </c>
      <c r="N9311">
        <v>27.5</v>
      </c>
      <c r="O9311" t="s">
        <v>11100</v>
      </c>
      <c r="P9311" t="s">
        <v>11101</v>
      </c>
    </row>
    <row r="9312" spans="1:16" x14ac:dyDescent="0.25">
      <c r="A9312" t="s">
        <v>25</v>
      </c>
      <c r="B9312" t="s">
        <v>3710</v>
      </c>
      <c r="C9312" t="s">
        <v>184</v>
      </c>
      <c r="D9312" t="s">
        <v>2208</v>
      </c>
      <c r="E9312" t="s">
        <v>20</v>
      </c>
      <c r="F9312" t="b">
        <v>0</v>
      </c>
      <c r="G9312" t="s">
        <v>30</v>
      </c>
      <c r="H9312" s="4">
        <v>45781.959166666667</v>
      </c>
      <c r="I9312" t="b">
        <v>0</v>
      </c>
      <c r="J9312" t="b">
        <v>0</v>
      </c>
      <c r="K9312" t="s">
        <v>24</v>
      </c>
      <c r="L9312" t="s">
        <v>22</v>
      </c>
      <c r="M9312">
        <v>72500</v>
      </c>
      <c r="O9312" t="s">
        <v>3433</v>
      </c>
      <c r="P9312" t="s">
        <v>12080</v>
      </c>
    </row>
    <row r="9313" spans="1:16" x14ac:dyDescent="0.25">
      <c r="A9313" t="s">
        <v>0</v>
      </c>
      <c r="B9313" t="s">
        <v>0</v>
      </c>
      <c r="C9313" t="s">
        <v>12136</v>
      </c>
      <c r="D9313" t="s">
        <v>4084</v>
      </c>
      <c r="E9313" t="s">
        <v>20</v>
      </c>
      <c r="F9313" t="b">
        <v>0</v>
      </c>
      <c r="G9313" t="s">
        <v>27</v>
      </c>
      <c r="H9313" s="4">
        <v>45782.000185185178</v>
      </c>
      <c r="I9313" t="b">
        <v>1</v>
      </c>
      <c r="J9313" t="b">
        <v>1</v>
      </c>
      <c r="K9313" t="s">
        <v>24</v>
      </c>
      <c r="L9313" t="s">
        <v>36</v>
      </c>
      <c r="N9313">
        <v>27.979999542236332</v>
      </c>
      <c r="O9313" t="s">
        <v>8935</v>
      </c>
      <c r="P9313" t="s">
        <v>1297</v>
      </c>
    </row>
    <row r="9314" spans="1:16" x14ac:dyDescent="0.25">
      <c r="A9314" t="s">
        <v>0</v>
      </c>
      <c r="B9314" t="s">
        <v>1248</v>
      </c>
      <c r="C9314" t="s">
        <v>76</v>
      </c>
      <c r="D9314" t="s">
        <v>4084</v>
      </c>
      <c r="E9314" t="s">
        <v>20</v>
      </c>
      <c r="F9314" t="b">
        <v>0</v>
      </c>
      <c r="G9314" t="s">
        <v>41</v>
      </c>
      <c r="H9314" s="4">
        <v>45782.000451388893</v>
      </c>
      <c r="I9314" t="b">
        <v>0</v>
      </c>
      <c r="J9314" t="b">
        <v>0</v>
      </c>
      <c r="K9314" t="s">
        <v>24</v>
      </c>
      <c r="L9314" t="s">
        <v>22</v>
      </c>
      <c r="M9314">
        <v>105000</v>
      </c>
      <c r="O9314" t="s">
        <v>10179</v>
      </c>
    </row>
    <row r="9315" spans="1:16" x14ac:dyDescent="0.25">
      <c r="A9315" t="s">
        <v>0</v>
      </c>
      <c r="B9315" t="s">
        <v>7447</v>
      </c>
      <c r="C9315" t="s">
        <v>585</v>
      </c>
      <c r="D9315" t="s">
        <v>4084</v>
      </c>
      <c r="E9315" t="s">
        <v>20</v>
      </c>
      <c r="F9315" t="b">
        <v>0</v>
      </c>
      <c r="G9315" t="s">
        <v>41</v>
      </c>
      <c r="H9315" s="4">
        <v>45782.000451388893</v>
      </c>
      <c r="I9315" t="b">
        <v>0</v>
      </c>
      <c r="J9315" t="b">
        <v>0</v>
      </c>
      <c r="K9315" t="s">
        <v>24</v>
      </c>
      <c r="L9315" t="s">
        <v>22</v>
      </c>
      <c r="M9315">
        <v>125000</v>
      </c>
      <c r="O9315" t="s">
        <v>374</v>
      </c>
      <c r="P9315" t="s">
        <v>7448</v>
      </c>
    </row>
    <row r="9316" spans="1:16" x14ac:dyDescent="0.25">
      <c r="A9316" t="s">
        <v>139</v>
      </c>
      <c r="B9316" t="s">
        <v>12137</v>
      </c>
      <c r="C9316" t="s">
        <v>151</v>
      </c>
      <c r="D9316" t="s">
        <v>4014</v>
      </c>
      <c r="E9316" t="s">
        <v>20</v>
      </c>
      <c r="F9316" t="b">
        <v>0</v>
      </c>
      <c r="G9316" t="s">
        <v>30</v>
      </c>
      <c r="H9316" s="4">
        <v>45782.000787037039</v>
      </c>
      <c r="I9316" t="b">
        <v>1</v>
      </c>
      <c r="J9316" t="b">
        <v>1</v>
      </c>
      <c r="K9316" t="s">
        <v>24</v>
      </c>
      <c r="L9316" t="s">
        <v>22</v>
      </c>
      <c r="M9316">
        <v>85000</v>
      </c>
      <c r="O9316" t="s">
        <v>3035</v>
      </c>
      <c r="P9316" t="s">
        <v>12138</v>
      </c>
    </row>
    <row r="9317" spans="1:16" x14ac:dyDescent="0.25">
      <c r="A9317" t="s">
        <v>0</v>
      </c>
      <c r="B9317" t="s">
        <v>3187</v>
      </c>
      <c r="C9317" t="s">
        <v>705</v>
      </c>
      <c r="D9317" t="s">
        <v>4084</v>
      </c>
      <c r="E9317" t="s">
        <v>20</v>
      </c>
      <c r="F9317" t="b">
        <v>0</v>
      </c>
      <c r="G9317" t="s">
        <v>52</v>
      </c>
      <c r="H9317" s="4">
        <v>45782.000949074078</v>
      </c>
      <c r="I9317" t="b">
        <v>1</v>
      </c>
      <c r="J9317" t="b">
        <v>1</v>
      </c>
      <c r="K9317" t="s">
        <v>24</v>
      </c>
      <c r="L9317" t="s">
        <v>36</v>
      </c>
      <c r="N9317">
        <v>23</v>
      </c>
      <c r="O9317" t="s">
        <v>12139</v>
      </c>
      <c r="P9317" t="s">
        <v>2127</v>
      </c>
    </row>
    <row r="9318" spans="1:16" x14ac:dyDescent="0.25">
      <c r="A9318" t="s">
        <v>2</v>
      </c>
      <c r="B9318" t="s">
        <v>11989</v>
      </c>
      <c r="C9318" t="s">
        <v>2293</v>
      </c>
      <c r="D9318" t="s">
        <v>5123</v>
      </c>
      <c r="E9318" t="s">
        <v>20</v>
      </c>
      <c r="F9318" t="b">
        <v>0</v>
      </c>
      <c r="G9318" t="s">
        <v>52</v>
      </c>
      <c r="H9318" s="4">
        <v>45782.003472222219</v>
      </c>
      <c r="I9318" t="b">
        <v>0</v>
      </c>
      <c r="J9318" t="b">
        <v>0</v>
      </c>
      <c r="K9318" t="s">
        <v>24</v>
      </c>
      <c r="L9318" t="s">
        <v>22</v>
      </c>
      <c r="M9318">
        <v>100000</v>
      </c>
      <c r="O9318" t="s">
        <v>374</v>
      </c>
      <c r="P9318" t="s">
        <v>11990</v>
      </c>
    </row>
    <row r="9319" spans="1:16" x14ac:dyDescent="0.25">
      <c r="A9319" t="s">
        <v>2</v>
      </c>
      <c r="B9319" t="s">
        <v>2</v>
      </c>
      <c r="C9319" t="s">
        <v>2910</v>
      </c>
      <c r="D9319" t="s">
        <v>5781</v>
      </c>
      <c r="E9319" t="s">
        <v>388</v>
      </c>
      <c r="F9319" t="b">
        <v>0</v>
      </c>
      <c r="G9319" t="s">
        <v>23</v>
      </c>
      <c r="H9319" s="4">
        <v>45782.058935185189</v>
      </c>
      <c r="I9319" t="b">
        <v>0</v>
      </c>
      <c r="J9319" t="b">
        <v>0</v>
      </c>
      <c r="K9319" t="s">
        <v>24</v>
      </c>
      <c r="L9319" t="s">
        <v>36</v>
      </c>
      <c r="N9319">
        <v>40</v>
      </c>
      <c r="O9319" t="s">
        <v>11733</v>
      </c>
      <c r="P9319" t="s">
        <v>12140</v>
      </c>
    </row>
    <row r="9320" spans="1:16" x14ac:dyDescent="0.25">
      <c r="A9320" t="s">
        <v>2</v>
      </c>
      <c r="B9320" t="s">
        <v>3309</v>
      </c>
      <c r="C9320" t="s">
        <v>140</v>
      </c>
      <c r="D9320" t="s">
        <v>3600</v>
      </c>
      <c r="E9320" t="s">
        <v>51</v>
      </c>
      <c r="F9320" t="b">
        <v>0</v>
      </c>
      <c r="G9320" t="s">
        <v>35</v>
      </c>
      <c r="H9320" s="4">
        <v>45782.251805555563</v>
      </c>
      <c r="I9320" t="b">
        <v>0</v>
      </c>
      <c r="J9320" t="b">
        <v>0</v>
      </c>
      <c r="K9320" t="s">
        <v>24</v>
      </c>
      <c r="L9320" t="s">
        <v>36</v>
      </c>
      <c r="N9320">
        <v>85</v>
      </c>
      <c r="O9320" t="s">
        <v>3207</v>
      </c>
      <c r="P9320" t="s">
        <v>12085</v>
      </c>
    </row>
    <row r="9321" spans="1:16" x14ac:dyDescent="0.25">
      <c r="A9321" t="s">
        <v>19</v>
      </c>
      <c r="B9321" t="s">
        <v>12141</v>
      </c>
      <c r="C9321" t="s">
        <v>11201</v>
      </c>
      <c r="D9321" t="s">
        <v>4100</v>
      </c>
      <c r="E9321" t="s">
        <v>20</v>
      </c>
      <c r="F9321" t="b">
        <v>0</v>
      </c>
      <c r="G9321" t="s">
        <v>30</v>
      </c>
      <c r="H9321" s="4">
        <v>45782.251979166656</v>
      </c>
      <c r="I9321" t="b">
        <v>0</v>
      </c>
      <c r="J9321" t="b">
        <v>1</v>
      </c>
      <c r="K9321" t="s">
        <v>24</v>
      </c>
      <c r="L9321" t="s">
        <v>22</v>
      </c>
      <c r="M9321">
        <v>120000</v>
      </c>
      <c r="O9321" t="s">
        <v>12142</v>
      </c>
      <c r="P9321" t="s">
        <v>12143</v>
      </c>
    </row>
    <row r="9322" spans="1:16" x14ac:dyDescent="0.25">
      <c r="A9322" t="s">
        <v>2</v>
      </c>
      <c r="B9322" t="s">
        <v>12144</v>
      </c>
      <c r="C9322" t="s">
        <v>2545</v>
      </c>
      <c r="D9322" t="s">
        <v>3600</v>
      </c>
      <c r="E9322" t="s">
        <v>20</v>
      </c>
      <c r="F9322" t="b">
        <v>0</v>
      </c>
      <c r="G9322" t="s">
        <v>30</v>
      </c>
      <c r="H9322" s="4">
        <v>45782.252800925933</v>
      </c>
      <c r="I9322" t="b">
        <v>0</v>
      </c>
      <c r="J9322" t="b">
        <v>1</v>
      </c>
      <c r="K9322" t="s">
        <v>24</v>
      </c>
      <c r="L9322" t="s">
        <v>22</v>
      </c>
      <c r="M9322">
        <v>204000</v>
      </c>
      <c r="O9322" t="s">
        <v>12145</v>
      </c>
      <c r="P9322" t="s">
        <v>7326</v>
      </c>
    </row>
    <row r="9323" spans="1:16" x14ac:dyDescent="0.25">
      <c r="A9323" t="s">
        <v>2</v>
      </c>
      <c r="B9323" t="s">
        <v>1287</v>
      </c>
      <c r="C9323" t="s">
        <v>39</v>
      </c>
      <c r="D9323" t="s">
        <v>7658</v>
      </c>
      <c r="E9323" t="s">
        <v>20</v>
      </c>
      <c r="F9323" t="b">
        <v>1</v>
      </c>
      <c r="G9323" t="s">
        <v>1268</v>
      </c>
      <c r="H9323" s="4">
        <v>45782.25880787037</v>
      </c>
      <c r="I9323" t="b">
        <v>0</v>
      </c>
      <c r="J9323" t="b">
        <v>0</v>
      </c>
      <c r="K9323" t="s">
        <v>1268</v>
      </c>
      <c r="L9323" t="s">
        <v>22</v>
      </c>
      <c r="M9323">
        <v>100000</v>
      </c>
      <c r="O9323" t="s">
        <v>11322</v>
      </c>
      <c r="P9323" t="s">
        <v>2336</v>
      </c>
    </row>
    <row r="9324" spans="1:16" x14ac:dyDescent="0.25">
      <c r="A9324" t="s">
        <v>2</v>
      </c>
      <c r="B9324" t="s">
        <v>12030</v>
      </c>
      <c r="C9324" t="s">
        <v>322</v>
      </c>
      <c r="D9324" t="s">
        <v>12146</v>
      </c>
      <c r="E9324" t="s">
        <v>20</v>
      </c>
      <c r="F9324" t="b">
        <v>0</v>
      </c>
      <c r="G9324" t="s">
        <v>27</v>
      </c>
      <c r="H9324" s="4">
        <v>45782.293912037043</v>
      </c>
      <c r="I9324" t="b">
        <v>0</v>
      </c>
      <c r="J9324" t="b">
        <v>1</v>
      </c>
      <c r="K9324" t="s">
        <v>24</v>
      </c>
      <c r="L9324" t="s">
        <v>22</v>
      </c>
      <c r="M9324">
        <v>203500</v>
      </c>
      <c r="O9324" t="s">
        <v>405</v>
      </c>
      <c r="P9324" t="s">
        <v>12031</v>
      </c>
    </row>
    <row r="9325" spans="1:16" x14ac:dyDescent="0.25">
      <c r="A9325" t="s">
        <v>0</v>
      </c>
      <c r="B9325" t="s">
        <v>12147</v>
      </c>
      <c r="C9325" t="s">
        <v>192</v>
      </c>
      <c r="D9325" t="s">
        <v>3970</v>
      </c>
      <c r="E9325" t="s">
        <v>20</v>
      </c>
      <c r="F9325" t="b">
        <v>0</v>
      </c>
      <c r="G9325" t="s">
        <v>23</v>
      </c>
      <c r="H9325" s="4">
        <v>45782.294016203698</v>
      </c>
      <c r="I9325" t="b">
        <v>0</v>
      </c>
      <c r="J9325" t="b">
        <v>1</v>
      </c>
      <c r="K9325" t="s">
        <v>24</v>
      </c>
      <c r="L9325" t="s">
        <v>22</v>
      </c>
      <c r="M9325">
        <v>85000</v>
      </c>
      <c r="O9325" t="s">
        <v>2913</v>
      </c>
      <c r="P9325" t="s">
        <v>12148</v>
      </c>
    </row>
    <row r="9326" spans="1:16" x14ac:dyDescent="0.25">
      <c r="A9326" t="s">
        <v>89</v>
      </c>
      <c r="B9326" t="s">
        <v>12149</v>
      </c>
      <c r="C9326" t="s">
        <v>39</v>
      </c>
      <c r="D9326" t="s">
        <v>4014</v>
      </c>
      <c r="E9326" t="s">
        <v>20</v>
      </c>
      <c r="F9326" t="b">
        <v>1</v>
      </c>
      <c r="G9326" t="s">
        <v>1420</v>
      </c>
      <c r="H9326" s="4">
        <v>45782.301666666674</v>
      </c>
      <c r="I9326" t="b">
        <v>1</v>
      </c>
      <c r="J9326" t="b">
        <v>1</v>
      </c>
      <c r="K9326" t="s">
        <v>1420</v>
      </c>
      <c r="L9326" t="s">
        <v>22</v>
      </c>
      <c r="M9326">
        <v>218500</v>
      </c>
      <c r="O9326" t="s">
        <v>1395</v>
      </c>
      <c r="P9326" t="s">
        <v>12150</v>
      </c>
    </row>
    <row r="9327" spans="1:16" x14ac:dyDescent="0.25">
      <c r="A9327" t="s">
        <v>1</v>
      </c>
      <c r="B9327" t="s">
        <v>12151</v>
      </c>
      <c r="C9327" t="s">
        <v>158</v>
      </c>
      <c r="D9327" t="s">
        <v>4035</v>
      </c>
      <c r="E9327" t="s">
        <v>20</v>
      </c>
      <c r="F9327" t="b">
        <v>0</v>
      </c>
      <c r="G9327" t="s">
        <v>158</v>
      </c>
      <c r="H9327" s="4">
        <v>45782.379236111112</v>
      </c>
      <c r="I9327" t="b">
        <v>0</v>
      </c>
      <c r="J9327" t="b">
        <v>0</v>
      </c>
      <c r="K9327" t="s">
        <v>158</v>
      </c>
      <c r="L9327" t="s">
        <v>22</v>
      </c>
      <c r="M9327">
        <v>87599.5</v>
      </c>
      <c r="O9327" t="s">
        <v>12152</v>
      </c>
      <c r="P9327" t="s">
        <v>361</v>
      </c>
    </row>
    <row r="9328" spans="1:16" x14ac:dyDescent="0.25">
      <c r="A9328" t="s">
        <v>2</v>
      </c>
      <c r="B9328" t="s">
        <v>12153</v>
      </c>
      <c r="C9328" t="s">
        <v>12154</v>
      </c>
      <c r="D9328" t="s">
        <v>4035</v>
      </c>
      <c r="E9328" t="s">
        <v>20</v>
      </c>
      <c r="F9328" t="b">
        <v>0</v>
      </c>
      <c r="G9328" t="s">
        <v>862</v>
      </c>
      <c r="H9328" s="4">
        <v>45782.381249999999</v>
      </c>
      <c r="I9328" t="b">
        <v>0</v>
      </c>
      <c r="J9328" t="b">
        <v>0</v>
      </c>
      <c r="K9328" t="s">
        <v>862</v>
      </c>
      <c r="L9328" t="s">
        <v>22</v>
      </c>
      <c r="M9328">
        <v>70000</v>
      </c>
      <c r="O9328" t="s">
        <v>12155</v>
      </c>
      <c r="P9328" t="s">
        <v>12156</v>
      </c>
    </row>
    <row r="9329" spans="1:16" x14ac:dyDescent="0.25">
      <c r="A9329" t="s">
        <v>1</v>
      </c>
      <c r="B9329" t="s">
        <v>12157</v>
      </c>
      <c r="C9329" t="s">
        <v>1624</v>
      </c>
      <c r="D9329" t="s">
        <v>2208</v>
      </c>
      <c r="E9329" t="s">
        <v>34</v>
      </c>
      <c r="F9329" t="b">
        <v>0</v>
      </c>
      <c r="G9329" t="s">
        <v>27</v>
      </c>
      <c r="H9329" s="4">
        <v>45782.417916666673</v>
      </c>
      <c r="I9329" t="b">
        <v>0</v>
      </c>
      <c r="J9329" t="b">
        <v>1</v>
      </c>
      <c r="K9329" t="s">
        <v>24</v>
      </c>
      <c r="L9329" t="s">
        <v>22</v>
      </c>
      <c r="M9329">
        <v>171000</v>
      </c>
      <c r="O9329" t="s">
        <v>12158</v>
      </c>
      <c r="P9329" t="s">
        <v>12159</v>
      </c>
    </row>
    <row r="9330" spans="1:16" x14ac:dyDescent="0.25">
      <c r="A9330" t="s">
        <v>2</v>
      </c>
      <c r="B9330" t="s">
        <v>12160</v>
      </c>
      <c r="C9330" t="s">
        <v>39</v>
      </c>
      <c r="D9330" t="s">
        <v>112</v>
      </c>
      <c r="E9330" t="s">
        <v>51</v>
      </c>
      <c r="F9330" t="b">
        <v>1</v>
      </c>
      <c r="G9330" t="s">
        <v>41</v>
      </c>
      <c r="H9330" s="4">
        <v>45782.419236111113</v>
      </c>
      <c r="I9330" t="b">
        <v>0</v>
      </c>
      <c r="J9330" t="b">
        <v>0</v>
      </c>
      <c r="K9330" t="s">
        <v>24</v>
      </c>
      <c r="L9330" t="s">
        <v>36</v>
      </c>
      <c r="N9330">
        <v>12.5</v>
      </c>
      <c r="O9330" t="s">
        <v>112</v>
      </c>
    </row>
    <row r="9331" spans="1:16" x14ac:dyDescent="0.25">
      <c r="A9331" t="s">
        <v>0</v>
      </c>
      <c r="B9331" t="s">
        <v>9112</v>
      </c>
      <c r="C9331" t="s">
        <v>82</v>
      </c>
      <c r="D9331" t="s">
        <v>3957</v>
      </c>
      <c r="E9331" t="s">
        <v>34</v>
      </c>
      <c r="F9331" t="b">
        <v>0</v>
      </c>
      <c r="G9331" t="s">
        <v>27</v>
      </c>
      <c r="H9331" s="4">
        <v>45782.458495370367</v>
      </c>
      <c r="I9331" t="b">
        <v>1</v>
      </c>
      <c r="J9331" t="b">
        <v>0</v>
      </c>
      <c r="K9331" t="s">
        <v>24</v>
      </c>
      <c r="L9331" t="s">
        <v>36</v>
      </c>
      <c r="N9331">
        <v>27.979999542236332</v>
      </c>
      <c r="O9331" t="s">
        <v>8728</v>
      </c>
      <c r="P9331" t="s">
        <v>721</v>
      </c>
    </row>
    <row r="9332" spans="1:16" x14ac:dyDescent="0.25">
      <c r="A9332" t="s">
        <v>1</v>
      </c>
      <c r="B9332" t="s">
        <v>12161</v>
      </c>
      <c r="C9332" t="s">
        <v>542</v>
      </c>
      <c r="D9332" t="s">
        <v>3957</v>
      </c>
      <c r="E9332" t="s">
        <v>34</v>
      </c>
      <c r="F9332" t="b">
        <v>0</v>
      </c>
      <c r="G9332" t="s">
        <v>41</v>
      </c>
      <c r="H9332" s="4">
        <v>45782.46</v>
      </c>
      <c r="I9332" t="b">
        <v>0</v>
      </c>
      <c r="J9332" t="b">
        <v>0</v>
      </c>
      <c r="K9332" t="s">
        <v>24</v>
      </c>
      <c r="L9332" t="s">
        <v>36</v>
      </c>
      <c r="N9332">
        <v>43.979999542236328</v>
      </c>
      <c r="O9332" t="s">
        <v>12162</v>
      </c>
      <c r="P9332" t="s">
        <v>12163</v>
      </c>
    </row>
    <row r="9333" spans="1:16" x14ac:dyDescent="0.25">
      <c r="A9333" t="s">
        <v>2</v>
      </c>
      <c r="B9333" t="s">
        <v>12164</v>
      </c>
      <c r="C9333" t="s">
        <v>688</v>
      </c>
      <c r="D9333" t="s">
        <v>2208</v>
      </c>
      <c r="E9333" t="s">
        <v>20</v>
      </c>
      <c r="F9333" t="b">
        <v>0</v>
      </c>
      <c r="G9333" t="s">
        <v>27</v>
      </c>
      <c r="H9333" s="4">
        <v>45782.544039351851</v>
      </c>
      <c r="I9333" t="b">
        <v>0</v>
      </c>
      <c r="J9333" t="b">
        <v>1</v>
      </c>
      <c r="K9333" t="s">
        <v>24</v>
      </c>
      <c r="L9333" t="s">
        <v>36</v>
      </c>
      <c r="N9333">
        <v>32.5</v>
      </c>
      <c r="O9333" t="s">
        <v>208</v>
      </c>
      <c r="P9333" t="s">
        <v>12165</v>
      </c>
    </row>
    <row r="9334" spans="1:16" x14ac:dyDescent="0.25">
      <c r="A9334" t="s">
        <v>89</v>
      </c>
      <c r="B9334" t="s">
        <v>3313</v>
      </c>
      <c r="C9334" t="s">
        <v>12166</v>
      </c>
      <c r="D9334" t="s">
        <v>3973</v>
      </c>
      <c r="E9334" t="s">
        <v>20</v>
      </c>
      <c r="F9334" t="b">
        <v>0</v>
      </c>
      <c r="G9334" t="s">
        <v>27</v>
      </c>
      <c r="H9334" s="4">
        <v>45782.544131944444</v>
      </c>
      <c r="I9334" t="b">
        <v>0</v>
      </c>
      <c r="J9334" t="b">
        <v>0</v>
      </c>
      <c r="K9334" t="s">
        <v>24</v>
      </c>
      <c r="L9334" t="s">
        <v>22</v>
      </c>
      <c r="M9334">
        <v>77500</v>
      </c>
      <c r="O9334" t="s">
        <v>469</v>
      </c>
      <c r="P9334" t="s">
        <v>249</v>
      </c>
    </row>
    <row r="9335" spans="1:16" x14ac:dyDescent="0.25">
      <c r="A9335" t="s">
        <v>0</v>
      </c>
      <c r="B9335" t="s">
        <v>12167</v>
      </c>
      <c r="C9335" t="s">
        <v>713</v>
      </c>
      <c r="D9335" t="s">
        <v>3957</v>
      </c>
      <c r="E9335" t="s">
        <v>20</v>
      </c>
      <c r="F9335" t="b">
        <v>0</v>
      </c>
      <c r="G9335" t="s">
        <v>23</v>
      </c>
      <c r="H9335" s="4">
        <v>45782.57267361111</v>
      </c>
      <c r="I9335" t="b">
        <v>0</v>
      </c>
      <c r="J9335" t="b">
        <v>0</v>
      </c>
      <c r="K9335" t="s">
        <v>24</v>
      </c>
      <c r="L9335" t="s">
        <v>36</v>
      </c>
      <c r="N9335">
        <v>12.17500019073486</v>
      </c>
      <c r="O9335" t="s">
        <v>377</v>
      </c>
      <c r="P9335" t="s">
        <v>10976</v>
      </c>
    </row>
    <row r="9336" spans="1:16" x14ac:dyDescent="0.25">
      <c r="A9336" t="s">
        <v>0</v>
      </c>
      <c r="B9336" t="s">
        <v>12168</v>
      </c>
      <c r="C9336" t="s">
        <v>494</v>
      </c>
      <c r="D9336" t="s">
        <v>3957</v>
      </c>
      <c r="E9336" t="s">
        <v>20</v>
      </c>
      <c r="F9336" t="b">
        <v>0</v>
      </c>
      <c r="G9336" t="s">
        <v>41</v>
      </c>
      <c r="H9336" s="4">
        <v>45782.583796296298</v>
      </c>
      <c r="I9336" t="b">
        <v>0</v>
      </c>
      <c r="J9336" t="b">
        <v>0</v>
      </c>
      <c r="K9336" t="s">
        <v>24</v>
      </c>
      <c r="L9336" t="s">
        <v>36</v>
      </c>
      <c r="N9336">
        <v>36.75</v>
      </c>
      <c r="O9336" t="s">
        <v>8550</v>
      </c>
      <c r="P9336" t="s">
        <v>1711</v>
      </c>
    </row>
    <row r="9337" spans="1:16" x14ac:dyDescent="0.25">
      <c r="A9337" t="s">
        <v>19</v>
      </c>
      <c r="B9337" t="s">
        <v>7557</v>
      </c>
      <c r="C9337" t="s">
        <v>453</v>
      </c>
      <c r="D9337" t="s">
        <v>3957</v>
      </c>
      <c r="E9337" t="s">
        <v>20</v>
      </c>
      <c r="F9337" t="b">
        <v>0</v>
      </c>
      <c r="G9337" t="s">
        <v>27</v>
      </c>
      <c r="H9337" s="4">
        <v>45782.584733796299</v>
      </c>
      <c r="I9337" t="b">
        <v>0</v>
      </c>
      <c r="J9337" t="b">
        <v>0</v>
      </c>
      <c r="K9337" t="s">
        <v>24</v>
      </c>
      <c r="L9337" t="s">
        <v>36</v>
      </c>
      <c r="N9337">
        <v>51.239997863769531</v>
      </c>
      <c r="O9337" t="s">
        <v>349</v>
      </c>
      <c r="P9337" t="s">
        <v>7558</v>
      </c>
    </row>
    <row r="9338" spans="1:16" x14ac:dyDescent="0.25">
      <c r="A9338" t="s">
        <v>19</v>
      </c>
      <c r="B9338" t="s">
        <v>12169</v>
      </c>
      <c r="C9338" t="s">
        <v>9565</v>
      </c>
      <c r="D9338" t="s">
        <v>3957</v>
      </c>
      <c r="E9338" t="s">
        <v>20</v>
      </c>
      <c r="F9338" t="b">
        <v>0</v>
      </c>
      <c r="G9338" t="s">
        <v>27</v>
      </c>
      <c r="H9338" s="4">
        <v>45782.584745370368</v>
      </c>
      <c r="I9338" t="b">
        <v>0</v>
      </c>
      <c r="J9338" t="b">
        <v>1</v>
      </c>
      <c r="K9338" t="s">
        <v>24</v>
      </c>
      <c r="L9338" t="s">
        <v>36</v>
      </c>
      <c r="N9338">
        <v>51.239997863769531</v>
      </c>
      <c r="O9338" t="s">
        <v>1370</v>
      </c>
      <c r="P9338" t="s">
        <v>2014</v>
      </c>
    </row>
    <row r="9339" spans="1:16" x14ac:dyDescent="0.25">
      <c r="A9339" t="s">
        <v>0</v>
      </c>
      <c r="B9339" t="s">
        <v>0</v>
      </c>
      <c r="C9339" t="s">
        <v>2414</v>
      </c>
      <c r="D9339" t="s">
        <v>3973</v>
      </c>
      <c r="E9339" t="s">
        <v>51</v>
      </c>
      <c r="F9339" t="b">
        <v>0</v>
      </c>
      <c r="G9339" t="s">
        <v>27</v>
      </c>
      <c r="H9339" s="4">
        <v>45782.626284722217</v>
      </c>
      <c r="I9339" t="b">
        <v>0</v>
      </c>
      <c r="J9339" t="b">
        <v>1</v>
      </c>
      <c r="K9339" t="s">
        <v>24</v>
      </c>
      <c r="L9339" t="s">
        <v>36</v>
      </c>
      <c r="N9339">
        <v>51</v>
      </c>
      <c r="O9339" t="s">
        <v>350</v>
      </c>
      <c r="P9339" t="s">
        <v>12170</v>
      </c>
    </row>
    <row r="9340" spans="1:16" x14ac:dyDescent="0.25">
      <c r="A9340" t="s">
        <v>2</v>
      </c>
      <c r="B9340" t="s">
        <v>2</v>
      </c>
      <c r="C9340" t="s">
        <v>515</v>
      </c>
      <c r="D9340" t="s">
        <v>3828</v>
      </c>
      <c r="E9340" t="s">
        <v>20</v>
      </c>
      <c r="F9340" t="b">
        <v>0</v>
      </c>
      <c r="G9340" t="s">
        <v>27</v>
      </c>
      <c r="H9340" s="4">
        <v>45782.627187500002</v>
      </c>
      <c r="I9340" t="b">
        <v>1</v>
      </c>
      <c r="J9340" t="b">
        <v>1</v>
      </c>
      <c r="K9340" t="s">
        <v>24</v>
      </c>
      <c r="L9340" t="s">
        <v>22</v>
      </c>
      <c r="M9340">
        <v>120000</v>
      </c>
      <c r="O9340" t="s">
        <v>12171</v>
      </c>
      <c r="P9340" t="s">
        <v>12172</v>
      </c>
    </row>
    <row r="9341" spans="1:16" x14ac:dyDescent="0.25">
      <c r="A9341" t="s">
        <v>40</v>
      </c>
      <c r="B9341" t="s">
        <v>12173</v>
      </c>
      <c r="C9341" t="s">
        <v>151</v>
      </c>
      <c r="D9341" t="s">
        <v>3973</v>
      </c>
      <c r="E9341" t="s">
        <v>20</v>
      </c>
      <c r="F9341" t="b">
        <v>0</v>
      </c>
      <c r="G9341" t="s">
        <v>27</v>
      </c>
      <c r="H9341" s="4">
        <v>45782.627349537041</v>
      </c>
      <c r="I9341" t="b">
        <v>0</v>
      </c>
      <c r="J9341" t="b">
        <v>1</v>
      </c>
      <c r="K9341" t="s">
        <v>24</v>
      </c>
      <c r="L9341" t="s">
        <v>22</v>
      </c>
      <c r="M9341">
        <v>155000</v>
      </c>
      <c r="O9341" t="s">
        <v>778</v>
      </c>
      <c r="P9341" t="s">
        <v>12174</v>
      </c>
    </row>
    <row r="9342" spans="1:16" x14ac:dyDescent="0.25">
      <c r="A9342" t="s">
        <v>2</v>
      </c>
      <c r="B9342" t="s">
        <v>2</v>
      </c>
      <c r="C9342" t="s">
        <v>12175</v>
      </c>
      <c r="D9342" t="s">
        <v>3973</v>
      </c>
      <c r="E9342" t="s">
        <v>51</v>
      </c>
      <c r="F9342" t="b">
        <v>0</v>
      </c>
      <c r="G9342" t="s">
        <v>27</v>
      </c>
      <c r="H9342" s="4">
        <v>45782.627395833333</v>
      </c>
      <c r="I9342" t="b">
        <v>0</v>
      </c>
      <c r="J9342" t="b">
        <v>0</v>
      </c>
      <c r="K9342" t="s">
        <v>24</v>
      </c>
      <c r="L9342" t="s">
        <v>36</v>
      </c>
      <c r="N9342">
        <v>22.47500038146973</v>
      </c>
      <c r="O9342" t="s">
        <v>1301</v>
      </c>
      <c r="P9342" t="s">
        <v>12176</v>
      </c>
    </row>
    <row r="9343" spans="1:16" x14ac:dyDescent="0.25">
      <c r="A9343" t="s">
        <v>2</v>
      </c>
      <c r="B9343" t="s">
        <v>2</v>
      </c>
      <c r="C9343" t="s">
        <v>453</v>
      </c>
      <c r="D9343" t="s">
        <v>3973</v>
      </c>
      <c r="E9343" t="s">
        <v>20</v>
      </c>
      <c r="F9343" t="b">
        <v>0</v>
      </c>
      <c r="G9343" t="s">
        <v>41</v>
      </c>
      <c r="H9343" s="4">
        <v>45782.627569444441</v>
      </c>
      <c r="I9343" t="b">
        <v>0</v>
      </c>
      <c r="J9343" t="b">
        <v>0</v>
      </c>
      <c r="K9343" t="s">
        <v>24</v>
      </c>
      <c r="L9343" t="s">
        <v>22</v>
      </c>
      <c r="M9343">
        <v>182500</v>
      </c>
      <c r="O9343" t="s">
        <v>752</v>
      </c>
      <c r="P9343" t="s">
        <v>12177</v>
      </c>
    </row>
    <row r="9344" spans="1:16" x14ac:dyDescent="0.25">
      <c r="A9344" t="s">
        <v>0</v>
      </c>
      <c r="B9344" t="s">
        <v>0</v>
      </c>
      <c r="C9344" t="s">
        <v>11262</v>
      </c>
      <c r="D9344" t="s">
        <v>3828</v>
      </c>
      <c r="E9344" t="s">
        <v>20</v>
      </c>
      <c r="F9344" t="b">
        <v>0</v>
      </c>
      <c r="G9344" t="s">
        <v>27</v>
      </c>
      <c r="H9344" s="4">
        <v>45782.666828703703</v>
      </c>
      <c r="I9344" t="b">
        <v>1</v>
      </c>
      <c r="J9344" t="b">
        <v>1</v>
      </c>
      <c r="K9344" t="s">
        <v>24</v>
      </c>
      <c r="L9344" t="s">
        <v>22</v>
      </c>
      <c r="M9344">
        <v>52000</v>
      </c>
      <c r="O9344" t="s">
        <v>12178</v>
      </c>
      <c r="P9344" t="s">
        <v>1671</v>
      </c>
    </row>
    <row r="9345" spans="1:16" x14ac:dyDescent="0.25">
      <c r="A9345" t="s">
        <v>0</v>
      </c>
      <c r="B9345" t="s">
        <v>257</v>
      </c>
      <c r="C9345" t="s">
        <v>179</v>
      </c>
      <c r="D9345" t="s">
        <v>3600</v>
      </c>
      <c r="E9345" t="s">
        <v>51</v>
      </c>
      <c r="F9345" t="b">
        <v>0</v>
      </c>
      <c r="G9345" t="s">
        <v>27</v>
      </c>
      <c r="H9345" s="4">
        <v>45782.66684027778</v>
      </c>
      <c r="I9345" t="b">
        <v>0</v>
      </c>
      <c r="J9345" t="b">
        <v>0</v>
      </c>
      <c r="K9345" t="s">
        <v>24</v>
      </c>
      <c r="L9345" t="s">
        <v>36</v>
      </c>
      <c r="N9345">
        <v>20.5</v>
      </c>
      <c r="O9345" t="s">
        <v>1758</v>
      </c>
      <c r="P9345" t="s">
        <v>1483</v>
      </c>
    </row>
    <row r="9346" spans="1:16" x14ac:dyDescent="0.25">
      <c r="A9346" t="s">
        <v>0</v>
      </c>
      <c r="B9346" t="s">
        <v>12179</v>
      </c>
      <c r="C9346" t="s">
        <v>33</v>
      </c>
      <c r="D9346" t="s">
        <v>3828</v>
      </c>
      <c r="E9346" t="s">
        <v>20</v>
      </c>
      <c r="F9346" t="b">
        <v>0</v>
      </c>
      <c r="G9346" t="s">
        <v>35</v>
      </c>
      <c r="H9346" s="4">
        <v>45782.667268518519</v>
      </c>
      <c r="I9346" t="b">
        <v>0</v>
      </c>
      <c r="J9346" t="b">
        <v>0</v>
      </c>
      <c r="K9346" t="s">
        <v>24</v>
      </c>
      <c r="L9346" t="s">
        <v>22</v>
      </c>
      <c r="M9346">
        <v>95000</v>
      </c>
      <c r="O9346" t="s">
        <v>12180</v>
      </c>
      <c r="P9346" t="s">
        <v>3152</v>
      </c>
    </row>
    <row r="9347" spans="1:16" x14ac:dyDescent="0.25">
      <c r="A9347" t="s">
        <v>1</v>
      </c>
      <c r="B9347" t="s">
        <v>1</v>
      </c>
      <c r="C9347" t="s">
        <v>2164</v>
      </c>
      <c r="D9347" t="s">
        <v>3828</v>
      </c>
      <c r="E9347" t="s">
        <v>51</v>
      </c>
      <c r="F9347" t="b">
        <v>0</v>
      </c>
      <c r="G9347" t="s">
        <v>30</v>
      </c>
      <c r="H9347" s="4">
        <v>45782.668645833342</v>
      </c>
      <c r="I9347" t="b">
        <v>0</v>
      </c>
      <c r="J9347" t="b">
        <v>1</v>
      </c>
      <c r="K9347" t="s">
        <v>24</v>
      </c>
      <c r="L9347" t="s">
        <v>36</v>
      </c>
      <c r="N9347">
        <v>32.5</v>
      </c>
      <c r="O9347" t="s">
        <v>12181</v>
      </c>
      <c r="P9347" t="s">
        <v>12182</v>
      </c>
    </row>
    <row r="9348" spans="1:16" x14ac:dyDescent="0.25">
      <c r="A9348" t="s">
        <v>0</v>
      </c>
      <c r="B9348" t="s">
        <v>12183</v>
      </c>
      <c r="C9348" t="s">
        <v>143</v>
      </c>
      <c r="D9348" t="s">
        <v>3973</v>
      </c>
      <c r="E9348" t="s">
        <v>51</v>
      </c>
      <c r="F9348" t="b">
        <v>0</v>
      </c>
      <c r="G9348" t="s">
        <v>35</v>
      </c>
      <c r="H9348" s="4">
        <v>45782.708969907413</v>
      </c>
      <c r="I9348" t="b">
        <v>1</v>
      </c>
      <c r="J9348" t="b">
        <v>0</v>
      </c>
      <c r="K9348" t="s">
        <v>24</v>
      </c>
      <c r="L9348" t="s">
        <v>36</v>
      </c>
      <c r="N9348">
        <v>45</v>
      </c>
      <c r="O9348" t="s">
        <v>10697</v>
      </c>
      <c r="P9348" t="s">
        <v>1314</v>
      </c>
    </row>
    <row r="9349" spans="1:16" x14ac:dyDescent="0.25">
      <c r="A9349" t="s">
        <v>0</v>
      </c>
      <c r="B9349" t="s">
        <v>12184</v>
      </c>
      <c r="C9349" t="s">
        <v>82</v>
      </c>
      <c r="D9349" t="s">
        <v>3973</v>
      </c>
      <c r="E9349" t="s">
        <v>51</v>
      </c>
      <c r="F9349" t="b">
        <v>0</v>
      </c>
      <c r="G9349" t="s">
        <v>27</v>
      </c>
      <c r="H9349" s="4">
        <v>45782.709583333337</v>
      </c>
      <c r="I9349" t="b">
        <v>1</v>
      </c>
      <c r="J9349" t="b">
        <v>1</v>
      </c>
      <c r="K9349" t="s">
        <v>24</v>
      </c>
      <c r="L9349" t="s">
        <v>36</v>
      </c>
      <c r="N9349">
        <v>39.5</v>
      </c>
      <c r="O9349" t="s">
        <v>1650</v>
      </c>
      <c r="P9349" t="s">
        <v>119</v>
      </c>
    </row>
    <row r="9350" spans="1:16" x14ac:dyDescent="0.25">
      <c r="A9350" t="s">
        <v>1</v>
      </c>
      <c r="B9350" t="s">
        <v>12185</v>
      </c>
      <c r="C9350" t="s">
        <v>985</v>
      </c>
      <c r="D9350" t="s">
        <v>4328</v>
      </c>
      <c r="E9350" t="s">
        <v>51</v>
      </c>
      <c r="F9350" t="b">
        <v>0</v>
      </c>
      <c r="G9350" t="s">
        <v>27</v>
      </c>
      <c r="H9350" s="4">
        <v>45782.709675925929</v>
      </c>
      <c r="I9350" t="b">
        <v>0</v>
      </c>
      <c r="J9350" t="b">
        <v>0</v>
      </c>
      <c r="K9350" t="s">
        <v>24</v>
      </c>
      <c r="L9350" t="s">
        <v>36</v>
      </c>
      <c r="N9350">
        <v>65</v>
      </c>
      <c r="O9350" t="s">
        <v>3130</v>
      </c>
    </row>
    <row r="9351" spans="1:16" x14ac:dyDescent="0.25">
      <c r="A9351" t="s">
        <v>2</v>
      </c>
      <c r="B9351" t="s">
        <v>12186</v>
      </c>
      <c r="C9351" t="s">
        <v>12187</v>
      </c>
      <c r="D9351" t="s">
        <v>12188</v>
      </c>
      <c r="E9351" t="s">
        <v>20</v>
      </c>
      <c r="F9351" t="b">
        <v>0</v>
      </c>
      <c r="G9351" t="s">
        <v>27</v>
      </c>
      <c r="H9351" s="4">
        <v>45782.710659722223</v>
      </c>
      <c r="I9351" t="b">
        <v>0</v>
      </c>
      <c r="J9351" t="b">
        <v>1</v>
      </c>
      <c r="K9351" t="s">
        <v>24</v>
      </c>
      <c r="L9351" t="s">
        <v>22</v>
      </c>
      <c r="M9351">
        <v>100000</v>
      </c>
      <c r="O9351" t="s">
        <v>12189</v>
      </c>
      <c r="P9351" t="s">
        <v>9930</v>
      </c>
    </row>
    <row r="9352" spans="1:16" x14ac:dyDescent="0.25">
      <c r="A9352" t="s">
        <v>191</v>
      </c>
      <c r="B9352" t="s">
        <v>12190</v>
      </c>
      <c r="C9352" t="s">
        <v>151</v>
      </c>
      <c r="D9352" t="s">
        <v>3973</v>
      </c>
      <c r="E9352" t="s">
        <v>51</v>
      </c>
      <c r="F9352" t="b">
        <v>0</v>
      </c>
      <c r="G9352" t="s">
        <v>27</v>
      </c>
      <c r="H9352" s="4">
        <v>45782.710729166669</v>
      </c>
      <c r="I9352" t="b">
        <v>1</v>
      </c>
      <c r="J9352" t="b">
        <v>0</v>
      </c>
      <c r="K9352" t="s">
        <v>24</v>
      </c>
      <c r="L9352" t="s">
        <v>36</v>
      </c>
      <c r="N9352">
        <v>70</v>
      </c>
      <c r="O9352" t="s">
        <v>313</v>
      </c>
      <c r="P9352" t="s">
        <v>12191</v>
      </c>
    </row>
    <row r="9353" spans="1:16" x14ac:dyDescent="0.25">
      <c r="A9353" t="s">
        <v>2</v>
      </c>
      <c r="B9353" t="s">
        <v>12192</v>
      </c>
      <c r="C9353" t="s">
        <v>2340</v>
      </c>
      <c r="D9353" t="s">
        <v>3973</v>
      </c>
      <c r="E9353" t="s">
        <v>20</v>
      </c>
      <c r="F9353" t="b">
        <v>0</v>
      </c>
      <c r="G9353" t="s">
        <v>27</v>
      </c>
      <c r="H9353" s="4">
        <v>45782.710740740738</v>
      </c>
      <c r="I9353" t="b">
        <v>1</v>
      </c>
      <c r="J9353" t="b">
        <v>1</v>
      </c>
      <c r="K9353" t="s">
        <v>24</v>
      </c>
      <c r="L9353" t="s">
        <v>22</v>
      </c>
      <c r="M9353">
        <v>135000</v>
      </c>
      <c r="O9353" t="s">
        <v>554</v>
      </c>
      <c r="P9353" t="s">
        <v>12193</v>
      </c>
    </row>
    <row r="9354" spans="1:16" x14ac:dyDescent="0.25">
      <c r="A9354" t="s">
        <v>2</v>
      </c>
      <c r="B9354" t="s">
        <v>12194</v>
      </c>
      <c r="C9354" t="s">
        <v>425</v>
      </c>
      <c r="D9354" t="s">
        <v>3828</v>
      </c>
      <c r="E9354" t="s">
        <v>51</v>
      </c>
      <c r="F9354" t="b">
        <v>0</v>
      </c>
      <c r="G9354" t="s">
        <v>35</v>
      </c>
      <c r="H9354" s="4">
        <v>45782.79446759259</v>
      </c>
      <c r="I9354" t="b">
        <v>0</v>
      </c>
      <c r="J9354" t="b">
        <v>0</v>
      </c>
      <c r="K9354" t="s">
        <v>24</v>
      </c>
      <c r="L9354" t="s">
        <v>36</v>
      </c>
      <c r="N9354">
        <v>62.5</v>
      </c>
      <c r="O9354" t="s">
        <v>3796</v>
      </c>
      <c r="P9354" t="s">
        <v>12195</v>
      </c>
    </row>
    <row r="9355" spans="1:16" x14ac:dyDescent="0.25">
      <c r="A9355" t="s">
        <v>40</v>
      </c>
      <c r="B9355" t="s">
        <v>57</v>
      </c>
      <c r="C9355" t="s">
        <v>322</v>
      </c>
      <c r="D9355" t="s">
        <v>4328</v>
      </c>
      <c r="E9355" t="s">
        <v>51</v>
      </c>
      <c r="F9355" t="b">
        <v>0</v>
      </c>
      <c r="G9355" t="s">
        <v>52</v>
      </c>
      <c r="H9355" s="4">
        <v>45782.795046296298</v>
      </c>
      <c r="I9355" t="b">
        <v>0</v>
      </c>
      <c r="J9355" t="b">
        <v>0</v>
      </c>
      <c r="K9355" t="s">
        <v>24</v>
      </c>
      <c r="L9355" t="s">
        <v>36</v>
      </c>
      <c r="N9355">
        <v>52.5</v>
      </c>
      <c r="O9355" t="s">
        <v>1034</v>
      </c>
      <c r="P9355" t="s">
        <v>12196</v>
      </c>
    </row>
    <row r="9356" spans="1:16" x14ac:dyDescent="0.25">
      <c r="A9356" t="s">
        <v>1</v>
      </c>
      <c r="B9356" t="s">
        <v>12197</v>
      </c>
      <c r="C9356" t="s">
        <v>192</v>
      </c>
      <c r="D9356" t="s">
        <v>3957</v>
      </c>
      <c r="E9356" t="s">
        <v>20</v>
      </c>
      <c r="F9356" t="b">
        <v>0</v>
      </c>
      <c r="G9356" t="s">
        <v>23</v>
      </c>
      <c r="H9356" s="4">
        <v>45782.822893518518</v>
      </c>
      <c r="I9356" t="b">
        <v>0</v>
      </c>
      <c r="J9356" t="b">
        <v>0</v>
      </c>
      <c r="K9356" t="s">
        <v>24</v>
      </c>
      <c r="L9356" t="s">
        <v>36</v>
      </c>
      <c r="N9356">
        <v>41.884998321533203</v>
      </c>
      <c r="O9356" t="s">
        <v>880</v>
      </c>
      <c r="P9356" t="s">
        <v>1131</v>
      </c>
    </row>
    <row r="9357" spans="1:16" x14ac:dyDescent="0.25">
      <c r="A9357" t="s">
        <v>139</v>
      </c>
      <c r="B9357" t="s">
        <v>12198</v>
      </c>
      <c r="C9357" t="s">
        <v>1352</v>
      </c>
      <c r="D9357" t="s">
        <v>3973</v>
      </c>
      <c r="E9357" t="s">
        <v>51</v>
      </c>
      <c r="F9357" t="b">
        <v>0</v>
      </c>
      <c r="G9357" t="s">
        <v>52</v>
      </c>
      <c r="H9357" s="4">
        <v>45782.834398148138</v>
      </c>
      <c r="I9357" t="b">
        <v>0</v>
      </c>
      <c r="J9357" t="b">
        <v>0</v>
      </c>
      <c r="K9357" t="s">
        <v>24</v>
      </c>
      <c r="L9357" t="s">
        <v>36</v>
      </c>
      <c r="N9357">
        <v>42.5</v>
      </c>
      <c r="O9357" t="s">
        <v>2563</v>
      </c>
      <c r="P9357" t="s">
        <v>12199</v>
      </c>
    </row>
    <row r="9358" spans="1:16" x14ac:dyDescent="0.25">
      <c r="A9358" t="s">
        <v>2</v>
      </c>
      <c r="B9358" t="s">
        <v>2</v>
      </c>
      <c r="C9358" t="s">
        <v>1574</v>
      </c>
      <c r="D9358" t="s">
        <v>3973</v>
      </c>
      <c r="E9358" t="s">
        <v>20</v>
      </c>
      <c r="F9358" t="b">
        <v>0</v>
      </c>
      <c r="G9358" t="s">
        <v>27</v>
      </c>
      <c r="H9358" s="4">
        <v>45782.835601851853</v>
      </c>
      <c r="I9358" t="b">
        <v>0</v>
      </c>
      <c r="J9358" t="b">
        <v>1</v>
      </c>
      <c r="K9358" t="s">
        <v>24</v>
      </c>
      <c r="L9358" t="s">
        <v>22</v>
      </c>
      <c r="M9358">
        <v>100000</v>
      </c>
      <c r="O9358" t="s">
        <v>1298</v>
      </c>
      <c r="P9358" t="s">
        <v>2813</v>
      </c>
    </row>
    <row r="9359" spans="1:16" x14ac:dyDescent="0.25">
      <c r="A9359" t="s">
        <v>28</v>
      </c>
      <c r="B9359" t="s">
        <v>12200</v>
      </c>
      <c r="C9359" t="s">
        <v>82</v>
      </c>
      <c r="D9359" t="s">
        <v>3973</v>
      </c>
      <c r="E9359" t="s">
        <v>20</v>
      </c>
      <c r="F9359" t="b">
        <v>0</v>
      </c>
      <c r="G9359" t="s">
        <v>35</v>
      </c>
      <c r="H9359" s="4">
        <v>45782.877986111111</v>
      </c>
      <c r="I9359" t="b">
        <v>0</v>
      </c>
      <c r="J9359" t="b">
        <v>0</v>
      </c>
      <c r="K9359" t="s">
        <v>24</v>
      </c>
      <c r="L9359" t="s">
        <v>22</v>
      </c>
      <c r="M9359">
        <v>350000</v>
      </c>
      <c r="O9359" t="s">
        <v>12201</v>
      </c>
      <c r="P9359" t="s">
        <v>12202</v>
      </c>
    </row>
    <row r="9360" spans="1:16" x14ac:dyDescent="0.25">
      <c r="A9360" t="s">
        <v>0</v>
      </c>
      <c r="B9360" t="s">
        <v>288</v>
      </c>
      <c r="C9360" t="s">
        <v>2414</v>
      </c>
      <c r="D9360" t="s">
        <v>2208</v>
      </c>
      <c r="E9360" t="s">
        <v>20</v>
      </c>
      <c r="F9360" t="b">
        <v>0</v>
      </c>
      <c r="G9360" t="s">
        <v>27</v>
      </c>
      <c r="H9360" s="4">
        <v>45782.916828703703</v>
      </c>
      <c r="I9360" t="b">
        <v>0</v>
      </c>
      <c r="J9360" t="b">
        <v>1</v>
      </c>
      <c r="K9360" t="s">
        <v>24</v>
      </c>
      <c r="L9360" t="s">
        <v>36</v>
      </c>
      <c r="N9360">
        <v>51.595001220703118</v>
      </c>
      <c r="O9360" t="s">
        <v>96</v>
      </c>
      <c r="P9360" t="s">
        <v>6757</v>
      </c>
    </row>
    <row r="9361" spans="1:16" x14ac:dyDescent="0.25">
      <c r="A9361" t="s">
        <v>89</v>
      </c>
      <c r="B9361" t="s">
        <v>12203</v>
      </c>
      <c r="C9361" t="s">
        <v>386</v>
      </c>
      <c r="D9361" t="s">
        <v>3973</v>
      </c>
      <c r="E9361" t="s">
        <v>20</v>
      </c>
      <c r="F9361" t="b">
        <v>0</v>
      </c>
      <c r="G9361" t="s">
        <v>27</v>
      </c>
      <c r="H9361" s="4">
        <v>45782.919085648151</v>
      </c>
      <c r="I9361" t="b">
        <v>0</v>
      </c>
      <c r="J9361" t="b">
        <v>0</v>
      </c>
      <c r="K9361" t="s">
        <v>24</v>
      </c>
      <c r="L9361" t="s">
        <v>22</v>
      </c>
      <c r="M9361">
        <v>165000</v>
      </c>
      <c r="O9361" t="s">
        <v>10790</v>
      </c>
      <c r="P9361" t="s">
        <v>12204</v>
      </c>
    </row>
    <row r="9362" spans="1:16" x14ac:dyDescent="0.25">
      <c r="A9362" t="s">
        <v>0</v>
      </c>
      <c r="B9362" t="s">
        <v>12205</v>
      </c>
      <c r="C9362" t="s">
        <v>613</v>
      </c>
      <c r="D9362" t="s">
        <v>3957</v>
      </c>
      <c r="E9362" t="s">
        <v>34</v>
      </c>
      <c r="F9362" t="b">
        <v>0</v>
      </c>
      <c r="G9362" t="s">
        <v>41</v>
      </c>
      <c r="H9362" s="4">
        <v>45782.958784722221</v>
      </c>
      <c r="I9362" t="b">
        <v>0</v>
      </c>
      <c r="J9362" t="b">
        <v>1</v>
      </c>
      <c r="K9362" t="s">
        <v>24</v>
      </c>
      <c r="L9362" t="s">
        <v>36</v>
      </c>
      <c r="N9362">
        <v>24.33499908447266</v>
      </c>
      <c r="O9362" t="s">
        <v>12206</v>
      </c>
      <c r="P9362" t="s">
        <v>12207</v>
      </c>
    </row>
    <row r="9363" spans="1:16" x14ac:dyDescent="0.25">
      <c r="A9363" t="s">
        <v>1</v>
      </c>
      <c r="B9363" t="s">
        <v>12208</v>
      </c>
      <c r="C9363" t="s">
        <v>434</v>
      </c>
      <c r="D9363" t="s">
        <v>3973</v>
      </c>
      <c r="E9363" t="s">
        <v>20</v>
      </c>
      <c r="F9363" t="b">
        <v>0</v>
      </c>
      <c r="G9363" t="s">
        <v>35</v>
      </c>
      <c r="H9363" s="4">
        <v>45782.961319444446</v>
      </c>
      <c r="I9363" t="b">
        <v>0</v>
      </c>
      <c r="J9363" t="b">
        <v>1</v>
      </c>
      <c r="K9363" t="s">
        <v>24</v>
      </c>
      <c r="L9363" t="s">
        <v>22</v>
      </c>
      <c r="M9363">
        <v>157500</v>
      </c>
      <c r="O9363" t="s">
        <v>444</v>
      </c>
      <c r="P9363" t="s">
        <v>12209</v>
      </c>
    </row>
    <row r="9364" spans="1:16" x14ac:dyDescent="0.25">
      <c r="A9364" t="s">
        <v>139</v>
      </c>
      <c r="B9364" t="s">
        <v>12210</v>
      </c>
      <c r="C9364" t="s">
        <v>332</v>
      </c>
      <c r="D9364" t="s">
        <v>4014</v>
      </c>
      <c r="E9364" t="s">
        <v>20</v>
      </c>
      <c r="F9364" t="b">
        <v>0</v>
      </c>
      <c r="G9364" t="s">
        <v>41</v>
      </c>
      <c r="H9364" s="4">
        <v>45783.000451388893</v>
      </c>
      <c r="I9364" t="b">
        <v>1</v>
      </c>
      <c r="J9364" t="b">
        <v>1</v>
      </c>
      <c r="K9364" t="s">
        <v>24</v>
      </c>
      <c r="L9364" t="s">
        <v>22</v>
      </c>
      <c r="M9364">
        <v>86957.5</v>
      </c>
      <c r="O9364" t="s">
        <v>2093</v>
      </c>
      <c r="P9364" t="s">
        <v>3158</v>
      </c>
    </row>
    <row r="9365" spans="1:16" x14ac:dyDescent="0.25">
      <c r="A9365" t="s">
        <v>0</v>
      </c>
      <c r="B9365" t="s">
        <v>2691</v>
      </c>
      <c r="C9365" t="s">
        <v>192</v>
      </c>
      <c r="D9365" t="s">
        <v>5414</v>
      </c>
      <c r="E9365" t="s">
        <v>34</v>
      </c>
      <c r="F9365" t="b">
        <v>0</v>
      </c>
      <c r="G9365" t="s">
        <v>52</v>
      </c>
      <c r="H9365" s="4">
        <v>45783.001180555562</v>
      </c>
      <c r="I9365" t="b">
        <v>0</v>
      </c>
      <c r="J9365" t="b">
        <v>0</v>
      </c>
      <c r="K9365" t="s">
        <v>24</v>
      </c>
      <c r="L9365" t="s">
        <v>22</v>
      </c>
      <c r="M9365">
        <v>84169.5</v>
      </c>
      <c r="O9365" t="s">
        <v>5587</v>
      </c>
      <c r="P9365" t="s">
        <v>12211</v>
      </c>
    </row>
    <row r="9366" spans="1:16" x14ac:dyDescent="0.25">
      <c r="A9366" t="s">
        <v>2</v>
      </c>
      <c r="B9366" t="s">
        <v>2762</v>
      </c>
      <c r="C9366" t="s">
        <v>24</v>
      </c>
      <c r="D9366" t="s">
        <v>4035</v>
      </c>
      <c r="E9366" t="s">
        <v>20</v>
      </c>
      <c r="F9366" t="b">
        <v>0</v>
      </c>
      <c r="G9366" t="s">
        <v>27</v>
      </c>
      <c r="H9366" s="4">
        <v>45783.002187500002</v>
      </c>
      <c r="I9366" t="b">
        <v>0</v>
      </c>
      <c r="J9366" t="b">
        <v>1</v>
      </c>
      <c r="K9366" t="s">
        <v>24</v>
      </c>
      <c r="L9366" t="s">
        <v>22</v>
      </c>
      <c r="M9366">
        <v>137774.5</v>
      </c>
      <c r="O9366" t="s">
        <v>2763</v>
      </c>
      <c r="P9366" t="s">
        <v>2764</v>
      </c>
    </row>
    <row r="9367" spans="1:16" x14ac:dyDescent="0.25">
      <c r="A9367" t="s">
        <v>2</v>
      </c>
      <c r="B9367" t="s">
        <v>12212</v>
      </c>
      <c r="C9367" t="s">
        <v>1350</v>
      </c>
      <c r="D9367" t="s">
        <v>2208</v>
      </c>
      <c r="E9367" t="s">
        <v>20</v>
      </c>
      <c r="F9367" t="b">
        <v>0</v>
      </c>
      <c r="G9367" t="s">
        <v>27</v>
      </c>
      <c r="H9367" s="4">
        <v>45783.002268518518</v>
      </c>
      <c r="I9367" t="b">
        <v>0</v>
      </c>
      <c r="J9367" t="b">
        <v>1</v>
      </c>
      <c r="K9367" t="s">
        <v>24</v>
      </c>
      <c r="L9367" t="s">
        <v>36</v>
      </c>
      <c r="N9367">
        <v>51.739997863769531</v>
      </c>
      <c r="O9367" t="s">
        <v>12213</v>
      </c>
    </row>
    <row r="9368" spans="1:16" x14ac:dyDescent="0.25">
      <c r="A9368" t="s">
        <v>2</v>
      </c>
      <c r="B9368" t="s">
        <v>195</v>
      </c>
      <c r="C9368" t="s">
        <v>12214</v>
      </c>
      <c r="D9368" t="s">
        <v>4014</v>
      </c>
      <c r="E9368" t="s">
        <v>20</v>
      </c>
      <c r="F9368" t="b">
        <v>0</v>
      </c>
      <c r="G9368" t="s">
        <v>35</v>
      </c>
      <c r="H9368" s="4">
        <v>45783.002858796302</v>
      </c>
      <c r="I9368" t="b">
        <v>0</v>
      </c>
      <c r="J9368" t="b">
        <v>1</v>
      </c>
      <c r="K9368" t="s">
        <v>24</v>
      </c>
      <c r="L9368" t="s">
        <v>22</v>
      </c>
      <c r="M9368">
        <v>150000</v>
      </c>
      <c r="O9368" t="s">
        <v>12215</v>
      </c>
      <c r="P9368" t="s">
        <v>12216</v>
      </c>
    </row>
    <row r="9369" spans="1:16" x14ac:dyDescent="0.25">
      <c r="A9369" t="s">
        <v>0</v>
      </c>
      <c r="B9369" t="s">
        <v>12217</v>
      </c>
      <c r="C9369" t="s">
        <v>167</v>
      </c>
      <c r="D9369" t="s">
        <v>2208</v>
      </c>
      <c r="E9369" t="s">
        <v>20</v>
      </c>
      <c r="F9369" t="b">
        <v>0</v>
      </c>
      <c r="G9369" t="s">
        <v>35</v>
      </c>
      <c r="H9369" s="4">
        <v>45783.083935185183</v>
      </c>
      <c r="I9369" t="b">
        <v>0</v>
      </c>
      <c r="J9369" t="b">
        <v>0</v>
      </c>
      <c r="K9369" t="s">
        <v>24</v>
      </c>
      <c r="L9369" t="s">
        <v>22</v>
      </c>
      <c r="M9369">
        <v>117500</v>
      </c>
      <c r="O9369" t="s">
        <v>562</v>
      </c>
      <c r="P9369" t="s">
        <v>12218</v>
      </c>
    </row>
    <row r="9370" spans="1:16" x14ac:dyDescent="0.25">
      <c r="A9370" t="s">
        <v>0</v>
      </c>
      <c r="B9370" t="s">
        <v>5666</v>
      </c>
      <c r="C9370" t="s">
        <v>82</v>
      </c>
      <c r="D9370" t="s">
        <v>7879</v>
      </c>
      <c r="E9370" t="s">
        <v>20</v>
      </c>
      <c r="F9370" t="b">
        <v>0</v>
      </c>
      <c r="G9370" t="s">
        <v>27</v>
      </c>
      <c r="H9370" s="4">
        <v>45783.250057870369</v>
      </c>
      <c r="I9370" t="b">
        <v>0</v>
      </c>
      <c r="J9370" t="b">
        <v>1</v>
      </c>
      <c r="K9370" t="s">
        <v>24</v>
      </c>
      <c r="L9370" t="s">
        <v>22</v>
      </c>
      <c r="M9370">
        <v>49486</v>
      </c>
      <c r="O9370" t="s">
        <v>1260</v>
      </c>
      <c r="P9370" t="s">
        <v>393</v>
      </c>
    </row>
    <row r="9371" spans="1:16" x14ac:dyDescent="0.25">
      <c r="A9371" t="s">
        <v>0</v>
      </c>
      <c r="B9371" t="s">
        <v>12219</v>
      </c>
      <c r="C9371" t="s">
        <v>372</v>
      </c>
      <c r="D9371" t="s">
        <v>2208</v>
      </c>
      <c r="E9371" t="s">
        <v>20</v>
      </c>
      <c r="F9371" t="b">
        <v>0</v>
      </c>
      <c r="G9371" t="s">
        <v>27</v>
      </c>
      <c r="H9371" s="4">
        <v>45783.250069444453</v>
      </c>
      <c r="I9371" t="b">
        <v>0</v>
      </c>
      <c r="J9371" t="b">
        <v>0</v>
      </c>
      <c r="K9371" t="s">
        <v>24</v>
      </c>
      <c r="L9371" t="s">
        <v>22</v>
      </c>
      <c r="M9371">
        <v>62500</v>
      </c>
      <c r="O9371" t="s">
        <v>930</v>
      </c>
      <c r="P9371" t="s">
        <v>2335</v>
      </c>
    </row>
    <row r="9372" spans="1:16" x14ac:dyDescent="0.25">
      <c r="A9372" t="s">
        <v>0</v>
      </c>
      <c r="B9372" t="s">
        <v>12220</v>
      </c>
      <c r="C9372" t="s">
        <v>3594</v>
      </c>
      <c r="D9372" t="s">
        <v>3828</v>
      </c>
      <c r="E9372" t="s">
        <v>20</v>
      </c>
      <c r="F9372" t="b">
        <v>0</v>
      </c>
      <c r="G9372" t="s">
        <v>41</v>
      </c>
      <c r="H9372" s="4">
        <v>45783.250428240739</v>
      </c>
      <c r="I9372" t="b">
        <v>1</v>
      </c>
      <c r="J9372" t="b">
        <v>1</v>
      </c>
      <c r="K9372" t="s">
        <v>24</v>
      </c>
      <c r="L9372" t="s">
        <v>36</v>
      </c>
      <c r="N9372">
        <v>22.5</v>
      </c>
      <c r="O9372" t="s">
        <v>12221</v>
      </c>
    </row>
    <row r="9373" spans="1:16" x14ac:dyDescent="0.25">
      <c r="A9373" t="s">
        <v>0</v>
      </c>
      <c r="B9373" t="s">
        <v>12222</v>
      </c>
      <c r="C9373" t="s">
        <v>143</v>
      </c>
      <c r="D9373" t="s">
        <v>3828</v>
      </c>
      <c r="E9373" t="s">
        <v>20</v>
      </c>
      <c r="F9373" t="b">
        <v>0</v>
      </c>
      <c r="G9373" t="s">
        <v>35</v>
      </c>
      <c r="H9373" s="4">
        <v>45783.250625000001</v>
      </c>
      <c r="I9373" t="b">
        <v>0</v>
      </c>
      <c r="J9373" t="b">
        <v>1</v>
      </c>
      <c r="K9373" t="s">
        <v>24</v>
      </c>
      <c r="L9373" t="s">
        <v>22</v>
      </c>
      <c r="M9373">
        <v>55000</v>
      </c>
      <c r="O9373" t="s">
        <v>12223</v>
      </c>
      <c r="P9373" t="s">
        <v>12224</v>
      </c>
    </row>
    <row r="9374" spans="1:16" x14ac:dyDescent="0.25">
      <c r="A9374" t="s">
        <v>2</v>
      </c>
      <c r="B9374" t="s">
        <v>12225</v>
      </c>
      <c r="C9374" t="s">
        <v>2305</v>
      </c>
      <c r="D9374" t="s">
        <v>5535</v>
      </c>
      <c r="E9374" t="s">
        <v>20</v>
      </c>
      <c r="F9374" t="b">
        <v>0</v>
      </c>
      <c r="G9374" t="s">
        <v>27</v>
      </c>
      <c r="H9374" s="4">
        <v>45783.252152777779</v>
      </c>
      <c r="I9374" t="b">
        <v>0</v>
      </c>
      <c r="J9374" t="b">
        <v>1</v>
      </c>
      <c r="K9374" t="s">
        <v>24</v>
      </c>
      <c r="L9374" t="s">
        <v>22</v>
      </c>
      <c r="M9374">
        <v>88582</v>
      </c>
      <c r="O9374" t="s">
        <v>12226</v>
      </c>
    </row>
    <row r="9375" spans="1:16" x14ac:dyDescent="0.25">
      <c r="A9375" t="s">
        <v>40</v>
      </c>
      <c r="B9375" t="s">
        <v>12227</v>
      </c>
      <c r="C9375" t="s">
        <v>82</v>
      </c>
      <c r="D9375" t="s">
        <v>2208</v>
      </c>
      <c r="E9375" t="s">
        <v>20</v>
      </c>
      <c r="F9375" t="b">
        <v>0</v>
      </c>
      <c r="G9375" t="s">
        <v>27</v>
      </c>
      <c r="H9375" s="4">
        <v>45783.252152777779</v>
      </c>
      <c r="I9375" t="b">
        <v>0</v>
      </c>
      <c r="J9375" t="b">
        <v>0</v>
      </c>
      <c r="K9375" t="s">
        <v>24</v>
      </c>
      <c r="L9375" t="s">
        <v>22</v>
      </c>
      <c r="M9375">
        <v>205000</v>
      </c>
      <c r="O9375" t="s">
        <v>12228</v>
      </c>
      <c r="P9375" t="s">
        <v>12229</v>
      </c>
    </row>
    <row r="9376" spans="1:16" x14ac:dyDescent="0.25">
      <c r="A9376" t="s">
        <v>2</v>
      </c>
      <c r="B9376" t="s">
        <v>195</v>
      </c>
      <c r="C9376" t="s">
        <v>1914</v>
      </c>
      <c r="D9376" t="s">
        <v>3970</v>
      </c>
      <c r="E9376" t="s">
        <v>20</v>
      </c>
      <c r="F9376" t="b">
        <v>0</v>
      </c>
      <c r="G9376" t="s">
        <v>41</v>
      </c>
      <c r="H9376" s="4">
        <v>45783.252488425933</v>
      </c>
      <c r="I9376" t="b">
        <v>0</v>
      </c>
      <c r="J9376" t="b">
        <v>1</v>
      </c>
      <c r="K9376" t="s">
        <v>24</v>
      </c>
      <c r="L9376" t="s">
        <v>22</v>
      </c>
      <c r="M9376">
        <v>125000</v>
      </c>
      <c r="O9376" t="s">
        <v>12230</v>
      </c>
      <c r="P9376" t="s">
        <v>12231</v>
      </c>
    </row>
    <row r="9377" spans="1:16" x14ac:dyDescent="0.25">
      <c r="A9377" t="s">
        <v>2</v>
      </c>
      <c r="B9377" t="s">
        <v>12232</v>
      </c>
      <c r="C9377" t="s">
        <v>808</v>
      </c>
      <c r="D9377" t="s">
        <v>7744</v>
      </c>
      <c r="E9377" t="s">
        <v>20</v>
      </c>
      <c r="F9377" t="b">
        <v>0</v>
      </c>
      <c r="G9377" t="s">
        <v>41</v>
      </c>
      <c r="H9377" s="4">
        <v>45783.252488425933</v>
      </c>
      <c r="I9377" t="b">
        <v>1</v>
      </c>
      <c r="J9377" t="b">
        <v>0</v>
      </c>
      <c r="K9377" t="s">
        <v>24</v>
      </c>
      <c r="L9377" t="s">
        <v>22</v>
      </c>
      <c r="M9377">
        <v>210000</v>
      </c>
      <c r="O9377" t="s">
        <v>1085</v>
      </c>
      <c r="P9377" t="s">
        <v>12233</v>
      </c>
    </row>
    <row r="9378" spans="1:16" x14ac:dyDescent="0.25">
      <c r="A9378" t="s">
        <v>40</v>
      </c>
      <c r="B9378" t="s">
        <v>40</v>
      </c>
      <c r="C9378" t="s">
        <v>39</v>
      </c>
      <c r="D9378" t="s">
        <v>7434</v>
      </c>
      <c r="E9378" t="s">
        <v>20</v>
      </c>
      <c r="F9378" t="b">
        <v>1</v>
      </c>
      <c r="G9378" t="s">
        <v>699</v>
      </c>
      <c r="H9378" s="4">
        <v>45783.253923611112</v>
      </c>
      <c r="I9378" t="b">
        <v>1</v>
      </c>
      <c r="J9378" t="b">
        <v>0</v>
      </c>
      <c r="K9378" t="s">
        <v>699</v>
      </c>
      <c r="L9378" t="s">
        <v>22</v>
      </c>
      <c r="M9378">
        <v>49120</v>
      </c>
      <c r="O9378" t="s">
        <v>12234</v>
      </c>
      <c r="P9378" t="s">
        <v>12235</v>
      </c>
    </row>
    <row r="9379" spans="1:16" x14ac:dyDescent="0.25">
      <c r="A9379" t="s">
        <v>1</v>
      </c>
      <c r="B9379" t="s">
        <v>12236</v>
      </c>
      <c r="C9379" t="s">
        <v>1077</v>
      </c>
      <c r="D9379" t="s">
        <v>3973</v>
      </c>
      <c r="E9379" t="s">
        <v>20</v>
      </c>
      <c r="F9379" t="b">
        <v>0</v>
      </c>
      <c r="G9379" t="s">
        <v>41</v>
      </c>
      <c r="H9379" s="4">
        <v>45783.265682870369</v>
      </c>
      <c r="I9379" t="b">
        <v>0</v>
      </c>
      <c r="J9379" t="b">
        <v>0</v>
      </c>
      <c r="K9379" t="s">
        <v>24</v>
      </c>
      <c r="L9379" t="s">
        <v>22</v>
      </c>
      <c r="M9379">
        <v>130000</v>
      </c>
      <c r="O9379" t="s">
        <v>12237</v>
      </c>
      <c r="P9379" t="s">
        <v>1022</v>
      </c>
    </row>
    <row r="9380" spans="1:16" x14ac:dyDescent="0.25">
      <c r="A9380" t="s">
        <v>2</v>
      </c>
      <c r="B9380" t="s">
        <v>12238</v>
      </c>
      <c r="C9380" t="s">
        <v>140</v>
      </c>
      <c r="D9380" t="s">
        <v>3973</v>
      </c>
      <c r="E9380" t="s">
        <v>20</v>
      </c>
      <c r="F9380" t="b">
        <v>0</v>
      </c>
      <c r="G9380" t="s">
        <v>27</v>
      </c>
      <c r="H9380" s="4">
        <v>45783.266168981478</v>
      </c>
      <c r="I9380" t="b">
        <v>0</v>
      </c>
      <c r="J9380" t="b">
        <v>1</v>
      </c>
      <c r="K9380" t="s">
        <v>24</v>
      </c>
      <c r="L9380" t="s">
        <v>22</v>
      </c>
      <c r="M9380">
        <v>139694.5</v>
      </c>
      <c r="O9380" t="s">
        <v>408</v>
      </c>
      <c r="P9380" t="s">
        <v>12239</v>
      </c>
    </row>
    <row r="9381" spans="1:16" x14ac:dyDescent="0.25">
      <c r="A9381" t="s">
        <v>2</v>
      </c>
      <c r="B9381" t="s">
        <v>12240</v>
      </c>
      <c r="C9381" t="s">
        <v>54</v>
      </c>
      <c r="D9381" t="s">
        <v>2208</v>
      </c>
      <c r="E9381" t="s">
        <v>20</v>
      </c>
      <c r="F9381" t="b">
        <v>0</v>
      </c>
      <c r="G9381" t="s">
        <v>35</v>
      </c>
      <c r="H9381" s="4">
        <v>45783.266701388893</v>
      </c>
      <c r="I9381" t="b">
        <v>0</v>
      </c>
      <c r="J9381" t="b">
        <v>1</v>
      </c>
      <c r="K9381" t="s">
        <v>24</v>
      </c>
      <c r="L9381" t="s">
        <v>22</v>
      </c>
      <c r="M9381">
        <v>203500</v>
      </c>
      <c r="O9381" t="s">
        <v>405</v>
      </c>
      <c r="P9381" t="s">
        <v>12241</v>
      </c>
    </row>
    <row r="9382" spans="1:16" x14ac:dyDescent="0.25">
      <c r="A9382" t="s">
        <v>2</v>
      </c>
      <c r="B9382" t="s">
        <v>506</v>
      </c>
      <c r="C9382" t="s">
        <v>8461</v>
      </c>
      <c r="D9382" t="s">
        <v>4014</v>
      </c>
      <c r="E9382" t="s">
        <v>20</v>
      </c>
      <c r="F9382" t="b">
        <v>0</v>
      </c>
      <c r="G9382" t="s">
        <v>30</v>
      </c>
      <c r="H9382" s="4">
        <v>45783.26699074074</v>
      </c>
      <c r="I9382" t="b">
        <v>0</v>
      </c>
      <c r="J9382" t="b">
        <v>1</v>
      </c>
      <c r="K9382" t="s">
        <v>24</v>
      </c>
      <c r="L9382" t="s">
        <v>22</v>
      </c>
      <c r="M9382">
        <v>147826.5</v>
      </c>
      <c r="O9382" t="s">
        <v>12242</v>
      </c>
      <c r="P9382" t="s">
        <v>12243</v>
      </c>
    </row>
    <row r="9383" spans="1:16" x14ac:dyDescent="0.25">
      <c r="A9383" t="s">
        <v>1</v>
      </c>
      <c r="B9383" t="s">
        <v>12244</v>
      </c>
      <c r="C9383" t="s">
        <v>12245</v>
      </c>
      <c r="D9383" t="s">
        <v>12246</v>
      </c>
      <c r="E9383" t="s">
        <v>20</v>
      </c>
      <c r="F9383" t="b">
        <v>0</v>
      </c>
      <c r="G9383" t="s">
        <v>106</v>
      </c>
      <c r="H9383" s="4">
        <v>45783.269618055558</v>
      </c>
      <c r="I9383" t="b">
        <v>0</v>
      </c>
      <c r="J9383" t="b">
        <v>1</v>
      </c>
      <c r="K9383" t="s">
        <v>106</v>
      </c>
      <c r="L9383" t="s">
        <v>22</v>
      </c>
      <c r="M9383">
        <v>170500</v>
      </c>
      <c r="O9383" t="s">
        <v>12247</v>
      </c>
      <c r="P9383" t="s">
        <v>12248</v>
      </c>
    </row>
    <row r="9384" spans="1:16" x14ac:dyDescent="0.25">
      <c r="A9384" t="s">
        <v>19</v>
      </c>
      <c r="B9384" t="s">
        <v>12249</v>
      </c>
      <c r="C9384" t="s">
        <v>82</v>
      </c>
      <c r="D9384" t="s">
        <v>2208</v>
      </c>
      <c r="E9384" t="s">
        <v>20</v>
      </c>
      <c r="F9384" t="b">
        <v>0</v>
      </c>
      <c r="G9384" t="s">
        <v>27</v>
      </c>
      <c r="H9384" s="4">
        <v>45783.307256944441</v>
      </c>
      <c r="I9384" t="b">
        <v>0</v>
      </c>
      <c r="J9384" t="b">
        <v>1</v>
      </c>
      <c r="K9384" t="s">
        <v>24</v>
      </c>
      <c r="L9384" t="s">
        <v>22</v>
      </c>
      <c r="M9384">
        <v>101970</v>
      </c>
      <c r="O9384" t="s">
        <v>7065</v>
      </c>
      <c r="P9384" t="s">
        <v>10545</v>
      </c>
    </row>
    <row r="9385" spans="1:16" x14ac:dyDescent="0.25">
      <c r="A9385" t="s">
        <v>2</v>
      </c>
      <c r="B9385" t="s">
        <v>12250</v>
      </c>
      <c r="C9385" t="s">
        <v>26</v>
      </c>
      <c r="D9385" t="s">
        <v>2532</v>
      </c>
      <c r="E9385" t="s">
        <v>20</v>
      </c>
      <c r="F9385" t="b">
        <v>0</v>
      </c>
      <c r="G9385" t="s">
        <v>27</v>
      </c>
      <c r="H9385" s="4">
        <v>45783.307685185187</v>
      </c>
      <c r="I9385" t="b">
        <v>0</v>
      </c>
      <c r="J9385" t="b">
        <v>0</v>
      </c>
      <c r="K9385" t="s">
        <v>24</v>
      </c>
      <c r="L9385" t="s">
        <v>22</v>
      </c>
      <c r="M9385">
        <v>82433.78125</v>
      </c>
      <c r="O9385" t="s">
        <v>12251</v>
      </c>
      <c r="P9385" t="s">
        <v>12252</v>
      </c>
    </row>
    <row r="9386" spans="1:16" x14ac:dyDescent="0.25">
      <c r="A9386" t="s">
        <v>2</v>
      </c>
      <c r="B9386" t="s">
        <v>12253</v>
      </c>
      <c r="C9386" t="s">
        <v>622</v>
      </c>
      <c r="D9386" t="s">
        <v>3957</v>
      </c>
      <c r="E9386" t="s">
        <v>20</v>
      </c>
      <c r="F9386" t="b">
        <v>0</v>
      </c>
      <c r="G9386" t="s">
        <v>27</v>
      </c>
      <c r="H9386" s="4">
        <v>45783.307800925933</v>
      </c>
      <c r="I9386" t="b">
        <v>0</v>
      </c>
      <c r="J9386" t="b">
        <v>1</v>
      </c>
      <c r="K9386" t="s">
        <v>24</v>
      </c>
      <c r="L9386" t="s">
        <v>36</v>
      </c>
      <c r="N9386">
        <v>57.060001373291023</v>
      </c>
      <c r="O9386" t="s">
        <v>10109</v>
      </c>
      <c r="P9386" t="s">
        <v>12254</v>
      </c>
    </row>
    <row r="9387" spans="1:16" x14ac:dyDescent="0.25">
      <c r="A9387" t="s">
        <v>0</v>
      </c>
      <c r="B9387" t="s">
        <v>12255</v>
      </c>
      <c r="C9387" t="s">
        <v>2603</v>
      </c>
      <c r="D9387" t="s">
        <v>4035</v>
      </c>
      <c r="E9387" t="s">
        <v>20</v>
      </c>
      <c r="F9387" t="b">
        <v>0</v>
      </c>
      <c r="G9387" t="s">
        <v>158</v>
      </c>
      <c r="H9387" s="4">
        <v>45783.393634259257</v>
      </c>
      <c r="I9387" t="b">
        <v>0</v>
      </c>
      <c r="J9387" t="b">
        <v>0</v>
      </c>
      <c r="K9387" t="s">
        <v>158</v>
      </c>
      <c r="L9387" t="s">
        <v>22</v>
      </c>
      <c r="M9387">
        <v>64271.5</v>
      </c>
      <c r="O9387" t="s">
        <v>31</v>
      </c>
      <c r="P9387" t="s">
        <v>12256</v>
      </c>
    </row>
    <row r="9388" spans="1:16" x14ac:dyDescent="0.25">
      <c r="A9388" t="s">
        <v>89</v>
      </c>
      <c r="B9388" t="s">
        <v>7452</v>
      </c>
      <c r="C9388" t="s">
        <v>7313</v>
      </c>
      <c r="D9388" t="s">
        <v>2208</v>
      </c>
      <c r="E9388" t="s">
        <v>34</v>
      </c>
      <c r="F9388" t="b">
        <v>0</v>
      </c>
      <c r="G9388" t="s">
        <v>41</v>
      </c>
      <c r="H9388" s="4">
        <v>45783.433148148149</v>
      </c>
      <c r="I9388" t="b">
        <v>0</v>
      </c>
      <c r="J9388" t="b">
        <v>1</v>
      </c>
      <c r="K9388" t="s">
        <v>24</v>
      </c>
      <c r="L9388" t="s">
        <v>22</v>
      </c>
      <c r="M9388">
        <v>195000</v>
      </c>
      <c r="O9388" t="s">
        <v>428</v>
      </c>
      <c r="P9388" t="s">
        <v>7453</v>
      </c>
    </row>
    <row r="9389" spans="1:16" x14ac:dyDescent="0.25">
      <c r="A9389" t="s">
        <v>191</v>
      </c>
      <c r="B9389" t="s">
        <v>12257</v>
      </c>
      <c r="C9389" t="s">
        <v>12258</v>
      </c>
      <c r="D9389" t="s">
        <v>3973</v>
      </c>
      <c r="E9389" t="s">
        <v>20</v>
      </c>
      <c r="F9389" t="b">
        <v>0</v>
      </c>
      <c r="G9389" t="s">
        <v>30</v>
      </c>
      <c r="H9389" s="4">
        <v>45783.434178240743</v>
      </c>
      <c r="I9389" t="b">
        <v>0</v>
      </c>
      <c r="J9389" t="b">
        <v>1</v>
      </c>
      <c r="K9389" t="s">
        <v>24</v>
      </c>
      <c r="L9389" t="s">
        <v>22</v>
      </c>
      <c r="M9389">
        <v>145500</v>
      </c>
      <c r="O9389" t="s">
        <v>341</v>
      </c>
      <c r="P9389" t="s">
        <v>649</v>
      </c>
    </row>
    <row r="9390" spans="1:16" x14ac:dyDescent="0.25">
      <c r="A9390" t="s">
        <v>19</v>
      </c>
      <c r="B9390" t="s">
        <v>12259</v>
      </c>
      <c r="C9390" t="s">
        <v>158</v>
      </c>
      <c r="D9390" t="s">
        <v>4035</v>
      </c>
      <c r="E9390" t="s">
        <v>20</v>
      </c>
      <c r="F9390" t="b">
        <v>0</v>
      </c>
      <c r="G9390" t="s">
        <v>158</v>
      </c>
      <c r="H9390" s="4">
        <v>45783.518576388888</v>
      </c>
      <c r="I9390" t="b">
        <v>0</v>
      </c>
      <c r="J9390" t="b">
        <v>0</v>
      </c>
      <c r="K9390" t="s">
        <v>158</v>
      </c>
      <c r="L9390" t="s">
        <v>22</v>
      </c>
      <c r="M9390">
        <v>48000</v>
      </c>
      <c r="O9390" t="s">
        <v>1906</v>
      </c>
      <c r="P9390" t="s">
        <v>12260</v>
      </c>
    </row>
    <row r="9391" spans="1:16" x14ac:dyDescent="0.25">
      <c r="A9391" t="s">
        <v>19</v>
      </c>
      <c r="B9391" t="s">
        <v>12261</v>
      </c>
      <c r="C9391" t="s">
        <v>158</v>
      </c>
      <c r="D9391" t="s">
        <v>4035</v>
      </c>
      <c r="E9391" t="s">
        <v>20</v>
      </c>
      <c r="F9391" t="b">
        <v>0</v>
      </c>
      <c r="G9391" t="s">
        <v>158</v>
      </c>
      <c r="H9391" s="4">
        <v>45783.518599537027</v>
      </c>
      <c r="I9391" t="b">
        <v>0</v>
      </c>
      <c r="J9391" t="b">
        <v>0</v>
      </c>
      <c r="K9391" t="s">
        <v>158</v>
      </c>
      <c r="L9391" t="s">
        <v>22</v>
      </c>
      <c r="M9391">
        <v>86251.5</v>
      </c>
      <c r="O9391" t="s">
        <v>1906</v>
      </c>
      <c r="P9391" t="s">
        <v>119</v>
      </c>
    </row>
    <row r="9392" spans="1:16" x14ac:dyDescent="0.25">
      <c r="A9392" t="s">
        <v>19</v>
      </c>
      <c r="B9392" t="s">
        <v>12262</v>
      </c>
      <c r="C9392" t="s">
        <v>158</v>
      </c>
      <c r="D9392" t="s">
        <v>4035</v>
      </c>
      <c r="E9392" t="s">
        <v>20</v>
      </c>
      <c r="F9392" t="b">
        <v>0</v>
      </c>
      <c r="G9392" t="s">
        <v>158</v>
      </c>
      <c r="H9392" s="4">
        <v>45783.518611111111</v>
      </c>
      <c r="I9392" t="b">
        <v>0</v>
      </c>
      <c r="J9392" t="b">
        <v>0</v>
      </c>
      <c r="K9392" t="s">
        <v>158</v>
      </c>
      <c r="L9392" t="s">
        <v>22</v>
      </c>
      <c r="M9392">
        <v>48000</v>
      </c>
      <c r="O9392" t="s">
        <v>1906</v>
      </c>
      <c r="P9392" t="s">
        <v>12263</v>
      </c>
    </row>
    <row r="9393" spans="1:16" x14ac:dyDescent="0.25">
      <c r="A9393" t="s">
        <v>139</v>
      </c>
      <c r="B9393" t="s">
        <v>12264</v>
      </c>
      <c r="C9393" t="s">
        <v>12265</v>
      </c>
      <c r="D9393" t="s">
        <v>4035</v>
      </c>
      <c r="E9393" t="s">
        <v>20</v>
      </c>
      <c r="F9393" t="b">
        <v>0</v>
      </c>
      <c r="G9393" t="s">
        <v>804</v>
      </c>
      <c r="H9393" s="4">
        <v>45783.526458333326</v>
      </c>
      <c r="I9393" t="b">
        <v>1</v>
      </c>
      <c r="J9393" t="b">
        <v>0</v>
      </c>
      <c r="K9393" t="s">
        <v>804</v>
      </c>
      <c r="L9393" t="s">
        <v>22</v>
      </c>
      <c r="M9393">
        <v>49261.5</v>
      </c>
      <c r="O9393" t="s">
        <v>1837</v>
      </c>
      <c r="P9393" t="s">
        <v>12266</v>
      </c>
    </row>
    <row r="9394" spans="1:16" x14ac:dyDescent="0.25">
      <c r="A9394" t="s">
        <v>1</v>
      </c>
      <c r="B9394" t="s">
        <v>12267</v>
      </c>
      <c r="C9394" t="s">
        <v>3756</v>
      </c>
      <c r="D9394" t="s">
        <v>4084</v>
      </c>
      <c r="E9394" t="s">
        <v>20</v>
      </c>
      <c r="F9394" t="b">
        <v>0</v>
      </c>
      <c r="G9394" t="s">
        <v>27</v>
      </c>
      <c r="H9394" s="4">
        <v>45783.557337962957</v>
      </c>
      <c r="I9394" t="b">
        <v>0</v>
      </c>
      <c r="J9394" t="b">
        <v>0</v>
      </c>
      <c r="K9394" t="s">
        <v>24</v>
      </c>
      <c r="L9394" t="s">
        <v>22</v>
      </c>
      <c r="M9394">
        <v>228000</v>
      </c>
      <c r="O9394" t="s">
        <v>563</v>
      </c>
      <c r="P9394" t="s">
        <v>12268</v>
      </c>
    </row>
    <row r="9395" spans="1:16" x14ac:dyDescent="0.25">
      <c r="A9395" t="s">
        <v>40</v>
      </c>
      <c r="B9395" t="s">
        <v>12269</v>
      </c>
      <c r="C9395" t="s">
        <v>155</v>
      </c>
      <c r="D9395" t="s">
        <v>3828</v>
      </c>
      <c r="E9395" t="s">
        <v>219</v>
      </c>
      <c r="F9395" t="b">
        <v>0</v>
      </c>
      <c r="G9395" t="s">
        <v>27</v>
      </c>
      <c r="H9395" s="4">
        <v>45783.557766203703</v>
      </c>
      <c r="I9395" t="b">
        <v>0</v>
      </c>
      <c r="J9395" t="b">
        <v>0</v>
      </c>
      <c r="K9395" t="s">
        <v>24</v>
      </c>
      <c r="L9395" t="s">
        <v>36</v>
      </c>
      <c r="N9395">
        <v>47.5</v>
      </c>
      <c r="O9395" t="s">
        <v>12270</v>
      </c>
      <c r="P9395" t="s">
        <v>12271</v>
      </c>
    </row>
    <row r="9396" spans="1:16" x14ac:dyDescent="0.25">
      <c r="A9396" t="s">
        <v>139</v>
      </c>
      <c r="B9396" t="s">
        <v>8699</v>
      </c>
      <c r="C9396" t="s">
        <v>47</v>
      </c>
      <c r="D9396" t="s">
        <v>3973</v>
      </c>
      <c r="E9396" t="s">
        <v>20</v>
      </c>
      <c r="F9396" t="b">
        <v>0</v>
      </c>
      <c r="G9396" t="s">
        <v>27</v>
      </c>
      <c r="H9396" s="4">
        <v>45783.557916666658</v>
      </c>
      <c r="I9396" t="b">
        <v>0</v>
      </c>
      <c r="J9396" t="b">
        <v>1</v>
      </c>
      <c r="K9396" t="s">
        <v>24</v>
      </c>
      <c r="L9396" t="s">
        <v>22</v>
      </c>
      <c r="M9396">
        <v>137300</v>
      </c>
      <c r="O9396" t="s">
        <v>1172</v>
      </c>
      <c r="P9396" t="s">
        <v>8700</v>
      </c>
    </row>
    <row r="9397" spans="1:16" x14ac:dyDescent="0.25">
      <c r="A9397" t="s">
        <v>0</v>
      </c>
      <c r="B9397" t="s">
        <v>1954</v>
      </c>
      <c r="C9397" t="s">
        <v>167</v>
      </c>
      <c r="D9397" t="s">
        <v>4084</v>
      </c>
      <c r="E9397" t="s">
        <v>20</v>
      </c>
      <c r="F9397" t="b">
        <v>0</v>
      </c>
      <c r="G9397" t="s">
        <v>35</v>
      </c>
      <c r="H9397" s="4">
        <v>45783.584062499998</v>
      </c>
      <c r="I9397" t="b">
        <v>0</v>
      </c>
      <c r="J9397" t="b">
        <v>1</v>
      </c>
      <c r="K9397" t="s">
        <v>24</v>
      </c>
      <c r="L9397" t="s">
        <v>22</v>
      </c>
      <c r="M9397">
        <v>105000</v>
      </c>
      <c r="O9397" t="s">
        <v>4873</v>
      </c>
      <c r="P9397" t="s">
        <v>1876</v>
      </c>
    </row>
    <row r="9398" spans="1:16" x14ac:dyDescent="0.25">
      <c r="A9398" t="s">
        <v>139</v>
      </c>
      <c r="B9398" t="s">
        <v>12272</v>
      </c>
      <c r="C9398" t="s">
        <v>192</v>
      </c>
      <c r="D9398" t="s">
        <v>3828</v>
      </c>
      <c r="E9398" t="s">
        <v>20</v>
      </c>
      <c r="F9398" t="b">
        <v>0</v>
      </c>
      <c r="G9398" t="s">
        <v>52</v>
      </c>
      <c r="H9398" s="4">
        <v>45783.59884259259</v>
      </c>
      <c r="I9398" t="b">
        <v>0</v>
      </c>
      <c r="J9398" t="b">
        <v>1</v>
      </c>
      <c r="K9398" t="s">
        <v>24</v>
      </c>
      <c r="L9398" t="s">
        <v>22</v>
      </c>
      <c r="M9398">
        <v>91750</v>
      </c>
      <c r="O9398" t="s">
        <v>2917</v>
      </c>
      <c r="P9398" t="s">
        <v>3228</v>
      </c>
    </row>
    <row r="9399" spans="1:16" x14ac:dyDescent="0.25">
      <c r="A9399" t="s">
        <v>1</v>
      </c>
      <c r="B9399" t="s">
        <v>10347</v>
      </c>
      <c r="C9399" t="s">
        <v>118</v>
      </c>
      <c r="D9399" t="s">
        <v>4084</v>
      </c>
      <c r="E9399" t="s">
        <v>20</v>
      </c>
      <c r="F9399" t="b">
        <v>0</v>
      </c>
      <c r="G9399" t="s">
        <v>27</v>
      </c>
      <c r="H9399" s="4">
        <v>45783.599004629628</v>
      </c>
      <c r="I9399" t="b">
        <v>0</v>
      </c>
      <c r="J9399" t="b">
        <v>0</v>
      </c>
      <c r="K9399" t="s">
        <v>24</v>
      </c>
      <c r="L9399" t="s">
        <v>22</v>
      </c>
      <c r="M9399">
        <v>138400</v>
      </c>
      <c r="O9399" t="s">
        <v>563</v>
      </c>
      <c r="P9399" t="s">
        <v>3641</v>
      </c>
    </row>
    <row r="9400" spans="1:16" x14ac:dyDescent="0.25">
      <c r="A9400" t="s">
        <v>2</v>
      </c>
      <c r="B9400" t="s">
        <v>12273</v>
      </c>
      <c r="C9400" t="s">
        <v>985</v>
      </c>
      <c r="D9400" t="s">
        <v>3973</v>
      </c>
      <c r="E9400" t="s">
        <v>51</v>
      </c>
      <c r="F9400" t="b">
        <v>0</v>
      </c>
      <c r="G9400" t="s">
        <v>27</v>
      </c>
      <c r="H9400" s="4">
        <v>45783.599317129629</v>
      </c>
      <c r="I9400" t="b">
        <v>1</v>
      </c>
      <c r="J9400" t="b">
        <v>0</v>
      </c>
      <c r="K9400" t="s">
        <v>24</v>
      </c>
      <c r="L9400" t="s">
        <v>36</v>
      </c>
      <c r="N9400">
        <v>61.5</v>
      </c>
      <c r="O9400" t="s">
        <v>3305</v>
      </c>
      <c r="P9400" t="s">
        <v>12274</v>
      </c>
    </row>
    <row r="9401" spans="1:16" x14ac:dyDescent="0.25">
      <c r="A9401" t="s">
        <v>40</v>
      </c>
      <c r="B9401" t="s">
        <v>12275</v>
      </c>
      <c r="C9401" t="s">
        <v>167</v>
      </c>
      <c r="D9401" t="s">
        <v>3600</v>
      </c>
      <c r="E9401" t="s">
        <v>51</v>
      </c>
      <c r="F9401" t="b">
        <v>0</v>
      </c>
      <c r="G9401" t="s">
        <v>27</v>
      </c>
      <c r="H9401" s="4">
        <v>45783.599340277768</v>
      </c>
      <c r="I9401" t="b">
        <v>1</v>
      </c>
      <c r="J9401" t="b">
        <v>0</v>
      </c>
      <c r="K9401" t="s">
        <v>24</v>
      </c>
      <c r="L9401" t="s">
        <v>36</v>
      </c>
      <c r="N9401">
        <v>85</v>
      </c>
      <c r="O9401" t="s">
        <v>2533</v>
      </c>
      <c r="P9401" t="s">
        <v>12276</v>
      </c>
    </row>
    <row r="9402" spans="1:16" x14ac:dyDescent="0.25">
      <c r="A9402" t="s">
        <v>89</v>
      </c>
      <c r="B9402" t="s">
        <v>12277</v>
      </c>
      <c r="C9402" t="s">
        <v>365</v>
      </c>
      <c r="D9402" t="s">
        <v>3973</v>
      </c>
      <c r="E9402" t="s">
        <v>51</v>
      </c>
      <c r="F9402" t="b">
        <v>0</v>
      </c>
      <c r="G9402" t="s">
        <v>27</v>
      </c>
      <c r="H9402" s="4">
        <v>45783.599456018521</v>
      </c>
      <c r="I9402" t="b">
        <v>1</v>
      </c>
      <c r="J9402" t="b">
        <v>0</v>
      </c>
      <c r="K9402" t="s">
        <v>24</v>
      </c>
      <c r="L9402" t="s">
        <v>36</v>
      </c>
      <c r="N9402">
        <v>75</v>
      </c>
      <c r="O9402" t="s">
        <v>741</v>
      </c>
    </row>
    <row r="9403" spans="1:16" x14ac:dyDescent="0.25">
      <c r="A9403" t="s">
        <v>2</v>
      </c>
      <c r="B9403" t="s">
        <v>7056</v>
      </c>
      <c r="C9403" t="s">
        <v>151</v>
      </c>
      <c r="D9403" t="s">
        <v>3973</v>
      </c>
      <c r="E9403" t="s">
        <v>20</v>
      </c>
      <c r="F9403" t="b">
        <v>0</v>
      </c>
      <c r="G9403" t="s">
        <v>27</v>
      </c>
      <c r="H9403" s="4">
        <v>45783.599490740737</v>
      </c>
      <c r="I9403" t="b">
        <v>0</v>
      </c>
      <c r="J9403" t="b">
        <v>1</v>
      </c>
      <c r="K9403" t="s">
        <v>24</v>
      </c>
      <c r="L9403" t="s">
        <v>22</v>
      </c>
      <c r="M9403">
        <v>185000</v>
      </c>
      <c r="O9403" t="s">
        <v>983</v>
      </c>
      <c r="P9403" t="s">
        <v>12278</v>
      </c>
    </row>
    <row r="9404" spans="1:16" x14ac:dyDescent="0.25">
      <c r="A9404" t="s">
        <v>0</v>
      </c>
      <c r="B9404" t="s">
        <v>1632</v>
      </c>
      <c r="C9404" t="s">
        <v>118</v>
      </c>
      <c r="D9404" t="s">
        <v>131</v>
      </c>
      <c r="F9404" t="b">
        <v>0</v>
      </c>
      <c r="G9404" t="s">
        <v>27</v>
      </c>
      <c r="H9404" s="4">
        <v>45783.625127314823</v>
      </c>
      <c r="I9404" t="b">
        <v>1</v>
      </c>
      <c r="J9404" t="b">
        <v>0</v>
      </c>
      <c r="K9404" t="s">
        <v>24</v>
      </c>
      <c r="L9404" t="s">
        <v>36</v>
      </c>
      <c r="N9404">
        <v>41</v>
      </c>
      <c r="O9404" t="s">
        <v>131</v>
      </c>
      <c r="P9404" t="s">
        <v>9388</v>
      </c>
    </row>
    <row r="9405" spans="1:16" x14ac:dyDescent="0.25">
      <c r="A9405" t="s">
        <v>1</v>
      </c>
      <c r="B9405" t="s">
        <v>12279</v>
      </c>
      <c r="C9405" t="s">
        <v>236</v>
      </c>
      <c r="D9405" t="s">
        <v>3973</v>
      </c>
      <c r="E9405" t="s">
        <v>20</v>
      </c>
      <c r="F9405" t="b">
        <v>0</v>
      </c>
      <c r="G9405" t="s">
        <v>27</v>
      </c>
      <c r="H9405" s="4">
        <v>45783.625173611108</v>
      </c>
      <c r="I9405" t="b">
        <v>0</v>
      </c>
      <c r="J9405" t="b">
        <v>0</v>
      </c>
      <c r="K9405" t="s">
        <v>24</v>
      </c>
      <c r="L9405" t="s">
        <v>22</v>
      </c>
      <c r="M9405">
        <v>95000</v>
      </c>
      <c r="O9405" t="s">
        <v>685</v>
      </c>
      <c r="P9405" t="s">
        <v>3684</v>
      </c>
    </row>
    <row r="9406" spans="1:16" x14ac:dyDescent="0.25">
      <c r="A9406" t="s">
        <v>0</v>
      </c>
      <c r="B9406" t="s">
        <v>1934</v>
      </c>
      <c r="C9406" t="s">
        <v>809</v>
      </c>
      <c r="D9406" t="s">
        <v>4084</v>
      </c>
      <c r="E9406" t="s">
        <v>20</v>
      </c>
      <c r="F9406" t="b">
        <v>0</v>
      </c>
      <c r="G9406" t="s">
        <v>41</v>
      </c>
      <c r="H9406" s="4">
        <v>45783.625486111108</v>
      </c>
      <c r="I9406" t="b">
        <v>0</v>
      </c>
      <c r="J9406" t="b">
        <v>0</v>
      </c>
      <c r="K9406" t="s">
        <v>24</v>
      </c>
      <c r="L9406" t="s">
        <v>22</v>
      </c>
      <c r="M9406">
        <v>108975.5</v>
      </c>
      <c r="O9406" t="s">
        <v>374</v>
      </c>
      <c r="P9406" t="s">
        <v>8104</v>
      </c>
    </row>
    <row r="9407" spans="1:16" x14ac:dyDescent="0.25">
      <c r="A9407" t="s">
        <v>2</v>
      </c>
      <c r="B9407" t="s">
        <v>12280</v>
      </c>
      <c r="C9407" t="s">
        <v>166</v>
      </c>
      <c r="D9407" t="s">
        <v>3973</v>
      </c>
      <c r="E9407" t="s">
        <v>20</v>
      </c>
      <c r="F9407" t="b">
        <v>0</v>
      </c>
      <c r="G9407" t="s">
        <v>27</v>
      </c>
      <c r="H9407" s="4">
        <v>45783.641215277778</v>
      </c>
      <c r="I9407" t="b">
        <v>0</v>
      </c>
      <c r="J9407" t="b">
        <v>0</v>
      </c>
      <c r="K9407" t="s">
        <v>24</v>
      </c>
      <c r="L9407" t="s">
        <v>22</v>
      </c>
      <c r="M9407">
        <v>177500</v>
      </c>
      <c r="O9407" t="s">
        <v>10702</v>
      </c>
      <c r="P9407" t="s">
        <v>12281</v>
      </c>
    </row>
    <row r="9408" spans="1:16" x14ac:dyDescent="0.25">
      <c r="A9408" t="s">
        <v>1</v>
      </c>
      <c r="B9408" t="s">
        <v>3250</v>
      </c>
      <c r="C9408" t="s">
        <v>39</v>
      </c>
      <c r="D9408" t="s">
        <v>3973</v>
      </c>
      <c r="E9408" t="s">
        <v>51</v>
      </c>
      <c r="F9408" t="b">
        <v>1</v>
      </c>
      <c r="G9408" t="s">
        <v>35</v>
      </c>
      <c r="H9408" s="4">
        <v>45783.667395833327</v>
      </c>
      <c r="I9408" t="b">
        <v>0</v>
      </c>
      <c r="J9408" t="b">
        <v>0</v>
      </c>
      <c r="K9408" t="s">
        <v>24</v>
      </c>
      <c r="L9408" t="s">
        <v>36</v>
      </c>
      <c r="N9408">
        <v>65</v>
      </c>
      <c r="O9408" t="s">
        <v>10982</v>
      </c>
      <c r="P9408" t="s">
        <v>1242</v>
      </c>
    </row>
    <row r="9409" spans="1:16" x14ac:dyDescent="0.25">
      <c r="A9409" t="s">
        <v>2</v>
      </c>
      <c r="B9409" t="s">
        <v>12282</v>
      </c>
      <c r="C9409" t="s">
        <v>653</v>
      </c>
      <c r="D9409" t="s">
        <v>3973</v>
      </c>
      <c r="E9409" t="s">
        <v>51</v>
      </c>
      <c r="F9409" t="b">
        <v>0</v>
      </c>
      <c r="G9409" t="s">
        <v>27</v>
      </c>
      <c r="H9409" s="4">
        <v>45783.682881944442</v>
      </c>
      <c r="I9409" t="b">
        <v>0</v>
      </c>
      <c r="J9409" t="b">
        <v>0</v>
      </c>
      <c r="K9409" t="s">
        <v>24</v>
      </c>
      <c r="L9409" t="s">
        <v>36</v>
      </c>
      <c r="N9409">
        <v>62.5</v>
      </c>
      <c r="O9409" t="s">
        <v>396</v>
      </c>
      <c r="P9409" t="s">
        <v>12283</v>
      </c>
    </row>
    <row r="9410" spans="1:16" x14ac:dyDescent="0.25">
      <c r="A9410" t="s">
        <v>0</v>
      </c>
      <c r="B9410" t="s">
        <v>1934</v>
      </c>
      <c r="C9410" t="s">
        <v>2683</v>
      </c>
      <c r="D9410" t="s">
        <v>3828</v>
      </c>
      <c r="E9410" t="s">
        <v>51</v>
      </c>
      <c r="F9410" t="b">
        <v>0</v>
      </c>
      <c r="G9410" t="s">
        <v>27</v>
      </c>
      <c r="H9410" s="4">
        <v>45783.708449074067</v>
      </c>
      <c r="I9410" t="b">
        <v>1</v>
      </c>
      <c r="J9410" t="b">
        <v>0</v>
      </c>
      <c r="K9410" t="s">
        <v>24</v>
      </c>
      <c r="L9410" t="s">
        <v>36</v>
      </c>
      <c r="N9410">
        <v>25</v>
      </c>
      <c r="O9410" t="s">
        <v>1284</v>
      </c>
      <c r="P9410" t="s">
        <v>204</v>
      </c>
    </row>
    <row r="9411" spans="1:16" x14ac:dyDescent="0.25">
      <c r="A9411" t="s">
        <v>89</v>
      </c>
      <c r="B9411" t="s">
        <v>2726</v>
      </c>
      <c r="C9411" t="s">
        <v>122</v>
      </c>
      <c r="D9411" t="s">
        <v>3600</v>
      </c>
      <c r="E9411" t="s">
        <v>51</v>
      </c>
      <c r="F9411" t="b">
        <v>0</v>
      </c>
      <c r="G9411" t="s">
        <v>52</v>
      </c>
      <c r="H9411" s="4">
        <v>45783.723796296297</v>
      </c>
      <c r="I9411" t="b">
        <v>0</v>
      </c>
      <c r="J9411" t="b">
        <v>0</v>
      </c>
      <c r="K9411" t="s">
        <v>24</v>
      </c>
      <c r="L9411" t="s">
        <v>36</v>
      </c>
      <c r="N9411">
        <v>55</v>
      </c>
      <c r="O9411" t="s">
        <v>12284</v>
      </c>
      <c r="P9411" t="s">
        <v>12285</v>
      </c>
    </row>
    <row r="9412" spans="1:16" x14ac:dyDescent="0.25">
      <c r="A9412" t="s">
        <v>2</v>
      </c>
      <c r="B9412" t="s">
        <v>12286</v>
      </c>
      <c r="C9412" t="s">
        <v>357</v>
      </c>
      <c r="D9412" t="s">
        <v>12287</v>
      </c>
      <c r="E9412" t="s">
        <v>51</v>
      </c>
      <c r="F9412" t="b">
        <v>0</v>
      </c>
      <c r="G9412" t="s">
        <v>27</v>
      </c>
      <c r="H9412" s="4">
        <v>45783.724317129629</v>
      </c>
      <c r="I9412" t="b">
        <v>0</v>
      </c>
      <c r="J9412" t="b">
        <v>0</v>
      </c>
      <c r="K9412" t="s">
        <v>24</v>
      </c>
      <c r="L9412" t="s">
        <v>36</v>
      </c>
      <c r="N9412">
        <v>97</v>
      </c>
      <c r="O9412" t="s">
        <v>12288</v>
      </c>
      <c r="P9412" t="s">
        <v>3532</v>
      </c>
    </row>
    <row r="9413" spans="1:16" x14ac:dyDescent="0.25">
      <c r="A9413" t="s">
        <v>2</v>
      </c>
      <c r="B9413" t="s">
        <v>12289</v>
      </c>
      <c r="C9413" t="s">
        <v>92</v>
      </c>
      <c r="D9413" t="s">
        <v>3600</v>
      </c>
      <c r="E9413" t="s">
        <v>51</v>
      </c>
      <c r="F9413" t="b">
        <v>0</v>
      </c>
      <c r="G9413" t="s">
        <v>27</v>
      </c>
      <c r="H9413" s="4">
        <v>45783.724340277768</v>
      </c>
      <c r="I9413" t="b">
        <v>1</v>
      </c>
      <c r="J9413" t="b">
        <v>0</v>
      </c>
      <c r="K9413" t="s">
        <v>24</v>
      </c>
      <c r="L9413" t="s">
        <v>36</v>
      </c>
      <c r="N9413">
        <v>62.5</v>
      </c>
      <c r="O9413" t="s">
        <v>12290</v>
      </c>
      <c r="P9413" t="s">
        <v>12291</v>
      </c>
    </row>
    <row r="9414" spans="1:16" x14ac:dyDescent="0.25">
      <c r="A9414" t="s">
        <v>2</v>
      </c>
      <c r="B9414" t="s">
        <v>12292</v>
      </c>
      <c r="C9414" t="s">
        <v>693</v>
      </c>
      <c r="D9414" t="s">
        <v>3828</v>
      </c>
      <c r="E9414" t="s">
        <v>20</v>
      </c>
      <c r="F9414" t="b">
        <v>0</v>
      </c>
      <c r="G9414" t="s">
        <v>27</v>
      </c>
      <c r="H9414" s="4">
        <v>45783.724340277768</v>
      </c>
      <c r="I9414" t="b">
        <v>1</v>
      </c>
      <c r="J9414" t="b">
        <v>1</v>
      </c>
      <c r="K9414" t="s">
        <v>24</v>
      </c>
      <c r="L9414" t="s">
        <v>22</v>
      </c>
      <c r="M9414">
        <v>147003.5</v>
      </c>
      <c r="O9414" t="s">
        <v>12293</v>
      </c>
      <c r="P9414" t="s">
        <v>12294</v>
      </c>
    </row>
    <row r="9415" spans="1:16" x14ac:dyDescent="0.25">
      <c r="A9415" t="s">
        <v>40</v>
      </c>
      <c r="B9415" t="s">
        <v>12295</v>
      </c>
      <c r="C9415" t="s">
        <v>2633</v>
      </c>
      <c r="D9415" t="s">
        <v>2208</v>
      </c>
      <c r="E9415" t="s">
        <v>51</v>
      </c>
      <c r="F9415" t="b">
        <v>0</v>
      </c>
      <c r="G9415" t="s">
        <v>27</v>
      </c>
      <c r="H9415" s="4">
        <v>45783.724351851852</v>
      </c>
      <c r="I9415" t="b">
        <v>1</v>
      </c>
      <c r="J9415" t="b">
        <v>0</v>
      </c>
      <c r="K9415" t="s">
        <v>24</v>
      </c>
      <c r="L9415" t="s">
        <v>36</v>
      </c>
      <c r="N9415">
        <v>57.5</v>
      </c>
      <c r="O9415" t="s">
        <v>2877</v>
      </c>
      <c r="P9415" t="s">
        <v>12296</v>
      </c>
    </row>
    <row r="9416" spans="1:16" x14ac:dyDescent="0.25">
      <c r="A9416" t="s">
        <v>139</v>
      </c>
      <c r="B9416" t="s">
        <v>12297</v>
      </c>
      <c r="C9416" t="s">
        <v>749</v>
      </c>
      <c r="D9416" t="s">
        <v>3973</v>
      </c>
      <c r="E9416" t="s">
        <v>20</v>
      </c>
      <c r="F9416" t="b">
        <v>0</v>
      </c>
      <c r="G9416" t="s">
        <v>27</v>
      </c>
      <c r="H9416" s="4">
        <v>45783.724548611113</v>
      </c>
      <c r="I9416" t="b">
        <v>0</v>
      </c>
      <c r="J9416" t="b">
        <v>0</v>
      </c>
      <c r="K9416" t="s">
        <v>24</v>
      </c>
      <c r="L9416" t="s">
        <v>36</v>
      </c>
      <c r="N9416">
        <v>33</v>
      </c>
      <c r="O9416" t="s">
        <v>1298</v>
      </c>
      <c r="P9416" t="s">
        <v>149</v>
      </c>
    </row>
    <row r="9417" spans="1:16" x14ac:dyDescent="0.25">
      <c r="A9417" t="s">
        <v>89</v>
      </c>
      <c r="B9417" t="s">
        <v>12298</v>
      </c>
      <c r="C9417" t="s">
        <v>39</v>
      </c>
      <c r="D9417" t="s">
        <v>7658</v>
      </c>
      <c r="E9417" t="s">
        <v>20</v>
      </c>
      <c r="F9417" t="b">
        <v>1</v>
      </c>
      <c r="G9417" t="s">
        <v>158</v>
      </c>
      <c r="H9417" s="4">
        <v>45783.726909722223</v>
      </c>
      <c r="I9417" t="b">
        <v>1</v>
      </c>
      <c r="J9417" t="b">
        <v>0</v>
      </c>
      <c r="K9417" t="s">
        <v>158</v>
      </c>
      <c r="L9417" t="s">
        <v>22</v>
      </c>
      <c r="M9417">
        <v>100000</v>
      </c>
      <c r="O9417" t="s">
        <v>498</v>
      </c>
      <c r="P9417" t="s">
        <v>499</v>
      </c>
    </row>
    <row r="9418" spans="1:16" x14ac:dyDescent="0.25">
      <c r="A9418" t="s">
        <v>0</v>
      </c>
      <c r="B9418" t="s">
        <v>12299</v>
      </c>
      <c r="C9418" t="s">
        <v>3302</v>
      </c>
      <c r="D9418" t="s">
        <v>3828</v>
      </c>
      <c r="E9418" t="s">
        <v>20</v>
      </c>
      <c r="F9418" t="b">
        <v>0</v>
      </c>
      <c r="G9418" t="s">
        <v>27</v>
      </c>
      <c r="H9418" s="4">
        <v>45783.750150462962</v>
      </c>
      <c r="I9418" t="b">
        <v>0</v>
      </c>
      <c r="J9418" t="b">
        <v>1</v>
      </c>
      <c r="K9418" t="s">
        <v>24</v>
      </c>
      <c r="L9418" t="s">
        <v>22</v>
      </c>
      <c r="M9418">
        <v>58500</v>
      </c>
      <c r="O9418" t="s">
        <v>12300</v>
      </c>
      <c r="P9418" t="s">
        <v>1702</v>
      </c>
    </row>
    <row r="9419" spans="1:16" x14ac:dyDescent="0.25">
      <c r="A9419" t="s">
        <v>0</v>
      </c>
      <c r="B9419" t="s">
        <v>12301</v>
      </c>
      <c r="C9419" t="s">
        <v>82</v>
      </c>
      <c r="D9419" t="s">
        <v>3973</v>
      </c>
      <c r="E9419" t="s">
        <v>51</v>
      </c>
      <c r="F9419" t="b">
        <v>0</v>
      </c>
      <c r="G9419" t="s">
        <v>27</v>
      </c>
      <c r="H9419" s="4">
        <v>45783.765590277777</v>
      </c>
      <c r="I9419" t="b">
        <v>0</v>
      </c>
      <c r="J9419" t="b">
        <v>0</v>
      </c>
      <c r="K9419" t="s">
        <v>24</v>
      </c>
      <c r="L9419" t="s">
        <v>36</v>
      </c>
      <c r="N9419">
        <v>36.5</v>
      </c>
      <c r="O9419" t="s">
        <v>2114</v>
      </c>
      <c r="P9419" t="s">
        <v>557</v>
      </c>
    </row>
    <row r="9420" spans="1:16" x14ac:dyDescent="0.25">
      <c r="A9420" t="s">
        <v>25</v>
      </c>
      <c r="B9420" t="s">
        <v>12302</v>
      </c>
      <c r="C9420" t="s">
        <v>84</v>
      </c>
      <c r="D9420" t="s">
        <v>3828</v>
      </c>
      <c r="E9420" t="s">
        <v>20</v>
      </c>
      <c r="F9420" t="b">
        <v>0</v>
      </c>
      <c r="G9420" t="s">
        <v>41</v>
      </c>
      <c r="H9420" s="4">
        <v>45783.792129629634</v>
      </c>
      <c r="I9420" t="b">
        <v>0</v>
      </c>
      <c r="J9420" t="b">
        <v>1</v>
      </c>
      <c r="K9420" t="s">
        <v>24</v>
      </c>
      <c r="L9420" t="s">
        <v>22</v>
      </c>
      <c r="M9420">
        <v>102852.5</v>
      </c>
      <c r="O9420" t="s">
        <v>12303</v>
      </c>
    </row>
    <row r="9421" spans="1:16" x14ac:dyDescent="0.25">
      <c r="A9421" t="s">
        <v>1</v>
      </c>
      <c r="B9421" t="s">
        <v>12304</v>
      </c>
      <c r="C9421" t="s">
        <v>167</v>
      </c>
      <c r="D9421" t="s">
        <v>81</v>
      </c>
      <c r="E9421" t="s">
        <v>20</v>
      </c>
      <c r="F9421" t="b">
        <v>0</v>
      </c>
      <c r="G9421" t="s">
        <v>35</v>
      </c>
      <c r="H9421" s="4">
        <v>45783.792326388888</v>
      </c>
      <c r="I9421" t="b">
        <v>0</v>
      </c>
      <c r="J9421" t="b">
        <v>1</v>
      </c>
      <c r="K9421" t="s">
        <v>24</v>
      </c>
      <c r="L9421" t="s">
        <v>22</v>
      </c>
      <c r="M9421">
        <v>145000</v>
      </c>
      <c r="O9421" t="s">
        <v>81</v>
      </c>
    </row>
    <row r="9422" spans="1:16" x14ac:dyDescent="0.25">
      <c r="A9422" t="s">
        <v>1</v>
      </c>
      <c r="B9422" t="s">
        <v>12305</v>
      </c>
      <c r="C9422" t="s">
        <v>33</v>
      </c>
      <c r="D9422" t="s">
        <v>3973</v>
      </c>
      <c r="E9422" t="s">
        <v>51</v>
      </c>
      <c r="F9422" t="b">
        <v>0</v>
      </c>
      <c r="G9422" t="s">
        <v>35</v>
      </c>
      <c r="H9422" s="4">
        <v>45783.792407407411</v>
      </c>
      <c r="I9422" t="b">
        <v>0</v>
      </c>
      <c r="J9422" t="b">
        <v>0</v>
      </c>
      <c r="K9422" t="s">
        <v>24</v>
      </c>
      <c r="L9422" t="s">
        <v>36</v>
      </c>
      <c r="N9422">
        <v>26.5</v>
      </c>
      <c r="O9422" t="s">
        <v>1961</v>
      </c>
      <c r="P9422" t="s">
        <v>1224</v>
      </c>
    </row>
    <row r="9423" spans="1:16" x14ac:dyDescent="0.25">
      <c r="A9423" t="s">
        <v>1</v>
      </c>
      <c r="B9423" t="s">
        <v>12306</v>
      </c>
      <c r="C9423" t="s">
        <v>82</v>
      </c>
      <c r="D9423" t="s">
        <v>3973</v>
      </c>
      <c r="E9423" t="s">
        <v>20</v>
      </c>
      <c r="F9423" t="b">
        <v>0</v>
      </c>
      <c r="G9423" t="s">
        <v>27</v>
      </c>
      <c r="H9423" s="4">
        <v>45783.807256944441</v>
      </c>
      <c r="I9423" t="b">
        <v>1</v>
      </c>
      <c r="J9423" t="b">
        <v>0</v>
      </c>
      <c r="K9423" t="s">
        <v>24</v>
      </c>
      <c r="L9423" t="s">
        <v>22</v>
      </c>
      <c r="M9423">
        <v>220000</v>
      </c>
      <c r="O9423" t="s">
        <v>564</v>
      </c>
      <c r="P9423" t="s">
        <v>119</v>
      </c>
    </row>
    <row r="9424" spans="1:16" x14ac:dyDescent="0.25">
      <c r="A9424" t="s">
        <v>0</v>
      </c>
      <c r="B9424" t="s">
        <v>0</v>
      </c>
      <c r="C9424" t="s">
        <v>179</v>
      </c>
      <c r="D9424" t="s">
        <v>4090</v>
      </c>
      <c r="E9424" t="s">
        <v>20</v>
      </c>
      <c r="F9424" t="b">
        <v>0</v>
      </c>
      <c r="G9424" t="s">
        <v>27</v>
      </c>
      <c r="H9424" s="4">
        <v>45783.833506944437</v>
      </c>
      <c r="I9424" t="b">
        <v>0</v>
      </c>
      <c r="J9424" t="b">
        <v>1</v>
      </c>
      <c r="K9424" t="s">
        <v>24</v>
      </c>
      <c r="L9424" t="s">
        <v>22</v>
      </c>
      <c r="M9424">
        <v>91500</v>
      </c>
      <c r="O9424" t="s">
        <v>12307</v>
      </c>
    </row>
    <row r="9425" spans="1:16" x14ac:dyDescent="0.25">
      <c r="A9425" t="s">
        <v>2</v>
      </c>
      <c r="B9425" t="s">
        <v>12308</v>
      </c>
      <c r="C9425" t="s">
        <v>357</v>
      </c>
      <c r="D9425" t="s">
        <v>3600</v>
      </c>
      <c r="E9425" t="s">
        <v>51</v>
      </c>
      <c r="F9425" t="b">
        <v>0</v>
      </c>
      <c r="G9425" t="s">
        <v>27</v>
      </c>
      <c r="H9425" s="4">
        <v>45783.849386574067</v>
      </c>
      <c r="I9425" t="b">
        <v>0</v>
      </c>
      <c r="J9425" t="b">
        <v>0</v>
      </c>
      <c r="K9425" t="s">
        <v>24</v>
      </c>
      <c r="L9425" t="s">
        <v>36</v>
      </c>
      <c r="N9425">
        <v>80</v>
      </c>
      <c r="O9425" t="s">
        <v>12309</v>
      </c>
      <c r="P9425" t="s">
        <v>3532</v>
      </c>
    </row>
    <row r="9426" spans="1:16" x14ac:dyDescent="0.25">
      <c r="A9426" t="s">
        <v>40</v>
      </c>
      <c r="B9426" t="s">
        <v>5403</v>
      </c>
      <c r="C9426" t="s">
        <v>5404</v>
      </c>
      <c r="D9426" t="s">
        <v>3973</v>
      </c>
      <c r="E9426" t="s">
        <v>20</v>
      </c>
      <c r="F9426" t="b">
        <v>0</v>
      </c>
      <c r="G9426" t="s">
        <v>27</v>
      </c>
      <c r="H9426" s="4">
        <v>45783.849502314813</v>
      </c>
      <c r="I9426" t="b">
        <v>0</v>
      </c>
      <c r="J9426" t="b">
        <v>0</v>
      </c>
      <c r="K9426" t="s">
        <v>24</v>
      </c>
      <c r="L9426" t="s">
        <v>22</v>
      </c>
      <c r="M9426">
        <v>135000</v>
      </c>
      <c r="O9426" t="s">
        <v>1422</v>
      </c>
      <c r="P9426" t="s">
        <v>5405</v>
      </c>
    </row>
    <row r="9427" spans="1:16" x14ac:dyDescent="0.25">
      <c r="A9427" t="s">
        <v>0</v>
      </c>
      <c r="B9427" t="s">
        <v>12310</v>
      </c>
      <c r="C9427" t="s">
        <v>2268</v>
      </c>
      <c r="D9427" t="s">
        <v>3973</v>
      </c>
      <c r="E9427" t="s">
        <v>20</v>
      </c>
      <c r="F9427" t="b">
        <v>0</v>
      </c>
      <c r="G9427" t="s">
        <v>35</v>
      </c>
      <c r="H9427" s="4">
        <v>45783.850254629629</v>
      </c>
      <c r="I9427" t="b">
        <v>0</v>
      </c>
      <c r="J9427" t="b">
        <v>1</v>
      </c>
      <c r="K9427" t="s">
        <v>24</v>
      </c>
      <c r="L9427" t="s">
        <v>22</v>
      </c>
      <c r="M9427">
        <v>80000</v>
      </c>
      <c r="O9427" t="s">
        <v>12311</v>
      </c>
      <c r="P9427" t="s">
        <v>12312</v>
      </c>
    </row>
    <row r="9428" spans="1:16" x14ac:dyDescent="0.25">
      <c r="A9428" t="s">
        <v>0</v>
      </c>
      <c r="B9428" t="s">
        <v>2900</v>
      </c>
      <c r="C9428" t="s">
        <v>3881</v>
      </c>
      <c r="D9428" t="s">
        <v>2208</v>
      </c>
      <c r="E9428" t="s">
        <v>20</v>
      </c>
      <c r="F9428" t="b">
        <v>0</v>
      </c>
      <c r="G9428" t="s">
        <v>41</v>
      </c>
      <c r="H9428" s="4">
        <v>45783.875462962962</v>
      </c>
      <c r="I9428" t="b">
        <v>0</v>
      </c>
      <c r="J9428" t="b">
        <v>1</v>
      </c>
      <c r="K9428" t="s">
        <v>24</v>
      </c>
      <c r="L9428" t="s">
        <v>36</v>
      </c>
      <c r="N9428">
        <v>48.860000610351563</v>
      </c>
      <c r="O9428" t="s">
        <v>12313</v>
      </c>
      <c r="P9428" t="s">
        <v>12314</v>
      </c>
    </row>
    <row r="9429" spans="1:16" x14ac:dyDescent="0.25">
      <c r="A9429" t="s">
        <v>2</v>
      </c>
      <c r="B9429" t="s">
        <v>543</v>
      </c>
      <c r="C9429" t="s">
        <v>7400</v>
      </c>
      <c r="D9429" t="s">
        <v>3600</v>
      </c>
      <c r="E9429" t="s">
        <v>20</v>
      </c>
      <c r="F9429" t="b">
        <v>0</v>
      </c>
      <c r="G9429" t="s">
        <v>41</v>
      </c>
      <c r="H9429" s="4">
        <v>45783.89130787037</v>
      </c>
      <c r="I9429" t="b">
        <v>1</v>
      </c>
      <c r="J9429" t="b">
        <v>0</v>
      </c>
      <c r="K9429" t="s">
        <v>24</v>
      </c>
      <c r="L9429" t="s">
        <v>22</v>
      </c>
      <c r="M9429">
        <v>110000</v>
      </c>
      <c r="O9429" t="s">
        <v>12315</v>
      </c>
      <c r="P9429" t="s">
        <v>12316</v>
      </c>
    </row>
    <row r="9430" spans="1:16" x14ac:dyDescent="0.25">
      <c r="A9430" t="s">
        <v>2</v>
      </c>
      <c r="B9430" t="s">
        <v>358</v>
      </c>
      <c r="C9430" t="s">
        <v>372</v>
      </c>
      <c r="D9430" t="s">
        <v>3600</v>
      </c>
      <c r="E9430" t="s">
        <v>20</v>
      </c>
      <c r="F9430" t="b">
        <v>0</v>
      </c>
      <c r="G9430" t="s">
        <v>30</v>
      </c>
      <c r="H9430" s="4">
        <v>45783.892233796287</v>
      </c>
      <c r="I9430" t="b">
        <v>0</v>
      </c>
      <c r="J9430" t="b">
        <v>1</v>
      </c>
      <c r="K9430" t="s">
        <v>24</v>
      </c>
      <c r="L9430" t="s">
        <v>36</v>
      </c>
      <c r="N9430">
        <v>57.860000610351563</v>
      </c>
      <c r="O9430" t="s">
        <v>147</v>
      </c>
      <c r="P9430" t="s">
        <v>12317</v>
      </c>
    </row>
    <row r="9431" spans="1:16" x14ac:dyDescent="0.25">
      <c r="A9431" t="s">
        <v>0</v>
      </c>
      <c r="B9431" t="s">
        <v>12318</v>
      </c>
      <c r="C9431" t="s">
        <v>39</v>
      </c>
      <c r="D9431" t="s">
        <v>2208</v>
      </c>
      <c r="E9431" t="s">
        <v>51</v>
      </c>
      <c r="F9431" t="b">
        <v>1</v>
      </c>
      <c r="G9431" t="s">
        <v>27</v>
      </c>
      <c r="H9431" s="4">
        <v>45783.91679398148</v>
      </c>
      <c r="I9431" t="b">
        <v>0</v>
      </c>
      <c r="J9431" t="b">
        <v>1</v>
      </c>
      <c r="K9431" t="s">
        <v>24</v>
      </c>
      <c r="L9431" t="s">
        <v>36</v>
      </c>
      <c r="N9431">
        <v>54</v>
      </c>
      <c r="O9431" t="s">
        <v>80</v>
      </c>
      <c r="P9431" t="s">
        <v>726</v>
      </c>
    </row>
    <row r="9432" spans="1:16" x14ac:dyDescent="0.25">
      <c r="A9432" t="s">
        <v>25</v>
      </c>
      <c r="B9432" t="s">
        <v>12319</v>
      </c>
      <c r="C9432" t="s">
        <v>236</v>
      </c>
      <c r="D9432" t="s">
        <v>3600</v>
      </c>
      <c r="E9432" t="s">
        <v>51</v>
      </c>
      <c r="F9432" t="b">
        <v>0</v>
      </c>
      <c r="G9432" t="s">
        <v>27</v>
      </c>
      <c r="H9432" s="4">
        <v>45783.916817129633</v>
      </c>
      <c r="I9432" t="b">
        <v>1</v>
      </c>
      <c r="J9432" t="b">
        <v>0</v>
      </c>
      <c r="K9432" t="s">
        <v>24</v>
      </c>
      <c r="L9432" t="s">
        <v>36</v>
      </c>
      <c r="N9432">
        <v>50</v>
      </c>
      <c r="O9432" t="s">
        <v>2837</v>
      </c>
      <c r="P9432" t="s">
        <v>618</v>
      </c>
    </row>
    <row r="9433" spans="1:16" x14ac:dyDescent="0.25">
      <c r="A9433" t="s">
        <v>2</v>
      </c>
      <c r="B9433" t="s">
        <v>12320</v>
      </c>
      <c r="C9433" t="s">
        <v>357</v>
      </c>
      <c r="D9433" t="s">
        <v>3828</v>
      </c>
      <c r="E9433" t="s">
        <v>51</v>
      </c>
      <c r="F9433" t="b">
        <v>0</v>
      </c>
      <c r="G9433" t="s">
        <v>27</v>
      </c>
      <c r="H9433" s="4">
        <v>45783.932708333326</v>
      </c>
      <c r="I9433" t="b">
        <v>0</v>
      </c>
      <c r="J9433" t="b">
        <v>0</v>
      </c>
      <c r="K9433" t="s">
        <v>24</v>
      </c>
      <c r="L9433" t="s">
        <v>36</v>
      </c>
      <c r="N9433">
        <v>67.5</v>
      </c>
      <c r="O9433" t="s">
        <v>12321</v>
      </c>
      <c r="P9433" t="s">
        <v>3532</v>
      </c>
    </row>
    <row r="9434" spans="1:16" x14ac:dyDescent="0.25">
      <c r="A9434" t="s">
        <v>0</v>
      </c>
      <c r="B9434" t="s">
        <v>1801</v>
      </c>
      <c r="C9434" t="s">
        <v>140</v>
      </c>
      <c r="D9434" t="s">
        <v>3973</v>
      </c>
      <c r="E9434" t="s">
        <v>20</v>
      </c>
      <c r="F9434" t="b">
        <v>0</v>
      </c>
      <c r="G9434" t="s">
        <v>27</v>
      </c>
      <c r="H9434" s="4">
        <v>45783.932858796303</v>
      </c>
      <c r="I9434" t="b">
        <v>0</v>
      </c>
      <c r="J9434" t="b">
        <v>1</v>
      </c>
      <c r="K9434" t="s">
        <v>24</v>
      </c>
      <c r="L9434" t="s">
        <v>22</v>
      </c>
      <c r="M9434">
        <v>137300</v>
      </c>
      <c r="O9434" t="s">
        <v>1172</v>
      </c>
      <c r="P9434" t="s">
        <v>7021</v>
      </c>
    </row>
    <row r="9435" spans="1:16" x14ac:dyDescent="0.25">
      <c r="A9435" t="s">
        <v>191</v>
      </c>
      <c r="B9435" t="s">
        <v>12322</v>
      </c>
      <c r="C9435" t="s">
        <v>82</v>
      </c>
      <c r="D9435" t="s">
        <v>81</v>
      </c>
      <c r="E9435" t="s">
        <v>20</v>
      </c>
      <c r="F9435" t="b">
        <v>0</v>
      </c>
      <c r="G9435" t="s">
        <v>41</v>
      </c>
      <c r="H9435" s="4">
        <v>45783.932997685188</v>
      </c>
      <c r="I9435" t="b">
        <v>1</v>
      </c>
      <c r="J9435" t="b">
        <v>1</v>
      </c>
      <c r="K9435" t="s">
        <v>24</v>
      </c>
      <c r="L9435" t="s">
        <v>22</v>
      </c>
      <c r="M9435">
        <v>182500</v>
      </c>
      <c r="O9435" t="s">
        <v>81</v>
      </c>
      <c r="P9435" t="s">
        <v>12323</v>
      </c>
    </row>
    <row r="9436" spans="1:16" x14ac:dyDescent="0.25">
      <c r="A9436" t="s">
        <v>25</v>
      </c>
      <c r="B9436" t="s">
        <v>10327</v>
      </c>
      <c r="C9436" t="s">
        <v>1316</v>
      </c>
      <c r="D9436" t="s">
        <v>2208</v>
      </c>
      <c r="E9436" t="s">
        <v>20</v>
      </c>
      <c r="F9436" t="b">
        <v>0</v>
      </c>
      <c r="G9436" t="s">
        <v>41</v>
      </c>
      <c r="H9436" s="4">
        <v>45783.958796296298</v>
      </c>
      <c r="I9436" t="b">
        <v>0</v>
      </c>
      <c r="J9436" t="b">
        <v>0</v>
      </c>
      <c r="K9436" t="s">
        <v>24</v>
      </c>
      <c r="L9436" t="s">
        <v>22</v>
      </c>
      <c r="M9436">
        <v>120000</v>
      </c>
      <c r="O9436" t="s">
        <v>1317</v>
      </c>
      <c r="P9436" t="s">
        <v>10328</v>
      </c>
    </row>
    <row r="9437" spans="1:16" x14ac:dyDescent="0.25">
      <c r="A9437" t="s">
        <v>2</v>
      </c>
      <c r="B9437" t="s">
        <v>389</v>
      </c>
      <c r="C9437" t="s">
        <v>1482</v>
      </c>
      <c r="D9437" t="s">
        <v>2208</v>
      </c>
      <c r="E9437" t="s">
        <v>20</v>
      </c>
      <c r="F9437" t="b">
        <v>0</v>
      </c>
      <c r="G9437" t="s">
        <v>27</v>
      </c>
      <c r="H9437" s="4">
        <v>45783.974340277768</v>
      </c>
      <c r="I9437" t="b">
        <v>0</v>
      </c>
      <c r="J9437" t="b">
        <v>0</v>
      </c>
      <c r="K9437" t="s">
        <v>24</v>
      </c>
      <c r="L9437" t="s">
        <v>22</v>
      </c>
      <c r="M9437">
        <v>112000</v>
      </c>
      <c r="O9437" t="s">
        <v>113</v>
      </c>
    </row>
    <row r="9438" spans="1:16" x14ac:dyDescent="0.25">
      <c r="A9438" t="s">
        <v>28</v>
      </c>
      <c r="B9438" t="s">
        <v>7412</v>
      </c>
      <c r="C9438" t="s">
        <v>39</v>
      </c>
      <c r="D9438" t="s">
        <v>3973</v>
      </c>
      <c r="E9438" t="s">
        <v>20</v>
      </c>
      <c r="F9438" t="b">
        <v>1</v>
      </c>
      <c r="G9438" t="s">
        <v>106</v>
      </c>
      <c r="H9438" s="4">
        <v>45783.978055555563</v>
      </c>
      <c r="I9438" t="b">
        <v>0</v>
      </c>
      <c r="J9438" t="b">
        <v>0</v>
      </c>
      <c r="K9438" t="s">
        <v>106</v>
      </c>
      <c r="L9438" t="s">
        <v>36</v>
      </c>
      <c r="N9438">
        <v>50</v>
      </c>
      <c r="O9438" t="s">
        <v>7413</v>
      </c>
    </row>
    <row r="9439" spans="1:16" x14ac:dyDescent="0.25">
      <c r="A9439" t="s">
        <v>28</v>
      </c>
      <c r="B9439" t="s">
        <v>10450</v>
      </c>
      <c r="C9439" t="s">
        <v>39</v>
      </c>
      <c r="D9439" t="s">
        <v>3973</v>
      </c>
      <c r="E9439" t="s">
        <v>20</v>
      </c>
      <c r="F9439" t="b">
        <v>1</v>
      </c>
      <c r="G9439" t="s">
        <v>127</v>
      </c>
      <c r="H9439" s="4">
        <v>45783.978229166663</v>
      </c>
      <c r="I9439" t="b">
        <v>0</v>
      </c>
      <c r="J9439" t="b">
        <v>0</v>
      </c>
      <c r="K9439" t="s">
        <v>127</v>
      </c>
      <c r="L9439" t="s">
        <v>36</v>
      </c>
      <c r="N9439">
        <v>50</v>
      </c>
      <c r="O9439" t="s">
        <v>7413</v>
      </c>
      <c r="P9439" t="s">
        <v>7459</v>
      </c>
    </row>
    <row r="9440" spans="1:16" x14ac:dyDescent="0.25">
      <c r="A9440" t="s">
        <v>0</v>
      </c>
      <c r="B9440" t="s">
        <v>0</v>
      </c>
      <c r="C9440" t="s">
        <v>12324</v>
      </c>
      <c r="D9440" t="s">
        <v>11386</v>
      </c>
      <c r="E9440" t="s">
        <v>105</v>
      </c>
      <c r="F9440" t="b">
        <v>0</v>
      </c>
      <c r="G9440" t="s">
        <v>52</v>
      </c>
      <c r="H9440" s="4">
        <v>45784.015451388892</v>
      </c>
      <c r="I9440" t="b">
        <v>1</v>
      </c>
      <c r="J9440" t="b">
        <v>0</v>
      </c>
      <c r="K9440" t="s">
        <v>24</v>
      </c>
      <c r="L9440" t="s">
        <v>36</v>
      </c>
      <c r="N9440">
        <v>27.5</v>
      </c>
      <c r="O9440" t="s">
        <v>12325</v>
      </c>
    </row>
    <row r="9441" spans="1:16" x14ac:dyDescent="0.25">
      <c r="A9441" t="s">
        <v>40</v>
      </c>
      <c r="B9441" t="s">
        <v>12326</v>
      </c>
      <c r="C9441" t="s">
        <v>213</v>
      </c>
      <c r="D9441" t="s">
        <v>3828</v>
      </c>
      <c r="E9441" t="s">
        <v>20</v>
      </c>
      <c r="F9441" t="b">
        <v>0</v>
      </c>
      <c r="G9441" t="s">
        <v>27</v>
      </c>
      <c r="H9441" s="4">
        <v>45784.016087962962</v>
      </c>
      <c r="I9441" t="b">
        <v>0</v>
      </c>
      <c r="J9441" t="b">
        <v>1</v>
      </c>
      <c r="K9441" t="s">
        <v>24</v>
      </c>
      <c r="L9441" t="s">
        <v>22</v>
      </c>
      <c r="M9441">
        <v>123875</v>
      </c>
      <c r="O9441" t="s">
        <v>12327</v>
      </c>
      <c r="P9441" t="s">
        <v>12328</v>
      </c>
    </row>
    <row r="9442" spans="1:16" x14ac:dyDescent="0.25">
      <c r="A9442" t="s">
        <v>28</v>
      </c>
      <c r="B9442" t="s">
        <v>7412</v>
      </c>
      <c r="C9442" t="s">
        <v>39</v>
      </c>
      <c r="D9442" t="s">
        <v>3973</v>
      </c>
      <c r="E9442" t="s">
        <v>20</v>
      </c>
      <c r="F9442" t="b">
        <v>1</v>
      </c>
      <c r="G9442" t="s">
        <v>30</v>
      </c>
      <c r="H9442" s="4">
        <v>45784.017511574071</v>
      </c>
      <c r="I9442" t="b">
        <v>0</v>
      </c>
      <c r="J9442" t="b">
        <v>0</v>
      </c>
      <c r="K9442" t="s">
        <v>24</v>
      </c>
      <c r="L9442" t="s">
        <v>36</v>
      </c>
      <c r="N9442">
        <v>50</v>
      </c>
      <c r="O9442" t="s">
        <v>7413</v>
      </c>
    </row>
    <row r="9443" spans="1:16" x14ac:dyDescent="0.25">
      <c r="A9443" t="s">
        <v>25</v>
      </c>
      <c r="B9443" t="s">
        <v>12329</v>
      </c>
      <c r="C9443" t="s">
        <v>158</v>
      </c>
      <c r="D9443" t="s">
        <v>4035</v>
      </c>
      <c r="E9443" t="s">
        <v>20</v>
      </c>
      <c r="F9443" t="b">
        <v>0</v>
      </c>
      <c r="G9443" t="s">
        <v>158</v>
      </c>
      <c r="H9443" s="4">
        <v>45784.018657407411</v>
      </c>
      <c r="I9443" t="b">
        <v>0</v>
      </c>
      <c r="J9443" t="b">
        <v>0</v>
      </c>
      <c r="K9443" t="s">
        <v>158</v>
      </c>
      <c r="L9443" t="s">
        <v>22</v>
      </c>
      <c r="M9443">
        <v>75150</v>
      </c>
      <c r="O9443" t="s">
        <v>2768</v>
      </c>
      <c r="P9443" t="s">
        <v>12330</v>
      </c>
    </row>
    <row r="9444" spans="1:16" x14ac:dyDescent="0.25">
      <c r="A9444" t="s">
        <v>28</v>
      </c>
      <c r="B9444" t="s">
        <v>7458</v>
      </c>
      <c r="C9444" t="s">
        <v>39</v>
      </c>
      <c r="D9444" t="s">
        <v>3973</v>
      </c>
      <c r="E9444" t="s">
        <v>20</v>
      </c>
      <c r="F9444" t="b">
        <v>1</v>
      </c>
      <c r="G9444" t="s">
        <v>158</v>
      </c>
      <c r="H9444" s="4">
        <v>45784.01871527778</v>
      </c>
      <c r="I9444" t="b">
        <v>0</v>
      </c>
      <c r="J9444" t="b">
        <v>0</v>
      </c>
      <c r="K9444" t="s">
        <v>158</v>
      </c>
      <c r="L9444" t="s">
        <v>36</v>
      </c>
      <c r="N9444">
        <v>50</v>
      </c>
      <c r="O9444" t="s">
        <v>7413</v>
      </c>
      <c r="P9444" t="s">
        <v>7459</v>
      </c>
    </row>
    <row r="9445" spans="1:16" x14ac:dyDescent="0.25">
      <c r="A9445" t="s">
        <v>0</v>
      </c>
      <c r="B9445" t="s">
        <v>12331</v>
      </c>
      <c r="C9445" t="s">
        <v>140</v>
      </c>
      <c r="D9445" t="s">
        <v>3828</v>
      </c>
      <c r="E9445" t="s">
        <v>20</v>
      </c>
      <c r="F9445" t="b">
        <v>0</v>
      </c>
      <c r="G9445" t="s">
        <v>35</v>
      </c>
      <c r="H9445" s="4">
        <v>45784.250648148147</v>
      </c>
      <c r="I9445" t="b">
        <v>0</v>
      </c>
      <c r="J9445" t="b">
        <v>1</v>
      </c>
      <c r="K9445" t="s">
        <v>24</v>
      </c>
      <c r="L9445" t="s">
        <v>22</v>
      </c>
      <c r="M9445">
        <v>62500</v>
      </c>
      <c r="O9445" t="s">
        <v>243</v>
      </c>
      <c r="P9445" t="s">
        <v>12332</v>
      </c>
    </row>
    <row r="9446" spans="1:16" x14ac:dyDescent="0.25">
      <c r="A9446" t="s">
        <v>0</v>
      </c>
      <c r="B9446" t="s">
        <v>288</v>
      </c>
      <c r="C9446" t="s">
        <v>11289</v>
      </c>
      <c r="D9446" t="s">
        <v>4100</v>
      </c>
      <c r="E9446" t="s">
        <v>20</v>
      </c>
      <c r="F9446" t="b">
        <v>0</v>
      </c>
      <c r="G9446" t="s">
        <v>30</v>
      </c>
      <c r="H9446" s="4">
        <v>45784.250902777778</v>
      </c>
      <c r="I9446" t="b">
        <v>0</v>
      </c>
      <c r="J9446" t="b">
        <v>0</v>
      </c>
      <c r="K9446" t="s">
        <v>24</v>
      </c>
      <c r="L9446" t="s">
        <v>22</v>
      </c>
      <c r="M9446">
        <v>154374</v>
      </c>
      <c r="O9446" t="s">
        <v>45</v>
      </c>
      <c r="P9446" t="s">
        <v>48</v>
      </c>
    </row>
    <row r="9447" spans="1:16" x14ac:dyDescent="0.25">
      <c r="A9447" t="s">
        <v>0</v>
      </c>
      <c r="B9447" t="s">
        <v>12333</v>
      </c>
      <c r="C9447" t="s">
        <v>2669</v>
      </c>
      <c r="D9447" t="s">
        <v>3957</v>
      </c>
      <c r="E9447" t="s">
        <v>34</v>
      </c>
      <c r="F9447" t="b">
        <v>0</v>
      </c>
      <c r="G9447" t="s">
        <v>30</v>
      </c>
      <c r="H9447" s="4">
        <v>45784.250902777778</v>
      </c>
      <c r="I9447" t="b">
        <v>0</v>
      </c>
      <c r="J9447" t="b">
        <v>0</v>
      </c>
      <c r="K9447" t="s">
        <v>24</v>
      </c>
      <c r="L9447" t="s">
        <v>36</v>
      </c>
      <c r="N9447">
        <v>23.760000228881839</v>
      </c>
      <c r="O9447" t="s">
        <v>12334</v>
      </c>
      <c r="P9447" t="s">
        <v>12335</v>
      </c>
    </row>
    <row r="9448" spans="1:16" x14ac:dyDescent="0.25">
      <c r="A9448" t="s">
        <v>0</v>
      </c>
      <c r="B9448" t="s">
        <v>288</v>
      </c>
      <c r="C9448" t="s">
        <v>696</v>
      </c>
      <c r="D9448" t="s">
        <v>7423</v>
      </c>
      <c r="E9448" t="s">
        <v>51</v>
      </c>
      <c r="F9448" t="b">
        <v>0</v>
      </c>
      <c r="G9448" t="s">
        <v>30</v>
      </c>
      <c r="H9448" s="4">
        <v>45784.250902777778</v>
      </c>
      <c r="I9448" t="b">
        <v>1</v>
      </c>
      <c r="J9448" t="b">
        <v>1</v>
      </c>
      <c r="K9448" t="s">
        <v>24</v>
      </c>
      <c r="L9448" t="s">
        <v>36</v>
      </c>
      <c r="N9448">
        <v>25</v>
      </c>
      <c r="O9448" t="s">
        <v>2075</v>
      </c>
      <c r="P9448" t="s">
        <v>863</v>
      </c>
    </row>
    <row r="9449" spans="1:16" x14ac:dyDescent="0.25">
      <c r="A9449" t="s">
        <v>1</v>
      </c>
      <c r="B9449" t="s">
        <v>12336</v>
      </c>
      <c r="C9449" t="s">
        <v>2474</v>
      </c>
      <c r="D9449" t="s">
        <v>4003</v>
      </c>
      <c r="E9449" t="s">
        <v>20</v>
      </c>
      <c r="F9449" t="b">
        <v>0</v>
      </c>
      <c r="G9449" t="s">
        <v>962</v>
      </c>
      <c r="H9449" s="4">
        <v>45784.288553240738</v>
      </c>
      <c r="I9449" t="b">
        <v>0</v>
      </c>
      <c r="J9449" t="b">
        <v>0</v>
      </c>
      <c r="K9449" t="s">
        <v>962</v>
      </c>
      <c r="L9449" t="s">
        <v>22</v>
      </c>
      <c r="M9449">
        <v>24000</v>
      </c>
      <c r="O9449" t="s">
        <v>2475</v>
      </c>
    </row>
    <row r="9450" spans="1:16" x14ac:dyDescent="0.25">
      <c r="A9450" t="s">
        <v>19</v>
      </c>
      <c r="B9450" t="s">
        <v>19</v>
      </c>
      <c r="C9450" t="s">
        <v>10424</v>
      </c>
      <c r="D9450" t="s">
        <v>4084</v>
      </c>
      <c r="E9450" t="s">
        <v>20</v>
      </c>
      <c r="F9450" t="b">
        <v>0</v>
      </c>
      <c r="G9450" t="s">
        <v>27</v>
      </c>
      <c r="H9450" s="4">
        <v>45784.334965277783</v>
      </c>
      <c r="I9450" t="b">
        <v>0</v>
      </c>
      <c r="J9450" t="b">
        <v>0</v>
      </c>
      <c r="K9450" t="s">
        <v>24</v>
      </c>
      <c r="L9450" t="s">
        <v>22</v>
      </c>
      <c r="M9450">
        <v>160000</v>
      </c>
      <c r="O9450" t="s">
        <v>1187</v>
      </c>
      <c r="P9450" t="s">
        <v>193</v>
      </c>
    </row>
    <row r="9451" spans="1:16" x14ac:dyDescent="0.25">
      <c r="A9451" t="s">
        <v>40</v>
      </c>
      <c r="B9451" t="s">
        <v>40</v>
      </c>
      <c r="C9451" t="s">
        <v>668</v>
      </c>
      <c r="D9451" t="s">
        <v>4084</v>
      </c>
      <c r="E9451" t="s">
        <v>20</v>
      </c>
      <c r="F9451" t="b">
        <v>0</v>
      </c>
      <c r="G9451" t="s">
        <v>27</v>
      </c>
      <c r="H9451" s="4">
        <v>45784.336458333331</v>
      </c>
      <c r="I9451" t="b">
        <v>1</v>
      </c>
      <c r="J9451" t="b">
        <v>1</v>
      </c>
      <c r="K9451" t="s">
        <v>24</v>
      </c>
      <c r="L9451" t="s">
        <v>22</v>
      </c>
      <c r="M9451">
        <v>152500</v>
      </c>
      <c r="O9451" t="s">
        <v>8840</v>
      </c>
      <c r="P9451" t="s">
        <v>8841</v>
      </c>
    </row>
    <row r="9452" spans="1:16" x14ac:dyDescent="0.25">
      <c r="A9452" t="s">
        <v>2</v>
      </c>
      <c r="B9452" t="s">
        <v>389</v>
      </c>
      <c r="C9452" t="s">
        <v>12337</v>
      </c>
      <c r="D9452" t="s">
        <v>4084</v>
      </c>
      <c r="E9452" t="s">
        <v>20</v>
      </c>
      <c r="F9452" t="b">
        <v>0</v>
      </c>
      <c r="G9452" t="s">
        <v>158</v>
      </c>
      <c r="H9452" s="4">
        <v>45784.339004629634</v>
      </c>
      <c r="I9452" t="b">
        <v>0</v>
      </c>
      <c r="J9452" t="b">
        <v>0</v>
      </c>
      <c r="K9452" t="s">
        <v>158</v>
      </c>
      <c r="L9452" t="s">
        <v>22</v>
      </c>
      <c r="M9452">
        <v>135000</v>
      </c>
      <c r="O9452" t="s">
        <v>12338</v>
      </c>
      <c r="P9452" t="s">
        <v>12339</v>
      </c>
    </row>
    <row r="9453" spans="1:16" x14ac:dyDescent="0.25">
      <c r="A9453" t="s">
        <v>0</v>
      </c>
      <c r="B9453" t="s">
        <v>12340</v>
      </c>
      <c r="C9453" t="s">
        <v>39</v>
      </c>
      <c r="D9453" t="s">
        <v>1691</v>
      </c>
      <c r="E9453" t="s">
        <v>20</v>
      </c>
      <c r="F9453" t="b">
        <v>1</v>
      </c>
      <c r="G9453" t="s">
        <v>27</v>
      </c>
      <c r="H9453" s="4">
        <v>45784.375138888892</v>
      </c>
      <c r="I9453" t="b">
        <v>0</v>
      </c>
      <c r="J9453" t="b">
        <v>1</v>
      </c>
      <c r="K9453" t="s">
        <v>24</v>
      </c>
      <c r="L9453" t="s">
        <v>36</v>
      </c>
      <c r="N9453">
        <v>32</v>
      </c>
      <c r="O9453" t="s">
        <v>12341</v>
      </c>
      <c r="P9453" t="s">
        <v>12342</v>
      </c>
    </row>
    <row r="9454" spans="1:16" x14ac:dyDescent="0.25">
      <c r="A9454" t="s">
        <v>89</v>
      </c>
      <c r="B9454" t="s">
        <v>12343</v>
      </c>
      <c r="C9454" t="s">
        <v>106</v>
      </c>
      <c r="D9454" t="s">
        <v>4035</v>
      </c>
      <c r="E9454" t="s">
        <v>20</v>
      </c>
      <c r="F9454" t="b">
        <v>0</v>
      </c>
      <c r="G9454" t="s">
        <v>106</v>
      </c>
      <c r="H9454" s="4">
        <v>45784.381597222222</v>
      </c>
      <c r="I9454" t="b">
        <v>1</v>
      </c>
      <c r="J9454" t="b">
        <v>0</v>
      </c>
      <c r="K9454" t="s">
        <v>106</v>
      </c>
      <c r="L9454" t="s">
        <v>22</v>
      </c>
      <c r="M9454">
        <v>108700</v>
      </c>
      <c r="O9454" t="s">
        <v>12344</v>
      </c>
      <c r="P9454" t="s">
        <v>12345</v>
      </c>
    </row>
    <row r="9455" spans="1:16" x14ac:dyDescent="0.25">
      <c r="A9455" t="s">
        <v>89</v>
      </c>
      <c r="B9455" t="s">
        <v>12346</v>
      </c>
      <c r="C9455" t="s">
        <v>82</v>
      </c>
      <c r="D9455" t="s">
        <v>3973</v>
      </c>
      <c r="E9455" t="s">
        <v>20</v>
      </c>
      <c r="F9455" t="b">
        <v>0</v>
      </c>
      <c r="G9455" t="s">
        <v>23</v>
      </c>
      <c r="H9455" s="4">
        <v>45784.416307870371</v>
      </c>
      <c r="I9455" t="b">
        <v>1</v>
      </c>
      <c r="J9455" t="b">
        <v>0</v>
      </c>
      <c r="K9455" t="s">
        <v>24</v>
      </c>
      <c r="L9455" t="s">
        <v>22</v>
      </c>
      <c r="M9455">
        <v>190000</v>
      </c>
      <c r="O9455" t="s">
        <v>2745</v>
      </c>
      <c r="P9455" t="s">
        <v>12347</v>
      </c>
    </row>
    <row r="9456" spans="1:16" x14ac:dyDescent="0.25">
      <c r="A9456" t="s">
        <v>40</v>
      </c>
      <c r="B9456" t="s">
        <v>5778</v>
      </c>
      <c r="C9456" t="s">
        <v>486</v>
      </c>
      <c r="D9456" t="s">
        <v>4093</v>
      </c>
      <c r="E9456" t="s">
        <v>20</v>
      </c>
      <c r="F9456" t="b">
        <v>0</v>
      </c>
      <c r="G9456" t="s">
        <v>30</v>
      </c>
      <c r="H9456" s="4">
        <v>45784.420717592591</v>
      </c>
      <c r="I9456" t="b">
        <v>0</v>
      </c>
      <c r="J9456" t="b">
        <v>1</v>
      </c>
      <c r="K9456" t="s">
        <v>24</v>
      </c>
      <c r="L9456" t="s">
        <v>36</v>
      </c>
      <c r="N9456">
        <v>22.5</v>
      </c>
      <c r="O9456" t="s">
        <v>5475</v>
      </c>
      <c r="P9456" t="s">
        <v>5476</v>
      </c>
    </row>
    <row r="9457" spans="1:16" x14ac:dyDescent="0.25">
      <c r="A9457" t="s">
        <v>139</v>
      </c>
      <c r="B9457" t="s">
        <v>12348</v>
      </c>
      <c r="C9457" t="s">
        <v>453</v>
      </c>
      <c r="D9457" t="s">
        <v>3973</v>
      </c>
      <c r="E9457" t="s">
        <v>51</v>
      </c>
      <c r="F9457" t="b">
        <v>0</v>
      </c>
      <c r="G9457" t="s">
        <v>27</v>
      </c>
      <c r="H9457" s="4">
        <v>45784.458460648151</v>
      </c>
      <c r="I9457" t="b">
        <v>0</v>
      </c>
      <c r="J9457" t="b">
        <v>0</v>
      </c>
      <c r="K9457" t="s">
        <v>24</v>
      </c>
      <c r="L9457" t="s">
        <v>36</v>
      </c>
      <c r="N9457">
        <v>65.5</v>
      </c>
      <c r="O9457" t="s">
        <v>458</v>
      </c>
      <c r="P9457" t="s">
        <v>12349</v>
      </c>
    </row>
    <row r="9458" spans="1:16" x14ac:dyDescent="0.25">
      <c r="A9458" t="s">
        <v>0</v>
      </c>
      <c r="B9458" t="s">
        <v>1254</v>
      </c>
      <c r="C9458" t="s">
        <v>986</v>
      </c>
      <c r="D9458" t="s">
        <v>3957</v>
      </c>
      <c r="E9458" t="s">
        <v>34</v>
      </c>
      <c r="F9458" t="b">
        <v>0</v>
      </c>
      <c r="G9458" t="s">
        <v>41</v>
      </c>
      <c r="H9458" s="4">
        <v>45784.458738425928</v>
      </c>
      <c r="I9458" t="b">
        <v>0</v>
      </c>
      <c r="J9458" t="b">
        <v>0</v>
      </c>
      <c r="K9458" t="s">
        <v>24</v>
      </c>
      <c r="L9458" t="s">
        <v>36</v>
      </c>
      <c r="N9458">
        <v>24.33499908447266</v>
      </c>
      <c r="O9458" t="s">
        <v>1694</v>
      </c>
      <c r="P9458" t="s">
        <v>12350</v>
      </c>
    </row>
    <row r="9459" spans="1:16" x14ac:dyDescent="0.25">
      <c r="A9459" t="s">
        <v>1</v>
      </c>
      <c r="B9459" t="s">
        <v>12351</v>
      </c>
      <c r="C9459" t="s">
        <v>717</v>
      </c>
      <c r="D9459" t="s">
        <v>12352</v>
      </c>
      <c r="E9459" t="s">
        <v>20</v>
      </c>
      <c r="F9459" t="b">
        <v>0</v>
      </c>
      <c r="G9459" t="s">
        <v>718</v>
      </c>
      <c r="H9459" s="4">
        <v>45784.480312500003</v>
      </c>
      <c r="I9459" t="b">
        <v>0</v>
      </c>
      <c r="J9459" t="b">
        <v>0</v>
      </c>
      <c r="K9459" t="s">
        <v>718</v>
      </c>
      <c r="L9459" t="s">
        <v>22</v>
      </c>
      <c r="M9459">
        <v>244000</v>
      </c>
      <c r="O9459" t="s">
        <v>1883</v>
      </c>
      <c r="P9459" t="s">
        <v>447</v>
      </c>
    </row>
    <row r="9460" spans="1:16" x14ac:dyDescent="0.25">
      <c r="A9460" t="s">
        <v>1</v>
      </c>
      <c r="B9460" t="s">
        <v>1</v>
      </c>
      <c r="C9460" t="s">
        <v>2064</v>
      </c>
      <c r="D9460" t="s">
        <v>12353</v>
      </c>
      <c r="E9460" t="s">
        <v>20</v>
      </c>
      <c r="F9460" t="b">
        <v>0</v>
      </c>
      <c r="G9460" t="s">
        <v>41</v>
      </c>
      <c r="H9460" s="4">
        <v>45784.501909722218</v>
      </c>
      <c r="I9460" t="b">
        <v>0</v>
      </c>
      <c r="J9460" t="b">
        <v>0</v>
      </c>
      <c r="K9460" t="s">
        <v>24</v>
      </c>
      <c r="L9460" t="s">
        <v>22</v>
      </c>
      <c r="M9460">
        <v>134749</v>
      </c>
      <c r="O9460" t="s">
        <v>12354</v>
      </c>
      <c r="P9460" t="s">
        <v>10799</v>
      </c>
    </row>
    <row r="9461" spans="1:16" x14ac:dyDescent="0.25">
      <c r="A9461" t="s">
        <v>0</v>
      </c>
      <c r="B9461" t="s">
        <v>12355</v>
      </c>
      <c r="C9461" t="s">
        <v>1436</v>
      </c>
      <c r="D9461" t="s">
        <v>3973</v>
      </c>
      <c r="E9461" t="s">
        <v>20</v>
      </c>
      <c r="F9461" t="b">
        <v>0</v>
      </c>
      <c r="G9461" t="s">
        <v>23</v>
      </c>
      <c r="H9461" s="4">
        <v>45784.541296296287</v>
      </c>
      <c r="I9461" t="b">
        <v>1</v>
      </c>
      <c r="J9461" t="b">
        <v>0</v>
      </c>
      <c r="K9461" t="s">
        <v>24</v>
      </c>
      <c r="L9461" t="s">
        <v>22</v>
      </c>
      <c r="M9461">
        <v>150000</v>
      </c>
      <c r="O9461" t="s">
        <v>12356</v>
      </c>
      <c r="P9461" t="s">
        <v>1483</v>
      </c>
    </row>
    <row r="9462" spans="1:16" x14ac:dyDescent="0.25">
      <c r="A9462" t="s">
        <v>0</v>
      </c>
      <c r="B9462" t="s">
        <v>12357</v>
      </c>
      <c r="C9462" t="s">
        <v>82</v>
      </c>
      <c r="D9462" t="s">
        <v>7658</v>
      </c>
      <c r="E9462" t="s">
        <v>20</v>
      </c>
      <c r="F9462" t="b">
        <v>0</v>
      </c>
      <c r="G9462" t="s">
        <v>27</v>
      </c>
      <c r="H9462" s="4">
        <v>45784.541770833333</v>
      </c>
      <c r="I9462" t="b">
        <v>0</v>
      </c>
      <c r="J9462" t="b">
        <v>0</v>
      </c>
      <c r="K9462" t="s">
        <v>24</v>
      </c>
      <c r="L9462" t="s">
        <v>22</v>
      </c>
      <c r="M9462">
        <v>77800</v>
      </c>
      <c r="O9462" t="s">
        <v>12358</v>
      </c>
      <c r="P9462" t="s">
        <v>12359</v>
      </c>
    </row>
    <row r="9463" spans="1:16" x14ac:dyDescent="0.25">
      <c r="A9463" t="s">
        <v>0</v>
      </c>
      <c r="B9463" t="s">
        <v>565</v>
      </c>
      <c r="C9463" t="s">
        <v>236</v>
      </c>
      <c r="D9463" t="s">
        <v>3973</v>
      </c>
      <c r="E9463" t="s">
        <v>20</v>
      </c>
      <c r="F9463" t="b">
        <v>0</v>
      </c>
      <c r="G9463" t="s">
        <v>27</v>
      </c>
      <c r="H9463" s="4">
        <v>45784.541875000003</v>
      </c>
      <c r="I9463" t="b">
        <v>1</v>
      </c>
      <c r="J9463" t="b">
        <v>0</v>
      </c>
      <c r="K9463" t="s">
        <v>24</v>
      </c>
      <c r="L9463" t="s">
        <v>22</v>
      </c>
      <c r="M9463">
        <v>110500</v>
      </c>
      <c r="O9463" t="s">
        <v>2467</v>
      </c>
      <c r="P9463" t="s">
        <v>3781</v>
      </c>
    </row>
    <row r="9464" spans="1:16" x14ac:dyDescent="0.25">
      <c r="A9464" t="s">
        <v>1</v>
      </c>
      <c r="B9464" t="s">
        <v>4043</v>
      </c>
      <c r="C9464" t="s">
        <v>559</v>
      </c>
      <c r="D9464" t="s">
        <v>4178</v>
      </c>
      <c r="E9464" t="s">
        <v>20</v>
      </c>
      <c r="F9464" t="b">
        <v>0</v>
      </c>
      <c r="G9464" t="s">
        <v>27</v>
      </c>
      <c r="H9464" s="4">
        <v>45784.543287037042</v>
      </c>
      <c r="I9464" t="b">
        <v>0</v>
      </c>
      <c r="J9464" t="b">
        <v>1</v>
      </c>
      <c r="K9464" t="s">
        <v>24</v>
      </c>
      <c r="L9464" t="s">
        <v>22</v>
      </c>
      <c r="M9464">
        <v>117731</v>
      </c>
      <c r="O9464" t="s">
        <v>800</v>
      </c>
      <c r="P9464" t="s">
        <v>4046</v>
      </c>
    </row>
    <row r="9465" spans="1:16" x14ac:dyDescent="0.25">
      <c r="A9465" t="s">
        <v>1</v>
      </c>
      <c r="B9465" t="s">
        <v>12360</v>
      </c>
      <c r="C9465" t="s">
        <v>118</v>
      </c>
      <c r="D9465" t="s">
        <v>3828</v>
      </c>
      <c r="E9465" t="s">
        <v>20</v>
      </c>
      <c r="F9465" t="b">
        <v>0</v>
      </c>
      <c r="G9465" t="s">
        <v>27</v>
      </c>
      <c r="H9465" s="4">
        <v>45784.543287037042</v>
      </c>
      <c r="I9465" t="b">
        <v>0</v>
      </c>
      <c r="J9465" t="b">
        <v>1</v>
      </c>
      <c r="K9465" t="s">
        <v>24</v>
      </c>
      <c r="L9465" t="s">
        <v>22</v>
      </c>
      <c r="M9465">
        <v>202000</v>
      </c>
      <c r="O9465" t="s">
        <v>5006</v>
      </c>
    </row>
    <row r="9466" spans="1:16" x14ac:dyDescent="0.25">
      <c r="A9466" t="s">
        <v>2</v>
      </c>
      <c r="B9466" t="s">
        <v>12361</v>
      </c>
      <c r="C9466" t="s">
        <v>304</v>
      </c>
      <c r="D9466" t="s">
        <v>3973</v>
      </c>
      <c r="E9466" t="s">
        <v>20</v>
      </c>
      <c r="F9466" t="b">
        <v>0</v>
      </c>
      <c r="G9466" t="s">
        <v>41</v>
      </c>
      <c r="H9466" s="4">
        <v>45784.545138888891</v>
      </c>
      <c r="I9466" t="b">
        <v>0</v>
      </c>
      <c r="J9466" t="b">
        <v>1</v>
      </c>
      <c r="K9466" t="s">
        <v>24</v>
      </c>
      <c r="L9466" t="s">
        <v>22</v>
      </c>
      <c r="M9466">
        <v>100000</v>
      </c>
      <c r="O9466" t="s">
        <v>3669</v>
      </c>
      <c r="P9466" t="s">
        <v>8509</v>
      </c>
    </row>
    <row r="9467" spans="1:16" x14ac:dyDescent="0.25">
      <c r="A9467" t="s">
        <v>2</v>
      </c>
      <c r="B9467" t="s">
        <v>12362</v>
      </c>
      <c r="C9467" t="s">
        <v>71</v>
      </c>
      <c r="D9467" t="s">
        <v>3973</v>
      </c>
      <c r="E9467" t="s">
        <v>20</v>
      </c>
      <c r="F9467" t="b">
        <v>0</v>
      </c>
      <c r="G9467" t="s">
        <v>35</v>
      </c>
      <c r="H9467" s="4">
        <v>45784.545543981483</v>
      </c>
      <c r="I9467" t="b">
        <v>0</v>
      </c>
      <c r="J9467" t="b">
        <v>1</v>
      </c>
      <c r="K9467" t="s">
        <v>24</v>
      </c>
      <c r="L9467" t="s">
        <v>22</v>
      </c>
      <c r="M9467">
        <v>145000</v>
      </c>
      <c r="O9467" t="s">
        <v>4535</v>
      </c>
      <c r="P9467" t="s">
        <v>201</v>
      </c>
    </row>
    <row r="9468" spans="1:16" x14ac:dyDescent="0.25">
      <c r="A9468" t="s">
        <v>0</v>
      </c>
      <c r="B9468" t="s">
        <v>1821</v>
      </c>
      <c r="C9468" t="s">
        <v>180</v>
      </c>
      <c r="D9468" t="s">
        <v>3828</v>
      </c>
      <c r="E9468" t="s">
        <v>219</v>
      </c>
      <c r="F9468" t="b">
        <v>0</v>
      </c>
      <c r="G9468" t="s">
        <v>41</v>
      </c>
      <c r="H9468" s="4">
        <v>45784.583692129629</v>
      </c>
      <c r="I9468" t="b">
        <v>1</v>
      </c>
      <c r="J9468" t="b">
        <v>1</v>
      </c>
      <c r="K9468" t="s">
        <v>24</v>
      </c>
      <c r="L9468" t="s">
        <v>36</v>
      </c>
      <c r="N9468">
        <v>22</v>
      </c>
      <c r="O9468" t="s">
        <v>350</v>
      </c>
      <c r="P9468" t="s">
        <v>12363</v>
      </c>
    </row>
    <row r="9469" spans="1:16" x14ac:dyDescent="0.25">
      <c r="A9469" t="s">
        <v>1</v>
      </c>
      <c r="B9469" t="s">
        <v>12364</v>
      </c>
      <c r="C9469" t="s">
        <v>2305</v>
      </c>
      <c r="D9469" t="s">
        <v>3957</v>
      </c>
      <c r="E9469" t="s">
        <v>20</v>
      </c>
      <c r="F9469" t="b">
        <v>0</v>
      </c>
      <c r="G9469" t="s">
        <v>27</v>
      </c>
      <c r="H9469" s="4">
        <v>45784.584953703707</v>
      </c>
      <c r="I9469" t="b">
        <v>0</v>
      </c>
      <c r="J9469" t="b">
        <v>1</v>
      </c>
      <c r="K9469" t="s">
        <v>24</v>
      </c>
      <c r="L9469" t="s">
        <v>36</v>
      </c>
      <c r="N9469">
        <v>49.895000457763672</v>
      </c>
      <c r="O9469" t="s">
        <v>1982</v>
      </c>
      <c r="P9469" t="s">
        <v>3919</v>
      </c>
    </row>
    <row r="9470" spans="1:16" x14ac:dyDescent="0.25">
      <c r="A9470" t="s">
        <v>19</v>
      </c>
      <c r="B9470" t="s">
        <v>12365</v>
      </c>
      <c r="C9470" t="s">
        <v>653</v>
      </c>
      <c r="D9470" t="s">
        <v>3973</v>
      </c>
      <c r="E9470" t="s">
        <v>20</v>
      </c>
      <c r="F9470" t="b">
        <v>0</v>
      </c>
      <c r="G9470" t="s">
        <v>27</v>
      </c>
      <c r="H9470" s="4">
        <v>45784.586435185192</v>
      </c>
      <c r="I9470" t="b">
        <v>0</v>
      </c>
      <c r="J9470" t="b">
        <v>1</v>
      </c>
      <c r="K9470" t="s">
        <v>24</v>
      </c>
      <c r="L9470" t="s">
        <v>22</v>
      </c>
      <c r="M9470">
        <v>115000</v>
      </c>
      <c r="O9470" t="s">
        <v>1087</v>
      </c>
      <c r="P9470" t="s">
        <v>12366</v>
      </c>
    </row>
    <row r="9471" spans="1:16" x14ac:dyDescent="0.25">
      <c r="A9471" t="s">
        <v>0</v>
      </c>
      <c r="B9471" t="s">
        <v>1801</v>
      </c>
      <c r="C9471" t="s">
        <v>160</v>
      </c>
      <c r="D9471" t="s">
        <v>3828</v>
      </c>
      <c r="E9471" t="s">
        <v>20</v>
      </c>
      <c r="F9471" t="b">
        <v>0</v>
      </c>
      <c r="G9471" t="s">
        <v>35</v>
      </c>
      <c r="H9471" s="4">
        <v>45784.587094907409</v>
      </c>
      <c r="I9471" t="b">
        <v>0</v>
      </c>
      <c r="J9471" t="b">
        <v>1</v>
      </c>
      <c r="K9471" t="s">
        <v>24</v>
      </c>
      <c r="L9471" t="s">
        <v>22</v>
      </c>
      <c r="M9471">
        <v>106000</v>
      </c>
      <c r="O9471" t="s">
        <v>12367</v>
      </c>
      <c r="P9471" t="s">
        <v>12368</v>
      </c>
    </row>
    <row r="9472" spans="1:16" x14ac:dyDescent="0.25">
      <c r="A9472" t="s">
        <v>0</v>
      </c>
      <c r="B9472" t="s">
        <v>12369</v>
      </c>
      <c r="C9472" t="s">
        <v>184</v>
      </c>
      <c r="D9472" t="s">
        <v>2208</v>
      </c>
      <c r="E9472" t="s">
        <v>20</v>
      </c>
      <c r="F9472" t="b">
        <v>0</v>
      </c>
      <c r="G9472" t="s">
        <v>30</v>
      </c>
      <c r="H9472" s="4">
        <v>45784.62599537037</v>
      </c>
      <c r="I9472" t="b">
        <v>0</v>
      </c>
      <c r="J9472" t="b">
        <v>0</v>
      </c>
      <c r="K9472" t="s">
        <v>24</v>
      </c>
      <c r="L9472" t="s">
        <v>22</v>
      </c>
      <c r="M9472">
        <v>72500</v>
      </c>
      <c r="O9472" t="s">
        <v>3433</v>
      </c>
      <c r="P9472" t="s">
        <v>12080</v>
      </c>
    </row>
    <row r="9473" spans="1:16" x14ac:dyDescent="0.25">
      <c r="A9473" t="s">
        <v>40</v>
      </c>
      <c r="B9473" t="s">
        <v>1908</v>
      </c>
      <c r="C9473" t="s">
        <v>151</v>
      </c>
      <c r="D9473" t="s">
        <v>3973</v>
      </c>
      <c r="E9473" t="s">
        <v>20</v>
      </c>
      <c r="F9473" t="b">
        <v>0</v>
      </c>
      <c r="G9473" t="s">
        <v>27</v>
      </c>
      <c r="H9473" s="4">
        <v>45784.627986111111</v>
      </c>
      <c r="I9473" t="b">
        <v>0</v>
      </c>
      <c r="J9473" t="b">
        <v>0</v>
      </c>
      <c r="K9473" t="s">
        <v>24</v>
      </c>
      <c r="L9473" t="s">
        <v>22</v>
      </c>
      <c r="M9473">
        <v>160000</v>
      </c>
      <c r="O9473" t="s">
        <v>488</v>
      </c>
      <c r="P9473" t="s">
        <v>12370</v>
      </c>
    </row>
    <row r="9474" spans="1:16" x14ac:dyDescent="0.25">
      <c r="A9474" t="s">
        <v>0</v>
      </c>
      <c r="B9474" t="s">
        <v>12371</v>
      </c>
      <c r="C9474" t="s">
        <v>39</v>
      </c>
      <c r="D9474" t="s">
        <v>3973</v>
      </c>
      <c r="E9474" t="s">
        <v>20</v>
      </c>
      <c r="F9474" t="b">
        <v>1</v>
      </c>
      <c r="G9474" t="s">
        <v>106</v>
      </c>
      <c r="H9474" s="4">
        <v>45784.631458333337</v>
      </c>
      <c r="I9474" t="b">
        <v>1</v>
      </c>
      <c r="J9474" t="b">
        <v>0</v>
      </c>
      <c r="K9474" t="s">
        <v>106</v>
      </c>
      <c r="L9474" t="s">
        <v>22</v>
      </c>
      <c r="M9474">
        <v>110000</v>
      </c>
      <c r="O9474" t="s">
        <v>12372</v>
      </c>
      <c r="P9474" t="s">
        <v>12373</v>
      </c>
    </row>
    <row r="9475" spans="1:16" x14ac:dyDescent="0.25">
      <c r="A9475" t="s">
        <v>1</v>
      </c>
      <c r="B9475" t="s">
        <v>12374</v>
      </c>
      <c r="C9475" t="s">
        <v>414</v>
      </c>
      <c r="D9475" t="s">
        <v>4035</v>
      </c>
      <c r="E9475" t="s">
        <v>20</v>
      </c>
      <c r="F9475" t="b">
        <v>0</v>
      </c>
      <c r="G9475" t="s">
        <v>414</v>
      </c>
      <c r="H9475" s="4">
        <v>45784.64503472222</v>
      </c>
      <c r="I9475" t="b">
        <v>0</v>
      </c>
      <c r="J9475" t="b">
        <v>0</v>
      </c>
      <c r="K9475" t="s">
        <v>414</v>
      </c>
      <c r="L9475" t="s">
        <v>22</v>
      </c>
      <c r="M9475">
        <v>48000</v>
      </c>
      <c r="O9475" t="s">
        <v>12375</v>
      </c>
    </row>
    <row r="9476" spans="1:16" x14ac:dyDescent="0.25">
      <c r="A9476" t="s">
        <v>139</v>
      </c>
      <c r="B9476" t="s">
        <v>12376</v>
      </c>
      <c r="C9476" t="s">
        <v>774</v>
      </c>
      <c r="D9476" t="s">
        <v>3973</v>
      </c>
      <c r="E9476" t="s">
        <v>51</v>
      </c>
      <c r="F9476" t="b">
        <v>0</v>
      </c>
      <c r="G9476" t="s">
        <v>41</v>
      </c>
      <c r="H9476" s="4">
        <v>45784.667060185187</v>
      </c>
      <c r="I9476" t="b">
        <v>0</v>
      </c>
      <c r="J9476" t="b">
        <v>0</v>
      </c>
      <c r="K9476" t="s">
        <v>24</v>
      </c>
      <c r="L9476" t="s">
        <v>36</v>
      </c>
      <c r="N9476">
        <v>62.139999389648438</v>
      </c>
      <c r="O9476" t="s">
        <v>396</v>
      </c>
      <c r="P9476" t="s">
        <v>12377</v>
      </c>
    </row>
    <row r="9477" spans="1:16" x14ac:dyDescent="0.25">
      <c r="A9477" t="s">
        <v>2</v>
      </c>
      <c r="B9477" t="s">
        <v>12378</v>
      </c>
      <c r="C9477" t="s">
        <v>357</v>
      </c>
      <c r="D9477" t="s">
        <v>3828</v>
      </c>
      <c r="E9477" t="s">
        <v>51</v>
      </c>
      <c r="F9477" t="b">
        <v>0</v>
      </c>
      <c r="G9477" t="s">
        <v>27</v>
      </c>
      <c r="H9477" s="4">
        <v>45784.669583333343</v>
      </c>
      <c r="I9477" t="b">
        <v>1</v>
      </c>
      <c r="J9477" t="b">
        <v>1</v>
      </c>
      <c r="K9477" t="s">
        <v>24</v>
      </c>
      <c r="L9477" t="s">
        <v>22</v>
      </c>
      <c r="M9477">
        <v>147500</v>
      </c>
      <c r="O9477" t="s">
        <v>12379</v>
      </c>
      <c r="P9477" t="s">
        <v>12380</v>
      </c>
    </row>
    <row r="9478" spans="1:16" x14ac:dyDescent="0.25">
      <c r="A9478" t="s">
        <v>0</v>
      </c>
      <c r="B9478" t="s">
        <v>2900</v>
      </c>
      <c r="C9478" t="s">
        <v>486</v>
      </c>
      <c r="D9478" t="s">
        <v>3828</v>
      </c>
      <c r="E9478" t="s">
        <v>20</v>
      </c>
      <c r="F9478" t="b">
        <v>0</v>
      </c>
      <c r="G9478" t="s">
        <v>27</v>
      </c>
      <c r="H9478" s="4">
        <v>45784.708460648151</v>
      </c>
      <c r="I9478" t="b">
        <v>0</v>
      </c>
      <c r="J9478" t="b">
        <v>1</v>
      </c>
      <c r="K9478" t="s">
        <v>24</v>
      </c>
      <c r="L9478" t="s">
        <v>22</v>
      </c>
      <c r="M9478">
        <v>85129.5</v>
      </c>
      <c r="O9478" t="s">
        <v>575</v>
      </c>
      <c r="P9478" t="s">
        <v>12381</v>
      </c>
    </row>
    <row r="9479" spans="1:16" x14ac:dyDescent="0.25">
      <c r="A9479" t="s">
        <v>0</v>
      </c>
      <c r="B9479" t="s">
        <v>12382</v>
      </c>
      <c r="C9479" t="s">
        <v>122</v>
      </c>
      <c r="D9479" t="s">
        <v>3973</v>
      </c>
      <c r="E9479" t="s">
        <v>51</v>
      </c>
      <c r="F9479" t="b">
        <v>0</v>
      </c>
      <c r="G9479" t="s">
        <v>52</v>
      </c>
      <c r="H9479" s="4">
        <v>45784.709502314807</v>
      </c>
      <c r="I9479" t="b">
        <v>0</v>
      </c>
      <c r="J9479" t="b">
        <v>0</v>
      </c>
      <c r="K9479" t="s">
        <v>24</v>
      </c>
      <c r="L9479" t="s">
        <v>36</v>
      </c>
      <c r="N9479">
        <v>72.5</v>
      </c>
      <c r="O9479" t="s">
        <v>741</v>
      </c>
      <c r="P9479" t="s">
        <v>12383</v>
      </c>
    </row>
    <row r="9480" spans="1:16" x14ac:dyDescent="0.25">
      <c r="A9480" t="s">
        <v>0</v>
      </c>
      <c r="B9480" t="s">
        <v>3127</v>
      </c>
      <c r="C9480" t="s">
        <v>73</v>
      </c>
      <c r="D9480" t="s">
        <v>3973</v>
      </c>
      <c r="E9480" t="s">
        <v>20</v>
      </c>
      <c r="F9480" t="b">
        <v>0</v>
      </c>
      <c r="G9480" t="s">
        <v>23</v>
      </c>
      <c r="H9480" s="4">
        <v>45784.748749999999</v>
      </c>
      <c r="I9480" t="b">
        <v>0</v>
      </c>
      <c r="J9480" t="b">
        <v>1</v>
      </c>
      <c r="K9480" t="s">
        <v>24</v>
      </c>
      <c r="L9480" t="s">
        <v>22</v>
      </c>
      <c r="M9480">
        <v>121625</v>
      </c>
      <c r="O9480" t="s">
        <v>5410</v>
      </c>
      <c r="P9480" t="s">
        <v>3627</v>
      </c>
    </row>
    <row r="9481" spans="1:16" x14ac:dyDescent="0.25">
      <c r="A9481" t="s">
        <v>0</v>
      </c>
      <c r="B9481" t="s">
        <v>0</v>
      </c>
      <c r="C9481" t="s">
        <v>1959</v>
      </c>
      <c r="D9481" t="s">
        <v>3973</v>
      </c>
      <c r="F9481" t="b">
        <v>0</v>
      </c>
      <c r="G9481" t="s">
        <v>41</v>
      </c>
      <c r="H9481" s="4">
        <v>45784.751909722218</v>
      </c>
      <c r="I9481" t="b">
        <v>0</v>
      </c>
      <c r="J9481" t="b">
        <v>1</v>
      </c>
      <c r="K9481" t="s">
        <v>24</v>
      </c>
      <c r="L9481" t="s">
        <v>22</v>
      </c>
      <c r="M9481">
        <v>90000</v>
      </c>
      <c r="O9481" t="s">
        <v>12384</v>
      </c>
      <c r="P9481" t="s">
        <v>12385</v>
      </c>
    </row>
    <row r="9482" spans="1:16" x14ac:dyDescent="0.25">
      <c r="A9482" t="s">
        <v>19</v>
      </c>
      <c r="B9482" t="s">
        <v>19</v>
      </c>
      <c r="C9482" t="s">
        <v>278</v>
      </c>
      <c r="D9482" t="s">
        <v>3973</v>
      </c>
      <c r="E9482" t="s">
        <v>20</v>
      </c>
      <c r="F9482" t="b">
        <v>0</v>
      </c>
      <c r="G9482" t="s">
        <v>23</v>
      </c>
      <c r="H9482" s="4">
        <v>45784.790798611109</v>
      </c>
      <c r="I9482" t="b">
        <v>0</v>
      </c>
      <c r="J9482" t="b">
        <v>0</v>
      </c>
      <c r="K9482" t="s">
        <v>24</v>
      </c>
      <c r="L9482" t="s">
        <v>22</v>
      </c>
      <c r="M9482">
        <v>145403.5</v>
      </c>
      <c r="O9482" t="s">
        <v>8779</v>
      </c>
      <c r="P9482" t="s">
        <v>8780</v>
      </c>
    </row>
    <row r="9483" spans="1:16" x14ac:dyDescent="0.25">
      <c r="A9483" t="s">
        <v>2</v>
      </c>
      <c r="B9483" t="s">
        <v>132</v>
      </c>
      <c r="C9483" t="s">
        <v>981</v>
      </c>
      <c r="D9483" t="s">
        <v>3600</v>
      </c>
      <c r="E9483" t="s">
        <v>51</v>
      </c>
      <c r="F9483" t="b">
        <v>0</v>
      </c>
      <c r="G9483" t="s">
        <v>27</v>
      </c>
      <c r="H9483" s="4">
        <v>45784.794571759259</v>
      </c>
      <c r="I9483" t="b">
        <v>1</v>
      </c>
      <c r="J9483" t="b">
        <v>0</v>
      </c>
      <c r="K9483" t="s">
        <v>24</v>
      </c>
      <c r="L9483" t="s">
        <v>36</v>
      </c>
      <c r="N9483">
        <v>57.5</v>
      </c>
      <c r="O9483" t="s">
        <v>2107</v>
      </c>
      <c r="P9483" t="s">
        <v>3078</v>
      </c>
    </row>
    <row r="9484" spans="1:16" x14ac:dyDescent="0.25">
      <c r="A9484" t="s">
        <v>2</v>
      </c>
      <c r="B9484" t="s">
        <v>7406</v>
      </c>
      <c r="C9484" t="s">
        <v>325</v>
      </c>
      <c r="D9484" t="s">
        <v>3828</v>
      </c>
      <c r="E9484" t="s">
        <v>20</v>
      </c>
      <c r="F9484" t="b">
        <v>0</v>
      </c>
      <c r="G9484" t="s">
        <v>41</v>
      </c>
      <c r="H9484" s="4">
        <v>45784.795069444437</v>
      </c>
      <c r="I9484" t="b">
        <v>0</v>
      </c>
      <c r="J9484" t="b">
        <v>1</v>
      </c>
      <c r="K9484" t="s">
        <v>24</v>
      </c>
      <c r="L9484" t="s">
        <v>22</v>
      </c>
      <c r="M9484">
        <v>72800</v>
      </c>
      <c r="O9484" t="s">
        <v>3848</v>
      </c>
      <c r="P9484" t="s">
        <v>12386</v>
      </c>
    </row>
    <row r="9485" spans="1:16" x14ac:dyDescent="0.25">
      <c r="A9485" t="s">
        <v>2</v>
      </c>
      <c r="B9485" t="s">
        <v>12387</v>
      </c>
      <c r="C9485" t="s">
        <v>1096</v>
      </c>
      <c r="D9485" t="s">
        <v>3600</v>
      </c>
      <c r="E9485" t="s">
        <v>51</v>
      </c>
      <c r="F9485" t="b">
        <v>0</v>
      </c>
      <c r="G9485" t="s">
        <v>41</v>
      </c>
      <c r="H9485" s="4">
        <v>45784.795069444437</v>
      </c>
      <c r="I9485" t="b">
        <v>0</v>
      </c>
      <c r="J9485" t="b">
        <v>0</v>
      </c>
      <c r="K9485" t="s">
        <v>24</v>
      </c>
      <c r="L9485" t="s">
        <v>36</v>
      </c>
      <c r="N9485">
        <v>65</v>
      </c>
      <c r="O9485" t="s">
        <v>2796</v>
      </c>
      <c r="P9485" t="s">
        <v>12388</v>
      </c>
    </row>
    <row r="9486" spans="1:16" x14ac:dyDescent="0.25">
      <c r="A9486" t="s">
        <v>28</v>
      </c>
      <c r="B9486" t="s">
        <v>12389</v>
      </c>
      <c r="C9486" t="s">
        <v>2245</v>
      </c>
      <c r="D9486" t="s">
        <v>3600</v>
      </c>
      <c r="E9486" t="s">
        <v>20</v>
      </c>
      <c r="F9486" t="b">
        <v>0</v>
      </c>
      <c r="G9486" t="s">
        <v>106</v>
      </c>
      <c r="H9486" s="4">
        <v>45784.798136574071</v>
      </c>
      <c r="I9486" t="b">
        <v>0</v>
      </c>
      <c r="J9486" t="b">
        <v>0</v>
      </c>
      <c r="K9486" t="s">
        <v>106</v>
      </c>
      <c r="L9486" t="s">
        <v>22</v>
      </c>
      <c r="M9486">
        <v>110000</v>
      </c>
      <c r="O9486" t="s">
        <v>2914</v>
      </c>
      <c r="P9486" t="s">
        <v>12390</v>
      </c>
    </row>
    <row r="9487" spans="1:16" x14ac:dyDescent="0.25">
      <c r="A9487" t="s">
        <v>25</v>
      </c>
      <c r="B9487" t="s">
        <v>1451</v>
      </c>
      <c r="C9487" t="s">
        <v>12391</v>
      </c>
      <c r="D9487" t="s">
        <v>3973</v>
      </c>
      <c r="E9487" t="s">
        <v>20</v>
      </c>
      <c r="F9487" t="b">
        <v>0</v>
      </c>
      <c r="G9487" t="s">
        <v>27</v>
      </c>
      <c r="H9487" s="4">
        <v>45784.833483796298</v>
      </c>
      <c r="I9487" t="b">
        <v>0</v>
      </c>
      <c r="J9487" t="b">
        <v>0</v>
      </c>
      <c r="K9487" t="s">
        <v>24</v>
      </c>
      <c r="L9487" t="s">
        <v>22</v>
      </c>
      <c r="M9487">
        <v>120000</v>
      </c>
      <c r="O9487" t="s">
        <v>12392</v>
      </c>
      <c r="P9487" t="s">
        <v>1671</v>
      </c>
    </row>
    <row r="9488" spans="1:16" x14ac:dyDescent="0.25">
      <c r="A9488" t="s">
        <v>2</v>
      </c>
      <c r="B9488" t="s">
        <v>12393</v>
      </c>
      <c r="C9488" t="s">
        <v>801</v>
      </c>
      <c r="D9488" t="s">
        <v>2208</v>
      </c>
      <c r="E9488" t="s">
        <v>20</v>
      </c>
      <c r="F9488" t="b">
        <v>0</v>
      </c>
      <c r="G9488" t="s">
        <v>27</v>
      </c>
      <c r="H9488" s="4">
        <v>45784.83625</v>
      </c>
      <c r="I9488" t="b">
        <v>1</v>
      </c>
      <c r="J9488" t="b">
        <v>1</v>
      </c>
      <c r="K9488" t="s">
        <v>24</v>
      </c>
      <c r="L9488" t="s">
        <v>22</v>
      </c>
      <c r="M9488">
        <v>105000</v>
      </c>
      <c r="O9488" t="s">
        <v>12394</v>
      </c>
      <c r="P9488" t="s">
        <v>12395</v>
      </c>
    </row>
    <row r="9489" spans="1:16" x14ac:dyDescent="0.25">
      <c r="A9489" t="s">
        <v>1</v>
      </c>
      <c r="B9489" t="s">
        <v>3366</v>
      </c>
      <c r="C9489" t="s">
        <v>300</v>
      </c>
      <c r="D9489" t="s">
        <v>3973</v>
      </c>
      <c r="E9489" t="s">
        <v>20</v>
      </c>
      <c r="F9489" t="b">
        <v>0</v>
      </c>
      <c r="G9489" t="s">
        <v>23</v>
      </c>
      <c r="H9489" s="4">
        <v>45784.87462962963</v>
      </c>
      <c r="I9489" t="b">
        <v>0</v>
      </c>
      <c r="J9489" t="b">
        <v>0</v>
      </c>
      <c r="K9489" t="s">
        <v>24</v>
      </c>
      <c r="L9489" t="s">
        <v>22</v>
      </c>
      <c r="M9489">
        <v>180000</v>
      </c>
      <c r="O9489" t="s">
        <v>729</v>
      </c>
      <c r="P9489" t="s">
        <v>12396</v>
      </c>
    </row>
    <row r="9490" spans="1:16" x14ac:dyDescent="0.25">
      <c r="A9490" t="s">
        <v>25</v>
      </c>
      <c r="B9490" t="s">
        <v>12397</v>
      </c>
      <c r="C9490" t="s">
        <v>1291</v>
      </c>
      <c r="D9490" t="s">
        <v>3957</v>
      </c>
      <c r="E9490" t="s">
        <v>20</v>
      </c>
      <c r="F9490" t="b">
        <v>0</v>
      </c>
      <c r="G9490" t="s">
        <v>1247</v>
      </c>
      <c r="H9490" s="4">
        <v>45784.909513888888</v>
      </c>
      <c r="I9490" t="b">
        <v>0</v>
      </c>
      <c r="J9490" t="b">
        <v>0</v>
      </c>
      <c r="K9490" t="s">
        <v>1247</v>
      </c>
      <c r="L9490" t="s">
        <v>36</v>
      </c>
      <c r="N9490">
        <v>49.720001220703118</v>
      </c>
      <c r="O9490" t="s">
        <v>513</v>
      </c>
      <c r="P9490" t="s">
        <v>12398</v>
      </c>
    </row>
    <row r="9491" spans="1:16" x14ac:dyDescent="0.25">
      <c r="A9491" t="s">
        <v>28</v>
      </c>
      <c r="B9491" t="s">
        <v>12399</v>
      </c>
      <c r="C9491" t="s">
        <v>213</v>
      </c>
      <c r="D9491" t="s">
        <v>3973</v>
      </c>
      <c r="E9491" t="s">
        <v>20</v>
      </c>
      <c r="F9491" t="b">
        <v>0</v>
      </c>
      <c r="G9491" t="s">
        <v>41</v>
      </c>
      <c r="H9491" s="4">
        <v>45784.918668981481</v>
      </c>
      <c r="I9491" t="b">
        <v>0</v>
      </c>
      <c r="J9491" t="b">
        <v>1</v>
      </c>
      <c r="K9491" t="s">
        <v>24</v>
      </c>
      <c r="L9491" t="s">
        <v>22</v>
      </c>
      <c r="M9491">
        <v>100000</v>
      </c>
      <c r="O9491" t="s">
        <v>3628</v>
      </c>
      <c r="P9491" t="s">
        <v>12400</v>
      </c>
    </row>
    <row r="9492" spans="1:16" x14ac:dyDescent="0.25">
      <c r="A9492" t="s">
        <v>2</v>
      </c>
      <c r="B9492" t="s">
        <v>674</v>
      </c>
      <c r="C9492" t="s">
        <v>166</v>
      </c>
      <c r="D9492" t="s">
        <v>2208</v>
      </c>
      <c r="E9492" t="s">
        <v>20</v>
      </c>
      <c r="F9492" t="b">
        <v>0</v>
      </c>
      <c r="G9492" t="s">
        <v>27</v>
      </c>
      <c r="H9492" s="4">
        <v>45784.919733796298</v>
      </c>
      <c r="I9492" t="b">
        <v>0</v>
      </c>
      <c r="J9492" t="b">
        <v>0</v>
      </c>
      <c r="K9492" t="s">
        <v>24</v>
      </c>
      <c r="L9492" t="s">
        <v>22</v>
      </c>
      <c r="M9492">
        <v>147500</v>
      </c>
      <c r="O9492" t="s">
        <v>5280</v>
      </c>
      <c r="P9492" t="s">
        <v>5281</v>
      </c>
    </row>
    <row r="9493" spans="1:16" x14ac:dyDescent="0.25">
      <c r="A9493" t="s">
        <v>139</v>
      </c>
      <c r="B9493" t="s">
        <v>12401</v>
      </c>
      <c r="C9493" t="s">
        <v>3072</v>
      </c>
      <c r="D9493" t="s">
        <v>3957</v>
      </c>
      <c r="E9493" t="s">
        <v>34</v>
      </c>
      <c r="F9493" t="b">
        <v>0</v>
      </c>
      <c r="G9493" t="s">
        <v>27</v>
      </c>
      <c r="H9493" s="4">
        <v>45784.959953703707</v>
      </c>
      <c r="I9493" t="b">
        <v>0</v>
      </c>
      <c r="J9493" t="b">
        <v>1</v>
      </c>
      <c r="K9493" t="s">
        <v>24</v>
      </c>
      <c r="L9493" t="s">
        <v>36</v>
      </c>
      <c r="N9493">
        <v>72.5</v>
      </c>
      <c r="O9493" t="s">
        <v>12402</v>
      </c>
      <c r="P9493" t="s">
        <v>447</v>
      </c>
    </row>
    <row r="9494" spans="1:16" x14ac:dyDescent="0.25">
      <c r="A9494" t="s">
        <v>2</v>
      </c>
      <c r="B9494" t="s">
        <v>12403</v>
      </c>
      <c r="C9494" t="s">
        <v>180</v>
      </c>
      <c r="D9494" t="s">
        <v>81</v>
      </c>
      <c r="E9494" t="s">
        <v>51</v>
      </c>
      <c r="F9494" t="b">
        <v>0</v>
      </c>
      <c r="G9494" t="s">
        <v>27</v>
      </c>
      <c r="H9494" s="4">
        <v>45784.961238425924</v>
      </c>
      <c r="I9494" t="b">
        <v>1</v>
      </c>
      <c r="J9494" t="b">
        <v>1</v>
      </c>
      <c r="K9494" t="s">
        <v>24</v>
      </c>
      <c r="L9494" t="s">
        <v>36</v>
      </c>
      <c r="N9494">
        <v>90</v>
      </c>
      <c r="O9494" t="s">
        <v>81</v>
      </c>
      <c r="P9494" t="s">
        <v>12404</v>
      </c>
    </row>
    <row r="9495" spans="1:16" x14ac:dyDescent="0.25">
      <c r="A9495" t="s">
        <v>2</v>
      </c>
      <c r="B9495" t="s">
        <v>12405</v>
      </c>
      <c r="C9495" t="s">
        <v>114</v>
      </c>
      <c r="D9495" t="s">
        <v>81</v>
      </c>
      <c r="E9495" t="s">
        <v>20</v>
      </c>
      <c r="F9495" t="b">
        <v>0</v>
      </c>
      <c r="G9495" t="s">
        <v>27</v>
      </c>
      <c r="H9495" s="4">
        <v>45784.961238425924</v>
      </c>
      <c r="I9495" t="b">
        <v>1</v>
      </c>
      <c r="J9495" t="b">
        <v>1</v>
      </c>
      <c r="K9495" t="s">
        <v>24</v>
      </c>
      <c r="L9495" t="s">
        <v>22</v>
      </c>
      <c r="M9495">
        <v>160000</v>
      </c>
      <c r="O9495" t="s">
        <v>81</v>
      </c>
      <c r="P9495" t="s">
        <v>1808</v>
      </c>
    </row>
    <row r="9496" spans="1:16" x14ac:dyDescent="0.25">
      <c r="A9496" t="s">
        <v>89</v>
      </c>
      <c r="B9496" t="s">
        <v>12406</v>
      </c>
      <c r="C9496" t="s">
        <v>140</v>
      </c>
      <c r="D9496" t="s">
        <v>3973</v>
      </c>
      <c r="E9496" t="s">
        <v>51</v>
      </c>
      <c r="F9496" t="b">
        <v>0</v>
      </c>
      <c r="G9496" t="s">
        <v>27</v>
      </c>
      <c r="H9496" s="4">
        <v>45784.961435185192</v>
      </c>
      <c r="I9496" t="b">
        <v>1</v>
      </c>
      <c r="J9496" t="b">
        <v>0</v>
      </c>
      <c r="K9496" t="s">
        <v>24</v>
      </c>
      <c r="L9496" t="s">
        <v>36</v>
      </c>
      <c r="N9496">
        <v>67.5</v>
      </c>
      <c r="O9496" t="s">
        <v>11982</v>
      </c>
      <c r="P9496" t="s">
        <v>12407</v>
      </c>
    </row>
    <row r="9497" spans="1:16" x14ac:dyDescent="0.25">
      <c r="A9497" t="s">
        <v>1</v>
      </c>
      <c r="B9497" t="s">
        <v>2859</v>
      </c>
      <c r="C9497" t="s">
        <v>143</v>
      </c>
      <c r="D9497" t="s">
        <v>3600</v>
      </c>
      <c r="E9497" t="s">
        <v>20</v>
      </c>
      <c r="F9497" t="b">
        <v>0</v>
      </c>
      <c r="G9497" t="s">
        <v>30</v>
      </c>
      <c r="H9497" s="4">
        <v>45784.96234953704</v>
      </c>
      <c r="I9497" t="b">
        <v>1</v>
      </c>
      <c r="J9497" t="b">
        <v>0</v>
      </c>
      <c r="K9497" t="s">
        <v>24</v>
      </c>
      <c r="L9497" t="s">
        <v>22</v>
      </c>
      <c r="M9497">
        <v>110000</v>
      </c>
      <c r="O9497" t="s">
        <v>12408</v>
      </c>
      <c r="P9497" t="s">
        <v>12409</v>
      </c>
    </row>
    <row r="9498" spans="1:16" x14ac:dyDescent="0.25">
      <c r="A9498" t="s">
        <v>2</v>
      </c>
      <c r="B9498" t="s">
        <v>2</v>
      </c>
      <c r="C9498" t="s">
        <v>12410</v>
      </c>
      <c r="D9498" t="s">
        <v>3973</v>
      </c>
      <c r="E9498" t="s">
        <v>20</v>
      </c>
      <c r="F9498" t="b">
        <v>0</v>
      </c>
      <c r="G9498" t="s">
        <v>30</v>
      </c>
      <c r="H9498" s="4">
        <v>45784.962384259263</v>
      </c>
      <c r="I9498" t="b">
        <v>1</v>
      </c>
      <c r="J9498" t="b">
        <v>1</v>
      </c>
      <c r="K9498" t="s">
        <v>24</v>
      </c>
      <c r="L9498" t="s">
        <v>22</v>
      </c>
      <c r="M9498">
        <v>150000</v>
      </c>
      <c r="O9498" t="s">
        <v>12411</v>
      </c>
      <c r="P9498" t="s">
        <v>55</v>
      </c>
    </row>
    <row r="9499" spans="1:16" x14ac:dyDescent="0.25">
      <c r="A9499" t="s">
        <v>0</v>
      </c>
      <c r="B9499" t="s">
        <v>288</v>
      </c>
      <c r="C9499" t="s">
        <v>1192</v>
      </c>
      <c r="D9499" t="s">
        <v>4014</v>
      </c>
      <c r="E9499" t="s">
        <v>20</v>
      </c>
      <c r="F9499" t="b">
        <v>0</v>
      </c>
      <c r="G9499" t="s">
        <v>27</v>
      </c>
      <c r="H9499" s="4">
        <v>45785.000127314823</v>
      </c>
      <c r="I9499" t="b">
        <v>1</v>
      </c>
      <c r="J9499" t="b">
        <v>1</v>
      </c>
      <c r="K9499" t="s">
        <v>24</v>
      </c>
      <c r="L9499" t="s">
        <v>22</v>
      </c>
      <c r="M9499">
        <v>79500</v>
      </c>
      <c r="O9499" t="s">
        <v>1120</v>
      </c>
      <c r="P9499" t="s">
        <v>3158</v>
      </c>
    </row>
    <row r="9500" spans="1:16" x14ac:dyDescent="0.25">
      <c r="A9500" t="s">
        <v>40</v>
      </c>
      <c r="B9500" t="s">
        <v>40</v>
      </c>
      <c r="C9500" t="s">
        <v>673</v>
      </c>
      <c r="D9500" t="s">
        <v>4014</v>
      </c>
      <c r="E9500" t="s">
        <v>20</v>
      </c>
      <c r="F9500" t="b">
        <v>0</v>
      </c>
      <c r="G9500" t="s">
        <v>41</v>
      </c>
      <c r="H9500" s="4">
        <v>45785.003310185188</v>
      </c>
      <c r="I9500" t="b">
        <v>1</v>
      </c>
      <c r="J9500" t="b">
        <v>0</v>
      </c>
      <c r="K9500" t="s">
        <v>24</v>
      </c>
      <c r="L9500" t="s">
        <v>22</v>
      </c>
      <c r="M9500">
        <v>149500</v>
      </c>
      <c r="O9500" t="s">
        <v>12412</v>
      </c>
      <c r="P9500" t="s">
        <v>12413</v>
      </c>
    </row>
    <row r="9501" spans="1:16" x14ac:dyDescent="0.25">
      <c r="A9501" t="s">
        <v>28</v>
      </c>
      <c r="B9501" t="s">
        <v>12414</v>
      </c>
      <c r="C9501" t="s">
        <v>10547</v>
      </c>
      <c r="D9501" t="s">
        <v>4014</v>
      </c>
      <c r="E9501" t="s">
        <v>20</v>
      </c>
      <c r="F9501" t="b">
        <v>0</v>
      </c>
      <c r="G9501" t="s">
        <v>106</v>
      </c>
      <c r="H9501" s="4">
        <v>45785.006516203714</v>
      </c>
      <c r="I9501" t="b">
        <v>0</v>
      </c>
      <c r="J9501" t="b">
        <v>1</v>
      </c>
      <c r="K9501" t="s">
        <v>106</v>
      </c>
      <c r="L9501" t="s">
        <v>22</v>
      </c>
      <c r="M9501">
        <v>237500</v>
      </c>
      <c r="O9501" t="s">
        <v>3465</v>
      </c>
      <c r="P9501" t="s">
        <v>12415</v>
      </c>
    </row>
    <row r="9502" spans="1:16" x14ac:dyDescent="0.25">
      <c r="A9502" t="s">
        <v>0</v>
      </c>
      <c r="B9502" t="s">
        <v>12416</v>
      </c>
      <c r="C9502" t="s">
        <v>315</v>
      </c>
      <c r="D9502" t="s">
        <v>3828</v>
      </c>
      <c r="E9502" t="s">
        <v>20</v>
      </c>
      <c r="F9502" t="b">
        <v>0</v>
      </c>
      <c r="G9502" t="s">
        <v>27</v>
      </c>
      <c r="H9502" s="4">
        <v>45785.083483796298</v>
      </c>
      <c r="I9502" t="b">
        <v>0</v>
      </c>
      <c r="J9502" t="b">
        <v>1</v>
      </c>
      <c r="K9502" t="s">
        <v>24</v>
      </c>
      <c r="L9502" t="s">
        <v>22</v>
      </c>
      <c r="M9502">
        <v>188000</v>
      </c>
      <c r="O9502" t="s">
        <v>5680</v>
      </c>
    </row>
    <row r="9503" spans="1:16" x14ac:dyDescent="0.25">
      <c r="A9503" t="s">
        <v>2</v>
      </c>
      <c r="B9503" t="s">
        <v>12417</v>
      </c>
      <c r="C9503" t="s">
        <v>503</v>
      </c>
      <c r="D9503" t="s">
        <v>3828</v>
      </c>
      <c r="E9503" t="s">
        <v>631</v>
      </c>
      <c r="F9503" t="b">
        <v>0</v>
      </c>
      <c r="G9503" t="s">
        <v>30</v>
      </c>
      <c r="H9503" s="4">
        <v>45785.087384259263</v>
      </c>
      <c r="I9503" t="b">
        <v>0</v>
      </c>
      <c r="J9503" t="b">
        <v>0</v>
      </c>
      <c r="K9503" t="s">
        <v>24</v>
      </c>
      <c r="L9503" t="s">
        <v>36</v>
      </c>
      <c r="N9503">
        <v>25</v>
      </c>
      <c r="O9503" t="s">
        <v>12418</v>
      </c>
      <c r="P9503" t="s">
        <v>149</v>
      </c>
    </row>
    <row r="9504" spans="1:16" x14ac:dyDescent="0.25">
      <c r="A9504" t="s">
        <v>0</v>
      </c>
      <c r="B9504" t="s">
        <v>12419</v>
      </c>
      <c r="C9504" t="s">
        <v>39</v>
      </c>
      <c r="D9504" t="s">
        <v>2208</v>
      </c>
      <c r="E9504" t="s">
        <v>20</v>
      </c>
      <c r="F9504" t="b">
        <v>1</v>
      </c>
      <c r="G9504" t="s">
        <v>30</v>
      </c>
      <c r="H9504" s="4">
        <v>45785.250902777778</v>
      </c>
      <c r="I9504" t="b">
        <v>0</v>
      </c>
      <c r="J9504" t="b">
        <v>1</v>
      </c>
      <c r="K9504" t="s">
        <v>24</v>
      </c>
      <c r="L9504" t="s">
        <v>22</v>
      </c>
      <c r="M9504">
        <v>82050</v>
      </c>
      <c r="O9504" t="s">
        <v>826</v>
      </c>
      <c r="P9504" t="s">
        <v>12420</v>
      </c>
    </row>
    <row r="9505" spans="1:16" x14ac:dyDescent="0.25">
      <c r="A9505" t="s">
        <v>28</v>
      </c>
      <c r="B9505" t="s">
        <v>12421</v>
      </c>
      <c r="C9505" t="s">
        <v>82</v>
      </c>
      <c r="D9505" t="s">
        <v>3973</v>
      </c>
      <c r="E9505" t="s">
        <v>20</v>
      </c>
      <c r="F9505" t="b">
        <v>0</v>
      </c>
      <c r="G9505" t="s">
        <v>27</v>
      </c>
      <c r="H9505" s="4">
        <v>45785.252881944441</v>
      </c>
      <c r="I9505" t="b">
        <v>0</v>
      </c>
      <c r="J9505" t="b">
        <v>1</v>
      </c>
      <c r="K9505" t="s">
        <v>24</v>
      </c>
      <c r="L9505" t="s">
        <v>22</v>
      </c>
      <c r="M9505">
        <v>170000</v>
      </c>
      <c r="O9505" t="s">
        <v>12422</v>
      </c>
      <c r="P9505" t="s">
        <v>12423</v>
      </c>
    </row>
    <row r="9506" spans="1:16" x14ac:dyDescent="0.25">
      <c r="A9506" t="s">
        <v>1</v>
      </c>
      <c r="B9506" t="s">
        <v>12424</v>
      </c>
      <c r="C9506" t="s">
        <v>8486</v>
      </c>
      <c r="D9506" t="s">
        <v>3979</v>
      </c>
      <c r="E9506" t="s">
        <v>20</v>
      </c>
      <c r="F9506" t="b">
        <v>0</v>
      </c>
      <c r="G9506" t="s">
        <v>52</v>
      </c>
      <c r="H9506" s="4">
        <v>45785.254293981481</v>
      </c>
      <c r="I9506" t="b">
        <v>0</v>
      </c>
      <c r="J9506" t="b">
        <v>0</v>
      </c>
      <c r="K9506" t="s">
        <v>24</v>
      </c>
      <c r="L9506" t="s">
        <v>22</v>
      </c>
      <c r="M9506">
        <v>120000</v>
      </c>
      <c r="O9506" t="s">
        <v>381</v>
      </c>
      <c r="P9506" t="s">
        <v>12425</v>
      </c>
    </row>
    <row r="9507" spans="1:16" x14ac:dyDescent="0.25">
      <c r="A9507" t="s">
        <v>1</v>
      </c>
      <c r="B9507" t="s">
        <v>12426</v>
      </c>
      <c r="C9507" t="s">
        <v>82</v>
      </c>
      <c r="D9507" t="s">
        <v>3600</v>
      </c>
      <c r="E9507" t="s">
        <v>20</v>
      </c>
      <c r="F9507" t="b">
        <v>0</v>
      </c>
      <c r="G9507" t="s">
        <v>27</v>
      </c>
      <c r="H9507" s="4">
        <v>45785.266018518523</v>
      </c>
      <c r="I9507" t="b">
        <v>0</v>
      </c>
      <c r="J9507" t="b">
        <v>0</v>
      </c>
      <c r="K9507" t="s">
        <v>24</v>
      </c>
      <c r="L9507" t="s">
        <v>22</v>
      </c>
      <c r="M9507">
        <v>210000</v>
      </c>
      <c r="O9507" t="s">
        <v>12427</v>
      </c>
      <c r="P9507" t="s">
        <v>11961</v>
      </c>
    </row>
    <row r="9508" spans="1:16" x14ac:dyDescent="0.25">
      <c r="A9508" t="s">
        <v>1</v>
      </c>
      <c r="B9508" t="s">
        <v>1</v>
      </c>
      <c r="C9508" t="s">
        <v>3238</v>
      </c>
      <c r="D9508" t="s">
        <v>3828</v>
      </c>
      <c r="E9508" t="s">
        <v>20</v>
      </c>
      <c r="F9508" t="b">
        <v>0</v>
      </c>
      <c r="G9508" t="s">
        <v>41</v>
      </c>
      <c r="H9508" s="4">
        <v>45785.266435185193</v>
      </c>
      <c r="I9508" t="b">
        <v>0</v>
      </c>
      <c r="J9508" t="b">
        <v>0</v>
      </c>
      <c r="K9508" t="s">
        <v>24</v>
      </c>
      <c r="L9508" t="s">
        <v>22</v>
      </c>
      <c r="M9508">
        <v>130000</v>
      </c>
      <c r="O9508" t="s">
        <v>4329</v>
      </c>
      <c r="P9508" t="s">
        <v>12428</v>
      </c>
    </row>
    <row r="9509" spans="1:16" x14ac:dyDescent="0.25">
      <c r="A9509" t="s">
        <v>1</v>
      </c>
      <c r="B9509" t="s">
        <v>1</v>
      </c>
      <c r="C9509" t="s">
        <v>3084</v>
      </c>
      <c r="D9509" t="s">
        <v>3828</v>
      </c>
      <c r="E9509" t="s">
        <v>20</v>
      </c>
      <c r="F9509" t="b">
        <v>0</v>
      </c>
      <c r="G9509" t="s">
        <v>30</v>
      </c>
      <c r="H9509" s="4">
        <v>45785.266817129632</v>
      </c>
      <c r="I9509" t="b">
        <v>0</v>
      </c>
      <c r="J9509" t="b">
        <v>1</v>
      </c>
      <c r="K9509" t="s">
        <v>24</v>
      </c>
      <c r="L9509" t="s">
        <v>22</v>
      </c>
      <c r="M9509">
        <v>104650</v>
      </c>
      <c r="O9509" t="s">
        <v>9048</v>
      </c>
      <c r="P9509" t="s">
        <v>12429</v>
      </c>
    </row>
    <row r="9510" spans="1:16" x14ac:dyDescent="0.25">
      <c r="A9510" t="s">
        <v>191</v>
      </c>
      <c r="B9510" t="s">
        <v>12430</v>
      </c>
      <c r="C9510" t="s">
        <v>622</v>
      </c>
      <c r="D9510" t="s">
        <v>3600</v>
      </c>
      <c r="E9510" t="s">
        <v>20</v>
      </c>
      <c r="F9510" t="b">
        <v>0</v>
      </c>
      <c r="G9510" t="s">
        <v>35</v>
      </c>
      <c r="H9510" s="4">
        <v>45785.279224537036</v>
      </c>
      <c r="I9510" t="b">
        <v>1</v>
      </c>
      <c r="J9510" t="b">
        <v>0</v>
      </c>
      <c r="K9510" t="s">
        <v>24</v>
      </c>
      <c r="L9510" t="s">
        <v>22</v>
      </c>
      <c r="M9510">
        <v>120000</v>
      </c>
      <c r="O9510" t="s">
        <v>2914</v>
      </c>
      <c r="P9510" t="s">
        <v>11500</v>
      </c>
    </row>
    <row r="9511" spans="1:16" x14ac:dyDescent="0.25">
      <c r="A9511" t="s">
        <v>0</v>
      </c>
      <c r="B9511" t="s">
        <v>1290</v>
      </c>
      <c r="C9511" t="s">
        <v>4508</v>
      </c>
      <c r="D9511" t="s">
        <v>12431</v>
      </c>
      <c r="E9511" t="s">
        <v>20</v>
      </c>
      <c r="F9511" t="b">
        <v>0</v>
      </c>
      <c r="G9511" t="s">
        <v>106</v>
      </c>
      <c r="H9511" s="4">
        <v>45785.283032407409</v>
      </c>
      <c r="I9511" t="b">
        <v>1</v>
      </c>
      <c r="J9511" t="b">
        <v>0</v>
      </c>
      <c r="K9511" t="s">
        <v>106</v>
      </c>
      <c r="L9511" t="s">
        <v>22</v>
      </c>
      <c r="M9511">
        <v>70000</v>
      </c>
      <c r="O9511" t="s">
        <v>3470</v>
      </c>
      <c r="P9511" t="s">
        <v>951</v>
      </c>
    </row>
    <row r="9512" spans="1:16" x14ac:dyDescent="0.25">
      <c r="A9512" t="s">
        <v>40</v>
      </c>
      <c r="B9512" t="s">
        <v>2410</v>
      </c>
      <c r="C9512" t="s">
        <v>4317</v>
      </c>
      <c r="D9512" t="s">
        <v>3108</v>
      </c>
      <c r="E9512" t="s">
        <v>20</v>
      </c>
      <c r="F9512" t="b">
        <v>0</v>
      </c>
      <c r="G9512" t="s">
        <v>4318</v>
      </c>
      <c r="H9512" s="4">
        <v>45785.294328703712</v>
      </c>
      <c r="I9512" t="b">
        <v>1</v>
      </c>
      <c r="J9512" t="b">
        <v>0</v>
      </c>
      <c r="K9512" t="s">
        <v>4318</v>
      </c>
      <c r="L9512" t="s">
        <v>22</v>
      </c>
      <c r="M9512">
        <v>24000</v>
      </c>
      <c r="O9512" t="s">
        <v>2018</v>
      </c>
      <c r="P9512" t="s">
        <v>4319</v>
      </c>
    </row>
    <row r="9513" spans="1:16" x14ac:dyDescent="0.25">
      <c r="A9513" t="s">
        <v>0</v>
      </c>
      <c r="B9513" t="s">
        <v>12432</v>
      </c>
      <c r="C9513" t="s">
        <v>10133</v>
      </c>
      <c r="D9513" t="s">
        <v>1214</v>
      </c>
      <c r="F9513" t="b">
        <v>0</v>
      </c>
      <c r="G9513" t="s">
        <v>1247</v>
      </c>
      <c r="H9513" s="4">
        <v>45785.303611111107</v>
      </c>
      <c r="I9513" t="b">
        <v>0</v>
      </c>
      <c r="J9513" t="b">
        <v>0</v>
      </c>
      <c r="K9513" t="s">
        <v>1247</v>
      </c>
      <c r="L9513" t="s">
        <v>22</v>
      </c>
      <c r="M9513">
        <v>50000</v>
      </c>
      <c r="O9513" t="s">
        <v>1214</v>
      </c>
      <c r="P9513" t="s">
        <v>464</v>
      </c>
    </row>
    <row r="9514" spans="1:16" x14ac:dyDescent="0.25">
      <c r="A9514" t="s">
        <v>1</v>
      </c>
      <c r="B9514" t="s">
        <v>467</v>
      </c>
      <c r="C9514" t="s">
        <v>39</v>
      </c>
      <c r="D9514" t="s">
        <v>7658</v>
      </c>
      <c r="E9514" t="s">
        <v>20</v>
      </c>
      <c r="F9514" t="b">
        <v>1</v>
      </c>
      <c r="G9514" t="s">
        <v>1094</v>
      </c>
      <c r="H9514" s="4">
        <v>45785.307256944441</v>
      </c>
      <c r="I9514" t="b">
        <v>0</v>
      </c>
      <c r="J9514" t="b">
        <v>0</v>
      </c>
      <c r="K9514" t="s">
        <v>1094</v>
      </c>
      <c r="L9514" t="s">
        <v>22</v>
      </c>
      <c r="M9514">
        <v>90000</v>
      </c>
      <c r="O9514" t="s">
        <v>2232</v>
      </c>
      <c r="P9514" t="s">
        <v>12433</v>
      </c>
    </row>
    <row r="9515" spans="1:16" x14ac:dyDescent="0.25">
      <c r="A9515" t="s">
        <v>1</v>
      </c>
      <c r="B9515" t="s">
        <v>12434</v>
      </c>
      <c r="C9515" t="s">
        <v>39</v>
      </c>
      <c r="D9515" t="s">
        <v>7658</v>
      </c>
      <c r="E9515" t="s">
        <v>20</v>
      </c>
      <c r="F9515" t="b">
        <v>1</v>
      </c>
      <c r="G9515" t="s">
        <v>2134</v>
      </c>
      <c r="H9515" s="4">
        <v>45785.308981481481</v>
      </c>
      <c r="I9515" t="b">
        <v>0</v>
      </c>
      <c r="J9515" t="b">
        <v>0</v>
      </c>
      <c r="K9515" t="s">
        <v>2134</v>
      </c>
      <c r="L9515" t="s">
        <v>22</v>
      </c>
      <c r="M9515">
        <v>445000</v>
      </c>
      <c r="O9515" t="s">
        <v>822</v>
      </c>
      <c r="P9515" t="s">
        <v>302</v>
      </c>
    </row>
    <row r="9516" spans="1:16" x14ac:dyDescent="0.25">
      <c r="A9516" t="s">
        <v>2</v>
      </c>
      <c r="B9516" t="s">
        <v>439</v>
      </c>
      <c r="C9516" t="s">
        <v>2640</v>
      </c>
      <c r="D9516" t="s">
        <v>4122</v>
      </c>
      <c r="E9516" t="s">
        <v>20</v>
      </c>
      <c r="F9516" t="b">
        <v>0</v>
      </c>
      <c r="G9516" t="s">
        <v>2641</v>
      </c>
      <c r="H9516" s="4">
        <v>45785.310659722221</v>
      </c>
      <c r="I9516" t="b">
        <v>0</v>
      </c>
      <c r="J9516" t="b">
        <v>0</v>
      </c>
      <c r="K9516" t="s">
        <v>2641</v>
      </c>
      <c r="L9516" t="s">
        <v>36</v>
      </c>
      <c r="N9516">
        <v>46.550003051757813</v>
      </c>
      <c r="O9516" t="s">
        <v>2944</v>
      </c>
      <c r="P9516" t="s">
        <v>9543</v>
      </c>
    </row>
    <row r="9517" spans="1:16" x14ac:dyDescent="0.25">
      <c r="A9517" t="s">
        <v>139</v>
      </c>
      <c r="B9517" t="s">
        <v>12435</v>
      </c>
      <c r="C9517" t="s">
        <v>12436</v>
      </c>
      <c r="D9517" t="s">
        <v>12437</v>
      </c>
      <c r="E9517" t="s">
        <v>20</v>
      </c>
      <c r="F9517" t="b">
        <v>0</v>
      </c>
      <c r="G9517" t="s">
        <v>5254</v>
      </c>
      <c r="H9517" s="4">
        <v>45785.312210648153</v>
      </c>
      <c r="I9517" t="b">
        <v>0</v>
      </c>
      <c r="J9517" t="b">
        <v>0</v>
      </c>
      <c r="K9517" t="s">
        <v>5254</v>
      </c>
      <c r="L9517" t="s">
        <v>22</v>
      </c>
      <c r="M9517">
        <v>75000</v>
      </c>
      <c r="O9517" t="s">
        <v>12438</v>
      </c>
    </row>
    <row r="9518" spans="1:16" x14ac:dyDescent="0.25">
      <c r="A9518" t="s">
        <v>25</v>
      </c>
      <c r="B9518" t="s">
        <v>25</v>
      </c>
      <c r="C9518" t="s">
        <v>12439</v>
      </c>
      <c r="D9518" t="s">
        <v>3970</v>
      </c>
      <c r="E9518" t="s">
        <v>20</v>
      </c>
      <c r="F9518" t="b">
        <v>0</v>
      </c>
      <c r="G9518" t="s">
        <v>1420</v>
      </c>
      <c r="H9518" s="4">
        <v>45785.330706018518</v>
      </c>
      <c r="I9518" t="b">
        <v>1</v>
      </c>
      <c r="J9518" t="b">
        <v>0</v>
      </c>
      <c r="K9518" t="s">
        <v>1420</v>
      </c>
      <c r="L9518" t="s">
        <v>22</v>
      </c>
      <c r="M9518">
        <v>100000</v>
      </c>
      <c r="O9518" t="s">
        <v>12440</v>
      </c>
      <c r="P9518" t="s">
        <v>12441</v>
      </c>
    </row>
    <row r="9519" spans="1:16" x14ac:dyDescent="0.25">
      <c r="A9519" t="s">
        <v>40</v>
      </c>
      <c r="B9519" t="s">
        <v>12442</v>
      </c>
      <c r="C9519" t="s">
        <v>1291</v>
      </c>
      <c r="D9519" t="s">
        <v>3957</v>
      </c>
      <c r="E9519" t="s">
        <v>20</v>
      </c>
      <c r="F9519" t="b">
        <v>0</v>
      </c>
      <c r="G9519" t="s">
        <v>1247</v>
      </c>
      <c r="H9519" s="4">
        <v>45785.34547453704</v>
      </c>
      <c r="I9519" t="b">
        <v>0</v>
      </c>
      <c r="J9519" t="b">
        <v>0</v>
      </c>
      <c r="K9519" t="s">
        <v>1247</v>
      </c>
      <c r="L9519" t="s">
        <v>36</v>
      </c>
      <c r="N9519">
        <v>9.3350000381469727</v>
      </c>
      <c r="O9519" t="s">
        <v>162</v>
      </c>
      <c r="P9519" t="s">
        <v>2608</v>
      </c>
    </row>
    <row r="9520" spans="1:16" x14ac:dyDescent="0.25">
      <c r="A9520" t="s">
        <v>1</v>
      </c>
      <c r="B9520" t="s">
        <v>10657</v>
      </c>
      <c r="C9520" t="s">
        <v>9565</v>
      </c>
      <c r="D9520" t="s">
        <v>3957</v>
      </c>
      <c r="E9520" t="s">
        <v>20</v>
      </c>
      <c r="F9520" t="b">
        <v>0</v>
      </c>
      <c r="G9520" t="s">
        <v>27</v>
      </c>
      <c r="H9520" s="4">
        <v>45785.34952546296</v>
      </c>
      <c r="I9520" t="b">
        <v>0</v>
      </c>
      <c r="J9520" t="b">
        <v>1</v>
      </c>
      <c r="K9520" t="s">
        <v>24</v>
      </c>
      <c r="L9520" t="s">
        <v>36</v>
      </c>
      <c r="N9520">
        <v>51.239997863769531</v>
      </c>
      <c r="O9520" t="s">
        <v>12443</v>
      </c>
      <c r="P9520" t="s">
        <v>8978</v>
      </c>
    </row>
    <row r="9521" spans="1:16" x14ac:dyDescent="0.25">
      <c r="A9521" t="s">
        <v>0</v>
      </c>
      <c r="B9521" t="s">
        <v>8593</v>
      </c>
      <c r="C9521" t="s">
        <v>12444</v>
      </c>
      <c r="D9521" t="s">
        <v>3957</v>
      </c>
      <c r="E9521" t="s">
        <v>20</v>
      </c>
      <c r="F9521" t="b">
        <v>0</v>
      </c>
      <c r="G9521" t="s">
        <v>23</v>
      </c>
      <c r="H9521" s="4">
        <v>45785.351423611108</v>
      </c>
      <c r="I9521" t="b">
        <v>0</v>
      </c>
      <c r="J9521" t="b">
        <v>1</v>
      </c>
      <c r="K9521" t="s">
        <v>24</v>
      </c>
      <c r="L9521" t="s">
        <v>36</v>
      </c>
      <c r="N9521">
        <v>18.815000534057621</v>
      </c>
      <c r="O9521" t="s">
        <v>8594</v>
      </c>
      <c r="P9521" t="s">
        <v>119</v>
      </c>
    </row>
    <row r="9522" spans="1:16" x14ac:dyDescent="0.25">
      <c r="A9522" t="s">
        <v>19</v>
      </c>
      <c r="B9522" t="s">
        <v>12445</v>
      </c>
      <c r="C9522" t="s">
        <v>2640</v>
      </c>
      <c r="D9522" t="s">
        <v>3957</v>
      </c>
      <c r="E9522" t="s">
        <v>20</v>
      </c>
      <c r="F9522" t="b">
        <v>0</v>
      </c>
      <c r="G9522" t="s">
        <v>2641</v>
      </c>
      <c r="H9522" s="4">
        <v>45785.352268518523</v>
      </c>
      <c r="I9522" t="b">
        <v>0</v>
      </c>
      <c r="J9522" t="b">
        <v>0</v>
      </c>
      <c r="K9522" t="s">
        <v>2641</v>
      </c>
      <c r="L9522" t="s">
        <v>36</v>
      </c>
      <c r="N9522">
        <v>15.239999771118161</v>
      </c>
      <c r="O9522" t="s">
        <v>7552</v>
      </c>
    </row>
    <row r="9523" spans="1:16" x14ac:dyDescent="0.25">
      <c r="A9523" t="s">
        <v>40</v>
      </c>
      <c r="B9523" t="s">
        <v>12446</v>
      </c>
      <c r="C9523" t="s">
        <v>106</v>
      </c>
      <c r="D9523" t="s">
        <v>4035</v>
      </c>
      <c r="E9523" t="s">
        <v>20</v>
      </c>
      <c r="F9523" t="b">
        <v>0</v>
      </c>
      <c r="G9523" t="s">
        <v>106</v>
      </c>
      <c r="H9523" s="4">
        <v>45785.366446759261</v>
      </c>
      <c r="I9523" t="b">
        <v>1</v>
      </c>
      <c r="J9523" t="b">
        <v>0</v>
      </c>
      <c r="K9523" t="s">
        <v>106</v>
      </c>
      <c r="L9523" t="s">
        <v>22</v>
      </c>
      <c r="M9523">
        <v>134449.5</v>
      </c>
      <c r="O9523" t="s">
        <v>12447</v>
      </c>
      <c r="P9523" t="s">
        <v>8692</v>
      </c>
    </row>
    <row r="9524" spans="1:16" x14ac:dyDescent="0.25">
      <c r="A9524" t="s">
        <v>139</v>
      </c>
      <c r="B9524" t="s">
        <v>12448</v>
      </c>
      <c r="C9524" t="s">
        <v>2246</v>
      </c>
      <c r="D9524" t="s">
        <v>5699</v>
      </c>
      <c r="E9524" t="s">
        <v>20</v>
      </c>
      <c r="F9524" t="b">
        <v>0</v>
      </c>
      <c r="G9524" t="s">
        <v>30</v>
      </c>
      <c r="H9524" s="4">
        <v>45785.375972222217</v>
      </c>
      <c r="I9524" t="b">
        <v>0</v>
      </c>
      <c r="J9524" t="b">
        <v>1</v>
      </c>
      <c r="K9524" t="s">
        <v>24</v>
      </c>
      <c r="L9524" t="s">
        <v>22</v>
      </c>
      <c r="M9524">
        <v>117500</v>
      </c>
      <c r="O9524" t="s">
        <v>2619</v>
      </c>
      <c r="P9524" t="s">
        <v>12449</v>
      </c>
    </row>
    <row r="9525" spans="1:16" x14ac:dyDescent="0.25">
      <c r="A9525" t="s">
        <v>28</v>
      </c>
      <c r="B9525" t="s">
        <v>12450</v>
      </c>
      <c r="C9525" t="s">
        <v>820</v>
      </c>
      <c r="D9525" t="s">
        <v>4035</v>
      </c>
      <c r="E9525" t="s">
        <v>20</v>
      </c>
      <c r="F9525" t="b">
        <v>0</v>
      </c>
      <c r="G9525" t="s">
        <v>820</v>
      </c>
      <c r="H9525" s="4">
        <v>45785.382106481477</v>
      </c>
      <c r="I9525" t="b">
        <v>0</v>
      </c>
      <c r="J9525" t="b">
        <v>0</v>
      </c>
      <c r="K9525" t="s">
        <v>820</v>
      </c>
      <c r="L9525" t="s">
        <v>22</v>
      </c>
      <c r="M9525">
        <v>80000</v>
      </c>
      <c r="O9525" t="s">
        <v>5619</v>
      </c>
      <c r="P9525" t="s">
        <v>12451</v>
      </c>
    </row>
    <row r="9526" spans="1:16" x14ac:dyDescent="0.25">
      <c r="A9526" t="s">
        <v>139</v>
      </c>
      <c r="B9526" t="s">
        <v>12452</v>
      </c>
      <c r="C9526" t="s">
        <v>39</v>
      </c>
      <c r="D9526" t="s">
        <v>7658</v>
      </c>
      <c r="E9526" t="s">
        <v>20</v>
      </c>
      <c r="F9526" t="b">
        <v>1</v>
      </c>
      <c r="G9526" t="s">
        <v>2039</v>
      </c>
      <c r="H9526" s="4">
        <v>45785.39166666667</v>
      </c>
      <c r="I9526" t="b">
        <v>0</v>
      </c>
      <c r="J9526" t="b">
        <v>0</v>
      </c>
      <c r="K9526" t="s">
        <v>2039</v>
      </c>
      <c r="L9526" t="s">
        <v>22</v>
      </c>
      <c r="M9526">
        <v>60000</v>
      </c>
      <c r="O9526" t="s">
        <v>239</v>
      </c>
      <c r="P9526" t="s">
        <v>709</v>
      </c>
    </row>
    <row r="9527" spans="1:16" x14ac:dyDescent="0.25">
      <c r="A9527" t="s">
        <v>2</v>
      </c>
      <c r="B9527" t="s">
        <v>1571</v>
      </c>
      <c r="C9527" t="s">
        <v>9393</v>
      </c>
      <c r="D9527" t="s">
        <v>12453</v>
      </c>
      <c r="E9527" t="s">
        <v>219</v>
      </c>
      <c r="F9527" t="b">
        <v>0</v>
      </c>
      <c r="G9527" t="s">
        <v>27</v>
      </c>
      <c r="H9527" s="4">
        <v>45785.392407407409</v>
      </c>
      <c r="I9527" t="b">
        <v>0</v>
      </c>
      <c r="J9527" t="b">
        <v>1</v>
      </c>
      <c r="K9527" t="s">
        <v>24</v>
      </c>
      <c r="L9527" t="s">
        <v>36</v>
      </c>
      <c r="N9527">
        <v>40</v>
      </c>
      <c r="O9527" t="s">
        <v>3863</v>
      </c>
      <c r="P9527" t="s">
        <v>12454</v>
      </c>
    </row>
    <row r="9528" spans="1:16" x14ac:dyDescent="0.25">
      <c r="A9528" t="s">
        <v>0</v>
      </c>
      <c r="B9528" t="s">
        <v>0</v>
      </c>
      <c r="C9528" t="s">
        <v>39</v>
      </c>
      <c r="D9528" t="s">
        <v>2208</v>
      </c>
      <c r="E9528" t="s">
        <v>20</v>
      </c>
      <c r="F9528" t="b">
        <v>1</v>
      </c>
      <c r="G9528" t="s">
        <v>52</v>
      </c>
      <c r="H9528" s="4">
        <v>45785.432453703703</v>
      </c>
      <c r="I9528" t="b">
        <v>0</v>
      </c>
      <c r="J9528" t="b">
        <v>1</v>
      </c>
      <c r="K9528" t="s">
        <v>24</v>
      </c>
      <c r="L9528" t="s">
        <v>22</v>
      </c>
      <c r="M9528">
        <v>100000</v>
      </c>
      <c r="O9528" t="s">
        <v>12455</v>
      </c>
      <c r="P9528" t="s">
        <v>12456</v>
      </c>
    </row>
    <row r="9529" spans="1:16" x14ac:dyDescent="0.25">
      <c r="A9529" t="s">
        <v>19</v>
      </c>
      <c r="B9529" t="s">
        <v>12457</v>
      </c>
      <c r="C9529" t="s">
        <v>39</v>
      </c>
      <c r="D9529" t="s">
        <v>3828</v>
      </c>
      <c r="E9529" t="s">
        <v>20</v>
      </c>
      <c r="F9529" t="b">
        <v>1</v>
      </c>
      <c r="G9529" t="s">
        <v>27</v>
      </c>
      <c r="H9529" s="4">
        <v>45785.432800925933</v>
      </c>
      <c r="I9529" t="b">
        <v>0</v>
      </c>
      <c r="J9529" t="b">
        <v>1</v>
      </c>
      <c r="K9529" t="s">
        <v>24</v>
      </c>
      <c r="L9529" t="s">
        <v>22</v>
      </c>
      <c r="M9529">
        <v>166860</v>
      </c>
      <c r="O9529" t="s">
        <v>254</v>
      </c>
      <c r="P9529" t="s">
        <v>302</v>
      </c>
    </row>
    <row r="9530" spans="1:16" x14ac:dyDescent="0.25">
      <c r="A9530" t="s">
        <v>40</v>
      </c>
      <c r="B9530" t="s">
        <v>12458</v>
      </c>
      <c r="C9530" t="s">
        <v>71</v>
      </c>
      <c r="D9530" t="s">
        <v>2208</v>
      </c>
      <c r="E9530" t="s">
        <v>20</v>
      </c>
      <c r="F9530" t="b">
        <v>0</v>
      </c>
      <c r="G9530" t="s">
        <v>27</v>
      </c>
      <c r="H9530" s="4">
        <v>45785.434074074074</v>
      </c>
      <c r="I9530" t="b">
        <v>0</v>
      </c>
      <c r="J9530" t="b">
        <v>1</v>
      </c>
      <c r="K9530" t="s">
        <v>24</v>
      </c>
      <c r="L9530" t="s">
        <v>22</v>
      </c>
      <c r="M9530">
        <v>231500</v>
      </c>
      <c r="O9530" t="s">
        <v>405</v>
      </c>
      <c r="P9530" t="s">
        <v>9014</v>
      </c>
    </row>
    <row r="9531" spans="1:16" x14ac:dyDescent="0.25">
      <c r="A9531" t="s">
        <v>0</v>
      </c>
      <c r="B9531" t="s">
        <v>12459</v>
      </c>
      <c r="C9531" t="s">
        <v>12460</v>
      </c>
      <c r="D9531" t="s">
        <v>3957</v>
      </c>
      <c r="E9531" t="s">
        <v>34</v>
      </c>
      <c r="F9531" t="b">
        <v>0</v>
      </c>
      <c r="G9531" t="s">
        <v>27</v>
      </c>
      <c r="H9531" s="4">
        <v>45785.458460648151</v>
      </c>
      <c r="I9531" t="b">
        <v>0</v>
      </c>
      <c r="J9531" t="b">
        <v>1</v>
      </c>
      <c r="K9531" t="s">
        <v>24</v>
      </c>
      <c r="L9531" t="s">
        <v>36</v>
      </c>
      <c r="N9531">
        <v>22.694999694824219</v>
      </c>
      <c r="O9531" t="s">
        <v>2508</v>
      </c>
      <c r="P9531" t="s">
        <v>2423</v>
      </c>
    </row>
    <row r="9532" spans="1:16" x14ac:dyDescent="0.25">
      <c r="A9532" t="s">
        <v>0</v>
      </c>
      <c r="B9532" t="s">
        <v>12461</v>
      </c>
      <c r="C9532" t="s">
        <v>298</v>
      </c>
      <c r="D9532" t="s">
        <v>4910</v>
      </c>
      <c r="E9532" t="s">
        <v>20</v>
      </c>
      <c r="F9532" t="b">
        <v>0</v>
      </c>
      <c r="G9532" t="s">
        <v>298</v>
      </c>
      <c r="H9532" s="4">
        <v>45785.491805555554</v>
      </c>
      <c r="I9532" t="b">
        <v>0</v>
      </c>
      <c r="J9532" t="b">
        <v>0</v>
      </c>
      <c r="K9532" t="s">
        <v>298</v>
      </c>
      <c r="L9532" t="s">
        <v>22</v>
      </c>
      <c r="M9532">
        <v>64271.5</v>
      </c>
      <c r="O9532" t="s">
        <v>6909</v>
      </c>
      <c r="P9532" t="s">
        <v>632</v>
      </c>
    </row>
    <row r="9533" spans="1:16" x14ac:dyDescent="0.25">
      <c r="A9533" t="s">
        <v>25</v>
      </c>
      <c r="B9533" t="s">
        <v>12462</v>
      </c>
      <c r="C9533" t="s">
        <v>1268</v>
      </c>
      <c r="D9533" t="s">
        <v>4910</v>
      </c>
      <c r="E9533" t="s">
        <v>20</v>
      </c>
      <c r="F9533" t="b">
        <v>0</v>
      </c>
      <c r="G9533" t="s">
        <v>1268</v>
      </c>
      <c r="H9533" s="4">
        <v>45785.510046296287</v>
      </c>
      <c r="I9533" t="b">
        <v>0</v>
      </c>
      <c r="J9533" t="b">
        <v>0</v>
      </c>
      <c r="K9533" t="s">
        <v>1268</v>
      </c>
      <c r="L9533" t="s">
        <v>22</v>
      </c>
      <c r="M9533">
        <v>64271.5</v>
      </c>
      <c r="O9533" t="s">
        <v>11450</v>
      </c>
      <c r="P9533" t="s">
        <v>12463</v>
      </c>
    </row>
    <row r="9534" spans="1:16" x14ac:dyDescent="0.25">
      <c r="A9534" t="s">
        <v>0</v>
      </c>
      <c r="B9534" t="s">
        <v>12464</v>
      </c>
      <c r="C9534" t="s">
        <v>3578</v>
      </c>
      <c r="D9534" t="s">
        <v>3828</v>
      </c>
      <c r="E9534" t="s">
        <v>20</v>
      </c>
      <c r="F9534" t="b">
        <v>0</v>
      </c>
      <c r="G9534" t="s">
        <v>27</v>
      </c>
      <c r="H9534" s="4">
        <v>45785.541689814818</v>
      </c>
      <c r="I9534" t="b">
        <v>0</v>
      </c>
      <c r="J9534" t="b">
        <v>0</v>
      </c>
      <c r="K9534" t="s">
        <v>24</v>
      </c>
      <c r="L9534" t="s">
        <v>22</v>
      </c>
      <c r="M9534">
        <v>125000</v>
      </c>
      <c r="O9534" t="s">
        <v>12465</v>
      </c>
      <c r="P9534" t="s">
        <v>12466</v>
      </c>
    </row>
    <row r="9535" spans="1:16" x14ac:dyDescent="0.25">
      <c r="A9535" t="s">
        <v>1</v>
      </c>
      <c r="B9535" t="s">
        <v>1</v>
      </c>
      <c r="C9535" t="s">
        <v>2064</v>
      </c>
      <c r="D9535" t="s">
        <v>3828</v>
      </c>
      <c r="E9535" t="s">
        <v>20</v>
      </c>
      <c r="F9535" t="b">
        <v>0</v>
      </c>
      <c r="G9535" t="s">
        <v>41</v>
      </c>
      <c r="H9535" s="4">
        <v>45785.55810185185</v>
      </c>
      <c r="I9535" t="b">
        <v>0</v>
      </c>
      <c r="J9535" t="b">
        <v>0</v>
      </c>
      <c r="K9535" t="s">
        <v>24</v>
      </c>
      <c r="L9535" t="s">
        <v>22</v>
      </c>
      <c r="M9535">
        <v>134749</v>
      </c>
      <c r="O9535" t="s">
        <v>2065</v>
      </c>
      <c r="P9535" t="s">
        <v>10799</v>
      </c>
    </row>
    <row r="9536" spans="1:16" x14ac:dyDescent="0.25">
      <c r="A9536" t="s">
        <v>25</v>
      </c>
      <c r="B9536" t="s">
        <v>12467</v>
      </c>
      <c r="C9536" t="s">
        <v>203</v>
      </c>
      <c r="D9536" t="s">
        <v>3973</v>
      </c>
      <c r="E9536" t="s">
        <v>20</v>
      </c>
      <c r="F9536" t="b">
        <v>0</v>
      </c>
      <c r="G9536" t="s">
        <v>23</v>
      </c>
      <c r="H9536" s="4">
        <v>45785.55972222222</v>
      </c>
      <c r="I9536" t="b">
        <v>1</v>
      </c>
      <c r="J9536" t="b">
        <v>0</v>
      </c>
      <c r="K9536" t="s">
        <v>24</v>
      </c>
      <c r="L9536" t="s">
        <v>36</v>
      </c>
      <c r="N9536">
        <v>55</v>
      </c>
      <c r="O9536" t="s">
        <v>741</v>
      </c>
      <c r="P9536" t="s">
        <v>12468</v>
      </c>
    </row>
    <row r="9537" spans="1:16" x14ac:dyDescent="0.25">
      <c r="A9537" t="s">
        <v>2</v>
      </c>
      <c r="B9537" t="s">
        <v>12469</v>
      </c>
      <c r="C9537" t="s">
        <v>670</v>
      </c>
      <c r="D9537" t="s">
        <v>3973</v>
      </c>
      <c r="E9537" t="s">
        <v>20</v>
      </c>
      <c r="F9537" t="b">
        <v>0</v>
      </c>
      <c r="G9537" t="s">
        <v>35</v>
      </c>
      <c r="H9537" s="4">
        <v>45785.570960648147</v>
      </c>
      <c r="I9537" t="b">
        <v>0</v>
      </c>
      <c r="J9537" t="b">
        <v>0</v>
      </c>
      <c r="K9537" t="s">
        <v>24</v>
      </c>
      <c r="L9537" t="s">
        <v>36</v>
      </c>
      <c r="N9537">
        <v>23</v>
      </c>
      <c r="O9537" t="s">
        <v>1584</v>
      </c>
    </row>
    <row r="9538" spans="1:16" x14ac:dyDescent="0.25">
      <c r="A9538" t="s">
        <v>0</v>
      </c>
      <c r="B9538" t="s">
        <v>7467</v>
      </c>
      <c r="C9538" t="s">
        <v>859</v>
      </c>
      <c r="D9538" t="s">
        <v>3957</v>
      </c>
      <c r="E9538" t="s">
        <v>20</v>
      </c>
      <c r="F9538" t="b">
        <v>0</v>
      </c>
      <c r="G9538" t="s">
        <v>27</v>
      </c>
      <c r="H9538" s="4">
        <v>45785.583518518521</v>
      </c>
      <c r="I9538" t="b">
        <v>0</v>
      </c>
      <c r="J9538" t="b">
        <v>1</v>
      </c>
      <c r="K9538" t="s">
        <v>24</v>
      </c>
      <c r="L9538" t="s">
        <v>36</v>
      </c>
      <c r="N9538">
        <v>24.014999389648441</v>
      </c>
      <c r="O9538" t="s">
        <v>7468</v>
      </c>
      <c r="P9538" t="s">
        <v>1304</v>
      </c>
    </row>
    <row r="9539" spans="1:16" x14ac:dyDescent="0.25">
      <c r="A9539" t="s">
        <v>2</v>
      </c>
      <c r="B9539" t="s">
        <v>170</v>
      </c>
      <c r="C9539" t="s">
        <v>570</v>
      </c>
      <c r="D9539" t="s">
        <v>3957</v>
      </c>
      <c r="E9539" t="s">
        <v>20</v>
      </c>
      <c r="F9539" t="b">
        <v>0</v>
      </c>
      <c r="G9539" t="s">
        <v>27</v>
      </c>
      <c r="H9539" s="4">
        <v>45785.60052083333</v>
      </c>
      <c r="I9539" t="b">
        <v>0</v>
      </c>
      <c r="J9539" t="b">
        <v>0</v>
      </c>
      <c r="K9539" t="s">
        <v>24</v>
      </c>
      <c r="L9539" t="s">
        <v>36</v>
      </c>
      <c r="N9539">
        <v>54.31500244140625</v>
      </c>
      <c r="O9539" t="s">
        <v>229</v>
      </c>
      <c r="P9539" t="s">
        <v>12470</v>
      </c>
    </row>
    <row r="9540" spans="1:16" x14ac:dyDescent="0.25">
      <c r="A9540" t="s">
        <v>1</v>
      </c>
      <c r="B9540" t="s">
        <v>7996</v>
      </c>
      <c r="C9540" t="s">
        <v>3716</v>
      </c>
      <c r="D9540" t="s">
        <v>3973</v>
      </c>
      <c r="E9540" t="s">
        <v>105</v>
      </c>
      <c r="F9540" t="b">
        <v>0</v>
      </c>
      <c r="G9540" t="s">
        <v>35</v>
      </c>
      <c r="H9540" s="4">
        <v>45785.625671296293</v>
      </c>
      <c r="I9540" t="b">
        <v>0</v>
      </c>
      <c r="J9540" t="b">
        <v>1</v>
      </c>
      <c r="K9540" t="s">
        <v>24</v>
      </c>
      <c r="L9540" t="s">
        <v>22</v>
      </c>
      <c r="M9540">
        <v>165000</v>
      </c>
      <c r="O9540" t="s">
        <v>3272</v>
      </c>
      <c r="P9540" t="s">
        <v>958</v>
      </c>
    </row>
    <row r="9541" spans="1:16" x14ac:dyDescent="0.25">
      <c r="A9541" t="s">
        <v>19</v>
      </c>
      <c r="B9541" t="s">
        <v>12471</v>
      </c>
      <c r="C9541" t="s">
        <v>213</v>
      </c>
      <c r="D9541" t="s">
        <v>3973</v>
      </c>
      <c r="E9541" t="s">
        <v>20</v>
      </c>
      <c r="F9541" t="b">
        <v>0</v>
      </c>
      <c r="G9541" t="s">
        <v>35</v>
      </c>
      <c r="H9541" s="4">
        <v>45785.654247685183</v>
      </c>
      <c r="I9541" t="b">
        <v>0</v>
      </c>
      <c r="J9541" t="b">
        <v>0</v>
      </c>
      <c r="K9541" t="s">
        <v>24</v>
      </c>
      <c r="L9541" t="s">
        <v>36</v>
      </c>
      <c r="N9541">
        <v>80</v>
      </c>
      <c r="O9541" t="s">
        <v>74</v>
      </c>
      <c r="P9541" t="s">
        <v>2147</v>
      </c>
    </row>
    <row r="9542" spans="1:16" x14ac:dyDescent="0.25">
      <c r="A9542" t="s">
        <v>1</v>
      </c>
      <c r="B9542" t="s">
        <v>1716</v>
      </c>
      <c r="C9542" t="s">
        <v>143</v>
      </c>
      <c r="D9542" t="s">
        <v>3828</v>
      </c>
      <c r="E9542" t="s">
        <v>51</v>
      </c>
      <c r="F9542" t="b">
        <v>0</v>
      </c>
      <c r="G9542" t="s">
        <v>35</v>
      </c>
      <c r="H9542" s="4">
        <v>45785.667280092603</v>
      </c>
      <c r="I9542" t="b">
        <v>0</v>
      </c>
      <c r="J9542" t="b">
        <v>1</v>
      </c>
      <c r="K9542" t="s">
        <v>24</v>
      </c>
      <c r="L9542" t="s">
        <v>36</v>
      </c>
      <c r="N9542">
        <v>55.880001068115227</v>
      </c>
      <c r="O9542" t="s">
        <v>3317</v>
      </c>
      <c r="P9542" t="s">
        <v>12472</v>
      </c>
    </row>
    <row r="9543" spans="1:16" x14ac:dyDescent="0.25">
      <c r="A9543" t="s">
        <v>0</v>
      </c>
      <c r="B9543" t="s">
        <v>12473</v>
      </c>
      <c r="C9543" t="s">
        <v>160</v>
      </c>
      <c r="D9543" t="s">
        <v>3828</v>
      </c>
      <c r="E9543" t="s">
        <v>51</v>
      </c>
      <c r="F9543" t="b">
        <v>0</v>
      </c>
      <c r="G9543" t="s">
        <v>52</v>
      </c>
      <c r="H9543" s="4">
        <v>45785.724120370367</v>
      </c>
      <c r="I9543" t="b">
        <v>1</v>
      </c>
      <c r="J9543" t="b">
        <v>1</v>
      </c>
      <c r="K9543" t="s">
        <v>24</v>
      </c>
      <c r="L9543" t="s">
        <v>36</v>
      </c>
      <c r="N9543">
        <v>55</v>
      </c>
      <c r="O9543" t="s">
        <v>12474</v>
      </c>
      <c r="P9543" t="s">
        <v>12475</v>
      </c>
    </row>
    <row r="9544" spans="1:16" x14ac:dyDescent="0.25">
      <c r="A9544" t="s">
        <v>2</v>
      </c>
      <c r="B9544" t="s">
        <v>2</v>
      </c>
      <c r="C9544" t="s">
        <v>1008</v>
      </c>
      <c r="D9544" t="s">
        <v>2208</v>
      </c>
      <c r="E9544" t="s">
        <v>20</v>
      </c>
      <c r="F9544" t="b">
        <v>0</v>
      </c>
      <c r="G9544" t="s">
        <v>27</v>
      </c>
      <c r="H9544" s="4">
        <v>45785.725474537037</v>
      </c>
      <c r="I9544" t="b">
        <v>0</v>
      </c>
      <c r="J9544" t="b">
        <v>0</v>
      </c>
      <c r="K9544" t="s">
        <v>24</v>
      </c>
      <c r="L9544" t="s">
        <v>22</v>
      </c>
      <c r="M9544">
        <v>95000</v>
      </c>
      <c r="O9544" t="s">
        <v>12476</v>
      </c>
      <c r="P9544" t="s">
        <v>12477</v>
      </c>
    </row>
    <row r="9545" spans="1:16" x14ac:dyDescent="0.25">
      <c r="A9545" t="s">
        <v>0</v>
      </c>
      <c r="B9545" t="s">
        <v>12478</v>
      </c>
      <c r="C9545" t="s">
        <v>12479</v>
      </c>
      <c r="D9545" t="s">
        <v>3828</v>
      </c>
      <c r="E9545" t="s">
        <v>51</v>
      </c>
      <c r="F9545" t="b">
        <v>0</v>
      </c>
      <c r="G9545" t="s">
        <v>35</v>
      </c>
      <c r="H9545" s="4">
        <v>45785.750613425917</v>
      </c>
      <c r="I9545" t="b">
        <v>0</v>
      </c>
      <c r="J9545" t="b">
        <v>1</v>
      </c>
      <c r="K9545" t="s">
        <v>24</v>
      </c>
      <c r="L9545" t="s">
        <v>36</v>
      </c>
      <c r="N9545">
        <v>28</v>
      </c>
      <c r="O9545" t="s">
        <v>12480</v>
      </c>
      <c r="P9545" t="s">
        <v>12481</v>
      </c>
    </row>
    <row r="9546" spans="1:16" x14ac:dyDescent="0.25">
      <c r="A9546" t="s">
        <v>0</v>
      </c>
      <c r="B9546" t="s">
        <v>12482</v>
      </c>
      <c r="C9546" t="s">
        <v>820</v>
      </c>
      <c r="D9546" t="s">
        <v>4910</v>
      </c>
      <c r="E9546" t="s">
        <v>20</v>
      </c>
      <c r="F9546" t="b">
        <v>0</v>
      </c>
      <c r="G9546" t="s">
        <v>820</v>
      </c>
      <c r="H9546" s="4">
        <v>45785.757233796299</v>
      </c>
      <c r="I9546" t="b">
        <v>0</v>
      </c>
      <c r="J9546" t="b">
        <v>0</v>
      </c>
      <c r="K9546" t="s">
        <v>820</v>
      </c>
      <c r="L9546" t="s">
        <v>22</v>
      </c>
      <c r="M9546">
        <v>42847.5</v>
      </c>
      <c r="O9546" t="s">
        <v>12483</v>
      </c>
      <c r="P9546" t="s">
        <v>863</v>
      </c>
    </row>
    <row r="9547" spans="1:16" x14ac:dyDescent="0.25">
      <c r="A9547" t="s">
        <v>1</v>
      </c>
      <c r="B9547" t="s">
        <v>10770</v>
      </c>
      <c r="C9547" t="s">
        <v>192</v>
      </c>
      <c r="D9547" t="s">
        <v>4084</v>
      </c>
      <c r="E9547" t="s">
        <v>20</v>
      </c>
      <c r="F9547" t="b">
        <v>0</v>
      </c>
      <c r="G9547" t="s">
        <v>23</v>
      </c>
      <c r="H9547" s="4">
        <v>45785.768333333333</v>
      </c>
      <c r="I9547" t="b">
        <v>0</v>
      </c>
      <c r="J9547" t="b">
        <v>0</v>
      </c>
      <c r="K9547" t="s">
        <v>24</v>
      </c>
      <c r="L9547" t="s">
        <v>22</v>
      </c>
      <c r="M9547">
        <v>210000</v>
      </c>
      <c r="O9547" t="s">
        <v>1308</v>
      </c>
      <c r="P9547" t="s">
        <v>10771</v>
      </c>
    </row>
    <row r="9548" spans="1:16" x14ac:dyDescent="0.25">
      <c r="A9548" t="s">
        <v>2</v>
      </c>
      <c r="B9548" t="s">
        <v>12484</v>
      </c>
      <c r="C9548" t="s">
        <v>73</v>
      </c>
      <c r="D9548" t="s">
        <v>3600</v>
      </c>
      <c r="E9548" t="s">
        <v>51</v>
      </c>
      <c r="F9548" t="b">
        <v>0</v>
      </c>
      <c r="G9548" t="s">
        <v>23</v>
      </c>
      <c r="H9548" s="4">
        <v>45785.768368055556</v>
      </c>
      <c r="I9548" t="b">
        <v>1</v>
      </c>
      <c r="J9548" t="b">
        <v>0</v>
      </c>
      <c r="K9548" t="s">
        <v>24</v>
      </c>
      <c r="L9548" t="s">
        <v>36</v>
      </c>
      <c r="N9548">
        <v>55</v>
      </c>
      <c r="O9548" t="s">
        <v>12485</v>
      </c>
      <c r="P9548" t="s">
        <v>1165</v>
      </c>
    </row>
    <row r="9549" spans="1:16" x14ac:dyDescent="0.25">
      <c r="A9549" t="s">
        <v>25</v>
      </c>
      <c r="B9549" t="s">
        <v>25</v>
      </c>
      <c r="C9549" t="s">
        <v>180</v>
      </c>
      <c r="D9549" t="s">
        <v>3973</v>
      </c>
      <c r="E9549" t="s">
        <v>20</v>
      </c>
      <c r="F9549" t="b">
        <v>0</v>
      </c>
      <c r="G9549" t="s">
        <v>41</v>
      </c>
      <c r="H9549" s="4">
        <v>45785.792071759257</v>
      </c>
      <c r="I9549" t="b">
        <v>1</v>
      </c>
      <c r="J9549" t="b">
        <v>1</v>
      </c>
      <c r="K9549" t="s">
        <v>24</v>
      </c>
      <c r="L9549" t="s">
        <v>22</v>
      </c>
      <c r="M9549">
        <v>88582</v>
      </c>
      <c r="O9549" t="s">
        <v>8098</v>
      </c>
      <c r="P9549" t="s">
        <v>48</v>
      </c>
    </row>
    <row r="9550" spans="1:16" x14ac:dyDescent="0.25">
      <c r="A9550" t="s">
        <v>19</v>
      </c>
      <c r="B9550" t="s">
        <v>12486</v>
      </c>
      <c r="C9550" t="s">
        <v>1118</v>
      </c>
      <c r="D9550" t="s">
        <v>12487</v>
      </c>
      <c r="E9550" t="s">
        <v>20</v>
      </c>
      <c r="F9550" t="b">
        <v>0</v>
      </c>
      <c r="G9550" t="s">
        <v>23</v>
      </c>
      <c r="H9550" s="4">
        <v>45785.809629629628</v>
      </c>
      <c r="I9550" t="b">
        <v>0</v>
      </c>
      <c r="J9550" t="b">
        <v>1</v>
      </c>
      <c r="K9550" t="s">
        <v>24</v>
      </c>
      <c r="L9550" t="s">
        <v>22</v>
      </c>
      <c r="M9550">
        <v>200000</v>
      </c>
      <c r="O9550" t="s">
        <v>2959</v>
      </c>
      <c r="P9550" t="s">
        <v>302</v>
      </c>
    </row>
    <row r="9551" spans="1:16" x14ac:dyDescent="0.25">
      <c r="A9551" t="s">
        <v>0</v>
      </c>
      <c r="B9551" t="s">
        <v>11731</v>
      </c>
      <c r="C9551" t="s">
        <v>536</v>
      </c>
      <c r="D9551" t="s">
        <v>9677</v>
      </c>
      <c r="E9551" t="s">
        <v>20</v>
      </c>
      <c r="F9551" t="b">
        <v>0</v>
      </c>
      <c r="G9551" t="s">
        <v>23</v>
      </c>
      <c r="H9551" s="4">
        <v>45785.851388888892</v>
      </c>
      <c r="I9551" t="b">
        <v>0</v>
      </c>
      <c r="J9551" t="b">
        <v>0</v>
      </c>
      <c r="K9551" t="s">
        <v>24</v>
      </c>
      <c r="L9551" t="s">
        <v>36</v>
      </c>
      <c r="N9551">
        <v>30</v>
      </c>
      <c r="O9551" t="s">
        <v>11733</v>
      </c>
    </row>
    <row r="9552" spans="1:16" x14ac:dyDescent="0.25">
      <c r="A9552" t="s">
        <v>28</v>
      </c>
      <c r="B9552" t="s">
        <v>12488</v>
      </c>
      <c r="C9552" t="s">
        <v>1008</v>
      </c>
      <c r="D9552" t="s">
        <v>2208</v>
      </c>
      <c r="E9552" t="s">
        <v>20</v>
      </c>
      <c r="F9552" t="b">
        <v>0</v>
      </c>
      <c r="G9552" t="s">
        <v>23</v>
      </c>
      <c r="H9552" s="4">
        <v>45785.851585648154</v>
      </c>
      <c r="I9552" t="b">
        <v>0</v>
      </c>
      <c r="J9552" t="b">
        <v>1</v>
      </c>
      <c r="K9552" t="s">
        <v>24</v>
      </c>
      <c r="L9552" t="s">
        <v>22</v>
      </c>
      <c r="M9552">
        <v>201500</v>
      </c>
      <c r="O9552" t="s">
        <v>11118</v>
      </c>
      <c r="P9552" t="s">
        <v>12489</v>
      </c>
    </row>
    <row r="9553" spans="1:16" x14ac:dyDescent="0.25">
      <c r="A9553" t="s">
        <v>0</v>
      </c>
      <c r="B9553" t="s">
        <v>288</v>
      </c>
      <c r="C9553" t="s">
        <v>94</v>
      </c>
      <c r="D9553" t="s">
        <v>3973</v>
      </c>
      <c r="E9553" t="s">
        <v>20</v>
      </c>
      <c r="F9553" t="b">
        <v>0</v>
      </c>
      <c r="G9553" t="s">
        <v>30</v>
      </c>
      <c r="H9553" s="4">
        <v>45785.875949074078</v>
      </c>
      <c r="I9553" t="b">
        <v>0</v>
      </c>
      <c r="J9553" t="b">
        <v>1</v>
      </c>
      <c r="K9553" t="s">
        <v>24</v>
      </c>
      <c r="L9553" t="s">
        <v>36</v>
      </c>
      <c r="N9553">
        <v>23.5</v>
      </c>
      <c r="O9553" t="s">
        <v>3341</v>
      </c>
      <c r="P9553" t="s">
        <v>280</v>
      </c>
    </row>
    <row r="9554" spans="1:16" x14ac:dyDescent="0.25">
      <c r="A9554" t="s">
        <v>2</v>
      </c>
      <c r="B9554" t="s">
        <v>12490</v>
      </c>
      <c r="C9554" t="s">
        <v>985</v>
      </c>
      <c r="D9554" t="s">
        <v>3973</v>
      </c>
      <c r="E9554" t="s">
        <v>51</v>
      </c>
      <c r="F9554" t="b">
        <v>0</v>
      </c>
      <c r="G9554" t="s">
        <v>27</v>
      </c>
      <c r="H9554" s="4">
        <v>45785.892187500001</v>
      </c>
      <c r="I9554" t="b">
        <v>1</v>
      </c>
      <c r="J9554" t="b">
        <v>0</v>
      </c>
      <c r="K9554" t="s">
        <v>24</v>
      </c>
      <c r="L9554" t="s">
        <v>36</v>
      </c>
      <c r="N9554">
        <v>62.5</v>
      </c>
      <c r="O9554" t="s">
        <v>81</v>
      </c>
      <c r="P9554" t="s">
        <v>12491</v>
      </c>
    </row>
    <row r="9555" spans="1:16" x14ac:dyDescent="0.25">
      <c r="A9555" t="s">
        <v>2</v>
      </c>
      <c r="B9555" t="s">
        <v>5088</v>
      </c>
      <c r="C9555" t="s">
        <v>449</v>
      </c>
      <c r="D9555" t="s">
        <v>2208</v>
      </c>
      <c r="E9555" t="s">
        <v>20</v>
      </c>
      <c r="F9555" t="b">
        <v>0</v>
      </c>
      <c r="G9555" t="s">
        <v>27</v>
      </c>
      <c r="H9555" s="4">
        <v>45785.892187500001</v>
      </c>
      <c r="I9555" t="b">
        <v>0</v>
      </c>
      <c r="J9555" t="b">
        <v>0</v>
      </c>
      <c r="K9555" t="s">
        <v>24</v>
      </c>
      <c r="L9555" t="s">
        <v>22</v>
      </c>
      <c r="M9555">
        <v>88582</v>
      </c>
      <c r="O9555" t="s">
        <v>11354</v>
      </c>
      <c r="P9555" t="s">
        <v>11355</v>
      </c>
    </row>
    <row r="9556" spans="1:16" x14ac:dyDescent="0.25">
      <c r="A9556" t="s">
        <v>40</v>
      </c>
      <c r="B9556" t="s">
        <v>40</v>
      </c>
      <c r="C9556" t="s">
        <v>12492</v>
      </c>
      <c r="D9556" t="s">
        <v>4412</v>
      </c>
      <c r="E9556" t="s">
        <v>20</v>
      </c>
      <c r="F9556" t="b">
        <v>0</v>
      </c>
      <c r="G9556" t="s">
        <v>35</v>
      </c>
      <c r="H9556" s="4">
        <v>45785.904409722221</v>
      </c>
      <c r="I9556" t="b">
        <v>0</v>
      </c>
      <c r="J9556" t="b">
        <v>1</v>
      </c>
      <c r="K9556" t="s">
        <v>24</v>
      </c>
      <c r="L9556" t="s">
        <v>36</v>
      </c>
      <c r="N9556">
        <v>51.229999542236328</v>
      </c>
      <c r="O9556" t="s">
        <v>59</v>
      </c>
      <c r="P9556" t="s">
        <v>137</v>
      </c>
    </row>
    <row r="9557" spans="1:16" x14ac:dyDescent="0.25">
      <c r="A9557" t="s">
        <v>2</v>
      </c>
      <c r="B9557" t="s">
        <v>307</v>
      </c>
      <c r="C9557" t="s">
        <v>121</v>
      </c>
      <c r="D9557" t="s">
        <v>4178</v>
      </c>
      <c r="E9557" t="s">
        <v>20</v>
      </c>
      <c r="F9557" t="b">
        <v>0</v>
      </c>
      <c r="G9557" t="s">
        <v>27</v>
      </c>
      <c r="H9557" s="4">
        <v>45785.933807870373</v>
      </c>
      <c r="I9557" t="b">
        <v>0</v>
      </c>
      <c r="J9557" t="b">
        <v>1</v>
      </c>
      <c r="K9557" t="s">
        <v>24</v>
      </c>
      <c r="L9557" t="s">
        <v>22</v>
      </c>
      <c r="M9557">
        <v>207000</v>
      </c>
      <c r="O9557" t="s">
        <v>59</v>
      </c>
      <c r="P9557" t="s">
        <v>137</v>
      </c>
    </row>
    <row r="9558" spans="1:16" x14ac:dyDescent="0.25">
      <c r="A9558" t="s">
        <v>2</v>
      </c>
      <c r="B9558" t="s">
        <v>307</v>
      </c>
      <c r="C9558" t="s">
        <v>380</v>
      </c>
      <c r="D9558" t="s">
        <v>4178</v>
      </c>
      <c r="E9558" t="s">
        <v>20</v>
      </c>
      <c r="F9558" t="b">
        <v>0</v>
      </c>
      <c r="G9558" t="s">
        <v>41</v>
      </c>
      <c r="H9558" s="4">
        <v>45785.93440972222</v>
      </c>
      <c r="I9558" t="b">
        <v>0</v>
      </c>
      <c r="J9558" t="b">
        <v>1</v>
      </c>
      <c r="K9558" t="s">
        <v>24</v>
      </c>
      <c r="L9558" t="s">
        <v>22</v>
      </c>
      <c r="M9558">
        <v>207000</v>
      </c>
      <c r="O9558" t="s">
        <v>59</v>
      </c>
      <c r="P9558" t="s">
        <v>137</v>
      </c>
    </row>
    <row r="9559" spans="1:16" x14ac:dyDescent="0.25">
      <c r="A9559" t="s">
        <v>1</v>
      </c>
      <c r="B9559" t="s">
        <v>467</v>
      </c>
      <c r="C9559" t="s">
        <v>1025</v>
      </c>
      <c r="D9559" t="s">
        <v>3973</v>
      </c>
      <c r="E9559" t="s">
        <v>51</v>
      </c>
      <c r="F9559" t="b">
        <v>0</v>
      </c>
      <c r="G9559" t="s">
        <v>27</v>
      </c>
      <c r="H9559" s="4">
        <v>45785.97446759259</v>
      </c>
      <c r="I9559" t="b">
        <v>0</v>
      </c>
      <c r="J9559" t="b">
        <v>0</v>
      </c>
      <c r="K9559" t="s">
        <v>24</v>
      </c>
      <c r="L9559" t="s">
        <v>36</v>
      </c>
      <c r="N9559">
        <v>76</v>
      </c>
      <c r="O9559" t="s">
        <v>12493</v>
      </c>
      <c r="P9559" t="s">
        <v>12268</v>
      </c>
    </row>
    <row r="9560" spans="1:16" x14ac:dyDescent="0.25">
      <c r="A9560" t="s">
        <v>0</v>
      </c>
      <c r="B9560" t="s">
        <v>565</v>
      </c>
      <c r="C9560" t="s">
        <v>87</v>
      </c>
      <c r="D9560" t="s">
        <v>3973</v>
      </c>
      <c r="E9560" t="s">
        <v>20</v>
      </c>
      <c r="F9560" t="b">
        <v>0</v>
      </c>
      <c r="G9560" t="s">
        <v>30</v>
      </c>
      <c r="H9560" s="4">
        <v>45785.975185185183</v>
      </c>
      <c r="I9560" t="b">
        <v>0</v>
      </c>
      <c r="J9560" t="b">
        <v>1</v>
      </c>
      <c r="K9560" t="s">
        <v>24</v>
      </c>
      <c r="L9560" t="s">
        <v>36</v>
      </c>
      <c r="N9560">
        <v>28.5</v>
      </c>
      <c r="O9560" t="s">
        <v>1136</v>
      </c>
      <c r="P9560" t="s">
        <v>496</v>
      </c>
    </row>
    <row r="9561" spans="1:16" x14ac:dyDescent="0.25">
      <c r="A9561" t="s">
        <v>2</v>
      </c>
      <c r="B9561" t="s">
        <v>307</v>
      </c>
      <c r="C9561" t="s">
        <v>12494</v>
      </c>
      <c r="D9561" t="s">
        <v>4178</v>
      </c>
      <c r="E9561" t="s">
        <v>20</v>
      </c>
      <c r="F9561" t="b">
        <v>0</v>
      </c>
      <c r="G9561" t="s">
        <v>41</v>
      </c>
      <c r="H9561" s="4">
        <v>45785.976064814808</v>
      </c>
      <c r="I9561" t="b">
        <v>0</v>
      </c>
      <c r="J9561" t="b">
        <v>1</v>
      </c>
      <c r="K9561" t="s">
        <v>24</v>
      </c>
      <c r="L9561" t="s">
        <v>22</v>
      </c>
      <c r="M9561">
        <v>207000</v>
      </c>
      <c r="O9561" t="s">
        <v>59</v>
      </c>
      <c r="P9561" t="s">
        <v>137</v>
      </c>
    </row>
    <row r="9562" spans="1:16" x14ac:dyDescent="0.25">
      <c r="A9562" t="s">
        <v>0</v>
      </c>
      <c r="B9562" t="s">
        <v>12495</v>
      </c>
      <c r="C9562" t="s">
        <v>829</v>
      </c>
      <c r="D9562" t="s">
        <v>5535</v>
      </c>
      <c r="E9562" t="s">
        <v>20</v>
      </c>
      <c r="F9562" t="b">
        <v>0</v>
      </c>
      <c r="G9562" t="s">
        <v>27</v>
      </c>
      <c r="H9562" s="4">
        <v>45786.0000462963</v>
      </c>
      <c r="I9562" t="b">
        <v>1</v>
      </c>
      <c r="J9562" t="b">
        <v>1</v>
      </c>
      <c r="K9562" t="s">
        <v>24</v>
      </c>
      <c r="L9562" t="s">
        <v>22</v>
      </c>
      <c r="M9562">
        <v>88582</v>
      </c>
      <c r="O9562" t="s">
        <v>1066</v>
      </c>
      <c r="P9562" t="s">
        <v>12496</v>
      </c>
    </row>
    <row r="9563" spans="1:16" x14ac:dyDescent="0.25">
      <c r="A9563" t="s">
        <v>0</v>
      </c>
      <c r="B9563" t="s">
        <v>12497</v>
      </c>
      <c r="C9563" t="s">
        <v>39</v>
      </c>
      <c r="D9563" t="s">
        <v>12498</v>
      </c>
      <c r="E9563" t="s">
        <v>20</v>
      </c>
      <c r="F9563" t="b">
        <v>1</v>
      </c>
      <c r="G9563" t="s">
        <v>27</v>
      </c>
      <c r="H9563" s="4">
        <v>45786.000138888892</v>
      </c>
      <c r="I9563" t="b">
        <v>0</v>
      </c>
      <c r="J9563" t="b">
        <v>1</v>
      </c>
      <c r="K9563" t="s">
        <v>24</v>
      </c>
      <c r="L9563" t="s">
        <v>22</v>
      </c>
      <c r="M9563">
        <v>50000</v>
      </c>
      <c r="O9563" t="s">
        <v>12499</v>
      </c>
      <c r="P9563" t="s">
        <v>1374</v>
      </c>
    </row>
    <row r="9564" spans="1:16" x14ac:dyDescent="0.25">
      <c r="A9564" t="s">
        <v>25</v>
      </c>
      <c r="B9564" t="s">
        <v>25</v>
      </c>
      <c r="C9564" t="s">
        <v>180</v>
      </c>
      <c r="D9564" t="s">
        <v>3828</v>
      </c>
      <c r="E9564" t="s">
        <v>20</v>
      </c>
      <c r="F9564" t="b">
        <v>0</v>
      </c>
      <c r="G9564" t="s">
        <v>41</v>
      </c>
      <c r="H9564" s="4">
        <v>45786.250277777777</v>
      </c>
      <c r="I9564" t="b">
        <v>1</v>
      </c>
      <c r="J9564" t="b">
        <v>1</v>
      </c>
      <c r="K9564" t="s">
        <v>24</v>
      </c>
      <c r="L9564" t="s">
        <v>22</v>
      </c>
      <c r="M9564">
        <v>117500</v>
      </c>
      <c r="O9564" t="s">
        <v>12500</v>
      </c>
      <c r="P9564" t="s">
        <v>48</v>
      </c>
    </row>
    <row r="9565" spans="1:16" x14ac:dyDescent="0.25">
      <c r="A9565" t="s">
        <v>0</v>
      </c>
      <c r="B9565" t="s">
        <v>1290</v>
      </c>
      <c r="C9565" t="s">
        <v>4508</v>
      </c>
      <c r="D9565" t="s">
        <v>12431</v>
      </c>
      <c r="E9565" t="s">
        <v>20</v>
      </c>
      <c r="F9565" t="b">
        <v>0</v>
      </c>
      <c r="G9565" t="s">
        <v>106</v>
      </c>
      <c r="H9565" s="4">
        <v>45786.270173611112</v>
      </c>
      <c r="I9565" t="b">
        <v>1</v>
      </c>
      <c r="J9565" t="b">
        <v>0</v>
      </c>
      <c r="K9565" t="s">
        <v>106</v>
      </c>
      <c r="L9565" t="s">
        <v>22</v>
      </c>
      <c r="M9565">
        <v>70000</v>
      </c>
      <c r="O9565" t="s">
        <v>3470</v>
      </c>
      <c r="P9565" t="s">
        <v>951</v>
      </c>
    </row>
    <row r="9566" spans="1:16" x14ac:dyDescent="0.25">
      <c r="A9566" t="s">
        <v>2</v>
      </c>
      <c r="B9566" t="s">
        <v>12501</v>
      </c>
      <c r="C9566" t="s">
        <v>151</v>
      </c>
      <c r="D9566" t="s">
        <v>4100</v>
      </c>
      <c r="E9566" t="s">
        <v>20</v>
      </c>
      <c r="F9566" t="b">
        <v>0</v>
      </c>
      <c r="G9566" t="s">
        <v>30</v>
      </c>
      <c r="H9566" s="4">
        <v>45786.279513888891</v>
      </c>
      <c r="I9566" t="b">
        <v>0</v>
      </c>
      <c r="J9566" t="b">
        <v>1</v>
      </c>
      <c r="K9566" t="s">
        <v>24</v>
      </c>
      <c r="L9566" t="s">
        <v>22</v>
      </c>
      <c r="M9566">
        <v>116250</v>
      </c>
      <c r="O9566" t="s">
        <v>1794</v>
      </c>
      <c r="P9566" t="s">
        <v>11665</v>
      </c>
    </row>
    <row r="9567" spans="1:16" x14ac:dyDescent="0.25">
      <c r="A9567" t="s">
        <v>89</v>
      </c>
      <c r="B9567" t="s">
        <v>12502</v>
      </c>
      <c r="C9567" t="s">
        <v>39</v>
      </c>
      <c r="D9567" t="s">
        <v>7434</v>
      </c>
      <c r="E9567" t="s">
        <v>20</v>
      </c>
      <c r="F9567" t="b">
        <v>1</v>
      </c>
      <c r="G9567" t="s">
        <v>4057</v>
      </c>
      <c r="H9567" s="4">
        <v>45786.289212962962</v>
      </c>
      <c r="I9567" t="b">
        <v>1</v>
      </c>
      <c r="J9567" t="b">
        <v>0</v>
      </c>
      <c r="K9567" t="s">
        <v>4057</v>
      </c>
      <c r="L9567" t="s">
        <v>22</v>
      </c>
      <c r="M9567">
        <v>205000</v>
      </c>
      <c r="O9567" t="s">
        <v>4052</v>
      </c>
      <c r="P9567" t="s">
        <v>12503</v>
      </c>
    </row>
    <row r="9568" spans="1:16" x14ac:dyDescent="0.25">
      <c r="A9568" t="s">
        <v>1</v>
      </c>
      <c r="B9568" t="s">
        <v>779</v>
      </c>
      <c r="C9568" t="s">
        <v>94</v>
      </c>
      <c r="D9568" t="s">
        <v>2208</v>
      </c>
      <c r="E9568" t="s">
        <v>20</v>
      </c>
      <c r="F9568" t="b">
        <v>0</v>
      </c>
      <c r="G9568" t="s">
        <v>30</v>
      </c>
      <c r="H9568" s="4">
        <v>45786.292581018519</v>
      </c>
      <c r="I9568" t="b">
        <v>0</v>
      </c>
      <c r="J9568" t="b">
        <v>1</v>
      </c>
      <c r="K9568" t="s">
        <v>24</v>
      </c>
      <c r="L9568" t="s">
        <v>36</v>
      </c>
      <c r="N9568">
        <v>21</v>
      </c>
      <c r="O9568" t="s">
        <v>3434</v>
      </c>
      <c r="P9568" t="s">
        <v>12504</v>
      </c>
    </row>
    <row r="9569" spans="1:16" x14ac:dyDescent="0.25">
      <c r="A9569" t="s">
        <v>1</v>
      </c>
      <c r="B9569" t="s">
        <v>1104</v>
      </c>
      <c r="C9569" t="s">
        <v>834</v>
      </c>
      <c r="D9569" t="s">
        <v>3973</v>
      </c>
      <c r="E9569" t="s">
        <v>20</v>
      </c>
      <c r="F9569" t="b">
        <v>0</v>
      </c>
      <c r="G9569" t="s">
        <v>52</v>
      </c>
      <c r="H9569" s="4">
        <v>45786.292824074073</v>
      </c>
      <c r="I9569" t="b">
        <v>0</v>
      </c>
      <c r="J9569" t="b">
        <v>0</v>
      </c>
      <c r="K9569" t="s">
        <v>24</v>
      </c>
      <c r="L9569" t="s">
        <v>36</v>
      </c>
      <c r="N9569">
        <v>18.875</v>
      </c>
      <c r="O9569" t="s">
        <v>12505</v>
      </c>
    </row>
    <row r="9570" spans="1:16" x14ac:dyDescent="0.25">
      <c r="A9570" t="s">
        <v>40</v>
      </c>
      <c r="B9570" t="s">
        <v>9472</v>
      </c>
      <c r="C9570" t="s">
        <v>114</v>
      </c>
      <c r="D9570" t="s">
        <v>10579</v>
      </c>
      <c r="E9570" t="s">
        <v>34</v>
      </c>
      <c r="F9570" t="b">
        <v>0</v>
      </c>
      <c r="G9570" t="s">
        <v>27</v>
      </c>
      <c r="H9570" s="4">
        <v>45786.308900462973</v>
      </c>
      <c r="I9570" t="b">
        <v>0</v>
      </c>
      <c r="J9570" t="b">
        <v>1</v>
      </c>
      <c r="K9570" t="s">
        <v>24</v>
      </c>
      <c r="L9570" t="s">
        <v>22</v>
      </c>
      <c r="M9570">
        <v>170000</v>
      </c>
      <c r="O9570" t="s">
        <v>59</v>
      </c>
      <c r="P9570" t="s">
        <v>137</v>
      </c>
    </row>
    <row r="9571" spans="1:16" x14ac:dyDescent="0.25">
      <c r="A9571" t="s">
        <v>139</v>
      </c>
      <c r="B9571" t="s">
        <v>12506</v>
      </c>
      <c r="C9571" t="s">
        <v>367</v>
      </c>
      <c r="D9571" t="s">
        <v>3973</v>
      </c>
      <c r="E9571" t="s">
        <v>20</v>
      </c>
      <c r="F9571" t="b">
        <v>0</v>
      </c>
      <c r="G9571" t="s">
        <v>27</v>
      </c>
      <c r="H9571" s="4">
        <v>45786.333506944437</v>
      </c>
      <c r="I9571" t="b">
        <v>0</v>
      </c>
      <c r="J9571" t="b">
        <v>1</v>
      </c>
      <c r="K9571" t="s">
        <v>24</v>
      </c>
      <c r="L9571" t="s">
        <v>22</v>
      </c>
      <c r="M9571">
        <v>220000</v>
      </c>
      <c r="O9571" t="s">
        <v>12507</v>
      </c>
      <c r="P9571" t="s">
        <v>12508</v>
      </c>
    </row>
    <row r="9572" spans="1:16" x14ac:dyDescent="0.25">
      <c r="A9572" t="s">
        <v>0</v>
      </c>
      <c r="B9572" t="s">
        <v>0</v>
      </c>
      <c r="C9572" t="s">
        <v>12509</v>
      </c>
      <c r="D9572" t="s">
        <v>4910</v>
      </c>
      <c r="E9572" t="s">
        <v>20</v>
      </c>
      <c r="F9572" t="b">
        <v>0</v>
      </c>
      <c r="G9572" t="s">
        <v>27</v>
      </c>
      <c r="H9572" s="4">
        <v>45786.375138888892</v>
      </c>
      <c r="I9572" t="b">
        <v>0</v>
      </c>
      <c r="J9572" t="b">
        <v>0</v>
      </c>
      <c r="K9572" t="s">
        <v>24</v>
      </c>
      <c r="L9572" t="s">
        <v>22</v>
      </c>
      <c r="M9572">
        <v>85359.5</v>
      </c>
      <c r="O9572" t="s">
        <v>12510</v>
      </c>
      <c r="P9572" t="s">
        <v>11835</v>
      </c>
    </row>
    <row r="9573" spans="1:16" x14ac:dyDescent="0.25">
      <c r="A9573" t="s">
        <v>1</v>
      </c>
      <c r="B9573" t="s">
        <v>12511</v>
      </c>
      <c r="C9573" t="s">
        <v>3385</v>
      </c>
      <c r="D9573" t="s">
        <v>3828</v>
      </c>
      <c r="E9573" t="s">
        <v>20</v>
      </c>
      <c r="F9573" t="b">
        <v>0</v>
      </c>
      <c r="G9573" t="s">
        <v>27</v>
      </c>
      <c r="H9573" s="4">
        <v>45786.376446759263</v>
      </c>
      <c r="I9573" t="b">
        <v>0</v>
      </c>
      <c r="J9573" t="b">
        <v>0</v>
      </c>
      <c r="K9573" t="s">
        <v>24</v>
      </c>
      <c r="L9573" t="s">
        <v>36</v>
      </c>
      <c r="N9573">
        <v>80.5</v>
      </c>
      <c r="O9573" t="s">
        <v>1862</v>
      </c>
      <c r="P9573" t="s">
        <v>193</v>
      </c>
    </row>
    <row r="9574" spans="1:16" x14ac:dyDescent="0.25">
      <c r="A9574" t="s">
        <v>0</v>
      </c>
      <c r="B9574" t="s">
        <v>2240</v>
      </c>
      <c r="C9574" t="s">
        <v>143</v>
      </c>
      <c r="D9574" t="s">
        <v>3973</v>
      </c>
      <c r="E9574" t="s">
        <v>20</v>
      </c>
      <c r="F9574" t="b">
        <v>0</v>
      </c>
      <c r="G9574" t="s">
        <v>35</v>
      </c>
      <c r="H9574" s="4">
        <v>45786.417395833327</v>
      </c>
      <c r="I9574" t="b">
        <v>0</v>
      </c>
      <c r="J9574" t="b">
        <v>0</v>
      </c>
      <c r="K9574" t="s">
        <v>24</v>
      </c>
      <c r="L9574" t="s">
        <v>36</v>
      </c>
      <c r="N9574">
        <v>40</v>
      </c>
      <c r="O9574" t="s">
        <v>6089</v>
      </c>
    </row>
    <row r="9575" spans="1:16" x14ac:dyDescent="0.25">
      <c r="A9575" t="s">
        <v>28</v>
      </c>
      <c r="B9575" t="s">
        <v>12512</v>
      </c>
      <c r="C9575" t="s">
        <v>509</v>
      </c>
      <c r="D9575" t="s">
        <v>3973</v>
      </c>
      <c r="E9575" t="s">
        <v>20</v>
      </c>
      <c r="F9575" t="b">
        <v>0</v>
      </c>
      <c r="G9575" t="s">
        <v>35</v>
      </c>
      <c r="H9575" s="4">
        <v>45786.417395833327</v>
      </c>
      <c r="I9575" t="b">
        <v>0</v>
      </c>
      <c r="J9575" t="b">
        <v>0</v>
      </c>
      <c r="K9575" t="s">
        <v>24</v>
      </c>
      <c r="L9575" t="s">
        <v>36</v>
      </c>
      <c r="N9575">
        <v>40</v>
      </c>
      <c r="O9575" t="s">
        <v>6089</v>
      </c>
    </row>
    <row r="9576" spans="1:16" x14ac:dyDescent="0.25">
      <c r="A9576" t="s">
        <v>2</v>
      </c>
      <c r="B9576" t="s">
        <v>609</v>
      </c>
      <c r="C9576" t="s">
        <v>124</v>
      </c>
      <c r="D9576" t="s">
        <v>2208</v>
      </c>
      <c r="E9576" t="s">
        <v>20</v>
      </c>
      <c r="F9576" t="b">
        <v>0</v>
      </c>
      <c r="G9576" t="s">
        <v>27</v>
      </c>
      <c r="H9576" s="4">
        <v>45786.434004629627</v>
      </c>
      <c r="I9576" t="b">
        <v>0</v>
      </c>
      <c r="J9576" t="b">
        <v>1</v>
      </c>
      <c r="K9576" t="s">
        <v>24</v>
      </c>
      <c r="L9576" t="s">
        <v>22</v>
      </c>
      <c r="M9576">
        <v>112750</v>
      </c>
      <c r="O9576" t="s">
        <v>12513</v>
      </c>
      <c r="P9576" t="s">
        <v>12514</v>
      </c>
    </row>
    <row r="9577" spans="1:16" x14ac:dyDescent="0.25">
      <c r="A9577" t="s">
        <v>89</v>
      </c>
      <c r="B9577" t="s">
        <v>12515</v>
      </c>
      <c r="C9577" t="s">
        <v>39</v>
      </c>
      <c r="D9577" t="s">
        <v>7434</v>
      </c>
      <c r="E9577" t="s">
        <v>20</v>
      </c>
      <c r="F9577" t="b">
        <v>1</v>
      </c>
      <c r="G9577" t="s">
        <v>1063</v>
      </c>
      <c r="H9577" s="4">
        <v>45786.436180555553</v>
      </c>
      <c r="I9577" t="b">
        <v>0</v>
      </c>
      <c r="J9577" t="b">
        <v>0</v>
      </c>
      <c r="K9577" t="s">
        <v>1063</v>
      </c>
      <c r="L9577" t="s">
        <v>22</v>
      </c>
      <c r="M9577">
        <v>80000</v>
      </c>
      <c r="O9577" t="s">
        <v>12516</v>
      </c>
      <c r="P9577" t="s">
        <v>12517</v>
      </c>
    </row>
    <row r="9578" spans="1:16" x14ac:dyDescent="0.25">
      <c r="A9578" t="s">
        <v>89</v>
      </c>
      <c r="B9578" t="s">
        <v>12518</v>
      </c>
      <c r="C9578" t="s">
        <v>39</v>
      </c>
      <c r="D9578" t="s">
        <v>12519</v>
      </c>
      <c r="E9578" t="s">
        <v>20</v>
      </c>
      <c r="F9578" t="b">
        <v>1</v>
      </c>
      <c r="G9578" t="s">
        <v>106</v>
      </c>
      <c r="H9578" s="4">
        <v>45786.437071759261</v>
      </c>
      <c r="I9578" t="b">
        <v>1</v>
      </c>
      <c r="J9578" t="b">
        <v>0</v>
      </c>
      <c r="K9578" t="s">
        <v>106</v>
      </c>
      <c r="L9578" t="s">
        <v>22</v>
      </c>
      <c r="M9578">
        <v>160000</v>
      </c>
      <c r="O9578" t="s">
        <v>3722</v>
      </c>
      <c r="P9578" t="s">
        <v>12520</v>
      </c>
    </row>
    <row r="9579" spans="1:16" x14ac:dyDescent="0.25">
      <c r="A9579" t="s">
        <v>0</v>
      </c>
      <c r="B9579" t="s">
        <v>12521</v>
      </c>
      <c r="C9579" t="s">
        <v>151</v>
      </c>
      <c r="D9579" t="s">
        <v>3973</v>
      </c>
      <c r="E9579" t="s">
        <v>20</v>
      </c>
      <c r="F9579" t="b">
        <v>0</v>
      </c>
      <c r="G9579" t="s">
        <v>30</v>
      </c>
      <c r="H9579" s="4">
        <v>45786.459178240737</v>
      </c>
      <c r="I9579" t="b">
        <v>0</v>
      </c>
      <c r="J9579" t="b">
        <v>1</v>
      </c>
      <c r="K9579" t="s">
        <v>24</v>
      </c>
      <c r="L9579" t="s">
        <v>36</v>
      </c>
      <c r="N9579">
        <v>42.040000915527337</v>
      </c>
      <c r="O9579" t="s">
        <v>2143</v>
      </c>
    </row>
    <row r="9580" spans="1:16" x14ac:dyDescent="0.25">
      <c r="A9580" t="s">
        <v>0</v>
      </c>
      <c r="B9580" t="s">
        <v>433</v>
      </c>
      <c r="C9580" t="s">
        <v>12522</v>
      </c>
      <c r="D9580" t="s">
        <v>4084</v>
      </c>
      <c r="E9580" t="s">
        <v>20</v>
      </c>
      <c r="F9580" t="b">
        <v>0</v>
      </c>
      <c r="G9580" t="s">
        <v>30</v>
      </c>
      <c r="H9580" s="4">
        <v>45786.459201388891</v>
      </c>
      <c r="I9580" t="b">
        <v>0</v>
      </c>
      <c r="J9580" t="b">
        <v>1</v>
      </c>
      <c r="K9580" t="s">
        <v>24</v>
      </c>
      <c r="L9580" t="s">
        <v>22</v>
      </c>
      <c r="M9580">
        <v>78510</v>
      </c>
      <c r="O9580" t="s">
        <v>2391</v>
      </c>
      <c r="P9580" t="s">
        <v>48</v>
      </c>
    </row>
    <row r="9581" spans="1:16" x14ac:dyDescent="0.25">
      <c r="A9581" t="s">
        <v>0</v>
      </c>
      <c r="B9581" t="s">
        <v>1098</v>
      </c>
      <c r="C9581" t="s">
        <v>332</v>
      </c>
      <c r="D9581" t="s">
        <v>3970</v>
      </c>
      <c r="E9581" t="s">
        <v>20</v>
      </c>
      <c r="F9581" t="b">
        <v>0</v>
      </c>
      <c r="G9581" t="s">
        <v>41</v>
      </c>
      <c r="H9581" s="4">
        <v>45786.460162037038</v>
      </c>
      <c r="I9581" t="b">
        <v>0</v>
      </c>
      <c r="J9581" t="b">
        <v>0</v>
      </c>
      <c r="K9581" t="s">
        <v>24</v>
      </c>
      <c r="L9581" t="s">
        <v>22</v>
      </c>
      <c r="M9581">
        <v>140000</v>
      </c>
      <c r="O9581" t="s">
        <v>1694</v>
      </c>
      <c r="P9581" t="s">
        <v>3026</v>
      </c>
    </row>
    <row r="9582" spans="1:16" x14ac:dyDescent="0.25">
      <c r="A9582" t="s">
        <v>0</v>
      </c>
      <c r="B9582" t="s">
        <v>12523</v>
      </c>
      <c r="C9582" t="s">
        <v>2234</v>
      </c>
      <c r="D9582" t="s">
        <v>3973</v>
      </c>
      <c r="E9582" t="s">
        <v>20</v>
      </c>
      <c r="F9582" t="b">
        <v>0</v>
      </c>
      <c r="G9582" t="s">
        <v>30</v>
      </c>
      <c r="H9582" s="4">
        <v>45786.500949074078</v>
      </c>
      <c r="I9582" t="b">
        <v>0</v>
      </c>
      <c r="J9582" t="b">
        <v>1</v>
      </c>
      <c r="K9582" t="s">
        <v>24</v>
      </c>
      <c r="L9582" t="s">
        <v>22</v>
      </c>
      <c r="M9582">
        <v>82500</v>
      </c>
      <c r="O9582" t="s">
        <v>12524</v>
      </c>
      <c r="P9582" t="s">
        <v>12525</v>
      </c>
    </row>
    <row r="9583" spans="1:16" x14ac:dyDescent="0.25">
      <c r="A9583" t="s">
        <v>2</v>
      </c>
      <c r="B9583" t="s">
        <v>307</v>
      </c>
      <c r="C9583" t="s">
        <v>598</v>
      </c>
      <c r="D9583" t="s">
        <v>3600</v>
      </c>
      <c r="E9583" t="s">
        <v>20</v>
      </c>
      <c r="F9583" t="b">
        <v>0</v>
      </c>
      <c r="G9583" t="s">
        <v>27</v>
      </c>
      <c r="H9583" s="4">
        <v>45786.517175925917</v>
      </c>
      <c r="I9583" t="b">
        <v>1</v>
      </c>
      <c r="J9583" t="b">
        <v>0</v>
      </c>
      <c r="K9583" t="s">
        <v>24</v>
      </c>
      <c r="L9583" t="s">
        <v>22</v>
      </c>
      <c r="M9583">
        <v>190000</v>
      </c>
      <c r="O9583" t="s">
        <v>123</v>
      </c>
      <c r="P9583" t="s">
        <v>12526</v>
      </c>
    </row>
    <row r="9584" spans="1:16" x14ac:dyDescent="0.25">
      <c r="A9584" t="s">
        <v>2</v>
      </c>
      <c r="B9584" t="s">
        <v>583</v>
      </c>
      <c r="C9584" t="s">
        <v>1082</v>
      </c>
      <c r="D9584" t="s">
        <v>4910</v>
      </c>
      <c r="E9584" t="s">
        <v>20</v>
      </c>
      <c r="F9584" t="b">
        <v>0</v>
      </c>
      <c r="G9584" t="s">
        <v>27</v>
      </c>
      <c r="H9584" s="4">
        <v>45786.517210648148</v>
      </c>
      <c r="I9584" t="b">
        <v>0</v>
      </c>
      <c r="J9584" t="b">
        <v>0</v>
      </c>
      <c r="K9584" t="s">
        <v>24</v>
      </c>
      <c r="L9584" t="s">
        <v>22</v>
      </c>
      <c r="M9584">
        <v>184799.5</v>
      </c>
      <c r="O9584" t="s">
        <v>6560</v>
      </c>
      <c r="P9584" t="s">
        <v>12527</v>
      </c>
    </row>
    <row r="9585" spans="1:16" x14ac:dyDescent="0.25">
      <c r="A9585" t="s">
        <v>1</v>
      </c>
      <c r="B9585" t="s">
        <v>168</v>
      </c>
      <c r="C9585" t="s">
        <v>12528</v>
      </c>
      <c r="D9585" t="s">
        <v>4084</v>
      </c>
      <c r="E9585" t="s">
        <v>20</v>
      </c>
      <c r="F9585" t="b">
        <v>0</v>
      </c>
      <c r="G9585" t="s">
        <v>27</v>
      </c>
      <c r="H9585" s="4">
        <v>45786.543391203697</v>
      </c>
      <c r="I9585" t="b">
        <v>0</v>
      </c>
      <c r="J9585" t="b">
        <v>1</v>
      </c>
      <c r="K9585" t="s">
        <v>24</v>
      </c>
      <c r="L9585" t="s">
        <v>22</v>
      </c>
      <c r="M9585">
        <v>200000</v>
      </c>
      <c r="O9585" t="s">
        <v>3656</v>
      </c>
      <c r="P9585" t="s">
        <v>1960</v>
      </c>
    </row>
    <row r="9586" spans="1:16" x14ac:dyDescent="0.25">
      <c r="A9586" t="s">
        <v>28</v>
      </c>
      <c r="B9586" t="s">
        <v>12529</v>
      </c>
      <c r="C9586" t="s">
        <v>49</v>
      </c>
      <c r="D9586" t="s">
        <v>4178</v>
      </c>
      <c r="E9586" t="s">
        <v>20</v>
      </c>
      <c r="F9586" t="b">
        <v>0</v>
      </c>
      <c r="G9586" t="s">
        <v>41</v>
      </c>
      <c r="H9586" s="4">
        <v>45786.543495370373</v>
      </c>
      <c r="I9586" t="b">
        <v>0</v>
      </c>
      <c r="J9586" t="b">
        <v>0</v>
      </c>
      <c r="K9586" t="s">
        <v>24</v>
      </c>
      <c r="L9586" t="s">
        <v>22</v>
      </c>
      <c r="M9586">
        <v>170000</v>
      </c>
      <c r="O9586" t="s">
        <v>12530</v>
      </c>
      <c r="P9586" t="s">
        <v>12531</v>
      </c>
    </row>
    <row r="9587" spans="1:16" x14ac:dyDescent="0.25">
      <c r="A9587" t="s">
        <v>1</v>
      </c>
      <c r="B9587" t="s">
        <v>12532</v>
      </c>
      <c r="C9587" t="s">
        <v>82</v>
      </c>
      <c r="D9587" t="s">
        <v>3973</v>
      </c>
      <c r="E9587" t="s">
        <v>20</v>
      </c>
      <c r="F9587" t="b">
        <v>0</v>
      </c>
      <c r="G9587" t="s">
        <v>27</v>
      </c>
      <c r="H9587" s="4">
        <v>45786.584768518522</v>
      </c>
      <c r="I9587" t="b">
        <v>0</v>
      </c>
      <c r="J9587" t="b">
        <v>1</v>
      </c>
      <c r="K9587" t="s">
        <v>24</v>
      </c>
      <c r="L9587" t="s">
        <v>22</v>
      </c>
      <c r="M9587">
        <v>190000</v>
      </c>
      <c r="O9587" t="s">
        <v>12533</v>
      </c>
      <c r="P9587" t="s">
        <v>221</v>
      </c>
    </row>
    <row r="9588" spans="1:16" x14ac:dyDescent="0.25">
      <c r="A9588" t="s">
        <v>1</v>
      </c>
      <c r="B9588" t="s">
        <v>5195</v>
      </c>
      <c r="C9588" t="s">
        <v>1521</v>
      </c>
      <c r="D9588" t="s">
        <v>9753</v>
      </c>
      <c r="E9588" t="s">
        <v>20</v>
      </c>
      <c r="F9588" t="b">
        <v>0</v>
      </c>
      <c r="G9588" t="s">
        <v>52</v>
      </c>
      <c r="H9588" s="4">
        <v>45786.600347222222</v>
      </c>
      <c r="I9588" t="b">
        <v>0</v>
      </c>
      <c r="J9588" t="b">
        <v>1</v>
      </c>
      <c r="K9588" t="s">
        <v>24</v>
      </c>
      <c r="L9588" t="s">
        <v>22</v>
      </c>
      <c r="M9588">
        <v>72500</v>
      </c>
      <c r="O9588" t="s">
        <v>1549</v>
      </c>
      <c r="P9588" t="s">
        <v>5196</v>
      </c>
    </row>
    <row r="9589" spans="1:16" x14ac:dyDescent="0.25">
      <c r="A9589" t="s">
        <v>1</v>
      </c>
      <c r="B9589" t="s">
        <v>12534</v>
      </c>
      <c r="C9589" t="s">
        <v>12535</v>
      </c>
      <c r="D9589" t="s">
        <v>7853</v>
      </c>
      <c r="E9589" t="s">
        <v>20</v>
      </c>
      <c r="F9589" t="b">
        <v>0</v>
      </c>
      <c r="G9589" t="s">
        <v>41</v>
      </c>
      <c r="H9589" s="4">
        <v>45786.60087962963</v>
      </c>
      <c r="I9589" t="b">
        <v>0</v>
      </c>
      <c r="J9589" t="b">
        <v>1</v>
      </c>
      <c r="K9589" t="s">
        <v>24</v>
      </c>
      <c r="L9589" t="s">
        <v>22</v>
      </c>
      <c r="M9589">
        <v>173000</v>
      </c>
      <c r="O9589" t="s">
        <v>973</v>
      </c>
      <c r="P9589" t="s">
        <v>12536</v>
      </c>
    </row>
    <row r="9590" spans="1:16" x14ac:dyDescent="0.25">
      <c r="A9590" t="s">
        <v>0</v>
      </c>
      <c r="B9590" t="s">
        <v>12537</v>
      </c>
      <c r="C9590" t="s">
        <v>12538</v>
      </c>
      <c r="D9590" t="s">
        <v>3828</v>
      </c>
      <c r="E9590" t="s">
        <v>20</v>
      </c>
      <c r="F9590" t="b">
        <v>0</v>
      </c>
      <c r="G9590" t="s">
        <v>30</v>
      </c>
      <c r="H9590" s="4">
        <v>45786.625844907408</v>
      </c>
      <c r="I9590" t="b">
        <v>0</v>
      </c>
      <c r="J9590" t="b">
        <v>1</v>
      </c>
      <c r="K9590" t="s">
        <v>24</v>
      </c>
      <c r="L9590" t="s">
        <v>22</v>
      </c>
      <c r="M9590">
        <v>85200</v>
      </c>
      <c r="O9590" t="s">
        <v>12539</v>
      </c>
      <c r="P9590" t="s">
        <v>12540</v>
      </c>
    </row>
    <row r="9591" spans="1:16" x14ac:dyDescent="0.25">
      <c r="A9591" t="s">
        <v>2</v>
      </c>
      <c r="B9591" t="s">
        <v>12541</v>
      </c>
      <c r="C9591" t="s">
        <v>33</v>
      </c>
      <c r="D9591" t="s">
        <v>3600</v>
      </c>
      <c r="E9591" t="s">
        <v>51</v>
      </c>
      <c r="F9591" t="b">
        <v>0</v>
      </c>
      <c r="G9591" t="s">
        <v>27</v>
      </c>
      <c r="H9591" s="4">
        <v>45786.642256944448</v>
      </c>
      <c r="I9591" t="b">
        <v>0</v>
      </c>
      <c r="J9591" t="b">
        <v>0</v>
      </c>
      <c r="K9591" t="s">
        <v>24</v>
      </c>
      <c r="L9591" t="s">
        <v>36</v>
      </c>
      <c r="N9591">
        <v>45</v>
      </c>
      <c r="O9591" t="s">
        <v>2796</v>
      </c>
      <c r="P9591" t="s">
        <v>12542</v>
      </c>
    </row>
    <row r="9592" spans="1:16" x14ac:dyDescent="0.25">
      <c r="A9592" t="s">
        <v>40</v>
      </c>
      <c r="B9592" t="s">
        <v>12543</v>
      </c>
      <c r="C9592" t="s">
        <v>739</v>
      </c>
      <c r="D9592" t="s">
        <v>3600</v>
      </c>
      <c r="E9592" t="s">
        <v>51</v>
      </c>
      <c r="F9592" t="b">
        <v>0</v>
      </c>
      <c r="G9592" t="s">
        <v>23</v>
      </c>
      <c r="H9592" s="4">
        <v>45786.661886574067</v>
      </c>
      <c r="I9592" t="b">
        <v>0</v>
      </c>
      <c r="J9592" t="b">
        <v>1</v>
      </c>
      <c r="K9592" t="s">
        <v>24</v>
      </c>
      <c r="L9592" t="s">
        <v>36</v>
      </c>
      <c r="N9592">
        <v>77.5</v>
      </c>
      <c r="O9592" t="s">
        <v>12544</v>
      </c>
      <c r="P9592" t="s">
        <v>12545</v>
      </c>
    </row>
    <row r="9593" spans="1:16" x14ac:dyDescent="0.25">
      <c r="A9593" t="s">
        <v>1</v>
      </c>
      <c r="B9593" t="s">
        <v>12546</v>
      </c>
      <c r="C9593" t="s">
        <v>213</v>
      </c>
      <c r="D9593" t="s">
        <v>3828</v>
      </c>
      <c r="E9593" t="s">
        <v>20</v>
      </c>
      <c r="F9593" t="b">
        <v>0</v>
      </c>
      <c r="G9593" t="s">
        <v>41</v>
      </c>
      <c r="H9593" s="4">
        <v>45786.668414351851</v>
      </c>
      <c r="I9593" t="b">
        <v>0</v>
      </c>
      <c r="J9593" t="b">
        <v>1</v>
      </c>
      <c r="K9593" t="s">
        <v>24</v>
      </c>
      <c r="L9593" t="s">
        <v>22</v>
      </c>
      <c r="M9593">
        <v>142500</v>
      </c>
      <c r="O9593" t="s">
        <v>12547</v>
      </c>
    </row>
    <row r="9594" spans="1:16" x14ac:dyDescent="0.25">
      <c r="A9594" t="s">
        <v>2</v>
      </c>
      <c r="B9594" t="s">
        <v>1159</v>
      </c>
      <c r="C9594" t="s">
        <v>283</v>
      </c>
      <c r="D9594" t="s">
        <v>3828</v>
      </c>
      <c r="E9594" t="s">
        <v>51</v>
      </c>
      <c r="F9594" t="b">
        <v>0</v>
      </c>
      <c r="G9594" t="s">
        <v>27</v>
      </c>
      <c r="H9594" s="4">
        <v>45786.683865740742</v>
      </c>
      <c r="I9594" t="b">
        <v>1</v>
      </c>
      <c r="J9594" t="b">
        <v>0</v>
      </c>
      <c r="K9594" t="s">
        <v>24</v>
      </c>
      <c r="L9594" t="s">
        <v>36</v>
      </c>
      <c r="N9594">
        <v>76.5</v>
      </c>
      <c r="O9594" t="s">
        <v>12548</v>
      </c>
      <c r="P9594" t="s">
        <v>4945</v>
      </c>
    </row>
    <row r="9595" spans="1:16" x14ac:dyDescent="0.25">
      <c r="A9595" t="s">
        <v>2</v>
      </c>
      <c r="B9595" t="s">
        <v>1213</v>
      </c>
      <c r="C9595" t="s">
        <v>1358</v>
      </c>
      <c r="D9595" t="s">
        <v>3600</v>
      </c>
      <c r="E9595" t="s">
        <v>51</v>
      </c>
      <c r="F9595" t="b">
        <v>0</v>
      </c>
      <c r="G9595" t="s">
        <v>27</v>
      </c>
      <c r="H9595" s="4">
        <v>45786.683877314812</v>
      </c>
      <c r="I9595" t="b">
        <v>1</v>
      </c>
      <c r="J9595" t="b">
        <v>0</v>
      </c>
      <c r="K9595" t="s">
        <v>24</v>
      </c>
      <c r="L9595" t="s">
        <v>36</v>
      </c>
      <c r="N9595">
        <v>60</v>
      </c>
      <c r="O9595" t="s">
        <v>11132</v>
      </c>
      <c r="P9595" t="s">
        <v>12549</v>
      </c>
    </row>
    <row r="9596" spans="1:16" x14ac:dyDescent="0.25">
      <c r="A9596" t="s">
        <v>40</v>
      </c>
      <c r="B9596" t="s">
        <v>12550</v>
      </c>
      <c r="C9596" t="s">
        <v>739</v>
      </c>
      <c r="D9596" t="s">
        <v>3973</v>
      </c>
      <c r="E9596" t="s">
        <v>51</v>
      </c>
      <c r="F9596" t="b">
        <v>0</v>
      </c>
      <c r="G9596" t="s">
        <v>27</v>
      </c>
      <c r="H9596" s="4">
        <v>45786.683877314812</v>
      </c>
      <c r="I9596" t="b">
        <v>0</v>
      </c>
      <c r="J9596" t="b">
        <v>1</v>
      </c>
      <c r="K9596" t="s">
        <v>24</v>
      </c>
      <c r="L9596" t="s">
        <v>36</v>
      </c>
      <c r="N9596">
        <v>77.5</v>
      </c>
      <c r="O9596" t="s">
        <v>3487</v>
      </c>
      <c r="P9596" t="s">
        <v>12545</v>
      </c>
    </row>
    <row r="9597" spans="1:16" x14ac:dyDescent="0.25">
      <c r="A9597" t="s">
        <v>2</v>
      </c>
      <c r="B9597" t="s">
        <v>9011</v>
      </c>
      <c r="C9597" t="s">
        <v>203</v>
      </c>
      <c r="D9597" t="s">
        <v>3957</v>
      </c>
      <c r="E9597" t="s">
        <v>20</v>
      </c>
      <c r="F9597" t="b">
        <v>0</v>
      </c>
      <c r="G9597" t="s">
        <v>27</v>
      </c>
      <c r="H9597" s="4">
        <v>45786.684039351851</v>
      </c>
      <c r="I9597" t="b">
        <v>0</v>
      </c>
      <c r="J9597" t="b">
        <v>1</v>
      </c>
      <c r="K9597" t="s">
        <v>24</v>
      </c>
      <c r="L9597" t="s">
        <v>36</v>
      </c>
      <c r="N9597">
        <v>50.870002746582031</v>
      </c>
      <c r="O9597" t="s">
        <v>1495</v>
      </c>
      <c r="P9597" t="s">
        <v>9012</v>
      </c>
    </row>
    <row r="9598" spans="1:16" x14ac:dyDescent="0.25">
      <c r="A9598" t="s">
        <v>40</v>
      </c>
      <c r="B9598" t="s">
        <v>12543</v>
      </c>
      <c r="C9598" t="s">
        <v>739</v>
      </c>
      <c r="D9598" t="s">
        <v>3973</v>
      </c>
      <c r="E9598" t="s">
        <v>51</v>
      </c>
      <c r="F9598" t="b">
        <v>0</v>
      </c>
      <c r="G9598" t="s">
        <v>41</v>
      </c>
      <c r="H9598" s="4">
        <v>45786.68408564815</v>
      </c>
      <c r="I9598" t="b">
        <v>0</v>
      </c>
      <c r="J9598" t="b">
        <v>1</v>
      </c>
      <c r="K9598" t="s">
        <v>24</v>
      </c>
      <c r="L9598" t="s">
        <v>36</v>
      </c>
      <c r="N9598">
        <v>77.5</v>
      </c>
      <c r="O9598" t="s">
        <v>3487</v>
      </c>
      <c r="P9598" t="s">
        <v>12545</v>
      </c>
    </row>
    <row r="9599" spans="1:16" x14ac:dyDescent="0.25">
      <c r="A9599" t="s">
        <v>0</v>
      </c>
      <c r="B9599" t="s">
        <v>0</v>
      </c>
      <c r="C9599" t="s">
        <v>336</v>
      </c>
      <c r="D9599" t="s">
        <v>3973</v>
      </c>
      <c r="E9599" t="s">
        <v>20</v>
      </c>
      <c r="F9599" t="b">
        <v>0</v>
      </c>
      <c r="G9599" t="s">
        <v>30</v>
      </c>
      <c r="H9599" s="4">
        <v>45786.750844907408</v>
      </c>
      <c r="I9599" t="b">
        <v>0</v>
      </c>
      <c r="J9599" t="b">
        <v>0</v>
      </c>
      <c r="K9599" t="s">
        <v>24</v>
      </c>
      <c r="L9599" t="s">
        <v>22</v>
      </c>
      <c r="M9599">
        <v>82500</v>
      </c>
      <c r="O9599" t="s">
        <v>12046</v>
      </c>
      <c r="P9599" t="s">
        <v>12551</v>
      </c>
    </row>
    <row r="9600" spans="1:16" x14ac:dyDescent="0.25">
      <c r="A9600" t="s">
        <v>1</v>
      </c>
      <c r="B9600" t="s">
        <v>1</v>
      </c>
      <c r="C9600" t="s">
        <v>817</v>
      </c>
      <c r="D9600" t="s">
        <v>3828</v>
      </c>
      <c r="E9600" t="s">
        <v>20</v>
      </c>
      <c r="F9600" t="b">
        <v>0</v>
      </c>
      <c r="G9600" t="s">
        <v>27</v>
      </c>
      <c r="H9600" s="4">
        <v>45786.751469907409</v>
      </c>
      <c r="I9600" t="b">
        <v>0</v>
      </c>
      <c r="J9600" t="b">
        <v>1</v>
      </c>
      <c r="K9600" t="s">
        <v>24</v>
      </c>
      <c r="L9600" t="s">
        <v>22</v>
      </c>
      <c r="M9600">
        <v>127500</v>
      </c>
      <c r="O9600" t="s">
        <v>12552</v>
      </c>
      <c r="P9600" t="s">
        <v>12553</v>
      </c>
    </row>
    <row r="9601" spans="1:16" x14ac:dyDescent="0.25">
      <c r="A9601" t="s">
        <v>1</v>
      </c>
      <c r="B9601" t="s">
        <v>12554</v>
      </c>
      <c r="C9601" t="s">
        <v>49</v>
      </c>
      <c r="D9601" t="s">
        <v>2208</v>
      </c>
      <c r="E9601" t="s">
        <v>20</v>
      </c>
      <c r="F9601" t="b">
        <v>0</v>
      </c>
      <c r="G9601" t="s">
        <v>41</v>
      </c>
      <c r="H9601" s="4">
        <v>45786.793414351851</v>
      </c>
      <c r="I9601" t="b">
        <v>0</v>
      </c>
      <c r="J9601" t="b">
        <v>1</v>
      </c>
      <c r="K9601" t="s">
        <v>24</v>
      </c>
      <c r="L9601" t="s">
        <v>36</v>
      </c>
      <c r="N9601">
        <v>20</v>
      </c>
      <c r="O9601" t="s">
        <v>2490</v>
      </c>
      <c r="P9601" t="s">
        <v>12555</v>
      </c>
    </row>
    <row r="9602" spans="1:16" x14ac:dyDescent="0.25">
      <c r="A9602" t="s">
        <v>2</v>
      </c>
      <c r="B9602" t="s">
        <v>2</v>
      </c>
      <c r="C9602" t="s">
        <v>633</v>
      </c>
      <c r="D9602" t="s">
        <v>131</v>
      </c>
      <c r="F9602" t="b">
        <v>0</v>
      </c>
      <c r="G9602" t="s">
        <v>41</v>
      </c>
      <c r="H9602" s="4">
        <v>45786.809131944443</v>
      </c>
      <c r="I9602" t="b">
        <v>1</v>
      </c>
      <c r="J9602" t="b">
        <v>0</v>
      </c>
      <c r="K9602" t="s">
        <v>24</v>
      </c>
      <c r="L9602" t="s">
        <v>36</v>
      </c>
      <c r="N9602">
        <v>76.875</v>
      </c>
      <c r="O9602" t="s">
        <v>131</v>
      </c>
      <c r="P9602" t="s">
        <v>3006</v>
      </c>
    </row>
    <row r="9603" spans="1:16" x14ac:dyDescent="0.25">
      <c r="A9603" t="s">
        <v>25</v>
      </c>
      <c r="B9603" t="s">
        <v>12556</v>
      </c>
      <c r="C9603" t="s">
        <v>12557</v>
      </c>
      <c r="D9603" t="s">
        <v>3957</v>
      </c>
      <c r="E9603" t="s">
        <v>20</v>
      </c>
      <c r="F9603" t="b">
        <v>0</v>
      </c>
      <c r="G9603" t="s">
        <v>30</v>
      </c>
      <c r="H9603" s="4">
        <v>45786.834270833337</v>
      </c>
      <c r="I9603" t="b">
        <v>0</v>
      </c>
      <c r="J9603" t="b">
        <v>1</v>
      </c>
      <c r="K9603" t="s">
        <v>24</v>
      </c>
      <c r="L9603" t="s">
        <v>36</v>
      </c>
      <c r="N9603">
        <v>26.654998779296879</v>
      </c>
      <c r="O9603" t="s">
        <v>12558</v>
      </c>
      <c r="P9603" t="s">
        <v>12559</v>
      </c>
    </row>
    <row r="9604" spans="1:16" x14ac:dyDescent="0.25">
      <c r="A9604" t="s">
        <v>25</v>
      </c>
      <c r="B9604" t="s">
        <v>25</v>
      </c>
      <c r="C9604" t="s">
        <v>3332</v>
      </c>
      <c r="D9604" t="s">
        <v>3973</v>
      </c>
      <c r="E9604" t="s">
        <v>20</v>
      </c>
      <c r="F9604" t="b">
        <v>0</v>
      </c>
      <c r="G9604" t="s">
        <v>27</v>
      </c>
      <c r="H9604" s="4">
        <v>45786.875104166669</v>
      </c>
      <c r="I9604" t="b">
        <v>0</v>
      </c>
      <c r="J9604" t="b">
        <v>0</v>
      </c>
      <c r="K9604" t="s">
        <v>24</v>
      </c>
      <c r="L9604" t="s">
        <v>22</v>
      </c>
      <c r="M9604">
        <v>115000</v>
      </c>
      <c r="O9604" t="s">
        <v>1921</v>
      </c>
      <c r="P9604" t="s">
        <v>12560</v>
      </c>
    </row>
    <row r="9605" spans="1:16" x14ac:dyDescent="0.25">
      <c r="A9605" t="s">
        <v>0</v>
      </c>
      <c r="B9605" t="s">
        <v>0</v>
      </c>
      <c r="C9605" t="s">
        <v>817</v>
      </c>
      <c r="D9605" t="s">
        <v>3973</v>
      </c>
      <c r="E9605" t="s">
        <v>20</v>
      </c>
      <c r="F9605" t="b">
        <v>0</v>
      </c>
      <c r="G9605" t="s">
        <v>27</v>
      </c>
      <c r="H9605" s="4">
        <v>45786.875127314823</v>
      </c>
      <c r="I9605" t="b">
        <v>0</v>
      </c>
      <c r="J9605" t="b">
        <v>0</v>
      </c>
      <c r="K9605" t="s">
        <v>24</v>
      </c>
      <c r="L9605" t="s">
        <v>22</v>
      </c>
      <c r="M9605">
        <v>95000</v>
      </c>
      <c r="O9605" t="s">
        <v>1921</v>
      </c>
      <c r="P9605" t="s">
        <v>12561</v>
      </c>
    </row>
    <row r="9606" spans="1:16" x14ac:dyDescent="0.25">
      <c r="A9606" t="s">
        <v>2</v>
      </c>
      <c r="B9606" t="s">
        <v>307</v>
      </c>
      <c r="C9606" t="s">
        <v>3537</v>
      </c>
      <c r="D9606" t="s">
        <v>2208</v>
      </c>
      <c r="E9606" t="s">
        <v>20</v>
      </c>
      <c r="F9606" t="b">
        <v>0</v>
      </c>
      <c r="G9606" t="s">
        <v>35</v>
      </c>
      <c r="H9606" s="4">
        <v>45786.89271990741</v>
      </c>
      <c r="I9606" t="b">
        <v>1</v>
      </c>
      <c r="J9606" t="b">
        <v>1</v>
      </c>
      <c r="K9606" t="s">
        <v>24</v>
      </c>
      <c r="L9606" t="s">
        <v>22</v>
      </c>
      <c r="M9606">
        <v>185000</v>
      </c>
      <c r="O9606" t="s">
        <v>2339</v>
      </c>
      <c r="P9606" t="s">
        <v>12562</v>
      </c>
    </row>
    <row r="9607" spans="1:16" x14ac:dyDescent="0.25">
      <c r="A9607" t="s">
        <v>2</v>
      </c>
      <c r="B9607" t="s">
        <v>878</v>
      </c>
      <c r="C9607" t="s">
        <v>145</v>
      </c>
      <c r="D9607" t="s">
        <v>3973</v>
      </c>
      <c r="E9607" t="s">
        <v>20</v>
      </c>
      <c r="F9607" t="b">
        <v>0</v>
      </c>
      <c r="G9607" t="s">
        <v>27</v>
      </c>
      <c r="H9607" s="4">
        <v>45786.933842592603</v>
      </c>
      <c r="I9607" t="b">
        <v>0</v>
      </c>
      <c r="J9607" t="b">
        <v>1</v>
      </c>
      <c r="K9607" t="s">
        <v>24</v>
      </c>
      <c r="L9607" t="s">
        <v>22</v>
      </c>
      <c r="M9607">
        <v>101500</v>
      </c>
      <c r="O9607" t="s">
        <v>173</v>
      </c>
      <c r="P9607" t="s">
        <v>12563</v>
      </c>
    </row>
    <row r="9608" spans="1:16" x14ac:dyDescent="0.25">
      <c r="A9608" t="s">
        <v>2</v>
      </c>
      <c r="B9608" t="s">
        <v>12564</v>
      </c>
      <c r="C9608" t="s">
        <v>386</v>
      </c>
      <c r="D9608" t="s">
        <v>3600</v>
      </c>
      <c r="E9608" t="s">
        <v>20</v>
      </c>
      <c r="F9608" t="b">
        <v>0</v>
      </c>
      <c r="G9608" t="s">
        <v>52</v>
      </c>
      <c r="H9608" s="4">
        <v>45786.935081018521</v>
      </c>
      <c r="I9608" t="b">
        <v>1</v>
      </c>
      <c r="J9608" t="b">
        <v>0</v>
      </c>
      <c r="K9608" t="s">
        <v>24</v>
      </c>
      <c r="L9608" t="s">
        <v>36</v>
      </c>
      <c r="N9608">
        <v>60</v>
      </c>
      <c r="O9608" t="s">
        <v>12565</v>
      </c>
      <c r="P9608" t="s">
        <v>12566</v>
      </c>
    </row>
    <row r="9609" spans="1:16" x14ac:dyDescent="0.25">
      <c r="A9609" t="s">
        <v>25</v>
      </c>
      <c r="B9609" t="s">
        <v>1577</v>
      </c>
      <c r="C9609" t="s">
        <v>1333</v>
      </c>
      <c r="D9609" t="s">
        <v>3957</v>
      </c>
      <c r="E9609" t="s">
        <v>34</v>
      </c>
      <c r="F9609" t="b">
        <v>0</v>
      </c>
      <c r="G9609" t="s">
        <v>27</v>
      </c>
      <c r="H9609" s="4">
        <v>45786.958472222221</v>
      </c>
      <c r="I9609" t="b">
        <v>0</v>
      </c>
      <c r="J9609" t="b">
        <v>1</v>
      </c>
      <c r="K9609" t="s">
        <v>24</v>
      </c>
      <c r="L9609" t="s">
        <v>36</v>
      </c>
      <c r="N9609">
        <v>22.694999694824219</v>
      </c>
      <c r="O9609" t="s">
        <v>12567</v>
      </c>
      <c r="P9609" t="s">
        <v>119</v>
      </c>
    </row>
    <row r="9610" spans="1:16" x14ac:dyDescent="0.25">
      <c r="A9610" t="s">
        <v>2</v>
      </c>
      <c r="B9610" t="s">
        <v>4228</v>
      </c>
      <c r="C9610" t="s">
        <v>327</v>
      </c>
      <c r="D9610" t="s">
        <v>3828</v>
      </c>
      <c r="E9610" t="s">
        <v>34</v>
      </c>
      <c r="F9610" t="b">
        <v>0</v>
      </c>
      <c r="G9610" t="s">
        <v>41</v>
      </c>
      <c r="H9610" s="4">
        <v>45786.975821759261</v>
      </c>
      <c r="I9610" t="b">
        <v>0</v>
      </c>
      <c r="J9610" t="b">
        <v>1</v>
      </c>
      <c r="K9610" t="s">
        <v>24</v>
      </c>
      <c r="L9610" t="s">
        <v>22</v>
      </c>
      <c r="M9610">
        <v>148500</v>
      </c>
      <c r="O9610" t="s">
        <v>12158</v>
      </c>
      <c r="P9610" t="s">
        <v>12568</v>
      </c>
    </row>
    <row r="9611" spans="1:16" x14ac:dyDescent="0.25">
      <c r="A9611" t="s">
        <v>0</v>
      </c>
      <c r="B9611" t="s">
        <v>12569</v>
      </c>
      <c r="C9611" t="s">
        <v>1669</v>
      </c>
      <c r="D9611" t="s">
        <v>3957</v>
      </c>
      <c r="E9611" t="s">
        <v>34</v>
      </c>
      <c r="F9611" t="b">
        <v>0</v>
      </c>
      <c r="G9611" t="s">
        <v>27</v>
      </c>
      <c r="H9611" s="4">
        <v>45787.000081018523</v>
      </c>
      <c r="I9611" t="b">
        <v>0</v>
      </c>
      <c r="J9611" t="b">
        <v>1</v>
      </c>
      <c r="K9611" t="s">
        <v>24</v>
      </c>
      <c r="L9611" t="s">
        <v>36</v>
      </c>
      <c r="N9611">
        <v>27.979999542236332</v>
      </c>
      <c r="O9611" t="s">
        <v>74</v>
      </c>
      <c r="P9611" t="s">
        <v>12570</v>
      </c>
    </row>
    <row r="9612" spans="1:16" x14ac:dyDescent="0.25">
      <c r="A9612" t="s">
        <v>0</v>
      </c>
      <c r="B9612" t="s">
        <v>12571</v>
      </c>
      <c r="C9612" t="s">
        <v>306</v>
      </c>
      <c r="D9612" t="s">
        <v>3957</v>
      </c>
      <c r="E9612" t="s">
        <v>34</v>
      </c>
      <c r="F9612" t="b">
        <v>0</v>
      </c>
      <c r="G9612" t="s">
        <v>27</v>
      </c>
      <c r="H9612" s="4">
        <v>45787.000162037039</v>
      </c>
      <c r="I9612" t="b">
        <v>0</v>
      </c>
      <c r="J9612" t="b">
        <v>0</v>
      </c>
      <c r="K9612" t="s">
        <v>24</v>
      </c>
      <c r="L9612" t="s">
        <v>36</v>
      </c>
      <c r="N9612">
        <v>24.014999389648441</v>
      </c>
      <c r="O9612" t="s">
        <v>12572</v>
      </c>
      <c r="P9612" t="s">
        <v>1647</v>
      </c>
    </row>
    <row r="9613" spans="1:16" x14ac:dyDescent="0.25">
      <c r="A9613" t="s">
        <v>0</v>
      </c>
      <c r="B9613" t="s">
        <v>7405</v>
      </c>
      <c r="C9613" t="s">
        <v>5663</v>
      </c>
      <c r="D9613" t="s">
        <v>3957</v>
      </c>
      <c r="E9613" t="s">
        <v>34</v>
      </c>
      <c r="F9613" t="b">
        <v>0</v>
      </c>
      <c r="G9613" t="s">
        <v>27</v>
      </c>
      <c r="H9613" s="4">
        <v>45787.000173611108</v>
      </c>
      <c r="I9613" t="b">
        <v>0</v>
      </c>
      <c r="J9613" t="b">
        <v>0</v>
      </c>
      <c r="K9613" t="s">
        <v>24</v>
      </c>
      <c r="L9613" t="s">
        <v>36</v>
      </c>
      <c r="N9613">
        <v>24.014999389648441</v>
      </c>
      <c r="O9613" t="s">
        <v>5664</v>
      </c>
      <c r="P9613" t="s">
        <v>3686</v>
      </c>
    </row>
    <row r="9614" spans="1:16" x14ac:dyDescent="0.25">
      <c r="A9614" t="s">
        <v>0</v>
      </c>
      <c r="B9614" t="s">
        <v>214</v>
      </c>
      <c r="C9614" t="s">
        <v>613</v>
      </c>
      <c r="D9614" t="s">
        <v>3828</v>
      </c>
      <c r="E9614" t="s">
        <v>20</v>
      </c>
      <c r="F9614" t="b">
        <v>0</v>
      </c>
      <c r="G9614" t="s">
        <v>41</v>
      </c>
      <c r="H9614" s="4">
        <v>45787.000277777777</v>
      </c>
      <c r="I9614" t="b">
        <v>0</v>
      </c>
      <c r="J9614" t="b">
        <v>0</v>
      </c>
      <c r="K9614" t="s">
        <v>24</v>
      </c>
      <c r="L9614" t="s">
        <v>22</v>
      </c>
      <c r="M9614">
        <v>72500</v>
      </c>
      <c r="O9614" t="s">
        <v>12573</v>
      </c>
      <c r="P9614" t="s">
        <v>12574</v>
      </c>
    </row>
    <row r="9615" spans="1:16" x14ac:dyDescent="0.25">
      <c r="A9615" t="s">
        <v>0</v>
      </c>
      <c r="B9615" t="s">
        <v>12575</v>
      </c>
      <c r="C9615" t="s">
        <v>7555</v>
      </c>
      <c r="D9615" t="s">
        <v>5123</v>
      </c>
      <c r="E9615" t="s">
        <v>20</v>
      </c>
      <c r="F9615" t="b">
        <v>0</v>
      </c>
      <c r="G9615" t="s">
        <v>30</v>
      </c>
      <c r="H9615" s="4">
        <v>45787.000879629632</v>
      </c>
      <c r="I9615" t="b">
        <v>0</v>
      </c>
      <c r="J9615" t="b">
        <v>1</v>
      </c>
      <c r="K9615" t="s">
        <v>24</v>
      </c>
      <c r="L9615" t="s">
        <v>22</v>
      </c>
      <c r="M9615">
        <v>162500</v>
      </c>
      <c r="O9615" t="s">
        <v>59</v>
      </c>
      <c r="P9615" t="s">
        <v>8242</v>
      </c>
    </row>
    <row r="9616" spans="1:16" x14ac:dyDescent="0.25">
      <c r="A9616" t="s">
        <v>1</v>
      </c>
      <c r="B9616" t="s">
        <v>7554</v>
      </c>
      <c r="C9616" t="s">
        <v>82</v>
      </c>
      <c r="D9616" t="s">
        <v>3973</v>
      </c>
      <c r="E9616" t="s">
        <v>20</v>
      </c>
      <c r="F9616" t="b">
        <v>0</v>
      </c>
      <c r="G9616" t="s">
        <v>27</v>
      </c>
      <c r="H9616" s="4">
        <v>45787.00136574074</v>
      </c>
      <c r="I9616" t="b">
        <v>0</v>
      </c>
      <c r="J9616" t="b">
        <v>1</v>
      </c>
      <c r="K9616" t="s">
        <v>24</v>
      </c>
      <c r="L9616" t="s">
        <v>22</v>
      </c>
      <c r="M9616">
        <v>125320</v>
      </c>
      <c r="O9616" t="s">
        <v>4194</v>
      </c>
      <c r="P9616" t="s">
        <v>149</v>
      </c>
    </row>
    <row r="9617" spans="1:16" x14ac:dyDescent="0.25">
      <c r="A9617" t="s">
        <v>28</v>
      </c>
      <c r="B9617" t="s">
        <v>849</v>
      </c>
      <c r="C9617" t="s">
        <v>12576</v>
      </c>
      <c r="D9617" t="s">
        <v>4014</v>
      </c>
      <c r="E9617" t="s">
        <v>20</v>
      </c>
      <c r="F9617" t="b">
        <v>0</v>
      </c>
      <c r="G9617" t="s">
        <v>27</v>
      </c>
      <c r="H9617" s="4">
        <v>45787.001493055563</v>
      </c>
      <c r="I9617" t="b">
        <v>0</v>
      </c>
      <c r="J9617" t="b">
        <v>1</v>
      </c>
      <c r="K9617" t="s">
        <v>24</v>
      </c>
      <c r="L9617" t="s">
        <v>22</v>
      </c>
      <c r="M9617">
        <v>220000</v>
      </c>
      <c r="O9617" t="s">
        <v>12577</v>
      </c>
      <c r="P9617" t="s">
        <v>3039</v>
      </c>
    </row>
    <row r="9618" spans="1:16" x14ac:dyDescent="0.25">
      <c r="A9618" t="s">
        <v>2</v>
      </c>
      <c r="B9618" t="s">
        <v>12578</v>
      </c>
      <c r="C9618" t="s">
        <v>801</v>
      </c>
      <c r="D9618" t="s">
        <v>2208</v>
      </c>
      <c r="E9618" t="s">
        <v>20</v>
      </c>
      <c r="F9618" t="b">
        <v>0</v>
      </c>
      <c r="G9618" t="s">
        <v>27</v>
      </c>
      <c r="H9618" s="4">
        <v>45787.017233796287</v>
      </c>
      <c r="I9618" t="b">
        <v>0</v>
      </c>
      <c r="J9618" t="b">
        <v>1</v>
      </c>
      <c r="K9618" t="s">
        <v>24</v>
      </c>
      <c r="L9618" t="s">
        <v>22</v>
      </c>
      <c r="M9618">
        <v>65000</v>
      </c>
      <c r="O9618" t="s">
        <v>12394</v>
      </c>
      <c r="P9618" t="s">
        <v>12579</v>
      </c>
    </row>
    <row r="9619" spans="1:16" x14ac:dyDescent="0.25">
      <c r="A9619" t="s">
        <v>2</v>
      </c>
      <c r="B9619" t="s">
        <v>12580</v>
      </c>
      <c r="C9619" t="s">
        <v>324</v>
      </c>
      <c r="D9619" t="s">
        <v>4014</v>
      </c>
      <c r="E9619" t="s">
        <v>20</v>
      </c>
      <c r="F9619" t="b">
        <v>0</v>
      </c>
      <c r="G9619" t="s">
        <v>27</v>
      </c>
      <c r="H9619" s="4">
        <v>45787.017256944448</v>
      </c>
      <c r="I9619" t="b">
        <v>1</v>
      </c>
      <c r="J9619" t="b">
        <v>1</v>
      </c>
      <c r="K9619" t="s">
        <v>24</v>
      </c>
      <c r="L9619" t="s">
        <v>22</v>
      </c>
      <c r="M9619">
        <v>65625</v>
      </c>
      <c r="O9619" t="s">
        <v>12581</v>
      </c>
      <c r="P9619" t="s">
        <v>12582</v>
      </c>
    </row>
    <row r="9620" spans="1:16" x14ac:dyDescent="0.25">
      <c r="A9620" t="s">
        <v>25</v>
      </c>
      <c r="B9620" t="s">
        <v>12583</v>
      </c>
      <c r="C9620" t="s">
        <v>39</v>
      </c>
      <c r="D9620" t="s">
        <v>3957</v>
      </c>
      <c r="E9620" t="s">
        <v>20</v>
      </c>
      <c r="F9620" t="b">
        <v>1</v>
      </c>
      <c r="G9620" t="s">
        <v>2641</v>
      </c>
      <c r="H9620" s="4">
        <v>45787.078958333332</v>
      </c>
      <c r="I9620" t="b">
        <v>0</v>
      </c>
      <c r="J9620" t="b">
        <v>0</v>
      </c>
      <c r="K9620" t="s">
        <v>2641</v>
      </c>
      <c r="L9620" t="s">
        <v>36</v>
      </c>
      <c r="N9620">
        <v>22.694999694824219</v>
      </c>
      <c r="O9620" t="s">
        <v>8596</v>
      </c>
      <c r="P9620" t="s">
        <v>9106</v>
      </c>
    </row>
    <row r="9621" spans="1:16" x14ac:dyDescent="0.25">
      <c r="A9621" t="s">
        <v>139</v>
      </c>
      <c r="B9621" t="s">
        <v>12584</v>
      </c>
      <c r="C9621" t="s">
        <v>2640</v>
      </c>
      <c r="D9621" t="s">
        <v>3957</v>
      </c>
      <c r="E9621" t="s">
        <v>20</v>
      </c>
      <c r="F9621" t="b">
        <v>0</v>
      </c>
      <c r="G9621" t="s">
        <v>2641</v>
      </c>
      <c r="H9621" s="4">
        <v>45787.078958333332</v>
      </c>
      <c r="I9621" t="b">
        <v>0</v>
      </c>
      <c r="J9621" t="b">
        <v>0</v>
      </c>
      <c r="K9621" t="s">
        <v>2641</v>
      </c>
      <c r="L9621" t="s">
        <v>36</v>
      </c>
      <c r="N9621">
        <v>35.774997711181641</v>
      </c>
      <c r="O9621" t="s">
        <v>8596</v>
      </c>
      <c r="P9621" t="s">
        <v>1133</v>
      </c>
    </row>
    <row r="9622" spans="1:16" x14ac:dyDescent="0.25">
      <c r="A9622" t="s">
        <v>2</v>
      </c>
      <c r="B9622" t="s">
        <v>12585</v>
      </c>
      <c r="C9622" t="s">
        <v>509</v>
      </c>
      <c r="D9622" t="s">
        <v>3957</v>
      </c>
      <c r="E9622" t="s">
        <v>20</v>
      </c>
      <c r="F9622" t="b">
        <v>0</v>
      </c>
      <c r="G9622" t="s">
        <v>27</v>
      </c>
      <c r="H9622" s="4">
        <v>45787.100532407407</v>
      </c>
      <c r="I9622" t="b">
        <v>1</v>
      </c>
      <c r="J9622" t="b">
        <v>1</v>
      </c>
      <c r="K9622" t="s">
        <v>24</v>
      </c>
      <c r="L9622" t="s">
        <v>36</v>
      </c>
      <c r="N9622">
        <v>57.060001373291023</v>
      </c>
      <c r="O9622" t="s">
        <v>800</v>
      </c>
      <c r="P9622" t="s">
        <v>12586</v>
      </c>
    </row>
    <row r="9623" spans="1:16" x14ac:dyDescent="0.25">
      <c r="A9623" t="s">
        <v>40</v>
      </c>
      <c r="B9623" t="s">
        <v>7416</v>
      </c>
      <c r="C9623" t="s">
        <v>5404</v>
      </c>
      <c r="D9623" t="s">
        <v>3957</v>
      </c>
      <c r="E9623" t="s">
        <v>20</v>
      </c>
      <c r="F9623" t="b">
        <v>0</v>
      </c>
      <c r="G9623" t="s">
        <v>27</v>
      </c>
      <c r="H9623" s="4">
        <v>45787.100543981483</v>
      </c>
      <c r="I9623" t="b">
        <v>0</v>
      </c>
      <c r="J9623" t="b">
        <v>0</v>
      </c>
      <c r="K9623" t="s">
        <v>24</v>
      </c>
      <c r="L9623" t="s">
        <v>36</v>
      </c>
      <c r="N9623">
        <v>45.745002746582031</v>
      </c>
      <c r="O9623" t="s">
        <v>1422</v>
      </c>
      <c r="P9623" t="s">
        <v>7417</v>
      </c>
    </row>
    <row r="9624" spans="1:16" x14ac:dyDescent="0.25">
      <c r="A9624" t="s">
        <v>0</v>
      </c>
      <c r="B9624" t="s">
        <v>12587</v>
      </c>
      <c r="C9624" t="s">
        <v>5287</v>
      </c>
      <c r="D9624" t="s">
        <v>7543</v>
      </c>
      <c r="E9624" t="s">
        <v>20</v>
      </c>
      <c r="F9624" t="b">
        <v>0</v>
      </c>
      <c r="G9624" t="s">
        <v>41</v>
      </c>
      <c r="H9624" s="4">
        <v>45787.250347222223</v>
      </c>
      <c r="I9624" t="b">
        <v>0</v>
      </c>
      <c r="J9624" t="b">
        <v>1</v>
      </c>
      <c r="K9624" t="s">
        <v>24</v>
      </c>
      <c r="L9624" t="s">
        <v>22</v>
      </c>
      <c r="M9624">
        <v>134984</v>
      </c>
      <c r="O9624" t="s">
        <v>43</v>
      </c>
      <c r="P9624" t="s">
        <v>1935</v>
      </c>
    </row>
    <row r="9625" spans="1:16" x14ac:dyDescent="0.25">
      <c r="A9625" t="s">
        <v>0</v>
      </c>
      <c r="B9625" t="s">
        <v>257</v>
      </c>
      <c r="C9625" t="s">
        <v>151</v>
      </c>
      <c r="D9625" t="s">
        <v>131</v>
      </c>
      <c r="F9625" t="b">
        <v>0</v>
      </c>
      <c r="G9625" t="s">
        <v>30</v>
      </c>
      <c r="H9625" s="4">
        <v>45787.250787037039</v>
      </c>
      <c r="I9625" t="b">
        <v>1</v>
      </c>
      <c r="J9625" t="b">
        <v>0</v>
      </c>
      <c r="K9625" t="s">
        <v>24</v>
      </c>
      <c r="L9625" t="s">
        <v>36</v>
      </c>
      <c r="N9625">
        <v>35.875</v>
      </c>
      <c r="O9625" t="s">
        <v>131</v>
      </c>
    </row>
    <row r="9626" spans="1:16" x14ac:dyDescent="0.25">
      <c r="A9626" t="s">
        <v>2</v>
      </c>
      <c r="B9626" t="s">
        <v>638</v>
      </c>
      <c r="C9626" t="s">
        <v>213</v>
      </c>
      <c r="D9626" t="s">
        <v>3828</v>
      </c>
      <c r="E9626" t="s">
        <v>20</v>
      </c>
      <c r="F9626" t="b">
        <v>0</v>
      </c>
      <c r="G9626" t="s">
        <v>41</v>
      </c>
      <c r="H9626" s="4">
        <v>45787.252685185187</v>
      </c>
      <c r="I9626" t="b">
        <v>0</v>
      </c>
      <c r="J9626" t="b">
        <v>1</v>
      </c>
      <c r="K9626" t="s">
        <v>24</v>
      </c>
      <c r="L9626" t="s">
        <v>22</v>
      </c>
      <c r="M9626">
        <v>128114.578125</v>
      </c>
      <c r="O9626" t="s">
        <v>7801</v>
      </c>
      <c r="P9626" t="s">
        <v>7802</v>
      </c>
    </row>
    <row r="9627" spans="1:16" x14ac:dyDescent="0.25">
      <c r="A9627" t="s">
        <v>1</v>
      </c>
      <c r="B9627" t="s">
        <v>12588</v>
      </c>
      <c r="C9627" t="s">
        <v>10547</v>
      </c>
      <c r="D9627" t="s">
        <v>6390</v>
      </c>
      <c r="E9627" t="s">
        <v>20</v>
      </c>
      <c r="F9627" t="b">
        <v>0</v>
      </c>
      <c r="G9627" t="s">
        <v>106</v>
      </c>
      <c r="H9627" s="4">
        <v>45787.255370370367</v>
      </c>
      <c r="I9627" t="b">
        <v>0</v>
      </c>
      <c r="J9627" t="b">
        <v>1</v>
      </c>
      <c r="K9627" t="s">
        <v>106</v>
      </c>
      <c r="L9627" t="s">
        <v>22</v>
      </c>
      <c r="M9627">
        <v>225000</v>
      </c>
      <c r="O9627" t="s">
        <v>12589</v>
      </c>
      <c r="P9627" t="s">
        <v>12590</v>
      </c>
    </row>
    <row r="9628" spans="1:16" x14ac:dyDescent="0.25">
      <c r="A9628" t="s">
        <v>0</v>
      </c>
      <c r="B9628" t="s">
        <v>12591</v>
      </c>
      <c r="C9628" t="s">
        <v>39</v>
      </c>
      <c r="D9628" t="s">
        <v>4093</v>
      </c>
      <c r="E9628" t="s">
        <v>51</v>
      </c>
      <c r="F9628" t="b">
        <v>1</v>
      </c>
      <c r="G9628" t="s">
        <v>760</v>
      </c>
      <c r="H9628" s="4">
        <v>45787.258113425924</v>
      </c>
      <c r="I9628" t="b">
        <v>1</v>
      </c>
      <c r="J9628" t="b">
        <v>0</v>
      </c>
      <c r="K9628" t="s">
        <v>760</v>
      </c>
      <c r="L9628" t="s">
        <v>36</v>
      </c>
      <c r="N9628">
        <v>8</v>
      </c>
      <c r="O9628" t="s">
        <v>761</v>
      </c>
    </row>
    <row r="9629" spans="1:16" x14ac:dyDescent="0.25">
      <c r="A9629" t="s">
        <v>40</v>
      </c>
      <c r="B9629" t="s">
        <v>40</v>
      </c>
      <c r="C9629" t="s">
        <v>3269</v>
      </c>
      <c r="D9629" t="s">
        <v>5535</v>
      </c>
      <c r="E9629" t="s">
        <v>20</v>
      </c>
      <c r="F9629" t="b">
        <v>0</v>
      </c>
      <c r="G9629" t="s">
        <v>27</v>
      </c>
      <c r="H9629" s="4">
        <v>45787.267141203702</v>
      </c>
      <c r="I9629" t="b">
        <v>1</v>
      </c>
      <c r="J9629" t="b">
        <v>0</v>
      </c>
      <c r="K9629" t="s">
        <v>24</v>
      </c>
      <c r="L9629" t="s">
        <v>22</v>
      </c>
      <c r="M9629">
        <v>88582</v>
      </c>
      <c r="O9629" t="s">
        <v>1066</v>
      </c>
      <c r="P9629" t="s">
        <v>12592</v>
      </c>
    </row>
    <row r="9630" spans="1:16" x14ac:dyDescent="0.25">
      <c r="A9630" t="s">
        <v>1</v>
      </c>
      <c r="B9630" t="s">
        <v>1570</v>
      </c>
      <c r="C9630" t="s">
        <v>5242</v>
      </c>
      <c r="D9630" t="s">
        <v>7543</v>
      </c>
      <c r="E9630" t="s">
        <v>34</v>
      </c>
      <c r="F9630" t="b">
        <v>0</v>
      </c>
      <c r="G9630" t="s">
        <v>314</v>
      </c>
      <c r="H9630" s="4">
        <v>45787.273495370369</v>
      </c>
      <c r="I9630" t="b">
        <v>0</v>
      </c>
      <c r="J9630" t="b">
        <v>0</v>
      </c>
      <c r="K9630" t="s">
        <v>314</v>
      </c>
      <c r="L9630" t="s">
        <v>22</v>
      </c>
      <c r="M9630">
        <v>83160</v>
      </c>
      <c r="O9630" t="s">
        <v>173</v>
      </c>
      <c r="P9630" t="s">
        <v>700</v>
      </c>
    </row>
    <row r="9631" spans="1:16" x14ac:dyDescent="0.25">
      <c r="A9631" t="s">
        <v>0</v>
      </c>
      <c r="B9631" t="s">
        <v>1246</v>
      </c>
      <c r="C9631" t="s">
        <v>768</v>
      </c>
      <c r="D9631" t="s">
        <v>4084</v>
      </c>
      <c r="F9631" t="b">
        <v>0</v>
      </c>
      <c r="G9631" t="s">
        <v>27</v>
      </c>
      <c r="H9631" s="4">
        <v>45787.333657407413</v>
      </c>
      <c r="I9631" t="b">
        <v>0</v>
      </c>
      <c r="J9631" t="b">
        <v>0</v>
      </c>
      <c r="K9631" t="s">
        <v>24</v>
      </c>
      <c r="L9631" t="s">
        <v>22</v>
      </c>
      <c r="M9631">
        <v>93176</v>
      </c>
      <c r="O9631" t="s">
        <v>9412</v>
      </c>
    </row>
    <row r="9632" spans="1:16" x14ac:dyDescent="0.25">
      <c r="A9632" t="s">
        <v>25</v>
      </c>
      <c r="B9632" t="s">
        <v>10188</v>
      </c>
      <c r="C9632" t="s">
        <v>276</v>
      </c>
      <c r="D9632" t="s">
        <v>3957</v>
      </c>
      <c r="E9632" t="s">
        <v>20</v>
      </c>
      <c r="F9632" t="b">
        <v>0</v>
      </c>
      <c r="G9632" t="s">
        <v>30</v>
      </c>
      <c r="H9632" s="4">
        <v>45787.334317129629</v>
      </c>
      <c r="I9632" t="b">
        <v>0</v>
      </c>
      <c r="J9632" t="b">
        <v>1</v>
      </c>
      <c r="K9632" t="s">
        <v>24</v>
      </c>
      <c r="L9632" t="s">
        <v>36</v>
      </c>
      <c r="N9632">
        <v>20.22500038146973</v>
      </c>
      <c r="O9632" t="s">
        <v>1330</v>
      </c>
      <c r="P9632" t="s">
        <v>5301</v>
      </c>
    </row>
    <row r="9633" spans="1:16" x14ac:dyDescent="0.25">
      <c r="A9633" t="s">
        <v>2</v>
      </c>
      <c r="B9633" t="s">
        <v>12593</v>
      </c>
      <c r="C9633" t="s">
        <v>1038</v>
      </c>
      <c r="D9633" t="s">
        <v>3957</v>
      </c>
      <c r="E9633" t="s">
        <v>20</v>
      </c>
      <c r="F9633" t="b">
        <v>0</v>
      </c>
      <c r="G9633" t="s">
        <v>35</v>
      </c>
      <c r="H9633" s="4">
        <v>45787.336516203701</v>
      </c>
      <c r="I9633" t="b">
        <v>0</v>
      </c>
      <c r="J9633" t="b">
        <v>1</v>
      </c>
      <c r="K9633" t="s">
        <v>24</v>
      </c>
      <c r="L9633" t="s">
        <v>36</v>
      </c>
      <c r="N9633">
        <v>43.830001831054688</v>
      </c>
      <c r="O9633" t="s">
        <v>3793</v>
      </c>
      <c r="P9633" t="s">
        <v>12594</v>
      </c>
    </row>
    <row r="9634" spans="1:16" x14ac:dyDescent="0.25">
      <c r="A9634" t="s">
        <v>28</v>
      </c>
      <c r="B9634" t="s">
        <v>12595</v>
      </c>
      <c r="C9634" t="s">
        <v>1810</v>
      </c>
      <c r="D9634" t="s">
        <v>3973</v>
      </c>
      <c r="E9634" t="s">
        <v>20</v>
      </c>
      <c r="F9634" t="b">
        <v>0</v>
      </c>
      <c r="G9634" t="s">
        <v>27</v>
      </c>
      <c r="H9634" s="4">
        <v>45787.377534722233</v>
      </c>
      <c r="I9634" t="b">
        <v>0</v>
      </c>
      <c r="J9634" t="b">
        <v>1</v>
      </c>
      <c r="K9634" t="s">
        <v>24</v>
      </c>
      <c r="L9634" t="s">
        <v>22</v>
      </c>
      <c r="M9634">
        <v>244000</v>
      </c>
      <c r="O9634" t="s">
        <v>3544</v>
      </c>
      <c r="P9634" t="s">
        <v>12596</v>
      </c>
    </row>
    <row r="9635" spans="1:16" x14ac:dyDescent="0.25">
      <c r="A9635" t="s">
        <v>2</v>
      </c>
      <c r="B9635" t="s">
        <v>4385</v>
      </c>
      <c r="C9635" t="s">
        <v>4229</v>
      </c>
      <c r="D9635" t="s">
        <v>2208</v>
      </c>
      <c r="E9635" t="s">
        <v>34</v>
      </c>
      <c r="F9635" t="b">
        <v>0</v>
      </c>
      <c r="G9635" t="s">
        <v>27</v>
      </c>
      <c r="H9635" s="4">
        <v>45787.419120370367</v>
      </c>
      <c r="I9635" t="b">
        <v>0</v>
      </c>
      <c r="J9635" t="b">
        <v>1</v>
      </c>
      <c r="K9635" t="s">
        <v>24</v>
      </c>
      <c r="L9635" t="s">
        <v>22</v>
      </c>
      <c r="M9635">
        <v>165000</v>
      </c>
      <c r="O9635" t="s">
        <v>428</v>
      </c>
      <c r="P9635" t="s">
        <v>7451</v>
      </c>
    </row>
    <row r="9636" spans="1:16" x14ac:dyDescent="0.25">
      <c r="A9636" t="s">
        <v>2</v>
      </c>
      <c r="B9636" t="s">
        <v>8968</v>
      </c>
      <c r="C9636" t="s">
        <v>12597</v>
      </c>
      <c r="D9636" t="s">
        <v>2208</v>
      </c>
      <c r="E9636" t="s">
        <v>34</v>
      </c>
      <c r="F9636" t="b">
        <v>0</v>
      </c>
      <c r="G9636" t="s">
        <v>30</v>
      </c>
      <c r="H9636" s="4">
        <v>45787.42015046296</v>
      </c>
      <c r="I9636" t="b">
        <v>0</v>
      </c>
      <c r="J9636" t="b">
        <v>1</v>
      </c>
      <c r="K9636" t="s">
        <v>24</v>
      </c>
      <c r="L9636" t="s">
        <v>22</v>
      </c>
      <c r="M9636">
        <v>165000</v>
      </c>
      <c r="O9636" t="s">
        <v>428</v>
      </c>
      <c r="P9636" t="s">
        <v>3695</v>
      </c>
    </row>
    <row r="9637" spans="1:16" x14ac:dyDescent="0.25">
      <c r="A9637" t="s">
        <v>0</v>
      </c>
      <c r="B9637" t="s">
        <v>12598</v>
      </c>
      <c r="C9637" t="s">
        <v>5740</v>
      </c>
      <c r="D9637" t="s">
        <v>3957</v>
      </c>
      <c r="E9637" t="s">
        <v>34</v>
      </c>
      <c r="F9637" t="b">
        <v>0</v>
      </c>
      <c r="G9637" t="s">
        <v>27</v>
      </c>
      <c r="H9637" s="4">
        <v>45787.458368055559</v>
      </c>
      <c r="I9637" t="b">
        <v>0</v>
      </c>
      <c r="J9637" t="b">
        <v>1</v>
      </c>
      <c r="K9637" t="s">
        <v>24</v>
      </c>
      <c r="L9637" t="s">
        <v>36</v>
      </c>
      <c r="N9637">
        <v>57</v>
      </c>
      <c r="O9637" t="s">
        <v>412</v>
      </c>
      <c r="P9637" t="s">
        <v>12599</v>
      </c>
    </row>
    <row r="9638" spans="1:16" x14ac:dyDescent="0.25">
      <c r="A9638" t="s">
        <v>0</v>
      </c>
      <c r="B9638" t="s">
        <v>11844</v>
      </c>
      <c r="C9638" t="s">
        <v>559</v>
      </c>
      <c r="D9638" t="s">
        <v>3957</v>
      </c>
      <c r="E9638" t="s">
        <v>34</v>
      </c>
      <c r="F9638" t="b">
        <v>0</v>
      </c>
      <c r="G9638" t="s">
        <v>27</v>
      </c>
      <c r="H9638" s="4">
        <v>45787.458425925928</v>
      </c>
      <c r="I9638" t="b">
        <v>0</v>
      </c>
      <c r="J9638" t="b">
        <v>0</v>
      </c>
      <c r="K9638" t="s">
        <v>24</v>
      </c>
      <c r="L9638" t="s">
        <v>36</v>
      </c>
      <c r="N9638">
        <v>20.670000076293949</v>
      </c>
      <c r="O9638" t="s">
        <v>2485</v>
      </c>
    </row>
    <row r="9639" spans="1:16" x14ac:dyDescent="0.25">
      <c r="A9639" t="s">
        <v>0</v>
      </c>
      <c r="B9639" t="s">
        <v>12600</v>
      </c>
      <c r="C9639" t="s">
        <v>490</v>
      </c>
      <c r="D9639" t="s">
        <v>3957</v>
      </c>
      <c r="E9639" t="s">
        <v>34</v>
      </c>
      <c r="F9639" t="b">
        <v>0</v>
      </c>
      <c r="G9639" t="s">
        <v>27</v>
      </c>
      <c r="H9639" s="4">
        <v>45787.458460648151</v>
      </c>
      <c r="I9639" t="b">
        <v>0</v>
      </c>
      <c r="J9639" t="b">
        <v>0</v>
      </c>
      <c r="K9639" t="s">
        <v>24</v>
      </c>
      <c r="L9639" t="s">
        <v>36</v>
      </c>
      <c r="N9639">
        <v>27.435001373291019</v>
      </c>
      <c r="O9639" t="s">
        <v>3356</v>
      </c>
      <c r="P9639" t="s">
        <v>48</v>
      </c>
    </row>
    <row r="9640" spans="1:16" x14ac:dyDescent="0.25">
      <c r="A9640" t="s">
        <v>0</v>
      </c>
      <c r="B9640" t="s">
        <v>12601</v>
      </c>
      <c r="C9640" t="s">
        <v>222</v>
      </c>
      <c r="D9640" t="s">
        <v>3957</v>
      </c>
      <c r="E9640" t="s">
        <v>105</v>
      </c>
      <c r="F9640" t="b">
        <v>0</v>
      </c>
      <c r="G9640" t="s">
        <v>27</v>
      </c>
      <c r="H9640" s="4">
        <v>45787.458541666667</v>
      </c>
      <c r="I9640" t="b">
        <v>1</v>
      </c>
      <c r="J9640" t="b">
        <v>1</v>
      </c>
      <c r="K9640" t="s">
        <v>24</v>
      </c>
      <c r="L9640" t="s">
        <v>36</v>
      </c>
      <c r="N9640">
        <v>27.435001373291019</v>
      </c>
      <c r="O9640" t="s">
        <v>12602</v>
      </c>
      <c r="P9640" t="s">
        <v>204</v>
      </c>
    </row>
    <row r="9641" spans="1:16" x14ac:dyDescent="0.25">
      <c r="A9641" t="s">
        <v>25</v>
      </c>
      <c r="B9641" t="s">
        <v>12603</v>
      </c>
      <c r="C9641" t="s">
        <v>509</v>
      </c>
      <c r="D9641" t="s">
        <v>3957</v>
      </c>
      <c r="E9641" t="s">
        <v>34</v>
      </c>
      <c r="F9641" t="b">
        <v>0</v>
      </c>
      <c r="G9641" t="s">
        <v>35</v>
      </c>
      <c r="H9641" s="4">
        <v>45787.458958333344</v>
      </c>
      <c r="I9641" t="b">
        <v>0</v>
      </c>
      <c r="J9641" t="b">
        <v>1</v>
      </c>
      <c r="K9641" t="s">
        <v>24</v>
      </c>
      <c r="L9641" t="s">
        <v>36</v>
      </c>
      <c r="N9641">
        <v>16.510000228881839</v>
      </c>
      <c r="O9641" t="s">
        <v>2409</v>
      </c>
      <c r="P9641" t="s">
        <v>1989</v>
      </c>
    </row>
    <row r="9642" spans="1:16" x14ac:dyDescent="0.25">
      <c r="A9642" t="s">
        <v>0</v>
      </c>
      <c r="B9642" t="s">
        <v>1139</v>
      </c>
      <c r="C9642" t="s">
        <v>292</v>
      </c>
      <c r="D9642" t="s">
        <v>3957</v>
      </c>
      <c r="E9642" t="s">
        <v>34</v>
      </c>
      <c r="F9642" t="b">
        <v>0</v>
      </c>
      <c r="G9642" t="s">
        <v>30</v>
      </c>
      <c r="H9642" s="4">
        <v>45787.459155092591</v>
      </c>
      <c r="I9642" t="b">
        <v>1</v>
      </c>
      <c r="J9642" t="b">
        <v>1</v>
      </c>
      <c r="K9642" t="s">
        <v>24</v>
      </c>
      <c r="L9642" t="s">
        <v>36</v>
      </c>
      <c r="N9642">
        <v>22.694999694824219</v>
      </c>
      <c r="O9642" t="s">
        <v>12604</v>
      </c>
    </row>
    <row r="9643" spans="1:16" x14ac:dyDescent="0.25">
      <c r="A9643" t="s">
        <v>25</v>
      </c>
      <c r="B9643" t="s">
        <v>1577</v>
      </c>
      <c r="C9643" t="s">
        <v>10983</v>
      </c>
      <c r="D9643" t="s">
        <v>3957</v>
      </c>
      <c r="E9643" t="s">
        <v>34</v>
      </c>
      <c r="F9643" t="b">
        <v>0</v>
      </c>
      <c r="G9643" t="s">
        <v>52</v>
      </c>
      <c r="H9643" s="4">
        <v>45787.459513888891</v>
      </c>
      <c r="I9643" t="b">
        <v>0</v>
      </c>
      <c r="J9643" t="b">
        <v>0</v>
      </c>
      <c r="K9643" t="s">
        <v>24</v>
      </c>
      <c r="L9643" t="s">
        <v>36</v>
      </c>
      <c r="N9643">
        <v>21.430000305175781</v>
      </c>
      <c r="O9643" t="s">
        <v>1567</v>
      </c>
      <c r="P9643" t="s">
        <v>11454</v>
      </c>
    </row>
    <row r="9644" spans="1:16" x14ac:dyDescent="0.25">
      <c r="A9644" t="s">
        <v>1</v>
      </c>
      <c r="B9644" t="s">
        <v>12605</v>
      </c>
      <c r="C9644" t="s">
        <v>185</v>
      </c>
      <c r="D9644" t="s">
        <v>3957</v>
      </c>
      <c r="E9644" t="s">
        <v>34</v>
      </c>
      <c r="F9644" t="b">
        <v>0</v>
      </c>
      <c r="G9644" t="s">
        <v>27</v>
      </c>
      <c r="H9644" s="4">
        <v>45787.459745370368</v>
      </c>
      <c r="I9644" t="b">
        <v>0</v>
      </c>
      <c r="J9644" t="b">
        <v>0</v>
      </c>
      <c r="K9644" t="s">
        <v>24</v>
      </c>
      <c r="L9644" t="s">
        <v>36</v>
      </c>
      <c r="N9644">
        <v>49.895000457763672</v>
      </c>
      <c r="O9644" t="s">
        <v>12606</v>
      </c>
    </row>
    <row r="9645" spans="1:16" x14ac:dyDescent="0.25">
      <c r="A9645" t="s">
        <v>0</v>
      </c>
      <c r="B9645" t="s">
        <v>1174</v>
      </c>
      <c r="C9645" t="s">
        <v>12607</v>
      </c>
      <c r="D9645" t="s">
        <v>3957</v>
      </c>
      <c r="E9645" t="s">
        <v>34</v>
      </c>
      <c r="F9645" t="b">
        <v>0</v>
      </c>
      <c r="G9645" t="s">
        <v>23</v>
      </c>
      <c r="H9645" s="4">
        <v>45787.475810185177</v>
      </c>
      <c r="I9645" t="b">
        <v>1</v>
      </c>
      <c r="J9645" t="b">
        <v>0</v>
      </c>
      <c r="K9645" t="s">
        <v>24</v>
      </c>
      <c r="L9645" t="s">
        <v>36</v>
      </c>
      <c r="N9645">
        <v>22.694999694824219</v>
      </c>
      <c r="O9645" t="s">
        <v>12608</v>
      </c>
    </row>
    <row r="9646" spans="1:16" x14ac:dyDescent="0.25">
      <c r="A9646" t="s">
        <v>2</v>
      </c>
      <c r="B9646" t="s">
        <v>12609</v>
      </c>
      <c r="C9646" t="s">
        <v>82</v>
      </c>
      <c r="D9646" t="s">
        <v>3970</v>
      </c>
      <c r="E9646" t="s">
        <v>20</v>
      </c>
      <c r="F9646" t="b">
        <v>0</v>
      </c>
      <c r="G9646" t="s">
        <v>23</v>
      </c>
      <c r="H9646" s="4">
        <v>45787.476273148153</v>
      </c>
      <c r="I9646" t="b">
        <v>1</v>
      </c>
      <c r="J9646" t="b">
        <v>0</v>
      </c>
      <c r="K9646" t="s">
        <v>24</v>
      </c>
      <c r="L9646" t="s">
        <v>22</v>
      </c>
      <c r="M9646">
        <v>140000</v>
      </c>
      <c r="O9646" t="s">
        <v>12610</v>
      </c>
      <c r="P9646" t="s">
        <v>12611</v>
      </c>
    </row>
    <row r="9647" spans="1:16" x14ac:dyDescent="0.25">
      <c r="A9647" t="s">
        <v>0</v>
      </c>
      <c r="B9647" t="s">
        <v>2900</v>
      </c>
      <c r="C9647" t="s">
        <v>10335</v>
      </c>
      <c r="D9647" t="s">
        <v>4084</v>
      </c>
      <c r="E9647" t="s">
        <v>20</v>
      </c>
      <c r="F9647" t="b">
        <v>0</v>
      </c>
      <c r="G9647" t="s">
        <v>27</v>
      </c>
      <c r="H9647" s="4">
        <v>45787.541921296302</v>
      </c>
      <c r="I9647" t="b">
        <v>0</v>
      </c>
      <c r="J9647" t="b">
        <v>0</v>
      </c>
      <c r="K9647" t="s">
        <v>24</v>
      </c>
      <c r="L9647" t="s">
        <v>22</v>
      </c>
      <c r="M9647">
        <v>83500</v>
      </c>
      <c r="O9647" t="s">
        <v>10336</v>
      </c>
      <c r="P9647" t="s">
        <v>100</v>
      </c>
    </row>
    <row r="9648" spans="1:16" x14ac:dyDescent="0.25">
      <c r="A9648" t="s">
        <v>0</v>
      </c>
      <c r="B9648" t="s">
        <v>3096</v>
      </c>
      <c r="C9648" t="s">
        <v>1509</v>
      </c>
      <c r="D9648" t="s">
        <v>3973</v>
      </c>
      <c r="E9648" t="s">
        <v>20</v>
      </c>
      <c r="F9648" t="b">
        <v>0</v>
      </c>
      <c r="G9648" t="s">
        <v>27</v>
      </c>
      <c r="H9648" s="4">
        <v>45787.544224537043</v>
      </c>
      <c r="I9648" t="b">
        <v>1</v>
      </c>
      <c r="J9648" t="b">
        <v>1</v>
      </c>
      <c r="K9648" t="s">
        <v>24</v>
      </c>
      <c r="L9648" t="s">
        <v>22</v>
      </c>
      <c r="M9648">
        <v>160000</v>
      </c>
      <c r="O9648" t="s">
        <v>1172</v>
      </c>
      <c r="P9648" t="s">
        <v>12612</v>
      </c>
    </row>
    <row r="9649" spans="1:16" x14ac:dyDescent="0.25">
      <c r="A9649" t="s">
        <v>2</v>
      </c>
      <c r="B9649" t="s">
        <v>12613</v>
      </c>
      <c r="C9649" t="s">
        <v>12614</v>
      </c>
      <c r="D9649" t="s">
        <v>3970</v>
      </c>
      <c r="E9649" t="s">
        <v>20</v>
      </c>
      <c r="F9649" t="b">
        <v>0</v>
      </c>
      <c r="G9649" t="s">
        <v>41</v>
      </c>
      <c r="H9649" s="4">
        <v>45787.544374999998</v>
      </c>
      <c r="I9649" t="b">
        <v>0</v>
      </c>
      <c r="J9649" t="b">
        <v>1</v>
      </c>
      <c r="K9649" t="s">
        <v>24</v>
      </c>
      <c r="L9649" t="s">
        <v>22</v>
      </c>
      <c r="M9649">
        <v>115000</v>
      </c>
      <c r="O9649" t="s">
        <v>12615</v>
      </c>
      <c r="P9649" t="s">
        <v>12616</v>
      </c>
    </row>
    <row r="9650" spans="1:16" x14ac:dyDescent="0.25">
      <c r="A9650" t="s">
        <v>25</v>
      </c>
      <c r="B9650" t="s">
        <v>12617</v>
      </c>
      <c r="C9650" t="s">
        <v>192</v>
      </c>
      <c r="D9650" t="s">
        <v>4084</v>
      </c>
      <c r="E9650" t="s">
        <v>20</v>
      </c>
      <c r="F9650" t="b">
        <v>0</v>
      </c>
      <c r="G9650" t="s">
        <v>23</v>
      </c>
      <c r="H9650" s="4">
        <v>45787.559548611112</v>
      </c>
      <c r="I9650" t="b">
        <v>0</v>
      </c>
      <c r="J9650" t="b">
        <v>0</v>
      </c>
      <c r="K9650" t="s">
        <v>24</v>
      </c>
      <c r="L9650" t="s">
        <v>22</v>
      </c>
      <c r="M9650">
        <v>115000</v>
      </c>
      <c r="O9650" t="s">
        <v>1598</v>
      </c>
      <c r="P9650" t="s">
        <v>48</v>
      </c>
    </row>
    <row r="9651" spans="1:16" x14ac:dyDescent="0.25">
      <c r="A9651" t="s">
        <v>0</v>
      </c>
      <c r="B9651" t="s">
        <v>12618</v>
      </c>
      <c r="C9651" t="s">
        <v>1722</v>
      </c>
      <c r="D9651" t="s">
        <v>7853</v>
      </c>
      <c r="E9651" t="s">
        <v>20</v>
      </c>
      <c r="F9651" t="b">
        <v>0</v>
      </c>
      <c r="G9651" t="s">
        <v>30</v>
      </c>
      <c r="H9651" s="4">
        <v>45787.584178240737</v>
      </c>
      <c r="I9651" t="b">
        <v>0</v>
      </c>
      <c r="J9651" t="b">
        <v>1</v>
      </c>
      <c r="K9651" t="s">
        <v>24</v>
      </c>
      <c r="L9651" t="s">
        <v>22</v>
      </c>
      <c r="M9651">
        <v>60996</v>
      </c>
      <c r="O9651" t="s">
        <v>12619</v>
      </c>
      <c r="P9651" t="s">
        <v>12620</v>
      </c>
    </row>
    <row r="9652" spans="1:16" x14ac:dyDescent="0.25">
      <c r="A9652" t="s">
        <v>1</v>
      </c>
      <c r="B9652" t="s">
        <v>661</v>
      </c>
      <c r="C9652" t="s">
        <v>1521</v>
      </c>
      <c r="D9652" t="s">
        <v>4084</v>
      </c>
      <c r="E9652" t="s">
        <v>20</v>
      </c>
      <c r="F9652" t="b">
        <v>0</v>
      </c>
      <c r="G9652" t="s">
        <v>52</v>
      </c>
      <c r="H9652" s="4">
        <v>45787.585543981477</v>
      </c>
      <c r="I9652" t="b">
        <v>0</v>
      </c>
      <c r="J9652" t="b">
        <v>1</v>
      </c>
      <c r="K9652" t="s">
        <v>24</v>
      </c>
      <c r="L9652" t="s">
        <v>22</v>
      </c>
      <c r="M9652">
        <v>81100</v>
      </c>
      <c r="O9652" t="s">
        <v>1549</v>
      </c>
    </row>
    <row r="9653" spans="1:16" x14ac:dyDescent="0.25">
      <c r="A9653" t="s">
        <v>2</v>
      </c>
      <c r="B9653" t="s">
        <v>12621</v>
      </c>
      <c r="C9653" t="s">
        <v>2123</v>
      </c>
      <c r="D9653" t="s">
        <v>3957</v>
      </c>
      <c r="E9653" t="s">
        <v>20</v>
      </c>
      <c r="F9653" t="b">
        <v>0</v>
      </c>
      <c r="G9653" t="s">
        <v>27</v>
      </c>
      <c r="H9653" s="4">
        <v>45787.585706018523</v>
      </c>
      <c r="I9653" t="b">
        <v>1</v>
      </c>
      <c r="J9653" t="b">
        <v>1</v>
      </c>
      <c r="K9653" t="s">
        <v>24</v>
      </c>
      <c r="L9653" t="s">
        <v>36</v>
      </c>
      <c r="N9653">
        <v>48.455001831054688</v>
      </c>
      <c r="O9653" t="s">
        <v>800</v>
      </c>
      <c r="P9653" t="s">
        <v>12586</v>
      </c>
    </row>
    <row r="9654" spans="1:16" x14ac:dyDescent="0.25">
      <c r="A9654" t="s">
        <v>89</v>
      </c>
      <c r="B9654" t="s">
        <v>12622</v>
      </c>
      <c r="C9654" t="s">
        <v>39</v>
      </c>
      <c r="D9654" t="s">
        <v>12623</v>
      </c>
      <c r="E9654" t="s">
        <v>20</v>
      </c>
      <c r="F9654" t="b">
        <v>1</v>
      </c>
      <c r="G9654" t="s">
        <v>666</v>
      </c>
      <c r="H9654" s="4">
        <v>45787.676631944443</v>
      </c>
      <c r="I9654" t="b">
        <v>1</v>
      </c>
      <c r="J9654" t="b">
        <v>0</v>
      </c>
      <c r="K9654" t="s">
        <v>666</v>
      </c>
      <c r="L9654" t="s">
        <v>36</v>
      </c>
      <c r="N9654">
        <v>40</v>
      </c>
      <c r="O9654" t="s">
        <v>12624</v>
      </c>
      <c r="P9654" t="s">
        <v>12625</v>
      </c>
    </row>
    <row r="9655" spans="1:16" x14ac:dyDescent="0.25">
      <c r="A9655" t="s">
        <v>139</v>
      </c>
      <c r="B9655" t="s">
        <v>12626</v>
      </c>
      <c r="C9655" t="s">
        <v>39</v>
      </c>
      <c r="D9655" t="s">
        <v>7658</v>
      </c>
      <c r="E9655" t="s">
        <v>20</v>
      </c>
      <c r="F9655" t="b">
        <v>1</v>
      </c>
      <c r="G9655" t="s">
        <v>414</v>
      </c>
      <c r="H9655" s="4">
        <v>45787.715300925927</v>
      </c>
      <c r="I9655" t="b">
        <v>0</v>
      </c>
      <c r="J9655" t="b">
        <v>0</v>
      </c>
      <c r="K9655" t="s">
        <v>414</v>
      </c>
      <c r="L9655" t="s">
        <v>22</v>
      </c>
      <c r="M9655">
        <v>60000</v>
      </c>
      <c r="O9655" t="s">
        <v>12627</v>
      </c>
      <c r="P9655" t="s">
        <v>12628</v>
      </c>
    </row>
    <row r="9656" spans="1:16" x14ac:dyDescent="0.25">
      <c r="A9656" t="s">
        <v>0</v>
      </c>
      <c r="B9656" t="s">
        <v>12629</v>
      </c>
      <c r="C9656" t="s">
        <v>570</v>
      </c>
      <c r="D9656" t="s">
        <v>3957</v>
      </c>
      <c r="E9656" t="s">
        <v>20</v>
      </c>
      <c r="F9656" t="b">
        <v>0</v>
      </c>
      <c r="G9656" t="s">
        <v>27</v>
      </c>
      <c r="H9656" s="4">
        <v>45787.833460648151</v>
      </c>
      <c r="I9656" t="b">
        <v>0</v>
      </c>
      <c r="J9656" t="b">
        <v>1</v>
      </c>
      <c r="K9656" t="s">
        <v>24</v>
      </c>
      <c r="L9656" t="s">
        <v>36</v>
      </c>
      <c r="N9656">
        <v>22.694999694824219</v>
      </c>
      <c r="O9656" t="s">
        <v>1901</v>
      </c>
      <c r="P9656" t="s">
        <v>119</v>
      </c>
    </row>
    <row r="9657" spans="1:16" x14ac:dyDescent="0.25">
      <c r="A9657" t="s">
        <v>0</v>
      </c>
      <c r="B9657" t="s">
        <v>12630</v>
      </c>
      <c r="C9657" t="s">
        <v>39</v>
      </c>
      <c r="D9657" t="s">
        <v>3957</v>
      </c>
      <c r="E9657" t="s">
        <v>20</v>
      </c>
      <c r="F9657" t="b">
        <v>1</v>
      </c>
      <c r="G9657" t="s">
        <v>27</v>
      </c>
      <c r="H9657" s="4">
        <v>45787.833506944437</v>
      </c>
      <c r="I9657" t="b">
        <v>0</v>
      </c>
      <c r="J9657" t="b">
        <v>0</v>
      </c>
      <c r="K9657" t="s">
        <v>24</v>
      </c>
      <c r="L9657" t="s">
        <v>36</v>
      </c>
      <c r="N9657">
        <v>30.264999389648441</v>
      </c>
      <c r="O9657" t="s">
        <v>12631</v>
      </c>
      <c r="P9657" t="s">
        <v>2430</v>
      </c>
    </row>
    <row r="9658" spans="1:16" x14ac:dyDescent="0.25">
      <c r="A9658" t="s">
        <v>0</v>
      </c>
      <c r="B9658" t="s">
        <v>12632</v>
      </c>
      <c r="C9658" t="s">
        <v>1270</v>
      </c>
      <c r="D9658" t="s">
        <v>3957</v>
      </c>
      <c r="E9658" t="s">
        <v>20</v>
      </c>
      <c r="F9658" t="b">
        <v>0</v>
      </c>
      <c r="G9658" t="s">
        <v>23</v>
      </c>
      <c r="H9658" s="4">
        <v>45787.850937499999</v>
      </c>
      <c r="I9658" t="b">
        <v>0</v>
      </c>
      <c r="J9658" t="b">
        <v>1</v>
      </c>
      <c r="K9658" t="s">
        <v>24</v>
      </c>
      <c r="L9658" t="s">
        <v>36</v>
      </c>
      <c r="N9658">
        <v>18.815000534057621</v>
      </c>
      <c r="O9658" t="s">
        <v>1901</v>
      </c>
      <c r="P9658" t="s">
        <v>119</v>
      </c>
    </row>
    <row r="9659" spans="1:16" x14ac:dyDescent="0.25">
      <c r="A9659" t="s">
        <v>0</v>
      </c>
      <c r="B9659" t="s">
        <v>12633</v>
      </c>
      <c r="C9659" t="s">
        <v>179</v>
      </c>
      <c r="D9659" t="s">
        <v>3957</v>
      </c>
      <c r="E9659" t="s">
        <v>34</v>
      </c>
      <c r="F9659" t="b">
        <v>0</v>
      </c>
      <c r="G9659" t="s">
        <v>27</v>
      </c>
      <c r="H9659" s="4">
        <v>45787.958506944437</v>
      </c>
      <c r="I9659" t="b">
        <v>0</v>
      </c>
      <c r="J9659" t="b">
        <v>1</v>
      </c>
      <c r="K9659" t="s">
        <v>24</v>
      </c>
      <c r="L9659" t="s">
        <v>36</v>
      </c>
      <c r="N9659">
        <v>23.694999694824219</v>
      </c>
      <c r="O9659" t="s">
        <v>12634</v>
      </c>
      <c r="P9659" t="s">
        <v>204</v>
      </c>
    </row>
    <row r="9660" spans="1:16" x14ac:dyDescent="0.25">
      <c r="A9660" t="s">
        <v>0</v>
      </c>
      <c r="B9660" t="s">
        <v>731</v>
      </c>
      <c r="C9660" t="s">
        <v>12607</v>
      </c>
      <c r="D9660" t="s">
        <v>3957</v>
      </c>
      <c r="E9660" t="s">
        <v>34</v>
      </c>
      <c r="F9660" t="b">
        <v>0</v>
      </c>
      <c r="G9660" t="s">
        <v>52</v>
      </c>
      <c r="H9660" s="4">
        <v>45787.95957175926</v>
      </c>
      <c r="I9660" t="b">
        <v>1</v>
      </c>
      <c r="J9660" t="b">
        <v>0</v>
      </c>
      <c r="K9660" t="s">
        <v>24</v>
      </c>
      <c r="L9660" t="s">
        <v>36</v>
      </c>
      <c r="N9660">
        <v>22.694999694824219</v>
      </c>
      <c r="O9660" t="s">
        <v>12608</v>
      </c>
    </row>
    <row r="9661" spans="1:16" x14ac:dyDescent="0.25">
      <c r="A9661" t="s">
        <v>1</v>
      </c>
      <c r="B9661" t="s">
        <v>12635</v>
      </c>
      <c r="C9661" t="s">
        <v>1096</v>
      </c>
      <c r="D9661" t="s">
        <v>3957</v>
      </c>
      <c r="E9661" t="s">
        <v>34</v>
      </c>
      <c r="F9661" t="b">
        <v>0</v>
      </c>
      <c r="G9661" t="s">
        <v>27</v>
      </c>
      <c r="H9661" s="4">
        <v>45787.959745370368</v>
      </c>
      <c r="I9661" t="b">
        <v>0</v>
      </c>
      <c r="J9661" t="b">
        <v>0</v>
      </c>
      <c r="K9661" t="s">
        <v>24</v>
      </c>
      <c r="L9661" t="s">
        <v>36</v>
      </c>
      <c r="N9661">
        <v>44.034999847412109</v>
      </c>
      <c r="O9661" t="s">
        <v>1422</v>
      </c>
      <c r="P9661" t="s">
        <v>12636</v>
      </c>
    </row>
    <row r="9662" spans="1:16" x14ac:dyDescent="0.25">
      <c r="A9662" t="s">
        <v>2</v>
      </c>
      <c r="B9662" t="s">
        <v>12637</v>
      </c>
      <c r="C9662" t="s">
        <v>1752</v>
      </c>
      <c r="D9662" t="s">
        <v>3957</v>
      </c>
      <c r="E9662" t="s">
        <v>34</v>
      </c>
      <c r="F9662" t="b">
        <v>0</v>
      </c>
      <c r="G9662" t="s">
        <v>30</v>
      </c>
      <c r="H9662" s="4">
        <v>45787.961689814823</v>
      </c>
      <c r="I9662" t="b">
        <v>0</v>
      </c>
      <c r="J9662" t="b">
        <v>1</v>
      </c>
      <c r="K9662" t="s">
        <v>24</v>
      </c>
      <c r="L9662" t="s">
        <v>36</v>
      </c>
      <c r="N9662">
        <v>54.130001068115227</v>
      </c>
      <c r="O9662" t="s">
        <v>2944</v>
      </c>
      <c r="P9662" t="s">
        <v>12638</v>
      </c>
    </row>
    <row r="9663" spans="1:16" x14ac:dyDescent="0.25">
      <c r="A9663" t="s">
        <v>2</v>
      </c>
      <c r="B9663" t="s">
        <v>7528</v>
      </c>
      <c r="C9663" t="s">
        <v>7529</v>
      </c>
      <c r="D9663" t="s">
        <v>3828</v>
      </c>
      <c r="E9663" t="s">
        <v>20</v>
      </c>
      <c r="F9663" t="b">
        <v>0</v>
      </c>
      <c r="G9663" t="s">
        <v>23</v>
      </c>
      <c r="H9663" s="4">
        <v>45788.059699074067</v>
      </c>
      <c r="I9663" t="b">
        <v>1</v>
      </c>
      <c r="J9663" t="b">
        <v>1</v>
      </c>
      <c r="K9663" t="s">
        <v>24</v>
      </c>
      <c r="L9663" t="s">
        <v>22</v>
      </c>
      <c r="M9663">
        <v>46000</v>
      </c>
      <c r="O9663" t="s">
        <v>7530</v>
      </c>
      <c r="P9663" t="s">
        <v>3540</v>
      </c>
    </row>
    <row r="9664" spans="1:16" x14ac:dyDescent="0.25">
      <c r="A9664" t="s">
        <v>0</v>
      </c>
      <c r="B9664" t="s">
        <v>12639</v>
      </c>
      <c r="C9664" t="s">
        <v>540</v>
      </c>
      <c r="D9664" t="s">
        <v>3957</v>
      </c>
      <c r="E9664" t="s">
        <v>20</v>
      </c>
      <c r="F9664" t="b">
        <v>0</v>
      </c>
      <c r="G9664" t="s">
        <v>27</v>
      </c>
      <c r="H9664" s="4">
        <v>45788.083449074067</v>
      </c>
      <c r="I9664" t="b">
        <v>0</v>
      </c>
      <c r="J9664" t="b">
        <v>0</v>
      </c>
      <c r="K9664" t="s">
        <v>24</v>
      </c>
      <c r="L9664" t="s">
        <v>36</v>
      </c>
      <c r="N9664">
        <v>26.389999389648441</v>
      </c>
      <c r="O9664" t="s">
        <v>2288</v>
      </c>
      <c r="P9664" t="s">
        <v>1295</v>
      </c>
    </row>
    <row r="9665" spans="1:16" x14ac:dyDescent="0.25">
      <c r="A9665" t="s">
        <v>40</v>
      </c>
      <c r="B9665" t="s">
        <v>12640</v>
      </c>
      <c r="C9665" t="s">
        <v>118</v>
      </c>
      <c r="D9665" t="s">
        <v>3957</v>
      </c>
      <c r="E9665" t="s">
        <v>20</v>
      </c>
      <c r="F9665" t="b">
        <v>0</v>
      </c>
      <c r="G9665" t="s">
        <v>27</v>
      </c>
      <c r="H9665" s="4">
        <v>45788.084872685176</v>
      </c>
      <c r="I9665" t="b">
        <v>0</v>
      </c>
      <c r="J9665" t="b">
        <v>1</v>
      </c>
      <c r="K9665" t="s">
        <v>24</v>
      </c>
      <c r="L9665" t="s">
        <v>36</v>
      </c>
      <c r="N9665">
        <v>39.069999694824219</v>
      </c>
      <c r="O9665" t="s">
        <v>7552</v>
      </c>
      <c r="P9665" t="s">
        <v>7553</v>
      </c>
    </row>
    <row r="9666" spans="1:16" x14ac:dyDescent="0.25">
      <c r="A9666" t="s">
        <v>2</v>
      </c>
      <c r="B9666" t="s">
        <v>12641</v>
      </c>
      <c r="C9666" t="s">
        <v>9008</v>
      </c>
      <c r="D9666" t="s">
        <v>3957</v>
      </c>
      <c r="E9666" t="s">
        <v>20</v>
      </c>
      <c r="F9666" t="b">
        <v>0</v>
      </c>
      <c r="G9666" t="s">
        <v>27</v>
      </c>
      <c r="H9666" s="4">
        <v>45788.085787037038</v>
      </c>
      <c r="I9666" t="b">
        <v>0</v>
      </c>
      <c r="J9666" t="b">
        <v>1</v>
      </c>
      <c r="K9666" t="s">
        <v>24</v>
      </c>
      <c r="L9666" t="s">
        <v>36</v>
      </c>
      <c r="N9666">
        <v>45.745002746582031</v>
      </c>
      <c r="O9666" t="s">
        <v>2412</v>
      </c>
      <c r="P9666" t="s">
        <v>12642</v>
      </c>
    </row>
    <row r="9667" spans="1:16" x14ac:dyDescent="0.25">
      <c r="A9667" t="s">
        <v>2</v>
      </c>
      <c r="B9667" t="s">
        <v>687</v>
      </c>
      <c r="C9667" t="s">
        <v>160</v>
      </c>
      <c r="D9667" t="s">
        <v>3957</v>
      </c>
      <c r="E9667" t="s">
        <v>20</v>
      </c>
      <c r="F9667" t="b">
        <v>0</v>
      </c>
      <c r="G9667" t="s">
        <v>35</v>
      </c>
      <c r="H9667" s="4">
        <v>45788.086435185192</v>
      </c>
      <c r="I9667" t="b">
        <v>1</v>
      </c>
      <c r="J9667" t="b">
        <v>1</v>
      </c>
      <c r="K9667" t="s">
        <v>24</v>
      </c>
      <c r="L9667" t="s">
        <v>36</v>
      </c>
      <c r="N9667">
        <v>80</v>
      </c>
      <c r="O9667" t="s">
        <v>1650</v>
      </c>
      <c r="P9667" t="s">
        <v>12643</v>
      </c>
    </row>
    <row r="9668" spans="1:16" x14ac:dyDescent="0.25">
      <c r="A9668" t="s">
        <v>0</v>
      </c>
      <c r="B9668" t="s">
        <v>12644</v>
      </c>
      <c r="C9668" t="s">
        <v>82</v>
      </c>
      <c r="D9668" t="s">
        <v>3600</v>
      </c>
      <c r="E9668" t="s">
        <v>20</v>
      </c>
      <c r="F9668" t="b">
        <v>0</v>
      </c>
      <c r="G9668" t="s">
        <v>27</v>
      </c>
      <c r="H9668" s="4">
        <v>45788.250034722223</v>
      </c>
      <c r="I9668" t="b">
        <v>0</v>
      </c>
      <c r="J9668" t="b">
        <v>1</v>
      </c>
      <c r="K9668" t="s">
        <v>24</v>
      </c>
      <c r="L9668" t="s">
        <v>22</v>
      </c>
      <c r="M9668">
        <v>169311</v>
      </c>
      <c r="O9668" t="s">
        <v>43</v>
      </c>
      <c r="P9668" t="s">
        <v>1657</v>
      </c>
    </row>
    <row r="9669" spans="1:16" x14ac:dyDescent="0.25">
      <c r="A9669" t="s">
        <v>0</v>
      </c>
      <c r="B9669" t="s">
        <v>12645</v>
      </c>
      <c r="C9669" t="s">
        <v>151</v>
      </c>
      <c r="D9669" t="s">
        <v>4100</v>
      </c>
      <c r="E9669" t="s">
        <v>20</v>
      </c>
      <c r="F9669" t="b">
        <v>0</v>
      </c>
      <c r="G9669" t="s">
        <v>30</v>
      </c>
      <c r="H9669" s="4">
        <v>45788.250902777778</v>
      </c>
      <c r="I9669" t="b">
        <v>0</v>
      </c>
      <c r="J9669" t="b">
        <v>1</v>
      </c>
      <c r="K9669" t="s">
        <v>24</v>
      </c>
      <c r="L9669" t="s">
        <v>22</v>
      </c>
      <c r="M9669">
        <v>122000</v>
      </c>
      <c r="O9669" t="s">
        <v>1794</v>
      </c>
      <c r="P9669" t="s">
        <v>850</v>
      </c>
    </row>
    <row r="9670" spans="1:16" x14ac:dyDescent="0.25">
      <c r="A9670" t="s">
        <v>19</v>
      </c>
      <c r="B9670" t="s">
        <v>12646</v>
      </c>
      <c r="C9670" t="s">
        <v>39</v>
      </c>
      <c r="D9670" t="s">
        <v>3600</v>
      </c>
      <c r="E9670" t="s">
        <v>20</v>
      </c>
      <c r="F9670" t="b">
        <v>1</v>
      </c>
      <c r="G9670" t="s">
        <v>35</v>
      </c>
      <c r="H9670" s="4">
        <v>45788.252118055563</v>
      </c>
      <c r="I9670" t="b">
        <v>0</v>
      </c>
      <c r="J9670" t="b">
        <v>1</v>
      </c>
      <c r="K9670" t="s">
        <v>24</v>
      </c>
      <c r="L9670" t="s">
        <v>22</v>
      </c>
      <c r="M9670">
        <v>273930</v>
      </c>
      <c r="O9670" t="s">
        <v>759</v>
      </c>
      <c r="P9670" t="s">
        <v>2237</v>
      </c>
    </row>
    <row r="9671" spans="1:16" x14ac:dyDescent="0.25">
      <c r="A9671" t="s">
        <v>19</v>
      </c>
      <c r="B9671" t="s">
        <v>12647</v>
      </c>
      <c r="C9671" t="s">
        <v>140</v>
      </c>
      <c r="D9671" t="s">
        <v>3973</v>
      </c>
      <c r="E9671" t="s">
        <v>20</v>
      </c>
      <c r="F9671" t="b">
        <v>0</v>
      </c>
      <c r="G9671" t="s">
        <v>35</v>
      </c>
      <c r="H9671" s="4">
        <v>45788.252118055563</v>
      </c>
      <c r="I9671" t="b">
        <v>0</v>
      </c>
      <c r="J9671" t="b">
        <v>1</v>
      </c>
      <c r="K9671" t="s">
        <v>24</v>
      </c>
      <c r="L9671" t="s">
        <v>22</v>
      </c>
      <c r="M9671">
        <v>168500</v>
      </c>
      <c r="O9671" t="s">
        <v>3592</v>
      </c>
      <c r="P9671" t="s">
        <v>12648</v>
      </c>
    </row>
    <row r="9672" spans="1:16" x14ac:dyDescent="0.25">
      <c r="A9672" t="s">
        <v>1</v>
      </c>
      <c r="B9672" t="s">
        <v>2979</v>
      </c>
      <c r="C9672" t="s">
        <v>6621</v>
      </c>
      <c r="D9672" t="s">
        <v>4014</v>
      </c>
      <c r="E9672" t="s">
        <v>20</v>
      </c>
      <c r="F9672" t="b">
        <v>0</v>
      </c>
      <c r="G9672" t="s">
        <v>106</v>
      </c>
      <c r="H9672" s="4">
        <v>45788.255960648137</v>
      </c>
      <c r="I9672" t="b">
        <v>0</v>
      </c>
      <c r="J9672" t="b">
        <v>0</v>
      </c>
      <c r="K9672" t="s">
        <v>106</v>
      </c>
      <c r="L9672" t="s">
        <v>22</v>
      </c>
      <c r="M9672">
        <v>232200</v>
      </c>
      <c r="O9672" t="s">
        <v>1548</v>
      </c>
      <c r="P9672" t="s">
        <v>12649</v>
      </c>
    </row>
    <row r="9673" spans="1:16" x14ac:dyDescent="0.25">
      <c r="A9673" t="s">
        <v>0</v>
      </c>
      <c r="B9673" t="s">
        <v>433</v>
      </c>
      <c r="C9673" t="s">
        <v>39</v>
      </c>
      <c r="D9673" t="s">
        <v>7434</v>
      </c>
      <c r="E9673" t="s">
        <v>20</v>
      </c>
      <c r="F9673" t="b">
        <v>1</v>
      </c>
      <c r="G9673" t="s">
        <v>12650</v>
      </c>
      <c r="H9673" s="4">
        <v>45788.286180555559</v>
      </c>
      <c r="I9673" t="b">
        <v>1</v>
      </c>
      <c r="J9673" t="b">
        <v>0</v>
      </c>
      <c r="K9673" t="s">
        <v>12650</v>
      </c>
      <c r="L9673" t="s">
        <v>22</v>
      </c>
      <c r="M9673">
        <v>100000</v>
      </c>
      <c r="O9673" t="s">
        <v>12651</v>
      </c>
      <c r="P9673" t="s">
        <v>678</v>
      </c>
    </row>
    <row r="9674" spans="1:16" x14ac:dyDescent="0.25">
      <c r="A9674" t="s">
        <v>0</v>
      </c>
      <c r="B9674" t="s">
        <v>12652</v>
      </c>
      <c r="C9674" t="s">
        <v>236</v>
      </c>
      <c r="D9674" t="s">
        <v>3957</v>
      </c>
      <c r="E9674" t="s">
        <v>20</v>
      </c>
      <c r="F9674" t="b">
        <v>0</v>
      </c>
      <c r="G9674" t="s">
        <v>27</v>
      </c>
      <c r="H9674" s="4">
        <v>45788.333541666667</v>
      </c>
      <c r="I9674" t="b">
        <v>0</v>
      </c>
      <c r="J9674" t="b">
        <v>0</v>
      </c>
      <c r="K9674" t="s">
        <v>24</v>
      </c>
      <c r="L9674" t="s">
        <v>36</v>
      </c>
      <c r="N9674">
        <v>27.435001373291019</v>
      </c>
      <c r="O9674" t="s">
        <v>8594</v>
      </c>
      <c r="P9674" t="s">
        <v>12653</v>
      </c>
    </row>
    <row r="9675" spans="1:16" x14ac:dyDescent="0.25">
      <c r="A9675" t="s">
        <v>0</v>
      </c>
      <c r="B9675" t="s">
        <v>288</v>
      </c>
      <c r="C9675" t="s">
        <v>9359</v>
      </c>
      <c r="D9675" t="s">
        <v>4084</v>
      </c>
      <c r="E9675" t="s">
        <v>20</v>
      </c>
      <c r="F9675" t="b">
        <v>0</v>
      </c>
      <c r="G9675" t="s">
        <v>27</v>
      </c>
      <c r="H9675" s="4">
        <v>45788.416979166657</v>
      </c>
      <c r="I9675" t="b">
        <v>0</v>
      </c>
      <c r="J9675" t="b">
        <v>0</v>
      </c>
      <c r="K9675" t="s">
        <v>24</v>
      </c>
      <c r="L9675" t="s">
        <v>22</v>
      </c>
      <c r="M9675">
        <v>100500</v>
      </c>
      <c r="O9675" t="s">
        <v>9360</v>
      </c>
      <c r="P9675" t="s">
        <v>3836</v>
      </c>
    </row>
    <row r="9676" spans="1:16" x14ac:dyDescent="0.25">
      <c r="A9676" t="s">
        <v>25</v>
      </c>
      <c r="B9676" t="s">
        <v>11632</v>
      </c>
      <c r="C9676" t="s">
        <v>180</v>
      </c>
      <c r="D9676" t="s">
        <v>4084</v>
      </c>
      <c r="E9676" t="s">
        <v>20</v>
      </c>
      <c r="F9676" t="b">
        <v>0</v>
      </c>
      <c r="G9676" t="s">
        <v>41</v>
      </c>
      <c r="H9676" s="4">
        <v>45788.417361111111</v>
      </c>
      <c r="I9676" t="b">
        <v>0</v>
      </c>
      <c r="J9676" t="b">
        <v>0</v>
      </c>
      <c r="K9676" t="s">
        <v>24</v>
      </c>
      <c r="L9676" t="s">
        <v>22</v>
      </c>
      <c r="M9676">
        <v>142000</v>
      </c>
      <c r="O9676" t="s">
        <v>11633</v>
      </c>
      <c r="P9676" t="s">
        <v>11634</v>
      </c>
    </row>
    <row r="9677" spans="1:16" x14ac:dyDescent="0.25">
      <c r="A9677" t="s">
        <v>1</v>
      </c>
      <c r="B9677" t="s">
        <v>12654</v>
      </c>
      <c r="C9677" t="s">
        <v>140</v>
      </c>
      <c r="D9677" t="s">
        <v>3970</v>
      </c>
      <c r="E9677" t="s">
        <v>20</v>
      </c>
      <c r="F9677" t="b">
        <v>0</v>
      </c>
      <c r="G9677" t="s">
        <v>35</v>
      </c>
      <c r="H9677" s="4">
        <v>45788.41878472222</v>
      </c>
      <c r="I9677" t="b">
        <v>0</v>
      </c>
      <c r="J9677" t="b">
        <v>1</v>
      </c>
      <c r="K9677" t="s">
        <v>24</v>
      </c>
      <c r="L9677" t="s">
        <v>22</v>
      </c>
      <c r="M9677">
        <v>160500</v>
      </c>
      <c r="O9677" t="s">
        <v>11028</v>
      </c>
      <c r="P9677" t="s">
        <v>447</v>
      </c>
    </row>
    <row r="9678" spans="1:16" x14ac:dyDescent="0.25">
      <c r="A9678" t="s">
        <v>40</v>
      </c>
      <c r="B9678" t="s">
        <v>3753</v>
      </c>
      <c r="C9678" t="s">
        <v>12597</v>
      </c>
      <c r="D9678" t="s">
        <v>2208</v>
      </c>
      <c r="E9678" t="s">
        <v>34</v>
      </c>
      <c r="F9678" t="b">
        <v>0</v>
      </c>
      <c r="G9678" t="s">
        <v>27</v>
      </c>
      <c r="H9678" s="4">
        <v>45788.419236111113</v>
      </c>
      <c r="I9678" t="b">
        <v>0</v>
      </c>
      <c r="J9678" t="b">
        <v>1</v>
      </c>
      <c r="K9678" t="s">
        <v>24</v>
      </c>
      <c r="L9678" t="s">
        <v>22</v>
      </c>
      <c r="M9678">
        <v>240000</v>
      </c>
      <c r="O9678" t="s">
        <v>428</v>
      </c>
      <c r="P9678" t="s">
        <v>12655</v>
      </c>
    </row>
    <row r="9679" spans="1:16" x14ac:dyDescent="0.25">
      <c r="A9679" t="s">
        <v>0</v>
      </c>
      <c r="B9679" t="s">
        <v>12656</v>
      </c>
      <c r="C9679" t="s">
        <v>1031</v>
      </c>
      <c r="D9679" t="s">
        <v>3957</v>
      </c>
      <c r="E9679" t="s">
        <v>34</v>
      </c>
      <c r="F9679" t="b">
        <v>0</v>
      </c>
      <c r="G9679" t="s">
        <v>30</v>
      </c>
      <c r="H9679" s="4">
        <v>45788.459409722222</v>
      </c>
      <c r="I9679" t="b">
        <v>0</v>
      </c>
      <c r="J9679" t="b">
        <v>1</v>
      </c>
      <c r="K9679" t="s">
        <v>24</v>
      </c>
      <c r="L9679" t="s">
        <v>36</v>
      </c>
      <c r="N9679">
        <v>20.22500038146973</v>
      </c>
      <c r="O9679" t="s">
        <v>12657</v>
      </c>
      <c r="P9679" t="s">
        <v>12658</v>
      </c>
    </row>
    <row r="9680" spans="1:16" x14ac:dyDescent="0.25">
      <c r="A9680" t="s">
        <v>19</v>
      </c>
      <c r="B9680" t="s">
        <v>19</v>
      </c>
      <c r="C9680" t="s">
        <v>1845</v>
      </c>
      <c r="D9680" t="s">
        <v>4084</v>
      </c>
      <c r="E9680" t="s">
        <v>20</v>
      </c>
      <c r="F9680" t="b">
        <v>0</v>
      </c>
      <c r="G9680" t="s">
        <v>27</v>
      </c>
      <c r="H9680" s="4">
        <v>45788.460162037038</v>
      </c>
      <c r="I9680" t="b">
        <v>0</v>
      </c>
      <c r="J9680" t="b">
        <v>1</v>
      </c>
      <c r="K9680" t="s">
        <v>24</v>
      </c>
      <c r="L9680" t="s">
        <v>22</v>
      </c>
      <c r="M9680">
        <v>140000</v>
      </c>
      <c r="O9680" t="s">
        <v>1388</v>
      </c>
      <c r="P9680" t="s">
        <v>193</v>
      </c>
    </row>
    <row r="9681" spans="1:16" x14ac:dyDescent="0.25">
      <c r="A9681" t="s">
        <v>139</v>
      </c>
      <c r="B9681" t="s">
        <v>3850</v>
      </c>
      <c r="C9681" t="s">
        <v>12659</v>
      </c>
      <c r="D9681" t="s">
        <v>3957</v>
      </c>
      <c r="E9681" t="s">
        <v>34</v>
      </c>
      <c r="F9681" t="b">
        <v>0</v>
      </c>
      <c r="G9681" t="s">
        <v>23</v>
      </c>
      <c r="H9681" s="4">
        <v>45788.49113425926</v>
      </c>
      <c r="I9681" t="b">
        <v>0</v>
      </c>
      <c r="J9681" t="b">
        <v>1</v>
      </c>
      <c r="K9681" t="s">
        <v>24</v>
      </c>
      <c r="L9681" t="s">
        <v>36</v>
      </c>
      <c r="N9681">
        <v>14.00500011444092</v>
      </c>
      <c r="O9681" t="s">
        <v>12660</v>
      </c>
      <c r="P9681" t="s">
        <v>12661</v>
      </c>
    </row>
    <row r="9682" spans="1:16" x14ac:dyDescent="0.25">
      <c r="A9682" t="s">
        <v>40</v>
      </c>
      <c r="B9682" t="s">
        <v>40</v>
      </c>
      <c r="C9682" t="s">
        <v>1774</v>
      </c>
      <c r="D9682" t="s">
        <v>2208</v>
      </c>
      <c r="E9682" t="s">
        <v>20</v>
      </c>
      <c r="F9682" t="b">
        <v>0</v>
      </c>
      <c r="G9682" t="s">
        <v>27</v>
      </c>
      <c r="H9682" s="4">
        <v>45788.502511574072</v>
      </c>
      <c r="I9682" t="b">
        <v>1</v>
      </c>
      <c r="J9682" t="b">
        <v>1</v>
      </c>
      <c r="K9682" t="s">
        <v>24</v>
      </c>
      <c r="L9682" t="s">
        <v>22</v>
      </c>
      <c r="M9682">
        <v>120000</v>
      </c>
      <c r="O9682" t="s">
        <v>12662</v>
      </c>
      <c r="P9682" t="s">
        <v>3709</v>
      </c>
    </row>
    <row r="9683" spans="1:16" x14ac:dyDescent="0.25">
      <c r="A9683" t="s">
        <v>0</v>
      </c>
      <c r="B9683" t="s">
        <v>12663</v>
      </c>
      <c r="C9683" t="s">
        <v>559</v>
      </c>
      <c r="D9683" t="s">
        <v>3957</v>
      </c>
      <c r="E9683" t="s">
        <v>20</v>
      </c>
      <c r="F9683" t="b">
        <v>0</v>
      </c>
      <c r="G9683" t="s">
        <v>27</v>
      </c>
      <c r="H9683" s="4">
        <v>45788.583483796298</v>
      </c>
      <c r="I9683" t="b">
        <v>0</v>
      </c>
      <c r="J9683" t="b">
        <v>1</v>
      </c>
      <c r="K9683" t="s">
        <v>24</v>
      </c>
      <c r="L9683" t="s">
        <v>36</v>
      </c>
      <c r="N9683">
        <v>20.670000076293949</v>
      </c>
      <c r="O9683" t="s">
        <v>2113</v>
      </c>
      <c r="P9683" t="s">
        <v>12664</v>
      </c>
    </row>
    <row r="9684" spans="1:16" x14ac:dyDescent="0.25">
      <c r="A9684" t="s">
        <v>0</v>
      </c>
      <c r="B9684" t="s">
        <v>12629</v>
      </c>
      <c r="C9684" t="s">
        <v>570</v>
      </c>
      <c r="D9684" t="s">
        <v>4084</v>
      </c>
      <c r="E9684" t="s">
        <v>20</v>
      </c>
      <c r="F9684" t="b">
        <v>0</v>
      </c>
      <c r="G9684" t="s">
        <v>27</v>
      </c>
      <c r="H9684" s="4">
        <v>45788.583622685182</v>
      </c>
      <c r="I9684" t="b">
        <v>0</v>
      </c>
      <c r="J9684" t="b">
        <v>0</v>
      </c>
      <c r="K9684" t="s">
        <v>24</v>
      </c>
      <c r="L9684" t="s">
        <v>36</v>
      </c>
      <c r="N9684">
        <v>22.694999694824219</v>
      </c>
      <c r="O9684" t="s">
        <v>1901</v>
      </c>
      <c r="P9684" t="s">
        <v>119</v>
      </c>
    </row>
    <row r="9685" spans="1:16" x14ac:dyDescent="0.25">
      <c r="A9685" t="s">
        <v>0</v>
      </c>
      <c r="B9685" t="s">
        <v>9660</v>
      </c>
      <c r="C9685" t="s">
        <v>143</v>
      </c>
      <c r="D9685" t="s">
        <v>4084</v>
      </c>
      <c r="E9685" t="s">
        <v>20</v>
      </c>
      <c r="F9685" t="b">
        <v>0</v>
      </c>
      <c r="G9685" t="s">
        <v>35</v>
      </c>
      <c r="H9685" s="4">
        <v>45788.584224537037</v>
      </c>
      <c r="I9685" t="b">
        <v>1</v>
      </c>
      <c r="J9685" t="b">
        <v>0</v>
      </c>
      <c r="K9685" t="s">
        <v>24</v>
      </c>
      <c r="L9685" t="s">
        <v>22</v>
      </c>
      <c r="M9685">
        <v>108267</v>
      </c>
      <c r="O9685" t="s">
        <v>1607</v>
      </c>
    </row>
    <row r="9686" spans="1:16" x14ac:dyDescent="0.25">
      <c r="A9686" t="s">
        <v>1</v>
      </c>
      <c r="B9686" t="s">
        <v>12665</v>
      </c>
      <c r="C9686" t="s">
        <v>185</v>
      </c>
      <c r="D9686" t="s">
        <v>3957</v>
      </c>
      <c r="E9686" t="s">
        <v>20</v>
      </c>
      <c r="F9686" t="b">
        <v>0</v>
      </c>
      <c r="G9686" t="s">
        <v>27</v>
      </c>
      <c r="H9686" s="4">
        <v>45788.585092592592</v>
      </c>
      <c r="I9686" t="b">
        <v>0</v>
      </c>
      <c r="J9686" t="b">
        <v>0</v>
      </c>
      <c r="K9686" t="s">
        <v>24</v>
      </c>
      <c r="L9686" t="s">
        <v>36</v>
      </c>
      <c r="N9686">
        <v>49.895000457763672</v>
      </c>
      <c r="O9686" t="s">
        <v>294</v>
      </c>
      <c r="P9686" t="s">
        <v>295</v>
      </c>
    </row>
    <row r="9687" spans="1:16" x14ac:dyDescent="0.25">
      <c r="A9687" t="s">
        <v>89</v>
      </c>
      <c r="B9687" t="s">
        <v>12666</v>
      </c>
      <c r="C9687" t="s">
        <v>39</v>
      </c>
      <c r="D9687" t="s">
        <v>3973</v>
      </c>
      <c r="E9687" t="s">
        <v>20</v>
      </c>
      <c r="F9687" t="b">
        <v>1</v>
      </c>
      <c r="G9687" t="s">
        <v>27</v>
      </c>
      <c r="H9687" s="4">
        <v>45788.5859375</v>
      </c>
      <c r="I9687" t="b">
        <v>0</v>
      </c>
      <c r="J9687" t="b">
        <v>1</v>
      </c>
      <c r="K9687" t="s">
        <v>24</v>
      </c>
      <c r="L9687" t="s">
        <v>22</v>
      </c>
      <c r="M9687">
        <v>187500</v>
      </c>
      <c r="O9687" t="s">
        <v>12667</v>
      </c>
      <c r="P9687" t="s">
        <v>12668</v>
      </c>
    </row>
    <row r="9688" spans="1:16" x14ac:dyDescent="0.25">
      <c r="A9688" t="s">
        <v>0</v>
      </c>
      <c r="B9688" t="s">
        <v>12669</v>
      </c>
      <c r="C9688" t="s">
        <v>142</v>
      </c>
      <c r="D9688" t="s">
        <v>3828</v>
      </c>
      <c r="E9688" t="s">
        <v>20</v>
      </c>
      <c r="F9688" t="b">
        <v>0</v>
      </c>
      <c r="G9688" t="s">
        <v>27</v>
      </c>
      <c r="H9688" s="4">
        <v>45788.66679398148</v>
      </c>
      <c r="I9688" t="b">
        <v>0</v>
      </c>
      <c r="J9688" t="b">
        <v>1</v>
      </c>
      <c r="K9688" t="s">
        <v>24</v>
      </c>
      <c r="L9688" t="s">
        <v>22</v>
      </c>
      <c r="M9688">
        <v>117500</v>
      </c>
      <c r="O9688" t="s">
        <v>12670</v>
      </c>
      <c r="P9688" t="s">
        <v>12671</v>
      </c>
    </row>
    <row r="9689" spans="1:16" x14ac:dyDescent="0.25">
      <c r="A9689" t="s">
        <v>0</v>
      </c>
      <c r="B9689" t="s">
        <v>2221</v>
      </c>
      <c r="C9689" t="s">
        <v>841</v>
      </c>
      <c r="D9689" t="s">
        <v>9677</v>
      </c>
      <c r="E9689" t="s">
        <v>20</v>
      </c>
      <c r="F9689" t="b">
        <v>0</v>
      </c>
      <c r="G9689" t="s">
        <v>30</v>
      </c>
      <c r="H9689" s="4">
        <v>45788.667569444442</v>
      </c>
      <c r="I9689" t="b">
        <v>0</v>
      </c>
      <c r="J9689" t="b">
        <v>1</v>
      </c>
      <c r="K9689" t="s">
        <v>24</v>
      </c>
      <c r="L9689" t="s">
        <v>36</v>
      </c>
      <c r="N9689">
        <v>19.57500076293945</v>
      </c>
      <c r="O9689" t="s">
        <v>4406</v>
      </c>
      <c r="P9689" t="s">
        <v>280</v>
      </c>
    </row>
    <row r="9690" spans="1:16" x14ac:dyDescent="0.25">
      <c r="A9690" t="s">
        <v>1</v>
      </c>
      <c r="B9690" t="s">
        <v>168</v>
      </c>
      <c r="C9690" t="s">
        <v>1474</v>
      </c>
      <c r="D9690" t="s">
        <v>3957</v>
      </c>
      <c r="E9690" t="s">
        <v>34</v>
      </c>
      <c r="F9690" t="b">
        <v>0</v>
      </c>
      <c r="G9690" t="s">
        <v>27</v>
      </c>
      <c r="H9690" s="4">
        <v>45788.751747685194</v>
      </c>
      <c r="I9690" t="b">
        <v>0</v>
      </c>
      <c r="J9690" t="b">
        <v>1</v>
      </c>
      <c r="K9690" t="s">
        <v>24</v>
      </c>
      <c r="L9690" t="s">
        <v>36</v>
      </c>
      <c r="N9690">
        <v>49.895000457763672</v>
      </c>
      <c r="O9690" t="s">
        <v>2358</v>
      </c>
      <c r="P9690" t="s">
        <v>12672</v>
      </c>
    </row>
    <row r="9691" spans="1:16" x14ac:dyDescent="0.25">
      <c r="A9691" t="s">
        <v>1</v>
      </c>
      <c r="B9691" t="s">
        <v>661</v>
      </c>
      <c r="C9691" t="s">
        <v>1325</v>
      </c>
      <c r="D9691" t="s">
        <v>3957</v>
      </c>
      <c r="E9691" t="s">
        <v>34</v>
      </c>
      <c r="F9691" t="b">
        <v>0</v>
      </c>
      <c r="G9691" t="s">
        <v>41</v>
      </c>
      <c r="H9691" s="4">
        <v>45788.751956018517</v>
      </c>
      <c r="I9691" t="b">
        <v>0</v>
      </c>
      <c r="J9691" t="b">
        <v>1</v>
      </c>
      <c r="K9691" t="s">
        <v>24</v>
      </c>
      <c r="L9691" t="s">
        <v>36</v>
      </c>
      <c r="N9691">
        <v>43.979999542236328</v>
      </c>
      <c r="O9691" t="s">
        <v>2358</v>
      </c>
      <c r="P9691" t="s">
        <v>12672</v>
      </c>
    </row>
    <row r="9692" spans="1:16" x14ac:dyDescent="0.25">
      <c r="A9692" t="s">
        <v>2</v>
      </c>
      <c r="B9692" t="s">
        <v>3907</v>
      </c>
      <c r="C9692" t="s">
        <v>82</v>
      </c>
      <c r="D9692" t="s">
        <v>3957</v>
      </c>
      <c r="E9692" t="s">
        <v>34</v>
      </c>
      <c r="F9692" t="b">
        <v>0</v>
      </c>
      <c r="G9692" t="s">
        <v>27</v>
      </c>
      <c r="H9692" s="4">
        <v>45788.752488425933</v>
      </c>
      <c r="I9692" t="b">
        <v>0</v>
      </c>
      <c r="J9692" t="b">
        <v>1</v>
      </c>
      <c r="K9692" t="s">
        <v>24</v>
      </c>
      <c r="L9692" t="s">
        <v>36</v>
      </c>
      <c r="N9692">
        <v>54.069999694824219</v>
      </c>
      <c r="O9692" t="s">
        <v>353</v>
      </c>
      <c r="P9692" t="s">
        <v>12673</v>
      </c>
    </row>
    <row r="9693" spans="1:16" x14ac:dyDescent="0.25">
      <c r="A9693" t="s">
        <v>2</v>
      </c>
      <c r="B9693" t="s">
        <v>46</v>
      </c>
      <c r="C9693" t="s">
        <v>2657</v>
      </c>
      <c r="D9693" t="s">
        <v>3957</v>
      </c>
      <c r="E9693" t="s">
        <v>20</v>
      </c>
      <c r="F9693" t="b">
        <v>0</v>
      </c>
      <c r="G9693" t="s">
        <v>27</v>
      </c>
      <c r="H9693" s="4">
        <v>45788.752557870372</v>
      </c>
      <c r="I9693" t="b">
        <v>0</v>
      </c>
      <c r="J9693" t="b">
        <v>0</v>
      </c>
      <c r="K9693" t="s">
        <v>24</v>
      </c>
      <c r="L9693" t="s">
        <v>36</v>
      </c>
      <c r="N9693">
        <v>50.669998168945313</v>
      </c>
      <c r="O9693" t="s">
        <v>12674</v>
      </c>
      <c r="P9693" t="s">
        <v>12675</v>
      </c>
    </row>
    <row r="9694" spans="1:16" x14ac:dyDescent="0.25">
      <c r="A9694" t="s">
        <v>1</v>
      </c>
      <c r="B9694" t="s">
        <v>12676</v>
      </c>
      <c r="C9694" t="s">
        <v>9910</v>
      </c>
      <c r="D9694" t="s">
        <v>3973</v>
      </c>
      <c r="E9694" t="s">
        <v>20</v>
      </c>
      <c r="F9694" t="b">
        <v>0</v>
      </c>
      <c r="G9694" t="s">
        <v>23</v>
      </c>
      <c r="H9694" s="4">
        <v>45788.824444444443</v>
      </c>
      <c r="I9694" t="b">
        <v>0</v>
      </c>
      <c r="J9694" t="b">
        <v>0</v>
      </c>
      <c r="K9694" t="s">
        <v>24</v>
      </c>
      <c r="L9694" t="s">
        <v>22</v>
      </c>
      <c r="M9694">
        <v>196500</v>
      </c>
      <c r="O9694" t="s">
        <v>12677</v>
      </c>
      <c r="P9694" t="s">
        <v>3480</v>
      </c>
    </row>
    <row r="9695" spans="1:16" x14ac:dyDescent="0.25">
      <c r="A9695" t="s">
        <v>0</v>
      </c>
      <c r="B9695" t="s">
        <v>12678</v>
      </c>
      <c r="C9695" t="s">
        <v>570</v>
      </c>
      <c r="D9695" t="s">
        <v>3957</v>
      </c>
      <c r="E9695" t="s">
        <v>20</v>
      </c>
      <c r="F9695" t="b">
        <v>0</v>
      </c>
      <c r="G9695" t="s">
        <v>27</v>
      </c>
      <c r="H9695" s="4">
        <v>45788.833541666667</v>
      </c>
      <c r="I9695" t="b">
        <v>0</v>
      </c>
      <c r="J9695" t="b">
        <v>1</v>
      </c>
      <c r="K9695" t="s">
        <v>24</v>
      </c>
      <c r="L9695" t="s">
        <v>36</v>
      </c>
      <c r="N9695">
        <v>22.694999694824219</v>
      </c>
      <c r="O9695" t="s">
        <v>12679</v>
      </c>
      <c r="P9695" t="s">
        <v>161</v>
      </c>
    </row>
    <row r="9696" spans="1:16" x14ac:dyDescent="0.25">
      <c r="A9696" t="s">
        <v>25</v>
      </c>
      <c r="B9696" t="s">
        <v>10188</v>
      </c>
      <c r="C9696" t="s">
        <v>276</v>
      </c>
      <c r="D9696" t="s">
        <v>3957</v>
      </c>
      <c r="E9696" t="s">
        <v>20</v>
      </c>
      <c r="F9696" t="b">
        <v>0</v>
      </c>
      <c r="G9696" t="s">
        <v>30</v>
      </c>
      <c r="H9696" s="4">
        <v>45788.834409722222</v>
      </c>
      <c r="I9696" t="b">
        <v>0</v>
      </c>
      <c r="J9696" t="b">
        <v>1</v>
      </c>
      <c r="K9696" t="s">
        <v>24</v>
      </c>
      <c r="L9696" t="s">
        <v>36</v>
      </c>
      <c r="N9696">
        <v>20.22500038146973</v>
      </c>
      <c r="O9696" t="s">
        <v>1330</v>
      </c>
      <c r="P9696" t="s">
        <v>5301</v>
      </c>
    </row>
    <row r="9697" spans="1:16" x14ac:dyDescent="0.25">
      <c r="A9697" t="s">
        <v>19</v>
      </c>
      <c r="B9697" t="s">
        <v>7551</v>
      </c>
      <c r="C9697" t="s">
        <v>559</v>
      </c>
      <c r="D9697" t="s">
        <v>3957</v>
      </c>
      <c r="E9697" t="s">
        <v>20</v>
      </c>
      <c r="F9697" t="b">
        <v>0</v>
      </c>
      <c r="G9697" t="s">
        <v>27</v>
      </c>
      <c r="H9697" s="4">
        <v>45788.835057870368</v>
      </c>
      <c r="I9697" t="b">
        <v>0</v>
      </c>
      <c r="J9697" t="b">
        <v>1</v>
      </c>
      <c r="K9697" t="s">
        <v>24</v>
      </c>
      <c r="L9697" t="s">
        <v>36</v>
      </c>
      <c r="N9697">
        <v>37.514999389648438</v>
      </c>
      <c r="O9697" t="s">
        <v>7552</v>
      </c>
      <c r="P9697" t="s">
        <v>7553</v>
      </c>
    </row>
    <row r="9698" spans="1:16" x14ac:dyDescent="0.25">
      <c r="A9698" t="s">
        <v>1</v>
      </c>
      <c r="B9698" t="s">
        <v>12680</v>
      </c>
      <c r="C9698" t="s">
        <v>151</v>
      </c>
      <c r="D9698" t="s">
        <v>3957</v>
      </c>
      <c r="E9698" t="s">
        <v>20</v>
      </c>
      <c r="F9698" t="b">
        <v>0</v>
      </c>
      <c r="G9698" t="s">
        <v>30</v>
      </c>
      <c r="H9698" s="4">
        <v>45788.835625</v>
      </c>
      <c r="I9698" t="b">
        <v>0</v>
      </c>
      <c r="J9698" t="b">
        <v>1</v>
      </c>
      <c r="K9698" t="s">
        <v>24</v>
      </c>
      <c r="L9698" t="s">
        <v>36</v>
      </c>
      <c r="N9698">
        <v>40.81500244140625</v>
      </c>
      <c r="O9698" t="s">
        <v>1883</v>
      </c>
      <c r="P9698" t="s">
        <v>11943</v>
      </c>
    </row>
    <row r="9699" spans="1:16" x14ac:dyDescent="0.25">
      <c r="A9699" t="s">
        <v>2</v>
      </c>
      <c r="B9699" t="s">
        <v>12681</v>
      </c>
      <c r="C9699" t="s">
        <v>155</v>
      </c>
      <c r="D9699" t="s">
        <v>3957</v>
      </c>
      <c r="E9699" t="s">
        <v>20</v>
      </c>
      <c r="F9699" t="b">
        <v>0</v>
      </c>
      <c r="G9699" t="s">
        <v>27</v>
      </c>
      <c r="H9699" s="4">
        <v>45788.8358912037</v>
      </c>
      <c r="I9699" t="b">
        <v>0</v>
      </c>
      <c r="J9699" t="b">
        <v>0</v>
      </c>
      <c r="K9699" t="s">
        <v>24</v>
      </c>
      <c r="L9699" t="s">
        <v>36</v>
      </c>
      <c r="N9699">
        <v>46.060001373291023</v>
      </c>
      <c r="O9699" t="s">
        <v>2623</v>
      </c>
      <c r="P9699" t="s">
        <v>12682</v>
      </c>
    </row>
    <row r="9700" spans="1:16" x14ac:dyDescent="0.25">
      <c r="A9700" t="s">
        <v>2</v>
      </c>
      <c r="B9700" t="s">
        <v>12683</v>
      </c>
      <c r="C9700" t="s">
        <v>2544</v>
      </c>
      <c r="D9700" t="s">
        <v>3957</v>
      </c>
      <c r="E9700" t="s">
        <v>20</v>
      </c>
      <c r="F9700" t="b">
        <v>0</v>
      </c>
      <c r="G9700" t="s">
        <v>27</v>
      </c>
      <c r="H9700" s="4">
        <v>45788.835902777777</v>
      </c>
      <c r="I9700" t="b">
        <v>1</v>
      </c>
      <c r="J9700" t="b">
        <v>1</v>
      </c>
      <c r="K9700" t="s">
        <v>24</v>
      </c>
      <c r="L9700" t="s">
        <v>36</v>
      </c>
      <c r="N9700">
        <v>68.2449951171875</v>
      </c>
      <c r="O9700" t="s">
        <v>822</v>
      </c>
      <c r="P9700" t="s">
        <v>12684</v>
      </c>
    </row>
    <row r="9701" spans="1:16" x14ac:dyDescent="0.25">
      <c r="A9701" t="s">
        <v>2</v>
      </c>
      <c r="B9701" t="s">
        <v>12685</v>
      </c>
      <c r="C9701" t="s">
        <v>1105</v>
      </c>
      <c r="D9701" t="s">
        <v>3957</v>
      </c>
      <c r="E9701" t="s">
        <v>20</v>
      </c>
      <c r="F9701" t="b">
        <v>0</v>
      </c>
      <c r="G9701" t="s">
        <v>41</v>
      </c>
      <c r="H9701" s="4">
        <v>45788.836215277777</v>
      </c>
      <c r="I9701" t="b">
        <v>0</v>
      </c>
      <c r="J9701" t="b">
        <v>0</v>
      </c>
      <c r="K9701" t="s">
        <v>24</v>
      </c>
      <c r="L9701" t="s">
        <v>36</v>
      </c>
      <c r="N9701">
        <v>54.420001983642578</v>
      </c>
      <c r="O9701" t="s">
        <v>12686</v>
      </c>
      <c r="P9701" t="s">
        <v>12687</v>
      </c>
    </row>
    <row r="9702" spans="1:16" x14ac:dyDescent="0.25">
      <c r="A9702" t="s">
        <v>25</v>
      </c>
      <c r="B9702" t="s">
        <v>3146</v>
      </c>
      <c r="C9702" t="s">
        <v>39</v>
      </c>
      <c r="D9702" t="s">
        <v>3957</v>
      </c>
      <c r="E9702" t="s">
        <v>20</v>
      </c>
      <c r="F9702" t="b">
        <v>1</v>
      </c>
      <c r="G9702" t="s">
        <v>1247</v>
      </c>
      <c r="H9702" s="4">
        <v>45788.844930555562</v>
      </c>
      <c r="I9702" t="b">
        <v>0</v>
      </c>
      <c r="J9702" t="b">
        <v>0</v>
      </c>
      <c r="K9702" t="s">
        <v>1247</v>
      </c>
      <c r="L9702" t="s">
        <v>36</v>
      </c>
      <c r="N9702">
        <v>13.014999389648439</v>
      </c>
      <c r="O9702" t="s">
        <v>8596</v>
      </c>
      <c r="P9702" t="s">
        <v>9106</v>
      </c>
    </row>
    <row r="9703" spans="1:16" x14ac:dyDescent="0.25">
      <c r="A9703" t="s">
        <v>0</v>
      </c>
      <c r="B9703" t="s">
        <v>12205</v>
      </c>
      <c r="C9703" t="s">
        <v>613</v>
      </c>
      <c r="D9703" t="s">
        <v>3957</v>
      </c>
      <c r="E9703" t="s">
        <v>34</v>
      </c>
      <c r="F9703" t="b">
        <v>0</v>
      </c>
      <c r="G9703" t="s">
        <v>41</v>
      </c>
      <c r="H9703" s="4">
        <v>45788.95888888889</v>
      </c>
      <c r="I9703" t="b">
        <v>0</v>
      </c>
      <c r="J9703" t="b">
        <v>1</v>
      </c>
      <c r="K9703" t="s">
        <v>24</v>
      </c>
      <c r="L9703" t="s">
        <v>36</v>
      </c>
      <c r="N9703">
        <v>24.33499908447266</v>
      </c>
      <c r="O9703" t="s">
        <v>12206</v>
      </c>
      <c r="P9703" t="s">
        <v>12207</v>
      </c>
    </row>
    <row r="9704" spans="1:16" x14ac:dyDescent="0.25">
      <c r="A9704" t="s">
        <v>0</v>
      </c>
      <c r="B9704" t="s">
        <v>1191</v>
      </c>
      <c r="C9704" t="s">
        <v>12688</v>
      </c>
      <c r="D9704" t="s">
        <v>4014</v>
      </c>
      <c r="E9704" t="s">
        <v>20</v>
      </c>
      <c r="F9704" t="b">
        <v>0</v>
      </c>
      <c r="G9704" t="s">
        <v>52</v>
      </c>
      <c r="H9704" s="4">
        <v>45789.001562500001</v>
      </c>
      <c r="I9704" t="b">
        <v>0</v>
      </c>
      <c r="J9704" t="b">
        <v>1</v>
      </c>
      <c r="K9704" t="s">
        <v>24</v>
      </c>
      <c r="L9704" t="s">
        <v>22</v>
      </c>
      <c r="M9704">
        <v>99000</v>
      </c>
      <c r="O9704" t="s">
        <v>9578</v>
      </c>
      <c r="P9704" t="s">
        <v>1739</v>
      </c>
    </row>
    <row r="9705" spans="1:16" x14ac:dyDescent="0.25">
      <c r="A9705" t="s">
        <v>40</v>
      </c>
      <c r="B9705" t="s">
        <v>40</v>
      </c>
      <c r="C9705" t="s">
        <v>2115</v>
      </c>
      <c r="D9705" t="s">
        <v>5535</v>
      </c>
      <c r="E9705" t="s">
        <v>20</v>
      </c>
      <c r="F9705" t="b">
        <v>0</v>
      </c>
      <c r="G9705" t="s">
        <v>27</v>
      </c>
      <c r="H9705" s="4">
        <v>45789.002488425933</v>
      </c>
      <c r="I9705" t="b">
        <v>1</v>
      </c>
      <c r="J9705" t="b">
        <v>1</v>
      </c>
      <c r="K9705" t="s">
        <v>24</v>
      </c>
      <c r="L9705" t="s">
        <v>22</v>
      </c>
      <c r="M9705">
        <v>108267</v>
      </c>
      <c r="O9705" t="s">
        <v>983</v>
      </c>
      <c r="P9705" t="s">
        <v>12689</v>
      </c>
    </row>
    <row r="9706" spans="1:16" x14ac:dyDescent="0.25">
      <c r="A9706" t="s">
        <v>2</v>
      </c>
      <c r="B9706" t="s">
        <v>267</v>
      </c>
      <c r="C9706" t="s">
        <v>12690</v>
      </c>
      <c r="D9706" t="s">
        <v>4014</v>
      </c>
      <c r="E9706" t="s">
        <v>20</v>
      </c>
      <c r="F9706" t="b">
        <v>0</v>
      </c>
      <c r="G9706" t="s">
        <v>27</v>
      </c>
      <c r="H9706" s="4">
        <v>45789.002511574072</v>
      </c>
      <c r="I9706" t="b">
        <v>0</v>
      </c>
      <c r="J9706" t="b">
        <v>0</v>
      </c>
      <c r="K9706" t="s">
        <v>24</v>
      </c>
      <c r="L9706" t="s">
        <v>22</v>
      </c>
      <c r="M9706">
        <v>90000</v>
      </c>
      <c r="O9706" t="s">
        <v>12691</v>
      </c>
      <c r="P9706" t="s">
        <v>12692</v>
      </c>
    </row>
    <row r="9707" spans="1:16" x14ac:dyDescent="0.25">
      <c r="A9707" t="s">
        <v>0</v>
      </c>
      <c r="B9707" t="s">
        <v>12693</v>
      </c>
      <c r="C9707" t="s">
        <v>151</v>
      </c>
      <c r="D9707" t="s">
        <v>5535</v>
      </c>
      <c r="E9707" t="s">
        <v>20</v>
      </c>
      <c r="F9707" t="b">
        <v>0</v>
      </c>
      <c r="G9707" t="s">
        <v>27</v>
      </c>
      <c r="H9707" s="4">
        <v>45789.002523148149</v>
      </c>
      <c r="I9707" t="b">
        <v>1</v>
      </c>
      <c r="J9707" t="b">
        <v>1</v>
      </c>
      <c r="K9707" t="s">
        <v>24</v>
      </c>
      <c r="L9707" t="s">
        <v>22</v>
      </c>
      <c r="M9707">
        <v>88582</v>
      </c>
      <c r="O9707" t="s">
        <v>983</v>
      </c>
      <c r="P9707" t="s">
        <v>12694</v>
      </c>
    </row>
    <row r="9708" spans="1:16" x14ac:dyDescent="0.25">
      <c r="A9708" t="s">
        <v>89</v>
      </c>
      <c r="B9708" t="s">
        <v>89</v>
      </c>
      <c r="C9708" t="s">
        <v>304</v>
      </c>
      <c r="D9708" t="s">
        <v>4014</v>
      </c>
      <c r="E9708" t="s">
        <v>20</v>
      </c>
      <c r="F9708" t="b">
        <v>0</v>
      </c>
      <c r="G9708" t="s">
        <v>35</v>
      </c>
      <c r="H9708" s="4">
        <v>45789.003344907411</v>
      </c>
      <c r="I9708" t="b">
        <v>0</v>
      </c>
      <c r="J9708" t="b">
        <v>1</v>
      </c>
      <c r="K9708" t="s">
        <v>24</v>
      </c>
      <c r="L9708" t="s">
        <v>22</v>
      </c>
      <c r="M9708">
        <v>225000</v>
      </c>
      <c r="O9708" t="s">
        <v>12695</v>
      </c>
      <c r="P9708" t="s">
        <v>893</v>
      </c>
    </row>
    <row r="9709" spans="1:16" x14ac:dyDescent="0.25">
      <c r="A9709" t="s">
        <v>25</v>
      </c>
      <c r="B9709" t="s">
        <v>7421</v>
      </c>
      <c r="C9709" t="s">
        <v>49</v>
      </c>
      <c r="D9709" t="s">
        <v>3108</v>
      </c>
      <c r="E9709" t="s">
        <v>20</v>
      </c>
      <c r="F9709" t="b">
        <v>0</v>
      </c>
      <c r="G9709" t="s">
        <v>41</v>
      </c>
      <c r="H9709" s="4">
        <v>45789.250462962962</v>
      </c>
      <c r="I9709" t="b">
        <v>0</v>
      </c>
      <c r="J9709" t="b">
        <v>1</v>
      </c>
      <c r="K9709" t="s">
        <v>24</v>
      </c>
      <c r="L9709" t="s">
        <v>22</v>
      </c>
      <c r="M9709">
        <v>220612</v>
      </c>
      <c r="O9709" t="s">
        <v>43</v>
      </c>
      <c r="P9709" t="s">
        <v>7422</v>
      </c>
    </row>
    <row r="9710" spans="1:16" x14ac:dyDescent="0.25">
      <c r="A9710" t="s">
        <v>25</v>
      </c>
      <c r="B9710" t="s">
        <v>25</v>
      </c>
      <c r="C9710" t="s">
        <v>989</v>
      </c>
      <c r="D9710" t="s">
        <v>3828</v>
      </c>
      <c r="E9710" t="s">
        <v>20</v>
      </c>
      <c r="F9710" t="b">
        <v>0</v>
      </c>
      <c r="G9710" t="s">
        <v>41</v>
      </c>
      <c r="H9710" s="4">
        <v>45789.250462962962</v>
      </c>
      <c r="I9710" t="b">
        <v>1</v>
      </c>
      <c r="J9710" t="b">
        <v>0</v>
      </c>
      <c r="K9710" t="s">
        <v>24</v>
      </c>
      <c r="L9710" t="s">
        <v>22</v>
      </c>
      <c r="M9710">
        <v>122500</v>
      </c>
      <c r="O9710" t="s">
        <v>1983</v>
      </c>
      <c r="P9710" t="s">
        <v>10017</v>
      </c>
    </row>
    <row r="9711" spans="1:16" x14ac:dyDescent="0.25">
      <c r="A9711" t="s">
        <v>19</v>
      </c>
      <c r="B9711" t="s">
        <v>12647</v>
      </c>
      <c r="C9711" t="s">
        <v>140</v>
      </c>
      <c r="D9711" t="s">
        <v>4109</v>
      </c>
      <c r="E9711" t="s">
        <v>20</v>
      </c>
      <c r="F9711" t="b">
        <v>0</v>
      </c>
      <c r="G9711" t="s">
        <v>35</v>
      </c>
      <c r="H9711" s="4">
        <v>45789.251192129632</v>
      </c>
      <c r="I9711" t="b">
        <v>0</v>
      </c>
      <c r="J9711" t="b">
        <v>1</v>
      </c>
      <c r="K9711" t="s">
        <v>24</v>
      </c>
      <c r="L9711" t="s">
        <v>22</v>
      </c>
      <c r="M9711">
        <v>168500</v>
      </c>
      <c r="O9711" t="s">
        <v>3592</v>
      </c>
      <c r="P9711" t="s">
        <v>12648</v>
      </c>
    </row>
    <row r="9712" spans="1:16" x14ac:dyDescent="0.25">
      <c r="A9712" t="s">
        <v>19</v>
      </c>
      <c r="B9712" t="s">
        <v>19</v>
      </c>
      <c r="C9712" t="s">
        <v>1106</v>
      </c>
      <c r="D9712" t="s">
        <v>3828</v>
      </c>
      <c r="E9712" t="s">
        <v>20</v>
      </c>
      <c r="F9712" t="b">
        <v>0</v>
      </c>
      <c r="G9712" t="s">
        <v>30</v>
      </c>
      <c r="H9712" s="4">
        <v>45789.251238425917</v>
      </c>
      <c r="I9712" t="b">
        <v>0</v>
      </c>
      <c r="J9712" t="b">
        <v>0</v>
      </c>
      <c r="K9712" t="s">
        <v>24</v>
      </c>
      <c r="L9712" t="s">
        <v>22</v>
      </c>
      <c r="M9712">
        <v>162500</v>
      </c>
      <c r="O9712" t="s">
        <v>12696</v>
      </c>
      <c r="P9712" t="s">
        <v>12697</v>
      </c>
    </row>
    <row r="9713" spans="1:16" x14ac:dyDescent="0.25">
      <c r="A9713" t="s">
        <v>1</v>
      </c>
      <c r="B9713" t="s">
        <v>974</v>
      </c>
      <c r="C9713" t="s">
        <v>749</v>
      </c>
      <c r="D9713" t="s">
        <v>4014</v>
      </c>
      <c r="E9713" t="s">
        <v>20</v>
      </c>
      <c r="F9713" t="b">
        <v>0</v>
      </c>
      <c r="G9713" t="s">
        <v>30</v>
      </c>
      <c r="H9713" s="4">
        <v>45789.251238425917</v>
      </c>
      <c r="I9713" t="b">
        <v>0</v>
      </c>
      <c r="J9713" t="b">
        <v>1</v>
      </c>
      <c r="K9713" t="s">
        <v>24</v>
      </c>
      <c r="L9713" t="s">
        <v>22</v>
      </c>
      <c r="M9713">
        <v>138180</v>
      </c>
      <c r="O9713" t="s">
        <v>3243</v>
      </c>
      <c r="P9713" t="s">
        <v>3216</v>
      </c>
    </row>
    <row r="9714" spans="1:16" x14ac:dyDescent="0.25">
      <c r="A9714" t="s">
        <v>1</v>
      </c>
      <c r="B9714" t="s">
        <v>5195</v>
      </c>
      <c r="C9714" t="s">
        <v>1521</v>
      </c>
      <c r="D9714" t="s">
        <v>9753</v>
      </c>
      <c r="E9714" t="s">
        <v>20</v>
      </c>
      <c r="F9714" t="b">
        <v>0</v>
      </c>
      <c r="G9714" t="s">
        <v>52</v>
      </c>
      <c r="H9714" s="4">
        <v>45789.251296296286</v>
      </c>
      <c r="I9714" t="b">
        <v>0</v>
      </c>
      <c r="J9714" t="b">
        <v>1</v>
      </c>
      <c r="K9714" t="s">
        <v>24</v>
      </c>
      <c r="L9714" t="s">
        <v>22</v>
      </c>
      <c r="M9714">
        <v>72500</v>
      </c>
      <c r="O9714" t="s">
        <v>1549</v>
      </c>
      <c r="P9714" t="s">
        <v>5196</v>
      </c>
    </row>
    <row r="9715" spans="1:16" x14ac:dyDescent="0.25">
      <c r="A9715" t="s">
        <v>2</v>
      </c>
      <c r="B9715" t="s">
        <v>12698</v>
      </c>
      <c r="C9715" t="s">
        <v>82</v>
      </c>
      <c r="D9715" t="s">
        <v>4328</v>
      </c>
      <c r="E9715" t="s">
        <v>51</v>
      </c>
      <c r="F9715" t="b">
        <v>0</v>
      </c>
      <c r="G9715" t="s">
        <v>27</v>
      </c>
      <c r="H9715" s="4">
        <v>45789.251331018517</v>
      </c>
      <c r="I9715" t="b">
        <v>0</v>
      </c>
      <c r="J9715" t="b">
        <v>0</v>
      </c>
      <c r="K9715" t="s">
        <v>24</v>
      </c>
      <c r="L9715" t="s">
        <v>36</v>
      </c>
      <c r="N9715">
        <v>65</v>
      </c>
      <c r="O9715" t="s">
        <v>12699</v>
      </c>
      <c r="P9715" t="s">
        <v>12700</v>
      </c>
    </row>
    <row r="9716" spans="1:16" x14ac:dyDescent="0.25">
      <c r="A9716" t="s">
        <v>0</v>
      </c>
      <c r="B9716" t="s">
        <v>12701</v>
      </c>
      <c r="C9716" t="s">
        <v>39</v>
      </c>
      <c r="D9716" t="s">
        <v>7434</v>
      </c>
      <c r="E9716" t="s">
        <v>20</v>
      </c>
      <c r="F9716" t="b">
        <v>1</v>
      </c>
      <c r="G9716" t="s">
        <v>1189</v>
      </c>
      <c r="H9716" s="4">
        <v>45789.258564814823</v>
      </c>
      <c r="I9716" t="b">
        <v>0</v>
      </c>
      <c r="J9716" t="b">
        <v>0</v>
      </c>
      <c r="K9716" t="s">
        <v>1189</v>
      </c>
      <c r="L9716" t="s">
        <v>22</v>
      </c>
      <c r="M9716">
        <v>39000</v>
      </c>
      <c r="O9716" t="s">
        <v>3986</v>
      </c>
      <c r="P9716" t="s">
        <v>4021</v>
      </c>
    </row>
    <row r="9717" spans="1:16" x14ac:dyDescent="0.25">
      <c r="A9717" t="s">
        <v>1</v>
      </c>
      <c r="B9717" t="s">
        <v>8919</v>
      </c>
      <c r="C9717" t="s">
        <v>39</v>
      </c>
      <c r="D9717" t="s">
        <v>4014</v>
      </c>
      <c r="E9717" t="s">
        <v>20</v>
      </c>
      <c r="F9717" t="b">
        <v>1</v>
      </c>
      <c r="G9717" t="s">
        <v>1189</v>
      </c>
      <c r="H9717" s="4">
        <v>45789.258564814823</v>
      </c>
      <c r="I9717" t="b">
        <v>0</v>
      </c>
      <c r="J9717" t="b">
        <v>1</v>
      </c>
      <c r="K9717" t="s">
        <v>1189</v>
      </c>
      <c r="L9717" t="s">
        <v>22</v>
      </c>
      <c r="M9717">
        <v>126175</v>
      </c>
      <c r="O9717" t="s">
        <v>254</v>
      </c>
      <c r="P9717" t="s">
        <v>2921</v>
      </c>
    </row>
    <row r="9718" spans="1:16" x14ac:dyDescent="0.25">
      <c r="A9718" t="s">
        <v>1</v>
      </c>
      <c r="B9718" t="s">
        <v>1</v>
      </c>
      <c r="C9718" t="s">
        <v>1800</v>
      </c>
      <c r="D9718" t="s">
        <v>3970</v>
      </c>
      <c r="E9718" t="s">
        <v>20</v>
      </c>
      <c r="F9718" t="b">
        <v>0</v>
      </c>
      <c r="G9718" t="s">
        <v>23</v>
      </c>
      <c r="H9718" s="4">
        <v>45789.280243055553</v>
      </c>
      <c r="I9718" t="b">
        <v>0</v>
      </c>
      <c r="J9718" t="b">
        <v>0</v>
      </c>
      <c r="K9718" t="s">
        <v>24</v>
      </c>
      <c r="L9718" t="s">
        <v>22</v>
      </c>
      <c r="M9718">
        <v>90000</v>
      </c>
      <c r="O9718" t="s">
        <v>11179</v>
      </c>
      <c r="P9718" t="s">
        <v>12702</v>
      </c>
    </row>
    <row r="9719" spans="1:16" x14ac:dyDescent="0.25">
      <c r="A9719" t="s">
        <v>0</v>
      </c>
      <c r="B9719" t="s">
        <v>10026</v>
      </c>
      <c r="C9719" t="s">
        <v>836</v>
      </c>
      <c r="D9719" t="s">
        <v>2208</v>
      </c>
      <c r="E9719" t="s">
        <v>20</v>
      </c>
      <c r="F9719" t="b">
        <v>0</v>
      </c>
      <c r="G9719" t="s">
        <v>27</v>
      </c>
      <c r="H9719" s="4">
        <v>45789.291967592602</v>
      </c>
      <c r="I9719" t="b">
        <v>1</v>
      </c>
      <c r="J9719" t="b">
        <v>1</v>
      </c>
      <c r="K9719" t="s">
        <v>24</v>
      </c>
      <c r="L9719" t="s">
        <v>22</v>
      </c>
      <c r="M9719">
        <v>141000</v>
      </c>
      <c r="O9719" t="s">
        <v>229</v>
      </c>
      <c r="P9719" t="s">
        <v>10027</v>
      </c>
    </row>
    <row r="9720" spans="1:16" x14ac:dyDescent="0.25">
      <c r="A9720" t="s">
        <v>0</v>
      </c>
      <c r="B9720" t="s">
        <v>12703</v>
      </c>
      <c r="C9720" t="s">
        <v>179</v>
      </c>
      <c r="D9720" t="s">
        <v>3973</v>
      </c>
      <c r="E9720" t="s">
        <v>20</v>
      </c>
      <c r="F9720" t="b">
        <v>0</v>
      </c>
      <c r="G9720" t="s">
        <v>27</v>
      </c>
      <c r="H9720" s="4">
        <v>45789.375358796293</v>
      </c>
      <c r="I9720" t="b">
        <v>0</v>
      </c>
      <c r="J9720" t="b">
        <v>1</v>
      </c>
      <c r="K9720" t="s">
        <v>24</v>
      </c>
      <c r="L9720" t="s">
        <v>22</v>
      </c>
      <c r="M9720">
        <v>144910</v>
      </c>
      <c r="O9720" t="s">
        <v>1856</v>
      </c>
      <c r="P9720" t="s">
        <v>9924</v>
      </c>
    </row>
    <row r="9721" spans="1:16" x14ac:dyDescent="0.25">
      <c r="A9721" t="s">
        <v>0</v>
      </c>
      <c r="B9721" t="s">
        <v>12704</v>
      </c>
      <c r="C9721" t="s">
        <v>400</v>
      </c>
      <c r="D9721" t="s">
        <v>3970</v>
      </c>
      <c r="E9721" t="s">
        <v>20</v>
      </c>
      <c r="F9721" t="b">
        <v>0</v>
      </c>
      <c r="G9721" t="s">
        <v>30</v>
      </c>
      <c r="H9721" s="4">
        <v>45789.375752314823</v>
      </c>
      <c r="I9721" t="b">
        <v>0</v>
      </c>
      <c r="J9721" t="b">
        <v>1</v>
      </c>
      <c r="K9721" t="s">
        <v>24</v>
      </c>
      <c r="L9721" t="s">
        <v>22</v>
      </c>
      <c r="M9721">
        <v>107825.5</v>
      </c>
      <c r="O9721" t="s">
        <v>800</v>
      </c>
      <c r="P9721" t="s">
        <v>12705</v>
      </c>
    </row>
    <row r="9722" spans="1:16" x14ac:dyDescent="0.25">
      <c r="A9722" t="s">
        <v>1</v>
      </c>
      <c r="B9722" t="s">
        <v>3496</v>
      </c>
      <c r="C9722" t="s">
        <v>5348</v>
      </c>
      <c r="D9722" t="s">
        <v>3970</v>
      </c>
      <c r="E9722" t="s">
        <v>20</v>
      </c>
      <c r="F9722" t="b">
        <v>0</v>
      </c>
      <c r="G9722" t="s">
        <v>106</v>
      </c>
      <c r="H9722" s="4">
        <v>45789.380277777767</v>
      </c>
      <c r="I9722" t="b">
        <v>0</v>
      </c>
      <c r="J9722" t="b">
        <v>0</v>
      </c>
      <c r="K9722" t="s">
        <v>106</v>
      </c>
      <c r="L9722" t="s">
        <v>22</v>
      </c>
      <c r="M9722">
        <v>110000</v>
      </c>
      <c r="O9722" t="s">
        <v>12706</v>
      </c>
    </row>
    <row r="9723" spans="1:16" x14ac:dyDescent="0.25">
      <c r="A9723" t="s">
        <v>0</v>
      </c>
      <c r="B9723" t="s">
        <v>3106</v>
      </c>
      <c r="C9723" t="s">
        <v>633</v>
      </c>
      <c r="D9723" t="s">
        <v>3957</v>
      </c>
      <c r="E9723" t="s">
        <v>34</v>
      </c>
      <c r="F9723" t="b">
        <v>0</v>
      </c>
      <c r="G9723" t="s">
        <v>27</v>
      </c>
      <c r="H9723" s="4">
        <v>45789.416932870372</v>
      </c>
      <c r="I9723" t="b">
        <v>0</v>
      </c>
      <c r="J9723" t="b">
        <v>1</v>
      </c>
      <c r="K9723" t="s">
        <v>24</v>
      </c>
      <c r="L9723" t="s">
        <v>36</v>
      </c>
      <c r="N9723">
        <v>22.694999694824219</v>
      </c>
      <c r="O9723" t="s">
        <v>10004</v>
      </c>
      <c r="P9723" t="s">
        <v>12707</v>
      </c>
    </row>
    <row r="9724" spans="1:16" x14ac:dyDescent="0.25">
      <c r="A9724" t="s">
        <v>0</v>
      </c>
      <c r="B9724" t="s">
        <v>8366</v>
      </c>
      <c r="C9724" t="s">
        <v>12708</v>
      </c>
      <c r="D9724" t="s">
        <v>4324</v>
      </c>
      <c r="E9724" t="s">
        <v>631</v>
      </c>
      <c r="F9724" t="b">
        <v>0</v>
      </c>
      <c r="G9724" t="s">
        <v>52</v>
      </c>
      <c r="H9724" s="4">
        <v>45789.417638888888</v>
      </c>
      <c r="I9724" t="b">
        <v>0</v>
      </c>
      <c r="J9724" t="b">
        <v>0</v>
      </c>
      <c r="K9724" t="s">
        <v>24</v>
      </c>
      <c r="L9724" t="s">
        <v>36</v>
      </c>
      <c r="N9724">
        <v>25</v>
      </c>
      <c r="O9724" t="s">
        <v>1646</v>
      </c>
      <c r="P9724" t="s">
        <v>1620</v>
      </c>
    </row>
    <row r="9725" spans="1:16" x14ac:dyDescent="0.25">
      <c r="A9725" t="s">
        <v>19</v>
      </c>
      <c r="B9725" t="s">
        <v>12709</v>
      </c>
      <c r="C9725" t="s">
        <v>2920</v>
      </c>
      <c r="D9725" t="s">
        <v>6834</v>
      </c>
      <c r="E9725" t="s">
        <v>20</v>
      </c>
      <c r="F9725" t="b">
        <v>0</v>
      </c>
      <c r="G9725" t="s">
        <v>41</v>
      </c>
      <c r="H9725" s="4">
        <v>45789.417812500003</v>
      </c>
      <c r="I9725" t="b">
        <v>0</v>
      </c>
      <c r="J9725" t="b">
        <v>1</v>
      </c>
      <c r="K9725" t="s">
        <v>24</v>
      </c>
      <c r="L9725" t="s">
        <v>22</v>
      </c>
      <c r="M9725">
        <v>177000</v>
      </c>
      <c r="O9725" t="s">
        <v>703</v>
      </c>
      <c r="P9725" t="s">
        <v>12710</v>
      </c>
    </row>
    <row r="9726" spans="1:16" x14ac:dyDescent="0.25">
      <c r="A9726" t="s">
        <v>0</v>
      </c>
      <c r="B9726" t="s">
        <v>12711</v>
      </c>
      <c r="C9726" t="s">
        <v>6171</v>
      </c>
      <c r="D9726" t="s">
        <v>3957</v>
      </c>
      <c r="E9726" t="s">
        <v>34</v>
      </c>
      <c r="F9726" t="b">
        <v>0</v>
      </c>
      <c r="G9726" t="s">
        <v>27</v>
      </c>
      <c r="H9726" s="4">
        <v>45789.458599537043</v>
      </c>
      <c r="I9726" t="b">
        <v>0</v>
      </c>
      <c r="J9726" t="b">
        <v>1</v>
      </c>
      <c r="K9726" t="s">
        <v>24</v>
      </c>
      <c r="L9726" t="s">
        <v>36</v>
      </c>
      <c r="N9726">
        <v>30.264999389648441</v>
      </c>
      <c r="O9726" t="s">
        <v>12712</v>
      </c>
    </row>
    <row r="9727" spans="1:16" x14ac:dyDescent="0.25">
      <c r="A9727" t="s">
        <v>1</v>
      </c>
      <c r="B9727" t="s">
        <v>12713</v>
      </c>
      <c r="C9727" t="s">
        <v>6837</v>
      </c>
      <c r="D9727" t="s">
        <v>3957</v>
      </c>
      <c r="E9727" t="s">
        <v>34</v>
      </c>
      <c r="F9727" t="b">
        <v>0</v>
      </c>
      <c r="G9727" t="s">
        <v>27</v>
      </c>
      <c r="H9727" s="4">
        <v>45789.459363425929</v>
      </c>
      <c r="I9727" t="b">
        <v>0</v>
      </c>
      <c r="J9727" t="b">
        <v>1</v>
      </c>
      <c r="K9727" t="s">
        <v>24</v>
      </c>
      <c r="L9727" t="s">
        <v>36</v>
      </c>
      <c r="N9727">
        <v>41.505001068115227</v>
      </c>
      <c r="O9727" t="s">
        <v>3598</v>
      </c>
      <c r="P9727" t="s">
        <v>12714</v>
      </c>
    </row>
    <row r="9728" spans="1:16" x14ac:dyDescent="0.25">
      <c r="A9728" t="s">
        <v>0</v>
      </c>
      <c r="B9728" t="s">
        <v>12715</v>
      </c>
      <c r="C9728" t="s">
        <v>4317</v>
      </c>
      <c r="D9728" t="s">
        <v>12716</v>
      </c>
      <c r="E9728" t="s">
        <v>51</v>
      </c>
      <c r="F9728" t="b">
        <v>0</v>
      </c>
      <c r="G9728" t="s">
        <v>4318</v>
      </c>
      <c r="H9728" s="4">
        <v>45789.534259259257</v>
      </c>
      <c r="I9728" t="b">
        <v>0</v>
      </c>
      <c r="J9728" t="b">
        <v>0</v>
      </c>
      <c r="K9728" t="s">
        <v>4318</v>
      </c>
      <c r="L9728" t="s">
        <v>36</v>
      </c>
      <c r="N9728">
        <v>17.5</v>
      </c>
      <c r="O9728" t="s">
        <v>12717</v>
      </c>
      <c r="P9728" t="s">
        <v>12718</v>
      </c>
    </row>
    <row r="9729" spans="1:16" x14ac:dyDescent="0.25">
      <c r="A9729" t="s">
        <v>0</v>
      </c>
      <c r="B9729" t="s">
        <v>0</v>
      </c>
      <c r="C9729" t="s">
        <v>12719</v>
      </c>
      <c r="D9729" t="s">
        <v>3828</v>
      </c>
      <c r="E9729" t="s">
        <v>20</v>
      </c>
      <c r="F9729" t="b">
        <v>0</v>
      </c>
      <c r="G9729" t="s">
        <v>27</v>
      </c>
      <c r="H9729" s="4">
        <v>45789.541886574072</v>
      </c>
      <c r="I9729" t="b">
        <v>0</v>
      </c>
      <c r="J9729" t="b">
        <v>1</v>
      </c>
      <c r="K9729" t="s">
        <v>24</v>
      </c>
      <c r="L9729" t="s">
        <v>22</v>
      </c>
      <c r="M9729">
        <v>85000</v>
      </c>
      <c r="O9729" t="s">
        <v>12720</v>
      </c>
      <c r="P9729" t="s">
        <v>12721</v>
      </c>
    </row>
    <row r="9730" spans="1:16" x14ac:dyDescent="0.25">
      <c r="A9730" t="s">
        <v>25</v>
      </c>
      <c r="B9730" t="s">
        <v>25</v>
      </c>
      <c r="C9730" t="s">
        <v>517</v>
      </c>
      <c r="D9730" t="s">
        <v>4103</v>
      </c>
      <c r="E9730" t="s">
        <v>20</v>
      </c>
      <c r="F9730" t="b">
        <v>0</v>
      </c>
      <c r="G9730" t="s">
        <v>41</v>
      </c>
      <c r="H9730" s="4">
        <v>45789.54215277778</v>
      </c>
      <c r="I9730" t="b">
        <v>1</v>
      </c>
      <c r="J9730" t="b">
        <v>0</v>
      </c>
      <c r="K9730" t="s">
        <v>24</v>
      </c>
      <c r="L9730" t="s">
        <v>22</v>
      </c>
      <c r="M9730">
        <v>105000</v>
      </c>
      <c r="O9730" t="s">
        <v>12722</v>
      </c>
      <c r="P9730" t="s">
        <v>12723</v>
      </c>
    </row>
    <row r="9731" spans="1:16" x14ac:dyDescent="0.25">
      <c r="A9731" t="s">
        <v>89</v>
      </c>
      <c r="B9731" t="s">
        <v>12724</v>
      </c>
      <c r="C9731" t="s">
        <v>808</v>
      </c>
      <c r="D9731" t="s">
        <v>3973</v>
      </c>
      <c r="E9731" t="s">
        <v>20</v>
      </c>
      <c r="F9731" t="b">
        <v>0</v>
      </c>
      <c r="G9731" t="s">
        <v>27</v>
      </c>
      <c r="H9731" s="4">
        <v>45789.543321759258</v>
      </c>
      <c r="I9731" t="b">
        <v>1</v>
      </c>
      <c r="J9731" t="b">
        <v>0</v>
      </c>
      <c r="K9731" t="s">
        <v>24</v>
      </c>
      <c r="L9731" t="s">
        <v>22</v>
      </c>
      <c r="M9731">
        <v>262500</v>
      </c>
      <c r="O9731" t="s">
        <v>12725</v>
      </c>
    </row>
    <row r="9732" spans="1:16" x14ac:dyDescent="0.25">
      <c r="A9732" t="s">
        <v>139</v>
      </c>
      <c r="B9732" t="s">
        <v>10511</v>
      </c>
      <c r="C9732" t="s">
        <v>203</v>
      </c>
      <c r="D9732" t="s">
        <v>3973</v>
      </c>
      <c r="E9732" t="s">
        <v>51</v>
      </c>
      <c r="F9732" t="b">
        <v>0</v>
      </c>
      <c r="G9732" t="s">
        <v>23</v>
      </c>
      <c r="H9732" s="4">
        <v>45789.571840277778</v>
      </c>
      <c r="I9732" t="b">
        <v>0</v>
      </c>
      <c r="J9732" t="b">
        <v>0</v>
      </c>
      <c r="K9732" t="s">
        <v>24</v>
      </c>
      <c r="L9732" t="s">
        <v>36</v>
      </c>
      <c r="N9732">
        <v>50</v>
      </c>
      <c r="O9732" t="s">
        <v>1613</v>
      </c>
      <c r="P9732" t="s">
        <v>10512</v>
      </c>
    </row>
    <row r="9733" spans="1:16" x14ac:dyDescent="0.25">
      <c r="A9733" t="s">
        <v>0</v>
      </c>
      <c r="B9733" t="s">
        <v>1246</v>
      </c>
      <c r="C9733" t="s">
        <v>3259</v>
      </c>
      <c r="D9733" t="s">
        <v>3828</v>
      </c>
      <c r="E9733" t="s">
        <v>51</v>
      </c>
      <c r="F9733" t="b">
        <v>0</v>
      </c>
      <c r="G9733" t="s">
        <v>27</v>
      </c>
      <c r="H9733" s="4">
        <v>45789.583541666667</v>
      </c>
      <c r="I9733" t="b">
        <v>0</v>
      </c>
      <c r="J9733" t="b">
        <v>0</v>
      </c>
      <c r="K9733" t="s">
        <v>24</v>
      </c>
      <c r="L9733" t="s">
        <v>36</v>
      </c>
      <c r="N9733">
        <v>35</v>
      </c>
      <c r="O9733" t="s">
        <v>12726</v>
      </c>
      <c r="P9733" t="s">
        <v>1478</v>
      </c>
    </row>
    <row r="9734" spans="1:16" x14ac:dyDescent="0.25">
      <c r="A9734" t="s">
        <v>25</v>
      </c>
      <c r="B9734" t="s">
        <v>3917</v>
      </c>
      <c r="C9734" t="s">
        <v>192</v>
      </c>
      <c r="D9734" t="s">
        <v>3957</v>
      </c>
      <c r="E9734" t="s">
        <v>20</v>
      </c>
      <c r="F9734" t="b">
        <v>0</v>
      </c>
      <c r="G9734" t="s">
        <v>52</v>
      </c>
      <c r="H9734" s="4">
        <v>45789.584305555552</v>
      </c>
      <c r="I9734" t="b">
        <v>1</v>
      </c>
      <c r="J9734" t="b">
        <v>1</v>
      </c>
      <c r="K9734" t="s">
        <v>24</v>
      </c>
      <c r="L9734" t="s">
        <v>36</v>
      </c>
      <c r="N9734">
        <v>22.694999694824219</v>
      </c>
      <c r="O9734" t="s">
        <v>12727</v>
      </c>
      <c r="P9734" t="s">
        <v>2144</v>
      </c>
    </row>
    <row r="9735" spans="1:16" x14ac:dyDescent="0.25">
      <c r="A9735" t="s">
        <v>0</v>
      </c>
      <c r="B9735" t="s">
        <v>0</v>
      </c>
      <c r="C9735" t="s">
        <v>236</v>
      </c>
      <c r="D9735" t="s">
        <v>3828</v>
      </c>
      <c r="E9735" t="s">
        <v>219</v>
      </c>
      <c r="F9735" t="b">
        <v>0</v>
      </c>
      <c r="G9735" t="s">
        <v>27</v>
      </c>
      <c r="H9735" s="4">
        <v>45789.625219907408</v>
      </c>
      <c r="I9735" t="b">
        <v>0</v>
      </c>
      <c r="J9735" t="b">
        <v>0</v>
      </c>
      <c r="K9735" t="s">
        <v>24</v>
      </c>
      <c r="L9735" t="s">
        <v>36</v>
      </c>
      <c r="N9735">
        <v>57.5</v>
      </c>
      <c r="O9735" t="s">
        <v>1357</v>
      </c>
      <c r="P9735" t="s">
        <v>12728</v>
      </c>
    </row>
    <row r="9736" spans="1:16" x14ac:dyDescent="0.25">
      <c r="A9736" t="s">
        <v>0</v>
      </c>
      <c r="B9736" t="s">
        <v>1254</v>
      </c>
      <c r="C9736" t="s">
        <v>2883</v>
      </c>
      <c r="D9736" t="s">
        <v>4328</v>
      </c>
      <c r="E9736" t="s">
        <v>51</v>
      </c>
      <c r="F9736" t="b">
        <v>0</v>
      </c>
      <c r="G9736" t="s">
        <v>30</v>
      </c>
      <c r="H9736" s="4">
        <v>45789.625740740739</v>
      </c>
      <c r="I9736" t="b">
        <v>0</v>
      </c>
      <c r="J9736" t="b">
        <v>0</v>
      </c>
      <c r="K9736" t="s">
        <v>24</v>
      </c>
      <c r="L9736" t="s">
        <v>36</v>
      </c>
      <c r="N9736">
        <v>42.5</v>
      </c>
      <c r="O9736" t="s">
        <v>12729</v>
      </c>
      <c r="P9736" t="s">
        <v>119</v>
      </c>
    </row>
    <row r="9737" spans="1:16" x14ac:dyDescent="0.25">
      <c r="A9737" t="s">
        <v>0</v>
      </c>
      <c r="B9737" t="s">
        <v>12730</v>
      </c>
      <c r="C9737" t="s">
        <v>555</v>
      </c>
      <c r="D9737" t="s">
        <v>3973</v>
      </c>
      <c r="E9737" t="s">
        <v>51</v>
      </c>
      <c r="F9737" t="b">
        <v>0</v>
      </c>
      <c r="G9737" t="s">
        <v>30</v>
      </c>
      <c r="H9737" s="4">
        <v>45789.626261574071</v>
      </c>
      <c r="I9737" t="b">
        <v>0</v>
      </c>
      <c r="J9737" t="b">
        <v>0</v>
      </c>
      <c r="K9737" t="s">
        <v>24</v>
      </c>
      <c r="L9737" t="s">
        <v>36</v>
      </c>
      <c r="N9737">
        <v>49.5</v>
      </c>
      <c r="O9737" t="s">
        <v>1137</v>
      </c>
      <c r="P9737" t="s">
        <v>863</v>
      </c>
    </row>
    <row r="9738" spans="1:16" x14ac:dyDescent="0.25">
      <c r="A9738" t="s">
        <v>2</v>
      </c>
      <c r="B9738" t="s">
        <v>12731</v>
      </c>
      <c r="C9738" t="s">
        <v>329</v>
      </c>
      <c r="D9738" t="s">
        <v>3828</v>
      </c>
      <c r="E9738" t="s">
        <v>20</v>
      </c>
      <c r="F9738" t="b">
        <v>0</v>
      </c>
      <c r="G9738" t="s">
        <v>27</v>
      </c>
      <c r="H9738" s="4">
        <v>45789.62636574074</v>
      </c>
      <c r="I9738" t="b">
        <v>0</v>
      </c>
      <c r="J9738" t="b">
        <v>1</v>
      </c>
      <c r="K9738" t="s">
        <v>24</v>
      </c>
      <c r="L9738" t="s">
        <v>22</v>
      </c>
      <c r="M9738">
        <v>120000</v>
      </c>
      <c r="O9738" t="s">
        <v>1991</v>
      </c>
      <c r="P9738" t="s">
        <v>3880</v>
      </c>
    </row>
    <row r="9739" spans="1:16" x14ac:dyDescent="0.25">
      <c r="A9739" t="s">
        <v>2</v>
      </c>
      <c r="B9739" t="s">
        <v>12732</v>
      </c>
      <c r="C9739" t="s">
        <v>293</v>
      </c>
      <c r="D9739" t="s">
        <v>3828</v>
      </c>
      <c r="E9739" t="s">
        <v>20</v>
      </c>
      <c r="F9739" t="b">
        <v>0</v>
      </c>
      <c r="G9739" t="s">
        <v>27</v>
      </c>
      <c r="H9739" s="4">
        <v>45789.626400462963</v>
      </c>
      <c r="I9739" t="b">
        <v>0</v>
      </c>
      <c r="J9739" t="b">
        <v>0</v>
      </c>
      <c r="K9739" t="s">
        <v>24</v>
      </c>
      <c r="L9739" t="s">
        <v>22</v>
      </c>
      <c r="M9739">
        <v>194792</v>
      </c>
      <c r="O9739" t="s">
        <v>12733</v>
      </c>
      <c r="P9739" t="s">
        <v>12734</v>
      </c>
    </row>
    <row r="9740" spans="1:16" x14ac:dyDescent="0.25">
      <c r="A9740" t="s">
        <v>0</v>
      </c>
      <c r="B9740" t="s">
        <v>12735</v>
      </c>
      <c r="C9740" t="s">
        <v>2883</v>
      </c>
      <c r="D9740" t="s">
        <v>3973</v>
      </c>
      <c r="E9740" t="s">
        <v>20</v>
      </c>
      <c r="F9740" t="b">
        <v>0</v>
      </c>
      <c r="G9740" t="s">
        <v>30</v>
      </c>
      <c r="H9740" s="4">
        <v>45789.66741898148</v>
      </c>
      <c r="I9740" t="b">
        <v>0</v>
      </c>
      <c r="J9740" t="b">
        <v>1</v>
      </c>
      <c r="K9740" t="s">
        <v>24</v>
      </c>
      <c r="L9740" t="s">
        <v>36</v>
      </c>
      <c r="N9740">
        <v>42.5</v>
      </c>
      <c r="O9740" t="s">
        <v>806</v>
      </c>
      <c r="P9740" t="s">
        <v>280</v>
      </c>
    </row>
    <row r="9741" spans="1:16" x14ac:dyDescent="0.25">
      <c r="A9741" t="s">
        <v>25</v>
      </c>
      <c r="B9741" t="s">
        <v>12736</v>
      </c>
      <c r="C9741" t="s">
        <v>2883</v>
      </c>
      <c r="D9741" t="s">
        <v>3973</v>
      </c>
      <c r="E9741" t="s">
        <v>51</v>
      </c>
      <c r="F9741" t="b">
        <v>0</v>
      </c>
      <c r="G9741" t="s">
        <v>30</v>
      </c>
      <c r="H9741" s="4">
        <v>45789.66741898148</v>
      </c>
      <c r="I9741" t="b">
        <v>0</v>
      </c>
      <c r="J9741" t="b">
        <v>1</v>
      </c>
      <c r="K9741" t="s">
        <v>24</v>
      </c>
      <c r="L9741" t="s">
        <v>36</v>
      </c>
      <c r="N9741">
        <v>45</v>
      </c>
      <c r="O9741" t="s">
        <v>806</v>
      </c>
      <c r="P9741" t="s">
        <v>119</v>
      </c>
    </row>
    <row r="9742" spans="1:16" x14ac:dyDescent="0.25">
      <c r="A9742" t="s">
        <v>25</v>
      </c>
      <c r="B9742" t="s">
        <v>1885</v>
      </c>
      <c r="C9742" t="s">
        <v>2883</v>
      </c>
      <c r="D9742" t="s">
        <v>3973</v>
      </c>
      <c r="E9742" t="s">
        <v>20</v>
      </c>
      <c r="F9742" t="b">
        <v>0</v>
      </c>
      <c r="G9742" t="s">
        <v>30</v>
      </c>
      <c r="H9742" s="4">
        <v>45789.667430555557</v>
      </c>
      <c r="I9742" t="b">
        <v>0</v>
      </c>
      <c r="J9742" t="b">
        <v>1</v>
      </c>
      <c r="K9742" t="s">
        <v>24</v>
      </c>
      <c r="L9742" t="s">
        <v>36</v>
      </c>
      <c r="N9742">
        <v>42.5</v>
      </c>
      <c r="O9742" t="s">
        <v>806</v>
      </c>
      <c r="P9742" t="s">
        <v>280</v>
      </c>
    </row>
    <row r="9743" spans="1:16" x14ac:dyDescent="0.25">
      <c r="A9743" t="s">
        <v>28</v>
      </c>
      <c r="B9743" t="s">
        <v>3151</v>
      </c>
      <c r="C9743" t="s">
        <v>180</v>
      </c>
      <c r="D9743" t="s">
        <v>3828</v>
      </c>
      <c r="E9743" t="s">
        <v>20</v>
      </c>
      <c r="F9743" t="b">
        <v>0</v>
      </c>
      <c r="G9743" t="s">
        <v>41</v>
      </c>
      <c r="H9743" s="4">
        <v>45789.667812500003</v>
      </c>
      <c r="I9743" t="b">
        <v>0</v>
      </c>
      <c r="J9743" t="b">
        <v>0</v>
      </c>
      <c r="K9743" t="s">
        <v>24</v>
      </c>
      <c r="L9743" t="s">
        <v>22</v>
      </c>
      <c r="M9743">
        <v>180000</v>
      </c>
      <c r="O9743" t="s">
        <v>202</v>
      </c>
      <c r="P9743" t="s">
        <v>12737</v>
      </c>
    </row>
    <row r="9744" spans="1:16" x14ac:dyDescent="0.25">
      <c r="A9744" t="s">
        <v>0</v>
      </c>
      <c r="B9744" t="s">
        <v>250</v>
      </c>
      <c r="C9744" t="s">
        <v>985</v>
      </c>
      <c r="D9744" t="s">
        <v>3973</v>
      </c>
      <c r="E9744" t="s">
        <v>20</v>
      </c>
      <c r="F9744" t="b">
        <v>0</v>
      </c>
      <c r="G9744" t="s">
        <v>27</v>
      </c>
      <c r="H9744" s="4">
        <v>45789.708587962959</v>
      </c>
      <c r="I9744" t="b">
        <v>0</v>
      </c>
      <c r="J9744" t="b">
        <v>1</v>
      </c>
      <c r="K9744" t="s">
        <v>24</v>
      </c>
      <c r="L9744" t="s">
        <v>36</v>
      </c>
      <c r="N9744">
        <v>46.5</v>
      </c>
      <c r="O9744" t="s">
        <v>102</v>
      </c>
      <c r="P9744" t="s">
        <v>12738</v>
      </c>
    </row>
    <row r="9745" spans="1:16" x14ac:dyDescent="0.25">
      <c r="A9745" t="s">
        <v>0</v>
      </c>
      <c r="B9745" t="s">
        <v>2067</v>
      </c>
      <c r="C9745" t="s">
        <v>1102</v>
      </c>
      <c r="D9745" t="s">
        <v>4328</v>
      </c>
      <c r="E9745" t="s">
        <v>51</v>
      </c>
      <c r="F9745" t="b">
        <v>0</v>
      </c>
      <c r="G9745" t="s">
        <v>27</v>
      </c>
      <c r="H9745" s="4">
        <v>45789.709733796299</v>
      </c>
      <c r="I9745" t="b">
        <v>1</v>
      </c>
      <c r="J9745" t="b">
        <v>0</v>
      </c>
      <c r="K9745" t="s">
        <v>24</v>
      </c>
      <c r="L9745" t="s">
        <v>36</v>
      </c>
      <c r="N9745">
        <v>55</v>
      </c>
      <c r="O9745" t="s">
        <v>12739</v>
      </c>
      <c r="P9745" t="s">
        <v>3311</v>
      </c>
    </row>
    <row r="9746" spans="1:16" x14ac:dyDescent="0.25">
      <c r="A9746" t="s">
        <v>2</v>
      </c>
      <c r="B9746" t="s">
        <v>12740</v>
      </c>
      <c r="C9746" t="s">
        <v>12741</v>
      </c>
      <c r="D9746" t="s">
        <v>3973</v>
      </c>
      <c r="E9746" t="s">
        <v>51</v>
      </c>
      <c r="F9746" t="b">
        <v>0</v>
      </c>
      <c r="G9746" t="s">
        <v>27</v>
      </c>
      <c r="H9746" s="4">
        <v>45789.709791666668</v>
      </c>
      <c r="I9746" t="b">
        <v>0</v>
      </c>
      <c r="J9746" t="b">
        <v>1</v>
      </c>
      <c r="K9746" t="s">
        <v>24</v>
      </c>
      <c r="L9746" t="s">
        <v>36</v>
      </c>
      <c r="N9746">
        <v>67.5</v>
      </c>
      <c r="O9746" t="s">
        <v>144</v>
      </c>
      <c r="P9746" t="s">
        <v>12742</v>
      </c>
    </row>
    <row r="9747" spans="1:16" x14ac:dyDescent="0.25">
      <c r="A9747" t="s">
        <v>40</v>
      </c>
      <c r="B9747" t="s">
        <v>40</v>
      </c>
      <c r="C9747" t="s">
        <v>12743</v>
      </c>
      <c r="D9747" t="s">
        <v>3973</v>
      </c>
      <c r="E9747" t="s">
        <v>631</v>
      </c>
      <c r="F9747" t="b">
        <v>0</v>
      </c>
      <c r="G9747" t="s">
        <v>27</v>
      </c>
      <c r="H9747" s="4">
        <v>45789.710011574083</v>
      </c>
      <c r="I9747" t="b">
        <v>0</v>
      </c>
      <c r="J9747" t="b">
        <v>1</v>
      </c>
      <c r="K9747" t="s">
        <v>24</v>
      </c>
      <c r="L9747" t="s">
        <v>36</v>
      </c>
      <c r="N9747">
        <v>51.229999542236328</v>
      </c>
      <c r="O9747" t="s">
        <v>59</v>
      </c>
      <c r="P9747" t="s">
        <v>137</v>
      </c>
    </row>
    <row r="9748" spans="1:16" x14ac:dyDescent="0.25">
      <c r="A9748" t="s">
        <v>2</v>
      </c>
      <c r="B9748" t="s">
        <v>2</v>
      </c>
      <c r="C9748" t="s">
        <v>12175</v>
      </c>
      <c r="D9748" t="s">
        <v>3973</v>
      </c>
      <c r="E9748" t="s">
        <v>51</v>
      </c>
      <c r="F9748" t="b">
        <v>0</v>
      </c>
      <c r="G9748" t="s">
        <v>35</v>
      </c>
      <c r="H9748" s="4">
        <v>45789.710856481477</v>
      </c>
      <c r="I9748" t="b">
        <v>1</v>
      </c>
      <c r="J9748" t="b">
        <v>0</v>
      </c>
      <c r="K9748" t="s">
        <v>24</v>
      </c>
      <c r="L9748" t="s">
        <v>36</v>
      </c>
      <c r="N9748">
        <v>22.5</v>
      </c>
      <c r="O9748" t="s">
        <v>81</v>
      </c>
      <c r="P9748" t="s">
        <v>12744</v>
      </c>
    </row>
    <row r="9749" spans="1:16" x14ac:dyDescent="0.25">
      <c r="A9749" t="s">
        <v>25</v>
      </c>
      <c r="B9749" t="s">
        <v>12745</v>
      </c>
      <c r="C9749" t="s">
        <v>3678</v>
      </c>
      <c r="D9749" t="s">
        <v>3828</v>
      </c>
      <c r="E9749" t="s">
        <v>20</v>
      </c>
      <c r="F9749" t="b">
        <v>0</v>
      </c>
      <c r="G9749" t="s">
        <v>41</v>
      </c>
      <c r="H9749" s="4">
        <v>45789.751145833332</v>
      </c>
      <c r="I9749" t="b">
        <v>0</v>
      </c>
      <c r="J9749" t="b">
        <v>1</v>
      </c>
      <c r="K9749" t="s">
        <v>24</v>
      </c>
      <c r="L9749" t="s">
        <v>22</v>
      </c>
      <c r="M9749">
        <v>162500</v>
      </c>
      <c r="O9749" t="s">
        <v>387</v>
      </c>
      <c r="P9749" t="s">
        <v>12746</v>
      </c>
    </row>
    <row r="9750" spans="1:16" x14ac:dyDescent="0.25">
      <c r="A9750" t="s">
        <v>2</v>
      </c>
      <c r="B9750" t="s">
        <v>12740</v>
      </c>
      <c r="C9750" t="s">
        <v>1019</v>
      </c>
      <c r="D9750" t="s">
        <v>3828</v>
      </c>
      <c r="E9750" t="s">
        <v>51</v>
      </c>
      <c r="F9750" t="b">
        <v>0</v>
      </c>
      <c r="G9750" t="s">
        <v>41</v>
      </c>
      <c r="H9750" s="4">
        <v>45789.751805555563</v>
      </c>
      <c r="I9750" t="b">
        <v>0</v>
      </c>
      <c r="J9750" t="b">
        <v>1</v>
      </c>
      <c r="K9750" t="s">
        <v>24</v>
      </c>
      <c r="L9750" t="s">
        <v>36</v>
      </c>
      <c r="N9750">
        <v>67.5</v>
      </c>
      <c r="O9750" t="s">
        <v>144</v>
      </c>
      <c r="P9750" t="s">
        <v>12742</v>
      </c>
    </row>
    <row r="9751" spans="1:16" x14ac:dyDescent="0.25">
      <c r="A9751" t="s">
        <v>2</v>
      </c>
      <c r="B9751" t="s">
        <v>12747</v>
      </c>
      <c r="C9751" t="s">
        <v>118</v>
      </c>
      <c r="D9751" t="s">
        <v>4328</v>
      </c>
      <c r="E9751" t="s">
        <v>51</v>
      </c>
      <c r="F9751" t="b">
        <v>0</v>
      </c>
      <c r="G9751" t="s">
        <v>41</v>
      </c>
      <c r="H9751" s="4">
        <v>45789.751944444448</v>
      </c>
      <c r="I9751" t="b">
        <v>1</v>
      </c>
      <c r="J9751" t="b">
        <v>0</v>
      </c>
      <c r="K9751" t="s">
        <v>24</v>
      </c>
      <c r="L9751" t="s">
        <v>36</v>
      </c>
      <c r="N9751">
        <v>55</v>
      </c>
      <c r="O9751" t="s">
        <v>12748</v>
      </c>
      <c r="P9751" t="s">
        <v>12749</v>
      </c>
    </row>
    <row r="9752" spans="1:16" x14ac:dyDescent="0.25">
      <c r="A9752" t="s">
        <v>0</v>
      </c>
      <c r="B9752" t="s">
        <v>12750</v>
      </c>
      <c r="C9752" t="s">
        <v>3716</v>
      </c>
      <c r="D9752" t="s">
        <v>2208</v>
      </c>
      <c r="E9752" t="s">
        <v>20</v>
      </c>
      <c r="F9752" t="b">
        <v>0</v>
      </c>
      <c r="G9752" t="s">
        <v>35</v>
      </c>
      <c r="H9752" s="4">
        <v>45789.792280092603</v>
      </c>
      <c r="I9752" t="b">
        <v>1</v>
      </c>
      <c r="J9752" t="b">
        <v>0</v>
      </c>
      <c r="K9752" t="s">
        <v>24</v>
      </c>
      <c r="L9752" t="s">
        <v>36</v>
      </c>
      <c r="N9752">
        <v>17.5</v>
      </c>
      <c r="O9752" t="s">
        <v>12751</v>
      </c>
    </row>
    <row r="9753" spans="1:16" x14ac:dyDescent="0.25">
      <c r="A9753" t="s">
        <v>28</v>
      </c>
      <c r="B9753" t="s">
        <v>12752</v>
      </c>
      <c r="C9753" t="s">
        <v>151</v>
      </c>
      <c r="D9753" t="s">
        <v>3828</v>
      </c>
      <c r="E9753" t="s">
        <v>20</v>
      </c>
      <c r="F9753" t="b">
        <v>0</v>
      </c>
      <c r="G9753" t="s">
        <v>30</v>
      </c>
      <c r="H9753" s="4">
        <v>45789.792928240742</v>
      </c>
      <c r="I9753" t="b">
        <v>0</v>
      </c>
      <c r="J9753" t="b">
        <v>0</v>
      </c>
      <c r="K9753" t="s">
        <v>24</v>
      </c>
      <c r="L9753" t="s">
        <v>22</v>
      </c>
      <c r="M9753">
        <v>124125</v>
      </c>
      <c r="O9753" t="s">
        <v>1332</v>
      </c>
      <c r="P9753" t="s">
        <v>12753</v>
      </c>
    </row>
    <row r="9754" spans="1:16" x14ac:dyDescent="0.25">
      <c r="A9754" t="s">
        <v>40</v>
      </c>
      <c r="B9754" t="s">
        <v>12754</v>
      </c>
      <c r="C9754" t="s">
        <v>12743</v>
      </c>
      <c r="D9754" t="s">
        <v>4178</v>
      </c>
      <c r="E9754" t="s">
        <v>20</v>
      </c>
      <c r="F9754" t="b">
        <v>0</v>
      </c>
      <c r="G9754" t="s">
        <v>27</v>
      </c>
      <c r="H9754" s="4">
        <v>45789.793078703697</v>
      </c>
      <c r="I9754" t="b">
        <v>0</v>
      </c>
      <c r="J9754" t="b">
        <v>1</v>
      </c>
      <c r="K9754" t="s">
        <v>24</v>
      </c>
      <c r="L9754" t="s">
        <v>22</v>
      </c>
      <c r="M9754">
        <v>170000</v>
      </c>
      <c r="O9754" t="s">
        <v>59</v>
      </c>
      <c r="P9754" t="s">
        <v>2020</v>
      </c>
    </row>
    <row r="9755" spans="1:16" x14ac:dyDescent="0.25">
      <c r="A9755" t="s">
        <v>2</v>
      </c>
      <c r="B9755" t="s">
        <v>12755</v>
      </c>
      <c r="C9755" t="s">
        <v>622</v>
      </c>
      <c r="D9755" t="s">
        <v>3973</v>
      </c>
      <c r="E9755" t="s">
        <v>20</v>
      </c>
      <c r="F9755" t="b">
        <v>0</v>
      </c>
      <c r="G9755" t="s">
        <v>27</v>
      </c>
      <c r="H9755" s="4">
        <v>45789.793124999997</v>
      </c>
      <c r="I9755" t="b">
        <v>0</v>
      </c>
      <c r="J9755" t="b">
        <v>0</v>
      </c>
      <c r="K9755" t="s">
        <v>24</v>
      </c>
      <c r="L9755" t="s">
        <v>22</v>
      </c>
      <c r="M9755">
        <v>132500</v>
      </c>
      <c r="O9755" t="s">
        <v>408</v>
      </c>
      <c r="P9755" t="s">
        <v>12756</v>
      </c>
    </row>
    <row r="9756" spans="1:16" x14ac:dyDescent="0.25">
      <c r="A9756" t="s">
        <v>2</v>
      </c>
      <c r="B9756" t="s">
        <v>12757</v>
      </c>
      <c r="C9756" t="s">
        <v>155</v>
      </c>
      <c r="D9756" t="s">
        <v>4328</v>
      </c>
      <c r="E9756" t="s">
        <v>51</v>
      </c>
      <c r="F9756" t="b">
        <v>0</v>
      </c>
      <c r="G9756" t="s">
        <v>35</v>
      </c>
      <c r="H9756" s="4">
        <v>45789.794236111113</v>
      </c>
      <c r="I9756" t="b">
        <v>0</v>
      </c>
      <c r="J9756" t="b">
        <v>0</v>
      </c>
      <c r="K9756" t="s">
        <v>24</v>
      </c>
      <c r="L9756" t="s">
        <v>36</v>
      </c>
      <c r="N9756">
        <v>65</v>
      </c>
      <c r="O9756" t="s">
        <v>6709</v>
      </c>
      <c r="P9756" t="s">
        <v>12758</v>
      </c>
    </row>
    <row r="9757" spans="1:16" x14ac:dyDescent="0.25">
      <c r="A9757" t="s">
        <v>1</v>
      </c>
      <c r="B9757" t="s">
        <v>12759</v>
      </c>
      <c r="C9757" t="s">
        <v>192</v>
      </c>
      <c r="D9757" t="s">
        <v>3957</v>
      </c>
      <c r="E9757" t="s">
        <v>20</v>
      </c>
      <c r="F9757" t="b">
        <v>0</v>
      </c>
      <c r="G9757" t="s">
        <v>23</v>
      </c>
      <c r="H9757" s="4">
        <v>45789.821979166663</v>
      </c>
      <c r="I9757" t="b">
        <v>0</v>
      </c>
      <c r="J9757" t="b">
        <v>0</v>
      </c>
      <c r="K9757" t="s">
        <v>24</v>
      </c>
      <c r="L9757" t="s">
        <v>36</v>
      </c>
      <c r="N9757">
        <v>41.884998321533203</v>
      </c>
      <c r="O9757" t="s">
        <v>880</v>
      </c>
      <c r="P9757" t="s">
        <v>1307</v>
      </c>
    </row>
    <row r="9758" spans="1:16" x14ac:dyDescent="0.25">
      <c r="A9758" t="s">
        <v>2</v>
      </c>
      <c r="B9758" t="s">
        <v>2</v>
      </c>
      <c r="C9758" t="s">
        <v>8772</v>
      </c>
      <c r="D9758" t="s">
        <v>3957</v>
      </c>
      <c r="E9758" t="s">
        <v>20</v>
      </c>
      <c r="F9758" t="b">
        <v>0</v>
      </c>
      <c r="G9758" t="s">
        <v>23</v>
      </c>
      <c r="H9758" s="4">
        <v>45789.822106481479</v>
      </c>
      <c r="I9758" t="b">
        <v>0</v>
      </c>
      <c r="J9758" t="b">
        <v>1</v>
      </c>
      <c r="K9758" t="s">
        <v>24</v>
      </c>
      <c r="L9758" t="s">
        <v>36</v>
      </c>
      <c r="N9758">
        <v>45.745002746582031</v>
      </c>
      <c r="O9758" t="s">
        <v>9181</v>
      </c>
      <c r="P9758" t="s">
        <v>9182</v>
      </c>
    </row>
    <row r="9759" spans="1:16" x14ac:dyDescent="0.25">
      <c r="A9759" t="s">
        <v>0</v>
      </c>
      <c r="B9759" t="s">
        <v>12760</v>
      </c>
      <c r="C9759" t="s">
        <v>12761</v>
      </c>
      <c r="D9759" t="s">
        <v>3828</v>
      </c>
      <c r="E9759" t="s">
        <v>20</v>
      </c>
      <c r="F9759" t="b">
        <v>0</v>
      </c>
      <c r="G9759" t="s">
        <v>27</v>
      </c>
      <c r="H9759" s="4">
        <v>45789.833495370367</v>
      </c>
      <c r="I9759" t="b">
        <v>0</v>
      </c>
      <c r="J9759" t="b">
        <v>0</v>
      </c>
      <c r="K9759" t="s">
        <v>24</v>
      </c>
      <c r="L9759" t="s">
        <v>22</v>
      </c>
      <c r="M9759">
        <v>75000</v>
      </c>
      <c r="O9759" t="s">
        <v>3590</v>
      </c>
      <c r="P9759" t="s">
        <v>12762</v>
      </c>
    </row>
    <row r="9760" spans="1:16" x14ac:dyDescent="0.25">
      <c r="A9760" t="s">
        <v>0</v>
      </c>
      <c r="B9760" t="s">
        <v>12763</v>
      </c>
      <c r="C9760" t="s">
        <v>12764</v>
      </c>
      <c r="D9760" t="s">
        <v>3957</v>
      </c>
      <c r="E9760" t="s">
        <v>20</v>
      </c>
      <c r="F9760" t="b">
        <v>0</v>
      </c>
      <c r="G9760" t="s">
        <v>27</v>
      </c>
      <c r="H9760" s="4">
        <v>45789.833634259259</v>
      </c>
      <c r="I9760" t="b">
        <v>0</v>
      </c>
      <c r="J9760" t="b">
        <v>0</v>
      </c>
      <c r="K9760" t="s">
        <v>24</v>
      </c>
      <c r="L9760" t="s">
        <v>36</v>
      </c>
      <c r="N9760">
        <v>26.389999389648441</v>
      </c>
      <c r="O9760" t="s">
        <v>12765</v>
      </c>
      <c r="P9760" t="s">
        <v>12766</v>
      </c>
    </row>
    <row r="9761" spans="1:16" x14ac:dyDescent="0.25">
      <c r="A9761" t="s">
        <v>0</v>
      </c>
      <c r="B9761" t="s">
        <v>8549</v>
      </c>
      <c r="C9761" t="s">
        <v>180</v>
      </c>
      <c r="D9761" t="s">
        <v>3957</v>
      </c>
      <c r="E9761" t="s">
        <v>20</v>
      </c>
      <c r="F9761" t="b">
        <v>0</v>
      </c>
      <c r="G9761" t="s">
        <v>41</v>
      </c>
      <c r="H9761" s="4">
        <v>45789.83384259259</v>
      </c>
      <c r="I9761" t="b">
        <v>0</v>
      </c>
      <c r="J9761" t="b">
        <v>0</v>
      </c>
      <c r="K9761" t="s">
        <v>24</v>
      </c>
      <c r="L9761" t="s">
        <v>36</v>
      </c>
      <c r="N9761">
        <v>36.75</v>
      </c>
      <c r="O9761" t="s">
        <v>8550</v>
      </c>
      <c r="P9761" t="s">
        <v>8551</v>
      </c>
    </row>
    <row r="9762" spans="1:16" x14ac:dyDescent="0.25">
      <c r="A9762" t="s">
        <v>139</v>
      </c>
      <c r="B9762" t="s">
        <v>12767</v>
      </c>
      <c r="C9762" t="s">
        <v>49</v>
      </c>
      <c r="D9762" t="s">
        <v>3828</v>
      </c>
      <c r="E9762" t="s">
        <v>20</v>
      </c>
      <c r="F9762" t="b">
        <v>0</v>
      </c>
      <c r="G9762" t="s">
        <v>41</v>
      </c>
      <c r="H9762" s="4">
        <v>45789.834502314807</v>
      </c>
      <c r="I9762" t="b">
        <v>0</v>
      </c>
      <c r="J9762" t="b">
        <v>1</v>
      </c>
      <c r="K9762" t="s">
        <v>24</v>
      </c>
      <c r="L9762" t="s">
        <v>22</v>
      </c>
      <c r="M9762">
        <v>184000</v>
      </c>
      <c r="O9762" t="s">
        <v>1738</v>
      </c>
      <c r="P9762" t="s">
        <v>12768</v>
      </c>
    </row>
    <row r="9763" spans="1:16" x14ac:dyDescent="0.25">
      <c r="A9763" t="s">
        <v>25</v>
      </c>
      <c r="B9763" t="s">
        <v>9425</v>
      </c>
      <c r="C9763" t="s">
        <v>203</v>
      </c>
      <c r="D9763" t="s">
        <v>3828</v>
      </c>
      <c r="E9763" t="s">
        <v>20</v>
      </c>
      <c r="F9763" t="b">
        <v>0</v>
      </c>
      <c r="G9763" t="s">
        <v>23</v>
      </c>
      <c r="H9763" s="4">
        <v>45789.863483796304</v>
      </c>
      <c r="I9763" t="b">
        <v>1</v>
      </c>
      <c r="J9763" t="b">
        <v>1</v>
      </c>
      <c r="K9763" t="s">
        <v>24</v>
      </c>
      <c r="L9763" t="s">
        <v>22</v>
      </c>
      <c r="M9763">
        <v>108750</v>
      </c>
      <c r="O9763" t="s">
        <v>935</v>
      </c>
      <c r="P9763" t="s">
        <v>1813</v>
      </c>
    </row>
    <row r="9764" spans="1:16" x14ac:dyDescent="0.25">
      <c r="A9764" t="s">
        <v>0</v>
      </c>
      <c r="B9764" t="s">
        <v>2155</v>
      </c>
      <c r="C9764" t="s">
        <v>1343</v>
      </c>
      <c r="D9764" t="s">
        <v>3828</v>
      </c>
      <c r="E9764" t="s">
        <v>20</v>
      </c>
      <c r="F9764" t="b">
        <v>0</v>
      </c>
      <c r="G9764" t="s">
        <v>27</v>
      </c>
      <c r="H9764" s="4">
        <v>45789.875208333331</v>
      </c>
      <c r="I9764" t="b">
        <v>0</v>
      </c>
      <c r="J9764" t="b">
        <v>1</v>
      </c>
      <c r="K9764" t="s">
        <v>24</v>
      </c>
      <c r="L9764" t="s">
        <v>22</v>
      </c>
      <c r="M9764">
        <v>110083.5</v>
      </c>
      <c r="O9764" t="s">
        <v>575</v>
      </c>
      <c r="P9764" t="s">
        <v>1888</v>
      </c>
    </row>
    <row r="9765" spans="1:16" x14ac:dyDescent="0.25">
      <c r="A9765" t="s">
        <v>139</v>
      </c>
      <c r="B9765" t="s">
        <v>6998</v>
      </c>
      <c r="C9765" t="s">
        <v>151</v>
      </c>
      <c r="D9765" t="s">
        <v>3973</v>
      </c>
      <c r="E9765" t="s">
        <v>20</v>
      </c>
      <c r="F9765" t="b">
        <v>0</v>
      </c>
      <c r="G9765" t="s">
        <v>30</v>
      </c>
      <c r="H9765" s="4">
        <v>45789.875740740739</v>
      </c>
      <c r="I9765" t="b">
        <v>0</v>
      </c>
      <c r="J9765" t="b">
        <v>0</v>
      </c>
      <c r="K9765" t="s">
        <v>24</v>
      </c>
      <c r="L9765" t="s">
        <v>36</v>
      </c>
      <c r="N9765">
        <v>57.5</v>
      </c>
      <c r="O9765" t="s">
        <v>12769</v>
      </c>
    </row>
    <row r="9766" spans="1:16" x14ac:dyDescent="0.25">
      <c r="A9766" t="s">
        <v>0</v>
      </c>
      <c r="B9766" t="s">
        <v>12770</v>
      </c>
      <c r="C9766" t="s">
        <v>504</v>
      </c>
      <c r="D9766" t="s">
        <v>3828</v>
      </c>
      <c r="E9766" t="s">
        <v>51</v>
      </c>
      <c r="F9766" t="b">
        <v>0</v>
      </c>
      <c r="G9766" t="s">
        <v>35</v>
      </c>
      <c r="H9766" s="4">
        <v>45789.917280092603</v>
      </c>
      <c r="I9766" t="b">
        <v>1</v>
      </c>
      <c r="J9766" t="b">
        <v>1</v>
      </c>
      <c r="K9766" t="s">
        <v>24</v>
      </c>
      <c r="L9766" t="s">
        <v>36</v>
      </c>
      <c r="N9766">
        <v>53.860000610351563</v>
      </c>
      <c r="O9766" t="s">
        <v>147</v>
      </c>
    </row>
    <row r="9767" spans="1:16" x14ac:dyDescent="0.25">
      <c r="A9767" t="s">
        <v>1</v>
      </c>
      <c r="B9767" t="s">
        <v>3250</v>
      </c>
      <c r="C9767" t="s">
        <v>143</v>
      </c>
      <c r="D9767" t="s">
        <v>3973</v>
      </c>
      <c r="E9767" t="s">
        <v>51</v>
      </c>
      <c r="F9767" t="b">
        <v>0</v>
      </c>
      <c r="G9767" t="s">
        <v>35</v>
      </c>
      <c r="H9767" s="4">
        <v>45789.917303240742</v>
      </c>
      <c r="I9767" t="b">
        <v>0</v>
      </c>
      <c r="J9767" t="b">
        <v>1</v>
      </c>
      <c r="K9767" t="s">
        <v>24</v>
      </c>
      <c r="L9767" t="s">
        <v>36</v>
      </c>
      <c r="N9767">
        <v>61</v>
      </c>
      <c r="O9767" t="s">
        <v>806</v>
      </c>
      <c r="P9767" t="s">
        <v>12771</v>
      </c>
    </row>
    <row r="9768" spans="1:16" x14ac:dyDescent="0.25">
      <c r="A9768" t="s">
        <v>0</v>
      </c>
      <c r="B9768" t="s">
        <v>1632</v>
      </c>
      <c r="C9768" t="s">
        <v>292</v>
      </c>
      <c r="D9768" t="s">
        <v>131</v>
      </c>
      <c r="F9768" t="b">
        <v>0</v>
      </c>
      <c r="G9768" t="s">
        <v>30</v>
      </c>
      <c r="H9768" s="4">
        <v>45789.917407407411</v>
      </c>
      <c r="I9768" t="b">
        <v>1</v>
      </c>
      <c r="J9768" t="b">
        <v>0</v>
      </c>
      <c r="K9768" t="s">
        <v>24</v>
      </c>
      <c r="L9768" t="s">
        <v>36</v>
      </c>
      <c r="N9768">
        <v>38.5</v>
      </c>
      <c r="O9768" t="s">
        <v>131</v>
      </c>
      <c r="P9768" t="s">
        <v>5505</v>
      </c>
    </row>
    <row r="9769" spans="1:16" x14ac:dyDescent="0.25">
      <c r="A9769" t="s">
        <v>2</v>
      </c>
      <c r="B9769" t="s">
        <v>12772</v>
      </c>
      <c r="C9769" t="s">
        <v>2952</v>
      </c>
      <c r="D9769" t="s">
        <v>131</v>
      </c>
      <c r="F9769" t="b">
        <v>0</v>
      </c>
      <c r="G9769" t="s">
        <v>27</v>
      </c>
      <c r="H9769" s="4">
        <v>45789.918055555558</v>
      </c>
      <c r="I9769" t="b">
        <v>1</v>
      </c>
      <c r="J9769" t="b">
        <v>0</v>
      </c>
      <c r="K9769" t="s">
        <v>24</v>
      </c>
      <c r="L9769" t="s">
        <v>36</v>
      </c>
      <c r="N9769">
        <v>70</v>
      </c>
      <c r="O9769" t="s">
        <v>131</v>
      </c>
      <c r="P9769" t="s">
        <v>12773</v>
      </c>
    </row>
    <row r="9770" spans="1:16" x14ac:dyDescent="0.25">
      <c r="A9770" t="s">
        <v>2</v>
      </c>
      <c r="B9770" t="s">
        <v>12774</v>
      </c>
      <c r="C9770" t="s">
        <v>693</v>
      </c>
      <c r="D9770" t="s">
        <v>3828</v>
      </c>
      <c r="E9770" t="s">
        <v>20</v>
      </c>
      <c r="F9770" t="b">
        <v>0</v>
      </c>
      <c r="G9770" t="s">
        <v>27</v>
      </c>
      <c r="H9770" s="4">
        <v>45789.918124999997</v>
      </c>
      <c r="I9770" t="b">
        <v>0</v>
      </c>
      <c r="J9770" t="b">
        <v>1</v>
      </c>
      <c r="K9770" t="s">
        <v>24</v>
      </c>
      <c r="L9770" t="s">
        <v>22</v>
      </c>
      <c r="M9770">
        <v>153650</v>
      </c>
      <c r="O9770" t="s">
        <v>1362</v>
      </c>
      <c r="P9770" t="s">
        <v>12775</v>
      </c>
    </row>
    <row r="9771" spans="1:16" x14ac:dyDescent="0.25">
      <c r="A9771" t="s">
        <v>2</v>
      </c>
      <c r="B9771" t="s">
        <v>12776</v>
      </c>
      <c r="C9771" t="s">
        <v>606</v>
      </c>
      <c r="D9771" t="s">
        <v>4328</v>
      </c>
      <c r="E9771" t="s">
        <v>51</v>
      </c>
      <c r="F9771" t="b">
        <v>0</v>
      </c>
      <c r="G9771" t="s">
        <v>41</v>
      </c>
      <c r="H9771" s="4">
        <v>45789.918576388889</v>
      </c>
      <c r="I9771" t="b">
        <v>1</v>
      </c>
      <c r="J9771" t="b">
        <v>0</v>
      </c>
      <c r="K9771" t="s">
        <v>24</v>
      </c>
      <c r="L9771" t="s">
        <v>36</v>
      </c>
      <c r="N9771">
        <v>55</v>
      </c>
      <c r="O9771" t="s">
        <v>1846</v>
      </c>
      <c r="P9771" t="s">
        <v>12777</v>
      </c>
    </row>
    <row r="9772" spans="1:16" x14ac:dyDescent="0.25">
      <c r="A9772" t="s">
        <v>25</v>
      </c>
      <c r="B9772" t="s">
        <v>12778</v>
      </c>
      <c r="C9772" t="s">
        <v>172</v>
      </c>
      <c r="D9772" t="s">
        <v>3973</v>
      </c>
      <c r="E9772" t="s">
        <v>20</v>
      </c>
      <c r="F9772" t="b">
        <v>0</v>
      </c>
      <c r="G9772" t="s">
        <v>27</v>
      </c>
      <c r="H9772" s="4">
        <v>45789.958611111113</v>
      </c>
      <c r="I9772" t="b">
        <v>0</v>
      </c>
      <c r="J9772" t="b">
        <v>1</v>
      </c>
      <c r="K9772" t="s">
        <v>24</v>
      </c>
      <c r="L9772" t="s">
        <v>22</v>
      </c>
      <c r="M9772">
        <v>100000</v>
      </c>
      <c r="O9772" t="s">
        <v>3028</v>
      </c>
      <c r="P9772" t="s">
        <v>12779</v>
      </c>
    </row>
    <row r="9773" spans="1:16" x14ac:dyDescent="0.25">
      <c r="A9773" t="s">
        <v>0</v>
      </c>
      <c r="B9773" t="s">
        <v>12780</v>
      </c>
      <c r="C9773" t="s">
        <v>2246</v>
      </c>
      <c r="D9773" t="s">
        <v>3828</v>
      </c>
      <c r="E9773" t="s">
        <v>20</v>
      </c>
      <c r="F9773" t="b">
        <v>0</v>
      </c>
      <c r="G9773" t="s">
        <v>30</v>
      </c>
      <c r="H9773" s="4">
        <v>45789.959074074082</v>
      </c>
      <c r="I9773" t="b">
        <v>0</v>
      </c>
      <c r="J9773" t="b">
        <v>1</v>
      </c>
      <c r="K9773" t="s">
        <v>24</v>
      </c>
      <c r="L9773" t="s">
        <v>22</v>
      </c>
      <c r="M9773">
        <v>137300</v>
      </c>
      <c r="O9773" t="s">
        <v>1900</v>
      </c>
      <c r="P9773" t="s">
        <v>863</v>
      </c>
    </row>
    <row r="9774" spans="1:16" x14ac:dyDescent="0.25">
      <c r="A9774" t="s">
        <v>40</v>
      </c>
      <c r="B9774" t="s">
        <v>12781</v>
      </c>
      <c r="C9774" t="s">
        <v>236</v>
      </c>
      <c r="D9774" t="s">
        <v>3973</v>
      </c>
      <c r="E9774" t="s">
        <v>20</v>
      </c>
      <c r="F9774" t="b">
        <v>0</v>
      </c>
      <c r="G9774" t="s">
        <v>35</v>
      </c>
      <c r="H9774" s="4">
        <v>45789.960995370369</v>
      </c>
      <c r="I9774" t="b">
        <v>0</v>
      </c>
      <c r="J9774" t="b">
        <v>1</v>
      </c>
      <c r="K9774" t="s">
        <v>24</v>
      </c>
      <c r="L9774" t="s">
        <v>22</v>
      </c>
      <c r="M9774">
        <v>130000</v>
      </c>
      <c r="O9774" t="s">
        <v>1363</v>
      </c>
      <c r="P9774" t="s">
        <v>12782</v>
      </c>
    </row>
    <row r="9775" spans="1:16" x14ac:dyDescent="0.25">
      <c r="A9775" t="s">
        <v>0</v>
      </c>
      <c r="B9775" t="s">
        <v>12783</v>
      </c>
      <c r="C9775" t="s">
        <v>688</v>
      </c>
      <c r="D9775" t="s">
        <v>5535</v>
      </c>
      <c r="E9775" t="s">
        <v>20</v>
      </c>
      <c r="F9775" t="b">
        <v>0</v>
      </c>
      <c r="G9775" t="s">
        <v>30</v>
      </c>
      <c r="H9775" s="4">
        <v>45790.000740740739</v>
      </c>
      <c r="I9775" t="b">
        <v>0</v>
      </c>
      <c r="J9775" t="b">
        <v>1</v>
      </c>
      <c r="K9775" t="s">
        <v>24</v>
      </c>
      <c r="L9775" t="s">
        <v>22</v>
      </c>
      <c r="M9775">
        <v>108267</v>
      </c>
      <c r="O9775" t="s">
        <v>1900</v>
      </c>
      <c r="P9775" t="s">
        <v>1354</v>
      </c>
    </row>
    <row r="9776" spans="1:16" x14ac:dyDescent="0.25">
      <c r="A9776" t="s">
        <v>1</v>
      </c>
      <c r="B9776" t="s">
        <v>12784</v>
      </c>
      <c r="C9776" t="s">
        <v>140</v>
      </c>
      <c r="D9776" t="s">
        <v>5535</v>
      </c>
      <c r="E9776" t="s">
        <v>20</v>
      </c>
      <c r="F9776" t="b">
        <v>0</v>
      </c>
      <c r="G9776" t="s">
        <v>35</v>
      </c>
      <c r="H9776" s="4">
        <v>45790.001192129632</v>
      </c>
      <c r="I9776" t="b">
        <v>0</v>
      </c>
      <c r="J9776" t="b">
        <v>1</v>
      </c>
      <c r="K9776" t="s">
        <v>24</v>
      </c>
      <c r="L9776" t="s">
        <v>22</v>
      </c>
      <c r="M9776">
        <v>187008</v>
      </c>
      <c r="O9776" t="s">
        <v>1761</v>
      </c>
      <c r="P9776" t="s">
        <v>12785</v>
      </c>
    </row>
    <row r="9777" spans="1:16" x14ac:dyDescent="0.25">
      <c r="A9777" t="s">
        <v>1</v>
      </c>
      <c r="B9777" t="s">
        <v>12786</v>
      </c>
      <c r="C9777" t="s">
        <v>151</v>
      </c>
      <c r="D9777" t="s">
        <v>12787</v>
      </c>
      <c r="E9777" t="s">
        <v>20</v>
      </c>
      <c r="F9777" t="b">
        <v>0</v>
      </c>
      <c r="G9777" t="s">
        <v>30</v>
      </c>
      <c r="H9777" s="4">
        <v>45790.001238425917</v>
      </c>
      <c r="I9777" t="b">
        <v>0</v>
      </c>
      <c r="J9777" t="b">
        <v>1</v>
      </c>
      <c r="K9777" t="s">
        <v>24</v>
      </c>
      <c r="L9777" t="s">
        <v>22</v>
      </c>
      <c r="M9777">
        <v>135487.5</v>
      </c>
      <c r="O9777" t="s">
        <v>6902</v>
      </c>
      <c r="P9777" t="s">
        <v>12788</v>
      </c>
    </row>
    <row r="9778" spans="1:16" x14ac:dyDescent="0.25">
      <c r="A9778" t="s">
        <v>2</v>
      </c>
      <c r="B9778" t="s">
        <v>12789</v>
      </c>
      <c r="C9778" t="s">
        <v>118</v>
      </c>
      <c r="D9778" t="s">
        <v>3600</v>
      </c>
      <c r="E9778" t="s">
        <v>20</v>
      </c>
      <c r="F9778" t="b">
        <v>0</v>
      </c>
      <c r="G9778" t="s">
        <v>41</v>
      </c>
      <c r="H9778" s="4">
        <v>45790.001932870371</v>
      </c>
      <c r="I9778" t="b">
        <v>0</v>
      </c>
      <c r="J9778" t="b">
        <v>1</v>
      </c>
      <c r="K9778" t="s">
        <v>24</v>
      </c>
      <c r="L9778" t="s">
        <v>22</v>
      </c>
      <c r="M9778">
        <v>152000</v>
      </c>
      <c r="O9778" t="s">
        <v>1656</v>
      </c>
    </row>
    <row r="9779" spans="1:16" x14ac:dyDescent="0.25">
      <c r="A9779" t="s">
        <v>2</v>
      </c>
      <c r="B9779" t="s">
        <v>2</v>
      </c>
      <c r="C9779" t="s">
        <v>231</v>
      </c>
      <c r="D9779" t="s">
        <v>4328</v>
      </c>
      <c r="E9779" t="s">
        <v>51</v>
      </c>
      <c r="F9779" t="b">
        <v>0</v>
      </c>
      <c r="G9779" t="s">
        <v>52</v>
      </c>
      <c r="H9779" s="4">
        <v>45790.003159722219</v>
      </c>
      <c r="I9779" t="b">
        <v>1</v>
      </c>
      <c r="J9779" t="b">
        <v>1</v>
      </c>
      <c r="K9779" t="s">
        <v>24</v>
      </c>
      <c r="L9779" t="s">
        <v>36</v>
      </c>
      <c r="N9779">
        <v>90</v>
      </c>
      <c r="O9779" t="s">
        <v>123</v>
      </c>
      <c r="P9779" t="s">
        <v>2241</v>
      </c>
    </row>
    <row r="9780" spans="1:16" x14ac:dyDescent="0.25">
      <c r="A9780" t="s">
        <v>2</v>
      </c>
      <c r="B9780" t="s">
        <v>12790</v>
      </c>
      <c r="C9780" t="s">
        <v>158</v>
      </c>
      <c r="D9780" t="s">
        <v>4910</v>
      </c>
      <c r="E9780" t="s">
        <v>20</v>
      </c>
      <c r="F9780" t="b">
        <v>0</v>
      </c>
      <c r="G9780" t="s">
        <v>158</v>
      </c>
      <c r="H9780" s="4">
        <v>45790.004050925927</v>
      </c>
      <c r="I9780" t="b">
        <v>0</v>
      </c>
      <c r="J9780" t="b">
        <v>0</v>
      </c>
      <c r="K9780" t="s">
        <v>158</v>
      </c>
      <c r="L9780" t="s">
        <v>22</v>
      </c>
      <c r="M9780">
        <v>75000</v>
      </c>
      <c r="O9780" t="s">
        <v>2768</v>
      </c>
      <c r="P9780" t="s">
        <v>12791</v>
      </c>
    </row>
    <row r="9781" spans="1:16" x14ac:dyDescent="0.25">
      <c r="A9781" t="s">
        <v>0</v>
      </c>
      <c r="B9781" t="s">
        <v>2900</v>
      </c>
      <c r="C9781" t="s">
        <v>3896</v>
      </c>
      <c r="D9781" t="s">
        <v>4103</v>
      </c>
      <c r="E9781" t="s">
        <v>20</v>
      </c>
      <c r="F9781" t="b">
        <v>0</v>
      </c>
      <c r="G9781" t="s">
        <v>41</v>
      </c>
      <c r="H9781" s="4">
        <v>45790.08384259259</v>
      </c>
      <c r="I9781" t="b">
        <v>0</v>
      </c>
      <c r="J9781" t="b">
        <v>0</v>
      </c>
      <c r="K9781" t="s">
        <v>24</v>
      </c>
      <c r="L9781" t="s">
        <v>36</v>
      </c>
      <c r="N9781">
        <v>29.95999908447266</v>
      </c>
      <c r="O9781" t="s">
        <v>10360</v>
      </c>
    </row>
    <row r="9782" spans="1:16" x14ac:dyDescent="0.25">
      <c r="A9782" t="s">
        <v>25</v>
      </c>
      <c r="B9782" t="s">
        <v>7421</v>
      </c>
      <c r="C9782" t="s">
        <v>49</v>
      </c>
      <c r="D9782" t="s">
        <v>3600</v>
      </c>
      <c r="E9782" t="s">
        <v>20</v>
      </c>
      <c r="F9782" t="b">
        <v>0</v>
      </c>
      <c r="G9782" t="s">
        <v>41</v>
      </c>
      <c r="H9782" s="4">
        <v>45790.250277777777</v>
      </c>
      <c r="I9782" t="b">
        <v>0</v>
      </c>
      <c r="J9782" t="b">
        <v>1</v>
      </c>
      <c r="K9782" t="s">
        <v>24</v>
      </c>
      <c r="L9782" t="s">
        <v>22</v>
      </c>
      <c r="M9782">
        <v>220612</v>
      </c>
      <c r="O9782" t="s">
        <v>43</v>
      </c>
      <c r="P9782" t="s">
        <v>7422</v>
      </c>
    </row>
    <row r="9783" spans="1:16" x14ac:dyDescent="0.25">
      <c r="A9783" t="s">
        <v>0</v>
      </c>
      <c r="B9783" t="s">
        <v>12792</v>
      </c>
      <c r="C9783" t="s">
        <v>655</v>
      </c>
      <c r="D9783" t="s">
        <v>2208</v>
      </c>
      <c r="E9783" t="s">
        <v>20</v>
      </c>
      <c r="F9783" t="b">
        <v>0</v>
      </c>
      <c r="G9783" t="s">
        <v>41</v>
      </c>
      <c r="H9783" s="4">
        <v>45790.250277777777</v>
      </c>
      <c r="I9783" t="b">
        <v>0</v>
      </c>
      <c r="J9783" t="b">
        <v>0</v>
      </c>
      <c r="K9783" t="s">
        <v>24</v>
      </c>
      <c r="L9783" t="s">
        <v>22</v>
      </c>
      <c r="M9783">
        <v>87526.3984375</v>
      </c>
      <c r="O9783" t="s">
        <v>4852</v>
      </c>
    </row>
    <row r="9784" spans="1:16" x14ac:dyDescent="0.25">
      <c r="A9784" t="s">
        <v>0</v>
      </c>
      <c r="B9784" t="s">
        <v>12793</v>
      </c>
      <c r="C9784" t="s">
        <v>613</v>
      </c>
      <c r="D9784" t="s">
        <v>4357</v>
      </c>
      <c r="E9784" t="s">
        <v>20</v>
      </c>
      <c r="F9784" t="b">
        <v>0</v>
      </c>
      <c r="G9784" t="s">
        <v>41</v>
      </c>
      <c r="H9784" s="4">
        <v>45790.250277777777</v>
      </c>
      <c r="I9784" t="b">
        <v>1</v>
      </c>
      <c r="J9784" t="b">
        <v>0</v>
      </c>
      <c r="K9784" t="s">
        <v>24</v>
      </c>
      <c r="L9784" t="s">
        <v>22</v>
      </c>
      <c r="M9784">
        <v>87110</v>
      </c>
      <c r="O9784" t="s">
        <v>12794</v>
      </c>
      <c r="P9784" t="s">
        <v>12795</v>
      </c>
    </row>
    <row r="9785" spans="1:16" x14ac:dyDescent="0.25">
      <c r="A9785" t="s">
        <v>0</v>
      </c>
      <c r="B9785" t="s">
        <v>0</v>
      </c>
      <c r="C9785" t="s">
        <v>585</v>
      </c>
      <c r="D9785" t="s">
        <v>3828</v>
      </c>
      <c r="E9785" t="s">
        <v>219</v>
      </c>
      <c r="F9785" t="b">
        <v>0</v>
      </c>
      <c r="G9785" t="s">
        <v>41</v>
      </c>
      <c r="H9785" s="4">
        <v>45790.250277777777</v>
      </c>
      <c r="I9785" t="b">
        <v>0</v>
      </c>
      <c r="J9785" t="b">
        <v>1</v>
      </c>
      <c r="K9785" t="s">
        <v>24</v>
      </c>
      <c r="L9785" t="s">
        <v>36</v>
      </c>
      <c r="N9785">
        <v>62.5</v>
      </c>
      <c r="O9785" t="s">
        <v>3776</v>
      </c>
      <c r="P9785" t="s">
        <v>1823</v>
      </c>
    </row>
    <row r="9786" spans="1:16" x14ac:dyDescent="0.25">
      <c r="A9786" t="s">
        <v>0</v>
      </c>
      <c r="B9786" t="s">
        <v>12796</v>
      </c>
      <c r="C9786" t="s">
        <v>966</v>
      </c>
      <c r="D9786" t="s">
        <v>3828</v>
      </c>
      <c r="E9786" t="s">
        <v>20</v>
      </c>
      <c r="F9786" t="b">
        <v>0</v>
      </c>
      <c r="G9786" t="s">
        <v>30</v>
      </c>
      <c r="H9786" s="4">
        <v>45790.250717592593</v>
      </c>
      <c r="I9786" t="b">
        <v>0</v>
      </c>
      <c r="J9786" t="b">
        <v>1</v>
      </c>
      <c r="K9786" t="s">
        <v>24</v>
      </c>
      <c r="L9786" t="s">
        <v>22</v>
      </c>
      <c r="M9786">
        <v>101730</v>
      </c>
      <c r="O9786" t="s">
        <v>1466</v>
      </c>
      <c r="P9786" t="s">
        <v>12797</v>
      </c>
    </row>
    <row r="9787" spans="1:16" x14ac:dyDescent="0.25">
      <c r="A9787" t="s">
        <v>1</v>
      </c>
      <c r="B9787" t="s">
        <v>1</v>
      </c>
      <c r="C9787" t="s">
        <v>3238</v>
      </c>
      <c r="D9787" t="s">
        <v>3600</v>
      </c>
      <c r="E9787" t="s">
        <v>20</v>
      </c>
      <c r="F9787" t="b">
        <v>0</v>
      </c>
      <c r="G9787" t="s">
        <v>41</v>
      </c>
      <c r="H9787" s="4">
        <v>45790.251111111109</v>
      </c>
      <c r="I9787" t="b">
        <v>0</v>
      </c>
      <c r="J9787" t="b">
        <v>1</v>
      </c>
      <c r="K9787" t="s">
        <v>24</v>
      </c>
      <c r="L9787" t="s">
        <v>22</v>
      </c>
      <c r="M9787">
        <v>130000</v>
      </c>
      <c r="O9787" t="s">
        <v>4329</v>
      </c>
      <c r="P9787" t="s">
        <v>12428</v>
      </c>
    </row>
    <row r="9788" spans="1:16" x14ac:dyDescent="0.25">
      <c r="A9788" t="s">
        <v>2</v>
      </c>
      <c r="B9788" t="s">
        <v>195</v>
      </c>
      <c r="C9788" t="s">
        <v>322</v>
      </c>
      <c r="D9788" t="s">
        <v>3970</v>
      </c>
      <c r="E9788" t="s">
        <v>20</v>
      </c>
      <c r="F9788" t="b">
        <v>0</v>
      </c>
      <c r="G9788" t="s">
        <v>41</v>
      </c>
      <c r="H9788" s="4">
        <v>45790.253321759257</v>
      </c>
      <c r="I9788" t="b">
        <v>1</v>
      </c>
      <c r="J9788" t="b">
        <v>0</v>
      </c>
      <c r="K9788" t="s">
        <v>24</v>
      </c>
      <c r="L9788" t="s">
        <v>22</v>
      </c>
      <c r="M9788">
        <v>145000</v>
      </c>
      <c r="O9788" t="s">
        <v>3668</v>
      </c>
      <c r="P9788" t="s">
        <v>12798</v>
      </c>
    </row>
    <row r="9789" spans="1:16" x14ac:dyDescent="0.25">
      <c r="A9789" t="s">
        <v>2</v>
      </c>
      <c r="B9789" t="s">
        <v>12799</v>
      </c>
      <c r="C9789" t="s">
        <v>140</v>
      </c>
      <c r="D9789" t="s">
        <v>3828</v>
      </c>
      <c r="E9789" t="s">
        <v>20</v>
      </c>
      <c r="F9789" t="b">
        <v>0</v>
      </c>
      <c r="G9789" t="s">
        <v>35</v>
      </c>
      <c r="H9789" s="4">
        <v>45790.253912037027</v>
      </c>
      <c r="I9789" t="b">
        <v>0</v>
      </c>
      <c r="J9789" t="b">
        <v>0</v>
      </c>
      <c r="K9789" t="s">
        <v>24</v>
      </c>
      <c r="L9789" t="s">
        <v>36</v>
      </c>
      <c r="N9789">
        <v>70.7449951171875</v>
      </c>
      <c r="O9789" t="s">
        <v>4927</v>
      </c>
      <c r="P9789" t="s">
        <v>12800</v>
      </c>
    </row>
    <row r="9790" spans="1:16" x14ac:dyDescent="0.25">
      <c r="A9790" t="s">
        <v>0</v>
      </c>
      <c r="B9790" t="s">
        <v>12801</v>
      </c>
      <c r="C9790" t="s">
        <v>39</v>
      </c>
      <c r="D9790" t="s">
        <v>12498</v>
      </c>
      <c r="E9790" t="s">
        <v>20</v>
      </c>
      <c r="F9790" t="b">
        <v>1</v>
      </c>
      <c r="G9790" t="s">
        <v>1063</v>
      </c>
      <c r="H9790" s="4">
        <v>45790.256180555552</v>
      </c>
      <c r="I9790" t="b">
        <v>1</v>
      </c>
      <c r="J9790" t="b">
        <v>0</v>
      </c>
      <c r="K9790" t="s">
        <v>1063</v>
      </c>
      <c r="L9790" t="s">
        <v>22</v>
      </c>
      <c r="M9790">
        <v>72800</v>
      </c>
      <c r="O9790" t="s">
        <v>12802</v>
      </c>
    </row>
    <row r="9791" spans="1:16" x14ac:dyDescent="0.25">
      <c r="A9791" t="s">
        <v>2</v>
      </c>
      <c r="B9791" t="s">
        <v>2960</v>
      </c>
      <c r="C9791" t="s">
        <v>8425</v>
      </c>
      <c r="D9791" t="s">
        <v>12803</v>
      </c>
      <c r="E9791" t="s">
        <v>20</v>
      </c>
      <c r="F9791" t="b">
        <v>0</v>
      </c>
      <c r="G9791" t="s">
        <v>106</v>
      </c>
      <c r="H9791" s="4">
        <v>45790.257199074083</v>
      </c>
      <c r="I9791" t="b">
        <v>1</v>
      </c>
      <c r="J9791" t="b">
        <v>0</v>
      </c>
      <c r="K9791" t="s">
        <v>106</v>
      </c>
      <c r="L9791" t="s">
        <v>22</v>
      </c>
      <c r="M9791">
        <v>105000</v>
      </c>
      <c r="O9791" t="s">
        <v>3370</v>
      </c>
      <c r="P9791" t="s">
        <v>12804</v>
      </c>
    </row>
    <row r="9792" spans="1:16" x14ac:dyDescent="0.25">
      <c r="A9792" t="s">
        <v>2</v>
      </c>
      <c r="B9792" t="s">
        <v>12805</v>
      </c>
      <c r="C9792" t="s">
        <v>39</v>
      </c>
      <c r="D9792" t="s">
        <v>7434</v>
      </c>
      <c r="E9792" t="s">
        <v>20</v>
      </c>
      <c r="F9792" t="b">
        <v>1</v>
      </c>
      <c r="G9792" t="s">
        <v>912</v>
      </c>
      <c r="H9792" s="4">
        <v>45790.260775462957</v>
      </c>
      <c r="I9792" t="b">
        <v>0</v>
      </c>
      <c r="J9792" t="b">
        <v>0</v>
      </c>
      <c r="K9792" t="s">
        <v>912</v>
      </c>
      <c r="L9792" t="s">
        <v>22</v>
      </c>
      <c r="M9792">
        <v>46000</v>
      </c>
      <c r="O9792" t="s">
        <v>12234</v>
      </c>
      <c r="P9792" t="s">
        <v>1500</v>
      </c>
    </row>
    <row r="9793" spans="1:16" x14ac:dyDescent="0.25">
      <c r="A9793" t="s">
        <v>1</v>
      </c>
      <c r="B9793" t="s">
        <v>12806</v>
      </c>
      <c r="C9793" t="s">
        <v>39</v>
      </c>
      <c r="D9793" t="s">
        <v>4597</v>
      </c>
      <c r="E9793" t="s">
        <v>20</v>
      </c>
      <c r="F9793" t="b">
        <v>1</v>
      </c>
      <c r="G9793" t="s">
        <v>610</v>
      </c>
      <c r="H9793" s="4">
        <v>45790.261944444443</v>
      </c>
      <c r="I9793" t="b">
        <v>0</v>
      </c>
      <c r="J9793" t="b">
        <v>0</v>
      </c>
      <c r="K9793" t="s">
        <v>610</v>
      </c>
      <c r="L9793" t="s">
        <v>22</v>
      </c>
      <c r="M9793">
        <v>112500</v>
      </c>
      <c r="O9793" t="s">
        <v>387</v>
      </c>
      <c r="P9793" t="s">
        <v>12807</v>
      </c>
    </row>
    <row r="9794" spans="1:16" x14ac:dyDescent="0.25">
      <c r="A9794" t="s">
        <v>40</v>
      </c>
      <c r="B9794" t="s">
        <v>7438</v>
      </c>
      <c r="C9794" t="s">
        <v>151</v>
      </c>
      <c r="D9794" t="s">
        <v>5133</v>
      </c>
      <c r="E9794" t="s">
        <v>20</v>
      </c>
      <c r="F9794" t="b">
        <v>0</v>
      </c>
      <c r="G9794" t="s">
        <v>30</v>
      </c>
      <c r="H9794" s="4">
        <v>45790.334583333337</v>
      </c>
      <c r="I9794" t="b">
        <v>0</v>
      </c>
      <c r="J9794" t="b">
        <v>1</v>
      </c>
      <c r="K9794" t="s">
        <v>24</v>
      </c>
      <c r="L9794" t="s">
        <v>22</v>
      </c>
      <c r="M9794">
        <v>149743</v>
      </c>
      <c r="O9794" t="s">
        <v>7439</v>
      </c>
      <c r="P9794" t="s">
        <v>7440</v>
      </c>
    </row>
    <row r="9795" spans="1:16" x14ac:dyDescent="0.25">
      <c r="A9795" t="s">
        <v>0</v>
      </c>
      <c r="B9795" t="s">
        <v>1934</v>
      </c>
      <c r="C9795" t="s">
        <v>809</v>
      </c>
      <c r="D9795" t="s">
        <v>4084</v>
      </c>
      <c r="E9795" t="s">
        <v>20</v>
      </c>
      <c r="F9795" t="b">
        <v>0</v>
      </c>
      <c r="G9795" t="s">
        <v>41</v>
      </c>
      <c r="H9795" s="4">
        <v>45790.375428240739</v>
      </c>
      <c r="I9795" t="b">
        <v>1</v>
      </c>
      <c r="J9795" t="b">
        <v>0</v>
      </c>
      <c r="K9795" t="s">
        <v>24</v>
      </c>
      <c r="L9795" t="s">
        <v>22</v>
      </c>
      <c r="M9795">
        <v>108975.5</v>
      </c>
      <c r="O9795" t="s">
        <v>374</v>
      </c>
      <c r="P9795" t="s">
        <v>8104</v>
      </c>
    </row>
    <row r="9796" spans="1:16" x14ac:dyDescent="0.25">
      <c r="A9796" t="s">
        <v>1</v>
      </c>
      <c r="B9796" t="s">
        <v>296</v>
      </c>
      <c r="C9796" t="s">
        <v>898</v>
      </c>
      <c r="D9796" t="s">
        <v>3828</v>
      </c>
      <c r="E9796" t="s">
        <v>20</v>
      </c>
      <c r="F9796" t="b">
        <v>0</v>
      </c>
      <c r="G9796" t="s">
        <v>41</v>
      </c>
      <c r="H9796" s="4">
        <v>45790.376111111109</v>
      </c>
      <c r="I9796" t="b">
        <v>0</v>
      </c>
      <c r="J9796" t="b">
        <v>0</v>
      </c>
      <c r="K9796" t="s">
        <v>24</v>
      </c>
      <c r="L9796" t="s">
        <v>22</v>
      </c>
      <c r="M9796">
        <v>109000</v>
      </c>
      <c r="O9796" t="s">
        <v>12808</v>
      </c>
      <c r="P9796" t="s">
        <v>12809</v>
      </c>
    </row>
    <row r="9797" spans="1:16" x14ac:dyDescent="0.25">
      <c r="A9797" t="s">
        <v>2</v>
      </c>
      <c r="B9797" t="s">
        <v>12810</v>
      </c>
      <c r="C9797" t="s">
        <v>2544</v>
      </c>
      <c r="D9797" t="s">
        <v>3973</v>
      </c>
      <c r="E9797" t="s">
        <v>20</v>
      </c>
      <c r="F9797" t="b">
        <v>0</v>
      </c>
      <c r="G9797" t="s">
        <v>27</v>
      </c>
      <c r="H9797" s="4">
        <v>45790.378206018519</v>
      </c>
      <c r="I9797" t="b">
        <v>0</v>
      </c>
      <c r="J9797" t="b">
        <v>0</v>
      </c>
      <c r="K9797" t="s">
        <v>24</v>
      </c>
      <c r="L9797" t="s">
        <v>22</v>
      </c>
      <c r="M9797">
        <v>445000</v>
      </c>
      <c r="O9797" t="s">
        <v>822</v>
      </c>
      <c r="P9797" t="s">
        <v>12811</v>
      </c>
    </row>
    <row r="9798" spans="1:16" x14ac:dyDescent="0.25">
      <c r="A9798" t="s">
        <v>89</v>
      </c>
      <c r="B9798" t="s">
        <v>12812</v>
      </c>
      <c r="C9798" t="s">
        <v>24</v>
      </c>
      <c r="D9798" t="s">
        <v>3973</v>
      </c>
      <c r="E9798" t="s">
        <v>20</v>
      </c>
      <c r="F9798" t="b">
        <v>0</v>
      </c>
      <c r="G9798" t="s">
        <v>27</v>
      </c>
      <c r="H9798" s="4">
        <v>45790.418194444443</v>
      </c>
      <c r="I9798" t="b">
        <v>1</v>
      </c>
      <c r="J9798" t="b">
        <v>0</v>
      </c>
      <c r="K9798" t="s">
        <v>24</v>
      </c>
      <c r="L9798" t="s">
        <v>22</v>
      </c>
      <c r="M9798">
        <v>190000</v>
      </c>
      <c r="O9798" t="s">
        <v>97</v>
      </c>
      <c r="P9798" t="s">
        <v>3080</v>
      </c>
    </row>
    <row r="9799" spans="1:16" x14ac:dyDescent="0.25">
      <c r="A9799" t="s">
        <v>40</v>
      </c>
      <c r="B9799" t="s">
        <v>12813</v>
      </c>
      <c r="C9799" t="s">
        <v>260</v>
      </c>
      <c r="D9799" t="s">
        <v>3973</v>
      </c>
      <c r="E9799" t="s">
        <v>20</v>
      </c>
      <c r="F9799" t="b">
        <v>0</v>
      </c>
      <c r="G9799" t="s">
        <v>27</v>
      </c>
      <c r="H9799" s="4">
        <v>45790.419953703713</v>
      </c>
      <c r="I9799" t="b">
        <v>0</v>
      </c>
      <c r="J9799" t="b">
        <v>1</v>
      </c>
      <c r="K9799" t="s">
        <v>24</v>
      </c>
      <c r="L9799" t="s">
        <v>22</v>
      </c>
      <c r="M9799">
        <v>159900</v>
      </c>
      <c r="O9799" t="s">
        <v>1773</v>
      </c>
      <c r="P9799" t="s">
        <v>12814</v>
      </c>
    </row>
    <row r="9800" spans="1:16" x14ac:dyDescent="0.25">
      <c r="A9800" t="s">
        <v>25</v>
      </c>
      <c r="B9800" t="s">
        <v>1577</v>
      </c>
      <c r="C9800" t="s">
        <v>203</v>
      </c>
      <c r="D9800" t="s">
        <v>3957</v>
      </c>
      <c r="E9800" t="s">
        <v>34</v>
      </c>
      <c r="F9800" t="b">
        <v>0</v>
      </c>
      <c r="G9800" t="s">
        <v>23</v>
      </c>
      <c r="H9800" s="4">
        <v>45790.45380787037</v>
      </c>
      <c r="I9800" t="b">
        <v>0</v>
      </c>
      <c r="J9800" t="b">
        <v>1</v>
      </c>
      <c r="K9800" t="s">
        <v>24</v>
      </c>
      <c r="L9800" t="s">
        <v>36</v>
      </c>
      <c r="N9800">
        <v>22.694999694824219</v>
      </c>
      <c r="O9800" t="s">
        <v>12815</v>
      </c>
      <c r="P9800" t="s">
        <v>12816</v>
      </c>
    </row>
    <row r="9801" spans="1:16" x14ac:dyDescent="0.25">
      <c r="A9801" t="s">
        <v>0</v>
      </c>
      <c r="B9801" t="s">
        <v>12817</v>
      </c>
      <c r="C9801" t="s">
        <v>142</v>
      </c>
      <c r="D9801" t="s">
        <v>3957</v>
      </c>
      <c r="E9801" t="s">
        <v>34</v>
      </c>
      <c r="F9801" t="b">
        <v>0</v>
      </c>
      <c r="G9801" t="s">
        <v>27</v>
      </c>
      <c r="H9801" s="4">
        <v>45790.458483796298</v>
      </c>
      <c r="I9801" t="b">
        <v>0</v>
      </c>
      <c r="J9801" t="b">
        <v>0</v>
      </c>
      <c r="K9801" t="s">
        <v>24</v>
      </c>
      <c r="L9801" t="s">
        <v>36</v>
      </c>
      <c r="N9801">
        <v>26.389999389648441</v>
      </c>
      <c r="O9801" t="s">
        <v>12818</v>
      </c>
      <c r="P9801" t="s">
        <v>3645</v>
      </c>
    </row>
    <row r="9802" spans="1:16" x14ac:dyDescent="0.25">
      <c r="A9802" t="s">
        <v>0</v>
      </c>
      <c r="B9802" t="s">
        <v>12819</v>
      </c>
      <c r="C9802" t="s">
        <v>2074</v>
      </c>
      <c r="D9802" t="s">
        <v>3957</v>
      </c>
      <c r="E9802" t="s">
        <v>34</v>
      </c>
      <c r="F9802" t="b">
        <v>0</v>
      </c>
      <c r="G9802" t="s">
        <v>27</v>
      </c>
      <c r="H9802" s="4">
        <v>45790.45853009259</v>
      </c>
      <c r="I9802" t="b">
        <v>0</v>
      </c>
      <c r="J9802" t="b">
        <v>0</v>
      </c>
      <c r="K9802" t="s">
        <v>24</v>
      </c>
      <c r="L9802" t="s">
        <v>36</v>
      </c>
      <c r="N9802">
        <v>24.034999847412109</v>
      </c>
      <c r="O9802" t="s">
        <v>12820</v>
      </c>
      <c r="P9802" t="s">
        <v>12821</v>
      </c>
    </row>
    <row r="9803" spans="1:16" x14ac:dyDescent="0.25">
      <c r="A9803" t="s">
        <v>0</v>
      </c>
      <c r="B9803" t="s">
        <v>12822</v>
      </c>
      <c r="C9803" t="s">
        <v>49</v>
      </c>
      <c r="D9803" t="s">
        <v>3957</v>
      </c>
      <c r="E9803" t="s">
        <v>34</v>
      </c>
      <c r="F9803" t="b">
        <v>0</v>
      </c>
      <c r="G9803" t="s">
        <v>41</v>
      </c>
      <c r="H9803" s="4">
        <v>45790.458761574067</v>
      </c>
      <c r="I9803" t="b">
        <v>0</v>
      </c>
      <c r="J9803" t="b">
        <v>1</v>
      </c>
      <c r="K9803" t="s">
        <v>24</v>
      </c>
      <c r="L9803" t="s">
        <v>36</v>
      </c>
      <c r="N9803">
        <v>24.33499908447266</v>
      </c>
      <c r="O9803" t="s">
        <v>43</v>
      </c>
      <c r="P9803" t="s">
        <v>1132</v>
      </c>
    </row>
    <row r="9804" spans="1:16" x14ac:dyDescent="0.25">
      <c r="A9804" t="s">
        <v>0</v>
      </c>
      <c r="B9804" t="s">
        <v>12823</v>
      </c>
      <c r="C9804" t="s">
        <v>120</v>
      </c>
      <c r="D9804" t="s">
        <v>3957</v>
      </c>
      <c r="E9804" t="s">
        <v>34</v>
      </c>
      <c r="F9804" t="b">
        <v>0</v>
      </c>
      <c r="G9804" t="s">
        <v>35</v>
      </c>
      <c r="H9804" s="4">
        <v>45790.45888888889</v>
      </c>
      <c r="I9804" t="b">
        <v>0</v>
      </c>
      <c r="J9804" t="b">
        <v>1</v>
      </c>
      <c r="K9804" t="s">
        <v>24</v>
      </c>
      <c r="L9804" t="s">
        <v>36</v>
      </c>
      <c r="N9804">
        <v>16.510000228881839</v>
      </c>
      <c r="O9804" t="s">
        <v>406</v>
      </c>
    </row>
    <row r="9805" spans="1:16" x14ac:dyDescent="0.25">
      <c r="A9805" t="s">
        <v>0</v>
      </c>
      <c r="B9805" t="s">
        <v>731</v>
      </c>
      <c r="C9805" t="s">
        <v>9436</v>
      </c>
      <c r="D9805" t="s">
        <v>3957</v>
      </c>
      <c r="E9805" t="s">
        <v>34</v>
      </c>
      <c r="F9805" t="b">
        <v>0</v>
      </c>
      <c r="G9805" t="s">
        <v>35</v>
      </c>
      <c r="H9805" s="4">
        <v>45790.458912037036</v>
      </c>
      <c r="I9805" t="b">
        <v>0</v>
      </c>
      <c r="J9805" t="b">
        <v>0</v>
      </c>
      <c r="K9805" t="s">
        <v>24</v>
      </c>
      <c r="L9805" t="s">
        <v>36</v>
      </c>
      <c r="N9805">
        <v>16.510000228881839</v>
      </c>
      <c r="O9805" t="s">
        <v>9437</v>
      </c>
      <c r="P9805" t="s">
        <v>9438</v>
      </c>
    </row>
    <row r="9806" spans="1:16" x14ac:dyDescent="0.25">
      <c r="A9806" t="s">
        <v>19</v>
      </c>
      <c r="B9806" t="s">
        <v>3352</v>
      </c>
      <c r="C9806" t="s">
        <v>2504</v>
      </c>
      <c r="D9806" t="s">
        <v>3973</v>
      </c>
      <c r="E9806" t="s">
        <v>20</v>
      </c>
      <c r="F9806" t="b">
        <v>0</v>
      </c>
      <c r="G9806" t="s">
        <v>27</v>
      </c>
      <c r="H9806" s="4">
        <v>45790.459374999999</v>
      </c>
      <c r="I9806" t="b">
        <v>0</v>
      </c>
      <c r="J9806" t="b">
        <v>1</v>
      </c>
      <c r="K9806" t="s">
        <v>24</v>
      </c>
      <c r="L9806" t="s">
        <v>22</v>
      </c>
      <c r="M9806">
        <v>163062.5</v>
      </c>
      <c r="O9806" t="s">
        <v>3142</v>
      </c>
      <c r="P9806" t="s">
        <v>9768</v>
      </c>
    </row>
    <row r="9807" spans="1:16" x14ac:dyDescent="0.25">
      <c r="A9807" t="s">
        <v>19</v>
      </c>
      <c r="B9807" t="s">
        <v>19</v>
      </c>
      <c r="C9807" t="s">
        <v>1679</v>
      </c>
      <c r="D9807" t="s">
        <v>3973</v>
      </c>
      <c r="E9807" t="s">
        <v>20</v>
      </c>
      <c r="F9807" t="b">
        <v>0</v>
      </c>
      <c r="G9807" t="s">
        <v>27</v>
      </c>
      <c r="H9807" s="4">
        <v>45790.459398148138</v>
      </c>
      <c r="I9807" t="b">
        <v>0</v>
      </c>
      <c r="J9807" t="b">
        <v>0</v>
      </c>
      <c r="K9807" t="s">
        <v>24</v>
      </c>
      <c r="L9807" t="s">
        <v>22</v>
      </c>
      <c r="M9807">
        <v>140000</v>
      </c>
      <c r="O9807" t="s">
        <v>12824</v>
      </c>
      <c r="P9807" t="s">
        <v>12825</v>
      </c>
    </row>
    <row r="9808" spans="1:16" x14ac:dyDescent="0.25">
      <c r="A9808" t="s">
        <v>28</v>
      </c>
      <c r="B9808" t="s">
        <v>2421</v>
      </c>
      <c r="C9808" t="s">
        <v>39</v>
      </c>
      <c r="D9808" t="s">
        <v>7434</v>
      </c>
      <c r="E9808" t="s">
        <v>20</v>
      </c>
      <c r="F9808" t="b">
        <v>1</v>
      </c>
      <c r="G9808" t="s">
        <v>997</v>
      </c>
      <c r="H9808" s="4">
        <v>45790.508784722217</v>
      </c>
      <c r="I9808" t="b">
        <v>0</v>
      </c>
      <c r="J9808" t="b">
        <v>0</v>
      </c>
      <c r="K9808" t="s">
        <v>997</v>
      </c>
      <c r="L9808" t="s">
        <v>22</v>
      </c>
      <c r="M9808">
        <v>257500</v>
      </c>
      <c r="O9808" t="s">
        <v>12826</v>
      </c>
      <c r="P9808" t="s">
        <v>12827</v>
      </c>
    </row>
    <row r="9809" spans="1:16" x14ac:dyDescent="0.25">
      <c r="A9809" t="s">
        <v>19</v>
      </c>
      <c r="B9809" t="s">
        <v>10226</v>
      </c>
      <c r="C9809" t="s">
        <v>1270</v>
      </c>
      <c r="D9809" t="s">
        <v>3973</v>
      </c>
      <c r="E9809" t="s">
        <v>20</v>
      </c>
      <c r="F9809" t="b">
        <v>0</v>
      </c>
      <c r="G9809" t="s">
        <v>23</v>
      </c>
      <c r="H9809" s="4">
        <v>45790.537164351852</v>
      </c>
      <c r="I9809" t="b">
        <v>0</v>
      </c>
      <c r="J9809" t="b">
        <v>1</v>
      </c>
      <c r="K9809" t="s">
        <v>24</v>
      </c>
      <c r="L9809" t="s">
        <v>22</v>
      </c>
      <c r="M9809">
        <v>195500</v>
      </c>
      <c r="O9809" t="s">
        <v>1172</v>
      </c>
      <c r="P9809" t="s">
        <v>10227</v>
      </c>
    </row>
    <row r="9810" spans="1:16" x14ac:dyDescent="0.25">
      <c r="A9810" t="s">
        <v>2</v>
      </c>
      <c r="B9810" t="s">
        <v>12828</v>
      </c>
      <c r="C9810" t="s">
        <v>120</v>
      </c>
      <c r="D9810" t="s">
        <v>3973</v>
      </c>
      <c r="E9810" t="s">
        <v>20</v>
      </c>
      <c r="F9810" t="b">
        <v>0</v>
      </c>
      <c r="G9810" t="s">
        <v>35</v>
      </c>
      <c r="H9810" s="4">
        <v>45790.542256944442</v>
      </c>
      <c r="I9810" t="b">
        <v>0</v>
      </c>
      <c r="J9810" t="b">
        <v>0</v>
      </c>
      <c r="K9810" t="s">
        <v>24</v>
      </c>
      <c r="L9810" t="s">
        <v>22</v>
      </c>
      <c r="M9810">
        <v>125000</v>
      </c>
      <c r="O9810" t="s">
        <v>12829</v>
      </c>
      <c r="P9810" t="s">
        <v>320</v>
      </c>
    </row>
    <row r="9811" spans="1:16" x14ac:dyDescent="0.25">
      <c r="A9811" t="s">
        <v>139</v>
      </c>
      <c r="B9811" t="s">
        <v>12830</v>
      </c>
      <c r="C9811" t="s">
        <v>82</v>
      </c>
      <c r="D9811" t="s">
        <v>3973</v>
      </c>
      <c r="E9811" t="s">
        <v>20</v>
      </c>
      <c r="F9811" t="b">
        <v>0</v>
      </c>
      <c r="G9811" t="s">
        <v>27</v>
      </c>
      <c r="H9811" s="4">
        <v>45790.542731481481</v>
      </c>
      <c r="I9811" t="b">
        <v>0</v>
      </c>
      <c r="J9811" t="b">
        <v>1</v>
      </c>
      <c r="K9811" t="s">
        <v>24</v>
      </c>
      <c r="L9811" t="s">
        <v>22</v>
      </c>
      <c r="M9811">
        <v>268500</v>
      </c>
      <c r="O9811" t="s">
        <v>1172</v>
      </c>
      <c r="P9811" t="s">
        <v>204</v>
      </c>
    </row>
    <row r="9812" spans="1:16" x14ac:dyDescent="0.25">
      <c r="A9812" t="s">
        <v>1</v>
      </c>
      <c r="B9812" t="s">
        <v>10155</v>
      </c>
      <c r="C9812" t="s">
        <v>540</v>
      </c>
      <c r="D9812" t="s">
        <v>3973</v>
      </c>
      <c r="E9812" t="s">
        <v>20</v>
      </c>
      <c r="F9812" t="b">
        <v>0</v>
      </c>
      <c r="G9812" t="s">
        <v>27</v>
      </c>
      <c r="H9812" s="4">
        <v>45790.544872685183</v>
      </c>
      <c r="I9812" t="b">
        <v>0</v>
      </c>
      <c r="J9812" t="b">
        <v>1</v>
      </c>
      <c r="K9812" t="s">
        <v>24</v>
      </c>
      <c r="L9812" t="s">
        <v>22</v>
      </c>
      <c r="M9812">
        <v>154850</v>
      </c>
      <c r="O9812" t="s">
        <v>4535</v>
      </c>
      <c r="P9812" t="s">
        <v>10156</v>
      </c>
    </row>
    <row r="9813" spans="1:16" x14ac:dyDescent="0.25">
      <c r="A9813" t="s">
        <v>139</v>
      </c>
      <c r="B9813" t="s">
        <v>10224</v>
      </c>
      <c r="C9813" t="s">
        <v>167</v>
      </c>
      <c r="D9813" t="s">
        <v>3973</v>
      </c>
      <c r="E9813" t="s">
        <v>20</v>
      </c>
      <c r="F9813" t="b">
        <v>0</v>
      </c>
      <c r="G9813" t="s">
        <v>27</v>
      </c>
      <c r="H9813" s="4">
        <v>45790.544930555552</v>
      </c>
      <c r="I9813" t="b">
        <v>1</v>
      </c>
      <c r="J9813" t="b">
        <v>1</v>
      </c>
      <c r="K9813" t="s">
        <v>24</v>
      </c>
      <c r="L9813" t="s">
        <v>22</v>
      </c>
      <c r="M9813">
        <v>137300</v>
      </c>
      <c r="O9813" t="s">
        <v>1172</v>
      </c>
      <c r="P9813" t="s">
        <v>10225</v>
      </c>
    </row>
    <row r="9814" spans="1:16" x14ac:dyDescent="0.25">
      <c r="A9814" t="s">
        <v>2</v>
      </c>
      <c r="B9814" t="s">
        <v>9486</v>
      </c>
      <c r="C9814" t="s">
        <v>4008</v>
      </c>
      <c r="D9814" t="s">
        <v>3957</v>
      </c>
      <c r="E9814" t="s">
        <v>20</v>
      </c>
      <c r="F9814" t="b">
        <v>0</v>
      </c>
      <c r="G9814" t="s">
        <v>1247</v>
      </c>
      <c r="H9814" s="4">
        <v>45790.57135416667</v>
      </c>
      <c r="I9814" t="b">
        <v>0</v>
      </c>
      <c r="J9814" t="b">
        <v>0</v>
      </c>
      <c r="K9814" t="s">
        <v>1247</v>
      </c>
      <c r="L9814" t="s">
        <v>36</v>
      </c>
      <c r="N9814">
        <v>24.819999694824219</v>
      </c>
      <c r="O9814" t="s">
        <v>9487</v>
      </c>
      <c r="P9814" t="s">
        <v>9488</v>
      </c>
    </row>
    <row r="9815" spans="1:16" x14ac:dyDescent="0.25">
      <c r="A9815" t="s">
        <v>19</v>
      </c>
      <c r="B9815" t="s">
        <v>11124</v>
      </c>
      <c r="C9815" t="s">
        <v>192</v>
      </c>
      <c r="D9815" t="s">
        <v>3957</v>
      </c>
      <c r="E9815" t="s">
        <v>20</v>
      </c>
      <c r="F9815" t="b">
        <v>0</v>
      </c>
      <c r="G9815" t="s">
        <v>23</v>
      </c>
      <c r="H9815" s="4">
        <v>45790.578912037039</v>
      </c>
      <c r="I9815" t="b">
        <v>0</v>
      </c>
      <c r="J9815" t="b">
        <v>1</v>
      </c>
      <c r="K9815" t="s">
        <v>24</v>
      </c>
      <c r="L9815" t="s">
        <v>36</v>
      </c>
      <c r="N9815">
        <v>41.884998321533203</v>
      </c>
      <c r="O9815" t="s">
        <v>1066</v>
      </c>
      <c r="P9815" t="s">
        <v>9002</v>
      </c>
    </row>
    <row r="9816" spans="1:16" x14ac:dyDescent="0.25">
      <c r="A9816" t="s">
        <v>0</v>
      </c>
      <c r="B9816" t="s">
        <v>12831</v>
      </c>
      <c r="C9816" t="s">
        <v>371</v>
      </c>
      <c r="D9816" t="s">
        <v>3957</v>
      </c>
      <c r="E9816" t="s">
        <v>20</v>
      </c>
      <c r="F9816" t="b">
        <v>0</v>
      </c>
      <c r="G9816" t="s">
        <v>27</v>
      </c>
      <c r="H9816" s="4">
        <v>45790.583564814813</v>
      </c>
      <c r="I9816" t="b">
        <v>1</v>
      </c>
      <c r="J9816" t="b">
        <v>1</v>
      </c>
      <c r="K9816" t="s">
        <v>24</v>
      </c>
      <c r="L9816" t="s">
        <v>36</v>
      </c>
      <c r="N9816">
        <v>26.389999389648441</v>
      </c>
      <c r="O9816" t="s">
        <v>10172</v>
      </c>
      <c r="P9816" t="s">
        <v>10375</v>
      </c>
    </row>
    <row r="9817" spans="1:16" x14ac:dyDescent="0.25">
      <c r="A9817" t="s">
        <v>0</v>
      </c>
      <c r="B9817" t="s">
        <v>0</v>
      </c>
      <c r="C9817" t="s">
        <v>1993</v>
      </c>
      <c r="D9817" t="s">
        <v>3957</v>
      </c>
      <c r="E9817" t="s">
        <v>20</v>
      </c>
      <c r="F9817" t="b">
        <v>0</v>
      </c>
      <c r="G9817" t="s">
        <v>41</v>
      </c>
      <c r="H9817" s="4">
        <v>45790.583749999998</v>
      </c>
      <c r="I9817" t="b">
        <v>1</v>
      </c>
      <c r="J9817" t="b">
        <v>0</v>
      </c>
      <c r="K9817" t="s">
        <v>24</v>
      </c>
      <c r="L9817" t="s">
        <v>36</v>
      </c>
      <c r="N9817">
        <v>38.529998779296882</v>
      </c>
      <c r="O9817" t="s">
        <v>12832</v>
      </c>
      <c r="P9817" t="s">
        <v>12833</v>
      </c>
    </row>
    <row r="9818" spans="1:16" x14ac:dyDescent="0.25">
      <c r="A9818" t="s">
        <v>1</v>
      </c>
      <c r="B9818" t="s">
        <v>12834</v>
      </c>
      <c r="C9818" t="s">
        <v>143</v>
      </c>
      <c r="D9818" t="s">
        <v>2208</v>
      </c>
      <c r="E9818" t="s">
        <v>51</v>
      </c>
      <c r="F9818" t="b">
        <v>0</v>
      </c>
      <c r="G9818" t="s">
        <v>35</v>
      </c>
      <c r="H9818" s="4">
        <v>45790.58388888889</v>
      </c>
      <c r="I9818" t="b">
        <v>0</v>
      </c>
      <c r="J9818" t="b">
        <v>0</v>
      </c>
      <c r="K9818" t="s">
        <v>24</v>
      </c>
      <c r="L9818" t="s">
        <v>36</v>
      </c>
      <c r="N9818">
        <v>50</v>
      </c>
      <c r="O9818" t="s">
        <v>12835</v>
      </c>
      <c r="P9818" t="s">
        <v>12836</v>
      </c>
    </row>
    <row r="9819" spans="1:16" x14ac:dyDescent="0.25">
      <c r="A9819" t="s">
        <v>25</v>
      </c>
      <c r="B9819" t="s">
        <v>12837</v>
      </c>
      <c r="C9819" t="s">
        <v>143</v>
      </c>
      <c r="D9819" t="s">
        <v>4093</v>
      </c>
      <c r="E9819" t="s">
        <v>20</v>
      </c>
      <c r="F9819" t="b">
        <v>0</v>
      </c>
      <c r="G9819" t="s">
        <v>35</v>
      </c>
      <c r="H9819" s="4">
        <v>45790.58388888889</v>
      </c>
      <c r="I9819" t="b">
        <v>0</v>
      </c>
      <c r="J9819" t="b">
        <v>1</v>
      </c>
      <c r="K9819" t="s">
        <v>24</v>
      </c>
      <c r="L9819" t="s">
        <v>36</v>
      </c>
      <c r="N9819">
        <v>90</v>
      </c>
      <c r="O9819" t="s">
        <v>1511</v>
      </c>
      <c r="P9819" t="s">
        <v>2316</v>
      </c>
    </row>
    <row r="9820" spans="1:16" x14ac:dyDescent="0.25">
      <c r="A9820" t="s">
        <v>0</v>
      </c>
      <c r="B9820" t="s">
        <v>12838</v>
      </c>
      <c r="C9820" t="s">
        <v>184</v>
      </c>
      <c r="D9820" t="s">
        <v>3828</v>
      </c>
      <c r="E9820" t="s">
        <v>20</v>
      </c>
      <c r="F9820" t="b">
        <v>0</v>
      </c>
      <c r="G9820" t="s">
        <v>30</v>
      </c>
      <c r="H9820" s="4">
        <v>45790.584074074082</v>
      </c>
      <c r="I9820" t="b">
        <v>0</v>
      </c>
      <c r="J9820" t="b">
        <v>0</v>
      </c>
      <c r="K9820" t="s">
        <v>24</v>
      </c>
      <c r="L9820" t="s">
        <v>22</v>
      </c>
      <c r="M9820">
        <v>53000</v>
      </c>
      <c r="O9820" t="s">
        <v>11176</v>
      </c>
      <c r="P9820" t="s">
        <v>11177</v>
      </c>
    </row>
    <row r="9821" spans="1:16" x14ac:dyDescent="0.25">
      <c r="A9821" t="s">
        <v>1</v>
      </c>
      <c r="B9821" t="s">
        <v>12839</v>
      </c>
      <c r="C9821" t="s">
        <v>82</v>
      </c>
      <c r="D9821" t="s">
        <v>3973</v>
      </c>
      <c r="E9821" t="s">
        <v>20</v>
      </c>
      <c r="F9821" t="b">
        <v>0</v>
      </c>
      <c r="G9821" t="s">
        <v>27</v>
      </c>
      <c r="H9821" s="4">
        <v>45790.584305555552</v>
      </c>
      <c r="I9821" t="b">
        <v>0</v>
      </c>
      <c r="J9821" t="b">
        <v>1</v>
      </c>
      <c r="K9821" t="s">
        <v>24</v>
      </c>
      <c r="L9821" t="s">
        <v>22</v>
      </c>
      <c r="M9821">
        <v>235000</v>
      </c>
      <c r="O9821" t="s">
        <v>65</v>
      </c>
      <c r="P9821" t="s">
        <v>492</v>
      </c>
    </row>
    <row r="9822" spans="1:16" x14ac:dyDescent="0.25">
      <c r="A9822" t="s">
        <v>1</v>
      </c>
      <c r="B9822" t="s">
        <v>12840</v>
      </c>
      <c r="C9822" t="s">
        <v>82</v>
      </c>
      <c r="D9822" t="s">
        <v>3973</v>
      </c>
      <c r="E9822" t="s">
        <v>20</v>
      </c>
      <c r="F9822" t="b">
        <v>0</v>
      </c>
      <c r="G9822" t="s">
        <v>27</v>
      </c>
      <c r="H9822" s="4">
        <v>45790.584351851852</v>
      </c>
      <c r="I9822" t="b">
        <v>0</v>
      </c>
      <c r="J9822" t="b">
        <v>1</v>
      </c>
      <c r="K9822" t="s">
        <v>24</v>
      </c>
      <c r="L9822" t="s">
        <v>22</v>
      </c>
      <c r="M9822">
        <v>235000</v>
      </c>
      <c r="O9822" t="s">
        <v>65</v>
      </c>
      <c r="P9822" t="s">
        <v>2001</v>
      </c>
    </row>
    <row r="9823" spans="1:16" x14ac:dyDescent="0.25">
      <c r="A9823" t="s">
        <v>2</v>
      </c>
      <c r="B9823" t="s">
        <v>2773</v>
      </c>
      <c r="C9823" t="s">
        <v>180</v>
      </c>
      <c r="D9823" t="s">
        <v>3973</v>
      </c>
      <c r="E9823" t="s">
        <v>20</v>
      </c>
      <c r="F9823" t="b">
        <v>0</v>
      </c>
      <c r="G9823" t="s">
        <v>41</v>
      </c>
      <c r="H9823" s="4">
        <v>45790.584502314807</v>
      </c>
      <c r="I9823" t="b">
        <v>0</v>
      </c>
      <c r="J9823" t="b">
        <v>0</v>
      </c>
      <c r="K9823" t="s">
        <v>24</v>
      </c>
      <c r="L9823" t="s">
        <v>22</v>
      </c>
      <c r="M9823">
        <v>180000</v>
      </c>
      <c r="O9823" t="s">
        <v>202</v>
      </c>
      <c r="P9823" t="s">
        <v>12841</v>
      </c>
    </row>
    <row r="9824" spans="1:16" x14ac:dyDescent="0.25">
      <c r="A9824" t="s">
        <v>2</v>
      </c>
      <c r="B9824" t="s">
        <v>12122</v>
      </c>
      <c r="C9824" t="s">
        <v>1096</v>
      </c>
      <c r="D9824" t="s">
        <v>3957</v>
      </c>
      <c r="E9824" t="s">
        <v>20</v>
      </c>
      <c r="F9824" t="b">
        <v>0</v>
      </c>
      <c r="G9824" t="s">
        <v>27</v>
      </c>
      <c r="H9824" s="4">
        <v>45790.584861111107</v>
      </c>
      <c r="I9824" t="b">
        <v>0</v>
      </c>
      <c r="J9824" t="b">
        <v>1</v>
      </c>
      <c r="K9824" t="s">
        <v>24</v>
      </c>
      <c r="L9824" t="s">
        <v>36</v>
      </c>
      <c r="N9824">
        <v>47.039997100830078</v>
      </c>
      <c r="O9824" t="s">
        <v>12123</v>
      </c>
      <c r="P9824" t="s">
        <v>193</v>
      </c>
    </row>
    <row r="9825" spans="1:16" x14ac:dyDescent="0.25">
      <c r="A9825" t="s">
        <v>2</v>
      </c>
      <c r="B9825" t="s">
        <v>12842</v>
      </c>
      <c r="C9825" t="s">
        <v>167</v>
      </c>
      <c r="D9825" t="s">
        <v>81</v>
      </c>
      <c r="E9825" t="s">
        <v>20</v>
      </c>
      <c r="F9825" t="b">
        <v>0</v>
      </c>
      <c r="G9825" t="s">
        <v>27</v>
      </c>
      <c r="H9825" s="4">
        <v>45790.584872685176</v>
      </c>
      <c r="I9825" t="b">
        <v>0</v>
      </c>
      <c r="J9825" t="b">
        <v>1</v>
      </c>
      <c r="K9825" t="s">
        <v>24</v>
      </c>
      <c r="L9825" t="s">
        <v>22</v>
      </c>
      <c r="M9825">
        <v>107500</v>
      </c>
      <c r="O9825" t="s">
        <v>81</v>
      </c>
      <c r="P9825" t="s">
        <v>2933</v>
      </c>
    </row>
    <row r="9826" spans="1:16" x14ac:dyDescent="0.25">
      <c r="A9826" t="s">
        <v>2</v>
      </c>
      <c r="B9826" t="s">
        <v>12843</v>
      </c>
      <c r="C9826" t="s">
        <v>87</v>
      </c>
      <c r="D9826" t="s">
        <v>3957</v>
      </c>
      <c r="E9826" t="s">
        <v>20</v>
      </c>
      <c r="F9826" t="b">
        <v>0</v>
      </c>
      <c r="G9826" t="s">
        <v>27</v>
      </c>
      <c r="H9826" s="4">
        <v>45790.584907407407</v>
      </c>
      <c r="I9826" t="b">
        <v>0</v>
      </c>
      <c r="J9826" t="b">
        <v>0</v>
      </c>
      <c r="K9826" t="s">
        <v>24</v>
      </c>
      <c r="L9826" t="s">
        <v>36</v>
      </c>
      <c r="N9826">
        <v>37.154998779296882</v>
      </c>
      <c r="O9826" t="s">
        <v>563</v>
      </c>
      <c r="P9826" t="s">
        <v>12844</v>
      </c>
    </row>
    <row r="9827" spans="1:16" x14ac:dyDescent="0.25">
      <c r="A9827" t="s">
        <v>0</v>
      </c>
      <c r="B9827" t="s">
        <v>1801</v>
      </c>
      <c r="C9827" t="s">
        <v>808</v>
      </c>
      <c r="D9827" t="s">
        <v>3973</v>
      </c>
      <c r="E9827" t="s">
        <v>20</v>
      </c>
      <c r="F9827" t="b">
        <v>0</v>
      </c>
      <c r="G9827" t="s">
        <v>52</v>
      </c>
      <c r="H9827" s="4">
        <v>45790.588506944441</v>
      </c>
      <c r="I9827" t="b">
        <v>0</v>
      </c>
      <c r="J9827" t="b">
        <v>1</v>
      </c>
      <c r="K9827" t="s">
        <v>24</v>
      </c>
      <c r="L9827" t="s">
        <v>22</v>
      </c>
      <c r="M9827">
        <v>153500</v>
      </c>
      <c r="O9827" t="s">
        <v>1088</v>
      </c>
      <c r="P9827" t="s">
        <v>12845</v>
      </c>
    </row>
    <row r="9828" spans="1:16" x14ac:dyDescent="0.25">
      <c r="A9828" t="s">
        <v>139</v>
      </c>
      <c r="B9828" t="s">
        <v>12846</v>
      </c>
      <c r="C9828" t="s">
        <v>825</v>
      </c>
      <c r="D9828" t="s">
        <v>2208</v>
      </c>
      <c r="E9828" t="s">
        <v>51</v>
      </c>
      <c r="F9828" t="b">
        <v>0</v>
      </c>
      <c r="G9828" t="s">
        <v>30</v>
      </c>
      <c r="H9828" s="4">
        <v>45790.625706018523</v>
      </c>
      <c r="I9828" t="b">
        <v>0</v>
      </c>
      <c r="J9828" t="b">
        <v>0</v>
      </c>
      <c r="K9828" t="s">
        <v>24</v>
      </c>
      <c r="L9828" t="s">
        <v>36</v>
      </c>
      <c r="N9828">
        <v>64.354995727539063</v>
      </c>
      <c r="O9828" t="s">
        <v>12847</v>
      </c>
      <c r="P9828" t="s">
        <v>12848</v>
      </c>
    </row>
    <row r="9829" spans="1:16" x14ac:dyDescent="0.25">
      <c r="A9829" t="s">
        <v>2</v>
      </c>
      <c r="B9829" t="s">
        <v>12849</v>
      </c>
      <c r="C9829" t="s">
        <v>509</v>
      </c>
      <c r="D9829" t="s">
        <v>3828</v>
      </c>
      <c r="E9829" t="s">
        <v>20</v>
      </c>
      <c r="F9829" t="b">
        <v>0</v>
      </c>
      <c r="G9829" t="s">
        <v>27</v>
      </c>
      <c r="H9829" s="4">
        <v>45790.626585648148</v>
      </c>
      <c r="I9829" t="b">
        <v>0</v>
      </c>
      <c r="J9829" t="b">
        <v>1</v>
      </c>
      <c r="K9829" t="s">
        <v>24</v>
      </c>
      <c r="L9829" t="s">
        <v>22</v>
      </c>
      <c r="M9829">
        <v>99750</v>
      </c>
      <c r="O9829" t="s">
        <v>162</v>
      </c>
      <c r="P9829" t="s">
        <v>12850</v>
      </c>
    </row>
    <row r="9830" spans="1:16" x14ac:dyDescent="0.25">
      <c r="A9830" t="s">
        <v>2</v>
      </c>
      <c r="B9830" t="s">
        <v>638</v>
      </c>
      <c r="C9830" t="s">
        <v>92</v>
      </c>
      <c r="D9830" t="s">
        <v>3973</v>
      </c>
      <c r="E9830" t="s">
        <v>51</v>
      </c>
      <c r="F9830" t="b">
        <v>0</v>
      </c>
      <c r="G9830" t="s">
        <v>27</v>
      </c>
      <c r="H9830" s="4">
        <v>45790.626666666663</v>
      </c>
      <c r="I9830" t="b">
        <v>0</v>
      </c>
      <c r="J9830" t="b">
        <v>1</v>
      </c>
      <c r="K9830" t="s">
        <v>24</v>
      </c>
      <c r="L9830" t="s">
        <v>36</v>
      </c>
      <c r="N9830">
        <v>45</v>
      </c>
      <c r="O9830" t="s">
        <v>1312</v>
      </c>
      <c r="P9830" t="s">
        <v>12851</v>
      </c>
    </row>
    <row r="9831" spans="1:16" x14ac:dyDescent="0.25">
      <c r="A9831" t="s">
        <v>0</v>
      </c>
      <c r="B9831" t="s">
        <v>12852</v>
      </c>
      <c r="C9831" t="s">
        <v>601</v>
      </c>
      <c r="D9831" t="s">
        <v>4659</v>
      </c>
      <c r="E9831" t="s">
        <v>20</v>
      </c>
      <c r="F9831" t="b">
        <v>0</v>
      </c>
      <c r="G9831" t="s">
        <v>27</v>
      </c>
      <c r="H9831" s="4">
        <v>45790.66679398148</v>
      </c>
      <c r="I9831" t="b">
        <v>0</v>
      </c>
      <c r="J9831" t="b">
        <v>0</v>
      </c>
      <c r="K9831" t="s">
        <v>24</v>
      </c>
      <c r="L9831" t="s">
        <v>36</v>
      </c>
      <c r="N9831">
        <v>53.319999694824219</v>
      </c>
      <c r="O9831" t="s">
        <v>12853</v>
      </c>
      <c r="P9831" t="s">
        <v>1314</v>
      </c>
    </row>
    <row r="9832" spans="1:16" x14ac:dyDescent="0.25">
      <c r="A9832" t="s">
        <v>2</v>
      </c>
      <c r="B9832" t="s">
        <v>12854</v>
      </c>
      <c r="C9832" t="s">
        <v>151</v>
      </c>
      <c r="D9832" t="s">
        <v>3973</v>
      </c>
      <c r="E9832" t="s">
        <v>51</v>
      </c>
      <c r="F9832" t="b">
        <v>0</v>
      </c>
      <c r="G9832" t="s">
        <v>30</v>
      </c>
      <c r="H9832" s="4">
        <v>45790.667939814812</v>
      </c>
      <c r="I9832" t="b">
        <v>1</v>
      </c>
      <c r="J9832" t="b">
        <v>0</v>
      </c>
      <c r="K9832" t="s">
        <v>24</v>
      </c>
      <c r="L9832" t="s">
        <v>36</v>
      </c>
      <c r="N9832">
        <v>72</v>
      </c>
      <c r="O9832" t="s">
        <v>12855</v>
      </c>
      <c r="P9832" t="s">
        <v>12856</v>
      </c>
    </row>
    <row r="9833" spans="1:16" x14ac:dyDescent="0.25">
      <c r="A9833" t="s">
        <v>2</v>
      </c>
      <c r="B9833" t="s">
        <v>2105</v>
      </c>
      <c r="C9833" t="s">
        <v>437</v>
      </c>
      <c r="D9833" t="s">
        <v>3828</v>
      </c>
      <c r="E9833" t="s">
        <v>20</v>
      </c>
      <c r="F9833" t="b">
        <v>0</v>
      </c>
      <c r="G9833" t="s">
        <v>27</v>
      </c>
      <c r="H9833" s="4">
        <v>45790.668240740742</v>
      </c>
      <c r="I9833" t="b">
        <v>0</v>
      </c>
      <c r="J9833" t="b">
        <v>1</v>
      </c>
      <c r="K9833" t="s">
        <v>24</v>
      </c>
      <c r="L9833" t="s">
        <v>22</v>
      </c>
      <c r="M9833">
        <v>158500</v>
      </c>
      <c r="O9833" t="s">
        <v>4398</v>
      </c>
      <c r="P9833" t="s">
        <v>12857</v>
      </c>
    </row>
    <row r="9834" spans="1:16" x14ac:dyDescent="0.25">
      <c r="A9834" t="s">
        <v>2</v>
      </c>
      <c r="B9834" t="s">
        <v>12858</v>
      </c>
      <c r="C9834" t="s">
        <v>39</v>
      </c>
      <c r="D9834" t="s">
        <v>2208</v>
      </c>
      <c r="E9834" t="s">
        <v>20</v>
      </c>
      <c r="F9834" t="b">
        <v>1</v>
      </c>
      <c r="G9834" t="s">
        <v>27</v>
      </c>
      <c r="H9834" s="4">
        <v>45790.668252314812</v>
      </c>
      <c r="I9834" t="b">
        <v>0</v>
      </c>
      <c r="J9834" t="b">
        <v>1</v>
      </c>
      <c r="K9834" t="s">
        <v>24</v>
      </c>
      <c r="L9834" t="s">
        <v>36</v>
      </c>
      <c r="N9834">
        <v>60</v>
      </c>
      <c r="O9834" t="s">
        <v>483</v>
      </c>
      <c r="P9834" t="s">
        <v>1707</v>
      </c>
    </row>
    <row r="9835" spans="1:16" x14ac:dyDescent="0.25">
      <c r="A9835" t="s">
        <v>2</v>
      </c>
      <c r="B9835" t="s">
        <v>12859</v>
      </c>
      <c r="C9835" t="s">
        <v>47</v>
      </c>
      <c r="D9835" t="s">
        <v>3973</v>
      </c>
      <c r="E9835" t="s">
        <v>51</v>
      </c>
      <c r="F9835" t="b">
        <v>0</v>
      </c>
      <c r="G9835" t="s">
        <v>27</v>
      </c>
      <c r="H9835" s="4">
        <v>45790.668344907397</v>
      </c>
      <c r="I9835" t="b">
        <v>0</v>
      </c>
      <c r="J9835" t="b">
        <v>0</v>
      </c>
      <c r="K9835" t="s">
        <v>24</v>
      </c>
      <c r="L9835" t="s">
        <v>36</v>
      </c>
      <c r="N9835">
        <v>65</v>
      </c>
      <c r="O9835" t="s">
        <v>1961</v>
      </c>
      <c r="P9835" t="s">
        <v>12860</v>
      </c>
    </row>
    <row r="9836" spans="1:16" x14ac:dyDescent="0.25">
      <c r="A9836" t="s">
        <v>2</v>
      </c>
      <c r="B9836" t="s">
        <v>12861</v>
      </c>
      <c r="C9836" t="s">
        <v>82</v>
      </c>
      <c r="D9836" t="s">
        <v>2208</v>
      </c>
      <c r="E9836" t="s">
        <v>20</v>
      </c>
      <c r="F9836" t="b">
        <v>0</v>
      </c>
      <c r="G9836" t="s">
        <v>41</v>
      </c>
      <c r="H9836" s="4">
        <v>45790.670277777783</v>
      </c>
      <c r="I9836" t="b">
        <v>1</v>
      </c>
      <c r="J9836" t="b">
        <v>0</v>
      </c>
      <c r="K9836" t="s">
        <v>24</v>
      </c>
      <c r="L9836" t="s">
        <v>22</v>
      </c>
      <c r="M9836">
        <v>175000</v>
      </c>
      <c r="O9836" t="s">
        <v>12862</v>
      </c>
      <c r="P9836" t="s">
        <v>12863</v>
      </c>
    </row>
    <row r="9837" spans="1:16" x14ac:dyDescent="0.25">
      <c r="A9837" t="s">
        <v>0</v>
      </c>
      <c r="B9837" t="s">
        <v>12864</v>
      </c>
      <c r="C9837" t="s">
        <v>278</v>
      </c>
      <c r="D9837" t="s">
        <v>3973</v>
      </c>
      <c r="E9837" t="s">
        <v>51</v>
      </c>
      <c r="F9837" t="b">
        <v>0</v>
      </c>
      <c r="G9837" t="s">
        <v>23</v>
      </c>
      <c r="H9837" s="4">
        <v>45790.703935185193</v>
      </c>
      <c r="I9837" t="b">
        <v>0</v>
      </c>
      <c r="J9837" t="b">
        <v>1</v>
      </c>
      <c r="K9837" t="s">
        <v>24</v>
      </c>
      <c r="L9837" t="s">
        <v>36</v>
      </c>
      <c r="N9837">
        <v>34.5</v>
      </c>
      <c r="O9837" t="s">
        <v>10702</v>
      </c>
      <c r="P9837" t="s">
        <v>12865</v>
      </c>
    </row>
    <row r="9838" spans="1:16" x14ac:dyDescent="0.25">
      <c r="A9838" t="s">
        <v>0</v>
      </c>
      <c r="B9838" t="s">
        <v>12866</v>
      </c>
      <c r="C9838" t="s">
        <v>181</v>
      </c>
      <c r="D9838" t="s">
        <v>3957</v>
      </c>
      <c r="E9838" t="s">
        <v>20</v>
      </c>
      <c r="F9838" t="b">
        <v>0</v>
      </c>
      <c r="G9838" t="s">
        <v>41</v>
      </c>
      <c r="H9838" s="4">
        <v>45790.708749999998</v>
      </c>
      <c r="I9838" t="b">
        <v>0</v>
      </c>
      <c r="J9838" t="b">
        <v>0</v>
      </c>
      <c r="K9838" t="s">
        <v>24</v>
      </c>
      <c r="L9838" t="s">
        <v>36</v>
      </c>
      <c r="N9838">
        <v>24.33499908447266</v>
      </c>
      <c r="O9838" t="s">
        <v>457</v>
      </c>
      <c r="P9838" t="s">
        <v>3397</v>
      </c>
    </row>
    <row r="9839" spans="1:16" x14ac:dyDescent="0.25">
      <c r="A9839" t="s">
        <v>0</v>
      </c>
      <c r="B9839" t="s">
        <v>12867</v>
      </c>
      <c r="C9839" t="s">
        <v>449</v>
      </c>
      <c r="D9839" t="s">
        <v>2208</v>
      </c>
      <c r="E9839" t="s">
        <v>20</v>
      </c>
      <c r="F9839" t="b">
        <v>0</v>
      </c>
      <c r="G9839" t="s">
        <v>30</v>
      </c>
      <c r="H9839" s="4">
        <v>45790.709097222221</v>
      </c>
      <c r="I9839" t="b">
        <v>1</v>
      </c>
      <c r="J9839" t="b">
        <v>1</v>
      </c>
      <c r="K9839" t="s">
        <v>24</v>
      </c>
      <c r="L9839" t="s">
        <v>36</v>
      </c>
      <c r="N9839">
        <v>52.5</v>
      </c>
      <c r="O9839" t="s">
        <v>1381</v>
      </c>
      <c r="P9839" t="s">
        <v>12868</v>
      </c>
    </row>
    <row r="9840" spans="1:16" x14ac:dyDescent="0.25">
      <c r="A9840" t="s">
        <v>19</v>
      </c>
      <c r="B9840" t="s">
        <v>12869</v>
      </c>
      <c r="C9840" t="s">
        <v>151</v>
      </c>
      <c r="D9840" t="s">
        <v>3973</v>
      </c>
      <c r="E9840" t="s">
        <v>20</v>
      </c>
      <c r="F9840" t="b">
        <v>0</v>
      </c>
      <c r="G9840" t="s">
        <v>30</v>
      </c>
      <c r="H9840" s="4">
        <v>45790.709583333337</v>
      </c>
      <c r="I9840" t="b">
        <v>0</v>
      </c>
      <c r="J9840" t="b">
        <v>1</v>
      </c>
      <c r="K9840" t="s">
        <v>24</v>
      </c>
      <c r="L9840" t="s">
        <v>22</v>
      </c>
      <c r="M9840">
        <v>155000</v>
      </c>
      <c r="O9840" t="s">
        <v>647</v>
      </c>
      <c r="P9840" t="s">
        <v>12870</v>
      </c>
    </row>
    <row r="9841" spans="1:16" x14ac:dyDescent="0.25">
      <c r="A9841" t="s">
        <v>0</v>
      </c>
      <c r="B9841" t="s">
        <v>12871</v>
      </c>
      <c r="C9841" t="s">
        <v>151</v>
      </c>
      <c r="D9841" t="s">
        <v>3973</v>
      </c>
      <c r="E9841" t="s">
        <v>20</v>
      </c>
      <c r="F9841" t="b">
        <v>0</v>
      </c>
      <c r="G9841" t="s">
        <v>30</v>
      </c>
      <c r="H9841" s="4">
        <v>45790.709583333337</v>
      </c>
      <c r="I9841" t="b">
        <v>0</v>
      </c>
      <c r="J9841" t="b">
        <v>1</v>
      </c>
      <c r="K9841" t="s">
        <v>24</v>
      </c>
      <c r="L9841" t="s">
        <v>36</v>
      </c>
      <c r="N9841">
        <v>42.169998168945313</v>
      </c>
      <c r="O9841" t="s">
        <v>2143</v>
      </c>
      <c r="P9841" t="s">
        <v>1823</v>
      </c>
    </row>
    <row r="9842" spans="1:16" x14ac:dyDescent="0.25">
      <c r="A9842" t="s">
        <v>2</v>
      </c>
      <c r="B9842" t="s">
        <v>12872</v>
      </c>
      <c r="C9842" t="s">
        <v>39</v>
      </c>
      <c r="D9842" t="s">
        <v>112</v>
      </c>
      <c r="E9842" t="s">
        <v>51</v>
      </c>
      <c r="F9842" t="b">
        <v>1</v>
      </c>
      <c r="G9842" t="s">
        <v>27</v>
      </c>
      <c r="H9842" s="4">
        <v>45790.709861111107</v>
      </c>
      <c r="I9842" t="b">
        <v>1</v>
      </c>
      <c r="J9842" t="b">
        <v>0</v>
      </c>
      <c r="K9842" t="s">
        <v>24</v>
      </c>
      <c r="L9842" t="s">
        <v>36</v>
      </c>
      <c r="N9842">
        <v>32.5</v>
      </c>
      <c r="O9842" t="s">
        <v>112</v>
      </c>
    </row>
    <row r="9843" spans="1:16" x14ac:dyDescent="0.25">
      <c r="A9843" t="s">
        <v>2</v>
      </c>
      <c r="B9843" t="s">
        <v>9406</v>
      </c>
      <c r="C9843" t="s">
        <v>4208</v>
      </c>
      <c r="D9843" t="s">
        <v>3828</v>
      </c>
      <c r="E9843" t="s">
        <v>219</v>
      </c>
      <c r="F9843" t="b">
        <v>0</v>
      </c>
      <c r="G9843" t="s">
        <v>1247</v>
      </c>
      <c r="H9843" s="4">
        <v>45790.738020833327</v>
      </c>
      <c r="I9843" t="b">
        <v>0</v>
      </c>
      <c r="J9843" t="b">
        <v>0</v>
      </c>
      <c r="K9843" t="s">
        <v>1247</v>
      </c>
      <c r="L9843" t="s">
        <v>36</v>
      </c>
      <c r="N9843">
        <v>32.5</v>
      </c>
      <c r="O9843" t="s">
        <v>9407</v>
      </c>
    </row>
    <row r="9844" spans="1:16" x14ac:dyDescent="0.25">
      <c r="A9844" t="s">
        <v>19</v>
      </c>
      <c r="B9844" t="s">
        <v>3832</v>
      </c>
      <c r="C9844" t="s">
        <v>151</v>
      </c>
      <c r="D9844" t="s">
        <v>3973</v>
      </c>
      <c r="E9844" t="s">
        <v>20</v>
      </c>
      <c r="F9844" t="b">
        <v>0</v>
      </c>
      <c r="G9844" t="s">
        <v>30</v>
      </c>
      <c r="H9844" s="4">
        <v>45790.750706018523</v>
      </c>
      <c r="I9844" t="b">
        <v>0</v>
      </c>
      <c r="J9844" t="b">
        <v>1</v>
      </c>
      <c r="K9844" t="s">
        <v>24</v>
      </c>
      <c r="L9844" t="s">
        <v>22</v>
      </c>
      <c r="M9844">
        <v>141000</v>
      </c>
      <c r="O9844" t="s">
        <v>12873</v>
      </c>
      <c r="P9844" t="s">
        <v>12874</v>
      </c>
    </row>
    <row r="9845" spans="1:16" x14ac:dyDescent="0.25">
      <c r="A9845" t="s">
        <v>2</v>
      </c>
      <c r="B9845" t="s">
        <v>1032</v>
      </c>
      <c r="C9845" t="s">
        <v>167</v>
      </c>
      <c r="D9845" t="s">
        <v>3973</v>
      </c>
      <c r="E9845" t="s">
        <v>20</v>
      </c>
      <c r="F9845" t="b">
        <v>0</v>
      </c>
      <c r="G9845" t="s">
        <v>27</v>
      </c>
      <c r="H9845" s="4">
        <v>45790.753263888888</v>
      </c>
      <c r="I9845" t="b">
        <v>1</v>
      </c>
      <c r="J9845" t="b">
        <v>0</v>
      </c>
      <c r="K9845" t="s">
        <v>24</v>
      </c>
      <c r="L9845" t="s">
        <v>36</v>
      </c>
      <c r="N9845">
        <v>38.5</v>
      </c>
      <c r="O9845" t="s">
        <v>1241</v>
      </c>
      <c r="P9845" t="s">
        <v>12875</v>
      </c>
    </row>
    <row r="9846" spans="1:16" x14ac:dyDescent="0.25">
      <c r="A9846" t="s">
        <v>2</v>
      </c>
      <c r="B9846" t="s">
        <v>12876</v>
      </c>
      <c r="C9846" t="s">
        <v>1040</v>
      </c>
      <c r="D9846" t="s">
        <v>3973</v>
      </c>
      <c r="E9846" t="s">
        <v>51</v>
      </c>
      <c r="F9846" t="b">
        <v>0</v>
      </c>
      <c r="G9846" t="s">
        <v>41</v>
      </c>
      <c r="H9846" s="4">
        <v>45790.753692129627</v>
      </c>
      <c r="I9846" t="b">
        <v>0</v>
      </c>
      <c r="J9846" t="b">
        <v>0</v>
      </c>
      <c r="K9846" t="s">
        <v>24</v>
      </c>
      <c r="L9846" t="s">
        <v>36</v>
      </c>
      <c r="N9846">
        <v>37.5</v>
      </c>
      <c r="O9846" t="s">
        <v>1868</v>
      </c>
      <c r="P9846" t="s">
        <v>10107</v>
      </c>
    </row>
    <row r="9847" spans="1:16" x14ac:dyDescent="0.25">
      <c r="A9847" t="s">
        <v>2</v>
      </c>
      <c r="B9847" t="s">
        <v>911</v>
      </c>
      <c r="C9847" t="s">
        <v>427</v>
      </c>
      <c r="D9847" t="s">
        <v>3600</v>
      </c>
      <c r="E9847" t="s">
        <v>51</v>
      </c>
      <c r="F9847" t="b">
        <v>0</v>
      </c>
      <c r="G9847" t="s">
        <v>30</v>
      </c>
      <c r="H9847" s="4">
        <v>45790.75439814815</v>
      </c>
      <c r="I9847" t="b">
        <v>0</v>
      </c>
      <c r="J9847" t="b">
        <v>0</v>
      </c>
      <c r="K9847" t="s">
        <v>24</v>
      </c>
      <c r="L9847" t="s">
        <v>36</v>
      </c>
      <c r="N9847">
        <v>68</v>
      </c>
      <c r="O9847" t="s">
        <v>923</v>
      </c>
      <c r="P9847" t="s">
        <v>12877</v>
      </c>
    </row>
    <row r="9848" spans="1:16" x14ac:dyDescent="0.25">
      <c r="A9848" t="s">
        <v>0</v>
      </c>
      <c r="B9848" t="s">
        <v>12878</v>
      </c>
      <c r="C9848" t="s">
        <v>862</v>
      </c>
      <c r="D9848" t="s">
        <v>4910</v>
      </c>
      <c r="E9848" t="s">
        <v>20</v>
      </c>
      <c r="F9848" t="b">
        <v>0</v>
      </c>
      <c r="G9848" t="s">
        <v>862</v>
      </c>
      <c r="H9848" s="4">
        <v>45790.757951388892</v>
      </c>
      <c r="I9848" t="b">
        <v>0</v>
      </c>
      <c r="J9848" t="b">
        <v>0</v>
      </c>
      <c r="K9848" t="s">
        <v>862</v>
      </c>
      <c r="L9848" t="s">
        <v>22</v>
      </c>
      <c r="M9848">
        <v>42847.5</v>
      </c>
      <c r="O9848" t="s">
        <v>1642</v>
      </c>
    </row>
    <row r="9849" spans="1:16" x14ac:dyDescent="0.25">
      <c r="A9849" t="s">
        <v>0</v>
      </c>
      <c r="B9849" t="s">
        <v>257</v>
      </c>
      <c r="C9849" t="s">
        <v>848</v>
      </c>
      <c r="D9849" t="s">
        <v>3973</v>
      </c>
      <c r="E9849" t="s">
        <v>20</v>
      </c>
      <c r="F9849" t="b">
        <v>0</v>
      </c>
      <c r="G9849" t="s">
        <v>52</v>
      </c>
      <c r="H9849" s="4">
        <v>45790.792534722219</v>
      </c>
      <c r="I9849" t="b">
        <v>0</v>
      </c>
      <c r="J9849" t="b">
        <v>0</v>
      </c>
      <c r="K9849" t="s">
        <v>24</v>
      </c>
      <c r="L9849" t="s">
        <v>36</v>
      </c>
      <c r="N9849">
        <v>58.080001831054688</v>
      </c>
      <c r="O9849" t="s">
        <v>74</v>
      </c>
      <c r="P9849" t="s">
        <v>1321</v>
      </c>
    </row>
    <row r="9850" spans="1:16" x14ac:dyDescent="0.25">
      <c r="A9850" t="s">
        <v>2</v>
      </c>
      <c r="B9850" t="s">
        <v>439</v>
      </c>
      <c r="C9850" t="s">
        <v>624</v>
      </c>
      <c r="D9850" t="s">
        <v>3973</v>
      </c>
      <c r="E9850" t="s">
        <v>20</v>
      </c>
      <c r="F9850" t="b">
        <v>0</v>
      </c>
      <c r="G9850" t="s">
        <v>27</v>
      </c>
      <c r="H9850" s="4">
        <v>45790.793402777781</v>
      </c>
      <c r="I9850" t="b">
        <v>0</v>
      </c>
      <c r="J9850" t="b">
        <v>1</v>
      </c>
      <c r="K9850" t="s">
        <v>24</v>
      </c>
      <c r="L9850" t="s">
        <v>22</v>
      </c>
      <c r="M9850">
        <v>196000</v>
      </c>
      <c r="O9850" t="s">
        <v>65</v>
      </c>
      <c r="P9850" t="s">
        <v>527</v>
      </c>
    </row>
    <row r="9851" spans="1:16" x14ac:dyDescent="0.25">
      <c r="A9851" t="s">
        <v>2</v>
      </c>
      <c r="B9851" t="s">
        <v>2441</v>
      </c>
      <c r="C9851" t="s">
        <v>504</v>
      </c>
      <c r="D9851" t="s">
        <v>3973</v>
      </c>
      <c r="E9851" t="s">
        <v>20</v>
      </c>
      <c r="F9851" t="b">
        <v>0</v>
      </c>
      <c r="G9851" t="s">
        <v>41</v>
      </c>
      <c r="H9851" s="4">
        <v>45790.795393518521</v>
      </c>
      <c r="I9851" t="b">
        <v>0</v>
      </c>
      <c r="J9851" t="b">
        <v>0</v>
      </c>
      <c r="K9851" t="s">
        <v>24</v>
      </c>
      <c r="L9851" t="s">
        <v>22</v>
      </c>
      <c r="M9851">
        <v>130000</v>
      </c>
      <c r="O9851" t="s">
        <v>12879</v>
      </c>
      <c r="P9851" t="s">
        <v>1839</v>
      </c>
    </row>
    <row r="9852" spans="1:16" x14ac:dyDescent="0.25">
      <c r="A9852" t="s">
        <v>2</v>
      </c>
      <c r="B9852" t="s">
        <v>12880</v>
      </c>
      <c r="C9852" t="s">
        <v>33</v>
      </c>
      <c r="D9852" t="s">
        <v>3957</v>
      </c>
      <c r="E9852" t="s">
        <v>34</v>
      </c>
      <c r="F9852" t="b">
        <v>0</v>
      </c>
      <c r="G9852" t="s">
        <v>35</v>
      </c>
      <c r="H9852" s="4">
        <v>45790.833969907413</v>
      </c>
      <c r="I9852" t="b">
        <v>0</v>
      </c>
      <c r="J9852" t="b">
        <v>1</v>
      </c>
      <c r="K9852" t="s">
        <v>24</v>
      </c>
      <c r="L9852" t="s">
        <v>36</v>
      </c>
      <c r="N9852">
        <v>55</v>
      </c>
      <c r="O9852" t="s">
        <v>254</v>
      </c>
      <c r="P9852" t="s">
        <v>12027</v>
      </c>
    </row>
    <row r="9853" spans="1:16" x14ac:dyDescent="0.25">
      <c r="A9853" t="s">
        <v>2</v>
      </c>
      <c r="B9853" t="s">
        <v>12881</v>
      </c>
      <c r="C9853" t="s">
        <v>151</v>
      </c>
      <c r="D9853" t="s">
        <v>3957</v>
      </c>
      <c r="E9853" t="s">
        <v>20</v>
      </c>
      <c r="F9853" t="b">
        <v>0</v>
      </c>
      <c r="G9853" t="s">
        <v>27</v>
      </c>
      <c r="H9853" s="4">
        <v>45790.834976851853</v>
      </c>
      <c r="I9853" t="b">
        <v>0</v>
      </c>
      <c r="J9853" t="b">
        <v>1</v>
      </c>
      <c r="K9853" t="s">
        <v>24</v>
      </c>
      <c r="L9853" t="s">
        <v>36</v>
      </c>
      <c r="N9853">
        <v>26.444999694824219</v>
      </c>
      <c r="O9853" t="s">
        <v>12882</v>
      </c>
      <c r="P9853" t="s">
        <v>12883</v>
      </c>
    </row>
    <row r="9854" spans="1:16" x14ac:dyDescent="0.25">
      <c r="A9854" t="s">
        <v>2</v>
      </c>
      <c r="B9854" t="s">
        <v>9422</v>
      </c>
      <c r="C9854" t="s">
        <v>823</v>
      </c>
      <c r="D9854" t="s">
        <v>3828</v>
      </c>
      <c r="E9854" t="s">
        <v>20</v>
      </c>
      <c r="F9854" t="b">
        <v>0</v>
      </c>
      <c r="G9854" t="s">
        <v>52</v>
      </c>
      <c r="H9854" s="4">
        <v>45790.838194444441</v>
      </c>
      <c r="I9854" t="b">
        <v>0</v>
      </c>
      <c r="J9854" t="b">
        <v>1</v>
      </c>
      <c r="K9854" t="s">
        <v>24</v>
      </c>
      <c r="L9854" t="s">
        <v>22</v>
      </c>
      <c r="M9854">
        <v>98883</v>
      </c>
      <c r="O9854" t="s">
        <v>9423</v>
      </c>
      <c r="P9854" t="s">
        <v>9424</v>
      </c>
    </row>
    <row r="9855" spans="1:16" x14ac:dyDescent="0.25">
      <c r="A9855" t="s">
        <v>0</v>
      </c>
      <c r="B9855" t="s">
        <v>12884</v>
      </c>
      <c r="C9855" t="s">
        <v>140</v>
      </c>
      <c r="D9855" t="s">
        <v>3957</v>
      </c>
      <c r="E9855" t="s">
        <v>20</v>
      </c>
      <c r="F9855" t="b">
        <v>0</v>
      </c>
      <c r="G9855" t="s">
        <v>35</v>
      </c>
      <c r="H9855" s="4">
        <v>45790.875613425917</v>
      </c>
      <c r="I9855" t="b">
        <v>0</v>
      </c>
      <c r="J9855" t="b">
        <v>1</v>
      </c>
      <c r="K9855" t="s">
        <v>24</v>
      </c>
      <c r="L9855" t="s">
        <v>36</v>
      </c>
      <c r="N9855">
        <v>16.510000228881839</v>
      </c>
      <c r="O9855" t="s">
        <v>75</v>
      </c>
      <c r="P9855" t="s">
        <v>4390</v>
      </c>
    </row>
    <row r="9856" spans="1:16" x14ac:dyDescent="0.25">
      <c r="A9856" t="s">
        <v>0</v>
      </c>
      <c r="B9856" t="s">
        <v>12885</v>
      </c>
      <c r="C9856" t="s">
        <v>11298</v>
      </c>
      <c r="D9856" t="s">
        <v>3828</v>
      </c>
      <c r="E9856" t="s">
        <v>20</v>
      </c>
      <c r="F9856" t="b">
        <v>0</v>
      </c>
      <c r="G9856" t="s">
        <v>30</v>
      </c>
      <c r="H9856" s="4">
        <v>45790.875717592593</v>
      </c>
      <c r="I9856" t="b">
        <v>1</v>
      </c>
      <c r="J9856" t="b">
        <v>1</v>
      </c>
      <c r="K9856" t="s">
        <v>24</v>
      </c>
      <c r="L9856" t="s">
        <v>36</v>
      </c>
      <c r="N9856">
        <v>36.875</v>
      </c>
      <c r="O9856" t="s">
        <v>2718</v>
      </c>
    </row>
    <row r="9857" spans="1:16" x14ac:dyDescent="0.25">
      <c r="A9857" t="s">
        <v>0</v>
      </c>
      <c r="B9857" t="s">
        <v>1632</v>
      </c>
      <c r="C9857" t="s">
        <v>1113</v>
      </c>
      <c r="D9857" t="s">
        <v>2208</v>
      </c>
      <c r="F9857" t="b">
        <v>0</v>
      </c>
      <c r="G9857" t="s">
        <v>30</v>
      </c>
      <c r="H9857" s="4">
        <v>45790.875717592593</v>
      </c>
      <c r="I9857" t="b">
        <v>1</v>
      </c>
      <c r="J9857" t="b">
        <v>0</v>
      </c>
      <c r="K9857" t="s">
        <v>24</v>
      </c>
      <c r="L9857" t="s">
        <v>36</v>
      </c>
      <c r="N9857">
        <v>38.5</v>
      </c>
      <c r="O9857" t="s">
        <v>131</v>
      </c>
      <c r="P9857" t="s">
        <v>12886</v>
      </c>
    </row>
    <row r="9858" spans="1:16" x14ac:dyDescent="0.25">
      <c r="A9858" t="s">
        <v>191</v>
      </c>
      <c r="B9858" t="s">
        <v>7566</v>
      </c>
      <c r="C9858" t="s">
        <v>2883</v>
      </c>
      <c r="D9858" t="s">
        <v>3973</v>
      </c>
      <c r="E9858" t="s">
        <v>51</v>
      </c>
      <c r="F9858" t="b">
        <v>0</v>
      </c>
      <c r="G9858" t="s">
        <v>30</v>
      </c>
      <c r="H9858" s="4">
        <v>45790.875763888893</v>
      </c>
      <c r="I9858" t="b">
        <v>0</v>
      </c>
      <c r="J9858" t="b">
        <v>1</v>
      </c>
      <c r="K9858" t="s">
        <v>24</v>
      </c>
      <c r="L9858" t="s">
        <v>36</v>
      </c>
      <c r="N9858">
        <v>50</v>
      </c>
      <c r="O9858" t="s">
        <v>2434</v>
      </c>
      <c r="P9858" t="s">
        <v>7567</v>
      </c>
    </row>
    <row r="9859" spans="1:16" x14ac:dyDescent="0.25">
      <c r="A9859" t="s">
        <v>0</v>
      </c>
      <c r="B9859" t="s">
        <v>2153</v>
      </c>
      <c r="C9859" t="s">
        <v>2765</v>
      </c>
      <c r="D9859" t="s">
        <v>3828</v>
      </c>
      <c r="E9859" t="s">
        <v>51</v>
      </c>
      <c r="F9859" t="b">
        <v>0</v>
      </c>
      <c r="G9859" t="s">
        <v>52</v>
      </c>
      <c r="H9859" s="4">
        <v>45790.875868055547</v>
      </c>
      <c r="I9859" t="b">
        <v>0</v>
      </c>
      <c r="J9859" t="b">
        <v>1</v>
      </c>
      <c r="K9859" t="s">
        <v>24</v>
      </c>
      <c r="L9859" t="s">
        <v>36</v>
      </c>
      <c r="N9859">
        <v>55</v>
      </c>
      <c r="O9859" t="s">
        <v>12887</v>
      </c>
      <c r="P9859" t="s">
        <v>12888</v>
      </c>
    </row>
    <row r="9860" spans="1:16" x14ac:dyDescent="0.25">
      <c r="A9860" t="s">
        <v>191</v>
      </c>
      <c r="B9860" t="s">
        <v>12889</v>
      </c>
      <c r="C9860" t="s">
        <v>124</v>
      </c>
      <c r="D9860" t="s">
        <v>2208</v>
      </c>
      <c r="E9860" t="s">
        <v>20</v>
      </c>
      <c r="F9860" t="b">
        <v>0</v>
      </c>
      <c r="G9860" t="s">
        <v>30</v>
      </c>
      <c r="H9860" s="4">
        <v>45790.917372685188</v>
      </c>
      <c r="I9860" t="b">
        <v>0</v>
      </c>
      <c r="J9860" t="b">
        <v>1</v>
      </c>
      <c r="K9860" t="s">
        <v>24</v>
      </c>
      <c r="L9860" t="s">
        <v>22</v>
      </c>
      <c r="M9860">
        <v>172500</v>
      </c>
      <c r="O9860" t="s">
        <v>12890</v>
      </c>
    </row>
    <row r="9861" spans="1:16" x14ac:dyDescent="0.25">
      <c r="A9861" t="s">
        <v>25</v>
      </c>
      <c r="B9861" t="s">
        <v>12891</v>
      </c>
      <c r="C9861" t="s">
        <v>292</v>
      </c>
      <c r="D9861" t="s">
        <v>2208</v>
      </c>
      <c r="E9861" t="s">
        <v>20</v>
      </c>
      <c r="F9861" t="b">
        <v>0</v>
      </c>
      <c r="G9861" t="s">
        <v>30</v>
      </c>
      <c r="H9861" s="4">
        <v>45790.917384259257</v>
      </c>
      <c r="I9861" t="b">
        <v>0</v>
      </c>
      <c r="J9861" t="b">
        <v>1</v>
      </c>
      <c r="K9861" t="s">
        <v>24</v>
      </c>
      <c r="L9861" t="s">
        <v>22</v>
      </c>
      <c r="M9861">
        <v>103000</v>
      </c>
      <c r="O9861" t="s">
        <v>12892</v>
      </c>
      <c r="P9861" t="s">
        <v>12893</v>
      </c>
    </row>
    <row r="9862" spans="1:16" x14ac:dyDescent="0.25">
      <c r="A9862" t="s">
        <v>0</v>
      </c>
      <c r="B9862" t="s">
        <v>12704</v>
      </c>
      <c r="C9862" t="s">
        <v>276</v>
      </c>
      <c r="D9862" t="s">
        <v>2208</v>
      </c>
      <c r="E9862" t="s">
        <v>20</v>
      </c>
      <c r="F9862" t="b">
        <v>0</v>
      </c>
      <c r="G9862" t="s">
        <v>30</v>
      </c>
      <c r="H9862" s="4">
        <v>45790.959143518521</v>
      </c>
      <c r="I9862" t="b">
        <v>0</v>
      </c>
      <c r="J9862" t="b">
        <v>1</v>
      </c>
      <c r="K9862" t="s">
        <v>24</v>
      </c>
      <c r="L9862" t="s">
        <v>22</v>
      </c>
      <c r="M9862">
        <v>171058</v>
      </c>
      <c r="O9862" t="s">
        <v>800</v>
      </c>
      <c r="P9862" t="s">
        <v>12894</v>
      </c>
    </row>
    <row r="9863" spans="1:16" x14ac:dyDescent="0.25">
      <c r="A9863" t="s">
        <v>0</v>
      </c>
      <c r="B9863" t="s">
        <v>7218</v>
      </c>
      <c r="C9863" t="s">
        <v>64</v>
      </c>
      <c r="D9863" t="s">
        <v>3957</v>
      </c>
      <c r="E9863" t="s">
        <v>34</v>
      </c>
      <c r="F9863" t="b">
        <v>0</v>
      </c>
      <c r="G9863" t="s">
        <v>52</v>
      </c>
      <c r="H9863" s="4">
        <v>45790.959236111114</v>
      </c>
      <c r="I9863" t="b">
        <v>1</v>
      </c>
      <c r="J9863" t="b">
        <v>1</v>
      </c>
      <c r="K9863" t="s">
        <v>24</v>
      </c>
      <c r="L9863" t="s">
        <v>36</v>
      </c>
      <c r="N9863">
        <v>19.579999923706051</v>
      </c>
      <c r="O9863" t="s">
        <v>12895</v>
      </c>
      <c r="P9863" t="s">
        <v>12896</v>
      </c>
    </row>
    <row r="9864" spans="1:16" x14ac:dyDescent="0.25">
      <c r="A9864" t="s">
        <v>1</v>
      </c>
      <c r="B9864" t="s">
        <v>12897</v>
      </c>
      <c r="C9864" t="s">
        <v>969</v>
      </c>
      <c r="D9864" t="s">
        <v>3828</v>
      </c>
      <c r="E9864" t="s">
        <v>51</v>
      </c>
      <c r="F9864" t="b">
        <v>0</v>
      </c>
      <c r="G9864" t="s">
        <v>41</v>
      </c>
      <c r="H9864" s="4">
        <v>45790.959444444437</v>
      </c>
      <c r="I9864" t="b">
        <v>0</v>
      </c>
      <c r="J9864" t="b">
        <v>0</v>
      </c>
      <c r="K9864" t="s">
        <v>24</v>
      </c>
      <c r="L9864" t="s">
        <v>22</v>
      </c>
      <c r="M9864">
        <v>163199</v>
      </c>
      <c r="O9864" t="s">
        <v>12898</v>
      </c>
      <c r="P9864" t="s">
        <v>12899</v>
      </c>
    </row>
    <row r="9865" spans="1:16" x14ac:dyDescent="0.25">
      <c r="A9865" t="s">
        <v>2</v>
      </c>
      <c r="B9865" t="s">
        <v>2</v>
      </c>
      <c r="C9865" t="s">
        <v>1523</v>
      </c>
      <c r="D9865" t="s">
        <v>3973</v>
      </c>
      <c r="E9865" t="s">
        <v>20</v>
      </c>
      <c r="F9865" t="b">
        <v>0</v>
      </c>
      <c r="G9865" t="s">
        <v>27</v>
      </c>
      <c r="H9865" s="4">
        <v>45790.960046296299</v>
      </c>
      <c r="I9865" t="b">
        <v>0</v>
      </c>
      <c r="J9865" t="b">
        <v>0</v>
      </c>
      <c r="K9865" t="s">
        <v>24</v>
      </c>
      <c r="L9865" t="s">
        <v>22</v>
      </c>
      <c r="M9865">
        <v>100000</v>
      </c>
      <c r="O9865" t="s">
        <v>1961</v>
      </c>
      <c r="P9865" t="s">
        <v>7063</v>
      </c>
    </row>
    <row r="9866" spans="1:16" x14ac:dyDescent="0.25">
      <c r="A9866" t="s">
        <v>0</v>
      </c>
      <c r="B9866" t="s">
        <v>12900</v>
      </c>
      <c r="C9866" t="s">
        <v>203</v>
      </c>
      <c r="D9866" t="s">
        <v>3973</v>
      </c>
      <c r="E9866" t="s">
        <v>20</v>
      </c>
      <c r="F9866" t="b">
        <v>0</v>
      </c>
      <c r="G9866" t="s">
        <v>23</v>
      </c>
      <c r="H9866" s="4">
        <v>45790.995439814818</v>
      </c>
      <c r="I9866" t="b">
        <v>0</v>
      </c>
      <c r="J9866" t="b">
        <v>1</v>
      </c>
      <c r="K9866" t="s">
        <v>24</v>
      </c>
      <c r="L9866" t="s">
        <v>36</v>
      </c>
      <c r="N9866">
        <v>65.5</v>
      </c>
      <c r="O9866" t="s">
        <v>4344</v>
      </c>
    </row>
    <row r="9867" spans="1:16" x14ac:dyDescent="0.25">
      <c r="A9867" t="s">
        <v>0</v>
      </c>
      <c r="B9867" t="s">
        <v>12901</v>
      </c>
      <c r="C9867" t="s">
        <v>614</v>
      </c>
      <c r="D9867" t="s">
        <v>12902</v>
      </c>
      <c r="E9867" t="s">
        <v>34</v>
      </c>
      <c r="F9867" t="b">
        <v>0</v>
      </c>
      <c r="G9867" t="s">
        <v>23</v>
      </c>
      <c r="H9867" s="4">
        <v>45790.995520833327</v>
      </c>
      <c r="I9867" t="b">
        <v>0</v>
      </c>
      <c r="J9867" t="b">
        <v>0</v>
      </c>
      <c r="K9867" t="s">
        <v>24</v>
      </c>
      <c r="L9867" t="s">
        <v>22</v>
      </c>
      <c r="M9867">
        <v>67500</v>
      </c>
      <c r="O9867" t="s">
        <v>12903</v>
      </c>
      <c r="P9867" t="s">
        <v>12904</v>
      </c>
    </row>
    <row r="9868" spans="1:16" x14ac:dyDescent="0.25">
      <c r="A9868" t="s">
        <v>0</v>
      </c>
      <c r="B9868" t="s">
        <v>397</v>
      </c>
      <c r="C9868" t="s">
        <v>3716</v>
      </c>
      <c r="D9868" t="s">
        <v>3828</v>
      </c>
      <c r="E9868" t="s">
        <v>20</v>
      </c>
      <c r="F9868" t="b">
        <v>0</v>
      </c>
      <c r="G9868" t="s">
        <v>35</v>
      </c>
      <c r="H9868" s="4">
        <v>45791.000520833331</v>
      </c>
      <c r="I9868" t="b">
        <v>1</v>
      </c>
      <c r="J9868" t="b">
        <v>0</v>
      </c>
      <c r="K9868" t="s">
        <v>24</v>
      </c>
      <c r="L9868" t="s">
        <v>22</v>
      </c>
      <c r="M9868">
        <v>122000</v>
      </c>
      <c r="O9868" t="s">
        <v>12905</v>
      </c>
      <c r="P9868" t="s">
        <v>871</v>
      </c>
    </row>
    <row r="9869" spans="1:16" x14ac:dyDescent="0.25">
      <c r="A9869" t="s">
        <v>28</v>
      </c>
      <c r="B9869" t="s">
        <v>12906</v>
      </c>
      <c r="C9869" t="s">
        <v>151</v>
      </c>
      <c r="D9869" t="s">
        <v>4100</v>
      </c>
      <c r="E9869" t="s">
        <v>20</v>
      </c>
      <c r="F9869" t="b">
        <v>0</v>
      </c>
      <c r="G9869" t="s">
        <v>30</v>
      </c>
      <c r="H9869" s="4">
        <v>45791.001273148147</v>
      </c>
      <c r="I9869" t="b">
        <v>0</v>
      </c>
      <c r="J9869" t="b">
        <v>1</v>
      </c>
      <c r="K9869" t="s">
        <v>24</v>
      </c>
      <c r="L9869" t="s">
        <v>22</v>
      </c>
      <c r="M9869">
        <v>175000</v>
      </c>
      <c r="O9869" t="s">
        <v>950</v>
      </c>
      <c r="P9869" t="s">
        <v>12907</v>
      </c>
    </row>
    <row r="9870" spans="1:16" x14ac:dyDescent="0.25">
      <c r="A9870" t="s">
        <v>2</v>
      </c>
      <c r="B9870" t="s">
        <v>2960</v>
      </c>
      <c r="C9870" t="s">
        <v>3852</v>
      </c>
      <c r="D9870" t="s">
        <v>5535</v>
      </c>
      <c r="E9870" t="s">
        <v>20</v>
      </c>
      <c r="F9870" t="b">
        <v>0</v>
      </c>
      <c r="G9870" t="s">
        <v>27</v>
      </c>
      <c r="H9870" s="4">
        <v>45791.001527777778</v>
      </c>
      <c r="I9870" t="b">
        <v>1</v>
      </c>
      <c r="J9870" t="b">
        <v>0</v>
      </c>
      <c r="K9870" t="s">
        <v>24</v>
      </c>
      <c r="L9870" t="s">
        <v>22</v>
      </c>
      <c r="M9870">
        <v>88582</v>
      </c>
      <c r="O9870" t="s">
        <v>3370</v>
      </c>
      <c r="P9870" t="s">
        <v>12804</v>
      </c>
    </row>
    <row r="9871" spans="1:16" x14ac:dyDescent="0.25">
      <c r="A9871" t="s">
        <v>191</v>
      </c>
      <c r="B9871" t="s">
        <v>12908</v>
      </c>
      <c r="C9871" t="s">
        <v>12909</v>
      </c>
      <c r="D9871" t="s">
        <v>5915</v>
      </c>
      <c r="E9871" t="s">
        <v>20</v>
      </c>
      <c r="F9871" t="b">
        <v>0</v>
      </c>
      <c r="G9871" t="s">
        <v>35</v>
      </c>
      <c r="H9871" s="4">
        <v>45791.003958333327</v>
      </c>
      <c r="I9871" t="b">
        <v>0</v>
      </c>
      <c r="J9871" t="b">
        <v>1</v>
      </c>
      <c r="K9871" t="s">
        <v>24</v>
      </c>
      <c r="L9871" t="s">
        <v>22</v>
      </c>
      <c r="M9871">
        <v>193000</v>
      </c>
      <c r="O9871" t="s">
        <v>2768</v>
      </c>
      <c r="P9871" t="s">
        <v>6750</v>
      </c>
    </row>
    <row r="9872" spans="1:16" x14ac:dyDescent="0.25">
      <c r="A9872" t="s">
        <v>28</v>
      </c>
      <c r="B9872" t="s">
        <v>12910</v>
      </c>
      <c r="C9872" t="s">
        <v>39</v>
      </c>
      <c r="D9872" t="s">
        <v>3973</v>
      </c>
      <c r="E9872" t="s">
        <v>20</v>
      </c>
      <c r="F9872" t="b">
        <v>1</v>
      </c>
      <c r="G9872" t="s">
        <v>106</v>
      </c>
      <c r="H9872" s="4">
        <v>45791.007326388892</v>
      </c>
      <c r="I9872" t="b">
        <v>0</v>
      </c>
      <c r="J9872" t="b">
        <v>0</v>
      </c>
      <c r="K9872" t="s">
        <v>106</v>
      </c>
      <c r="L9872" t="s">
        <v>36</v>
      </c>
      <c r="N9872">
        <v>30</v>
      </c>
      <c r="O9872" t="s">
        <v>7413</v>
      </c>
      <c r="P9872" t="s">
        <v>1629</v>
      </c>
    </row>
    <row r="9873" spans="1:16" x14ac:dyDescent="0.25">
      <c r="A9873" t="s">
        <v>2</v>
      </c>
      <c r="B9873" t="s">
        <v>12911</v>
      </c>
      <c r="C9873" t="s">
        <v>1163</v>
      </c>
      <c r="D9873" t="s">
        <v>3828</v>
      </c>
      <c r="E9873" t="s">
        <v>20</v>
      </c>
      <c r="F9873" t="b">
        <v>0</v>
      </c>
      <c r="G9873" t="s">
        <v>27</v>
      </c>
      <c r="H9873" s="4">
        <v>45791.08489583333</v>
      </c>
      <c r="I9873" t="b">
        <v>0</v>
      </c>
      <c r="J9873" t="b">
        <v>1</v>
      </c>
      <c r="K9873" t="s">
        <v>24</v>
      </c>
      <c r="L9873" t="s">
        <v>22</v>
      </c>
      <c r="M9873">
        <v>121600</v>
      </c>
      <c r="O9873" t="s">
        <v>86</v>
      </c>
      <c r="P9873" t="s">
        <v>12912</v>
      </c>
    </row>
    <row r="9874" spans="1:16" x14ac:dyDescent="0.25">
      <c r="A9874" t="s">
        <v>89</v>
      </c>
      <c r="B9874" t="s">
        <v>12913</v>
      </c>
      <c r="C9874" t="s">
        <v>203</v>
      </c>
      <c r="D9874" t="s">
        <v>3973</v>
      </c>
      <c r="E9874" t="s">
        <v>51</v>
      </c>
      <c r="F9874" t="b">
        <v>0</v>
      </c>
      <c r="G9874" t="s">
        <v>35</v>
      </c>
      <c r="H9874" s="4">
        <v>45791.087581018517</v>
      </c>
      <c r="I9874" t="b">
        <v>1</v>
      </c>
      <c r="J9874" t="b">
        <v>0</v>
      </c>
      <c r="K9874" t="s">
        <v>24</v>
      </c>
      <c r="L9874" t="s">
        <v>36</v>
      </c>
      <c r="N9874">
        <v>77.5</v>
      </c>
      <c r="O9874" t="s">
        <v>741</v>
      </c>
      <c r="P9874" t="s">
        <v>12914</v>
      </c>
    </row>
    <row r="9875" spans="1:16" x14ac:dyDescent="0.25">
      <c r="A9875" t="s">
        <v>2</v>
      </c>
      <c r="B9875" t="s">
        <v>12915</v>
      </c>
      <c r="C9875" t="s">
        <v>292</v>
      </c>
      <c r="D9875" t="s">
        <v>2208</v>
      </c>
      <c r="E9875" t="s">
        <v>20</v>
      </c>
      <c r="F9875" t="b">
        <v>0</v>
      </c>
      <c r="G9875" t="s">
        <v>30</v>
      </c>
      <c r="H9875" s="4">
        <v>45791.129374999997</v>
      </c>
      <c r="I9875" t="b">
        <v>1</v>
      </c>
      <c r="J9875" t="b">
        <v>1</v>
      </c>
      <c r="K9875" t="s">
        <v>24</v>
      </c>
      <c r="L9875" t="s">
        <v>36</v>
      </c>
      <c r="N9875">
        <v>41.345001220703118</v>
      </c>
      <c r="O9875" t="s">
        <v>3104</v>
      </c>
    </row>
    <row r="9876" spans="1:16" x14ac:dyDescent="0.25">
      <c r="A9876" t="s">
        <v>0</v>
      </c>
      <c r="B9876" t="s">
        <v>12916</v>
      </c>
      <c r="C9876" t="s">
        <v>2500</v>
      </c>
      <c r="D9876" t="s">
        <v>1214</v>
      </c>
      <c r="E9876" t="s">
        <v>20</v>
      </c>
      <c r="F9876" t="b">
        <v>0</v>
      </c>
      <c r="G9876" t="s">
        <v>41</v>
      </c>
      <c r="H9876" s="4">
        <v>45791.25037037037</v>
      </c>
      <c r="I9876" t="b">
        <v>1</v>
      </c>
      <c r="J9876" t="b">
        <v>1</v>
      </c>
      <c r="K9876" t="s">
        <v>24</v>
      </c>
      <c r="L9876" t="s">
        <v>22</v>
      </c>
      <c r="M9876">
        <v>44750</v>
      </c>
      <c r="O9876" t="s">
        <v>1214</v>
      </c>
    </row>
    <row r="9877" spans="1:16" x14ac:dyDescent="0.25">
      <c r="A9877" t="s">
        <v>0</v>
      </c>
      <c r="B9877" t="s">
        <v>12917</v>
      </c>
      <c r="C9877" t="s">
        <v>517</v>
      </c>
      <c r="D9877" t="s">
        <v>3828</v>
      </c>
      <c r="E9877" t="s">
        <v>20</v>
      </c>
      <c r="F9877" t="b">
        <v>0</v>
      </c>
      <c r="G9877" t="s">
        <v>41</v>
      </c>
      <c r="H9877" s="4">
        <v>45791.25037037037</v>
      </c>
      <c r="I9877" t="b">
        <v>0</v>
      </c>
      <c r="J9877" t="b">
        <v>0</v>
      </c>
      <c r="K9877" t="s">
        <v>24</v>
      </c>
      <c r="L9877" t="s">
        <v>36</v>
      </c>
      <c r="N9877">
        <v>22.5</v>
      </c>
      <c r="O9877" t="s">
        <v>2468</v>
      </c>
      <c r="P9877" t="s">
        <v>943</v>
      </c>
    </row>
    <row r="9878" spans="1:16" x14ac:dyDescent="0.25">
      <c r="A9878" t="s">
        <v>0</v>
      </c>
      <c r="B9878" t="s">
        <v>743</v>
      </c>
      <c r="C9878" t="s">
        <v>2500</v>
      </c>
      <c r="D9878" t="s">
        <v>3383</v>
      </c>
      <c r="E9878" t="s">
        <v>20</v>
      </c>
      <c r="F9878" t="b">
        <v>0</v>
      </c>
      <c r="G9878" t="s">
        <v>41</v>
      </c>
      <c r="H9878" s="4">
        <v>45791.251273148147</v>
      </c>
      <c r="I9878" t="b">
        <v>0</v>
      </c>
      <c r="J9878" t="b">
        <v>0</v>
      </c>
      <c r="K9878" t="s">
        <v>24</v>
      </c>
      <c r="L9878" t="s">
        <v>22</v>
      </c>
      <c r="M9878">
        <v>110000</v>
      </c>
      <c r="O9878" t="s">
        <v>12918</v>
      </c>
      <c r="P9878" t="s">
        <v>12919</v>
      </c>
    </row>
    <row r="9879" spans="1:16" x14ac:dyDescent="0.25">
      <c r="A9879" t="s">
        <v>0</v>
      </c>
      <c r="B9879" t="s">
        <v>0</v>
      </c>
      <c r="C9879" t="s">
        <v>84</v>
      </c>
      <c r="D9879" t="s">
        <v>3973</v>
      </c>
      <c r="E9879" t="s">
        <v>20</v>
      </c>
      <c r="F9879" t="b">
        <v>0</v>
      </c>
      <c r="G9879" t="s">
        <v>41</v>
      </c>
      <c r="H9879" s="4">
        <v>45791.251319444447</v>
      </c>
      <c r="I9879" t="b">
        <v>0</v>
      </c>
      <c r="J9879" t="b">
        <v>0</v>
      </c>
      <c r="K9879" t="s">
        <v>24</v>
      </c>
      <c r="L9879" t="s">
        <v>36</v>
      </c>
      <c r="N9879">
        <v>23</v>
      </c>
      <c r="O9879" t="s">
        <v>74</v>
      </c>
      <c r="P9879" t="s">
        <v>496</v>
      </c>
    </row>
    <row r="9880" spans="1:16" x14ac:dyDescent="0.25">
      <c r="A9880" t="s">
        <v>2</v>
      </c>
      <c r="B9880" t="s">
        <v>12232</v>
      </c>
      <c r="C9880" t="s">
        <v>808</v>
      </c>
      <c r="D9880" t="s">
        <v>7744</v>
      </c>
      <c r="E9880" t="s">
        <v>20</v>
      </c>
      <c r="F9880" t="b">
        <v>0</v>
      </c>
      <c r="G9880" t="s">
        <v>41</v>
      </c>
      <c r="H9880" s="4">
        <v>45791.253321759257</v>
      </c>
      <c r="I9880" t="b">
        <v>1</v>
      </c>
      <c r="J9880" t="b">
        <v>0</v>
      </c>
      <c r="K9880" t="s">
        <v>24</v>
      </c>
      <c r="L9880" t="s">
        <v>22</v>
      </c>
      <c r="M9880">
        <v>210000</v>
      </c>
      <c r="O9880" t="s">
        <v>1085</v>
      </c>
      <c r="P9880" t="s">
        <v>12233</v>
      </c>
    </row>
    <row r="9881" spans="1:16" x14ac:dyDescent="0.25">
      <c r="A9881" t="s">
        <v>2</v>
      </c>
      <c r="B9881" t="s">
        <v>12920</v>
      </c>
      <c r="C9881" t="s">
        <v>3737</v>
      </c>
      <c r="D9881" t="s">
        <v>3970</v>
      </c>
      <c r="E9881" t="s">
        <v>20</v>
      </c>
      <c r="F9881" t="b">
        <v>0</v>
      </c>
      <c r="G9881" t="s">
        <v>52</v>
      </c>
      <c r="H9881" s="4">
        <v>45791.253622685188</v>
      </c>
      <c r="I9881" t="b">
        <v>0</v>
      </c>
      <c r="J9881" t="b">
        <v>1</v>
      </c>
      <c r="K9881" t="s">
        <v>24</v>
      </c>
      <c r="L9881" t="s">
        <v>22</v>
      </c>
      <c r="M9881">
        <v>127050</v>
      </c>
      <c r="O9881" t="s">
        <v>7652</v>
      </c>
      <c r="P9881" t="s">
        <v>338</v>
      </c>
    </row>
    <row r="9882" spans="1:16" x14ac:dyDescent="0.25">
      <c r="A9882" t="s">
        <v>2</v>
      </c>
      <c r="B9882" t="s">
        <v>12921</v>
      </c>
      <c r="C9882" t="s">
        <v>39</v>
      </c>
      <c r="D9882" t="s">
        <v>3600</v>
      </c>
      <c r="E9882" t="s">
        <v>20</v>
      </c>
      <c r="F9882" t="b">
        <v>1</v>
      </c>
      <c r="G9882" t="s">
        <v>52</v>
      </c>
      <c r="H9882" s="4">
        <v>45791.253622685188</v>
      </c>
      <c r="I9882" t="b">
        <v>0</v>
      </c>
      <c r="J9882" t="b">
        <v>1</v>
      </c>
      <c r="K9882" t="s">
        <v>24</v>
      </c>
      <c r="L9882" t="s">
        <v>22</v>
      </c>
      <c r="M9882">
        <v>170760</v>
      </c>
      <c r="O9882" t="s">
        <v>402</v>
      </c>
    </row>
    <row r="9883" spans="1:16" x14ac:dyDescent="0.25">
      <c r="A9883" t="s">
        <v>2</v>
      </c>
      <c r="B9883" t="s">
        <v>12922</v>
      </c>
      <c r="C9883" t="s">
        <v>870</v>
      </c>
      <c r="D9883" t="s">
        <v>4762</v>
      </c>
      <c r="E9883" t="s">
        <v>20</v>
      </c>
      <c r="F9883" t="b">
        <v>0</v>
      </c>
      <c r="G9883" t="s">
        <v>870</v>
      </c>
      <c r="H9883" s="4">
        <v>45791.258958333332</v>
      </c>
      <c r="I9883" t="b">
        <v>1</v>
      </c>
      <c r="J9883" t="b">
        <v>0</v>
      </c>
      <c r="K9883" t="s">
        <v>870</v>
      </c>
      <c r="L9883" t="s">
        <v>22</v>
      </c>
      <c r="M9883">
        <v>72800</v>
      </c>
      <c r="O9883" t="s">
        <v>10131</v>
      </c>
      <c r="P9883" t="s">
        <v>12923</v>
      </c>
    </row>
    <row r="9884" spans="1:16" x14ac:dyDescent="0.25">
      <c r="A9884" t="s">
        <v>0</v>
      </c>
      <c r="B9884" t="s">
        <v>4660</v>
      </c>
      <c r="C9884" t="s">
        <v>1532</v>
      </c>
      <c r="D9884" t="s">
        <v>4659</v>
      </c>
      <c r="E9884" t="s">
        <v>20</v>
      </c>
      <c r="F9884" t="b">
        <v>0</v>
      </c>
      <c r="G9884" t="s">
        <v>1532</v>
      </c>
      <c r="H9884" s="4">
        <v>45791.279953703714</v>
      </c>
      <c r="I9884" t="b">
        <v>1</v>
      </c>
      <c r="J9884" t="b">
        <v>0</v>
      </c>
      <c r="K9884" t="s">
        <v>1532</v>
      </c>
      <c r="L9884" t="s">
        <v>22</v>
      </c>
      <c r="M9884">
        <v>50000</v>
      </c>
      <c r="O9884" t="s">
        <v>1533</v>
      </c>
      <c r="P9884" t="s">
        <v>204</v>
      </c>
    </row>
    <row r="9885" spans="1:16" x14ac:dyDescent="0.25">
      <c r="A9885" t="s">
        <v>1</v>
      </c>
      <c r="B9885" t="s">
        <v>12924</v>
      </c>
      <c r="C9885" t="s">
        <v>680</v>
      </c>
      <c r="D9885" t="s">
        <v>3970</v>
      </c>
      <c r="E9885" t="s">
        <v>20</v>
      </c>
      <c r="F9885" t="b">
        <v>0</v>
      </c>
      <c r="G9885" t="s">
        <v>41</v>
      </c>
      <c r="H9885" s="4">
        <v>45791.292939814812</v>
      </c>
      <c r="I9885" t="b">
        <v>0</v>
      </c>
      <c r="J9885" t="b">
        <v>1</v>
      </c>
      <c r="K9885" t="s">
        <v>24</v>
      </c>
      <c r="L9885" t="s">
        <v>22</v>
      </c>
      <c r="M9885">
        <v>155000</v>
      </c>
      <c r="O9885" t="s">
        <v>12925</v>
      </c>
      <c r="P9885" t="s">
        <v>12926</v>
      </c>
    </row>
    <row r="9886" spans="1:16" x14ac:dyDescent="0.25">
      <c r="A9886" t="s">
        <v>2</v>
      </c>
      <c r="B9886" t="s">
        <v>12927</v>
      </c>
      <c r="C9886" t="s">
        <v>155</v>
      </c>
      <c r="D9886" t="s">
        <v>3970</v>
      </c>
      <c r="E9886" t="s">
        <v>20</v>
      </c>
      <c r="F9886" t="b">
        <v>0</v>
      </c>
      <c r="G9886" t="s">
        <v>27</v>
      </c>
      <c r="H9886" s="4">
        <v>45791.293611111112</v>
      </c>
      <c r="I9886" t="b">
        <v>0</v>
      </c>
      <c r="J9886" t="b">
        <v>1</v>
      </c>
      <c r="K9886" t="s">
        <v>24</v>
      </c>
      <c r="L9886" t="s">
        <v>22</v>
      </c>
      <c r="M9886">
        <v>135000</v>
      </c>
      <c r="O9886" t="s">
        <v>12928</v>
      </c>
      <c r="P9886" t="s">
        <v>12929</v>
      </c>
    </row>
    <row r="9887" spans="1:16" x14ac:dyDescent="0.25">
      <c r="A9887" t="s">
        <v>2</v>
      </c>
      <c r="B9887" t="s">
        <v>2</v>
      </c>
      <c r="C9887" t="s">
        <v>12930</v>
      </c>
      <c r="D9887" t="s">
        <v>3973</v>
      </c>
      <c r="E9887" t="s">
        <v>20</v>
      </c>
      <c r="F9887" t="b">
        <v>0</v>
      </c>
      <c r="G9887" t="s">
        <v>27</v>
      </c>
      <c r="H9887" s="4">
        <v>45791.293773148151</v>
      </c>
      <c r="I9887" t="b">
        <v>0</v>
      </c>
      <c r="J9887" t="b">
        <v>1</v>
      </c>
      <c r="K9887" t="s">
        <v>24</v>
      </c>
      <c r="L9887" t="s">
        <v>22</v>
      </c>
      <c r="M9887">
        <v>135000</v>
      </c>
      <c r="O9887" t="s">
        <v>12931</v>
      </c>
      <c r="P9887" t="s">
        <v>12932</v>
      </c>
    </row>
    <row r="9888" spans="1:16" x14ac:dyDescent="0.25">
      <c r="A9888" t="s">
        <v>139</v>
      </c>
      <c r="B9888" t="s">
        <v>4118</v>
      </c>
      <c r="C9888" t="s">
        <v>39</v>
      </c>
      <c r="D9888" t="s">
        <v>7434</v>
      </c>
      <c r="E9888" t="s">
        <v>20</v>
      </c>
      <c r="F9888" t="b">
        <v>1</v>
      </c>
      <c r="G9888" t="s">
        <v>4068</v>
      </c>
      <c r="H9888" s="4">
        <v>45791.294062499997</v>
      </c>
      <c r="I9888" t="b">
        <v>0</v>
      </c>
      <c r="J9888" t="b">
        <v>1</v>
      </c>
      <c r="L9888" t="s">
        <v>22</v>
      </c>
      <c r="M9888">
        <v>98600</v>
      </c>
      <c r="O9888" t="s">
        <v>3101</v>
      </c>
    </row>
    <row r="9889" spans="1:16" x14ac:dyDescent="0.25">
      <c r="A9889" t="s">
        <v>2</v>
      </c>
      <c r="B9889" t="s">
        <v>9422</v>
      </c>
      <c r="C9889" t="s">
        <v>49</v>
      </c>
      <c r="D9889" t="s">
        <v>2208</v>
      </c>
      <c r="E9889" t="s">
        <v>20</v>
      </c>
      <c r="F9889" t="b">
        <v>0</v>
      </c>
      <c r="G9889" t="s">
        <v>35</v>
      </c>
      <c r="H9889" s="4">
        <v>45791.294675925928</v>
      </c>
      <c r="I9889" t="b">
        <v>0</v>
      </c>
      <c r="J9889" t="b">
        <v>1</v>
      </c>
      <c r="K9889" t="s">
        <v>24</v>
      </c>
      <c r="L9889" t="s">
        <v>22</v>
      </c>
      <c r="M9889">
        <v>98883</v>
      </c>
      <c r="O9889" t="s">
        <v>12933</v>
      </c>
      <c r="P9889" t="s">
        <v>9424</v>
      </c>
    </row>
    <row r="9890" spans="1:16" x14ac:dyDescent="0.25">
      <c r="A9890" t="s">
        <v>1</v>
      </c>
      <c r="B9890" t="s">
        <v>1</v>
      </c>
      <c r="C9890" t="s">
        <v>39</v>
      </c>
      <c r="D9890" t="s">
        <v>10643</v>
      </c>
      <c r="E9890" t="s">
        <v>20</v>
      </c>
      <c r="F9890" t="b">
        <v>1</v>
      </c>
      <c r="G9890" t="s">
        <v>9685</v>
      </c>
      <c r="H9890" s="4">
        <v>45791.313923611109</v>
      </c>
      <c r="I9890" t="b">
        <v>0</v>
      </c>
      <c r="J9890" t="b">
        <v>0</v>
      </c>
      <c r="K9890" t="s">
        <v>9685</v>
      </c>
      <c r="L9890" t="s">
        <v>22</v>
      </c>
      <c r="M9890">
        <v>170000</v>
      </c>
      <c r="O9890" t="s">
        <v>3663</v>
      </c>
      <c r="P9890" t="s">
        <v>3378</v>
      </c>
    </row>
    <row r="9891" spans="1:16" x14ac:dyDescent="0.25">
      <c r="A9891" t="s">
        <v>40</v>
      </c>
      <c r="B9891" t="s">
        <v>12934</v>
      </c>
      <c r="C9891" t="s">
        <v>166</v>
      </c>
      <c r="D9891" t="s">
        <v>2208</v>
      </c>
      <c r="E9891" t="s">
        <v>20</v>
      </c>
      <c r="F9891" t="b">
        <v>0</v>
      </c>
      <c r="G9891" t="s">
        <v>27</v>
      </c>
      <c r="H9891" s="4">
        <v>45791.376967592587</v>
      </c>
      <c r="I9891" t="b">
        <v>1</v>
      </c>
      <c r="J9891" t="b">
        <v>0</v>
      </c>
      <c r="K9891" t="s">
        <v>24</v>
      </c>
      <c r="L9891" t="s">
        <v>22</v>
      </c>
      <c r="M9891">
        <v>163000</v>
      </c>
      <c r="O9891" t="s">
        <v>697</v>
      </c>
      <c r="P9891" t="s">
        <v>12935</v>
      </c>
    </row>
    <row r="9892" spans="1:16" x14ac:dyDescent="0.25">
      <c r="A9892" t="s">
        <v>25</v>
      </c>
      <c r="B9892" t="s">
        <v>1577</v>
      </c>
      <c r="C9892" t="s">
        <v>167</v>
      </c>
      <c r="D9892" t="s">
        <v>3957</v>
      </c>
      <c r="E9892" t="s">
        <v>34</v>
      </c>
      <c r="F9892" t="b">
        <v>0</v>
      </c>
      <c r="G9892" t="s">
        <v>35</v>
      </c>
      <c r="H9892" s="4">
        <v>45791.417395833327</v>
      </c>
      <c r="I9892" t="b">
        <v>0</v>
      </c>
      <c r="J9892" t="b">
        <v>1</v>
      </c>
      <c r="K9892" t="s">
        <v>24</v>
      </c>
      <c r="L9892" t="s">
        <v>36</v>
      </c>
      <c r="N9892">
        <v>81</v>
      </c>
      <c r="O9892" t="s">
        <v>2036</v>
      </c>
      <c r="P9892" t="s">
        <v>2852</v>
      </c>
    </row>
    <row r="9893" spans="1:16" x14ac:dyDescent="0.25">
      <c r="A9893" t="s">
        <v>25</v>
      </c>
      <c r="B9893" t="s">
        <v>12936</v>
      </c>
      <c r="C9893" t="s">
        <v>276</v>
      </c>
      <c r="D9893" t="s">
        <v>4093</v>
      </c>
      <c r="E9893" t="s">
        <v>51</v>
      </c>
      <c r="F9893" t="b">
        <v>0</v>
      </c>
      <c r="G9893" t="s">
        <v>30</v>
      </c>
      <c r="H9893" s="4">
        <v>45791.417569444442</v>
      </c>
      <c r="I9893" t="b">
        <v>0</v>
      </c>
      <c r="J9893" t="b">
        <v>1</v>
      </c>
      <c r="K9893" t="s">
        <v>24</v>
      </c>
      <c r="L9893" t="s">
        <v>36</v>
      </c>
      <c r="N9893">
        <v>33</v>
      </c>
      <c r="O9893" t="s">
        <v>2083</v>
      </c>
      <c r="P9893" t="s">
        <v>8507</v>
      </c>
    </row>
    <row r="9894" spans="1:16" x14ac:dyDescent="0.25">
      <c r="A9894" t="s">
        <v>40</v>
      </c>
      <c r="B9894" t="s">
        <v>12937</v>
      </c>
      <c r="C9894" t="s">
        <v>39</v>
      </c>
      <c r="D9894" t="s">
        <v>4093</v>
      </c>
      <c r="E9894" t="s">
        <v>20</v>
      </c>
      <c r="F9894" t="b">
        <v>1</v>
      </c>
      <c r="G9894" t="s">
        <v>27</v>
      </c>
      <c r="H9894" s="4">
        <v>45791.418541666673</v>
      </c>
      <c r="I9894" t="b">
        <v>0</v>
      </c>
      <c r="J9894" t="b">
        <v>1</v>
      </c>
      <c r="K9894" t="s">
        <v>24</v>
      </c>
      <c r="L9894" t="s">
        <v>36</v>
      </c>
      <c r="N9894">
        <v>45</v>
      </c>
      <c r="O9894" t="s">
        <v>220</v>
      </c>
      <c r="P9894" t="s">
        <v>221</v>
      </c>
    </row>
    <row r="9895" spans="1:16" x14ac:dyDescent="0.25">
      <c r="A9895" t="s">
        <v>2</v>
      </c>
      <c r="B9895" t="s">
        <v>506</v>
      </c>
      <c r="C9895" t="s">
        <v>293</v>
      </c>
      <c r="D9895" t="s">
        <v>2208</v>
      </c>
      <c r="E9895" t="s">
        <v>34</v>
      </c>
      <c r="F9895" t="b">
        <v>0</v>
      </c>
      <c r="G9895" t="s">
        <v>27</v>
      </c>
      <c r="H9895" s="4">
        <v>45791.418761574067</v>
      </c>
      <c r="I9895" t="b">
        <v>0</v>
      </c>
      <c r="J9895" t="b">
        <v>1</v>
      </c>
      <c r="K9895" t="s">
        <v>24</v>
      </c>
      <c r="L9895" t="s">
        <v>22</v>
      </c>
      <c r="M9895">
        <v>175500</v>
      </c>
      <c r="O9895" t="s">
        <v>428</v>
      </c>
      <c r="P9895" t="s">
        <v>8137</v>
      </c>
    </row>
    <row r="9896" spans="1:16" x14ac:dyDescent="0.25">
      <c r="A9896" t="s">
        <v>2</v>
      </c>
      <c r="B9896" t="s">
        <v>2378</v>
      </c>
      <c r="C9896" t="s">
        <v>12938</v>
      </c>
      <c r="D9896" t="s">
        <v>2208</v>
      </c>
      <c r="E9896" t="s">
        <v>34</v>
      </c>
      <c r="F9896" t="b">
        <v>0</v>
      </c>
      <c r="G9896" t="s">
        <v>27</v>
      </c>
      <c r="H9896" s="4">
        <v>45791.418796296297</v>
      </c>
      <c r="I9896" t="b">
        <v>0</v>
      </c>
      <c r="J9896" t="b">
        <v>1</v>
      </c>
      <c r="K9896" t="s">
        <v>24</v>
      </c>
      <c r="L9896" t="s">
        <v>22</v>
      </c>
      <c r="M9896">
        <v>195000</v>
      </c>
      <c r="O9896" t="s">
        <v>428</v>
      </c>
      <c r="P9896" t="s">
        <v>8138</v>
      </c>
    </row>
    <row r="9897" spans="1:16" x14ac:dyDescent="0.25">
      <c r="A9897" t="s">
        <v>2</v>
      </c>
      <c r="B9897" t="s">
        <v>4788</v>
      </c>
      <c r="C9897" t="s">
        <v>7313</v>
      </c>
      <c r="D9897" t="s">
        <v>2208</v>
      </c>
      <c r="E9897" t="s">
        <v>34</v>
      </c>
      <c r="F9897" t="b">
        <v>0</v>
      </c>
      <c r="G9897" t="s">
        <v>35</v>
      </c>
      <c r="H9897" s="4">
        <v>45791.419502314813</v>
      </c>
      <c r="I9897" t="b">
        <v>0</v>
      </c>
      <c r="J9897" t="b">
        <v>1</v>
      </c>
      <c r="K9897" t="s">
        <v>24</v>
      </c>
      <c r="L9897" t="s">
        <v>22</v>
      </c>
      <c r="M9897">
        <v>135000</v>
      </c>
      <c r="O9897" t="s">
        <v>428</v>
      </c>
      <c r="P9897" t="s">
        <v>4789</v>
      </c>
    </row>
    <row r="9898" spans="1:16" x14ac:dyDescent="0.25">
      <c r="A9898" t="s">
        <v>2</v>
      </c>
      <c r="B9898" t="s">
        <v>8314</v>
      </c>
      <c r="C9898" t="s">
        <v>2941</v>
      </c>
      <c r="D9898" t="s">
        <v>4328</v>
      </c>
      <c r="E9898" t="s">
        <v>20</v>
      </c>
      <c r="F9898" t="b">
        <v>0</v>
      </c>
      <c r="G9898" t="s">
        <v>27</v>
      </c>
      <c r="H9898" s="4">
        <v>45791.501944444448</v>
      </c>
      <c r="I9898" t="b">
        <v>0</v>
      </c>
      <c r="J9898" t="b">
        <v>1</v>
      </c>
      <c r="K9898" t="s">
        <v>24</v>
      </c>
      <c r="L9898" t="s">
        <v>22</v>
      </c>
      <c r="M9898">
        <v>237000</v>
      </c>
      <c r="O9898" t="s">
        <v>1642</v>
      </c>
      <c r="P9898" t="s">
        <v>8315</v>
      </c>
    </row>
    <row r="9899" spans="1:16" x14ac:dyDescent="0.25">
      <c r="A9899" t="s">
        <v>139</v>
      </c>
      <c r="B9899" t="s">
        <v>12939</v>
      </c>
      <c r="C9899" t="s">
        <v>298</v>
      </c>
      <c r="D9899" t="s">
        <v>4910</v>
      </c>
      <c r="E9899" t="s">
        <v>20</v>
      </c>
      <c r="F9899" t="b">
        <v>0</v>
      </c>
      <c r="G9899" t="s">
        <v>298</v>
      </c>
      <c r="H9899" s="4">
        <v>45791.507604166669</v>
      </c>
      <c r="I9899" t="b">
        <v>0</v>
      </c>
      <c r="J9899" t="b">
        <v>0</v>
      </c>
      <c r="K9899" t="s">
        <v>298</v>
      </c>
      <c r="L9899" t="s">
        <v>22</v>
      </c>
      <c r="M9899">
        <v>40000</v>
      </c>
      <c r="O9899" t="s">
        <v>6909</v>
      </c>
      <c r="P9899" t="s">
        <v>2771</v>
      </c>
    </row>
    <row r="9900" spans="1:16" x14ac:dyDescent="0.25">
      <c r="A9900" t="s">
        <v>2</v>
      </c>
      <c r="B9900" t="s">
        <v>12940</v>
      </c>
      <c r="C9900" t="s">
        <v>39</v>
      </c>
      <c r="D9900" t="s">
        <v>112</v>
      </c>
      <c r="E9900" t="s">
        <v>51</v>
      </c>
      <c r="F9900" t="b">
        <v>1</v>
      </c>
      <c r="G9900" t="s">
        <v>23</v>
      </c>
      <c r="H9900" s="4">
        <v>45791.512187499997</v>
      </c>
      <c r="I9900" t="b">
        <v>1</v>
      </c>
      <c r="J9900" t="b">
        <v>0</v>
      </c>
      <c r="K9900" t="s">
        <v>24</v>
      </c>
      <c r="L9900" t="s">
        <v>36</v>
      </c>
      <c r="N9900">
        <v>55</v>
      </c>
      <c r="O9900" t="s">
        <v>112</v>
      </c>
    </row>
    <row r="9901" spans="1:16" x14ac:dyDescent="0.25">
      <c r="A9901" t="s">
        <v>19</v>
      </c>
      <c r="B9901" t="s">
        <v>12941</v>
      </c>
      <c r="C9901" t="s">
        <v>372</v>
      </c>
      <c r="D9901" t="s">
        <v>3973</v>
      </c>
      <c r="E9901" t="s">
        <v>20</v>
      </c>
      <c r="F9901" t="b">
        <v>0</v>
      </c>
      <c r="G9901" t="s">
        <v>23</v>
      </c>
      <c r="H9901" s="4">
        <v>45791.512569444443</v>
      </c>
      <c r="I9901" t="b">
        <v>1</v>
      </c>
      <c r="J9901" t="b">
        <v>0</v>
      </c>
      <c r="K9901" t="s">
        <v>24</v>
      </c>
      <c r="L9901" t="s">
        <v>22</v>
      </c>
      <c r="M9901">
        <v>114516</v>
      </c>
      <c r="O9901" t="s">
        <v>554</v>
      </c>
    </row>
    <row r="9902" spans="1:16" x14ac:dyDescent="0.25">
      <c r="A9902" t="s">
        <v>2</v>
      </c>
      <c r="B9902" t="s">
        <v>5005</v>
      </c>
      <c r="C9902" t="s">
        <v>1291</v>
      </c>
      <c r="D9902" t="s">
        <v>3828</v>
      </c>
      <c r="E9902" t="s">
        <v>20</v>
      </c>
      <c r="F9902" t="b">
        <v>0</v>
      </c>
      <c r="G9902" t="s">
        <v>1247</v>
      </c>
      <c r="H9902" s="4">
        <v>45791.531747685192</v>
      </c>
      <c r="I9902" t="b">
        <v>0</v>
      </c>
      <c r="J9902" t="b">
        <v>0</v>
      </c>
      <c r="K9902" t="s">
        <v>1247</v>
      </c>
      <c r="L9902" t="s">
        <v>22</v>
      </c>
      <c r="M9902">
        <v>166000</v>
      </c>
      <c r="O9902" t="s">
        <v>5006</v>
      </c>
      <c r="P9902" t="s">
        <v>5007</v>
      </c>
    </row>
    <row r="9903" spans="1:16" x14ac:dyDescent="0.25">
      <c r="A9903" t="s">
        <v>1</v>
      </c>
      <c r="B9903" t="s">
        <v>6284</v>
      </c>
      <c r="C9903" t="s">
        <v>140</v>
      </c>
      <c r="D9903" t="s">
        <v>3973</v>
      </c>
      <c r="E9903" t="s">
        <v>20</v>
      </c>
      <c r="F9903" t="b">
        <v>0</v>
      </c>
      <c r="G9903" t="s">
        <v>35</v>
      </c>
      <c r="H9903" s="4">
        <v>45791.542453703703</v>
      </c>
      <c r="I9903" t="b">
        <v>0</v>
      </c>
      <c r="J9903" t="b">
        <v>1</v>
      </c>
      <c r="K9903" t="s">
        <v>24</v>
      </c>
      <c r="L9903" t="s">
        <v>22</v>
      </c>
      <c r="M9903">
        <v>152250</v>
      </c>
      <c r="O9903" t="s">
        <v>1172</v>
      </c>
      <c r="P9903" t="s">
        <v>6285</v>
      </c>
    </row>
    <row r="9904" spans="1:16" x14ac:dyDescent="0.25">
      <c r="A9904" t="s">
        <v>40</v>
      </c>
      <c r="B9904" t="s">
        <v>12942</v>
      </c>
      <c r="C9904" t="s">
        <v>108</v>
      </c>
      <c r="D9904" t="s">
        <v>3828</v>
      </c>
      <c r="E9904" t="s">
        <v>20</v>
      </c>
      <c r="F9904" t="b">
        <v>0</v>
      </c>
      <c r="G9904" t="s">
        <v>27</v>
      </c>
      <c r="H9904" s="4">
        <v>45791.543541666673</v>
      </c>
      <c r="I9904" t="b">
        <v>0</v>
      </c>
      <c r="J9904" t="b">
        <v>1</v>
      </c>
      <c r="K9904" t="s">
        <v>24</v>
      </c>
      <c r="L9904" t="s">
        <v>22</v>
      </c>
      <c r="M9904">
        <v>193000</v>
      </c>
      <c r="O9904" t="s">
        <v>5006</v>
      </c>
      <c r="P9904" t="s">
        <v>12943</v>
      </c>
    </row>
    <row r="9905" spans="1:16" x14ac:dyDescent="0.25">
      <c r="A9905" t="s">
        <v>191</v>
      </c>
      <c r="B9905" t="s">
        <v>12908</v>
      </c>
      <c r="C9905" t="s">
        <v>238</v>
      </c>
      <c r="D9905" t="s">
        <v>3828</v>
      </c>
      <c r="E9905" t="s">
        <v>20</v>
      </c>
      <c r="F9905" t="b">
        <v>0</v>
      </c>
      <c r="G9905" t="s">
        <v>27</v>
      </c>
      <c r="H9905" s="4">
        <v>45791.543576388889</v>
      </c>
      <c r="I9905" t="b">
        <v>0</v>
      </c>
      <c r="J9905" t="b">
        <v>1</v>
      </c>
      <c r="K9905" t="s">
        <v>24</v>
      </c>
      <c r="L9905" t="s">
        <v>22</v>
      </c>
      <c r="M9905">
        <v>193000</v>
      </c>
      <c r="O9905" t="s">
        <v>5006</v>
      </c>
      <c r="P9905" t="s">
        <v>6750</v>
      </c>
    </row>
    <row r="9906" spans="1:16" x14ac:dyDescent="0.25">
      <c r="A9906" t="s">
        <v>2</v>
      </c>
      <c r="B9906" t="s">
        <v>12944</v>
      </c>
      <c r="C9906" t="s">
        <v>386</v>
      </c>
      <c r="D9906" t="s">
        <v>3828</v>
      </c>
      <c r="E9906" t="s">
        <v>20</v>
      </c>
      <c r="F9906" t="b">
        <v>0</v>
      </c>
      <c r="G9906" t="s">
        <v>27</v>
      </c>
      <c r="H9906" s="4">
        <v>45791.543611111112</v>
      </c>
      <c r="I9906" t="b">
        <v>0</v>
      </c>
      <c r="J9906" t="b">
        <v>1</v>
      </c>
      <c r="K9906" t="s">
        <v>24</v>
      </c>
      <c r="L9906" t="s">
        <v>22</v>
      </c>
      <c r="M9906">
        <v>143000</v>
      </c>
      <c r="O9906" t="s">
        <v>5006</v>
      </c>
      <c r="P9906" t="s">
        <v>12943</v>
      </c>
    </row>
    <row r="9907" spans="1:16" x14ac:dyDescent="0.25">
      <c r="A9907" t="s">
        <v>2</v>
      </c>
      <c r="B9907" t="s">
        <v>8109</v>
      </c>
      <c r="C9907" t="s">
        <v>357</v>
      </c>
      <c r="D9907" t="s">
        <v>3828</v>
      </c>
      <c r="E9907" t="s">
        <v>20</v>
      </c>
      <c r="F9907" t="b">
        <v>0</v>
      </c>
      <c r="G9907" t="s">
        <v>27</v>
      </c>
      <c r="H9907" s="4">
        <v>45791.543796296297</v>
      </c>
      <c r="I9907" t="b">
        <v>0</v>
      </c>
      <c r="J9907" t="b">
        <v>1</v>
      </c>
      <c r="K9907" t="s">
        <v>24</v>
      </c>
      <c r="L9907" t="s">
        <v>22</v>
      </c>
      <c r="M9907">
        <v>166000</v>
      </c>
      <c r="O9907" t="s">
        <v>5006</v>
      </c>
      <c r="P9907" t="s">
        <v>5569</v>
      </c>
    </row>
    <row r="9908" spans="1:16" x14ac:dyDescent="0.25">
      <c r="A9908" t="s">
        <v>0</v>
      </c>
      <c r="B9908" t="s">
        <v>12945</v>
      </c>
      <c r="C9908" t="s">
        <v>608</v>
      </c>
      <c r="D9908" t="s">
        <v>3828</v>
      </c>
      <c r="E9908" t="s">
        <v>20</v>
      </c>
      <c r="F9908" t="b">
        <v>0</v>
      </c>
      <c r="G9908" t="s">
        <v>27</v>
      </c>
      <c r="H9908" s="4">
        <v>45791.583506944437</v>
      </c>
      <c r="I9908" t="b">
        <v>0</v>
      </c>
      <c r="J9908" t="b">
        <v>1</v>
      </c>
      <c r="K9908" t="s">
        <v>24</v>
      </c>
      <c r="L9908" t="s">
        <v>22</v>
      </c>
      <c r="M9908">
        <v>76250</v>
      </c>
      <c r="O9908" t="s">
        <v>12946</v>
      </c>
      <c r="P9908" t="s">
        <v>12947</v>
      </c>
    </row>
    <row r="9909" spans="1:16" x14ac:dyDescent="0.25">
      <c r="A9909" t="s">
        <v>0</v>
      </c>
      <c r="B9909" t="s">
        <v>3024</v>
      </c>
      <c r="C9909" t="s">
        <v>179</v>
      </c>
      <c r="D9909" t="s">
        <v>2208</v>
      </c>
      <c r="E9909" t="s">
        <v>20</v>
      </c>
      <c r="F9909" t="b">
        <v>0</v>
      </c>
      <c r="G9909" t="s">
        <v>27</v>
      </c>
      <c r="H9909" s="4">
        <v>45791.583622685182</v>
      </c>
      <c r="I9909" t="b">
        <v>1</v>
      </c>
      <c r="J9909" t="b">
        <v>1</v>
      </c>
      <c r="K9909" t="s">
        <v>24</v>
      </c>
      <c r="L9909" t="s">
        <v>22</v>
      </c>
      <c r="M9909">
        <v>157000</v>
      </c>
      <c r="O9909" t="s">
        <v>12948</v>
      </c>
      <c r="P9909" t="s">
        <v>2303</v>
      </c>
    </row>
    <row r="9910" spans="1:16" x14ac:dyDescent="0.25">
      <c r="A9910" t="s">
        <v>25</v>
      </c>
      <c r="B9910" t="s">
        <v>12949</v>
      </c>
      <c r="C9910" t="s">
        <v>465</v>
      </c>
      <c r="D9910" t="s">
        <v>3973</v>
      </c>
      <c r="E9910" t="s">
        <v>20</v>
      </c>
      <c r="F9910" t="b">
        <v>0</v>
      </c>
      <c r="G9910" t="s">
        <v>41</v>
      </c>
      <c r="H9910" s="4">
        <v>45791.583807870367</v>
      </c>
      <c r="I9910" t="b">
        <v>0</v>
      </c>
      <c r="J9910" t="b">
        <v>1</v>
      </c>
      <c r="K9910" t="s">
        <v>24</v>
      </c>
      <c r="L9910" t="s">
        <v>22</v>
      </c>
      <c r="M9910">
        <v>45760</v>
      </c>
      <c r="O9910" t="s">
        <v>1172</v>
      </c>
    </row>
    <row r="9911" spans="1:16" x14ac:dyDescent="0.25">
      <c r="A9911" t="s">
        <v>40</v>
      </c>
      <c r="B9911" t="s">
        <v>12950</v>
      </c>
      <c r="C9911" t="s">
        <v>283</v>
      </c>
      <c r="D9911" t="s">
        <v>3828</v>
      </c>
      <c r="E9911" t="s">
        <v>20</v>
      </c>
      <c r="F9911" t="b">
        <v>0</v>
      </c>
      <c r="G9911" t="s">
        <v>27</v>
      </c>
      <c r="H9911" s="4">
        <v>45791.585266203707</v>
      </c>
      <c r="I9911" t="b">
        <v>1</v>
      </c>
      <c r="J9911" t="b">
        <v>0</v>
      </c>
      <c r="K9911" t="s">
        <v>24</v>
      </c>
      <c r="L9911" t="s">
        <v>22</v>
      </c>
      <c r="M9911">
        <v>130000</v>
      </c>
      <c r="O9911" t="s">
        <v>10901</v>
      </c>
      <c r="P9911" t="s">
        <v>12951</v>
      </c>
    </row>
    <row r="9912" spans="1:16" x14ac:dyDescent="0.25">
      <c r="A9912" t="s">
        <v>1</v>
      </c>
      <c r="B9912" t="s">
        <v>3223</v>
      </c>
      <c r="C9912" t="s">
        <v>2280</v>
      </c>
      <c r="D9912" t="s">
        <v>3973</v>
      </c>
      <c r="E9912" t="s">
        <v>20</v>
      </c>
      <c r="F9912" t="b">
        <v>0</v>
      </c>
      <c r="G9912" t="s">
        <v>23</v>
      </c>
      <c r="H9912" s="4">
        <v>45791.59574074074</v>
      </c>
      <c r="I9912" t="b">
        <v>1</v>
      </c>
      <c r="J9912" t="b">
        <v>0</v>
      </c>
      <c r="K9912" t="s">
        <v>24</v>
      </c>
      <c r="L9912" t="s">
        <v>22</v>
      </c>
      <c r="M9912">
        <v>97500</v>
      </c>
      <c r="O9912" t="s">
        <v>12952</v>
      </c>
      <c r="P9912" t="s">
        <v>906</v>
      </c>
    </row>
    <row r="9913" spans="1:16" x14ac:dyDescent="0.25">
      <c r="A9913" t="s">
        <v>0</v>
      </c>
      <c r="B9913" t="s">
        <v>12953</v>
      </c>
      <c r="C9913" t="s">
        <v>985</v>
      </c>
      <c r="D9913" t="s">
        <v>4328</v>
      </c>
      <c r="E9913" t="s">
        <v>51</v>
      </c>
      <c r="F9913" t="b">
        <v>0</v>
      </c>
      <c r="G9913" t="s">
        <v>27</v>
      </c>
      <c r="H9913" s="4">
        <v>45791.625138888892</v>
      </c>
      <c r="I9913" t="b">
        <v>0</v>
      </c>
      <c r="J9913" t="b">
        <v>0</v>
      </c>
      <c r="K9913" t="s">
        <v>24</v>
      </c>
      <c r="L9913" t="s">
        <v>36</v>
      </c>
      <c r="N9913">
        <v>75</v>
      </c>
      <c r="O9913" t="s">
        <v>12954</v>
      </c>
      <c r="P9913" t="s">
        <v>1600</v>
      </c>
    </row>
    <row r="9914" spans="1:16" x14ac:dyDescent="0.25">
      <c r="A9914" t="s">
        <v>1</v>
      </c>
      <c r="B9914" t="s">
        <v>12955</v>
      </c>
      <c r="C9914" t="s">
        <v>213</v>
      </c>
      <c r="D9914" t="s">
        <v>12956</v>
      </c>
      <c r="E9914" t="s">
        <v>20</v>
      </c>
      <c r="F9914" t="b">
        <v>0</v>
      </c>
      <c r="G9914" t="s">
        <v>41</v>
      </c>
      <c r="H9914" s="4">
        <v>45791.626319444447</v>
      </c>
      <c r="I9914" t="b">
        <v>0</v>
      </c>
      <c r="J9914" t="b">
        <v>0</v>
      </c>
      <c r="K9914" t="s">
        <v>24</v>
      </c>
      <c r="L9914" t="s">
        <v>36</v>
      </c>
      <c r="N9914">
        <v>46.659999847412109</v>
      </c>
      <c r="O9914" t="s">
        <v>8553</v>
      </c>
      <c r="P9914" t="s">
        <v>12957</v>
      </c>
    </row>
    <row r="9915" spans="1:16" x14ac:dyDescent="0.25">
      <c r="A9915" t="s">
        <v>40</v>
      </c>
      <c r="B9915" t="s">
        <v>12958</v>
      </c>
      <c r="C9915" t="s">
        <v>2465</v>
      </c>
      <c r="D9915" t="s">
        <v>3828</v>
      </c>
      <c r="E9915" t="s">
        <v>219</v>
      </c>
      <c r="F9915" t="b">
        <v>0</v>
      </c>
      <c r="G9915" t="s">
        <v>27</v>
      </c>
      <c r="H9915" s="4">
        <v>45791.626967592587</v>
      </c>
      <c r="I9915" t="b">
        <v>0</v>
      </c>
      <c r="J9915" t="b">
        <v>0</v>
      </c>
      <c r="K9915" t="s">
        <v>24</v>
      </c>
      <c r="L9915" t="s">
        <v>22</v>
      </c>
      <c r="M9915">
        <v>107500</v>
      </c>
      <c r="O9915" t="s">
        <v>2949</v>
      </c>
      <c r="P9915" t="s">
        <v>12959</v>
      </c>
    </row>
    <row r="9916" spans="1:16" x14ac:dyDescent="0.25">
      <c r="A9916" t="s">
        <v>2</v>
      </c>
      <c r="B9916" t="s">
        <v>2</v>
      </c>
      <c r="C9916" t="s">
        <v>854</v>
      </c>
      <c r="D9916" t="s">
        <v>7853</v>
      </c>
      <c r="E9916" t="s">
        <v>20</v>
      </c>
      <c r="F9916" t="b">
        <v>0</v>
      </c>
      <c r="G9916" t="s">
        <v>27</v>
      </c>
      <c r="H9916" s="4">
        <v>45791.62699074074</v>
      </c>
      <c r="I9916" t="b">
        <v>1</v>
      </c>
      <c r="J9916" t="b">
        <v>1</v>
      </c>
      <c r="K9916" t="s">
        <v>24</v>
      </c>
      <c r="L9916" t="s">
        <v>22</v>
      </c>
      <c r="M9916">
        <v>132704</v>
      </c>
      <c r="O9916" t="s">
        <v>9139</v>
      </c>
      <c r="P9916" t="s">
        <v>11461</v>
      </c>
    </row>
    <row r="9917" spans="1:16" x14ac:dyDescent="0.25">
      <c r="A9917" t="s">
        <v>2</v>
      </c>
      <c r="B9917" t="s">
        <v>12960</v>
      </c>
      <c r="C9917" t="s">
        <v>2264</v>
      </c>
      <c r="D9917" t="s">
        <v>3973</v>
      </c>
      <c r="E9917" t="s">
        <v>51</v>
      </c>
      <c r="F9917" t="b">
        <v>0</v>
      </c>
      <c r="G9917" t="s">
        <v>27</v>
      </c>
      <c r="H9917" s="4">
        <v>45791.627152777779</v>
      </c>
      <c r="I9917" t="b">
        <v>0</v>
      </c>
      <c r="J9917" t="b">
        <v>1</v>
      </c>
      <c r="K9917" t="s">
        <v>24</v>
      </c>
      <c r="L9917" t="s">
        <v>36</v>
      </c>
      <c r="N9917">
        <v>77.5</v>
      </c>
      <c r="O9917" t="s">
        <v>1042</v>
      </c>
      <c r="P9917" t="s">
        <v>11140</v>
      </c>
    </row>
    <row r="9918" spans="1:16" x14ac:dyDescent="0.25">
      <c r="A9918" t="s">
        <v>2</v>
      </c>
      <c r="B9918" t="s">
        <v>12961</v>
      </c>
      <c r="C9918" t="s">
        <v>39</v>
      </c>
      <c r="D9918" t="s">
        <v>112</v>
      </c>
      <c r="E9918" t="s">
        <v>51</v>
      </c>
      <c r="F9918" t="b">
        <v>1</v>
      </c>
      <c r="G9918" t="s">
        <v>27</v>
      </c>
      <c r="H9918" s="4">
        <v>45791.668553240743</v>
      </c>
      <c r="I9918" t="b">
        <v>1</v>
      </c>
      <c r="J9918" t="b">
        <v>0</v>
      </c>
      <c r="K9918" t="s">
        <v>24</v>
      </c>
      <c r="L9918" t="s">
        <v>36</v>
      </c>
      <c r="N9918">
        <v>17.5</v>
      </c>
      <c r="O9918" t="s">
        <v>112</v>
      </c>
      <c r="P9918" t="s">
        <v>12962</v>
      </c>
    </row>
    <row r="9919" spans="1:16" x14ac:dyDescent="0.25">
      <c r="A9919" t="s">
        <v>40</v>
      </c>
      <c r="B9919" t="s">
        <v>12963</v>
      </c>
      <c r="C9919" t="s">
        <v>120</v>
      </c>
      <c r="D9919" t="s">
        <v>3600</v>
      </c>
      <c r="E9919" t="s">
        <v>51</v>
      </c>
      <c r="F9919" t="b">
        <v>0</v>
      </c>
      <c r="G9919" t="s">
        <v>27</v>
      </c>
      <c r="H9919" s="4">
        <v>45791.668576388889</v>
      </c>
      <c r="I9919" t="b">
        <v>1</v>
      </c>
      <c r="J9919" t="b">
        <v>0</v>
      </c>
      <c r="K9919" t="s">
        <v>24</v>
      </c>
      <c r="L9919" t="s">
        <v>36</v>
      </c>
      <c r="N9919">
        <v>70</v>
      </c>
      <c r="O9919" t="s">
        <v>383</v>
      </c>
      <c r="P9919" t="s">
        <v>11256</v>
      </c>
    </row>
    <row r="9920" spans="1:16" x14ac:dyDescent="0.25">
      <c r="A9920" t="s">
        <v>191</v>
      </c>
      <c r="B9920" t="s">
        <v>12964</v>
      </c>
      <c r="C9920" t="s">
        <v>985</v>
      </c>
      <c r="D9920" t="s">
        <v>3973</v>
      </c>
      <c r="E9920" t="s">
        <v>20</v>
      </c>
      <c r="F9920" t="b">
        <v>0</v>
      </c>
      <c r="G9920" t="s">
        <v>41</v>
      </c>
      <c r="H9920" s="4">
        <v>45791.669328703712</v>
      </c>
      <c r="I9920" t="b">
        <v>0</v>
      </c>
      <c r="J9920" t="b">
        <v>1</v>
      </c>
      <c r="K9920" t="s">
        <v>24</v>
      </c>
      <c r="L9920" t="s">
        <v>22</v>
      </c>
      <c r="M9920">
        <v>110000</v>
      </c>
      <c r="O9920" t="s">
        <v>12965</v>
      </c>
      <c r="P9920" t="s">
        <v>12966</v>
      </c>
    </row>
    <row r="9921" spans="1:16" x14ac:dyDescent="0.25">
      <c r="A9921" t="s">
        <v>40</v>
      </c>
      <c r="B9921" t="s">
        <v>12967</v>
      </c>
      <c r="C9921" t="s">
        <v>3073</v>
      </c>
      <c r="D9921" t="s">
        <v>3828</v>
      </c>
      <c r="E9921" t="s">
        <v>51</v>
      </c>
      <c r="F9921" t="b">
        <v>0</v>
      </c>
      <c r="G9921" t="s">
        <v>35</v>
      </c>
      <c r="H9921" s="4">
        <v>45791.669687499998</v>
      </c>
      <c r="I9921" t="b">
        <v>0</v>
      </c>
      <c r="J9921" t="b">
        <v>0</v>
      </c>
      <c r="K9921" t="s">
        <v>24</v>
      </c>
      <c r="L9921" t="s">
        <v>36</v>
      </c>
      <c r="N9921">
        <v>72.5</v>
      </c>
      <c r="O9921" t="s">
        <v>2137</v>
      </c>
      <c r="P9921" t="s">
        <v>12968</v>
      </c>
    </row>
    <row r="9922" spans="1:16" x14ac:dyDescent="0.25">
      <c r="A9922" t="s">
        <v>89</v>
      </c>
      <c r="B9922" t="s">
        <v>12969</v>
      </c>
      <c r="C9922" t="s">
        <v>151</v>
      </c>
      <c r="D9922" t="s">
        <v>3973</v>
      </c>
      <c r="E9922" t="s">
        <v>20</v>
      </c>
      <c r="F9922" t="b">
        <v>0</v>
      </c>
      <c r="G9922" t="s">
        <v>35</v>
      </c>
      <c r="H9922" s="4">
        <v>45791.669687499998</v>
      </c>
      <c r="I9922" t="b">
        <v>1</v>
      </c>
      <c r="J9922" t="b">
        <v>0</v>
      </c>
      <c r="K9922" t="s">
        <v>24</v>
      </c>
      <c r="L9922" t="s">
        <v>22</v>
      </c>
      <c r="M9922">
        <v>150000</v>
      </c>
      <c r="O9922" t="s">
        <v>5837</v>
      </c>
      <c r="P9922" t="s">
        <v>12970</v>
      </c>
    </row>
    <row r="9923" spans="1:16" x14ac:dyDescent="0.25">
      <c r="A9923" t="s">
        <v>0</v>
      </c>
      <c r="B9923" t="s">
        <v>343</v>
      </c>
      <c r="C9923" t="s">
        <v>94</v>
      </c>
      <c r="D9923" t="s">
        <v>3828</v>
      </c>
      <c r="E9923" t="s">
        <v>51</v>
      </c>
      <c r="F9923" t="b">
        <v>0</v>
      </c>
      <c r="G9923" t="s">
        <v>30</v>
      </c>
      <c r="H9923" s="4">
        <v>45791.709178240737</v>
      </c>
      <c r="I9923" t="b">
        <v>1</v>
      </c>
      <c r="J9923" t="b">
        <v>0</v>
      </c>
      <c r="K9923" t="s">
        <v>24</v>
      </c>
      <c r="L9923" t="s">
        <v>36</v>
      </c>
      <c r="N9923">
        <v>40.75</v>
      </c>
      <c r="O9923" t="s">
        <v>2346</v>
      </c>
      <c r="P9923" t="s">
        <v>927</v>
      </c>
    </row>
    <row r="9924" spans="1:16" x14ac:dyDescent="0.25">
      <c r="A9924" t="s">
        <v>28</v>
      </c>
      <c r="B9924" t="s">
        <v>3258</v>
      </c>
      <c r="C9924" t="s">
        <v>213</v>
      </c>
      <c r="D9924" t="s">
        <v>3973</v>
      </c>
      <c r="E9924" t="s">
        <v>20</v>
      </c>
      <c r="F9924" t="b">
        <v>0</v>
      </c>
      <c r="G9924" t="s">
        <v>41</v>
      </c>
      <c r="H9924" s="4">
        <v>45791.709652777783</v>
      </c>
      <c r="I9924" t="b">
        <v>0</v>
      </c>
      <c r="J9924" t="b">
        <v>1</v>
      </c>
      <c r="K9924" t="s">
        <v>24</v>
      </c>
      <c r="L9924" t="s">
        <v>22</v>
      </c>
      <c r="M9924">
        <v>205000</v>
      </c>
      <c r="O9924" t="s">
        <v>7614</v>
      </c>
      <c r="P9924" t="s">
        <v>193</v>
      </c>
    </row>
    <row r="9925" spans="1:16" x14ac:dyDescent="0.25">
      <c r="A9925" t="s">
        <v>2</v>
      </c>
      <c r="B9925" t="s">
        <v>422</v>
      </c>
      <c r="C9925" t="s">
        <v>176</v>
      </c>
      <c r="D9925" t="s">
        <v>3973</v>
      </c>
      <c r="E9925" t="s">
        <v>20</v>
      </c>
      <c r="F9925" t="b">
        <v>0</v>
      </c>
      <c r="G9925" t="s">
        <v>41</v>
      </c>
      <c r="H9925" s="4">
        <v>45791.710914351846</v>
      </c>
      <c r="I9925" t="b">
        <v>0</v>
      </c>
      <c r="J9925" t="b">
        <v>1</v>
      </c>
      <c r="K9925" t="s">
        <v>24</v>
      </c>
      <c r="L9925" t="s">
        <v>22</v>
      </c>
      <c r="M9925">
        <v>82500</v>
      </c>
      <c r="O9925" t="s">
        <v>3070</v>
      </c>
      <c r="P9925" t="s">
        <v>12971</v>
      </c>
    </row>
    <row r="9926" spans="1:16" x14ac:dyDescent="0.25">
      <c r="A9926" t="s">
        <v>2</v>
      </c>
      <c r="B9926" t="s">
        <v>12972</v>
      </c>
      <c r="C9926" t="s">
        <v>82</v>
      </c>
      <c r="D9926" t="s">
        <v>12973</v>
      </c>
      <c r="E9926" t="s">
        <v>20</v>
      </c>
      <c r="F9926" t="b">
        <v>0</v>
      </c>
      <c r="G9926" t="s">
        <v>30</v>
      </c>
      <c r="H9926" s="4">
        <v>45791.711655092593</v>
      </c>
      <c r="I9926" t="b">
        <v>1</v>
      </c>
      <c r="J9926" t="b">
        <v>0</v>
      </c>
      <c r="K9926" t="s">
        <v>24</v>
      </c>
      <c r="L9926" t="s">
        <v>22</v>
      </c>
      <c r="M9926">
        <v>200000</v>
      </c>
      <c r="O9926" t="s">
        <v>12974</v>
      </c>
      <c r="P9926" t="s">
        <v>12975</v>
      </c>
    </row>
    <row r="9927" spans="1:16" x14ac:dyDescent="0.25">
      <c r="A9927" t="s">
        <v>1</v>
      </c>
      <c r="B9927" t="s">
        <v>12976</v>
      </c>
      <c r="C9927" t="s">
        <v>39</v>
      </c>
      <c r="D9927" t="s">
        <v>3973</v>
      </c>
      <c r="E9927" t="s">
        <v>51</v>
      </c>
      <c r="F9927" t="b">
        <v>1</v>
      </c>
      <c r="G9927" t="s">
        <v>106</v>
      </c>
      <c r="H9927" s="4">
        <v>45791.715555555558</v>
      </c>
      <c r="I9927" t="b">
        <v>1</v>
      </c>
      <c r="J9927" t="b">
        <v>0</v>
      </c>
      <c r="K9927" t="s">
        <v>106</v>
      </c>
      <c r="L9927" t="s">
        <v>36</v>
      </c>
      <c r="N9927">
        <v>60</v>
      </c>
      <c r="O9927" t="s">
        <v>1961</v>
      </c>
      <c r="P9927" t="s">
        <v>1987</v>
      </c>
    </row>
    <row r="9928" spans="1:16" x14ac:dyDescent="0.25">
      <c r="A9928" t="s">
        <v>0</v>
      </c>
      <c r="B9928" t="s">
        <v>1963</v>
      </c>
      <c r="C9928" t="s">
        <v>1270</v>
      </c>
      <c r="D9928" t="s">
        <v>2208</v>
      </c>
      <c r="E9928" t="s">
        <v>20</v>
      </c>
      <c r="F9928" t="b">
        <v>0</v>
      </c>
      <c r="G9928" t="s">
        <v>23</v>
      </c>
      <c r="H9928" s="4">
        <v>45791.720405092587</v>
      </c>
      <c r="I9928" t="b">
        <v>0</v>
      </c>
      <c r="J9928" t="b">
        <v>0</v>
      </c>
      <c r="K9928" t="s">
        <v>24</v>
      </c>
      <c r="L9928" t="s">
        <v>22</v>
      </c>
      <c r="M9928">
        <v>75000</v>
      </c>
      <c r="O9928" t="s">
        <v>12977</v>
      </c>
      <c r="P9928" t="s">
        <v>2238</v>
      </c>
    </row>
    <row r="9929" spans="1:16" x14ac:dyDescent="0.25">
      <c r="A9929" t="s">
        <v>0</v>
      </c>
      <c r="B9929" t="s">
        <v>0</v>
      </c>
      <c r="C9929" t="s">
        <v>2061</v>
      </c>
      <c r="D9929" t="s">
        <v>3828</v>
      </c>
      <c r="E9929" t="s">
        <v>20</v>
      </c>
      <c r="F9929" t="b">
        <v>0</v>
      </c>
      <c r="G9929" t="s">
        <v>27</v>
      </c>
      <c r="H9929" s="4">
        <v>45791.750138888892</v>
      </c>
      <c r="I9929" t="b">
        <v>0</v>
      </c>
      <c r="J9929" t="b">
        <v>0</v>
      </c>
      <c r="K9929" t="s">
        <v>24</v>
      </c>
      <c r="L9929" t="s">
        <v>22</v>
      </c>
      <c r="M9929">
        <v>77500</v>
      </c>
      <c r="O9929" t="s">
        <v>12978</v>
      </c>
      <c r="P9929" t="s">
        <v>12979</v>
      </c>
    </row>
    <row r="9930" spans="1:16" x14ac:dyDescent="0.25">
      <c r="A9930" t="s">
        <v>0</v>
      </c>
      <c r="B9930" t="s">
        <v>10541</v>
      </c>
      <c r="C9930" t="s">
        <v>172</v>
      </c>
      <c r="D9930" t="s">
        <v>5781</v>
      </c>
      <c r="E9930" t="s">
        <v>20</v>
      </c>
      <c r="F9930" t="b">
        <v>0</v>
      </c>
      <c r="G9930" t="s">
        <v>27</v>
      </c>
      <c r="H9930" s="4">
        <v>45791.750243055547</v>
      </c>
      <c r="I9930" t="b">
        <v>1</v>
      </c>
      <c r="J9930" t="b">
        <v>1</v>
      </c>
      <c r="K9930" t="s">
        <v>24</v>
      </c>
      <c r="L9930" t="s">
        <v>22</v>
      </c>
      <c r="M9930">
        <v>157500</v>
      </c>
      <c r="O9930" t="s">
        <v>12980</v>
      </c>
      <c r="P9930" t="s">
        <v>709</v>
      </c>
    </row>
    <row r="9931" spans="1:16" x14ac:dyDescent="0.25">
      <c r="A9931" t="s">
        <v>25</v>
      </c>
      <c r="B9931" t="s">
        <v>3931</v>
      </c>
      <c r="C9931" t="s">
        <v>39</v>
      </c>
      <c r="D9931" t="s">
        <v>3828</v>
      </c>
      <c r="E9931" t="s">
        <v>51</v>
      </c>
      <c r="F9931" t="b">
        <v>1</v>
      </c>
      <c r="G9931" t="s">
        <v>30</v>
      </c>
      <c r="H9931" s="4">
        <v>45791.750844907408</v>
      </c>
      <c r="I9931" t="b">
        <v>1</v>
      </c>
      <c r="J9931" t="b">
        <v>0</v>
      </c>
      <c r="K9931" t="s">
        <v>24</v>
      </c>
      <c r="L9931" t="s">
        <v>36</v>
      </c>
      <c r="N9931">
        <v>37.715000152587891</v>
      </c>
      <c r="O9931" t="s">
        <v>12981</v>
      </c>
      <c r="P9931" t="s">
        <v>12982</v>
      </c>
    </row>
    <row r="9932" spans="1:16" x14ac:dyDescent="0.25">
      <c r="A9932" t="s">
        <v>0</v>
      </c>
      <c r="B9932" t="s">
        <v>0</v>
      </c>
      <c r="C9932" t="s">
        <v>12983</v>
      </c>
      <c r="D9932" t="s">
        <v>3828</v>
      </c>
      <c r="E9932" t="s">
        <v>20</v>
      </c>
      <c r="F9932" t="b">
        <v>0</v>
      </c>
      <c r="G9932" t="s">
        <v>30</v>
      </c>
      <c r="H9932" s="4">
        <v>45791.750844907408</v>
      </c>
      <c r="I9932" t="b">
        <v>0</v>
      </c>
      <c r="J9932" t="b">
        <v>1</v>
      </c>
      <c r="K9932" t="s">
        <v>24</v>
      </c>
      <c r="L9932" t="s">
        <v>22</v>
      </c>
      <c r="M9932">
        <v>85000</v>
      </c>
      <c r="O9932" t="s">
        <v>3604</v>
      </c>
      <c r="P9932" t="s">
        <v>12984</v>
      </c>
    </row>
    <row r="9933" spans="1:16" x14ac:dyDescent="0.25">
      <c r="A9933" t="s">
        <v>2</v>
      </c>
      <c r="B9933" t="s">
        <v>12985</v>
      </c>
      <c r="C9933" t="s">
        <v>977</v>
      </c>
      <c r="D9933" t="s">
        <v>3828</v>
      </c>
      <c r="E9933" t="s">
        <v>51</v>
      </c>
      <c r="F9933" t="b">
        <v>0</v>
      </c>
      <c r="G9933" t="s">
        <v>27</v>
      </c>
      <c r="H9933" s="4">
        <v>45791.752106481479</v>
      </c>
      <c r="I9933" t="b">
        <v>1</v>
      </c>
      <c r="J9933" t="b">
        <v>0</v>
      </c>
      <c r="K9933" t="s">
        <v>24</v>
      </c>
      <c r="L9933" t="s">
        <v>36</v>
      </c>
      <c r="N9933">
        <v>62.5</v>
      </c>
      <c r="O9933" t="s">
        <v>12986</v>
      </c>
      <c r="P9933" t="s">
        <v>12987</v>
      </c>
    </row>
    <row r="9934" spans="1:16" x14ac:dyDescent="0.25">
      <c r="A9934" t="s">
        <v>2</v>
      </c>
      <c r="B9934" t="s">
        <v>12988</v>
      </c>
      <c r="C9934" t="s">
        <v>283</v>
      </c>
      <c r="D9934" t="s">
        <v>4328</v>
      </c>
      <c r="E9934" t="s">
        <v>20</v>
      </c>
      <c r="F9934" t="b">
        <v>0</v>
      </c>
      <c r="G9934" t="s">
        <v>41</v>
      </c>
      <c r="H9934" s="4">
        <v>45791.752222222232</v>
      </c>
      <c r="I9934" t="b">
        <v>0</v>
      </c>
      <c r="J9934" t="b">
        <v>0</v>
      </c>
      <c r="K9934" t="s">
        <v>24</v>
      </c>
      <c r="L9934" t="s">
        <v>22</v>
      </c>
      <c r="M9934">
        <v>140000</v>
      </c>
      <c r="O9934" t="s">
        <v>12989</v>
      </c>
      <c r="P9934" t="s">
        <v>12990</v>
      </c>
    </row>
    <row r="9935" spans="1:16" x14ac:dyDescent="0.25">
      <c r="A9935" t="s">
        <v>2</v>
      </c>
      <c r="B9935" t="s">
        <v>12991</v>
      </c>
      <c r="C9935" t="s">
        <v>1624</v>
      </c>
      <c r="D9935" t="s">
        <v>12992</v>
      </c>
      <c r="E9935" t="s">
        <v>20</v>
      </c>
      <c r="F9935" t="b">
        <v>0</v>
      </c>
      <c r="G9935" t="s">
        <v>23</v>
      </c>
      <c r="H9935" s="4">
        <v>45791.762187499997</v>
      </c>
      <c r="I9935" t="b">
        <v>0</v>
      </c>
      <c r="J9935" t="b">
        <v>1</v>
      </c>
      <c r="K9935" t="s">
        <v>24</v>
      </c>
      <c r="L9935" t="s">
        <v>22</v>
      </c>
      <c r="M9935">
        <v>167500</v>
      </c>
      <c r="O9935" t="s">
        <v>123</v>
      </c>
      <c r="P9935" t="s">
        <v>1955</v>
      </c>
    </row>
    <row r="9936" spans="1:16" x14ac:dyDescent="0.25">
      <c r="A9936" t="s">
        <v>1</v>
      </c>
      <c r="B9936" t="s">
        <v>10738</v>
      </c>
      <c r="C9936" t="s">
        <v>434</v>
      </c>
      <c r="D9936" t="s">
        <v>3973</v>
      </c>
      <c r="E9936" t="s">
        <v>20</v>
      </c>
      <c r="F9936" t="b">
        <v>0</v>
      </c>
      <c r="G9936" t="s">
        <v>27</v>
      </c>
      <c r="H9936" s="4">
        <v>45791.791909722233</v>
      </c>
      <c r="I9936" t="b">
        <v>0</v>
      </c>
      <c r="J9936" t="b">
        <v>1</v>
      </c>
      <c r="K9936" t="s">
        <v>24</v>
      </c>
      <c r="L9936" t="s">
        <v>22</v>
      </c>
      <c r="M9936">
        <v>97375</v>
      </c>
      <c r="O9936" t="s">
        <v>444</v>
      </c>
      <c r="P9936" t="s">
        <v>10739</v>
      </c>
    </row>
    <row r="9937" spans="1:16" x14ac:dyDescent="0.25">
      <c r="A9937" t="s">
        <v>19</v>
      </c>
      <c r="B9937" t="s">
        <v>12993</v>
      </c>
      <c r="C9937" t="s">
        <v>151</v>
      </c>
      <c r="D9937" t="s">
        <v>2208</v>
      </c>
      <c r="E9937" t="s">
        <v>20</v>
      </c>
      <c r="F9937" t="b">
        <v>0</v>
      </c>
      <c r="G9937" t="s">
        <v>30</v>
      </c>
      <c r="H9937" s="4">
        <v>45791.793263888889</v>
      </c>
      <c r="I9937" t="b">
        <v>0</v>
      </c>
      <c r="J9937" t="b">
        <v>1</v>
      </c>
      <c r="K9937" t="s">
        <v>24</v>
      </c>
      <c r="L9937" t="s">
        <v>22</v>
      </c>
      <c r="M9937">
        <v>140500</v>
      </c>
      <c r="O9937" t="s">
        <v>12994</v>
      </c>
      <c r="P9937" t="s">
        <v>12995</v>
      </c>
    </row>
    <row r="9938" spans="1:16" x14ac:dyDescent="0.25">
      <c r="A9938" t="s">
        <v>0</v>
      </c>
      <c r="B9938" t="s">
        <v>3061</v>
      </c>
      <c r="C9938" t="s">
        <v>1923</v>
      </c>
      <c r="D9938" t="s">
        <v>3957</v>
      </c>
      <c r="E9938" t="s">
        <v>34</v>
      </c>
      <c r="F9938" t="b">
        <v>0</v>
      </c>
      <c r="G9938" t="s">
        <v>30</v>
      </c>
      <c r="H9938" s="4">
        <v>45791.834166666667</v>
      </c>
      <c r="I9938" t="b">
        <v>0</v>
      </c>
      <c r="J9938" t="b">
        <v>1</v>
      </c>
      <c r="K9938" t="s">
        <v>24</v>
      </c>
      <c r="L9938" t="s">
        <v>36</v>
      </c>
      <c r="N9938">
        <v>19.57500076293945</v>
      </c>
      <c r="O9938" t="s">
        <v>4406</v>
      </c>
      <c r="P9938" t="s">
        <v>280</v>
      </c>
    </row>
    <row r="9939" spans="1:16" x14ac:dyDescent="0.25">
      <c r="A9939" t="s">
        <v>2</v>
      </c>
      <c r="B9939" t="s">
        <v>12996</v>
      </c>
      <c r="C9939" t="s">
        <v>39</v>
      </c>
      <c r="D9939" t="s">
        <v>112</v>
      </c>
      <c r="E9939" t="s">
        <v>51</v>
      </c>
      <c r="F9939" t="b">
        <v>1</v>
      </c>
      <c r="G9939" t="s">
        <v>27</v>
      </c>
      <c r="H9939" s="4">
        <v>45791.835243055553</v>
      </c>
      <c r="I9939" t="b">
        <v>1</v>
      </c>
      <c r="J9939" t="b">
        <v>0</v>
      </c>
      <c r="K9939" t="s">
        <v>24</v>
      </c>
      <c r="L9939" t="s">
        <v>36</v>
      </c>
      <c r="N9939">
        <v>90</v>
      </c>
      <c r="O9939" t="s">
        <v>112</v>
      </c>
    </row>
    <row r="9940" spans="1:16" x14ac:dyDescent="0.25">
      <c r="A9940" t="s">
        <v>1</v>
      </c>
      <c r="B9940" t="s">
        <v>12997</v>
      </c>
      <c r="C9940" t="s">
        <v>39</v>
      </c>
      <c r="D9940" t="s">
        <v>3973</v>
      </c>
      <c r="E9940" t="s">
        <v>51</v>
      </c>
      <c r="F9940" t="b">
        <v>1</v>
      </c>
      <c r="G9940" t="s">
        <v>106</v>
      </c>
      <c r="H9940" s="4">
        <v>45791.840555555558</v>
      </c>
      <c r="I9940" t="b">
        <v>0</v>
      </c>
      <c r="J9940" t="b">
        <v>0</v>
      </c>
      <c r="K9940" t="s">
        <v>106</v>
      </c>
      <c r="L9940" t="s">
        <v>36</v>
      </c>
      <c r="N9940">
        <v>60</v>
      </c>
      <c r="O9940" t="s">
        <v>1961</v>
      </c>
      <c r="P9940" t="s">
        <v>1987</v>
      </c>
    </row>
    <row r="9941" spans="1:16" x14ac:dyDescent="0.25">
      <c r="A9941" t="s">
        <v>1</v>
      </c>
      <c r="B9941" t="s">
        <v>467</v>
      </c>
      <c r="C9941" t="s">
        <v>1623</v>
      </c>
      <c r="D9941" t="s">
        <v>4328</v>
      </c>
      <c r="E9941" t="s">
        <v>20</v>
      </c>
      <c r="F9941" t="b">
        <v>0</v>
      </c>
      <c r="G9941" t="s">
        <v>23</v>
      </c>
      <c r="H9941" s="4">
        <v>45791.845439814817</v>
      </c>
      <c r="I9941" t="b">
        <v>0</v>
      </c>
      <c r="J9941" t="b">
        <v>1</v>
      </c>
      <c r="K9941" t="s">
        <v>24</v>
      </c>
      <c r="L9941" t="s">
        <v>22</v>
      </c>
      <c r="M9941">
        <v>130000</v>
      </c>
      <c r="O9941" t="s">
        <v>12998</v>
      </c>
    </row>
    <row r="9942" spans="1:16" x14ac:dyDescent="0.25">
      <c r="A9942" t="s">
        <v>25</v>
      </c>
      <c r="B9942" t="s">
        <v>12999</v>
      </c>
      <c r="C9942" t="s">
        <v>966</v>
      </c>
      <c r="D9942" t="s">
        <v>3828</v>
      </c>
      <c r="E9942" t="s">
        <v>51</v>
      </c>
      <c r="F9942" t="b">
        <v>0</v>
      </c>
      <c r="G9942" t="s">
        <v>30</v>
      </c>
      <c r="H9942" s="4">
        <v>45791.875810185193</v>
      </c>
      <c r="I9942" t="b">
        <v>0</v>
      </c>
      <c r="J9942" t="b">
        <v>1</v>
      </c>
      <c r="K9942" t="s">
        <v>24</v>
      </c>
      <c r="L9942" t="s">
        <v>36</v>
      </c>
      <c r="N9942">
        <v>60</v>
      </c>
      <c r="O9942" t="s">
        <v>13000</v>
      </c>
      <c r="P9942" t="s">
        <v>13001</v>
      </c>
    </row>
    <row r="9943" spans="1:16" x14ac:dyDescent="0.25">
      <c r="A9943" t="s">
        <v>0</v>
      </c>
      <c r="B9943" t="s">
        <v>13002</v>
      </c>
      <c r="C9943" t="s">
        <v>192</v>
      </c>
      <c r="D9943" t="s">
        <v>3828</v>
      </c>
      <c r="E9943" t="s">
        <v>20</v>
      </c>
      <c r="F9943" t="b">
        <v>0</v>
      </c>
      <c r="G9943" t="s">
        <v>52</v>
      </c>
      <c r="H9943" s="4">
        <v>45791.876006944447</v>
      </c>
      <c r="I9943" t="b">
        <v>0</v>
      </c>
      <c r="J9943" t="b">
        <v>1</v>
      </c>
      <c r="K9943" t="s">
        <v>24</v>
      </c>
      <c r="L9943" t="s">
        <v>22</v>
      </c>
      <c r="M9943">
        <v>80000</v>
      </c>
      <c r="O9943" t="s">
        <v>13003</v>
      </c>
      <c r="P9943" t="s">
        <v>2439</v>
      </c>
    </row>
    <row r="9944" spans="1:16" x14ac:dyDescent="0.25">
      <c r="A9944" t="s">
        <v>2</v>
      </c>
      <c r="B9944" t="s">
        <v>10106</v>
      </c>
      <c r="C9944" t="s">
        <v>1040</v>
      </c>
      <c r="D9944" t="s">
        <v>3828</v>
      </c>
      <c r="E9944" t="s">
        <v>219</v>
      </c>
      <c r="F9944" t="b">
        <v>0</v>
      </c>
      <c r="G9944" t="s">
        <v>27</v>
      </c>
      <c r="H9944" s="4">
        <v>45791.876909722218</v>
      </c>
      <c r="I9944" t="b">
        <v>0</v>
      </c>
      <c r="J9944" t="b">
        <v>0</v>
      </c>
      <c r="K9944" t="s">
        <v>24</v>
      </c>
      <c r="L9944" t="s">
        <v>36</v>
      </c>
      <c r="N9944">
        <v>40</v>
      </c>
      <c r="O9944" t="s">
        <v>1868</v>
      </c>
      <c r="P9944" t="s">
        <v>10107</v>
      </c>
    </row>
    <row r="9945" spans="1:16" x14ac:dyDescent="0.25">
      <c r="A9945" t="s">
        <v>2</v>
      </c>
      <c r="B9945" t="s">
        <v>13004</v>
      </c>
      <c r="C9945" t="s">
        <v>82</v>
      </c>
      <c r="D9945" t="s">
        <v>3973</v>
      </c>
      <c r="E9945" t="s">
        <v>20</v>
      </c>
      <c r="F9945" t="b">
        <v>0</v>
      </c>
      <c r="G9945" t="s">
        <v>41</v>
      </c>
      <c r="H9945" s="4">
        <v>45791.877662037034</v>
      </c>
      <c r="I9945" t="b">
        <v>0</v>
      </c>
      <c r="J9945" t="b">
        <v>1</v>
      </c>
      <c r="K9945" t="s">
        <v>24</v>
      </c>
      <c r="L9945" t="s">
        <v>22</v>
      </c>
      <c r="M9945">
        <v>146648.5</v>
      </c>
      <c r="O9945" t="s">
        <v>6337</v>
      </c>
      <c r="P9945" t="s">
        <v>13005</v>
      </c>
    </row>
    <row r="9946" spans="1:16" x14ac:dyDescent="0.25">
      <c r="A9946" t="s">
        <v>2</v>
      </c>
      <c r="B9946" t="s">
        <v>13006</v>
      </c>
      <c r="C9946" t="s">
        <v>39</v>
      </c>
      <c r="D9946" t="s">
        <v>3973</v>
      </c>
      <c r="E9946" t="s">
        <v>51</v>
      </c>
      <c r="F9946" t="b">
        <v>1</v>
      </c>
      <c r="G9946" t="s">
        <v>35</v>
      </c>
      <c r="H9946" s="4">
        <v>45791.877858796302</v>
      </c>
      <c r="I9946" t="b">
        <v>1</v>
      </c>
      <c r="J9946" t="b">
        <v>0</v>
      </c>
      <c r="K9946" t="s">
        <v>24</v>
      </c>
      <c r="L9946" t="s">
        <v>36</v>
      </c>
      <c r="N9946">
        <v>37.5</v>
      </c>
      <c r="O9946" t="s">
        <v>1221</v>
      </c>
      <c r="P9946" t="s">
        <v>1256</v>
      </c>
    </row>
    <row r="9947" spans="1:16" x14ac:dyDescent="0.25">
      <c r="A9947" t="s">
        <v>2</v>
      </c>
      <c r="B9947" t="s">
        <v>13007</v>
      </c>
      <c r="C9947" t="s">
        <v>114</v>
      </c>
      <c r="D9947" t="s">
        <v>2298</v>
      </c>
      <c r="E9947" t="s">
        <v>20</v>
      </c>
      <c r="F9947" t="b">
        <v>0</v>
      </c>
      <c r="G9947" t="s">
        <v>23</v>
      </c>
      <c r="H9947" s="4">
        <v>45791.88721064815</v>
      </c>
      <c r="I9947" t="b">
        <v>0</v>
      </c>
      <c r="J9947" t="b">
        <v>1</v>
      </c>
      <c r="K9947" t="s">
        <v>24</v>
      </c>
      <c r="L9947" t="s">
        <v>22</v>
      </c>
      <c r="M9947">
        <v>102950</v>
      </c>
      <c r="O9947" t="s">
        <v>9508</v>
      </c>
      <c r="P9947" t="s">
        <v>582</v>
      </c>
    </row>
    <row r="9948" spans="1:16" x14ac:dyDescent="0.25">
      <c r="A9948" t="s">
        <v>40</v>
      </c>
      <c r="B9948" t="s">
        <v>13008</v>
      </c>
      <c r="C9948" t="s">
        <v>236</v>
      </c>
      <c r="D9948" t="s">
        <v>3973</v>
      </c>
      <c r="E9948" t="s">
        <v>20</v>
      </c>
      <c r="F9948" t="b">
        <v>0</v>
      </c>
      <c r="G9948" t="s">
        <v>23</v>
      </c>
      <c r="H9948" s="4">
        <v>45791.887280092589</v>
      </c>
      <c r="I9948" t="b">
        <v>0</v>
      </c>
      <c r="J9948" t="b">
        <v>0</v>
      </c>
      <c r="K9948" t="s">
        <v>24</v>
      </c>
      <c r="L9948" t="s">
        <v>22</v>
      </c>
      <c r="M9948">
        <v>132500</v>
      </c>
      <c r="O9948" t="s">
        <v>74</v>
      </c>
      <c r="P9948" t="s">
        <v>676</v>
      </c>
    </row>
    <row r="9949" spans="1:16" x14ac:dyDescent="0.25">
      <c r="A9949" t="s">
        <v>0</v>
      </c>
      <c r="B9949" t="s">
        <v>13009</v>
      </c>
      <c r="C9949" t="s">
        <v>49</v>
      </c>
      <c r="D9949" t="s">
        <v>2208</v>
      </c>
      <c r="E9949" t="s">
        <v>20</v>
      </c>
      <c r="F9949" t="b">
        <v>0</v>
      </c>
      <c r="G9949" t="s">
        <v>41</v>
      </c>
      <c r="H9949" s="4">
        <v>45791.917118055557</v>
      </c>
      <c r="I9949" t="b">
        <v>0</v>
      </c>
      <c r="J9949" t="b">
        <v>1</v>
      </c>
      <c r="K9949" t="s">
        <v>24</v>
      </c>
      <c r="L9949" t="s">
        <v>22</v>
      </c>
      <c r="M9949">
        <v>98050</v>
      </c>
      <c r="O9949" t="s">
        <v>13010</v>
      </c>
      <c r="P9949" t="s">
        <v>2648</v>
      </c>
    </row>
    <row r="9950" spans="1:16" x14ac:dyDescent="0.25">
      <c r="A9950" t="s">
        <v>1</v>
      </c>
      <c r="B9950" t="s">
        <v>1</v>
      </c>
      <c r="C9950" t="s">
        <v>2500</v>
      </c>
      <c r="D9950" t="s">
        <v>3973</v>
      </c>
      <c r="E9950" t="s">
        <v>20</v>
      </c>
      <c r="F9950" t="b">
        <v>0</v>
      </c>
      <c r="G9950" t="s">
        <v>41</v>
      </c>
      <c r="H9950" s="4">
        <v>45791.917118055557</v>
      </c>
      <c r="I9950" t="b">
        <v>0</v>
      </c>
      <c r="J9950" t="b">
        <v>0</v>
      </c>
      <c r="K9950" t="s">
        <v>24</v>
      </c>
      <c r="L9950" t="s">
        <v>22</v>
      </c>
      <c r="M9950">
        <v>110000</v>
      </c>
      <c r="O9950" t="s">
        <v>12918</v>
      </c>
      <c r="P9950" t="s">
        <v>12919</v>
      </c>
    </row>
    <row r="9951" spans="1:16" x14ac:dyDescent="0.25">
      <c r="A9951" t="s">
        <v>139</v>
      </c>
      <c r="B9951" t="s">
        <v>13011</v>
      </c>
      <c r="C9951" t="s">
        <v>2936</v>
      </c>
      <c r="D9951" t="s">
        <v>2208</v>
      </c>
      <c r="E9951" t="s">
        <v>20</v>
      </c>
      <c r="F9951" t="b">
        <v>0</v>
      </c>
      <c r="G9951" t="s">
        <v>35</v>
      </c>
      <c r="H9951" s="4">
        <v>45791.917384259257</v>
      </c>
      <c r="I9951" t="b">
        <v>0</v>
      </c>
      <c r="J9951" t="b">
        <v>0</v>
      </c>
      <c r="K9951" t="s">
        <v>24</v>
      </c>
      <c r="L9951" t="s">
        <v>36</v>
      </c>
      <c r="N9951">
        <v>120</v>
      </c>
      <c r="O9951" t="s">
        <v>13012</v>
      </c>
      <c r="P9951" t="s">
        <v>13013</v>
      </c>
    </row>
    <row r="9952" spans="1:16" x14ac:dyDescent="0.25">
      <c r="A9952" t="s">
        <v>1</v>
      </c>
      <c r="B9952" t="s">
        <v>13014</v>
      </c>
      <c r="C9952" t="s">
        <v>82</v>
      </c>
      <c r="D9952" t="s">
        <v>3828</v>
      </c>
      <c r="E9952" t="s">
        <v>20</v>
      </c>
      <c r="F9952" t="b">
        <v>0</v>
      </c>
      <c r="G9952" t="s">
        <v>27</v>
      </c>
      <c r="H9952" s="4">
        <v>45792.001087962963</v>
      </c>
      <c r="I9952" t="b">
        <v>0</v>
      </c>
      <c r="J9952" t="b">
        <v>1</v>
      </c>
      <c r="K9952" t="s">
        <v>24</v>
      </c>
      <c r="L9952" t="s">
        <v>22</v>
      </c>
      <c r="M9952">
        <v>243500</v>
      </c>
      <c r="O9952" t="s">
        <v>341</v>
      </c>
    </row>
    <row r="9953" spans="1:16" x14ac:dyDescent="0.25">
      <c r="A9953" t="s">
        <v>2</v>
      </c>
      <c r="B9953" t="s">
        <v>12944</v>
      </c>
      <c r="C9953" t="s">
        <v>108</v>
      </c>
      <c r="D9953" t="s">
        <v>5535</v>
      </c>
      <c r="E9953" t="s">
        <v>20</v>
      </c>
      <c r="F9953" t="b">
        <v>0</v>
      </c>
      <c r="G9953" t="s">
        <v>27</v>
      </c>
      <c r="H9953" s="4">
        <v>45792.001886574071</v>
      </c>
      <c r="I9953" t="b">
        <v>0</v>
      </c>
      <c r="J9953" t="b">
        <v>1</v>
      </c>
      <c r="K9953" t="s">
        <v>24</v>
      </c>
      <c r="L9953" t="s">
        <v>22</v>
      </c>
      <c r="M9953">
        <v>108267</v>
      </c>
      <c r="O9953" t="s">
        <v>2768</v>
      </c>
      <c r="P9953" t="s">
        <v>12943</v>
      </c>
    </row>
    <row r="9954" spans="1:16" x14ac:dyDescent="0.25">
      <c r="A9954" t="s">
        <v>2</v>
      </c>
      <c r="B9954" t="s">
        <v>13015</v>
      </c>
      <c r="C9954" t="s">
        <v>203</v>
      </c>
      <c r="D9954" t="s">
        <v>3973</v>
      </c>
      <c r="E9954" t="s">
        <v>51</v>
      </c>
      <c r="F9954" t="b">
        <v>0</v>
      </c>
      <c r="G9954" t="s">
        <v>41</v>
      </c>
      <c r="H9954" s="4">
        <v>45792.002627314818</v>
      </c>
      <c r="I9954" t="b">
        <v>1</v>
      </c>
      <c r="J9954" t="b">
        <v>0</v>
      </c>
      <c r="K9954" t="s">
        <v>24</v>
      </c>
      <c r="L9954" t="s">
        <v>36</v>
      </c>
      <c r="N9954">
        <v>77.5</v>
      </c>
      <c r="O9954" t="s">
        <v>741</v>
      </c>
      <c r="P9954" t="s">
        <v>13016</v>
      </c>
    </row>
    <row r="9955" spans="1:16" x14ac:dyDescent="0.25">
      <c r="A9955" t="s">
        <v>2</v>
      </c>
      <c r="B9955" t="s">
        <v>8109</v>
      </c>
      <c r="C9955" t="s">
        <v>87</v>
      </c>
      <c r="D9955" t="s">
        <v>5535</v>
      </c>
      <c r="E9955" t="s">
        <v>20</v>
      </c>
      <c r="F9955" t="b">
        <v>0</v>
      </c>
      <c r="G9955" t="s">
        <v>30</v>
      </c>
      <c r="H9955" s="4">
        <v>45792.003321759257</v>
      </c>
      <c r="I9955" t="b">
        <v>0</v>
      </c>
      <c r="J9955" t="b">
        <v>1</v>
      </c>
      <c r="K9955" t="s">
        <v>24</v>
      </c>
      <c r="L9955" t="s">
        <v>22</v>
      </c>
      <c r="M9955">
        <v>127952</v>
      </c>
      <c r="O9955" t="s">
        <v>2768</v>
      </c>
      <c r="P9955" t="s">
        <v>5569</v>
      </c>
    </row>
    <row r="9956" spans="1:16" x14ac:dyDescent="0.25">
      <c r="A9956" t="s">
        <v>139</v>
      </c>
      <c r="B9956" t="s">
        <v>13017</v>
      </c>
      <c r="C9956" t="s">
        <v>56</v>
      </c>
      <c r="D9956" t="s">
        <v>5535</v>
      </c>
      <c r="E9956" t="s">
        <v>20</v>
      </c>
      <c r="F9956" t="b">
        <v>0</v>
      </c>
      <c r="G9956" t="s">
        <v>23</v>
      </c>
      <c r="H9956" s="4">
        <v>45792.012048611112</v>
      </c>
      <c r="I9956" t="b">
        <v>1</v>
      </c>
      <c r="J9956" t="b">
        <v>1</v>
      </c>
      <c r="K9956" t="s">
        <v>24</v>
      </c>
      <c r="L9956" t="s">
        <v>22</v>
      </c>
      <c r="M9956">
        <v>108267</v>
      </c>
      <c r="O9956" t="s">
        <v>1607</v>
      </c>
      <c r="P9956" t="s">
        <v>13018</v>
      </c>
    </row>
    <row r="9957" spans="1:16" x14ac:dyDescent="0.25">
      <c r="A9957" t="s">
        <v>19</v>
      </c>
      <c r="B9957" t="s">
        <v>19</v>
      </c>
      <c r="C9957" t="s">
        <v>39</v>
      </c>
      <c r="D9957" t="s">
        <v>7434</v>
      </c>
      <c r="E9957" t="s">
        <v>20</v>
      </c>
      <c r="F9957" t="b">
        <v>1</v>
      </c>
      <c r="G9957" t="s">
        <v>1063</v>
      </c>
      <c r="H9957" s="4">
        <v>45792.130520833343</v>
      </c>
      <c r="I9957" t="b">
        <v>0</v>
      </c>
      <c r="J9957" t="b">
        <v>0</v>
      </c>
      <c r="K9957" t="s">
        <v>1063</v>
      </c>
      <c r="L9957" t="s">
        <v>22</v>
      </c>
      <c r="M9957">
        <v>95825</v>
      </c>
      <c r="O9957" t="s">
        <v>1426</v>
      </c>
      <c r="P9957" t="s">
        <v>13019</v>
      </c>
    </row>
    <row r="9958" spans="1:16" x14ac:dyDescent="0.25">
      <c r="A9958" t="s">
        <v>0</v>
      </c>
      <c r="B9958" t="s">
        <v>12900</v>
      </c>
      <c r="C9958" t="s">
        <v>203</v>
      </c>
      <c r="D9958" t="s">
        <v>2208</v>
      </c>
      <c r="E9958" t="s">
        <v>51</v>
      </c>
      <c r="F9958" t="b">
        <v>0</v>
      </c>
      <c r="G9958" t="s">
        <v>23</v>
      </c>
      <c r="H9958" s="4">
        <v>45792.137071759258</v>
      </c>
      <c r="I9958" t="b">
        <v>0</v>
      </c>
      <c r="J9958" t="b">
        <v>1</v>
      </c>
      <c r="K9958" t="s">
        <v>24</v>
      </c>
      <c r="L9958" t="s">
        <v>36</v>
      </c>
      <c r="N9958">
        <v>63.5</v>
      </c>
      <c r="O9958" t="s">
        <v>144</v>
      </c>
    </row>
    <row r="9959" spans="1:16" x14ac:dyDescent="0.25">
      <c r="A9959" t="s">
        <v>139</v>
      </c>
      <c r="B9959" t="s">
        <v>13020</v>
      </c>
      <c r="C9959" t="s">
        <v>180</v>
      </c>
      <c r="D9959" t="s">
        <v>2208</v>
      </c>
      <c r="E9959" t="s">
        <v>20</v>
      </c>
      <c r="F9959" t="b">
        <v>0</v>
      </c>
      <c r="G9959" t="s">
        <v>41</v>
      </c>
      <c r="H9959" s="4">
        <v>45792.250347222223</v>
      </c>
      <c r="I9959" t="b">
        <v>1</v>
      </c>
      <c r="J9959" t="b">
        <v>1</v>
      </c>
      <c r="K9959" t="s">
        <v>24</v>
      </c>
      <c r="L9959" t="s">
        <v>22</v>
      </c>
      <c r="M9959">
        <v>177915.5</v>
      </c>
      <c r="O9959" t="s">
        <v>13021</v>
      </c>
      <c r="P9959" t="s">
        <v>13022</v>
      </c>
    </row>
    <row r="9960" spans="1:16" x14ac:dyDescent="0.25">
      <c r="A9960" t="s">
        <v>1</v>
      </c>
      <c r="B9960" t="s">
        <v>1</v>
      </c>
      <c r="C9960" t="s">
        <v>84</v>
      </c>
      <c r="D9960" t="s">
        <v>4072</v>
      </c>
      <c r="E9960" t="s">
        <v>20</v>
      </c>
      <c r="F9960" t="b">
        <v>0</v>
      </c>
      <c r="G9960" t="s">
        <v>41</v>
      </c>
      <c r="H9960" s="4">
        <v>45792.252569444441</v>
      </c>
      <c r="I9960" t="b">
        <v>0</v>
      </c>
      <c r="J9960" t="b">
        <v>0</v>
      </c>
      <c r="K9960" t="s">
        <v>24</v>
      </c>
      <c r="L9960" t="s">
        <v>22</v>
      </c>
      <c r="M9960">
        <v>122366.40625</v>
      </c>
      <c r="O9960" t="s">
        <v>13023</v>
      </c>
      <c r="P9960" t="s">
        <v>13024</v>
      </c>
    </row>
    <row r="9961" spans="1:16" x14ac:dyDescent="0.25">
      <c r="A9961" t="s">
        <v>2</v>
      </c>
      <c r="B9961" t="s">
        <v>7579</v>
      </c>
      <c r="C9961" t="s">
        <v>39</v>
      </c>
      <c r="D9961" t="s">
        <v>7580</v>
      </c>
      <c r="E9961" t="s">
        <v>20</v>
      </c>
      <c r="F9961" t="b">
        <v>1</v>
      </c>
      <c r="G9961" t="s">
        <v>816</v>
      </c>
      <c r="H9961" s="4">
        <v>45792.29515046296</v>
      </c>
      <c r="I9961" t="b">
        <v>0</v>
      </c>
      <c r="J9961" t="b">
        <v>0</v>
      </c>
      <c r="K9961" t="s">
        <v>816</v>
      </c>
      <c r="L9961" t="s">
        <v>22</v>
      </c>
      <c r="M9961">
        <v>87500</v>
      </c>
      <c r="O9961" t="s">
        <v>7580</v>
      </c>
      <c r="P9961" t="s">
        <v>7581</v>
      </c>
    </row>
    <row r="9962" spans="1:16" x14ac:dyDescent="0.25">
      <c r="A9962" t="s">
        <v>139</v>
      </c>
      <c r="B9962" t="s">
        <v>13025</v>
      </c>
      <c r="C9962" t="s">
        <v>39</v>
      </c>
      <c r="D9962" t="s">
        <v>2208</v>
      </c>
      <c r="E9962" t="s">
        <v>20</v>
      </c>
      <c r="F9962" t="b">
        <v>1</v>
      </c>
      <c r="G9962" t="s">
        <v>2641</v>
      </c>
      <c r="H9962" s="4">
        <v>45792.328159722223</v>
      </c>
      <c r="I9962" t="b">
        <v>1</v>
      </c>
      <c r="J9962" t="b">
        <v>0</v>
      </c>
      <c r="K9962" t="s">
        <v>2641</v>
      </c>
      <c r="L9962" t="s">
        <v>22</v>
      </c>
      <c r="M9962">
        <v>162895</v>
      </c>
      <c r="O9962" t="s">
        <v>3060</v>
      </c>
    </row>
    <row r="9963" spans="1:16" x14ac:dyDescent="0.25">
      <c r="A9963" t="s">
        <v>28</v>
      </c>
      <c r="B9963" t="s">
        <v>13026</v>
      </c>
      <c r="C9963" t="s">
        <v>140</v>
      </c>
      <c r="D9963" t="s">
        <v>3957</v>
      </c>
      <c r="E9963" t="s">
        <v>20</v>
      </c>
      <c r="F9963" t="b">
        <v>0</v>
      </c>
      <c r="G9963" t="s">
        <v>35</v>
      </c>
      <c r="H9963" s="4">
        <v>45792.33630787037</v>
      </c>
      <c r="I9963" t="b">
        <v>0</v>
      </c>
      <c r="J9963" t="b">
        <v>0</v>
      </c>
      <c r="K9963" t="s">
        <v>24</v>
      </c>
      <c r="L9963" t="s">
        <v>36</v>
      </c>
      <c r="N9963">
        <v>40.779998779296882</v>
      </c>
      <c r="O9963" t="s">
        <v>405</v>
      </c>
      <c r="P9963" t="s">
        <v>13027</v>
      </c>
    </row>
    <row r="9964" spans="1:16" x14ac:dyDescent="0.25">
      <c r="A9964" t="s">
        <v>19</v>
      </c>
      <c r="B9964" t="s">
        <v>13028</v>
      </c>
      <c r="C9964" t="s">
        <v>192</v>
      </c>
      <c r="D9964" t="s">
        <v>3957</v>
      </c>
      <c r="E9964" t="s">
        <v>34</v>
      </c>
      <c r="F9964" t="b">
        <v>0</v>
      </c>
      <c r="G9964" t="s">
        <v>23</v>
      </c>
      <c r="H9964" s="4">
        <v>45792.369270833333</v>
      </c>
      <c r="I9964" t="b">
        <v>0</v>
      </c>
      <c r="J9964" t="b">
        <v>1</v>
      </c>
      <c r="K9964" t="s">
        <v>24</v>
      </c>
      <c r="L9964" t="s">
        <v>36</v>
      </c>
      <c r="N9964">
        <v>41.884998321533203</v>
      </c>
      <c r="O9964" t="s">
        <v>1512</v>
      </c>
      <c r="P9964" t="s">
        <v>2638</v>
      </c>
    </row>
    <row r="9965" spans="1:16" x14ac:dyDescent="0.25">
      <c r="A9965" t="s">
        <v>1</v>
      </c>
      <c r="B9965" t="s">
        <v>13029</v>
      </c>
      <c r="C9965" t="s">
        <v>82</v>
      </c>
      <c r="D9965" t="s">
        <v>3957</v>
      </c>
      <c r="E9965" t="s">
        <v>34</v>
      </c>
      <c r="F9965" t="b">
        <v>0</v>
      </c>
      <c r="G9965" t="s">
        <v>27</v>
      </c>
      <c r="H9965" s="4">
        <v>45792.375937500001</v>
      </c>
      <c r="I9965" t="b">
        <v>0</v>
      </c>
      <c r="J9965" t="b">
        <v>1</v>
      </c>
      <c r="K9965" t="s">
        <v>24</v>
      </c>
      <c r="L9965" t="s">
        <v>36</v>
      </c>
      <c r="N9965">
        <v>49.895000457763672</v>
      </c>
      <c r="O9965" t="s">
        <v>13030</v>
      </c>
      <c r="P9965" t="s">
        <v>13031</v>
      </c>
    </row>
    <row r="9966" spans="1:16" x14ac:dyDescent="0.25">
      <c r="A9966" t="s">
        <v>2</v>
      </c>
      <c r="B9966" t="s">
        <v>1550</v>
      </c>
      <c r="C9966" t="s">
        <v>172</v>
      </c>
      <c r="D9966" t="s">
        <v>4910</v>
      </c>
      <c r="E9966" t="s">
        <v>20</v>
      </c>
      <c r="F9966" t="b">
        <v>0</v>
      </c>
      <c r="G9966" t="s">
        <v>27</v>
      </c>
      <c r="H9966" s="4">
        <v>45792.378298611111</v>
      </c>
      <c r="I9966" t="b">
        <v>0</v>
      </c>
      <c r="J9966" t="b">
        <v>1</v>
      </c>
      <c r="K9966" t="s">
        <v>24</v>
      </c>
      <c r="L9966" t="s">
        <v>22</v>
      </c>
      <c r="M9966">
        <v>105600</v>
      </c>
      <c r="O9966" t="s">
        <v>13032</v>
      </c>
      <c r="P9966" t="s">
        <v>13033</v>
      </c>
    </row>
    <row r="9967" spans="1:16" x14ac:dyDescent="0.25">
      <c r="A9967" t="s">
        <v>139</v>
      </c>
      <c r="B9967" t="s">
        <v>13034</v>
      </c>
      <c r="C9967" t="s">
        <v>1226</v>
      </c>
      <c r="D9967" t="s">
        <v>3970</v>
      </c>
      <c r="E9967" t="s">
        <v>20</v>
      </c>
      <c r="F9967" t="b">
        <v>0</v>
      </c>
      <c r="G9967" t="s">
        <v>52</v>
      </c>
      <c r="H9967" s="4">
        <v>45792.417500000003</v>
      </c>
      <c r="I9967" t="b">
        <v>0</v>
      </c>
      <c r="J9967" t="b">
        <v>1</v>
      </c>
      <c r="K9967" t="s">
        <v>24</v>
      </c>
      <c r="L9967" t="s">
        <v>22</v>
      </c>
      <c r="M9967">
        <v>95000</v>
      </c>
      <c r="O9967" t="s">
        <v>800</v>
      </c>
      <c r="P9967" t="s">
        <v>13035</v>
      </c>
    </row>
    <row r="9968" spans="1:16" x14ac:dyDescent="0.25">
      <c r="A9968" t="s">
        <v>2</v>
      </c>
      <c r="B9968" t="s">
        <v>13036</v>
      </c>
      <c r="C9968" t="s">
        <v>114</v>
      </c>
      <c r="D9968" t="s">
        <v>2208</v>
      </c>
      <c r="E9968" t="s">
        <v>20</v>
      </c>
      <c r="F9968" t="b">
        <v>0</v>
      </c>
      <c r="G9968" t="s">
        <v>27</v>
      </c>
      <c r="H9968" s="4">
        <v>45792.419965277782</v>
      </c>
      <c r="I9968" t="b">
        <v>0</v>
      </c>
      <c r="J9968" t="b">
        <v>0</v>
      </c>
      <c r="K9968" t="s">
        <v>24</v>
      </c>
      <c r="L9968" t="s">
        <v>22</v>
      </c>
      <c r="M9968">
        <v>192500</v>
      </c>
      <c r="O9968" t="s">
        <v>13037</v>
      </c>
      <c r="P9968" t="s">
        <v>13038</v>
      </c>
    </row>
    <row r="9969" spans="1:16" x14ac:dyDescent="0.25">
      <c r="A9969" t="s">
        <v>2</v>
      </c>
      <c r="B9969" t="s">
        <v>13039</v>
      </c>
      <c r="C9969" t="s">
        <v>13040</v>
      </c>
      <c r="D9969" t="s">
        <v>3957</v>
      </c>
      <c r="E9969" t="s">
        <v>34</v>
      </c>
      <c r="F9969" t="b">
        <v>0</v>
      </c>
      <c r="G9969" t="s">
        <v>27</v>
      </c>
      <c r="H9969" s="4">
        <v>45792.419976851852</v>
      </c>
      <c r="I9969" t="b">
        <v>1</v>
      </c>
      <c r="J9969" t="b">
        <v>0</v>
      </c>
      <c r="K9969" t="s">
        <v>24</v>
      </c>
      <c r="L9969" t="s">
        <v>36</v>
      </c>
      <c r="N9969">
        <v>53.754997253417969</v>
      </c>
      <c r="O9969" t="s">
        <v>13041</v>
      </c>
      <c r="P9969" t="s">
        <v>13042</v>
      </c>
    </row>
    <row r="9970" spans="1:16" x14ac:dyDescent="0.25">
      <c r="A9970" t="s">
        <v>2</v>
      </c>
      <c r="B9970" t="s">
        <v>991</v>
      </c>
      <c r="C9970" t="s">
        <v>1969</v>
      </c>
      <c r="D9970" t="s">
        <v>2208</v>
      </c>
      <c r="E9970" t="s">
        <v>34</v>
      </c>
      <c r="F9970" t="b">
        <v>0</v>
      </c>
      <c r="G9970" t="s">
        <v>27</v>
      </c>
      <c r="H9970" s="4">
        <v>45792.420092592591</v>
      </c>
      <c r="I9970" t="b">
        <v>0</v>
      </c>
      <c r="J9970" t="b">
        <v>1</v>
      </c>
      <c r="K9970" t="s">
        <v>24</v>
      </c>
      <c r="L9970" t="s">
        <v>22</v>
      </c>
      <c r="M9970">
        <v>135000</v>
      </c>
      <c r="O9970" t="s">
        <v>428</v>
      </c>
      <c r="P9970" t="s">
        <v>13043</v>
      </c>
    </row>
    <row r="9971" spans="1:16" x14ac:dyDescent="0.25">
      <c r="A9971" t="s">
        <v>2</v>
      </c>
      <c r="B9971" t="s">
        <v>4228</v>
      </c>
      <c r="C9971" t="s">
        <v>489</v>
      </c>
      <c r="D9971" t="s">
        <v>2208</v>
      </c>
      <c r="E9971" t="s">
        <v>34</v>
      </c>
      <c r="F9971" t="b">
        <v>0</v>
      </c>
      <c r="G9971" t="s">
        <v>27</v>
      </c>
      <c r="H9971" s="4">
        <v>45792.420115740737</v>
      </c>
      <c r="I9971" t="b">
        <v>0</v>
      </c>
      <c r="J9971" t="b">
        <v>1</v>
      </c>
      <c r="K9971" t="s">
        <v>24</v>
      </c>
      <c r="L9971" t="s">
        <v>22</v>
      </c>
      <c r="M9971">
        <v>175500</v>
      </c>
      <c r="O9971" t="s">
        <v>428</v>
      </c>
      <c r="P9971" t="s">
        <v>8472</v>
      </c>
    </row>
    <row r="9972" spans="1:16" x14ac:dyDescent="0.25">
      <c r="A9972" t="s">
        <v>2</v>
      </c>
      <c r="B9972" t="s">
        <v>2118</v>
      </c>
      <c r="C9972" t="s">
        <v>808</v>
      </c>
      <c r="D9972" t="s">
        <v>3973</v>
      </c>
      <c r="E9972" t="s">
        <v>20</v>
      </c>
      <c r="F9972" t="b">
        <v>0</v>
      </c>
      <c r="G9972" t="s">
        <v>27</v>
      </c>
      <c r="H9972" s="4">
        <v>45792.420219907413</v>
      </c>
      <c r="I9972" t="b">
        <v>0</v>
      </c>
      <c r="J9972" t="b">
        <v>1</v>
      </c>
      <c r="K9972" t="s">
        <v>24</v>
      </c>
      <c r="L9972" t="s">
        <v>22</v>
      </c>
      <c r="M9972">
        <v>180000</v>
      </c>
      <c r="O9972" t="s">
        <v>9479</v>
      </c>
      <c r="P9972" t="s">
        <v>9480</v>
      </c>
    </row>
    <row r="9973" spans="1:16" x14ac:dyDescent="0.25">
      <c r="A9973" t="s">
        <v>2</v>
      </c>
      <c r="B9973" t="s">
        <v>13044</v>
      </c>
      <c r="C9973" t="s">
        <v>82</v>
      </c>
      <c r="D9973" t="s">
        <v>3973</v>
      </c>
      <c r="E9973" t="s">
        <v>20</v>
      </c>
      <c r="F9973" t="b">
        <v>0</v>
      </c>
      <c r="G9973" t="s">
        <v>41</v>
      </c>
      <c r="H9973" s="4">
        <v>45792.420671296299</v>
      </c>
      <c r="I9973" t="b">
        <v>0</v>
      </c>
      <c r="J9973" t="b">
        <v>1</v>
      </c>
      <c r="K9973" t="s">
        <v>24</v>
      </c>
      <c r="L9973" t="s">
        <v>22</v>
      </c>
      <c r="M9973">
        <v>150000</v>
      </c>
      <c r="O9973" t="s">
        <v>13045</v>
      </c>
      <c r="P9973" t="s">
        <v>13046</v>
      </c>
    </row>
    <row r="9974" spans="1:16" x14ac:dyDescent="0.25">
      <c r="A9974" t="s">
        <v>25</v>
      </c>
      <c r="B9974" t="s">
        <v>13047</v>
      </c>
      <c r="C9974" t="s">
        <v>172</v>
      </c>
      <c r="D9974" t="s">
        <v>3957</v>
      </c>
      <c r="E9974" t="s">
        <v>34</v>
      </c>
      <c r="F9974" t="b">
        <v>0</v>
      </c>
      <c r="G9974" t="s">
        <v>27</v>
      </c>
      <c r="H9974" s="4">
        <v>45792.458483796298</v>
      </c>
      <c r="I9974" t="b">
        <v>0</v>
      </c>
      <c r="J9974" t="b">
        <v>1</v>
      </c>
      <c r="K9974" t="s">
        <v>24</v>
      </c>
      <c r="L9974" t="s">
        <v>36</v>
      </c>
      <c r="N9974">
        <v>26.389999389648441</v>
      </c>
      <c r="O9974" t="s">
        <v>13048</v>
      </c>
      <c r="P9974" t="s">
        <v>13049</v>
      </c>
    </row>
    <row r="9975" spans="1:16" x14ac:dyDescent="0.25">
      <c r="A9975" t="s">
        <v>0</v>
      </c>
      <c r="B9975" t="s">
        <v>13050</v>
      </c>
      <c r="C9975" t="s">
        <v>696</v>
      </c>
      <c r="D9975" t="s">
        <v>3957</v>
      </c>
      <c r="E9975" t="s">
        <v>34</v>
      </c>
      <c r="F9975" t="b">
        <v>0</v>
      </c>
      <c r="G9975" t="s">
        <v>30</v>
      </c>
      <c r="H9975" s="4">
        <v>45792.459004629629</v>
      </c>
      <c r="I9975" t="b">
        <v>0</v>
      </c>
      <c r="J9975" t="b">
        <v>0</v>
      </c>
      <c r="K9975" t="s">
        <v>24</v>
      </c>
      <c r="L9975" t="s">
        <v>36</v>
      </c>
      <c r="N9975">
        <v>25.2400016784668</v>
      </c>
      <c r="O9975" t="s">
        <v>13051</v>
      </c>
      <c r="P9975" t="s">
        <v>13052</v>
      </c>
    </row>
    <row r="9976" spans="1:16" x14ac:dyDescent="0.25">
      <c r="A9976" t="s">
        <v>1</v>
      </c>
      <c r="B9976" t="s">
        <v>13053</v>
      </c>
      <c r="C9976" t="s">
        <v>83</v>
      </c>
      <c r="D9976" t="s">
        <v>3957</v>
      </c>
      <c r="E9976" t="s">
        <v>34</v>
      </c>
      <c r="F9976" t="b">
        <v>0</v>
      </c>
      <c r="G9976" t="s">
        <v>27</v>
      </c>
      <c r="H9976" s="4">
        <v>45792.459340277783</v>
      </c>
      <c r="I9976" t="b">
        <v>0</v>
      </c>
      <c r="J9976" t="b">
        <v>0</v>
      </c>
      <c r="K9976" t="s">
        <v>24</v>
      </c>
      <c r="L9976" t="s">
        <v>36</v>
      </c>
      <c r="N9976">
        <v>41.505001068115227</v>
      </c>
      <c r="O9976" t="s">
        <v>13054</v>
      </c>
    </row>
    <row r="9977" spans="1:16" x14ac:dyDescent="0.25">
      <c r="A9977" t="s">
        <v>2</v>
      </c>
      <c r="B9977" t="s">
        <v>13055</v>
      </c>
      <c r="C9977" t="s">
        <v>12001</v>
      </c>
      <c r="D9977" t="s">
        <v>3957</v>
      </c>
      <c r="E9977" t="s">
        <v>34</v>
      </c>
      <c r="F9977" t="b">
        <v>0</v>
      </c>
      <c r="G9977" t="s">
        <v>27</v>
      </c>
      <c r="H9977" s="4">
        <v>45792.461678240739</v>
      </c>
      <c r="I9977" t="b">
        <v>1</v>
      </c>
      <c r="J9977" t="b">
        <v>0</v>
      </c>
      <c r="K9977" t="s">
        <v>24</v>
      </c>
      <c r="L9977" t="s">
        <v>36</v>
      </c>
      <c r="N9977">
        <v>54.420001983642578</v>
      </c>
      <c r="O9977" t="s">
        <v>3286</v>
      </c>
      <c r="P9977" t="s">
        <v>13056</v>
      </c>
    </row>
    <row r="9978" spans="1:16" x14ac:dyDescent="0.25">
      <c r="A9978" t="s">
        <v>25</v>
      </c>
      <c r="B9978" t="s">
        <v>13057</v>
      </c>
      <c r="C9978" t="s">
        <v>677</v>
      </c>
      <c r="D9978" t="s">
        <v>3600</v>
      </c>
      <c r="E9978" t="s">
        <v>20</v>
      </c>
      <c r="F9978" t="b">
        <v>0</v>
      </c>
      <c r="G9978" t="s">
        <v>27</v>
      </c>
      <c r="H9978" s="4">
        <v>45792.500127314823</v>
      </c>
      <c r="I9978" t="b">
        <v>0</v>
      </c>
      <c r="J9978" t="b">
        <v>0</v>
      </c>
      <c r="K9978" t="s">
        <v>24</v>
      </c>
      <c r="L9978" t="s">
        <v>22</v>
      </c>
      <c r="M9978">
        <v>156000</v>
      </c>
      <c r="O9978" t="s">
        <v>858</v>
      </c>
      <c r="P9978" t="s">
        <v>302</v>
      </c>
    </row>
    <row r="9979" spans="1:16" x14ac:dyDescent="0.25">
      <c r="A9979" t="s">
        <v>2</v>
      </c>
      <c r="B9979" t="s">
        <v>13058</v>
      </c>
      <c r="C9979" t="s">
        <v>24</v>
      </c>
      <c r="D9979" t="s">
        <v>4910</v>
      </c>
      <c r="E9979" t="s">
        <v>20</v>
      </c>
      <c r="F9979" t="b">
        <v>0</v>
      </c>
      <c r="G9979" t="s">
        <v>27</v>
      </c>
      <c r="H9979" s="4">
        <v>45792.503344907411</v>
      </c>
      <c r="I9979" t="b">
        <v>0</v>
      </c>
      <c r="J9979" t="b">
        <v>1</v>
      </c>
      <c r="K9979" t="s">
        <v>24</v>
      </c>
      <c r="L9979" t="s">
        <v>22</v>
      </c>
      <c r="M9979">
        <v>201500</v>
      </c>
      <c r="O9979" t="s">
        <v>524</v>
      </c>
      <c r="P9979" t="s">
        <v>13059</v>
      </c>
    </row>
    <row r="9980" spans="1:16" x14ac:dyDescent="0.25">
      <c r="A9980" t="s">
        <v>2</v>
      </c>
      <c r="B9980" t="s">
        <v>13060</v>
      </c>
      <c r="C9980" t="s">
        <v>39</v>
      </c>
      <c r="D9980" t="s">
        <v>2208</v>
      </c>
      <c r="E9980" t="s">
        <v>51</v>
      </c>
      <c r="F9980" t="b">
        <v>1</v>
      </c>
      <c r="G9980" t="s">
        <v>41</v>
      </c>
      <c r="H9980" s="4">
        <v>45792.503796296303</v>
      </c>
      <c r="I9980" t="b">
        <v>1</v>
      </c>
      <c r="J9980" t="b">
        <v>0</v>
      </c>
      <c r="K9980" t="s">
        <v>24</v>
      </c>
      <c r="L9980" t="s">
        <v>36</v>
      </c>
      <c r="N9980">
        <v>80</v>
      </c>
      <c r="O9980" t="s">
        <v>13061</v>
      </c>
      <c r="P9980" t="s">
        <v>13062</v>
      </c>
    </row>
    <row r="9981" spans="1:16" x14ac:dyDescent="0.25">
      <c r="A9981" t="s">
        <v>0</v>
      </c>
      <c r="B9981" t="s">
        <v>13063</v>
      </c>
      <c r="C9981" t="s">
        <v>167</v>
      </c>
      <c r="D9981" t="s">
        <v>3600</v>
      </c>
      <c r="E9981" t="s">
        <v>51</v>
      </c>
      <c r="F9981" t="b">
        <v>0</v>
      </c>
      <c r="G9981" t="s">
        <v>35</v>
      </c>
      <c r="H9981" s="4">
        <v>45792.583865740737</v>
      </c>
      <c r="I9981" t="b">
        <v>1</v>
      </c>
      <c r="J9981" t="b">
        <v>0</v>
      </c>
      <c r="K9981" t="s">
        <v>24</v>
      </c>
      <c r="L9981" t="s">
        <v>36</v>
      </c>
      <c r="N9981">
        <v>20</v>
      </c>
      <c r="O9981" t="s">
        <v>1497</v>
      </c>
      <c r="P9981" t="s">
        <v>3635</v>
      </c>
    </row>
    <row r="9982" spans="1:16" x14ac:dyDescent="0.25">
      <c r="A9982" t="s">
        <v>0</v>
      </c>
      <c r="B9982" t="s">
        <v>257</v>
      </c>
      <c r="C9982" t="s">
        <v>87</v>
      </c>
      <c r="D9982" t="s">
        <v>131</v>
      </c>
      <c r="F9982" t="b">
        <v>0</v>
      </c>
      <c r="G9982" t="s">
        <v>30</v>
      </c>
      <c r="H9982" s="4">
        <v>45792.584039351852</v>
      </c>
      <c r="I9982" t="b">
        <v>1</v>
      </c>
      <c r="J9982" t="b">
        <v>0</v>
      </c>
      <c r="K9982" t="s">
        <v>24</v>
      </c>
      <c r="L9982" t="s">
        <v>36</v>
      </c>
      <c r="N9982">
        <v>37.5</v>
      </c>
      <c r="O9982" t="s">
        <v>131</v>
      </c>
      <c r="P9982" t="s">
        <v>204</v>
      </c>
    </row>
    <row r="9983" spans="1:16" x14ac:dyDescent="0.25">
      <c r="A9983" t="s">
        <v>0</v>
      </c>
      <c r="B9983" t="s">
        <v>1944</v>
      </c>
      <c r="C9983" t="s">
        <v>3525</v>
      </c>
      <c r="D9983" t="s">
        <v>3973</v>
      </c>
      <c r="E9983" t="s">
        <v>20</v>
      </c>
      <c r="F9983" t="b">
        <v>0</v>
      </c>
      <c r="G9983" t="s">
        <v>52</v>
      </c>
      <c r="H9983" s="4">
        <v>45792.584131944437</v>
      </c>
      <c r="I9983" t="b">
        <v>0</v>
      </c>
      <c r="J9983" t="b">
        <v>0</v>
      </c>
      <c r="K9983" t="s">
        <v>24</v>
      </c>
      <c r="L9983" t="s">
        <v>22</v>
      </c>
      <c r="M9983">
        <v>69315.5</v>
      </c>
      <c r="O9983" t="s">
        <v>13064</v>
      </c>
    </row>
    <row r="9984" spans="1:16" x14ac:dyDescent="0.25">
      <c r="A9984" t="s">
        <v>40</v>
      </c>
      <c r="B9984" t="s">
        <v>13065</v>
      </c>
      <c r="C9984" t="s">
        <v>44</v>
      </c>
      <c r="D9984" t="s">
        <v>81</v>
      </c>
      <c r="E9984" t="s">
        <v>20</v>
      </c>
      <c r="F9984" t="b">
        <v>0</v>
      </c>
      <c r="G9984" t="s">
        <v>27</v>
      </c>
      <c r="H9984" s="4">
        <v>45792.586608796293</v>
      </c>
      <c r="I9984" t="b">
        <v>0</v>
      </c>
      <c r="J9984" t="b">
        <v>0</v>
      </c>
      <c r="K9984" t="s">
        <v>24</v>
      </c>
      <c r="L9984" t="s">
        <v>22</v>
      </c>
      <c r="M9984">
        <v>195000</v>
      </c>
      <c r="O9984" t="s">
        <v>81</v>
      </c>
      <c r="P9984" t="s">
        <v>13066</v>
      </c>
    </row>
    <row r="9985" spans="1:16" x14ac:dyDescent="0.25">
      <c r="A9985" t="s">
        <v>2</v>
      </c>
      <c r="B9985" t="s">
        <v>13067</v>
      </c>
      <c r="C9985" t="s">
        <v>579</v>
      </c>
      <c r="D9985" t="s">
        <v>3957</v>
      </c>
      <c r="E9985" t="s">
        <v>20</v>
      </c>
      <c r="F9985" t="b">
        <v>0</v>
      </c>
      <c r="G9985" t="s">
        <v>27</v>
      </c>
      <c r="H9985" s="4">
        <v>45792.586759259262</v>
      </c>
      <c r="I9985" t="b">
        <v>0</v>
      </c>
      <c r="J9985" t="b">
        <v>1</v>
      </c>
      <c r="K9985" t="s">
        <v>24</v>
      </c>
      <c r="L9985" t="s">
        <v>36</v>
      </c>
      <c r="N9985">
        <v>49.610000610351563</v>
      </c>
      <c r="O9985" t="s">
        <v>3653</v>
      </c>
      <c r="P9985" t="s">
        <v>13068</v>
      </c>
    </row>
    <row r="9986" spans="1:16" x14ac:dyDescent="0.25">
      <c r="A9986" t="s">
        <v>2</v>
      </c>
      <c r="B9986" t="s">
        <v>13069</v>
      </c>
      <c r="C9986" t="s">
        <v>39</v>
      </c>
      <c r="D9986" t="s">
        <v>2208</v>
      </c>
      <c r="E9986" t="s">
        <v>51</v>
      </c>
      <c r="F9986" t="b">
        <v>1</v>
      </c>
      <c r="G9986" t="s">
        <v>41</v>
      </c>
      <c r="H9986" s="4">
        <v>45792.587083333332</v>
      </c>
      <c r="I9986" t="b">
        <v>1</v>
      </c>
      <c r="J9986" t="b">
        <v>0</v>
      </c>
      <c r="K9986" t="s">
        <v>24</v>
      </c>
      <c r="L9986" t="s">
        <v>36</v>
      </c>
      <c r="N9986">
        <v>46</v>
      </c>
      <c r="O9986" t="s">
        <v>13070</v>
      </c>
    </row>
    <row r="9987" spans="1:16" x14ac:dyDescent="0.25">
      <c r="A9987" t="s">
        <v>40</v>
      </c>
      <c r="B9987" t="s">
        <v>13071</v>
      </c>
      <c r="C9987" t="s">
        <v>39</v>
      </c>
      <c r="D9987" t="s">
        <v>3973</v>
      </c>
      <c r="E9987" t="s">
        <v>20</v>
      </c>
      <c r="F9987" t="b">
        <v>1</v>
      </c>
      <c r="G9987" t="s">
        <v>106</v>
      </c>
      <c r="H9987" s="4">
        <v>45792.591574074067</v>
      </c>
      <c r="I9987" t="b">
        <v>0</v>
      </c>
      <c r="J9987" t="b">
        <v>0</v>
      </c>
      <c r="K9987" t="s">
        <v>106</v>
      </c>
      <c r="L9987" t="s">
        <v>36</v>
      </c>
      <c r="N9987">
        <v>75</v>
      </c>
      <c r="O9987" t="s">
        <v>123</v>
      </c>
      <c r="P9987" t="s">
        <v>13072</v>
      </c>
    </row>
    <row r="9988" spans="1:16" x14ac:dyDescent="0.25">
      <c r="A9988" t="s">
        <v>1</v>
      </c>
      <c r="B9988" t="s">
        <v>10461</v>
      </c>
      <c r="C9988" t="s">
        <v>73</v>
      </c>
      <c r="D9988" t="s">
        <v>3973</v>
      </c>
      <c r="E9988" t="s">
        <v>20</v>
      </c>
      <c r="F9988" t="b">
        <v>0</v>
      </c>
      <c r="G9988" t="s">
        <v>23</v>
      </c>
      <c r="H9988" s="4">
        <v>45792.619166666656</v>
      </c>
      <c r="I9988" t="b">
        <v>0</v>
      </c>
      <c r="J9988" t="b">
        <v>0</v>
      </c>
      <c r="K9988" t="s">
        <v>24</v>
      </c>
      <c r="L9988" t="s">
        <v>22</v>
      </c>
      <c r="M9988">
        <v>120000</v>
      </c>
      <c r="O9988" t="s">
        <v>202</v>
      </c>
      <c r="P9988" t="s">
        <v>10462</v>
      </c>
    </row>
    <row r="9989" spans="1:16" x14ac:dyDescent="0.25">
      <c r="A9989" t="s">
        <v>40</v>
      </c>
      <c r="B9989" t="s">
        <v>13073</v>
      </c>
      <c r="C9989" t="s">
        <v>167</v>
      </c>
      <c r="D9989" t="s">
        <v>3828</v>
      </c>
      <c r="E9989" t="s">
        <v>219</v>
      </c>
      <c r="F9989" t="b">
        <v>0</v>
      </c>
      <c r="G9989" t="s">
        <v>41</v>
      </c>
      <c r="H9989" s="4">
        <v>45792.628796296303</v>
      </c>
      <c r="I9989" t="b">
        <v>1</v>
      </c>
      <c r="J9989" t="b">
        <v>0</v>
      </c>
      <c r="K9989" t="s">
        <v>24</v>
      </c>
      <c r="L9989" t="s">
        <v>36</v>
      </c>
      <c r="N9989">
        <v>60</v>
      </c>
      <c r="O9989" t="s">
        <v>13074</v>
      </c>
      <c r="P9989" t="s">
        <v>13075</v>
      </c>
    </row>
    <row r="9990" spans="1:16" x14ac:dyDescent="0.25">
      <c r="A9990" t="s">
        <v>139</v>
      </c>
      <c r="B9990" t="s">
        <v>13076</v>
      </c>
      <c r="C9990" t="s">
        <v>1623</v>
      </c>
      <c r="D9990" t="s">
        <v>2208</v>
      </c>
      <c r="E9990" t="s">
        <v>20</v>
      </c>
      <c r="F9990" t="b">
        <v>0</v>
      </c>
      <c r="G9990" t="s">
        <v>23</v>
      </c>
      <c r="H9990" s="4">
        <v>45792.660856481481</v>
      </c>
      <c r="I9990" t="b">
        <v>0</v>
      </c>
      <c r="J9990" t="b">
        <v>0</v>
      </c>
      <c r="K9990" t="s">
        <v>24</v>
      </c>
      <c r="L9990" t="s">
        <v>22</v>
      </c>
      <c r="M9990">
        <v>90480</v>
      </c>
      <c r="O9990" t="s">
        <v>6767</v>
      </c>
      <c r="P9990" t="s">
        <v>338</v>
      </c>
    </row>
    <row r="9991" spans="1:16" x14ac:dyDescent="0.25">
      <c r="A9991" t="s">
        <v>2</v>
      </c>
      <c r="B9991" t="s">
        <v>307</v>
      </c>
      <c r="C9991" t="s">
        <v>2952</v>
      </c>
      <c r="D9991" t="s">
        <v>3600</v>
      </c>
      <c r="E9991" t="s">
        <v>51</v>
      </c>
      <c r="F9991" t="b">
        <v>0</v>
      </c>
      <c r="G9991" t="s">
        <v>27</v>
      </c>
      <c r="H9991" s="4">
        <v>45792.669965277782</v>
      </c>
      <c r="I9991" t="b">
        <v>0</v>
      </c>
      <c r="J9991" t="b">
        <v>1</v>
      </c>
      <c r="K9991" t="s">
        <v>24</v>
      </c>
      <c r="L9991" t="s">
        <v>36</v>
      </c>
      <c r="N9991">
        <v>80</v>
      </c>
      <c r="O9991" t="s">
        <v>3251</v>
      </c>
      <c r="P9991" t="s">
        <v>13077</v>
      </c>
    </row>
    <row r="9992" spans="1:16" x14ac:dyDescent="0.25">
      <c r="A9992" t="s">
        <v>0</v>
      </c>
      <c r="B9992" t="s">
        <v>0</v>
      </c>
      <c r="C9992" t="s">
        <v>540</v>
      </c>
      <c r="D9992" t="s">
        <v>483</v>
      </c>
      <c r="E9992" t="s">
        <v>51</v>
      </c>
      <c r="F9992" t="b">
        <v>0</v>
      </c>
      <c r="G9992" t="s">
        <v>27</v>
      </c>
      <c r="H9992" s="4">
        <v>45792.708437499998</v>
      </c>
      <c r="I9992" t="b">
        <v>1</v>
      </c>
      <c r="J9992" t="b">
        <v>1</v>
      </c>
      <c r="K9992" t="s">
        <v>24</v>
      </c>
      <c r="L9992" t="s">
        <v>36</v>
      </c>
      <c r="N9992">
        <v>37.5</v>
      </c>
      <c r="O9992" t="s">
        <v>5372</v>
      </c>
      <c r="P9992" t="s">
        <v>13078</v>
      </c>
    </row>
    <row r="9993" spans="1:16" x14ac:dyDescent="0.25">
      <c r="A9993" t="s">
        <v>1</v>
      </c>
      <c r="B9993" t="s">
        <v>13079</v>
      </c>
      <c r="C9993" t="s">
        <v>33</v>
      </c>
      <c r="D9993" t="s">
        <v>3973</v>
      </c>
      <c r="F9993" t="b">
        <v>0</v>
      </c>
      <c r="G9993" t="s">
        <v>35</v>
      </c>
      <c r="H9993" s="4">
        <v>45792.708865740737</v>
      </c>
      <c r="I9993" t="b">
        <v>0</v>
      </c>
      <c r="J9993" t="b">
        <v>0</v>
      </c>
      <c r="K9993" t="s">
        <v>24</v>
      </c>
      <c r="L9993" t="s">
        <v>36</v>
      </c>
      <c r="N9993">
        <v>57.5</v>
      </c>
      <c r="O9993" t="s">
        <v>1357</v>
      </c>
      <c r="P9993" t="s">
        <v>13080</v>
      </c>
    </row>
    <row r="9994" spans="1:16" x14ac:dyDescent="0.25">
      <c r="A9994" t="s">
        <v>2</v>
      </c>
      <c r="B9994" t="s">
        <v>13081</v>
      </c>
      <c r="C9994" t="s">
        <v>118</v>
      </c>
      <c r="D9994" t="s">
        <v>3973</v>
      </c>
      <c r="E9994" t="s">
        <v>51</v>
      </c>
      <c r="F9994" t="b">
        <v>0</v>
      </c>
      <c r="G9994" t="s">
        <v>27</v>
      </c>
      <c r="H9994" s="4">
        <v>45792.711608796293</v>
      </c>
      <c r="I9994" t="b">
        <v>1</v>
      </c>
      <c r="J9994" t="b">
        <v>0</v>
      </c>
      <c r="K9994" t="s">
        <v>24</v>
      </c>
      <c r="L9994" t="s">
        <v>36</v>
      </c>
      <c r="N9994">
        <v>47.5</v>
      </c>
      <c r="O9994" t="s">
        <v>13082</v>
      </c>
      <c r="P9994" t="s">
        <v>1035</v>
      </c>
    </row>
    <row r="9995" spans="1:16" x14ac:dyDescent="0.25">
      <c r="A9995" t="s">
        <v>2</v>
      </c>
      <c r="B9995" t="s">
        <v>701</v>
      </c>
      <c r="C9995" t="s">
        <v>39</v>
      </c>
      <c r="D9995" t="s">
        <v>3973</v>
      </c>
      <c r="E9995" t="s">
        <v>51</v>
      </c>
      <c r="F9995" t="b">
        <v>1</v>
      </c>
      <c r="G9995" t="s">
        <v>106</v>
      </c>
      <c r="H9995" s="4">
        <v>45792.716435185182</v>
      </c>
      <c r="I9995" t="b">
        <v>0</v>
      </c>
      <c r="J9995" t="b">
        <v>0</v>
      </c>
      <c r="K9995" t="s">
        <v>106</v>
      </c>
      <c r="L9995" t="s">
        <v>22</v>
      </c>
      <c r="M9995">
        <v>120000</v>
      </c>
      <c r="O9995" t="s">
        <v>13083</v>
      </c>
      <c r="P9995" t="s">
        <v>13084</v>
      </c>
    </row>
    <row r="9996" spans="1:16" x14ac:dyDescent="0.25">
      <c r="A9996" t="s">
        <v>0</v>
      </c>
      <c r="B9996" t="s">
        <v>13085</v>
      </c>
      <c r="C9996" t="s">
        <v>3616</v>
      </c>
      <c r="D9996" t="s">
        <v>3828</v>
      </c>
      <c r="E9996" t="s">
        <v>51</v>
      </c>
      <c r="F9996" t="b">
        <v>0</v>
      </c>
      <c r="G9996" t="s">
        <v>27</v>
      </c>
      <c r="H9996" s="4">
        <v>45792.750104166669</v>
      </c>
      <c r="I9996" t="b">
        <v>0</v>
      </c>
      <c r="J9996" t="b">
        <v>0</v>
      </c>
      <c r="K9996" t="s">
        <v>24</v>
      </c>
      <c r="L9996" t="s">
        <v>36</v>
      </c>
      <c r="N9996">
        <v>40</v>
      </c>
      <c r="O9996" t="s">
        <v>1172</v>
      </c>
      <c r="P9996" t="s">
        <v>280</v>
      </c>
    </row>
    <row r="9997" spans="1:16" x14ac:dyDescent="0.25">
      <c r="A9997" t="s">
        <v>1</v>
      </c>
      <c r="B9997" t="s">
        <v>11490</v>
      </c>
      <c r="C9997" t="s">
        <v>975</v>
      </c>
      <c r="D9997" t="s">
        <v>3973</v>
      </c>
      <c r="E9997" t="s">
        <v>51</v>
      </c>
      <c r="F9997" t="b">
        <v>0</v>
      </c>
      <c r="G9997" t="s">
        <v>27</v>
      </c>
      <c r="H9997" s="4">
        <v>45792.750150462962</v>
      </c>
      <c r="I9997" t="b">
        <v>0</v>
      </c>
      <c r="J9997" t="b">
        <v>0</v>
      </c>
      <c r="K9997" t="s">
        <v>24</v>
      </c>
      <c r="L9997" t="s">
        <v>36</v>
      </c>
      <c r="N9997">
        <v>47.5</v>
      </c>
      <c r="O9997" t="s">
        <v>303</v>
      </c>
      <c r="P9997" t="s">
        <v>11491</v>
      </c>
    </row>
    <row r="9998" spans="1:16" x14ac:dyDescent="0.25">
      <c r="A9998" t="s">
        <v>0</v>
      </c>
      <c r="B9998" t="s">
        <v>978</v>
      </c>
      <c r="C9998" t="s">
        <v>82</v>
      </c>
      <c r="D9998" t="s">
        <v>13086</v>
      </c>
      <c r="E9998" t="s">
        <v>20</v>
      </c>
      <c r="F9998" t="b">
        <v>0</v>
      </c>
      <c r="G9998" t="s">
        <v>27</v>
      </c>
      <c r="H9998" s="4">
        <v>45792.791724537034</v>
      </c>
      <c r="I9998" t="b">
        <v>0</v>
      </c>
      <c r="J9998" t="b">
        <v>1</v>
      </c>
      <c r="K9998" t="s">
        <v>24</v>
      </c>
      <c r="L9998" t="s">
        <v>22</v>
      </c>
      <c r="M9998">
        <v>68500</v>
      </c>
      <c r="O9998" t="s">
        <v>13087</v>
      </c>
      <c r="P9998" t="s">
        <v>13088</v>
      </c>
    </row>
    <row r="9999" spans="1:16" x14ac:dyDescent="0.25">
      <c r="A9999" t="s">
        <v>25</v>
      </c>
      <c r="B9999" t="s">
        <v>13089</v>
      </c>
      <c r="C9999" t="s">
        <v>386</v>
      </c>
      <c r="D9999" t="s">
        <v>3828</v>
      </c>
      <c r="E9999" t="s">
        <v>20</v>
      </c>
      <c r="F9999" t="b">
        <v>0</v>
      </c>
      <c r="G9999" t="s">
        <v>41</v>
      </c>
      <c r="H9999" s="4">
        <v>45792.792013888888</v>
      </c>
      <c r="I9999" t="b">
        <v>0</v>
      </c>
      <c r="J9999" t="b">
        <v>1</v>
      </c>
      <c r="K9999" t="s">
        <v>24</v>
      </c>
      <c r="L9999" t="s">
        <v>22</v>
      </c>
      <c r="M9999">
        <v>121500</v>
      </c>
      <c r="O9999" t="s">
        <v>13048</v>
      </c>
      <c r="P9999" t="s">
        <v>1057</v>
      </c>
    </row>
    <row r="10000" spans="1:16" x14ac:dyDescent="0.25">
      <c r="A10000" t="s">
        <v>28</v>
      </c>
      <c r="B10000" t="s">
        <v>13090</v>
      </c>
      <c r="C10000" t="s">
        <v>39</v>
      </c>
      <c r="D10000" t="s">
        <v>2208</v>
      </c>
      <c r="E10000" t="s">
        <v>51</v>
      </c>
      <c r="F10000" t="b">
        <v>1</v>
      </c>
      <c r="G10000" t="s">
        <v>27</v>
      </c>
      <c r="H10000" s="4">
        <v>45792.794976851852</v>
      </c>
      <c r="I10000" t="b">
        <v>1</v>
      </c>
      <c r="J10000" t="b">
        <v>0</v>
      </c>
      <c r="K10000" t="s">
        <v>24</v>
      </c>
      <c r="L10000" t="s">
        <v>36</v>
      </c>
      <c r="N10000">
        <v>45</v>
      </c>
      <c r="O10000" t="s">
        <v>13082</v>
      </c>
      <c r="P10000" t="s">
        <v>1282</v>
      </c>
    </row>
    <row r="10001" spans="1:16" x14ac:dyDescent="0.25">
      <c r="A10001" t="s">
        <v>2</v>
      </c>
      <c r="B10001" t="s">
        <v>234</v>
      </c>
      <c r="C10001" t="s">
        <v>6208</v>
      </c>
      <c r="D10001" t="s">
        <v>3828</v>
      </c>
      <c r="E10001" t="s">
        <v>20</v>
      </c>
      <c r="F10001" t="b">
        <v>0</v>
      </c>
      <c r="G10001" t="s">
        <v>27</v>
      </c>
      <c r="H10001" s="4">
        <v>45792.795011574082</v>
      </c>
      <c r="I10001" t="b">
        <v>1</v>
      </c>
      <c r="J10001" t="b">
        <v>1</v>
      </c>
      <c r="K10001" t="s">
        <v>24</v>
      </c>
      <c r="L10001" t="s">
        <v>22</v>
      </c>
      <c r="M10001">
        <v>168000</v>
      </c>
      <c r="O10001" t="s">
        <v>891</v>
      </c>
      <c r="P10001" t="s">
        <v>13091</v>
      </c>
    </row>
    <row r="10002" spans="1:16" x14ac:dyDescent="0.25">
      <c r="A10002" t="s">
        <v>2</v>
      </c>
      <c r="B10002" t="s">
        <v>583</v>
      </c>
      <c r="C10002" t="s">
        <v>624</v>
      </c>
      <c r="D10002" t="s">
        <v>2208</v>
      </c>
      <c r="E10002" t="s">
        <v>20</v>
      </c>
      <c r="F10002" t="b">
        <v>0</v>
      </c>
      <c r="G10002" t="s">
        <v>27</v>
      </c>
      <c r="H10002" s="4">
        <v>45792.795057870368</v>
      </c>
      <c r="I10002" t="b">
        <v>0</v>
      </c>
      <c r="J10002" t="b">
        <v>1</v>
      </c>
      <c r="K10002" t="s">
        <v>24</v>
      </c>
      <c r="L10002" t="s">
        <v>22</v>
      </c>
      <c r="M10002">
        <v>165500</v>
      </c>
      <c r="O10002" t="s">
        <v>7285</v>
      </c>
      <c r="P10002" t="s">
        <v>13092</v>
      </c>
    </row>
    <row r="10003" spans="1:16" x14ac:dyDescent="0.25">
      <c r="A10003" t="s">
        <v>0</v>
      </c>
      <c r="B10003" t="s">
        <v>13093</v>
      </c>
      <c r="C10003" t="s">
        <v>26</v>
      </c>
      <c r="D10003" t="s">
        <v>3828</v>
      </c>
      <c r="E10003" t="s">
        <v>20</v>
      </c>
      <c r="F10003" t="b">
        <v>0</v>
      </c>
      <c r="G10003" t="s">
        <v>27</v>
      </c>
      <c r="H10003" s="4">
        <v>45792.833460648151</v>
      </c>
      <c r="I10003" t="b">
        <v>0</v>
      </c>
      <c r="J10003" t="b">
        <v>1</v>
      </c>
      <c r="K10003" t="s">
        <v>24</v>
      </c>
      <c r="L10003" t="s">
        <v>22</v>
      </c>
      <c r="M10003">
        <v>82500</v>
      </c>
      <c r="O10003" t="s">
        <v>13094</v>
      </c>
      <c r="P10003" t="s">
        <v>1713</v>
      </c>
    </row>
    <row r="10004" spans="1:16" x14ac:dyDescent="0.25">
      <c r="A10004" t="s">
        <v>0</v>
      </c>
      <c r="B10004" t="s">
        <v>0</v>
      </c>
      <c r="C10004" t="s">
        <v>3657</v>
      </c>
      <c r="D10004" t="s">
        <v>2208</v>
      </c>
      <c r="E10004" t="s">
        <v>20</v>
      </c>
      <c r="F10004" t="b">
        <v>0</v>
      </c>
      <c r="G10004" t="s">
        <v>30</v>
      </c>
      <c r="H10004" s="4">
        <v>45792.834027777782</v>
      </c>
      <c r="I10004" t="b">
        <v>0</v>
      </c>
      <c r="J10004" t="b">
        <v>1</v>
      </c>
      <c r="K10004" t="s">
        <v>24</v>
      </c>
      <c r="L10004" t="s">
        <v>36</v>
      </c>
      <c r="N10004">
        <v>32</v>
      </c>
      <c r="O10004" t="s">
        <v>926</v>
      </c>
      <c r="P10004" t="s">
        <v>13095</v>
      </c>
    </row>
    <row r="10005" spans="1:16" x14ac:dyDescent="0.25">
      <c r="A10005" t="s">
        <v>0</v>
      </c>
      <c r="B10005" t="s">
        <v>13096</v>
      </c>
      <c r="C10005" t="s">
        <v>13097</v>
      </c>
      <c r="D10005" t="s">
        <v>3973</v>
      </c>
      <c r="F10005" t="b">
        <v>0</v>
      </c>
      <c r="G10005" t="s">
        <v>27</v>
      </c>
      <c r="H10005" s="4">
        <v>45792.834386574083</v>
      </c>
      <c r="I10005" t="b">
        <v>0</v>
      </c>
      <c r="J10005" t="b">
        <v>0</v>
      </c>
      <c r="K10005" t="s">
        <v>24</v>
      </c>
      <c r="L10005" t="s">
        <v>36</v>
      </c>
      <c r="N10005">
        <v>31.5</v>
      </c>
      <c r="O10005" t="s">
        <v>13098</v>
      </c>
    </row>
    <row r="10006" spans="1:16" x14ac:dyDescent="0.25">
      <c r="A10006" t="s">
        <v>28</v>
      </c>
      <c r="B10006" t="s">
        <v>13099</v>
      </c>
      <c r="C10006" t="s">
        <v>140</v>
      </c>
      <c r="D10006" t="s">
        <v>3828</v>
      </c>
      <c r="E10006" t="s">
        <v>20</v>
      </c>
      <c r="F10006" t="b">
        <v>0</v>
      </c>
      <c r="G10006" t="s">
        <v>35</v>
      </c>
      <c r="H10006" s="4">
        <v>45792.836226851847</v>
      </c>
      <c r="I10006" t="b">
        <v>0</v>
      </c>
      <c r="J10006" t="b">
        <v>1</v>
      </c>
      <c r="K10006" t="s">
        <v>24</v>
      </c>
      <c r="L10006" t="s">
        <v>22</v>
      </c>
      <c r="M10006">
        <v>164000</v>
      </c>
      <c r="O10006" t="s">
        <v>13100</v>
      </c>
      <c r="P10006" t="s">
        <v>13101</v>
      </c>
    </row>
    <row r="10007" spans="1:16" x14ac:dyDescent="0.25">
      <c r="A10007" t="s">
        <v>1</v>
      </c>
      <c r="B10007" t="s">
        <v>13102</v>
      </c>
      <c r="C10007" t="s">
        <v>913</v>
      </c>
      <c r="D10007" t="s">
        <v>3828</v>
      </c>
      <c r="E10007" t="s">
        <v>631</v>
      </c>
      <c r="F10007" t="b">
        <v>0</v>
      </c>
      <c r="G10007" t="s">
        <v>30</v>
      </c>
      <c r="H10007" s="4">
        <v>45792.836388888893</v>
      </c>
      <c r="I10007" t="b">
        <v>0</v>
      </c>
      <c r="J10007" t="b">
        <v>1</v>
      </c>
      <c r="K10007" t="s">
        <v>24</v>
      </c>
      <c r="L10007" t="s">
        <v>36</v>
      </c>
      <c r="N10007">
        <v>40.5</v>
      </c>
      <c r="O10007" t="s">
        <v>1009</v>
      </c>
      <c r="P10007" t="s">
        <v>13103</v>
      </c>
    </row>
    <row r="10008" spans="1:16" x14ac:dyDescent="0.25">
      <c r="A10008" t="s">
        <v>2</v>
      </c>
      <c r="B10008" t="s">
        <v>13104</v>
      </c>
      <c r="C10008" t="s">
        <v>39</v>
      </c>
      <c r="D10008" t="s">
        <v>3828</v>
      </c>
      <c r="E10008" t="s">
        <v>51</v>
      </c>
      <c r="F10008" t="b">
        <v>1</v>
      </c>
      <c r="G10008" t="s">
        <v>23</v>
      </c>
      <c r="H10008" s="4">
        <v>45792.869328703702</v>
      </c>
      <c r="I10008" t="b">
        <v>0</v>
      </c>
      <c r="J10008" t="b">
        <v>1</v>
      </c>
      <c r="K10008" t="s">
        <v>24</v>
      </c>
      <c r="L10008" t="s">
        <v>36</v>
      </c>
      <c r="N10008">
        <v>55</v>
      </c>
      <c r="O10008" t="s">
        <v>3575</v>
      </c>
      <c r="P10008" t="s">
        <v>13105</v>
      </c>
    </row>
    <row r="10009" spans="1:16" x14ac:dyDescent="0.25">
      <c r="A10009" t="s">
        <v>2</v>
      </c>
      <c r="B10009" t="s">
        <v>8985</v>
      </c>
      <c r="C10009" t="s">
        <v>203</v>
      </c>
      <c r="D10009" t="s">
        <v>3973</v>
      </c>
      <c r="E10009" t="s">
        <v>20</v>
      </c>
      <c r="F10009" t="b">
        <v>0</v>
      </c>
      <c r="G10009" t="s">
        <v>27</v>
      </c>
      <c r="H10009" s="4">
        <v>45792.878449074073</v>
      </c>
      <c r="I10009" t="b">
        <v>1</v>
      </c>
      <c r="J10009" t="b">
        <v>1</v>
      </c>
      <c r="K10009" t="s">
        <v>24</v>
      </c>
      <c r="L10009" t="s">
        <v>36</v>
      </c>
      <c r="N10009">
        <v>104.5</v>
      </c>
      <c r="O10009" t="s">
        <v>1784</v>
      </c>
      <c r="P10009" t="s">
        <v>13106</v>
      </c>
    </row>
    <row r="10010" spans="1:16" x14ac:dyDescent="0.25">
      <c r="A10010" t="s">
        <v>2</v>
      </c>
      <c r="B10010" t="s">
        <v>13107</v>
      </c>
      <c r="C10010" t="s">
        <v>13108</v>
      </c>
      <c r="D10010" t="s">
        <v>3828</v>
      </c>
      <c r="E10010" t="s">
        <v>105</v>
      </c>
      <c r="F10010" t="b">
        <v>0</v>
      </c>
      <c r="G10010" t="s">
        <v>41</v>
      </c>
      <c r="H10010" s="4">
        <v>45792.878842592603</v>
      </c>
      <c r="I10010" t="b">
        <v>0</v>
      </c>
      <c r="J10010" t="b">
        <v>1</v>
      </c>
      <c r="K10010" t="s">
        <v>24</v>
      </c>
      <c r="L10010" t="s">
        <v>22</v>
      </c>
      <c r="M10010">
        <v>105549</v>
      </c>
      <c r="O10010" t="s">
        <v>13109</v>
      </c>
      <c r="P10010" t="s">
        <v>13110</v>
      </c>
    </row>
    <row r="10011" spans="1:16" x14ac:dyDescent="0.25">
      <c r="A10011" t="s">
        <v>2</v>
      </c>
      <c r="B10011" t="s">
        <v>13111</v>
      </c>
      <c r="C10011" t="s">
        <v>82</v>
      </c>
      <c r="D10011" t="s">
        <v>3973</v>
      </c>
      <c r="E10011" t="s">
        <v>20</v>
      </c>
      <c r="F10011" t="b">
        <v>0</v>
      </c>
      <c r="G10011" t="s">
        <v>35</v>
      </c>
      <c r="H10011" s="4">
        <v>45792.879444444443</v>
      </c>
      <c r="I10011" t="b">
        <v>1</v>
      </c>
      <c r="J10011" t="b">
        <v>1</v>
      </c>
      <c r="K10011" t="s">
        <v>24</v>
      </c>
      <c r="L10011" t="s">
        <v>22</v>
      </c>
      <c r="M10011">
        <v>97330.5</v>
      </c>
      <c r="O10011" t="s">
        <v>6337</v>
      </c>
      <c r="P10011" t="s">
        <v>13112</v>
      </c>
    </row>
    <row r="10012" spans="1:16" x14ac:dyDescent="0.25">
      <c r="A10012" t="s">
        <v>0</v>
      </c>
      <c r="B10012" t="s">
        <v>13113</v>
      </c>
      <c r="C10012" t="s">
        <v>192</v>
      </c>
      <c r="D10012" t="s">
        <v>3973</v>
      </c>
      <c r="E10012" t="s">
        <v>20</v>
      </c>
      <c r="F10012" t="b">
        <v>0</v>
      </c>
      <c r="G10012" t="s">
        <v>52</v>
      </c>
      <c r="H10012" s="4">
        <v>45792.917557870373</v>
      </c>
      <c r="I10012" t="b">
        <v>1</v>
      </c>
      <c r="J10012" t="b">
        <v>0</v>
      </c>
      <c r="K10012" t="s">
        <v>24</v>
      </c>
      <c r="L10012" t="s">
        <v>36</v>
      </c>
      <c r="N10012">
        <v>57.5</v>
      </c>
      <c r="O10012" t="s">
        <v>1783</v>
      </c>
      <c r="P10012" t="s">
        <v>13114</v>
      </c>
    </row>
    <row r="10013" spans="1:16" x14ac:dyDescent="0.25">
      <c r="A10013" t="s">
        <v>1</v>
      </c>
      <c r="B10013" t="s">
        <v>13115</v>
      </c>
      <c r="C10013" t="s">
        <v>151</v>
      </c>
      <c r="D10013" t="s">
        <v>3828</v>
      </c>
      <c r="E10013" t="s">
        <v>20</v>
      </c>
      <c r="F10013" t="b">
        <v>0</v>
      </c>
      <c r="G10013" t="s">
        <v>30</v>
      </c>
      <c r="H10013" s="4">
        <v>45792.919664351852</v>
      </c>
      <c r="I10013" t="b">
        <v>0</v>
      </c>
      <c r="J10013" t="b">
        <v>1</v>
      </c>
      <c r="K10013" t="s">
        <v>24</v>
      </c>
      <c r="L10013" t="s">
        <v>22</v>
      </c>
      <c r="M10013">
        <v>90000</v>
      </c>
      <c r="O10013" t="s">
        <v>11510</v>
      </c>
      <c r="P10013" t="s">
        <v>13116</v>
      </c>
    </row>
    <row r="10014" spans="1:16" x14ac:dyDescent="0.25">
      <c r="A10014" t="s">
        <v>40</v>
      </c>
      <c r="B10014" t="s">
        <v>305</v>
      </c>
      <c r="C10014" t="s">
        <v>192</v>
      </c>
      <c r="D10014" t="s">
        <v>3828</v>
      </c>
      <c r="E10014" t="s">
        <v>51</v>
      </c>
      <c r="F10014" t="b">
        <v>0</v>
      </c>
      <c r="G10014" t="s">
        <v>27</v>
      </c>
      <c r="H10014" s="4">
        <v>45792.919976851852</v>
      </c>
      <c r="I10014" t="b">
        <v>0</v>
      </c>
      <c r="J10014" t="b">
        <v>0</v>
      </c>
      <c r="K10014" t="s">
        <v>24</v>
      </c>
      <c r="L10014" t="s">
        <v>36</v>
      </c>
      <c r="N10014">
        <v>67.5</v>
      </c>
      <c r="O10014" t="s">
        <v>13117</v>
      </c>
      <c r="P10014" t="s">
        <v>2141</v>
      </c>
    </row>
    <row r="10015" spans="1:16" x14ac:dyDescent="0.25">
      <c r="A10015" t="s">
        <v>2</v>
      </c>
      <c r="B10015" t="s">
        <v>13118</v>
      </c>
      <c r="C10015" t="s">
        <v>1914</v>
      </c>
      <c r="D10015" t="s">
        <v>3828</v>
      </c>
      <c r="E10015" t="s">
        <v>20</v>
      </c>
      <c r="F10015" t="b">
        <v>0</v>
      </c>
      <c r="G10015" t="s">
        <v>27</v>
      </c>
      <c r="H10015" s="4">
        <v>45792.920057870368</v>
      </c>
      <c r="I10015" t="b">
        <v>0</v>
      </c>
      <c r="J10015" t="b">
        <v>1</v>
      </c>
      <c r="K10015" t="s">
        <v>24</v>
      </c>
      <c r="L10015" t="s">
        <v>22</v>
      </c>
      <c r="M10015">
        <v>95000</v>
      </c>
      <c r="O10015" t="s">
        <v>12230</v>
      </c>
      <c r="P10015" t="s">
        <v>13119</v>
      </c>
    </row>
    <row r="10016" spans="1:16" x14ac:dyDescent="0.25">
      <c r="A10016" t="s">
        <v>2</v>
      </c>
      <c r="B10016" t="s">
        <v>2</v>
      </c>
      <c r="C10016" t="s">
        <v>1624</v>
      </c>
      <c r="D10016" t="s">
        <v>3828</v>
      </c>
      <c r="E10016" t="s">
        <v>20</v>
      </c>
      <c r="F10016" t="b">
        <v>0</v>
      </c>
      <c r="G10016" t="s">
        <v>41</v>
      </c>
      <c r="H10016" s="4">
        <v>45792.920405092591</v>
      </c>
      <c r="I10016" t="b">
        <v>1</v>
      </c>
      <c r="J10016" t="b">
        <v>1</v>
      </c>
      <c r="K10016" t="s">
        <v>24</v>
      </c>
      <c r="L10016" t="s">
        <v>22</v>
      </c>
      <c r="M10016">
        <v>115000</v>
      </c>
      <c r="O10016" t="s">
        <v>8047</v>
      </c>
      <c r="P10016" t="s">
        <v>2939</v>
      </c>
    </row>
    <row r="10017" spans="1:16" x14ac:dyDescent="0.25">
      <c r="A10017" t="s">
        <v>139</v>
      </c>
      <c r="B10017" t="s">
        <v>13120</v>
      </c>
      <c r="C10017" t="s">
        <v>1135</v>
      </c>
      <c r="D10017" t="s">
        <v>3973</v>
      </c>
      <c r="E10017" t="s">
        <v>20</v>
      </c>
      <c r="F10017" t="b">
        <v>0</v>
      </c>
      <c r="G10017" t="s">
        <v>27</v>
      </c>
      <c r="H10017" s="4">
        <v>45792.958460648151</v>
      </c>
      <c r="I10017" t="b">
        <v>0</v>
      </c>
      <c r="J10017" t="b">
        <v>1</v>
      </c>
      <c r="K10017" t="s">
        <v>24</v>
      </c>
      <c r="L10017" t="s">
        <v>22</v>
      </c>
      <c r="M10017">
        <v>95160</v>
      </c>
      <c r="O10017" t="s">
        <v>4194</v>
      </c>
      <c r="P10017" t="s">
        <v>13121</v>
      </c>
    </row>
    <row r="10018" spans="1:16" x14ac:dyDescent="0.25">
      <c r="A10018" t="s">
        <v>0</v>
      </c>
      <c r="B10018" t="s">
        <v>13122</v>
      </c>
      <c r="C10018" t="s">
        <v>975</v>
      </c>
      <c r="D10018" t="s">
        <v>3828</v>
      </c>
      <c r="E10018" t="s">
        <v>51</v>
      </c>
      <c r="F10018" t="b">
        <v>0</v>
      </c>
      <c r="G10018" t="s">
        <v>27</v>
      </c>
      <c r="H10018" s="4">
        <v>45792.958483796298</v>
      </c>
      <c r="I10018" t="b">
        <v>0</v>
      </c>
      <c r="J10018" t="b">
        <v>0</v>
      </c>
      <c r="K10018" t="s">
        <v>24</v>
      </c>
      <c r="L10018" t="s">
        <v>36</v>
      </c>
      <c r="N10018">
        <v>47.5</v>
      </c>
      <c r="O10018" t="s">
        <v>303</v>
      </c>
      <c r="P10018" t="s">
        <v>11491</v>
      </c>
    </row>
    <row r="10019" spans="1:16" x14ac:dyDescent="0.25">
      <c r="A10019" t="s">
        <v>0</v>
      </c>
      <c r="B10019" t="s">
        <v>3484</v>
      </c>
      <c r="C10019" t="s">
        <v>774</v>
      </c>
      <c r="D10019" t="s">
        <v>2208</v>
      </c>
      <c r="E10019" t="s">
        <v>20</v>
      </c>
      <c r="F10019" t="b">
        <v>0</v>
      </c>
      <c r="G10019" t="s">
        <v>41</v>
      </c>
      <c r="H10019" s="4">
        <v>45792.958749999998</v>
      </c>
      <c r="I10019" t="b">
        <v>0</v>
      </c>
      <c r="J10019" t="b">
        <v>1</v>
      </c>
      <c r="K10019" t="s">
        <v>24</v>
      </c>
      <c r="L10019" t="s">
        <v>22</v>
      </c>
      <c r="M10019">
        <v>137000</v>
      </c>
      <c r="O10019" t="s">
        <v>13123</v>
      </c>
      <c r="P10019" t="s">
        <v>2577</v>
      </c>
    </row>
    <row r="10020" spans="1:16" x14ac:dyDescent="0.25">
      <c r="A10020" t="s">
        <v>0</v>
      </c>
      <c r="B10020" t="s">
        <v>10002</v>
      </c>
      <c r="C10020" t="s">
        <v>167</v>
      </c>
      <c r="D10020" t="s">
        <v>3957</v>
      </c>
      <c r="E10020" t="s">
        <v>34</v>
      </c>
      <c r="F10020" t="b">
        <v>0</v>
      </c>
      <c r="G10020" t="s">
        <v>35</v>
      </c>
      <c r="H10020" s="4">
        <v>45792.958969907413</v>
      </c>
      <c r="I10020" t="b">
        <v>0</v>
      </c>
      <c r="J10020" t="b">
        <v>1</v>
      </c>
      <c r="K10020" t="s">
        <v>24</v>
      </c>
      <c r="L10020" t="s">
        <v>36</v>
      </c>
      <c r="N10020">
        <v>57.060001373291023</v>
      </c>
      <c r="O10020" t="s">
        <v>10003</v>
      </c>
      <c r="P10020" t="s">
        <v>706</v>
      </c>
    </row>
    <row r="10021" spans="1:16" x14ac:dyDescent="0.25">
      <c r="A10021" t="s">
        <v>0</v>
      </c>
      <c r="B10021" t="s">
        <v>731</v>
      </c>
      <c r="C10021" t="s">
        <v>945</v>
      </c>
      <c r="D10021" t="s">
        <v>3957</v>
      </c>
      <c r="E10021" t="s">
        <v>34</v>
      </c>
      <c r="F10021" t="b">
        <v>0</v>
      </c>
      <c r="G10021" t="s">
        <v>30</v>
      </c>
      <c r="H10021" s="4">
        <v>45792.959004629629</v>
      </c>
      <c r="I10021" t="b">
        <v>1</v>
      </c>
      <c r="J10021" t="b">
        <v>0</v>
      </c>
      <c r="K10021" t="s">
        <v>24</v>
      </c>
      <c r="L10021" t="s">
        <v>36</v>
      </c>
      <c r="N10021">
        <v>25.2400016784668</v>
      </c>
      <c r="O10021" t="s">
        <v>3668</v>
      </c>
      <c r="P10021" t="s">
        <v>119</v>
      </c>
    </row>
    <row r="10022" spans="1:16" x14ac:dyDescent="0.25">
      <c r="A10022" t="s">
        <v>0</v>
      </c>
      <c r="B10022" t="s">
        <v>3168</v>
      </c>
      <c r="C10022" t="s">
        <v>704</v>
      </c>
      <c r="D10022" t="s">
        <v>2208</v>
      </c>
      <c r="E10022" t="s">
        <v>20</v>
      </c>
      <c r="F10022" t="b">
        <v>0</v>
      </c>
      <c r="G10022" t="s">
        <v>30</v>
      </c>
      <c r="H10022" s="4">
        <v>45792.959004629629</v>
      </c>
      <c r="I10022" t="b">
        <v>0</v>
      </c>
      <c r="J10022" t="b">
        <v>0</v>
      </c>
      <c r="K10022" t="s">
        <v>24</v>
      </c>
      <c r="L10022" t="s">
        <v>22</v>
      </c>
      <c r="M10022">
        <v>104000</v>
      </c>
      <c r="O10022" t="s">
        <v>926</v>
      </c>
      <c r="P10022" t="s">
        <v>1297</v>
      </c>
    </row>
    <row r="10023" spans="1:16" x14ac:dyDescent="0.25">
      <c r="A10023" t="s">
        <v>0</v>
      </c>
      <c r="B10023" t="s">
        <v>0</v>
      </c>
      <c r="C10023" t="s">
        <v>1985</v>
      </c>
      <c r="D10023" t="s">
        <v>3828</v>
      </c>
      <c r="E10023" t="s">
        <v>20</v>
      </c>
      <c r="F10023" t="b">
        <v>0</v>
      </c>
      <c r="G10023" t="s">
        <v>27</v>
      </c>
      <c r="H10023" s="4">
        <v>45793.000104166669</v>
      </c>
      <c r="I10023" t="b">
        <v>0</v>
      </c>
      <c r="J10023" t="b">
        <v>1</v>
      </c>
      <c r="K10023" t="s">
        <v>24</v>
      </c>
      <c r="L10023" t="s">
        <v>36</v>
      </c>
      <c r="N10023">
        <v>31.135000228881839</v>
      </c>
      <c r="O10023" t="s">
        <v>1630</v>
      </c>
      <c r="P10023" t="s">
        <v>13124</v>
      </c>
    </row>
    <row r="10024" spans="1:16" x14ac:dyDescent="0.25">
      <c r="A10024" t="s">
        <v>0</v>
      </c>
      <c r="B10024" t="s">
        <v>13125</v>
      </c>
      <c r="C10024" t="s">
        <v>805</v>
      </c>
      <c r="D10024" t="s">
        <v>5535</v>
      </c>
      <c r="E10024" t="s">
        <v>20</v>
      </c>
      <c r="F10024" t="b">
        <v>0</v>
      </c>
      <c r="G10024" t="s">
        <v>27</v>
      </c>
      <c r="H10024" s="4">
        <v>45793.000104166669</v>
      </c>
      <c r="I10024" t="b">
        <v>0</v>
      </c>
      <c r="J10024" t="b">
        <v>1</v>
      </c>
      <c r="K10024" t="s">
        <v>24</v>
      </c>
      <c r="L10024" t="s">
        <v>22</v>
      </c>
      <c r="M10024">
        <v>108267</v>
      </c>
      <c r="O10024" t="s">
        <v>802</v>
      </c>
      <c r="P10024" t="s">
        <v>767</v>
      </c>
    </row>
    <row r="10025" spans="1:16" x14ac:dyDescent="0.25">
      <c r="A10025" t="s">
        <v>0</v>
      </c>
      <c r="B10025" t="s">
        <v>13126</v>
      </c>
      <c r="C10025" t="s">
        <v>49</v>
      </c>
      <c r="D10025" t="s">
        <v>4014</v>
      </c>
      <c r="E10025" t="s">
        <v>20</v>
      </c>
      <c r="F10025" t="b">
        <v>0</v>
      </c>
      <c r="G10025" t="s">
        <v>41</v>
      </c>
      <c r="H10025" s="4">
        <v>45793.000347222223</v>
      </c>
      <c r="I10025" t="b">
        <v>0</v>
      </c>
      <c r="J10025" t="b">
        <v>1</v>
      </c>
      <c r="K10025" t="s">
        <v>24</v>
      </c>
      <c r="L10025" t="s">
        <v>22</v>
      </c>
      <c r="M10025">
        <v>112569.5</v>
      </c>
      <c r="O10025" t="s">
        <v>13127</v>
      </c>
      <c r="P10025" t="s">
        <v>204</v>
      </c>
    </row>
    <row r="10026" spans="1:16" x14ac:dyDescent="0.25">
      <c r="A10026" t="s">
        <v>1</v>
      </c>
      <c r="B10026" t="s">
        <v>13128</v>
      </c>
      <c r="C10026" t="s">
        <v>1240</v>
      </c>
      <c r="D10026" t="s">
        <v>5535</v>
      </c>
      <c r="E10026" t="s">
        <v>20</v>
      </c>
      <c r="F10026" t="b">
        <v>0</v>
      </c>
      <c r="G10026" t="s">
        <v>27</v>
      </c>
      <c r="H10026" s="4">
        <v>45793.000983796293</v>
      </c>
      <c r="I10026" t="b">
        <v>0</v>
      </c>
      <c r="J10026" t="b">
        <v>0</v>
      </c>
      <c r="K10026" t="s">
        <v>24</v>
      </c>
      <c r="L10026" t="s">
        <v>22</v>
      </c>
      <c r="M10026">
        <v>167323</v>
      </c>
      <c r="O10026" t="s">
        <v>2239</v>
      </c>
      <c r="P10026" t="s">
        <v>13129</v>
      </c>
    </row>
    <row r="10027" spans="1:16" x14ac:dyDescent="0.25">
      <c r="A10027" t="s">
        <v>1</v>
      </c>
      <c r="B10027" t="s">
        <v>264</v>
      </c>
      <c r="C10027" t="s">
        <v>13130</v>
      </c>
      <c r="D10027" t="s">
        <v>4014</v>
      </c>
      <c r="E10027" t="s">
        <v>20</v>
      </c>
      <c r="F10027" t="b">
        <v>0</v>
      </c>
      <c r="G10027" t="s">
        <v>30</v>
      </c>
      <c r="H10027" s="4">
        <v>45793.003055555557</v>
      </c>
      <c r="I10027" t="b">
        <v>1</v>
      </c>
      <c r="J10027" t="b">
        <v>0</v>
      </c>
      <c r="K10027" t="s">
        <v>24</v>
      </c>
      <c r="L10027" t="s">
        <v>22</v>
      </c>
      <c r="M10027">
        <v>130000</v>
      </c>
      <c r="O10027" t="s">
        <v>13131</v>
      </c>
      <c r="P10027" t="s">
        <v>13132</v>
      </c>
    </row>
    <row r="10028" spans="1:16" x14ac:dyDescent="0.25">
      <c r="A10028" t="s">
        <v>28</v>
      </c>
      <c r="B10028" t="s">
        <v>28</v>
      </c>
      <c r="C10028" t="s">
        <v>1096</v>
      </c>
      <c r="D10028" t="s">
        <v>4014</v>
      </c>
      <c r="E10028" t="s">
        <v>20</v>
      </c>
      <c r="F10028" t="b">
        <v>0</v>
      </c>
      <c r="G10028" t="s">
        <v>27</v>
      </c>
      <c r="H10028" s="4">
        <v>45793.003310185188</v>
      </c>
      <c r="I10028" t="b">
        <v>0</v>
      </c>
      <c r="J10028" t="b">
        <v>1</v>
      </c>
      <c r="K10028" t="s">
        <v>24</v>
      </c>
      <c r="L10028" t="s">
        <v>22</v>
      </c>
      <c r="M10028">
        <v>110000</v>
      </c>
      <c r="O10028" t="s">
        <v>3602</v>
      </c>
      <c r="P10028" t="s">
        <v>13133</v>
      </c>
    </row>
    <row r="10029" spans="1:16" x14ac:dyDescent="0.25">
      <c r="A10029" t="s">
        <v>89</v>
      </c>
      <c r="B10029" t="s">
        <v>4041</v>
      </c>
      <c r="C10029" t="s">
        <v>39</v>
      </c>
      <c r="D10029" t="s">
        <v>4014</v>
      </c>
      <c r="E10029" t="s">
        <v>20</v>
      </c>
      <c r="F10029" t="b">
        <v>1</v>
      </c>
      <c r="G10029" t="s">
        <v>90</v>
      </c>
      <c r="H10029" s="4">
        <v>45793.0075</v>
      </c>
      <c r="I10029" t="b">
        <v>1</v>
      </c>
      <c r="J10029" t="b">
        <v>0</v>
      </c>
      <c r="K10029" t="s">
        <v>90</v>
      </c>
      <c r="L10029" t="s">
        <v>22</v>
      </c>
      <c r="M10029">
        <v>220000</v>
      </c>
      <c r="O10029" t="s">
        <v>4052</v>
      </c>
      <c r="P10029" t="s">
        <v>12503</v>
      </c>
    </row>
    <row r="10030" spans="1:16" x14ac:dyDescent="0.25">
      <c r="A10030" t="s">
        <v>89</v>
      </c>
      <c r="B10030" t="s">
        <v>13134</v>
      </c>
      <c r="C10030" t="s">
        <v>39</v>
      </c>
      <c r="D10030" t="s">
        <v>4014</v>
      </c>
      <c r="E10030" t="s">
        <v>20</v>
      </c>
      <c r="F10030" t="b">
        <v>1</v>
      </c>
      <c r="G10030" t="s">
        <v>106</v>
      </c>
      <c r="H10030" s="4">
        <v>45793.008310185192</v>
      </c>
      <c r="I10030" t="b">
        <v>0</v>
      </c>
      <c r="J10030" t="b">
        <v>1</v>
      </c>
      <c r="K10030" t="s">
        <v>106</v>
      </c>
      <c r="L10030" t="s">
        <v>22</v>
      </c>
      <c r="M10030">
        <v>200000</v>
      </c>
      <c r="O10030" t="s">
        <v>7473</v>
      </c>
      <c r="P10030" t="s">
        <v>13135</v>
      </c>
    </row>
    <row r="10031" spans="1:16" x14ac:dyDescent="0.25">
      <c r="A10031" t="s">
        <v>89</v>
      </c>
      <c r="B10031" t="s">
        <v>13136</v>
      </c>
      <c r="C10031" t="s">
        <v>39</v>
      </c>
      <c r="D10031" t="s">
        <v>4014</v>
      </c>
      <c r="E10031" t="s">
        <v>20</v>
      </c>
      <c r="F10031" t="b">
        <v>1</v>
      </c>
      <c r="G10031" t="s">
        <v>106</v>
      </c>
      <c r="H10031" s="4">
        <v>45793.008344907408</v>
      </c>
      <c r="I10031" t="b">
        <v>0</v>
      </c>
      <c r="J10031" t="b">
        <v>1</v>
      </c>
      <c r="K10031" t="s">
        <v>106</v>
      </c>
      <c r="L10031" t="s">
        <v>22</v>
      </c>
      <c r="M10031">
        <v>50000</v>
      </c>
      <c r="O10031" t="s">
        <v>7473</v>
      </c>
      <c r="P10031" t="s">
        <v>13137</v>
      </c>
    </row>
    <row r="10032" spans="1:16" x14ac:dyDescent="0.25">
      <c r="A10032" t="s">
        <v>0</v>
      </c>
      <c r="B10032" t="s">
        <v>13138</v>
      </c>
      <c r="C10032" t="s">
        <v>2318</v>
      </c>
      <c r="D10032" t="s">
        <v>2208</v>
      </c>
      <c r="E10032" t="s">
        <v>20</v>
      </c>
      <c r="F10032" t="b">
        <v>0</v>
      </c>
      <c r="G10032" t="s">
        <v>27</v>
      </c>
      <c r="H10032" s="4">
        <v>45793.041932870372</v>
      </c>
      <c r="I10032" t="b">
        <v>0</v>
      </c>
      <c r="J10032" t="b">
        <v>0</v>
      </c>
      <c r="K10032" t="s">
        <v>24</v>
      </c>
      <c r="L10032" t="s">
        <v>22</v>
      </c>
      <c r="M10032">
        <v>188211.28125</v>
      </c>
      <c r="O10032" t="s">
        <v>13139</v>
      </c>
      <c r="P10032" t="s">
        <v>13140</v>
      </c>
    </row>
    <row r="10033" spans="1:16" x14ac:dyDescent="0.25">
      <c r="A10033" t="s">
        <v>0</v>
      </c>
      <c r="B10033" t="s">
        <v>13141</v>
      </c>
      <c r="C10033" t="s">
        <v>76</v>
      </c>
      <c r="D10033" t="s">
        <v>3957</v>
      </c>
      <c r="E10033" t="s">
        <v>20</v>
      </c>
      <c r="F10033" t="b">
        <v>0</v>
      </c>
      <c r="G10033" t="s">
        <v>41</v>
      </c>
      <c r="H10033" s="4">
        <v>45793.042129629634</v>
      </c>
      <c r="I10033" t="b">
        <v>0</v>
      </c>
      <c r="J10033" t="b">
        <v>1</v>
      </c>
      <c r="K10033" t="s">
        <v>24</v>
      </c>
      <c r="L10033" t="s">
        <v>36</v>
      </c>
      <c r="N10033">
        <v>22.694999694824219</v>
      </c>
      <c r="O10033" t="s">
        <v>11359</v>
      </c>
      <c r="P10033" t="s">
        <v>2028</v>
      </c>
    </row>
    <row r="10034" spans="1:16" x14ac:dyDescent="0.25">
      <c r="A10034" t="s">
        <v>0</v>
      </c>
      <c r="B10034" t="s">
        <v>13142</v>
      </c>
      <c r="C10034" t="s">
        <v>167</v>
      </c>
      <c r="D10034" t="s">
        <v>3828</v>
      </c>
      <c r="E10034" t="s">
        <v>20</v>
      </c>
      <c r="F10034" t="b">
        <v>0</v>
      </c>
      <c r="G10034" t="s">
        <v>35</v>
      </c>
      <c r="H10034" s="4">
        <v>45793.042199074072</v>
      </c>
      <c r="I10034" t="b">
        <v>0</v>
      </c>
      <c r="J10034" t="b">
        <v>0</v>
      </c>
      <c r="K10034" t="s">
        <v>24</v>
      </c>
      <c r="L10034" t="s">
        <v>22</v>
      </c>
      <c r="M10034">
        <v>130000</v>
      </c>
      <c r="O10034" t="s">
        <v>13143</v>
      </c>
      <c r="P10034" t="s">
        <v>13144</v>
      </c>
    </row>
    <row r="10035" spans="1:16" x14ac:dyDescent="0.25">
      <c r="A10035" t="s">
        <v>1</v>
      </c>
      <c r="B10035" t="s">
        <v>10461</v>
      </c>
      <c r="C10035" t="s">
        <v>151</v>
      </c>
      <c r="D10035" t="s">
        <v>3973</v>
      </c>
      <c r="E10035" t="s">
        <v>20</v>
      </c>
      <c r="F10035" t="b">
        <v>0</v>
      </c>
      <c r="G10035" t="s">
        <v>30</v>
      </c>
      <c r="H10035" s="4">
        <v>45793.044664351852</v>
      </c>
      <c r="I10035" t="b">
        <v>0</v>
      </c>
      <c r="J10035" t="b">
        <v>0</v>
      </c>
      <c r="K10035" t="s">
        <v>24</v>
      </c>
      <c r="L10035" t="s">
        <v>22</v>
      </c>
      <c r="M10035">
        <v>120000</v>
      </c>
      <c r="O10035" t="s">
        <v>202</v>
      </c>
      <c r="P10035" t="s">
        <v>10462</v>
      </c>
    </row>
    <row r="10036" spans="1:16" x14ac:dyDescent="0.25">
      <c r="A10036" t="s">
        <v>0</v>
      </c>
      <c r="B10036" t="s">
        <v>13145</v>
      </c>
      <c r="C10036" t="s">
        <v>1591</v>
      </c>
      <c r="D10036" t="s">
        <v>9677</v>
      </c>
      <c r="E10036" t="s">
        <v>20</v>
      </c>
      <c r="F10036" t="b">
        <v>0</v>
      </c>
      <c r="G10036" t="s">
        <v>23</v>
      </c>
      <c r="H10036" s="4">
        <v>45793.077499999999</v>
      </c>
      <c r="I10036" t="b">
        <v>0</v>
      </c>
      <c r="J10036" t="b">
        <v>1</v>
      </c>
      <c r="K10036" t="s">
        <v>24</v>
      </c>
      <c r="L10036" t="s">
        <v>36</v>
      </c>
      <c r="N10036">
        <v>40</v>
      </c>
      <c r="O10036" t="s">
        <v>13146</v>
      </c>
    </row>
    <row r="10037" spans="1:16" x14ac:dyDescent="0.25">
      <c r="A10037" t="s">
        <v>0</v>
      </c>
      <c r="B10037" t="s">
        <v>13147</v>
      </c>
      <c r="C10037" t="s">
        <v>966</v>
      </c>
      <c r="D10037" t="s">
        <v>6017</v>
      </c>
      <c r="E10037" t="s">
        <v>20</v>
      </c>
      <c r="F10037" t="b">
        <v>0</v>
      </c>
      <c r="G10037" t="s">
        <v>30</v>
      </c>
      <c r="H10037" s="4">
        <v>45793.084039351852</v>
      </c>
      <c r="I10037" t="b">
        <v>0</v>
      </c>
      <c r="J10037" t="b">
        <v>0</v>
      </c>
      <c r="K10037" t="s">
        <v>24</v>
      </c>
      <c r="L10037" t="s">
        <v>22</v>
      </c>
      <c r="M10037">
        <v>80000</v>
      </c>
      <c r="O10037" t="s">
        <v>374</v>
      </c>
      <c r="P10037" t="s">
        <v>13148</v>
      </c>
    </row>
    <row r="10038" spans="1:16" x14ac:dyDescent="0.25">
      <c r="A10038" t="s">
        <v>2</v>
      </c>
      <c r="B10038" t="s">
        <v>307</v>
      </c>
      <c r="C10038" t="s">
        <v>653</v>
      </c>
      <c r="D10038" t="s">
        <v>3828</v>
      </c>
      <c r="E10038" t="s">
        <v>20</v>
      </c>
      <c r="F10038" t="b">
        <v>0</v>
      </c>
      <c r="G10038" t="s">
        <v>27</v>
      </c>
      <c r="H10038" s="4">
        <v>45793.086712962962</v>
      </c>
      <c r="I10038" t="b">
        <v>0</v>
      </c>
      <c r="J10038" t="b">
        <v>1</v>
      </c>
      <c r="K10038" t="s">
        <v>24</v>
      </c>
      <c r="L10038" t="s">
        <v>36</v>
      </c>
      <c r="N10038">
        <v>80</v>
      </c>
      <c r="O10038" t="s">
        <v>3251</v>
      </c>
      <c r="P10038" t="s">
        <v>13077</v>
      </c>
    </row>
    <row r="10039" spans="1:16" x14ac:dyDescent="0.25">
      <c r="A10039" t="s">
        <v>0</v>
      </c>
      <c r="B10039" t="s">
        <v>281</v>
      </c>
      <c r="C10039" t="s">
        <v>82</v>
      </c>
      <c r="D10039" t="s">
        <v>2208</v>
      </c>
      <c r="E10039" t="s">
        <v>51</v>
      </c>
      <c r="F10039" t="b">
        <v>0</v>
      </c>
      <c r="G10039" t="s">
        <v>27</v>
      </c>
      <c r="H10039" s="4">
        <v>45793.250081018523</v>
      </c>
      <c r="I10039" t="b">
        <v>1</v>
      </c>
      <c r="J10039" t="b">
        <v>0</v>
      </c>
      <c r="K10039" t="s">
        <v>24</v>
      </c>
      <c r="L10039" t="s">
        <v>36</v>
      </c>
      <c r="N10039">
        <v>71</v>
      </c>
      <c r="O10039" t="s">
        <v>803</v>
      </c>
      <c r="P10039" t="s">
        <v>671</v>
      </c>
    </row>
    <row r="10040" spans="1:16" x14ac:dyDescent="0.25">
      <c r="A10040" t="s">
        <v>0</v>
      </c>
      <c r="B10040" t="s">
        <v>2353</v>
      </c>
      <c r="C10040" t="s">
        <v>459</v>
      </c>
      <c r="D10040" t="s">
        <v>9084</v>
      </c>
      <c r="E10040" t="s">
        <v>105</v>
      </c>
      <c r="F10040" t="b">
        <v>0</v>
      </c>
      <c r="G10040" t="s">
        <v>41</v>
      </c>
      <c r="H10040" s="4">
        <v>45793.250787037039</v>
      </c>
      <c r="I10040" t="b">
        <v>0</v>
      </c>
      <c r="J10040" t="b">
        <v>1</v>
      </c>
      <c r="K10040" t="s">
        <v>24</v>
      </c>
      <c r="L10040" t="s">
        <v>36</v>
      </c>
      <c r="N10040">
        <v>31</v>
      </c>
      <c r="O10040" t="s">
        <v>9084</v>
      </c>
      <c r="P10040" t="s">
        <v>204</v>
      </c>
    </row>
    <row r="10041" spans="1:16" x14ac:dyDescent="0.25">
      <c r="A10041" t="s">
        <v>0</v>
      </c>
      <c r="B10041" t="s">
        <v>0</v>
      </c>
      <c r="C10041" t="s">
        <v>945</v>
      </c>
      <c r="D10041" t="s">
        <v>3828</v>
      </c>
      <c r="E10041" t="s">
        <v>20</v>
      </c>
      <c r="F10041" t="b">
        <v>0</v>
      </c>
      <c r="G10041" t="s">
        <v>30</v>
      </c>
      <c r="H10041" s="4">
        <v>45793.251018518517</v>
      </c>
      <c r="I10041" t="b">
        <v>0</v>
      </c>
      <c r="J10041" t="b">
        <v>0</v>
      </c>
      <c r="K10041" t="s">
        <v>24</v>
      </c>
      <c r="L10041" t="s">
        <v>22</v>
      </c>
      <c r="M10041">
        <v>107500</v>
      </c>
      <c r="O10041" t="s">
        <v>13149</v>
      </c>
      <c r="P10041" t="s">
        <v>351</v>
      </c>
    </row>
    <row r="10042" spans="1:16" x14ac:dyDescent="0.25">
      <c r="A10042" t="s">
        <v>0</v>
      </c>
      <c r="B10042" t="s">
        <v>1021</v>
      </c>
      <c r="C10042" t="s">
        <v>122</v>
      </c>
      <c r="D10042" t="s">
        <v>3828</v>
      </c>
      <c r="E10042" t="s">
        <v>20</v>
      </c>
      <c r="F10042" t="b">
        <v>0</v>
      </c>
      <c r="G10042" t="s">
        <v>52</v>
      </c>
      <c r="H10042" s="4">
        <v>45793.251331018517</v>
      </c>
      <c r="I10042" t="b">
        <v>0</v>
      </c>
      <c r="J10042" t="b">
        <v>1</v>
      </c>
      <c r="K10042" t="s">
        <v>24</v>
      </c>
      <c r="L10042" t="s">
        <v>22</v>
      </c>
      <c r="M10042">
        <v>84000</v>
      </c>
      <c r="O10042" t="s">
        <v>2728</v>
      </c>
      <c r="P10042" t="s">
        <v>13150</v>
      </c>
    </row>
    <row r="10043" spans="1:16" x14ac:dyDescent="0.25">
      <c r="A10043" t="s">
        <v>0</v>
      </c>
      <c r="B10043" t="s">
        <v>0</v>
      </c>
      <c r="C10043" t="s">
        <v>376</v>
      </c>
      <c r="D10043" t="s">
        <v>3828</v>
      </c>
      <c r="E10043" t="s">
        <v>20</v>
      </c>
      <c r="F10043" t="b">
        <v>0</v>
      </c>
      <c r="G10043" t="s">
        <v>52</v>
      </c>
      <c r="H10043" s="4">
        <v>45793.251331018517</v>
      </c>
      <c r="I10043" t="b">
        <v>1</v>
      </c>
      <c r="J10043" t="b">
        <v>1</v>
      </c>
      <c r="K10043" t="s">
        <v>24</v>
      </c>
      <c r="L10043" t="s">
        <v>22</v>
      </c>
      <c r="M10043">
        <v>41561.51953125</v>
      </c>
      <c r="O10043" t="s">
        <v>13151</v>
      </c>
    </row>
    <row r="10044" spans="1:16" x14ac:dyDescent="0.25">
      <c r="A10044" t="s">
        <v>1</v>
      </c>
      <c r="B10044" t="s">
        <v>13152</v>
      </c>
      <c r="C10044" t="s">
        <v>82</v>
      </c>
      <c r="D10044" t="s">
        <v>5562</v>
      </c>
      <c r="E10044" t="s">
        <v>105</v>
      </c>
      <c r="F10044" t="b">
        <v>0</v>
      </c>
      <c r="G10044" t="s">
        <v>27</v>
      </c>
      <c r="H10044" s="4">
        <v>45793.251527777778</v>
      </c>
      <c r="I10044" t="b">
        <v>0</v>
      </c>
      <c r="J10044" t="b">
        <v>1</v>
      </c>
      <c r="K10044" t="s">
        <v>24</v>
      </c>
      <c r="L10044" t="s">
        <v>22</v>
      </c>
      <c r="M10044">
        <v>165032.5</v>
      </c>
      <c r="O10044" t="s">
        <v>5563</v>
      </c>
      <c r="P10044" t="s">
        <v>13153</v>
      </c>
    </row>
    <row r="10045" spans="1:16" x14ac:dyDescent="0.25">
      <c r="A10045" t="s">
        <v>2</v>
      </c>
      <c r="B10045" t="s">
        <v>13154</v>
      </c>
      <c r="C10045" t="s">
        <v>42</v>
      </c>
      <c r="D10045" t="s">
        <v>3970</v>
      </c>
      <c r="E10045" t="s">
        <v>20</v>
      </c>
      <c r="F10045" t="b">
        <v>0</v>
      </c>
      <c r="G10045" t="s">
        <v>41</v>
      </c>
      <c r="H10045" s="4">
        <v>45793.252928240741</v>
      </c>
      <c r="I10045" t="b">
        <v>0</v>
      </c>
      <c r="J10045" t="b">
        <v>1</v>
      </c>
      <c r="K10045" t="s">
        <v>24</v>
      </c>
      <c r="L10045" t="s">
        <v>22</v>
      </c>
      <c r="M10045">
        <v>151000</v>
      </c>
      <c r="O10045" t="s">
        <v>1883</v>
      </c>
      <c r="P10045" t="s">
        <v>13155</v>
      </c>
    </row>
    <row r="10046" spans="1:16" x14ac:dyDescent="0.25">
      <c r="A10046" t="s">
        <v>40</v>
      </c>
      <c r="B10046" t="s">
        <v>40</v>
      </c>
      <c r="C10046" t="s">
        <v>427</v>
      </c>
      <c r="D10046" t="s">
        <v>3600</v>
      </c>
      <c r="E10046" t="s">
        <v>51</v>
      </c>
      <c r="F10046" t="b">
        <v>0</v>
      </c>
      <c r="G10046" t="s">
        <v>35</v>
      </c>
      <c r="H10046" s="4">
        <v>45793.253449074073</v>
      </c>
      <c r="I10046" t="b">
        <v>1</v>
      </c>
      <c r="J10046" t="b">
        <v>0</v>
      </c>
      <c r="K10046" t="s">
        <v>24</v>
      </c>
      <c r="L10046" t="s">
        <v>36</v>
      </c>
      <c r="N10046">
        <v>65</v>
      </c>
      <c r="O10046" t="s">
        <v>156</v>
      </c>
      <c r="P10046" t="s">
        <v>13156</v>
      </c>
    </row>
    <row r="10047" spans="1:16" x14ac:dyDescent="0.25">
      <c r="A10047" t="s">
        <v>2</v>
      </c>
      <c r="B10047" t="s">
        <v>422</v>
      </c>
      <c r="C10047" t="s">
        <v>1482</v>
      </c>
      <c r="D10047" t="s">
        <v>3970</v>
      </c>
      <c r="E10047" t="s">
        <v>20</v>
      </c>
      <c r="F10047" t="b">
        <v>0</v>
      </c>
      <c r="G10047" t="s">
        <v>35</v>
      </c>
      <c r="H10047" s="4">
        <v>45793.253553240742</v>
      </c>
      <c r="I10047" t="b">
        <v>0</v>
      </c>
      <c r="J10047" t="b">
        <v>1</v>
      </c>
      <c r="K10047" t="s">
        <v>24</v>
      </c>
      <c r="L10047" t="s">
        <v>22</v>
      </c>
      <c r="M10047">
        <v>82500</v>
      </c>
      <c r="O10047" t="s">
        <v>3070</v>
      </c>
      <c r="P10047" t="s">
        <v>12971</v>
      </c>
    </row>
    <row r="10048" spans="1:16" x14ac:dyDescent="0.25">
      <c r="A10048" t="s">
        <v>40</v>
      </c>
      <c r="B10048" t="s">
        <v>474</v>
      </c>
      <c r="C10048" t="s">
        <v>2081</v>
      </c>
      <c r="D10048" t="s">
        <v>13157</v>
      </c>
      <c r="E10048" t="s">
        <v>20</v>
      </c>
      <c r="F10048" t="b">
        <v>0</v>
      </c>
      <c r="G10048" t="s">
        <v>30</v>
      </c>
      <c r="H10048" s="4">
        <v>45793.254548611112</v>
      </c>
      <c r="I10048" t="b">
        <v>0</v>
      </c>
      <c r="J10048" t="b">
        <v>1</v>
      </c>
      <c r="K10048" t="s">
        <v>24</v>
      </c>
      <c r="L10048" t="s">
        <v>22</v>
      </c>
      <c r="M10048">
        <v>137800</v>
      </c>
      <c r="O10048" t="s">
        <v>843</v>
      </c>
      <c r="P10048" t="s">
        <v>13158</v>
      </c>
    </row>
    <row r="10049" spans="1:16" x14ac:dyDescent="0.25">
      <c r="A10049" t="s">
        <v>1</v>
      </c>
      <c r="B10049" t="s">
        <v>2979</v>
      </c>
      <c r="C10049" t="s">
        <v>6621</v>
      </c>
      <c r="D10049" t="s">
        <v>6390</v>
      </c>
      <c r="E10049" t="s">
        <v>20</v>
      </c>
      <c r="F10049" t="b">
        <v>0</v>
      </c>
      <c r="G10049" t="s">
        <v>106</v>
      </c>
      <c r="H10049" s="4">
        <v>45793.256967592592</v>
      </c>
      <c r="I10049" t="b">
        <v>0</v>
      </c>
      <c r="J10049" t="b">
        <v>0</v>
      </c>
      <c r="K10049" t="s">
        <v>106</v>
      </c>
      <c r="L10049" t="s">
        <v>22</v>
      </c>
      <c r="M10049">
        <v>232200</v>
      </c>
      <c r="O10049" t="s">
        <v>1548</v>
      </c>
      <c r="P10049" t="s">
        <v>12649</v>
      </c>
    </row>
    <row r="10050" spans="1:16" x14ac:dyDescent="0.25">
      <c r="A10050" t="s">
        <v>1</v>
      </c>
      <c r="B10050" t="s">
        <v>2392</v>
      </c>
      <c r="C10050" t="s">
        <v>10547</v>
      </c>
      <c r="D10050" t="s">
        <v>4014</v>
      </c>
      <c r="E10050" t="s">
        <v>20</v>
      </c>
      <c r="F10050" t="b">
        <v>0</v>
      </c>
      <c r="G10050" t="s">
        <v>106</v>
      </c>
      <c r="H10050" s="4">
        <v>45793.256967592592</v>
      </c>
      <c r="I10050" t="b">
        <v>0</v>
      </c>
      <c r="J10050" t="b">
        <v>0</v>
      </c>
      <c r="K10050" t="s">
        <v>106</v>
      </c>
      <c r="L10050" t="s">
        <v>22</v>
      </c>
      <c r="M10050">
        <v>170000</v>
      </c>
      <c r="O10050" t="s">
        <v>1252</v>
      </c>
      <c r="P10050" t="s">
        <v>1253</v>
      </c>
    </row>
    <row r="10051" spans="1:16" x14ac:dyDescent="0.25">
      <c r="A10051" t="s">
        <v>2</v>
      </c>
      <c r="B10051" t="s">
        <v>2960</v>
      </c>
      <c r="C10051" t="s">
        <v>8425</v>
      </c>
      <c r="D10051" t="s">
        <v>3970</v>
      </c>
      <c r="E10051" t="s">
        <v>20</v>
      </c>
      <c r="F10051" t="b">
        <v>0</v>
      </c>
      <c r="G10051" t="s">
        <v>106</v>
      </c>
      <c r="H10051" s="4">
        <v>45793.257071759261</v>
      </c>
      <c r="I10051" t="b">
        <v>1</v>
      </c>
      <c r="J10051" t="b">
        <v>0</v>
      </c>
      <c r="K10051" t="s">
        <v>106</v>
      </c>
      <c r="L10051" t="s">
        <v>22</v>
      </c>
      <c r="M10051">
        <v>105000</v>
      </c>
      <c r="O10051" t="s">
        <v>3370</v>
      </c>
      <c r="P10051" t="s">
        <v>12804</v>
      </c>
    </row>
    <row r="10052" spans="1:16" x14ac:dyDescent="0.25">
      <c r="A10052" t="s">
        <v>2</v>
      </c>
      <c r="B10052" t="s">
        <v>2</v>
      </c>
      <c r="C10052" t="s">
        <v>10200</v>
      </c>
      <c r="D10052" t="s">
        <v>4003</v>
      </c>
      <c r="E10052" t="s">
        <v>20</v>
      </c>
      <c r="F10052" t="b">
        <v>0</v>
      </c>
      <c r="G10052" t="s">
        <v>1056</v>
      </c>
      <c r="H10052" s="4">
        <v>45793.262361111112</v>
      </c>
      <c r="I10052" t="b">
        <v>1</v>
      </c>
      <c r="J10052" t="b">
        <v>0</v>
      </c>
      <c r="K10052" t="s">
        <v>1056</v>
      </c>
      <c r="L10052" t="s">
        <v>22</v>
      </c>
      <c r="M10052">
        <v>150000</v>
      </c>
      <c r="O10052" t="s">
        <v>10201</v>
      </c>
      <c r="P10052" t="s">
        <v>2163</v>
      </c>
    </row>
    <row r="10053" spans="1:16" x14ac:dyDescent="0.25">
      <c r="A10053" t="s">
        <v>25</v>
      </c>
      <c r="B10053" t="s">
        <v>4480</v>
      </c>
      <c r="C10053" t="s">
        <v>829</v>
      </c>
      <c r="D10053" t="s">
        <v>2208</v>
      </c>
      <c r="E10053" t="s">
        <v>20</v>
      </c>
      <c r="F10053" t="b">
        <v>0</v>
      </c>
      <c r="G10053" t="s">
        <v>27</v>
      </c>
      <c r="H10053" s="4">
        <v>45793.292037037027</v>
      </c>
      <c r="I10053" t="b">
        <v>0</v>
      </c>
      <c r="J10053" t="b">
        <v>0</v>
      </c>
      <c r="K10053" t="s">
        <v>24</v>
      </c>
      <c r="L10053" t="s">
        <v>22</v>
      </c>
      <c r="M10053">
        <v>126000</v>
      </c>
      <c r="O10053" t="s">
        <v>377</v>
      </c>
      <c r="P10053" t="s">
        <v>252</v>
      </c>
    </row>
    <row r="10054" spans="1:16" x14ac:dyDescent="0.25">
      <c r="A10054" t="s">
        <v>139</v>
      </c>
      <c r="B10054" t="s">
        <v>13159</v>
      </c>
      <c r="C10054" t="s">
        <v>39</v>
      </c>
      <c r="D10054" t="s">
        <v>7434</v>
      </c>
      <c r="E10054" t="s">
        <v>20</v>
      </c>
      <c r="F10054" t="b">
        <v>1</v>
      </c>
      <c r="G10054" t="s">
        <v>8928</v>
      </c>
      <c r="H10054" s="4">
        <v>45793.318877314807</v>
      </c>
      <c r="I10054" t="b">
        <v>0</v>
      </c>
      <c r="J10054" t="b">
        <v>1</v>
      </c>
      <c r="K10054" t="s">
        <v>8928</v>
      </c>
      <c r="L10054" t="s">
        <v>22</v>
      </c>
      <c r="M10054">
        <v>111000</v>
      </c>
      <c r="O10054" t="s">
        <v>13160</v>
      </c>
      <c r="P10054" t="s">
        <v>3040</v>
      </c>
    </row>
    <row r="10055" spans="1:16" x14ac:dyDescent="0.25">
      <c r="A10055" t="s">
        <v>25</v>
      </c>
      <c r="B10055" t="s">
        <v>13161</v>
      </c>
      <c r="C10055" t="s">
        <v>395</v>
      </c>
      <c r="D10055" t="s">
        <v>2208</v>
      </c>
      <c r="E10055" t="s">
        <v>20</v>
      </c>
      <c r="F10055" t="b">
        <v>0</v>
      </c>
      <c r="G10055" t="s">
        <v>35</v>
      </c>
      <c r="H10055" s="4">
        <v>45793.334282407413</v>
      </c>
      <c r="I10055" t="b">
        <v>1</v>
      </c>
      <c r="J10055" t="b">
        <v>1</v>
      </c>
      <c r="K10055" t="s">
        <v>24</v>
      </c>
      <c r="L10055" t="s">
        <v>22</v>
      </c>
      <c r="M10055">
        <v>137500</v>
      </c>
      <c r="O10055" t="s">
        <v>123</v>
      </c>
      <c r="P10055" t="s">
        <v>13162</v>
      </c>
    </row>
    <row r="10056" spans="1:16" x14ac:dyDescent="0.25">
      <c r="A10056" t="s">
        <v>40</v>
      </c>
      <c r="B10056" t="s">
        <v>40</v>
      </c>
      <c r="C10056" t="s">
        <v>13163</v>
      </c>
      <c r="D10056" t="s">
        <v>2208</v>
      </c>
      <c r="E10056" t="s">
        <v>20</v>
      </c>
      <c r="F10056" t="b">
        <v>0</v>
      </c>
      <c r="G10056" t="s">
        <v>27</v>
      </c>
      <c r="H10056" s="4">
        <v>45793.335810185177</v>
      </c>
      <c r="I10056" t="b">
        <v>0</v>
      </c>
      <c r="J10056" t="b">
        <v>1</v>
      </c>
      <c r="K10056" t="s">
        <v>24</v>
      </c>
      <c r="L10056" t="s">
        <v>22</v>
      </c>
      <c r="M10056">
        <v>114850</v>
      </c>
      <c r="O10056" t="s">
        <v>13164</v>
      </c>
      <c r="P10056" t="s">
        <v>13165</v>
      </c>
    </row>
    <row r="10057" spans="1:16" x14ac:dyDescent="0.25">
      <c r="A10057" t="s">
        <v>0</v>
      </c>
      <c r="B10057" t="s">
        <v>0</v>
      </c>
      <c r="C10057" t="s">
        <v>646</v>
      </c>
      <c r="D10057" t="s">
        <v>5781</v>
      </c>
      <c r="E10057" t="s">
        <v>20</v>
      </c>
      <c r="F10057" t="b">
        <v>0</v>
      </c>
      <c r="G10057" t="s">
        <v>52</v>
      </c>
      <c r="H10057" s="4">
        <v>45793.376469907409</v>
      </c>
      <c r="I10057" t="b">
        <v>1</v>
      </c>
      <c r="J10057" t="b">
        <v>0</v>
      </c>
      <c r="K10057" t="s">
        <v>24</v>
      </c>
      <c r="L10057" t="s">
        <v>36</v>
      </c>
      <c r="N10057">
        <v>50</v>
      </c>
      <c r="O10057" t="s">
        <v>13166</v>
      </c>
      <c r="P10057" t="s">
        <v>13167</v>
      </c>
    </row>
    <row r="10058" spans="1:16" x14ac:dyDescent="0.25">
      <c r="A10058" t="s">
        <v>1</v>
      </c>
      <c r="B10058" t="s">
        <v>13168</v>
      </c>
      <c r="C10058" t="s">
        <v>316</v>
      </c>
      <c r="D10058" t="s">
        <v>3970</v>
      </c>
      <c r="E10058" t="s">
        <v>20</v>
      </c>
      <c r="F10058" t="b">
        <v>0</v>
      </c>
      <c r="G10058" t="s">
        <v>35</v>
      </c>
      <c r="H10058" s="4">
        <v>45793.376944444448</v>
      </c>
      <c r="I10058" t="b">
        <v>0</v>
      </c>
      <c r="J10058" t="b">
        <v>1</v>
      </c>
      <c r="K10058" t="s">
        <v>24</v>
      </c>
      <c r="L10058" t="s">
        <v>22</v>
      </c>
      <c r="M10058">
        <v>159710</v>
      </c>
      <c r="O10058" t="s">
        <v>759</v>
      </c>
      <c r="P10058" t="s">
        <v>13169</v>
      </c>
    </row>
    <row r="10059" spans="1:16" x14ac:dyDescent="0.25">
      <c r="A10059" t="s">
        <v>2</v>
      </c>
      <c r="B10059" t="s">
        <v>13170</v>
      </c>
      <c r="C10059" t="s">
        <v>24</v>
      </c>
      <c r="D10059" t="s">
        <v>4910</v>
      </c>
      <c r="E10059" t="s">
        <v>20</v>
      </c>
      <c r="F10059" t="b">
        <v>0</v>
      </c>
      <c r="G10059" t="s">
        <v>27</v>
      </c>
      <c r="H10059" s="4">
        <v>45793.377430555563</v>
      </c>
      <c r="I10059" t="b">
        <v>0</v>
      </c>
      <c r="J10059" t="b">
        <v>1</v>
      </c>
      <c r="K10059" t="s">
        <v>24</v>
      </c>
      <c r="L10059" t="s">
        <v>22</v>
      </c>
      <c r="M10059">
        <v>154000</v>
      </c>
      <c r="O10059" t="s">
        <v>2509</v>
      </c>
      <c r="P10059" t="s">
        <v>863</v>
      </c>
    </row>
    <row r="10060" spans="1:16" x14ac:dyDescent="0.25">
      <c r="A10060" t="s">
        <v>40</v>
      </c>
      <c r="B10060" t="s">
        <v>620</v>
      </c>
      <c r="C10060" t="s">
        <v>13171</v>
      </c>
      <c r="D10060" t="s">
        <v>3970</v>
      </c>
      <c r="E10060" t="s">
        <v>20</v>
      </c>
      <c r="F10060" t="b">
        <v>0</v>
      </c>
      <c r="G10060" t="s">
        <v>27</v>
      </c>
      <c r="H10060" s="4">
        <v>45793.377465277779</v>
      </c>
      <c r="I10060" t="b">
        <v>0</v>
      </c>
      <c r="J10060" t="b">
        <v>0</v>
      </c>
      <c r="K10060" t="s">
        <v>24</v>
      </c>
      <c r="L10060" t="s">
        <v>22</v>
      </c>
      <c r="M10060">
        <v>121540</v>
      </c>
      <c r="O10060" t="s">
        <v>1202</v>
      </c>
      <c r="P10060" t="s">
        <v>13172</v>
      </c>
    </row>
    <row r="10061" spans="1:16" x14ac:dyDescent="0.25">
      <c r="A10061" t="s">
        <v>40</v>
      </c>
      <c r="B10061" t="s">
        <v>9093</v>
      </c>
      <c r="C10061" t="s">
        <v>9946</v>
      </c>
      <c r="D10061" t="s">
        <v>3970</v>
      </c>
      <c r="E10061" t="s">
        <v>20</v>
      </c>
      <c r="F10061" t="b">
        <v>0</v>
      </c>
      <c r="G10061" t="s">
        <v>27</v>
      </c>
      <c r="H10061" s="4">
        <v>45793.377488425933</v>
      </c>
      <c r="I10061" t="b">
        <v>0</v>
      </c>
      <c r="J10061" t="b">
        <v>1</v>
      </c>
      <c r="K10061" t="s">
        <v>24</v>
      </c>
      <c r="L10061" t="s">
        <v>22</v>
      </c>
      <c r="M10061">
        <v>193000</v>
      </c>
      <c r="O10061" t="s">
        <v>10641</v>
      </c>
      <c r="P10061" t="s">
        <v>5569</v>
      </c>
    </row>
    <row r="10062" spans="1:16" x14ac:dyDescent="0.25">
      <c r="A10062" t="s">
        <v>0</v>
      </c>
      <c r="B10062" t="s">
        <v>13173</v>
      </c>
      <c r="C10062" t="s">
        <v>966</v>
      </c>
      <c r="D10062" t="s">
        <v>3973</v>
      </c>
      <c r="E10062" t="s">
        <v>20</v>
      </c>
      <c r="F10062" t="b">
        <v>0</v>
      </c>
      <c r="G10062" t="s">
        <v>30</v>
      </c>
      <c r="H10062" s="4">
        <v>45793.417905092603</v>
      </c>
      <c r="I10062" t="b">
        <v>0</v>
      </c>
      <c r="J10062" t="b">
        <v>1</v>
      </c>
      <c r="K10062" t="s">
        <v>24</v>
      </c>
      <c r="L10062" t="s">
        <v>22</v>
      </c>
      <c r="M10062">
        <v>141400</v>
      </c>
      <c r="O10062" t="s">
        <v>1773</v>
      </c>
      <c r="P10062" t="s">
        <v>2787</v>
      </c>
    </row>
    <row r="10063" spans="1:16" x14ac:dyDescent="0.25">
      <c r="A10063" t="s">
        <v>40</v>
      </c>
      <c r="B10063" t="s">
        <v>12942</v>
      </c>
      <c r="C10063" t="s">
        <v>238</v>
      </c>
      <c r="D10063" t="s">
        <v>3970</v>
      </c>
      <c r="E10063" t="s">
        <v>20</v>
      </c>
      <c r="F10063" t="b">
        <v>0</v>
      </c>
      <c r="G10063" t="s">
        <v>41</v>
      </c>
      <c r="H10063" s="4">
        <v>45793.419722222221</v>
      </c>
      <c r="I10063" t="b">
        <v>0</v>
      </c>
      <c r="J10063" t="b">
        <v>1</v>
      </c>
      <c r="K10063" t="s">
        <v>24</v>
      </c>
      <c r="L10063" t="s">
        <v>22</v>
      </c>
      <c r="M10063">
        <v>193000</v>
      </c>
      <c r="O10063" t="s">
        <v>10641</v>
      </c>
      <c r="P10063" t="s">
        <v>12943</v>
      </c>
    </row>
    <row r="10064" spans="1:16" x14ac:dyDescent="0.25">
      <c r="A10064" t="s">
        <v>2</v>
      </c>
      <c r="B10064" t="s">
        <v>506</v>
      </c>
      <c r="C10064" t="s">
        <v>12938</v>
      </c>
      <c r="D10064" t="s">
        <v>2208</v>
      </c>
      <c r="E10064" t="s">
        <v>34</v>
      </c>
      <c r="F10064" t="b">
        <v>0</v>
      </c>
      <c r="G10064" t="s">
        <v>52</v>
      </c>
      <c r="H10064" s="4">
        <v>45793.421180555553</v>
      </c>
      <c r="I10064" t="b">
        <v>0</v>
      </c>
      <c r="J10064" t="b">
        <v>1</v>
      </c>
      <c r="K10064" t="s">
        <v>24</v>
      </c>
      <c r="L10064" t="s">
        <v>22</v>
      </c>
      <c r="M10064">
        <v>135000</v>
      </c>
      <c r="O10064" t="s">
        <v>428</v>
      </c>
      <c r="P10064" t="s">
        <v>13174</v>
      </c>
    </row>
    <row r="10065" spans="1:16" x14ac:dyDescent="0.25">
      <c r="A10065" t="s">
        <v>0</v>
      </c>
      <c r="B10065" t="s">
        <v>13175</v>
      </c>
      <c r="C10065" t="s">
        <v>3221</v>
      </c>
      <c r="D10065" t="s">
        <v>3957</v>
      </c>
      <c r="E10065" t="s">
        <v>34</v>
      </c>
      <c r="F10065" t="b">
        <v>0</v>
      </c>
      <c r="G10065" t="s">
        <v>23</v>
      </c>
      <c r="H10065" s="4">
        <v>45793.457256944443</v>
      </c>
      <c r="I10065" t="b">
        <v>0</v>
      </c>
      <c r="J10065" t="b">
        <v>0</v>
      </c>
      <c r="K10065" t="s">
        <v>24</v>
      </c>
      <c r="L10065" t="s">
        <v>36</v>
      </c>
      <c r="N10065">
        <v>37.5</v>
      </c>
      <c r="O10065" t="s">
        <v>13176</v>
      </c>
      <c r="P10065" t="s">
        <v>13177</v>
      </c>
    </row>
    <row r="10066" spans="1:16" x14ac:dyDescent="0.25">
      <c r="A10066" t="s">
        <v>0</v>
      </c>
      <c r="B10066" t="s">
        <v>1174</v>
      </c>
      <c r="C10066" t="s">
        <v>231</v>
      </c>
      <c r="D10066" t="s">
        <v>3957</v>
      </c>
      <c r="E10066" t="s">
        <v>34</v>
      </c>
      <c r="F10066" t="b">
        <v>0</v>
      </c>
      <c r="G10066" t="s">
        <v>23</v>
      </c>
      <c r="H10066" s="4">
        <v>45793.457349537042</v>
      </c>
      <c r="I10066" t="b">
        <v>1</v>
      </c>
      <c r="J10066" t="b">
        <v>0</v>
      </c>
      <c r="K10066" t="s">
        <v>24</v>
      </c>
      <c r="L10066" t="s">
        <v>36</v>
      </c>
      <c r="N10066">
        <v>22.694999694824219</v>
      </c>
      <c r="O10066" t="s">
        <v>13178</v>
      </c>
      <c r="P10066" t="s">
        <v>280</v>
      </c>
    </row>
    <row r="10067" spans="1:16" x14ac:dyDescent="0.25">
      <c r="A10067" t="s">
        <v>25</v>
      </c>
      <c r="B10067" t="s">
        <v>13179</v>
      </c>
      <c r="C10067" t="s">
        <v>278</v>
      </c>
      <c r="D10067" t="s">
        <v>3957</v>
      </c>
      <c r="E10067" t="s">
        <v>34</v>
      </c>
      <c r="F10067" t="b">
        <v>0</v>
      </c>
      <c r="G10067" t="s">
        <v>23</v>
      </c>
      <c r="H10067" s="4">
        <v>45793.457349537042</v>
      </c>
      <c r="I10067" t="b">
        <v>0</v>
      </c>
      <c r="J10067" t="b">
        <v>0</v>
      </c>
      <c r="K10067" t="s">
        <v>24</v>
      </c>
      <c r="L10067" t="s">
        <v>36</v>
      </c>
      <c r="N10067">
        <v>22.694999694824219</v>
      </c>
      <c r="O10067" t="s">
        <v>13180</v>
      </c>
      <c r="P10067" t="s">
        <v>1671</v>
      </c>
    </row>
    <row r="10068" spans="1:16" x14ac:dyDescent="0.25">
      <c r="A10068" t="s">
        <v>0</v>
      </c>
      <c r="B10068" t="s">
        <v>13181</v>
      </c>
      <c r="C10068" t="s">
        <v>82</v>
      </c>
      <c r="D10068" t="s">
        <v>3957</v>
      </c>
      <c r="E10068" t="s">
        <v>34</v>
      </c>
      <c r="F10068" t="b">
        <v>0</v>
      </c>
      <c r="G10068" t="s">
        <v>27</v>
      </c>
      <c r="H10068" s="4">
        <v>45793.458599537043</v>
      </c>
      <c r="I10068" t="b">
        <v>0</v>
      </c>
      <c r="J10068" t="b">
        <v>1</v>
      </c>
      <c r="K10068" t="s">
        <v>24</v>
      </c>
      <c r="L10068" t="s">
        <v>36</v>
      </c>
      <c r="N10068">
        <v>27.979999542236332</v>
      </c>
      <c r="O10068" t="s">
        <v>1427</v>
      </c>
      <c r="P10068" t="s">
        <v>13182</v>
      </c>
    </row>
    <row r="10069" spans="1:16" x14ac:dyDescent="0.25">
      <c r="A10069" t="s">
        <v>0</v>
      </c>
      <c r="B10069" t="s">
        <v>1174</v>
      </c>
      <c r="C10069" t="s">
        <v>475</v>
      </c>
      <c r="D10069" t="s">
        <v>3957</v>
      </c>
      <c r="E10069" t="s">
        <v>34</v>
      </c>
      <c r="F10069" t="b">
        <v>0</v>
      </c>
      <c r="G10069" t="s">
        <v>27</v>
      </c>
      <c r="H10069" s="4">
        <v>45793.458935185183</v>
      </c>
      <c r="I10069" t="b">
        <v>0</v>
      </c>
      <c r="J10069" t="b">
        <v>0</v>
      </c>
      <c r="K10069" t="s">
        <v>24</v>
      </c>
      <c r="L10069" t="s">
        <v>36</v>
      </c>
      <c r="N10069">
        <v>26.389999389648441</v>
      </c>
      <c r="O10069" t="s">
        <v>1567</v>
      </c>
      <c r="P10069" t="s">
        <v>3379</v>
      </c>
    </row>
    <row r="10070" spans="1:16" x14ac:dyDescent="0.25">
      <c r="A10070" t="s">
        <v>0</v>
      </c>
      <c r="B10070" t="s">
        <v>13183</v>
      </c>
      <c r="C10070" t="s">
        <v>10377</v>
      </c>
      <c r="D10070" t="s">
        <v>3957</v>
      </c>
      <c r="E10070" t="s">
        <v>34</v>
      </c>
      <c r="F10070" t="b">
        <v>0</v>
      </c>
      <c r="G10070" t="s">
        <v>35</v>
      </c>
      <c r="H10070" s="4">
        <v>45793.459282407413</v>
      </c>
      <c r="I10070" t="b">
        <v>0</v>
      </c>
      <c r="J10070" t="b">
        <v>1</v>
      </c>
      <c r="K10070" t="s">
        <v>24</v>
      </c>
      <c r="L10070" t="s">
        <v>36</v>
      </c>
      <c r="N10070">
        <v>19.5</v>
      </c>
      <c r="O10070" t="s">
        <v>13184</v>
      </c>
      <c r="P10070" t="s">
        <v>2999</v>
      </c>
    </row>
    <row r="10071" spans="1:16" x14ac:dyDescent="0.25">
      <c r="A10071" t="s">
        <v>25</v>
      </c>
      <c r="B10071" t="s">
        <v>25</v>
      </c>
      <c r="C10071" t="s">
        <v>12688</v>
      </c>
      <c r="D10071" t="s">
        <v>13185</v>
      </c>
      <c r="E10071" t="s">
        <v>20</v>
      </c>
      <c r="F10071" t="b">
        <v>0</v>
      </c>
      <c r="G10071" t="s">
        <v>52</v>
      </c>
      <c r="H10071" s="4">
        <v>45793.459756944438</v>
      </c>
      <c r="I10071" t="b">
        <v>0</v>
      </c>
      <c r="J10071" t="b">
        <v>1</v>
      </c>
      <c r="K10071" t="s">
        <v>24</v>
      </c>
      <c r="L10071" t="s">
        <v>22</v>
      </c>
      <c r="M10071">
        <v>109100</v>
      </c>
      <c r="O10071" t="s">
        <v>13186</v>
      </c>
      <c r="P10071" t="s">
        <v>1873</v>
      </c>
    </row>
    <row r="10072" spans="1:16" x14ac:dyDescent="0.25">
      <c r="A10072" t="s">
        <v>0</v>
      </c>
      <c r="B10072" t="s">
        <v>13187</v>
      </c>
      <c r="C10072" t="s">
        <v>13188</v>
      </c>
      <c r="D10072" t="s">
        <v>3957</v>
      </c>
      <c r="E10072" t="s">
        <v>34</v>
      </c>
      <c r="F10072" t="b">
        <v>0</v>
      </c>
      <c r="G10072" t="s">
        <v>52</v>
      </c>
      <c r="H10072" s="4">
        <v>45793.459803240738</v>
      </c>
      <c r="I10072" t="b">
        <v>0</v>
      </c>
      <c r="J10072" t="b">
        <v>1</v>
      </c>
      <c r="K10072" t="s">
        <v>24</v>
      </c>
      <c r="L10072" t="s">
        <v>36</v>
      </c>
      <c r="N10072">
        <v>22.694999694824219</v>
      </c>
      <c r="O10072" t="s">
        <v>3516</v>
      </c>
      <c r="P10072" t="s">
        <v>13189</v>
      </c>
    </row>
    <row r="10073" spans="1:16" x14ac:dyDescent="0.25">
      <c r="A10073" t="s">
        <v>1</v>
      </c>
      <c r="B10073" t="s">
        <v>13190</v>
      </c>
      <c r="C10073" t="s">
        <v>83</v>
      </c>
      <c r="D10073" t="s">
        <v>3957</v>
      </c>
      <c r="E10073" t="s">
        <v>34</v>
      </c>
      <c r="F10073" t="b">
        <v>0</v>
      </c>
      <c r="G10073" t="s">
        <v>27</v>
      </c>
      <c r="H10073" s="4">
        <v>45793.460057870368</v>
      </c>
      <c r="I10073" t="b">
        <v>0</v>
      </c>
      <c r="J10073" t="b">
        <v>0</v>
      </c>
      <c r="K10073" t="s">
        <v>24</v>
      </c>
      <c r="L10073" t="s">
        <v>36</v>
      </c>
      <c r="N10073">
        <v>41.505001068115227</v>
      </c>
      <c r="O10073" t="s">
        <v>13054</v>
      </c>
    </row>
    <row r="10074" spans="1:16" x14ac:dyDescent="0.25">
      <c r="A10074" t="s">
        <v>0</v>
      </c>
      <c r="B10074" t="s">
        <v>13191</v>
      </c>
      <c r="C10074" t="s">
        <v>2713</v>
      </c>
      <c r="D10074" t="s">
        <v>4910</v>
      </c>
      <c r="E10074" t="s">
        <v>20</v>
      </c>
      <c r="F10074" t="b">
        <v>0</v>
      </c>
      <c r="G10074" t="s">
        <v>2713</v>
      </c>
      <c r="H10074" s="4">
        <v>45793.498541666668</v>
      </c>
      <c r="I10074" t="b">
        <v>0</v>
      </c>
      <c r="J10074" t="b">
        <v>0</v>
      </c>
      <c r="K10074" t="s">
        <v>2713</v>
      </c>
      <c r="L10074" t="s">
        <v>22</v>
      </c>
      <c r="M10074">
        <v>74750</v>
      </c>
      <c r="O10074" t="s">
        <v>13192</v>
      </c>
      <c r="P10074" t="s">
        <v>13193</v>
      </c>
    </row>
    <row r="10075" spans="1:16" x14ac:dyDescent="0.25">
      <c r="A10075" t="s">
        <v>2</v>
      </c>
      <c r="B10075" t="s">
        <v>117</v>
      </c>
      <c r="C10075" t="s">
        <v>140</v>
      </c>
      <c r="D10075" t="s">
        <v>2208</v>
      </c>
      <c r="E10075" t="s">
        <v>20</v>
      </c>
      <c r="F10075" t="b">
        <v>0</v>
      </c>
      <c r="G10075" t="s">
        <v>27</v>
      </c>
      <c r="H10075" s="4">
        <v>45793.502696759257</v>
      </c>
      <c r="I10075" t="b">
        <v>0</v>
      </c>
      <c r="J10075" t="b">
        <v>1</v>
      </c>
      <c r="K10075" t="s">
        <v>24</v>
      </c>
      <c r="L10075" t="s">
        <v>22</v>
      </c>
      <c r="M10075">
        <v>260634</v>
      </c>
      <c r="O10075" t="s">
        <v>341</v>
      </c>
      <c r="P10075" t="s">
        <v>13194</v>
      </c>
    </row>
    <row r="10076" spans="1:16" x14ac:dyDescent="0.25">
      <c r="A10076" t="s">
        <v>1</v>
      </c>
      <c r="B10076" t="s">
        <v>1</v>
      </c>
      <c r="C10076" t="s">
        <v>2729</v>
      </c>
      <c r="D10076" t="s">
        <v>3828</v>
      </c>
      <c r="E10076" t="s">
        <v>20</v>
      </c>
      <c r="F10076" t="b">
        <v>0</v>
      </c>
      <c r="G10076" t="s">
        <v>27</v>
      </c>
      <c r="H10076" s="4">
        <v>45793.543275462973</v>
      </c>
      <c r="I10076" t="b">
        <v>0</v>
      </c>
      <c r="J10076" t="b">
        <v>1</v>
      </c>
      <c r="K10076" t="s">
        <v>24</v>
      </c>
      <c r="L10076" t="s">
        <v>22</v>
      </c>
      <c r="M10076">
        <v>104750</v>
      </c>
      <c r="O10076" t="s">
        <v>13195</v>
      </c>
      <c r="P10076" t="s">
        <v>13196</v>
      </c>
    </row>
    <row r="10077" spans="1:16" x14ac:dyDescent="0.25">
      <c r="A10077" t="s">
        <v>1</v>
      </c>
      <c r="B10077" t="s">
        <v>13197</v>
      </c>
      <c r="C10077" t="s">
        <v>151</v>
      </c>
      <c r="D10077" t="s">
        <v>3973</v>
      </c>
      <c r="E10077" t="s">
        <v>20</v>
      </c>
      <c r="F10077" t="b">
        <v>0</v>
      </c>
      <c r="G10077" t="s">
        <v>30</v>
      </c>
      <c r="H10077" s="4">
        <v>45793.543969907398</v>
      </c>
      <c r="I10077" t="b">
        <v>0</v>
      </c>
      <c r="J10077" t="b">
        <v>1</v>
      </c>
      <c r="K10077" t="s">
        <v>24</v>
      </c>
      <c r="L10077" t="s">
        <v>22</v>
      </c>
      <c r="M10077">
        <v>122150</v>
      </c>
      <c r="O10077" t="s">
        <v>3628</v>
      </c>
      <c r="P10077" t="s">
        <v>13198</v>
      </c>
    </row>
    <row r="10078" spans="1:16" x14ac:dyDescent="0.25">
      <c r="A10078" t="s">
        <v>2</v>
      </c>
      <c r="B10078" t="s">
        <v>13199</v>
      </c>
      <c r="C10078" t="s">
        <v>365</v>
      </c>
      <c r="D10078" t="s">
        <v>3973</v>
      </c>
      <c r="E10078" t="s">
        <v>20</v>
      </c>
      <c r="F10078" t="b">
        <v>0</v>
      </c>
      <c r="G10078" t="s">
        <v>41</v>
      </c>
      <c r="H10078" s="4">
        <v>45793.54483796296</v>
      </c>
      <c r="I10078" t="b">
        <v>0</v>
      </c>
      <c r="J10078" t="b">
        <v>1</v>
      </c>
      <c r="K10078" t="s">
        <v>24</v>
      </c>
      <c r="L10078" t="s">
        <v>22</v>
      </c>
      <c r="M10078">
        <v>150000</v>
      </c>
      <c r="O10078" t="s">
        <v>483</v>
      </c>
      <c r="P10078" t="s">
        <v>13200</v>
      </c>
    </row>
    <row r="10079" spans="1:16" x14ac:dyDescent="0.25">
      <c r="A10079" t="s">
        <v>139</v>
      </c>
      <c r="B10079" t="s">
        <v>13201</v>
      </c>
      <c r="C10079" t="s">
        <v>39</v>
      </c>
      <c r="D10079" t="s">
        <v>3957</v>
      </c>
      <c r="E10079" t="s">
        <v>20</v>
      </c>
      <c r="F10079" t="b">
        <v>1</v>
      </c>
      <c r="G10079" t="s">
        <v>1247</v>
      </c>
      <c r="H10079" s="4">
        <v>45793.572743055563</v>
      </c>
      <c r="I10079" t="b">
        <v>0</v>
      </c>
      <c r="J10079" t="b">
        <v>0</v>
      </c>
      <c r="K10079" t="s">
        <v>1247</v>
      </c>
      <c r="L10079" t="s">
        <v>36</v>
      </c>
      <c r="N10079">
        <v>22.20000076293945</v>
      </c>
      <c r="O10079" t="s">
        <v>13202</v>
      </c>
      <c r="P10079" t="s">
        <v>3552</v>
      </c>
    </row>
    <row r="10080" spans="1:16" x14ac:dyDescent="0.25">
      <c r="A10080" t="s">
        <v>0</v>
      </c>
      <c r="B10080" t="s">
        <v>13203</v>
      </c>
      <c r="C10080" t="s">
        <v>203</v>
      </c>
      <c r="D10080" t="s">
        <v>3957</v>
      </c>
      <c r="E10080" t="s">
        <v>20</v>
      </c>
      <c r="F10080" t="b">
        <v>0</v>
      </c>
      <c r="G10080" t="s">
        <v>23</v>
      </c>
      <c r="H10080" s="4">
        <v>45793.582349537042</v>
      </c>
      <c r="I10080" t="b">
        <v>0</v>
      </c>
      <c r="J10080" t="b">
        <v>0</v>
      </c>
      <c r="K10080" t="s">
        <v>24</v>
      </c>
      <c r="L10080" t="s">
        <v>36</v>
      </c>
      <c r="N10080">
        <v>22.694999694824219</v>
      </c>
      <c r="O10080" t="s">
        <v>2301</v>
      </c>
      <c r="P10080" t="s">
        <v>48</v>
      </c>
    </row>
    <row r="10081" spans="1:16" x14ac:dyDescent="0.25">
      <c r="A10081" t="s">
        <v>0</v>
      </c>
      <c r="B10081" t="s">
        <v>13204</v>
      </c>
      <c r="C10081" t="s">
        <v>10779</v>
      </c>
      <c r="D10081" t="s">
        <v>3957</v>
      </c>
      <c r="E10081" t="s">
        <v>20</v>
      </c>
      <c r="F10081" t="b">
        <v>0</v>
      </c>
      <c r="G10081" t="s">
        <v>23</v>
      </c>
      <c r="H10081" s="4">
        <v>45793.582349537042</v>
      </c>
      <c r="I10081" t="b">
        <v>0</v>
      </c>
      <c r="J10081" t="b">
        <v>1</v>
      </c>
      <c r="K10081" t="s">
        <v>24</v>
      </c>
      <c r="L10081" t="s">
        <v>36</v>
      </c>
      <c r="N10081">
        <v>49.435001373291023</v>
      </c>
      <c r="O10081" t="s">
        <v>13205</v>
      </c>
      <c r="P10081" t="s">
        <v>13206</v>
      </c>
    </row>
    <row r="10082" spans="1:16" x14ac:dyDescent="0.25">
      <c r="A10082" t="s">
        <v>25</v>
      </c>
      <c r="B10082" t="s">
        <v>3917</v>
      </c>
      <c r="C10082" t="s">
        <v>3578</v>
      </c>
      <c r="D10082" t="s">
        <v>3957</v>
      </c>
      <c r="E10082" t="s">
        <v>20</v>
      </c>
      <c r="F10082" t="b">
        <v>0</v>
      </c>
      <c r="G10082" t="s">
        <v>27</v>
      </c>
      <c r="H10082" s="4">
        <v>45793.583599537043</v>
      </c>
      <c r="I10082" t="b">
        <v>1</v>
      </c>
      <c r="J10082" t="b">
        <v>0</v>
      </c>
      <c r="K10082" t="s">
        <v>24</v>
      </c>
      <c r="L10082" t="s">
        <v>36</v>
      </c>
      <c r="N10082">
        <v>27.979999542236332</v>
      </c>
      <c r="O10082" t="s">
        <v>13207</v>
      </c>
      <c r="P10082" t="s">
        <v>13208</v>
      </c>
    </row>
    <row r="10083" spans="1:16" x14ac:dyDescent="0.25">
      <c r="A10083" t="s">
        <v>1</v>
      </c>
      <c r="B10083" t="s">
        <v>12955</v>
      </c>
      <c r="C10083" t="s">
        <v>306</v>
      </c>
      <c r="D10083" t="s">
        <v>3957</v>
      </c>
      <c r="E10083" t="s">
        <v>20</v>
      </c>
      <c r="F10083" t="b">
        <v>0</v>
      </c>
      <c r="G10083" t="s">
        <v>27</v>
      </c>
      <c r="H10083" s="4">
        <v>45793.584965277783</v>
      </c>
      <c r="I10083" t="b">
        <v>0</v>
      </c>
      <c r="J10083" t="b">
        <v>0</v>
      </c>
      <c r="K10083" t="s">
        <v>24</v>
      </c>
      <c r="L10083" t="s">
        <v>36</v>
      </c>
      <c r="N10083">
        <v>41.505001068115227</v>
      </c>
      <c r="O10083" t="s">
        <v>8553</v>
      </c>
      <c r="P10083" t="s">
        <v>12957</v>
      </c>
    </row>
    <row r="10084" spans="1:16" x14ac:dyDescent="0.25">
      <c r="A10084" t="s">
        <v>2</v>
      </c>
      <c r="B10084" t="s">
        <v>873</v>
      </c>
      <c r="C10084" t="s">
        <v>427</v>
      </c>
      <c r="D10084" t="s">
        <v>3957</v>
      </c>
      <c r="E10084" t="s">
        <v>34</v>
      </c>
      <c r="F10084" t="b">
        <v>0</v>
      </c>
      <c r="G10084" t="s">
        <v>27</v>
      </c>
      <c r="H10084" s="4">
        <v>45793.586053240739</v>
      </c>
      <c r="I10084" t="b">
        <v>0</v>
      </c>
      <c r="J10084" t="b">
        <v>1</v>
      </c>
      <c r="K10084" t="s">
        <v>24</v>
      </c>
      <c r="L10084" t="s">
        <v>36</v>
      </c>
      <c r="N10084">
        <v>39.810001373291023</v>
      </c>
      <c r="O10084" t="s">
        <v>428</v>
      </c>
      <c r="P10084" t="s">
        <v>13174</v>
      </c>
    </row>
    <row r="10085" spans="1:16" x14ac:dyDescent="0.25">
      <c r="A10085" t="s">
        <v>2</v>
      </c>
      <c r="B10085" t="s">
        <v>13209</v>
      </c>
      <c r="C10085" t="s">
        <v>8982</v>
      </c>
      <c r="D10085" t="s">
        <v>3957</v>
      </c>
      <c r="E10085" t="s">
        <v>20</v>
      </c>
      <c r="F10085" t="b">
        <v>0</v>
      </c>
      <c r="G10085" t="s">
        <v>35</v>
      </c>
      <c r="H10085" s="4">
        <v>45793.586886574078</v>
      </c>
      <c r="I10085" t="b">
        <v>0</v>
      </c>
      <c r="J10085" t="b">
        <v>1</v>
      </c>
      <c r="K10085" t="s">
        <v>24</v>
      </c>
      <c r="L10085" t="s">
        <v>36</v>
      </c>
      <c r="N10085">
        <v>56.145000457763672</v>
      </c>
      <c r="O10085" t="s">
        <v>2768</v>
      </c>
      <c r="P10085" t="s">
        <v>5569</v>
      </c>
    </row>
    <row r="10086" spans="1:16" x14ac:dyDescent="0.25">
      <c r="A10086" t="s">
        <v>0</v>
      </c>
      <c r="B10086" t="s">
        <v>13210</v>
      </c>
      <c r="C10086" t="s">
        <v>39</v>
      </c>
      <c r="D10086" t="s">
        <v>2208</v>
      </c>
      <c r="E10086" t="s">
        <v>20</v>
      </c>
      <c r="F10086" t="b">
        <v>1</v>
      </c>
      <c r="G10086" t="s">
        <v>23</v>
      </c>
      <c r="H10086" s="4">
        <v>45793.62394675926</v>
      </c>
      <c r="I10086" t="b">
        <v>0</v>
      </c>
      <c r="J10086" t="b">
        <v>1</v>
      </c>
      <c r="K10086" t="s">
        <v>24</v>
      </c>
      <c r="L10086" t="s">
        <v>36</v>
      </c>
      <c r="N10086">
        <v>50</v>
      </c>
      <c r="O10086" t="s">
        <v>13211</v>
      </c>
      <c r="P10086" t="s">
        <v>13212</v>
      </c>
    </row>
    <row r="10087" spans="1:16" x14ac:dyDescent="0.25">
      <c r="A10087" t="s">
        <v>0</v>
      </c>
      <c r="B10087" t="s">
        <v>5534</v>
      </c>
      <c r="C10087" t="s">
        <v>476</v>
      </c>
      <c r="D10087" t="s">
        <v>2208</v>
      </c>
      <c r="E10087" t="s">
        <v>20</v>
      </c>
      <c r="F10087" t="b">
        <v>0</v>
      </c>
      <c r="G10087" t="s">
        <v>27</v>
      </c>
      <c r="H10087" s="4">
        <v>45793.62537037037</v>
      </c>
      <c r="I10087" t="b">
        <v>0</v>
      </c>
      <c r="J10087" t="b">
        <v>1</v>
      </c>
      <c r="K10087" t="s">
        <v>24</v>
      </c>
      <c r="L10087" t="s">
        <v>22</v>
      </c>
      <c r="M10087">
        <v>156500</v>
      </c>
      <c r="O10087" t="s">
        <v>3365</v>
      </c>
      <c r="P10087" t="s">
        <v>48</v>
      </c>
    </row>
    <row r="10088" spans="1:16" x14ac:dyDescent="0.25">
      <c r="A10088" t="s">
        <v>2</v>
      </c>
      <c r="B10088" t="s">
        <v>13213</v>
      </c>
      <c r="C10088" t="s">
        <v>1050</v>
      </c>
      <c r="D10088" t="s">
        <v>2208</v>
      </c>
      <c r="E10088" t="s">
        <v>631</v>
      </c>
      <c r="F10088" t="b">
        <v>0</v>
      </c>
      <c r="G10088" t="s">
        <v>27</v>
      </c>
      <c r="H10088" s="4">
        <v>45793.627511574072</v>
      </c>
      <c r="I10088" t="b">
        <v>0</v>
      </c>
      <c r="J10088" t="b">
        <v>0</v>
      </c>
      <c r="K10088" t="s">
        <v>24</v>
      </c>
      <c r="L10088" t="s">
        <v>36</v>
      </c>
      <c r="N10088">
        <v>20</v>
      </c>
      <c r="O10088" t="s">
        <v>3689</v>
      </c>
      <c r="P10088" t="s">
        <v>13214</v>
      </c>
    </row>
    <row r="10089" spans="1:16" x14ac:dyDescent="0.25">
      <c r="A10089" t="s">
        <v>0</v>
      </c>
      <c r="B10089" t="s">
        <v>13215</v>
      </c>
      <c r="C10089" t="s">
        <v>278</v>
      </c>
      <c r="D10089" t="s">
        <v>2208</v>
      </c>
      <c r="E10089" t="s">
        <v>20</v>
      </c>
      <c r="F10089" t="b">
        <v>0</v>
      </c>
      <c r="G10089" t="s">
        <v>23</v>
      </c>
      <c r="H10089" s="4">
        <v>45793.665613425917</v>
      </c>
      <c r="I10089" t="b">
        <v>0</v>
      </c>
      <c r="J10089" t="b">
        <v>1</v>
      </c>
      <c r="K10089" t="s">
        <v>24</v>
      </c>
      <c r="L10089" t="s">
        <v>36</v>
      </c>
      <c r="N10089">
        <v>31.5</v>
      </c>
      <c r="O10089" t="s">
        <v>289</v>
      </c>
      <c r="P10089" t="s">
        <v>13216</v>
      </c>
    </row>
    <row r="10090" spans="1:16" x14ac:dyDescent="0.25">
      <c r="A10090" t="s">
        <v>0</v>
      </c>
      <c r="B10090" t="s">
        <v>13217</v>
      </c>
      <c r="C10090" t="s">
        <v>236</v>
      </c>
      <c r="D10090" t="s">
        <v>3828</v>
      </c>
      <c r="E10090" t="s">
        <v>51</v>
      </c>
      <c r="F10090" t="b">
        <v>0</v>
      </c>
      <c r="G10090" t="s">
        <v>27</v>
      </c>
      <c r="H10090" s="4">
        <v>45793.667048611111</v>
      </c>
      <c r="I10090" t="b">
        <v>1</v>
      </c>
      <c r="J10090" t="b">
        <v>0</v>
      </c>
      <c r="K10090" t="s">
        <v>24</v>
      </c>
      <c r="L10090" t="s">
        <v>36</v>
      </c>
      <c r="N10090">
        <v>71.595001220703125</v>
      </c>
      <c r="O10090" t="s">
        <v>13218</v>
      </c>
      <c r="P10090" t="s">
        <v>13219</v>
      </c>
    </row>
    <row r="10091" spans="1:16" x14ac:dyDescent="0.25">
      <c r="A10091" t="s">
        <v>19</v>
      </c>
      <c r="B10091" t="s">
        <v>4937</v>
      </c>
      <c r="C10091" t="s">
        <v>1135</v>
      </c>
      <c r="D10091" t="s">
        <v>2208</v>
      </c>
      <c r="E10091" t="s">
        <v>20</v>
      </c>
      <c r="F10091" t="b">
        <v>0</v>
      </c>
      <c r="G10091" t="s">
        <v>27</v>
      </c>
      <c r="H10091" s="4">
        <v>45793.668298611112</v>
      </c>
      <c r="I10091" t="b">
        <v>0</v>
      </c>
      <c r="J10091" t="b">
        <v>1</v>
      </c>
      <c r="K10091" t="s">
        <v>24</v>
      </c>
      <c r="L10091" t="s">
        <v>22</v>
      </c>
      <c r="M10091">
        <v>160992</v>
      </c>
      <c r="O10091" t="s">
        <v>6767</v>
      </c>
      <c r="P10091" t="s">
        <v>149</v>
      </c>
    </row>
    <row r="10092" spans="1:16" x14ac:dyDescent="0.25">
      <c r="A10092" t="s">
        <v>2</v>
      </c>
      <c r="B10092" t="s">
        <v>389</v>
      </c>
      <c r="C10092" t="s">
        <v>425</v>
      </c>
      <c r="D10092" t="s">
        <v>3600</v>
      </c>
      <c r="E10092" t="s">
        <v>20</v>
      </c>
      <c r="F10092" t="b">
        <v>0</v>
      </c>
      <c r="G10092" t="s">
        <v>27</v>
      </c>
      <c r="H10092" s="4">
        <v>45793.669131944444</v>
      </c>
      <c r="I10092" t="b">
        <v>1</v>
      </c>
      <c r="J10092" t="b">
        <v>0</v>
      </c>
      <c r="K10092" t="s">
        <v>24</v>
      </c>
      <c r="L10092" t="s">
        <v>36</v>
      </c>
      <c r="N10092">
        <v>65</v>
      </c>
      <c r="O10092" t="s">
        <v>13220</v>
      </c>
      <c r="P10092" t="s">
        <v>3014</v>
      </c>
    </row>
    <row r="10093" spans="1:16" x14ac:dyDescent="0.25">
      <c r="A10093" t="s">
        <v>25</v>
      </c>
      <c r="B10093" t="s">
        <v>13221</v>
      </c>
      <c r="C10093" t="s">
        <v>39</v>
      </c>
      <c r="D10093" t="s">
        <v>2208</v>
      </c>
      <c r="E10093" t="s">
        <v>20</v>
      </c>
      <c r="F10093" t="b">
        <v>1</v>
      </c>
      <c r="G10093" t="s">
        <v>23</v>
      </c>
      <c r="H10093" s="4">
        <v>45793.707268518519</v>
      </c>
      <c r="I10093" t="b">
        <v>0</v>
      </c>
      <c r="J10093" t="b">
        <v>1</v>
      </c>
      <c r="K10093" t="s">
        <v>24</v>
      </c>
      <c r="L10093" t="s">
        <v>22</v>
      </c>
      <c r="M10093">
        <v>87500</v>
      </c>
      <c r="O10093" t="s">
        <v>9352</v>
      </c>
      <c r="P10093" t="s">
        <v>13222</v>
      </c>
    </row>
    <row r="10094" spans="1:16" x14ac:dyDescent="0.25">
      <c r="A10094" t="s">
        <v>0</v>
      </c>
      <c r="B10094" t="s">
        <v>13223</v>
      </c>
      <c r="C10094" t="s">
        <v>336</v>
      </c>
      <c r="D10094" t="s">
        <v>3973</v>
      </c>
      <c r="E10094" t="s">
        <v>20</v>
      </c>
      <c r="F10094" t="b">
        <v>0</v>
      </c>
      <c r="G10094" t="s">
        <v>30</v>
      </c>
      <c r="H10094" s="4">
        <v>45793.709351851852</v>
      </c>
      <c r="I10094" t="b">
        <v>0</v>
      </c>
      <c r="J10094" t="b">
        <v>1</v>
      </c>
      <c r="K10094" t="s">
        <v>24</v>
      </c>
      <c r="L10094" t="s">
        <v>36</v>
      </c>
      <c r="N10094">
        <v>28.17499923706055</v>
      </c>
      <c r="O10094" t="s">
        <v>13224</v>
      </c>
      <c r="P10094" t="s">
        <v>2149</v>
      </c>
    </row>
    <row r="10095" spans="1:16" x14ac:dyDescent="0.25">
      <c r="A10095" t="s">
        <v>191</v>
      </c>
      <c r="B10095" t="s">
        <v>13225</v>
      </c>
      <c r="C10095" t="s">
        <v>192</v>
      </c>
      <c r="D10095" t="s">
        <v>3973</v>
      </c>
      <c r="E10095" t="s">
        <v>51</v>
      </c>
      <c r="F10095" t="b">
        <v>0</v>
      </c>
      <c r="G10095" t="s">
        <v>27</v>
      </c>
      <c r="H10095" s="4">
        <v>45793.711064814823</v>
      </c>
      <c r="I10095" t="b">
        <v>1</v>
      </c>
      <c r="J10095" t="b">
        <v>0</v>
      </c>
      <c r="K10095" t="s">
        <v>24</v>
      </c>
      <c r="L10095" t="s">
        <v>36</v>
      </c>
      <c r="N10095">
        <v>50.5</v>
      </c>
      <c r="O10095" t="s">
        <v>477</v>
      </c>
      <c r="P10095" t="s">
        <v>13226</v>
      </c>
    </row>
    <row r="10096" spans="1:16" x14ac:dyDescent="0.25">
      <c r="A10096" t="s">
        <v>2</v>
      </c>
      <c r="B10096" t="s">
        <v>13227</v>
      </c>
      <c r="C10096" t="s">
        <v>2580</v>
      </c>
      <c r="D10096" t="s">
        <v>3973</v>
      </c>
      <c r="E10096" t="s">
        <v>20</v>
      </c>
      <c r="F10096" t="b">
        <v>0</v>
      </c>
      <c r="G10096" t="s">
        <v>35</v>
      </c>
      <c r="H10096" s="4">
        <v>45793.712071759262</v>
      </c>
      <c r="I10096" t="b">
        <v>0</v>
      </c>
      <c r="J10096" t="b">
        <v>0</v>
      </c>
      <c r="K10096" t="s">
        <v>24</v>
      </c>
      <c r="L10096" t="s">
        <v>22</v>
      </c>
      <c r="M10096">
        <v>150000</v>
      </c>
      <c r="O10096" t="s">
        <v>13228</v>
      </c>
      <c r="P10096" t="s">
        <v>13229</v>
      </c>
    </row>
    <row r="10097" spans="1:16" x14ac:dyDescent="0.25">
      <c r="A10097" t="s">
        <v>1</v>
      </c>
      <c r="B10097" t="s">
        <v>13230</v>
      </c>
      <c r="C10097" t="s">
        <v>49</v>
      </c>
      <c r="D10097" t="s">
        <v>81</v>
      </c>
      <c r="E10097" t="s">
        <v>20</v>
      </c>
      <c r="F10097" t="b">
        <v>0</v>
      </c>
      <c r="G10097" t="s">
        <v>41</v>
      </c>
      <c r="H10097" s="4">
        <v>45793.751747685194</v>
      </c>
      <c r="I10097" t="b">
        <v>0</v>
      </c>
      <c r="J10097" t="b">
        <v>1</v>
      </c>
      <c r="K10097" t="s">
        <v>24</v>
      </c>
      <c r="L10097" t="s">
        <v>22</v>
      </c>
      <c r="M10097">
        <v>107500</v>
      </c>
      <c r="O10097" t="s">
        <v>81</v>
      </c>
      <c r="P10097" t="s">
        <v>13231</v>
      </c>
    </row>
    <row r="10098" spans="1:16" x14ac:dyDescent="0.25">
      <c r="A10098" t="s">
        <v>40</v>
      </c>
      <c r="B10098" t="s">
        <v>6786</v>
      </c>
      <c r="C10098" t="s">
        <v>670</v>
      </c>
      <c r="D10098" t="s">
        <v>3828</v>
      </c>
      <c r="E10098" t="s">
        <v>20</v>
      </c>
      <c r="F10098" t="b">
        <v>0</v>
      </c>
      <c r="G10098" t="s">
        <v>27</v>
      </c>
      <c r="H10098" s="4">
        <v>45793.752476851849</v>
      </c>
      <c r="I10098" t="b">
        <v>0</v>
      </c>
      <c r="J10098" t="b">
        <v>0</v>
      </c>
      <c r="K10098" t="s">
        <v>24</v>
      </c>
      <c r="L10098" t="s">
        <v>22</v>
      </c>
      <c r="M10098">
        <v>147500</v>
      </c>
      <c r="O10098" t="s">
        <v>1422</v>
      </c>
      <c r="P10098" t="s">
        <v>13232</v>
      </c>
    </row>
    <row r="10099" spans="1:16" x14ac:dyDescent="0.25">
      <c r="A10099" t="s">
        <v>139</v>
      </c>
      <c r="B10099" t="s">
        <v>13233</v>
      </c>
      <c r="C10099" t="s">
        <v>2936</v>
      </c>
      <c r="D10099" t="s">
        <v>3957</v>
      </c>
      <c r="E10099" t="s">
        <v>20</v>
      </c>
      <c r="F10099" t="b">
        <v>0</v>
      </c>
      <c r="G10099" t="s">
        <v>35</v>
      </c>
      <c r="H10099" s="4">
        <v>45793.792615740742</v>
      </c>
      <c r="I10099" t="b">
        <v>0</v>
      </c>
      <c r="J10099" t="b">
        <v>0</v>
      </c>
      <c r="K10099" t="s">
        <v>24</v>
      </c>
      <c r="L10099" t="s">
        <v>36</v>
      </c>
      <c r="N10099">
        <v>64.904998779296875</v>
      </c>
      <c r="O10099" t="s">
        <v>13234</v>
      </c>
      <c r="P10099" t="s">
        <v>13162</v>
      </c>
    </row>
    <row r="10100" spans="1:16" x14ac:dyDescent="0.25">
      <c r="A10100" t="s">
        <v>0</v>
      </c>
      <c r="B10100" t="s">
        <v>13235</v>
      </c>
      <c r="C10100" t="s">
        <v>33</v>
      </c>
      <c r="D10100" t="s">
        <v>3957</v>
      </c>
      <c r="E10100" t="s">
        <v>20</v>
      </c>
      <c r="F10100" t="b">
        <v>0</v>
      </c>
      <c r="G10100" t="s">
        <v>35</v>
      </c>
      <c r="H10100" s="4">
        <v>45793.792615740742</v>
      </c>
      <c r="I10100" t="b">
        <v>0</v>
      </c>
      <c r="J10100" t="b">
        <v>1</v>
      </c>
      <c r="K10100" t="s">
        <v>24</v>
      </c>
      <c r="L10100" t="s">
        <v>36</v>
      </c>
      <c r="N10100">
        <v>16.510000228881839</v>
      </c>
      <c r="O10100" t="s">
        <v>13236</v>
      </c>
    </row>
    <row r="10101" spans="1:16" x14ac:dyDescent="0.25">
      <c r="A10101" t="s">
        <v>139</v>
      </c>
      <c r="B10101" t="s">
        <v>13237</v>
      </c>
      <c r="C10101" t="s">
        <v>33</v>
      </c>
      <c r="D10101" t="s">
        <v>3973</v>
      </c>
      <c r="E10101" t="s">
        <v>20</v>
      </c>
      <c r="F10101" t="b">
        <v>0</v>
      </c>
      <c r="G10101" t="s">
        <v>35</v>
      </c>
      <c r="H10101" s="4">
        <v>45793.792615740742</v>
      </c>
      <c r="I10101" t="b">
        <v>0</v>
      </c>
      <c r="J10101" t="b">
        <v>1</v>
      </c>
      <c r="K10101" t="s">
        <v>24</v>
      </c>
      <c r="L10101" t="s">
        <v>22</v>
      </c>
      <c r="M10101">
        <v>82500</v>
      </c>
      <c r="O10101" t="s">
        <v>202</v>
      </c>
      <c r="P10101" t="s">
        <v>1545</v>
      </c>
    </row>
    <row r="10102" spans="1:16" x14ac:dyDescent="0.25">
      <c r="A10102" t="s">
        <v>0</v>
      </c>
      <c r="B10102" t="s">
        <v>7504</v>
      </c>
      <c r="C10102" t="s">
        <v>203</v>
      </c>
      <c r="D10102" t="s">
        <v>3973</v>
      </c>
      <c r="E10102" t="s">
        <v>20</v>
      </c>
      <c r="F10102" t="b">
        <v>0</v>
      </c>
      <c r="G10102" t="s">
        <v>23</v>
      </c>
      <c r="H10102" s="4">
        <v>45793.832256944443</v>
      </c>
      <c r="I10102" t="b">
        <v>1</v>
      </c>
      <c r="J10102" t="b">
        <v>1</v>
      </c>
      <c r="K10102" t="s">
        <v>24</v>
      </c>
      <c r="L10102" t="s">
        <v>22</v>
      </c>
      <c r="M10102">
        <v>85000</v>
      </c>
      <c r="O10102" t="s">
        <v>4675</v>
      </c>
      <c r="P10102" t="s">
        <v>204</v>
      </c>
    </row>
    <row r="10103" spans="1:16" x14ac:dyDescent="0.25">
      <c r="A10103" t="s">
        <v>0</v>
      </c>
      <c r="B10103" t="s">
        <v>13238</v>
      </c>
      <c r="C10103" t="s">
        <v>39</v>
      </c>
      <c r="D10103" t="s">
        <v>3828</v>
      </c>
      <c r="E10103" t="s">
        <v>20</v>
      </c>
      <c r="F10103" t="b">
        <v>1</v>
      </c>
      <c r="G10103" t="s">
        <v>27</v>
      </c>
      <c r="H10103" s="4">
        <v>45793.833715277768</v>
      </c>
      <c r="I10103" t="b">
        <v>0</v>
      </c>
      <c r="J10103" t="b">
        <v>0</v>
      </c>
      <c r="K10103" t="s">
        <v>24</v>
      </c>
      <c r="L10103" t="s">
        <v>22</v>
      </c>
      <c r="M10103">
        <v>90000</v>
      </c>
      <c r="O10103" t="s">
        <v>13239</v>
      </c>
      <c r="P10103" t="s">
        <v>1580</v>
      </c>
    </row>
    <row r="10104" spans="1:16" x14ac:dyDescent="0.25">
      <c r="A10104" t="s">
        <v>1</v>
      </c>
      <c r="B10104" t="s">
        <v>13240</v>
      </c>
      <c r="C10104" t="s">
        <v>829</v>
      </c>
      <c r="D10104" t="s">
        <v>3957</v>
      </c>
      <c r="E10104" t="s">
        <v>20</v>
      </c>
      <c r="F10104" t="b">
        <v>0</v>
      </c>
      <c r="G10104" t="s">
        <v>27</v>
      </c>
      <c r="H10104" s="4">
        <v>45793.834965277783</v>
      </c>
      <c r="I10104" t="b">
        <v>0</v>
      </c>
      <c r="J10104" t="b">
        <v>1</v>
      </c>
      <c r="K10104" t="s">
        <v>24</v>
      </c>
      <c r="L10104" t="s">
        <v>36</v>
      </c>
      <c r="N10104">
        <v>51.239997863769531</v>
      </c>
      <c r="O10104" t="s">
        <v>254</v>
      </c>
      <c r="P10104" t="s">
        <v>302</v>
      </c>
    </row>
    <row r="10105" spans="1:16" x14ac:dyDescent="0.25">
      <c r="A10105" t="s">
        <v>1</v>
      </c>
      <c r="B10105" t="s">
        <v>13241</v>
      </c>
      <c r="C10105" t="s">
        <v>292</v>
      </c>
      <c r="D10105" t="s">
        <v>3957</v>
      </c>
      <c r="E10105" t="s">
        <v>20</v>
      </c>
      <c r="F10105" t="b">
        <v>0</v>
      </c>
      <c r="G10105" t="s">
        <v>30</v>
      </c>
      <c r="H10105" s="4">
        <v>45793.835659722223</v>
      </c>
      <c r="I10105" t="b">
        <v>0</v>
      </c>
      <c r="J10105" t="b">
        <v>1</v>
      </c>
      <c r="K10105" t="s">
        <v>24</v>
      </c>
      <c r="L10105" t="s">
        <v>36</v>
      </c>
      <c r="N10105">
        <v>13.569999694824221</v>
      </c>
      <c r="O10105" t="s">
        <v>254</v>
      </c>
      <c r="P10105" t="s">
        <v>13242</v>
      </c>
    </row>
    <row r="10106" spans="1:16" x14ac:dyDescent="0.25">
      <c r="A10106" t="s">
        <v>2</v>
      </c>
      <c r="B10106" t="s">
        <v>13243</v>
      </c>
      <c r="C10106" t="s">
        <v>1181</v>
      </c>
      <c r="D10106" t="s">
        <v>3957</v>
      </c>
      <c r="E10106" t="s">
        <v>20</v>
      </c>
      <c r="F10106" t="b">
        <v>0</v>
      </c>
      <c r="G10106" t="s">
        <v>27</v>
      </c>
      <c r="H10106" s="4">
        <v>45793.835810185177</v>
      </c>
      <c r="I10106" t="b">
        <v>0</v>
      </c>
      <c r="J10106" t="b">
        <v>1</v>
      </c>
      <c r="K10106" t="s">
        <v>24</v>
      </c>
      <c r="L10106" t="s">
        <v>36</v>
      </c>
      <c r="N10106">
        <v>61.159996032714837</v>
      </c>
      <c r="O10106" t="s">
        <v>971</v>
      </c>
      <c r="P10106" t="s">
        <v>119</v>
      </c>
    </row>
    <row r="10107" spans="1:16" x14ac:dyDescent="0.25">
      <c r="A10107" t="s">
        <v>2</v>
      </c>
      <c r="B10107" t="s">
        <v>9178</v>
      </c>
      <c r="C10107" t="s">
        <v>9948</v>
      </c>
      <c r="D10107" t="s">
        <v>3957</v>
      </c>
      <c r="E10107" t="s">
        <v>20</v>
      </c>
      <c r="F10107" t="b">
        <v>0</v>
      </c>
      <c r="G10107" t="s">
        <v>27</v>
      </c>
      <c r="H10107" s="4">
        <v>45793.835844907408</v>
      </c>
      <c r="I10107" t="b">
        <v>0</v>
      </c>
      <c r="J10107" t="b">
        <v>0</v>
      </c>
      <c r="K10107" t="s">
        <v>24</v>
      </c>
      <c r="L10107" t="s">
        <v>36</v>
      </c>
      <c r="N10107">
        <v>45.745002746582031</v>
      </c>
      <c r="O10107" t="s">
        <v>1608</v>
      </c>
      <c r="P10107" t="s">
        <v>9179</v>
      </c>
    </row>
    <row r="10108" spans="1:16" x14ac:dyDescent="0.25">
      <c r="A10108" t="s">
        <v>2</v>
      </c>
      <c r="B10108" t="s">
        <v>13244</v>
      </c>
      <c r="C10108" t="s">
        <v>336</v>
      </c>
      <c r="D10108" t="s">
        <v>3973</v>
      </c>
      <c r="E10108" t="s">
        <v>20</v>
      </c>
      <c r="F10108" t="b">
        <v>0</v>
      </c>
      <c r="G10108" t="s">
        <v>27</v>
      </c>
      <c r="H10108" s="4">
        <v>45793.836134259262</v>
      </c>
      <c r="I10108" t="b">
        <v>0</v>
      </c>
      <c r="J10108" t="b">
        <v>1</v>
      </c>
      <c r="K10108" t="s">
        <v>24</v>
      </c>
      <c r="L10108" t="s">
        <v>22</v>
      </c>
      <c r="M10108">
        <v>128000</v>
      </c>
      <c r="O10108" t="s">
        <v>13245</v>
      </c>
      <c r="P10108" t="s">
        <v>13246</v>
      </c>
    </row>
    <row r="10109" spans="1:16" x14ac:dyDescent="0.25">
      <c r="A10109" t="s">
        <v>2</v>
      </c>
      <c r="B10109" t="s">
        <v>13247</v>
      </c>
      <c r="C10109" t="s">
        <v>1573</v>
      </c>
      <c r="D10109" t="s">
        <v>3973</v>
      </c>
      <c r="E10109" t="s">
        <v>20</v>
      </c>
      <c r="F10109" t="b">
        <v>0</v>
      </c>
      <c r="G10109" t="s">
        <v>23</v>
      </c>
      <c r="H10109" s="4">
        <v>45793.87431712963</v>
      </c>
      <c r="I10109" t="b">
        <v>0</v>
      </c>
      <c r="J10109" t="b">
        <v>0</v>
      </c>
      <c r="K10109" t="s">
        <v>24</v>
      </c>
      <c r="L10109" t="s">
        <v>36</v>
      </c>
      <c r="N10109">
        <v>56.5</v>
      </c>
      <c r="O10109" t="s">
        <v>74</v>
      </c>
      <c r="P10109" t="s">
        <v>409</v>
      </c>
    </row>
    <row r="10110" spans="1:16" x14ac:dyDescent="0.25">
      <c r="A10110" t="s">
        <v>19</v>
      </c>
      <c r="B10110" t="s">
        <v>13248</v>
      </c>
      <c r="C10110" t="s">
        <v>949</v>
      </c>
      <c r="D10110" t="s">
        <v>3600</v>
      </c>
      <c r="E10110" t="s">
        <v>51</v>
      </c>
      <c r="F10110" t="b">
        <v>0</v>
      </c>
      <c r="G10110" t="s">
        <v>30</v>
      </c>
      <c r="H10110" s="4">
        <v>45793.876226851848</v>
      </c>
      <c r="I10110" t="b">
        <v>0</v>
      </c>
      <c r="J10110" t="b">
        <v>0</v>
      </c>
      <c r="K10110" t="s">
        <v>24</v>
      </c>
      <c r="L10110" t="s">
        <v>36</v>
      </c>
      <c r="N10110">
        <v>72</v>
      </c>
      <c r="O10110" t="s">
        <v>3023</v>
      </c>
      <c r="P10110" t="s">
        <v>2135</v>
      </c>
    </row>
    <row r="10111" spans="1:16" x14ac:dyDescent="0.25">
      <c r="A10111" t="s">
        <v>28</v>
      </c>
      <c r="B10111" t="s">
        <v>28</v>
      </c>
      <c r="C10111" t="s">
        <v>877</v>
      </c>
      <c r="D10111" t="s">
        <v>3973</v>
      </c>
      <c r="E10111" t="s">
        <v>51</v>
      </c>
      <c r="F10111" t="b">
        <v>0</v>
      </c>
      <c r="G10111" t="s">
        <v>27</v>
      </c>
      <c r="H10111" s="4">
        <v>45793.87740740741</v>
      </c>
      <c r="I10111" t="b">
        <v>0</v>
      </c>
      <c r="J10111" t="b">
        <v>1</v>
      </c>
      <c r="K10111" t="s">
        <v>24</v>
      </c>
      <c r="L10111" t="s">
        <v>36</v>
      </c>
      <c r="N10111">
        <v>71</v>
      </c>
      <c r="O10111" t="s">
        <v>74</v>
      </c>
      <c r="P10111" t="s">
        <v>1121</v>
      </c>
    </row>
    <row r="10112" spans="1:16" x14ac:dyDescent="0.25">
      <c r="A10112" t="s">
        <v>40</v>
      </c>
      <c r="B10112" t="s">
        <v>7708</v>
      </c>
      <c r="C10112" t="s">
        <v>386</v>
      </c>
      <c r="D10112" t="s">
        <v>3600</v>
      </c>
      <c r="E10112" t="s">
        <v>20</v>
      </c>
      <c r="F10112" t="b">
        <v>0</v>
      </c>
      <c r="G10112" t="s">
        <v>27</v>
      </c>
      <c r="H10112" s="4">
        <v>45793.87740740741</v>
      </c>
      <c r="I10112" t="b">
        <v>0</v>
      </c>
      <c r="J10112" t="b">
        <v>1</v>
      </c>
      <c r="K10112" t="s">
        <v>24</v>
      </c>
      <c r="L10112" t="s">
        <v>22</v>
      </c>
      <c r="M10112">
        <v>256000</v>
      </c>
      <c r="O10112" t="s">
        <v>7709</v>
      </c>
      <c r="P10112" t="s">
        <v>7710</v>
      </c>
    </row>
    <row r="10113" spans="1:16" x14ac:dyDescent="0.25">
      <c r="A10113" t="s">
        <v>0</v>
      </c>
      <c r="B10113" t="s">
        <v>1724</v>
      </c>
      <c r="C10113" t="s">
        <v>298</v>
      </c>
      <c r="D10113" t="s">
        <v>4910</v>
      </c>
      <c r="E10113" t="s">
        <v>20</v>
      </c>
      <c r="F10113" t="b">
        <v>0</v>
      </c>
      <c r="G10113" t="s">
        <v>298</v>
      </c>
      <c r="H10113" s="4">
        <v>45793.882476851853</v>
      </c>
      <c r="I10113" t="b">
        <v>0</v>
      </c>
      <c r="J10113" t="b">
        <v>0</v>
      </c>
      <c r="K10113" t="s">
        <v>298</v>
      </c>
      <c r="L10113" t="s">
        <v>22</v>
      </c>
      <c r="M10113">
        <v>44999.5</v>
      </c>
      <c r="O10113" t="s">
        <v>1771</v>
      </c>
      <c r="P10113" t="s">
        <v>13249</v>
      </c>
    </row>
    <row r="10114" spans="1:16" x14ac:dyDescent="0.25">
      <c r="A10114" t="s">
        <v>2</v>
      </c>
      <c r="B10114" t="s">
        <v>13250</v>
      </c>
      <c r="C10114" t="s">
        <v>47</v>
      </c>
      <c r="D10114" t="s">
        <v>3828</v>
      </c>
      <c r="E10114" t="s">
        <v>20</v>
      </c>
      <c r="F10114" t="b">
        <v>0</v>
      </c>
      <c r="G10114" t="s">
        <v>27</v>
      </c>
      <c r="H10114" s="4">
        <v>45793.919131944444</v>
      </c>
      <c r="I10114" t="b">
        <v>0</v>
      </c>
      <c r="J10114" t="b">
        <v>1</v>
      </c>
      <c r="K10114" t="s">
        <v>24</v>
      </c>
      <c r="L10114" t="s">
        <v>22</v>
      </c>
      <c r="M10114">
        <v>162500</v>
      </c>
      <c r="O10114" t="s">
        <v>1156</v>
      </c>
      <c r="P10114" t="s">
        <v>13251</v>
      </c>
    </row>
    <row r="10115" spans="1:16" x14ac:dyDescent="0.25">
      <c r="A10115" t="s">
        <v>2</v>
      </c>
      <c r="B10115" t="s">
        <v>13252</v>
      </c>
      <c r="C10115" t="s">
        <v>24</v>
      </c>
      <c r="D10115" t="s">
        <v>3973</v>
      </c>
      <c r="E10115" t="s">
        <v>20</v>
      </c>
      <c r="F10115" t="b">
        <v>0</v>
      </c>
      <c r="G10115" t="s">
        <v>27</v>
      </c>
      <c r="H10115" s="4">
        <v>45793.919363425928</v>
      </c>
      <c r="I10115" t="b">
        <v>1</v>
      </c>
      <c r="J10115" t="b">
        <v>0</v>
      </c>
      <c r="K10115" t="s">
        <v>24</v>
      </c>
      <c r="L10115" t="s">
        <v>36</v>
      </c>
      <c r="N10115">
        <v>57.5</v>
      </c>
      <c r="O10115" t="s">
        <v>5501</v>
      </c>
      <c r="P10115" t="s">
        <v>13253</v>
      </c>
    </row>
    <row r="10116" spans="1:16" x14ac:dyDescent="0.25">
      <c r="A10116" t="s">
        <v>0</v>
      </c>
      <c r="B10116" t="s">
        <v>1139</v>
      </c>
      <c r="C10116" t="s">
        <v>696</v>
      </c>
      <c r="D10116" t="s">
        <v>3957</v>
      </c>
      <c r="E10116" t="s">
        <v>34</v>
      </c>
      <c r="F10116" t="b">
        <v>0</v>
      </c>
      <c r="G10116" t="s">
        <v>30</v>
      </c>
      <c r="H10116" s="4">
        <v>45793.959560185183</v>
      </c>
      <c r="I10116" t="b">
        <v>1</v>
      </c>
      <c r="J10116" t="b">
        <v>1</v>
      </c>
      <c r="K10116" t="s">
        <v>24</v>
      </c>
      <c r="L10116" t="s">
        <v>36</v>
      </c>
      <c r="N10116">
        <v>25.2400016784668</v>
      </c>
      <c r="O10116" t="s">
        <v>2075</v>
      </c>
      <c r="P10116" t="s">
        <v>863</v>
      </c>
    </row>
    <row r="10117" spans="1:16" x14ac:dyDescent="0.25">
      <c r="A10117" t="s">
        <v>0</v>
      </c>
      <c r="B10117" t="s">
        <v>2353</v>
      </c>
      <c r="C10117" t="s">
        <v>459</v>
      </c>
      <c r="D10117" t="s">
        <v>3973</v>
      </c>
      <c r="E10117" t="s">
        <v>105</v>
      </c>
      <c r="F10117" t="b">
        <v>0</v>
      </c>
      <c r="G10117" t="s">
        <v>41</v>
      </c>
      <c r="H10117" s="4">
        <v>45793.960081018522</v>
      </c>
      <c r="I10117" t="b">
        <v>0</v>
      </c>
      <c r="J10117" t="b">
        <v>1</v>
      </c>
      <c r="K10117" t="s">
        <v>24</v>
      </c>
      <c r="L10117" t="s">
        <v>36</v>
      </c>
      <c r="N10117">
        <v>31</v>
      </c>
      <c r="O10117" t="s">
        <v>9084</v>
      </c>
      <c r="P10117" t="s">
        <v>204</v>
      </c>
    </row>
    <row r="10118" spans="1:16" x14ac:dyDescent="0.25">
      <c r="A10118" t="s">
        <v>2</v>
      </c>
      <c r="B10118" t="s">
        <v>307</v>
      </c>
      <c r="C10118" t="s">
        <v>180</v>
      </c>
      <c r="D10118" t="s">
        <v>3828</v>
      </c>
      <c r="E10118" t="s">
        <v>20</v>
      </c>
      <c r="F10118" t="b">
        <v>0</v>
      </c>
      <c r="G10118" t="s">
        <v>27</v>
      </c>
      <c r="H10118" s="4">
        <v>45793.960821759261</v>
      </c>
      <c r="I10118" t="b">
        <v>0</v>
      </c>
      <c r="J10118" t="b">
        <v>1</v>
      </c>
      <c r="K10118" t="s">
        <v>24</v>
      </c>
      <c r="L10118" t="s">
        <v>22</v>
      </c>
      <c r="M10118">
        <v>162231.5</v>
      </c>
      <c r="O10118" t="s">
        <v>1826</v>
      </c>
    </row>
    <row r="10119" spans="1:16" x14ac:dyDescent="0.25">
      <c r="A10119" t="s">
        <v>40</v>
      </c>
      <c r="B10119" t="s">
        <v>6786</v>
      </c>
      <c r="C10119" t="s">
        <v>425</v>
      </c>
      <c r="D10119" t="s">
        <v>3973</v>
      </c>
      <c r="E10119" t="s">
        <v>20</v>
      </c>
      <c r="F10119" t="b">
        <v>0</v>
      </c>
      <c r="G10119" t="s">
        <v>41</v>
      </c>
      <c r="H10119" s="4">
        <v>45793.961585648147</v>
      </c>
      <c r="I10119" t="b">
        <v>0</v>
      </c>
      <c r="J10119" t="b">
        <v>0</v>
      </c>
      <c r="K10119" t="s">
        <v>24</v>
      </c>
      <c r="L10119" t="s">
        <v>22</v>
      </c>
      <c r="M10119">
        <v>147500</v>
      </c>
      <c r="O10119" t="s">
        <v>1422</v>
      </c>
      <c r="P10119" t="s">
        <v>13232</v>
      </c>
    </row>
    <row r="10120" spans="1:16" x14ac:dyDescent="0.25">
      <c r="A10120" t="s">
        <v>40</v>
      </c>
      <c r="B10120" t="s">
        <v>6786</v>
      </c>
      <c r="C10120" t="s">
        <v>73</v>
      </c>
      <c r="D10120" t="s">
        <v>3973</v>
      </c>
      <c r="E10120" t="s">
        <v>20</v>
      </c>
      <c r="F10120" t="b">
        <v>0</v>
      </c>
      <c r="G10120" t="s">
        <v>41</v>
      </c>
      <c r="H10120" s="4">
        <v>45793.961597222216</v>
      </c>
      <c r="I10120" t="b">
        <v>0</v>
      </c>
      <c r="J10120" t="b">
        <v>0</v>
      </c>
      <c r="K10120" t="s">
        <v>24</v>
      </c>
      <c r="L10120" t="s">
        <v>22</v>
      </c>
      <c r="M10120">
        <v>147500</v>
      </c>
      <c r="O10120" t="s">
        <v>1422</v>
      </c>
      <c r="P10120" t="s">
        <v>13232</v>
      </c>
    </row>
    <row r="10121" spans="1:16" x14ac:dyDescent="0.25">
      <c r="A10121" t="s">
        <v>40</v>
      </c>
      <c r="B10121" t="s">
        <v>6786</v>
      </c>
      <c r="C10121" t="s">
        <v>670</v>
      </c>
      <c r="D10121" t="s">
        <v>3973</v>
      </c>
      <c r="E10121" t="s">
        <v>20</v>
      </c>
      <c r="F10121" t="b">
        <v>0</v>
      </c>
      <c r="G10121" t="s">
        <v>41</v>
      </c>
      <c r="H10121" s="4">
        <v>45793.961597222216</v>
      </c>
      <c r="I10121" t="b">
        <v>0</v>
      </c>
      <c r="J10121" t="b">
        <v>0</v>
      </c>
      <c r="K10121" t="s">
        <v>24</v>
      </c>
      <c r="L10121" t="s">
        <v>22</v>
      </c>
      <c r="M10121">
        <v>147500</v>
      </c>
      <c r="O10121" t="s">
        <v>1422</v>
      </c>
      <c r="P10121" t="s">
        <v>13232</v>
      </c>
    </row>
    <row r="10122" spans="1:16" x14ac:dyDescent="0.25">
      <c r="A10122" t="s">
        <v>40</v>
      </c>
      <c r="B10122" t="s">
        <v>6786</v>
      </c>
      <c r="C10122" t="s">
        <v>528</v>
      </c>
      <c r="D10122" t="s">
        <v>3973</v>
      </c>
      <c r="E10122" t="s">
        <v>20</v>
      </c>
      <c r="F10122" t="b">
        <v>0</v>
      </c>
      <c r="G10122" t="s">
        <v>41</v>
      </c>
      <c r="H10122" s="4">
        <v>45793.961597222216</v>
      </c>
      <c r="I10122" t="b">
        <v>0</v>
      </c>
      <c r="J10122" t="b">
        <v>0</v>
      </c>
      <c r="K10122" t="s">
        <v>24</v>
      </c>
      <c r="L10122" t="s">
        <v>22</v>
      </c>
      <c r="M10122">
        <v>147500</v>
      </c>
      <c r="O10122" t="s">
        <v>1422</v>
      </c>
      <c r="P10122" t="s">
        <v>13232</v>
      </c>
    </row>
    <row r="10123" spans="1:16" x14ac:dyDescent="0.25">
      <c r="A10123" t="s">
        <v>2</v>
      </c>
      <c r="B10123" t="s">
        <v>13254</v>
      </c>
      <c r="C10123" t="s">
        <v>8580</v>
      </c>
      <c r="D10123" t="s">
        <v>3828</v>
      </c>
      <c r="E10123" t="s">
        <v>20</v>
      </c>
      <c r="F10123" t="b">
        <v>0</v>
      </c>
      <c r="G10123" t="s">
        <v>35</v>
      </c>
      <c r="H10123" s="4">
        <v>45793.961944444447</v>
      </c>
      <c r="I10123" t="b">
        <v>0</v>
      </c>
      <c r="J10123" t="b">
        <v>1</v>
      </c>
      <c r="K10123" t="s">
        <v>24</v>
      </c>
      <c r="L10123" t="s">
        <v>22</v>
      </c>
      <c r="M10123">
        <v>135880</v>
      </c>
      <c r="O10123" t="s">
        <v>2750</v>
      </c>
      <c r="P10123" t="s">
        <v>13255</v>
      </c>
    </row>
    <row r="10124" spans="1:16" x14ac:dyDescent="0.25">
      <c r="A10124" t="s">
        <v>40</v>
      </c>
      <c r="B10124" t="s">
        <v>6786</v>
      </c>
      <c r="C10124" t="s">
        <v>1573</v>
      </c>
      <c r="D10124" t="s">
        <v>3973</v>
      </c>
      <c r="E10124" t="s">
        <v>20</v>
      </c>
      <c r="F10124" t="b">
        <v>0</v>
      </c>
      <c r="G10124" t="s">
        <v>35</v>
      </c>
      <c r="H10124" s="4">
        <v>45793.962048611109</v>
      </c>
      <c r="I10124" t="b">
        <v>0</v>
      </c>
      <c r="J10124" t="b">
        <v>0</v>
      </c>
      <c r="K10124" t="s">
        <v>24</v>
      </c>
      <c r="L10124" t="s">
        <v>22</v>
      </c>
      <c r="M10124">
        <v>147500</v>
      </c>
      <c r="O10124" t="s">
        <v>1422</v>
      </c>
      <c r="P10124" t="s">
        <v>13232</v>
      </c>
    </row>
    <row r="10125" spans="1:16" x14ac:dyDescent="0.25">
      <c r="A10125" t="s">
        <v>2</v>
      </c>
      <c r="B10125" t="s">
        <v>13256</v>
      </c>
      <c r="C10125" t="s">
        <v>3007</v>
      </c>
      <c r="D10125" t="s">
        <v>3973</v>
      </c>
      <c r="E10125" t="s">
        <v>20</v>
      </c>
      <c r="F10125" t="b">
        <v>0</v>
      </c>
      <c r="G10125" t="s">
        <v>35</v>
      </c>
      <c r="H10125" s="4">
        <v>45793.962071759262</v>
      </c>
      <c r="I10125" t="b">
        <v>0</v>
      </c>
      <c r="J10125" t="b">
        <v>0</v>
      </c>
      <c r="K10125" t="s">
        <v>24</v>
      </c>
      <c r="L10125" t="s">
        <v>22</v>
      </c>
      <c r="M10125">
        <v>93670</v>
      </c>
      <c r="O10125" t="s">
        <v>109</v>
      </c>
      <c r="P10125" t="s">
        <v>149</v>
      </c>
    </row>
    <row r="10126" spans="1:16" x14ac:dyDescent="0.25">
      <c r="A10126" t="s">
        <v>40</v>
      </c>
      <c r="B10126" t="s">
        <v>6786</v>
      </c>
      <c r="C10126" t="s">
        <v>1096</v>
      </c>
      <c r="D10126" t="s">
        <v>3973</v>
      </c>
      <c r="E10126" t="s">
        <v>20</v>
      </c>
      <c r="F10126" t="b">
        <v>0</v>
      </c>
      <c r="G10126" t="s">
        <v>30</v>
      </c>
      <c r="H10126" s="4">
        <v>45793.962546296287</v>
      </c>
      <c r="I10126" t="b">
        <v>0</v>
      </c>
      <c r="J10126" t="b">
        <v>0</v>
      </c>
      <c r="K10126" t="s">
        <v>24</v>
      </c>
      <c r="L10126" t="s">
        <v>22</v>
      </c>
      <c r="M10126">
        <v>122500</v>
      </c>
      <c r="O10126" t="s">
        <v>1422</v>
      </c>
      <c r="P10126" t="s">
        <v>6787</v>
      </c>
    </row>
    <row r="10127" spans="1:16" x14ac:dyDescent="0.25">
      <c r="A10127" t="s">
        <v>1</v>
      </c>
      <c r="B10127" t="s">
        <v>550</v>
      </c>
      <c r="C10127" t="s">
        <v>13257</v>
      </c>
      <c r="D10127" t="s">
        <v>3828</v>
      </c>
      <c r="E10127" t="s">
        <v>20</v>
      </c>
      <c r="F10127" t="b">
        <v>0</v>
      </c>
      <c r="G10127" t="s">
        <v>41</v>
      </c>
      <c r="H10127" s="4">
        <v>45794.001747685194</v>
      </c>
      <c r="I10127" t="b">
        <v>0</v>
      </c>
      <c r="J10127" t="b">
        <v>0</v>
      </c>
      <c r="K10127" t="s">
        <v>24</v>
      </c>
      <c r="L10127" t="s">
        <v>22</v>
      </c>
      <c r="M10127">
        <v>152500</v>
      </c>
      <c r="O10127" t="s">
        <v>11540</v>
      </c>
      <c r="P10127" t="s">
        <v>11541</v>
      </c>
    </row>
    <row r="10128" spans="1:16" x14ac:dyDescent="0.25">
      <c r="A10128" t="s">
        <v>2</v>
      </c>
      <c r="B10128" t="s">
        <v>13258</v>
      </c>
      <c r="C10128" t="s">
        <v>114</v>
      </c>
      <c r="D10128" t="s">
        <v>5535</v>
      </c>
      <c r="E10128" t="s">
        <v>20</v>
      </c>
      <c r="F10128" t="b">
        <v>0</v>
      </c>
      <c r="G10128" t="s">
        <v>27</v>
      </c>
      <c r="H10128" s="4">
        <v>45794.002465277779</v>
      </c>
      <c r="I10128" t="b">
        <v>0</v>
      </c>
      <c r="J10128" t="b">
        <v>0</v>
      </c>
      <c r="K10128" t="s">
        <v>24</v>
      </c>
      <c r="L10128" t="s">
        <v>22</v>
      </c>
      <c r="M10128">
        <v>187008</v>
      </c>
      <c r="O10128" t="s">
        <v>13259</v>
      </c>
      <c r="P10128" t="s">
        <v>13260</v>
      </c>
    </row>
    <row r="10129" spans="1:16" x14ac:dyDescent="0.25">
      <c r="A10129" t="s">
        <v>0</v>
      </c>
      <c r="B10129" t="s">
        <v>8096</v>
      </c>
      <c r="C10129" t="s">
        <v>2887</v>
      </c>
      <c r="D10129" t="s">
        <v>3973</v>
      </c>
      <c r="E10129" t="s">
        <v>20</v>
      </c>
      <c r="F10129" t="b">
        <v>0</v>
      </c>
      <c r="G10129" t="s">
        <v>23</v>
      </c>
      <c r="H10129" s="4">
        <v>45794.082488425927</v>
      </c>
      <c r="I10129" t="b">
        <v>0</v>
      </c>
      <c r="J10129" t="b">
        <v>0</v>
      </c>
      <c r="K10129" t="s">
        <v>24</v>
      </c>
      <c r="L10129" t="s">
        <v>36</v>
      </c>
      <c r="N10129">
        <v>40</v>
      </c>
      <c r="O10129" t="s">
        <v>6089</v>
      </c>
    </row>
    <row r="10130" spans="1:16" x14ac:dyDescent="0.25">
      <c r="A10130" t="s">
        <v>0</v>
      </c>
      <c r="B10130" t="s">
        <v>13261</v>
      </c>
      <c r="C10130" t="s">
        <v>49</v>
      </c>
      <c r="D10130" t="s">
        <v>3973</v>
      </c>
      <c r="E10130" t="s">
        <v>20</v>
      </c>
      <c r="F10130" t="b">
        <v>0</v>
      </c>
      <c r="G10130" t="s">
        <v>41</v>
      </c>
      <c r="H10130" s="4">
        <v>45794.084143518521</v>
      </c>
      <c r="I10130" t="b">
        <v>0</v>
      </c>
      <c r="J10130" t="b">
        <v>1</v>
      </c>
      <c r="K10130" t="s">
        <v>24</v>
      </c>
      <c r="L10130" t="s">
        <v>22</v>
      </c>
      <c r="M10130">
        <v>70000</v>
      </c>
      <c r="O10130" t="s">
        <v>13262</v>
      </c>
      <c r="P10130" t="s">
        <v>13263</v>
      </c>
    </row>
    <row r="10131" spans="1:16" x14ac:dyDescent="0.25">
      <c r="A10131" t="s">
        <v>0</v>
      </c>
      <c r="B10131" t="s">
        <v>13264</v>
      </c>
      <c r="C10131" t="s">
        <v>49</v>
      </c>
      <c r="D10131" t="s">
        <v>3973</v>
      </c>
      <c r="E10131" t="s">
        <v>20</v>
      </c>
      <c r="F10131" t="b">
        <v>0</v>
      </c>
      <c r="G10131" t="s">
        <v>41</v>
      </c>
      <c r="H10131" s="4">
        <v>45794.250335648147</v>
      </c>
      <c r="I10131" t="b">
        <v>0</v>
      </c>
      <c r="J10131" t="b">
        <v>1</v>
      </c>
      <c r="K10131" t="s">
        <v>24</v>
      </c>
      <c r="L10131" t="s">
        <v>22</v>
      </c>
      <c r="M10131">
        <v>70000</v>
      </c>
      <c r="O10131" t="s">
        <v>13262</v>
      </c>
      <c r="P10131" t="s">
        <v>13265</v>
      </c>
    </row>
    <row r="10132" spans="1:16" x14ac:dyDescent="0.25">
      <c r="A10132" t="s">
        <v>0</v>
      </c>
      <c r="B10132" t="s">
        <v>13266</v>
      </c>
      <c r="C10132" t="s">
        <v>1100</v>
      </c>
      <c r="D10132" t="s">
        <v>3828</v>
      </c>
      <c r="E10132" t="s">
        <v>20</v>
      </c>
      <c r="F10132" t="b">
        <v>0</v>
      </c>
      <c r="G10132" t="s">
        <v>41</v>
      </c>
      <c r="H10132" s="4">
        <v>45794.250335648147</v>
      </c>
      <c r="I10132" t="b">
        <v>0</v>
      </c>
      <c r="J10132" t="b">
        <v>0</v>
      </c>
      <c r="K10132" t="s">
        <v>24</v>
      </c>
      <c r="L10132" t="s">
        <v>36</v>
      </c>
      <c r="N10132">
        <v>30</v>
      </c>
      <c r="O10132" t="s">
        <v>13267</v>
      </c>
    </row>
    <row r="10133" spans="1:16" x14ac:dyDescent="0.25">
      <c r="A10133" t="s">
        <v>0</v>
      </c>
      <c r="B10133" t="s">
        <v>6664</v>
      </c>
      <c r="C10133" t="s">
        <v>622</v>
      </c>
      <c r="D10133" t="s">
        <v>3828</v>
      </c>
      <c r="E10133" t="s">
        <v>860</v>
      </c>
      <c r="F10133" t="b">
        <v>0</v>
      </c>
      <c r="G10133" t="s">
        <v>35</v>
      </c>
      <c r="H10133" s="4">
        <v>45794.250451388893</v>
      </c>
      <c r="I10133" t="b">
        <v>0</v>
      </c>
      <c r="J10133" t="b">
        <v>0</v>
      </c>
      <c r="K10133" t="s">
        <v>24</v>
      </c>
      <c r="L10133" t="s">
        <v>36</v>
      </c>
      <c r="N10133">
        <v>15</v>
      </c>
      <c r="O10133" t="s">
        <v>13268</v>
      </c>
      <c r="P10133" t="s">
        <v>3076</v>
      </c>
    </row>
    <row r="10134" spans="1:16" x14ac:dyDescent="0.25">
      <c r="A10134" t="s">
        <v>0</v>
      </c>
      <c r="B10134" t="s">
        <v>13223</v>
      </c>
      <c r="C10134" t="s">
        <v>336</v>
      </c>
      <c r="D10134" t="s">
        <v>3828</v>
      </c>
      <c r="E10134" t="s">
        <v>20</v>
      </c>
      <c r="F10134" t="b">
        <v>0</v>
      </c>
      <c r="G10134" t="s">
        <v>30</v>
      </c>
      <c r="H10134" s="4">
        <v>45794.250532407408</v>
      </c>
      <c r="I10134" t="b">
        <v>0</v>
      </c>
      <c r="J10134" t="b">
        <v>1</v>
      </c>
      <c r="K10134" t="s">
        <v>24</v>
      </c>
      <c r="L10134" t="s">
        <v>36</v>
      </c>
      <c r="N10134">
        <v>28.17499923706055</v>
      </c>
      <c r="O10134" t="s">
        <v>13224</v>
      </c>
      <c r="P10134" t="s">
        <v>2149</v>
      </c>
    </row>
    <row r="10135" spans="1:16" x14ac:dyDescent="0.25">
      <c r="A10135" t="s">
        <v>1</v>
      </c>
      <c r="B10135" t="s">
        <v>13152</v>
      </c>
      <c r="C10135" t="s">
        <v>82</v>
      </c>
      <c r="D10135" t="s">
        <v>5562</v>
      </c>
      <c r="E10135" t="s">
        <v>105</v>
      </c>
      <c r="F10135" t="b">
        <v>0</v>
      </c>
      <c r="G10135" t="s">
        <v>27</v>
      </c>
      <c r="H10135" s="4">
        <v>45794.254212962973</v>
      </c>
      <c r="I10135" t="b">
        <v>0</v>
      </c>
      <c r="J10135" t="b">
        <v>1</v>
      </c>
      <c r="K10135" t="s">
        <v>24</v>
      </c>
      <c r="L10135" t="s">
        <v>22</v>
      </c>
      <c r="M10135">
        <v>165032.5</v>
      </c>
      <c r="O10135" t="s">
        <v>5563</v>
      </c>
      <c r="P10135" t="s">
        <v>13153</v>
      </c>
    </row>
    <row r="10136" spans="1:16" x14ac:dyDescent="0.25">
      <c r="A10136" t="s">
        <v>1</v>
      </c>
      <c r="B10136" t="s">
        <v>10748</v>
      </c>
      <c r="C10136" t="s">
        <v>1325</v>
      </c>
      <c r="D10136" t="s">
        <v>11920</v>
      </c>
      <c r="E10136" t="s">
        <v>20</v>
      </c>
      <c r="F10136" t="b">
        <v>0</v>
      </c>
      <c r="G10136" t="s">
        <v>41</v>
      </c>
      <c r="H10136" s="4">
        <v>45794.254305555558</v>
      </c>
      <c r="I10136" t="b">
        <v>0</v>
      </c>
      <c r="J10136" t="b">
        <v>1</v>
      </c>
      <c r="K10136" t="s">
        <v>24</v>
      </c>
      <c r="L10136" t="s">
        <v>22</v>
      </c>
      <c r="M10136">
        <v>140450</v>
      </c>
      <c r="O10136" t="s">
        <v>2057</v>
      </c>
      <c r="P10136" t="s">
        <v>10749</v>
      </c>
    </row>
    <row r="10137" spans="1:16" x14ac:dyDescent="0.25">
      <c r="A10137" t="s">
        <v>1</v>
      </c>
      <c r="B10137" t="s">
        <v>13269</v>
      </c>
      <c r="C10137" t="s">
        <v>120</v>
      </c>
      <c r="D10137" t="s">
        <v>3600</v>
      </c>
      <c r="E10137" t="s">
        <v>51</v>
      </c>
      <c r="F10137" t="b">
        <v>0</v>
      </c>
      <c r="G10137" t="s">
        <v>35</v>
      </c>
      <c r="H10137" s="4">
        <v>45794.254374999997</v>
      </c>
      <c r="I10137" t="b">
        <v>0</v>
      </c>
      <c r="J10137" t="b">
        <v>0</v>
      </c>
      <c r="K10137" t="s">
        <v>24</v>
      </c>
      <c r="L10137" t="s">
        <v>36</v>
      </c>
      <c r="N10137">
        <v>75</v>
      </c>
      <c r="O10137" t="s">
        <v>13270</v>
      </c>
      <c r="P10137" t="s">
        <v>13271</v>
      </c>
    </row>
    <row r="10138" spans="1:16" x14ac:dyDescent="0.25">
      <c r="A10138" t="s">
        <v>1</v>
      </c>
      <c r="B10138" t="s">
        <v>1</v>
      </c>
      <c r="C10138" t="s">
        <v>3174</v>
      </c>
      <c r="D10138" t="s">
        <v>3973</v>
      </c>
      <c r="E10138" t="s">
        <v>20</v>
      </c>
      <c r="F10138" t="b">
        <v>0</v>
      </c>
      <c r="G10138" t="s">
        <v>52</v>
      </c>
      <c r="H10138" s="4">
        <v>45794.254502314812</v>
      </c>
      <c r="I10138" t="b">
        <v>0</v>
      </c>
      <c r="J10138" t="b">
        <v>0</v>
      </c>
      <c r="K10138" t="s">
        <v>24</v>
      </c>
      <c r="L10138" t="s">
        <v>36</v>
      </c>
      <c r="N10138">
        <v>40</v>
      </c>
      <c r="O10138" t="s">
        <v>6089</v>
      </c>
    </row>
    <row r="10139" spans="1:16" x14ac:dyDescent="0.25">
      <c r="A10139" t="s">
        <v>0</v>
      </c>
      <c r="B10139" t="s">
        <v>288</v>
      </c>
      <c r="C10139" t="s">
        <v>158</v>
      </c>
      <c r="D10139" t="s">
        <v>4910</v>
      </c>
      <c r="E10139" t="s">
        <v>20</v>
      </c>
      <c r="F10139" t="b">
        <v>0</v>
      </c>
      <c r="G10139" t="s">
        <v>158</v>
      </c>
      <c r="H10139" s="4">
        <v>45794.256990740738</v>
      </c>
      <c r="I10139" t="b">
        <v>0</v>
      </c>
      <c r="J10139" t="b">
        <v>0</v>
      </c>
      <c r="K10139" t="s">
        <v>158</v>
      </c>
      <c r="L10139" t="s">
        <v>22</v>
      </c>
      <c r="M10139">
        <v>42847.5</v>
      </c>
      <c r="O10139" t="s">
        <v>13272</v>
      </c>
      <c r="P10139" t="s">
        <v>13273</v>
      </c>
    </row>
    <row r="10140" spans="1:16" x14ac:dyDescent="0.25">
      <c r="A10140" t="s">
        <v>0</v>
      </c>
      <c r="B10140" t="s">
        <v>1290</v>
      </c>
      <c r="C10140" t="s">
        <v>39</v>
      </c>
      <c r="D10140" t="s">
        <v>4014</v>
      </c>
      <c r="E10140" t="s">
        <v>20</v>
      </c>
      <c r="F10140" t="b">
        <v>1</v>
      </c>
      <c r="G10140" t="s">
        <v>106</v>
      </c>
      <c r="H10140" s="4">
        <v>45794.258368055547</v>
      </c>
      <c r="I10140" t="b">
        <v>1</v>
      </c>
      <c r="J10140" t="b">
        <v>0</v>
      </c>
      <c r="K10140" t="s">
        <v>106</v>
      </c>
      <c r="L10140" t="s">
        <v>22</v>
      </c>
      <c r="M10140">
        <v>70000</v>
      </c>
      <c r="O10140" t="s">
        <v>3470</v>
      </c>
      <c r="P10140" t="s">
        <v>951</v>
      </c>
    </row>
    <row r="10141" spans="1:16" x14ac:dyDescent="0.25">
      <c r="A10141" t="s">
        <v>40</v>
      </c>
      <c r="B10141" t="s">
        <v>13274</v>
      </c>
      <c r="C10141" t="s">
        <v>5024</v>
      </c>
      <c r="D10141" t="s">
        <v>4003</v>
      </c>
      <c r="E10141" t="s">
        <v>20</v>
      </c>
      <c r="F10141" t="b">
        <v>0</v>
      </c>
      <c r="G10141" t="s">
        <v>62</v>
      </c>
      <c r="H10141" s="4">
        <v>45794.261446759258</v>
      </c>
      <c r="I10141" t="b">
        <v>1</v>
      </c>
      <c r="J10141" t="b">
        <v>0</v>
      </c>
      <c r="K10141" t="s">
        <v>62</v>
      </c>
      <c r="L10141" t="s">
        <v>22</v>
      </c>
      <c r="M10141">
        <v>55000</v>
      </c>
      <c r="O10141" t="s">
        <v>63</v>
      </c>
      <c r="P10141" t="s">
        <v>3411</v>
      </c>
    </row>
    <row r="10142" spans="1:16" x14ac:dyDescent="0.25">
      <c r="A10142" t="s">
        <v>0</v>
      </c>
      <c r="B10142" t="s">
        <v>343</v>
      </c>
      <c r="C10142" t="s">
        <v>39</v>
      </c>
      <c r="D10142" t="s">
        <v>7434</v>
      </c>
      <c r="E10142" t="s">
        <v>20</v>
      </c>
      <c r="F10142" t="b">
        <v>1</v>
      </c>
      <c r="G10142" t="s">
        <v>912</v>
      </c>
      <c r="H10142" s="4">
        <v>45794.27648148148</v>
      </c>
      <c r="I10142" t="b">
        <v>0</v>
      </c>
      <c r="J10142" t="b">
        <v>1</v>
      </c>
      <c r="K10142" t="s">
        <v>912</v>
      </c>
      <c r="L10142" t="s">
        <v>22</v>
      </c>
      <c r="M10142">
        <v>85000</v>
      </c>
      <c r="O10142" t="s">
        <v>13275</v>
      </c>
      <c r="P10142" t="s">
        <v>13276</v>
      </c>
    </row>
    <row r="10143" spans="1:16" x14ac:dyDescent="0.25">
      <c r="A10143" t="s">
        <v>2</v>
      </c>
      <c r="B10143" t="s">
        <v>638</v>
      </c>
      <c r="C10143" t="s">
        <v>39</v>
      </c>
      <c r="D10143" t="s">
        <v>4014</v>
      </c>
      <c r="E10143" t="s">
        <v>20</v>
      </c>
      <c r="F10143" t="b">
        <v>1</v>
      </c>
      <c r="G10143" t="s">
        <v>2606</v>
      </c>
      <c r="H10143" s="4">
        <v>45794.277187500003</v>
      </c>
      <c r="I10143" t="b">
        <v>0</v>
      </c>
      <c r="J10143" t="b">
        <v>1</v>
      </c>
      <c r="K10143" t="s">
        <v>2606</v>
      </c>
      <c r="L10143" t="s">
        <v>22</v>
      </c>
      <c r="M10143">
        <v>87200</v>
      </c>
      <c r="O10143" t="s">
        <v>2697</v>
      </c>
      <c r="P10143" t="s">
        <v>11963</v>
      </c>
    </row>
    <row r="10144" spans="1:16" x14ac:dyDescent="0.25">
      <c r="A10144" t="s">
        <v>2</v>
      </c>
      <c r="B10144" t="s">
        <v>2378</v>
      </c>
      <c r="C10144" t="s">
        <v>192</v>
      </c>
      <c r="D10144" t="s">
        <v>2208</v>
      </c>
      <c r="E10144" t="s">
        <v>20</v>
      </c>
      <c r="F10144" t="b">
        <v>0</v>
      </c>
      <c r="G10144" t="s">
        <v>23</v>
      </c>
      <c r="H10144" s="4">
        <v>45794.281574074077</v>
      </c>
      <c r="I10144" t="b">
        <v>0</v>
      </c>
      <c r="J10144" t="b">
        <v>1</v>
      </c>
      <c r="K10144" t="s">
        <v>24</v>
      </c>
      <c r="L10144" t="s">
        <v>22</v>
      </c>
      <c r="M10144">
        <v>180000</v>
      </c>
      <c r="O10144" t="s">
        <v>7047</v>
      </c>
      <c r="P10144" t="s">
        <v>2053</v>
      </c>
    </row>
    <row r="10145" spans="1:16" x14ac:dyDescent="0.25">
      <c r="A10145" t="s">
        <v>2</v>
      </c>
      <c r="B10145" t="s">
        <v>11043</v>
      </c>
      <c r="C10145" t="s">
        <v>73</v>
      </c>
      <c r="D10145" t="s">
        <v>3828</v>
      </c>
      <c r="E10145" t="s">
        <v>20</v>
      </c>
      <c r="F10145" t="b">
        <v>0</v>
      </c>
      <c r="G10145" t="s">
        <v>23</v>
      </c>
      <c r="H10145" s="4">
        <v>45794.281574074077</v>
      </c>
      <c r="I10145" t="b">
        <v>0</v>
      </c>
      <c r="J10145" t="b">
        <v>0</v>
      </c>
      <c r="K10145" t="s">
        <v>24</v>
      </c>
      <c r="L10145" t="s">
        <v>22</v>
      </c>
      <c r="M10145">
        <v>125000</v>
      </c>
      <c r="O10145" t="s">
        <v>7749</v>
      </c>
      <c r="P10145" t="s">
        <v>11044</v>
      </c>
    </row>
    <row r="10146" spans="1:16" x14ac:dyDescent="0.25">
      <c r="A10146" t="s">
        <v>0</v>
      </c>
      <c r="B10146" t="s">
        <v>0</v>
      </c>
      <c r="C10146" t="s">
        <v>39</v>
      </c>
      <c r="D10146" t="s">
        <v>7434</v>
      </c>
      <c r="E10146" t="s">
        <v>20</v>
      </c>
      <c r="F10146" t="b">
        <v>1</v>
      </c>
      <c r="G10146" t="s">
        <v>1740</v>
      </c>
      <c r="H10146" s="4">
        <v>45794.282870370371</v>
      </c>
      <c r="I10146" t="b">
        <v>1</v>
      </c>
      <c r="J10146" t="b">
        <v>1</v>
      </c>
      <c r="K10146" t="s">
        <v>1740</v>
      </c>
      <c r="L10146" t="s">
        <v>22</v>
      </c>
      <c r="M10146">
        <v>51750</v>
      </c>
      <c r="O10146" t="s">
        <v>1426</v>
      </c>
      <c r="P10146" t="s">
        <v>13277</v>
      </c>
    </row>
    <row r="10147" spans="1:16" x14ac:dyDescent="0.25">
      <c r="A10147" t="s">
        <v>2</v>
      </c>
      <c r="B10147" t="s">
        <v>13278</v>
      </c>
      <c r="C10147" t="s">
        <v>82</v>
      </c>
      <c r="D10147" t="s">
        <v>3957</v>
      </c>
      <c r="E10147" t="s">
        <v>20</v>
      </c>
      <c r="F10147" t="b">
        <v>0</v>
      </c>
      <c r="G10147" t="s">
        <v>27</v>
      </c>
      <c r="H10147" s="4">
        <v>45794.337581018517</v>
      </c>
      <c r="I10147" t="b">
        <v>0</v>
      </c>
      <c r="J10147" t="b">
        <v>1</v>
      </c>
      <c r="K10147" t="s">
        <v>24</v>
      </c>
      <c r="L10147" t="s">
        <v>36</v>
      </c>
      <c r="N10147">
        <v>54.420001983642578</v>
      </c>
      <c r="O10147" t="s">
        <v>2092</v>
      </c>
      <c r="P10147" t="s">
        <v>13279</v>
      </c>
    </row>
    <row r="10148" spans="1:16" x14ac:dyDescent="0.25">
      <c r="A10148" t="s">
        <v>2</v>
      </c>
      <c r="B10148" t="s">
        <v>13280</v>
      </c>
      <c r="C10148" t="s">
        <v>365</v>
      </c>
      <c r="D10148" t="s">
        <v>3957</v>
      </c>
      <c r="E10148" t="s">
        <v>20</v>
      </c>
      <c r="F10148" t="b">
        <v>0</v>
      </c>
      <c r="G10148" t="s">
        <v>27</v>
      </c>
      <c r="H10148" s="4">
        <v>45794.33761574074</v>
      </c>
      <c r="I10148" t="b">
        <v>1</v>
      </c>
      <c r="J10148" t="b">
        <v>1</v>
      </c>
      <c r="K10148" t="s">
        <v>24</v>
      </c>
      <c r="L10148" t="s">
        <v>36</v>
      </c>
      <c r="N10148">
        <v>45.654998779296882</v>
      </c>
      <c r="O10148" t="s">
        <v>3797</v>
      </c>
      <c r="P10148" t="s">
        <v>13281</v>
      </c>
    </row>
    <row r="10149" spans="1:16" x14ac:dyDescent="0.25">
      <c r="A10149" t="s">
        <v>1</v>
      </c>
      <c r="B10149" t="s">
        <v>2515</v>
      </c>
      <c r="C10149" t="s">
        <v>3084</v>
      </c>
      <c r="D10149" t="s">
        <v>3957</v>
      </c>
      <c r="E10149" t="s">
        <v>20</v>
      </c>
      <c r="F10149" t="b">
        <v>0</v>
      </c>
      <c r="G10149" t="s">
        <v>30</v>
      </c>
      <c r="H10149" s="4">
        <v>45794.337754629632</v>
      </c>
      <c r="I10149" t="b">
        <v>0</v>
      </c>
      <c r="J10149" t="b">
        <v>1</v>
      </c>
      <c r="K10149" t="s">
        <v>24</v>
      </c>
      <c r="L10149" t="s">
        <v>36</v>
      </c>
      <c r="N10149">
        <v>40.81500244140625</v>
      </c>
      <c r="O10149" t="s">
        <v>9048</v>
      </c>
      <c r="P10149" t="s">
        <v>12429</v>
      </c>
    </row>
    <row r="10150" spans="1:16" x14ac:dyDescent="0.25">
      <c r="A10150" t="s">
        <v>89</v>
      </c>
      <c r="B10150" t="s">
        <v>13282</v>
      </c>
      <c r="C10150" t="s">
        <v>606</v>
      </c>
      <c r="D10150" t="s">
        <v>3828</v>
      </c>
      <c r="E10150" t="s">
        <v>20</v>
      </c>
      <c r="F10150" t="b">
        <v>0</v>
      </c>
      <c r="G10150" t="s">
        <v>27</v>
      </c>
      <c r="H10150" s="4">
        <v>45794.337893518517</v>
      </c>
      <c r="I10150" t="b">
        <v>0</v>
      </c>
      <c r="J10150" t="b">
        <v>1</v>
      </c>
      <c r="K10150" t="s">
        <v>24</v>
      </c>
      <c r="L10150" t="s">
        <v>22</v>
      </c>
      <c r="M10150">
        <v>127500</v>
      </c>
      <c r="O10150" t="s">
        <v>13283</v>
      </c>
      <c r="P10150" t="s">
        <v>13284</v>
      </c>
    </row>
    <row r="10151" spans="1:16" x14ac:dyDescent="0.25">
      <c r="A10151" t="s">
        <v>1</v>
      </c>
      <c r="B10151" t="s">
        <v>10663</v>
      </c>
      <c r="C10151" t="s">
        <v>1959</v>
      </c>
      <c r="D10151" t="s">
        <v>3973</v>
      </c>
      <c r="E10151" t="s">
        <v>20</v>
      </c>
      <c r="F10151" t="b">
        <v>0</v>
      </c>
      <c r="G10151" t="s">
        <v>41</v>
      </c>
      <c r="H10151" s="4">
        <v>45794.375381944446</v>
      </c>
      <c r="I10151" t="b">
        <v>0</v>
      </c>
      <c r="J10151" t="b">
        <v>1</v>
      </c>
      <c r="K10151" t="s">
        <v>24</v>
      </c>
      <c r="L10151" t="s">
        <v>22</v>
      </c>
      <c r="M10151">
        <v>242500</v>
      </c>
      <c r="O10151" t="s">
        <v>10664</v>
      </c>
      <c r="P10151" t="s">
        <v>1955</v>
      </c>
    </row>
    <row r="10152" spans="1:16" x14ac:dyDescent="0.25">
      <c r="A10152" t="s">
        <v>2</v>
      </c>
      <c r="B10152" t="s">
        <v>13285</v>
      </c>
      <c r="C10152" t="s">
        <v>44</v>
      </c>
      <c r="D10152" t="s">
        <v>3970</v>
      </c>
      <c r="E10152" t="s">
        <v>20</v>
      </c>
      <c r="F10152" t="b">
        <v>0</v>
      </c>
      <c r="G10152" t="s">
        <v>27</v>
      </c>
      <c r="H10152" s="4">
        <v>45794.379606481481</v>
      </c>
      <c r="I10152" t="b">
        <v>0</v>
      </c>
      <c r="J10152" t="b">
        <v>1</v>
      </c>
      <c r="K10152" t="s">
        <v>24</v>
      </c>
      <c r="L10152" t="s">
        <v>22</v>
      </c>
      <c r="M10152">
        <v>170000</v>
      </c>
      <c r="O10152" t="s">
        <v>444</v>
      </c>
      <c r="P10152" t="s">
        <v>13286</v>
      </c>
    </row>
    <row r="10153" spans="1:16" x14ac:dyDescent="0.25">
      <c r="A10153" t="s">
        <v>2</v>
      </c>
      <c r="B10153" t="s">
        <v>13287</v>
      </c>
      <c r="C10153" t="s">
        <v>3680</v>
      </c>
      <c r="D10153" t="s">
        <v>3973</v>
      </c>
      <c r="E10153" t="s">
        <v>20</v>
      </c>
      <c r="F10153" t="b">
        <v>0</v>
      </c>
      <c r="G10153" t="s">
        <v>41</v>
      </c>
      <c r="H10153" s="4">
        <v>45794.38</v>
      </c>
      <c r="I10153" t="b">
        <v>0</v>
      </c>
      <c r="J10153" t="b">
        <v>1</v>
      </c>
      <c r="K10153" t="s">
        <v>24</v>
      </c>
      <c r="L10153" t="s">
        <v>22</v>
      </c>
      <c r="M10153">
        <v>122500</v>
      </c>
      <c r="O10153" t="s">
        <v>10664</v>
      </c>
      <c r="P10153" t="s">
        <v>13288</v>
      </c>
    </row>
    <row r="10154" spans="1:16" x14ac:dyDescent="0.25">
      <c r="A10154" t="s">
        <v>139</v>
      </c>
      <c r="B10154" t="s">
        <v>13289</v>
      </c>
      <c r="C10154" t="s">
        <v>39</v>
      </c>
      <c r="D10154" t="s">
        <v>3828</v>
      </c>
      <c r="E10154" t="s">
        <v>20</v>
      </c>
      <c r="F10154" t="b">
        <v>1</v>
      </c>
      <c r="G10154" t="s">
        <v>1247</v>
      </c>
      <c r="H10154" s="4">
        <v>45794.400740740741</v>
      </c>
      <c r="I10154" t="b">
        <v>0</v>
      </c>
      <c r="J10154" t="b">
        <v>0</v>
      </c>
      <c r="K10154" t="s">
        <v>1247</v>
      </c>
      <c r="L10154" t="s">
        <v>22</v>
      </c>
      <c r="M10154">
        <v>84694</v>
      </c>
      <c r="O10154" t="s">
        <v>254</v>
      </c>
      <c r="P10154" t="s">
        <v>13290</v>
      </c>
    </row>
    <row r="10155" spans="1:16" x14ac:dyDescent="0.25">
      <c r="A10155" t="s">
        <v>139</v>
      </c>
      <c r="B10155" t="s">
        <v>13291</v>
      </c>
      <c r="C10155" t="s">
        <v>1316</v>
      </c>
      <c r="D10155" t="s">
        <v>2208</v>
      </c>
      <c r="E10155" t="s">
        <v>20</v>
      </c>
      <c r="F10155" t="b">
        <v>0</v>
      </c>
      <c r="G10155" t="s">
        <v>41</v>
      </c>
      <c r="H10155" s="4">
        <v>45794.417025462957</v>
      </c>
      <c r="I10155" t="b">
        <v>0</v>
      </c>
      <c r="J10155" t="b">
        <v>0</v>
      </c>
      <c r="K10155" t="s">
        <v>24</v>
      </c>
      <c r="L10155" t="s">
        <v>22</v>
      </c>
      <c r="M10155">
        <v>76500</v>
      </c>
      <c r="O10155" t="s">
        <v>13292</v>
      </c>
      <c r="P10155" t="s">
        <v>13293</v>
      </c>
    </row>
    <row r="10156" spans="1:16" x14ac:dyDescent="0.25">
      <c r="A10156" t="s">
        <v>28</v>
      </c>
      <c r="B10156" t="s">
        <v>13294</v>
      </c>
      <c r="C10156" t="s">
        <v>39</v>
      </c>
      <c r="D10156" t="s">
        <v>3973</v>
      </c>
      <c r="E10156" t="s">
        <v>20</v>
      </c>
      <c r="F10156" t="b">
        <v>1</v>
      </c>
      <c r="G10156" t="s">
        <v>1391</v>
      </c>
      <c r="H10156" s="4">
        <v>45794.441516203697</v>
      </c>
      <c r="I10156" t="b">
        <v>0</v>
      </c>
      <c r="J10156" t="b">
        <v>0</v>
      </c>
      <c r="K10156" t="s">
        <v>1391</v>
      </c>
      <c r="L10156" t="s">
        <v>36</v>
      </c>
      <c r="N10156">
        <v>50</v>
      </c>
      <c r="O10156" t="s">
        <v>7413</v>
      </c>
      <c r="P10156" t="s">
        <v>1629</v>
      </c>
    </row>
    <row r="10157" spans="1:16" x14ac:dyDescent="0.25">
      <c r="A10157" t="s">
        <v>0</v>
      </c>
      <c r="B10157" t="s">
        <v>13125</v>
      </c>
      <c r="C10157" t="s">
        <v>468</v>
      </c>
      <c r="D10157" t="s">
        <v>2208</v>
      </c>
      <c r="E10157" t="s">
        <v>20</v>
      </c>
      <c r="F10157" t="b">
        <v>0</v>
      </c>
      <c r="G10157" t="s">
        <v>27</v>
      </c>
      <c r="H10157" s="4">
        <v>45794.458449074067</v>
      </c>
      <c r="I10157" t="b">
        <v>0</v>
      </c>
      <c r="J10157" t="b">
        <v>1</v>
      </c>
      <c r="K10157" t="s">
        <v>24</v>
      </c>
      <c r="L10157" t="s">
        <v>22</v>
      </c>
      <c r="M10157">
        <v>135000</v>
      </c>
      <c r="O10157" t="s">
        <v>593</v>
      </c>
      <c r="P10157" t="s">
        <v>767</v>
      </c>
    </row>
    <row r="10158" spans="1:16" x14ac:dyDescent="0.25">
      <c r="A10158" t="s">
        <v>89</v>
      </c>
      <c r="B10158" t="s">
        <v>10719</v>
      </c>
      <c r="C10158" t="s">
        <v>166</v>
      </c>
      <c r="D10158" t="s">
        <v>3973</v>
      </c>
      <c r="E10158" t="s">
        <v>20</v>
      </c>
      <c r="F10158" t="b">
        <v>0</v>
      </c>
      <c r="G10158" t="s">
        <v>41</v>
      </c>
      <c r="H10158" s="4">
        <v>45794.463587962957</v>
      </c>
      <c r="I10158" t="b">
        <v>0</v>
      </c>
      <c r="J10158" t="b">
        <v>0</v>
      </c>
      <c r="K10158" t="s">
        <v>24</v>
      </c>
      <c r="L10158" t="s">
        <v>22</v>
      </c>
      <c r="M10158">
        <v>181000</v>
      </c>
      <c r="O10158" t="s">
        <v>91</v>
      </c>
      <c r="P10158" t="s">
        <v>13295</v>
      </c>
    </row>
    <row r="10159" spans="1:16" x14ac:dyDescent="0.25">
      <c r="A10159" t="s">
        <v>28</v>
      </c>
      <c r="B10159" t="s">
        <v>13296</v>
      </c>
      <c r="C10159" t="s">
        <v>39</v>
      </c>
      <c r="D10159" t="s">
        <v>3973</v>
      </c>
      <c r="E10159" t="s">
        <v>20</v>
      </c>
      <c r="F10159" t="b">
        <v>1</v>
      </c>
      <c r="G10159" t="s">
        <v>62</v>
      </c>
      <c r="H10159" s="4">
        <v>45794.46979166667</v>
      </c>
      <c r="I10159" t="b">
        <v>0</v>
      </c>
      <c r="J10159" t="b">
        <v>0</v>
      </c>
      <c r="K10159" t="s">
        <v>62</v>
      </c>
      <c r="L10159" t="s">
        <v>36</v>
      </c>
      <c r="N10159">
        <v>50</v>
      </c>
      <c r="O10159" t="s">
        <v>7413</v>
      </c>
      <c r="P10159" t="s">
        <v>1629</v>
      </c>
    </row>
    <row r="10160" spans="1:16" x14ac:dyDescent="0.25">
      <c r="A10160" t="s">
        <v>139</v>
      </c>
      <c r="B10160" t="s">
        <v>13297</v>
      </c>
      <c r="C10160" t="s">
        <v>160</v>
      </c>
      <c r="D10160" t="s">
        <v>2208</v>
      </c>
      <c r="E10160" t="s">
        <v>20</v>
      </c>
      <c r="F10160" t="b">
        <v>0</v>
      </c>
      <c r="G10160" t="s">
        <v>27</v>
      </c>
      <c r="H10160" s="4">
        <v>45794.504710648151</v>
      </c>
      <c r="I10160" t="b">
        <v>0</v>
      </c>
      <c r="J10160" t="b">
        <v>1</v>
      </c>
      <c r="K10160" t="s">
        <v>24</v>
      </c>
      <c r="L10160" t="s">
        <v>22</v>
      </c>
      <c r="M10160">
        <v>120000</v>
      </c>
      <c r="O10160" t="s">
        <v>987</v>
      </c>
      <c r="P10160" t="s">
        <v>13298</v>
      </c>
    </row>
    <row r="10161" spans="1:16" x14ac:dyDescent="0.25">
      <c r="A10161" t="s">
        <v>40</v>
      </c>
      <c r="B10161" t="s">
        <v>13299</v>
      </c>
      <c r="C10161" t="s">
        <v>47</v>
      </c>
      <c r="D10161" t="s">
        <v>3973</v>
      </c>
      <c r="E10161" t="s">
        <v>20</v>
      </c>
      <c r="F10161" t="b">
        <v>0</v>
      </c>
      <c r="G10161" t="s">
        <v>41</v>
      </c>
      <c r="H10161" s="4">
        <v>45794.505219907413</v>
      </c>
      <c r="I10161" t="b">
        <v>1</v>
      </c>
      <c r="J10161" t="b">
        <v>1</v>
      </c>
      <c r="K10161" t="s">
        <v>24</v>
      </c>
      <c r="L10161" t="s">
        <v>22</v>
      </c>
      <c r="M10161">
        <v>190000</v>
      </c>
      <c r="O10161" t="s">
        <v>7284</v>
      </c>
      <c r="P10161" t="s">
        <v>13300</v>
      </c>
    </row>
    <row r="10162" spans="1:16" x14ac:dyDescent="0.25">
      <c r="A10162" t="s">
        <v>28</v>
      </c>
      <c r="B10162" t="s">
        <v>7458</v>
      </c>
      <c r="C10162" t="s">
        <v>39</v>
      </c>
      <c r="D10162" t="s">
        <v>3973</v>
      </c>
      <c r="E10162" t="s">
        <v>20</v>
      </c>
      <c r="F10162" t="b">
        <v>1</v>
      </c>
      <c r="G10162" t="s">
        <v>106</v>
      </c>
      <c r="H10162" s="4">
        <v>45794.50849537037</v>
      </c>
      <c r="I10162" t="b">
        <v>0</v>
      </c>
      <c r="J10162" t="b">
        <v>0</v>
      </c>
      <c r="K10162" t="s">
        <v>106</v>
      </c>
      <c r="L10162" t="s">
        <v>36</v>
      </c>
      <c r="N10162">
        <v>50</v>
      </c>
      <c r="O10162" t="s">
        <v>7413</v>
      </c>
      <c r="P10162" t="s">
        <v>7459</v>
      </c>
    </row>
    <row r="10163" spans="1:16" x14ac:dyDescent="0.25">
      <c r="A10163" t="s">
        <v>28</v>
      </c>
      <c r="B10163" t="s">
        <v>10450</v>
      </c>
      <c r="C10163" t="s">
        <v>39</v>
      </c>
      <c r="D10163" t="s">
        <v>3973</v>
      </c>
      <c r="E10163" t="s">
        <v>20</v>
      </c>
      <c r="F10163" t="b">
        <v>1</v>
      </c>
      <c r="G10163" t="s">
        <v>870</v>
      </c>
      <c r="H10163" s="4">
        <v>45794.509710648148</v>
      </c>
      <c r="I10163" t="b">
        <v>0</v>
      </c>
      <c r="J10163" t="b">
        <v>0</v>
      </c>
      <c r="K10163" t="s">
        <v>870</v>
      </c>
      <c r="L10163" t="s">
        <v>36</v>
      </c>
      <c r="N10163">
        <v>50</v>
      </c>
      <c r="O10163" t="s">
        <v>7413</v>
      </c>
      <c r="P10163" t="s">
        <v>7459</v>
      </c>
    </row>
    <row r="10164" spans="1:16" x14ac:dyDescent="0.25">
      <c r="A10164" t="s">
        <v>0</v>
      </c>
      <c r="B10164" t="s">
        <v>993</v>
      </c>
      <c r="C10164" t="s">
        <v>3519</v>
      </c>
      <c r="D10164" t="s">
        <v>3973</v>
      </c>
      <c r="E10164" t="s">
        <v>20</v>
      </c>
      <c r="F10164" t="b">
        <v>0</v>
      </c>
      <c r="G10164" t="s">
        <v>27</v>
      </c>
      <c r="H10164" s="4">
        <v>45794.541759259257</v>
      </c>
      <c r="I10164" t="b">
        <v>0</v>
      </c>
      <c r="J10164" t="b">
        <v>1</v>
      </c>
      <c r="K10164" t="s">
        <v>24</v>
      </c>
      <c r="L10164" t="s">
        <v>22</v>
      </c>
      <c r="M10164">
        <v>75400</v>
      </c>
      <c r="O10164" t="s">
        <v>13301</v>
      </c>
      <c r="P10164" t="s">
        <v>496</v>
      </c>
    </row>
    <row r="10165" spans="1:16" x14ac:dyDescent="0.25">
      <c r="A10165" t="s">
        <v>2</v>
      </c>
      <c r="B10165" t="s">
        <v>1844</v>
      </c>
      <c r="C10165" t="s">
        <v>13302</v>
      </c>
      <c r="D10165" t="s">
        <v>2208</v>
      </c>
      <c r="E10165" t="s">
        <v>20</v>
      </c>
      <c r="F10165" t="b">
        <v>0</v>
      </c>
      <c r="G10165" t="s">
        <v>27</v>
      </c>
      <c r="H10165" s="4">
        <v>45794.546226851853</v>
      </c>
      <c r="I10165" t="b">
        <v>0</v>
      </c>
      <c r="J10165" t="b">
        <v>0</v>
      </c>
      <c r="K10165" t="s">
        <v>24</v>
      </c>
      <c r="L10165" t="s">
        <v>22</v>
      </c>
      <c r="M10165">
        <v>200000</v>
      </c>
      <c r="O10165" t="s">
        <v>1560</v>
      </c>
      <c r="P10165" t="s">
        <v>13303</v>
      </c>
    </row>
    <row r="10166" spans="1:16" x14ac:dyDescent="0.25">
      <c r="A10166" t="s">
        <v>1</v>
      </c>
      <c r="B10166" t="s">
        <v>6629</v>
      </c>
      <c r="C10166" t="s">
        <v>140</v>
      </c>
      <c r="D10166" t="s">
        <v>3973</v>
      </c>
      <c r="E10166" t="s">
        <v>20</v>
      </c>
      <c r="F10166" t="b">
        <v>0</v>
      </c>
      <c r="G10166" t="s">
        <v>27</v>
      </c>
      <c r="H10166" s="4">
        <v>45794.546527777777</v>
      </c>
      <c r="I10166" t="b">
        <v>0</v>
      </c>
      <c r="J10166" t="b">
        <v>1</v>
      </c>
      <c r="K10166" t="s">
        <v>24</v>
      </c>
      <c r="L10166" t="s">
        <v>22</v>
      </c>
      <c r="M10166">
        <v>220500</v>
      </c>
      <c r="O10166" t="s">
        <v>1172</v>
      </c>
      <c r="P10166" t="s">
        <v>1809</v>
      </c>
    </row>
    <row r="10167" spans="1:16" x14ac:dyDescent="0.25">
      <c r="A10167" t="s">
        <v>28</v>
      </c>
      <c r="B10167" t="s">
        <v>12910</v>
      </c>
      <c r="C10167" t="s">
        <v>39</v>
      </c>
      <c r="D10167" t="s">
        <v>3973</v>
      </c>
      <c r="E10167" t="s">
        <v>20</v>
      </c>
      <c r="F10167" t="b">
        <v>1</v>
      </c>
      <c r="G10167" t="s">
        <v>870</v>
      </c>
      <c r="H10167" s="4">
        <v>45794.551377314812</v>
      </c>
      <c r="I10167" t="b">
        <v>0</v>
      </c>
      <c r="J10167" t="b">
        <v>0</v>
      </c>
      <c r="K10167" t="s">
        <v>870</v>
      </c>
      <c r="L10167" t="s">
        <v>36</v>
      </c>
      <c r="N10167">
        <v>30</v>
      </c>
      <c r="O10167" t="s">
        <v>7413</v>
      </c>
      <c r="P10167" t="s">
        <v>1629</v>
      </c>
    </row>
    <row r="10168" spans="1:16" x14ac:dyDescent="0.25">
      <c r="A10168" t="s">
        <v>2</v>
      </c>
      <c r="B10168" t="s">
        <v>13304</v>
      </c>
      <c r="C10168" t="s">
        <v>118</v>
      </c>
      <c r="D10168" t="s">
        <v>3973</v>
      </c>
      <c r="E10168" t="s">
        <v>51</v>
      </c>
      <c r="F10168" t="b">
        <v>0</v>
      </c>
      <c r="G10168" t="s">
        <v>27</v>
      </c>
      <c r="H10168" s="4">
        <v>45794.587893518517</v>
      </c>
      <c r="I10168" t="b">
        <v>1</v>
      </c>
      <c r="J10168" t="b">
        <v>0</v>
      </c>
      <c r="K10168" t="s">
        <v>24</v>
      </c>
      <c r="L10168" t="s">
        <v>36</v>
      </c>
      <c r="N10168">
        <v>47.5</v>
      </c>
      <c r="O10168" t="s">
        <v>13082</v>
      </c>
      <c r="P10168" t="s">
        <v>1035</v>
      </c>
    </row>
    <row r="10169" spans="1:16" x14ac:dyDescent="0.25">
      <c r="A10169" t="s">
        <v>0</v>
      </c>
      <c r="B10169" t="s">
        <v>1640</v>
      </c>
      <c r="C10169" t="s">
        <v>13305</v>
      </c>
      <c r="D10169" t="s">
        <v>3828</v>
      </c>
      <c r="E10169" t="s">
        <v>20</v>
      </c>
      <c r="F10169" t="b">
        <v>0</v>
      </c>
      <c r="G10169" t="s">
        <v>27</v>
      </c>
      <c r="H10169" s="4">
        <v>45794.625092592592</v>
      </c>
      <c r="I10169" t="b">
        <v>0</v>
      </c>
      <c r="J10169" t="b">
        <v>1</v>
      </c>
      <c r="K10169" t="s">
        <v>24</v>
      </c>
      <c r="L10169" t="s">
        <v>22</v>
      </c>
      <c r="M10169">
        <v>115000</v>
      </c>
      <c r="O10169" t="s">
        <v>13306</v>
      </c>
      <c r="P10169" t="s">
        <v>13307</v>
      </c>
    </row>
    <row r="10170" spans="1:16" x14ac:dyDescent="0.25">
      <c r="A10170" t="s">
        <v>2</v>
      </c>
      <c r="B10170" t="s">
        <v>3520</v>
      </c>
      <c r="C10170" t="s">
        <v>13308</v>
      </c>
      <c r="D10170" t="s">
        <v>3973</v>
      </c>
      <c r="E10170" t="s">
        <v>20</v>
      </c>
      <c r="F10170" t="b">
        <v>0</v>
      </c>
      <c r="G10170" t="s">
        <v>41</v>
      </c>
      <c r="H10170" s="4">
        <v>45794.625381944446</v>
      </c>
      <c r="I10170" t="b">
        <v>0</v>
      </c>
      <c r="J10170" t="b">
        <v>0</v>
      </c>
      <c r="K10170" t="s">
        <v>24</v>
      </c>
      <c r="L10170" t="s">
        <v>36</v>
      </c>
      <c r="N10170">
        <v>48</v>
      </c>
      <c r="O10170" t="s">
        <v>202</v>
      </c>
      <c r="P10170" t="s">
        <v>11534</v>
      </c>
    </row>
    <row r="10171" spans="1:16" x14ac:dyDescent="0.25">
      <c r="A10171" t="s">
        <v>2</v>
      </c>
      <c r="B10171" t="s">
        <v>13309</v>
      </c>
      <c r="C10171" t="s">
        <v>192</v>
      </c>
      <c r="D10171" t="s">
        <v>3828</v>
      </c>
      <c r="E10171" t="s">
        <v>20</v>
      </c>
      <c r="F10171" t="b">
        <v>0</v>
      </c>
      <c r="G10171" t="s">
        <v>27</v>
      </c>
      <c r="H10171" s="4">
        <v>45794.671296296299</v>
      </c>
      <c r="I10171" t="b">
        <v>1</v>
      </c>
      <c r="J10171" t="b">
        <v>1</v>
      </c>
      <c r="K10171" t="s">
        <v>24</v>
      </c>
      <c r="L10171" t="s">
        <v>36</v>
      </c>
      <c r="N10171">
        <v>53</v>
      </c>
      <c r="O10171" t="s">
        <v>13310</v>
      </c>
      <c r="P10171" t="s">
        <v>409</v>
      </c>
    </row>
    <row r="10172" spans="1:16" x14ac:dyDescent="0.25">
      <c r="A10172" t="s">
        <v>89</v>
      </c>
      <c r="B10172" t="s">
        <v>13282</v>
      </c>
      <c r="C10172" t="s">
        <v>13311</v>
      </c>
      <c r="D10172" t="s">
        <v>2208</v>
      </c>
      <c r="E10172" t="s">
        <v>20</v>
      </c>
      <c r="F10172" t="b">
        <v>0</v>
      </c>
      <c r="G10172" t="s">
        <v>27</v>
      </c>
      <c r="H10172" s="4">
        <v>45794.754710648151</v>
      </c>
      <c r="I10172" t="b">
        <v>0</v>
      </c>
      <c r="J10172" t="b">
        <v>1</v>
      </c>
      <c r="K10172" t="s">
        <v>24</v>
      </c>
      <c r="L10172" t="s">
        <v>22</v>
      </c>
      <c r="M10172">
        <v>140000</v>
      </c>
      <c r="O10172" t="s">
        <v>13283</v>
      </c>
      <c r="P10172" t="s">
        <v>13284</v>
      </c>
    </row>
    <row r="10173" spans="1:16" x14ac:dyDescent="0.25">
      <c r="A10173" t="s">
        <v>28</v>
      </c>
      <c r="B10173" t="s">
        <v>28</v>
      </c>
      <c r="C10173" t="s">
        <v>509</v>
      </c>
      <c r="D10173" t="s">
        <v>3973</v>
      </c>
      <c r="E10173" t="s">
        <v>51</v>
      </c>
      <c r="F10173" t="b">
        <v>0</v>
      </c>
      <c r="G10173" t="s">
        <v>27</v>
      </c>
      <c r="H10173" s="4">
        <v>45794.838136574072</v>
      </c>
      <c r="I10173" t="b">
        <v>0</v>
      </c>
      <c r="J10173" t="b">
        <v>1</v>
      </c>
      <c r="K10173" t="s">
        <v>24</v>
      </c>
      <c r="L10173" t="s">
        <v>36</v>
      </c>
      <c r="N10173">
        <v>50.5</v>
      </c>
      <c r="O10173" t="s">
        <v>131</v>
      </c>
      <c r="P10173" t="s">
        <v>13312</v>
      </c>
    </row>
    <row r="10174" spans="1:16" x14ac:dyDescent="0.25">
      <c r="A10174" t="s">
        <v>1</v>
      </c>
      <c r="B10174" t="s">
        <v>3204</v>
      </c>
      <c r="C10174" t="s">
        <v>13313</v>
      </c>
      <c r="D10174" t="s">
        <v>3973</v>
      </c>
      <c r="E10174" t="s">
        <v>20</v>
      </c>
      <c r="F10174" t="b">
        <v>0</v>
      </c>
      <c r="G10174" t="s">
        <v>27</v>
      </c>
      <c r="H10174" s="4">
        <v>45794.962893518517</v>
      </c>
      <c r="I10174" t="b">
        <v>0</v>
      </c>
      <c r="J10174" t="b">
        <v>0</v>
      </c>
      <c r="K10174" t="s">
        <v>24</v>
      </c>
      <c r="L10174" t="s">
        <v>22</v>
      </c>
      <c r="M10174">
        <v>106739</v>
      </c>
      <c r="O10174" t="s">
        <v>3391</v>
      </c>
      <c r="P10174" t="s">
        <v>13314</v>
      </c>
    </row>
    <row r="10175" spans="1:16" x14ac:dyDescent="0.25">
      <c r="A10175" t="s">
        <v>2</v>
      </c>
      <c r="B10175" t="s">
        <v>506</v>
      </c>
      <c r="C10175" t="s">
        <v>42</v>
      </c>
      <c r="D10175" t="s">
        <v>5535</v>
      </c>
      <c r="E10175" t="s">
        <v>20</v>
      </c>
      <c r="F10175" t="b">
        <v>0</v>
      </c>
      <c r="G10175" t="s">
        <v>35</v>
      </c>
      <c r="H10175" s="4">
        <v>45795.005393518521</v>
      </c>
      <c r="I10175" t="b">
        <v>1</v>
      </c>
      <c r="J10175" t="b">
        <v>0</v>
      </c>
      <c r="K10175" t="s">
        <v>24</v>
      </c>
      <c r="L10175" t="s">
        <v>22</v>
      </c>
      <c r="M10175">
        <v>88582</v>
      </c>
      <c r="O10175" t="s">
        <v>13315</v>
      </c>
      <c r="P10175" t="s">
        <v>13316</v>
      </c>
    </row>
    <row r="10176" spans="1:16" x14ac:dyDescent="0.25">
      <c r="A10176" t="s">
        <v>2</v>
      </c>
      <c r="B10176" t="s">
        <v>13317</v>
      </c>
      <c r="C10176" t="s">
        <v>3882</v>
      </c>
      <c r="D10176" t="s">
        <v>5535</v>
      </c>
      <c r="E10176" t="s">
        <v>20</v>
      </c>
      <c r="F10176" t="b">
        <v>0</v>
      </c>
      <c r="G10176" t="s">
        <v>35</v>
      </c>
      <c r="H10176" s="4">
        <v>45795.005416666667</v>
      </c>
      <c r="I10176" t="b">
        <v>0</v>
      </c>
      <c r="J10176" t="b">
        <v>0</v>
      </c>
      <c r="K10176" t="s">
        <v>24</v>
      </c>
      <c r="L10176" t="s">
        <v>22</v>
      </c>
      <c r="M10176">
        <v>147637.5</v>
      </c>
      <c r="O10176" t="s">
        <v>8111</v>
      </c>
      <c r="P10176" t="s">
        <v>13318</v>
      </c>
    </row>
    <row r="10177" spans="1:16" x14ac:dyDescent="0.25">
      <c r="A10177" t="s">
        <v>2</v>
      </c>
      <c r="B10177" t="s">
        <v>13319</v>
      </c>
      <c r="C10177" t="s">
        <v>203</v>
      </c>
      <c r="D10177" t="s">
        <v>3973</v>
      </c>
      <c r="E10177" t="s">
        <v>51</v>
      </c>
      <c r="F10177" t="b">
        <v>0</v>
      </c>
      <c r="G10177" t="s">
        <v>27</v>
      </c>
      <c r="H10177" s="4">
        <v>45795.129629629628</v>
      </c>
      <c r="I10177" t="b">
        <v>1</v>
      </c>
      <c r="J10177" t="b">
        <v>0</v>
      </c>
      <c r="K10177" t="s">
        <v>24</v>
      </c>
      <c r="L10177" t="s">
        <v>36</v>
      </c>
      <c r="N10177">
        <v>77.5</v>
      </c>
      <c r="O10177" t="s">
        <v>741</v>
      </c>
      <c r="P10177" t="s">
        <v>13320</v>
      </c>
    </row>
    <row r="10178" spans="1:16" x14ac:dyDescent="0.25">
      <c r="A10178" t="s">
        <v>0</v>
      </c>
      <c r="B10178" t="s">
        <v>281</v>
      </c>
      <c r="C10178" t="s">
        <v>82</v>
      </c>
      <c r="D10178" t="s">
        <v>3828</v>
      </c>
      <c r="E10178" t="s">
        <v>20</v>
      </c>
      <c r="F10178" t="b">
        <v>0</v>
      </c>
      <c r="G10178" t="s">
        <v>27</v>
      </c>
      <c r="H10178" s="4">
        <v>45795.250023148154</v>
      </c>
      <c r="I10178" t="b">
        <v>1</v>
      </c>
      <c r="J10178" t="b">
        <v>1</v>
      </c>
      <c r="K10178" t="s">
        <v>24</v>
      </c>
      <c r="L10178" t="s">
        <v>22</v>
      </c>
      <c r="M10178">
        <v>150000</v>
      </c>
      <c r="O10178" t="s">
        <v>341</v>
      </c>
      <c r="P10178" t="s">
        <v>48</v>
      </c>
    </row>
    <row r="10179" spans="1:16" x14ac:dyDescent="0.25">
      <c r="A10179" t="s">
        <v>1</v>
      </c>
      <c r="B10179" t="s">
        <v>3361</v>
      </c>
      <c r="C10179" t="s">
        <v>140</v>
      </c>
      <c r="D10179" t="s">
        <v>5535</v>
      </c>
      <c r="E10179" t="s">
        <v>20</v>
      </c>
      <c r="F10179" t="b">
        <v>0</v>
      </c>
      <c r="G10179" t="s">
        <v>35</v>
      </c>
      <c r="H10179" s="4">
        <v>45795.251145833332</v>
      </c>
      <c r="I10179" t="b">
        <v>0</v>
      </c>
      <c r="J10179" t="b">
        <v>1</v>
      </c>
      <c r="K10179" t="s">
        <v>24</v>
      </c>
      <c r="L10179" t="s">
        <v>22</v>
      </c>
      <c r="M10179">
        <v>108267</v>
      </c>
      <c r="O10179" t="s">
        <v>13321</v>
      </c>
      <c r="P10179" t="s">
        <v>13322</v>
      </c>
    </row>
    <row r="10180" spans="1:16" x14ac:dyDescent="0.25">
      <c r="A10180" t="s">
        <v>40</v>
      </c>
      <c r="B10180" t="s">
        <v>13323</v>
      </c>
      <c r="C10180" t="s">
        <v>44</v>
      </c>
      <c r="D10180" t="s">
        <v>3973</v>
      </c>
      <c r="E10180" t="s">
        <v>20</v>
      </c>
      <c r="F10180" t="b">
        <v>0</v>
      </c>
      <c r="G10180" t="s">
        <v>41</v>
      </c>
      <c r="H10180" s="4">
        <v>45795.25172453704</v>
      </c>
      <c r="I10180" t="b">
        <v>0</v>
      </c>
      <c r="J10180" t="b">
        <v>1</v>
      </c>
      <c r="K10180" t="s">
        <v>24</v>
      </c>
      <c r="L10180" t="s">
        <v>22</v>
      </c>
      <c r="M10180">
        <v>184000</v>
      </c>
      <c r="O10180" t="s">
        <v>1489</v>
      </c>
      <c r="P10180" t="s">
        <v>6878</v>
      </c>
    </row>
    <row r="10181" spans="1:16" x14ac:dyDescent="0.25">
      <c r="A10181" t="s">
        <v>2</v>
      </c>
      <c r="B10181" t="s">
        <v>506</v>
      </c>
      <c r="C10181" t="s">
        <v>8461</v>
      </c>
      <c r="D10181" t="s">
        <v>4014</v>
      </c>
      <c r="E10181" t="s">
        <v>20</v>
      </c>
      <c r="F10181" t="b">
        <v>0</v>
      </c>
      <c r="G10181" t="s">
        <v>30</v>
      </c>
      <c r="H10181" s="4">
        <v>45795.252569444441</v>
      </c>
      <c r="I10181" t="b">
        <v>0</v>
      </c>
      <c r="J10181" t="b">
        <v>1</v>
      </c>
      <c r="K10181" t="s">
        <v>24</v>
      </c>
      <c r="L10181" t="s">
        <v>22</v>
      </c>
      <c r="M10181">
        <v>147826.5</v>
      </c>
      <c r="O10181" t="s">
        <v>12242</v>
      </c>
      <c r="P10181" t="s">
        <v>12243</v>
      </c>
    </row>
    <row r="10182" spans="1:16" x14ac:dyDescent="0.25">
      <c r="A10182" t="s">
        <v>2</v>
      </c>
      <c r="B10182" t="s">
        <v>13244</v>
      </c>
      <c r="C10182" t="s">
        <v>336</v>
      </c>
      <c r="D10182" t="s">
        <v>2208</v>
      </c>
      <c r="E10182" t="s">
        <v>20</v>
      </c>
      <c r="F10182" t="b">
        <v>0</v>
      </c>
      <c r="G10182" t="s">
        <v>30</v>
      </c>
      <c r="H10182" s="4">
        <v>45795.252569444441</v>
      </c>
      <c r="I10182" t="b">
        <v>0</v>
      </c>
      <c r="J10182" t="b">
        <v>1</v>
      </c>
      <c r="K10182" t="s">
        <v>24</v>
      </c>
      <c r="L10182" t="s">
        <v>22</v>
      </c>
      <c r="M10182">
        <v>128000</v>
      </c>
      <c r="O10182" t="s">
        <v>13245</v>
      </c>
      <c r="P10182" t="s">
        <v>13246</v>
      </c>
    </row>
    <row r="10183" spans="1:16" x14ac:dyDescent="0.25">
      <c r="A10183" t="s">
        <v>0</v>
      </c>
      <c r="B10183" t="s">
        <v>13324</v>
      </c>
      <c r="C10183" t="s">
        <v>39</v>
      </c>
      <c r="D10183" t="s">
        <v>7434</v>
      </c>
      <c r="E10183" t="s">
        <v>20</v>
      </c>
      <c r="F10183" t="b">
        <v>1</v>
      </c>
      <c r="G10183" t="s">
        <v>106</v>
      </c>
      <c r="H10183" s="4">
        <v>45795.254745370366</v>
      </c>
      <c r="I10183" t="b">
        <v>0</v>
      </c>
      <c r="J10183" t="b">
        <v>0</v>
      </c>
      <c r="K10183" t="s">
        <v>106</v>
      </c>
      <c r="L10183" t="s">
        <v>22</v>
      </c>
      <c r="M10183">
        <v>85000</v>
      </c>
      <c r="O10183" t="s">
        <v>3677</v>
      </c>
      <c r="P10183" t="s">
        <v>13325</v>
      </c>
    </row>
    <row r="10184" spans="1:16" x14ac:dyDescent="0.25">
      <c r="A10184" t="s">
        <v>2</v>
      </c>
      <c r="B10184" t="s">
        <v>638</v>
      </c>
      <c r="C10184" t="s">
        <v>213</v>
      </c>
      <c r="D10184" t="s">
        <v>3828</v>
      </c>
      <c r="E10184" t="s">
        <v>20</v>
      </c>
      <c r="F10184" t="b">
        <v>0</v>
      </c>
      <c r="G10184" t="s">
        <v>41</v>
      </c>
      <c r="H10184" s="4">
        <v>45795.254976851851</v>
      </c>
      <c r="I10184" t="b">
        <v>0</v>
      </c>
      <c r="J10184" t="b">
        <v>1</v>
      </c>
      <c r="K10184" t="s">
        <v>24</v>
      </c>
      <c r="L10184" t="s">
        <v>22</v>
      </c>
      <c r="M10184">
        <v>117000</v>
      </c>
      <c r="O10184" t="s">
        <v>1920</v>
      </c>
      <c r="P10184" t="s">
        <v>13326</v>
      </c>
    </row>
    <row r="10185" spans="1:16" x14ac:dyDescent="0.25">
      <c r="A10185" t="s">
        <v>19</v>
      </c>
      <c r="B10185" t="s">
        <v>1672</v>
      </c>
      <c r="C10185" t="s">
        <v>49</v>
      </c>
      <c r="D10185" t="s">
        <v>3973</v>
      </c>
      <c r="E10185" t="s">
        <v>20</v>
      </c>
      <c r="F10185" t="b">
        <v>0</v>
      </c>
      <c r="G10185" t="s">
        <v>41</v>
      </c>
      <c r="H10185" s="4">
        <v>45795.375324074077</v>
      </c>
      <c r="I10185" t="b">
        <v>0</v>
      </c>
      <c r="J10185" t="b">
        <v>1</v>
      </c>
      <c r="K10185" t="s">
        <v>24</v>
      </c>
      <c r="L10185" t="s">
        <v>22</v>
      </c>
      <c r="M10185">
        <v>210500</v>
      </c>
      <c r="O10185" t="s">
        <v>835</v>
      </c>
      <c r="P10185" t="s">
        <v>1673</v>
      </c>
    </row>
    <row r="10186" spans="1:16" x14ac:dyDescent="0.25">
      <c r="A10186" t="s">
        <v>139</v>
      </c>
      <c r="B10186" t="s">
        <v>139</v>
      </c>
      <c r="C10186" t="s">
        <v>1233</v>
      </c>
      <c r="D10186" t="s">
        <v>3973</v>
      </c>
      <c r="E10186" t="s">
        <v>20</v>
      </c>
      <c r="F10186" t="b">
        <v>0</v>
      </c>
      <c r="G10186" t="s">
        <v>30</v>
      </c>
      <c r="H10186" s="4">
        <v>45795.375613425917</v>
      </c>
      <c r="I10186" t="b">
        <v>0</v>
      </c>
      <c r="J10186" t="b">
        <v>0</v>
      </c>
      <c r="K10186" t="s">
        <v>24</v>
      </c>
      <c r="L10186" t="s">
        <v>22</v>
      </c>
      <c r="M10186">
        <v>145000</v>
      </c>
      <c r="O10186" t="s">
        <v>299</v>
      </c>
      <c r="P10186" t="s">
        <v>3102</v>
      </c>
    </row>
    <row r="10187" spans="1:16" x14ac:dyDescent="0.25">
      <c r="A10187" t="s">
        <v>25</v>
      </c>
      <c r="B10187" t="s">
        <v>13327</v>
      </c>
      <c r="C10187" t="s">
        <v>192</v>
      </c>
      <c r="D10187" t="s">
        <v>3970</v>
      </c>
      <c r="E10187" t="s">
        <v>20</v>
      </c>
      <c r="F10187" t="b">
        <v>0</v>
      </c>
      <c r="G10187" t="s">
        <v>52</v>
      </c>
      <c r="H10187" s="4">
        <v>45795.375798611109</v>
      </c>
      <c r="I10187" t="b">
        <v>0</v>
      </c>
      <c r="J10187" t="b">
        <v>0</v>
      </c>
      <c r="K10187" t="s">
        <v>24</v>
      </c>
      <c r="L10187" t="s">
        <v>22</v>
      </c>
      <c r="M10187">
        <v>100000</v>
      </c>
      <c r="O10187" t="s">
        <v>13180</v>
      </c>
      <c r="P10187" t="s">
        <v>1621</v>
      </c>
    </row>
    <row r="10188" spans="1:16" x14ac:dyDescent="0.25">
      <c r="A10188" t="s">
        <v>2</v>
      </c>
      <c r="B10188" t="s">
        <v>506</v>
      </c>
      <c r="C10188" t="s">
        <v>3515</v>
      </c>
      <c r="D10188" t="s">
        <v>2208</v>
      </c>
      <c r="E10188" t="s">
        <v>34</v>
      </c>
      <c r="F10188" t="b">
        <v>0</v>
      </c>
      <c r="G10188" t="s">
        <v>27</v>
      </c>
      <c r="H10188" s="4">
        <v>45795.41814814815</v>
      </c>
      <c r="I10188" t="b">
        <v>0</v>
      </c>
      <c r="J10188" t="b">
        <v>1</v>
      </c>
      <c r="K10188" t="s">
        <v>24</v>
      </c>
      <c r="L10188" t="s">
        <v>22</v>
      </c>
      <c r="M10188">
        <v>135000</v>
      </c>
      <c r="O10188" t="s">
        <v>428</v>
      </c>
      <c r="P10188" t="s">
        <v>4240</v>
      </c>
    </row>
    <row r="10189" spans="1:16" x14ac:dyDescent="0.25">
      <c r="A10189" t="s">
        <v>2</v>
      </c>
      <c r="B10189" t="s">
        <v>13256</v>
      </c>
      <c r="C10189" t="s">
        <v>2736</v>
      </c>
      <c r="D10189" t="s">
        <v>3970</v>
      </c>
      <c r="E10189" t="s">
        <v>20</v>
      </c>
      <c r="F10189" t="b">
        <v>0</v>
      </c>
      <c r="G10189" t="s">
        <v>41</v>
      </c>
      <c r="H10189" s="4">
        <v>45795.418495370373</v>
      </c>
      <c r="I10189" t="b">
        <v>0</v>
      </c>
      <c r="J10189" t="b">
        <v>0</v>
      </c>
      <c r="K10189" t="s">
        <v>24</v>
      </c>
      <c r="L10189" t="s">
        <v>22</v>
      </c>
      <c r="M10189">
        <v>93670</v>
      </c>
      <c r="O10189" t="s">
        <v>109</v>
      </c>
      <c r="P10189" t="s">
        <v>149</v>
      </c>
    </row>
    <row r="10190" spans="1:16" x14ac:dyDescent="0.25">
      <c r="A10190" t="s">
        <v>25</v>
      </c>
      <c r="B10190" t="s">
        <v>2510</v>
      </c>
      <c r="C10190" t="s">
        <v>283</v>
      </c>
      <c r="D10190" t="s">
        <v>3973</v>
      </c>
      <c r="E10190" t="s">
        <v>20</v>
      </c>
      <c r="F10190" t="b">
        <v>0</v>
      </c>
      <c r="G10190" t="s">
        <v>35</v>
      </c>
      <c r="H10190" s="4">
        <v>45795.460787037038</v>
      </c>
      <c r="I10190" t="b">
        <v>1</v>
      </c>
      <c r="J10190" t="b">
        <v>1</v>
      </c>
      <c r="K10190" t="s">
        <v>24</v>
      </c>
      <c r="L10190" t="s">
        <v>22</v>
      </c>
      <c r="M10190">
        <v>212960</v>
      </c>
      <c r="O10190" t="s">
        <v>1184</v>
      </c>
      <c r="P10190" t="s">
        <v>13328</v>
      </c>
    </row>
    <row r="10191" spans="1:16" x14ac:dyDescent="0.25">
      <c r="A10191" t="s">
        <v>89</v>
      </c>
      <c r="B10191" t="s">
        <v>3017</v>
      </c>
      <c r="C10191" t="s">
        <v>13329</v>
      </c>
      <c r="D10191" t="s">
        <v>3973</v>
      </c>
      <c r="E10191" t="s">
        <v>20</v>
      </c>
      <c r="F10191" t="b">
        <v>0</v>
      </c>
      <c r="G10191" t="s">
        <v>106</v>
      </c>
      <c r="H10191" s="4">
        <v>45795.588263888887</v>
      </c>
      <c r="I10191" t="b">
        <v>0</v>
      </c>
      <c r="J10191" t="b">
        <v>0</v>
      </c>
      <c r="K10191" t="s">
        <v>106</v>
      </c>
      <c r="L10191" t="s">
        <v>22</v>
      </c>
      <c r="M10191">
        <v>215000</v>
      </c>
      <c r="O10191" t="s">
        <v>2054</v>
      </c>
      <c r="P10191" t="s">
        <v>13330</v>
      </c>
    </row>
    <row r="10192" spans="1:16" x14ac:dyDescent="0.25">
      <c r="A10192" t="s">
        <v>2</v>
      </c>
      <c r="B10192" t="s">
        <v>13331</v>
      </c>
      <c r="C10192" t="s">
        <v>2047</v>
      </c>
      <c r="D10192" t="s">
        <v>7853</v>
      </c>
      <c r="E10192" t="s">
        <v>20</v>
      </c>
      <c r="F10192" t="b">
        <v>0</v>
      </c>
      <c r="G10192" t="s">
        <v>27</v>
      </c>
      <c r="H10192" s="4">
        <v>45795.626481481479</v>
      </c>
      <c r="I10192" t="b">
        <v>0</v>
      </c>
      <c r="J10192" t="b">
        <v>1</v>
      </c>
      <c r="K10192" t="s">
        <v>24</v>
      </c>
      <c r="L10192" t="s">
        <v>22</v>
      </c>
      <c r="M10192">
        <v>60000</v>
      </c>
      <c r="O10192" t="s">
        <v>3516</v>
      </c>
      <c r="P10192" t="s">
        <v>2274</v>
      </c>
    </row>
    <row r="10193" spans="1:16" x14ac:dyDescent="0.25">
      <c r="A10193" t="s">
        <v>0</v>
      </c>
      <c r="B10193" t="s">
        <v>13332</v>
      </c>
      <c r="C10193" t="s">
        <v>3388</v>
      </c>
      <c r="D10193" t="s">
        <v>3828</v>
      </c>
      <c r="E10193" t="s">
        <v>20</v>
      </c>
      <c r="F10193" t="b">
        <v>0</v>
      </c>
      <c r="G10193" t="s">
        <v>30</v>
      </c>
      <c r="H10193" s="4">
        <v>45795.750636574077</v>
      </c>
      <c r="I10193" t="b">
        <v>1</v>
      </c>
      <c r="J10193" t="b">
        <v>0</v>
      </c>
      <c r="K10193" t="s">
        <v>24</v>
      </c>
      <c r="L10193" t="s">
        <v>22</v>
      </c>
      <c r="M10193">
        <v>106000</v>
      </c>
      <c r="O10193" t="s">
        <v>3389</v>
      </c>
      <c r="P10193" t="s">
        <v>13333</v>
      </c>
    </row>
    <row r="10194" spans="1:16" x14ac:dyDescent="0.25">
      <c r="A10194" t="s">
        <v>40</v>
      </c>
      <c r="B10194" t="s">
        <v>13334</v>
      </c>
      <c r="C10194" t="s">
        <v>3596</v>
      </c>
      <c r="D10194" t="s">
        <v>3973</v>
      </c>
      <c r="E10194" t="s">
        <v>20</v>
      </c>
      <c r="F10194" t="b">
        <v>0</v>
      </c>
      <c r="G10194" t="s">
        <v>41</v>
      </c>
      <c r="H10194" s="4">
        <v>45795.751064814824</v>
      </c>
      <c r="I10194" t="b">
        <v>0</v>
      </c>
      <c r="J10194" t="b">
        <v>0</v>
      </c>
      <c r="K10194" t="s">
        <v>24</v>
      </c>
      <c r="L10194" t="s">
        <v>22</v>
      </c>
      <c r="M10194">
        <v>222500</v>
      </c>
      <c r="O10194" t="s">
        <v>12162</v>
      </c>
      <c r="P10194" t="s">
        <v>13335</v>
      </c>
    </row>
    <row r="10195" spans="1:16" x14ac:dyDescent="0.25">
      <c r="A10195" t="s">
        <v>2</v>
      </c>
      <c r="B10195" t="s">
        <v>13336</v>
      </c>
      <c r="C10195" t="s">
        <v>203</v>
      </c>
      <c r="D10195" t="s">
        <v>3957</v>
      </c>
      <c r="E10195" t="s">
        <v>20</v>
      </c>
      <c r="F10195" t="b">
        <v>0</v>
      </c>
      <c r="G10195" t="s">
        <v>35</v>
      </c>
      <c r="H10195" s="4">
        <v>45795.835787037038</v>
      </c>
      <c r="I10195" t="b">
        <v>0</v>
      </c>
      <c r="J10195" t="b">
        <v>0</v>
      </c>
      <c r="K10195" t="s">
        <v>24</v>
      </c>
      <c r="L10195" t="s">
        <v>36</v>
      </c>
      <c r="N10195">
        <v>50.549999237060547</v>
      </c>
      <c r="O10195" t="s">
        <v>563</v>
      </c>
      <c r="P10195" t="s">
        <v>13337</v>
      </c>
    </row>
    <row r="10196" spans="1:16" x14ac:dyDescent="0.25">
      <c r="A10196" t="s">
        <v>0</v>
      </c>
      <c r="B10196" t="s">
        <v>12369</v>
      </c>
      <c r="C10196" t="s">
        <v>184</v>
      </c>
      <c r="D10196" t="s">
        <v>2208</v>
      </c>
      <c r="E10196" t="s">
        <v>20</v>
      </c>
      <c r="F10196" t="b">
        <v>0</v>
      </c>
      <c r="G10196" t="s">
        <v>30</v>
      </c>
      <c r="H10196" s="4">
        <v>45795.875648148147</v>
      </c>
      <c r="I10196" t="b">
        <v>0</v>
      </c>
      <c r="J10196" t="b">
        <v>0</v>
      </c>
      <c r="K10196" t="s">
        <v>24</v>
      </c>
      <c r="L10196" t="s">
        <v>22</v>
      </c>
      <c r="M10196">
        <v>72500</v>
      </c>
      <c r="O10196" t="s">
        <v>3433</v>
      </c>
      <c r="P10196" t="s">
        <v>12080</v>
      </c>
    </row>
    <row r="10197" spans="1:16" x14ac:dyDescent="0.25">
      <c r="A10197" t="s">
        <v>0</v>
      </c>
      <c r="B10197" t="s">
        <v>1174</v>
      </c>
      <c r="C10197" t="s">
        <v>9436</v>
      </c>
      <c r="D10197" t="s">
        <v>3957</v>
      </c>
      <c r="E10197" t="s">
        <v>34</v>
      </c>
      <c r="F10197" t="b">
        <v>0</v>
      </c>
      <c r="G10197" t="s">
        <v>35</v>
      </c>
      <c r="H10197" s="4">
        <v>45795.958761574067</v>
      </c>
      <c r="I10197" t="b">
        <v>0</v>
      </c>
      <c r="J10197" t="b">
        <v>0</v>
      </c>
      <c r="K10197" t="s">
        <v>24</v>
      </c>
      <c r="L10197" t="s">
        <v>36</v>
      </c>
      <c r="N10197">
        <v>16.510000228881839</v>
      </c>
      <c r="O10197" t="s">
        <v>9437</v>
      </c>
      <c r="P10197" t="s">
        <v>9438</v>
      </c>
    </row>
    <row r="10198" spans="1:16" x14ac:dyDescent="0.25">
      <c r="A10198" t="s">
        <v>0</v>
      </c>
      <c r="B10198" t="s">
        <v>13338</v>
      </c>
      <c r="C10198" t="s">
        <v>56</v>
      </c>
      <c r="D10198" t="s">
        <v>3957</v>
      </c>
      <c r="E10198" t="s">
        <v>34</v>
      </c>
      <c r="F10198" t="b">
        <v>0</v>
      </c>
      <c r="G10198" t="s">
        <v>23</v>
      </c>
      <c r="H10198" s="4">
        <v>45795.973761574067</v>
      </c>
      <c r="I10198" t="b">
        <v>0</v>
      </c>
      <c r="J10198" t="b">
        <v>1</v>
      </c>
      <c r="K10198" t="s">
        <v>24</v>
      </c>
      <c r="L10198" t="s">
        <v>36</v>
      </c>
      <c r="N10198">
        <v>22.694999694824219</v>
      </c>
      <c r="O10198" t="s">
        <v>9449</v>
      </c>
      <c r="P10198" t="s">
        <v>2132</v>
      </c>
    </row>
    <row r="10199" spans="1:16" x14ac:dyDescent="0.25">
      <c r="A10199" t="s">
        <v>2</v>
      </c>
      <c r="B10199" t="s">
        <v>195</v>
      </c>
      <c r="C10199" t="s">
        <v>13339</v>
      </c>
      <c r="D10199" t="s">
        <v>5535</v>
      </c>
      <c r="E10199" t="s">
        <v>20</v>
      </c>
      <c r="F10199" t="b">
        <v>0</v>
      </c>
      <c r="G10199" t="s">
        <v>27</v>
      </c>
      <c r="H10199" s="4">
        <v>45796.001377314817</v>
      </c>
      <c r="I10199" t="b">
        <v>1</v>
      </c>
      <c r="J10199" t="b">
        <v>1</v>
      </c>
      <c r="K10199" t="s">
        <v>24</v>
      </c>
      <c r="L10199" t="s">
        <v>22</v>
      </c>
      <c r="M10199">
        <v>108267</v>
      </c>
      <c r="O10199" t="s">
        <v>1653</v>
      </c>
      <c r="P10199" t="s">
        <v>13340</v>
      </c>
    </row>
    <row r="10200" spans="1:16" x14ac:dyDescent="0.25">
      <c r="A10200" t="s">
        <v>19</v>
      </c>
      <c r="B10200" t="s">
        <v>13341</v>
      </c>
      <c r="C10200" t="s">
        <v>39</v>
      </c>
      <c r="D10200" t="s">
        <v>4014</v>
      </c>
      <c r="E10200" t="s">
        <v>20</v>
      </c>
      <c r="F10200" t="b">
        <v>1</v>
      </c>
      <c r="G10200" t="s">
        <v>158</v>
      </c>
      <c r="H10200" s="4">
        <v>45796.003842592603</v>
      </c>
      <c r="I10200" t="b">
        <v>1</v>
      </c>
      <c r="J10200" t="b">
        <v>0</v>
      </c>
      <c r="K10200" t="s">
        <v>158</v>
      </c>
      <c r="L10200" t="s">
        <v>22</v>
      </c>
      <c r="M10200">
        <v>85000</v>
      </c>
      <c r="O10200" t="s">
        <v>13342</v>
      </c>
      <c r="P10200" t="s">
        <v>13343</v>
      </c>
    </row>
    <row r="10201" spans="1:16" x14ac:dyDescent="0.25">
      <c r="A10201" t="s">
        <v>0</v>
      </c>
      <c r="B10201" t="s">
        <v>2353</v>
      </c>
      <c r="C10201" t="s">
        <v>459</v>
      </c>
      <c r="D10201" t="s">
        <v>3828</v>
      </c>
      <c r="E10201" t="s">
        <v>105</v>
      </c>
      <c r="F10201" t="b">
        <v>0</v>
      </c>
      <c r="G10201" t="s">
        <v>41</v>
      </c>
      <c r="H10201" s="4">
        <v>45796.250347222223</v>
      </c>
      <c r="I10201" t="b">
        <v>0</v>
      </c>
      <c r="J10201" t="b">
        <v>1</v>
      </c>
      <c r="K10201" t="s">
        <v>24</v>
      </c>
      <c r="L10201" t="s">
        <v>36</v>
      </c>
      <c r="N10201">
        <v>31</v>
      </c>
      <c r="O10201" t="s">
        <v>9084</v>
      </c>
      <c r="P10201" t="s">
        <v>204</v>
      </c>
    </row>
    <row r="10202" spans="1:16" x14ac:dyDescent="0.25">
      <c r="A10202" t="s">
        <v>0</v>
      </c>
      <c r="B10202" t="s">
        <v>13344</v>
      </c>
      <c r="C10202" t="s">
        <v>1065</v>
      </c>
      <c r="D10202" t="s">
        <v>3828</v>
      </c>
      <c r="E10202" t="s">
        <v>20</v>
      </c>
      <c r="F10202" t="b">
        <v>0</v>
      </c>
      <c r="G10202" t="s">
        <v>35</v>
      </c>
      <c r="H10202" s="4">
        <v>45796.250532407408</v>
      </c>
      <c r="I10202" t="b">
        <v>1</v>
      </c>
      <c r="J10202" t="b">
        <v>0</v>
      </c>
      <c r="K10202" t="s">
        <v>24</v>
      </c>
      <c r="L10202" t="s">
        <v>36</v>
      </c>
      <c r="N10202">
        <v>37.919998168945313</v>
      </c>
      <c r="O10202" t="s">
        <v>13345</v>
      </c>
      <c r="P10202" t="s">
        <v>13346</v>
      </c>
    </row>
    <row r="10203" spans="1:16" x14ac:dyDescent="0.25">
      <c r="A10203" t="s">
        <v>1</v>
      </c>
      <c r="B10203" t="s">
        <v>13347</v>
      </c>
      <c r="C10203" t="s">
        <v>82</v>
      </c>
      <c r="D10203" t="s">
        <v>3970</v>
      </c>
      <c r="E10203" t="s">
        <v>20</v>
      </c>
      <c r="F10203" t="b">
        <v>0</v>
      </c>
      <c r="G10203" t="s">
        <v>27</v>
      </c>
      <c r="H10203" s="4">
        <v>45796.251180555562</v>
      </c>
      <c r="I10203" t="b">
        <v>0</v>
      </c>
      <c r="J10203" t="b">
        <v>1</v>
      </c>
      <c r="K10203" t="s">
        <v>24</v>
      </c>
      <c r="L10203" t="s">
        <v>22</v>
      </c>
      <c r="M10203">
        <v>244000</v>
      </c>
      <c r="O10203" t="s">
        <v>1883</v>
      </c>
      <c r="P10203" t="s">
        <v>1884</v>
      </c>
    </row>
    <row r="10204" spans="1:16" x14ac:dyDescent="0.25">
      <c r="A10204" t="s">
        <v>89</v>
      </c>
      <c r="B10204" t="s">
        <v>13348</v>
      </c>
      <c r="C10204" t="s">
        <v>82</v>
      </c>
      <c r="D10204" t="s">
        <v>3973</v>
      </c>
      <c r="E10204" t="s">
        <v>20</v>
      </c>
      <c r="F10204" t="b">
        <v>0</v>
      </c>
      <c r="G10204" t="s">
        <v>27</v>
      </c>
      <c r="H10204" s="4">
        <v>45796.251689814817</v>
      </c>
      <c r="I10204" t="b">
        <v>1</v>
      </c>
      <c r="J10204" t="b">
        <v>0</v>
      </c>
      <c r="K10204" t="s">
        <v>24</v>
      </c>
      <c r="L10204" t="s">
        <v>22</v>
      </c>
      <c r="M10204">
        <v>237500</v>
      </c>
      <c r="O10204" t="s">
        <v>13349</v>
      </c>
      <c r="P10204" t="s">
        <v>13350</v>
      </c>
    </row>
    <row r="10205" spans="1:16" x14ac:dyDescent="0.25">
      <c r="A10205" t="s">
        <v>2</v>
      </c>
      <c r="B10205" t="s">
        <v>13351</v>
      </c>
      <c r="C10205" t="s">
        <v>39</v>
      </c>
      <c r="D10205" t="s">
        <v>4014</v>
      </c>
      <c r="E10205" t="s">
        <v>20</v>
      </c>
      <c r="F10205" t="b">
        <v>1</v>
      </c>
      <c r="G10205" t="s">
        <v>27</v>
      </c>
      <c r="H10205" s="4">
        <v>45796.251689814817</v>
      </c>
      <c r="I10205" t="b">
        <v>0</v>
      </c>
      <c r="J10205" t="b">
        <v>0</v>
      </c>
      <c r="K10205" t="s">
        <v>24</v>
      </c>
      <c r="L10205" t="s">
        <v>22</v>
      </c>
      <c r="M10205">
        <v>75000</v>
      </c>
      <c r="O10205" t="s">
        <v>3514</v>
      </c>
      <c r="P10205" t="s">
        <v>13352</v>
      </c>
    </row>
    <row r="10206" spans="1:16" x14ac:dyDescent="0.25">
      <c r="A10206" t="s">
        <v>40</v>
      </c>
      <c r="B10206" t="s">
        <v>3193</v>
      </c>
      <c r="C10206" t="s">
        <v>434</v>
      </c>
      <c r="D10206" t="s">
        <v>4178</v>
      </c>
      <c r="E10206" t="s">
        <v>20</v>
      </c>
      <c r="F10206" t="b">
        <v>0</v>
      </c>
      <c r="G10206" t="s">
        <v>27</v>
      </c>
      <c r="H10206" s="4">
        <v>45796.251747685194</v>
      </c>
      <c r="I10206" t="b">
        <v>0</v>
      </c>
      <c r="J10206" t="b">
        <v>1</v>
      </c>
      <c r="K10206" t="s">
        <v>24</v>
      </c>
      <c r="L10206" t="s">
        <v>22</v>
      </c>
      <c r="M10206">
        <v>241000</v>
      </c>
      <c r="O10206" t="s">
        <v>59</v>
      </c>
      <c r="P10206" t="s">
        <v>137</v>
      </c>
    </row>
    <row r="10207" spans="1:16" x14ac:dyDescent="0.25">
      <c r="A10207" t="s">
        <v>40</v>
      </c>
      <c r="B10207" t="s">
        <v>12754</v>
      </c>
      <c r="C10207" t="s">
        <v>1103</v>
      </c>
      <c r="D10207" t="s">
        <v>9677</v>
      </c>
      <c r="E10207" t="s">
        <v>20</v>
      </c>
      <c r="F10207" t="b">
        <v>0</v>
      </c>
      <c r="G10207" t="s">
        <v>41</v>
      </c>
      <c r="H10207" s="4">
        <v>45796.252268518518</v>
      </c>
      <c r="I10207" t="b">
        <v>0</v>
      </c>
      <c r="J10207" t="b">
        <v>1</v>
      </c>
      <c r="K10207" t="s">
        <v>24</v>
      </c>
      <c r="L10207" t="s">
        <v>22</v>
      </c>
      <c r="M10207">
        <v>154500</v>
      </c>
      <c r="O10207" t="s">
        <v>59</v>
      </c>
      <c r="P10207" t="s">
        <v>13353</v>
      </c>
    </row>
    <row r="10208" spans="1:16" x14ac:dyDescent="0.25">
      <c r="A10208" t="s">
        <v>40</v>
      </c>
      <c r="B10208" t="s">
        <v>474</v>
      </c>
      <c r="C10208" t="s">
        <v>2081</v>
      </c>
      <c r="D10208" t="s">
        <v>2208</v>
      </c>
      <c r="E10208" t="s">
        <v>20</v>
      </c>
      <c r="F10208" t="b">
        <v>0</v>
      </c>
      <c r="G10208" t="s">
        <v>30</v>
      </c>
      <c r="H10208" s="4">
        <v>45796.25273148148</v>
      </c>
      <c r="I10208" t="b">
        <v>0</v>
      </c>
      <c r="J10208" t="b">
        <v>1</v>
      </c>
      <c r="K10208" t="s">
        <v>24</v>
      </c>
      <c r="L10208" t="s">
        <v>22</v>
      </c>
      <c r="M10208">
        <v>165360</v>
      </c>
      <c r="O10208" t="s">
        <v>5528</v>
      </c>
      <c r="P10208" t="s">
        <v>13158</v>
      </c>
    </row>
    <row r="10209" spans="1:16" x14ac:dyDescent="0.25">
      <c r="A10209" t="s">
        <v>2</v>
      </c>
      <c r="B10209" t="s">
        <v>13354</v>
      </c>
      <c r="C10209" t="s">
        <v>2245</v>
      </c>
      <c r="D10209" t="s">
        <v>3970</v>
      </c>
      <c r="E10209" t="s">
        <v>34</v>
      </c>
      <c r="F10209" t="b">
        <v>0</v>
      </c>
      <c r="G10209" t="s">
        <v>106</v>
      </c>
      <c r="H10209" s="4">
        <v>45796.266481481478</v>
      </c>
      <c r="I10209" t="b">
        <v>0</v>
      </c>
      <c r="J10209" t="b">
        <v>0</v>
      </c>
      <c r="K10209" t="s">
        <v>106</v>
      </c>
      <c r="L10209" t="s">
        <v>22</v>
      </c>
      <c r="M10209">
        <v>90000</v>
      </c>
      <c r="O10209" t="s">
        <v>13355</v>
      </c>
      <c r="P10209" t="s">
        <v>13356</v>
      </c>
    </row>
    <row r="10210" spans="1:16" x14ac:dyDescent="0.25">
      <c r="A10210" t="s">
        <v>0</v>
      </c>
      <c r="B10210" t="s">
        <v>12878</v>
      </c>
      <c r="C10210" t="s">
        <v>862</v>
      </c>
      <c r="D10210" t="s">
        <v>5312</v>
      </c>
      <c r="E10210" t="s">
        <v>20</v>
      </c>
      <c r="F10210" t="b">
        <v>0</v>
      </c>
      <c r="G10210" t="s">
        <v>862</v>
      </c>
      <c r="H10210" s="4">
        <v>45796.266875000001</v>
      </c>
      <c r="I10210" t="b">
        <v>0</v>
      </c>
      <c r="J10210" t="b">
        <v>0</v>
      </c>
      <c r="K10210" t="s">
        <v>862</v>
      </c>
      <c r="L10210" t="s">
        <v>22</v>
      </c>
      <c r="M10210">
        <v>42847.5</v>
      </c>
      <c r="O10210" t="s">
        <v>1642</v>
      </c>
    </row>
    <row r="10211" spans="1:16" x14ac:dyDescent="0.25">
      <c r="A10211" t="s">
        <v>0</v>
      </c>
      <c r="B10211" t="s">
        <v>13357</v>
      </c>
      <c r="C10211" t="s">
        <v>859</v>
      </c>
      <c r="D10211" t="s">
        <v>3957</v>
      </c>
      <c r="E10211" t="s">
        <v>20</v>
      </c>
      <c r="F10211" t="b">
        <v>0</v>
      </c>
      <c r="G10211" t="s">
        <v>27</v>
      </c>
      <c r="H10211" s="4">
        <v>45796.333495370367</v>
      </c>
      <c r="I10211" t="b">
        <v>0</v>
      </c>
      <c r="J10211" t="b">
        <v>1</v>
      </c>
      <c r="K10211" t="s">
        <v>24</v>
      </c>
      <c r="L10211" t="s">
        <v>36</v>
      </c>
      <c r="N10211">
        <v>24.014999389648441</v>
      </c>
      <c r="O10211" t="s">
        <v>7468</v>
      </c>
      <c r="P10211" t="s">
        <v>12089</v>
      </c>
    </row>
    <row r="10212" spans="1:16" x14ac:dyDescent="0.25">
      <c r="A10212" t="s">
        <v>0</v>
      </c>
      <c r="B10212" t="s">
        <v>13358</v>
      </c>
      <c r="C10212" t="s">
        <v>228</v>
      </c>
      <c r="D10212" t="s">
        <v>3957</v>
      </c>
      <c r="E10212" t="s">
        <v>20</v>
      </c>
      <c r="F10212" t="b">
        <v>0</v>
      </c>
      <c r="G10212" t="s">
        <v>27</v>
      </c>
      <c r="H10212" s="4">
        <v>45796.333564814813</v>
      </c>
      <c r="I10212" t="b">
        <v>0</v>
      </c>
      <c r="J10212" t="b">
        <v>0</v>
      </c>
      <c r="K10212" t="s">
        <v>24</v>
      </c>
      <c r="L10212" t="s">
        <v>36</v>
      </c>
      <c r="N10212">
        <v>27.435001373291019</v>
      </c>
      <c r="O10212" t="s">
        <v>11536</v>
      </c>
    </row>
    <row r="10213" spans="1:16" x14ac:dyDescent="0.25">
      <c r="A10213" t="s">
        <v>0</v>
      </c>
      <c r="B10213" t="s">
        <v>13359</v>
      </c>
      <c r="C10213" t="s">
        <v>143</v>
      </c>
      <c r="D10213" t="s">
        <v>3957</v>
      </c>
      <c r="E10213" t="s">
        <v>20</v>
      </c>
      <c r="F10213" t="b">
        <v>0</v>
      </c>
      <c r="G10213" t="s">
        <v>35</v>
      </c>
      <c r="H10213" s="4">
        <v>45796.333935185183</v>
      </c>
      <c r="I10213" t="b">
        <v>0</v>
      </c>
      <c r="J10213" t="b">
        <v>1</v>
      </c>
      <c r="K10213" t="s">
        <v>24</v>
      </c>
      <c r="L10213" t="s">
        <v>36</v>
      </c>
      <c r="N10213">
        <v>16.510000228881839</v>
      </c>
      <c r="O10213" t="s">
        <v>759</v>
      </c>
      <c r="P10213" t="s">
        <v>13360</v>
      </c>
    </row>
    <row r="10214" spans="1:16" x14ac:dyDescent="0.25">
      <c r="A10214" t="s">
        <v>2</v>
      </c>
      <c r="B10214" t="s">
        <v>170</v>
      </c>
      <c r="C10214" t="s">
        <v>7610</v>
      </c>
      <c r="D10214" t="s">
        <v>3957</v>
      </c>
      <c r="E10214" t="s">
        <v>20</v>
      </c>
      <c r="F10214" t="b">
        <v>0</v>
      </c>
      <c r="G10214" t="s">
        <v>27</v>
      </c>
      <c r="H10214" s="4">
        <v>45796.335127314807</v>
      </c>
      <c r="I10214" t="b">
        <v>0</v>
      </c>
      <c r="J10214" t="b">
        <v>0</v>
      </c>
      <c r="K10214" t="s">
        <v>24</v>
      </c>
      <c r="L10214" t="s">
        <v>36</v>
      </c>
      <c r="N10214">
        <v>45.745002746582031</v>
      </c>
      <c r="O10214" t="s">
        <v>7611</v>
      </c>
      <c r="P10214" t="s">
        <v>7612</v>
      </c>
    </row>
    <row r="10215" spans="1:16" x14ac:dyDescent="0.25">
      <c r="A10215" t="s">
        <v>2</v>
      </c>
      <c r="B10215" t="s">
        <v>1676</v>
      </c>
      <c r="C10215" t="s">
        <v>7610</v>
      </c>
      <c r="D10215" t="s">
        <v>3957</v>
      </c>
      <c r="E10215" t="s">
        <v>20</v>
      </c>
      <c r="F10215" t="b">
        <v>0</v>
      </c>
      <c r="G10215" t="s">
        <v>41</v>
      </c>
      <c r="H10215" s="4">
        <v>45796.335520833331</v>
      </c>
      <c r="I10215" t="b">
        <v>0</v>
      </c>
      <c r="J10215" t="b">
        <v>1</v>
      </c>
      <c r="K10215" t="s">
        <v>24</v>
      </c>
      <c r="L10215" t="s">
        <v>36</v>
      </c>
      <c r="N10215">
        <v>45.745002746582031</v>
      </c>
      <c r="O10215" t="s">
        <v>9057</v>
      </c>
      <c r="P10215" t="s">
        <v>9058</v>
      </c>
    </row>
    <row r="10216" spans="1:16" x14ac:dyDescent="0.25">
      <c r="A10216" t="s">
        <v>2</v>
      </c>
      <c r="B10216" t="s">
        <v>2</v>
      </c>
      <c r="C10216" t="s">
        <v>9053</v>
      </c>
      <c r="D10216" t="s">
        <v>3957</v>
      </c>
      <c r="E10216" t="s">
        <v>20</v>
      </c>
      <c r="F10216" t="b">
        <v>0</v>
      </c>
      <c r="G10216" t="s">
        <v>52</v>
      </c>
      <c r="H10216" s="4">
        <v>45796.336562500001</v>
      </c>
      <c r="I10216" t="b">
        <v>0</v>
      </c>
      <c r="J10216" t="b">
        <v>1</v>
      </c>
      <c r="K10216" t="s">
        <v>24</v>
      </c>
      <c r="L10216" t="s">
        <v>36</v>
      </c>
      <c r="N10216">
        <v>45.745002746582031</v>
      </c>
      <c r="O10216" t="s">
        <v>3264</v>
      </c>
      <c r="P10216" t="s">
        <v>13361</v>
      </c>
    </row>
    <row r="10217" spans="1:16" x14ac:dyDescent="0.25">
      <c r="A10217" t="s">
        <v>28</v>
      </c>
      <c r="B10217" t="s">
        <v>13362</v>
      </c>
      <c r="C10217" t="s">
        <v>82</v>
      </c>
      <c r="D10217" t="s">
        <v>3973</v>
      </c>
      <c r="E10217" t="s">
        <v>20</v>
      </c>
      <c r="F10217" t="b">
        <v>0</v>
      </c>
      <c r="G10217" t="s">
        <v>27</v>
      </c>
      <c r="H10217" s="4">
        <v>45796.417858796303</v>
      </c>
      <c r="I10217" t="b">
        <v>0</v>
      </c>
      <c r="J10217" t="b">
        <v>1</v>
      </c>
      <c r="K10217" t="s">
        <v>24</v>
      </c>
      <c r="L10217" t="s">
        <v>22</v>
      </c>
      <c r="M10217">
        <v>220000</v>
      </c>
      <c r="O10217" t="s">
        <v>69</v>
      </c>
      <c r="P10217" t="s">
        <v>207</v>
      </c>
    </row>
    <row r="10218" spans="1:16" x14ac:dyDescent="0.25">
      <c r="A10218" t="s">
        <v>0</v>
      </c>
      <c r="B10218" t="s">
        <v>13363</v>
      </c>
      <c r="C10218" t="s">
        <v>13364</v>
      </c>
      <c r="D10218" t="s">
        <v>9365</v>
      </c>
      <c r="E10218" t="s">
        <v>631</v>
      </c>
      <c r="F10218" t="b">
        <v>0</v>
      </c>
      <c r="G10218" t="s">
        <v>27</v>
      </c>
      <c r="H10218" s="4">
        <v>45796.417939814812</v>
      </c>
      <c r="I10218" t="b">
        <v>0</v>
      </c>
      <c r="J10218" t="b">
        <v>0</v>
      </c>
      <c r="K10218" t="s">
        <v>24</v>
      </c>
      <c r="L10218" t="s">
        <v>22</v>
      </c>
      <c r="M10218">
        <v>92500</v>
      </c>
      <c r="O10218" t="s">
        <v>1773</v>
      </c>
      <c r="P10218" t="s">
        <v>13365</v>
      </c>
    </row>
    <row r="10219" spans="1:16" x14ac:dyDescent="0.25">
      <c r="A10219" t="s">
        <v>28</v>
      </c>
      <c r="B10219" t="s">
        <v>13366</v>
      </c>
      <c r="C10219" t="s">
        <v>39</v>
      </c>
      <c r="D10219" t="s">
        <v>2208</v>
      </c>
      <c r="E10219" t="s">
        <v>20</v>
      </c>
      <c r="F10219" t="b">
        <v>1</v>
      </c>
      <c r="G10219" t="s">
        <v>41</v>
      </c>
      <c r="H10219" s="4">
        <v>45796.418032407397</v>
      </c>
      <c r="I10219" t="b">
        <v>0</v>
      </c>
      <c r="J10219" t="b">
        <v>1</v>
      </c>
      <c r="K10219" t="s">
        <v>24</v>
      </c>
      <c r="L10219" t="s">
        <v>22</v>
      </c>
      <c r="M10219">
        <v>70000</v>
      </c>
      <c r="O10219" t="s">
        <v>13367</v>
      </c>
      <c r="P10219" t="s">
        <v>13368</v>
      </c>
    </row>
    <row r="10220" spans="1:16" x14ac:dyDescent="0.25">
      <c r="A10220" t="s">
        <v>2</v>
      </c>
      <c r="B10220" t="s">
        <v>13369</v>
      </c>
      <c r="C10220" t="s">
        <v>1413</v>
      </c>
      <c r="D10220" t="s">
        <v>4178</v>
      </c>
      <c r="E10220" t="s">
        <v>20</v>
      </c>
      <c r="F10220" t="b">
        <v>0</v>
      </c>
      <c r="G10220" t="s">
        <v>27</v>
      </c>
      <c r="H10220" s="4">
        <v>45796.418506944443</v>
      </c>
      <c r="I10220" t="b">
        <v>0</v>
      </c>
      <c r="J10220" t="b">
        <v>1</v>
      </c>
      <c r="K10220" t="s">
        <v>24</v>
      </c>
      <c r="L10220" t="s">
        <v>22</v>
      </c>
      <c r="M10220">
        <v>207000</v>
      </c>
      <c r="O10220" t="s">
        <v>59</v>
      </c>
      <c r="P10220" t="s">
        <v>13370</v>
      </c>
    </row>
    <row r="10221" spans="1:16" x14ac:dyDescent="0.25">
      <c r="A10221" t="s">
        <v>89</v>
      </c>
      <c r="B10221" t="s">
        <v>13371</v>
      </c>
      <c r="C10221" t="s">
        <v>8461</v>
      </c>
      <c r="D10221" t="s">
        <v>2208</v>
      </c>
      <c r="E10221" t="s">
        <v>20</v>
      </c>
      <c r="F10221" t="b">
        <v>0</v>
      </c>
      <c r="G10221" t="s">
        <v>41</v>
      </c>
      <c r="H10221" s="4">
        <v>45796.41878472222</v>
      </c>
      <c r="I10221" t="b">
        <v>0</v>
      </c>
      <c r="J10221" t="b">
        <v>1</v>
      </c>
      <c r="K10221" t="s">
        <v>24</v>
      </c>
      <c r="L10221" t="s">
        <v>22</v>
      </c>
      <c r="M10221">
        <v>120244.953125</v>
      </c>
      <c r="O10221" t="s">
        <v>3570</v>
      </c>
      <c r="P10221" t="s">
        <v>13372</v>
      </c>
    </row>
    <row r="10222" spans="1:16" x14ac:dyDescent="0.25">
      <c r="A10222" t="s">
        <v>2</v>
      </c>
      <c r="B10222" t="s">
        <v>13369</v>
      </c>
      <c r="C10222" t="s">
        <v>315</v>
      </c>
      <c r="D10222" t="s">
        <v>9677</v>
      </c>
      <c r="E10222" t="s">
        <v>20</v>
      </c>
      <c r="F10222" t="b">
        <v>0</v>
      </c>
      <c r="G10222" t="s">
        <v>41</v>
      </c>
      <c r="H10222" s="4">
        <v>45796.418877314813</v>
      </c>
      <c r="I10222" t="b">
        <v>0</v>
      </c>
      <c r="J10222" t="b">
        <v>1</v>
      </c>
      <c r="K10222" t="s">
        <v>24</v>
      </c>
      <c r="L10222" t="s">
        <v>22</v>
      </c>
      <c r="M10222">
        <v>207000</v>
      </c>
      <c r="O10222" t="s">
        <v>59</v>
      </c>
      <c r="P10222" t="s">
        <v>13370</v>
      </c>
    </row>
    <row r="10223" spans="1:16" x14ac:dyDescent="0.25">
      <c r="A10223" t="s">
        <v>40</v>
      </c>
      <c r="B10223" t="s">
        <v>40</v>
      </c>
      <c r="C10223" t="s">
        <v>380</v>
      </c>
      <c r="D10223" t="s">
        <v>4178</v>
      </c>
      <c r="E10223" t="s">
        <v>20</v>
      </c>
      <c r="F10223" t="b">
        <v>0</v>
      </c>
      <c r="G10223" t="s">
        <v>41</v>
      </c>
      <c r="H10223" s="4">
        <v>45796.418958333343</v>
      </c>
      <c r="I10223" t="b">
        <v>0</v>
      </c>
      <c r="J10223" t="b">
        <v>1</v>
      </c>
      <c r="K10223" t="s">
        <v>24</v>
      </c>
      <c r="L10223" t="s">
        <v>22</v>
      </c>
      <c r="M10223">
        <v>170000</v>
      </c>
      <c r="O10223" t="s">
        <v>59</v>
      </c>
      <c r="P10223" t="s">
        <v>137</v>
      </c>
    </row>
    <row r="10224" spans="1:16" x14ac:dyDescent="0.25">
      <c r="A10224" t="s">
        <v>2</v>
      </c>
      <c r="B10224" t="s">
        <v>13373</v>
      </c>
      <c r="C10224" t="s">
        <v>167</v>
      </c>
      <c r="D10224" t="s">
        <v>2208</v>
      </c>
      <c r="F10224" t="b">
        <v>0</v>
      </c>
      <c r="G10224" t="s">
        <v>30</v>
      </c>
      <c r="H10224" s="4">
        <v>45796.41946759259</v>
      </c>
      <c r="I10224" t="b">
        <v>1</v>
      </c>
      <c r="J10224" t="b">
        <v>0</v>
      </c>
      <c r="K10224" t="s">
        <v>24</v>
      </c>
      <c r="L10224" t="s">
        <v>36</v>
      </c>
      <c r="N10224">
        <v>70.5</v>
      </c>
      <c r="O10224" t="s">
        <v>926</v>
      </c>
      <c r="P10224" t="s">
        <v>8672</v>
      </c>
    </row>
    <row r="10225" spans="1:16" x14ac:dyDescent="0.25">
      <c r="A10225" t="s">
        <v>40</v>
      </c>
      <c r="B10225" t="s">
        <v>13374</v>
      </c>
      <c r="C10225" t="s">
        <v>121</v>
      </c>
      <c r="D10225" t="s">
        <v>9677</v>
      </c>
      <c r="E10225" t="s">
        <v>20</v>
      </c>
      <c r="F10225" t="b">
        <v>0</v>
      </c>
      <c r="G10225" t="s">
        <v>23</v>
      </c>
      <c r="H10225" s="4">
        <v>45796.422731481478</v>
      </c>
      <c r="I10225" t="b">
        <v>0</v>
      </c>
      <c r="J10225" t="b">
        <v>1</v>
      </c>
      <c r="K10225" t="s">
        <v>24</v>
      </c>
      <c r="L10225" t="s">
        <v>22</v>
      </c>
      <c r="M10225">
        <v>170000</v>
      </c>
      <c r="O10225" t="s">
        <v>59</v>
      </c>
      <c r="P10225" t="s">
        <v>13370</v>
      </c>
    </row>
    <row r="10226" spans="1:16" x14ac:dyDescent="0.25">
      <c r="A10226" t="s">
        <v>40</v>
      </c>
      <c r="B10226" t="s">
        <v>9472</v>
      </c>
      <c r="C10226" t="s">
        <v>179</v>
      </c>
      <c r="D10226" t="s">
        <v>13375</v>
      </c>
      <c r="E10226" t="s">
        <v>20</v>
      </c>
      <c r="F10226" t="b">
        <v>0</v>
      </c>
      <c r="G10226" t="s">
        <v>23</v>
      </c>
      <c r="H10226" s="4">
        <v>45796.42291666667</v>
      </c>
      <c r="I10226" t="b">
        <v>0</v>
      </c>
      <c r="J10226" t="b">
        <v>1</v>
      </c>
      <c r="K10226" t="s">
        <v>24</v>
      </c>
      <c r="L10226" t="s">
        <v>22</v>
      </c>
      <c r="M10226">
        <v>170000</v>
      </c>
      <c r="O10226" t="s">
        <v>59</v>
      </c>
      <c r="P10226" t="s">
        <v>137</v>
      </c>
    </row>
    <row r="10227" spans="1:16" x14ac:dyDescent="0.25">
      <c r="A10227" t="s">
        <v>1</v>
      </c>
      <c r="B10227" t="s">
        <v>1368</v>
      </c>
      <c r="C10227" t="s">
        <v>180</v>
      </c>
      <c r="D10227" t="s">
        <v>3973</v>
      </c>
      <c r="E10227" t="s">
        <v>20</v>
      </c>
      <c r="F10227" t="b">
        <v>0</v>
      </c>
      <c r="G10227" t="s">
        <v>41</v>
      </c>
      <c r="H10227" s="4">
        <v>45796.458761574067</v>
      </c>
      <c r="I10227" t="b">
        <v>0</v>
      </c>
      <c r="J10227" t="b">
        <v>1</v>
      </c>
      <c r="K10227" t="s">
        <v>24</v>
      </c>
      <c r="L10227" t="s">
        <v>22</v>
      </c>
      <c r="M10227">
        <v>150000</v>
      </c>
      <c r="O10227" t="s">
        <v>13376</v>
      </c>
      <c r="P10227" t="s">
        <v>13377</v>
      </c>
    </row>
    <row r="10228" spans="1:16" x14ac:dyDescent="0.25">
      <c r="A10228" t="s">
        <v>40</v>
      </c>
      <c r="B10228" t="s">
        <v>3193</v>
      </c>
      <c r="C10228" t="s">
        <v>179</v>
      </c>
      <c r="D10228" t="s">
        <v>5781</v>
      </c>
      <c r="E10228" t="s">
        <v>20</v>
      </c>
      <c r="F10228" t="b">
        <v>0</v>
      </c>
      <c r="G10228" t="s">
        <v>27</v>
      </c>
      <c r="H10228" s="4">
        <v>45796.460162037038</v>
      </c>
      <c r="I10228" t="b">
        <v>0</v>
      </c>
      <c r="J10228" t="b">
        <v>1</v>
      </c>
      <c r="K10228" t="s">
        <v>24</v>
      </c>
      <c r="L10228" t="s">
        <v>22</v>
      </c>
      <c r="M10228">
        <v>241000</v>
      </c>
      <c r="O10228" t="s">
        <v>59</v>
      </c>
      <c r="P10228" t="s">
        <v>137</v>
      </c>
    </row>
    <row r="10229" spans="1:16" x14ac:dyDescent="0.25">
      <c r="A10229" t="s">
        <v>2</v>
      </c>
      <c r="B10229" t="s">
        <v>1145</v>
      </c>
      <c r="C10229" t="s">
        <v>33</v>
      </c>
      <c r="D10229" t="s">
        <v>3828</v>
      </c>
      <c r="E10229" t="s">
        <v>20</v>
      </c>
      <c r="F10229" t="b">
        <v>0</v>
      </c>
      <c r="G10229" t="s">
        <v>27</v>
      </c>
      <c r="H10229" s="4">
        <v>45796.501759259263</v>
      </c>
      <c r="I10229" t="b">
        <v>1</v>
      </c>
      <c r="J10229" t="b">
        <v>0</v>
      </c>
      <c r="K10229" t="s">
        <v>24</v>
      </c>
      <c r="L10229" t="s">
        <v>22</v>
      </c>
      <c r="M10229">
        <v>132500</v>
      </c>
      <c r="O10229" t="s">
        <v>13378</v>
      </c>
      <c r="P10229" t="s">
        <v>665</v>
      </c>
    </row>
    <row r="10230" spans="1:16" x14ac:dyDescent="0.25">
      <c r="A10230" t="s">
        <v>0</v>
      </c>
      <c r="B10230" t="s">
        <v>13379</v>
      </c>
      <c r="C10230" t="s">
        <v>1390</v>
      </c>
      <c r="D10230" t="s">
        <v>13380</v>
      </c>
      <c r="E10230" t="s">
        <v>20</v>
      </c>
      <c r="F10230" t="b">
        <v>0</v>
      </c>
      <c r="G10230" t="s">
        <v>1391</v>
      </c>
      <c r="H10230" s="4">
        <v>45796.524409722217</v>
      </c>
      <c r="I10230" t="b">
        <v>1</v>
      </c>
      <c r="J10230" t="b">
        <v>0</v>
      </c>
      <c r="K10230" t="s">
        <v>1391</v>
      </c>
      <c r="L10230" t="s">
        <v>22</v>
      </c>
      <c r="M10230">
        <v>90000</v>
      </c>
      <c r="O10230" t="s">
        <v>1172</v>
      </c>
      <c r="P10230" t="s">
        <v>107</v>
      </c>
    </row>
    <row r="10231" spans="1:16" x14ac:dyDescent="0.25">
      <c r="A10231" t="s">
        <v>0</v>
      </c>
      <c r="B10231" t="s">
        <v>1254</v>
      </c>
      <c r="C10231" t="s">
        <v>395</v>
      </c>
      <c r="D10231" t="s">
        <v>3973</v>
      </c>
      <c r="E10231" t="s">
        <v>20</v>
      </c>
      <c r="F10231" t="b">
        <v>0</v>
      </c>
      <c r="G10231" t="s">
        <v>35</v>
      </c>
      <c r="H10231" s="4">
        <v>45796.542199074072</v>
      </c>
      <c r="I10231" t="b">
        <v>1</v>
      </c>
      <c r="J10231" t="b">
        <v>1</v>
      </c>
      <c r="K10231" t="s">
        <v>24</v>
      </c>
      <c r="L10231" t="s">
        <v>22</v>
      </c>
      <c r="M10231">
        <v>137500</v>
      </c>
      <c r="O10231" t="s">
        <v>123</v>
      </c>
      <c r="P10231" t="s">
        <v>13162</v>
      </c>
    </row>
    <row r="10232" spans="1:16" x14ac:dyDescent="0.25">
      <c r="A10232" t="s">
        <v>2</v>
      </c>
      <c r="B10232" t="s">
        <v>1145</v>
      </c>
      <c r="C10232" t="s">
        <v>120</v>
      </c>
      <c r="D10232" t="s">
        <v>3828</v>
      </c>
      <c r="E10232" t="s">
        <v>51</v>
      </c>
      <c r="F10232" t="b">
        <v>0</v>
      </c>
      <c r="G10232" t="s">
        <v>52</v>
      </c>
      <c r="H10232" s="4">
        <v>45796.586504629631</v>
      </c>
      <c r="I10232" t="b">
        <v>1</v>
      </c>
      <c r="J10232" t="b">
        <v>0</v>
      </c>
      <c r="K10232" t="s">
        <v>24</v>
      </c>
      <c r="L10232" t="s">
        <v>36</v>
      </c>
      <c r="N10232">
        <v>53</v>
      </c>
      <c r="O10232" t="s">
        <v>10056</v>
      </c>
      <c r="P10232" t="s">
        <v>665</v>
      </c>
    </row>
    <row r="10233" spans="1:16" x14ac:dyDescent="0.25">
      <c r="A10233" t="s">
        <v>0</v>
      </c>
      <c r="B10233" t="s">
        <v>13381</v>
      </c>
      <c r="C10233" t="s">
        <v>210</v>
      </c>
      <c r="D10233" t="s">
        <v>7853</v>
      </c>
      <c r="E10233" t="s">
        <v>20</v>
      </c>
      <c r="F10233" t="b">
        <v>0</v>
      </c>
      <c r="G10233" t="s">
        <v>27</v>
      </c>
      <c r="H10233" s="4">
        <v>45796.625208333331</v>
      </c>
      <c r="I10233" t="b">
        <v>0</v>
      </c>
      <c r="J10233" t="b">
        <v>1</v>
      </c>
      <c r="K10233" t="s">
        <v>24</v>
      </c>
      <c r="L10233" t="s">
        <v>22</v>
      </c>
      <c r="M10233">
        <v>134000</v>
      </c>
      <c r="O10233" t="s">
        <v>13382</v>
      </c>
      <c r="P10233" t="s">
        <v>13383</v>
      </c>
    </row>
    <row r="10234" spans="1:16" x14ac:dyDescent="0.25">
      <c r="A10234" t="s">
        <v>40</v>
      </c>
      <c r="B10234" t="s">
        <v>2069</v>
      </c>
      <c r="C10234" t="s">
        <v>176</v>
      </c>
      <c r="D10234" t="s">
        <v>3973</v>
      </c>
      <c r="E10234" t="s">
        <v>20</v>
      </c>
      <c r="F10234" t="b">
        <v>0</v>
      </c>
      <c r="G10234" t="s">
        <v>27</v>
      </c>
      <c r="H10234" s="4">
        <v>45796.626759259263</v>
      </c>
      <c r="I10234" t="b">
        <v>0</v>
      </c>
      <c r="J10234" t="b">
        <v>0</v>
      </c>
      <c r="K10234" t="s">
        <v>24</v>
      </c>
      <c r="L10234" t="s">
        <v>22</v>
      </c>
      <c r="M10234">
        <v>245000</v>
      </c>
      <c r="O10234" t="s">
        <v>13384</v>
      </c>
      <c r="P10234" t="s">
        <v>13385</v>
      </c>
    </row>
    <row r="10235" spans="1:16" x14ac:dyDescent="0.25">
      <c r="A10235" t="s">
        <v>191</v>
      </c>
      <c r="B10235" t="s">
        <v>13386</v>
      </c>
      <c r="C10235" t="s">
        <v>158</v>
      </c>
      <c r="D10235" t="s">
        <v>4910</v>
      </c>
      <c r="E10235" t="s">
        <v>20</v>
      </c>
      <c r="F10235" t="b">
        <v>0</v>
      </c>
      <c r="G10235" t="s">
        <v>158</v>
      </c>
      <c r="H10235" s="4">
        <v>45796.629143518519</v>
      </c>
      <c r="I10235" t="b">
        <v>0</v>
      </c>
      <c r="J10235" t="b">
        <v>0</v>
      </c>
      <c r="K10235" t="s">
        <v>158</v>
      </c>
      <c r="L10235" t="s">
        <v>22</v>
      </c>
      <c r="M10235">
        <v>62624.5</v>
      </c>
      <c r="O10235" t="s">
        <v>13387</v>
      </c>
      <c r="P10235" t="s">
        <v>13388</v>
      </c>
    </row>
    <row r="10236" spans="1:16" x14ac:dyDescent="0.25">
      <c r="A10236" t="s">
        <v>25</v>
      </c>
      <c r="B10236" t="s">
        <v>13389</v>
      </c>
      <c r="C10236" t="s">
        <v>49</v>
      </c>
      <c r="D10236" t="s">
        <v>2208</v>
      </c>
      <c r="E10236" t="s">
        <v>20</v>
      </c>
      <c r="F10236" t="b">
        <v>0</v>
      </c>
      <c r="G10236" t="s">
        <v>41</v>
      </c>
      <c r="H10236" s="4">
        <v>45796.667071759257</v>
      </c>
      <c r="I10236" t="b">
        <v>0</v>
      </c>
      <c r="J10236" t="b">
        <v>1</v>
      </c>
      <c r="K10236" t="s">
        <v>24</v>
      </c>
      <c r="L10236" t="s">
        <v>22</v>
      </c>
      <c r="M10236">
        <v>82500</v>
      </c>
      <c r="O10236" t="s">
        <v>387</v>
      </c>
      <c r="P10236" t="s">
        <v>13390</v>
      </c>
    </row>
    <row r="10237" spans="1:16" x14ac:dyDescent="0.25">
      <c r="A10237" t="s">
        <v>2</v>
      </c>
      <c r="B10237" t="s">
        <v>8985</v>
      </c>
      <c r="C10237" t="s">
        <v>42</v>
      </c>
      <c r="D10237" t="s">
        <v>3828</v>
      </c>
      <c r="E10237" t="s">
        <v>51</v>
      </c>
      <c r="F10237" t="b">
        <v>0</v>
      </c>
      <c r="G10237" t="s">
        <v>27</v>
      </c>
      <c r="H10237" s="4">
        <v>45796.668414351851</v>
      </c>
      <c r="I10237" t="b">
        <v>1</v>
      </c>
      <c r="J10237" t="b">
        <v>0</v>
      </c>
      <c r="K10237" t="s">
        <v>24</v>
      </c>
      <c r="L10237" t="s">
        <v>36</v>
      </c>
      <c r="N10237">
        <v>60</v>
      </c>
      <c r="O10237" t="s">
        <v>9461</v>
      </c>
      <c r="P10237" t="s">
        <v>9462</v>
      </c>
    </row>
    <row r="10238" spans="1:16" x14ac:dyDescent="0.25">
      <c r="A10238" t="s">
        <v>2</v>
      </c>
      <c r="B10238" t="s">
        <v>13391</v>
      </c>
      <c r="C10238" t="s">
        <v>160</v>
      </c>
      <c r="D10238" t="s">
        <v>3973</v>
      </c>
      <c r="E10238" t="s">
        <v>51</v>
      </c>
      <c r="F10238" t="b">
        <v>0</v>
      </c>
      <c r="G10238" t="s">
        <v>27</v>
      </c>
      <c r="H10238" s="4">
        <v>45796.668414351851</v>
      </c>
      <c r="I10238" t="b">
        <v>0</v>
      </c>
      <c r="J10238" t="b">
        <v>0</v>
      </c>
      <c r="K10238" t="s">
        <v>24</v>
      </c>
      <c r="L10238" t="s">
        <v>36</v>
      </c>
      <c r="N10238">
        <v>58.5</v>
      </c>
      <c r="O10238" t="s">
        <v>74</v>
      </c>
      <c r="P10238" t="s">
        <v>786</v>
      </c>
    </row>
    <row r="10239" spans="1:16" x14ac:dyDescent="0.25">
      <c r="A10239" t="s">
        <v>2</v>
      </c>
      <c r="B10239" t="s">
        <v>13391</v>
      </c>
      <c r="C10239" t="s">
        <v>160</v>
      </c>
      <c r="D10239" t="s">
        <v>3973</v>
      </c>
      <c r="E10239" t="s">
        <v>51</v>
      </c>
      <c r="F10239" t="b">
        <v>0</v>
      </c>
      <c r="G10239" t="s">
        <v>27</v>
      </c>
      <c r="H10239" s="4">
        <v>45796.668495370373</v>
      </c>
      <c r="I10239" t="b">
        <v>0</v>
      </c>
      <c r="J10239" t="b">
        <v>0</v>
      </c>
      <c r="K10239" t="s">
        <v>24</v>
      </c>
      <c r="L10239" t="s">
        <v>36</v>
      </c>
      <c r="N10239">
        <v>58.5</v>
      </c>
      <c r="O10239" t="s">
        <v>74</v>
      </c>
      <c r="P10239" t="s">
        <v>786</v>
      </c>
    </row>
    <row r="10240" spans="1:16" x14ac:dyDescent="0.25">
      <c r="A10240" t="s">
        <v>89</v>
      </c>
      <c r="B10240" t="s">
        <v>2377</v>
      </c>
      <c r="C10240" t="s">
        <v>653</v>
      </c>
      <c r="D10240" t="s">
        <v>3973</v>
      </c>
      <c r="E10240" t="s">
        <v>51</v>
      </c>
      <c r="F10240" t="b">
        <v>0</v>
      </c>
      <c r="G10240" t="s">
        <v>27</v>
      </c>
      <c r="H10240" s="4">
        <v>45796.668564814812</v>
      </c>
      <c r="I10240" t="b">
        <v>1</v>
      </c>
      <c r="J10240" t="b">
        <v>0</v>
      </c>
      <c r="K10240" t="s">
        <v>24</v>
      </c>
      <c r="L10240" t="s">
        <v>36</v>
      </c>
      <c r="N10240">
        <v>63</v>
      </c>
      <c r="O10240" t="s">
        <v>741</v>
      </c>
    </row>
    <row r="10241" spans="1:16" x14ac:dyDescent="0.25">
      <c r="A10241" t="s">
        <v>2</v>
      </c>
      <c r="B10241" t="s">
        <v>13392</v>
      </c>
      <c r="C10241" t="s">
        <v>203</v>
      </c>
      <c r="D10241" t="s">
        <v>3600</v>
      </c>
      <c r="E10241" t="s">
        <v>51</v>
      </c>
      <c r="F10241" t="b">
        <v>0</v>
      </c>
      <c r="G10241" t="s">
        <v>41</v>
      </c>
      <c r="H10241" s="4">
        <v>45796.668773148151</v>
      </c>
      <c r="I10241" t="b">
        <v>1</v>
      </c>
      <c r="J10241" t="b">
        <v>0</v>
      </c>
      <c r="K10241" t="s">
        <v>24</v>
      </c>
      <c r="L10241" t="s">
        <v>36</v>
      </c>
      <c r="N10241">
        <v>50</v>
      </c>
      <c r="O10241" t="s">
        <v>11706</v>
      </c>
      <c r="P10241" t="s">
        <v>13393</v>
      </c>
    </row>
    <row r="10242" spans="1:16" x14ac:dyDescent="0.25">
      <c r="A10242" t="s">
        <v>2</v>
      </c>
      <c r="B10242" t="s">
        <v>11574</v>
      </c>
      <c r="C10242" t="s">
        <v>509</v>
      </c>
      <c r="D10242" t="s">
        <v>13394</v>
      </c>
      <c r="E10242" t="s">
        <v>34</v>
      </c>
      <c r="F10242" t="b">
        <v>0</v>
      </c>
      <c r="G10242" t="s">
        <v>41</v>
      </c>
      <c r="H10242" s="4">
        <v>45796.668854166674</v>
      </c>
      <c r="I10242" t="b">
        <v>0</v>
      </c>
      <c r="J10242" t="b">
        <v>1</v>
      </c>
      <c r="K10242" t="s">
        <v>24</v>
      </c>
      <c r="L10242" t="s">
        <v>22</v>
      </c>
      <c r="M10242">
        <v>207000</v>
      </c>
      <c r="O10242" t="s">
        <v>59</v>
      </c>
      <c r="P10242" t="s">
        <v>2020</v>
      </c>
    </row>
    <row r="10243" spans="1:16" x14ac:dyDescent="0.25">
      <c r="A10243" t="s">
        <v>19</v>
      </c>
      <c r="B10243" t="s">
        <v>19</v>
      </c>
      <c r="C10243" t="s">
        <v>1292</v>
      </c>
      <c r="D10243" t="s">
        <v>3828</v>
      </c>
      <c r="E10243" t="s">
        <v>20</v>
      </c>
      <c r="F10243" t="b">
        <v>0</v>
      </c>
      <c r="G10243" t="s">
        <v>27</v>
      </c>
      <c r="H10243" s="4">
        <v>45796.70952546296</v>
      </c>
      <c r="I10243" t="b">
        <v>0</v>
      </c>
      <c r="J10243" t="b">
        <v>1</v>
      </c>
      <c r="K10243" t="s">
        <v>24</v>
      </c>
      <c r="L10243" t="s">
        <v>22</v>
      </c>
      <c r="M10243">
        <v>124000</v>
      </c>
      <c r="O10243" t="s">
        <v>6172</v>
      </c>
      <c r="P10243" t="s">
        <v>3186</v>
      </c>
    </row>
    <row r="10244" spans="1:16" x14ac:dyDescent="0.25">
      <c r="A10244" t="s">
        <v>40</v>
      </c>
      <c r="B10244" t="s">
        <v>3136</v>
      </c>
      <c r="C10244" t="s">
        <v>71</v>
      </c>
      <c r="D10244" t="s">
        <v>483</v>
      </c>
      <c r="E10244" t="s">
        <v>51</v>
      </c>
      <c r="F10244" t="b">
        <v>0</v>
      </c>
      <c r="G10244" t="s">
        <v>27</v>
      </c>
      <c r="H10244" s="4">
        <v>45796.710092592592</v>
      </c>
      <c r="I10244" t="b">
        <v>0</v>
      </c>
      <c r="J10244" t="b">
        <v>1</v>
      </c>
      <c r="K10244" t="s">
        <v>24</v>
      </c>
      <c r="L10244" t="s">
        <v>36</v>
      </c>
      <c r="N10244">
        <v>79</v>
      </c>
      <c r="O10244" t="s">
        <v>5372</v>
      </c>
      <c r="P10244" t="s">
        <v>13395</v>
      </c>
    </row>
    <row r="10245" spans="1:16" x14ac:dyDescent="0.25">
      <c r="A10245" t="s">
        <v>40</v>
      </c>
      <c r="B10245" t="s">
        <v>40</v>
      </c>
      <c r="C10245" t="s">
        <v>87</v>
      </c>
      <c r="D10245" t="s">
        <v>3973</v>
      </c>
      <c r="E10245" t="s">
        <v>51</v>
      </c>
      <c r="F10245" t="b">
        <v>0</v>
      </c>
      <c r="G10245" t="s">
        <v>27</v>
      </c>
      <c r="H10245" s="4">
        <v>45796.710104166668</v>
      </c>
      <c r="I10245" t="b">
        <v>0</v>
      </c>
      <c r="J10245" t="b">
        <v>0</v>
      </c>
      <c r="K10245" t="s">
        <v>24</v>
      </c>
      <c r="L10245" t="s">
        <v>36</v>
      </c>
      <c r="N10245">
        <v>75</v>
      </c>
      <c r="O10245" t="s">
        <v>13396</v>
      </c>
      <c r="P10245" t="s">
        <v>13397</v>
      </c>
    </row>
    <row r="10246" spans="1:16" x14ac:dyDescent="0.25">
      <c r="A10246" t="s">
        <v>2</v>
      </c>
      <c r="B10246" t="s">
        <v>13398</v>
      </c>
      <c r="C10246" t="s">
        <v>845</v>
      </c>
      <c r="D10246" t="s">
        <v>3973</v>
      </c>
      <c r="E10246" t="s">
        <v>20</v>
      </c>
      <c r="F10246" t="b">
        <v>0</v>
      </c>
      <c r="G10246" t="s">
        <v>35</v>
      </c>
      <c r="H10246" s="4">
        <v>45796.710995370369</v>
      </c>
      <c r="I10246" t="b">
        <v>0</v>
      </c>
      <c r="J10246" t="b">
        <v>0</v>
      </c>
      <c r="K10246" t="s">
        <v>24</v>
      </c>
      <c r="L10246" t="s">
        <v>22</v>
      </c>
      <c r="M10246">
        <v>140000</v>
      </c>
      <c r="O10246" t="s">
        <v>1530</v>
      </c>
      <c r="P10246" t="s">
        <v>996</v>
      </c>
    </row>
    <row r="10247" spans="1:16" x14ac:dyDescent="0.25">
      <c r="A10247" t="s">
        <v>0</v>
      </c>
      <c r="B10247" t="s">
        <v>2840</v>
      </c>
      <c r="C10247" t="s">
        <v>542</v>
      </c>
      <c r="D10247" t="s">
        <v>3973</v>
      </c>
      <c r="E10247" t="s">
        <v>51</v>
      </c>
      <c r="F10247" t="b">
        <v>0</v>
      </c>
      <c r="G10247" t="s">
        <v>30</v>
      </c>
      <c r="H10247" s="4">
        <v>45796.711215277777</v>
      </c>
      <c r="I10247" t="b">
        <v>1</v>
      </c>
      <c r="J10247" t="b">
        <v>0</v>
      </c>
      <c r="K10247" t="s">
        <v>24</v>
      </c>
      <c r="L10247" t="s">
        <v>36</v>
      </c>
      <c r="N10247">
        <v>75</v>
      </c>
      <c r="O10247" t="s">
        <v>133</v>
      </c>
      <c r="P10247" t="s">
        <v>13399</v>
      </c>
    </row>
    <row r="10248" spans="1:16" x14ac:dyDescent="0.25">
      <c r="A10248" t="s">
        <v>25</v>
      </c>
      <c r="B10248" t="s">
        <v>13400</v>
      </c>
      <c r="C10248" t="s">
        <v>158</v>
      </c>
      <c r="D10248" t="s">
        <v>4910</v>
      </c>
      <c r="E10248" t="s">
        <v>20</v>
      </c>
      <c r="F10248" t="b">
        <v>0</v>
      </c>
      <c r="G10248" t="s">
        <v>158</v>
      </c>
      <c r="H10248" s="4">
        <v>45796.753923611112</v>
      </c>
      <c r="I10248" t="b">
        <v>0</v>
      </c>
      <c r="J10248" t="b">
        <v>0</v>
      </c>
      <c r="K10248" t="s">
        <v>158</v>
      </c>
      <c r="L10248" t="s">
        <v>22</v>
      </c>
      <c r="M10248">
        <v>52000</v>
      </c>
      <c r="O10248" t="s">
        <v>402</v>
      </c>
      <c r="P10248" t="s">
        <v>13401</v>
      </c>
    </row>
    <row r="10249" spans="1:16" x14ac:dyDescent="0.25">
      <c r="A10249" t="s">
        <v>40</v>
      </c>
      <c r="B10249" t="s">
        <v>13402</v>
      </c>
      <c r="C10249" t="s">
        <v>158</v>
      </c>
      <c r="D10249" t="s">
        <v>4910</v>
      </c>
      <c r="E10249" t="s">
        <v>20</v>
      </c>
      <c r="F10249" t="b">
        <v>0</v>
      </c>
      <c r="G10249" t="s">
        <v>158</v>
      </c>
      <c r="H10249" s="4">
        <v>45796.754143518519</v>
      </c>
      <c r="I10249" t="b">
        <v>0</v>
      </c>
      <c r="J10249" t="b">
        <v>0</v>
      </c>
      <c r="K10249" t="s">
        <v>158</v>
      </c>
      <c r="L10249" t="s">
        <v>22</v>
      </c>
      <c r="M10249">
        <v>52000</v>
      </c>
      <c r="O10249" t="s">
        <v>402</v>
      </c>
      <c r="P10249" t="s">
        <v>13403</v>
      </c>
    </row>
    <row r="10250" spans="1:16" x14ac:dyDescent="0.25">
      <c r="A10250" t="s">
        <v>0</v>
      </c>
      <c r="B10250" t="s">
        <v>2963</v>
      </c>
      <c r="C10250" t="s">
        <v>82</v>
      </c>
      <c r="D10250" t="s">
        <v>3973</v>
      </c>
      <c r="F10250" t="b">
        <v>0</v>
      </c>
      <c r="G10250" t="s">
        <v>27</v>
      </c>
      <c r="H10250" s="4">
        <v>45796.791759259257</v>
      </c>
      <c r="I10250" t="b">
        <v>0</v>
      </c>
      <c r="J10250" t="b">
        <v>1</v>
      </c>
      <c r="K10250" t="s">
        <v>24</v>
      </c>
      <c r="L10250" t="s">
        <v>22</v>
      </c>
      <c r="M10250">
        <v>92700</v>
      </c>
      <c r="O10250" t="s">
        <v>13404</v>
      </c>
      <c r="P10250" t="s">
        <v>13405</v>
      </c>
    </row>
    <row r="10251" spans="1:16" x14ac:dyDescent="0.25">
      <c r="A10251" t="s">
        <v>2</v>
      </c>
      <c r="B10251" t="s">
        <v>307</v>
      </c>
      <c r="C10251" t="s">
        <v>1031</v>
      </c>
      <c r="D10251" t="s">
        <v>2532</v>
      </c>
      <c r="E10251" t="s">
        <v>20</v>
      </c>
      <c r="F10251" t="b">
        <v>0</v>
      </c>
      <c r="G10251" t="s">
        <v>27</v>
      </c>
      <c r="H10251" s="4">
        <v>45796.793391203697</v>
      </c>
      <c r="I10251" t="b">
        <v>0</v>
      </c>
      <c r="J10251" t="b">
        <v>1</v>
      </c>
      <c r="K10251" t="s">
        <v>24</v>
      </c>
      <c r="L10251" t="s">
        <v>22</v>
      </c>
      <c r="M10251">
        <v>133500</v>
      </c>
      <c r="O10251" t="s">
        <v>13406</v>
      </c>
      <c r="P10251" t="s">
        <v>13407</v>
      </c>
    </row>
    <row r="10252" spans="1:16" x14ac:dyDescent="0.25">
      <c r="A10252" t="s">
        <v>2</v>
      </c>
      <c r="B10252" t="s">
        <v>638</v>
      </c>
      <c r="C10252" t="s">
        <v>49</v>
      </c>
      <c r="D10252" t="s">
        <v>3973</v>
      </c>
      <c r="E10252" t="s">
        <v>51</v>
      </c>
      <c r="F10252" t="b">
        <v>0</v>
      </c>
      <c r="G10252" t="s">
        <v>27</v>
      </c>
      <c r="H10252" s="4">
        <v>45796.793587962973</v>
      </c>
      <c r="I10252" t="b">
        <v>0</v>
      </c>
      <c r="J10252" t="b">
        <v>1</v>
      </c>
      <c r="K10252" t="s">
        <v>24</v>
      </c>
      <c r="L10252" t="s">
        <v>36</v>
      </c>
      <c r="N10252">
        <v>77.5</v>
      </c>
      <c r="O10252" t="s">
        <v>1650</v>
      </c>
      <c r="P10252" t="s">
        <v>13408</v>
      </c>
    </row>
    <row r="10253" spans="1:16" x14ac:dyDescent="0.25">
      <c r="A10253" t="s">
        <v>2</v>
      </c>
      <c r="B10253" t="s">
        <v>735</v>
      </c>
      <c r="C10253" t="s">
        <v>615</v>
      </c>
      <c r="D10253" t="s">
        <v>3600</v>
      </c>
      <c r="E10253" t="s">
        <v>20</v>
      </c>
      <c r="F10253" t="b">
        <v>0</v>
      </c>
      <c r="G10253" t="s">
        <v>30</v>
      </c>
      <c r="H10253" s="4">
        <v>45796.794421296298</v>
      </c>
      <c r="I10253" t="b">
        <v>0</v>
      </c>
      <c r="J10253" t="b">
        <v>0</v>
      </c>
      <c r="K10253" t="s">
        <v>24</v>
      </c>
      <c r="L10253" t="s">
        <v>22</v>
      </c>
      <c r="M10253">
        <v>130000</v>
      </c>
      <c r="O10253" t="s">
        <v>2211</v>
      </c>
      <c r="P10253" t="s">
        <v>13409</v>
      </c>
    </row>
    <row r="10254" spans="1:16" x14ac:dyDescent="0.25">
      <c r="A10254" t="s">
        <v>0</v>
      </c>
      <c r="B10254" t="s">
        <v>0</v>
      </c>
      <c r="C10254" t="s">
        <v>3122</v>
      </c>
      <c r="D10254" t="s">
        <v>3973</v>
      </c>
      <c r="E10254" t="s">
        <v>20</v>
      </c>
      <c r="F10254" t="b">
        <v>0</v>
      </c>
      <c r="G10254" t="s">
        <v>27</v>
      </c>
      <c r="H10254" s="4">
        <v>45796.833425925928</v>
      </c>
      <c r="I10254" t="b">
        <v>0</v>
      </c>
      <c r="J10254" t="b">
        <v>1</v>
      </c>
      <c r="K10254" t="s">
        <v>24</v>
      </c>
      <c r="L10254" t="s">
        <v>36</v>
      </c>
      <c r="N10254">
        <v>31</v>
      </c>
      <c r="O10254" t="s">
        <v>102</v>
      </c>
      <c r="P10254" t="s">
        <v>521</v>
      </c>
    </row>
    <row r="10255" spans="1:16" x14ac:dyDescent="0.25">
      <c r="A10255" t="s">
        <v>0</v>
      </c>
      <c r="B10255" t="s">
        <v>13410</v>
      </c>
      <c r="C10255" t="s">
        <v>87</v>
      </c>
      <c r="D10255" t="s">
        <v>3828</v>
      </c>
      <c r="E10255" t="s">
        <v>20</v>
      </c>
      <c r="F10255" t="b">
        <v>0</v>
      </c>
      <c r="G10255" t="s">
        <v>30</v>
      </c>
      <c r="H10255" s="4">
        <v>45796.834131944437</v>
      </c>
      <c r="I10255" t="b">
        <v>0</v>
      </c>
      <c r="J10255" t="b">
        <v>1</v>
      </c>
      <c r="K10255" t="s">
        <v>24</v>
      </c>
      <c r="L10255" t="s">
        <v>36</v>
      </c>
      <c r="N10255">
        <v>29.5</v>
      </c>
      <c r="O10255" t="s">
        <v>7464</v>
      </c>
      <c r="P10255" t="s">
        <v>702</v>
      </c>
    </row>
    <row r="10256" spans="1:16" x14ac:dyDescent="0.25">
      <c r="A10256" t="s">
        <v>0</v>
      </c>
      <c r="B10256" t="s">
        <v>13411</v>
      </c>
      <c r="C10256" t="s">
        <v>87</v>
      </c>
      <c r="D10256" t="s">
        <v>3828</v>
      </c>
      <c r="E10256" t="s">
        <v>20</v>
      </c>
      <c r="F10256" t="b">
        <v>0</v>
      </c>
      <c r="G10256" t="s">
        <v>30</v>
      </c>
      <c r="H10256" s="4">
        <v>45796.834131944437</v>
      </c>
      <c r="I10256" t="b">
        <v>0</v>
      </c>
      <c r="J10256" t="b">
        <v>1</v>
      </c>
      <c r="K10256" t="s">
        <v>24</v>
      </c>
      <c r="L10256" t="s">
        <v>36</v>
      </c>
      <c r="N10256">
        <v>29.5</v>
      </c>
      <c r="O10256" t="s">
        <v>7464</v>
      </c>
      <c r="P10256" t="s">
        <v>702</v>
      </c>
    </row>
    <row r="10257" spans="1:16" x14ac:dyDescent="0.25">
      <c r="A10257" t="s">
        <v>2</v>
      </c>
      <c r="B10257" t="s">
        <v>2</v>
      </c>
      <c r="C10257" t="s">
        <v>13412</v>
      </c>
      <c r="D10257" t="s">
        <v>3973</v>
      </c>
      <c r="E10257" t="s">
        <v>20</v>
      </c>
      <c r="F10257" t="b">
        <v>0</v>
      </c>
      <c r="G10257" t="s">
        <v>27</v>
      </c>
      <c r="H10257" s="4">
        <v>45796.83457175926</v>
      </c>
      <c r="I10257" t="b">
        <v>0</v>
      </c>
      <c r="J10257" t="b">
        <v>1</v>
      </c>
      <c r="K10257" t="s">
        <v>24</v>
      </c>
      <c r="L10257" t="s">
        <v>22</v>
      </c>
      <c r="M10257">
        <v>130000</v>
      </c>
      <c r="O10257" t="s">
        <v>13413</v>
      </c>
      <c r="P10257" t="s">
        <v>582</v>
      </c>
    </row>
    <row r="10258" spans="1:16" x14ac:dyDescent="0.25">
      <c r="A10258" t="s">
        <v>0</v>
      </c>
      <c r="B10258" t="s">
        <v>0</v>
      </c>
      <c r="C10258" t="s">
        <v>13414</v>
      </c>
      <c r="D10258" t="s">
        <v>2298</v>
      </c>
      <c r="E10258" t="s">
        <v>20</v>
      </c>
      <c r="F10258" t="b">
        <v>0</v>
      </c>
      <c r="G10258" t="s">
        <v>30</v>
      </c>
      <c r="H10258" s="4">
        <v>45796.875763888893</v>
      </c>
      <c r="I10258" t="b">
        <v>0</v>
      </c>
      <c r="J10258" t="b">
        <v>1</v>
      </c>
      <c r="K10258" t="s">
        <v>24</v>
      </c>
      <c r="L10258" t="s">
        <v>22</v>
      </c>
      <c r="M10258">
        <v>80000</v>
      </c>
      <c r="O10258" t="s">
        <v>13415</v>
      </c>
      <c r="P10258" t="s">
        <v>13416</v>
      </c>
    </row>
    <row r="10259" spans="1:16" x14ac:dyDescent="0.25">
      <c r="A10259" t="s">
        <v>139</v>
      </c>
      <c r="B10259" t="s">
        <v>277</v>
      </c>
      <c r="C10259" t="s">
        <v>825</v>
      </c>
      <c r="D10259" t="s">
        <v>3973</v>
      </c>
      <c r="E10259" t="s">
        <v>20</v>
      </c>
      <c r="F10259" t="b">
        <v>0</v>
      </c>
      <c r="G10259" t="s">
        <v>30</v>
      </c>
      <c r="H10259" s="4">
        <v>45796.875775462962</v>
      </c>
      <c r="I10259" t="b">
        <v>0</v>
      </c>
      <c r="J10259" t="b">
        <v>1</v>
      </c>
      <c r="K10259" t="s">
        <v>24</v>
      </c>
      <c r="L10259" t="s">
        <v>22</v>
      </c>
      <c r="M10259">
        <v>79500</v>
      </c>
      <c r="O10259" t="s">
        <v>13417</v>
      </c>
      <c r="P10259" t="s">
        <v>13418</v>
      </c>
    </row>
    <row r="10260" spans="1:16" x14ac:dyDescent="0.25">
      <c r="A10260" t="s">
        <v>0</v>
      </c>
      <c r="B10260" t="s">
        <v>214</v>
      </c>
      <c r="C10260" t="s">
        <v>1008</v>
      </c>
      <c r="D10260" t="s">
        <v>3973</v>
      </c>
      <c r="E10260" t="s">
        <v>20</v>
      </c>
      <c r="F10260" t="b">
        <v>0</v>
      </c>
      <c r="G10260" t="s">
        <v>52</v>
      </c>
      <c r="H10260" s="4">
        <v>45796.87605324074</v>
      </c>
      <c r="I10260" t="b">
        <v>0</v>
      </c>
      <c r="J10260" t="b">
        <v>0</v>
      </c>
      <c r="K10260" t="s">
        <v>24</v>
      </c>
      <c r="L10260" t="s">
        <v>22</v>
      </c>
      <c r="M10260">
        <v>100000</v>
      </c>
      <c r="O10260" t="s">
        <v>2117</v>
      </c>
      <c r="P10260" t="s">
        <v>671</v>
      </c>
    </row>
    <row r="10261" spans="1:16" x14ac:dyDescent="0.25">
      <c r="A10261" t="s">
        <v>139</v>
      </c>
      <c r="B10261" t="s">
        <v>1811</v>
      </c>
      <c r="C10261" t="s">
        <v>192</v>
      </c>
      <c r="D10261" t="s">
        <v>3973</v>
      </c>
      <c r="E10261" t="s">
        <v>51</v>
      </c>
      <c r="F10261" t="b">
        <v>0</v>
      </c>
      <c r="G10261" t="s">
        <v>52</v>
      </c>
      <c r="H10261" s="4">
        <v>45796.876064814824</v>
      </c>
      <c r="I10261" t="b">
        <v>0</v>
      </c>
      <c r="J10261" t="b">
        <v>0</v>
      </c>
      <c r="K10261" t="s">
        <v>24</v>
      </c>
      <c r="L10261" t="s">
        <v>22</v>
      </c>
      <c r="M10261">
        <v>68500</v>
      </c>
      <c r="O10261" t="s">
        <v>1524</v>
      </c>
      <c r="P10261" t="s">
        <v>1374</v>
      </c>
    </row>
    <row r="10262" spans="1:16" x14ac:dyDescent="0.25">
      <c r="A10262" t="s">
        <v>0</v>
      </c>
      <c r="B10262" t="s">
        <v>13419</v>
      </c>
      <c r="C10262" t="s">
        <v>140</v>
      </c>
      <c r="D10262" t="s">
        <v>3973</v>
      </c>
      <c r="E10262" t="s">
        <v>51</v>
      </c>
      <c r="F10262" t="b">
        <v>0</v>
      </c>
      <c r="G10262" t="s">
        <v>35</v>
      </c>
      <c r="H10262" s="4">
        <v>45796.876446759263</v>
      </c>
      <c r="I10262" t="b">
        <v>1</v>
      </c>
      <c r="J10262" t="b">
        <v>1</v>
      </c>
      <c r="K10262" t="s">
        <v>24</v>
      </c>
      <c r="L10262" t="s">
        <v>36</v>
      </c>
      <c r="N10262">
        <v>37.5</v>
      </c>
      <c r="O10262" t="s">
        <v>719</v>
      </c>
      <c r="P10262" t="s">
        <v>3585</v>
      </c>
    </row>
    <row r="10263" spans="1:16" x14ac:dyDescent="0.25">
      <c r="A10263" t="s">
        <v>2</v>
      </c>
      <c r="B10263" t="s">
        <v>13420</v>
      </c>
      <c r="C10263" t="s">
        <v>82</v>
      </c>
      <c r="D10263" t="s">
        <v>3973</v>
      </c>
      <c r="E10263" t="s">
        <v>51</v>
      </c>
      <c r="F10263" t="b">
        <v>0</v>
      </c>
      <c r="G10263" t="s">
        <v>41</v>
      </c>
      <c r="H10263" s="4">
        <v>45796.877210648148</v>
      </c>
      <c r="I10263" t="b">
        <v>1</v>
      </c>
      <c r="J10263" t="b">
        <v>0</v>
      </c>
      <c r="K10263" t="s">
        <v>24</v>
      </c>
      <c r="L10263" t="s">
        <v>36</v>
      </c>
      <c r="N10263">
        <v>49</v>
      </c>
      <c r="O10263" t="s">
        <v>396</v>
      </c>
      <c r="P10263" t="s">
        <v>13421</v>
      </c>
    </row>
    <row r="10264" spans="1:16" x14ac:dyDescent="0.25">
      <c r="A10264" t="s">
        <v>0</v>
      </c>
      <c r="B10264" t="s">
        <v>13422</v>
      </c>
      <c r="C10264" t="s">
        <v>158</v>
      </c>
      <c r="D10264" t="s">
        <v>4910</v>
      </c>
      <c r="E10264" t="s">
        <v>20</v>
      </c>
      <c r="F10264" t="b">
        <v>0</v>
      </c>
      <c r="G10264" t="s">
        <v>158</v>
      </c>
      <c r="H10264" s="4">
        <v>45796.878923611112</v>
      </c>
      <c r="I10264" t="b">
        <v>0</v>
      </c>
      <c r="J10264" t="b">
        <v>0</v>
      </c>
      <c r="K10264" t="s">
        <v>158</v>
      </c>
      <c r="L10264" t="s">
        <v>22</v>
      </c>
      <c r="M10264">
        <v>42399.5</v>
      </c>
      <c r="O10264" t="s">
        <v>1964</v>
      </c>
      <c r="P10264" t="s">
        <v>13423</v>
      </c>
    </row>
    <row r="10265" spans="1:16" x14ac:dyDescent="0.25">
      <c r="A10265" t="s">
        <v>2</v>
      </c>
      <c r="B10265" t="s">
        <v>13424</v>
      </c>
      <c r="C10265" t="s">
        <v>82</v>
      </c>
      <c r="D10265" t="s">
        <v>3828</v>
      </c>
      <c r="E10265" t="s">
        <v>51</v>
      </c>
      <c r="F10265" t="b">
        <v>0</v>
      </c>
      <c r="G10265" t="s">
        <v>35</v>
      </c>
      <c r="H10265" s="4">
        <v>45796.919189814813</v>
      </c>
      <c r="I10265" t="b">
        <v>1</v>
      </c>
      <c r="J10265" t="b">
        <v>0</v>
      </c>
      <c r="K10265" t="s">
        <v>24</v>
      </c>
      <c r="L10265" t="s">
        <v>36</v>
      </c>
      <c r="N10265">
        <v>49</v>
      </c>
      <c r="O10265" t="s">
        <v>3222</v>
      </c>
      <c r="P10265" t="s">
        <v>13421</v>
      </c>
    </row>
    <row r="10266" spans="1:16" x14ac:dyDescent="0.25">
      <c r="A10266" t="s">
        <v>0</v>
      </c>
      <c r="B10266" t="s">
        <v>1821</v>
      </c>
      <c r="C10266" t="s">
        <v>4750</v>
      </c>
      <c r="D10266" t="s">
        <v>3973</v>
      </c>
      <c r="E10266" t="s">
        <v>51</v>
      </c>
      <c r="F10266" t="b">
        <v>0</v>
      </c>
      <c r="G10266" t="s">
        <v>41</v>
      </c>
      <c r="H10266" s="4">
        <v>45796.959652777783</v>
      </c>
      <c r="I10266" t="b">
        <v>0</v>
      </c>
      <c r="J10266" t="b">
        <v>0</v>
      </c>
      <c r="K10266" t="s">
        <v>24</v>
      </c>
      <c r="L10266" t="s">
        <v>36</v>
      </c>
      <c r="N10266">
        <v>35.5</v>
      </c>
      <c r="O10266" t="s">
        <v>8222</v>
      </c>
      <c r="P10266" t="s">
        <v>8223</v>
      </c>
    </row>
    <row r="10267" spans="1:16" x14ac:dyDescent="0.25">
      <c r="A10267" t="s">
        <v>2</v>
      </c>
      <c r="B10267" t="s">
        <v>13425</v>
      </c>
      <c r="C10267" t="s">
        <v>192</v>
      </c>
      <c r="D10267" t="s">
        <v>3600</v>
      </c>
      <c r="E10267" t="s">
        <v>51</v>
      </c>
      <c r="F10267" t="b">
        <v>0</v>
      </c>
      <c r="G10267" t="s">
        <v>27</v>
      </c>
      <c r="H10267" s="4">
        <v>45796.960057870368</v>
      </c>
      <c r="I10267" t="b">
        <v>1</v>
      </c>
      <c r="J10267" t="b">
        <v>0</v>
      </c>
      <c r="K10267" t="s">
        <v>24</v>
      </c>
      <c r="L10267" t="s">
        <v>36</v>
      </c>
      <c r="N10267">
        <v>62.5</v>
      </c>
      <c r="O10267" t="s">
        <v>12290</v>
      </c>
      <c r="P10267" t="s">
        <v>13426</v>
      </c>
    </row>
    <row r="10268" spans="1:16" x14ac:dyDescent="0.25">
      <c r="A10268" t="s">
        <v>25</v>
      </c>
      <c r="B10268" t="s">
        <v>25</v>
      </c>
      <c r="C10268" t="s">
        <v>985</v>
      </c>
      <c r="D10268" t="s">
        <v>4014</v>
      </c>
      <c r="E10268" t="s">
        <v>20</v>
      </c>
      <c r="F10268" t="b">
        <v>0</v>
      </c>
      <c r="G10268" t="s">
        <v>27</v>
      </c>
      <c r="H10268" s="4">
        <v>45797.000104166669</v>
      </c>
      <c r="I10268" t="b">
        <v>0</v>
      </c>
      <c r="J10268" t="b">
        <v>0</v>
      </c>
      <c r="K10268" t="s">
        <v>24</v>
      </c>
      <c r="L10268" t="s">
        <v>22</v>
      </c>
      <c r="M10268">
        <v>65000</v>
      </c>
      <c r="O10268" t="s">
        <v>13427</v>
      </c>
      <c r="P10268" t="s">
        <v>10104</v>
      </c>
    </row>
    <row r="10269" spans="1:16" x14ac:dyDescent="0.25">
      <c r="A10269" t="s">
        <v>2</v>
      </c>
      <c r="B10269" t="s">
        <v>13428</v>
      </c>
      <c r="C10269" t="s">
        <v>2735</v>
      </c>
      <c r="D10269" t="s">
        <v>5535</v>
      </c>
      <c r="E10269" t="s">
        <v>20</v>
      </c>
      <c r="F10269" t="b">
        <v>0</v>
      </c>
      <c r="G10269" t="s">
        <v>27</v>
      </c>
      <c r="H10269" s="4">
        <v>45797.001712962963</v>
      </c>
      <c r="I10269" t="b">
        <v>0</v>
      </c>
      <c r="J10269" t="b">
        <v>1</v>
      </c>
      <c r="K10269" t="s">
        <v>24</v>
      </c>
      <c r="L10269" t="s">
        <v>22</v>
      </c>
      <c r="M10269">
        <v>108267</v>
      </c>
      <c r="O10269" t="s">
        <v>802</v>
      </c>
      <c r="P10269" t="s">
        <v>13429</v>
      </c>
    </row>
    <row r="10270" spans="1:16" x14ac:dyDescent="0.25">
      <c r="A10270" t="s">
        <v>2</v>
      </c>
      <c r="B10270" t="s">
        <v>13430</v>
      </c>
      <c r="C10270" t="s">
        <v>939</v>
      </c>
      <c r="D10270" t="s">
        <v>4910</v>
      </c>
      <c r="E10270" t="s">
        <v>20</v>
      </c>
      <c r="F10270" t="b">
        <v>0</v>
      </c>
      <c r="G10270" t="s">
        <v>158</v>
      </c>
      <c r="H10270" s="4">
        <v>45797.004189814812</v>
      </c>
      <c r="I10270" t="b">
        <v>0</v>
      </c>
      <c r="J10270" t="b">
        <v>0</v>
      </c>
      <c r="K10270" t="s">
        <v>158</v>
      </c>
      <c r="L10270" t="s">
        <v>22</v>
      </c>
      <c r="M10270">
        <v>40000</v>
      </c>
      <c r="O10270" t="s">
        <v>2768</v>
      </c>
      <c r="P10270" t="s">
        <v>13431</v>
      </c>
    </row>
    <row r="10271" spans="1:16" x14ac:dyDescent="0.25">
      <c r="A10271" t="s">
        <v>2</v>
      </c>
      <c r="B10271" t="s">
        <v>2</v>
      </c>
      <c r="C10271" t="s">
        <v>13432</v>
      </c>
      <c r="D10271" t="s">
        <v>4014</v>
      </c>
      <c r="E10271" t="s">
        <v>20</v>
      </c>
      <c r="F10271" t="b">
        <v>0</v>
      </c>
      <c r="G10271" t="s">
        <v>23</v>
      </c>
      <c r="H10271" s="4">
        <v>45797.00608796296</v>
      </c>
      <c r="I10271" t="b">
        <v>0</v>
      </c>
      <c r="J10271" t="b">
        <v>1</v>
      </c>
      <c r="K10271" t="s">
        <v>24</v>
      </c>
      <c r="L10271" t="s">
        <v>22</v>
      </c>
      <c r="M10271">
        <v>99500</v>
      </c>
      <c r="O10271" t="s">
        <v>318</v>
      </c>
      <c r="P10271" t="s">
        <v>1766</v>
      </c>
    </row>
    <row r="10272" spans="1:16" x14ac:dyDescent="0.25">
      <c r="A10272" t="s">
        <v>40</v>
      </c>
      <c r="B10272" t="s">
        <v>13433</v>
      </c>
      <c r="C10272" t="s">
        <v>628</v>
      </c>
      <c r="D10272" t="s">
        <v>3828</v>
      </c>
      <c r="E10272" t="s">
        <v>20</v>
      </c>
      <c r="F10272" t="b">
        <v>0</v>
      </c>
      <c r="G10272" t="s">
        <v>23</v>
      </c>
      <c r="H10272" s="4">
        <v>45797.00608796296</v>
      </c>
      <c r="I10272" t="b">
        <v>1</v>
      </c>
      <c r="J10272" t="b">
        <v>0</v>
      </c>
      <c r="K10272" t="s">
        <v>24</v>
      </c>
      <c r="L10272" t="s">
        <v>22</v>
      </c>
      <c r="M10272">
        <v>122500</v>
      </c>
      <c r="O10272" t="s">
        <v>7749</v>
      </c>
      <c r="P10272" t="s">
        <v>13434</v>
      </c>
    </row>
    <row r="10273" spans="1:16" x14ac:dyDescent="0.25">
      <c r="A10273" t="s">
        <v>0</v>
      </c>
      <c r="B10273" t="s">
        <v>545</v>
      </c>
      <c r="C10273" t="s">
        <v>622</v>
      </c>
      <c r="D10273" t="s">
        <v>3828</v>
      </c>
      <c r="E10273" t="s">
        <v>20</v>
      </c>
      <c r="F10273" t="b">
        <v>0</v>
      </c>
      <c r="G10273" t="s">
        <v>35</v>
      </c>
      <c r="H10273" s="4">
        <v>45797.083865740737</v>
      </c>
      <c r="I10273" t="b">
        <v>0</v>
      </c>
      <c r="J10273" t="b">
        <v>1</v>
      </c>
      <c r="K10273" t="s">
        <v>24</v>
      </c>
      <c r="L10273" t="s">
        <v>22</v>
      </c>
      <c r="M10273">
        <v>98000</v>
      </c>
      <c r="O10273" t="s">
        <v>13435</v>
      </c>
      <c r="P10273" t="s">
        <v>13436</v>
      </c>
    </row>
    <row r="10274" spans="1:16" x14ac:dyDescent="0.25">
      <c r="A10274" t="s">
        <v>2</v>
      </c>
      <c r="B10274" t="s">
        <v>13437</v>
      </c>
      <c r="C10274" t="s">
        <v>39</v>
      </c>
      <c r="D10274" t="s">
        <v>2208</v>
      </c>
      <c r="E10274" t="s">
        <v>20</v>
      </c>
      <c r="F10274" t="b">
        <v>1</v>
      </c>
      <c r="G10274" t="s">
        <v>52</v>
      </c>
      <c r="H10274" s="4">
        <v>45797.128229166658</v>
      </c>
      <c r="I10274" t="b">
        <v>0</v>
      </c>
      <c r="J10274" t="b">
        <v>1</v>
      </c>
      <c r="K10274" t="s">
        <v>24</v>
      </c>
      <c r="L10274" t="s">
        <v>22</v>
      </c>
      <c r="M10274">
        <v>113119.5</v>
      </c>
      <c r="O10274" t="s">
        <v>13438</v>
      </c>
      <c r="P10274" t="s">
        <v>13439</v>
      </c>
    </row>
    <row r="10275" spans="1:16" x14ac:dyDescent="0.25">
      <c r="A10275" t="s">
        <v>25</v>
      </c>
      <c r="B10275" t="s">
        <v>13440</v>
      </c>
      <c r="C10275" t="s">
        <v>372</v>
      </c>
      <c r="D10275" t="s">
        <v>3600</v>
      </c>
      <c r="E10275" t="s">
        <v>20</v>
      </c>
      <c r="F10275" t="b">
        <v>0</v>
      </c>
      <c r="G10275" t="s">
        <v>27</v>
      </c>
      <c r="H10275" s="4">
        <v>45797.250034722223</v>
      </c>
      <c r="I10275" t="b">
        <v>1</v>
      </c>
      <c r="J10275" t="b">
        <v>0</v>
      </c>
      <c r="K10275" t="s">
        <v>24</v>
      </c>
      <c r="L10275" t="s">
        <v>22</v>
      </c>
      <c r="M10275">
        <v>125000</v>
      </c>
      <c r="O10275" t="s">
        <v>2935</v>
      </c>
      <c r="P10275" t="s">
        <v>3157</v>
      </c>
    </row>
    <row r="10276" spans="1:16" x14ac:dyDescent="0.25">
      <c r="A10276" t="s">
        <v>0</v>
      </c>
      <c r="B10276" t="s">
        <v>0</v>
      </c>
      <c r="C10276" t="s">
        <v>3578</v>
      </c>
      <c r="D10276" t="s">
        <v>3828</v>
      </c>
      <c r="E10276" t="s">
        <v>20</v>
      </c>
      <c r="F10276" t="b">
        <v>0</v>
      </c>
      <c r="G10276" t="s">
        <v>27</v>
      </c>
      <c r="H10276" s="4">
        <v>45797.250069444453</v>
      </c>
      <c r="I10276" t="b">
        <v>0</v>
      </c>
      <c r="J10276" t="b">
        <v>0</v>
      </c>
      <c r="K10276" t="s">
        <v>24</v>
      </c>
      <c r="L10276" t="s">
        <v>22</v>
      </c>
      <c r="M10276">
        <v>95000</v>
      </c>
      <c r="O10276" t="s">
        <v>13441</v>
      </c>
      <c r="P10276" t="s">
        <v>1303</v>
      </c>
    </row>
    <row r="10277" spans="1:16" x14ac:dyDescent="0.25">
      <c r="A10277" t="s">
        <v>0</v>
      </c>
      <c r="B10277" t="s">
        <v>3466</v>
      </c>
      <c r="C10277" t="s">
        <v>823</v>
      </c>
      <c r="D10277" t="s">
        <v>3970</v>
      </c>
      <c r="E10277" t="s">
        <v>20</v>
      </c>
      <c r="F10277" t="b">
        <v>0</v>
      </c>
      <c r="G10277" t="s">
        <v>41</v>
      </c>
      <c r="H10277" s="4">
        <v>45797.250243055547</v>
      </c>
      <c r="I10277" t="b">
        <v>0</v>
      </c>
      <c r="J10277" t="b">
        <v>0</v>
      </c>
      <c r="K10277" t="s">
        <v>24</v>
      </c>
      <c r="L10277" t="s">
        <v>22</v>
      </c>
      <c r="M10277">
        <v>100000</v>
      </c>
      <c r="O10277" t="s">
        <v>652</v>
      </c>
      <c r="P10277" t="s">
        <v>13442</v>
      </c>
    </row>
    <row r="10278" spans="1:16" x14ac:dyDescent="0.25">
      <c r="A10278" t="s">
        <v>0</v>
      </c>
      <c r="B10278" t="s">
        <v>0</v>
      </c>
      <c r="C10278" t="s">
        <v>2312</v>
      </c>
      <c r="D10278" t="s">
        <v>3383</v>
      </c>
      <c r="E10278" t="s">
        <v>20</v>
      </c>
      <c r="F10278" t="b">
        <v>0</v>
      </c>
      <c r="G10278" t="s">
        <v>41</v>
      </c>
      <c r="H10278" s="4">
        <v>45797.250243055547</v>
      </c>
      <c r="I10278" t="b">
        <v>1</v>
      </c>
      <c r="J10278" t="b">
        <v>0</v>
      </c>
      <c r="K10278" t="s">
        <v>24</v>
      </c>
      <c r="L10278" t="s">
        <v>36</v>
      </c>
      <c r="N10278">
        <v>21</v>
      </c>
      <c r="O10278" t="s">
        <v>13443</v>
      </c>
      <c r="P10278" t="s">
        <v>204</v>
      </c>
    </row>
    <row r="10279" spans="1:16" x14ac:dyDescent="0.25">
      <c r="A10279" t="s">
        <v>139</v>
      </c>
      <c r="B10279" t="s">
        <v>13444</v>
      </c>
      <c r="C10279" t="s">
        <v>465</v>
      </c>
      <c r="D10279" t="s">
        <v>2208</v>
      </c>
      <c r="E10279" t="s">
        <v>20</v>
      </c>
      <c r="F10279" t="b">
        <v>0</v>
      </c>
      <c r="G10279" t="s">
        <v>41</v>
      </c>
      <c r="H10279" s="4">
        <v>45797.250324074077</v>
      </c>
      <c r="I10279" t="b">
        <v>0</v>
      </c>
      <c r="J10279" t="b">
        <v>1</v>
      </c>
      <c r="K10279" t="s">
        <v>24</v>
      </c>
      <c r="L10279" t="s">
        <v>22</v>
      </c>
      <c r="M10279">
        <v>88176.5</v>
      </c>
      <c r="O10279" t="s">
        <v>113</v>
      </c>
      <c r="P10279" t="s">
        <v>3825</v>
      </c>
    </row>
    <row r="10280" spans="1:16" x14ac:dyDescent="0.25">
      <c r="A10280" t="s">
        <v>0</v>
      </c>
      <c r="B10280" t="s">
        <v>13445</v>
      </c>
      <c r="C10280" t="s">
        <v>33</v>
      </c>
      <c r="D10280" t="s">
        <v>3828</v>
      </c>
      <c r="E10280" t="s">
        <v>20</v>
      </c>
      <c r="F10280" t="b">
        <v>0</v>
      </c>
      <c r="G10280" t="s">
        <v>35</v>
      </c>
      <c r="H10280" s="4">
        <v>45797.250358796293</v>
      </c>
      <c r="I10280" t="b">
        <v>0</v>
      </c>
      <c r="J10280" t="b">
        <v>1</v>
      </c>
      <c r="K10280" t="s">
        <v>24</v>
      </c>
      <c r="L10280" t="s">
        <v>22</v>
      </c>
      <c r="M10280">
        <v>99060</v>
      </c>
      <c r="O10280" t="s">
        <v>3067</v>
      </c>
      <c r="P10280" t="s">
        <v>204</v>
      </c>
    </row>
    <row r="10281" spans="1:16" x14ac:dyDescent="0.25">
      <c r="A10281" t="s">
        <v>1</v>
      </c>
      <c r="B10281" t="s">
        <v>2601</v>
      </c>
      <c r="C10281" t="s">
        <v>82</v>
      </c>
      <c r="D10281" t="s">
        <v>3828</v>
      </c>
      <c r="E10281" t="s">
        <v>20</v>
      </c>
      <c r="F10281" t="b">
        <v>0</v>
      </c>
      <c r="G10281" t="s">
        <v>27</v>
      </c>
      <c r="H10281" s="4">
        <v>45797.250868055547</v>
      </c>
      <c r="I10281" t="b">
        <v>0</v>
      </c>
      <c r="J10281" t="b">
        <v>1</v>
      </c>
      <c r="K10281" t="s">
        <v>24</v>
      </c>
      <c r="L10281" t="s">
        <v>22</v>
      </c>
      <c r="M10281">
        <v>176000</v>
      </c>
      <c r="O10281" t="s">
        <v>4781</v>
      </c>
      <c r="P10281" t="s">
        <v>603</v>
      </c>
    </row>
    <row r="10282" spans="1:16" x14ac:dyDescent="0.25">
      <c r="A10282" t="s">
        <v>2</v>
      </c>
      <c r="B10282" t="s">
        <v>6305</v>
      </c>
      <c r="C10282" t="s">
        <v>82</v>
      </c>
      <c r="D10282" t="s">
        <v>3828</v>
      </c>
      <c r="E10282" t="s">
        <v>20</v>
      </c>
      <c r="F10282" t="b">
        <v>0</v>
      </c>
      <c r="G10282" t="s">
        <v>27</v>
      </c>
      <c r="H10282" s="4">
        <v>45797.251689814817</v>
      </c>
      <c r="I10282" t="b">
        <v>1</v>
      </c>
      <c r="J10282" t="b">
        <v>1</v>
      </c>
      <c r="K10282" t="s">
        <v>24</v>
      </c>
      <c r="L10282" t="s">
        <v>22</v>
      </c>
      <c r="M10282">
        <v>162500</v>
      </c>
      <c r="O10282" t="s">
        <v>580</v>
      </c>
      <c r="P10282" t="s">
        <v>6306</v>
      </c>
    </row>
    <row r="10283" spans="1:16" x14ac:dyDescent="0.25">
      <c r="A10283" t="s">
        <v>2</v>
      </c>
      <c r="B10283" t="s">
        <v>6395</v>
      </c>
      <c r="C10283" t="s">
        <v>2152</v>
      </c>
      <c r="D10283" t="s">
        <v>3828</v>
      </c>
      <c r="E10283" t="s">
        <v>20</v>
      </c>
      <c r="F10283" t="b">
        <v>0</v>
      </c>
      <c r="G10283" t="s">
        <v>52</v>
      </c>
      <c r="H10283" s="4">
        <v>45797.25309027778</v>
      </c>
      <c r="I10283" t="b">
        <v>0</v>
      </c>
      <c r="J10283" t="b">
        <v>0</v>
      </c>
      <c r="K10283" t="s">
        <v>24</v>
      </c>
      <c r="L10283" t="s">
        <v>22</v>
      </c>
      <c r="M10283">
        <v>100000</v>
      </c>
      <c r="O10283" t="s">
        <v>1541</v>
      </c>
      <c r="P10283" t="s">
        <v>3803</v>
      </c>
    </row>
    <row r="10284" spans="1:16" x14ac:dyDescent="0.25">
      <c r="A10284" t="s">
        <v>2</v>
      </c>
      <c r="B10284" t="s">
        <v>13446</v>
      </c>
      <c r="C10284" t="s">
        <v>13447</v>
      </c>
      <c r="D10284" t="s">
        <v>3970</v>
      </c>
      <c r="E10284" t="s">
        <v>20</v>
      </c>
      <c r="F10284" t="b">
        <v>0</v>
      </c>
      <c r="G10284" t="s">
        <v>52</v>
      </c>
      <c r="H10284" s="4">
        <v>45797.25309027778</v>
      </c>
      <c r="I10284" t="b">
        <v>0</v>
      </c>
      <c r="J10284" t="b">
        <v>0</v>
      </c>
      <c r="K10284" t="s">
        <v>24</v>
      </c>
      <c r="L10284" t="s">
        <v>22</v>
      </c>
      <c r="M10284">
        <v>92500</v>
      </c>
      <c r="O10284" t="s">
        <v>13448</v>
      </c>
      <c r="P10284" t="s">
        <v>13449</v>
      </c>
    </row>
    <row r="10285" spans="1:16" x14ac:dyDescent="0.25">
      <c r="A10285" t="s">
        <v>2</v>
      </c>
      <c r="B10285" t="s">
        <v>12805</v>
      </c>
      <c r="C10285" t="s">
        <v>39</v>
      </c>
      <c r="D10285" t="s">
        <v>7434</v>
      </c>
      <c r="E10285" t="s">
        <v>20</v>
      </c>
      <c r="F10285" t="b">
        <v>1</v>
      </c>
      <c r="G10285" t="s">
        <v>1197</v>
      </c>
      <c r="H10285" s="4">
        <v>45797.253437500003</v>
      </c>
      <c r="I10285" t="b">
        <v>0</v>
      </c>
      <c r="J10285" t="b">
        <v>0</v>
      </c>
      <c r="K10285" t="s">
        <v>1197</v>
      </c>
      <c r="L10285" t="s">
        <v>22</v>
      </c>
      <c r="M10285">
        <v>115000</v>
      </c>
      <c r="O10285" t="s">
        <v>13450</v>
      </c>
      <c r="P10285" t="s">
        <v>13451</v>
      </c>
    </row>
    <row r="10286" spans="1:16" x14ac:dyDescent="0.25">
      <c r="A10286" t="s">
        <v>19</v>
      </c>
      <c r="B10286" t="s">
        <v>3763</v>
      </c>
      <c r="C10286" t="s">
        <v>39</v>
      </c>
      <c r="D10286" t="s">
        <v>4014</v>
      </c>
      <c r="E10286" t="s">
        <v>20</v>
      </c>
      <c r="F10286" t="b">
        <v>1</v>
      </c>
      <c r="G10286" t="s">
        <v>588</v>
      </c>
      <c r="H10286" s="4">
        <v>45797.276006944441</v>
      </c>
      <c r="I10286" t="b">
        <v>0</v>
      </c>
      <c r="J10286" t="b">
        <v>1</v>
      </c>
      <c r="K10286" t="s">
        <v>588</v>
      </c>
      <c r="L10286" t="s">
        <v>22</v>
      </c>
      <c r="M10286">
        <v>165000</v>
      </c>
      <c r="O10286" t="s">
        <v>2066</v>
      </c>
      <c r="P10286" t="s">
        <v>3764</v>
      </c>
    </row>
    <row r="10287" spans="1:16" x14ac:dyDescent="0.25">
      <c r="A10287" t="s">
        <v>2</v>
      </c>
      <c r="B10287" t="s">
        <v>13452</v>
      </c>
      <c r="C10287" t="s">
        <v>179</v>
      </c>
      <c r="D10287" t="s">
        <v>9677</v>
      </c>
      <c r="E10287" t="s">
        <v>20</v>
      </c>
      <c r="F10287" t="b">
        <v>0</v>
      </c>
      <c r="G10287" t="s">
        <v>27</v>
      </c>
      <c r="H10287" s="4">
        <v>45797.293020833327</v>
      </c>
      <c r="I10287" t="b">
        <v>0</v>
      </c>
      <c r="J10287" t="b">
        <v>1</v>
      </c>
      <c r="K10287" t="s">
        <v>24</v>
      </c>
      <c r="L10287" t="s">
        <v>22</v>
      </c>
      <c r="M10287">
        <v>207000</v>
      </c>
      <c r="O10287" t="s">
        <v>59</v>
      </c>
      <c r="P10287" t="s">
        <v>137</v>
      </c>
    </row>
    <row r="10288" spans="1:16" x14ac:dyDescent="0.25">
      <c r="A10288" t="s">
        <v>2</v>
      </c>
      <c r="B10288" t="s">
        <v>13452</v>
      </c>
      <c r="C10288" t="s">
        <v>13453</v>
      </c>
      <c r="D10288" t="s">
        <v>9677</v>
      </c>
      <c r="E10288" t="s">
        <v>20</v>
      </c>
      <c r="F10288" t="b">
        <v>0</v>
      </c>
      <c r="G10288" t="s">
        <v>27</v>
      </c>
      <c r="H10288" s="4">
        <v>45797.293055555558</v>
      </c>
      <c r="I10288" t="b">
        <v>0</v>
      </c>
      <c r="J10288" t="b">
        <v>1</v>
      </c>
      <c r="K10288" t="s">
        <v>24</v>
      </c>
      <c r="L10288" t="s">
        <v>22</v>
      </c>
      <c r="M10288">
        <v>207000</v>
      </c>
      <c r="O10288" t="s">
        <v>59</v>
      </c>
      <c r="P10288" t="s">
        <v>137</v>
      </c>
    </row>
    <row r="10289" spans="1:16" x14ac:dyDescent="0.25">
      <c r="A10289" t="s">
        <v>2</v>
      </c>
      <c r="B10289" t="s">
        <v>13454</v>
      </c>
      <c r="C10289" t="s">
        <v>362</v>
      </c>
      <c r="D10289" t="s">
        <v>3828</v>
      </c>
      <c r="E10289" t="s">
        <v>20</v>
      </c>
      <c r="F10289" t="b">
        <v>0</v>
      </c>
      <c r="G10289" t="s">
        <v>27</v>
      </c>
      <c r="H10289" s="4">
        <v>45797.293182870373</v>
      </c>
      <c r="I10289" t="b">
        <v>0</v>
      </c>
      <c r="J10289" t="b">
        <v>1</v>
      </c>
      <c r="K10289" t="s">
        <v>24</v>
      </c>
      <c r="L10289" t="s">
        <v>36</v>
      </c>
      <c r="N10289">
        <v>61.375</v>
      </c>
      <c r="O10289" t="s">
        <v>2405</v>
      </c>
    </row>
    <row r="10290" spans="1:16" x14ac:dyDescent="0.25">
      <c r="A10290" t="s">
        <v>19</v>
      </c>
      <c r="B10290" t="s">
        <v>13455</v>
      </c>
      <c r="C10290" t="s">
        <v>192</v>
      </c>
      <c r="D10290" t="s">
        <v>3828</v>
      </c>
      <c r="E10290" t="s">
        <v>20</v>
      </c>
      <c r="F10290" t="b">
        <v>0</v>
      </c>
      <c r="G10290" t="s">
        <v>23</v>
      </c>
      <c r="H10290" s="4">
        <v>45797.293437499997</v>
      </c>
      <c r="I10290" t="b">
        <v>0</v>
      </c>
      <c r="J10290" t="b">
        <v>1</v>
      </c>
      <c r="K10290" t="s">
        <v>24</v>
      </c>
      <c r="L10290" t="s">
        <v>22</v>
      </c>
      <c r="M10290">
        <v>145000</v>
      </c>
      <c r="O10290" t="s">
        <v>999</v>
      </c>
      <c r="P10290" t="s">
        <v>1131</v>
      </c>
    </row>
    <row r="10291" spans="1:16" x14ac:dyDescent="0.25">
      <c r="A10291" t="s">
        <v>1</v>
      </c>
      <c r="B10291" t="s">
        <v>7433</v>
      </c>
      <c r="C10291" t="s">
        <v>39</v>
      </c>
      <c r="D10291" t="s">
        <v>7434</v>
      </c>
      <c r="E10291" t="s">
        <v>20</v>
      </c>
      <c r="F10291" t="b">
        <v>1</v>
      </c>
      <c r="G10291" t="s">
        <v>1833</v>
      </c>
      <c r="H10291" s="4">
        <v>45797.299421296288</v>
      </c>
      <c r="I10291" t="b">
        <v>1</v>
      </c>
      <c r="J10291" t="b">
        <v>0</v>
      </c>
      <c r="K10291" t="s">
        <v>1833</v>
      </c>
      <c r="L10291" t="s">
        <v>22</v>
      </c>
      <c r="M10291">
        <v>47500</v>
      </c>
      <c r="O10291" t="s">
        <v>1426</v>
      </c>
    </row>
    <row r="10292" spans="1:16" x14ac:dyDescent="0.25">
      <c r="A10292" t="s">
        <v>2</v>
      </c>
      <c r="B10292" t="s">
        <v>13456</v>
      </c>
      <c r="C10292" t="s">
        <v>1572</v>
      </c>
      <c r="D10292" t="s">
        <v>3957</v>
      </c>
      <c r="E10292" t="s">
        <v>20</v>
      </c>
      <c r="F10292" t="b">
        <v>0</v>
      </c>
      <c r="G10292" t="s">
        <v>27</v>
      </c>
      <c r="H10292" s="4">
        <v>45797.334837962961</v>
      </c>
      <c r="I10292" t="b">
        <v>1</v>
      </c>
      <c r="J10292" t="b">
        <v>1</v>
      </c>
      <c r="K10292" t="s">
        <v>24</v>
      </c>
      <c r="L10292" t="s">
        <v>36</v>
      </c>
      <c r="N10292">
        <v>46.060001373291023</v>
      </c>
      <c r="O10292" t="s">
        <v>4781</v>
      </c>
      <c r="P10292" t="s">
        <v>13457</v>
      </c>
    </row>
    <row r="10293" spans="1:16" x14ac:dyDescent="0.25">
      <c r="A10293" t="s">
        <v>2</v>
      </c>
      <c r="B10293" t="s">
        <v>13458</v>
      </c>
      <c r="C10293" t="s">
        <v>39</v>
      </c>
      <c r="D10293" t="s">
        <v>2208</v>
      </c>
      <c r="E10293" t="s">
        <v>20</v>
      </c>
      <c r="F10293" t="b">
        <v>1</v>
      </c>
      <c r="G10293" t="s">
        <v>27</v>
      </c>
      <c r="H10293" s="4">
        <v>45797.334861111107</v>
      </c>
      <c r="I10293" t="b">
        <v>0</v>
      </c>
      <c r="J10293" t="b">
        <v>1</v>
      </c>
      <c r="K10293" t="s">
        <v>24</v>
      </c>
      <c r="L10293" t="s">
        <v>22</v>
      </c>
      <c r="M10293">
        <v>170037.59375</v>
      </c>
      <c r="O10293" t="s">
        <v>3434</v>
      </c>
      <c r="P10293" t="s">
        <v>13459</v>
      </c>
    </row>
    <row r="10294" spans="1:16" x14ac:dyDescent="0.25">
      <c r="A10294" t="s">
        <v>139</v>
      </c>
      <c r="B10294" t="s">
        <v>13460</v>
      </c>
      <c r="C10294" t="s">
        <v>151</v>
      </c>
      <c r="D10294" t="s">
        <v>3973</v>
      </c>
      <c r="E10294" t="s">
        <v>20</v>
      </c>
      <c r="F10294" t="b">
        <v>0</v>
      </c>
      <c r="G10294" t="s">
        <v>30</v>
      </c>
      <c r="H10294" s="4">
        <v>45797.375659722216</v>
      </c>
      <c r="I10294" t="b">
        <v>0</v>
      </c>
      <c r="J10294" t="b">
        <v>1</v>
      </c>
      <c r="K10294" t="s">
        <v>24</v>
      </c>
      <c r="L10294" t="s">
        <v>22</v>
      </c>
      <c r="M10294">
        <v>136500</v>
      </c>
      <c r="O10294" t="s">
        <v>1691</v>
      </c>
    </row>
    <row r="10295" spans="1:16" x14ac:dyDescent="0.25">
      <c r="A10295" t="s">
        <v>139</v>
      </c>
      <c r="B10295" t="s">
        <v>3712</v>
      </c>
      <c r="C10295" t="s">
        <v>509</v>
      </c>
      <c r="D10295" t="s">
        <v>2208</v>
      </c>
      <c r="E10295" t="s">
        <v>20</v>
      </c>
      <c r="F10295" t="b">
        <v>0</v>
      </c>
      <c r="G10295" t="s">
        <v>35</v>
      </c>
      <c r="H10295" s="4">
        <v>45797.417048611111</v>
      </c>
      <c r="I10295" t="b">
        <v>1</v>
      </c>
      <c r="J10295" t="b">
        <v>0</v>
      </c>
      <c r="K10295" t="s">
        <v>24</v>
      </c>
      <c r="L10295" t="s">
        <v>36</v>
      </c>
      <c r="N10295">
        <v>52.5</v>
      </c>
      <c r="O10295" t="s">
        <v>6597</v>
      </c>
      <c r="P10295" t="s">
        <v>119</v>
      </c>
    </row>
    <row r="10296" spans="1:16" x14ac:dyDescent="0.25">
      <c r="A10296" t="s">
        <v>0</v>
      </c>
      <c r="B10296" t="s">
        <v>1225</v>
      </c>
      <c r="C10296" t="s">
        <v>1353</v>
      </c>
      <c r="D10296" t="s">
        <v>131</v>
      </c>
      <c r="E10296" t="s">
        <v>20</v>
      </c>
      <c r="F10296" t="b">
        <v>0</v>
      </c>
      <c r="G10296" t="s">
        <v>52</v>
      </c>
      <c r="H10296" s="4">
        <v>45797.500810185193</v>
      </c>
      <c r="I10296" t="b">
        <v>1</v>
      </c>
      <c r="J10296" t="b">
        <v>0</v>
      </c>
      <c r="K10296" t="s">
        <v>24</v>
      </c>
      <c r="L10296" t="s">
        <v>22</v>
      </c>
      <c r="M10296">
        <v>90000</v>
      </c>
      <c r="O10296" t="s">
        <v>131</v>
      </c>
      <c r="P10296" t="s">
        <v>13461</v>
      </c>
    </row>
    <row r="10297" spans="1:16" x14ac:dyDescent="0.25">
      <c r="A10297" t="s">
        <v>0</v>
      </c>
      <c r="B10297" t="s">
        <v>2148</v>
      </c>
      <c r="C10297" t="s">
        <v>1008</v>
      </c>
      <c r="D10297" t="s">
        <v>131</v>
      </c>
      <c r="E10297" t="s">
        <v>20</v>
      </c>
      <c r="F10297" t="b">
        <v>0</v>
      </c>
      <c r="G10297" t="s">
        <v>23</v>
      </c>
      <c r="H10297" s="4">
        <v>45797.501793981479</v>
      </c>
      <c r="I10297" t="b">
        <v>1</v>
      </c>
      <c r="J10297" t="b">
        <v>0</v>
      </c>
      <c r="K10297" t="s">
        <v>24</v>
      </c>
      <c r="L10297" t="s">
        <v>22</v>
      </c>
      <c r="M10297">
        <v>170000</v>
      </c>
      <c r="O10297" t="s">
        <v>131</v>
      </c>
    </row>
    <row r="10298" spans="1:16" x14ac:dyDescent="0.25">
      <c r="A10298" t="s">
        <v>2</v>
      </c>
      <c r="B10298" t="s">
        <v>4195</v>
      </c>
      <c r="C10298" t="s">
        <v>431</v>
      </c>
      <c r="D10298" t="s">
        <v>13462</v>
      </c>
      <c r="E10298" t="s">
        <v>20</v>
      </c>
      <c r="F10298" t="b">
        <v>0</v>
      </c>
      <c r="G10298" t="s">
        <v>35</v>
      </c>
      <c r="H10298" s="4">
        <v>45797.502233796287</v>
      </c>
      <c r="I10298" t="b">
        <v>1</v>
      </c>
      <c r="J10298" t="b">
        <v>1</v>
      </c>
      <c r="K10298" t="s">
        <v>24</v>
      </c>
      <c r="L10298" t="s">
        <v>22</v>
      </c>
      <c r="M10298">
        <v>125000</v>
      </c>
      <c r="O10298" t="s">
        <v>13463</v>
      </c>
      <c r="P10298" t="s">
        <v>13464</v>
      </c>
    </row>
    <row r="10299" spans="1:16" x14ac:dyDescent="0.25">
      <c r="A10299" t="s">
        <v>2</v>
      </c>
      <c r="B10299" t="s">
        <v>13465</v>
      </c>
      <c r="C10299" t="s">
        <v>142</v>
      </c>
      <c r="D10299" t="s">
        <v>3600</v>
      </c>
      <c r="E10299" t="s">
        <v>20</v>
      </c>
      <c r="F10299" t="b">
        <v>0</v>
      </c>
      <c r="G10299" t="s">
        <v>27</v>
      </c>
      <c r="H10299" s="4">
        <v>45797.542974537027</v>
      </c>
      <c r="I10299" t="b">
        <v>0</v>
      </c>
      <c r="J10299" t="b">
        <v>0</v>
      </c>
      <c r="K10299" t="s">
        <v>24</v>
      </c>
      <c r="L10299" t="s">
        <v>22</v>
      </c>
      <c r="M10299">
        <v>110000</v>
      </c>
      <c r="O10299" t="s">
        <v>2275</v>
      </c>
      <c r="P10299" t="s">
        <v>1108</v>
      </c>
    </row>
    <row r="10300" spans="1:16" x14ac:dyDescent="0.25">
      <c r="A10300" t="s">
        <v>2</v>
      </c>
      <c r="B10300" t="s">
        <v>9380</v>
      </c>
      <c r="C10300" t="s">
        <v>3318</v>
      </c>
      <c r="D10300" t="s">
        <v>3828</v>
      </c>
      <c r="E10300" t="s">
        <v>20</v>
      </c>
      <c r="F10300" t="b">
        <v>0</v>
      </c>
      <c r="G10300" t="s">
        <v>27</v>
      </c>
      <c r="H10300" s="4">
        <v>45797.543055555558</v>
      </c>
      <c r="I10300" t="b">
        <v>0</v>
      </c>
      <c r="J10300" t="b">
        <v>1</v>
      </c>
      <c r="K10300" t="s">
        <v>24</v>
      </c>
      <c r="L10300" t="s">
        <v>36</v>
      </c>
      <c r="N10300">
        <v>63.5</v>
      </c>
      <c r="O10300" t="s">
        <v>3060</v>
      </c>
      <c r="P10300" t="s">
        <v>9381</v>
      </c>
    </row>
    <row r="10301" spans="1:16" x14ac:dyDescent="0.25">
      <c r="A10301" t="s">
        <v>2</v>
      </c>
      <c r="B10301" t="s">
        <v>2</v>
      </c>
      <c r="C10301" t="s">
        <v>1008</v>
      </c>
      <c r="D10301" t="s">
        <v>2208</v>
      </c>
      <c r="E10301" t="s">
        <v>20</v>
      </c>
      <c r="F10301" t="b">
        <v>0</v>
      </c>
      <c r="G10301" t="s">
        <v>27</v>
      </c>
      <c r="H10301" s="4">
        <v>45797.543055555558</v>
      </c>
      <c r="I10301" t="b">
        <v>0</v>
      </c>
      <c r="J10301" t="b">
        <v>0</v>
      </c>
      <c r="K10301" t="s">
        <v>24</v>
      </c>
      <c r="L10301" t="s">
        <v>22</v>
      </c>
      <c r="M10301">
        <v>98500</v>
      </c>
      <c r="O10301" t="s">
        <v>3569</v>
      </c>
      <c r="P10301" t="s">
        <v>13466</v>
      </c>
    </row>
    <row r="10302" spans="1:16" x14ac:dyDescent="0.25">
      <c r="A10302" t="s">
        <v>2</v>
      </c>
      <c r="B10302" t="s">
        <v>13467</v>
      </c>
      <c r="C10302" t="s">
        <v>167</v>
      </c>
      <c r="D10302" t="s">
        <v>3973</v>
      </c>
      <c r="E10302" t="s">
        <v>51</v>
      </c>
      <c r="F10302" t="b">
        <v>0</v>
      </c>
      <c r="G10302" t="s">
        <v>27</v>
      </c>
      <c r="H10302" s="4">
        <v>45797.543171296304</v>
      </c>
      <c r="I10302" t="b">
        <v>0</v>
      </c>
      <c r="J10302" t="b">
        <v>0</v>
      </c>
      <c r="K10302" t="s">
        <v>24</v>
      </c>
      <c r="L10302" t="s">
        <v>36</v>
      </c>
      <c r="N10302">
        <v>75</v>
      </c>
      <c r="O10302" t="s">
        <v>13468</v>
      </c>
      <c r="P10302" t="s">
        <v>13469</v>
      </c>
    </row>
    <row r="10303" spans="1:16" x14ac:dyDescent="0.25">
      <c r="A10303" t="s">
        <v>0</v>
      </c>
      <c r="B10303" t="s">
        <v>13470</v>
      </c>
      <c r="C10303" t="s">
        <v>6184</v>
      </c>
      <c r="D10303" t="s">
        <v>3828</v>
      </c>
      <c r="E10303" t="s">
        <v>51</v>
      </c>
      <c r="F10303" t="b">
        <v>0</v>
      </c>
      <c r="G10303" t="s">
        <v>30</v>
      </c>
      <c r="H10303" s="4">
        <v>45797.583935185183</v>
      </c>
      <c r="I10303" t="b">
        <v>0</v>
      </c>
      <c r="J10303" t="b">
        <v>0</v>
      </c>
      <c r="K10303" t="s">
        <v>24</v>
      </c>
      <c r="L10303" t="s">
        <v>36</v>
      </c>
      <c r="N10303">
        <v>23.5</v>
      </c>
      <c r="O10303" t="s">
        <v>13471</v>
      </c>
      <c r="P10303" t="s">
        <v>2811</v>
      </c>
    </row>
    <row r="10304" spans="1:16" x14ac:dyDescent="0.25">
      <c r="A10304" t="s">
        <v>0</v>
      </c>
      <c r="B10304" t="s">
        <v>13472</v>
      </c>
      <c r="C10304" t="s">
        <v>6184</v>
      </c>
      <c r="D10304" t="s">
        <v>3828</v>
      </c>
      <c r="E10304" t="s">
        <v>219</v>
      </c>
      <c r="F10304" t="b">
        <v>0</v>
      </c>
      <c r="G10304" t="s">
        <v>30</v>
      </c>
      <c r="H10304" s="4">
        <v>45797.583958333344</v>
      </c>
      <c r="I10304" t="b">
        <v>0</v>
      </c>
      <c r="J10304" t="b">
        <v>1</v>
      </c>
      <c r="K10304" t="s">
        <v>24</v>
      </c>
      <c r="L10304" t="s">
        <v>36</v>
      </c>
      <c r="N10304">
        <v>24</v>
      </c>
      <c r="O10304" t="s">
        <v>6187</v>
      </c>
      <c r="P10304" t="s">
        <v>2811</v>
      </c>
    </row>
    <row r="10305" spans="1:16" x14ac:dyDescent="0.25">
      <c r="A10305" t="s">
        <v>40</v>
      </c>
      <c r="B10305" t="s">
        <v>40</v>
      </c>
      <c r="C10305" t="s">
        <v>977</v>
      </c>
      <c r="D10305" t="s">
        <v>3828</v>
      </c>
      <c r="E10305" t="s">
        <v>219</v>
      </c>
      <c r="F10305" t="b">
        <v>0</v>
      </c>
      <c r="G10305" t="s">
        <v>27</v>
      </c>
      <c r="H10305" s="4">
        <v>45797.584837962961</v>
      </c>
      <c r="I10305" t="b">
        <v>1</v>
      </c>
      <c r="J10305" t="b">
        <v>0</v>
      </c>
      <c r="K10305" t="s">
        <v>24</v>
      </c>
      <c r="L10305" t="s">
        <v>22</v>
      </c>
      <c r="M10305">
        <v>113471.5</v>
      </c>
      <c r="O10305" t="s">
        <v>13473</v>
      </c>
      <c r="P10305" t="s">
        <v>13474</v>
      </c>
    </row>
    <row r="10306" spans="1:16" x14ac:dyDescent="0.25">
      <c r="A10306" t="s">
        <v>2</v>
      </c>
      <c r="B10306" t="s">
        <v>13475</v>
      </c>
      <c r="C10306" t="s">
        <v>13476</v>
      </c>
      <c r="D10306" t="s">
        <v>3973</v>
      </c>
      <c r="E10306" t="s">
        <v>20</v>
      </c>
      <c r="F10306" t="b">
        <v>0</v>
      </c>
      <c r="G10306" t="s">
        <v>27</v>
      </c>
      <c r="H10306" s="4">
        <v>45797.584988425922</v>
      </c>
      <c r="I10306" t="b">
        <v>0</v>
      </c>
      <c r="J10306" t="b">
        <v>1</v>
      </c>
      <c r="K10306" t="s">
        <v>24</v>
      </c>
      <c r="L10306" t="s">
        <v>22</v>
      </c>
      <c r="M10306">
        <v>90000</v>
      </c>
      <c r="O10306" t="s">
        <v>202</v>
      </c>
      <c r="P10306" t="s">
        <v>13477</v>
      </c>
    </row>
    <row r="10307" spans="1:16" x14ac:dyDescent="0.25">
      <c r="A10307" t="s">
        <v>2</v>
      </c>
      <c r="B10307" t="s">
        <v>13478</v>
      </c>
      <c r="C10307" t="s">
        <v>805</v>
      </c>
      <c r="D10307" t="s">
        <v>81</v>
      </c>
      <c r="E10307" t="s">
        <v>20</v>
      </c>
      <c r="F10307" t="b">
        <v>0</v>
      </c>
      <c r="G10307" t="s">
        <v>41</v>
      </c>
      <c r="H10307" s="4">
        <v>45797.585185185177</v>
      </c>
      <c r="I10307" t="b">
        <v>1</v>
      </c>
      <c r="J10307" t="b">
        <v>1</v>
      </c>
      <c r="K10307" t="s">
        <v>24</v>
      </c>
      <c r="L10307" t="s">
        <v>22</v>
      </c>
      <c r="M10307">
        <v>137500</v>
      </c>
      <c r="O10307" t="s">
        <v>81</v>
      </c>
      <c r="P10307" t="s">
        <v>13479</v>
      </c>
    </row>
    <row r="10308" spans="1:16" x14ac:dyDescent="0.25">
      <c r="A10308" t="s">
        <v>28</v>
      </c>
      <c r="B10308" t="s">
        <v>13480</v>
      </c>
      <c r="C10308" t="s">
        <v>140</v>
      </c>
      <c r="D10308" t="s">
        <v>3973</v>
      </c>
      <c r="E10308" t="s">
        <v>20</v>
      </c>
      <c r="F10308" t="b">
        <v>0</v>
      </c>
      <c r="G10308" t="s">
        <v>41</v>
      </c>
      <c r="H10308" s="4">
        <v>45797.585416666669</v>
      </c>
      <c r="I10308" t="b">
        <v>0</v>
      </c>
      <c r="J10308" t="b">
        <v>0</v>
      </c>
      <c r="K10308" t="s">
        <v>24</v>
      </c>
      <c r="L10308" t="s">
        <v>22</v>
      </c>
      <c r="M10308">
        <v>180000</v>
      </c>
      <c r="O10308" t="s">
        <v>13481</v>
      </c>
      <c r="P10308" t="s">
        <v>13482</v>
      </c>
    </row>
    <row r="10309" spans="1:16" x14ac:dyDescent="0.25">
      <c r="A10309" t="s">
        <v>2</v>
      </c>
      <c r="B10309" t="s">
        <v>13483</v>
      </c>
      <c r="C10309" t="s">
        <v>1390</v>
      </c>
      <c r="D10309" t="s">
        <v>13380</v>
      </c>
      <c r="E10309" t="s">
        <v>20</v>
      </c>
      <c r="F10309" t="b">
        <v>0</v>
      </c>
      <c r="G10309" t="s">
        <v>1391</v>
      </c>
      <c r="H10309" s="4">
        <v>45797.6090625</v>
      </c>
      <c r="I10309" t="b">
        <v>1</v>
      </c>
      <c r="J10309" t="b">
        <v>0</v>
      </c>
      <c r="K10309" t="s">
        <v>1391</v>
      </c>
      <c r="L10309" t="s">
        <v>22</v>
      </c>
      <c r="M10309">
        <v>130000</v>
      </c>
      <c r="O10309" t="s">
        <v>1172</v>
      </c>
      <c r="P10309" t="s">
        <v>201</v>
      </c>
    </row>
    <row r="10310" spans="1:16" x14ac:dyDescent="0.25">
      <c r="A10310" t="s">
        <v>0</v>
      </c>
      <c r="B10310" t="s">
        <v>13484</v>
      </c>
      <c r="C10310" t="s">
        <v>140</v>
      </c>
      <c r="D10310" t="s">
        <v>7853</v>
      </c>
      <c r="E10310" t="s">
        <v>20</v>
      </c>
      <c r="F10310" t="b">
        <v>0</v>
      </c>
      <c r="G10310" t="s">
        <v>35</v>
      </c>
      <c r="H10310" s="4">
        <v>45797.625497685192</v>
      </c>
      <c r="I10310" t="b">
        <v>0</v>
      </c>
      <c r="J10310" t="b">
        <v>0</v>
      </c>
      <c r="K10310" t="s">
        <v>24</v>
      </c>
      <c r="L10310" t="s">
        <v>22</v>
      </c>
      <c r="M10310">
        <v>165000</v>
      </c>
      <c r="O10310" t="s">
        <v>13485</v>
      </c>
      <c r="P10310" t="s">
        <v>13486</v>
      </c>
    </row>
    <row r="10311" spans="1:16" x14ac:dyDescent="0.25">
      <c r="A10311" t="s">
        <v>2</v>
      </c>
      <c r="B10311" t="s">
        <v>13487</v>
      </c>
      <c r="C10311" t="s">
        <v>1397</v>
      </c>
      <c r="D10311" t="s">
        <v>3600</v>
      </c>
      <c r="E10311" t="s">
        <v>51</v>
      </c>
      <c r="F10311" t="b">
        <v>0</v>
      </c>
      <c r="G10311" t="s">
        <v>27</v>
      </c>
      <c r="H10311" s="4">
        <v>45797.626261574071</v>
      </c>
      <c r="I10311" t="b">
        <v>0</v>
      </c>
      <c r="J10311" t="b">
        <v>0</v>
      </c>
      <c r="K10311" t="s">
        <v>24</v>
      </c>
      <c r="L10311" t="s">
        <v>36</v>
      </c>
      <c r="N10311">
        <v>32.5</v>
      </c>
      <c r="O10311" t="s">
        <v>2904</v>
      </c>
      <c r="P10311" t="s">
        <v>13488</v>
      </c>
    </row>
    <row r="10312" spans="1:16" x14ac:dyDescent="0.25">
      <c r="A10312" t="s">
        <v>2</v>
      </c>
      <c r="B10312" t="s">
        <v>638</v>
      </c>
      <c r="C10312" t="s">
        <v>49</v>
      </c>
      <c r="D10312" t="s">
        <v>1650</v>
      </c>
      <c r="E10312" t="s">
        <v>51</v>
      </c>
      <c r="F10312" t="b">
        <v>0</v>
      </c>
      <c r="G10312" t="s">
        <v>27</v>
      </c>
      <c r="H10312" s="4">
        <v>45797.626354166663</v>
      </c>
      <c r="I10312" t="b">
        <v>0</v>
      </c>
      <c r="J10312" t="b">
        <v>1</v>
      </c>
      <c r="K10312" t="s">
        <v>24</v>
      </c>
      <c r="L10312" t="s">
        <v>36</v>
      </c>
      <c r="N10312">
        <v>77.5</v>
      </c>
      <c r="O10312" t="s">
        <v>1650</v>
      </c>
      <c r="P10312" t="s">
        <v>13408</v>
      </c>
    </row>
    <row r="10313" spans="1:16" x14ac:dyDescent="0.25">
      <c r="A10313" t="s">
        <v>40</v>
      </c>
      <c r="B10313" t="s">
        <v>13489</v>
      </c>
      <c r="C10313" t="s">
        <v>329</v>
      </c>
      <c r="D10313" t="s">
        <v>2208</v>
      </c>
      <c r="E10313" t="s">
        <v>20</v>
      </c>
      <c r="F10313" t="b">
        <v>0</v>
      </c>
      <c r="G10313" t="s">
        <v>35</v>
      </c>
      <c r="H10313" s="4">
        <v>45797.627326388887</v>
      </c>
      <c r="I10313" t="b">
        <v>0</v>
      </c>
      <c r="J10313" t="b">
        <v>1</v>
      </c>
      <c r="K10313" t="s">
        <v>24</v>
      </c>
      <c r="L10313" t="s">
        <v>36</v>
      </c>
      <c r="N10313">
        <v>65.720001220703125</v>
      </c>
      <c r="O10313" t="s">
        <v>2019</v>
      </c>
      <c r="P10313" t="s">
        <v>13490</v>
      </c>
    </row>
    <row r="10314" spans="1:16" x14ac:dyDescent="0.25">
      <c r="A10314" t="s">
        <v>0</v>
      </c>
      <c r="B10314" t="s">
        <v>13491</v>
      </c>
      <c r="C10314" t="s">
        <v>3616</v>
      </c>
      <c r="D10314" t="s">
        <v>3828</v>
      </c>
      <c r="E10314" t="s">
        <v>51</v>
      </c>
      <c r="F10314" t="b">
        <v>0</v>
      </c>
      <c r="G10314" t="s">
        <v>27</v>
      </c>
      <c r="H10314" s="4">
        <v>45797.666805555556</v>
      </c>
      <c r="I10314" t="b">
        <v>0</v>
      </c>
      <c r="J10314" t="b">
        <v>1</v>
      </c>
      <c r="K10314" t="s">
        <v>24</v>
      </c>
      <c r="L10314" t="s">
        <v>36</v>
      </c>
      <c r="N10314">
        <v>25.5</v>
      </c>
      <c r="O10314" t="s">
        <v>2756</v>
      </c>
      <c r="P10314" t="s">
        <v>280</v>
      </c>
    </row>
    <row r="10315" spans="1:16" x14ac:dyDescent="0.25">
      <c r="A10315" t="s">
        <v>19</v>
      </c>
      <c r="B10315" t="s">
        <v>1759</v>
      </c>
      <c r="C10315" t="s">
        <v>13492</v>
      </c>
      <c r="D10315" t="s">
        <v>3973</v>
      </c>
      <c r="E10315" t="s">
        <v>20</v>
      </c>
      <c r="F10315" t="b">
        <v>0</v>
      </c>
      <c r="G10315" t="s">
        <v>30</v>
      </c>
      <c r="H10315" s="4">
        <v>45797.667326388888</v>
      </c>
      <c r="I10315" t="b">
        <v>0</v>
      </c>
      <c r="J10315" t="b">
        <v>0</v>
      </c>
      <c r="K10315" t="s">
        <v>24</v>
      </c>
      <c r="L10315" t="s">
        <v>22</v>
      </c>
      <c r="M10315">
        <v>95000</v>
      </c>
      <c r="O10315" t="s">
        <v>13493</v>
      </c>
      <c r="P10315" t="s">
        <v>13494</v>
      </c>
    </row>
    <row r="10316" spans="1:16" x14ac:dyDescent="0.25">
      <c r="A10316" t="s">
        <v>19</v>
      </c>
      <c r="B10316" t="s">
        <v>13495</v>
      </c>
      <c r="C10316" t="s">
        <v>306</v>
      </c>
      <c r="D10316" t="s">
        <v>3828</v>
      </c>
      <c r="E10316" t="s">
        <v>51</v>
      </c>
      <c r="F10316" t="b">
        <v>0</v>
      </c>
      <c r="G10316" t="s">
        <v>27</v>
      </c>
      <c r="H10316" s="4">
        <v>45797.667557870373</v>
      </c>
      <c r="I10316" t="b">
        <v>0</v>
      </c>
      <c r="J10316" t="b">
        <v>0</v>
      </c>
      <c r="K10316" t="s">
        <v>24</v>
      </c>
      <c r="L10316" t="s">
        <v>36</v>
      </c>
      <c r="N10316">
        <v>47.5</v>
      </c>
      <c r="O10316" t="s">
        <v>3575</v>
      </c>
      <c r="P10316" t="s">
        <v>13496</v>
      </c>
    </row>
    <row r="10317" spans="1:16" x14ac:dyDescent="0.25">
      <c r="A10317" t="s">
        <v>2</v>
      </c>
      <c r="B10317" t="s">
        <v>13497</v>
      </c>
      <c r="C10317" t="s">
        <v>357</v>
      </c>
      <c r="D10317" t="s">
        <v>3600</v>
      </c>
      <c r="E10317" t="s">
        <v>20</v>
      </c>
      <c r="F10317" t="b">
        <v>0</v>
      </c>
      <c r="G10317" t="s">
        <v>27</v>
      </c>
      <c r="H10317" s="4">
        <v>45797.668171296304</v>
      </c>
      <c r="I10317" t="b">
        <v>0</v>
      </c>
      <c r="J10317" t="b">
        <v>1</v>
      </c>
      <c r="K10317" t="s">
        <v>24</v>
      </c>
      <c r="L10317" t="s">
        <v>22</v>
      </c>
      <c r="M10317">
        <v>221000</v>
      </c>
      <c r="O10317" t="s">
        <v>59</v>
      </c>
      <c r="P10317" t="s">
        <v>137</v>
      </c>
    </row>
    <row r="10318" spans="1:16" x14ac:dyDescent="0.25">
      <c r="A10318" t="s">
        <v>0</v>
      </c>
      <c r="B10318" t="s">
        <v>13498</v>
      </c>
      <c r="C10318" t="s">
        <v>486</v>
      </c>
      <c r="D10318" t="s">
        <v>3828</v>
      </c>
      <c r="E10318" t="s">
        <v>105</v>
      </c>
      <c r="F10318" t="b">
        <v>0</v>
      </c>
      <c r="G10318" t="s">
        <v>27</v>
      </c>
      <c r="H10318" s="4">
        <v>45797.708402777767</v>
      </c>
      <c r="I10318" t="b">
        <v>1</v>
      </c>
      <c r="J10318" t="b">
        <v>1</v>
      </c>
      <c r="K10318" t="s">
        <v>24</v>
      </c>
      <c r="L10318" t="s">
        <v>36</v>
      </c>
      <c r="N10318">
        <v>46</v>
      </c>
      <c r="O10318" t="s">
        <v>1886</v>
      </c>
      <c r="P10318" t="s">
        <v>13499</v>
      </c>
    </row>
    <row r="10319" spans="1:16" x14ac:dyDescent="0.25">
      <c r="A10319" t="s">
        <v>139</v>
      </c>
      <c r="B10319" t="s">
        <v>13500</v>
      </c>
      <c r="C10319" t="s">
        <v>1467</v>
      </c>
      <c r="D10319" t="s">
        <v>2208</v>
      </c>
      <c r="E10319" t="s">
        <v>20</v>
      </c>
      <c r="F10319" t="b">
        <v>0</v>
      </c>
      <c r="G10319" t="s">
        <v>30</v>
      </c>
      <c r="H10319" s="4">
        <v>45797.708993055552</v>
      </c>
      <c r="I10319" t="b">
        <v>0</v>
      </c>
      <c r="J10319" t="b">
        <v>1</v>
      </c>
      <c r="K10319" t="s">
        <v>24</v>
      </c>
      <c r="L10319" t="s">
        <v>22</v>
      </c>
      <c r="M10319">
        <v>97000</v>
      </c>
      <c r="O10319" t="s">
        <v>3793</v>
      </c>
      <c r="P10319" t="s">
        <v>13501</v>
      </c>
    </row>
    <row r="10320" spans="1:16" x14ac:dyDescent="0.25">
      <c r="A10320" t="s">
        <v>2</v>
      </c>
      <c r="B10320" t="s">
        <v>267</v>
      </c>
      <c r="C10320" t="s">
        <v>166</v>
      </c>
      <c r="D10320" t="s">
        <v>3973</v>
      </c>
      <c r="E10320" t="s">
        <v>20</v>
      </c>
      <c r="F10320" t="b">
        <v>0</v>
      </c>
      <c r="G10320" t="s">
        <v>27</v>
      </c>
      <c r="H10320" s="4">
        <v>45797.70994212963</v>
      </c>
      <c r="I10320" t="b">
        <v>0</v>
      </c>
      <c r="J10320" t="b">
        <v>0</v>
      </c>
      <c r="K10320" t="s">
        <v>24</v>
      </c>
      <c r="L10320" t="s">
        <v>22</v>
      </c>
      <c r="M10320">
        <v>177500</v>
      </c>
      <c r="O10320" t="s">
        <v>10702</v>
      </c>
      <c r="P10320" t="s">
        <v>12281</v>
      </c>
    </row>
    <row r="10321" spans="1:16" x14ac:dyDescent="0.25">
      <c r="A10321" t="s">
        <v>40</v>
      </c>
      <c r="B10321" t="s">
        <v>40</v>
      </c>
      <c r="C10321" t="s">
        <v>245</v>
      </c>
      <c r="D10321" t="s">
        <v>3973</v>
      </c>
      <c r="E10321" t="s">
        <v>631</v>
      </c>
      <c r="F10321" t="b">
        <v>0</v>
      </c>
      <c r="G10321" t="s">
        <v>27</v>
      </c>
      <c r="H10321" s="4">
        <v>45797.710104166668</v>
      </c>
      <c r="I10321" t="b">
        <v>0</v>
      </c>
      <c r="J10321" t="b">
        <v>1</v>
      </c>
      <c r="K10321" t="s">
        <v>24</v>
      </c>
      <c r="L10321" t="s">
        <v>36</v>
      </c>
      <c r="N10321">
        <v>58.680000305175781</v>
      </c>
      <c r="O10321" t="s">
        <v>59</v>
      </c>
      <c r="P10321" t="s">
        <v>13502</v>
      </c>
    </row>
    <row r="10322" spans="1:16" x14ac:dyDescent="0.25">
      <c r="A10322" t="s">
        <v>40</v>
      </c>
      <c r="B10322" t="s">
        <v>13503</v>
      </c>
      <c r="C10322" t="s">
        <v>121</v>
      </c>
      <c r="D10322" t="s">
        <v>3973</v>
      </c>
      <c r="E10322" t="s">
        <v>631</v>
      </c>
      <c r="F10322" t="b">
        <v>0</v>
      </c>
      <c r="G10322" t="s">
        <v>35</v>
      </c>
      <c r="H10322" s="4">
        <v>45797.710868055547</v>
      </c>
      <c r="I10322" t="b">
        <v>0</v>
      </c>
      <c r="J10322" t="b">
        <v>1</v>
      </c>
      <c r="K10322" t="s">
        <v>24</v>
      </c>
      <c r="L10322" t="s">
        <v>36</v>
      </c>
      <c r="N10322">
        <v>46.550003051757813</v>
      </c>
      <c r="O10322" t="s">
        <v>59</v>
      </c>
      <c r="P10322" t="s">
        <v>13504</v>
      </c>
    </row>
    <row r="10323" spans="1:16" x14ac:dyDescent="0.25">
      <c r="A10323" t="s">
        <v>25</v>
      </c>
      <c r="B10323" t="s">
        <v>13505</v>
      </c>
      <c r="C10323" t="s">
        <v>306</v>
      </c>
      <c r="D10323" t="s">
        <v>3828</v>
      </c>
      <c r="E10323" t="s">
        <v>51</v>
      </c>
      <c r="F10323" t="b">
        <v>0</v>
      </c>
      <c r="G10323" t="s">
        <v>27</v>
      </c>
      <c r="H10323" s="4">
        <v>45797.750115740739</v>
      </c>
      <c r="I10323" t="b">
        <v>0</v>
      </c>
      <c r="J10323" t="b">
        <v>0</v>
      </c>
      <c r="K10323" t="s">
        <v>24</v>
      </c>
      <c r="L10323" t="s">
        <v>36</v>
      </c>
      <c r="N10323">
        <v>47.5</v>
      </c>
      <c r="O10323" t="s">
        <v>3575</v>
      </c>
      <c r="P10323" t="s">
        <v>13496</v>
      </c>
    </row>
    <row r="10324" spans="1:16" x14ac:dyDescent="0.25">
      <c r="A10324" t="s">
        <v>2</v>
      </c>
      <c r="B10324" t="s">
        <v>2098</v>
      </c>
      <c r="C10324" t="s">
        <v>509</v>
      </c>
      <c r="D10324" t="s">
        <v>3973</v>
      </c>
      <c r="E10324" t="s">
        <v>51</v>
      </c>
      <c r="F10324" t="b">
        <v>0</v>
      </c>
      <c r="G10324" t="s">
        <v>35</v>
      </c>
      <c r="H10324" s="4">
        <v>45797.750474537039</v>
      </c>
      <c r="I10324" t="b">
        <v>0</v>
      </c>
      <c r="J10324" t="b">
        <v>0</v>
      </c>
      <c r="K10324" t="s">
        <v>24</v>
      </c>
      <c r="L10324" t="s">
        <v>36</v>
      </c>
      <c r="N10324">
        <v>31</v>
      </c>
      <c r="O10324" t="s">
        <v>1961</v>
      </c>
    </row>
    <row r="10325" spans="1:16" x14ac:dyDescent="0.25">
      <c r="A10325" t="s">
        <v>0</v>
      </c>
      <c r="B10325" t="s">
        <v>13506</v>
      </c>
      <c r="C10325" t="s">
        <v>87</v>
      </c>
      <c r="D10325" t="s">
        <v>2208</v>
      </c>
      <c r="E10325" t="s">
        <v>20</v>
      </c>
      <c r="F10325" t="b">
        <v>0</v>
      </c>
      <c r="G10325" t="s">
        <v>30</v>
      </c>
      <c r="H10325" s="4">
        <v>45797.750601851847</v>
      </c>
      <c r="I10325" t="b">
        <v>1</v>
      </c>
      <c r="J10325" t="b">
        <v>1</v>
      </c>
      <c r="K10325" t="s">
        <v>24</v>
      </c>
      <c r="L10325" t="s">
        <v>36</v>
      </c>
      <c r="N10325">
        <v>32</v>
      </c>
      <c r="O10325" t="s">
        <v>926</v>
      </c>
      <c r="P10325" t="s">
        <v>863</v>
      </c>
    </row>
    <row r="10326" spans="1:16" x14ac:dyDescent="0.25">
      <c r="A10326" t="s">
        <v>0</v>
      </c>
      <c r="B10326" t="s">
        <v>1021</v>
      </c>
      <c r="C10326" t="s">
        <v>1345</v>
      </c>
      <c r="D10326" t="s">
        <v>3973</v>
      </c>
      <c r="E10326" t="s">
        <v>20</v>
      </c>
      <c r="F10326" t="b">
        <v>0</v>
      </c>
      <c r="G10326" t="s">
        <v>30</v>
      </c>
      <c r="H10326" s="4">
        <v>45797.750625000001</v>
      </c>
      <c r="I10326" t="b">
        <v>1</v>
      </c>
      <c r="J10326" t="b">
        <v>0</v>
      </c>
      <c r="K10326" t="s">
        <v>24</v>
      </c>
      <c r="L10326" t="s">
        <v>36</v>
      </c>
      <c r="N10326">
        <v>54</v>
      </c>
      <c r="O10326" t="s">
        <v>5994</v>
      </c>
      <c r="P10326" t="s">
        <v>726</v>
      </c>
    </row>
    <row r="10327" spans="1:16" x14ac:dyDescent="0.25">
      <c r="A10327" t="s">
        <v>2</v>
      </c>
      <c r="B10327" t="s">
        <v>13507</v>
      </c>
      <c r="C10327" t="s">
        <v>39</v>
      </c>
      <c r="D10327" t="s">
        <v>3828</v>
      </c>
      <c r="E10327" t="s">
        <v>20</v>
      </c>
      <c r="F10327" t="b">
        <v>1</v>
      </c>
      <c r="G10327" t="s">
        <v>27</v>
      </c>
      <c r="H10327" s="4">
        <v>45797.751307870371</v>
      </c>
      <c r="I10327" t="b">
        <v>1</v>
      </c>
      <c r="J10327" t="b">
        <v>0</v>
      </c>
      <c r="K10327" t="s">
        <v>24</v>
      </c>
      <c r="L10327" t="s">
        <v>36</v>
      </c>
      <c r="N10327">
        <v>70</v>
      </c>
      <c r="O10327" t="s">
        <v>3668</v>
      </c>
      <c r="P10327" t="s">
        <v>13508</v>
      </c>
    </row>
    <row r="10328" spans="1:16" x14ac:dyDescent="0.25">
      <c r="A10328" t="s">
        <v>2</v>
      </c>
      <c r="B10328" t="s">
        <v>13509</v>
      </c>
      <c r="C10328" t="s">
        <v>54</v>
      </c>
      <c r="D10328" t="s">
        <v>3828</v>
      </c>
      <c r="E10328" t="s">
        <v>51</v>
      </c>
      <c r="F10328" t="b">
        <v>0</v>
      </c>
      <c r="G10328" t="s">
        <v>27</v>
      </c>
      <c r="H10328" s="4">
        <v>45797.751377314817</v>
      </c>
      <c r="I10328" t="b">
        <v>0</v>
      </c>
      <c r="J10328" t="b">
        <v>0</v>
      </c>
      <c r="K10328" t="s">
        <v>24</v>
      </c>
      <c r="L10328" t="s">
        <v>36</v>
      </c>
      <c r="N10328">
        <v>72.5</v>
      </c>
      <c r="O10328" t="s">
        <v>3222</v>
      </c>
      <c r="P10328" t="s">
        <v>13510</v>
      </c>
    </row>
    <row r="10329" spans="1:16" x14ac:dyDescent="0.25">
      <c r="A10329" t="s">
        <v>2</v>
      </c>
      <c r="B10329" t="s">
        <v>7494</v>
      </c>
      <c r="C10329" t="s">
        <v>945</v>
      </c>
      <c r="D10329" t="s">
        <v>3600</v>
      </c>
      <c r="E10329" t="s">
        <v>20</v>
      </c>
      <c r="F10329" t="b">
        <v>0</v>
      </c>
      <c r="G10329" t="s">
        <v>27</v>
      </c>
      <c r="H10329" s="4">
        <v>45797.751388888893</v>
      </c>
      <c r="I10329" t="b">
        <v>1</v>
      </c>
      <c r="J10329" t="b">
        <v>1</v>
      </c>
      <c r="K10329" t="s">
        <v>24</v>
      </c>
      <c r="L10329" t="s">
        <v>22</v>
      </c>
      <c r="M10329">
        <v>145000</v>
      </c>
      <c r="O10329" t="s">
        <v>7495</v>
      </c>
      <c r="P10329" t="s">
        <v>7496</v>
      </c>
    </row>
    <row r="10330" spans="1:16" x14ac:dyDescent="0.25">
      <c r="A10330" t="s">
        <v>0</v>
      </c>
      <c r="B10330" t="s">
        <v>2810</v>
      </c>
      <c r="C10330" t="s">
        <v>3025</v>
      </c>
      <c r="D10330" t="s">
        <v>3973</v>
      </c>
      <c r="E10330" t="s">
        <v>105</v>
      </c>
      <c r="F10330" t="b">
        <v>0</v>
      </c>
      <c r="G10330" t="s">
        <v>41</v>
      </c>
      <c r="H10330" s="4">
        <v>45797.791909722233</v>
      </c>
      <c r="I10330" t="b">
        <v>0</v>
      </c>
      <c r="J10330" t="b">
        <v>0</v>
      </c>
      <c r="K10330" t="s">
        <v>24</v>
      </c>
      <c r="L10330" t="s">
        <v>36</v>
      </c>
      <c r="N10330">
        <v>18.25</v>
      </c>
      <c r="O10330" t="s">
        <v>13511</v>
      </c>
    </row>
    <row r="10331" spans="1:16" x14ac:dyDescent="0.25">
      <c r="A10331" t="s">
        <v>139</v>
      </c>
      <c r="B10331" t="s">
        <v>13512</v>
      </c>
      <c r="C10331" t="s">
        <v>2051</v>
      </c>
      <c r="D10331" t="s">
        <v>3973</v>
      </c>
      <c r="E10331" t="s">
        <v>20</v>
      </c>
      <c r="F10331" t="b">
        <v>0</v>
      </c>
      <c r="G10331" t="s">
        <v>23</v>
      </c>
      <c r="H10331" s="4">
        <v>45797.793402777781</v>
      </c>
      <c r="I10331" t="b">
        <v>1</v>
      </c>
      <c r="J10331" t="b">
        <v>0</v>
      </c>
      <c r="K10331" t="s">
        <v>24</v>
      </c>
      <c r="L10331" t="s">
        <v>22</v>
      </c>
      <c r="M10331">
        <v>75000</v>
      </c>
      <c r="O10331" t="s">
        <v>279</v>
      </c>
    </row>
    <row r="10332" spans="1:16" x14ac:dyDescent="0.25">
      <c r="A10332" t="s">
        <v>40</v>
      </c>
      <c r="B10332" t="s">
        <v>40</v>
      </c>
      <c r="C10332" t="s">
        <v>1521</v>
      </c>
      <c r="D10332" t="s">
        <v>2208</v>
      </c>
      <c r="E10332" t="s">
        <v>20</v>
      </c>
      <c r="F10332" t="b">
        <v>0</v>
      </c>
      <c r="G10332" t="s">
        <v>41</v>
      </c>
      <c r="H10332" s="4">
        <v>45797.793564814812</v>
      </c>
      <c r="I10332" t="b">
        <v>0</v>
      </c>
      <c r="J10332" t="b">
        <v>1</v>
      </c>
      <c r="K10332" t="s">
        <v>24</v>
      </c>
      <c r="L10332" t="s">
        <v>22</v>
      </c>
      <c r="M10332">
        <v>146000</v>
      </c>
      <c r="O10332" t="s">
        <v>6504</v>
      </c>
      <c r="P10332" t="s">
        <v>13513</v>
      </c>
    </row>
    <row r="10333" spans="1:16" x14ac:dyDescent="0.25">
      <c r="A10333" t="s">
        <v>28</v>
      </c>
      <c r="B10333" t="s">
        <v>1830</v>
      </c>
      <c r="C10333" t="s">
        <v>160</v>
      </c>
      <c r="D10333" t="s">
        <v>3973</v>
      </c>
      <c r="E10333" t="s">
        <v>51</v>
      </c>
      <c r="F10333" t="b">
        <v>0</v>
      </c>
      <c r="G10333" t="s">
        <v>41</v>
      </c>
      <c r="H10333" s="4">
        <v>45797.793749999997</v>
      </c>
      <c r="I10333" t="b">
        <v>0</v>
      </c>
      <c r="J10333" t="b">
        <v>0</v>
      </c>
      <c r="K10333" t="s">
        <v>24</v>
      </c>
      <c r="L10333" t="s">
        <v>36</v>
      </c>
      <c r="N10333">
        <v>82.5</v>
      </c>
      <c r="O10333" t="s">
        <v>1227</v>
      </c>
      <c r="P10333" t="s">
        <v>13514</v>
      </c>
    </row>
    <row r="10334" spans="1:16" x14ac:dyDescent="0.25">
      <c r="A10334" t="s">
        <v>0</v>
      </c>
      <c r="B10334" t="s">
        <v>13515</v>
      </c>
      <c r="C10334" t="s">
        <v>114</v>
      </c>
      <c r="D10334" t="s">
        <v>13086</v>
      </c>
      <c r="E10334" t="s">
        <v>20</v>
      </c>
      <c r="F10334" t="b">
        <v>0</v>
      </c>
      <c r="G10334" t="s">
        <v>27</v>
      </c>
      <c r="H10334" s="4">
        <v>45797.833449074067</v>
      </c>
      <c r="I10334" t="b">
        <v>0</v>
      </c>
      <c r="J10334" t="b">
        <v>1</v>
      </c>
      <c r="K10334" t="s">
        <v>24</v>
      </c>
      <c r="L10334" t="s">
        <v>22</v>
      </c>
      <c r="M10334">
        <v>82500</v>
      </c>
      <c r="O10334" t="s">
        <v>13516</v>
      </c>
      <c r="P10334" t="s">
        <v>726</v>
      </c>
    </row>
    <row r="10335" spans="1:16" x14ac:dyDescent="0.25">
      <c r="A10335" t="s">
        <v>2</v>
      </c>
      <c r="B10335" t="s">
        <v>7406</v>
      </c>
      <c r="C10335" t="s">
        <v>2010</v>
      </c>
      <c r="D10335" t="s">
        <v>2208</v>
      </c>
      <c r="E10335" t="s">
        <v>20</v>
      </c>
      <c r="F10335" t="b">
        <v>0</v>
      </c>
      <c r="G10335" t="s">
        <v>27</v>
      </c>
      <c r="H10335" s="4">
        <v>45797.834733796299</v>
      </c>
      <c r="I10335" t="b">
        <v>0</v>
      </c>
      <c r="J10335" t="b">
        <v>0</v>
      </c>
      <c r="K10335" t="s">
        <v>24</v>
      </c>
      <c r="L10335" t="s">
        <v>22</v>
      </c>
      <c r="M10335">
        <v>108000</v>
      </c>
      <c r="O10335" t="s">
        <v>377</v>
      </c>
      <c r="P10335" t="s">
        <v>3772</v>
      </c>
    </row>
    <row r="10336" spans="1:16" x14ac:dyDescent="0.25">
      <c r="A10336" t="s">
        <v>28</v>
      </c>
      <c r="B10336" t="s">
        <v>13517</v>
      </c>
      <c r="C10336" t="s">
        <v>39</v>
      </c>
      <c r="D10336" t="s">
        <v>4093</v>
      </c>
      <c r="E10336" t="s">
        <v>20</v>
      </c>
      <c r="F10336" t="b">
        <v>1</v>
      </c>
      <c r="G10336" t="s">
        <v>619</v>
      </c>
      <c r="H10336" s="4">
        <v>45797.854699074072</v>
      </c>
      <c r="I10336" t="b">
        <v>0</v>
      </c>
      <c r="J10336" t="b">
        <v>0</v>
      </c>
      <c r="K10336" t="s">
        <v>619</v>
      </c>
      <c r="L10336" t="s">
        <v>36</v>
      </c>
      <c r="N10336">
        <v>29</v>
      </c>
      <c r="O10336" t="s">
        <v>2470</v>
      </c>
      <c r="P10336" t="s">
        <v>13518</v>
      </c>
    </row>
    <row r="10337" spans="1:16" x14ac:dyDescent="0.25">
      <c r="A10337" t="s">
        <v>2</v>
      </c>
      <c r="B10337" t="s">
        <v>13519</v>
      </c>
      <c r="C10337" t="s">
        <v>400</v>
      </c>
      <c r="D10337" t="s">
        <v>3973</v>
      </c>
      <c r="E10337" t="s">
        <v>51</v>
      </c>
      <c r="F10337" t="b">
        <v>0</v>
      </c>
      <c r="G10337" t="s">
        <v>35</v>
      </c>
      <c r="H10337" s="4">
        <v>45797.877430555563</v>
      </c>
      <c r="I10337" t="b">
        <v>1</v>
      </c>
      <c r="J10337" t="b">
        <v>1</v>
      </c>
      <c r="K10337" t="s">
        <v>24</v>
      </c>
      <c r="L10337" t="s">
        <v>36</v>
      </c>
      <c r="N10337">
        <v>77.5</v>
      </c>
      <c r="O10337" t="s">
        <v>13520</v>
      </c>
      <c r="P10337" t="s">
        <v>13521</v>
      </c>
    </row>
    <row r="10338" spans="1:16" x14ac:dyDescent="0.25">
      <c r="A10338" t="s">
        <v>2</v>
      </c>
      <c r="B10338" t="s">
        <v>2</v>
      </c>
      <c r="C10338" t="s">
        <v>1352</v>
      </c>
      <c r="D10338" t="s">
        <v>3828</v>
      </c>
      <c r="E10338" t="s">
        <v>219</v>
      </c>
      <c r="F10338" t="b">
        <v>0</v>
      </c>
      <c r="G10338" t="s">
        <v>30</v>
      </c>
      <c r="H10338" s="4">
        <v>45797.877650462957</v>
      </c>
      <c r="I10338" t="b">
        <v>0</v>
      </c>
      <c r="J10338" t="b">
        <v>0</v>
      </c>
      <c r="K10338" t="s">
        <v>24</v>
      </c>
      <c r="L10338" t="s">
        <v>22</v>
      </c>
      <c r="M10338">
        <v>150000</v>
      </c>
      <c r="O10338" t="s">
        <v>2529</v>
      </c>
      <c r="P10338" t="s">
        <v>13522</v>
      </c>
    </row>
    <row r="10339" spans="1:16" x14ac:dyDescent="0.25">
      <c r="A10339" t="s">
        <v>139</v>
      </c>
      <c r="B10339" t="s">
        <v>2270</v>
      </c>
      <c r="C10339" t="s">
        <v>517</v>
      </c>
      <c r="D10339" t="s">
        <v>2208</v>
      </c>
      <c r="E10339" t="s">
        <v>51</v>
      </c>
      <c r="F10339" t="b">
        <v>0</v>
      </c>
      <c r="G10339" t="s">
        <v>41</v>
      </c>
      <c r="H10339" s="4">
        <v>45797.916967592602</v>
      </c>
      <c r="I10339" t="b">
        <v>0</v>
      </c>
      <c r="J10339" t="b">
        <v>1</v>
      </c>
      <c r="K10339" t="s">
        <v>24</v>
      </c>
      <c r="L10339" t="s">
        <v>36</v>
      </c>
      <c r="N10339">
        <v>43</v>
      </c>
      <c r="O10339" t="s">
        <v>404</v>
      </c>
      <c r="P10339" t="s">
        <v>13523</v>
      </c>
    </row>
    <row r="10340" spans="1:16" x14ac:dyDescent="0.25">
      <c r="A10340" t="s">
        <v>0</v>
      </c>
      <c r="B10340" t="s">
        <v>545</v>
      </c>
      <c r="C10340" t="s">
        <v>203</v>
      </c>
      <c r="D10340" t="s">
        <v>3828</v>
      </c>
      <c r="E10340" t="s">
        <v>20</v>
      </c>
      <c r="F10340" t="b">
        <v>0</v>
      </c>
      <c r="G10340" t="s">
        <v>23</v>
      </c>
      <c r="H10340" s="4">
        <v>45797.918333333328</v>
      </c>
      <c r="I10340" t="b">
        <v>1</v>
      </c>
      <c r="J10340" t="b">
        <v>0</v>
      </c>
      <c r="K10340" t="s">
        <v>24</v>
      </c>
      <c r="L10340" t="s">
        <v>36</v>
      </c>
      <c r="N10340">
        <v>47.790000915527337</v>
      </c>
      <c r="O10340" t="s">
        <v>7464</v>
      </c>
    </row>
    <row r="10341" spans="1:16" x14ac:dyDescent="0.25">
      <c r="A10341" t="s">
        <v>1</v>
      </c>
      <c r="B10341" t="s">
        <v>13524</v>
      </c>
      <c r="C10341" t="s">
        <v>3891</v>
      </c>
      <c r="D10341" t="s">
        <v>2208</v>
      </c>
      <c r="E10341" t="s">
        <v>20</v>
      </c>
      <c r="F10341" t="b">
        <v>0</v>
      </c>
      <c r="G10341" t="s">
        <v>41</v>
      </c>
      <c r="H10341" s="4">
        <v>45797.918634259258</v>
      </c>
      <c r="I10341" t="b">
        <v>0</v>
      </c>
      <c r="J10341" t="b">
        <v>1</v>
      </c>
      <c r="K10341" t="s">
        <v>24</v>
      </c>
      <c r="L10341" t="s">
        <v>36</v>
      </c>
      <c r="N10341">
        <v>62</v>
      </c>
      <c r="O10341" t="s">
        <v>13525</v>
      </c>
    </row>
    <row r="10342" spans="1:16" x14ac:dyDescent="0.25">
      <c r="A10342" t="s">
        <v>139</v>
      </c>
      <c r="B10342" t="s">
        <v>13526</v>
      </c>
      <c r="C10342" t="s">
        <v>1041</v>
      </c>
      <c r="D10342" t="s">
        <v>3973</v>
      </c>
      <c r="E10342" t="s">
        <v>51</v>
      </c>
      <c r="F10342" t="b">
        <v>0</v>
      </c>
      <c r="G10342" t="s">
        <v>41</v>
      </c>
      <c r="H10342" s="4">
        <v>45798.000300925924</v>
      </c>
      <c r="I10342" t="b">
        <v>0</v>
      </c>
      <c r="J10342" t="b">
        <v>0</v>
      </c>
      <c r="K10342" t="s">
        <v>24</v>
      </c>
      <c r="L10342" t="s">
        <v>36</v>
      </c>
      <c r="N10342">
        <v>92.5</v>
      </c>
      <c r="O10342" t="s">
        <v>2704</v>
      </c>
    </row>
    <row r="10343" spans="1:16" x14ac:dyDescent="0.25">
      <c r="A10343" t="s">
        <v>2</v>
      </c>
      <c r="B10343" t="s">
        <v>13527</v>
      </c>
      <c r="C10343" t="s">
        <v>12576</v>
      </c>
      <c r="D10343" t="s">
        <v>4014</v>
      </c>
      <c r="E10343" t="s">
        <v>20</v>
      </c>
      <c r="F10343" t="b">
        <v>0</v>
      </c>
      <c r="G10343" t="s">
        <v>27</v>
      </c>
      <c r="H10343" s="4">
        <v>45798.001331018517</v>
      </c>
      <c r="I10343" t="b">
        <v>1</v>
      </c>
      <c r="J10343" t="b">
        <v>0</v>
      </c>
      <c r="K10343" t="s">
        <v>24</v>
      </c>
      <c r="L10343" t="s">
        <v>22</v>
      </c>
      <c r="M10343">
        <v>200000</v>
      </c>
      <c r="O10343" t="s">
        <v>13528</v>
      </c>
      <c r="P10343" t="s">
        <v>13529</v>
      </c>
    </row>
    <row r="10344" spans="1:16" x14ac:dyDescent="0.25">
      <c r="A10344" t="s">
        <v>2</v>
      </c>
      <c r="B10344" t="s">
        <v>13530</v>
      </c>
      <c r="C10344" t="s">
        <v>39</v>
      </c>
      <c r="D10344" t="s">
        <v>4014</v>
      </c>
      <c r="E10344" t="s">
        <v>20</v>
      </c>
      <c r="F10344" t="b">
        <v>1</v>
      </c>
      <c r="G10344" t="s">
        <v>27</v>
      </c>
      <c r="H10344" s="4">
        <v>45798.001377314817</v>
      </c>
      <c r="I10344" t="b">
        <v>0</v>
      </c>
      <c r="J10344" t="b">
        <v>1</v>
      </c>
      <c r="K10344" t="s">
        <v>24</v>
      </c>
      <c r="L10344" t="s">
        <v>22</v>
      </c>
      <c r="M10344">
        <v>101925</v>
      </c>
      <c r="O10344" t="s">
        <v>13531</v>
      </c>
      <c r="P10344" t="s">
        <v>13532</v>
      </c>
    </row>
    <row r="10345" spans="1:16" x14ac:dyDescent="0.25">
      <c r="A10345" t="s">
        <v>2</v>
      </c>
      <c r="B10345" t="s">
        <v>10292</v>
      </c>
      <c r="C10345" t="s">
        <v>155</v>
      </c>
      <c r="D10345" t="s">
        <v>4014</v>
      </c>
      <c r="E10345" t="s">
        <v>20</v>
      </c>
      <c r="F10345" t="b">
        <v>0</v>
      </c>
      <c r="G10345" t="s">
        <v>27</v>
      </c>
      <c r="H10345" s="4">
        <v>45798.001504629632</v>
      </c>
      <c r="I10345" t="b">
        <v>0</v>
      </c>
      <c r="J10345" t="b">
        <v>1</v>
      </c>
      <c r="K10345" t="s">
        <v>24</v>
      </c>
      <c r="L10345" t="s">
        <v>22</v>
      </c>
      <c r="M10345">
        <v>171000</v>
      </c>
      <c r="O10345" t="s">
        <v>1126</v>
      </c>
      <c r="P10345" t="s">
        <v>10293</v>
      </c>
    </row>
    <row r="10346" spans="1:16" x14ac:dyDescent="0.25">
      <c r="A10346" t="s">
        <v>2</v>
      </c>
      <c r="B10346" t="s">
        <v>911</v>
      </c>
      <c r="C10346" t="s">
        <v>13533</v>
      </c>
      <c r="D10346" t="s">
        <v>3973</v>
      </c>
      <c r="E10346" t="s">
        <v>20</v>
      </c>
      <c r="F10346" t="b">
        <v>0</v>
      </c>
      <c r="G10346" t="s">
        <v>23</v>
      </c>
      <c r="H10346" s="4">
        <v>45798.001840277779</v>
      </c>
      <c r="I10346" t="b">
        <v>1</v>
      </c>
      <c r="J10346" t="b">
        <v>0</v>
      </c>
      <c r="K10346" t="s">
        <v>24</v>
      </c>
      <c r="L10346" t="s">
        <v>36</v>
      </c>
      <c r="N10346">
        <v>79.625</v>
      </c>
      <c r="O10346" t="s">
        <v>4344</v>
      </c>
      <c r="P10346" t="s">
        <v>2150</v>
      </c>
    </row>
    <row r="10347" spans="1:16" x14ac:dyDescent="0.25">
      <c r="A10347" t="s">
        <v>2</v>
      </c>
      <c r="B10347" t="s">
        <v>638</v>
      </c>
      <c r="C10347" t="s">
        <v>8461</v>
      </c>
      <c r="D10347" t="s">
        <v>4014</v>
      </c>
      <c r="E10347" t="s">
        <v>20</v>
      </c>
      <c r="F10347" t="b">
        <v>0</v>
      </c>
      <c r="G10347" t="s">
        <v>41</v>
      </c>
      <c r="H10347" s="4">
        <v>45798.00199074074</v>
      </c>
      <c r="I10347" t="b">
        <v>0</v>
      </c>
      <c r="J10347" t="b">
        <v>1</v>
      </c>
      <c r="K10347" t="s">
        <v>24</v>
      </c>
      <c r="L10347" t="s">
        <v>22</v>
      </c>
      <c r="M10347">
        <v>128676.6015625</v>
      </c>
      <c r="O10347" t="s">
        <v>12242</v>
      </c>
      <c r="P10347" t="s">
        <v>13534</v>
      </c>
    </row>
    <row r="10348" spans="1:16" x14ac:dyDescent="0.25">
      <c r="A10348" t="s">
        <v>89</v>
      </c>
      <c r="B10348" t="s">
        <v>13535</v>
      </c>
      <c r="C10348" t="s">
        <v>10547</v>
      </c>
      <c r="D10348" t="s">
        <v>4014</v>
      </c>
      <c r="E10348" t="s">
        <v>20</v>
      </c>
      <c r="F10348" t="b">
        <v>0</v>
      </c>
      <c r="G10348" t="s">
        <v>106</v>
      </c>
      <c r="H10348" s="4">
        <v>45798.005312499998</v>
      </c>
      <c r="I10348" t="b">
        <v>1</v>
      </c>
      <c r="J10348" t="b">
        <v>1</v>
      </c>
      <c r="K10348" t="s">
        <v>106</v>
      </c>
      <c r="L10348" t="s">
        <v>22</v>
      </c>
      <c r="M10348">
        <v>211500</v>
      </c>
      <c r="O10348" t="s">
        <v>13536</v>
      </c>
      <c r="P10348" t="s">
        <v>13537</v>
      </c>
    </row>
    <row r="10349" spans="1:16" x14ac:dyDescent="0.25">
      <c r="A10349" t="s">
        <v>28</v>
      </c>
      <c r="B10349" t="s">
        <v>13538</v>
      </c>
      <c r="C10349" t="s">
        <v>39</v>
      </c>
      <c r="D10349" t="s">
        <v>3973</v>
      </c>
      <c r="E10349" t="s">
        <v>20</v>
      </c>
      <c r="F10349" t="b">
        <v>1</v>
      </c>
      <c r="G10349" t="s">
        <v>282</v>
      </c>
      <c r="H10349" s="4">
        <v>45798.022175925929</v>
      </c>
      <c r="I10349" t="b">
        <v>0</v>
      </c>
      <c r="J10349" t="b">
        <v>0</v>
      </c>
      <c r="K10349" t="s">
        <v>282</v>
      </c>
      <c r="L10349" t="s">
        <v>36</v>
      </c>
      <c r="N10349">
        <v>100</v>
      </c>
      <c r="O10349" t="s">
        <v>7413</v>
      </c>
      <c r="P10349" t="s">
        <v>13539</v>
      </c>
    </row>
    <row r="10350" spans="1:16" x14ac:dyDescent="0.25">
      <c r="A10350" t="s">
        <v>40</v>
      </c>
      <c r="B10350" t="s">
        <v>10998</v>
      </c>
      <c r="C10350" t="s">
        <v>49</v>
      </c>
      <c r="D10350" t="s">
        <v>3973</v>
      </c>
      <c r="E10350" t="s">
        <v>20</v>
      </c>
      <c r="F10350" t="b">
        <v>0</v>
      </c>
      <c r="G10350" t="s">
        <v>41</v>
      </c>
      <c r="H10350" s="4">
        <v>45798.042685185188</v>
      </c>
      <c r="I10350" t="b">
        <v>0</v>
      </c>
      <c r="J10350" t="b">
        <v>1</v>
      </c>
      <c r="K10350" t="s">
        <v>24</v>
      </c>
      <c r="L10350" t="s">
        <v>22</v>
      </c>
      <c r="M10350">
        <v>180000</v>
      </c>
      <c r="O10350" t="s">
        <v>202</v>
      </c>
      <c r="P10350" t="s">
        <v>10999</v>
      </c>
    </row>
    <row r="10351" spans="1:16" x14ac:dyDescent="0.25">
      <c r="A10351" t="s">
        <v>1</v>
      </c>
      <c r="B10351" t="s">
        <v>265</v>
      </c>
      <c r="C10351" t="s">
        <v>1496</v>
      </c>
      <c r="D10351" t="s">
        <v>5781</v>
      </c>
      <c r="E10351" t="s">
        <v>20</v>
      </c>
      <c r="F10351" t="b">
        <v>0</v>
      </c>
      <c r="G10351" t="s">
        <v>30</v>
      </c>
      <c r="H10351" s="4">
        <v>45798.126168981478</v>
      </c>
      <c r="I10351" t="b">
        <v>0</v>
      </c>
      <c r="J10351" t="b">
        <v>1</v>
      </c>
      <c r="K10351" t="s">
        <v>24</v>
      </c>
      <c r="L10351" t="s">
        <v>22</v>
      </c>
      <c r="M10351">
        <v>117731</v>
      </c>
      <c r="O10351" t="s">
        <v>800</v>
      </c>
      <c r="P10351" t="s">
        <v>4046</v>
      </c>
    </row>
    <row r="10352" spans="1:16" x14ac:dyDescent="0.25">
      <c r="A10352" t="s">
        <v>0</v>
      </c>
      <c r="B10352" t="s">
        <v>13540</v>
      </c>
      <c r="C10352" t="s">
        <v>49</v>
      </c>
      <c r="D10352" t="s">
        <v>13541</v>
      </c>
      <c r="E10352" t="s">
        <v>20</v>
      </c>
      <c r="F10352" t="b">
        <v>0</v>
      </c>
      <c r="G10352" t="s">
        <v>41</v>
      </c>
      <c r="H10352" s="4">
        <v>45798.250231481477</v>
      </c>
      <c r="I10352" t="b">
        <v>0</v>
      </c>
      <c r="J10352" t="b">
        <v>1</v>
      </c>
      <c r="K10352" t="s">
        <v>24</v>
      </c>
      <c r="L10352" t="s">
        <v>36</v>
      </c>
      <c r="N10352">
        <v>39.650001525878913</v>
      </c>
      <c r="O10352" t="s">
        <v>13542</v>
      </c>
      <c r="P10352" t="s">
        <v>1721</v>
      </c>
    </row>
    <row r="10353" spans="1:16" x14ac:dyDescent="0.25">
      <c r="A10353" t="s">
        <v>0</v>
      </c>
      <c r="B10353" t="s">
        <v>13009</v>
      </c>
      <c r="C10353" t="s">
        <v>774</v>
      </c>
      <c r="D10353" t="s">
        <v>3828</v>
      </c>
      <c r="E10353" t="s">
        <v>20</v>
      </c>
      <c r="F10353" t="b">
        <v>0</v>
      </c>
      <c r="G10353" t="s">
        <v>41</v>
      </c>
      <c r="H10353" s="4">
        <v>45798.250231481477</v>
      </c>
      <c r="I10353" t="b">
        <v>0</v>
      </c>
      <c r="J10353" t="b">
        <v>1</v>
      </c>
      <c r="K10353" t="s">
        <v>24</v>
      </c>
      <c r="L10353" t="s">
        <v>22</v>
      </c>
      <c r="M10353">
        <v>98050</v>
      </c>
      <c r="O10353" t="s">
        <v>11480</v>
      </c>
      <c r="P10353" t="s">
        <v>2774</v>
      </c>
    </row>
    <row r="10354" spans="1:16" x14ac:dyDescent="0.25">
      <c r="A10354" t="s">
        <v>0</v>
      </c>
      <c r="B10354" t="s">
        <v>545</v>
      </c>
      <c r="C10354" t="s">
        <v>622</v>
      </c>
      <c r="D10354" t="s">
        <v>3383</v>
      </c>
      <c r="E10354" t="s">
        <v>20</v>
      </c>
      <c r="F10354" t="b">
        <v>0</v>
      </c>
      <c r="G10354" t="s">
        <v>35</v>
      </c>
      <c r="H10354" s="4">
        <v>45798.250358796293</v>
      </c>
      <c r="I10354" t="b">
        <v>0</v>
      </c>
      <c r="J10354" t="b">
        <v>1</v>
      </c>
      <c r="K10354" t="s">
        <v>24</v>
      </c>
      <c r="L10354" t="s">
        <v>22</v>
      </c>
      <c r="M10354">
        <v>98000</v>
      </c>
      <c r="O10354" t="s">
        <v>13435</v>
      </c>
      <c r="P10354" t="s">
        <v>13436</v>
      </c>
    </row>
    <row r="10355" spans="1:16" x14ac:dyDescent="0.25">
      <c r="A10355" t="s">
        <v>0</v>
      </c>
      <c r="B10355" t="s">
        <v>1449</v>
      </c>
      <c r="C10355" t="s">
        <v>11201</v>
      </c>
      <c r="D10355" t="s">
        <v>4100</v>
      </c>
      <c r="E10355" t="s">
        <v>20</v>
      </c>
      <c r="F10355" t="b">
        <v>0</v>
      </c>
      <c r="G10355" t="s">
        <v>30</v>
      </c>
      <c r="H10355" s="4">
        <v>45798.250590277778</v>
      </c>
      <c r="I10355" t="b">
        <v>0</v>
      </c>
      <c r="J10355" t="b">
        <v>1</v>
      </c>
      <c r="K10355" t="s">
        <v>24</v>
      </c>
      <c r="L10355" t="s">
        <v>22</v>
      </c>
      <c r="M10355">
        <v>57500</v>
      </c>
      <c r="O10355" t="s">
        <v>12142</v>
      </c>
      <c r="P10355" t="s">
        <v>13543</v>
      </c>
    </row>
    <row r="10356" spans="1:16" x14ac:dyDescent="0.25">
      <c r="A10356" t="s">
        <v>0</v>
      </c>
      <c r="B10356" t="s">
        <v>250</v>
      </c>
      <c r="C10356" t="s">
        <v>13544</v>
      </c>
      <c r="D10356" t="s">
        <v>3383</v>
      </c>
      <c r="E10356" t="s">
        <v>20</v>
      </c>
      <c r="F10356" t="b">
        <v>0</v>
      </c>
      <c r="G10356" t="s">
        <v>30</v>
      </c>
      <c r="H10356" s="4">
        <v>45798.250590277778</v>
      </c>
      <c r="I10356" t="b">
        <v>0</v>
      </c>
      <c r="J10356" t="b">
        <v>1</v>
      </c>
      <c r="K10356" t="s">
        <v>24</v>
      </c>
      <c r="L10356" t="s">
        <v>22</v>
      </c>
      <c r="M10356">
        <v>68000</v>
      </c>
      <c r="O10356" t="s">
        <v>13545</v>
      </c>
      <c r="P10356" t="s">
        <v>1671</v>
      </c>
    </row>
    <row r="10357" spans="1:16" x14ac:dyDescent="0.25">
      <c r="A10357" t="s">
        <v>1</v>
      </c>
      <c r="B10357" t="s">
        <v>1</v>
      </c>
      <c r="C10357" t="s">
        <v>431</v>
      </c>
      <c r="D10357" t="s">
        <v>3828</v>
      </c>
      <c r="E10357" t="s">
        <v>20</v>
      </c>
      <c r="F10357" t="b">
        <v>0</v>
      </c>
      <c r="G10357" t="s">
        <v>27</v>
      </c>
      <c r="H10357" s="4">
        <v>45798.250925925917</v>
      </c>
      <c r="I10357" t="b">
        <v>0</v>
      </c>
      <c r="J10357" t="b">
        <v>0</v>
      </c>
      <c r="K10357" t="s">
        <v>24</v>
      </c>
      <c r="L10357" t="s">
        <v>22</v>
      </c>
      <c r="M10357">
        <v>125000</v>
      </c>
      <c r="O10357" t="s">
        <v>13546</v>
      </c>
      <c r="P10357" t="s">
        <v>13547</v>
      </c>
    </row>
    <row r="10358" spans="1:16" x14ac:dyDescent="0.25">
      <c r="A10358" t="s">
        <v>1</v>
      </c>
      <c r="B10358" t="s">
        <v>13548</v>
      </c>
      <c r="C10358" t="s">
        <v>372</v>
      </c>
      <c r="D10358" t="s">
        <v>3600</v>
      </c>
      <c r="E10358" t="s">
        <v>51</v>
      </c>
      <c r="F10358" t="b">
        <v>0</v>
      </c>
      <c r="G10358" t="s">
        <v>27</v>
      </c>
      <c r="H10358" s="4">
        <v>45798.250925925917</v>
      </c>
      <c r="I10358" t="b">
        <v>0</v>
      </c>
      <c r="J10358" t="b">
        <v>0</v>
      </c>
      <c r="K10358" t="s">
        <v>24</v>
      </c>
      <c r="L10358" t="s">
        <v>36</v>
      </c>
      <c r="N10358">
        <v>64</v>
      </c>
      <c r="O10358" t="s">
        <v>3643</v>
      </c>
      <c r="P10358" t="s">
        <v>871</v>
      </c>
    </row>
    <row r="10359" spans="1:16" x14ac:dyDescent="0.25">
      <c r="A10359" t="s">
        <v>1</v>
      </c>
      <c r="B10359" t="s">
        <v>13549</v>
      </c>
      <c r="C10359" t="s">
        <v>376</v>
      </c>
      <c r="D10359" t="s">
        <v>5535</v>
      </c>
      <c r="E10359" t="s">
        <v>20</v>
      </c>
      <c r="F10359" t="b">
        <v>0</v>
      </c>
      <c r="G10359" t="s">
        <v>52</v>
      </c>
      <c r="H10359" s="4">
        <v>45798.251469907409</v>
      </c>
      <c r="I10359" t="b">
        <v>0</v>
      </c>
      <c r="J10359" t="b">
        <v>1</v>
      </c>
      <c r="K10359" t="s">
        <v>24</v>
      </c>
      <c r="L10359" t="s">
        <v>22</v>
      </c>
      <c r="M10359">
        <v>108267</v>
      </c>
      <c r="O10359" t="s">
        <v>13550</v>
      </c>
      <c r="P10359" t="s">
        <v>13551</v>
      </c>
    </row>
    <row r="10360" spans="1:16" x14ac:dyDescent="0.25">
      <c r="A10360" t="s">
        <v>89</v>
      </c>
      <c r="B10360" t="s">
        <v>13348</v>
      </c>
      <c r="C10360" t="s">
        <v>82</v>
      </c>
      <c r="D10360" t="s">
        <v>3973</v>
      </c>
      <c r="E10360" t="s">
        <v>20</v>
      </c>
      <c r="F10360" t="b">
        <v>0</v>
      </c>
      <c r="G10360" t="s">
        <v>27</v>
      </c>
      <c r="H10360" s="4">
        <v>45798.251516203702</v>
      </c>
      <c r="I10360" t="b">
        <v>1</v>
      </c>
      <c r="J10360" t="b">
        <v>0</v>
      </c>
      <c r="K10360" t="s">
        <v>24</v>
      </c>
      <c r="L10360" t="s">
        <v>22</v>
      </c>
      <c r="M10360">
        <v>237500</v>
      </c>
      <c r="O10360" t="s">
        <v>13349</v>
      </c>
      <c r="P10360" t="s">
        <v>13350</v>
      </c>
    </row>
    <row r="10361" spans="1:16" x14ac:dyDescent="0.25">
      <c r="A10361" t="s">
        <v>2</v>
      </c>
      <c r="B10361" t="s">
        <v>13552</v>
      </c>
      <c r="C10361" t="s">
        <v>82</v>
      </c>
      <c r="D10361" t="s">
        <v>698</v>
      </c>
      <c r="E10361" t="s">
        <v>20</v>
      </c>
      <c r="F10361" t="b">
        <v>0</v>
      </c>
      <c r="G10361" t="s">
        <v>27</v>
      </c>
      <c r="H10361" s="4">
        <v>45798.251516203702</v>
      </c>
      <c r="I10361" t="b">
        <v>0</v>
      </c>
      <c r="J10361" t="b">
        <v>0</v>
      </c>
      <c r="K10361" t="s">
        <v>24</v>
      </c>
      <c r="L10361" t="s">
        <v>22</v>
      </c>
      <c r="M10361">
        <v>202500</v>
      </c>
      <c r="O10361" t="s">
        <v>13553</v>
      </c>
      <c r="P10361" t="s">
        <v>13554</v>
      </c>
    </row>
    <row r="10362" spans="1:16" x14ac:dyDescent="0.25">
      <c r="A10362" t="s">
        <v>2</v>
      </c>
      <c r="B10362" t="s">
        <v>13555</v>
      </c>
      <c r="C10362" t="s">
        <v>33</v>
      </c>
      <c r="D10362" t="s">
        <v>6612</v>
      </c>
      <c r="E10362" t="s">
        <v>20</v>
      </c>
      <c r="F10362" t="b">
        <v>0</v>
      </c>
      <c r="G10362" t="s">
        <v>35</v>
      </c>
      <c r="H10362" s="4">
        <v>45798.252326388887</v>
      </c>
      <c r="I10362" t="b">
        <v>0</v>
      </c>
      <c r="J10362" t="b">
        <v>1</v>
      </c>
      <c r="K10362" t="s">
        <v>24</v>
      </c>
      <c r="L10362" t="s">
        <v>22</v>
      </c>
      <c r="M10362">
        <v>120700</v>
      </c>
      <c r="O10362" t="s">
        <v>402</v>
      </c>
      <c r="P10362" t="s">
        <v>1039</v>
      </c>
    </row>
    <row r="10363" spans="1:16" x14ac:dyDescent="0.25">
      <c r="A10363" t="s">
        <v>2</v>
      </c>
      <c r="B10363" t="s">
        <v>6395</v>
      </c>
      <c r="C10363" t="s">
        <v>2152</v>
      </c>
      <c r="D10363" t="s">
        <v>3828</v>
      </c>
      <c r="E10363" t="s">
        <v>20</v>
      </c>
      <c r="F10363" t="b">
        <v>0</v>
      </c>
      <c r="G10363" t="s">
        <v>52</v>
      </c>
      <c r="H10363" s="4">
        <v>45798.252986111111</v>
      </c>
      <c r="I10363" t="b">
        <v>0</v>
      </c>
      <c r="J10363" t="b">
        <v>0</v>
      </c>
      <c r="K10363" t="s">
        <v>24</v>
      </c>
      <c r="L10363" t="s">
        <v>22</v>
      </c>
      <c r="M10363">
        <v>100000</v>
      </c>
      <c r="O10363" t="s">
        <v>1541</v>
      </c>
      <c r="P10363" t="s">
        <v>3803</v>
      </c>
    </row>
    <row r="10364" spans="1:16" x14ac:dyDescent="0.25">
      <c r="A10364" t="s">
        <v>139</v>
      </c>
      <c r="B10364" t="s">
        <v>13556</v>
      </c>
      <c r="C10364" t="s">
        <v>1084</v>
      </c>
      <c r="D10364" t="s">
        <v>4035</v>
      </c>
      <c r="E10364" t="s">
        <v>20</v>
      </c>
      <c r="F10364" t="b">
        <v>0</v>
      </c>
      <c r="G10364" t="s">
        <v>158</v>
      </c>
      <c r="H10364" s="4">
        <v>45798.254351851851</v>
      </c>
      <c r="I10364" t="b">
        <v>0</v>
      </c>
      <c r="J10364" t="b">
        <v>0</v>
      </c>
      <c r="K10364" t="s">
        <v>158</v>
      </c>
      <c r="L10364" t="s">
        <v>22</v>
      </c>
      <c r="M10364">
        <v>83099.5</v>
      </c>
      <c r="O10364" t="s">
        <v>998</v>
      </c>
      <c r="P10364" t="s">
        <v>13557</v>
      </c>
    </row>
    <row r="10365" spans="1:16" x14ac:dyDescent="0.25">
      <c r="A10365" t="s">
        <v>19</v>
      </c>
      <c r="B10365" t="s">
        <v>13558</v>
      </c>
      <c r="C10365" t="s">
        <v>748</v>
      </c>
      <c r="D10365" t="s">
        <v>4035</v>
      </c>
      <c r="E10365" t="s">
        <v>20</v>
      </c>
      <c r="F10365" t="b">
        <v>0</v>
      </c>
      <c r="G10365" t="s">
        <v>158</v>
      </c>
      <c r="H10365" s="4">
        <v>45798.254374999997</v>
      </c>
      <c r="I10365" t="b">
        <v>0</v>
      </c>
      <c r="J10365" t="b">
        <v>0</v>
      </c>
      <c r="K10365" t="s">
        <v>158</v>
      </c>
      <c r="L10365" t="s">
        <v>22</v>
      </c>
      <c r="M10365">
        <v>78750</v>
      </c>
      <c r="O10365" t="s">
        <v>5619</v>
      </c>
      <c r="P10365" t="s">
        <v>13559</v>
      </c>
    </row>
    <row r="10366" spans="1:16" x14ac:dyDescent="0.25">
      <c r="A10366" t="s">
        <v>25</v>
      </c>
      <c r="B10366" t="s">
        <v>13560</v>
      </c>
      <c r="C10366" t="s">
        <v>39</v>
      </c>
      <c r="D10366" t="s">
        <v>4014</v>
      </c>
      <c r="E10366" t="s">
        <v>20</v>
      </c>
      <c r="F10366" t="b">
        <v>1</v>
      </c>
      <c r="G10366" t="s">
        <v>106</v>
      </c>
      <c r="H10366" s="4">
        <v>45798.255196759259</v>
      </c>
      <c r="I10366" t="b">
        <v>0</v>
      </c>
      <c r="J10366" t="b">
        <v>1</v>
      </c>
      <c r="K10366" t="s">
        <v>106</v>
      </c>
      <c r="L10366" t="s">
        <v>22</v>
      </c>
      <c r="M10366">
        <v>203000</v>
      </c>
      <c r="O10366" t="s">
        <v>2945</v>
      </c>
      <c r="P10366" t="s">
        <v>13561</v>
      </c>
    </row>
    <row r="10367" spans="1:16" x14ac:dyDescent="0.25">
      <c r="A10367" t="s">
        <v>1</v>
      </c>
      <c r="B10367" t="s">
        <v>13562</v>
      </c>
      <c r="C10367" t="s">
        <v>39</v>
      </c>
      <c r="D10367" t="s">
        <v>4597</v>
      </c>
      <c r="E10367" t="s">
        <v>20</v>
      </c>
      <c r="F10367" t="b">
        <v>1</v>
      </c>
      <c r="G10367" t="s">
        <v>804</v>
      </c>
      <c r="H10367" s="4">
        <v>45798.262708333343</v>
      </c>
      <c r="I10367" t="b">
        <v>0</v>
      </c>
      <c r="J10367" t="b">
        <v>0</v>
      </c>
      <c r="K10367" t="s">
        <v>804</v>
      </c>
      <c r="L10367" t="s">
        <v>22</v>
      </c>
      <c r="M10367">
        <v>680000</v>
      </c>
      <c r="O10367" t="s">
        <v>822</v>
      </c>
      <c r="P10367" t="s">
        <v>302</v>
      </c>
    </row>
    <row r="10368" spans="1:16" x14ac:dyDescent="0.25">
      <c r="A10368" t="s">
        <v>191</v>
      </c>
      <c r="B10368" t="s">
        <v>13563</v>
      </c>
      <c r="C10368" t="s">
        <v>1067</v>
      </c>
      <c r="D10368" t="s">
        <v>3970</v>
      </c>
      <c r="E10368" t="s">
        <v>20</v>
      </c>
      <c r="F10368" t="b">
        <v>0</v>
      </c>
      <c r="G10368" t="s">
        <v>30</v>
      </c>
      <c r="H10368" s="4">
        <v>45798.292314814818</v>
      </c>
      <c r="I10368" t="b">
        <v>0</v>
      </c>
      <c r="J10368" t="b">
        <v>1</v>
      </c>
      <c r="K10368" t="s">
        <v>24</v>
      </c>
      <c r="L10368" t="s">
        <v>22</v>
      </c>
      <c r="M10368">
        <v>138500</v>
      </c>
      <c r="O10368" t="s">
        <v>13564</v>
      </c>
    </row>
    <row r="10369" spans="1:16" x14ac:dyDescent="0.25">
      <c r="A10369" t="s">
        <v>2</v>
      </c>
      <c r="B10369" t="s">
        <v>13454</v>
      </c>
      <c r="C10369" t="s">
        <v>362</v>
      </c>
      <c r="D10369" t="s">
        <v>3970</v>
      </c>
      <c r="E10369" t="s">
        <v>20</v>
      </c>
      <c r="F10369" t="b">
        <v>0</v>
      </c>
      <c r="G10369" t="s">
        <v>27</v>
      </c>
      <c r="H10369" s="4">
        <v>45798.293356481481</v>
      </c>
      <c r="I10369" t="b">
        <v>0</v>
      </c>
      <c r="J10369" t="b">
        <v>1</v>
      </c>
      <c r="K10369" t="s">
        <v>24</v>
      </c>
      <c r="L10369" t="s">
        <v>36</v>
      </c>
      <c r="N10369">
        <v>61.375</v>
      </c>
      <c r="O10369" t="s">
        <v>2405</v>
      </c>
    </row>
    <row r="10370" spans="1:16" x14ac:dyDescent="0.25">
      <c r="A10370" t="s">
        <v>2</v>
      </c>
      <c r="B10370" t="s">
        <v>13565</v>
      </c>
      <c r="C10370" t="s">
        <v>497</v>
      </c>
      <c r="D10370" t="s">
        <v>2208</v>
      </c>
      <c r="E10370" t="s">
        <v>20</v>
      </c>
      <c r="F10370" t="b">
        <v>0</v>
      </c>
      <c r="G10370" t="s">
        <v>106</v>
      </c>
      <c r="H10370" s="4">
        <v>45798.297037037039</v>
      </c>
      <c r="I10370" t="b">
        <v>0</v>
      </c>
      <c r="J10370" t="b">
        <v>0</v>
      </c>
      <c r="K10370" t="s">
        <v>106</v>
      </c>
      <c r="L10370" t="s">
        <v>22</v>
      </c>
      <c r="M10370">
        <v>112500</v>
      </c>
      <c r="O10370" t="s">
        <v>13566</v>
      </c>
    </row>
    <row r="10371" spans="1:16" x14ac:dyDescent="0.25">
      <c r="A10371" t="s">
        <v>19</v>
      </c>
      <c r="B10371" t="s">
        <v>7668</v>
      </c>
      <c r="C10371" t="s">
        <v>6313</v>
      </c>
      <c r="D10371" t="s">
        <v>3970</v>
      </c>
      <c r="E10371" t="s">
        <v>20</v>
      </c>
      <c r="F10371" t="b">
        <v>0</v>
      </c>
      <c r="G10371" t="s">
        <v>1420</v>
      </c>
      <c r="H10371" s="4">
        <v>45798.300092592603</v>
      </c>
      <c r="I10371" t="b">
        <v>0</v>
      </c>
      <c r="J10371" t="b">
        <v>0</v>
      </c>
      <c r="K10371" t="s">
        <v>1420</v>
      </c>
      <c r="L10371" t="s">
        <v>22</v>
      </c>
      <c r="M10371">
        <v>110000</v>
      </c>
      <c r="O10371" t="s">
        <v>7670</v>
      </c>
      <c r="P10371" t="s">
        <v>193</v>
      </c>
    </row>
    <row r="10372" spans="1:16" x14ac:dyDescent="0.25">
      <c r="A10372" t="s">
        <v>139</v>
      </c>
      <c r="B10372" t="s">
        <v>2542</v>
      </c>
      <c r="C10372" t="s">
        <v>2584</v>
      </c>
      <c r="D10372" t="s">
        <v>3957</v>
      </c>
      <c r="E10372" t="s">
        <v>34</v>
      </c>
      <c r="F10372" t="b">
        <v>0</v>
      </c>
      <c r="G10372" t="s">
        <v>23</v>
      </c>
      <c r="H10372" s="4">
        <v>45798.350370370368</v>
      </c>
      <c r="I10372" t="b">
        <v>0</v>
      </c>
      <c r="J10372" t="b">
        <v>1</v>
      </c>
      <c r="K10372" t="s">
        <v>24</v>
      </c>
      <c r="L10372" t="s">
        <v>36</v>
      </c>
      <c r="N10372">
        <v>35.740001678466797</v>
      </c>
      <c r="O10372" t="s">
        <v>2585</v>
      </c>
      <c r="P10372" t="s">
        <v>13567</v>
      </c>
    </row>
    <row r="10373" spans="1:16" x14ac:dyDescent="0.25">
      <c r="A10373" t="s">
        <v>139</v>
      </c>
      <c r="B10373" t="s">
        <v>13568</v>
      </c>
      <c r="C10373" t="s">
        <v>192</v>
      </c>
      <c r="D10373" t="s">
        <v>3973</v>
      </c>
      <c r="E10373" t="s">
        <v>20</v>
      </c>
      <c r="F10373" t="b">
        <v>0</v>
      </c>
      <c r="G10373" t="s">
        <v>52</v>
      </c>
      <c r="H10373" s="4">
        <v>45798.417511574073</v>
      </c>
      <c r="I10373" t="b">
        <v>0</v>
      </c>
      <c r="J10373" t="b">
        <v>1</v>
      </c>
      <c r="K10373" t="s">
        <v>24</v>
      </c>
      <c r="L10373" t="s">
        <v>22</v>
      </c>
      <c r="M10373">
        <v>65000</v>
      </c>
      <c r="O10373" t="s">
        <v>13569</v>
      </c>
      <c r="P10373" t="s">
        <v>933</v>
      </c>
    </row>
    <row r="10374" spans="1:16" x14ac:dyDescent="0.25">
      <c r="A10374" t="s">
        <v>1</v>
      </c>
      <c r="B10374" t="s">
        <v>13570</v>
      </c>
      <c r="C10374" t="s">
        <v>829</v>
      </c>
      <c r="D10374" t="s">
        <v>3973</v>
      </c>
      <c r="E10374" t="s">
        <v>20</v>
      </c>
      <c r="F10374" t="b">
        <v>0</v>
      </c>
      <c r="G10374" t="s">
        <v>27</v>
      </c>
      <c r="H10374" s="4">
        <v>45798.459351851852</v>
      </c>
      <c r="I10374" t="b">
        <v>0</v>
      </c>
      <c r="J10374" t="b">
        <v>1</v>
      </c>
      <c r="K10374" t="s">
        <v>24</v>
      </c>
      <c r="L10374" t="s">
        <v>22</v>
      </c>
      <c r="M10374">
        <v>182500</v>
      </c>
      <c r="O10374" t="s">
        <v>1642</v>
      </c>
      <c r="P10374" t="s">
        <v>13571</v>
      </c>
    </row>
    <row r="10375" spans="1:16" x14ac:dyDescent="0.25">
      <c r="A10375" t="s">
        <v>40</v>
      </c>
      <c r="B10375" t="s">
        <v>3786</v>
      </c>
      <c r="C10375" t="s">
        <v>13572</v>
      </c>
      <c r="D10375" t="s">
        <v>3970</v>
      </c>
      <c r="E10375" t="s">
        <v>20</v>
      </c>
      <c r="F10375" t="b">
        <v>0</v>
      </c>
      <c r="G10375" t="s">
        <v>41</v>
      </c>
      <c r="H10375" s="4">
        <v>45798.460405092592</v>
      </c>
      <c r="I10375" t="b">
        <v>0</v>
      </c>
      <c r="J10375" t="b">
        <v>1</v>
      </c>
      <c r="K10375" t="s">
        <v>24</v>
      </c>
      <c r="L10375" t="s">
        <v>22</v>
      </c>
      <c r="M10375">
        <v>152710</v>
      </c>
      <c r="O10375" t="s">
        <v>13573</v>
      </c>
      <c r="P10375" t="s">
        <v>13574</v>
      </c>
    </row>
    <row r="10376" spans="1:16" x14ac:dyDescent="0.25">
      <c r="A10376" t="s">
        <v>2</v>
      </c>
      <c r="B10376" t="s">
        <v>600</v>
      </c>
      <c r="C10376" t="s">
        <v>192</v>
      </c>
      <c r="D10376" t="s">
        <v>3970</v>
      </c>
      <c r="E10376" t="s">
        <v>20</v>
      </c>
      <c r="F10376" t="b">
        <v>0</v>
      </c>
      <c r="G10376" t="s">
        <v>35</v>
      </c>
      <c r="H10376" s="4">
        <v>45798.460775462961</v>
      </c>
      <c r="I10376" t="b">
        <v>0</v>
      </c>
      <c r="J10376" t="b">
        <v>1</v>
      </c>
      <c r="K10376" t="s">
        <v>24</v>
      </c>
      <c r="L10376" t="s">
        <v>22</v>
      </c>
      <c r="M10376">
        <v>126750</v>
      </c>
      <c r="O10376" t="s">
        <v>421</v>
      </c>
      <c r="P10376" t="s">
        <v>13575</v>
      </c>
    </row>
    <row r="10377" spans="1:16" x14ac:dyDescent="0.25">
      <c r="A10377" t="s">
        <v>1</v>
      </c>
      <c r="B10377" t="s">
        <v>1104</v>
      </c>
      <c r="C10377" t="s">
        <v>2231</v>
      </c>
      <c r="D10377" t="s">
        <v>3973</v>
      </c>
      <c r="E10377" t="s">
        <v>20</v>
      </c>
      <c r="F10377" t="b">
        <v>0</v>
      </c>
      <c r="G10377" t="s">
        <v>27</v>
      </c>
      <c r="H10377" s="4">
        <v>45798.500185185178</v>
      </c>
      <c r="I10377" t="b">
        <v>0</v>
      </c>
      <c r="J10377" t="b">
        <v>0</v>
      </c>
      <c r="K10377" t="s">
        <v>24</v>
      </c>
      <c r="L10377" t="s">
        <v>22</v>
      </c>
      <c r="M10377">
        <v>70000</v>
      </c>
      <c r="O10377" t="s">
        <v>4325</v>
      </c>
      <c r="P10377" t="s">
        <v>11648</v>
      </c>
    </row>
    <row r="10378" spans="1:16" x14ac:dyDescent="0.25">
      <c r="A10378" t="s">
        <v>1</v>
      </c>
      <c r="B10378" t="s">
        <v>7561</v>
      </c>
      <c r="C10378" t="s">
        <v>140</v>
      </c>
      <c r="D10378" t="s">
        <v>3973</v>
      </c>
      <c r="E10378" t="s">
        <v>20</v>
      </c>
      <c r="F10378" t="b">
        <v>0</v>
      </c>
      <c r="G10378" t="s">
        <v>35</v>
      </c>
      <c r="H10378" s="4">
        <v>45798.500462962962</v>
      </c>
      <c r="I10378" t="b">
        <v>0</v>
      </c>
      <c r="J10378" t="b">
        <v>1</v>
      </c>
      <c r="K10378" t="s">
        <v>24</v>
      </c>
      <c r="L10378" t="s">
        <v>22</v>
      </c>
      <c r="M10378">
        <v>113750</v>
      </c>
      <c r="O10378" t="s">
        <v>5482</v>
      </c>
      <c r="P10378" t="s">
        <v>7562</v>
      </c>
    </row>
    <row r="10379" spans="1:16" x14ac:dyDescent="0.25">
      <c r="A10379" t="s">
        <v>1</v>
      </c>
      <c r="B10379" t="s">
        <v>844</v>
      </c>
      <c r="C10379" t="s">
        <v>829</v>
      </c>
      <c r="D10379" t="s">
        <v>3973</v>
      </c>
      <c r="E10379" t="s">
        <v>20</v>
      </c>
      <c r="F10379" t="b">
        <v>0</v>
      </c>
      <c r="G10379" t="s">
        <v>27</v>
      </c>
      <c r="H10379" s="4">
        <v>45798.500949074078</v>
      </c>
      <c r="I10379" t="b">
        <v>0</v>
      </c>
      <c r="J10379" t="b">
        <v>0</v>
      </c>
      <c r="K10379" t="s">
        <v>24</v>
      </c>
      <c r="L10379" t="s">
        <v>22</v>
      </c>
      <c r="M10379">
        <v>174500</v>
      </c>
      <c r="O10379" t="s">
        <v>5482</v>
      </c>
      <c r="P10379" t="s">
        <v>302</v>
      </c>
    </row>
    <row r="10380" spans="1:16" x14ac:dyDescent="0.25">
      <c r="A10380" t="s">
        <v>40</v>
      </c>
      <c r="B10380" t="s">
        <v>13071</v>
      </c>
      <c r="C10380" t="s">
        <v>151</v>
      </c>
      <c r="D10380" t="s">
        <v>4328</v>
      </c>
      <c r="E10380" t="s">
        <v>20</v>
      </c>
      <c r="F10380" t="b">
        <v>0</v>
      </c>
      <c r="G10380" t="s">
        <v>27</v>
      </c>
      <c r="H10380" s="4">
        <v>45798.501666666663</v>
      </c>
      <c r="I10380" t="b">
        <v>0</v>
      </c>
      <c r="J10380" t="b">
        <v>1</v>
      </c>
      <c r="K10380" t="s">
        <v>24</v>
      </c>
      <c r="L10380" t="s">
        <v>36</v>
      </c>
      <c r="N10380">
        <v>85</v>
      </c>
      <c r="O10380" t="s">
        <v>123</v>
      </c>
      <c r="P10380" t="s">
        <v>2588</v>
      </c>
    </row>
    <row r="10381" spans="1:16" x14ac:dyDescent="0.25">
      <c r="A10381" t="s">
        <v>19</v>
      </c>
      <c r="B10381" t="s">
        <v>13576</v>
      </c>
      <c r="C10381" t="s">
        <v>106</v>
      </c>
      <c r="D10381" t="s">
        <v>4035</v>
      </c>
      <c r="E10381" t="s">
        <v>20</v>
      </c>
      <c r="F10381" t="b">
        <v>0</v>
      </c>
      <c r="G10381" t="s">
        <v>106</v>
      </c>
      <c r="H10381" s="4">
        <v>45798.50540509259</v>
      </c>
      <c r="I10381" t="b">
        <v>1</v>
      </c>
      <c r="J10381" t="b">
        <v>0</v>
      </c>
      <c r="K10381" t="s">
        <v>106</v>
      </c>
      <c r="L10381" t="s">
        <v>22</v>
      </c>
      <c r="M10381">
        <v>102000</v>
      </c>
      <c r="O10381" t="s">
        <v>1906</v>
      </c>
      <c r="P10381" t="s">
        <v>689</v>
      </c>
    </row>
    <row r="10382" spans="1:16" x14ac:dyDescent="0.25">
      <c r="A10382" t="s">
        <v>139</v>
      </c>
      <c r="B10382" t="s">
        <v>3850</v>
      </c>
      <c r="C10382" t="s">
        <v>12659</v>
      </c>
      <c r="D10382" t="s">
        <v>13577</v>
      </c>
      <c r="E10382" t="s">
        <v>20</v>
      </c>
      <c r="F10382" t="b">
        <v>0</v>
      </c>
      <c r="G10382" t="s">
        <v>23</v>
      </c>
      <c r="H10382" s="4">
        <v>45798.517013888893</v>
      </c>
      <c r="I10382" t="b">
        <v>0</v>
      </c>
      <c r="J10382" t="b">
        <v>1</v>
      </c>
      <c r="K10382" t="s">
        <v>24</v>
      </c>
      <c r="L10382" t="s">
        <v>36</v>
      </c>
      <c r="N10382">
        <v>14.00500011444092</v>
      </c>
      <c r="O10382" t="s">
        <v>12660</v>
      </c>
      <c r="P10382" t="s">
        <v>12661</v>
      </c>
    </row>
    <row r="10383" spans="1:16" x14ac:dyDescent="0.25">
      <c r="A10383" t="s">
        <v>139</v>
      </c>
      <c r="B10383" t="s">
        <v>5498</v>
      </c>
      <c r="C10383" t="s">
        <v>3441</v>
      </c>
      <c r="D10383" t="s">
        <v>2208</v>
      </c>
      <c r="E10383" t="s">
        <v>20</v>
      </c>
      <c r="F10383" t="b">
        <v>0</v>
      </c>
      <c r="G10383" t="s">
        <v>41</v>
      </c>
      <c r="H10383" s="4">
        <v>45798.541967592602</v>
      </c>
      <c r="I10383" t="b">
        <v>0</v>
      </c>
      <c r="J10383" t="b">
        <v>0</v>
      </c>
      <c r="K10383" t="s">
        <v>24</v>
      </c>
      <c r="L10383" t="s">
        <v>22</v>
      </c>
      <c r="M10383">
        <v>65000</v>
      </c>
      <c r="O10383" t="s">
        <v>13578</v>
      </c>
    </row>
    <row r="10384" spans="1:16" x14ac:dyDescent="0.25">
      <c r="A10384" t="s">
        <v>0</v>
      </c>
      <c r="B10384" t="s">
        <v>2923</v>
      </c>
      <c r="C10384" t="s">
        <v>94</v>
      </c>
      <c r="D10384" t="s">
        <v>3828</v>
      </c>
      <c r="E10384" t="s">
        <v>20</v>
      </c>
      <c r="F10384" t="b">
        <v>0</v>
      </c>
      <c r="G10384" t="s">
        <v>30</v>
      </c>
      <c r="H10384" s="4">
        <v>45798.542303240742</v>
      </c>
      <c r="I10384" t="b">
        <v>0</v>
      </c>
      <c r="J10384" t="b">
        <v>1</v>
      </c>
      <c r="K10384" t="s">
        <v>24</v>
      </c>
      <c r="L10384" t="s">
        <v>36</v>
      </c>
      <c r="N10384">
        <v>21</v>
      </c>
      <c r="O10384" t="s">
        <v>13579</v>
      </c>
      <c r="P10384" t="s">
        <v>280</v>
      </c>
    </row>
    <row r="10385" spans="1:16" x14ac:dyDescent="0.25">
      <c r="A10385" t="s">
        <v>139</v>
      </c>
      <c r="B10385" t="s">
        <v>13580</v>
      </c>
      <c r="C10385" t="s">
        <v>82</v>
      </c>
      <c r="D10385" t="s">
        <v>3973</v>
      </c>
      <c r="E10385" t="s">
        <v>20</v>
      </c>
      <c r="F10385" t="b">
        <v>0</v>
      </c>
      <c r="G10385" t="s">
        <v>27</v>
      </c>
      <c r="H10385" s="4">
        <v>45798.543275462973</v>
      </c>
      <c r="I10385" t="b">
        <v>0</v>
      </c>
      <c r="J10385" t="b">
        <v>1</v>
      </c>
      <c r="K10385" t="s">
        <v>24</v>
      </c>
      <c r="L10385" t="s">
        <v>22</v>
      </c>
      <c r="M10385">
        <v>160000</v>
      </c>
      <c r="O10385" t="s">
        <v>4535</v>
      </c>
      <c r="P10385" t="s">
        <v>3247</v>
      </c>
    </row>
    <row r="10386" spans="1:16" x14ac:dyDescent="0.25">
      <c r="A10386" t="s">
        <v>40</v>
      </c>
      <c r="B10386" t="s">
        <v>4534</v>
      </c>
      <c r="C10386" t="s">
        <v>283</v>
      </c>
      <c r="D10386" t="s">
        <v>3973</v>
      </c>
      <c r="E10386" t="s">
        <v>20</v>
      </c>
      <c r="F10386" t="b">
        <v>0</v>
      </c>
      <c r="G10386" t="s">
        <v>27</v>
      </c>
      <c r="H10386" s="4">
        <v>45798.54347222222</v>
      </c>
      <c r="I10386" t="b">
        <v>1</v>
      </c>
      <c r="J10386" t="b">
        <v>1</v>
      </c>
      <c r="K10386" t="s">
        <v>24</v>
      </c>
      <c r="L10386" t="s">
        <v>22</v>
      </c>
      <c r="M10386">
        <v>189500</v>
      </c>
      <c r="O10386" t="s">
        <v>4535</v>
      </c>
      <c r="P10386" t="s">
        <v>3371</v>
      </c>
    </row>
    <row r="10387" spans="1:16" x14ac:dyDescent="0.25">
      <c r="A10387" t="s">
        <v>40</v>
      </c>
      <c r="B10387" t="s">
        <v>7463</v>
      </c>
      <c r="C10387" t="s">
        <v>2701</v>
      </c>
      <c r="D10387" t="s">
        <v>3828</v>
      </c>
      <c r="E10387" t="s">
        <v>20</v>
      </c>
      <c r="F10387" t="b">
        <v>0</v>
      </c>
      <c r="G10387" t="s">
        <v>41</v>
      </c>
      <c r="H10387" s="4">
        <v>45798.543657407397</v>
      </c>
      <c r="I10387" t="b">
        <v>1</v>
      </c>
      <c r="J10387" t="b">
        <v>1</v>
      </c>
      <c r="K10387" t="s">
        <v>24</v>
      </c>
      <c r="L10387" t="s">
        <v>36</v>
      </c>
      <c r="N10387">
        <v>60</v>
      </c>
      <c r="O10387" t="s">
        <v>7464</v>
      </c>
      <c r="P10387" t="s">
        <v>7465</v>
      </c>
    </row>
    <row r="10388" spans="1:16" x14ac:dyDescent="0.25">
      <c r="A10388" t="s">
        <v>2</v>
      </c>
      <c r="B10388" t="s">
        <v>2</v>
      </c>
      <c r="C10388" t="s">
        <v>13581</v>
      </c>
      <c r="D10388" t="s">
        <v>3828</v>
      </c>
      <c r="E10388" t="s">
        <v>20</v>
      </c>
      <c r="F10388" t="b">
        <v>0</v>
      </c>
      <c r="G10388" t="s">
        <v>30</v>
      </c>
      <c r="H10388" s="4">
        <v>45798.544583333343</v>
      </c>
      <c r="I10388" t="b">
        <v>1</v>
      </c>
      <c r="J10388" t="b">
        <v>0</v>
      </c>
      <c r="K10388" t="s">
        <v>24</v>
      </c>
      <c r="L10388" t="s">
        <v>22</v>
      </c>
      <c r="M10388">
        <v>115000</v>
      </c>
      <c r="O10388" t="s">
        <v>13582</v>
      </c>
      <c r="P10388" t="s">
        <v>13583</v>
      </c>
    </row>
    <row r="10389" spans="1:16" x14ac:dyDescent="0.25">
      <c r="A10389" t="s">
        <v>2</v>
      </c>
      <c r="B10389" t="s">
        <v>195</v>
      </c>
      <c r="C10389" t="s">
        <v>1579</v>
      </c>
      <c r="D10389" t="s">
        <v>2208</v>
      </c>
      <c r="E10389" t="s">
        <v>20</v>
      </c>
      <c r="F10389" t="b">
        <v>0</v>
      </c>
      <c r="G10389" t="s">
        <v>41</v>
      </c>
      <c r="H10389" s="4">
        <v>45798.585324074083</v>
      </c>
      <c r="I10389" t="b">
        <v>0</v>
      </c>
      <c r="J10389" t="b">
        <v>0</v>
      </c>
      <c r="K10389" t="s">
        <v>24</v>
      </c>
      <c r="L10389" t="s">
        <v>36</v>
      </c>
      <c r="N10389">
        <v>70</v>
      </c>
      <c r="O10389" t="s">
        <v>2291</v>
      </c>
      <c r="P10389" t="s">
        <v>13584</v>
      </c>
    </row>
    <row r="10390" spans="1:16" x14ac:dyDescent="0.25">
      <c r="A10390" t="s">
        <v>25</v>
      </c>
      <c r="B10390" t="s">
        <v>2416</v>
      </c>
      <c r="C10390" t="s">
        <v>203</v>
      </c>
      <c r="D10390" t="s">
        <v>3828</v>
      </c>
      <c r="E10390" t="s">
        <v>51</v>
      </c>
      <c r="F10390" t="b">
        <v>0</v>
      </c>
      <c r="G10390" t="s">
        <v>23</v>
      </c>
      <c r="H10390" s="4">
        <v>45798.600335648152</v>
      </c>
      <c r="I10390" t="b">
        <v>1</v>
      </c>
      <c r="J10390" t="b">
        <v>0</v>
      </c>
      <c r="K10390" t="s">
        <v>24</v>
      </c>
      <c r="L10390" t="s">
        <v>36</v>
      </c>
      <c r="N10390">
        <v>57.5</v>
      </c>
      <c r="O10390" t="s">
        <v>13585</v>
      </c>
      <c r="P10390" t="s">
        <v>13586</v>
      </c>
    </row>
    <row r="10391" spans="1:16" x14ac:dyDescent="0.25">
      <c r="A10391" t="s">
        <v>0</v>
      </c>
      <c r="B10391" t="s">
        <v>13587</v>
      </c>
      <c r="C10391" t="s">
        <v>114</v>
      </c>
      <c r="D10391" t="s">
        <v>3600</v>
      </c>
      <c r="E10391" t="s">
        <v>51</v>
      </c>
      <c r="F10391" t="b">
        <v>0</v>
      </c>
      <c r="G10391" t="s">
        <v>27</v>
      </c>
      <c r="H10391" s="4">
        <v>45798.625092592592</v>
      </c>
      <c r="I10391" t="b">
        <v>0</v>
      </c>
      <c r="J10391" t="b">
        <v>0</v>
      </c>
      <c r="K10391" t="s">
        <v>24</v>
      </c>
      <c r="L10391" t="s">
        <v>36</v>
      </c>
      <c r="N10391">
        <v>75</v>
      </c>
      <c r="O10391" t="s">
        <v>13588</v>
      </c>
      <c r="P10391" t="s">
        <v>3236</v>
      </c>
    </row>
    <row r="10392" spans="1:16" x14ac:dyDescent="0.25">
      <c r="A10392" t="s">
        <v>89</v>
      </c>
      <c r="B10392" t="s">
        <v>13589</v>
      </c>
      <c r="C10392" t="s">
        <v>39</v>
      </c>
      <c r="D10392" t="s">
        <v>3973</v>
      </c>
      <c r="E10392" t="s">
        <v>51</v>
      </c>
      <c r="F10392" t="b">
        <v>1</v>
      </c>
      <c r="G10392" t="s">
        <v>41</v>
      </c>
      <c r="H10392" s="4">
        <v>45798.625324074077</v>
      </c>
      <c r="I10392" t="b">
        <v>1</v>
      </c>
      <c r="J10392" t="b">
        <v>0</v>
      </c>
      <c r="K10392" t="s">
        <v>24</v>
      </c>
      <c r="L10392" t="s">
        <v>36</v>
      </c>
      <c r="N10392">
        <v>46.5</v>
      </c>
      <c r="O10392" t="s">
        <v>4248</v>
      </c>
    </row>
    <row r="10393" spans="1:16" x14ac:dyDescent="0.25">
      <c r="A10393" t="s">
        <v>0</v>
      </c>
      <c r="B10393" t="s">
        <v>13590</v>
      </c>
      <c r="C10393" t="s">
        <v>143</v>
      </c>
      <c r="D10393" t="s">
        <v>2208</v>
      </c>
      <c r="E10393" t="s">
        <v>20</v>
      </c>
      <c r="F10393" t="b">
        <v>0</v>
      </c>
      <c r="G10393" t="s">
        <v>35</v>
      </c>
      <c r="H10393" s="4">
        <v>45798.625358796293</v>
      </c>
      <c r="I10393" t="b">
        <v>0</v>
      </c>
      <c r="J10393" t="b">
        <v>0</v>
      </c>
      <c r="K10393" t="s">
        <v>24</v>
      </c>
      <c r="L10393" t="s">
        <v>22</v>
      </c>
      <c r="M10393">
        <v>95000</v>
      </c>
      <c r="O10393" t="s">
        <v>1720</v>
      </c>
      <c r="P10393" t="s">
        <v>13591</v>
      </c>
    </row>
    <row r="10394" spans="1:16" x14ac:dyDescent="0.25">
      <c r="A10394" t="s">
        <v>0</v>
      </c>
      <c r="B10394" t="s">
        <v>0</v>
      </c>
      <c r="C10394" t="s">
        <v>2051</v>
      </c>
      <c r="D10394" t="s">
        <v>3973</v>
      </c>
      <c r="E10394" t="s">
        <v>20</v>
      </c>
      <c r="F10394" t="b">
        <v>0</v>
      </c>
      <c r="G10394" t="s">
        <v>52</v>
      </c>
      <c r="H10394" s="4">
        <v>45798.625740740739</v>
      </c>
      <c r="I10394" t="b">
        <v>0</v>
      </c>
      <c r="J10394" t="b">
        <v>0</v>
      </c>
      <c r="K10394" t="s">
        <v>24</v>
      </c>
      <c r="L10394" t="s">
        <v>36</v>
      </c>
      <c r="N10394">
        <v>37.5</v>
      </c>
      <c r="O10394" t="s">
        <v>279</v>
      </c>
      <c r="P10394" t="s">
        <v>12865</v>
      </c>
    </row>
    <row r="10395" spans="1:16" x14ac:dyDescent="0.25">
      <c r="A10395" t="s">
        <v>0</v>
      </c>
      <c r="B10395" t="s">
        <v>13592</v>
      </c>
      <c r="C10395" t="s">
        <v>2051</v>
      </c>
      <c r="D10395" t="s">
        <v>3973</v>
      </c>
      <c r="E10395" t="s">
        <v>20</v>
      </c>
      <c r="F10395" t="b">
        <v>0</v>
      </c>
      <c r="G10395" t="s">
        <v>52</v>
      </c>
      <c r="H10395" s="4">
        <v>45798.625798611109</v>
      </c>
      <c r="I10395" t="b">
        <v>0</v>
      </c>
      <c r="J10395" t="b">
        <v>0</v>
      </c>
      <c r="K10395" t="s">
        <v>24</v>
      </c>
      <c r="L10395" t="s">
        <v>22</v>
      </c>
      <c r="M10395">
        <v>120000</v>
      </c>
      <c r="O10395" t="s">
        <v>279</v>
      </c>
      <c r="P10395" t="s">
        <v>13593</v>
      </c>
    </row>
    <row r="10396" spans="1:16" x14ac:dyDescent="0.25">
      <c r="A10396" t="s">
        <v>2</v>
      </c>
      <c r="B10396" t="s">
        <v>195</v>
      </c>
      <c r="C10396" t="s">
        <v>977</v>
      </c>
      <c r="D10396" t="s">
        <v>3600</v>
      </c>
      <c r="E10396" t="s">
        <v>51</v>
      </c>
      <c r="F10396" t="b">
        <v>0</v>
      </c>
      <c r="G10396" t="s">
        <v>27</v>
      </c>
      <c r="H10396" s="4">
        <v>45798.626643518517</v>
      </c>
      <c r="I10396" t="b">
        <v>0</v>
      </c>
      <c r="J10396" t="b">
        <v>0</v>
      </c>
      <c r="K10396" t="s">
        <v>24</v>
      </c>
      <c r="L10396" t="s">
        <v>36</v>
      </c>
      <c r="N10396">
        <v>45</v>
      </c>
      <c r="O10396" t="s">
        <v>11706</v>
      </c>
      <c r="P10396" t="s">
        <v>13594</v>
      </c>
    </row>
    <row r="10397" spans="1:16" x14ac:dyDescent="0.25">
      <c r="A10397" t="s">
        <v>89</v>
      </c>
      <c r="B10397" t="s">
        <v>13595</v>
      </c>
      <c r="C10397" t="s">
        <v>13596</v>
      </c>
      <c r="D10397" t="s">
        <v>4035</v>
      </c>
      <c r="E10397" t="s">
        <v>20</v>
      </c>
      <c r="F10397" t="b">
        <v>0</v>
      </c>
      <c r="G10397" t="s">
        <v>158</v>
      </c>
      <c r="H10397" s="4">
        <v>45798.629421296297</v>
      </c>
      <c r="I10397" t="b">
        <v>1</v>
      </c>
      <c r="J10397" t="b">
        <v>0</v>
      </c>
      <c r="K10397" t="s">
        <v>158</v>
      </c>
      <c r="L10397" t="s">
        <v>22</v>
      </c>
      <c r="M10397">
        <v>137500</v>
      </c>
      <c r="O10397" t="s">
        <v>13597</v>
      </c>
      <c r="P10397" t="s">
        <v>5972</v>
      </c>
    </row>
    <row r="10398" spans="1:16" x14ac:dyDescent="0.25">
      <c r="A10398" t="s">
        <v>0</v>
      </c>
      <c r="B10398" t="s">
        <v>13598</v>
      </c>
      <c r="C10398" t="s">
        <v>114</v>
      </c>
      <c r="D10398" t="s">
        <v>3828</v>
      </c>
      <c r="E10398" t="s">
        <v>51</v>
      </c>
      <c r="F10398" t="b">
        <v>0</v>
      </c>
      <c r="G10398" t="s">
        <v>27</v>
      </c>
      <c r="H10398" s="4">
        <v>45798.666805555556</v>
      </c>
      <c r="I10398" t="b">
        <v>0</v>
      </c>
      <c r="J10398" t="b">
        <v>0</v>
      </c>
      <c r="K10398" t="s">
        <v>24</v>
      </c>
      <c r="L10398" t="s">
        <v>36</v>
      </c>
      <c r="N10398">
        <v>72.5</v>
      </c>
      <c r="O10398" t="s">
        <v>3343</v>
      </c>
      <c r="P10398" t="s">
        <v>3236</v>
      </c>
    </row>
    <row r="10399" spans="1:16" x14ac:dyDescent="0.25">
      <c r="A10399" t="s">
        <v>28</v>
      </c>
      <c r="B10399" t="s">
        <v>13599</v>
      </c>
      <c r="C10399" t="s">
        <v>332</v>
      </c>
      <c r="D10399" t="s">
        <v>3828</v>
      </c>
      <c r="E10399" t="s">
        <v>20</v>
      </c>
      <c r="F10399" t="b">
        <v>0</v>
      </c>
      <c r="G10399" t="s">
        <v>41</v>
      </c>
      <c r="H10399" s="4">
        <v>45798.667731481481</v>
      </c>
      <c r="I10399" t="b">
        <v>0</v>
      </c>
      <c r="J10399" t="b">
        <v>1</v>
      </c>
      <c r="K10399" t="s">
        <v>24</v>
      </c>
      <c r="L10399" t="s">
        <v>22</v>
      </c>
      <c r="M10399">
        <v>190000</v>
      </c>
      <c r="O10399" t="s">
        <v>13600</v>
      </c>
      <c r="P10399" t="s">
        <v>13601</v>
      </c>
    </row>
    <row r="10400" spans="1:16" x14ac:dyDescent="0.25">
      <c r="A10400" t="s">
        <v>28</v>
      </c>
      <c r="B10400" t="s">
        <v>13602</v>
      </c>
      <c r="C10400" t="s">
        <v>332</v>
      </c>
      <c r="D10400" t="s">
        <v>3828</v>
      </c>
      <c r="E10400" t="s">
        <v>20</v>
      </c>
      <c r="F10400" t="b">
        <v>0</v>
      </c>
      <c r="G10400" t="s">
        <v>41</v>
      </c>
      <c r="H10400" s="4">
        <v>45798.667731481481</v>
      </c>
      <c r="I10400" t="b">
        <v>0</v>
      </c>
      <c r="J10400" t="b">
        <v>1</v>
      </c>
      <c r="K10400" t="s">
        <v>24</v>
      </c>
      <c r="L10400" t="s">
        <v>22</v>
      </c>
      <c r="M10400">
        <v>285000</v>
      </c>
      <c r="O10400" t="s">
        <v>13600</v>
      </c>
      <c r="P10400" t="s">
        <v>13603</v>
      </c>
    </row>
    <row r="10401" spans="1:16" x14ac:dyDescent="0.25">
      <c r="A10401" t="s">
        <v>28</v>
      </c>
      <c r="B10401" t="s">
        <v>3151</v>
      </c>
      <c r="C10401" t="s">
        <v>39</v>
      </c>
      <c r="D10401" t="s">
        <v>7658</v>
      </c>
      <c r="E10401" t="s">
        <v>20</v>
      </c>
      <c r="F10401" t="b">
        <v>1</v>
      </c>
      <c r="G10401" t="s">
        <v>1441</v>
      </c>
      <c r="H10401" s="4">
        <v>45798.671585648153</v>
      </c>
      <c r="I10401" t="b">
        <v>0</v>
      </c>
      <c r="J10401" t="b">
        <v>0</v>
      </c>
      <c r="K10401" t="s">
        <v>1441</v>
      </c>
      <c r="L10401" t="s">
        <v>22</v>
      </c>
      <c r="M10401">
        <v>125000</v>
      </c>
      <c r="O10401" t="s">
        <v>13604</v>
      </c>
      <c r="P10401" t="s">
        <v>13605</v>
      </c>
    </row>
    <row r="10402" spans="1:16" x14ac:dyDescent="0.25">
      <c r="A10402" t="s">
        <v>0</v>
      </c>
      <c r="B10402" t="s">
        <v>103</v>
      </c>
      <c r="C10402" t="s">
        <v>203</v>
      </c>
      <c r="D10402" t="s">
        <v>3973</v>
      </c>
      <c r="E10402" t="s">
        <v>20</v>
      </c>
      <c r="F10402" t="b">
        <v>0</v>
      </c>
      <c r="G10402" t="s">
        <v>23</v>
      </c>
      <c r="H10402" s="4">
        <v>45798.683668981481</v>
      </c>
      <c r="I10402" t="b">
        <v>0</v>
      </c>
      <c r="J10402" t="b">
        <v>0</v>
      </c>
      <c r="K10402" t="s">
        <v>24</v>
      </c>
      <c r="L10402" t="s">
        <v>22</v>
      </c>
      <c r="M10402">
        <v>70000</v>
      </c>
      <c r="O10402" t="s">
        <v>803</v>
      </c>
      <c r="P10402" t="s">
        <v>9361</v>
      </c>
    </row>
    <row r="10403" spans="1:16" x14ac:dyDescent="0.25">
      <c r="A10403" t="s">
        <v>0</v>
      </c>
      <c r="B10403" t="s">
        <v>13606</v>
      </c>
      <c r="C10403" t="s">
        <v>3481</v>
      </c>
      <c r="D10403" t="s">
        <v>3973</v>
      </c>
      <c r="E10403" t="s">
        <v>51</v>
      </c>
      <c r="F10403" t="b">
        <v>0</v>
      </c>
      <c r="G10403" t="s">
        <v>41</v>
      </c>
      <c r="H10403" s="4">
        <v>45798.708634259259</v>
      </c>
      <c r="I10403" t="b">
        <v>1</v>
      </c>
      <c r="J10403" t="b">
        <v>0</v>
      </c>
      <c r="K10403" t="s">
        <v>24</v>
      </c>
      <c r="L10403" t="s">
        <v>36</v>
      </c>
      <c r="N10403">
        <v>26.5</v>
      </c>
      <c r="O10403" t="s">
        <v>13607</v>
      </c>
      <c r="P10403" t="s">
        <v>2149</v>
      </c>
    </row>
    <row r="10404" spans="1:16" x14ac:dyDescent="0.25">
      <c r="A10404" t="s">
        <v>0</v>
      </c>
      <c r="B10404" t="s">
        <v>13608</v>
      </c>
      <c r="C10404" t="s">
        <v>122</v>
      </c>
      <c r="D10404" t="s">
        <v>3973</v>
      </c>
      <c r="E10404" t="s">
        <v>51</v>
      </c>
      <c r="F10404" t="b">
        <v>0</v>
      </c>
      <c r="G10404" t="s">
        <v>52</v>
      </c>
      <c r="H10404" s="4">
        <v>45798.709166666667</v>
      </c>
      <c r="I10404" t="b">
        <v>0</v>
      </c>
      <c r="J10404" t="b">
        <v>0</v>
      </c>
      <c r="K10404" t="s">
        <v>24</v>
      </c>
      <c r="L10404" t="s">
        <v>36</v>
      </c>
      <c r="N10404">
        <v>32.5</v>
      </c>
      <c r="O10404" t="s">
        <v>13609</v>
      </c>
      <c r="P10404" t="s">
        <v>204</v>
      </c>
    </row>
    <row r="10405" spans="1:16" x14ac:dyDescent="0.25">
      <c r="A10405" t="s">
        <v>19</v>
      </c>
      <c r="B10405" t="s">
        <v>19</v>
      </c>
      <c r="C10405" t="s">
        <v>1393</v>
      </c>
      <c r="D10405" t="s">
        <v>3973</v>
      </c>
      <c r="E10405" t="s">
        <v>20</v>
      </c>
      <c r="F10405" t="b">
        <v>0</v>
      </c>
      <c r="G10405" t="s">
        <v>41</v>
      </c>
      <c r="H10405" s="4">
        <v>45798.709398148138</v>
      </c>
      <c r="I10405" t="b">
        <v>0</v>
      </c>
      <c r="J10405" t="b">
        <v>1</v>
      </c>
      <c r="K10405" t="s">
        <v>24</v>
      </c>
      <c r="L10405" t="s">
        <v>22</v>
      </c>
      <c r="M10405">
        <v>195000</v>
      </c>
      <c r="O10405" t="s">
        <v>131</v>
      </c>
      <c r="P10405" t="s">
        <v>13610</v>
      </c>
    </row>
    <row r="10406" spans="1:16" x14ac:dyDescent="0.25">
      <c r="A10406" t="s">
        <v>2</v>
      </c>
      <c r="B10406" t="s">
        <v>132</v>
      </c>
      <c r="C10406" t="s">
        <v>1292</v>
      </c>
      <c r="D10406" t="s">
        <v>3828</v>
      </c>
      <c r="E10406" t="s">
        <v>20</v>
      </c>
      <c r="F10406" t="b">
        <v>0</v>
      </c>
      <c r="G10406" t="s">
        <v>27</v>
      </c>
      <c r="H10406" s="4">
        <v>45798.709953703707</v>
      </c>
      <c r="I10406" t="b">
        <v>0</v>
      </c>
      <c r="J10406" t="b">
        <v>1</v>
      </c>
      <c r="K10406" t="s">
        <v>24</v>
      </c>
      <c r="L10406" t="s">
        <v>22</v>
      </c>
      <c r="M10406">
        <v>119850</v>
      </c>
      <c r="O10406" t="s">
        <v>6172</v>
      </c>
      <c r="P10406" t="s">
        <v>4707</v>
      </c>
    </row>
    <row r="10407" spans="1:16" x14ac:dyDescent="0.25">
      <c r="A10407" t="s">
        <v>2</v>
      </c>
      <c r="B10407" t="s">
        <v>13611</v>
      </c>
      <c r="C10407" t="s">
        <v>622</v>
      </c>
      <c r="D10407" t="s">
        <v>3973</v>
      </c>
      <c r="E10407" t="s">
        <v>51</v>
      </c>
      <c r="F10407" t="b">
        <v>0</v>
      </c>
      <c r="G10407" t="s">
        <v>27</v>
      </c>
      <c r="H10407" s="4">
        <v>45798.710081018522</v>
      </c>
      <c r="I10407" t="b">
        <v>1</v>
      </c>
      <c r="J10407" t="b">
        <v>0</v>
      </c>
      <c r="K10407" t="s">
        <v>24</v>
      </c>
      <c r="L10407" t="s">
        <v>36</v>
      </c>
      <c r="N10407">
        <v>67.5</v>
      </c>
      <c r="O10407" t="s">
        <v>741</v>
      </c>
      <c r="P10407" t="s">
        <v>1615</v>
      </c>
    </row>
    <row r="10408" spans="1:16" x14ac:dyDescent="0.25">
      <c r="A10408" t="s">
        <v>2</v>
      </c>
      <c r="B10408" t="s">
        <v>307</v>
      </c>
      <c r="C10408" t="s">
        <v>12743</v>
      </c>
      <c r="D10408" t="s">
        <v>3973</v>
      </c>
      <c r="E10408" t="s">
        <v>631</v>
      </c>
      <c r="F10408" t="b">
        <v>0</v>
      </c>
      <c r="G10408" t="s">
        <v>27</v>
      </c>
      <c r="H10408" s="4">
        <v>45798.710185185177</v>
      </c>
      <c r="I10408" t="b">
        <v>0</v>
      </c>
      <c r="J10408" t="b">
        <v>1</v>
      </c>
      <c r="K10408" t="s">
        <v>24</v>
      </c>
      <c r="L10408" t="s">
        <v>36</v>
      </c>
      <c r="N10408">
        <v>51.229999542236328</v>
      </c>
      <c r="O10408" t="s">
        <v>59</v>
      </c>
      <c r="P10408" t="s">
        <v>137</v>
      </c>
    </row>
    <row r="10409" spans="1:16" x14ac:dyDescent="0.25">
      <c r="A10409" t="s">
        <v>2</v>
      </c>
      <c r="B10409" t="s">
        <v>307</v>
      </c>
      <c r="C10409" t="s">
        <v>2340</v>
      </c>
      <c r="D10409" t="s">
        <v>3828</v>
      </c>
      <c r="E10409" t="s">
        <v>51</v>
      </c>
      <c r="F10409" t="b">
        <v>0</v>
      </c>
      <c r="G10409" t="s">
        <v>35</v>
      </c>
      <c r="H10409" s="4">
        <v>45798.710798611108</v>
      </c>
      <c r="I10409" t="b">
        <v>1</v>
      </c>
      <c r="J10409" t="b">
        <v>0</v>
      </c>
      <c r="K10409" t="s">
        <v>24</v>
      </c>
      <c r="L10409" t="s">
        <v>36</v>
      </c>
      <c r="N10409">
        <v>57.5</v>
      </c>
      <c r="O10409" t="s">
        <v>13612</v>
      </c>
      <c r="P10409" t="s">
        <v>2578</v>
      </c>
    </row>
    <row r="10410" spans="1:16" x14ac:dyDescent="0.25">
      <c r="A10410" t="s">
        <v>2</v>
      </c>
      <c r="B10410" t="s">
        <v>1145</v>
      </c>
      <c r="C10410" t="s">
        <v>306</v>
      </c>
      <c r="D10410" t="s">
        <v>3600</v>
      </c>
      <c r="E10410" t="s">
        <v>20</v>
      </c>
      <c r="F10410" t="b">
        <v>0</v>
      </c>
      <c r="G10410" t="s">
        <v>27</v>
      </c>
      <c r="H10410" s="4">
        <v>45798.751620370371</v>
      </c>
      <c r="I10410" t="b">
        <v>1</v>
      </c>
      <c r="J10410" t="b">
        <v>0</v>
      </c>
      <c r="K10410" t="s">
        <v>24</v>
      </c>
      <c r="L10410" t="s">
        <v>22</v>
      </c>
      <c r="M10410">
        <v>70000</v>
      </c>
      <c r="O10410" t="s">
        <v>95</v>
      </c>
      <c r="P10410" t="s">
        <v>13613</v>
      </c>
    </row>
    <row r="10411" spans="1:16" x14ac:dyDescent="0.25">
      <c r="A10411" t="s">
        <v>2</v>
      </c>
      <c r="B10411" t="s">
        <v>13614</v>
      </c>
      <c r="C10411" t="s">
        <v>2340</v>
      </c>
      <c r="D10411" t="s">
        <v>3973</v>
      </c>
      <c r="E10411" t="s">
        <v>20</v>
      </c>
      <c r="F10411" t="b">
        <v>0</v>
      </c>
      <c r="G10411" t="s">
        <v>41</v>
      </c>
      <c r="H10411" s="4">
        <v>45798.752071759263</v>
      </c>
      <c r="I10411" t="b">
        <v>0</v>
      </c>
      <c r="J10411" t="b">
        <v>0</v>
      </c>
      <c r="K10411" t="s">
        <v>24</v>
      </c>
      <c r="L10411" t="s">
        <v>36</v>
      </c>
      <c r="N10411">
        <v>65</v>
      </c>
      <c r="O10411" t="s">
        <v>200</v>
      </c>
      <c r="P10411" t="s">
        <v>2589</v>
      </c>
    </row>
    <row r="10412" spans="1:16" x14ac:dyDescent="0.25">
      <c r="A10412" t="s">
        <v>19</v>
      </c>
      <c r="B10412" t="s">
        <v>19</v>
      </c>
      <c r="C10412" t="s">
        <v>1593</v>
      </c>
      <c r="D10412" t="s">
        <v>3828</v>
      </c>
      <c r="E10412" t="s">
        <v>20</v>
      </c>
      <c r="F10412" t="b">
        <v>0</v>
      </c>
      <c r="G10412" t="s">
        <v>30</v>
      </c>
      <c r="H10412" s="4">
        <v>45798.793032407397</v>
      </c>
      <c r="I10412" t="b">
        <v>0</v>
      </c>
      <c r="J10412" t="b">
        <v>1</v>
      </c>
      <c r="K10412" t="s">
        <v>24</v>
      </c>
      <c r="L10412" t="s">
        <v>22</v>
      </c>
      <c r="M10412">
        <v>143087.5</v>
      </c>
      <c r="O10412" t="s">
        <v>7272</v>
      </c>
      <c r="P10412" t="s">
        <v>1825</v>
      </c>
    </row>
    <row r="10413" spans="1:16" x14ac:dyDescent="0.25">
      <c r="A10413" t="s">
        <v>0</v>
      </c>
      <c r="B10413" t="s">
        <v>257</v>
      </c>
      <c r="C10413" t="s">
        <v>114</v>
      </c>
      <c r="D10413" t="s">
        <v>3828</v>
      </c>
      <c r="E10413" t="s">
        <v>20</v>
      </c>
      <c r="F10413" t="b">
        <v>0</v>
      </c>
      <c r="G10413" t="s">
        <v>27</v>
      </c>
      <c r="H10413" s="4">
        <v>45798.833460648151</v>
      </c>
      <c r="I10413" t="b">
        <v>0</v>
      </c>
      <c r="J10413" t="b">
        <v>1</v>
      </c>
      <c r="K10413" t="s">
        <v>24</v>
      </c>
      <c r="L10413" t="s">
        <v>22</v>
      </c>
      <c r="M10413">
        <v>117965</v>
      </c>
      <c r="O10413" t="s">
        <v>13615</v>
      </c>
      <c r="P10413" t="s">
        <v>2439</v>
      </c>
    </row>
    <row r="10414" spans="1:16" x14ac:dyDescent="0.25">
      <c r="A10414" t="s">
        <v>0</v>
      </c>
      <c r="B10414" t="s">
        <v>1632</v>
      </c>
      <c r="C10414" t="s">
        <v>316</v>
      </c>
      <c r="D10414" t="s">
        <v>2208</v>
      </c>
      <c r="E10414" t="s">
        <v>51</v>
      </c>
      <c r="F10414" t="b">
        <v>0</v>
      </c>
      <c r="G10414" t="s">
        <v>35</v>
      </c>
      <c r="H10414" s="4">
        <v>45798.833749999998</v>
      </c>
      <c r="I10414" t="b">
        <v>1</v>
      </c>
      <c r="J10414" t="b">
        <v>0</v>
      </c>
      <c r="K10414" t="s">
        <v>24</v>
      </c>
      <c r="L10414" t="s">
        <v>36</v>
      </c>
      <c r="N10414">
        <v>16.5</v>
      </c>
      <c r="O10414" t="s">
        <v>13616</v>
      </c>
    </row>
    <row r="10415" spans="1:16" x14ac:dyDescent="0.25">
      <c r="A10415" t="s">
        <v>89</v>
      </c>
      <c r="B10415" t="s">
        <v>4460</v>
      </c>
      <c r="C10415" t="s">
        <v>192</v>
      </c>
      <c r="D10415" t="s">
        <v>3973</v>
      </c>
      <c r="E10415" t="s">
        <v>51</v>
      </c>
      <c r="F10415" t="b">
        <v>0</v>
      </c>
      <c r="G10415" t="s">
        <v>52</v>
      </c>
      <c r="H10415" s="4">
        <v>45798.834166666667</v>
      </c>
      <c r="I10415" t="b">
        <v>1</v>
      </c>
      <c r="J10415" t="b">
        <v>1</v>
      </c>
      <c r="K10415" t="s">
        <v>24</v>
      </c>
      <c r="L10415" t="s">
        <v>22</v>
      </c>
      <c r="M10415">
        <v>70000</v>
      </c>
      <c r="O10415" t="s">
        <v>81</v>
      </c>
      <c r="P10415" t="s">
        <v>13617</v>
      </c>
    </row>
    <row r="10416" spans="1:16" x14ac:dyDescent="0.25">
      <c r="A10416" t="s">
        <v>0</v>
      </c>
      <c r="B10416" t="s">
        <v>13618</v>
      </c>
      <c r="C10416" t="s">
        <v>203</v>
      </c>
      <c r="D10416" t="s">
        <v>2532</v>
      </c>
      <c r="E10416" t="s">
        <v>20</v>
      </c>
      <c r="F10416" t="b">
        <v>0</v>
      </c>
      <c r="G10416" t="s">
        <v>23</v>
      </c>
      <c r="H10416" s="4">
        <v>45798.850185185183</v>
      </c>
      <c r="I10416" t="b">
        <v>0</v>
      </c>
      <c r="J10416" t="b">
        <v>1</v>
      </c>
      <c r="K10416" t="s">
        <v>24</v>
      </c>
      <c r="L10416" t="s">
        <v>22</v>
      </c>
      <c r="M10416">
        <v>72956</v>
      </c>
      <c r="O10416" t="s">
        <v>2814</v>
      </c>
    </row>
    <row r="10417" spans="1:16" x14ac:dyDescent="0.25">
      <c r="A10417" t="s">
        <v>0</v>
      </c>
      <c r="B10417" t="s">
        <v>13619</v>
      </c>
      <c r="C10417" t="s">
        <v>977</v>
      </c>
      <c r="D10417" t="s">
        <v>3828</v>
      </c>
      <c r="E10417" t="s">
        <v>20</v>
      </c>
      <c r="F10417" t="b">
        <v>0</v>
      </c>
      <c r="G10417" t="s">
        <v>35</v>
      </c>
      <c r="H10417" s="4">
        <v>45798.875416666669</v>
      </c>
      <c r="I10417" t="b">
        <v>0</v>
      </c>
      <c r="J10417" t="b">
        <v>1</v>
      </c>
      <c r="K10417" t="s">
        <v>24</v>
      </c>
      <c r="L10417" t="s">
        <v>22</v>
      </c>
      <c r="M10417">
        <v>102500</v>
      </c>
      <c r="O10417" t="s">
        <v>13620</v>
      </c>
      <c r="P10417" t="s">
        <v>13621</v>
      </c>
    </row>
    <row r="10418" spans="1:16" x14ac:dyDescent="0.25">
      <c r="A10418" t="s">
        <v>0</v>
      </c>
      <c r="B10418" t="s">
        <v>3826</v>
      </c>
      <c r="C10418" t="s">
        <v>2765</v>
      </c>
      <c r="D10418" t="s">
        <v>3973</v>
      </c>
      <c r="E10418" t="s">
        <v>51</v>
      </c>
      <c r="F10418" t="b">
        <v>0</v>
      </c>
      <c r="G10418" t="s">
        <v>52</v>
      </c>
      <c r="H10418" s="4">
        <v>45798.875798611109</v>
      </c>
      <c r="I10418" t="b">
        <v>0</v>
      </c>
      <c r="J10418" t="b">
        <v>0</v>
      </c>
      <c r="K10418" t="s">
        <v>24</v>
      </c>
      <c r="L10418" t="s">
        <v>36</v>
      </c>
      <c r="N10418">
        <v>25</v>
      </c>
      <c r="O10418" t="s">
        <v>272</v>
      </c>
      <c r="P10418" t="s">
        <v>2422</v>
      </c>
    </row>
    <row r="10419" spans="1:16" x14ac:dyDescent="0.25">
      <c r="A10419" t="s">
        <v>2</v>
      </c>
      <c r="B10419" t="s">
        <v>307</v>
      </c>
      <c r="C10419" t="s">
        <v>908</v>
      </c>
      <c r="D10419" t="s">
        <v>3600</v>
      </c>
      <c r="E10419" t="s">
        <v>51</v>
      </c>
      <c r="F10419" t="b">
        <v>0</v>
      </c>
      <c r="G10419" t="s">
        <v>27</v>
      </c>
      <c r="H10419" s="4">
        <v>45798.876608796287</v>
      </c>
      <c r="I10419" t="b">
        <v>0</v>
      </c>
      <c r="J10419" t="b">
        <v>1</v>
      </c>
      <c r="K10419" t="s">
        <v>24</v>
      </c>
      <c r="L10419" t="s">
        <v>36</v>
      </c>
      <c r="N10419">
        <v>60</v>
      </c>
      <c r="O10419" t="s">
        <v>2962</v>
      </c>
      <c r="P10419" t="s">
        <v>13622</v>
      </c>
    </row>
    <row r="10420" spans="1:16" x14ac:dyDescent="0.25">
      <c r="A10420" t="s">
        <v>139</v>
      </c>
      <c r="B10420" t="s">
        <v>2126</v>
      </c>
      <c r="C10420" t="s">
        <v>13623</v>
      </c>
      <c r="D10420" t="s">
        <v>3828</v>
      </c>
      <c r="E10420" t="s">
        <v>20</v>
      </c>
      <c r="F10420" t="b">
        <v>0</v>
      </c>
      <c r="G10420" t="s">
        <v>23</v>
      </c>
      <c r="H10420" s="4">
        <v>45798.89203703704</v>
      </c>
      <c r="I10420" t="b">
        <v>0</v>
      </c>
      <c r="J10420" t="b">
        <v>1</v>
      </c>
      <c r="K10420" t="s">
        <v>24</v>
      </c>
      <c r="L10420" t="s">
        <v>36</v>
      </c>
      <c r="N10420">
        <v>19.5</v>
      </c>
      <c r="O10420" t="s">
        <v>13624</v>
      </c>
      <c r="P10420" t="s">
        <v>2014</v>
      </c>
    </row>
    <row r="10421" spans="1:16" x14ac:dyDescent="0.25">
      <c r="A10421" t="s">
        <v>25</v>
      </c>
      <c r="B10421" t="s">
        <v>13625</v>
      </c>
      <c r="C10421" t="s">
        <v>848</v>
      </c>
      <c r="D10421" t="s">
        <v>3973</v>
      </c>
      <c r="E10421" t="s">
        <v>20</v>
      </c>
      <c r="F10421" t="b">
        <v>0</v>
      </c>
      <c r="G10421" t="s">
        <v>52</v>
      </c>
      <c r="H10421" s="4">
        <v>45798.917407407411</v>
      </c>
      <c r="I10421" t="b">
        <v>0</v>
      </c>
      <c r="J10421" t="b">
        <v>1</v>
      </c>
      <c r="K10421" t="s">
        <v>24</v>
      </c>
      <c r="L10421" t="s">
        <v>22</v>
      </c>
      <c r="M10421">
        <v>127500</v>
      </c>
      <c r="O10421" t="s">
        <v>13626</v>
      </c>
      <c r="P10421" t="s">
        <v>1057</v>
      </c>
    </row>
    <row r="10422" spans="1:16" x14ac:dyDescent="0.25">
      <c r="A10422" t="s">
        <v>1</v>
      </c>
      <c r="B10422" t="s">
        <v>13627</v>
      </c>
      <c r="C10422" t="s">
        <v>39</v>
      </c>
      <c r="D10422" t="s">
        <v>3973</v>
      </c>
      <c r="E10422" t="s">
        <v>51</v>
      </c>
      <c r="F10422" t="b">
        <v>1</v>
      </c>
      <c r="G10422" t="s">
        <v>30</v>
      </c>
      <c r="H10422" s="4">
        <v>45798.918032407397</v>
      </c>
      <c r="I10422" t="b">
        <v>0</v>
      </c>
      <c r="J10422" t="b">
        <v>0</v>
      </c>
      <c r="K10422" t="s">
        <v>24</v>
      </c>
      <c r="L10422" t="s">
        <v>36</v>
      </c>
      <c r="N10422">
        <v>67.5</v>
      </c>
      <c r="O10422" t="s">
        <v>1961</v>
      </c>
      <c r="P10422" t="s">
        <v>207</v>
      </c>
    </row>
    <row r="10423" spans="1:16" x14ac:dyDescent="0.25">
      <c r="A10423" t="s">
        <v>0</v>
      </c>
      <c r="B10423" t="s">
        <v>13628</v>
      </c>
      <c r="C10423" t="s">
        <v>481</v>
      </c>
      <c r="D10423" t="s">
        <v>3957</v>
      </c>
      <c r="E10423" t="s">
        <v>34</v>
      </c>
      <c r="F10423" t="b">
        <v>0</v>
      </c>
      <c r="G10423" t="s">
        <v>27</v>
      </c>
      <c r="H10423" s="4">
        <v>45798.958437499998</v>
      </c>
      <c r="I10423" t="b">
        <v>1</v>
      </c>
      <c r="J10423" t="b">
        <v>1</v>
      </c>
      <c r="K10423" t="s">
        <v>24</v>
      </c>
      <c r="L10423" t="s">
        <v>36</v>
      </c>
      <c r="N10423">
        <v>46.255001068115227</v>
      </c>
      <c r="O10423" t="s">
        <v>13629</v>
      </c>
      <c r="P10423" t="s">
        <v>13630</v>
      </c>
    </row>
    <row r="10424" spans="1:16" x14ac:dyDescent="0.25">
      <c r="A10424" t="s">
        <v>0</v>
      </c>
      <c r="B10424" t="s">
        <v>13631</v>
      </c>
      <c r="C10424" t="s">
        <v>3616</v>
      </c>
      <c r="D10424" t="s">
        <v>2208</v>
      </c>
      <c r="E10424" t="s">
        <v>20</v>
      </c>
      <c r="F10424" t="b">
        <v>0</v>
      </c>
      <c r="G10424" t="s">
        <v>27</v>
      </c>
      <c r="H10424" s="4">
        <v>45798.958460648151</v>
      </c>
      <c r="I10424" t="b">
        <v>0</v>
      </c>
      <c r="J10424" t="b">
        <v>1</v>
      </c>
      <c r="K10424" t="s">
        <v>24</v>
      </c>
      <c r="L10424" t="s">
        <v>36</v>
      </c>
      <c r="N10424">
        <v>36</v>
      </c>
      <c r="O10424" t="s">
        <v>2425</v>
      </c>
      <c r="P10424" t="s">
        <v>280</v>
      </c>
    </row>
    <row r="10425" spans="1:16" x14ac:dyDescent="0.25">
      <c r="A10425" t="s">
        <v>0</v>
      </c>
      <c r="B10425" t="s">
        <v>257</v>
      </c>
      <c r="C10425" t="s">
        <v>236</v>
      </c>
      <c r="D10425" t="s">
        <v>3973</v>
      </c>
      <c r="E10425" t="s">
        <v>20</v>
      </c>
      <c r="F10425" t="b">
        <v>0</v>
      </c>
      <c r="G10425" t="s">
        <v>27</v>
      </c>
      <c r="H10425" s="4">
        <v>45798.958472222221</v>
      </c>
      <c r="I10425" t="b">
        <v>0</v>
      </c>
      <c r="J10425" t="b">
        <v>1</v>
      </c>
      <c r="K10425" t="s">
        <v>24</v>
      </c>
      <c r="L10425" t="s">
        <v>22</v>
      </c>
      <c r="M10425">
        <v>119500</v>
      </c>
      <c r="O10425" t="s">
        <v>1126</v>
      </c>
      <c r="P10425" t="s">
        <v>2170</v>
      </c>
    </row>
    <row r="10426" spans="1:16" x14ac:dyDescent="0.25">
      <c r="A10426" t="s">
        <v>2</v>
      </c>
      <c r="B10426" t="s">
        <v>13632</v>
      </c>
      <c r="C10426" t="s">
        <v>808</v>
      </c>
      <c r="D10426" t="s">
        <v>3973</v>
      </c>
      <c r="E10426" t="s">
        <v>20</v>
      </c>
      <c r="F10426" t="b">
        <v>0</v>
      </c>
      <c r="G10426" t="s">
        <v>27</v>
      </c>
      <c r="H10426" s="4">
        <v>45798.960023148153</v>
      </c>
      <c r="I10426" t="b">
        <v>0</v>
      </c>
      <c r="J10426" t="b">
        <v>1</v>
      </c>
      <c r="K10426" t="s">
        <v>24</v>
      </c>
      <c r="L10426" t="s">
        <v>22</v>
      </c>
      <c r="M10426">
        <v>122500</v>
      </c>
      <c r="O10426" t="s">
        <v>13633</v>
      </c>
      <c r="P10426" t="s">
        <v>13634</v>
      </c>
    </row>
    <row r="10427" spans="1:16" x14ac:dyDescent="0.25">
      <c r="A10427" t="s">
        <v>40</v>
      </c>
      <c r="B10427" t="s">
        <v>40</v>
      </c>
      <c r="C10427" t="s">
        <v>774</v>
      </c>
      <c r="D10427" t="s">
        <v>3973</v>
      </c>
      <c r="E10427" t="s">
        <v>20</v>
      </c>
      <c r="F10427" t="b">
        <v>0</v>
      </c>
      <c r="G10427" t="s">
        <v>27</v>
      </c>
      <c r="H10427" s="4">
        <v>45798.960069444453</v>
      </c>
      <c r="I10427" t="b">
        <v>0</v>
      </c>
      <c r="J10427" t="b">
        <v>1</v>
      </c>
      <c r="K10427" t="s">
        <v>24</v>
      </c>
      <c r="L10427" t="s">
        <v>22</v>
      </c>
      <c r="M10427">
        <v>187500</v>
      </c>
      <c r="O10427" t="s">
        <v>1795</v>
      </c>
      <c r="P10427" t="s">
        <v>13635</v>
      </c>
    </row>
    <row r="10428" spans="1:16" x14ac:dyDescent="0.25">
      <c r="A10428" t="s">
        <v>0</v>
      </c>
      <c r="B10428" t="s">
        <v>13636</v>
      </c>
      <c r="C10428" t="s">
        <v>1077</v>
      </c>
      <c r="D10428" t="s">
        <v>5831</v>
      </c>
      <c r="E10428" t="s">
        <v>20</v>
      </c>
      <c r="F10428" t="b">
        <v>0</v>
      </c>
      <c r="G10428" t="s">
        <v>41</v>
      </c>
      <c r="H10428" s="4">
        <v>45799.000254629631</v>
      </c>
      <c r="I10428" t="b">
        <v>0</v>
      </c>
      <c r="J10428" t="b">
        <v>0</v>
      </c>
      <c r="K10428" t="s">
        <v>24</v>
      </c>
      <c r="L10428" t="s">
        <v>22</v>
      </c>
      <c r="M10428">
        <v>87500</v>
      </c>
      <c r="O10428" t="s">
        <v>13637</v>
      </c>
      <c r="P10428" t="s">
        <v>13638</v>
      </c>
    </row>
    <row r="10429" spans="1:16" x14ac:dyDescent="0.25">
      <c r="A10429" t="s">
        <v>139</v>
      </c>
      <c r="B10429" t="s">
        <v>13639</v>
      </c>
      <c r="C10429" t="s">
        <v>49</v>
      </c>
      <c r="D10429" t="s">
        <v>2208</v>
      </c>
      <c r="E10429" t="s">
        <v>20</v>
      </c>
      <c r="F10429" t="b">
        <v>0</v>
      </c>
      <c r="G10429" t="s">
        <v>41</v>
      </c>
      <c r="H10429" s="4">
        <v>45799.000300925924</v>
      </c>
      <c r="I10429" t="b">
        <v>0</v>
      </c>
      <c r="J10429" t="b">
        <v>1</v>
      </c>
      <c r="K10429" t="s">
        <v>24</v>
      </c>
      <c r="L10429" t="s">
        <v>22</v>
      </c>
      <c r="M10429">
        <v>56491</v>
      </c>
      <c r="O10429" t="s">
        <v>13640</v>
      </c>
      <c r="P10429" t="s">
        <v>204</v>
      </c>
    </row>
    <row r="10430" spans="1:16" x14ac:dyDescent="0.25">
      <c r="A10430" t="s">
        <v>1</v>
      </c>
      <c r="B10430" t="s">
        <v>13641</v>
      </c>
      <c r="C10430" t="s">
        <v>151</v>
      </c>
      <c r="D10430" t="s">
        <v>4014</v>
      </c>
      <c r="E10430" t="s">
        <v>20</v>
      </c>
      <c r="F10430" t="b">
        <v>0</v>
      </c>
      <c r="G10430" t="s">
        <v>30</v>
      </c>
      <c r="H10430" s="4">
        <v>45799.000636574077</v>
      </c>
      <c r="I10430" t="b">
        <v>0</v>
      </c>
      <c r="J10430" t="b">
        <v>1</v>
      </c>
      <c r="K10430" t="s">
        <v>24</v>
      </c>
      <c r="L10430" t="s">
        <v>22</v>
      </c>
      <c r="M10430">
        <v>72500</v>
      </c>
      <c r="O10430" t="s">
        <v>13642</v>
      </c>
      <c r="P10430" t="s">
        <v>3369</v>
      </c>
    </row>
    <row r="10431" spans="1:16" x14ac:dyDescent="0.25">
      <c r="A10431" t="s">
        <v>1</v>
      </c>
      <c r="B10431" t="s">
        <v>13643</v>
      </c>
      <c r="C10431" t="s">
        <v>13644</v>
      </c>
      <c r="D10431" t="s">
        <v>5535</v>
      </c>
      <c r="E10431" t="s">
        <v>20</v>
      </c>
      <c r="F10431" t="b">
        <v>0</v>
      </c>
      <c r="G10431" t="s">
        <v>27</v>
      </c>
      <c r="H10431" s="4">
        <v>45799.000949074078</v>
      </c>
      <c r="I10431" t="b">
        <v>0</v>
      </c>
      <c r="J10431" t="b">
        <v>0</v>
      </c>
      <c r="K10431" t="s">
        <v>24</v>
      </c>
      <c r="L10431" t="s">
        <v>22</v>
      </c>
      <c r="M10431">
        <v>147637.5</v>
      </c>
      <c r="O10431" t="s">
        <v>294</v>
      </c>
      <c r="P10431" t="s">
        <v>2336</v>
      </c>
    </row>
    <row r="10432" spans="1:16" x14ac:dyDescent="0.25">
      <c r="A10432" t="s">
        <v>2</v>
      </c>
      <c r="B10432" t="s">
        <v>1550</v>
      </c>
      <c r="C10432" t="s">
        <v>316</v>
      </c>
      <c r="D10432" t="s">
        <v>5535</v>
      </c>
      <c r="E10432" t="s">
        <v>20</v>
      </c>
      <c r="F10432" t="b">
        <v>0</v>
      </c>
      <c r="G10432" t="s">
        <v>30</v>
      </c>
      <c r="H10432" s="4">
        <v>45799.002789351849</v>
      </c>
      <c r="I10432" t="b">
        <v>1</v>
      </c>
      <c r="J10432" t="b">
        <v>0</v>
      </c>
      <c r="K10432" t="s">
        <v>24</v>
      </c>
      <c r="L10432" t="s">
        <v>22</v>
      </c>
      <c r="M10432">
        <v>108267</v>
      </c>
      <c r="O10432" t="s">
        <v>13645</v>
      </c>
      <c r="P10432" t="s">
        <v>13646</v>
      </c>
    </row>
    <row r="10433" spans="1:16" x14ac:dyDescent="0.25">
      <c r="A10433" t="s">
        <v>2</v>
      </c>
      <c r="B10433" t="s">
        <v>13647</v>
      </c>
      <c r="C10433" t="s">
        <v>44</v>
      </c>
      <c r="D10433" t="s">
        <v>6390</v>
      </c>
      <c r="E10433" t="s">
        <v>20</v>
      </c>
      <c r="F10433" t="b">
        <v>0</v>
      </c>
      <c r="G10433" t="s">
        <v>23</v>
      </c>
      <c r="H10433" s="4">
        <v>45799.017222222217</v>
      </c>
      <c r="I10433" t="b">
        <v>1</v>
      </c>
      <c r="J10433" t="b">
        <v>1</v>
      </c>
      <c r="K10433" t="s">
        <v>24</v>
      </c>
      <c r="L10433" t="s">
        <v>22</v>
      </c>
      <c r="M10433">
        <v>163500</v>
      </c>
      <c r="O10433" t="s">
        <v>2228</v>
      </c>
      <c r="P10433" t="s">
        <v>13648</v>
      </c>
    </row>
    <row r="10434" spans="1:16" x14ac:dyDescent="0.25">
      <c r="A10434" t="s">
        <v>1</v>
      </c>
      <c r="B10434" t="s">
        <v>13649</v>
      </c>
      <c r="C10434" t="s">
        <v>5635</v>
      </c>
      <c r="D10434" t="s">
        <v>3973</v>
      </c>
      <c r="E10434" t="s">
        <v>20</v>
      </c>
      <c r="F10434" t="b">
        <v>0</v>
      </c>
      <c r="G10434" t="s">
        <v>27</v>
      </c>
      <c r="H10434" s="4">
        <v>45799.084351851852</v>
      </c>
      <c r="I10434" t="b">
        <v>0</v>
      </c>
      <c r="J10434" t="b">
        <v>1</v>
      </c>
      <c r="K10434" t="s">
        <v>24</v>
      </c>
      <c r="L10434" t="s">
        <v>22</v>
      </c>
      <c r="M10434">
        <v>186375</v>
      </c>
      <c r="O10434" t="s">
        <v>13650</v>
      </c>
      <c r="P10434" t="s">
        <v>13651</v>
      </c>
    </row>
    <row r="10435" spans="1:16" x14ac:dyDescent="0.25">
      <c r="A10435" t="s">
        <v>2</v>
      </c>
      <c r="B10435" t="s">
        <v>13652</v>
      </c>
      <c r="C10435" t="s">
        <v>1339</v>
      </c>
      <c r="D10435" t="s">
        <v>3828</v>
      </c>
      <c r="E10435" t="s">
        <v>20</v>
      </c>
      <c r="F10435" t="b">
        <v>0</v>
      </c>
      <c r="G10435" t="s">
        <v>35</v>
      </c>
      <c r="H10435" s="4">
        <v>45799.085775462961</v>
      </c>
      <c r="I10435" t="b">
        <v>0</v>
      </c>
      <c r="J10435" t="b">
        <v>1</v>
      </c>
      <c r="K10435" t="s">
        <v>24</v>
      </c>
      <c r="L10435" t="s">
        <v>22</v>
      </c>
      <c r="M10435">
        <v>115360</v>
      </c>
      <c r="O10435" t="s">
        <v>254</v>
      </c>
      <c r="P10435" t="s">
        <v>13653</v>
      </c>
    </row>
    <row r="10436" spans="1:16" x14ac:dyDescent="0.25">
      <c r="A10436" t="s">
        <v>40</v>
      </c>
      <c r="B10436" t="s">
        <v>13654</v>
      </c>
      <c r="C10436" t="s">
        <v>104</v>
      </c>
      <c r="D10436" t="s">
        <v>4003</v>
      </c>
      <c r="E10436" t="s">
        <v>20</v>
      </c>
      <c r="F10436" t="b">
        <v>0</v>
      </c>
      <c r="G10436" t="s">
        <v>106</v>
      </c>
      <c r="H10436" s="4">
        <v>45799.08866898148</v>
      </c>
      <c r="I10436" t="b">
        <v>1</v>
      </c>
      <c r="J10436" t="b">
        <v>0</v>
      </c>
      <c r="K10436" t="s">
        <v>106</v>
      </c>
      <c r="L10436" t="s">
        <v>22</v>
      </c>
      <c r="M10436">
        <v>148000</v>
      </c>
      <c r="O10436" t="s">
        <v>3913</v>
      </c>
    </row>
    <row r="10437" spans="1:16" x14ac:dyDescent="0.25">
      <c r="A10437" t="s">
        <v>0</v>
      </c>
      <c r="B10437" t="s">
        <v>7419</v>
      </c>
      <c r="C10437" t="s">
        <v>82</v>
      </c>
      <c r="D10437" t="s">
        <v>5915</v>
      </c>
      <c r="E10437" t="s">
        <v>20</v>
      </c>
      <c r="F10437" t="b">
        <v>0</v>
      </c>
      <c r="G10437" t="s">
        <v>27</v>
      </c>
      <c r="H10437" s="4">
        <v>45799.250023148154</v>
      </c>
      <c r="I10437" t="b">
        <v>0</v>
      </c>
      <c r="J10437" t="b">
        <v>1</v>
      </c>
      <c r="K10437" t="s">
        <v>24</v>
      </c>
      <c r="L10437" t="s">
        <v>22</v>
      </c>
      <c r="M10437">
        <v>169500</v>
      </c>
      <c r="O10437" t="s">
        <v>7420</v>
      </c>
      <c r="P10437" t="s">
        <v>2951</v>
      </c>
    </row>
    <row r="10438" spans="1:16" x14ac:dyDescent="0.25">
      <c r="A10438" t="s">
        <v>0</v>
      </c>
      <c r="B10438" t="s">
        <v>1098</v>
      </c>
      <c r="C10438" t="s">
        <v>82</v>
      </c>
      <c r="D10438" t="s">
        <v>3973</v>
      </c>
      <c r="E10438" t="s">
        <v>20</v>
      </c>
      <c r="F10438" t="b">
        <v>0</v>
      </c>
      <c r="G10438" t="s">
        <v>27</v>
      </c>
      <c r="H10438" s="4">
        <v>45799.250023148154</v>
      </c>
      <c r="I10438" t="b">
        <v>0</v>
      </c>
      <c r="J10438" t="b">
        <v>1</v>
      </c>
      <c r="K10438" t="s">
        <v>24</v>
      </c>
      <c r="L10438" t="s">
        <v>22</v>
      </c>
      <c r="M10438">
        <v>142500</v>
      </c>
      <c r="O10438" t="s">
        <v>13655</v>
      </c>
      <c r="P10438" t="s">
        <v>13656</v>
      </c>
    </row>
    <row r="10439" spans="1:16" x14ac:dyDescent="0.25">
      <c r="A10439" t="s">
        <v>0</v>
      </c>
      <c r="B10439" t="s">
        <v>2810</v>
      </c>
      <c r="C10439" t="s">
        <v>3025</v>
      </c>
      <c r="D10439" t="s">
        <v>3828</v>
      </c>
      <c r="E10439" t="s">
        <v>105</v>
      </c>
      <c r="F10439" t="b">
        <v>0</v>
      </c>
      <c r="G10439" t="s">
        <v>41</v>
      </c>
      <c r="H10439" s="4">
        <v>45799.250231481477</v>
      </c>
      <c r="I10439" t="b">
        <v>1</v>
      </c>
      <c r="J10439" t="b">
        <v>0</v>
      </c>
      <c r="K10439" t="s">
        <v>24</v>
      </c>
      <c r="L10439" t="s">
        <v>36</v>
      </c>
      <c r="N10439">
        <v>18.25</v>
      </c>
      <c r="O10439" t="s">
        <v>13511</v>
      </c>
    </row>
    <row r="10440" spans="1:16" x14ac:dyDescent="0.25">
      <c r="A10440" t="s">
        <v>0</v>
      </c>
      <c r="B10440" t="s">
        <v>0</v>
      </c>
      <c r="C10440" t="s">
        <v>2821</v>
      </c>
      <c r="D10440" t="s">
        <v>1051</v>
      </c>
      <c r="E10440" t="s">
        <v>20</v>
      </c>
      <c r="F10440" t="b">
        <v>0</v>
      </c>
      <c r="G10440" t="s">
        <v>41</v>
      </c>
      <c r="H10440" s="4">
        <v>45799.250231481477</v>
      </c>
      <c r="I10440" t="b">
        <v>1</v>
      </c>
      <c r="J10440" t="b">
        <v>1</v>
      </c>
      <c r="K10440" t="s">
        <v>24</v>
      </c>
      <c r="L10440" t="s">
        <v>36</v>
      </c>
      <c r="N10440">
        <v>30.5</v>
      </c>
      <c r="O10440" t="s">
        <v>1051</v>
      </c>
      <c r="P10440" t="s">
        <v>204</v>
      </c>
    </row>
    <row r="10441" spans="1:16" x14ac:dyDescent="0.25">
      <c r="A10441" t="s">
        <v>0</v>
      </c>
      <c r="B10441" t="s">
        <v>13657</v>
      </c>
      <c r="C10441" t="s">
        <v>10406</v>
      </c>
      <c r="D10441" t="s">
        <v>2208</v>
      </c>
      <c r="E10441" t="s">
        <v>20</v>
      </c>
      <c r="F10441" t="b">
        <v>0</v>
      </c>
      <c r="G10441" t="s">
        <v>41</v>
      </c>
      <c r="H10441" s="4">
        <v>45799.250231481477</v>
      </c>
      <c r="I10441" t="b">
        <v>0</v>
      </c>
      <c r="J10441" t="b">
        <v>0</v>
      </c>
      <c r="K10441" t="s">
        <v>24</v>
      </c>
      <c r="L10441" t="s">
        <v>22</v>
      </c>
      <c r="M10441">
        <v>82500</v>
      </c>
      <c r="O10441" t="s">
        <v>13658</v>
      </c>
      <c r="P10441" t="s">
        <v>13659</v>
      </c>
    </row>
    <row r="10442" spans="1:16" x14ac:dyDescent="0.25">
      <c r="A10442" t="s">
        <v>1</v>
      </c>
      <c r="B10442" t="s">
        <v>13660</v>
      </c>
      <c r="C10442" t="s">
        <v>1060</v>
      </c>
      <c r="D10442" t="s">
        <v>3828</v>
      </c>
      <c r="E10442" t="s">
        <v>20</v>
      </c>
      <c r="F10442" t="b">
        <v>0</v>
      </c>
      <c r="G10442" t="s">
        <v>41</v>
      </c>
      <c r="H10442" s="4">
        <v>45799.250925925917</v>
      </c>
      <c r="I10442" t="b">
        <v>0</v>
      </c>
      <c r="J10442" t="b">
        <v>1</v>
      </c>
      <c r="K10442" t="s">
        <v>24</v>
      </c>
      <c r="L10442" t="s">
        <v>22</v>
      </c>
      <c r="M10442">
        <v>218000</v>
      </c>
      <c r="O10442" t="s">
        <v>405</v>
      </c>
      <c r="P10442" t="s">
        <v>2079</v>
      </c>
    </row>
    <row r="10443" spans="1:16" x14ac:dyDescent="0.25">
      <c r="A10443" t="s">
        <v>1</v>
      </c>
      <c r="B10443" t="s">
        <v>13661</v>
      </c>
      <c r="C10443" t="s">
        <v>49</v>
      </c>
      <c r="D10443" t="s">
        <v>3973</v>
      </c>
      <c r="E10443" t="s">
        <v>20</v>
      </c>
      <c r="F10443" t="b">
        <v>0</v>
      </c>
      <c r="G10443" t="s">
        <v>41</v>
      </c>
      <c r="H10443" s="4">
        <v>45799.251064814824</v>
      </c>
      <c r="I10443" t="b">
        <v>0</v>
      </c>
      <c r="J10443" t="b">
        <v>1</v>
      </c>
      <c r="K10443" t="s">
        <v>24</v>
      </c>
      <c r="L10443" t="s">
        <v>22</v>
      </c>
      <c r="M10443">
        <v>181500</v>
      </c>
      <c r="O10443" t="s">
        <v>341</v>
      </c>
      <c r="P10443" t="s">
        <v>13662</v>
      </c>
    </row>
    <row r="10444" spans="1:16" x14ac:dyDescent="0.25">
      <c r="A10444" t="s">
        <v>2</v>
      </c>
      <c r="B10444" t="s">
        <v>12232</v>
      </c>
      <c r="C10444" t="s">
        <v>808</v>
      </c>
      <c r="D10444" t="s">
        <v>7744</v>
      </c>
      <c r="E10444" t="s">
        <v>20</v>
      </c>
      <c r="F10444" t="b">
        <v>0</v>
      </c>
      <c r="G10444" t="s">
        <v>41</v>
      </c>
      <c r="H10444" s="4">
        <v>45799.251921296287</v>
      </c>
      <c r="I10444" t="b">
        <v>1</v>
      </c>
      <c r="J10444" t="b">
        <v>0</v>
      </c>
      <c r="K10444" t="s">
        <v>24</v>
      </c>
      <c r="L10444" t="s">
        <v>22</v>
      </c>
      <c r="M10444">
        <v>210000</v>
      </c>
      <c r="O10444" t="s">
        <v>1085</v>
      </c>
      <c r="P10444" t="s">
        <v>12233</v>
      </c>
    </row>
    <row r="10445" spans="1:16" x14ac:dyDescent="0.25">
      <c r="A10445" t="s">
        <v>2</v>
      </c>
      <c r="B10445" t="s">
        <v>1748</v>
      </c>
      <c r="C10445" t="s">
        <v>151</v>
      </c>
      <c r="D10445" t="s">
        <v>4100</v>
      </c>
      <c r="E10445" t="s">
        <v>20</v>
      </c>
      <c r="F10445" t="b">
        <v>0</v>
      </c>
      <c r="G10445" t="s">
        <v>30</v>
      </c>
      <c r="H10445" s="4">
        <v>45799.252488425933</v>
      </c>
      <c r="I10445" t="b">
        <v>0</v>
      </c>
      <c r="J10445" t="b">
        <v>1</v>
      </c>
      <c r="K10445" t="s">
        <v>24</v>
      </c>
      <c r="L10445" t="s">
        <v>22</v>
      </c>
      <c r="M10445">
        <v>119500</v>
      </c>
      <c r="O10445" t="s">
        <v>1794</v>
      </c>
      <c r="P10445" t="s">
        <v>13663</v>
      </c>
    </row>
    <row r="10446" spans="1:16" x14ac:dyDescent="0.25">
      <c r="A10446" t="s">
        <v>2</v>
      </c>
      <c r="B10446" t="s">
        <v>195</v>
      </c>
      <c r="C10446" t="s">
        <v>92</v>
      </c>
      <c r="D10446" t="s">
        <v>3973</v>
      </c>
      <c r="E10446" t="s">
        <v>51</v>
      </c>
      <c r="F10446" t="b">
        <v>0</v>
      </c>
      <c r="G10446" t="s">
        <v>30</v>
      </c>
      <c r="H10446" s="4">
        <v>45799.252488425933</v>
      </c>
      <c r="I10446" t="b">
        <v>0</v>
      </c>
      <c r="J10446" t="b">
        <v>0</v>
      </c>
      <c r="K10446" t="s">
        <v>24</v>
      </c>
      <c r="L10446" t="s">
        <v>36</v>
      </c>
      <c r="N10446">
        <v>82.5</v>
      </c>
      <c r="O10446" t="s">
        <v>2629</v>
      </c>
      <c r="P10446" t="s">
        <v>13664</v>
      </c>
    </row>
    <row r="10447" spans="1:16" x14ac:dyDescent="0.25">
      <c r="A10447" t="s">
        <v>2</v>
      </c>
      <c r="B10447" t="s">
        <v>13665</v>
      </c>
      <c r="C10447" t="s">
        <v>39</v>
      </c>
      <c r="D10447" t="s">
        <v>2208</v>
      </c>
      <c r="E10447" t="s">
        <v>20</v>
      </c>
      <c r="F10447" t="b">
        <v>1</v>
      </c>
      <c r="G10447" t="s">
        <v>30</v>
      </c>
      <c r="H10447" s="4">
        <v>45799.252488425933</v>
      </c>
      <c r="I10447" t="b">
        <v>1</v>
      </c>
      <c r="J10447" t="b">
        <v>1</v>
      </c>
      <c r="K10447" t="s">
        <v>24</v>
      </c>
      <c r="L10447" t="s">
        <v>22</v>
      </c>
      <c r="M10447">
        <v>180000</v>
      </c>
      <c r="O10447" t="s">
        <v>13468</v>
      </c>
      <c r="P10447" t="s">
        <v>13666</v>
      </c>
    </row>
    <row r="10448" spans="1:16" x14ac:dyDescent="0.25">
      <c r="A10448" t="s">
        <v>2</v>
      </c>
      <c r="B10448" t="s">
        <v>13667</v>
      </c>
      <c r="C10448" t="s">
        <v>157</v>
      </c>
      <c r="D10448" t="s">
        <v>4035</v>
      </c>
      <c r="E10448" t="s">
        <v>20</v>
      </c>
      <c r="F10448" t="b">
        <v>0</v>
      </c>
      <c r="G10448" t="s">
        <v>158</v>
      </c>
      <c r="H10448" s="4">
        <v>45799.255335648151</v>
      </c>
      <c r="I10448" t="b">
        <v>0</v>
      </c>
      <c r="J10448" t="b">
        <v>0</v>
      </c>
      <c r="K10448" t="s">
        <v>158</v>
      </c>
      <c r="L10448" t="s">
        <v>22</v>
      </c>
      <c r="M10448">
        <v>32000</v>
      </c>
      <c r="O10448" t="s">
        <v>909</v>
      </c>
    </row>
    <row r="10449" spans="1:16" x14ac:dyDescent="0.25">
      <c r="A10449" t="s">
        <v>19</v>
      </c>
      <c r="B10449" t="s">
        <v>13668</v>
      </c>
      <c r="C10449" t="s">
        <v>39</v>
      </c>
      <c r="D10449" t="s">
        <v>3973</v>
      </c>
      <c r="E10449" t="s">
        <v>20</v>
      </c>
      <c r="F10449" t="b">
        <v>1</v>
      </c>
      <c r="G10449" t="s">
        <v>912</v>
      </c>
      <c r="H10449" s="4">
        <v>45799.275659722232</v>
      </c>
      <c r="I10449" t="b">
        <v>0</v>
      </c>
      <c r="J10449" t="b">
        <v>0</v>
      </c>
      <c r="K10449" t="s">
        <v>912</v>
      </c>
      <c r="L10449" t="s">
        <v>36</v>
      </c>
      <c r="N10449">
        <v>30</v>
      </c>
      <c r="O10449" t="s">
        <v>7413</v>
      </c>
    </row>
    <row r="10450" spans="1:16" x14ac:dyDescent="0.25">
      <c r="A10450" t="s">
        <v>0</v>
      </c>
      <c r="B10450" t="s">
        <v>13445</v>
      </c>
      <c r="C10450" t="s">
        <v>192</v>
      </c>
      <c r="D10450" t="s">
        <v>2208</v>
      </c>
      <c r="E10450" t="s">
        <v>20</v>
      </c>
      <c r="F10450" t="b">
        <v>0</v>
      </c>
      <c r="G10450" t="s">
        <v>23</v>
      </c>
      <c r="H10450" s="4">
        <v>45799.281423611108</v>
      </c>
      <c r="I10450" t="b">
        <v>0</v>
      </c>
      <c r="J10450" t="b">
        <v>1</v>
      </c>
      <c r="K10450" t="s">
        <v>24</v>
      </c>
      <c r="L10450" t="s">
        <v>22</v>
      </c>
      <c r="M10450">
        <v>106680</v>
      </c>
      <c r="O10450" t="s">
        <v>9851</v>
      </c>
      <c r="P10450" t="s">
        <v>204</v>
      </c>
    </row>
    <row r="10451" spans="1:16" x14ac:dyDescent="0.25">
      <c r="A10451" t="s">
        <v>2</v>
      </c>
      <c r="B10451" t="s">
        <v>13669</v>
      </c>
      <c r="C10451" t="s">
        <v>39</v>
      </c>
      <c r="D10451" t="s">
        <v>7434</v>
      </c>
      <c r="E10451" t="s">
        <v>20</v>
      </c>
      <c r="F10451" t="b">
        <v>1</v>
      </c>
      <c r="G10451" t="s">
        <v>4062</v>
      </c>
      <c r="H10451" s="4">
        <v>45799.28733796296</v>
      </c>
      <c r="I10451" t="b">
        <v>1</v>
      </c>
      <c r="J10451" t="b">
        <v>0</v>
      </c>
      <c r="K10451" t="s">
        <v>4062</v>
      </c>
      <c r="L10451" t="s">
        <v>22</v>
      </c>
      <c r="M10451">
        <v>163000</v>
      </c>
      <c r="O10451" t="s">
        <v>12826</v>
      </c>
      <c r="P10451" t="s">
        <v>13670</v>
      </c>
    </row>
    <row r="10452" spans="1:16" x14ac:dyDescent="0.25">
      <c r="A10452" t="s">
        <v>25</v>
      </c>
      <c r="B10452" t="s">
        <v>25</v>
      </c>
      <c r="C10452" t="s">
        <v>555</v>
      </c>
      <c r="D10452" t="s">
        <v>3957</v>
      </c>
      <c r="E10452" t="s">
        <v>20</v>
      </c>
      <c r="F10452" t="b">
        <v>0</v>
      </c>
      <c r="G10452" t="s">
        <v>30</v>
      </c>
      <c r="H10452" s="4">
        <v>45799.33388888889</v>
      </c>
      <c r="I10452" t="b">
        <v>0</v>
      </c>
      <c r="J10452" t="b">
        <v>0</v>
      </c>
      <c r="K10452" t="s">
        <v>24</v>
      </c>
      <c r="L10452" t="s">
        <v>36</v>
      </c>
      <c r="N10452">
        <v>25.2400016784668</v>
      </c>
      <c r="O10452" t="s">
        <v>2075</v>
      </c>
      <c r="P10452" t="s">
        <v>6153</v>
      </c>
    </row>
    <row r="10453" spans="1:16" x14ac:dyDescent="0.25">
      <c r="A10453" t="s">
        <v>19</v>
      </c>
      <c r="B10453" t="s">
        <v>3732</v>
      </c>
      <c r="C10453" t="s">
        <v>9565</v>
      </c>
      <c r="D10453" t="s">
        <v>3957</v>
      </c>
      <c r="E10453" t="s">
        <v>20</v>
      </c>
      <c r="F10453" t="b">
        <v>0</v>
      </c>
      <c r="G10453" t="s">
        <v>27</v>
      </c>
      <c r="H10453" s="4">
        <v>45799.334201388891</v>
      </c>
      <c r="I10453" t="b">
        <v>0</v>
      </c>
      <c r="J10453" t="b">
        <v>0</v>
      </c>
      <c r="K10453" t="s">
        <v>24</v>
      </c>
      <c r="L10453" t="s">
        <v>36</v>
      </c>
      <c r="N10453">
        <v>51.239997863769531</v>
      </c>
      <c r="O10453" t="s">
        <v>1370</v>
      </c>
      <c r="P10453" t="s">
        <v>3618</v>
      </c>
    </row>
    <row r="10454" spans="1:16" x14ac:dyDescent="0.25">
      <c r="A10454" t="s">
        <v>2</v>
      </c>
      <c r="B10454" t="s">
        <v>1550</v>
      </c>
      <c r="C10454" t="s">
        <v>316</v>
      </c>
      <c r="D10454" t="s">
        <v>3970</v>
      </c>
      <c r="E10454" t="s">
        <v>20</v>
      </c>
      <c r="F10454" t="b">
        <v>0</v>
      </c>
      <c r="G10454" t="s">
        <v>41</v>
      </c>
      <c r="H10454" s="4">
        <v>45799.376655092587</v>
      </c>
      <c r="I10454" t="b">
        <v>1</v>
      </c>
      <c r="J10454" t="b">
        <v>0</v>
      </c>
      <c r="K10454" t="s">
        <v>24</v>
      </c>
      <c r="L10454" t="s">
        <v>22</v>
      </c>
      <c r="M10454">
        <v>125000</v>
      </c>
      <c r="O10454" t="s">
        <v>13671</v>
      </c>
      <c r="P10454" t="s">
        <v>13646</v>
      </c>
    </row>
    <row r="10455" spans="1:16" x14ac:dyDescent="0.25">
      <c r="A10455" t="s">
        <v>2</v>
      </c>
      <c r="B10455" t="s">
        <v>13672</v>
      </c>
      <c r="C10455" t="s">
        <v>3882</v>
      </c>
      <c r="D10455" t="s">
        <v>2208</v>
      </c>
      <c r="E10455" t="s">
        <v>34</v>
      </c>
      <c r="F10455" t="b">
        <v>0</v>
      </c>
      <c r="G10455" t="s">
        <v>27</v>
      </c>
      <c r="H10455" s="4">
        <v>45799.417997685188</v>
      </c>
      <c r="I10455" t="b">
        <v>0</v>
      </c>
      <c r="J10455" t="b">
        <v>1</v>
      </c>
      <c r="K10455" t="s">
        <v>24</v>
      </c>
      <c r="L10455" t="s">
        <v>22</v>
      </c>
      <c r="M10455">
        <v>141000</v>
      </c>
      <c r="O10455" t="s">
        <v>428</v>
      </c>
      <c r="P10455" t="s">
        <v>13673</v>
      </c>
    </row>
    <row r="10456" spans="1:16" x14ac:dyDescent="0.25">
      <c r="A10456" t="s">
        <v>40</v>
      </c>
      <c r="B10456" t="s">
        <v>13674</v>
      </c>
      <c r="C10456" t="s">
        <v>810</v>
      </c>
      <c r="D10456" t="s">
        <v>3973</v>
      </c>
      <c r="E10456" t="s">
        <v>20</v>
      </c>
      <c r="F10456" t="b">
        <v>0</v>
      </c>
      <c r="G10456" t="s">
        <v>23</v>
      </c>
      <c r="H10456" s="4">
        <v>45799.448796296303</v>
      </c>
      <c r="I10456" t="b">
        <v>0</v>
      </c>
      <c r="J10456" t="b">
        <v>1</v>
      </c>
      <c r="K10456" t="s">
        <v>24</v>
      </c>
      <c r="L10456" t="s">
        <v>22</v>
      </c>
      <c r="M10456">
        <v>111500</v>
      </c>
      <c r="O10456" t="s">
        <v>1126</v>
      </c>
      <c r="P10456" t="s">
        <v>2204</v>
      </c>
    </row>
    <row r="10457" spans="1:16" x14ac:dyDescent="0.25">
      <c r="A10457" t="s">
        <v>139</v>
      </c>
      <c r="B10457" t="s">
        <v>2126</v>
      </c>
      <c r="C10457" t="s">
        <v>143</v>
      </c>
      <c r="D10457" t="s">
        <v>3973</v>
      </c>
      <c r="E10457" t="s">
        <v>20</v>
      </c>
      <c r="F10457" t="b">
        <v>0</v>
      </c>
      <c r="G10457" t="s">
        <v>35</v>
      </c>
      <c r="H10457" s="4">
        <v>45799.458761574067</v>
      </c>
      <c r="I10457" t="b">
        <v>0</v>
      </c>
      <c r="J10457" t="b">
        <v>0</v>
      </c>
      <c r="K10457" t="s">
        <v>24</v>
      </c>
      <c r="L10457" t="s">
        <v>22</v>
      </c>
      <c r="M10457">
        <v>115000</v>
      </c>
      <c r="O10457" t="s">
        <v>482</v>
      </c>
      <c r="P10457" t="s">
        <v>9259</v>
      </c>
    </row>
    <row r="10458" spans="1:16" x14ac:dyDescent="0.25">
      <c r="A10458" t="s">
        <v>139</v>
      </c>
      <c r="B10458" t="s">
        <v>2607</v>
      </c>
      <c r="C10458" t="s">
        <v>1130</v>
      </c>
      <c r="D10458" t="s">
        <v>3970</v>
      </c>
      <c r="E10458" t="s">
        <v>20</v>
      </c>
      <c r="F10458" t="b">
        <v>0</v>
      </c>
      <c r="G10458" t="s">
        <v>52</v>
      </c>
      <c r="H10458" s="4">
        <v>45799.458969907413</v>
      </c>
      <c r="I10458" t="b">
        <v>0</v>
      </c>
      <c r="J10458" t="b">
        <v>1</v>
      </c>
      <c r="K10458" t="s">
        <v>24</v>
      </c>
      <c r="L10458" t="s">
        <v>22</v>
      </c>
      <c r="M10458">
        <v>101000</v>
      </c>
      <c r="O10458" t="s">
        <v>3131</v>
      </c>
      <c r="P10458" t="s">
        <v>13675</v>
      </c>
    </row>
    <row r="10459" spans="1:16" x14ac:dyDescent="0.25">
      <c r="A10459" t="s">
        <v>89</v>
      </c>
      <c r="B10459" t="s">
        <v>13676</v>
      </c>
      <c r="C10459" t="s">
        <v>431</v>
      </c>
      <c r="D10459" t="s">
        <v>3970</v>
      </c>
      <c r="E10459" t="s">
        <v>20</v>
      </c>
      <c r="F10459" t="b">
        <v>0</v>
      </c>
      <c r="G10459" t="s">
        <v>27</v>
      </c>
      <c r="H10459" s="4">
        <v>45799.459143518521</v>
      </c>
      <c r="I10459" t="b">
        <v>0</v>
      </c>
      <c r="J10459" t="b">
        <v>1</v>
      </c>
      <c r="K10459" t="s">
        <v>24</v>
      </c>
      <c r="L10459" t="s">
        <v>22</v>
      </c>
      <c r="M10459">
        <v>237500</v>
      </c>
      <c r="O10459" t="s">
        <v>1176</v>
      </c>
      <c r="P10459" t="s">
        <v>13677</v>
      </c>
    </row>
    <row r="10460" spans="1:16" x14ac:dyDescent="0.25">
      <c r="A10460" t="s">
        <v>1</v>
      </c>
      <c r="B10460" t="s">
        <v>246</v>
      </c>
      <c r="C10460" t="s">
        <v>1096</v>
      </c>
      <c r="D10460" t="s">
        <v>3957</v>
      </c>
      <c r="E10460" t="s">
        <v>34</v>
      </c>
      <c r="F10460" t="b">
        <v>0</v>
      </c>
      <c r="G10460" t="s">
        <v>27</v>
      </c>
      <c r="H10460" s="4">
        <v>45799.459166666667</v>
      </c>
      <c r="I10460" t="b">
        <v>0</v>
      </c>
      <c r="J10460" t="b">
        <v>0</v>
      </c>
      <c r="K10460" t="s">
        <v>24</v>
      </c>
      <c r="L10460" t="s">
        <v>36</v>
      </c>
      <c r="N10460">
        <v>44.034999847412109</v>
      </c>
      <c r="O10460" t="s">
        <v>13678</v>
      </c>
      <c r="P10460" t="s">
        <v>48</v>
      </c>
    </row>
    <row r="10461" spans="1:16" x14ac:dyDescent="0.25">
      <c r="A10461" t="s">
        <v>2</v>
      </c>
      <c r="B10461" t="s">
        <v>13679</v>
      </c>
      <c r="C10461" t="s">
        <v>13680</v>
      </c>
      <c r="D10461" t="s">
        <v>13681</v>
      </c>
      <c r="E10461" t="s">
        <v>34</v>
      </c>
      <c r="F10461" t="b">
        <v>0</v>
      </c>
      <c r="G10461" t="s">
        <v>27</v>
      </c>
      <c r="H10461" s="4">
        <v>45799.459606481483</v>
      </c>
      <c r="I10461" t="b">
        <v>0</v>
      </c>
      <c r="J10461" t="b">
        <v>1</v>
      </c>
      <c r="K10461" t="s">
        <v>24</v>
      </c>
      <c r="L10461" t="s">
        <v>22</v>
      </c>
      <c r="M10461">
        <v>198500</v>
      </c>
      <c r="O10461" t="s">
        <v>59</v>
      </c>
      <c r="P10461" t="s">
        <v>137</v>
      </c>
    </row>
    <row r="10462" spans="1:16" x14ac:dyDescent="0.25">
      <c r="A10462" t="s">
        <v>2</v>
      </c>
      <c r="B10462" t="s">
        <v>13682</v>
      </c>
      <c r="C10462" t="s">
        <v>114</v>
      </c>
      <c r="D10462" t="s">
        <v>3970</v>
      </c>
      <c r="E10462" t="s">
        <v>20</v>
      </c>
      <c r="F10462" t="b">
        <v>0</v>
      </c>
      <c r="G10462" t="s">
        <v>35</v>
      </c>
      <c r="H10462" s="4">
        <v>45799.460520833331</v>
      </c>
      <c r="I10462" t="b">
        <v>0</v>
      </c>
      <c r="J10462" t="b">
        <v>1</v>
      </c>
      <c r="K10462" t="s">
        <v>24</v>
      </c>
      <c r="L10462" t="s">
        <v>22</v>
      </c>
      <c r="M10462">
        <v>147500</v>
      </c>
      <c r="O10462" t="s">
        <v>1547</v>
      </c>
      <c r="P10462" t="s">
        <v>10981</v>
      </c>
    </row>
    <row r="10463" spans="1:16" x14ac:dyDescent="0.25">
      <c r="A10463" t="s">
        <v>2</v>
      </c>
      <c r="B10463" t="s">
        <v>132</v>
      </c>
      <c r="C10463" t="s">
        <v>1292</v>
      </c>
      <c r="D10463" t="s">
        <v>3973</v>
      </c>
      <c r="E10463" t="s">
        <v>20</v>
      </c>
      <c r="F10463" t="b">
        <v>0</v>
      </c>
      <c r="G10463" t="s">
        <v>27</v>
      </c>
      <c r="H10463" s="4">
        <v>45799.501273148147</v>
      </c>
      <c r="I10463" t="b">
        <v>0</v>
      </c>
      <c r="J10463" t="b">
        <v>1</v>
      </c>
      <c r="K10463" t="s">
        <v>24</v>
      </c>
      <c r="L10463" t="s">
        <v>22</v>
      </c>
      <c r="M10463">
        <v>119850</v>
      </c>
      <c r="O10463" t="s">
        <v>6172</v>
      </c>
      <c r="P10463" t="s">
        <v>4707</v>
      </c>
    </row>
    <row r="10464" spans="1:16" x14ac:dyDescent="0.25">
      <c r="A10464" t="s">
        <v>2</v>
      </c>
      <c r="B10464" t="s">
        <v>13683</v>
      </c>
      <c r="C10464" t="s">
        <v>774</v>
      </c>
      <c r="D10464" t="s">
        <v>3600</v>
      </c>
      <c r="E10464" t="s">
        <v>20</v>
      </c>
      <c r="F10464" t="b">
        <v>0</v>
      </c>
      <c r="G10464" t="s">
        <v>27</v>
      </c>
      <c r="H10464" s="4">
        <v>45799.501354166663</v>
      </c>
      <c r="I10464" t="b">
        <v>0</v>
      </c>
      <c r="J10464" t="b">
        <v>1</v>
      </c>
      <c r="K10464" t="s">
        <v>24</v>
      </c>
      <c r="L10464" t="s">
        <v>22</v>
      </c>
      <c r="M10464">
        <v>220000</v>
      </c>
      <c r="O10464" t="s">
        <v>123</v>
      </c>
      <c r="P10464" t="s">
        <v>13684</v>
      </c>
    </row>
    <row r="10465" spans="1:16" x14ac:dyDescent="0.25">
      <c r="A10465" t="s">
        <v>0</v>
      </c>
      <c r="B10465" t="s">
        <v>13685</v>
      </c>
      <c r="C10465" t="s">
        <v>3010</v>
      </c>
      <c r="D10465" t="s">
        <v>3828</v>
      </c>
      <c r="E10465" t="s">
        <v>219</v>
      </c>
      <c r="F10465" t="b">
        <v>0</v>
      </c>
      <c r="G10465" t="s">
        <v>27</v>
      </c>
      <c r="H10465" s="4">
        <v>45799.583402777767</v>
      </c>
      <c r="I10465" t="b">
        <v>0</v>
      </c>
      <c r="J10465" t="b">
        <v>1</v>
      </c>
      <c r="K10465" t="s">
        <v>24</v>
      </c>
      <c r="L10465" t="s">
        <v>36</v>
      </c>
      <c r="N10465">
        <v>36.985000610351563</v>
      </c>
      <c r="O10465" t="s">
        <v>3936</v>
      </c>
      <c r="P10465" t="s">
        <v>13686</v>
      </c>
    </row>
    <row r="10466" spans="1:16" x14ac:dyDescent="0.25">
      <c r="A10466" t="s">
        <v>0</v>
      </c>
      <c r="B10466" t="s">
        <v>13687</v>
      </c>
      <c r="C10466" t="s">
        <v>160</v>
      </c>
      <c r="D10466" t="s">
        <v>3973</v>
      </c>
      <c r="E10466" t="s">
        <v>20</v>
      </c>
      <c r="F10466" t="b">
        <v>0</v>
      </c>
      <c r="G10466" t="s">
        <v>52</v>
      </c>
      <c r="H10466" s="4">
        <v>45799.583981481483</v>
      </c>
      <c r="I10466" t="b">
        <v>0</v>
      </c>
      <c r="J10466" t="b">
        <v>1</v>
      </c>
      <c r="K10466" t="s">
        <v>24</v>
      </c>
      <c r="L10466" t="s">
        <v>22</v>
      </c>
      <c r="M10466">
        <v>58024</v>
      </c>
      <c r="O10466" t="s">
        <v>13688</v>
      </c>
      <c r="P10466" t="s">
        <v>13689</v>
      </c>
    </row>
    <row r="10467" spans="1:16" x14ac:dyDescent="0.25">
      <c r="A10467" t="s">
        <v>0</v>
      </c>
      <c r="B10467" t="s">
        <v>13690</v>
      </c>
      <c r="C10467" t="s">
        <v>2683</v>
      </c>
      <c r="D10467" t="s">
        <v>3828</v>
      </c>
      <c r="E10467" t="s">
        <v>20</v>
      </c>
      <c r="F10467" t="b">
        <v>0</v>
      </c>
      <c r="G10467" t="s">
        <v>27</v>
      </c>
      <c r="H10467" s="4">
        <v>45799.584143518521</v>
      </c>
      <c r="I10467" t="b">
        <v>0</v>
      </c>
      <c r="J10467" t="b">
        <v>1</v>
      </c>
      <c r="K10467" t="s">
        <v>24</v>
      </c>
      <c r="L10467" t="s">
        <v>36</v>
      </c>
      <c r="N10467">
        <v>49.354999542236328</v>
      </c>
      <c r="O10467" t="s">
        <v>13691</v>
      </c>
      <c r="P10467" t="s">
        <v>13692</v>
      </c>
    </row>
    <row r="10468" spans="1:16" x14ac:dyDescent="0.25">
      <c r="A10468" t="s">
        <v>2</v>
      </c>
      <c r="B10468" t="s">
        <v>13693</v>
      </c>
      <c r="C10468" t="s">
        <v>39</v>
      </c>
      <c r="D10468" t="s">
        <v>112</v>
      </c>
      <c r="E10468" t="s">
        <v>51</v>
      </c>
      <c r="F10468" t="b">
        <v>1</v>
      </c>
      <c r="G10468" t="s">
        <v>27</v>
      </c>
      <c r="H10468" s="4">
        <v>45799.584583333337</v>
      </c>
      <c r="I10468" t="b">
        <v>1</v>
      </c>
      <c r="J10468" t="b">
        <v>0</v>
      </c>
      <c r="K10468" t="s">
        <v>24</v>
      </c>
      <c r="L10468" t="s">
        <v>36</v>
      </c>
      <c r="N10468">
        <v>52.5</v>
      </c>
      <c r="O10468" t="s">
        <v>112</v>
      </c>
      <c r="P10468" t="s">
        <v>13694</v>
      </c>
    </row>
    <row r="10469" spans="1:16" x14ac:dyDescent="0.25">
      <c r="A10469" t="s">
        <v>40</v>
      </c>
      <c r="B10469" t="s">
        <v>10998</v>
      </c>
      <c r="C10469" t="s">
        <v>82</v>
      </c>
      <c r="D10469" t="s">
        <v>3973</v>
      </c>
      <c r="E10469" t="s">
        <v>20</v>
      </c>
      <c r="F10469" t="b">
        <v>0</v>
      </c>
      <c r="G10469" t="s">
        <v>27</v>
      </c>
      <c r="H10469" s="4">
        <v>45799.584583333337</v>
      </c>
      <c r="I10469" t="b">
        <v>0</v>
      </c>
      <c r="J10469" t="b">
        <v>1</v>
      </c>
      <c r="K10469" t="s">
        <v>24</v>
      </c>
      <c r="L10469" t="s">
        <v>22</v>
      </c>
      <c r="M10469">
        <v>180000</v>
      </c>
      <c r="O10469" t="s">
        <v>202</v>
      </c>
      <c r="P10469" t="s">
        <v>10999</v>
      </c>
    </row>
    <row r="10470" spans="1:16" x14ac:dyDescent="0.25">
      <c r="A10470" t="s">
        <v>2</v>
      </c>
      <c r="B10470" t="s">
        <v>307</v>
      </c>
      <c r="C10470" t="s">
        <v>615</v>
      </c>
      <c r="D10470" t="s">
        <v>3600</v>
      </c>
      <c r="E10470" t="s">
        <v>20</v>
      </c>
      <c r="F10470" t="b">
        <v>0</v>
      </c>
      <c r="G10470" t="s">
        <v>27</v>
      </c>
      <c r="H10470" s="4">
        <v>45799.584606481483</v>
      </c>
      <c r="I10470" t="b">
        <v>0</v>
      </c>
      <c r="J10470" t="b">
        <v>0</v>
      </c>
      <c r="K10470" t="s">
        <v>24</v>
      </c>
      <c r="L10470" t="s">
        <v>22</v>
      </c>
      <c r="M10470">
        <v>125000</v>
      </c>
      <c r="O10470" t="s">
        <v>6564</v>
      </c>
      <c r="P10470" t="s">
        <v>13695</v>
      </c>
    </row>
    <row r="10471" spans="1:16" x14ac:dyDescent="0.25">
      <c r="A10471" t="s">
        <v>40</v>
      </c>
      <c r="B10471" t="s">
        <v>10998</v>
      </c>
      <c r="C10471" t="s">
        <v>633</v>
      </c>
      <c r="D10471" t="s">
        <v>3973</v>
      </c>
      <c r="E10471" t="s">
        <v>20</v>
      </c>
      <c r="F10471" t="b">
        <v>0</v>
      </c>
      <c r="G10471" t="s">
        <v>27</v>
      </c>
      <c r="H10471" s="4">
        <v>45799.584849537037</v>
      </c>
      <c r="I10471" t="b">
        <v>0</v>
      </c>
      <c r="J10471" t="b">
        <v>1</v>
      </c>
      <c r="K10471" t="s">
        <v>24</v>
      </c>
      <c r="L10471" t="s">
        <v>22</v>
      </c>
      <c r="M10471">
        <v>180000</v>
      </c>
      <c r="O10471" t="s">
        <v>202</v>
      </c>
      <c r="P10471" t="s">
        <v>10999</v>
      </c>
    </row>
    <row r="10472" spans="1:16" x14ac:dyDescent="0.25">
      <c r="A10472" t="s">
        <v>2</v>
      </c>
      <c r="B10472" t="s">
        <v>389</v>
      </c>
      <c r="C10472" t="s">
        <v>315</v>
      </c>
      <c r="D10472" t="s">
        <v>3973</v>
      </c>
      <c r="E10472" t="s">
        <v>20</v>
      </c>
      <c r="F10472" t="b">
        <v>0</v>
      </c>
      <c r="G10472" t="s">
        <v>41</v>
      </c>
      <c r="H10472" s="4">
        <v>45799.58525462963</v>
      </c>
      <c r="I10472" t="b">
        <v>0</v>
      </c>
      <c r="J10472" t="b">
        <v>0</v>
      </c>
      <c r="K10472" t="s">
        <v>24</v>
      </c>
      <c r="L10472" t="s">
        <v>36</v>
      </c>
      <c r="N10472">
        <v>62.5</v>
      </c>
      <c r="O10472" t="s">
        <v>6782</v>
      </c>
      <c r="P10472" t="s">
        <v>13696</v>
      </c>
    </row>
    <row r="10473" spans="1:16" x14ac:dyDescent="0.25">
      <c r="A10473" t="s">
        <v>40</v>
      </c>
      <c r="B10473" t="s">
        <v>10998</v>
      </c>
      <c r="C10473" t="s">
        <v>11001</v>
      </c>
      <c r="D10473" t="s">
        <v>3973</v>
      </c>
      <c r="E10473" t="s">
        <v>20</v>
      </c>
      <c r="F10473" t="b">
        <v>0</v>
      </c>
      <c r="G10473" t="s">
        <v>41</v>
      </c>
      <c r="H10473" s="4">
        <v>45799.585335648153</v>
      </c>
      <c r="I10473" t="b">
        <v>0</v>
      </c>
      <c r="J10473" t="b">
        <v>1</v>
      </c>
      <c r="K10473" t="s">
        <v>24</v>
      </c>
      <c r="L10473" t="s">
        <v>22</v>
      </c>
      <c r="M10473">
        <v>180000</v>
      </c>
      <c r="O10473" t="s">
        <v>202</v>
      </c>
      <c r="P10473" t="s">
        <v>10999</v>
      </c>
    </row>
    <row r="10474" spans="1:16" x14ac:dyDescent="0.25">
      <c r="A10474" t="s">
        <v>0</v>
      </c>
      <c r="B10474" t="s">
        <v>13697</v>
      </c>
      <c r="C10474" t="s">
        <v>13698</v>
      </c>
      <c r="D10474" t="s">
        <v>3828</v>
      </c>
      <c r="E10474" t="s">
        <v>105</v>
      </c>
      <c r="F10474" t="b">
        <v>0</v>
      </c>
      <c r="G10474" t="s">
        <v>27</v>
      </c>
      <c r="H10474" s="4">
        <v>45799.625069444453</v>
      </c>
      <c r="I10474" t="b">
        <v>0</v>
      </c>
      <c r="J10474" t="b">
        <v>0</v>
      </c>
      <c r="K10474" t="s">
        <v>24</v>
      </c>
      <c r="L10474" t="s">
        <v>22</v>
      </c>
      <c r="M10474">
        <v>62500</v>
      </c>
      <c r="O10474" t="s">
        <v>13699</v>
      </c>
      <c r="P10474" t="s">
        <v>424</v>
      </c>
    </row>
    <row r="10475" spans="1:16" x14ac:dyDescent="0.25">
      <c r="A10475" t="s">
        <v>0</v>
      </c>
      <c r="B10475" t="s">
        <v>1632</v>
      </c>
      <c r="C10475" t="s">
        <v>300</v>
      </c>
      <c r="D10475" t="s">
        <v>3973</v>
      </c>
      <c r="E10475" t="s">
        <v>51</v>
      </c>
      <c r="F10475" t="b">
        <v>0</v>
      </c>
      <c r="G10475" t="s">
        <v>27</v>
      </c>
      <c r="H10475" s="4">
        <v>45799.625069444453</v>
      </c>
      <c r="I10475" t="b">
        <v>1</v>
      </c>
      <c r="J10475" t="b">
        <v>0</v>
      </c>
      <c r="K10475" t="s">
        <v>24</v>
      </c>
      <c r="L10475" t="s">
        <v>36</v>
      </c>
      <c r="N10475">
        <v>23</v>
      </c>
      <c r="O10475" t="s">
        <v>1220</v>
      </c>
      <c r="P10475" t="s">
        <v>671</v>
      </c>
    </row>
    <row r="10476" spans="1:16" x14ac:dyDescent="0.25">
      <c r="A10476" t="s">
        <v>2</v>
      </c>
      <c r="B10476" t="s">
        <v>13700</v>
      </c>
      <c r="C10476" t="s">
        <v>7893</v>
      </c>
      <c r="D10476" t="s">
        <v>3828</v>
      </c>
      <c r="E10476" t="s">
        <v>51</v>
      </c>
      <c r="F10476" t="b">
        <v>0</v>
      </c>
      <c r="G10476" t="s">
        <v>27</v>
      </c>
      <c r="H10476" s="4">
        <v>45799.626203703701</v>
      </c>
      <c r="I10476" t="b">
        <v>0</v>
      </c>
      <c r="J10476" t="b">
        <v>0</v>
      </c>
      <c r="K10476" t="s">
        <v>24</v>
      </c>
      <c r="L10476" t="s">
        <v>22</v>
      </c>
      <c r="M10476">
        <v>127500</v>
      </c>
      <c r="O10476" t="s">
        <v>13701</v>
      </c>
      <c r="P10476" t="s">
        <v>13702</v>
      </c>
    </row>
    <row r="10477" spans="1:16" x14ac:dyDescent="0.25">
      <c r="A10477" t="s">
        <v>2</v>
      </c>
      <c r="B10477" t="s">
        <v>267</v>
      </c>
      <c r="C10477" t="s">
        <v>390</v>
      </c>
      <c r="D10477" t="s">
        <v>7853</v>
      </c>
      <c r="E10477" t="s">
        <v>20</v>
      </c>
      <c r="F10477" t="b">
        <v>0</v>
      </c>
      <c r="G10477" t="s">
        <v>41</v>
      </c>
      <c r="H10477" s="4">
        <v>45799.626851851863</v>
      </c>
      <c r="I10477" t="b">
        <v>1</v>
      </c>
      <c r="J10477" t="b">
        <v>1</v>
      </c>
      <c r="K10477" t="s">
        <v>24</v>
      </c>
      <c r="L10477" t="s">
        <v>22</v>
      </c>
      <c r="M10477">
        <v>135000</v>
      </c>
      <c r="O10477" t="s">
        <v>1790</v>
      </c>
    </row>
    <row r="10478" spans="1:16" x14ac:dyDescent="0.25">
      <c r="A10478" t="s">
        <v>28</v>
      </c>
      <c r="B10478" t="s">
        <v>28</v>
      </c>
      <c r="C10478" t="s">
        <v>2625</v>
      </c>
      <c r="D10478" t="s">
        <v>3828</v>
      </c>
      <c r="E10478" t="s">
        <v>20</v>
      </c>
      <c r="F10478" t="b">
        <v>0</v>
      </c>
      <c r="G10478" t="s">
        <v>27</v>
      </c>
      <c r="H10478" s="4">
        <v>45799.667500000003</v>
      </c>
      <c r="I10478" t="b">
        <v>0</v>
      </c>
      <c r="J10478" t="b">
        <v>0</v>
      </c>
      <c r="K10478" t="s">
        <v>24</v>
      </c>
      <c r="L10478" t="s">
        <v>22</v>
      </c>
      <c r="M10478">
        <v>875000</v>
      </c>
      <c r="O10478" t="s">
        <v>7687</v>
      </c>
      <c r="P10478" t="s">
        <v>13703</v>
      </c>
    </row>
    <row r="10479" spans="1:16" x14ac:dyDescent="0.25">
      <c r="A10479" t="s">
        <v>2</v>
      </c>
      <c r="B10479" t="s">
        <v>13704</v>
      </c>
      <c r="C10479" t="s">
        <v>64</v>
      </c>
      <c r="D10479" t="s">
        <v>3828</v>
      </c>
      <c r="E10479" t="s">
        <v>51</v>
      </c>
      <c r="F10479" t="b">
        <v>0</v>
      </c>
      <c r="G10479" t="s">
        <v>27</v>
      </c>
      <c r="H10479" s="4">
        <v>45799.668020833327</v>
      </c>
      <c r="I10479" t="b">
        <v>1</v>
      </c>
      <c r="J10479" t="b">
        <v>0</v>
      </c>
      <c r="K10479" t="s">
        <v>24</v>
      </c>
      <c r="L10479" t="s">
        <v>36</v>
      </c>
      <c r="N10479">
        <v>52.760002136230469</v>
      </c>
      <c r="O10479" t="s">
        <v>9461</v>
      </c>
      <c r="P10479" t="s">
        <v>13705</v>
      </c>
    </row>
    <row r="10480" spans="1:16" x14ac:dyDescent="0.25">
      <c r="A10480" t="s">
        <v>2</v>
      </c>
      <c r="B10480" t="s">
        <v>13706</v>
      </c>
      <c r="C10480" t="s">
        <v>13707</v>
      </c>
      <c r="D10480" t="s">
        <v>3973</v>
      </c>
      <c r="E10480" t="s">
        <v>20</v>
      </c>
      <c r="F10480" t="b">
        <v>0</v>
      </c>
      <c r="G10480" t="s">
        <v>27</v>
      </c>
      <c r="H10480" s="4">
        <v>45799.668206018519</v>
      </c>
      <c r="I10480" t="b">
        <v>0</v>
      </c>
      <c r="J10480" t="b">
        <v>0</v>
      </c>
      <c r="K10480" t="s">
        <v>24</v>
      </c>
      <c r="L10480" t="s">
        <v>22</v>
      </c>
      <c r="M10480">
        <v>90000</v>
      </c>
      <c r="O10480" t="s">
        <v>2627</v>
      </c>
      <c r="P10480" t="s">
        <v>13708</v>
      </c>
    </row>
    <row r="10481" spans="1:16" x14ac:dyDescent="0.25">
      <c r="A10481" t="s">
        <v>2</v>
      </c>
      <c r="B10481" t="s">
        <v>13709</v>
      </c>
      <c r="C10481" t="s">
        <v>615</v>
      </c>
      <c r="D10481" t="s">
        <v>3828</v>
      </c>
      <c r="E10481" t="s">
        <v>20</v>
      </c>
      <c r="F10481" t="b">
        <v>0</v>
      </c>
      <c r="G10481" t="s">
        <v>41</v>
      </c>
      <c r="H10481" s="4">
        <v>45799.66846064815</v>
      </c>
      <c r="I10481" t="b">
        <v>0</v>
      </c>
      <c r="J10481" t="b">
        <v>1</v>
      </c>
      <c r="K10481" t="s">
        <v>24</v>
      </c>
      <c r="L10481" t="s">
        <v>22</v>
      </c>
      <c r="M10481">
        <v>120000</v>
      </c>
      <c r="O10481" t="s">
        <v>13710</v>
      </c>
      <c r="P10481" t="s">
        <v>13695</v>
      </c>
    </row>
    <row r="10482" spans="1:16" x14ac:dyDescent="0.25">
      <c r="A10482" t="s">
        <v>40</v>
      </c>
      <c r="B10482" t="s">
        <v>7798</v>
      </c>
      <c r="C10482" t="s">
        <v>2733</v>
      </c>
      <c r="D10482" t="s">
        <v>3973</v>
      </c>
      <c r="E10482" t="s">
        <v>51</v>
      </c>
      <c r="F10482" t="b">
        <v>0</v>
      </c>
      <c r="G10482" t="s">
        <v>35</v>
      </c>
      <c r="H10482" s="4">
        <v>45799.669039351851</v>
      </c>
      <c r="I10482" t="b">
        <v>1</v>
      </c>
      <c r="J10482" t="b">
        <v>0</v>
      </c>
      <c r="K10482" t="s">
        <v>24</v>
      </c>
      <c r="L10482" t="s">
        <v>36</v>
      </c>
      <c r="N10482">
        <v>58.5</v>
      </c>
      <c r="O10482" t="s">
        <v>74</v>
      </c>
      <c r="P10482" t="s">
        <v>13711</v>
      </c>
    </row>
    <row r="10483" spans="1:16" x14ac:dyDescent="0.25">
      <c r="A10483" t="s">
        <v>0</v>
      </c>
      <c r="B10483" t="s">
        <v>13712</v>
      </c>
      <c r="C10483" t="s">
        <v>83</v>
      </c>
      <c r="D10483" t="s">
        <v>3828</v>
      </c>
      <c r="E10483" t="s">
        <v>20</v>
      </c>
      <c r="F10483" t="b">
        <v>0</v>
      </c>
      <c r="G10483" t="s">
        <v>27</v>
      </c>
      <c r="H10483" s="4">
        <v>45799.708437499998</v>
      </c>
      <c r="I10483" t="b">
        <v>1</v>
      </c>
      <c r="J10483" t="b">
        <v>0</v>
      </c>
      <c r="K10483" t="s">
        <v>24</v>
      </c>
      <c r="L10483" t="s">
        <v>36</v>
      </c>
      <c r="N10483">
        <v>42.5</v>
      </c>
      <c r="O10483" t="s">
        <v>13713</v>
      </c>
      <c r="P10483" t="s">
        <v>603</v>
      </c>
    </row>
    <row r="10484" spans="1:16" x14ac:dyDescent="0.25">
      <c r="A10484" t="s">
        <v>2</v>
      </c>
      <c r="B10484" t="s">
        <v>132</v>
      </c>
      <c r="C10484" t="s">
        <v>1869</v>
      </c>
      <c r="D10484" t="s">
        <v>3600</v>
      </c>
      <c r="E10484" t="s">
        <v>51</v>
      </c>
      <c r="F10484" t="b">
        <v>0</v>
      </c>
      <c r="G10484" t="s">
        <v>27</v>
      </c>
      <c r="H10484" s="4">
        <v>45799.709537037037</v>
      </c>
      <c r="I10484" t="b">
        <v>0</v>
      </c>
      <c r="J10484" t="b">
        <v>0</v>
      </c>
      <c r="K10484" t="s">
        <v>24</v>
      </c>
      <c r="L10484" t="s">
        <v>36</v>
      </c>
      <c r="N10484">
        <v>52.5</v>
      </c>
      <c r="O10484" t="s">
        <v>13714</v>
      </c>
      <c r="P10484" t="s">
        <v>13715</v>
      </c>
    </row>
    <row r="10485" spans="1:16" x14ac:dyDescent="0.25">
      <c r="A10485" t="s">
        <v>2</v>
      </c>
      <c r="B10485" t="s">
        <v>2</v>
      </c>
      <c r="C10485" t="s">
        <v>953</v>
      </c>
      <c r="D10485" t="s">
        <v>3600</v>
      </c>
      <c r="E10485" t="s">
        <v>51</v>
      </c>
      <c r="F10485" t="b">
        <v>0</v>
      </c>
      <c r="G10485" t="s">
        <v>27</v>
      </c>
      <c r="H10485" s="4">
        <v>45799.709583333337</v>
      </c>
      <c r="I10485" t="b">
        <v>0</v>
      </c>
      <c r="J10485" t="b">
        <v>0</v>
      </c>
      <c r="K10485" t="s">
        <v>24</v>
      </c>
      <c r="L10485" t="s">
        <v>36</v>
      </c>
      <c r="N10485">
        <v>45</v>
      </c>
      <c r="O10485" t="s">
        <v>2309</v>
      </c>
      <c r="P10485" t="s">
        <v>13716</v>
      </c>
    </row>
    <row r="10486" spans="1:16" x14ac:dyDescent="0.25">
      <c r="A10486" t="s">
        <v>2</v>
      </c>
      <c r="B10486" t="s">
        <v>2</v>
      </c>
      <c r="C10486" t="s">
        <v>54</v>
      </c>
      <c r="D10486" t="s">
        <v>483</v>
      </c>
      <c r="E10486" t="s">
        <v>51</v>
      </c>
      <c r="F10486" t="b">
        <v>0</v>
      </c>
      <c r="G10486" t="s">
        <v>27</v>
      </c>
      <c r="H10486" s="4">
        <v>45799.709583333337</v>
      </c>
      <c r="I10486" t="b">
        <v>0</v>
      </c>
      <c r="J10486" t="b">
        <v>1</v>
      </c>
      <c r="K10486" t="s">
        <v>24</v>
      </c>
      <c r="L10486" t="s">
        <v>36</v>
      </c>
      <c r="N10486">
        <v>66.680000305175781</v>
      </c>
      <c r="O10486" t="s">
        <v>5372</v>
      </c>
      <c r="P10486" t="s">
        <v>13717</v>
      </c>
    </row>
    <row r="10487" spans="1:16" x14ac:dyDescent="0.25">
      <c r="A10487" t="s">
        <v>2</v>
      </c>
      <c r="B10487" t="s">
        <v>13718</v>
      </c>
      <c r="C10487" t="s">
        <v>985</v>
      </c>
      <c r="D10487" t="s">
        <v>3973</v>
      </c>
      <c r="E10487" t="s">
        <v>20</v>
      </c>
      <c r="F10487" t="b">
        <v>0</v>
      </c>
      <c r="G10487" t="s">
        <v>27</v>
      </c>
      <c r="H10487" s="4">
        <v>45799.709583333337</v>
      </c>
      <c r="I10487" t="b">
        <v>1</v>
      </c>
      <c r="J10487" t="b">
        <v>0</v>
      </c>
      <c r="K10487" t="s">
        <v>24</v>
      </c>
      <c r="L10487" t="s">
        <v>22</v>
      </c>
      <c r="M10487">
        <v>102500</v>
      </c>
      <c r="O10487" t="s">
        <v>1066</v>
      </c>
      <c r="P10487" t="s">
        <v>13719</v>
      </c>
    </row>
    <row r="10488" spans="1:16" x14ac:dyDescent="0.25">
      <c r="A10488" t="s">
        <v>0</v>
      </c>
      <c r="B10488" t="s">
        <v>13720</v>
      </c>
      <c r="C10488" t="s">
        <v>2024</v>
      </c>
      <c r="D10488" t="s">
        <v>3828</v>
      </c>
      <c r="E10488" t="s">
        <v>20</v>
      </c>
      <c r="F10488" t="b">
        <v>0</v>
      </c>
      <c r="G10488" t="s">
        <v>27</v>
      </c>
      <c r="H10488" s="4">
        <v>45799.750162037039</v>
      </c>
      <c r="I10488" t="b">
        <v>0</v>
      </c>
      <c r="J10488" t="b">
        <v>1</v>
      </c>
      <c r="K10488" t="s">
        <v>24</v>
      </c>
      <c r="L10488" t="s">
        <v>22</v>
      </c>
      <c r="M10488">
        <v>165000</v>
      </c>
      <c r="O10488" t="s">
        <v>13721</v>
      </c>
      <c r="P10488" t="s">
        <v>13722</v>
      </c>
    </row>
    <row r="10489" spans="1:16" x14ac:dyDescent="0.25">
      <c r="A10489" t="s">
        <v>0</v>
      </c>
      <c r="B10489" t="s">
        <v>103</v>
      </c>
      <c r="C10489" t="s">
        <v>2883</v>
      </c>
      <c r="D10489" t="s">
        <v>3828</v>
      </c>
      <c r="E10489" t="s">
        <v>51</v>
      </c>
      <c r="F10489" t="b">
        <v>0</v>
      </c>
      <c r="G10489" t="s">
        <v>30</v>
      </c>
      <c r="H10489" s="4">
        <v>45799.750567129631</v>
      </c>
      <c r="I10489" t="b">
        <v>0</v>
      </c>
      <c r="J10489" t="b">
        <v>1</v>
      </c>
      <c r="K10489" t="s">
        <v>24</v>
      </c>
      <c r="L10489" t="s">
        <v>36</v>
      </c>
      <c r="N10489">
        <v>21.5</v>
      </c>
      <c r="O10489" t="s">
        <v>13723</v>
      </c>
      <c r="P10489" t="s">
        <v>204</v>
      </c>
    </row>
    <row r="10490" spans="1:16" x14ac:dyDescent="0.25">
      <c r="A10490" t="s">
        <v>0</v>
      </c>
      <c r="B10490" t="s">
        <v>0</v>
      </c>
      <c r="C10490" t="s">
        <v>10765</v>
      </c>
      <c r="D10490" t="s">
        <v>3828</v>
      </c>
      <c r="E10490" t="s">
        <v>51</v>
      </c>
      <c r="F10490" t="b">
        <v>0</v>
      </c>
      <c r="G10490" t="s">
        <v>30</v>
      </c>
      <c r="H10490" s="4">
        <v>45799.750567129631</v>
      </c>
      <c r="I10490" t="b">
        <v>0</v>
      </c>
      <c r="J10490" t="b">
        <v>0</v>
      </c>
      <c r="K10490" t="s">
        <v>24</v>
      </c>
      <c r="L10490" t="s">
        <v>36</v>
      </c>
      <c r="N10490">
        <v>21</v>
      </c>
      <c r="O10490" t="s">
        <v>7479</v>
      </c>
      <c r="P10490" t="s">
        <v>204</v>
      </c>
    </row>
    <row r="10491" spans="1:16" x14ac:dyDescent="0.25">
      <c r="A10491" t="s">
        <v>40</v>
      </c>
      <c r="B10491" t="s">
        <v>13724</v>
      </c>
      <c r="C10491" t="s">
        <v>372</v>
      </c>
      <c r="D10491" t="s">
        <v>3600</v>
      </c>
      <c r="E10491" t="s">
        <v>51</v>
      </c>
      <c r="F10491" t="b">
        <v>0</v>
      </c>
      <c r="G10491" t="s">
        <v>27</v>
      </c>
      <c r="H10491" s="4">
        <v>45799.751203703701</v>
      </c>
      <c r="I10491" t="b">
        <v>0</v>
      </c>
      <c r="J10491" t="b">
        <v>0</v>
      </c>
      <c r="K10491" t="s">
        <v>24</v>
      </c>
      <c r="L10491" t="s">
        <v>36</v>
      </c>
      <c r="N10491">
        <v>55</v>
      </c>
      <c r="O10491" t="s">
        <v>13725</v>
      </c>
      <c r="P10491" t="s">
        <v>13726</v>
      </c>
    </row>
    <row r="10492" spans="1:16" x14ac:dyDescent="0.25">
      <c r="A10492" t="s">
        <v>2</v>
      </c>
      <c r="B10492" t="s">
        <v>13727</v>
      </c>
      <c r="C10492" t="s">
        <v>120</v>
      </c>
      <c r="D10492" t="s">
        <v>3828</v>
      </c>
      <c r="E10492" t="s">
        <v>51</v>
      </c>
      <c r="F10492" t="b">
        <v>0</v>
      </c>
      <c r="G10492" t="s">
        <v>41</v>
      </c>
      <c r="H10492" s="4">
        <v>45799.75167824074</v>
      </c>
      <c r="I10492" t="b">
        <v>1</v>
      </c>
      <c r="J10492" t="b">
        <v>0</v>
      </c>
      <c r="K10492" t="s">
        <v>24</v>
      </c>
      <c r="L10492" t="s">
        <v>36</v>
      </c>
      <c r="N10492">
        <v>57.5</v>
      </c>
      <c r="O10492" t="s">
        <v>3222</v>
      </c>
      <c r="P10492" t="s">
        <v>1527</v>
      </c>
    </row>
    <row r="10493" spans="1:16" x14ac:dyDescent="0.25">
      <c r="A10493" t="s">
        <v>40</v>
      </c>
      <c r="B10493" t="s">
        <v>13728</v>
      </c>
      <c r="C10493" t="s">
        <v>194</v>
      </c>
      <c r="D10493" t="s">
        <v>4035</v>
      </c>
      <c r="E10493" t="s">
        <v>20</v>
      </c>
      <c r="F10493" t="b">
        <v>0</v>
      </c>
      <c r="G10493" t="s">
        <v>158</v>
      </c>
      <c r="H10493" s="4">
        <v>45799.755277777767</v>
      </c>
      <c r="I10493" t="b">
        <v>0</v>
      </c>
      <c r="J10493" t="b">
        <v>0</v>
      </c>
      <c r="K10493" t="s">
        <v>158</v>
      </c>
      <c r="L10493" t="s">
        <v>22</v>
      </c>
      <c r="M10493">
        <v>110400</v>
      </c>
      <c r="O10493" t="s">
        <v>2623</v>
      </c>
      <c r="P10493" t="s">
        <v>13729</v>
      </c>
    </row>
    <row r="10494" spans="1:16" x14ac:dyDescent="0.25">
      <c r="A10494" t="s">
        <v>0</v>
      </c>
      <c r="B10494" t="s">
        <v>103</v>
      </c>
      <c r="C10494" t="s">
        <v>1604</v>
      </c>
      <c r="D10494" t="s">
        <v>3828</v>
      </c>
      <c r="E10494" t="s">
        <v>20</v>
      </c>
      <c r="F10494" t="b">
        <v>0</v>
      </c>
      <c r="G10494" t="s">
        <v>30</v>
      </c>
      <c r="H10494" s="4">
        <v>45799.792164351849</v>
      </c>
      <c r="I10494" t="b">
        <v>0</v>
      </c>
      <c r="J10494" t="b">
        <v>1</v>
      </c>
      <c r="K10494" t="s">
        <v>24</v>
      </c>
      <c r="L10494" t="s">
        <v>36</v>
      </c>
      <c r="N10494">
        <v>23.5</v>
      </c>
      <c r="O10494" t="s">
        <v>13730</v>
      </c>
      <c r="P10494" t="s">
        <v>13731</v>
      </c>
    </row>
    <row r="10495" spans="1:16" x14ac:dyDescent="0.25">
      <c r="A10495" t="s">
        <v>2</v>
      </c>
      <c r="B10495" t="s">
        <v>2</v>
      </c>
      <c r="C10495" t="s">
        <v>1060</v>
      </c>
      <c r="D10495" t="s">
        <v>3828</v>
      </c>
      <c r="E10495" t="s">
        <v>51</v>
      </c>
      <c r="F10495" t="b">
        <v>0</v>
      </c>
      <c r="G10495" t="s">
        <v>27</v>
      </c>
      <c r="H10495" s="4">
        <v>45799.792939814812</v>
      </c>
      <c r="I10495" t="b">
        <v>0</v>
      </c>
      <c r="J10495" t="b">
        <v>0</v>
      </c>
      <c r="K10495" t="s">
        <v>24</v>
      </c>
      <c r="L10495" t="s">
        <v>36</v>
      </c>
      <c r="N10495">
        <v>51</v>
      </c>
      <c r="O10495" t="s">
        <v>13732</v>
      </c>
      <c r="P10495" t="s">
        <v>48</v>
      </c>
    </row>
    <row r="10496" spans="1:16" x14ac:dyDescent="0.25">
      <c r="A10496" t="s">
        <v>89</v>
      </c>
      <c r="B10496" t="s">
        <v>13733</v>
      </c>
      <c r="C10496" t="s">
        <v>44</v>
      </c>
      <c r="D10496" t="s">
        <v>3973</v>
      </c>
      <c r="E10496" t="s">
        <v>51</v>
      </c>
      <c r="F10496" t="b">
        <v>0</v>
      </c>
      <c r="G10496" t="s">
        <v>27</v>
      </c>
      <c r="H10496" s="4">
        <v>45799.793090277781</v>
      </c>
      <c r="I10496" t="b">
        <v>1</v>
      </c>
      <c r="J10496" t="b">
        <v>0</v>
      </c>
      <c r="K10496" t="s">
        <v>24</v>
      </c>
      <c r="L10496" t="s">
        <v>36</v>
      </c>
      <c r="N10496">
        <v>87.5</v>
      </c>
      <c r="O10496" t="s">
        <v>13734</v>
      </c>
      <c r="P10496" t="s">
        <v>13735</v>
      </c>
    </row>
    <row r="10497" spans="1:16" x14ac:dyDescent="0.25">
      <c r="A10497" t="s">
        <v>2</v>
      </c>
      <c r="B10497" t="s">
        <v>13682</v>
      </c>
      <c r="C10497" t="s">
        <v>47</v>
      </c>
      <c r="D10497" t="s">
        <v>2208</v>
      </c>
      <c r="E10497" t="s">
        <v>20</v>
      </c>
      <c r="F10497" t="b">
        <v>0</v>
      </c>
      <c r="G10497" t="s">
        <v>27</v>
      </c>
      <c r="H10497" s="4">
        <v>45799.793090277781</v>
      </c>
      <c r="I10497" t="b">
        <v>0</v>
      </c>
      <c r="J10497" t="b">
        <v>1</v>
      </c>
      <c r="K10497" t="s">
        <v>24</v>
      </c>
      <c r="L10497" t="s">
        <v>22</v>
      </c>
      <c r="M10497">
        <v>147500</v>
      </c>
      <c r="O10497" t="s">
        <v>7285</v>
      </c>
      <c r="P10497" t="s">
        <v>10981</v>
      </c>
    </row>
    <row r="10498" spans="1:16" x14ac:dyDescent="0.25">
      <c r="A10498" t="s">
        <v>2</v>
      </c>
      <c r="B10498" t="s">
        <v>13736</v>
      </c>
      <c r="C10498" t="s">
        <v>33</v>
      </c>
      <c r="D10498" t="s">
        <v>3828</v>
      </c>
      <c r="E10498" t="s">
        <v>20</v>
      </c>
      <c r="F10498" t="b">
        <v>0</v>
      </c>
      <c r="G10498" t="s">
        <v>41</v>
      </c>
      <c r="H10498" s="4">
        <v>45799.793356481481</v>
      </c>
      <c r="I10498" t="b">
        <v>1</v>
      </c>
      <c r="J10498" t="b">
        <v>1</v>
      </c>
      <c r="K10498" t="s">
        <v>24</v>
      </c>
      <c r="L10498" t="s">
        <v>22</v>
      </c>
      <c r="M10498">
        <v>205000</v>
      </c>
      <c r="O10498" t="s">
        <v>381</v>
      </c>
      <c r="P10498" t="s">
        <v>13737</v>
      </c>
    </row>
    <row r="10499" spans="1:16" x14ac:dyDescent="0.25">
      <c r="A10499" t="s">
        <v>2</v>
      </c>
      <c r="B10499" t="s">
        <v>13738</v>
      </c>
      <c r="C10499" t="s">
        <v>1869</v>
      </c>
      <c r="D10499" t="s">
        <v>3973</v>
      </c>
      <c r="E10499" t="s">
        <v>51</v>
      </c>
      <c r="F10499" t="b">
        <v>0</v>
      </c>
      <c r="G10499" t="s">
        <v>52</v>
      </c>
      <c r="H10499" s="4">
        <v>45799.796018518522</v>
      </c>
      <c r="I10499" t="b">
        <v>1</v>
      </c>
      <c r="J10499" t="b">
        <v>0</v>
      </c>
      <c r="K10499" t="s">
        <v>24</v>
      </c>
      <c r="L10499" t="s">
        <v>36</v>
      </c>
      <c r="N10499">
        <v>66.5</v>
      </c>
      <c r="O10499" t="s">
        <v>1853</v>
      </c>
      <c r="P10499" t="s">
        <v>2689</v>
      </c>
    </row>
    <row r="10500" spans="1:16" x14ac:dyDescent="0.25">
      <c r="A10500" t="s">
        <v>0</v>
      </c>
      <c r="B10500" t="s">
        <v>13739</v>
      </c>
      <c r="C10500" t="s">
        <v>118</v>
      </c>
      <c r="D10500" t="s">
        <v>3600</v>
      </c>
      <c r="E10500" t="s">
        <v>20</v>
      </c>
      <c r="F10500" t="b">
        <v>0</v>
      </c>
      <c r="G10500" t="s">
        <v>27</v>
      </c>
      <c r="H10500" s="4">
        <v>45799.833414351851</v>
      </c>
      <c r="I10500" t="b">
        <v>0</v>
      </c>
      <c r="J10500" t="b">
        <v>0</v>
      </c>
      <c r="K10500" t="s">
        <v>24</v>
      </c>
      <c r="L10500" t="s">
        <v>22</v>
      </c>
      <c r="M10500">
        <v>110000</v>
      </c>
      <c r="O10500" t="s">
        <v>533</v>
      </c>
      <c r="P10500" t="s">
        <v>13740</v>
      </c>
    </row>
    <row r="10501" spans="1:16" x14ac:dyDescent="0.25">
      <c r="A10501" t="s">
        <v>0</v>
      </c>
      <c r="B10501" t="s">
        <v>214</v>
      </c>
      <c r="C10501" t="s">
        <v>985</v>
      </c>
      <c r="D10501" t="s">
        <v>3828</v>
      </c>
      <c r="E10501" t="s">
        <v>51</v>
      </c>
      <c r="F10501" t="b">
        <v>0</v>
      </c>
      <c r="G10501" t="s">
        <v>27</v>
      </c>
      <c r="H10501" s="4">
        <v>45799.833414351851</v>
      </c>
      <c r="I10501" t="b">
        <v>0</v>
      </c>
      <c r="J10501" t="b">
        <v>0</v>
      </c>
      <c r="K10501" t="s">
        <v>24</v>
      </c>
      <c r="L10501" t="s">
        <v>36</v>
      </c>
      <c r="N10501">
        <v>55</v>
      </c>
      <c r="O10501" t="s">
        <v>2427</v>
      </c>
      <c r="P10501" t="s">
        <v>3567</v>
      </c>
    </row>
    <row r="10502" spans="1:16" x14ac:dyDescent="0.25">
      <c r="A10502" t="s">
        <v>28</v>
      </c>
      <c r="B10502" t="s">
        <v>13741</v>
      </c>
      <c r="C10502" t="s">
        <v>213</v>
      </c>
      <c r="D10502" t="s">
        <v>3957</v>
      </c>
      <c r="E10502" t="s">
        <v>20</v>
      </c>
      <c r="F10502" t="b">
        <v>0</v>
      </c>
      <c r="G10502" t="s">
        <v>41</v>
      </c>
      <c r="H10502" s="4">
        <v>45799.834293981483</v>
      </c>
      <c r="I10502" t="b">
        <v>0</v>
      </c>
      <c r="J10502" t="b">
        <v>1</v>
      </c>
      <c r="K10502" t="s">
        <v>24</v>
      </c>
      <c r="L10502" t="s">
        <v>36</v>
      </c>
      <c r="N10502">
        <v>46.659999847412109</v>
      </c>
      <c r="O10502" t="s">
        <v>2075</v>
      </c>
      <c r="P10502" t="s">
        <v>13742</v>
      </c>
    </row>
    <row r="10503" spans="1:16" x14ac:dyDescent="0.25">
      <c r="A10503" t="s">
        <v>1</v>
      </c>
      <c r="B10503" t="s">
        <v>2620</v>
      </c>
      <c r="C10503" t="s">
        <v>1240</v>
      </c>
      <c r="D10503" t="s">
        <v>3973</v>
      </c>
      <c r="E10503" t="s">
        <v>51</v>
      </c>
      <c r="F10503" t="b">
        <v>0</v>
      </c>
      <c r="G10503" t="s">
        <v>27</v>
      </c>
      <c r="H10503" s="4">
        <v>45799.834791666668</v>
      </c>
      <c r="I10503" t="b">
        <v>1</v>
      </c>
      <c r="J10503" t="b">
        <v>0</v>
      </c>
      <c r="K10503" t="s">
        <v>24</v>
      </c>
      <c r="L10503" t="s">
        <v>36</v>
      </c>
      <c r="N10503">
        <v>66.25</v>
      </c>
      <c r="O10503" t="s">
        <v>13743</v>
      </c>
      <c r="P10503" t="s">
        <v>3714</v>
      </c>
    </row>
    <row r="10504" spans="1:16" x14ac:dyDescent="0.25">
      <c r="A10504" t="s">
        <v>2</v>
      </c>
      <c r="B10504" t="s">
        <v>13744</v>
      </c>
      <c r="C10504" t="s">
        <v>213</v>
      </c>
      <c r="D10504" t="s">
        <v>3973</v>
      </c>
      <c r="E10504" t="s">
        <v>51</v>
      </c>
      <c r="F10504" t="b">
        <v>0</v>
      </c>
      <c r="G10504" t="s">
        <v>41</v>
      </c>
      <c r="H10504" s="4">
        <v>45799.834953703707</v>
      </c>
      <c r="I10504" t="b">
        <v>1</v>
      </c>
      <c r="J10504" t="b">
        <v>1</v>
      </c>
      <c r="K10504" t="s">
        <v>24</v>
      </c>
      <c r="L10504" t="s">
        <v>36</v>
      </c>
      <c r="N10504">
        <v>70</v>
      </c>
      <c r="O10504" t="s">
        <v>1943</v>
      </c>
      <c r="P10504" t="s">
        <v>13745</v>
      </c>
    </row>
    <row r="10505" spans="1:16" x14ac:dyDescent="0.25">
      <c r="A10505" t="s">
        <v>2</v>
      </c>
      <c r="B10505" t="s">
        <v>13746</v>
      </c>
      <c r="C10505" t="s">
        <v>1521</v>
      </c>
      <c r="D10505" t="s">
        <v>3828</v>
      </c>
      <c r="E10505" t="s">
        <v>20</v>
      </c>
      <c r="F10505" t="b">
        <v>0</v>
      </c>
      <c r="G10505" t="s">
        <v>23</v>
      </c>
      <c r="H10505" s="4">
        <v>45799.865115740737</v>
      </c>
      <c r="I10505" t="b">
        <v>0</v>
      </c>
      <c r="J10505" t="b">
        <v>1</v>
      </c>
      <c r="K10505" t="s">
        <v>24</v>
      </c>
      <c r="L10505" t="s">
        <v>22</v>
      </c>
      <c r="M10505">
        <v>122500</v>
      </c>
      <c r="O10505" t="s">
        <v>13747</v>
      </c>
      <c r="P10505" t="s">
        <v>605</v>
      </c>
    </row>
    <row r="10506" spans="1:16" x14ac:dyDescent="0.25">
      <c r="A10506" t="s">
        <v>139</v>
      </c>
      <c r="B10506" t="s">
        <v>5512</v>
      </c>
      <c r="C10506" t="s">
        <v>172</v>
      </c>
      <c r="D10506" t="s">
        <v>1663</v>
      </c>
      <c r="E10506" t="s">
        <v>51</v>
      </c>
      <c r="F10506" t="b">
        <v>0</v>
      </c>
      <c r="G10506" t="s">
        <v>27</v>
      </c>
      <c r="H10506" s="4">
        <v>45799.875150462962</v>
      </c>
      <c r="I10506" t="b">
        <v>0</v>
      </c>
      <c r="J10506" t="b">
        <v>0</v>
      </c>
      <c r="K10506" t="s">
        <v>24</v>
      </c>
      <c r="L10506" t="s">
        <v>36</v>
      </c>
      <c r="N10506">
        <v>37</v>
      </c>
      <c r="O10506" t="s">
        <v>1663</v>
      </c>
      <c r="P10506" t="s">
        <v>9821</v>
      </c>
    </row>
    <row r="10507" spans="1:16" x14ac:dyDescent="0.25">
      <c r="A10507" t="s">
        <v>0</v>
      </c>
      <c r="B10507" t="s">
        <v>13748</v>
      </c>
      <c r="C10507" t="s">
        <v>151</v>
      </c>
      <c r="D10507" t="s">
        <v>3828</v>
      </c>
      <c r="E10507" t="s">
        <v>20</v>
      </c>
      <c r="F10507" t="b">
        <v>0</v>
      </c>
      <c r="G10507" t="s">
        <v>30</v>
      </c>
      <c r="H10507" s="4">
        <v>45799.876134259262</v>
      </c>
      <c r="I10507" t="b">
        <v>0</v>
      </c>
      <c r="J10507" t="b">
        <v>1</v>
      </c>
      <c r="K10507" t="s">
        <v>24</v>
      </c>
      <c r="L10507" t="s">
        <v>22</v>
      </c>
      <c r="M10507">
        <v>76500</v>
      </c>
      <c r="O10507" t="s">
        <v>13749</v>
      </c>
      <c r="P10507" t="s">
        <v>700</v>
      </c>
    </row>
    <row r="10508" spans="1:16" x14ac:dyDescent="0.25">
      <c r="A10508" t="s">
        <v>2</v>
      </c>
      <c r="B10508" t="s">
        <v>13682</v>
      </c>
      <c r="C10508" t="s">
        <v>981</v>
      </c>
      <c r="D10508" t="s">
        <v>3600</v>
      </c>
      <c r="E10508" t="s">
        <v>20</v>
      </c>
      <c r="F10508" t="b">
        <v>0</v>
      </c>
      <c r="G10508" t="s">
        <v>27</v>
      </c>
      <c r="H10508" s="4">
        <v>45799.876307870371</v>
      </c>
      <c r="I10508" t="b">
        <v>0</v>
      </c>
      <c r="J10508" t="b">
        <v>1</v>
      </c>
      <c r="K10508" t="s">
        <v>24</v>
      </c>
      <c r="L10508" t="s">
        <v>22</v>
      </c>
      <c r="M10508">
        <v>190000</v>
      </c>
      <c r="O10508" t="s">
        <v>1547</v>
      </c>
      <c r="P10508" t="s">
        <v>10981</v>
      </c>
    </row>
    <row r="10509" spans="1:16" x14ac:dyDescent="0.25">
      <c r="A10509" t="s">
        <v>2</v>
      </c>
      <c r="B10509" t="s">
        <v>2</v>
      </c>
      <c r="C10509" t="s">
        <v>2184</v>
      </c>
      <c r="D10509" t="s">
        <v>3828</v>
      </c>
      <c r="E10509" t="s">
        <v>20</v>
      </c>
      <c r="F10509" t="b">
        <v>0</v>
      </c>
      <c r="G10509" t="s">
        <v>27</v>
      </c>
      <c r="H10509" s="4">
        <v>45799.876307870371</v>
      </c>
      <c r="I10509" t="b">
        <v>1</v>
      </c>
      <c r="J10509" t="b">
        <v>1</v>
      </c>
      <c r="K10509" t="s">
        <v>24</v>
      </c>
      <c r="L10509" t="s">
        <v>22</v>
      </c>
      <c r="M10509">
        <v>170000</v>
      </c>
      <c r="O10509" t="s">
        <v>593</v>
      </c>
      <c r="P10509" t="s">
        <v>13750</v>
      </c>
    </row>
    <row r="10510" spans="1:16" x14ac:dyDescent="0.25">
      <c r="A10510" t="s">
        <v>2</v>
      </c>
      <c r="B10510" t="s">
        <v>13751</v>
      </c>
      <c r="C10510" t="s">
        <v>693</v>
      </c>
      <c r="D10510" t="s">
        <v>3600</v>
      </c>
      <c r="E10510" t="s">
        <v>51</v>
      </c>
      <c r="F10510" t="b">
        <v>0</v>
      </c>
      <c r="G10510" t="s">
        <v>27</v>
      </c>
      <c r="H10510" s="4">
        <v>45799.876388888893</v>
      </c>
      <c r="I10510" t="b">
        <v>1</v>
      </c>
      <c r="J10510" t="b">
        <v>0</v>
      </c>
      <c r="K10510" t="s">
        <v>24</v>
      </c>
      <c r="L10510" t="s">
        <v>36</v>
      </c>
      <c r="N10510">
        <v>65</v>
      </c>
      <c r="O10510" t="s">
        <v>13752</v>
      </c>
      <c r="P10510" t="s">
        <v>13753</v>
      </c>
    </row>
    <row r="10511" spans="1:16" x14ac:dyDescent="0.25">
      <c r="A10511" t="s">
        <v>2</v>
      </c>
      <c r="B10511" t="s">
        <v>358</v>
      </c>
      <c r="C10511" t="s">
        <v>37</v>
      </c>
      <c r="D10511" t="s">
        <v>3973</v>
      </c>
      <c r="E10511" t="s">
        <v>20</v>
      </c>
      <c r="F10511" t="b">
        <v>0</v>
      </c>
      <c r="G10511" t="s">
        <v>27</v>
      </c>
      <c r="H10511" s="4">
        <v>45799.876458333332</v>
      </c>
      <c r="I10511" t="b">
        <v>1</v>
      </c>
      <c r="J10511" t="b">
        <v>0</v>
      </c>
      <c r="K10511" t="s">
        <v>24</v>
      </c>
      <c r="L10511" t="s">
        <v>22</v>
      </c>
      <c r="M10511">
        <v>80000</v>
      </c>
      <c r="O10511" t="s">
        <v>12769</v>
      </c>
      <c r="P10511" t="s">
        <v>13754</v>
      </c>
    </row>
    <row r="10512" spans="1:16" x14ac:dyDescent="0.25">
      <c r="A10512" t="s">
        <v>2</v>
      </c>
      <c r="B10512" t="s">
        <v>13755</v>
      </c>
      <c r="C10512" t="s">
        <v>39</v>
      </c>
      <c r="D10512" t="s">
        <v>3828</v>
      </c>
      <c r="E10512" t="s">
        <v>20</v>
      </c>
      <c r="F10512" t="b">
        <v>1</v>
      </c>
      <c r="G10512" t="s">
        <v>41</v>
      </c>
      <c r="H10512" s="4">
        <v>45799.876770833333</v>
      </c>
      <c r="I10512" t="b">
        <v>0</v>
      </c>
      <c r="J10512" t="b">
        <v>1</v>
      </c>
      <c r="K10512" t="s">
        <v>24</v>
      </c>
      <c r="L10512" t="s">
        <v>36</v>
      </c>
      <c r="N10512">
        <v>95</v>
      </c>
      <c r="O10512" t="s">
        <v>3717</v>
      </c>
      <c r="P10512" t="s">
        <v>2908</v>
      </c>
    </row>
    <row r="10513" spans="1:16" x14ac:dyDescent="0.25">
      <c r="A10513" t="s">
        <v>2</v>
      </c>
      <c r="B10513" t="s">
        <v>638</v>
      </c>
      <c r="C10513" t="s">
        <v>613</v>
      </c>
      <c r="D10513" t="s">
        <v>2208</v>
      </c>
      <c r="E10513" t="s">
        <v>20</v>
      </c>
      <c r="F10513" t="b">
        <v>0</v>
      </c>
      <c r="G10513" t="s">
        <v>27</v>
      </c>
      <c r="H10513" s="4">
        <v>45799.917986111112</v>
      </c>
      <c r="I10513" t="b">
        <v>0</v>
      </c>
      <c r="J10513" t="b">
        <v>0</v>
      </c>
      <c r="K10513" t="s">
        <v>24</v>
      </c>
      <c r="L10513" t="s">
        <v>22</v>
      </c>
      <c r="M10513">
        <v>150500</v>
      </c>
      <c r="O10513" t="s">
        <v>13756</v>
      </c>
      <c r="P10513" t="s">
        <v>13757</v>
      </c>
    </row>
    <row r="10514" spans="1:16" x14ac:dyDescent="0.25">
      <c r="A10514" t="s">
        <v>2</v>
      </c>
      <c r="B10514" t="s">
        <v>1686</v>
      </c>
      <c r="C10514" t="s">
        <v>145</v>
      </c>
      <c r="D10514" t="s">
        <v>2208</v>
      </c>
      <c r="E10514" t="s">
        <v>20</v>
      </c>
      <c r="F10514" t="b">
        <v>0</v>
      </c>
      <c r="G10514" t="s">
        <v>27</v>
      </c>
      <c r="H10514" s="4">
        <v>45799.918055555558</v>
      </c>
      <c r="I10514" t="b">
        <v>1</v>
      </c>
      <c r="J10514" t="b">
        <v>0</v>
      </c>
      <c r="K10514" t="s">
        <v>24</v>
      </c>
      <c r="L10514" t="s">
        <v>22</v>
      </c>
      <c r="M10514">
        <v>171000</v>
      </c>
      <c r="O10514" t="s">
        <v>1843</v>
      </c>
      <c r="P10514" t="s">
        <v>13758</v>
      </c>
    </row>
    <row r="10515" spans="1:16" x14ac:dyDescent="0.25">
      <c r="A10515" t="s">
        <v>139</v>
      </c>
      <c r="B10515" t="s">
        <v>2126</v>
      </c>
      <c r="C10515" t="s">
        <v>1415</v>
      </c>
      <c r="D10515" t="s">
        <v>3973</v>
      </c>
      <c r="E10515" t="s">
        <v>51</v>
      </c>
      <c r="F10515" t="b">
        <v>0</v>
      </c>
      <c r="G10515" t="s">
        <v>27</v>
      </c>
      <c r="H10515" s="4">
        <v>45799.958414351851</v>
      </c>
      <c r="I10515" t="b">
        <v>0</v>
      </c>
      <c r="J10515" t="b">
        <v>0</v>
      </c>
      <c r="K10515" t="s">
        <v>24</v>
      </c>
      <c r="L10515" t="s">
        <v>36</v>
      </c>
      <c r="N10515">
        <v>24.5</v>
      </c>
      <c r="O10515" t="s">
        <v>1220</v>
      </c>
      <c r="P10515" t="s">
        <v>2861</v>
      </c>
    </row>
    <row r="10516" spans="1:16" x14ac:dyDescent="0.25">
      <c r="A10516" t="s">
        <v>1</v>
      </c>
      <c r="B10516" t="s">
        <v>13759</v>
      </c>
      <c r="C10516" t="s">
        <v>306</v>
      </c>
      <c r="D10516" t="s">
        <v>5535</v>
      </c>
      <c r="E10516" t="s">
        <v>20</v>
      </c>
      <c r="F10516" t="b">
        <v>0</v>
      </c>
      <c r="G10516" t="s">
        <v>27</v>
      </c>
      <c r="H10516" s="4">
        <v>45800.000868055547</v>
      </c>
      <c r="I10516" t="b">
        <v>0</v>
      </c>
      <c r="J10516" t="b">
        <v>0</v>
      </c>
      <c r="K10516" t="s">
        <v>24</v>
      </c>
      <c r="L10516" t="s">
        <v>22</v>
      </c>
      <c r="M10516">
        <v>147637.5</v>
      </c>
      <c r="O10516" t="s">
        <v>294</v>
      </c>
      <c r="P10516" t="s">
        <v>295</v>
      </c>
    </row>
    <row r="10517" spans="1:16" x14ac:dyDescent="0.25">
      <c r="A10517" t="s">
        <v>40</v>
      </c>
      <c r="B10517" t="s">
        <v>40</v>
      </c>
      <c r="C10517" t="s">
        <v>13760</v>
      </c>
      <c r="D10517" t="s">
        <v>4014</v>
      </c>
      <c r="E10517" t="s">
        <v>20</v>
      </c>
      <c r="F10517" t="b">
        <v>0</v>
      </c>
      <c r="G10517" t="s">
        <v>27</v>
      </c>
      <c r="H10517" s="4">
        <v>45800.001296296286</v>
      </c>
      <c r="I10517" t="b">
        <v>0</v>
      </c>
      <c r="J10517" t="b">
        <v>1</v>
      </c>
      <c r="K10517" t="s">
        <v>24</v>
      </c>
      <c r="L10517" t="s">
        <v>22</v>
      </c>
      <c r="M10517">
        <v>149500</v>
      </c>
      <c r="O10517" t="s">
        <v>13761</v>
      </c>
      <c r="P10517" t="s">
        <v>2216</v>
      </c>
    </row>
    <row r="10518" spans="1:16" x14ac:dyDescent="0.25">
      <c r="A10518" t="s">
        <v>89</v>
      </c>
      <c r="B10518" t="s">
        <v>13762</v>
      </c>
      <c r="C10518" t="s">
        <v>71</v>
      </c>
      <c r="D10518" t="s">
        <v>13763</v>
      </c>
      <c r="E10518" t="s">
        <v>20</v>
      </c>
      <c r="F10518" t="b">
        <v>0</v>
      </c>
      <c r="G10518" t="s">
        <v>27</v>
      </c>
      <c r="H10518" s="4">
        <v>45800.001377314817</v>
      </c>
      <c r="I10518" t="b">
        <v>0</v>
      </c>
      <c r="J10518" t="b">
        <v>1</v>
      </c>
      <c r="K10518" t="s">
        <v>24</v>
      </c>
      <c r="L10518" t="s">
        <v>22</v>
      </c>
      <c r="M10518">
        <v>214500</v>
      </c>
      <c r="O10518" t="s">
        <v>169</v>
      </c>
      <c r="P10518" t="s">
        <v>13764</v>
      </c>
    </row>
    <row r="10519" spans="1:16" x14ac:dyDescent="0.25">
      <c r="A10519" t="s">
        <v>2</v>
      </c>
      <c r="B10519" t="s">
        <v>13765</v>
      </c>
      <c r="C10519" t="s">
        <v>955</v>
      </c>
      <c r="D10519" t="s">
        <v>3973</v>
      </c>
      <c r="E10519" t="s">
        <v>20</v>
      </c>
      <c r="F10519" t="b">
        <v>0</v>
      </c>
      <c r="G10519" t="s">
        <v>27</v>
      </c>
      <c r="H10519" s="4">
        <v>45800.042939814812</v>
      </c>
      <c r="I10519" t="b">
        <v>0</v>
      </c>
      <c r="J10519" t="b">
        <v>0</v>
      </c>
      <c r="K10519" t="s">
        <v>24</v>
      </c>
      <c r="L10519" t="s">
        <v>22</v>
      </c>
      <c r="M10519">
        <v>96520</v>
      </c>
      <c r="O10519" t="s">
        <v>4628</v>
      </c>
      <c r="P10519" t="s">
        <v>13766</v>
      </c>
    </row>
    <row r="10520" spans="1:16" x14ac:dyDescent="0.25">
      <c r="A10520" t="s">
        <v>89</v>
      </c>
      <c r="B10520" t="s">
        <v>13767</v>
      </c>
      <c r="C10520" t="s">
        <v>211</v>
      </c>
      <c r="D10520" t="s">
        <v>6017</v>
      </c>
      <c r="E10520" t="s">
        <v>20</v>
      </c>
      <c r="F10520" t="b">
        <v>0</v>
      </c>
      <c r="G10520" t="s">
        <v>23</v>
      </c>
      <c r="H10520" s="4">
        <v>45800.115081018521</v>
      </c>
      <c r="I10520" t="b">
        <v>0</v>
      </c>
      <c r="J10520" t="b">
        <v>1</v>
      </c>
      <c r="K10520" t="s">
        <v>24</v>
      </c>
      <c r="L10520" t="s">
        <v>22</v>
      </c>
      <c r="M10520">
        <v>185500</v>
      </c>
      <c r="O10520" t="s">
        <v>13768</v>
      </c>
    </row>
    <row r="10521" spans="1:16" x14ac:dyDescent="0.25">
      <c r="A10521" t="s">
        <v>191</v>
      </c>
      <c r="B10521" t="s">
        <v>13769</v>
      </c>
      <c r="C10521" t="s">
        <v>39</v>
      </c>
      <c r="D10521" t="s">
        <v>7434</v>
      </c>
      <c r="E10521" t="s">
        <v>20</v>
      </c>
      <c r="F10521" t="b">
        <v>1</v>
      </c>
      <c r="G10521" t="s">
        <v>1420</v>
      </c>
      <c r="H10521" s="4">
        <v>45800.122511574067</v>
      </c>
      <c r="I10521" t="b">
        <v>0</v>
      </c>
      <c r="J10521" t="b">
        <v>1</v>
      </c>
      <c r="K10521" t="s">
        <v>1420</v>
      </c>
      <c r="L10521" t="s">
        <v>22</v>
      </c>
      <c r="M10521">
        <v>137500</v>
      </c>
      <c r="O10521" t="s">
        <v>3189</v>
      </c>
      <c r="P10521" t="s">
        <v>13770</v>
      </c>
    </row>
    <row r="10522" spans="1:16" x14ac:dyDescent="0.25">
      <c r="A10522" t="s">
        <v>0</v>
      </c>
      <c r="B10522" t="s">
        <v>7419</v>
      </c>
      <c r="C10522" t="s">
        <v>82</v>
      </c>
      <c r="D10522" t="s">
        <v>5915</v>
      </c>
      <c r="E10522" t="s">
        <v>20</v>
      </c>
      <c r="F10522" t="b">
        <v>0</v>
      </c>
      <c r="G10522" t="s">
        <v>27</v>
      </c>
      <c r="H10522" s="4">
        <v>45800.250081018523</v>
      </c>
      <c r="I10522" t="b">
        <v>0</v>
      </c>
      <c r="J10522" t="b">
        <v>1</v>
      </c>
      <c r="K10522" t="s">
        <v>24</v>
      </c>
      <c r="L10522" t="s">
        <v>22</v>
      </c>
      <c r="M10522">
        <v>169500</v>
      </c>
      <c r="O10522" t="s">
        <v>7420</v>
      </c>
      <c r="P10522" t="s">
        <v>2951</v>
      </c>
    </row>
    <row r="10523" spans="1:16" x14ac:dyDescent="0.25">
      <c r="A10523" t="s">
        <v>0</v>
      </c>
      <c r="B10523" t="s">
        <v>1674</v>
      </c>
      <c r="C10523" t="s">
        <v>977</v>
      </c>
      <c r="D10523" t="s">
        <v>11523</v>
      </c>
      <c r="E10523" t="s">
        <v>20</v>
      </c>
      <c r="F10523" t="b">
        <v>0</v>
      </c>
      <c r="G10523" t="s">
        <v>35</v>
      </c>
      <c r="H10523" s="4">
        <v>45800.250451388893</v>
      </c>
      <c r="I10523" t="b">
        <v>0</v>
      </c>
      <c r="J10523" t="b">
        <v>0</v>
      </c>
      <c r="K10523" t="s">
        <v>24</v>
      </c>
      <c r="L10523" t="s">
        <v>22</v>
      </c>
      <c r="M10523">
        <v>65000</v>
      </c>
      <c r="O10523" t="s">
        <v>13771</v>
      </c>
      <c r="P10523" t="s">
        <v>280</v>
      </c>
    </row>
    <row r="10524" spans="1:16" x14ac:dyDescent="0.25">
      <c r="A10524" t="s">
        <v>0</v>
      </c>
      <c r="B10524" t="s">
        <v>13772</v>
      </c>
      <c r="C10524" t="s">
        <v>13544</v>
      </c>
      <c r="D10524" t="s">
        <v>3828</v>
      </c>
      <c r="E10524" t="s">
        <v>20</v>
      </c>
      <c r="F10524" t="b">
        <v>0</v>
      </c>
      <c r="G10524" t="s">
        <v>30</v>
      </c>
      <c r="H10524" s="4">
        <v>45800.250636574077</v>
      </c>
      <c r="I10524" t="b">
        <v>0</v>
      </c>
      <c r="J10524" t="b">
        <v>1</v>
      </c>
      <c r="K10524" t="s">
        <v>24</v>
      </c>
      <c r="L10524" t="s">
        <v>22</v>
      </c>
      <c r="M10524">
        <v>68000</v>
      </c>
      <c r="O10524" t="s">
        <v>13545</v>
      </c>
      <c r="P10524" t="s">
        <v>1671</v>
      </c>
    </row>
    <row r="10525" spans="1:16" x14ac:dyDescent="0.25">
      <c r="A10525" t="s">
        <v>0</v>
      </c>
      <c r="B10525" t="s">
        <v>2714</v>
      </c>
      <c r="C10525" t="s">
        <v>966</v>
      </c>
      <c r="D10525" t="s">
        <v>11523</v>
      </c>
      <c r="E10525" t="s">
        <v>20</v>
      </c>
      <c r="F10525" t="b">
        <v>0</v>
      </c>
      <c r="G10525" t="s">
        <v>30</v>
      </c>
      <c r="H10525" s="4">
        <v>45800.250636574077</v>
      </c>
      <c r="I10525" t="b">
        <v>0</v>
      </c>
      <c r="J10525" t="b">
        <v>1</v>
      </c>
      <c r="K10525" t="s">
        <v>24</v>
      </c>
      <c r="L10525" t="s">
        <v>22</v>
      </c>
      <c r="M10525">
        <v>121037</v>
      </c>
      <c r="O10525" t="s">
        <v>13773</v>
      </c>
      <c r="P10525" t="s">
        <v>13774</v>
      </c>
    </row>
    <row r="10526" spans="1:16" x14ac:dyDescent="0.25">
      <c r="A10526" t="s">
        <v>0</v>
      </c>
      <c r="B10526" t="s">
        <v>3884</v>
      </c>
      <c r="C10526" t="s">
        <v>1521</v>
      </c>
      <c r="D10526" t="s">
        <v>3973</v>
      </c>
      <c r="E10526" t="s">
        <v>20</v>
      </c>
      <c r="F10526" t="b">
        <v>0</v>
      </c>
      <c r="G10526" t="s">
        <v>52</v>
      </c>
      <c r="H10526" s="4">
        <v>45800.250740740739</v>
      </c>
      <c r="I10526" t="b">
        <v>0</v>
      </c>
      <c r="J10526" t="b">
        <v>1</v>
      </c>
      <c r="K10526" t="s">
        <v>24</v>
      </c>
      <c r="L10526" t="s">
        <v>22</v>
      </c>
      <c r="M10526">
        <v>54000</v>
      </c>
      <c r="O10526" t="s">
        <v>1549</v>
      </c>
      <c r="P10526" t="s">
        <v>3171</v>
      </c>
    </row>
    <row r="10527" spans="1:16" x14ac:dyDescent="0.25">
      <c r="A10527" t="s">
        <v>1</v>
      </c>
      <c r="B10527" t="s">
        <v>13775</v>
      </c>
      <c r="C10527" t="s">
        <v>372</v>
      </c>
      <c r="D10527" t="s">
        <v>3600</v>
      </c>
      <c r="E10527" t="s">
        <v>20</v>
      </c>
      <c r="F10527" t="b">
        <v>0</v>
      </c>
      <c r="G10527" t="s">
        <v>27</v>
      </c>
      <c r="H10527" s="4">
        <v>45800.250821759262</v>
      </c>
      <c r="I10527" t="b">
        <v>0</v>
      </c>
      <c r="J10527" t="b">
        <v>0</v>
      </c>
      <c r="K10527" t="s">
        <v>24</v>
      </c>
      <c r="L10527" t="s">
        <v>22</v>
      </c>
      <c r="M10527">
        <v>115000</v>
      </c>
      <c r="O10527" t="s">
        <v>533</v>
      </c>
      <c r="P10527" t="s">
        <v>751</v>
      </c>
    </row>
    <row r="10528" spans="1:16" x14ac:dyDescent="0.25">
      <c r="A10528" t="s">
        <v>1</v>
      </c>
      <c r="B10528" t="s">
        <v>1</v>
      </c>
      <c r="C10528" t="s">
        <v>140</v>
      </c>
      <c r="D10528" t="s">
        <v>483</v>
      </c>
      <c r="E10528" t="s">
        <v>51</v>
      </c>
      <c r="F10528" t="b">
        <v>0</v>
      </c>
      <c r="G10528" t="s">
        <v>35</v>
      </c>
      <c r="H10528" s="4">
        <v>45800.251134259262</v>
      </c>
      <c r="I10528" t="b">
        <v>0</v>
      </c>
      <c r="J10528" t="b">
        <v>1</v>
      </c>
      <c r="K10528" t="s">
        <v>24</v>
      </c>
      <c r="L10528" t="s">
        <v>36</v>
      </c>
      <c r="N10528">
        <v>60.5</v>
      </c>
      <c r="O10528" t="s">
        <v>5372</v>
      </c>
      <c r="P10528" t="s">
        <v>13776</v>
      </c>
    </row>
    <row r="10529" spans="1:16" x14ac:dyDescent="0.25">
      <c r="A10529" t="s">
        <v>1</v>
      </c>
      <c r="B10529" t="s">
        <v>13777</v>
      </c>
      <c r="C10529" t="s">
        <v>151</v>
      </c>
      <c r="D10529" t="s">
        <v>13778</v>
      </c>
      <c r="E10529" t="s">
        <v>20</v>
      </c>
      <c r="F10529" t="b">
        <v>0</v>
      </c>
      <c r="G10529" t="s">
        <v>30</v>
      </c>
      <c r="H10529" s="4">
        <v>45800.251261574071</v>
      </c>
      <c r="I10529" t="b">
        <v>0</v>
      </c>
      <c r="J10529" t="b">
        <v>1</v>
      </c>
      <c r="K10529" t="s">
        <v>24</v>
      </c>
      <c r="L10529" t="s">
        <v>22</v>
      </c>
      <c r="M10529">
        <v>125520</v>
      </c>
      <c r="O10529" t="s">
        <v>3243</v>
      </c>
      <c r="P10529" t="s">
        <v>13779</v>
      </c>
    </row>
    <row r="10530" spans="1:16" x14ac:dyDescent="0.25">
      <c r="A10530" t="s">
        <v>1</v>
      </c>
      <c r="B10530" t="s">
        <v>1</v>
      </c>
      <c r="C10530" t="s">
        <v>1593</v>
      </c>
      <c r="D10530" t="s">
        <v>3828</v>
      </c>
      <c r="E10530" t="s">
        <v>20</v>
      </c>
      <c r="F10530" t="b">
        <v>0</v>
      </c>
      <c r="G10530" t="s">
        <v>30</v>
      </c>
      <c r="H10530" s="4">
        <v>45800.251261574071</v>
      </c>
      <c r="I10530" t="b">
        <v>0</v>
      </c>
      <c r="J10530" t="b">
        <v>1</v>
      </c>
      <c r="K10530" t="s">
        <v>24</v>
      </c>
      <c r="L10530" t="s">
        <v>22</v>
      </c>
      <c r="M10530">
        <v>95000</v>
      </c>
      <c r="O10530" t="s">
        <v>7272</v>
      </c>
      <c r="P10530" t="s">
        <v>1825</v>
      </c>
    </row>
    <row r="10531" spans="1:16" x14ac:dyDescent="0.25">
      <c r="A10531" t="s">
        <v>1</v>
      </c>
      <c r="B10531" t="s">
        <v>1</v>
      </c>
      <c r="C10531" t="s">
        <v>11703</v>
      </c>
      <c r="D10531" t="s">
        <v>3970</v>
      </c>
      <c r="E10531" t="s">
        <v>20</v>
      </c>
      <c r="F10531" t="b">
        <v>0</v>
      </c>
      <c r="G10531" t="s">
        <v>30</v>
      </c>
      <c r="H10531" s="4">
        <v>45800.251261574071</v>
      </c>
      <c r="I10531" t="b">
        <v>0</v>
      </c>
      <c r="J10531" t="b">
        <v>1</v>
      </c>
      <c r="K10531" t="s">
        <v>24</v>
      </c>
      <c r="L10531" t="s">
        <v>22</v>
      </c>
      <c r="M10531">
        <v>97500</v>
      </c>
      <c r="O10531" t="s">
        <v>13780</v>
      </c>
      <c r="P10531" t="s">
        <v>2771</v>
      </c>
    </row>
    <row r="10532" spans="1:16" x14ac:dyDescent="0.25">
      <c r="A10532" t="s">
        <v>25</v>
      </c>
      <c r="B10532" t="s">
        <v>25</v>
      </c>
      <c r="C10532" t="s">
        <v>13781</v>
      </c>
      <c r="D10532" t="s">
        <v>4014</v>
      </c>
      <c r="E10532" t="s">
        <v>20</v>
      </c>
      <c r="F10532" t="b">
        <v>0</v>
      </c>
      <c r="G10532" t="s">
        <v>106</v>
      </c>
      <c r="H10532" s="4">
        <v>45800.254999999997</v>
      </c>
      <c r="I10532" t="b">
        <v>0</v>
      </c>
      <c r="J10532" t="b">
        <v>1</v>
      </c>
      <c r="K10532" t="s">
        <v>106</v>
      </c>
      <c r="L10532" t="s">
        <v>22</v>
      </c>
      <c r="M10532">
        <v>122010</v>
      </c>
      <c r="O10532" t="s">
        <v>2207</v>
      </c>
      <c r="P10532" t="s">
        <v>13782</v>
      </c>
    </row>
    <row r="10533" spans="1:16" x14ac:dyDescent="0.25">
      <c r="A10533" t="s">
        <v>1</v>
      </c>
      <c r="B10533" t="s">
        <v>13783</v>
      </c>
      <c r="C10533" t="s">
        <v>39</v>
      </c>
      <c r="D10533" t="s">
        <v>4014</v>
      </c>
      <c r="E10533" t="s">
        <v>20</v>
      </c>
      <c r="F10533" t="b">
        <v>1</v>
      </c>
      <c r="G10533" t="s">
        <v>106</v>
      </c>
      <c r="H10533" s="4">
        <v>45800.255150462966</v>
      </c>
      <c r="I10533" t="b">
        <v>0</v>
      </c>
      <c r="J10533" t="b">
        <v>1</v>
      </c>
      <c r="K10533" t="s">
        <v>106</v>
      </c>
      <c r="L10533" t="s">
        <v>22</v>
      </c>
      <c r="M10533">
        <v>192000</v>
      </c>
      <c r="O10533" t="s">
        <v>1076</v>
      </c>
      <c r="P10533" t="s">
        <v>13784</v>
      </c>
    </row>
    <row r="10534" spans="1:16" x14ac:dyDescent="0.25">
      <c r="A10534" t="s">
        <v>1</v>
      </c>
      <c r="B10534" t="s">
        <v>2392</v>
      </c>
      <c r="C10534" t="s">
        <v>10547</v>
      </c>
      <c r="D10534" t="s">
        <v>4014</v>
      </c>
      <c r="E10534" t="s">
        <v>20</v>
      </c>
      <c r="F10534" t="b">
        <v>0</v>
      </c>
      <c r="G10534" t="s">
        <v>106</v>
      </c>
      <c r="H10534" s="4">
        <v>45800.255150462966</v>
      </c>
      <c r="I10534" t="b">
        <v>0</v>
      </c>
      <c r="J10534" t="b">
        <v>0</v>
      </c>
      <c r="K10534" t="s">
        <v>106</v>
      </c>
      <c r="L10534" t="s">
        <v>22</v>
      </c>
      <c r="M10534">
        <v>170000</v>
      </c>
      <c r="O10534" t="s">
        <v>1252</v>
      </c>
      <c r="P10534" t="s">
        <v>1253</v>
      </c>
    </row>
    <row r="10535" spans="1:16" x14ac:dyDescent="0.25">
      <c r="A10535" t="s">
        <v>2</v>
      </c>
      <c r="B10535" t="s">
        <v>13785</v>
      </c>
      <c r="C10535" t="s">
        <v>39</v>
      </c>
      <c r="D10535" t="s">
        <v>10458</v>
      </c>
      <c r="E10535" t="s">
        <v>20</v>
      </c>
      <c r="F10535" t="b">
        <v>1</v>
      </c>
      <c r="G10535" t="s">
        <v>106</v>
      </c>
      <c r="H10535" s="4">
        <v>45800.255208333343</v>
      </c>
      <c r="I10535" t="b">
        <v>0</v>
      </c>
      <c r="J10535" t="b">
        <v>1</v>
      </c>
      <c r="K10535" t="s">
        <v>106</v>
      </c>
      <c r="L10535" t="s">
        <v>22</v>
      </c>
      <c r="M10535">
        <v>155000</v>
      </c>
      <c r="O10535" t="s">
        <v>2112</v>
      </c>
      <c r="P10535" t="s">
        <v>13786</v>
      </c>
    </row>
    <row r="10536" spans="1:16" x14ac:dyDescent="0.25">
      <c r="A10536" t="s">
        <v>0</v>
      </c>
      <c r="B10536" t="s">
        <v>0</v>
      </c>
      <c r="C10536" t="s">
        <v>10796</v>
      </c>
      <c r="D10536" t="s">
        <v>3828</v>
      </c>
      <c r="E10536" t="s">
        <v>20</v>
      </c>
      <c r="F10536" t="b">
        <v>0</v>
      </c>
      <c r="G10536" t="s">
        <v>23</v>
      </c>
      <c r="H10536" s="4">
        <v>45800.269293981481</v>
      </c>
      <c r="I10536" t="b">
        <v>0</v>
      </c>
      <c r="J10536" t="b">
        <v>1</v>
      </c>
      <c r="K10536" t="s">
        <v>24</v>
      </c>
      <c r="L10536" t="s">
        <v>22</v>
      </c>
      <c r="M10536">
        <v>75000</v>
      </c>
      <c r="O10536" t="s">
        <v>13787</v>
      </c>
      <c r="P10536" t="s">
        <v>13788</v>
      </c>
    </row>
    <row r="10537" spans="1:16" x14ac:dyDescent="0.25">
      <c r="A10537" t="s">
        <v>89</v>
      </c>
      <c r="B10537" t="s">
        <v>13789</v>
      </c>
      <c r="C10537" t="s">
        <v>192</v>
      </c>
      <c r="D10537" t="s">
        <v>4003</v>
      </c>
      <c r="E10537" t="s">
        <v>20</v>
      </c>
      <c r="F10537" t="b">
        <v>0</v>
      </c>
      <c r="G10537" t="s">
        <v>23</v>
      </c>
      <c r="H10537" s="4">
        <v>45800.269560185188</v>
      </c>
      <c r="I10537" t="b">
        <v>1</v>
      </c>
      <c r="J10537" t="b">
        <v>0</v>
      </c>
      <c r="K10537" t="s">
        <v>24</v>
      </c>
      <c r="L10537" t="s">
        <v>22</v>
      </c>
      <c r="M10537">
        <v>190000</v>
      </c>
      <c r="O10537" t="s">
        <v>999</v>
      </c>
    </row>
    <row r="10538" spans="1:16" x14ac:dyDescent="0.25">
      <c r="A10538" t="s">
        <v>89</v>
      </c>
      <c r="B10538" t="s">
        <v>13790</v>
      </c>
      <c r="C10538" t="s">
        <v>39</v>
      </c>
      <c r="D10538" t="s">
        <v>7434</v>
      </c>
      <c r="E10538" t="s">
        <v>20</v>
      </c>
      <c r="F10538" t="b">
        <v>1</v>
      </c>
      <c r="G10538" t="s">
        <v>13791</v>
      </c>
      <c r="H10538" s="4">
        <v>45800.284085648149</v>
      </c>
      <c r="I10538" t="b">
        <v>0</v>
      </c>
      <c r="J10538" t="b">
        <v>0</v>
      </c>
      <c r="K10538" t="s">
        <v>13791</v>
      </c>
      <c r="L10538" t="s">
        <v>22</v>
      </c>
      <c r="M10538">
        <v>21880</v>
      </c>
      <c r="O10538" t="s">
        <v>12234</v>
      </c>
      <c r="P10538" t="s">
        <v>13792</v>
      </c>
    </row>
    <row r="10539" spans="1:16" x14ac:dyDescent="0.25">
      <c r="A10539" t="s">
        <v>139</v>
      </c>
      <c r="B10539" t="s">
        <v>9356</v>
      </c>
      <c r="C10539" t="s">
        <v>39</v>
      </c>
      <c r="D10539" t="s">
        <v>2208</v>
      </c>
      <c r="E10539" t="s">
        <v>20</v>
      </c>
      <c r="F10539" t="b">
        <v>1</v>
      </c>
      <c r="G10539" t="s">
        <v>2641</v>
      </c>
      <c r="H10539" s="4">
        <v>45800.284930555557</v>
      </c>
      <c r="I10539" t="b">
        <v>0</v>
      </c>
      <c r="J10539" t="b">
        <v>0</v>
      </c>
      <c r="K10539" t="s">
        <v>2641</v>
      </c>
      <c r="L10539" t="s">
        <v>22</v>
      </c>
      <c r="M10539">
        <v>141810.3125</v>
      </c>
      <c r="O10539" t="s">
        <v>9357</v>
      </c>
      <c r="P10539" t="s">
        <v>9358</v>
      </c>
    </row>
    <row r="10540" spans="1:16" x14ac:dyDescent="0.25">
      <c r="A10540" t="s">
        <v>0</v>
      </c>
      <c r="B10540" t="s">
        <v>13793</v>
      </c>
      <c r="C10540" t="s">
        <v>1420</v>
      </c>
      <c r="D10540" t="s">
        <v>3828</v>
      </c>
      <c r="E10540" t="s">
        <v>20</v>
      </c>
      <c r="F10540" t="b">
        <v>0</v>
      </c>
      <c r="G10540" t="s">
        <v>1420</v>
      </c>
      <c r="H10540" s="4">
        <v>45800.292916666673</v>
      </c>
      <c r="I10540" t="b">
        <v>1</v>
      </c>
      <c r="J10540" t="b">
        <v>0</v>
      </c>
      <c r="K10540" t="s">
        <v>1420</v>
      </c>
      <c r="L10540" t="s">
        <v>22</v>
      </c>
      <c r="M10540">
        <v>55000</v>
      </c>
      <c r="O10540" t="s">
        <v>4070</v>
      </c>
      <c r="P10540" t="s">
        <v>914</v>
      </c>
    </row>
    <row r="10541" spans="1:16" x14ac:dyDescent="0.25">
      <c r="A10541" t="s">
        <v>89</v>
      </c>
      <c r="B10541" t="s">
        <v>13794</v>
      </c>
      <c r="C10541" t="s">
        <v>213</v>
      </c>
      <c r="D10541" t="s">
        <v>2208</v>
      </c>
      <c r="E10541" t="s">
        <v>20</v>
      </c>
      <c r="F10541" t="b">
        <v>0</v>
      </c>
      <c r="G10541" t="s">
        <v>41</v>
      </c>
      <c r="H10541" s="4">
        <v>45800.334409722222</v>
      </c>
      <c r="I10541" t="b">
        <v>0</v>
      </c>
      <c r="J10541" t="b">
        <v>1</v>
      </c>
      <c r="K10541" t="s">
        <v>24</v>
      </c>
      <c r="L10541" t="s">
        <v>22</v>
      </c>
      <c r="M10541">
        <v>209000</v>
      </c>
      <c r="O10541" t="s">
        <v>405</v>
      </c>
      <c r="P10541" t="s">
        <v>13795</v>
      </c>
    </row>
    <row r="10542" spans="1:16" x14ac:dyDescent="0.25">
      <c r="A10542" t="s">
        <v>28</v>
      </c>
      <c r="B10542" t="s">
        <v>12910</v>
      </c>
      <c r="C10542" t="s">
        <v>39</v>
      </c>
      <c r="D10542" t="s">
        <v>3973</v>
      </c>
      <c r="E10542" t="s">
        <v>20</v>
      </c>
      <c r="F10542" t="b">
        <v>1</v>
      </c>
      <c r="G10542" t="s">
        <v>27</v>
      </c>
      <c r="H10542" s="4">
        <v>45800.376759259263</v>
      </c>
      <c r="I10542" t="b">
        <v>0</v>
      </c>
      <c r="J10542" t="b">
        <v>0</v>
      </c>
      <c r="K10542" t="s">
        <v>24</v>
      </c>
      <c r="L10542" t="s">
        <v>36</v>
      </c>
      <c r="N10542">
        <v>30</v>
      </c>
      <c r="O10542" t="s">
        <v>7413</v>
      </c>
      <c r="P10542" t="s">
        <v>1629</v>
      </c>
    </row>
    <row r="10543" spans="1:16" x14ac:dyDescent="0.25">
      <c r="A10543" t="s">
        <v>28</v>
      </c>
      <c r="B10543" t="s">
        <v>13538</v>
      </c>
      <c r="C10543" t="s">
        <v>39</v>
      </c>
      <c r="D10543" t="s">
        <v>3973</v>
      </c>
      <c r="E10543" t="s">
        <v>20</v>
      </c>
      <c r="F10543" t="b">
        <v>1</v>
      </c>
      <c r="G10543" t="s">
        <v>62</v>
      </c>
      <c r="H10543" s="4">
        <v>45800.384583333333</v>
      </c>
      <c r="I10543" t="b">
        <v>0</v>
      </c>
      <c r="J10543" t="b">
        <v>0</v>
      </c>
      <c r="K10543" t="s">
        <v>62</v>
      </c>
      <c r="L10543" t="s">
        <v>36</v>
      </c>
      <c r="N10543">
        <v>100</v>
      </c>
      <c r="O10543" t="s">
        <v>7413</v>
      </c>
      <c r="P10543" t="s">
        <v>13539</v>
      </c>
    </row>
    <row r="10544" spans="1:16" x14ac:dyDescent="0.25">
      <c r="A10544" t="s">
        <v>40</v>
      </c>
      <c r="B10544" t="s">
        <v>3133</v>
      </c>
      <c r="C10544" t="s">
        <v>242</v>
      </c>
      <c r="D10544" t="s">
        <v>3828</v>
      </c>
      <c r="E10544" t="s">
        <v>20</v>
      </c>
      <c r="F10544" t="b">
        <v>0</v>
      </c>
      <c r="G10544" t="s">
        <v>27</v>
      </c>
      <c r="H10544" s="4">
        <v>45800.41814814815</v>
      </c>
      <c r="I10544" t="b">
        <v>0</v>
      </c>
      <c r="J10544" t="b">
        <v>1</v>
      </c>
      <c r="K10544" t="s">
        <v>24</v>
      </c>
      <c r="L10544" t="s">
        <v>22</v>
      </c>
      <c r="M10544">
        <v>139500</v>
      </c>
      <c r="O10544" t="s">
        <v>1903</v>
      </c>
      <c r="P10544" t="s">
        <v>13796</v>
      </c>
    </row>
    <row r="10545" spans="1:16" x14ac:dyDescent="0.25">
      <c r="A10545" t="s">
        <v>2</v>
      </c>
      <c r="B10545" t="s">
        <v>389</v>
      </c>
      <c r="C10545" t="s">
        <v>192</v>
      </c>
      <c r="D10545" t="s">
        <v>3970</v>
      </c>
      <c r="E10545" t="s">
        <v>20</v>
      </c>
      <c r="F10545" t="b">
        <v>0</v>
      </c>
      <c r="G10545" t="s">
        <v>27</v>
      </c>
      <c r="H10545" s="4">
        <v>45800.459814814807</v>
      </c>
      <c r="I10545" t="b">
        <v>0</v>
      </c>
      <c r="J10545" t="b">
        <v>1</v>
      </c>
      <c r="K10545" t="s">
        <v>24</v>
      </c>
      <c r="L10545" t="s">
        <v>22</v>
      </c>
      <c r="M10545">
        <v>109082.5</v>
      </c>
      <c r="O10545" t="s">
        <v>2321</v>
      </c>
      <c r="P10545" t="s">
        <v>13797</v>
      </c>
    </row>
    <row r="10546" spans="1:16" x14ac:dyDescent="0.25">
      <c r="A10546" t="s">
        <v>2</v>
      </c>
      <c r="B10546" t="s">
        <v>1005</v>
      </c>
      <c r="C10546" t="s">
        <v>192</v>
      </c>
      <c r="D10546" t="s">
        <v>3970</v>
      </c>
      <c r="E10546" t="s">
        <v>20</v>
      </c>
      <c r="F10546" t="b">
        <v>0</v>
      </c>
      <c r="G10546" t="s">
        <v>27</v>
      </c>
      <c r="H10546" s="4">
        <v>45800.501481481479</v>
      </c>
      <c r="I10546" t="b">
        <v>0</v>
      </c>
      <c r="J10546" t="b">
        <v>1</v>
      </c>
      <c r="K10546" t="s">
        <v>24</v>
      </c>
      <c r="L10546" t="s">
        <v>22</v>
      </c>
      <c r="M10546">
        <v>140500</v>
      </c>
      <c r="O10546" t="s">
        <v>3741</v>
      </c>
      <c r="P10546" t="s">
        <v>2053</v>
      </c>
    </row>
    <row r="10547" spans="1:16" x14ac:dyDescent="0.25">
      <c r="A10547" t="s">
        <v>2</v>
      </c>
      <c r="B10547" t="s">
        <v>11974</v>
      </c>
      <c r="C10547" t="s">
        <v>436</v>
      </c>
      <c r="D10547" t="s">
        <v>131</v>
      </c>
      <c r="E10547" t="s">
        <v>20</v>
      </c>
      <c r="F10547" t="b">
        <v>0</v>
      </c>
      <c r="G10547" t="s">
        <v>27</v>
      </c>
      <c r="H10547" s="4">
        <v>45800.501585648148</v>
      </c>
      <c r="I10547" t="b">
        <v>1</v>
      </c>
      <c r="J10547" t="b">
        <v>0</v>
      </c>
      <c r="K10547" t="s">
        <v>24</v>
      </c>
      <c r="L10547" t="s">
        <v>22</v>
      </c>
      <c r="M10547">
        <v>130000</v>
      </c>
      <c r="O10547" t="s">
        <v>131</v>
      </c>
      <c r="P10547" t="s">
        <v>13798</v>
      </c>
    </row>
    <row r="10548" spans="1:16" x14ac:dyDescent="0.25">
      <c r="A10548" t="s">
        <v>2</v>
      </c>
      <c r="B10548" t="s">
        <v>7456</v>
      </c>
      <c r="C10548" t="s">
        <v>114</v>
      </c>
      <c r="D10548" t="s">
        <v>3973</v>
      </c>
      <c r="E10548" t="s">
        <v>20</v>
      </c>
      <c r="F10548" t="b">
        <v>0</v>
      </c>
      <c r="G10548" t="s">
        <v>27</v>
      </c>
      <c r="H10548" s="4">
        <v>45800.501689814817</v>
      </c>
      <c r="I10548" t="b">
        <v>0</v>
      </c>
      <c r="J10548" t="b">
        <v>1</v>
      </c>
      <c r="K10548" t="s">
        <v>24</v>
      </c>
      <c r="L10548" t="s">
        <v>22</v>
      </c>
      <c r="M10548">
        <v>207500</v>
      </c>
      <c r="O10548" t="s">
        <v>341</v>
      </c>
      <c r="P10548" t="s">
        <v>7457</v>
      </c>
    </row>
    <row r="10549" spans="1:16" x14ac:dyDescent="0.25">
      <c r="A10549" t="s">
        <v>2</v>
      </c>
      <c r="B10549" t="s">
        <v>13799</v>
      </c>
      <c r="C10549" t="s">
        <v>151</v>
      </c>
      <c r="D10549" t="s">
        <v>3970</v>
      </c>
      <c r="E10549" t="s">
        <v>20</v>
      </c>
      <c r="F10549" t="b">
        <v>0</v>
      </c>
      <c r="G10549" t="s">
        <v>41</v>
      </c>
      <c r="H10549" s="4">
        <v>45800.501944444448</v>
      </c>
      <c r="I10549" t="b">
        <v>0</v>
      </c>
      <c r="J10549" t="b">
        <v>0</v>
      </c>
      <c r="K10549" t="s">
        <v>24</v>
      </c>
      <c r="L10549" t="s">
        <v>22</v>
      </c>
      <c r="M10549">
        <v>227500</v>
      </c>
      <c r="O10549" t="s">
        <v>317</v>
      </c>
      <c r="P10549" t="s">
        <v>13800</v>
      </c>
    </row>
    <row r="10550" spans="1:16" x14ac:dyDescent="0.25">
      <c r="A10550" t="s">
        <v>0</v>
      </c>
      <c r="B10550" t="s">
        <v>13801</v>
      </c>
      <c r="C10550" t="s">
        <v>122</v>
      </c>
      <c r="D10550" t="s">
        <v>3957</v>
      </c>
      <c r="E10550" t="s">
        <v>20</v>
      </c>
      <c r="F10550" t="b">
        <v>0</v>
      </c>
      <c r="G10550" t="s">
        <v>52</v>
      </c>
      <c r="H10550" s="4">
        <v>45800.584108796298</v>
      </c>
      <c r="I10550" t="b">
        <v>0</v>
      </c>
      <c r="J10550" t="b">
        <v>1</v>
      </c>
      <c r="K10550" t="s">
        <v>24</v>
      </c>
      <c r="L10550" t="s">
        <v>36</v>
      </c>
      <c r="N10550">
        <v>18.795000076293949</v>
      </c>
      <c r="O10550" t="s">
        <v>7595</v>
      </c>
      <c r="P10550" t="s">
        <v>66</v>
      </c>
    </row>
    <row r="10551" spans="1:16" x14ac:dyDescent="0.25">
      <c r="A10551" t="s">
        <v>28</v>
      </c>
      <c r="B10551" t="s">
        <v>9445</v>
      </c>
      <c r="C10551" t="s">
        <v>180</v>
      </c>
      <c r="D10551" t="s">
        <v>3973</v>
      </c>
      <c r="E10551" t="s">
        <v>20</v>
      </c>
      <c r="F10551" t="b">
        <v>0</v>
      </c>
      <c r="G10551" t="s">
        <v>41</v>
      </c>
      <c r="H10551" s="4">
        <v>45800.584409722222</v>
      </c>
      <c r="I10551" t="b">
        <v>0</v>
      </c>
      <c r="J10551" t="b">
        <v>1</v>
      </c>
      <c r="K10551" t="s">
        <v>24</v>
      </c>
      <c r="L10551" t="s">
        <v>22</v>
      </c>
      <c r="M10551">
        <v>155500</v>
      </c>
      <c r="O10551" t="s">
        <v>9249</v>
      </c>
      <c r="P10551" t="s">
        <v>9446</v>
      </c>
    </row>
    <row r="10552" spans="1:16" x14ac:dyDescent="0.25">
      <c r="A10552" t="s">
        <v>25</v>
      </c>
      <c r="B10552" t="s">
        <v>1508</v>
      </c>
      <c r="C10552" t="s">
        <v>845</v>
      </c>
      <c r="D10552" t="s">
        <v>3828</v>
      </c>
      <c r="E10552" t="s">
        <v>20</v>
      </c>
      <c r="F10552" t="b">
        <v>0</v>
      </c>
      <c r="G10552" t="s">
        <v>27</v>
      </c>
      <c r="H10552" s="4">
        <v>45800.625138888892</v>
      </c>
      <c r="I10552" t="b">
        <v>0</v>
      </c>
      <c r="J10552" t="b">
        <v>1</v>
      </c>
      <c r="K10552" t="s">
        <v>24</v>
      </c>
      <c r="L10552" t="s">
        <v>22</v>
      </c>
      <c r="M10552">
        <v>111075</v>
      </c>
      <c r="O10552" t="s">
        <v>3212</v>
      </c>
      <c r="P10552" t="s">
        <v>13802</v>
      </c>
    </row>
    <row r="10553" spans="1:16" x14ac:dyDescent="0.25">
      <c r="A10553" t="s">
        <v>0</v>
      </c>
      <c r="B10553" t="s">
        <v>13803</v>
      </c>
      <c r="C10553" t="s">
        <v>1557</v>
      </c>
      <c r="D10553" t="s">
        <v>3828</v>
      </c>
      <c r="E10553" t="s">
        <v>51</v>
      </c>
      <c r="F10553" t="b">
        <v>0</v>
      </c>
      <c r="G10553" t="s">
        <v>27</v>
      </c>
      <c r="H10553" s="4">
        <v>45800.625231481477</v>
      </c>
      <c r="I10553" t="b">
        <v>0</v>
      </c>
      <c r="J10553" t="b">
        <v>0</v>
      </c>
      <c r="K10553" t="s">
        <v>24</v>
      </c>
      <c r="L10553" t="s">
        <v>36</v>
      </c>
      <c r="N10553">
        <v>29.25</v>
      </c>
      <c r="O10553" t="s">
        <v>13804</v>
      </c>
      <c r="P10553" t="s">
        <v>11395</v>
      </c>
    </row>
    <row r="10554" spans="1:16" x14ac:dyDescent="0.25">
      <c r="A10554" t="s">
        <v>89</v>
      </c>
      <c r="B10554" t="s">
        <v>13805</v>
      </c>
      <c r="C10554" t="s">
        <v>1060</v>
      </c>
      <c r="D10554" t="s">
        <v>3973</v>
      </c>
      <c r="E10554" t="s">
        <v>51</v>
      </c>
      <c r="F10554" t="b">
        <v>0</v>
      </c>
      <c r="G10554" t="s">
        <v>27</v>
      </c>
      <c r="H10554" s="4">
        <v>45800.62667824074</v>
      </c>
      <c r="I10554" t="b">
        <v>1</v>
      </c>
      <c r="J10554" t="b">
        <v>0</v>
      </c>
      <c r="K10554" t="s">
        <v>24</v>
      </c>
      <c r="L10554" t="s">
        <v>36</v>
      </c>
      <c r="N10554">
        <v>45</v>
      </c>
      <c r="O10554" t="s">
        <v>1470</v>
      </c>
      <c r="P10554" t="s">
        <v>48</v>
      </c>
    </row>
    <row r="10555" spans="1:16" x14ac:dyDescent="0.25">
      <c r="A10555" t="s">
        <v>40</v>
      </c>
      <c r="B10555" t="s">
        <v>5403</v>
      </c>
      <c r="C10555" t="s">
        <v>199</v>
      </c>
      <c r="D10555" t="s">
        <v>3828</v>
      </c>
      <c r="E10555" t="s">
        <v>20</v>
      </c>
      <c r="F10555" t="b">
        <v>0</v>
      </c>
      <c r="G10555" t="s">
        <v>41</v>
      </c>
      <c r="H10555" s="4">
        <v>45800.626898148148</v>
      </c>
      <c r="I10555" t="b">
        <v>0</v>
      </c>
      <c r="J10555" t="b">
        <v>0</v>
      </c>
      <c r="K10555" t="s">
        <v>24</v>
      </c>
      <c r="L10555" t="s">
        <v>22</v>
      </c>
      <c r="M10555">
        <v>127500</v>
      </c>
      <c r="O10555" t="s">
        <v>1422</v>
      </c>
      <c r="P10555" t="s">
        <v>11030</v>
      </c>
    </row>
    <row r="10556" spans="1:16" x14ac:dyDescent="0.25">
      <c r="A10556" t="s">
        <v>0</v>
      </c>
      <c r="B10556" t="s">
        <v>1556</v>
      </c>
      <c r="C10556" t="s">
        <v>1557</v>
      </c>
      <c r="D10556" t="s">
        <v>3600</v>
      </c>
      <c r="E10556" t="s">
        <v>51</v>
      </c>
      <c r="F10556" t="b">
        <v>0</v>
      </c>
      <c r="G10556" t="s">
        <v>27</v>
      </c>
      <c r="H10556" s="4">
        <v>45800.666828703703</v>
      </c>
      <c r="I10556" t="b">
        <v>0</v>
      </c>
      <c r="J10556" t="b">
        <v>0</v>
      </c>
      <c r="K10556" t="s">
        <v>24</v>
      </c>
      <c r="L10556" t="s">
        <v>36</v>
      </c>
      <c r="N10556">
        <v>27.5</v>
      </c>
      <c r="O10556" t="s">
        <v>3182</v>
      </c>
      <c r="P10556" t="s">
        <v>11395</v>
      </c>
    </row>
    <row r="10557" spans="1:16" x14ac:dyDescent="0.25">
      <c r="A10557" t="s">
        <v>0</v>
      </c>
      <c r="B10557" t="s">
        <v>13806</v>
      </c>
      <c r="C10557" t="s">
        <v>315</v>
      </c>
      <c r="D10557" t="s">
        <v>3973</v>
      </c>
      <c r="E10557" t="s">
        <v>51</v>
      </c>
      <c r="F10557" t="b">
        <v>0</v>
      </c>
      <c r="G10557" t="s">
        <v>27</v>
      </c>
      <c r="H10557" s="4">
        <v>45800.666875000003</v>
      </c>
      <c r="I10557" t="b">
        <v>1</v>
      </c>
      <c r="J10557" t="b">
        <v>1</v>
      </c>
      <c r="K10557" t="s">
        <v>24</v>
      </c>
      <c r="L10557" t="s">
        <v>36</v>
      </c>
      <c r="N10557">
        <v>57.5</v>
      </c>
      <c r="O10557" t="s">
        <v>144</v>
      </c>
      <c r="P10557" t="s">
        <v>13807</v>
      </c>
    </row>
    <row r="10558" spans="1:16" x14ac:dyDescent="0.25">
      <c r="A10558" t="s">
        <v>2</v>
      </c>
      <c r="B10558" t="s">
        <v>2</v>
      </c>
      <c r="C10558" t="s">
        <v>945</v>
      </c>
      <c r="D10558" t="s">
        <v>2208</v>
      </c>
      <c r="E10558" t="s">
        <v>20</v>
      </c>
      <c r="F10558" t="b">
        <v>0</v>
      </c>
      <c r="G10558" t="s">
        <v>30</v>
      </c>
      <c r="H10558" s="4">
        <v>45800.667997685188</v>
      </c>
      <c r="I10558" t="b">
        <v>0</v>
      </c>
      <c r="J10558" t="b">
        <v>0</v>
      </c>
      <c r="K10558" t="s">
        <v>24</v>
      </c>
      <c r="L10558" t="s">
        <v>22</v>
      </c>
      <c r="M10558">
        <v>104300</v>
      </c>
      <c r="O10558" t="s">
        <v>13808</v>
      </c>
      <c r="P10558" t="s">
        <v>4964</v>
      </c>
    </row>
    <row r="10559" spans="1:16" x14ac:dyDescent="0.25">
      <c r="A10559" t="s">
        <v>28</v>
      </c>
      <c r="B10559" t="s">
        <v>13809</v>
      </c>
      <c r="C10559" t="s">
        <v>275</v>
      </c>
      <c r="D10559" t="s">
        <v>3973</v>
      </c>
      <c r="E10559" t="s">
        <v>51</v>
      </c>
      <c r="F10559" t="b">
        <v>0</v>
      </c>
      <c r="G10559" t="s">
        <v>27</v>
      </c>
      <c r="H10559" s="4">
        <v>45800.668356481481</v>
      </c>
      <c r="I10559" t="b">
        <v>0</v>
      </c>
      <c r="J10559" t="b">
        <v>0</v>
      </c>
      <c r="K10559" t="s">
        <v>24</v>
      </c>
      <c r="L10559" t="s">
        <v>36</v>
      </c>
      <c r="N10559">
        <v>80</v>
      </c>
      <c r="O10559" t="s">
        <v>396</v>
      </c>
    </row>
    <row r="10560" spans="1:16" x14ac:dyDescent="0.25">
      <c r="A10560" t="s">
        <v>28</v>
      </c>
      <c r="B10560" t="s">
        <v>13809</v>
      </c>
      <c r="C10560" t="s">
        <v>275</v>
      </c>
      <c r="D10560" t="s">
        <v>3973</v>
      </c>
      <c r="E10560" t="s">
        <v>51</v>
      </c>
      <c r="F10560" t="b">
        <v>0</v>
      </c>
      <c r="G10560" t="s">
        <v>41</v>
      </c>
      <c r="H10560" s="4">
        <v>45800.66878472222</v>
      </c>
      <c r="I10560" t="b">
        <v>0</v>
      </c>
      <c r="J10560" t="b">
        <v>0</v>
      </c>
      <c r="K10560" t="s">
        <v>24</v>
      </c>
      <c r="L10560" t="s">
        <v>36</v>
      </c>
      <c r="N10560">
        <v>80</v>
      </c>
      <c r="O10560" t="s">
        <v>396</v>
      </c>
    </row>
    <row r="10561" spans="1:16" x14ac:dyDescent="0.25">
      <c r="A10561" t="s">
        <v>25</v>
      </c>
      <c r="B10561" t="s">
        <v>13810</v>
      </c>
      <c r="C10561" t="s">
        <v>1561</v>
      </c>
      <c r="D10561" t="s">
        <v>3973</v>
      </c>
      <c r="E10561" t="s">
        <v>20</v>
      </c>
      <c r="F10561" t="b">
        <v>0</v>
      </c>
      <c r="G10561" t="s">
        <v>30</v>
      </c>
      <c r="H10561" s="4">
        <v>45800.709004629629</v>
      </c>
      <c r="I10561" t="b">
        <v>0</v>
      </c>
      <c r="J10561" t="b">
        <v>0</v>
      </c>
      <c r="K10561" t="s">
        <v>24</v>
      </c>
      <c r="L10561" t="s">
        <v>22</v>
      </c>
      <c r="M10561">
        <v>102500</v>
      </c>
      <c r="O10561" t="s">
        <v>13811</v>
      </c>
      <c r="P10561" t="s">
        <v>13812</v>
      </c>
    </row>
    <row r="10562" spans="1:16" x14ac:dyDescent="0.25">
      <c r="A10562" t="s">
        <v>40</v>
      </c>
      <c r="B10562" t="s">
        <v>5403</v>
      </c>
      <c r="C10562" t="s">
        <v>5404</v>
      </c>
      <c r="D10562" t="s">
        <v>3973</v>
      </c>
      <c r="E10562" t="s">
        <v>20</v>
      </c>
      <c r="F10562" t="b">
        <v>0</v>
      </c>
      <c r="G10562" t="s">
        <v>27</v>
      </c>
      <c r="H10562" s="4">
        <v>45800.710023148153</v>
      </c>
      <c r="I10562" t="b">
        <v>0</v>
      </c>
      <c r="J10562" t="b">
        <v>0</v>
      </c>
      <c r="K10562" t="s">
        <v>24</v>
      </c>
      <c r="L10562" t="s">
        <v>22</v>
      </c>
      <c r="M10562">
        <v>135000</v>
      </c>
      <c r="O10562" t="s">
        <v>1422</v>
      </c>
      <c r="P10562" t="s">
        <v>5405</v>
      </c>
    </row>
    <row r="10563" spans="1:16" x14ac:dyDescent="0.25">
      <c r="A10563" t="s">
        <v>1</v>
      </c>
      <c r="B10563" t="s">
        <v>2620</v>
      </c>
      <c r="C10563" t="s">
        <v>1509</v>
      </c>
      <c r="D10563" t="s">
        <v>3973</v>
      </c>
      <c r="E10563" t="s">
        <v>20</v>
      </c>
      <c r="F10563" t="b">
        <v>0</v>
      </c>
      <c r="G10563" t="s">
        <v>41</v>
      </c>
      <c r="H10563" s="4">
        <v>45800.710416666669</v>
      </c>
      <c r="I10563" t="b">
        <v>1</v>
      </c>
      <c r="J10563" t="b">
        <v>0</v>
      </c>
      <c r="K10563" t="s">
        <v>24</v>
      </c>
      <c r="L10563" t="s">
        <v>36</v>
      </c>
      <c r="N10563">
        <v>62.5</v>
      </c>
      <c r="O10563" t="s">
        <v>74</v>
      </c>
      <c r="P10563" t="s">
        <v>13813</v>
      </c>
    </row>
    <row r="10564" spans="1:16" x14ac:dyDescent="0.25">
      <c r="A10564" t="s">
        <v>40</v>
      </c>
      <c r="B10564" t="s">
        <v>5403</v>
      </c>
      <c r="C10564" t="s">
        <v>1573</v>
      </c>
      <c r="D10564" t="s">
        <v>3973</v>
      </c>
      <c r="E10564" t="s">
        <v>20</v>
      </c>
      <c r="F10564" t="b">
        <v>0</v>
      </c>
      <c r="G10564" t="s">
        <v>41</v>
      </c>
      <c r="H10564" s="4">
        <v>45800.710439814808</v>
      </c>
      <c r="I10564" t="b">
        <v>0</v>
      </c>
      <c r="J10564" t="b">
        <v>0</v>
      </c>
      <c r="K10564" t="s">
        <v>24</v>
      </c>
      <c r="L10564" t="s">
        <v>22</v>
      </c>
      <c r="M10564">
        <v>135000</v>
      </c>
      <c r="O10564" t="s">
        <v>1422</v>
      </c>
      <c r="P10564" t="s">
        <v>5405</v>
      </c>
    </row>
    <row r="10565" spans="1:16" x14ac:dyDescent="0.25">
      <c r="A10565" t="s">
        <v>40</v>
      </c>
      <c r="B10565" t="s">
        <v>5403</v>
      </c>
      <c r="C10565" t="s">
        <v>1096</v>
      </c>
      <c r="D10565" t="s">
        <v>3973</v>
      </c>
      <c r="E10565" t="s">
        <v>20</v>
      </c>
      <c r="F10565" t="b">
        <v>0</v>
      </c>
      <c r="G10565" t="s">
        <v>41</v>
      </c>
      <c r="H10565" s="4">
        <v>45800.710439814808</v>
      </c>
      <c r="I10565" t="b">
        <v>0</v>
      </c>
      <c r="J10565" t="b">
        <v>0</v>
      </c>
      <c r="K10565" t="s">
        <v>24</v>
      </c>
      <c r="L10565" t="s">
        <v>22</v>
      </c>
      <c r="M10565">
        <v>135000</v>
      </c>
      <c r="O10565" t="s">
        <v>1422</v>
      </c>
      <c r="P10565" t="s">
        <v>7417</v>
      </c>
    </row>
    <row r="10566" spans="1:16" x14ac:dyDescent="0.25">
      <c r="A10566" t="s">
        <v>40</v>
      </c>
      <c r="B10566" t="s">
        <v>5403</v>
      </c>
      <c r="C10566" t="s">
        <v>2681</v>
      </c>
      <c r="D10566" t="s">
        <v>3973</v>
      </c>
      <c r="E10566" t="s">
        <v>20</v>
      </c>
      <c r="F10566" t="b">
        <v>0</v>
      </c>
      <c r="G10566" t="s">
        <v>30</v>
      </c>
      <c r="H10566" s="4">
        <v>45800.711099537039</v>
      </c>
      <c r="I10566" t="b">
        <v>0</v>
      </c>
      <c r="J10566" t="b">
        <v>0</v>
      </c>
      <c r="K10566" t="s">
        <v>24</v>
      </c>
      <c r="L10566" t="s">
        <v>22</v>
      </c>
      <c r="M10566">
        <v>127500</v>
      </c>
      <c r="O10566" t="s">
        <v>1422</v>
      </c>
      <c r="P10566" t="s">
        <v>11030</v>
      </c>
    </row>
    <row r="10567" spans="1:16" x14ac:dyDescent="0.25">
      <c r="A10567" t="s">
        <v>0</v>
      </c>
      <c r="B10567" t="s">
        <v>13814</v>
      </c>
      <c r="C10567" t="s">
        <v>304</v>
      </c>
      <c r="D10567" t="s">
        <v>3973</v>
      </c>
      <c r="E10567" t="s">
        <v>20</v>
      </c>
      <c r="F10567" t="b">
        <v>0</v>
      </c>
      <c r="G10567" t="s">
        <v>27</v>
      </c>
      <c r="H10567" s="4">
        <v>45800.750138888892</v>
      </c>
      <c r="I10567" t="b">
        <v>0</v>
      </c>
      <c r="J10567" t="b">
        <v>0</v>
      </c>
      <c r="K10567" t="s">
        <v>24</v>
      </c>
      <c r="L10567" t="s">
        <v>22</v>
      </c>
      <c r="M10567">
        <v>160000</v>
      </c>
      <c r="O10567" t="s">
        <v>13815</v>
      </c>
      <c r="P10567" t="s">
        <v>280</v>
      </c>
    </row>
    <row r="10568" spans="1:16" x14ac:dyDescent="0.25">
      <c r="A10568" t="s">
        <v>0</v>
      </c>
      <c r="B10568" t="s">
        <v>250</v>
      </c>
      <c r="C10568" t="s">
        <v>1135</v>
      </c>
      <c r="D10568" t="s">
        <v>3973</v>
      </c>
      <c r="E10568" t="s">
        <v>51</v>
      </c>
      <c r="F10568" t="b">
        <v>0</v>
      </c>
      <c r="G10568" t="s">
        <v>27</v>
      </c>
      <c r="H10568" s="4">
        <v>45800.750162037039</v>
      </c>
      <c r="I10568" t="b">
        <v>0</v>
      </c>
      <c r="J10568" t="b">
        <v>0</v>
      </c>
      <c r="K10568" t="s">
        <v>24</v>
      </c>
      <c r="L10568" t="s">
        <v>36</v>
      </c>
      <c r="N10568">
        <v>46.5</v>
      </c>
      <c r="O10568" t="s">
        <v>13816</v>
      </c>
      <c r="P10568" t="s">
        <v>13817</v>
      </c>
    </row>
    <row r="10569" spans="1:16" x14ac:dyDescent="0.25">
      <c r="A10569" t="s">
        <v>0</v>
      </c>
      <c r="B10569" t="s">
        <v>13818</v>
      </c>
      <c r="C10569" t="s">
        <v>1828</v>
      </c>
      <c r="D10569" t="s">
        <v>4035</v>
      </c>
      <c r="E10569" t="s">
        <v>20</v>
      </c>
      <c r="F10569" t="b">
        <v>0</v>
      </c>
      <c r="G10569" t="s">
        <v>27</v>
      </c>
      <c r="H10569" s="4">
        <v>45800.750914351847</v>
      </c>
      <c r="I10569" t="b">
        <v>0</v>
      </c>
      <c r="J10569" t="b">
        <v>1</v>
      </c>
      <c r="K10569" t="s">
        <v>24</v>
      </c>
      <c r="L10569" t="s">
        <v>22</v>
      </c>
      <c r="M10569">
        <v>171225</v>
      </c>
      <c r="O10569" t="s">
        <v>3185</v>
      </c>
      <c r="P10569" t="s">
        <v>13819</v>
      </c>
    </row>
    <row r="10570" spans="1:16" x14ac:dyDescent="0.25">
      <c r="A10570" t="s">
        <v>2</v>
      </c>
      <c r="B10570" t="s">
        <v>1145</v>
      </c>
      <c r="C10570" t="s">
        <v>670</v>
      </c>
      <c r="D10570" t="s">
        <v>3973</v>
      </c>
      <c r="E10570" t="s">
        <v>20</v>
      </c>
      <c r="F10570" t="b">
        <v>0</v>
      </c>
      <c r="G10570" t="s">
        <v>27</v>
      </c>
      <c r="H10570" s="4">
        <v>45800.75167824074</v>
      </c>
      <c r="I10570" t="b">
        <v>0</v>
      </c>
      <c r="J10570" t="b">
        <v>0</v>
      </c>
      <c r="K10570" t="s">
        <v>24</v>
      </c>
      <c r="L10570" t="s">
        <v>22</v>
      </c>
      <c r="M10570">
        <v>110000</v>
      </c>
      <c r="O10570" t="s">
        <v>441</v>
      </c>
      <c r="P10570" t="s">
        <v>13820</v>
      </c>
    </row>
    <row r="10571" spans="1:16" x14ac:dyDescent="0.25">
      <c r="A10571" t="s">
        <v>1</v>
      </c>
      <c r="B10571" t="s">
        <v>771</v>
      </c>
      <c r="C10571" t="s">
        <v>862</v>
      </c>
      <c r="D10571" t="s">
        <v>4035</v>
      </c>
      <c r="E10571" t="s">
        <v>20</v>
      </c>
      <c r="F10571" t="b">
        <v>0</v>
      </c>
      <c r="G10571" t="s">
        <v>862</v>
      </c>
      <c r="H10571" s="4">
        <v>45800.755937499998</v>
      </c>
      <c r="I10571" t="b">
        <v>0</v>
      </c>
      <c r="J10571" t="b">
        <v>0</v>
      </c>
      <c r="K10571" t="s">
        <v>862</v>
      </c>
      <c r="L10571" t="s">
        <v>22</v>
      </c>
      <c r="M10571">
        <v>59000</v>
      </c>
      <c r="O10571" t="s">
        <v>686</v>
      </c>
      <c r="P10571" t="s">
        <v>13821</v>
      </c>
    </row>
    <row r="10572" spans="1:16" x14ac:dyDescent="0.25">
      <c r="A10572" t="s">
        <v>25</v>
      </c>
      <c r="B10572" t="s">
        <v>13822</v>
      </c>
      <c r="C10572" t="s">
        <v>39</v>
      </c>
      <c r="D10572" t="s">
        <v>7434</v>
      </c>
      <c r="E10572" t="s">
        <v>20</v>
      </c>
      <c r="F10572" t="b">
        <v>1</v>
      </c>
      <c r="G10572" t="s">
        <v>13823</v>
      </c>
      <c r="H10572" s="4">
        <v>45800.789259259262</v>
      </c>
      <c r="I10572" t="b">
        <v>1</v>
      </c>
      <c r="J10572" t="b">
        <v>1</v>
      </c>
      <c r="K10572" t="s">
        <v>13823</v>
      </c>
      <c r="L10572" t="s">
        <v>22</v>
      </c>
      <c r="M10572">
        <v>53000</v>
      </c>
      <c r="O10572" t="s">
        <v>13160</v>
      </c>
      <c r="P10572" t="s">
        <v>13824</v>
      </c>
    </row>
    <row r="10573" spans="1:16" x14ac:dyDescent="0.25">
      <c r="A10573" t="s">
        <v>0</v>
      </c>
      <c r="B10573" t="s">
        <v>1581</v>
      </c>
      <c r="C10573" t="s">
        <v>13825</v>
      </c>
      <c r="D10573" t="s">
        <v>3973</v>
      </c>
      <c r="E10573" t="s">
        <v>20</v>
      </c>
      <c r="F10573" t="b">
        <v>0</v>
      </c>
      <c r="G10573" t="s">
        <v>27</v>
      </c>
      <c r="H10573" s="4">
        <v>45800.791863425933</v>
      </c>
      <c r="I10573" t="b">
        <v>0</v>
      </c>
      <c r="J10573" t="b">
        <v>0</v>
      </c>
      <c r="K10573" t="s">
        <v>24</v>
      </c>
      <c r="L10573" t="s">
        <v>22</v>
      </c>
      <c r="M10573">
        <v>80050</v>
      </c>
      <c r="O10573" t="s">
        <v>3414</v>
      </c>
      <c r="P10573" t="s">
        <v>2429</v>
      </c>
    </row>
    <row r="10574" spans="1:16" x14ac:dyDescent="0.25">
      <c r="A10574" t="s">
        <v>25</v>
      </c>
      <c r="B10574" t="s">
        <v>13826</v>
      </c>
      <c r="C10574" t="s">
        <v>33</v>
      </c>
      <c r="D10574" t="s">
        <v>3973</v>
      </c>
      <c r="E10574" t="s">
        <v>20</v>
      </c>
      <c r="F10574" t="b">
        <v>0</v>
      </c>
      <c r="G10574" t="s">
        <v>35</v>
      </c>
      <c r="H10574" s="4">
        <v>45800.792210648149</v>
      </c>
      <c r="I10574" t="b">
        <v>0</v>
      </c>
      <c r="J10574" t="b">
        <v>1</v>
      </c>
      <c r="K10574" t="s">
        <v>24</v>
      </c>
      <c r="L10574" t="s">
        <v>22</v>
      </c>
      <c r="M10574">
        <v>105996</v>
      </c>
      <c r="O10574" t="s">
        <v>554</v>
      </c>
      <c r="P10574" t="s">
        <v>871</v>
      </c>
    </row>
    <row r="10575" spans="1:16" x14ac:dyDescent="0.25">
      <c r="A10575" t="s">
        <v>89</v>
      </c>
      <c r="B10575" t="s">
        <v>13827</v>
      </c>
      <c r="C10575" t="s">
        <v>292</v>
      </c>
      <c r="D10575" t="s">
        <v>6547</v>
      </c>
      <c r="F10575" t="b">
        <v>0</v>
      </c>
      <c r="G10575" t="s">
        <v>30</v>
      </c>
      <c r="H10575" s="4">
        <v>45800.792337962957</v>
      </c>
      <c r="I10575" t="b">
        <v>0</v>
      </c>
      <c r="J10575" t="b">
        <v>1</v>
      </c>
      <c r="K10575" t="s">
        <v>24</v>
      </c>
      <c r="L10575" t="s">
        <v>36</v>
      </c>
      <c r="N10575">
        <v>30</v>
      </c>
      <c r="O10575" t="s">
        <v>2117</v>
      </c>
      <c r="P10575" t="s">
        <v>13828</v>
      </c>
    </row>
    <row r="10576" spans="1:16" x14ac:dyDescent="0.25">
      <c r="A10576" t="s">
        <v>0</v>
      </c>
      <c r="B10576" t="s">
        <v>13829</v>
      </c>
      <c r="C10576" t="s">
        <v>151</v>
      </c>
      <c r="D10576" t="s">
        <v>3973</v>
      </c>
      <c r="E10576" t="s">
        <v>20</v>
      </c>
      <c r="F10576" t="b">
        <v>0</v>
      </c>
      <c r="G10576" t="s">
        <v>30</v>
      </c>
      <c r="H10576" s="4">
        <v>45800.792997685188</v>
      </c>
      <c r="I10576" t="b">
        <v>0</v>
      </c>
      <c r="J10576" t="b">
        <v>1</v>
      </c>
      <c r="K10576" t="s">
        <v>24</v>
      </c>
      <c r="L10576" t="s">
        <v>22</v>
      </c>
      <c r="M10576">
        <v>105000</v>
      </c>
      <c r="O10576" t="s">
        <v>13830</v>
      </c>
      <c r="P10576" t="s">
        <v>13831</v>
      </c>
    </row>
    <row r="10577" spans="1:16" x14ac:dyDescent="0.25">
      <c r="A10577" t="s">
        <v>25</v>
      </c>
      <c r="B10577" t="s">
        <v>13832</v>
      </c>
      <c r="C10577" t="s">
        <v>39</v>
      </c>
      <c r="D10577" t="s">
        <v>7434</v>
      </c>
      <c r="E10577" t="s">
        <v>20</v>
      </c>
      <c r="F10577" t="b">
        <v>1</v>
      </c>
      <c r="G10577" t="s">
        <v>2012</v>
      </c>
      <c r="H10577" s="4">
        <v>45800.832638888889</v>
      </c>
      <c r="I10577" t="b">
        <v>1</v>
      </c>
      <c r="J10577" t="b">
        <v>1</v>
      </c>
      <c r="K10577" t="s">
        <v>2012</v>
      </c>
      <c r="L10577" t="s">
        <v>22</v>
      </c>
      <c r="M10577">
        <v>53000</v>
      </c>
      <c r="O10577" t="s">
        <v>13160</v>
      </c>
      <c r="P10577" t="s">
        <v>13824</v>
      </c>
    </row>
    <row r="10578" spans="1:16" x14ac:dyDescent="0.25">
      <c r="A10578" t="s">
        <v>0</v>
      </c>
      <c r="B10578" t="s">
        <v>10541</v>
      </c>
      <c r="C10578" t="s">
        <v>1353</v>
      </c>
      <c r="D10578" t="s">
        <v>3828</v>
      </c>
      <c r="E10578" t="s">
        <v>20</v>
      </c>
      <c r="F10578" t="b">
        <v>0</v>
      </c>
      <c r="G10578" t="s">
        <v>52</v>
      </c>
      <c r="H10578" s="4">
        <v>45800.834108796298</v>
      </c>
      <c r="I10578" t="b">
        <v>0</v>
      </c>
      <c r="J10578" t="b">
        <v>1</v>
      </c>
      <c r="K10578" t="s">
        <v>24</v>
      </c>
      <c r="L10578" t="s">
        <v>22</v>
      </c>
      <c r="M10578">
        <v>100000</v>
      </c>
      <c r="O10578" t="s">
        <v>13833</v>
      </c>
      <c r="P10578" t="s">
        <v>1129</v>
      </c>
    </row>
    <row r="10579" spans="1:16" x14ac:dyDescent="0.25">
      <c r="A10579" t="s">
        <v>0</v>
      </c>
      <c r="B10579" t="s">
        <v>545</v>
      </c>
      <c r="C10579" t="s">
        <v>622</v>
      </c>
      <c r="D10579" t="s">
        <v>3600</v>
      </c>
      <c r="E10579" t="s">
        <v>20</v>
      </c>
      <c r="F10579" t="b">
        <v>0</v>
      </c>
      <c r="G10579" t="s">
        <v>35</v>
      </c>
      <c r="H10579" s="4">
        <v>45800.875451388893</v>
      </c>
      <c r="I10579" t="b">
        <v>0</v>
      </c>
      <c r="J10579" t="b">
        <v>1</v>
      </c>
      <c r="K10579" t="s">
        <v>24</v>
      </c>
      <c r="L10579" t="s">
        <v>22</v>
      </c>
      <c r="M10579">
        <v>130000</v>
      </c>
      <c r="O10579" t="s">
        <v>9487</v>
      </c>
      <c r="P10579" t="s">
        <v>13436</v>
      </c>
    </row>
    <row r="10580" spans="1:16" x14ac:dyDescent="0.25">
      <c r="A10580" t="s">
        <v>28</v>
      </c>
      <c r="B10580" t="s">
        <v>13809</v>
      </c>
      <c r="C10580" t="s">
        <v>400</v>
      </c>
      <c r="D10580" t="s">
        <v>3973</v>
      </c>
      <c r="E10580" t="s">
        <v>20</v>
      </c>
      <c r="F10580" t="b">
        <v>0</v>
      </c>
      <c r="G10580" t="s">
        <v>30</v>
      </c>
      <c r="H10580" s="4">
        <v>45800.876331018517</v>
      </c>
      <c r="I10580" t="b">
        <v>0</v>
      </c>
      <c r="J10580" t="b">
        <v>0</v>
      </c>
      <c r="K10580" t="s">
        <v>24</v>
      </c>
      <c r="L10580" t="s">
        <v>36</v>
      </c>
      <c r="N10580">
        <v>80</v>
      </c>
      <c r="O10580" t="s">
        <v>396</v>
      </c>
    </row>
    <row r="10581" spans="1:16" x14ac:dyDescent="0.25">
      <c r="A10581" t="s">
        <v>2</v>
      </c>
      <c r="B10581" t="s">
        <v>13834</v>
      </c>
      <c r="C10581" t="s">
        <v>2050</v>
      </c>
      <c r="D10581" t="s">
        <v>3828</v>
      </c>
      <c r="E10581" t="s">
        <v>20</v>
      </c>
      <c r="F10581" t="b">
        <v>0</v>
      </c>
      <c r="G10581" t="s">
        <v>27</v>
      </c>
      <c r="H10581" s="4">
        <v>45800.876562500001</v>
      </c>
      <c r="I10581" t="b">
        <v>0</v>
      </c>
      <c r="J10581" t="b">
        <v>1</v>
      </c>
      <c r="K10581" t="s">
        <v>24</v>
      </c>
      <c r="L10581" t="s">
        <v>22</v>
      </c>
      <c r="M10581">
        <v>187500</v>
      </c>
      <c r="O10581" t="s">
        <v>13835</v>
      </c>
      <c r="P10581" t="s">
        <v>13836</v>
      </c>
    </row>
    <row r="10582" spans="1:16" x14ac:dyDescent="0.25">
      <c r="A10582" t="s">
        <v>28</v>
      </c>
      <c r="B10582" t="s">
        <v>13809</v>
      </c>
      <c r="C10582" t="s">
        <v>1044</v>
      </c>
      <c r="D10582" t="s">
        <v>3973</v>
      </c>
      <c r="E10582" t="s">
        <v>20</v>
      </c>
      <c r="F10582" t="b">
        <v>0</v>
      </c>
      <c r="G10582" t="s">
        <v>41</v>
      </c>
      <c r="H10582" s="4">
        <v>45800.877118055563</v>
      </c>
      <c r="I10582" t="b">
        <v>0</v>
      </c>
      <c r="J10582" t="b">
        <v>0</v>
      </c>
      <c r="K10582" t="s">
        <v>24</v>
      </c>
      <c r="L10582" t="s">
        <v>36</v>
      </c>
      <c r="N10582">
        <v>80</v>
      </c>
      <c r="O10582" t="s">
        <v>396</v>
      </c>
    </row>
    <row r="10583" spans="1:16" x14ac:dyDescent="0.25">
      <c r="A10583" t="s">
        <v>0</v>
      </c>
      <c r="B10583" t="s">
        <v>13837</v>
      </c>
      <c r="C10583" t="s">
        <v>3407</v>
      </c>
      <c r="D10583" t="s">
        <v>3957</v>
      </c>
      <c r="E10583" t="s">
        <v>34</v>
      </c>
      <c r="F10583" t="b">
        <v>0</v>
      </c>
      <c r="G10583" t="s">
        <v>23</v>
      </c>
      <c r="H10583" s="4">
        <v>45800.936018518521</v>
      </c>
      <c r="I10583" t="b">
        <v>0</v>
      </c>
      <c r="J10583" t="b">
        <v>0</v>
      </c>
      <c r="K10583" t="s">
        <v>24</v>
      </c>
      <c r="L10583" t="s">
        <v>36</v>
      </c>
      <c r="N10583">
        <v>22.694999694824219</v>
      </c>
      <c r="O10583" t="s">
        <v>13838</v>
      </c>
    </row>
    <row r="10584" spans="1:16" x14ac:dyDescent="0.25">
      <c r="A10584" t="s">
        <v>0</v>
      </c>
      <c r="B10584" t="s">
        <v>11793</v>
      </c>
      <c r="C10584" t="s">
        <v>167</v>
      </c>
      <c r="D10584" t="s">
        <v>3957</v>
      </c>
      <c r="E10584" t="s">
        <v>34</v>
      </c>
      <c r="F10584" t="b">
        <v>0</v>
      </c>
      <c r="G10584" t="s">
        <v>35</v>
      </c>
      <c r="H10584" s="4">
        <v>45800.958912037036</v>
      </c>
      <c r="I10584" t="b">
        <v>0</v>
      </c>
      <c r="J10584" t="b">
        <v>1</v>
      </c>
      <c r="K10584" t="s">
        <v>24</v>
      </c>
      <c r="L10584" t="s">
        <v>36</v>
      </c>
      <c r="N10584">
        <v>16.510000228881839</v>
      </c>
      <c r="O10584" t="s">
        <v>11794</v>
      </c>
      <c r="P10584" t="s">
        <v>11795</v>
      </c>
    </row>
    <row r="10585" spans="1:16" x14ac:dyDescent="0.25">
      <c r="A10585" t="s">
        <v>0</v>
      </c>
      <c r="B10585" t="s">
        <v>13839</v>
      </c>
      <c r="C10585" t="s">
        <v>120</v>
      </c>
      <c r="D10585" t="s">
        <v>3957</v>
      </c>
      <c r="E10585" t="s">
        <v>34</v>
      </c>
      <c r="F10585" t="b">
        <v>0</v>
      </c>
      <c r="G10585" t="s">
        <v>35</v>
      </c>
      <c r="H10585" s="4">
        <v>45800.958923611113</v>
      </c>
      <c r="I10585" t="b">
        <v>0</v>
      </c>
      <c r="J10585" t="b">
        <v>1</v>
      </c>
      <c r="K10585" t="s">
        <v>24</v>
      </c>
      <c r="L10585" t="s">
        <v>36</v>
      </c>
      <c r="N10585">
        <v>16.510000228881839</v>
      </c>
      <c r="O10585" t="s">
        <v>13840</v>
      </c>
      <c r="P10585" t="s">
        <v>13841</v>
      </c>
    </row>
    <row r="10586" spans="1:16" x14ac:dyDescent="0.25">
      <c r="A10586" t="s">
        <v>40</v>
      </c>
      <c r="B10586" t="s">
        <v>13842</v>
      </c>
      <c r="C10586" t="s">
        <v>143</v>
      </c>
      <c r="D10586" t="s">
        <v>3973</v>
      </c>
      <c r="E10586" t="s">
        <v>20</v>
      </c>
      <c r="F10586" t="b">
        <v>0</v>
      </c>
      <c r="G10586" t="s">
        <v>27</v>
      </c>
      <c r="H10586" s="4">
        <v>45800.959965277783</v>
      </c>
      <c r="I10586" t="b">
        <v>0</v>
      </c>
      <c r="J10586" t="b">
        <v>1</v>
      </c>
      <c r="K10586" t="s">
        <v>24</v>
      </c>
      <c r="L10586" t="s">
        <v>22</v>
      </c>
      <c r="M10586">
        <v>149000</v>
      </c>
      <c r="O10586" t="s">
        <v>1126</v>
      </c>
      <c r="P10586" t="s">
        <v>13843</v>
      </c>
    </row>
    <row r="10587" spans="1:16" x14ac:dyDescent="0.25">
      <c r="A10587" t="s">
        <v>0</v>
      </c>
      <c r="B10587" t="s">
        <v>1219</v>
      </c>
      <c r="C10587" t="s">
        <v>3184</v>
      </c>
      <c r="D10587" t="s">
        <v>3828</v>
      </c>
      <c r="E10587" t="s">
        <v>20</v>
      </c>
      <c r="F10587" t="b">
        <v>0</v>
      </c>
      <c r="G10587" t="s">
        <v>41</v>
      </c>
      <c r="H10587" s="4">
        <v>45801.000358796293</v>
      </c>
      <c r="I10587" t="b">
        <v>1</v>
      </c>
      <c r="J10587" t="b">
        <v>1</v>
      </c>
      <c r="K10587" t="s">
        <v>24</v>
      </c>
      <c r="L10587" t="s">
        <v>36</v>
      </c>
      <c r="N10587">
        <v>25.5</v>
      </c>
      <c r="O10587" t="s">
        <v>13844</v>
      </c>
      <c r="P10587" t="s">
        <v>13845</v>
      </c>
    </row>
    <row r="10588" spans="1:16" x14ac:dyDescent="0.25">
      <c r="A10588" t="s">
        <v>2</v>
      </c>
      <c r="B10588" t="s">
        <v>1777</v>
      </c>
      <c r="C10588" t="s">
        <v>140</v>
      </c>
      <c r="D10588" t="s">
        <v>3973</v>
      </c>
      <c r="E10588" t="s">
        <v>20</v>
      </c>
      <c r="F10588" t="b">
        <v>0</v>
      </c>
      <c r="G10588" t="s">
        <v>35</v>
      </c>
      <c r="H10588" s="4">
        <v>45801.000578703701</v>
      </c>
      <c r="I10588" t="b">
        <v>0</v>
      </c>
      <c r="J10588" t="b">
        <v>1</v>
      </c>
      <c r="K10588" t="s">
        <v>24</v>
      </c>
      <c r="L10588" t="s">
        <v>22</v>
      </c>
      <c r="M10588">
        <v>228060</v>
      </c>
      <c r="O10588" t="s">
        <v>5482</v>
      </c>
      <c r="P10588" t="s">
        <v>48</v>
      </c>
    </row>
    <row r="10589" spans="1:16" x14ac:dyDescent="0.25">
      <c r="A10589" t="s">
        <v>2</v>
      </c>
      <c r="B10589" t="s">
        <v>1777</v>
      </c>
      <c r="C10589" t="s">
        <v>94</v>
      </c>
      <c r="D10589" t="s">
        <v>3973</v>
      </c>
      <c r="E10589" t="s">
        <v>20</v>
      </c>
      <c r="F10589" t="b">
        <v>0</v>
      </c>
      <c r="G10589" t="s">
        <v>30</v>
      </c>
      <c r="H10589" s="4">
        <v>45801.000694444447</v>
      </c>
      <c r="I10589" t="b">
        <v>0</v>
      </c>
      <c r="J10589" t="b">
        <v>1</v>
      </c>
      <c r="K10589" t="s">
        <v>24</v>
      </c>
      <c r="L10589" t="s">
        <v>22</v>
      </c>
      <c r="M10589">
        <v>228060</v>
      </c>
      <c r="O10589" t="s">
        <v>5482</v>
      </c>
      <c r="P10589" t="s">
        <v>48</v>
      </c>
    </row>
    <row r="10590" spans="1:16" x14ac:dyDescent="0.25">
      <c r="A10590" t="s">
        <v>2</v>
      </c>
      <c r="B10590" t="s">
        <v>13846</v>
      </c>
      <c r="C10590" t="s">
        <v>2599</v>
      </c>
      <c r="D10590" t="s">
        <v>3600</v>
      </c>
      <c r="E10590" t="s">
        <v>20</v>
      </c>
      <c r="F10590" t="b">
        <v>0</v>
      </c>
      <c r="G10590" t="s">
        <v>27</v>
      </c>
      <c r="H10590" s="4">
        <v>45801.001504629632</v>
      </c>
      <c r="I10590" t="b">
        <v>1</v>
      </c>
      <c r="J10590" t="b">
        <v>1</v>
      </c>
      <c r="K10590" t="s">
        <v>24</v>
      </c>
      <c r="L10590" t="s">
        <v>36</v>
      </c>
      <c r="N10590">
        <v>80</v>
      </c>
      <c r="O10590" t="s">
        <v>13847</v>
      </c>
      <c r="P10590" t="s">
        <v>2238</v>
      </c>
    </row>
    <row r="10591" spans="1:16" x14ac:dyDescent="0.25">
      <c r="A10591" t="s">
        <v>0</v>
      </c>
      <c r="B10591" t="s">
        <v>13848</v>
      </c>
      <c r="C10591" t="s">
        <v>211</v>
      </c>
      <c r="D10591" t="s">
        <v>3957</v>
      </c>
      <c r="E10591" t="s">
        <v>20</v>
      </c>
      <c r="F10591" t="b">
        <v>0</v>
      </c>
      <c r="G10591" t="s">
        <v>52</v>
      </c>
      <c r="H10591" s="4">
        <v>45801.125775462962</v>
      </c>
      <c r="I10591" t="b">
        <v>0</v>
      </c>
      <c r="J10591" t="b">
        <v>1</v>
      </c>
      <c r="K10591" t="s">
        <v>24</v>
      </c>
      <c r="L10591" t="s">
        <v>36</v>
      </c>
      <c r="N10591">
        <v>31.97499847412109</v>
      </c>
      <c r="O10591" t="s">
        <v>259</v>
      </c>
      <c r="P10591" t="s">
        <v>13849</v>
      </c>
    </row>
    <row r="10592" spans="1:16" x14ac:dyDescent="0.25">
      <c r="A10592" t="s">
        <v>0</v>
      </c>
      <c r="B10592" t="s">
        <v>0</v>
      </c>
      <c r="C10592" t="s">
        <v>2821</v>
      </c>
      <c r="D10592" t="s">
        <v>1051</v>
      </c>
      <c r="E10592" t="s">
        <v>20</v>
      </c>
      <c r="F10592" t="b">
        <v>0</v>
      </c>
      <c r="G10592" t="s">
        <v>41</v>
      </c>
      <c r="H10592" s="4">
        <v>45801.250254629631</v>
      </c>
      <c r="I10592" t="b">
        <v>1</v>
      </c>
      <c r="J10592" t="b">
        <v>1</v>
      </c>
      <c r="K10592" t="s">
        <v>24</v>
      </c>
      <c r="L10592" t="s">
        <v>36</v>
      </c>
      <c r="N10592">
        <v>30.5</v>
      </c>
      <c r="O10592" t="s">
        <v>1051</v>
      </c>
      <c r="P10592" t="s">
        <v>204</v>
      </c>
    </row>
    <row r="10593" spans="1:16" x14ac:dyDescent="0.25">
      <c r="A10593" t="s">
        <v>0</v>
      </c>
      <c r="B10593" t="s">
        <v>7536</v>
      </c>
      <c r="C10593" t="s">
        <v>680</v>
      </c>
      <c r="D10593" t="s">
        <v>3970</v>
      </c>
      <c r="E10593" t="s">
        <v>20</v>
      </c>
      <c r="F10593" t="b">
        <v>0</v>
      </c>
      <c r="G10593" t="s">
        <v>41</v>
      </c>
      <c r="H10593" s="4">
        <v>45801.250254629631</v>
      </c>
      <c r="I10593" t="b">
        <v>1</v>
      </c>
      <c r="J10593" t="b">
        <v>1</v>
      </c>
      <c r="K10593" t="s">
        <v>24</v>
      </c>
      <c r="L10593" t="s">
        <v>22</v>
      </c>
      <c r="M10593">
        <v>95000</v>
      </c>
      <c r="O10593" t="s">
        <v>13850</v>
      </c>
      <c r="P10593" t="s">
        <v>13851</v>
      </c>
    </row>
    <row r="10594" spans="1:16" x14ac:dyDescent="0.25">
      <c r="A10594" t="s">
        <v>0</v>
      </c>
      <c r="B10594" t="s">
        <v>0</v>
      </c>
      <c r="C10594" t="s">
        <v>23</v>
      </c>
      <c r="D10594" t="s">
        <v>13852</v>
      </c>
      <c r="E10594" t="s">
        <v>20</v>
      </c>
      <c r="F10594" t="b">
        <v>0</v>
      </c>
      <c r="G10594" t="s">
        <v>52</v>
      </c>
      <c r="H10594" s="4">
        <v>45801.250659722216</v>
      </c>
      <c r="I10594" t="b">
        <v>0</v>
      </c>
      <c r="J10594" t="b">
        <v>1</v>
      </c>
      <c r="K10594" t="s">
        <v>24</v>
      </c>
      <c r="L10594" t="s">
        <v>22</v>
      </c>
      <c r="M10594">
        <v>104000</v>
      </c>
      <c r="O10594" t="s">
        <v>212</v>
      </c>
      <c r="P10594" t="s">
        <v>1138</v>
      </c>
    </row>
    <row r="10595" spans="1:16" x14ac:dyDescent="0.25">
      <c r="A10595" t="s">
        <v>1</v>
      </c>
      <c r="B10595" t="s">
        <v>296</v>
      </c>
      <c r="C10595" t="s">
        <v>1521</v>
      </c>
      <c r="D10595" t="s">
        <v>3973</v>
      </c>
      <c r="E10595" t="s">
        <v>20</v>
      </c>
      <c r="F10595" t="b">
        <v>0</v>
      </c>
      <c r="G10595" t="s">
        <v>52</v>
      </c>
      <c r="H10595" s="4">
        <v>45801.251018518517</v>
      </c>
      <c r="I10595" t="b">
        <v>0</v>
      </c>
      <c r="J10595" t="b">
        <v>0</v>
      </c>
      <c r="K10595" t="s">
        <v>24</v>
      </c>
      <c r="L10595" t="s">
        <v>22</v>
      </c>
      <c r="M10595">
        <v>61000</v>
      </c>
      <c r="O10595" t="s">
        <v>1549</v>
      </c>
      <c r="P10595" t="s">
        <v>13853</v>
      </c>
    </row>
    <row r="10596" spans="1:16" x14ac:dyDescent="0.25">
      <c r="A10596" t="s">
        <v>40</v>
      </c>
      <c r="B10596" t="s">
        <v>13323</v>
      </c>
      <c r="C10596" t="s">
        <v>9498</v>
      </c>
      <c r="D10596" t="s">
        <v>10643</v>
      </c>
      <c r="E10596" t="s">
        <v>20</v>
      </c>
      <c r="F10596" t="b">
        <v>0</v>
      </c>
      <c r="G10596" t="s">
        <v>41</v>
      </c>
      <c r="H10596" s="4">
        <v>45801.25141203704</v>
      </c>
      <c r="I10596" t="b">
        <v>0</v>
      </c>
      <c r="J10596" t="b">
        <v>1</v>
      </c>
      <c r="K10596" t="s">
        <v>24</v>
      </c>
      <c r="L10596" t="s">
        <v>22</v>
      </c>
      <c r="M10596">
        <v>184000</v>
      </c>
      <c r="O10596" t="s">
        <v>3016</v>
      </c>
      <c r="P10596" t="s">
        <v>6878</v>
      </c>
    </row>
    <row r="10597" spans="1:16" x14ac:dyDescent="0.25">
      <c r="A10597" t="s">
        <v>191</v>
      </c>
      <c r="B10597" t="s">
        <v>13854</v>
      </c>
      <c r="C10597" t="s">
        <v>158</v>
      </c>
      <c r="D10597" t="s">
        <v>4035</v>
      </c>
      <c r="E10597" t="s">
        <v>20</v>
      </c>
      <c r="F10597" t="b">
        <v>0</v>
      </c>
      <c r="G10597" t="s">
        <v>158</v>
      </c>
      <c r="H10597" s="4">
        <v>45801.253483796303</v>
      </c>
      <c r="I10597" t="b">
        <v>0</v>
      </c>
      <c r="J10597" t="b">
        <v>0</v>
      </c>
      <c r="K10597" t="s">
        <v>158</v>
      </c>
      <c r="L10597" t="s">
        <v>22</v>
      </c>
      <c r="M10597">
        <v>110400</v>
      </c>
      <c r="O10597" t="s">
        <v>2768</v>
      </c>
      <c r="P10597" t="s">
        <v>13855</v>
      </c>
    </row>
    <row r="10598" spans="1:16" x14ac:dyDescent="0.25">
      <c r="A10598" t="s">
        <v>0</v>
      </c>
      <c r="B10598" t="s">
        <v>13856</v>
      </c>
      <c r="C10598" t="s">
        <v>862</v>
      </c>
      <c r="D10598" t="s">
        <v>4035</v>
      </c>
      <c r="E10598" t="s">
        <v>20</v>
      </c>
      <c r="F10598" t="b">
        <v>0</v>
      </c>
      <c r="G10598" t="s">
        <v>862</v>
      </c>
      <c r="H10598" s="4">
        <v>45801.266655092593</v>
      </c>
      <c r="I10598" t="b">
        <v>0</v>
      </c>
      <c r="J10598" t="b">
        <v>0</v>
      </c>
      <c r="K10598" t="s">
        <v>862</v>
      </c>
      <c r="L10598" t="s">
        <v>22</v>
      </c>
      <c r="M10598">
        <v>42399.5</v>
      </c>
      <c r="O10598" t="s">
        <v>13857</v>
      </c>
      <c r="P10598" t="s">
        <v>13858</v>
      </c>
    </row>
    <row r="10599" spans="1:16" x14ac:dyDescent="0.25">
      <c r="A10599" t="s">
        <v>0</v>
      </c>
      <c r="B10599" t="s">
        <v>10743</v>
      </c>
      <c r="C10599" t="s">
        <v>1268</v>
      </c>
      <c r="D10599" t="s">
        <v>13859</v>
      </c>
      <c r="E10599" t="s">
        <v>20</v>
      </c>
      <c r="F10599" t="b">
        <v>0</v>
      </c>
      <c r="G10599" t="s">
        <v>1268</v>
      </c>
      <c r="H10599" s="4">
        <v>45801.286296296297</v>
      </c>
      <c r="I10599" t="b">
        <v>1</v>
      </c>
      <c r="J10599" t="b">
        <v>0</v>
      </c>
      <c r="K10599" t="s">
        <v>1268</v>
      </c>
      <c r="L10599" t="s">
        <v>22</v>
      </c>
      <c r="M10599">
        <v>60000</v>
      </c>
      <c r="O10599" t="s">
        <v>13860</v>
      </c>
      <c r="P10599" t="s">
        <v>13861</v>
      </c>
    </row>
    <row r="10600" spans="1:16" x14ac:dyDescent="0.25">
      <c r="A10600" t="s">
        <v>0</v>
      </c>
      <c r="B10600" t="s">
        <v>1300</v>
      </c>
      <c r="C10600" t="s">
        <v>3815</v>
      </c>
      <c r="D10600" t="s">
        <v>4090</v>
      </c>
      <c r="E10600" t="s">
        <v>20</v>
      </c>
      <c r="F10600" t="b">
        <v>0</v>
      </c>
      <c r="G10600" t="s">
        <v>41</v>
      </c>
      <c r="H10600" s="4">
        <v>45801.291956018518</v>
      </c>
      <c r="I10600" t="b">
        <v>0</v>
      </c>
      <c r="J10600" t="b">
        <v>1</v>
      </c>
      <c r="K10600" t="s">
        <v>24</v>
      </c>
      <c r="L10600" t="s">
        <v>22</v>
      </c>
      <c r="M10600">
        <v>63500</v>
      </c>
      <c r="O10600" t="s">
        <v>13862</v>
      </c>
      <c r="P10600" t="s">
        <v>204</v>
      </c>
    </row>
    <row r="10601" spans="1:16" x14ac:dyDescent="0.25">
      <c r="A10601" t="s">
        <v>1</v>
      </c>
      <c r="B10601" t="s">
        <v>10389</v>
      </c>
      <c r="C10601" t="s">
        <v>192</v>
      </c>
      <c r="D10601" t="s">
        <v>4090</v>
      </c>
      <c r="E10601" t="s">
        <v>20</v>
      </c>
      <c r="F10601" t="b">
        <v>0</v>
      </c>
      <c r="G10601" t="s">
        <v>52</v>
      </c>
      <c r="H10601" s="4">
        <v>45801.292407407411</v>
      </c>
      <c r="I10601" t="b">
        <v>0</v>
      </c>
      <c r="J10601" t="b">
        <v>1</v>
      </c>
      <c r="K10601" t="s">
        <v>24</v>
      </c>
      <c r="L10601" t="s">
        <v>22</v>
      </c>
      <c r="M10601">
        <v>150000</v>
      </c>
      <c r="O10601" t="s">
        <v>3358</v>
      </c>
      <c r="P10601" t="s">
        <v>1484</v>
      </c>
    </row>
    <row r="10602" spans="1:16" x14ac:dyDescent="0.25">
      <c r="A10602" t="s">
        <v>0</v>
      </c>
      <c r="B10602" t="s">
        <v>4698</v>
      </c>
      <c r="C10602" t="s">
        <v>13863</v>
      </c>
      <c r="D10602" t="s">
        <v>2532</v>
      </c>
      <c r="E10602" t="s">
        <v>20</v>
      </c>
      <c r="F10602" t="b">
        <v>0</v>
      </c>
      <c r="G10602" t="s">
        <v>1481</v>
      </c>
      <c r="H10602" s="4">
        <v>45801.296886574077</v>
      </c>
      <c r="I10602" t="b">
        <v>0</v>
      </c>
      <c r="J10602" t="b">
        <v>0</v>
      </c>
      <c r="K10602" t="s">
        <v>1481</v>
      </c>
      <c r="L10602" t="s">
        <v>36</v>
      </c>
      <c r="N10602">
        <v>69.5</v>
      </c>
      <c r="O10602" t="s">
        <v>13864</v>
      </c>
      <c r="P10602" t="s">
        <v>13865</v>
      </c>
    </row>
    <row r="10603" spans="1:16" x14ac:dyDescent="0.25">
      <c r="A10603" t="s">
        <v>1</v>
      </c>
      <c r="B10603" t="s">
        <v>1</v>
      </c>
      <c r="C10603" t="s">
        <v>3542</v>
      </c>
      <c r="D10603" t="s">
        <v>4090</v>
      </c>
      <c r="E10603" t="s">
        <v>20</v>
      </c>
      <c r="F10603" t="b">
        <v>0</v>
      </c>
      <c r="G10603" t="s">
        <v>35</v>
      </c>
      <c r="H10603" s="4">
        <v>45801.333784722221</v>
      </c>
      <c r="I10603" t="b">
        <v>0</v>
      </c>
      <c r="J10603" t="b">
        <v>0</v>
      </c>
      <c r="K10603" t="s">
        <v>24</v>
      </c>
      <c r="L10603" t="s">
        <v>36</v>
      </c>
      <c r="N10603">
        <v>62.5</v>
      </c>
      <c r="O10603" t="s">
        <v>13866</v>
      </c>
      <c r="P10603" t="s">
        <v>13867</v>
      </c>
    </row>
    <row r="10604" spans="1:16" x14ac:dyDescent="0.25">
      <c r="A10604" t="s">
        <v>0</v>
      </c>
      <c r="B10604" t="s">
        <v>0</v>
      </c>
      <c r="C10604" t="s">
        <v>13868</v>
      </c>
      <c r="D10604" t="s">
        <v>6017</v>
      </c>
      <c r="E10604" t="s">
        <v>20</v>
      </c>
      <c r="F10604" t="b">
        <v>0</v>
      </c>
      <c r="G10604" t="s">
        <v>30</v>
      </c>
      <c r="H10604" s="4">
        <v>45801.333923611113</v>
      </c>
      <c r="I10604" t="b">
        <v>0</v>
      </c>
      <c r="J10604" t="b">
        <v>1</v>
      </c>
      <c r="K10604" t="s">
        <v>24</v>
      </c>
      <c r="L10604" t="s">
        <v>22</v>
      </c>
      <c r="M10604">
        <v>82500</v>
      </c>
      <c r="O10604" t="s">
        <v>4359</v>
      </c>
      <c r="P10604" t="s">
        <v>4360</v>
      </c>
    </row>
    <row r="10605" spans="1:16" x14ac:dyDescent="0.25">
      <c r="A10605" t="s">
        <v>25</v>
      </c>
      <c r="B10605" t="s">
        <v>13869</v>
      </c>
      <c r="C10605" t="s">
        <v>13870</v>
      </c>
      <c r="D10605" t="s">
        <v>4090</v>
      </c>
      <c r="E10605" t="s">
        <v>20</v>
      </c>
      <c r="F10605" t="b">
        <v>0</v>
      </c>
      <c r="G10605" t="s">
        <v>52</v>
      </c>
      <c r="H10605" s="4">
        <v>45801.334062499998</v>
      </c>
      <c r="I10605" t="b">
        <v>0</v>
      </c>
      <c r="J10605" t="b">
        <v>1</v>
      </c>
      <c r="K10605" t="s">
        <v>24</v>
      </c>
      <c r="L10605" t="s">
        <v>22</v>
      </c>
      <c r="M10605">
        <v>170586</v>
      </c>
      <c r="O10605" t="s">
        <v>13871</v>
      </c>
      <c r="P10605" t="s">
        <v>13872</v>
      </c>
    </row>
    <row r="10606" spans="1:16" x14ac:dyDescent="0.25">
      <c r="A10606" t="s">
        <v>40</v>
      </c>
      <c r="B10606" t="s">
        <v>13873</v>
      </c>
      <c r="C10606" t="s">
        <v>13874</v>
      </c>
      <c r="D10606" t="s">
        <v>4090</v>
      </c>
      <c r="E10606" t="s">
        <v>20</v>
      </c>
      <c r="F10606" t="b">
        <v>0</v>
      </c>
      <c r="G10606" t="s">
        <v>27</v>
      </c>
      <c r="H10606" s="4">
        <v>45801.334513888891</v>
      </c>
      <c r="I10606" t="b">
        <v>0</v>
      </c>
      <c r="J10606" t="b">
        <v>1</v>
      </c>
      <c r="K10606" t="s">
        <v>24</v>
      </c>
      <c r="L10606" t="s">
        <v>22</v>
      </c>
      <c r="M10606">
        <v>89400</v>
      </c>
      <c r="O10606" t="s">
        <v>13875</v>
      </c>
      <c r="P10606" t="s">
        <v>13876</v>
      </c>
    </row>
    <row r="10607" spans="1:16" x14ac:dyDescent="0.25">
      <c r="A10607" t="s">
        <v>2</v>
      </c>
      <c r="B10607" t="s">
        <v>9128</v>
      </c>
      <c r="C10607" t="s">
        <v>10061</v>
      </c>
      <c r="D10607" t="s">
        <v>3957</v>
      </c>
      <c r="E10607" t="s">
        <v>20</v>
      </c>
      <c r="F10607" t="b">
        <v>0</v>
      </c>
      <c r="G10607" t="s">
        <v>27</v>
      </c>
      <c r="H10607" s="4">
        <v>45801.334560185183</v>
      </c>
      <c r="I10607" t="b">
        <v>0</v>
      </c>
      <c r="J10607" t="b">
        <v>0</v>
      </c>
      <c r="K10607" t="s">
        <v>24</v>
      </c>
      <c r="L10607" t="s">
        <v>36</v>
      </c>
      <c r="N10607">
        <v>45.745002746582031</v>
      </c>
      <c r="O10607" t="s">
        <v>1608</v>
      </c>
      <c r="P10607" t="s">
        <v>9129</v>
      </c>
    </row>
    <row r="10608" spans="1:16" x14ac:dyDescent="0.25">
      <c r="A10608" t="s">
        <v>2</v>
      </c>
      <c r="B10608" t="s">
        <v>7441</v>
      </c>
      <c r="C10608" t="s">
        <v>29</v>
      </c>
      <c r="D10608" t="s">
        <v>3957</v>
      </c>
      <c r="E10608" t="s">
        <v>20</v>
      </c>
      <c r="F10608" t="b">
        <v>0</v>
      </c>
      <c r="G10608" t="s">
        <v>27</v>
      </c>
      <c r="H10608" s="4">
        <v>45801.334675925929</v>
      </c>
      <c r="I10608" t="b">
        <v>0</v>
      </c>
      <c r="J10608" t="b">
        <v>1</v>
      </c>
      <c r="K10608" t="s">
        <v>24</v>
      </c>
      <c r="L10608" t="s">
        <v>36</v>
      </c>
      <c r="N10608">
        <v>38.215000152587891</v>
      </c>
      <c r="O10608" t="s">
        <v>2768</v>
      </c>
      <c r="P10608" t="s">
        <v>128</v>
      </c>
    </row>
    <row r="10609" spans="1:16" x14ac:dyDescent="0.25">
      <c r="A10609" t="s">
        <v>139</v>
      </c>
      <c r="B10609" t="s">
        <v>13877</v>
      </c>
      <c r="C10609" t="s">
        <v>192</v>
      </c>
      <c r="D10609" t="s">
        <v>3957</v>
      </c>
      <c r="E10609" t="s">
        <v>20</v>
      </c>
      <c r="F10609" t="b">
        <v>0</v>
      </c>
      <c r="G10609" t="s">
        <v>23</v>
      </c>
      <c r="H10609" s="4">
        <v>45801.337754629632</v>
      </c>
      <c r="I10609" t="b">
        <v>0</v>
      </c>
      <c r="J10609" t="b">
        <v>0</v>
      </c>
      <c r="K10609" t="s">
        <v>24</v>
      </c>
      <c r="L10609" t="s">
        <v>36</v>
      </c>
      <c r="N10609">
        <v>66.580001831054688</v>
      </c>
      <c r="O10609" t="s">
        <v>880</v>
      </c>
      <c r="P10609" t="s">
        <v>3836</v>
      </c>
    </row>
    <row r="10610" spans="1:16" x14ac:dyDescent="0.25">
      <c r="A10610" t="s">
        <v>19</v>
      </c>
      <c r="B10610" t="s">
        <v>13878</v>
      </c>
      <c r="C10610" t="s">
        <v>1922</v>
      </c>
      <c r="D10610" t="s">
        <v>2208</v>
      </c>
      <c r="E10610" t="s">
        <v>20</v>
      </c>
      <c r="F10610" t="b">
        <v>0</v>
      </c>
      <c r="G10610" t="s">
        <v>30</v>
      </c>
      <c r="H10610" s="4">
        <v>45801.417233796303</v>
      </c>
      <c r="I10610" t="b">
        <v>0</v>
      </c>
      <c r="J10610" t="b">
        <v>1</v>
      </c>
      <c r="K10610" t="s">
        <v>24</v>
      </c>
      <c r="L10610" t="s">
        <v>22</v>
      </c>
      <c r="M10610">
        <v>116738.5</v>
      </c>
      <c r="O10610" t="s">
        <v>800</v>
      </c>
      <c r="P10610" t="s">
        <v>10267</v>
      </c>
    </row>
    <row r="10611" spans="1:16" x14ac:dyDescent="0.25">
      <c r="A10611" t="s">
        <v>0</v>
      </c>
      <c r="B10611" t="s">
        <v>731</v>
      </c>
      <c r="C10611" t="s">
        <v>1099</v>
      </c>
      <c r="D10611" t="s">
        <v>3957</v>
      </c>
      <c r="E10611" t="s">
        <v>34</v>
      </c>
      <c r="F10611" t="b">
        <v>0</v>
      </c>
      <c r="G10611" t="s">
        <v>27</v>
      </c>
      <c r="H10611" s="4">
        <v>45801.458460648151</v>
      </c>
      <c r="I10611" t="b">
        <v>0</v>
      </c>
      <c r="J10611" t="b">
        <v>0</v>
      </c>
      <c r="K10611" t="s">
        <v>24</v>
      </c>
      <c r="L10611" t="s">
        <v>36</v>
      </c>
      <c r="N10611">
        <v>27.979999542236332</v>
      </c>
      <c r="O10611" t="s">
        <v>13879</v>
      </c>
      <c r="P10611" t="s">
        <v>13880</v>
      </c>
    </row>
    <row r="10612" spans="1:16" x14ac:dyDescent="0.25">
      <c r="A10612" t="s">
        <v>0</v>
      </c>
      <c r="B10612" t="s">
        <v>250</v>
      </c>
      <c r="C10612" t="s">
        <v>6570</v>
      </c>
      <c r="D10612" t="s">
        <v>3957</v>
      </c>
      <c r="E10612" t="s">
        <v>34</v>
      </c>
      <c r="F10612" t="b">
        <v>0</v>
      </c>
      <c r="G10612" t="s">
        <v>27</v>
      </c>
      <c r="H10612" s="4">
        <v>45801.458518518521</v>
      </c>
      <c r="I10612" t="b">
        <v>1</v>
      </c>
      <c r="J10612" t="b">
        <v>0</v>
      </c>
      <c r="K10612" t="s">
        <v>24</v>
      </c>
      <c r="L10612" t="s">
        <v>36</v>
      </c>
      <c r="N10612">
        <v>27.979999542236332</v>
      </c>
      <c r="O10612" t="s">
        <v>3668</v>
      </c>
      <c r="P10612" t="s">
        <v>1484</v>
      </c>
    </row>
    <row r="10613" spans="1:16" x14ac:dyDescent="0.25">
      <c r="A10613" t="s">
        <v>0</v>
      </c>
      <c r="B10613" t="s">
        <v>13881</v>
      </c>
      <c r="C10613" t="s">
        <v>13882</v>
      </c>
      <c r="D10613" t="s">
        <v>3957</v>
      </c>
      <c r="E10613" t="s">
        <v>34</v>
      </c>
      <c r="F10613" t="b">
        <v>0</v>
      </c>
      <c r="G10613" t="s">
        <v>27</v>
      </c>
      <c r="H10613" s="4">
        <v>45801.458541666667</v>
      </c>
      <c r="I10613" t="b">
        <v>0</v>
      </c>
      <c r="J10613" t="b">
        <v>1</v>
      </c>
      <c r="K10613" t="s">
        <v>24</v>
      </c>
      <c r="L10613" t="s">
        <v>36</v>
      </c>
      <c r="N10613">
        <v>30.264999389648441</v>
      </c>
      <c r="O10613" t="s">
        <v>13883</v>
      </c>
      <c r="P10613" t="s">
        <v>13884</v>
      </c>
    </row>
    <row r="10614" spans="1:16" x14ac:dyDescent="0.25">
      <c r="A10614" t="s">
        <v>0</v>
      </c>
      <c r="B10614" t="s">
        <v>13885</v>
      </c>
      <c r="C10614" t="s">
        <v>114</v>
      </c>
      <c r="D10614" t="s">
        <v>3957</v>
      </c>
      <c r="E10614" t="s">
        <v>34</v>
      </c>
      <c r="F10614" t="b">
        <v>0</v>
      </c>
      <c r="G10614" t="s">
        <v>27</v>
      </c>
      <c r="H10614" s="4">
        <v>45801.458541666667</v>
      </c>
      <c r="I10614" t="b">
        <v>0</v>
      </c>
      <c r="J10614" t="b">
        <v>0</v>
      </c>
      <c r="K10614" t="s">
        <v>24</v>
      </c>
      <c r="L10614" t="s">
        <v>36</v>
      </c>
      <c r="N10614">
        <v>26.389999389648441</v>
      </c>
      <c r="O10614" t="s">
        <v>3404</v>
      </c>
      <c r="P10614" t="s">
        <v>70</v>
      </c>
    </row>
    <row r="10615" spans="1:16" x14ac:dyDescent="0.25">
      <c r="A10615" t="s">
        <v>0</v>
      </c>
      <c r="B10615" t="s">
        <v>11341</v>
      </c>
      <c r="C10615" t="s">
        <v>10377</v>
      </c>
      <c r="D10615" t="s">
        <v>3957</v>
      </c>
      <c r="E10615" t="s">
        <v>34</v>
      </c>
      <c r="F10615" t="b">
        <v>0</v>
      </c>
      <c r="G10615" t="s">
        <v>35</v>
      </c>
      <c r="H10615" s="4">
        <v>45801.458773148152</v>
      </c>
      <c r="I10615" t="b">
        <v>0</v>
      </c>
      <c r="J10615" t="b">
        <v>1</v>
      </c>
      <c r="K10615" t="s">
        <v>24</v>
      </c>
      <c r="L10615" t="s">
        <v>36</v>
      </c>
      <c r="N10615">
        <v>19.5</v>
      </c>
      <c r="O10615" t="s">
        <v>13184</v>
      </c>
      <c r="P10615" t="s">
        <v>2999</v>
      </c>
    </row>
    <row r="10616" spans="1:16" x14ac:dyDescent="0.25">
      <c r="A10616" t="s">
        <v>0</v>
      </c>
      <c r="B10616" t="s">
        <v>13886</v>
      </c>
      <c r="C10616" t="s">
        <v>11839</v>
      </c>
      <c r="D10616" t="s">
        <v>3957</v>
      </c>
      <c r="E10616" t="s">
        <v>34</v>
      </c>
      <c r="F10616" t="b">
        <v>0</v>
      </c>
      <c r="G10616" t="s">
        <v>30</v>
      </c>
      <c r="H10616" s="4">
        <v>45801.458958333344</v>
      </c>
      <c r="I10616" t="b">
        <v>0</v>
      </c>
      <c r="J10616" t="b">
        <v>0</v>
      </c>
      <c r="K10616" t="s">
        <v>24</v>
      </c>
      <c r="L10616" t="s">
        <v>36</v>
      </c>
      <c r="N10616">
        <v>22.20999908447266</v>
      </c>
      <c r="O10616" t="s">
        <v>11840</v>
      </c>
      <c r="P10616" t="s">
        <v>204</v>
      </c>
    </row>
    <row r="10617" spans="1:16" x14ac:dyDescent="0.25">
      <c r="A10617" t="s">
        <v>2</v>
      </c>
      <c r="B10617" t="s">
        <v>13887</v>
      </c>
      <c r="C10617" t="s">
        <v>315</v>
      </c>
      <c r="D10617" t="s">
        <v>4035</v>
      </c>
      <c r="E10617" t="s">
        <v>20</v>
      </c>
      <c r="F10617" t="b">
        <v>0</v>
      </c>
      <c r="G10617" t="s">
        <v>27</v>
      </c>
      <c r="H10617" s="4">
        <v>45801.501134259262</v>
      </c>
      <c r="I10617" t="b">
        <v>1</v>
      </c>
      <c r="J10617" t="b">
        <v>1</v>
      </c>
      <c r="K10617" t="s">
        <v>24</v>
      </c>
      <c r="L10617" t="s">
        <v>22</v>
      </c>
      <c r="M10617">
        <v>154000</v>
      </c>
      <c r="O10617" t="s">
        <v>13888</v>
      </c>
      <c r="P10617" t="s">
        <v>13889</v>
      </c>
    </row>
    <row r="10618" spans="1:16" x14ac:dyDescent="0.25">
      <c r="A10618" t="s">
        <v>1</v>
      </c>
      <c r="B10618" t="s">
        <v>13890</v>
      </c>
      <c r="C10618" t="s">
        <v>437</v>
      </c>
      <c r="D10618" t="s">
        <v>3973</v>
      </c>
      <c r="E10618" t="s">
        <v>20</v>
      </c>
      <c r="F10618" t="b">
        <v>0</v>
      </c>
      <c r="G10618" t="s">
        <v>52</v>
      </c>
      <c r="H10618" s="4">
        <v>45801.502638888887</v>
      </c>
      <c r="I10618" t="b">
        <v>0</v>
      </c>
      <c r="J10618" t="b">
        <v>1</v>
      </c>
      <c r="K10618" t="s">
        <v>24</v>
      </c>
      <c r="L10618" t="s">
        <v>22</v>
      </c>
      <c r="M10618">
        <v>175000</v>
      </c>
      <c r="O10618" t="s">
        <v>13891</v>
      </c>
      <c r="P10618" t="s">
        <v>13892</v>
      </c>
    </row>
    <row r="10619" spans="1:16" x14ac:dyDescent="0.25">
      <c r="A10619" t="s">
        <v>25</v>
      </c>
      <c r="B10619" t="s">
        <v>25</v>
      </c>
      <c r="C10619" t="s">
        <v>180</v>
      </c>
      <c r="D10619" t="s">
        <v>3828</v>
      </c>
      <c r="E10619" t="s">
        <v>20</v>
      </c>
      <c r="F10619" t="b">
        <v>0</v>
      </c>
      <c r="G10619" t="s">
        <v>41</v>
      </c>
      <c r="H10619" s="4">
        <v>45801.541921296302</v>
      </c>
      <c r="I10619" t="b">
        <v>0</v>
      </c>
      <c r="J10619" t="b">
        <v>1</v>
      </c>
      <c r="K10619" t="s">
        <v>24</v>
      </c>
      <c r="L10619" t="s">
        <v>22</v>
      </c>
      <c r="M10619">
        <v>117500</v>
      </c>
      <c r="O10619" t="s">
        <v>12500</v>
      </c>
      <c r="P10619" t="s">
        <v>48</v>
      </c>
    </row>
    <row r="10620" spans="1:16" x14ac:dyDescent="0.25">
      <c r="A10620" t="s">
        <v>2</v>
      </c>
      <c r="B10620" t="s">
        <v>1062</v>
      </c>
      <c r="C10620" t="s">
        <v>39</v>
      </c>
      <c r="D10620" t="s">
        <v>3973</v>
      </c>
      <c r="E10620" t="s">
        <v>20</v>
      </c>
      <c r="F10620" t="b">
        <v>1</v>
      </c>
      <c r="G10620" t="s">
        <v>106</v>
      </c>
      <c r="H10620" s="4">
        <v>45801.546481481477</v>
      </c>
      <c r="I10620" t="b">
        <v>0</v>
      </c>
      <c r="J10620" t="b">
        <v>0</v>
      </c>
      <c r="K10620" t="s">
        <v>106</v>
      </c>
      <c r="L10620" t="s">
        <v>22</v>
      </c>
      <c r="M10620">
        <v>175000</v>
      </c>
      <c r="O10620" t="s">
        <v>123</v>
      </c>
      <c r="P10620" t="s">
        <v>1955</v>
      </c>
    </row>
    <row r="10621" spans="1:16" x14ac:dyDescent="0.25">
      <c r="A10621" t="s">
        <v>0</v>
      </c>
      <c r="B10621" t="s">
        <v>12763</v>
      </c>
      <c r="C10621" t="s">
        <v>12764</v>
      </c>
      <c r="D10621" t="s">
        <v>3957</v>
      </c>
      <c r="E10621" t="s">
        <v>20</v>
      </c>
      <c r="F10621" t="b">
        <v>0</v>
      </c>
      <c r="G10621" t="s">
        <v>27</v>
      </c>
      <c r="H10621" s="4">
        <v>45801.583541666667</v>
      </c>
      <c r="I10621" t="b">
        <v>0</v>
      </c>
      <c r="J10621" t="b">
        <v>0</v>
      </c>
      <c r="K10621" t="s">
        <v>24</v>
      </c>
      <c r="L10621" t="s">
        <v>36</v>
      </c>
      <c r="N10621">
        <v>26.389999389648441</v>
      </c>
      <c r="O10621" t="s">
        <v>12765</v>
      </c>
      <c r="P10621" t="s">
        <v>12766</v>
      </c>
    </row>
    <row r="10622" spans="1:16" x14ac:dyDescent="0.25">
      <c r="A10622" t="s">
        <v>0</v>
      </c>
      <c r="B10622" t="s">
        <v>13893</v>
      </c>
      <c r="C10622" t="s">
        <v>140</v>
      </c>
      <c r="D10622" t="s">
        <v>3957</v>
      </c>
      <c r="E10622" t="s">
        <v>20</v>
      </c>
      <c r="F10622" t="b">
        <v>0</v>
      </c>
      <c r="G10622" t="s">
        <v>35</v>
      </c>
      <c r="H10622" s="4">
        <v>45801.583773148152</v>
      </c>
      <c r="I10622" t="b">
        <v>0</v>
      </c>
      <c r="J10622" t="b">
        <v>1</v>
      </c>
      <c r="K10622" t="s">
        <v>24</v>
      </c>
      <c r="L10622" t="s">
        <v>36</v>
      </c>
      <c r="N10622">
        <v>16.510000228881839</v>
      </c>
      <c r="O10622" t="s">
        <v>1900</v>
      </c>
      <c r="P10622" t="s">
        <v>863</v>
      </c>
    </row>
    <row r="10623" spans="1:16" x14ac:dyDescent="0.25">
      <c r="A10623" t="s">
        <v>2</v>
      </c>
      <c r="B10623" t="s">
        <v>9943</v>
      </c>
      <c r="C10623" t="s">
        <v>1325</v>
      </c>
      <c r="D10623" t="s">
        <v>3957</v>
      </c>
      <c r="E10623" t="s">
        <v>20</v>
      </c>
      <c r="F10623" t="b">
        <v>0</v>
      </c>
      <c r="G10623" t="s">
        <v>35</v>
      </c>
      <c r="H10623" s="4">
        <v>45801.585335648153</v>
      </c>
      <c r="I10623" t="b">
        <v>0</v>
      </c>
      <c r="J10623" t="b">
        <v>1</v>
      </c>
      <c r="K10623" t="s">
        <v>24</v>
      </c>
      <c r="L10623" t="s">
        <v>36</v>
      </c>
      <c r="N10623">
        <v>52.779998779296882</v>
      </c>
      <c r="O10623" t="s">
        <v>10475</v>
      </c>
      <c r="P10623" t="s">
        <v>13894</v>
      </c>
    </row>
    <row r="10624" spans="1:16" x14ac:dyDescent="0.25">
      <c r="A10624" t="s">
        <v>2</v>
      </c>
      <c r="B10624" t="s">
        <v>4295</v>
      </c>
      <c r="C10624" t="s">
        <v>559</v>
      </c>
      <c r="D10624" t="s">
        <v>7210</v>
      </c>
      <c r="E10624" t="s">
        <v>20</v>
      </c>
      <c r="F10624" t="b">
        <v>0</v>
      </c>
      <c r="G10624" t="s">
        <v>27</v>
      </c>
      <c r="H10624" s="4">
        <v>45801.625810185193</v>
      </c>
      <c r="I10624" t="b">
        <v>0</v>
      </c>
      <c r="J10624" t="b">
        <v>0</v>
      </c>
      <c r="K10624" t="s">
        <v>24</v>
      </c>
      <c r="L10624" t="s">
        <v>22</v>
      </c>
      <c r="M10624">
        <v>142500</v>
      </c>
      <c r="O10624" t="s">
        <v>3086</v>
      </c>
      <c r="P10624" t="s">
        <v>201</v>
      </c>
    </row>
    <row r="10625" spans="1:16" x14ac:dyDescent="0.25">
      <c r="A10625" t="s">
        <v>2</v>
      </c>
      <c r="B10625" t="s">
        <v>506</v>
      </c>
      <c r="C10625" t="s">
        <v>2047</v>
      </c>
      <c r="D10625" t="s">
        <v>7853</v>
      </c>
      <c r="E10625" t="s">
        <v>20</v>
      </c>
      <c r="F10625" t="b">
        <v>0</v>
      </c>
      <c r="G10625" t="s">
        <v>41</v>
      </c>
      <c r="H10625" s="4">
        <v>45801.626631944448</v>
      </c>
      <c r="I10625" t="b">
        <v>0</v>
      </c>
      <c r="J10625" t="b">
        <v>1</v>
      </c>
      <c r="K10625" t="s">
        <v>24</v>
      </c>
      <c r="L10625" t="s">
        <v>22</v>
      </c>
      <c r="M10625">
        <v>85000</v>
      </c>
      <c r="O10625" t="s">
        <v>3516</v>
      </c>
      <c r="P10625" t="s">
        <v>756</v>
      </c>
    </row>
    <row r="10626" spans="1:16" x14ac:dyDescent="0.25">
      <c r="A10626" t="s">
        <v>2</v>
      </c>
      <c r="B10626" t="s">
        <v>13611</v>
      </c>
      <c r="C10626" t="s">
        <v>622</v>
      </c>
      <c r="D10626" t="s">
        <v>9677</v>
      </c>
      <c r="E10626" t="s">
        <v>20</v>
      </c>
      <c r="F10626" t="b">
        <v>0</v>
      </c>
      <c r="G10626" t="s">
        <v>27</v>
      </c>
      <c r="H10626" s="4">
        <v>45801.667870370373</v>
      </c>
      <c r="I10626" t="b">
        <v>1</v>
      </c>
      <c r="J10626" t="b">
        <v>0</v>
      </c>
      <c r="K10626" t="s">
        <v>24</v>
      </c>
      <c r="L10626" t="s">
        <v>36</v>
      </c>
      <c r="N10626">
        <v>67.5</v>
      </c>
      <c r="O10626" t="s">
        <v>741</v>
      </c>
      <c r="P10626" t="s">
        <v>1615</v>
      </c>
    </row>
    <row r="10627" spans="1:16" x14ac:dyDescent="0.25">
      <c r="A10627" t="s">
        <v>2</v>
      </c>
      <c r="B10627" t="s">
        <v>13111</v>
      </c>
      <c r="C10627" t="s">
        <v>82</v>
      </c>
      <c r="D10627" t="s">
        <v>3973</v>
      </c>
      <c r="E10627" t="s">
        <v>20</v>
      </c>
      <c r="F10627" t="b">
        <v>0</v>
      </c>
      <c r="G10627" t="s">
        <v>41</v>
      </c>
      <c r="H10627" s="4">
        <v>45801.709849537037</v>
      </c>
      <c r="I10627" t="b">
        <v>0</v>
      </c>
      <c r="J10627" t="b">
        <v>1</v>
      </c>
      <c r="K10627" t="s">
        <v>24</v>
      </c>
      <c r="L10627" t="s">
        <v>22</v>
      </c>
      <c r="M10627">
        <v>97330.5</v>
      </c>
      <c r="O10627" t="s">
        <v>6337</v>
      </c>
      <c r="P10627" t="s">
        <v>13112</v>
      </c>
    </row>
    <row r="10628" spans="1:16" x14ac:dyDescent="0.25">
      <c r="A10628" t="s">
        <v>2</v>
      </c>
      <c r="B10628" t="s">
        <v>13895</v>
      </c>
      <c r="C10628" t="s">
        <v>122</v>
      </c>
      <c r="D10628" t="s">
        <v>3973</v>
      </c>
      <c r="E10628" t="s">
        <v>20</v>
      </c>
      <c r="F10628" t="b">
        <v>0</v>
      </c>
      <c r="G10628" t="s">
        <v>41</v>
      </c>
      <c r="H10628" s="4">
        <v>45801.710011574083</v>
      </c>
      <c r="I10628" t="b">
        <v>0</v>
      </c>
      <c r="J10628" t="b">
        <v>1</v>
      </c>
      <c r="K10628" t="s">
        <v>24</v>
      </c>
      <c r="L10628" t="s">
        <v>22</v>
      </c>
      <c r="M10628">
        <v>135000</v>
      </c>
      <c r="O10628" t="s">
        <v>2728</v>
      </c>
      <c r="P10628" t="s">
        <v>13896</v>
      </c>
    </row>
    <row r="10629" spans="1:16" x14ac:dyDescent="0.25">
      <c r="A10629" t="s">
        <v>89</v>
      </c>
      <c r="B10629" t="s">
        <v>13897</v>
      </c>
      <c r="C10629" t="s">
        <v>37</v>
      </c>
      <c r="D10629" t="s">
        <v>3973</v>
      </c>
      <c r="E10629" t="s">
        <v>20</v>
      </c>
      <c r="F10629" t="b">
        <v>0</v>
      </c>
      <c r="G10629" t="s">
        <v>27</v>
      </c>
      <c r="H10629" s="4">
        <v>45801.79283564815</v>
      </c>
      <c r="I10629" t="b">
        <v>0</v>
      </c>
      <c r="J10629" t="b">
        <v>1</v>
      </c>
      <c r="K10629" t="s">
        <v>24</v>
      </c>
      <c r="L10629" t="s">
        <v>22</v>
      </c>
      <c r="M10629">
        <v>170000</v>
      </c>
      <c r="O10629" t="s">
        <v>3267</v>
      </c>
      <c r="P10629" t="s">
        <v>13898</v>
      </c>
    </row>
    <row r="10630" spans="1:16" x14ac:dyDescent="0.25">
      <c r="A10630" t="s">
        <v>89</v>
      </c>
      <c r="B10630" t="s">
        <v>13899</v>
      </c>
      <c r="C10630" t="s">
        <v>1050</v>
      </c>
      <c r="D10630" t="s">
        <v>3973</v>
      </c>
      <c r="E10630" t="s">
        <v>20</v>
      </c>
      <c r="F10630" t="b">
        <v>0</v>
      </c>
      <c r="G10630" t="s">
        <v>35</v>
      </c>
      <c r="H10630" s="4">
        <v>45801.793668981481</v>
      </c>
      <c r="I10630" t="b">
        <v>0</v>
      </c>
      <c r="J10630" t="b">
        <v>1</v>
      </c>
      <c r="K10630" t="s">
        <v>24</v>
      </c>
      <c r="L10630" t="s">
        <v>22</v>
      </c>
      <c r="M10630">
        <v>170000</v>
      </c>
      <c r="O10630" t="s">
        <v>3267</v>
      </c>
      <c r="P10630" t="s">
        <v>13898</v>
      </c>
    </row>
    <row r="10631" spans="1:16" x14ac:dyDescent="0.25">
      <c r="A10631" t="s">
        <v>19</v>
      </c>
      <c r="B10631" t="s">
        <v>13900</v>
      </c>
      <c r="C10631" t="s">
        <v>877</v>
      </c>
      <c r="D10631" t="s">
        <v>3957</v>
      </c>
      <c r="E10631" t="s">
        <v>20</v>
      </c>
      <c r="F10631" t="b">
        <v>0</v>
      </c>
      <c r="G10631" t="s">
        <v>27</v>
      </c>
      <c r="H10631" s="4">
        <v>45801.834143518521</v>
      </c>
      <c r="I10631" t="b">
        <v>0</v>
      </c>
      <c r="J10631" t="b">
        <v>1</v>
      </c>
      <c r="K10631" t="s">
        <v>24</v>
      </c>
      <c r="L10631" t="s">
        <v>36</v>
      </c>
      <c r="N10631">
        <v>49.895000457763672</v>
      </c>
      <c r="O10631" t="s">
        <v>2623</v>
      </c>
      <c r="P10631" t="s">
        <v>13901</v>
      </c>
    </row>
    <row r="10632" spans="1:16" x14ac:dyDescent="0.25">
      <c r="A10632" t="s">
        <v>2</v>
      </c>
      <c r="B10632" t="s">
        <v>6986</v>
      </c>
      <c r="C10632" t="s">
        <v>13902</v>
      </c>
      <c r="D10632" t="s">
        <v>4014</v>
      </c>
      <c r="E10632" t="s">
        <v>20</v>
      </c>
      <c r="F10632" t="b">
        <v>0</v>
      </c>
      <c r="G10632" t="s">
        <v>27</v>
      </c>
      <c r="H10632" s="4">
        <v>45802.001284722217</v>
      </c>
      <c r="I10632" t="b">
        <v>0</v>
      </c>
      <c r="J10632" t="b">
        <v>1</v>
      </c>
      <c r="K10632" t="s">
        <v>24</v>
      </c>
      <c r="L10632" t="s">
        <v>22</v>
      </c>
      <c r="M10632">
        <v>157500</v>
      </c>
      <c r="O10632" t="s">
        <v>3016</v>
      </c>
      <c r="P10632" t="s">
        <v>6987</v>
      </c>
    </row>
    <row r="10633" spans="1:16" x14ac:dyDescent="0.25">
      <c r="A10633" t="s">
        <v>2</v>
      </c>
      <c r="B10633" t="s">
        <v>13903</v>
      </c>
      <c r="C10633" t="s">
        <v>71</v>
      </c>
      <c r="D10633" t="s">
        <v>5535</v>
      </c>
      <c r="E10633" t="s">
        <v>20</v>
      </c>
      <c r="F10633" t="b">
        <v>0</v>
      </c>
      <c r="G10633" t="s">
        <v>41</v>
      </c>
      <c r="H10633" s="4">
        <v>45802.001493055563</v>
      </c>
      <c r="I10633" t="b">
        <v>0</v>
      </c>
      <c r="J10633" t="b">
        <v>0</v>
      </c>
      <c r="K10633" t="s">
        <v>24</v>
      </c>
      <c r="L10633" t="s">
        <v>22</v>
      </c>
      <c r="M10633">
        <v>127952</v>
      </c>
      <c r="O10633" t="s">
        <v>341</v>
      </c>
      <c r="P10633" t="s">
        <v>342</v>
      </c>
    </row>
    <row r="10634" spans="1:16" x14ac:dyDescent="0.25">
      <c r="A10634" t="s">
        <v>1</v>
      </c>
      <c r="B10634" t="s">
        <v>1515</v>
      </c>
      <c r="C10634" t="s">
        <v>39</v>
      </c>
      <c r="D10634" t="s">
        <v>4014</v>
      </c>
      <c r="E10634" t="s">
        <v>20</v>
      </c>
      <c r="F10634" t="b">
        <v>1</v>
      </c>
      <c r="G10634" t="s">
        <v>23</v>
      </c>
      <c r="H10634" s="4">
        <v>45802.004675925928</v>
      </c>
      <c r="I10634" t="b">
        <v>1</v>
      </c>
      <c r="J10634" t="b">
        <v>1</v>
      </c>
      <c r="K10634" t="s">
        <v>24</v>
      </c>
      <c r="L10634" t="s">
        <v>22</v>
      </c>
      <c r="M10634">
        <v>217500</v>
      </c>
      <c r="O10634" t="s">
        <v>3736</v>
      </c>
      <c r="P10634" t="s">
        <v>13904</v>
      </c>
    </row>
    <row r="10635" spans="1:16" x14ac:dyDescent="0.25">
      <c r="A10635" t="s">
        <v>1</v>
      </c>
      <c r="B10635" t="s">
        <v>13905</v>
      </c>
      <c r="C10635" t="s">
        <v>82</v>
      </c>
      <c r="D10635" t="s">
        <v>3828</v>
      </c>
      <c r="E10635" t="s">
        <v>20</v>
      </c>
      <c r="F10635" t="b">
        <v>0</v>
      </c>
      <c r="G10635" t="s">
        <v>27</v>
      </c>
      <c r="H10635" s="4">
        <v>45802.250486111108</v>
      </c>
      <c r="I10635" t="b">
        <v>0</v>
      </c>
      <c r="J10635" t="b">
        <v>1</v>
      </c>
      <c r="K10635" t="s">
        <v>24</v>
      </c>
      <c r="L10635" t="s">
        <v>22</v>
      </c>
      <c r="M10635">
        <v>169500</v>
      </c>
      <c r="O10635" t="s">
        <v>13906</v>
      </c>
      <c r="P10635" t="s">
        <v>13907</v>
      </c>
    </row>
    <row r="10636" spans="1:16" x14ac:dyDescent="0.25">
      <c r="A10636" t="s">
        <v>1</v>
      </c>
      <c r="B10636" t="s">
        <v>10748</v>
      </c>
      <c r="C10636" t="s">
        <v>1325</v>
      </c>
      <c r="D10636" t="s">
        <v>11920</v>
      </c>
      <c r="E10636" t="s">
        <v>20</v>
      </c>
      <c r="F10636" t="b">
        <v>0</v>
      </c>
      <c r="G10636" t="s">
        <v>41</v>
      </c>
      <c r="H10636" s="4">
        <v>45802.250555555547</v>
      </c>
      <c r="I10636" t="b">
        <v>0</v>
      </c>
      <c r="J10636" t="b">
        <v>1</v>
      </c>
      <c r="K10636" t="s">
        <v>24</v>
      </c>
      <c r="L10636" t="s">
        <v>22</v>
      </c>
      <c r="M10636">
        <v>140450</v>
      </c>
      <c r="O10636" t="s">
        <v>2057</v>
      </c>
      <c r="P10636" t="s">
        <v>10749</v>
      </c>
    </row>
    <row r="10637" spans="1:16" x14ac:dyDescent="0.25">
      <c r="A10637" t="s">
        <v>1</v>
      </c>
      <c r="B10637" t="s">
        <v>296</v>
      </c>
      <c r="C10637" t="s">
        <v>898</v>
      </c>
      <c r="D10637" t="s">
        <v>13908</v>
      </c>
      <c r="E10637" t="s">
        <v>20</v>
      </c>
      <c r="F10637" t="b">
        <v>0</v>
      </c>
      <c r="G10637" t="s">
        <v>41</v>
      </c>
      <c r="H10637" s="4">
        <v>45802.250555555547</v>
      </c>
      <c r="I10637" t="b">
        <v>0</v>
      </c>
      <c r="J10637" t="b">
        <v>0</v>
      </c>
      <c r="K10637" t="s">
        <v>24</v>
      </c>
      <c r="L10637" t="s">
        <v>22</v>
      </c>
      <c r="M10637">
        <v>109000</v>
      </c>
      <c r="O10637" t="s">
        <v>12808</v>
      </c>
      <c r="P10637" t="s">
        <v>12809</v>
      </c>
    </row>
    <row r="10638" spans="1:16" x14ac:dyDescent="0.25">
      <c r="A10638" t="s">
        <v>2</v>
      </c>
      <c r="B10638" t="s">
        <v>13909</v>
      </c>
      <c r="C10638" t="s">
        <v>151</v>
      </c>
      <c r="D10638" t="s">
        <v>3828</v>
      </c>
      <c r="E10638" t="s">
        <v>51</v>
      </c>
      <c r="F10638" t="b">
        <v>0</v>
      </c>
      <c r="G10638" t="s">
        <v>30</v>
      </c>
      <c r="H10638" s="4">
        <v>45802.25209490741</v>
      </c>
      <c r="I10638" t="b">
        <v>0</v>
      </c>
      <c r="J10638" t="b">
        <v>1</v>
      </c>
      <c r="K10638" t="s">
        <v>24</v>
      </c>
      <c r="L10638" t="s">
        <v>36</v>
      </c>
      <c r="N10638">
        <v>65.745002746582031</v>
      </c>
      <c r="O10638" t="s">
        <v>1066</v>
      </c>
      <c r="P10638" t="s">
        <v>13910</v>
      </c>
    </row>
    <row r="10639" spans="1:16" x14ac:dyDescent="0.25">
      <c r="A10639" t="s">
        <v>2</v>
      </c>
      <c r="B10639" t="s">
        <v>13911</v>
      </c>
      <c r="C10639" t="s">
        <v>13912</v>
      </c>
      <c r="D10639" t="s">
        <v>13913</v>
      </c>
      <c r="E10639" t="s">
        <v>20</v>
      </c>
      <c r="F10639" t="b">
        <v>0</v>
      </c>
      <c r="G10639" t="s">
        <v>106</v>
      </c>
      <c r="H10639" s="4">
        <v>45802.254363425927</v>
      </c>
      <c r="I10639" t="b">
        <v>1</v>
      </c>
      <c r="J10639" t="b">
        <v>1</v>
      </c>
      <c r="K10639" t="s">
        <v>106</v>
      </c>
      <c r="L10639" t="s">
        <v>22</v>
      </c>
      <c r="M10639">
        <v>300000</v>
      </c>
      <c r="O10639" t="s">
        <v>13914</v>
      </c>
      <c r="P10639" t="s">
        <v>13915</v>
      </c>
    </row>
    <row r="10640" spans="1:16" x14ac:dyDescent="0.25">
      <c r="A10640" t="s">
        <v>0</v>
      </c>
      <c r="B10640" t="s">
        <v>13916</v>
      </c>
      <c r="C10640" t="s">
        <v>1255</v>
      </c>
      <c r="D10640" t="s">
        <v>13917</v>
      </c>
      <c r="E10640" t="s">
        <v>20</v>
      </c>
      <c r="F10640" t="b">
        <v>0</v>
      </c>
      <c r="G10640" t="s">
        <v>282</v>
      </c>
      <c r="H10640" s="4">
        <v>45802.25644675926</v>
      </c>
      <c r="I10640" t="b">
        <v>0</v>
      </c>
      <c r="J10640" t="b">
        <v>0</v>
      </c>
      <c r="K10640" t="s">
        <v>282</v>
      </c>
      <c r="L10640" t="s">
        <v>22</v>
      </c>
      <c r="M10640">
        <v>90600</v>
      </c>
      <c r="O10640" t="s">
        <v>675</v>
      </c>
      <c r="P10640" t="s">
        <v>13918</v>
      </c>
    </row>
    <row r="10641" spans="1:16" x14ac:dyDescent="0.25">
      <c r="A10641" t="s">
        <v>1</v>
      </c>
      <c r="B10641" t="s">
        <v>13919</v>
      </c>
      <c r="C10641" t="s">
        <v>39</v>
      </c>
      <c r="D10641" t="s">
        <v>2532</v>
      </c>
      <c r="E10641" t="s">
        <v>20</v>
      </c>
      <c r="F10641" t="b">
        <v>1</v>
      </c>
      <c r="G10641" t="s">
        <v>762</v>
      </c>
      <c r="H10641" s="4">
        <v>45802.261307870373</v>
      </c>
      <c r="I10641" t="b">
        <v>0</v>
      </c>
      <c r="J10641" t="b">
        <v>0</v>
      </c>
      <c r="K10641" t="s">
        <v>762</v>
      </c>
      <c r="L10641" t="s">
        <v>22</v>
      </c>
      <c r="M10641">
        <v>93600</v>
      </c>
      <c r="O10641" t="s">
        <v>13920</v>
      </c>
      <c r="P10641" t="s">
        <v>13921</v>
      </c>
    </row>
    <row r="10642" spans="1:16" x14ac:dyDescent="0.25">
      <c r="A10642" t="s">
        <v>2</v>
      </c>
      <c r="B10642" t="s">
        <v>13922</v>
      </c>
      <c r="C10642" t="s">
        <v>436</v>
      </c>
      <c r="D10642" t="s">
        <v>3970</v>
      </c>
      <c r="E10642" t="s">
        <v>20</v>
      </c>
      <c r="F10642" t="b">
        <v>0</v>
      </c>
      <c r="G10642" t="s">
        <v>41</v>
      </c>
      <c r="H10642" s="4">
        <v>45802.293067129627</v>
      </c>
      <c r="I10642" t="b">
        <v>0</v>
      </c>
      <c r="J10642" t="b">
        <v>1</v>
      </c>
      <c r="K10642" t="s">
        <v>24</v>
      </c>
      <c r="L10642" t="s">
        <v>22</v>
      </c>
      <c r="M10642">
        <v>116750</v>
      </c>
      <c r="O10642" t="s">
        <v>13923</v>
      </c>
      <c r="P10642" t="s">
        <v>13924</v>
      </c>
    </row>
    <row r="10643" spans="1:16" x14ac:dyDescent="0.25">
      <c r="A10643" t="s">
        <v>0</v>
      </c>
      <c r="B10643" t="s">
        <v>2491</v>
      </c>
      <c r="C10643" t="s">
        <v>1420</v>
      </c>
      <c r="D10643" t="s">
        <v>2208</v>
      </c>
      <c r="E10643" t="s">
        <v>20</v>
      </c>
      <c r="F10643" t="b">
        <v>0</v>
      </c>
      <c r="G10643" t="s">
        <v>1420</v>
      </c>
      <c r="H10643" s="4">
        <v>45802.300949074073</v>
      </c>
      <c r="I10643" t="b">
        <v>0</v>
      </c>
      <c r="J10643" t="b">
        <v>0</v>
      </c>
      <c r="K10643" t="s">
        <v>1420</v>
      </c>
      <c r="L10643" t="s">
        <v>22</v>
      </c>
      <c r="M10643">
        <v>95000</v>
      </c>
      <c r="O10643" t="s">
        <v>11852</v>
      </c>
      <c r="P10643" t="s">
        <v>13925</v>
      </c>
    </row>
    <row r="10644" spans="1:16" x14ac:dyDescent="0.25">
      <c r="A10644" t="s">
        <v>0</v>
      </c>
      <c r="B10644" t="s">
        <v>0</v>
      </c>
      <c r="C10644" t="s">
        <v>13926</v>
      </c>
      <c r="D10644" t="s">
        <v>4090</v>
      </c>
      <c r="E10644" t="s">
        <v>20</v>
      </c>
      <c r="F10644" t="b">
        <v>0</v>
      </c>
      <c r="G10644" t="s">
        <v>27</v>
      </c>
      <c r="H10644" s="4">
        <v>45802.333402777767</v>
      </c>
      <c r="I10644" t="b">
        <v>1</v>
      </c>
      <c r="J10644" t="b">
        <v>0</v>
      </c>
      <c r="K10644" t="s">
        <v>24</v>
      </c>
      <c r="L10644" t="s">
        <v>22</v>
      </c>
      <c r="M10644">
        <v>57200</v>
      </c>
      <c r="O10644" t="s">
        <v>13927</v>
      </c>
      <c r="P10644" t="s">
        <v>13928</v>
      </c>
    </row>
    <row r="10645" spans="1:16" x14ac:dyDescent="0.25">
      <c r="A10645" t="s">
        <v>2</v>
      </c>
      <c r="B10645" t="s">
        <v>13929</v>
      </c>
      <c r="C10645" t="s">
        <v>236</v>
      </c>
      <c r="D10645" t="s">
        <v>3970</v>
      </c>
      <c r="E10645" t="s">
        <v>20</v>
      </c>
      <c r="F10645" t="b">
        <v>0</v>
      </c>
      <c r="G10645" t="s">
        <v>27</v>
      </c>
      <c r="H10645" s="4">
        <v>45802.334293981483</v>
      </c>
      <c r="I10645" t="b">
        <v>0</v>
      </c>
      <c r="J10645" t="b">
        <v>1</v>
      </c>
      <c r="K10645" t="s">
        <v>24</v>
      </c>
      <c r="L10645" t="s">
        <v>22</v>
      </c>
      <c r="M10645">
        <v>103000</v>
      </c>
      <c r="O10645" t="s">
        <v>72</v>
      </c>
      <c r="P10645" t="s">
        <v>13930</v>
      </c>
    </row>
    <row r="10646" spans="1:16" x14ac:dyDescent="0.25">
      <c r="A10646" t="s">
        <v>40</v>
      </c>
      <c r="B10646" t="s">
        <v>13931</v>
      </c>
      <c r="C10646" t="s">
        <v>292</v>
      </c>
      <c r="D10646" t="s">
        <v>3970</v>
      </c>
      <c r="E10646" t="s">
        <v>20</v>
      </c>
      <c r="F10646" t="b">
        <v>0</v>
      </c>
      <c r="G10646" t="s">
        <v>35</v>
      </c>
      <c r="H10646" s="4">
        <v>45802.376817129632</v>
      </c>
      <c r="I10646" t="b">
        <v>0</v>
      </c>
      <c r="J10646" t="b">
        <v>1</v>
      </c>
      <c r="K10646" t="s">
        <v>24</v>
      </c>
      <c r="L10646" t="s">
        <v>22</v>
      </c>
      <c r="M10646">
        <v>130500</v>
      </c>
      <c r="O10646" t="s">
        <v>72</v>
      </c>
      <c r="P10646" t="s">
        <v>13932</v>
      </c>
    </row>
    <row r="10647" spans="1:16" x14ac:dyDescent="0.25">
      <c r="A10647" t="s">
        <v>25</v>
      </c>
      <c r="B10647" t="s">
        <v>25</v>
      </c>
      <c r="C10647" t="s">
        <v>196</v>
      </c>
      <c r="D10647" t="s">
        <v>3828</v>
      </c>
      <c r="E10647" t="s">
        <v>20</v>
      </c>
      <c r="F10647" t="b">
        <v>0</v>
      </c>
      <c r="G10647" t="s">
        <v>27</v>
      </c>
      <c r="H10647" s="4">
        <v>45802.416712962957</v>
      </c>
      <c r="I10647" t="b">
        <v>0</v>
      </c>
      <c r="J10647" t="b">
        <v>1</v>
      </c>
      <c r="K10647" t="s">
        <v>24</v>
      </c>
      <c r="L10647" t="s">
        <v>22</v>
      </c>
      <c r="M10647">
        <v>175000</v>
      </c>
      <c r="O10647" t="s">
        <v>593</v>
      </c>
      <c r="P10647" t="s">
        <v>13933</v>
      </c>
    </row>
    <row r="10648" spans="1:16" x14ac:dyDescent="0.25">
      <c r="A10648" t="s">
        <v>28</v>
      </c>
      <c r="B10648" t="s">
        <v>13934</v>
      </c>
      <c r="C10648" t="s">
        <v>44</v>
      </c>
      <c r="D10648" t="s">
        <v>3973</v>
      </c>
      <c r="E10648" t="s">
        <v>20</v>
      </c>
      <c r="F10648" t="b">
        <v>0</v>
      </c>
      <c r="G10648" t="s">
        <v>41</v>
      </c>
      <c r="H10648" s="4">
        <v>45802.459722222222</v>
      </c>
      <c r="I10648" t="b">
        <v>0</v>
      </c>
      <c r="J10648" t="b">
        <v>1</v>
      </c>
      <c r="K10648" t="s">
        <v>24</v>
      </c>
      <c r="L10648" t="s">
        <v>22</v>
      </c>
      <c r="M10648">
        <v>249000</v>
      </c>
      <c r="O10648" t="s">
        <v>1874</v>
      </c>
      <c r="P10648" t="s">
        <v>274</v>
      </c>
    </row>
    <row r="10649" spans="1:16" x14ac:dyDescent="0.25">
      <c r="A10649" t="s">
        <v>0</v>
      </c>
      <c r="B10649" t="s">
        <v>0</v>
      </c>
      <c r="C10649" t="s">
        <v>780</v>
      </c>
      <c r="D10649" t="s">
        <v>3973</v>
      </c>
      <c r="E10649" t="s">
        <v>20</v>
      </c>
      <c r="F10649" t="b">
        <v>0</v>
      </c>
      <c r="G10649" t="s">
        <v>27</v>
      </c>
      <c r="H10649" s="4">
        <v>45802.5000462963</v>
      </c>
      <c r="I10649" t="b">
        <v>0</v>
      </c>
      <c r="J10649" t="b">
        <v>1</v>
      </c>
      <c r="K10649" t="s">
        <v>24</v>
      </c>
      <c r="L10649" t="s">
        <v>36</v>
      </c>
      <c r="N10649">
        <v>45</v>
      </c>
      <c r="O10649" t="s">
        <v>5482</v>
      </c>
      <c r="P10649" t="s">
        <v>13935</v>
      </c>
    </row>
    <row r="10650" spans="1:16" x14ac:dyDescent="0.25">
      <c r="A10650" t="s">
        <v>2</v>
      </c>
      <c r="B10650" t="s">
        <v>1777</v>
      </c>
      <c r="C10650" t="s">
        <v>780</v>
      </c>
      <c r="D10650" t="s">
        <v>3973</v>
      </c>
      <c r="E10650" t="s">
        <v>20</v>
      </c>
      <c r="F10650" t="b">
        <v>0</v>
      </c>
      <c r="G10650" t="s">
        <v>27</v>
      </c>
      <c r="H10650" s="4">
        <v>45802.500092592592</v>
      </c>
      <c r="I10650" t="b">
        <v>0</v>
      </c>
      <c r="J10650" t="b">
        <v>1</v>
      </c>
      <c r="K10650" t="s">
        <v>24</v>
      </c>
      <c r="L10650" t="s">
        <v>22</v>
      </c>
      <c r="M10650">
        <v>251714</v>
      </c>
      <c r="O10650" t="s">
        <v>5482</v>
      </c>
      <c r="P10650" t="s">
        <v>48</v>
      </c>
    </row>
    <row r="10651" spans="1:16" x14ac:dyDescent="0.25">
      <c r="A10651" t="s">
        <v>2</v>
      </c>
      <c r="B10651" t="s">
        <v>1777</v>
      </c>
      <c r="C10651" t="s">
        <v>612</v>
      </c>
      <c r="D10651" t="s">
        <v>3973</v>
      </c>
      <c r="E10651" t="s">
        <v>20</v>
      </c>
      <c r="F10651" t="b">
        <v>0</v>
      </c>
      <c r="G10651" t="s">
        <v>27</v>
      </c>
      <c r="H10651" s="4">
        <v>45802.500532407408</v>
      </c>
      <c r="I10651" t="b">
        <v>0</v>
      </c>
      <c r="J10651" t="b">
        <v>1</v>
      </c>
      <c r="K10651" t="s">
        <v>24</v>
      </c>
      <c r="L10651" t="s">
        <v>22</v>
      </c>
      <c r="M10651">
        <v>228060</v>
      </c>
      <c r="O10651" t="s">
        <v>5482</v>
      </c>
      <c r="P10651" t="s">
        <v>48</v>
      </c>
    </row>
    <row r="10652" spans="1:16" x14ac:dyDescent="0.25">
      <c r="A10652" t="s">
        <v>2</v>
      </c>
      <c r="B10652" t="s">
        <v>2567</v>
      </c>
      <c r="C10652" t="s">
        <v>2130</v>
      </c>
      <c r="D10652" t="s">
        <v>3973</v>
      </c>
      <c r="E10652" t="s">
        <v>20</v>
      </c>
      <c r="F10652" t="b">
        <v>0</v>
      </c>
      <c r="G10652" t="s">
        <v>41</v>
      </c>
      <c r="H10652" s="4">
        <v>45802.501400462963</v>
      </c>
      <c r="I10652" t="b">
        <v>0</v>
      </c>
      <c r="J10652" t="b">
        <v>1</v>
      </c>
      <c r="K10652" t="s">
        <v>24</v>
      </c>
      <c r="L10652" t="s">
        <v>22</v>
      </c>
      <c r="M10652">
        <v>97000</v>
      </c>
      <c r="O10652" t="s">
        <v>5482</v>
      </c>
      <c r="P10652" t="s">
        <v>12594</v>
      </c>
    </row>
    <row r="10653" spans="1:16" x14ac:dyDescent="0.25">
      <c r="A10653" t="s">
        <v>2</v>
      </c>
      <c r="B10653" t="s">
        <v>1777</v>
      </c>
      <c r="C10653" t="s">
        <v>1705</v>
      </c>
      <c r="D10653" t="s">
        <v>3973</v>
      </c>
      <c r="E10653" t="s">
        <v>20</v>
      </c>
      <c r="F10653" t="b">
        <v>0</v>
      </c>
      <c r="G10653" t="s">
        <v>30</v>
      </c>
      <c r="H10653" s="4">
        <v>45802.502071759263</v>
      </c>
      <c r="I10653" t="b">
        <v>0</v>
      </c>
      <c r="J10653" t="b">
        <v>1</v>
      </c>
      <c r="K10653" t="s">
        <v>24</v>
      </c>
      <c r="L10653" t="s">
        <v>22</v>
      </c>
      <c r="M10653">
        <v>230495</v>
      </c>
      <c r="O10653" t="s">
        <v>5482</v>
      </c>
      <c r="P10653" t="s">
        <v>48</v>
      </c>
    </row>
    <row r="10654" spans="1:16" x14ac:dyDescent="0.25">
      <c r="A10654" t="s">
        <v>40</v>
      </c>
      <c r="B10654" t="s">
        <v>7273</v>
      </c>
      <c r="C10654" t="s">
        <v>71</v>
      </c>
      <c r="D10654" t="s">
        <v>3973</v>
      </c>
      <c r="E10654" t="s">
        <v>20</v>
      </c>
      <c r="F10654" t="b">
        <v>0</v>
      </c>
      <c r="G10654" t="s">
        <v>27</v>
      </c>
      <c r="H10654" s="4">
        <v>45802.54278935185</v>
      </c>
      <c r="I10654" t="b">
        <v>0</v>
      </c>
      <c r="J10654" t="b">
        <v>1</v>
      </c>
      <c r="K10654" t="s">
        <v>24</v>
      </c>
      <c r="L10654" t="s">
        <v>22</v>
      </c>
      <c r="M10654">
        <v>160000</v>
      </c>
      <c r="O10654" t="s">
        <v>1172</v>
      </c>
      <c r="P10654" t="s">
        <v>7274</v>
      </c>
    </row>
    <row r="10655" spans="1:16" x14ac:dyDescent="0.25">
      <c r="A10655" t="s">
        <v>2</v>
      </c>
      <c r="B10655" t="s">
        <v>163</v>
      </c>
      <c r="C10655" t="s">
        <v>39</v>
      </c>
      <c r="D10655" t="s">
        <v>7853</v>
      </c>
      <c r="E10655" t="s">
        <v>20</v>
      </c>
      <c r="F10655" t="b">
        <v>1</v>
      </c>
      <c r="G10655" t="s">
        <v>1247</v>
      </c>
      <c r="H10655" s="4">
        <v>45802.595717592587</v>
      </c>
      <c r="I10655" t="b">
        <v>0</v>
      </c>
      <c r="J10655" t="b">
        <v>0</v>
      </c>
      <c r="K10655" t="s">
        <v>1247</v>
      </c>
      <c r="L10655" t="s">
        <v>22</v>
      </c>
      <c r="M10655">
        <v>105000</v>
      </c>
      <c r="O10655" t="s">
        <v>3344</v>
      </c>
      <c r="P10655" t="s">
        <v>13936</v>
      </c>
    </row>
    <row r="10656" spans="1:16" x14ac:dyDescent="0.25">
      <c r="A10656" t="s">
        <v>2</v>
      </c>
      <c r="B10656" t="s">
        <v>13922</v>
      </c>
      <c r="C10656" t="s">
        <v>155</v>
      </c>
      <c r="D10656" t="s">
        <v>3600</v>
      </c>
      <c r="E10656" t="s">
        <v>20</v>
      </c>
      <c r="F10656" t="b">
        <v>0</v>
      </c>
      <c r="G10656" t="s">
        <v>41</v>
      </c>
      <c r="H10656" s="4">
        <v>45802.876400462963</v>
      </c>
      <c r="I10656" t="b">
        <v>0</v>
      </c>
      <c r="J10656" t="b">
        <v>1</v>
      </c>
      <c r="K10656" t="s">
        <v>24</v>
      </c>
      <c r="L10656" t="s">
        <v>22</v>
      </c>
      <c r="M10656">
        <v>173000</v>
      </c>
      <c r="O10656" t="s">
        <v>13923</v>
      </c>
      <c r="P10656" t="s">
        <v>13924</v>
      </c>
    </row>
    <row r="10657" spans="1:16" x14ac:dyDescent="0.25">
      <c r="A10657" t="s">
        <v>0</v>
      </c>
      <c r="B10657" t="s">
        <v>13937</v>
      </c>
      <c r="C10657" t="s">
        <v>39</v>
      </c>
      <c r="D10657" t="s">
        <v>2882</v>
      </c>
      <c r="E10657" t="s">
        <v>20</v>
      </c>
      <c r="F10657" t="b">
        <v>1</v>
      </c>
      <c r="G10657" t="s">
        <v>2641</v>
      </c>
      <c r="H10657" s="4">
        <v>45802.989976851852</v>
      </c>
      <c r="I10657" t="b">
        <v>0</v>
      </c>
      <c r="J10657" t="b">
        <v>0</v>
      </c>
      <c r="K10657" t="s">
        <v>2641</v>
      </c>
      <c r="L10657" t="s">
        <v>36</v>
      </c>
      <c r="N10657">
        <v>55.985000610351563</v>
      </c>
      <c r="O10657" t="s">
        <v>8596</v>
      </c>
      <c r="P10657" t="s">
        <v>119</v>
      </c>
    </row>
    <row r="10658" spans="1:16" x14ac:dyDescent="0.25">
      <c r="A10658" t="s">
        <v>2</v>
      </c>
      <c r="B10658" t="s">
        <v>1028</v>
      </c>
      <c r="C10658" t="s">
        <v>39</v>
      </c>
      <c r="D10658" t="s">
        <v>4100</v>
      </c>
      <c r="E10658" t="s">
        <v>20</v>
      </c>
      <c r="F10658" t="b">
        <v>1</v>
      </c>
      <c r="G10658" t="s">
        <v>27</v>
      </c>
      <c r="H10658" s="4">
        <v>45803.000937500001</v>
      </c>
      <c r="I10658" t="b">
        <v>0</v>
      </c>
      <c r="J10658" t="b">
        <v>1</v>
      </c>
      <c r="K10658" t="s">
        <v>24</v>
      </c>
      <c r="L10658" t="s">
        <v>22</v>
      </c>
      <c r="M10658">
        <v>137500</v>
      </c>
      <c r="O10658" t="s">
        <v>13938</v>
      </c>
      <c r="P10658" t="s">
        <v>13939</v>
      </c>
    </row>
    <row r="10659" spans="1:16" x14ac:dyDescent="0.25">
      <c r="A10659" t="s">
        <v>40</v>
      </c>
      <c r="B10659" t="s">
        <v>40</v>
      </c>
      <c r="C10659" t="s">
        <v>2172</v>
      </c>
      <c r="D10659" t="s">
        <v>4412</v>
      </c>
      <c r="E10659" t="s">
        <v>34</v>
      </c>
      <c r="F10659" t="b">
        <v>0</v>
      </c>
      <c r="G10659" t="s">
        <v>27</v>
      </c>
      <c r="H10659" s="4">
        <v>45803.084409722222</v>
      </c>
      <c r="I10659" t="b">
        <v>0</v>
      </c>
      <c r="J10659" t="b">
        <v>1</v>
      </c>
      <c r="K10659" t="s">
        <v>24</v>
      </c>
      <c r="L10659" t="s">
        <v>36</v>
      </c>
      <c r="N10659">
        <v>61.159996032714837</v>
      </c>
      <c r="O10659" t="s">
        <v>59</v>
      </c>
      <c r="P10659" t="s">
        <v>137</v>
      </c>
    </row>
    <row r="10660" spans="1:16" x14ac:dyDescent="0.25">
      <c r="A10660" t="s">
        <v>40</v>
      </c>
      <c r="B10660" t="s">
        <v>40</v>
      </c>
      <c r="C10660" t="s">
        <v>13940</v>
      </c>
      <c r="D10660" t="s">
        <v>4412</v>
      </c>
      <c r="E10660" t="s">
        <v>34</v>
      </c>
      <c r="F10660" t="b">
        <v>0</v>
      </c>
      <c r="G10660" t="s">
        <v>27</v>
      </c>
      <c r="H10660" s="4">
        <v>45803.084456018521</v>
      </c>
      <c r="I10660" t="b">
        <v>0</v>
      </c>
      <c r="J10660" t="b">
        <v>1</v>
      </c>
      <c r="K10660" t="s">
        <v>24</v>
      </c>
      <c r="L10660" t="s">
        <v>36</v>
      </c>
      <c r="N10660">
        <v>51.229999542236328</v>
      </c>
      <c r="O10660" t="s">
        <v>59</v>
      </c>
      <c r="P10660" t="s">
        <v>137</v>
      </c>
    </row>
    <row r="10661" spans="1:16" x14ac:dyDescent="0.25">
      <c r="A10661" t="s">
        <v>89</v>
      </c>
      <c r="B10661" t="s">
        <v>13941</v>
      </c>
      <c r="C10661" t="s">
        <v>39</v>
      </c>
      <c r="D10661" t="s">
        <v>3973</v>
      </c>
      <c r="E10661" t="s">
        <v>20</v>
      </c>
      <c r="F10661" t="b">
        <v>1</v>
      </c>
      <c r="G10661" t="s">
        <v>27</v>
      </c>
      <c r="H10661" s="4">
        <v>45803.251192129632</v>
      </c>
      <c r="I10661" t="b">
        <v>0</v>
      </c>
      <c r="J10661" t="b">
        <v>0</v>
      </c>
      <c r="K10661" t="s">
        <v>24</v>
      </c>
      <c r="L10661" t="s">
        <v>36</v>
      </c>
      <c r="N10661">
        <v>50</v>
      </c>
      <c r="O10661" t="s">
        <v>7413</v>
      </c>
      <c r="P10661" t="s">
        <v>1629</v>
      </c>
    </row>
    <row r="10662" spans="1:16" x14ac:dyDescent="0.25">
      <c r="A10662" t="s">
        <v>40</v>
      </c>
      <c r="B10662" t="s">
        <v>40</v>
      </c>
      <c r="C10662" t="s">
        <v>13942</v>
      </c>
      <c r="D10662" t="s">
        <v>3970</v>
      </c>
      <c r="E10662" t="s">
        <v>20</v>
      </c>
      <c r="F10662" t="b">
        <v>0</v>
      </c>
      <c r="G10662" t="s">
        <v>35</v>
      </c>
      <c r="H10662" s="4">
        <v>45803.251655092587</v>
      </c>
      <c r="I10662" t="b">
        <v>0</v>
      </c>
      <c r="J10662" t="b">
        <v>0</v>
      </c>
      <c r="K10662" t="s">
        <v>24</v>
      </c>
      <c r="L10662" t="s">
        <v>22</v>
      </c>
      <c r="M10662">
        <v>100000</v>
      </c>
      <c r="O10662" t="s">
        <v>13943</v>
      </c>
      <c r="P10662" t="s">
        <v>13944</v>
      </c>
    </row>
    <row r="10663" spans="1:16" x14ac:dyDescent="0.25">
      <c r="A10663" t="s">
        <v>2</v>
      </c>
      <c r="B10663" t="s">
        <v>13945</v>
      </c>
      <c r="C10663" t="s">
        <v>39</v>
      </c>
      <c r="D10663" t="s">
        <v>4597</v>
      </c>
      <c r="E10663" t="s">
        <v>20</v>
      </c>
      <c r="F10663" t="b">
        <v>1</v>
      </c>
      <c r="G10663" t="s">
        <v>807</v>
      </c>
      <c r="H10663" s="4">
        <v>45803.253067129634</v>
      </c>
      <c r="I10663" t="b">
        <v>1</v>
      </c>
      <c r="J10663" t="b">
        <v>0</v>
      </c>
      <c r="K10663" t="s">
        <v>807</v>
      </c>
      <c r="L10663" t="s">
        <v>22</v>
      </c>
      <c r="M10663">
        <v>445000</v>
      </c>
      <c r="O10663" t="s">
        <v>822</v>
      </c>
      <c r="P10663" t="s">
        <v>12684</v>
      </c>
    </row>
    <row r="10664" spans="1:16" x14ac:dyDescent="0.25">
      <c r="A10664" t="s">
        <v>1</v>
      </c>
      <c r="B10664" t="s">
        <v>13946</v>
      </c>
      <c r="C10664" t="s">
        <v>39</v>
      </c>
      <c r="D10664" t="s">
        <v>12135</v>
      </c>
      <c r="E10664" t="s">
        <v>20</v>
      </c>
      <c r="F10664" t="b">
        <v>1</v>
      </c>
      <c r="G10664" t="s">
        <v>106</v>
      </c>
      <c r="H10664" s="4">
        <v>45803.269016203703</v>
      </c>
      <c r="I10664" t="b">
        <v>0</v>
      </c>
      <c r="J10664" t="b">
        <v>1</v>
      </c>
      <c r="K10664" t="s">
        <v>106</v>
      </c>
      <c r="L10664" t="s">
        <v>22</v>
      </c>
      <c r="M10664">
        <v>126500</v>
      </c>
      <c r="O10664" t="s">
        <v>3750</v>
      </c>
      <c r="P10664" t="s">
        <v>13947</v>
      </c>
    </row>
    <row r="10665" spans="1:16" x14ac:dyDescent="0.25">
      <c r="A10665" t="s">
        <v>28</v>
      </c>
      <c r="B10665" t="s">
        <v>7458</v>
      </c>
      <c r="C10665" t="s">
        <v>39</v>
      </c>
      <c r="D10665" t="s">
        <v>3973</v>
      </c>
      <c r="E10665" t="s">
        <v>20</v>
      </c>
      <c r="F10665" t="b">
        <v>1</v>
      </c>
      <c r="G10665" t="s">
        <v>106</v>
      </c>
      <c r="H10665" s="4">
        <v>45803.269108796303</v>
      </c>
      <c r="I10665" t="b">
        <v>0</v>
      </c>
      <c r="J10665" t="b">
        <v>0</v>
      </c>
      <c r="K10665" t="s">
        <v>106</v>
      </c>
      <c r="L10665" t="s">
        <v>36</v>
      </c>
      <c r="N10665">
        <v>50</v>
      </c>
      <c r="O10665" t="s">
        <v>7413</v>
      </c>
      <c r="P10665" t="s">
        <v>7459</v>
      </c>
    </row>
    <row r="10666" spans="1:16" x14ac:dyDescent="0.25">
      <c r="A10666" t="s">
        <v>0</v>
      </c>
      <c r="B10666" t="s">
        <v>0</v>
      </c>
      <c r="C10666" t="s">
        <v>13948</v>
      </c>
      <c r="D10666" t="s">
        <v>2208</v>
      </c>
      <c r="E10666" t="s">
        <v>20</v>
      </c>
      <c r="F10666" t="b">
        <v>0</v>
      </c>
      <c r="G10666" t="s">
        <v>27</v>
      </c>
      <c r="H10666" s="4">
        <v>45803.291770833333</v>
      </c>
      <c r="I10666" t="b">
        <v>0</v>
      </c>
      <c r="J10666" t="b">
        <v>0</v>
      </c>
      <c r="K10666" t="s">
        <v>24</v>
      </c>
      <c r="L10666" t="s">
        <v>22</v>
      </c>
      <c r="M10666">
        <v>87521.203125</v>
      </c>
      <c r="O10666" t="s">
        <v>2898</v>
      </c>
      <c r="P10666" t="s">
        <v>2306</v>
      </c>
    </row>
    <row r="10667" spans="1:16" x14ac:dyDescent="0.25">
      <c r="A10667" t="s">
        <v>0</v>
      </c>
      <c r="B10667" t="s">
        <v>0</v>
      </c>
      <c r="C10667" t="s">
        <v>732</v>
      </c>
      <c r="D10667" t="s">
        <v>3828</v>
      </c>
      <c r="E10667" t="s">
        <v>20</v>
      </c>
      <c r="F10667" t="b">
        <v>0</v>
      </c>
      <c r="G10667" t="s">
        <v>52</v>
      </c>
      <c r="H10667" s="4">
        <v>45803.292303240742</v>
      </c>
      <c r="I10667" t="b">
        <v>0</v>
      </c>
      <c r="J10667" t="b">
        <v>0</v>
      </c>
      <c r="K10667" t="s">
        <v>24</v>
      </c>
      <c r="L10667" t="s">
        <v>36</v>
      </c>
      <c r="N10667">
        <v>22.5</v>
      </c>
      <c r="O10667" t="s">
        <v>13949</v>
      </c>
      <c r="P10667" t="s">
        <v>2046</v>
      </c>
    </row>
    <row r="10668" spans="1:16" x14ac:dyDescent="0.25">
      <c r="A10668" t="s">
        <v>2</v>
      </c>
      <c r="B10668" t="s">
        <v>1145</v>
      </c>
      <c r="C10668" t="s">
        <v>13950</v>
      </c>
      <c r="D10668" t="s">
        <v>3970</v>
      </c>
      <c r="E10668" t="s">
        <v>20</v>
      </c>
      <c r="F10668" t="b">
        <v>0</v>
      </c>
      <c r="G10668" t="s">
        <v>27</v>
      </c>
      <c r="H10668" s="4">
        <v>45803.29277777778</v>
      </c>
      <c r="I10668" t="b">
        <v>1</v>
      </c>
      <c r="J10668" t="b">
        <v>0</v>
      </c>
      <c r="K10668" t="s">
        <v>24</v>
      </c>
      <c r="L10668" t="s">
        <v>22</v>
      </c>
      <c r="M10668">
        <v>110000</v>
      </c>
      <c r="O10668" t="s">
        <v>13951</v>
      </c>
      <c r="P10668" t="s">
        <v>13952</v>
      </c>
    </row>
    <row r="10669" spans="1:16" x14ac:dyDescent="0.25">
      <c r="A10669" t="s">
        <v>40</v>
      </c>
      <c r="B10669" t="s">
        <v>9472</v>
      </c>
      <c r="C10669" t="s">
        <v>247</v>
      </c>
      <c r="D10669" t="s">
        <v>4178</v>
      </c>
      <c r="E10669" t="s">
        <v>20</v>
      </c>
      <c r="F10669" t="b">
        <v>0</v>
      </c>
      <c r="G10669" t="s">
        <v>27</v>
      </c>
      <c r="H10669" s="4">
        <v>45803.292812500003</v>
      </c>
      <c r="I10669" t="b">
        <v>0</v>
      </c>
      <c r="J10669" t="b">
        <v>1</v>
      </c>
      <c r="K10669" t="s">
        <v>24</v>
      </c>
      <c r="L10669" t="s">
        <v>22</v>
      </c>
      <c r="M10669">
        <v>170000</v>
      </c>
      <c r="O10669" t="s">
        <v>59</v>
      </c>
      <c r="P10669" t="s">
        <v>137</v>
      </c>
    </row>
    <row r="10670" spans="1:16" x14ac:dyDescent="0.25">
      <c r="A10670" t="s">
        <v>40</v>
      </c>
      <c r="B10670" t="s">
        <v>9472</v>
      </c>
      <c r="C10670" t="s">
        <v>434</v>
      </c>
      <c r="D10670" t="s">
        <v>4178</v>
      </c>
      <c r="E10670" t="s">
        <v>20</v>
      </c>
      <c r="F10670" t="b">
        <v>0</v>
      </c>
      <c r="G10670" t="s">
        <v>27</v>
      </c>
      <c r="H10670" s="4">
        <v>45803.29283564815</v>
      </c>
      <c r="I10670" t="b">
        <v>0</v>
      </c>
      <c r="J10670" t="b">
        <v>1</v>
      </c>
      <c r="K10670" t="s">
        <v>24</v>
      </c>
      <c r="L10670" t="s">
        <v>22</v>
      </c>
      <c r="M10670">
        <v>154500</v>
      </c>
      <c r="O10670" t="s">
        <v>59</v>
      </c>
      <c r="P10670" t="s">
        <v>137</v>
      </c>
    </row>
    <row r="10671" spans="1:16" x14ac:dyDescent="0.25">
      <c r="A10671" t="s">
        <v>40</v>
      </c>
      <c r="B10671" t="s">
        <v>12754</v>
      </c>
      <c r="C10671" t="s">
        <v>1471</v>
      </c>
      <c r="D10671" t="s">
        <v>4178</v>
      </c>
      <c r="E10671" t="s">
        <v>20</v>
      </c>
      <c r="F10671" t="b">
        <v>0</v>
      </c>
      <c r="G10671" t="s">
        <v>27</v>
      </c>
      <c r="H10671" s="4">
        <v>45803.292962962973</v>
      </c>
      <c r="I10671" t="b">
        <v>0</v>
      </c>
      <c r="J10671" t="b">
        <v>1</v>
      </c>
      <c r="K10671" t="s">
        <v>24</v>
      </c>
      <c r="L10671" t="s">
        <v>22</v>
      </c>
      <c r="M10671">
        <v>154500</v>
      </c>
      <c r="O10671" t="s">
        <v>59</v>
      </c>
      <c r="P10671" t="s">
        <v>2020</v>
      </c>
    </row>
    <row r="10672" spans="1:16" x14ac:dyDescent="0.25">
      <c r="A10672" t="s">
        <v>40</v>
      </c>
      <c r="B10672" t="s">
        <v>12754</v>
      </c>
      <c r="C10672" t="s">
        <v>357</v>
      </c>
      <c r="D10672" t="s">
        <v>4178</v>
      </c>
      <c r="E10672" t="s">
        <v>20</v>
      </c>
      <c r="F10672" t="b">
        <v>0</v>
      </c>
      <c r="G10672" t="s">
        <v>41</v>
      </c>
      <c r="H10672" s="4">
        <v>45803.293090277781</v>
      </c>
      <c r="I10672" t="b">
        <v>0</v>
      </c>
      <c r="J10672" t="b">
        <v>1</v>
      </c>
      <c r="K10672" t="s">
        <v>24</v>
      </c>
      <c r="L10672" t="s">
        <v>22</v>
      </c>
      <c r="M10672">
        <v>170000</v>
      </c>
      <c r="O10672" t="s">
        <v>59</v>
      </c>
      <c r="P10672" t="s">
        <v>2020</v>
      </c>
    </row>
    <row r="10673" spans="1:16" x14ac:dyDescent="0.25">
      <c r="A10673" t="s">
        <v>40</v>
      </c>
      <c r="B10673" t="s">
        <v>3193</v>
      </c>
      <c r="C10673" t="s">
        <v>434</v>
      </c>
      <c r="D10673" t="s">
        <v>4178</v>
      </c>
      <c r="E10673" t="s">
        <v>20</v>
      </c>
      <c r="F10673" t="b">
        <v>0</v>
      </c>
      <c r="G10673" t="s">
        <v>41</v>
      </c>
      <c r="H10673" s="4">
        <v>45803.293090277781</v>
      </c>
      <c r="I10673" t="b">
        <v>0</v>
      </c>
      <c r="J10673" t="b">
        <v>1</v>
      </c>
      <c r="K10673" t="s">
        <v>24</v>
      </c>
      <c r="L10673" t="s">
        <v>22</v>
      </c>
      <c r="M10673">
        <v>241000</v>
      </c>
      <c r="O10673" t="s">
        <v>59</v>
      </c>
      <c r="P10673" t="s">
        <v>137</v>
      </c>
    </row>
    <row r="10674" spans="1:16" x14ac:dyDescent="0.25">
      <c r="A10674" t="s">
        <v>0</v>
      </c>
      <c r="B10674" t="s">
        <v>0</v>
      </c>
      <c r="C10674" t="s">
        <v>1000</v>
      </c>
      <c r="D10674" t="s">
        <v>3957</v>
      </c>
      <c r="E10674" t="s">
        <v>20</v>
      </c>
      <c r="F10674" t="b">
        <v>0</v>
      </c>
      <c r="G10674" t="s">
        <v>27</v>
      </c>
      <c r="H10674" s="4">
        <v>45803.333472222221</v>
      </c>
      <c r="I10674" t="b">
        <v>1</v>
      </c>
      <c r="J10674" t="b">
        <v>0</v>
      </c>
      <c r="K10674" t="s">
        <v>24</v>
      </c>
      <c r="L10674" t="s">
        <v>36</v>
      </c>
      <c r="N10674">
        <v>27.29000091552734</v>
      </c>
      <c r="O10674" t="s">
        <v>13953</v>
      </c>
    </row>
    <row r="10675" spans="1:16" x14ac:dyDescent="0.25">
      <c r="A10675" t="s">
        <v>139</v>
      </c>
      <c r="B10675" t="s">
        <v>2126</v>
      </c>
      <c r="C10675" t="s">
        <v>465</v>
      </c>
      <c r="D10675" t="s">
        <v>3970</v>
      </c>
      <c r="E10675" t="s">
        <v>20</v>
      </c>
      <c r="F10675" t="b">
        <v>0</v>
      </c>
      <c r="G10675" t="s">
        <v>41</v>
      </c>
      <c r="H10675" s="4">
        <v>45803.333553240736</v>
      </c>
      <c r="I10675" t="b">
        <v>0</v>
      </c>
      <c r="J10675" t="b">
        <v>1</v>
      </c>
      <c r="K10675" t="s">
        <v>24</v>
      </c>
      <c r="L10675" t="s">
        <v>22</v>
      </c>
      <c r="M10675">
        <v>90000</v>
      </c>
      <c r="O10675" t="s">
        <v>13954</v>
      </c>
      <c r="P10675" t="s">
        <v>706</v>
      </c>
    </row>
    <row r="10676" spans="1:16" x14ac:dyDescent="0.25">
      <c r="A10676" t="s">
        <v>2</v>
      </c>
      <c r="B10676" t="s">
        <v>3520</v>
      </c>
      <c r="C10676" t="s">
        <v>213</v>
      </c>
      <c r="D10676" t="s">
        <v>4090</v>
      </c>
      <c r="E10676" t="s">
        <v>20</v>
      </c>
      <c r="F10676" t="b">
        <v>0</v>
      </c>
      <c r="G10676" t="s">
        <v>41</v>
      </c>
      <c r="H10676" s="4">
        <v>45803.33357638889</v>
      </c>
      <c r="I10676" t="b">
        <v>0</v>
      </c>
      <c r="J10676" t="b">
        <v>0</v>
      </c>
      <c r="K10676" t="s">
        <v>24</v>
      </c>
      <c r="L10676" t="s">
        <v>36</v>
      </c>
      <c r="N10676">
        <v>48</v>
      </c>
      <c r="O10676" t="s">
        <v>202</v>
      </c>
      <c r="P10676" t="s">
        <v>223</v>
      </c>
    </row>
    <row r="10677" spans="1:16" x14ac:dyDescent="0.25">
      <c r="A10677" t="s">
        <v>19</v>
      </c>
      <c r="B10677" t="s">
        <v>13955</v>
      </c>
      <c r="C10677" t="s">
        <v>306</v>
      </c>
      <c r="D10677" t="s">
        <v>3970</v>
      </c>
      <c r="E10677" t="s">
        <v>20</v>
      </c>
      <c r="F10677" t="b">
        <v>0</v>
      </c>
      <c r="G10677" t="s">
        <v>27</v>
      </c>
      <c r="H10677" s="4">
        <v>45803.334050925929</v>
      </c>
      <c r="I10677" t="b">
        <v>0</v>
      </c>
      <c r="J10677" t="b">
        <v>1</v>
      </c>
      <c r="K10677" t="s">
        <v>24</v>
      </c>
      <c r="L10677" t="s">
        <v>22</v>
      </c>
      <c r="M10677">
        <v>202000</v>
      </c>
      <c r="O10677" t="s">
        <v>10641</v>
      </c>
      <c r="P10677" t="s">
        <v>2147</v>
      </c>
    </row>
    <row r="10678" spans="1:16" x14ac:dyDescent="0.25">
      <c r="A10678" t="s">
        <v>40</v>
      </c>
      <c r="B10678" t="s">
        <v>13374</v>
      </c>
      <c r="C10678" t="s">
        <v>58</v>
      </c>
      <c r="D10678" t="s">
        <v>13956</v>
      </c>
      <c r="E10678" t="s">
        <v>20</v>
      </c>
      <c r="F10678" t="b">
        <v>0</v>
      </c>
      <c r="G10678" t="s">
        <v>27</v>
      </c>
      <c r="H10678" s="4">
        <v>45803.334502314807</v>
      </c>
      <c r="I10678" t="b">
        <v>0</v>
      </c>
      <c r="J10678" t="b">
        <v>1</v>
      </c>
      <c r="K10678" t="s">
        <v>24</v>
      </c>
      <c r="L10678" t="s">
        <v>22</v>
      </c>
      <c r="M10678">
        <v>170000</v>
      </c>
      <c r="O10678" t="s">
        <v>59</v>
      </c>
      <c r="P10678" t="s">
        <v>13370</v>
      </c>
    </row>
    <row r="10679" spans="1:16" x14ac:dyDescent="0.25">
      <c r="A10679" t="s">
        <v>40</v>
      </c>
      <c r="B10679" t="s">
        <v>2487</v>
      </c>
      <c r="C10679" t="s">
        <v>1240</v>
      </c>
      <c r="D10679" t="s">
        <v>3957</v>
      </c>
      <c r="E10679" t="s">
        <v>20</v>
      </c>
      <c r="F10679" t="b">
        <v>0</v>
      </c>
      <c r="G10679" t="s">
        <v>27</v>
      </c>
      <c r="H10679" s="4">
        <v>45803.334502314807</v>
      </c>
      <c r="I10679" t="b">
        <v>0</v>
      </c>
      <c r="J10679" t="b">
        <v>1</v>
      </c>
      <c r="K10679" t="s">
        <v>24</v>
      </c>
      <c r="L10679" t="s">
        <v>36</v>
      </c>
      <c r="N10679">
        <v>45.654998779296882</v>
      </c>
      <c r="O10679" t="s">
        <v>13957</v>
      </c>
      <c r="P10679" t="s">
        <v>13958</v>
      </c>
    </row>
    <row r="10680" spans="1:16" x14ac:dyDescent="0.25">
      <c r="A10680" t="s">
        <v>40</v>
      </c>
      <c r="B10680" t="s">
        <v>12754</v>
      </c>
      <c r="C10680" t="s">
        <v>143</v>
      </c>
      <c r="D10680" t="s">
        <v>13956</v>
      </c>
      <c r="E10680" t="s">
        <v>20</v>
      </c>
      <c r="F10680" t="b">
        <v>0</v>
      </c>
      <c r="G10680" t="s">
        <v>27</v>
      </c>
      <c r="H10680" s="4">
        <v>45803.334629629629</v>
      </c>
      <c r="I10680" t="b">
        <v>0</v>
      </c>
      <c r="J10680" t="b">
        <v>1</v>
      </c>
      <c r="K10680" t="s">
        <v>24</v>
      </c>
      <c r="L10680" t="s">
        <v>22</v>
      </c>
      <c r="M10680">
        <v>154500</v>
      </c>
      <c r="O10680" t="s">
        <v>59</v>
      </c>
      <c r="P10680" t="s">
        <v>13353</v>
      </c>
    </row>
    <row r="10681" spans="1:16" x14ac:dyDescent="0.25">
      <c r="A10681" t="s">
        <v>40</v>
      </c>
      <c r="B10681" t="s">
        <v>2487</v>
      </c>
      <c r="C10681" t="s">
        <v>44</v>
      </c>
      <c r="D10681" t="s">
        <v>3957</v>
      </c>
      <c r="E10681" t="s">
        <v>20</v>
      </c>
      <c r="F10681" t="b">
        <v>0</v>
      </c>
      <c r="G10681" t="s">
        <v>41</v>
      </c>
      <c r="H10681" s="4">
        <v>45803.334699074083</v>
      </c>
      <c r="I10681" t="b">
        <v>0</v>
      </c>
      <c r="J10681" t="b">
        <v>0</v>
      </c>
      <c r="K10681" t="s">
        <v>24</v>
      </c>
      <c r="L10681" t="s">
        <v>36</v>
      </c>
      <c r="N10681">
        <v>62.560001373291023</v>
      </c>
      <c r="O10681" t="s">
        <v>589</v>
      </c>
      <c r="P10681" t="s">
        <v>13959</v>
      </c>
    </row>
    <row r="10682" spans="1:16" x14ac:dyDescent="0.25">
      <c r="A10682" t="s">
        <v>28</v>
      </c>
      <c r="B10682" t="s">
        <v>13296</v>
      </c>
      <c r="C10682" t="s">
        <v>39</v>
      </c>
      <c r="D10682" t="s">
        <v>3973</v>
      </c>
      <c r="E10682" t="s">
        <v>20</v>
      </c>
      <c r="F10682" t="b">
        <v>1</v>
      </c>
      <c r="G10682" t="s">
        <v>41</v>
      </c>
      <c r="H10682" s="4">
        <v>45803.334965277783</v>
      </c>
      <c r="I10682" t="b">
        <v>0</v>
      </c>
      <c r="J10682" t="b">
        <v>0</v>
      </c>
      <c r="K10682" t="s">
        <v>24</v>
      </c>
      <c r="L10682" t="s">
        <v>36</v>
      </c>
      <c r="N10682">
        <v>50</v>
      </c>
      <c r="O10682" t="s">
        <v>7413</v>
      </c>
      <c r="P10682" t="s">
        <v>1629</v>
      </c>
    </row>
    <row r="10683" spans="1:16" x14ac:dyDescent="0.25">
      <c r="A10683" t="s">
        <v>40</v>
      </c>
      <c r="B10683" t="s">
        <v>13960</v>
      </c>
      <c r="C10683" t="s">
        <v>612</v>
      </c>
      <c r="D10683" t="s">
        <v>5831</v>
      </c>
      <c r="E10683" t="s">
        <v>34</v>
      </c>
      <c r="F10683" t="b">
        <v>0</v>
      </c>
      <c r="G10683" t="s">
        <v>23</v>
      </c>
      <c r="H10683" s="4">
        <v>45803.367037037038</v>
      </c>
      <c r="I10683" t="b">
        <v>0</v>
      </c>
      <c r="J10683" t="b">
        <v>1</v>
      </c>
      <c r="K10683" t="s">
        <v>24</v>
      </c>
      <c r="L10683" t="s">
        <v>22</v>
      </c>
      <c r="M10683">
        <v>154500</v>
      </c>
      <c r="O10683" t="s">
        <v>59</v>
      </c>
      <c r="P10683" t="s">
        <v>137</v>
      </c>
    </row>
    <row r="10684" spans="1:16" x14ac:dyDescent="0.25">
      <c r="A10684" t="s">
        <v>1</v>
      </c>
      <c r="B10684" t="s">
        <v>13961</v>
      </c>
      <c r="C10684" t="s">
        <v>2102</v>
      </c>
      <c r="D10684" t="s">
        <v>11440</v>
      </c>
      <c r="E10684" t="s">
        <v>20</v>
      </c>
      <c r="F10684" t="b">
        <v>0</v>
      </c>
      <c r="G10684" t="s">
        <v>41</v>
      </c>
      <c r="H10684" s="4">
        <v>45803.375775462962</v>
      </c>
      <c r="I10684" t="b">
        <v>0</v>
      </c>
      <c r="J10684" t="b">
        <v>0</v>
      </c>
      <c r="K10684" t="s">
        <v>24</v>
      </c>
      <c r="L10684" t="s">
        <v>22</v>
      </c>
      <c r="M10684">
        <v>74600</v>
      </c>
      <c r="O10684" t="s">
        <v>13962</v>
      </c>
    </row>
    <row r="10685" spans="1:16" x14ac:dyDescent="0.25">
      <c r="A10685" t="s">
        <v>1</v>
      </c>
      <c r="B10685" t="s">
        <v>13963</v>
      </c>
      <c r="C10685" t="s">
        <v>44</v>
      </c>
      <c r="D10685" t="s">
        <v>3973</v>
      </c>
      <c r="E10685" t="s">
        <v>20</v>
      </c>
      <c r="F10685" t="b">
        <v>0</v>
      </c>
      <c r="G10685" t="s">
        <v>27</v>
      </c>
      <c r="H10685" s="4">
        <v>45803.417939814812</v>
      </c>
      <c r="I10685" t="b">
        <v>0</v>
      </c>
      <c r="J10685" t="b">
        <v>1</v>
      </c>
      <c r="K10685" t="s">
        <v>24</v>
      </c>
      <c r="L10685" t="s">
        <v>22</v>
      </c>
      <c r="M10685">
        <v>106000</v>
      </c>
      <c r="O10685" t="s">
        <v>13964</v>
      </c>
      <c r="P10685" t="s">
        <v>13965</v>
      </c>
    </row>
    <row r="10686" spans="1:16" x14ac:dyDescent="0.25">
      <c r="A10686" t="s">
        <v>2</v>
      </c>
      <c r="B10686" t="s">
        <v>7589</v>
      </c>
      <c r="C10686" t="s">
        <v>1946</v>
      </c>
      <c r="D10686" t="s">
        <v>7590</v>
      </c>
      <c r="E10686" t="s">
        <v>51</v>
      </c>
      <c r="F10686" t="b">
        <v>0</v>
      </c>
      <c r="G10686" t="s">
        <v>106</v>
      </c>
      <c r="H10686" s="4">
        <v>45803.435798611114</v>
      </c>
      <c r="I10686" t="b">
        <v>1</v>
      </c>
      <c r="J10686" t="b">
        <v>0</v>
      </c>
      <c r="K10686" t="s">
        <v>106</v>
      </c>
      <c r="L10686" t="s">
        <v>22</v>
      </c>
      <c r="M10686">
        <v>150000</v>
      </c>
      <c r="O10686" t="s">
        <v>7591</v>
      </c>
      <c r="P10686" t="s">
        <v>1932</v>
      </c>
    </row>
    <row r="10687" spans="1:16" x14ac:dyDescent="0.25">
      <c r="A10687" t="s">
        <v>0</v>
      </c>
      <c r="B10687" t="s">
        <v>13966</v>
      </c>
      <c r="C10687" t="s">
        <v>13967</v>
      </c>
      <c r="D10687" t="s">
        <v>3957</v>
      </c>
      <c r="E10687" t="s">
        <v>34</v>
      </c>
      <c r="F10687" t="b">
        <v>0</v>
      </c>
      <c r="G10687" t="s">
        <v>27</v>
      </c>
      <c r="H10687" s="4">
        <v>45803.458425925928</v>
      </c>
      <c r="I10687" t="b">
        <v>0</v>
      </c>
      <c r="J10687" t="b">
        <v>0</v>
      </c>
      <c r="K10687" t="s">
        <v>24</v>
      </c>
      <c r="L10687" t="s">
        <v>36</v>
      </c>
      <c r="N10687">
        <v>27.979999542236332</v>
      </c>
      <c r="O10687" t="s">
        <v>13968</v>
      </c>
    </row>
    <row r="10688" spans="1:16" x14ac:dyDescent="0.25">
      <c r="A10688" t="s">
        <v>40</v>
      </c>
      <c r="B10688" t="s">
        <v>12754</v>
      </c>
      <c r="C10688" t="s">
        <v>1413</v>
      </c>
      <c r="D10688" t="s">
        <v>13394</v>
      </c>
      <c r="E10688" t="s">
        <v>34</v>
      </c>
      <c r="F10688" t="b">
        <v>0</v>
      </c>
      <c r="G10688" t="s">
        <v>27</v>
      </c>
      <c r="H10688" s="4">
        <v>45803.459444444437</v>
      </c>
      <c r="I10688" t="b">
        <v>0</v>
      </c>
      <c r="J10688" t="b">
        <v>1</v>
      </c>
      <c r="K10688" t="s">
        <v>24</v>
      </c>
      <c r="L10688" t="s">
        <v>22</v>
      </c>
      <c r="M10688">
        <v>170000</v>
      </c>
      <c r="O10688" t="s">
        <v>59</v>
      </c>
      <c r="P10688" t="s">
        <v>2020</v>
      </c>
    </row>
    <row r="10689" spans="1:16" x14ac:dyDescent="0.25">
      <c r="A10689" t="s">
        <v>40</v>
      </c>
      <c r="B10689" t="s">
        <v>3193</v>
      </c>
      <c r="C10689" t="s">
        <v>58</v>
      </c>
      <c r="D10689" t="s">
        <v>13394</v>
      </c>
      <c r="E10689" t="s">
        <v>34</v>
      </c>
      <c r="F10689" t="b">
        <v>0</v>
      </c>
      <c r="G10689" t="s">
        <v>35</v>
      </c>
      <c r="H10689" s="4">
        <v>45803.460104166668</v>
      </c>
      <c r="I10689" t="b">
        <v>0</v>
      </c>
      <c r="J10689" t="b">
        <v>1</v>
      </c>
      <c r="K10689" t="s">
        <v>24</v>
      </c>
      <c r="L10689" t="s">
        <v>22</v>
      </c>
      <c r="M10689">
        <v>241000</v>
      </c>
      <c r="O10689" t="s">
        <v>59</v>
      </c>
      <c r="P10689" t="s">
        <v>137</v>
      </c>
    </row>
    <row r="10690" spans="1:16" x14ac:dyDescent="0.25">
      <c r="A10690" t="s">
        <v>0</v>
      </c>
      <c r="B10690" t="s">
        <v>13969</v>
      </c>
      <c r="C10690" t="s">
        <v>33</v>
      </c>
      <c r="D10690" t="s">
        <v>3600</v>
      </c>
      <c r="E10690" t="s">
        <v>20</v>
      </c>
      <c r="F10690" t="b">
        <v>0</v>
      </c>
      <c r="G10690" t="s">
        <v>35</v>
      </c>
      <c r="H10690" s="4">
        <v>45803.583634259259</v>
      </c>
      <c r="I10690" t="b">
        <v>0</v>
      </c>
      <c r="J10690" t="b">
        <v>1</v>
      </c>
      <c r="K10690" t="s">
        <v>24</v>
      </c>
      <c r="L10690" t="s">
        <v>22</v>
      </c>
      <c r="M10690">
        <v>100000</v>
      </c>
      <c r="O10690" t="s">
        <v>554</v>
      </c>
      <c r="P10690" t="s">
        <v>871</v>
      </c>
    </row>
    <row r="10691" spans="1:16" x14ac:dyDescent="0.25">
      <c r="A10691" t="s">
        <v>2</v>
      </c>
      <c r="B10691" t="s">
        <v>13970</v>
      </c>
      <c r="C10691" t="s">
        <v>203</v>
      </c>
      <c r="D10691" t="s">
        <v>3600</v>
      </c>
      <c r="E10691" t="s">
        <v>51</v>
      </c>
      <c r="F10691" t="b">
        <v>0</v>
      </c>
      <c r="G10691" t="s">
        <v>27</v>
      </c>
      <c r="H10691" s="4">
        <v>45803.584432870368</v>
      </c>
      <c r="I10691" t="b">
        <v>0</v>
      </c>
      <c r="J10691" t="b">
        <v>1</v>
      </c>
      <c r="K10691" t="s">
        <v>24</v>
      </c>
      <c r="L10691" t="s">
        <v>36</v>
      </c>
      <c r="N10691">
        <v>65</v>
      </c>
      <c r="O10691" t="s">
        <v>13971</v>
      </c>
      <c r="P10691" t="s">
        <v>13972</v>
      </c>
    </row>
    <row r="10692" spans="1:16" x14ac:dyDescent="0.25">
      <c r="A10692" t="s">
        <v>2</v>
      </c>
      <c r="B10692" t="s">
        <v>13973</v>
      </c>
      <c r="C10692" t="s">
        <v>13974</v>
      </c>
      <c r="D10692" t="s">
        <v>3957</v>
      </c>
      <c r="E10692" t="s">
        <v>20</v>
      </c>
      <c r="F10692" t="b">
        <v>0</v>
      </c>
      <c r="G10692" t="s">
        <v>27</v>
      </c>
      <c r="H10692" s="4">
        <v>45803.584606481483</v>
      </c>
      <c r="I10692" t="b">
        <v>0</v>
      </c>
      <c r="J10692" t="b">
        <v>1</v>
      </c>
      <c r="K10692" t="s">
        <v>24</v>
      </c>
      <c r="L10692" t="s">
        <v>36</v>
      </c>
      <c r="N10692">
        <v>45.745002746582031</v>
      </c>
      <c r="O10692" t="s">
        <v>9009</v>
      </c>
      <c r="P10692" t="s">
        <v>13975</v>
      </c>
    </row>
    <row r="10693" spans="1:16" x14ac:dyDescent="0.25">
      <c r="A10693" t="s">
        <v>2</v>
      </c>
      <c r="B10693" t="s">
        <v>13736</v>
      </c>
      <c r="C10693" t="s">
        <v>58</v>
      </c>
      <c r="D10693" t="s">
        <v>5781</v>
      </c>
      <c r="E10693" t="s">
        <v>20</v>
      </c>
      <c r="F10693" t="b">
        <v>0</v>
      </c>
      <c r="G10693" t="s">
        <v>41</v>
      </c>
      <c r="H10693" s="4">
        <v>45803.626585648148</v>
      </c>
      <c r="I10693" t="b">
        <v>0</v>
      </c>
      <c r="J10693" t="b">
        <v>1</v>
      </c>
      <c r="K10693" t="s">
        <v>24</v>
      </c>
      <c r="L10693" t="s">
        <v>22</v>
      </c>
      <c r="M10693">
        <v>257000</v>
      </c>
      <c r="O10693" t="s">
        <v>59</v>
      </c>
      <c r="P10693" t="s">
        <v>6332</v>
      </c>
    </row>
    <row r="10694" spans="1:16" x14ac:dyDescent="0.25">
      <c r="A10694" t="s">
        <v>1</v>
      </c>
      <c r="B10694" t="s">
        <v>13976</v>
      </c>
      <c r="C10694" t="s">
        <v>164</v>
      </c>
      <c r="D10694" t="s">
        <v>4035</v>
      </c>
      <c r="E10694" t="s">
        <v>20</v>
      </c>
      <c r="F10694" t="b">
        <v>0</v>
      </c>
      <c r="G10694" t="s">
        <v>158</v>
      </c>
      <c r="H10694" s="4">
        <v>45803.628321759257</v>
      </c>
      <c r="I10694" t="b">
        <v>0</v>
      </c>
      <c r="J10694" t="b">
        <v>0</v>
      </c>
      <c r="K10694" t="s">
        <v>158</v>
      </c>
      <c r="L10694" t="s">
        <v>22</v>
      </c>
      <c r="M10694">
        <v>107700</v>
      </c>
      <c r="O10694" t="s">
        <v>13977</v>
      </c>
      <c r="P10694" t="s">
        <v>13978</v>
      </c>
    </row>
    <row r="10695" spans="1:16" x14ac:dyDescent="0.25">
      <c r="A10695" t="s">
        <v>19</v>
      </c>
      <c r="B10695" t="s">
        <v>13979</v>
      </c>
      <c r="C10695" t="s">
        <v>158</v>
      </c>
      <c r="D10695" t="s">
        <v>4035</v>
      </c>
      <c r="E10695" t="s">
        <v>20</v>
      </c>
      <c r="F10695" t="b">
        <v>0</v>
      </c>
      <c r="G10695" t="s">
        <v>158</v>
      </c>
      <c r="H10695" s="4">
        <v>45803.628344907411</v>
      </c>
      <c r="I10695" t="b">
        <v>0</v>
      </c>
      <c r="J10695" t="b">
        <v>0</v>
      </c>
      <c r="K10695" t="s">
        <v>158</v>
      </c>
      <c r="L10695" t="s">
        <v>22</v>
      </c>
      <c r="M10695">
        <v>94500</v>
      </c>
      <c r="O10695" t="s">
        <v>1642</v>
      </c>
      <c r="P10695" t="s">
        <v>100</v>
      </c>
    </row>
    <row r="10696" spans="1:16" x14ac:dyDescent="0.25">
      <c r="A10696" t="s">
        <v>1</v>
      </c>
      <c r="B10696" t="s">
        <v>13980</v>
      </c>
      <c r="C10696" t="s">
        <v>298</v>
      </c>
      <c r="D10696" t="s">
        <v>4035</v>
      </c>
      <c r="E10696" t="s">
        <v>20</v>
      </c>
      <c r="F10696" t="b">
        <v>0</v>
      </c>
      <c r="G10696" t="s">
        <v>298</v>
      </c>
      <c r="H10696" s="4">
        <v>45803.644479166673</v>
      </c>
      <c r="I10696" t="b">
        <v>0</v>
      </c>
      <c r="J10696" t="b">
        <v>0</v>
      </c>
      <c r="K10696" t="s">
        <v>298</v>
      </c>
      <c r="L10696" t="s">
        <v>22</v>
      </c>
      <c r="M10696">
        <v>78750</v>
      </c>
      <c r="O10696" t="s">
        <v>7799</v>
      </c>
      <c r="P10696" t="s">
        <v>13981</v>
      </c>
    </row>
    <row r="10697" spans="1:16" x14ac:dyDescent="0.25">
      <c r="A10697" t="s">
        <v>1</v>
      </c>
      <c r="B10697" t="s">
        <v>844</v>
      </c>
      <c r="C10697" t="s">
        <v>376</v>
      </c>
      <c r="D10697" t="s">
        <v>3973</v>
      </c>
      <c r="E10697" t="s">
        <v>20</v>
      </c>
      <c r="F10697" t="b">
        <v>0</v>
      </c>
      <c r="G10697" t="s">
        <v>52</v>
      </c>
      <c r="H10697" s="4">
        <v>45803.709293981483</v>
      </c>
      <c r="I10697" t="b">
        <v>0</v>
      </c>
      <c r="J10697" t="b">
        <v>0</v>
      </c>
      <c r="K10697" t="s">
        <v>24</v>
      </c>
      <c r="L10697" t="s">
        <v>22</v>
      </c>
      <c r="M10697">
        <v>174500</v>
      </c>
      <c r="O10697" t="s">
        <v>5482</v>
      </c>
      <c r="P10697" t="s">
        <v>302</v>
      </c>
    </row>
    <row r="10698" spans="1:16" x14ac:dyDescent="0.25">
      <c r="A10698" t="s">
        <v>0</v>
      </c>
      <c r="B10698" t="s">
        <v>13982</v>
      </c>
      <c r="C10698" t="s">
        <v>49</v>
      </c>
      <c r="D10698" t="s">
        <v>3957</v>
      </c>
      <c r="E10698" t="s">
        <v>34</v>
      </c>
      <c r="F10698" t="b">
        <v>0</v>
      </c>
      <c r="G10698" t="s">
        <v>41</v>
      </c>
      <c r="H10698" s="4">
        <v>45803.958553240736</v>
      </c>
      <c r="I10698" t="b">
        <v>1</v>
      </c>
      <c r="J10698" t="b">
        <v>0</v>
      </c>
      <c r="K10698" t="s">
        <v>24</v>
      </c>
      <c r="L10698" t="s">
        <v>36</v>
      </c>
      <c r="N10698">
        <v>56.270004272460938</v>
      </c>
      <c r="O10698" t="s">
        <v>2417</v>
      </c>
    </row>
    <row r="10699" spans="1:16" x14ac:dyDescent="0.25">
      <c r="A10699" t="s">
        <v>139</v>
      </c>
      <c r="B10699" t="s">
        <v>13983</v>
      </c>
      <c r="C10699" t="s">
        <v>1390</v>
      </c>
      <c r="D10699" t="s">
        <v>13380</v>
      </c>
      <c r="E10699" t="s">
        <v>20</v>
      </c>
      <c r="F10699" t="b">
        <v>0</v>
      </c>
      <c r="G10699" t="s">
        <v>1391</v>
      </c>
      <c r="H10699" s="4">
        <v>45804.025266203702</v>
      </c>
      <c r="I10699" t="b">
        <v>1</v>
      </c>
      <c r="J10699" t="b">
        <v>0</v>
      </c>
      <c r="K10699" t="s">
        <v>1391</v>
      </c>
      <c r="L10699" t="s">
        <v>22</v>
      </c>
      <c r="M10699">
        <v>86250</v>
      </c>
      <c r="O10699" t="s">
        <v>13984</v>
      </c>
      <c r="P10699" t="s">
        <v>204</v>
      </c>
    </row>
    <row r="10700" spans="1:16" x14ac:dyDescent="0.25">
      <c r="A10700" t="s">
        <v>0</v>
      </c>
      <c r="B10700" t="s">
        <v>1098</v>
      </c>
      <c r="C10700" t="s">
        <v>82</v>
      </c>
      <c r="D10700" t="s">
        <v>2208</v>
      </c>
      <c r="E10700" t="s">
        <v>20</v>
      </c>
      <c r="F10700" t="b">
        <v>0</v>
      </c>
      <c r="G10700" t="s">
        <v>27</v>
      </c>
      <c r="H10700" s="4">
        <v>45804.250092592592</v>
      </c>
      <c r="I10700" t="b">
        <v>1</v>
      </c>
      <c r="J10700" t="b">
        <v>1</v>
      </c>
      <c r="K10700" t="s">
        <v>24</v>
      </c>
      <c r="L10700" t="s">
        <v>22</v>
      </c>
      <c r="M10700">
        <v>142500</v>
      </c>
      <c r="O10700" t="s">
        <v>13655</v>
      </c>
      <c r="P10700" t="s">
        <v>13656</v>
      </c>
    </row>
    <row r="10701" spans="1:16" x14ac:dyDescent="0.25">
      <c r="A10701" t="s">
        <v>0</v>
      </c>
      <c r="B10701" t="s">
        <v>13985</v>
      </c>
      <c r="C10701" t="s">
        <v>13986</v>
      </c>
      <c r="D10701" t="s">
        <v>13541</v>
      </c>
      <c r="E10701" t="s">
        <v>20</v>
      </c>
      <c r="F10701" t="b">
        <v>0</v>
      </c>
      <c r="G10701" t="s">
        <v>27</v>
      </c>
      <c r="H10701" s="4">
        <v>45804.250092592592</v>
      </c>
      <c r="I10701" t="b">
        <v>0</v>
      </c>
      <c r="J10701" t="b">
        <v>1</v>
      </c>
      <c r="K10701" t="s">
        <v>24</v>
      </c>
      <c r="L10701" t="s">
        <v>22</v>
      </c>
      <c r="M10701">
        <v>70000</v>
      </c>
      <c r="O10701" t="s">
        <v>13987</v>
      </c>
      <c r="P10701" t="s">
        <v>252</v>
      </c>
    </row>
    <row r="10702" spans="1:16" x14ac:dyDescent="0.25">
      <c r="A10702" t="s">
        <v>25</v>
      </c>
      <c r="B10702" t="s">
        <v>7421</v>
      </c>
      <c r="C10702" t="s">
        <v>1060</v>
      </c>
      <c r="D10702" t="s">
        <v>4103</v>
      </c>
      <c r="E10702" t="s">
        <v>20</v>
      </c>
      <c r="F10702" t="b">
        <v>0</v>
      </c>
      <c r="G10702" t="s">
        <v>41</v>
      </c>
      <c r="H10702" s="4">
        <v>45804.250254629631</v>
      </c>
      <c r="I10702" t="b">
        <v>0</v>
      </c>
      <c r="J10702" t="b">
        <v>0</v>
      </c>
      <c r="K10702" t="s">
        <v>24</v>
      </c>
      <c r="L10702" t="s">
        <v>22</v>
      </c>
      <c r="M10702">
        <v>123627</v>
      </c>
      <c r="O10702" t="s">
        <v>43</v>
      </c>
      <c r="P10702" t="s">
        <v>7422</v>
      </c>
    </row>
    <row r="10703" spans="1:16" x14ac:dyDescent="0.25">
      <c r="A10703" t="s">
        <v>0</v>
      </c>
      <c r="B10703" t="s">
        <v>257</v>
      </c>
      <c r="C10703" t="s">
        <v>3882</v>
      </c>
      <c r="D10703" t="s">
        <v>3828</v>
      </c>
      <c r="E10703" t="s">
        <v>20</v>
      </c>
      <c r="F10703" t="b">
        <v>0</v>
      </c>
      <c r="G10703" t="s">
        <v>41</v>
      </c>
      <c r="H10703" s="4">
        <v>45804.250254629631</v>
      </c>
      <c r="I10703" t="b">
        <v>0</v>
      </c>
      <c r="J10703" t="b">
        <v>0</v>
      </c>
      <c r="K10703" t="s">
        <v>24</v>
      </c>
      <c r="L10703" t="s">
        <v>22</v>
      </c>
      <c r="M10703">
        <v>67000</v>
      </c>
      <c r="O10703" t="s">
        <v>13988</v>
      </c>
      <c r="P10703" t="s">
        <v>13989</v>
      </c>
    </row>
    <row r="10704" spans="1:16" x14ac:dyDescent="0.25">
      <c r="A10704" t="s">
        <v>1</v>
      </c>
      <c r="B10704" t="s">
        <v>13990</v>
      </c>
      <c r="C10704" t="s">
        <v>82</v>
      </c>
      <c r="D10704" t="s">
        <v>4109</v>
      </c>
      <c r="E10704" t="s">
        <v>20</v>
      </c>
      <c r="F10704" t="b">
        <v>0</v>
      </c>
      <c r="G10704" t="s">
        <v>27</v>
      </c>
      <c r="H10704" s="4">
        <v>45804.25068287037</v>
      </c>
      <c r="I10704" t="b">
        <v>0</v>
      </c>
      <c r="J10704" t="b">
        <v>0</v>
      </c>
      <c r="K10704" t="s">
        <v>24</v>
      </c>
      <c r="L10704" t="s">
        <v>22</v>
      </c>
      <c r="M10704">
        <v>171000</v>
      </c>
      <c r="O10704" t="s">
        <v>13991</v>
      </c>
      <c r="P10704" t="s">
        <v>302</v>
      </c>
    </row>
    <row r="10705" spans="1:16" x14ac:dyDescent="0.25">
      <c r="A10705" t="s">
        <v>1</v>
      </c>
      <c r="B10705" t="s">
        <v>13992</v>
      </c>
      <c r="C10705" t="s">
        <v>13993</v>
      </c>
      <c r="D10705" t="s">
        <v>5915</v>
      </c>
      <c r="E10705" t="s">
        <v>20</v>
      </c>
      <c r="F10705" t="b">
        <v>0</v>
      </c>
      <c r="G10705" t="s">
        <v>27</v>
      </c>
      <c r="H10705" s="4">
        <v>45804.250972222217</v>
      </c>
      <c r="I10705" t="b">
        <v>0</v>
      </c>
      <c r="J10705" t="b">
        <v>1</v>
      </c>
      <c r="K10705" t="s">
        <v>24</v>
      </c>
      <c r="L10705" t="s">
        <v>22</v>
      </c>
      <c r="M10705">
        <v>208500</v>
      </c>
      <c r="O10705" t="s">
        <v>59</v>
      </c>
      <c r="P10705" t="s">
        <v>2101</v>
      </c>
    </row>
    <row r="10706" spans="1:16" x14ac:dyDescent="0.25">
      <c r="A10706" t="s">
        <v>1</v>
      </c>
      <c r="B10706" t="s">
        <v>1</v>
      </c>
      <c r="C10706" t="s">
        <v>3238</v>
      </c>
      <c r="D10706" t="s">
        <v>3828</v>
      </c>
      <c r="E10706" t="s">
        <v>20</v>
      </c>
      <c r="F10706" t="b">
        <v>0</v>
      </c>
      <c r="G10706" t="s">
        <v>41</v>
      </c>
      <c r="H10706" s="4">
        <v>45804.251111111109</v>
      </c>
      <c r="I10706" t="b">
        <v>0</v>
      </c>
      <c r="J10706" t="b">
        <v>0</v>
      </c>
      <c r="K10706" t="s">
        <v>24</v>
      </c>
      <c r="L10706" t="s">
        <v>22</v>
      </c>
      <c r="M10706">
        <v>130000</v>
      </c>
      <c r="O10706" t="s">
        <v>4329</v>
      </c>
      <c r="P10706" t="s">
        <v>12428</v>
      </c>
    </row>
    <row r="10707" spans="1:16" x14ac:dyDescent="0.25">
      <c r="A10707" t="s">
        <v>0</v>
      </c>
      <c r="B10707" t="s">
        <v>2760</v>
      </c>
      <c r="C10707" t="s">
        <v>1247</v>
      </c>
      <c r="D10707" t="s">
        <v>4205</v>
      </c>
      <c r="E10707" t="s">
        <v>20</v>
      </c>
      <c r="F10707" t="b">
        <v>0</v>
      </c>
      <c r="G10707" t="s">
        <v>1247</v>
      </c>
      <c r="H10707" s="4">
        <v>45804.279479166667</v>
      </c>
      <c r="I10707" t="b">
        <v>1</v>
      </c>
      <c r="J10707" t="b">
        <v>0</v>
      </c>
      <c r="K10707" t="s">
        <v>1247</v>
      </c>
      <c r="L10707" t="s">
        <v>22</v>
      </c>
      <c r="M10707">
        <v>66500</v>
      </c>
      <c r="O10707" t="s">
        <v>13994</v>
      </c>
      <c r="P10707" t="s">
        <v>13995</v>
      </c>
    </row>
    <row r="10708" spans="1:16" x14ac:dyDescent="0.25">
      <c r="A10708" t="s">
        <v>0</v>
      </c>
      <c r="B10708" t="s">
        <v>13996</v>
      </c>
      <c r="C10708" t="s">
        <v>376</v>
      </c>
      <c r="D10708" t="s">
        <v>3383</v>
      </c>
      <c r="E10708" t="s">
        <v>20</v>
      </c>
      <c r="F10708" t="b">
        <v>0</v>
      </c>
      <c r="G10708" t="s">
        <v>23</v>
      </c>
      <c r="H10708" s="4">
        <v>45804.288275462961</v>
      </c>
      <c r="I10708" t="b">
        <v>1</v>
      </c>
      <c r="J10708" t="b">
        <v>1</v>
      </c>
      <c r="K10708" t="s">
        <v>24</v>
      </c>
      <c r="L10708" t="s">
        <v>22</v>
      </c>
      <c r="M10708">
        <v>45870</v>
      </c>
      <c r="O10708" t="s">
        <v>398</v>
      </c>
      <c r="P10708" t="s">
        <v>3201</v>
      </c>
    </row>
    <row r="10709" spans="1:16" x14ac:dyDescent="0.25">
      <c r="A10709" t="s">
        <v>0</v>
      </c>
      <c r="B10709" t="s">
        <v>13793</v>
      </c>
      <c r="C10709" t="s">
        <v>1420</v>
      </c>
      <c r="D10709" t="s">
        <v>2208</v>
      </c>
      <c r="E10709" t="s">
        <v>20</v>
      </c>
      <c r="F10709" t="b">
        <v>0</v>
      </c>
      <c r="G10709" t="s">
        <v>1420</v>
      </c>
      <c r="H10709" s="4">
        <v>45804.312430555547</v>
      </c>
      <c r="I10709" t="b">
        <v>0</v>
      </c>
      <c r="J10709" t="b">
        <v>0</v>
      </c>
      <c r="K10709" t="s">
        <v>1420</v>
      </c>
      <c r="L10709" t="s">
        <v>22</v>
      </c>
      <c r="M10709">
        <v>55000</v>
      </c>
      <c r="O10709" t="s">
        <v>4070</v>
      </c>
      <c r="P10709" t="s">
        <v>914</v>
      </c>
    </row>
    <row r="10710" spans="1:16" x14ac:dyDescent="0.25">
      <c r="A10710" t="s">
        <v>40</v>
      </c>
      <c r="B10710" t="s">
        <v>13997</v>
      </c>
      <c r="C10710" t="s">
        <v>693</v>
      </c>
      <c r="D10710" t="s">
        <v>13998</v>
      </c>
      <c r="E10710" t="s">
        <v>20</v>
      </c>
      <c r="F10710" t="b">
        <v>0</v>
      </c>
      <c r="G10710" t="s">
        <v>27</v>
      </c>
      <c r="H10710" s="4">
        <v>45804.33489583333</v>
      </c>
      <c r="I10710" t="b">
        <v>0</v>
      </c>
      <c r="J10710" t="b">
        <v>1</v>
      </c>
      <c r="K10710" t="s">
        <v>24</v>
      </c>
      <c r="L10710" t="s">
        <v>22</v>
      </c>
      <c r="M10710">
        <v>191500</v>
      </c>
      <c r="O10710" t="s">
        <v>2751</v>
      </c>
      <c r="P10710" t="s">
        <v>13999</v>
      </c>
    </row>
    <row r="10711" spans="1:16" x14ac:dyDescent="0.25">
      <c r="A10711" t="s">
        <v>89</v>
      </c>
      <c r="B10711" t="s">
        <v>14000</v>
      </c>
      <c r="C10711" t="s">
        <v>151</v>
      </c>
      <c r="D10711" t="s">
        <v>3973</v>
      </c>
      <c r="E10711" t="s">
        <v>20</v>
      </c>
      <c r="F10711" t="b">
        <v>0</v>
      </c>
      <c r="G10711" t="s">
        <v>30</v>
      </c>
      <c r="H10711" s="4">
        <v>45804.375891203701</v>
      </c>
      <c r="I10711" t="b">
        <v>0</v>
      </c>
      <c r="J10711" t="b">
        <v>1</v>
      </c>
      <c r="K10711" t="s">
        <v>24</v>
      </c>
      <c r="L10711" t="s">
        <v>22</v>
      </c>
      <c r="M10711">
        <v>180595</v>
      </c>
      <c r="O10711" t="s">
        <v>299</v>
      </c>
      <c r="P10711" t="s">
        <v>3273</v>
      </c>
    </row>
    <row r="10712" spans="1:16" x14ac:dyDescent="0.25">
      <c r="A10712" t="s">
        <v>2</v>
      </c>
      <c r="B10712" t="s">
        <v>14001</v>
      </c>
      <c r="C10712" t="s">
        <v>693</v>
      </c>
      <c r="D10712" t="s">
        <v>13462</v>
      </c>
      <c r="E10712" t="s">
        <v>20</v>
      </c>
      <c r="F10712" t="b">
        <v>0</v>
      </c>
      <c r="G10712" t="s">
        <v>41</v>
      </c>
      <c r="H10712" s="4">
        <v>45804.418506944443</v>
      </c>
      <c r="I10712" t="b">
        <v>0</v>
      </c>
      <c r="J10712" t="b">
        <v>1</v>
      </c>
      <c r="K10712" t="s">
        <v>24</v>
      </c>
      <c r="L10712" t="s">
        <v>22</v>
      </c>
      <c r="M10712">
        <v>127550</v>
      </c>
      <c r="O10712" t="s">
        <v>1362</v>
      </c>
      <c r="P10712" t="s">
        <v>14002</v>
      </c>
    </row>
    <row r="10713" spans="1:16" x14ac:dyDescent="0.25">
      <c r="A10713" t="s">
        <v>0</v>
      </c>
      <c r="B10713" t="s">
        <v>14003</v>
      </c>
      <c r="C10713" t="s">
        <v>2512</v>
      </c>
      <c r="D10713" t="s">
        <v>3957</v>
      </c>
      <c r="E10713" t="s">
        <v>34</v>
      </c>
      <c r="F10713" t="b">
        <v>0</v>
      </c>
      <c r="G10713" t="s">
        <v>23</v>
      </c>
      <c r="H10713" s="4">
        <v>45804.454942129632</v>
      </c>
      <c r="I10713" t="b">
        <v>1</v>
      </c>
      <c r="J10713" t="b">
        <v>1</v>
      </c>
      <c r="K10713" t="s">
        <v>24</v>
      </c>
      <c r="L10713" t="s">
        <v>36</v>
      </c>
      <c r="N10713">
        <v>22.694999694824219</v>
      </c>
      <c r="O10713" t="s">
        <v>3243</v>
      </c>
      <c r="P10713" t="s">
        <v>3890</v>
      </c>
    </row>
    <row r="10714" spans="1:16" x14ac:dyDescent="0.25">
      <c r="A10714" t="s">
        <v>2</v>
      </c>
      <c r="B10714" t="s">
        <v>553</v>
      </c>
      <c r="C10714" t="s">
        <v>82</v>
      </c>
      <c r="D10714" t="s">
        <v>3973</v>
      </c>
      <c r="E10714" t="s">
        <v>20</v>
      </c>
      <c r="F10714" t="b">
        <v>0</v>
      </c>
      <c r="G10714" t="s">
        <v>41</v>
      </c>
      <c r="H10714" s="4">
        <v>45804.460370370369</v>
      </c>
      <c r="I10714" t="b">
        <v>0</v>
      </c>
      <c r="J10714" t="b">
        <v>1</v>
      </c>
      <c r="K10714" t="s">
        <v>24</v>
      </c>
      <c r="L10714" t="s">
        <v>22</v>
      </c>
      <c r="M10714">
        <v>207500</v>
      </c>
      <c r="O10714" t="s">
        <v>341</v>
      </c>
      <c r="P10714" t="s">
        <v>566</v>
      </c>
    </row>
    <row r="10715" spans="1:16" x14ac:dyDescent="0.25">
      <c r="A10715" t="s">
        <v>2</v>
      </c>
      <c r="B10715" t="s">
        <v>11996</v>
      </c>
      <c r="C10715" t="s">
        <v>693</v>
      </c>
      <c r="D10715" t="s">
        <v>3600</v>
      </c>
      <c r="E10715" t="s">
        <v>51</v>
      </c>
      <c r="F10715" t="b">
        <v>0</v>
      </c>
      <c r="G10715" t="s">
        <v>27</v>
      </c>
      <c r="H10715" s="4">
        <v>45804.543229166673</v>
      </c>
      <c r="I10715" t="b">
        <v>1</v>
      </c>
      <c r="J10715" t="b">
        <v>0</v>
      </c>
      <c r="K10715" t="s">
        <v>24</v>
      </c>
      <c r="L10715" t="s">
        <v>36</v>
      </c>
      <c r="N10715">
        <v>40</v>
      </c>
      <c r="O10715" t="s">
        <v>11997</v>
      </c>
      <c r="P10715" t="s">
        <v>11998</v>
      </c>
    </row>
    <row r="10716" spans="1:16" x14ac:dyDescent="0.25">
      <c r="A10716" t="s">
        <v>2</v>
      </c>
      <c r="B10716" t="s">
        <v>14004</v>
      </c>
      <c r="C10716" t="s">
        <v>14005</v>
      </c>
      <c r="D10716" t="s">
        <v>3973</v>
      </c>
      <c r="E10716" t="s">
        <v>20</v>
      </c>
      <c r="F10716" t="b">
        <v>0</v>
      </c>
      <c r="G10716" t="s">
        <v>27</v>
      </c>
      <c r="H10716" s="4">
        <v>45804.543333333328</v>
      </c>
      <c r="I10716" t="b">
        <v>0</v>
      </c>
      <c r="J10716" t="b">
        <v>1</v>
      </c>
      <c r="K10716" t="s">
        <v>24</v>
      </c>
      <c r="L10716" t="s">
        <v>22</v>
      </c>
      <c r="M10716">
        <v>101900</v>
      </c>
      <c r="O10716" t="s">
        <v>12994</v>
      </c>
      <c r="P10716" t="s">
        <v>14006</v>
      </c>
    </row>
    <row r="10717" spans="1:16" x14ac:dyDescent="0.25">
      <c r="A10717" t="s">
        <v>2</v>
      </c>
      <c r="B10717" t="s">
        <v>14007</v>
      </c>
      <c r="C10717" t="s">
        <v>39</v>
      </c>
      <c r="D10717" t="s">
        <v>3973</v>
      </c>
      <c r="E10717" t="s">
        <v>20</v>
      </c>
      <c r="F10717" t="b">
        <v>1</v>
      </c>
      <c r="G10717" t="s">
        <v>27</v>
      </c>
      <c r="H10717" s="4">
        <v>45804.543333333328</v>
      </c>
      <c r="I10717" t="b">
        <v>0</v>
      </c>
      <c r="J10717" t="b">
        <v>1</v>
      </c>
      <c r="K10717" t="s">
        <v>24</v>
      </c>
      <c r="L10717" t="s">
        <v>22</v>
      </c>
      <c r="M10717">
        <v>126000</v>
      </c>
      <c r="O10717" t="s">
        <v>14008</v>
      </c>
      <c r="P10717" t="s">
        <v>14009</v>
      </c>
    </row>
    <row r="10718" spans="1:16" x14ac:dyDescent="0.25">
      <c r="A10718" t="s">
        <v>40</v>
      </c>
      <c r="B10718" t="s">
        <v>14010</v>
      </c>
      <c r="C10718" t="s">
        <v>12743</v>
      </c>
      <c r="D10718" t="s">
        <v>5781</v>
      </c>
      <c r="E10718" t="s">
        <v>20</v>
      </c>
      <c r="F10718" t="b">
        <v>0</v>
      </c>
      <c r="G10718" t="s">
        <v>41</v>
      </c>
      <c r="H10718" s="4">
        <v>45804.543587962973</v>
      </c>
      <c r="I10718" t="b">
        <v>0</v>
      </c>
      <c r="J10718" t="b">
        <v>1</v>
      </c>
      <c r="K10718" t="s">
        <v>24</v>
      </c>
      <c r="L10718" t="s">
        <v>22</v>
      </c>
      <c r="M10718">
        <v>170000</v>
      </c>
      <c r="O10718" t="s">
        <v>59</v>
      </c>
      <c r="P10718" t="s">
        <v>13370</v>
      </c>
    </row>
    <row r="10719" spans="1:16" x14ac:dyDescent="0.25">
      <c r="A10719" t="s">
        <v>2</v>
      </c>
      <c r="B10719" t="s">
        <v>132</v>
      </c>
      <c r="C10719" t="s">
        <v>825</v>
      </c>
      <c r="D10719" t="s">
        <v>3973</v>
      </c>
      <c r="E10719" t="s">
        <v>20</v>
      </c>
      <c r="F10719" t="b">
        <v>0</v>
      </c>
      <c r="G10719" t="s">
        <v>23</v>
      </c>
      <c r="H10719" s="4">
        <v>45804.580196759263</v>
      </c>
      <c r="I10719" t="b">
        <v>0</v>
      </c>
      <c r="J10719" t="b">
        <v>0</v>
      </c>
      <c r="K10719" t="s">
        <v>24</v>
      </c>
      <c r="L10719" t="s">
        <v>22</v>
      </c>
      <c r="M10719">
        <v>120000</v>
      </c>
      <c r="O10719" t="s">
        <v>482</v>
      </c>
      <c r="P10719" t="s">
        <v>14011</v>
      </c>
    </row>
    <row r="10720" spans="1:16" x14ac:dyDescent="0.25">
      <c r="A10720" t="s">
        <v>0</v>
      </c>
      <c r="B10720" t="s">
        <v>433</v>
      </c>
      <c r="C10720" t="s">
        <v>192</v>
      </c>
      <c r="D10720" t="s">
        <v>3828</v>
      </c>
      <c r="E10720" t="s">
        <v>20</v>
      </c>
      <c r="F10720" t="b">
        <v>0</v>
      </c>
      <c r="G10720" t="s">
        <v>52</v>
      </c>
      <c r="H10720" s="4">
        <v>45804.584282407413</v>
      </c>
      <c r="I10720" t="b">
        <v>0</v>
      </c>
      <c r="J10720" t="b">
        <v>0</v>
      </c>
      <c r="K10720" t="s">
        <v>24</v>
      </c>
      <c r="L10720" t="s">
        <v>22</v>
      </c>
      <c r="M10720">
        <v>69754</v>
      </c>
      <c r="O10720" t="s">
        <v>14012</v>
      </c>
      <c r="P10720" t="s">
        <v>119</v>
      </c>
    </row>
    <row r="10721" spans="1:16" x14ac:dyDescent="0.25">
      <c r="A10721" t="s">
        <v>2</v>
      </c>
      <c r="B10721" t="s">
        <v>14013</v>
      </c>
      <c r="C10721" t="s">
        <v>73</v>
      </c>
      <c r="D10721" t="s">
        <v>3600</v>
      </c>
      <c r="E10721" t="s">
        <v>51</v>
      </c>
      <c r="F10721" t="b">
        <v>0</v>
      </c>
      <c r="G10721" t="s">
        <v>27</v>
      </c>
      <c r="H10721" s="4">
        <v>45804.584814814807</v>
      </c>
      <c r="I10721" t="b">
        <v>1</v>
      </c>
      <c r="J10721" t="b">
        <v>1</v>
      </c>
      <c r="K10721" t="s">
        <v>24</v>
      </c>
      <c r="L10721" t="s">
        <v>36</v>
      </c>
      <c r="N10721">
        <v>72.5</v>
      </c>
      <c r="O10721" t="s">
        <v>339</v>
      </c>
      <c r="P10721" t="s">
        <v>14014</v>
      </c>
    </row>
    <row r="10722" spans="1:16" x14ac:dyDescent="0.25">
      <c r="A10722" t="s">
        <v>2</v>
      </c>
      <c r="B10722" t="s">
        <v>14015</v>
      </c>
      <c r="C10722" t="s">
        <v>622</v>
      </c>
      <c r="D10722" t="s">
        <v>3600</v>
      </c>
      <c r="E10722" t="s">
        <v>51</v>
      </c>
      <c r="F10722" t="b">
        <v>0</v>
      </c>
      <c r="G10722" t="s">
        <v>27</v>
      </c>
      <c r="H10722" s="4">
        <v>45804.584814814807</v>
      </c>
      <c r="I10722" t="b">
        <v>1</v>
      </c>
      <c r="J10722" t="b">
        <v>0</v>
      </c>
      <c r="K10722" t="s">
        <v>24</v>
      </c>
      <c r="L10722" t="s">
        <v>36</v>
      </c>
      <c r="N10722">
        <v>62.5</v>
      </c>
      <c r="O10722" t="s">
        <v>3767</v>
      </c>
      <c r="P10722" t="s">
        <v>14016</v>
      </c>
    </row>
    <row r="10723" spans="1:16" x14ac:dyDescent="0.25">
      <c r="A10723" t="s">
        <v>2</v>
      </c>
      <c r="B10723" t="s">
        <v>14017</v>
      </c>
      <c r="C10723" t="s">
        <v>670</v>
      </c>
      <c r="D10723" t="s">
        <v>3600</v>
      </c>
      <c r="E10723" t="s">
        <v>51</v>
      </c>
      <c r="F10723" t="b">
        <v>0</v>
      </c>
      <c r="G10723" t="s">
        <v>27</v>
      </c>
      <c r="H10723" s="4">
        <v>45804.584861111107</v>
      </c>
      <c r="I10723" t="b">
        <v>1</v>
      </c>
      <c r="J10723" t="b">
        <v>0</v>
      </c>
      <c r="K10723" t="s">
        <v>24</v>
      </c>
      <c r="L10723" t="s">
        <v>36</v>
      </c>
      <c r="N10723">
        <v>59</v>
      </c>
      <c r="O10723" t="s">
        <v>3767</v>
      </c>
      <c r="P10723" t="s">
        <v>14018</v>
      </c>
    </row>
    <row r="10724" spans="1:16" x14ac:dyDescent="0.25">
      <c r="A10724" t="s">
        <v>40</v>
      </c>
      <c r="B10724" t="s">
        <v>14019</v>
      </c>
      <c r="C10724" t="s">
        <v>8772</v>
      </c>
      <c r="D10724" t="s">
        <v>3957</v>
      </c>
      <c r="E10724" t="s">
        <v>20</v>
      </c>
      <c r="F10724" t="b">
        <v>0</v>
      </c>
      <c r="G10724" t="s">
        <v>27</v>
      </c>
      <c r="H10724" s="4">
        <v>45804.584861111107</v>
      </c>
      <c r="I10724" t="b">
        <v>0</v>
      </c>
      <c r="J10724" t="b">
        <v>0</v>
      </c>
      <c r="K10724" t="s">
        <v>24</v>
      </c>
      <c r="L10724" t="s">
        <v>36</v>
      </c>
      <c r="N10724">
        <v>45.745002746582031</v>
      </c>
      <c r="O10724" t="s">
        <v>3264</v>
      </c>
      <c r="P10724" t="s">
        <v>14020</v>
      </c>
    </row>
    <row r="10725" spans="1:16" x14ac:dyDescent="0.25">
      <c r="A10725" t="s">
        <v>2</v>
      </c>
      <c r="B10725" t="s">
        <v>14021</v>
      </c>
      <c r="C10725" t="s">
        <v>11599</v>
      </c>
      <c r="D10725" t="s">
        <v>3600</v>
      </c>
      <c r="E10725" t="s">
        <v>20</v>
      </c>
      <c r="F10725" t="b">
        <v>0</v>
      </c>
      <c r="G10725" t="s">
        <v>27</v>
      </c>
      <c r="H10725" s="4">
        <v>45804.584907407407</v>
      </c>
      <c r="I10725" t="b">
        <v>0</v>
      </c>
      <c r="J10725" t="b">
        <v>0</v>
      </c>
      <c r="K10725" t="s">
        <v>24</v>
      </c>
      <c r="L10725" t="s">
        <v>22</v>
      </c>
      <c r="M10725">
        <v>122500</v>
      </c>
      <c r="O10725" t="s">
        <v>14022</v>
      </c>
      <c r="P10725" t="s">
        <v>11152</v>
      </c>
    </row>
    <row r="10726" spans="1:16" x14ac:dyDescent="0.25">
      <c r="A10726" t="s">
        <v>89</v>
      </c>
      <c r="B10726" t="s">
        <v>2377</v>
      </c>
      <c r="C10726" t="s">
        <v>5493</v>
      </c>
      <c r="D10726" t="s">
        <v>3973</v>
      </c>
      <c r="E10726" t="s">
        <v>20</v>
      </c>
      <c r="F10726" t="b">
        <v>0</v>
      </c>
      <c r="G10726" t="s">
        <v>27</v>
      </c>
      <c r="H10726" s="4">
        <v>45804.584907407407</v>
      </c>
      <c r="I10726" t="b">
        <v>1</v>
      </c>
      <c r="J10726" t="b">
        <v>0</v>
      </c>
      <c r="K10726" t="s">
        <v>24</v>
      </c>
      <c r="L10726" t="s">
        <v>22</v>
      </c>
      <c r="M10726">
        <v>85000</v>
      </c>
      <c r="O10726" t="s">
        <v>74</v>
      </c>
      <c r="P10726" t="s">
        <v>14023</v>
      </c>
    </row>
    <row r="10727" spans="1:16" x14ac:dyDescent="0.25">
      <c r="A10727" t="s">
        <v>2</v>
      </c>
      <c r="B10727" t="s">
        <v>14024</v>
      </c>
      <c r="C10727" t="s">
        <v>1910</v>
      </c>
      <c r="D10727" t="s">
        <v>3828</v>
      </c>
      <c r="E10727" t="s">
        <v>51</v>
      </c>
      <c r="F10727" t="b">
        <v>0</v>
      </c>
      <c r="G10727" t="s">
        <v>41</v>
      </c>
      <c r="H10727" s="4">
        <v>45804.58525462963</v>
      </c>
      <c r="I10727" t="b">
        <v>0</v>
      </c>
      <c r="J10727" t="b">
        <v>0</v>
      </c>
      <c r="K10727" t="s">
        <v>24</v>
      </c>
      <c r="L10727" t="s">
        <v>36</v>
      </c>
      <c r="N10727">
        <v>109</v>
      </c>
      <c r="O10727" t="s">
        <v>14025</v>
      </c>
      <c r="P10727" t="s">
        <v>14026</v>
      </c>
    </row>
    <row r="10728" spans="1:16" x14ac:dyDescent="0.25">
      <c r="A10728" t="s">
        <v>40</v>
      </c>
      <c r="B10728" t="s">
        <v>14027</v>
      </c>
      <c r="C10728" t="s">
        <v>82</v>
      </c>
      <c r="D10728" t="s">
        <v>3600</v>
      </c>
      <c r="E10728" t="s">
        <v>20</v>
      </c>
      <c r="F10728" t="b">
        <v>0</v>
      </c>
      <c r="G10728" t="s">
        <v>41</v>
      </c>
      <c r="H10728" s="4">
        <v>45804.585324074083</v>
      </c>
      <c r="I10728" t="b">
        <v>1</v>
      </c>
      <c r="J10728" t="b">
        <v>0</v>
      </c>
      <c r="K10728" t="s">
        <v>24</v>
      </c>
      <c r="L10728" t="s">
        <v>22</v>
      </c>
      <c r="M10728">
        <v>130000</v>
      </c>
      <c r="O10728" t="s">
        <v>4915</v>
      </c>
      <c r="P10728" t="s">
        <v>14028</v>
      </c>
    </row>
    <row r="10729" spans="1:16" x14ac:dyDescent="0.25">
      <c r="A10729" t="s">
        <v>89</v>
      </c>
      <c r="B10729" t="s">
        <v>14029</v>
      </c>
      <c r="C10729" t="s">
        <v>472</v>
      </c>
      <c r="D10729" t="s">
        <v>4035</v>
      </c>
      <c r="E10729" t="s">
        <v>51</v>
      </c>
      <c r="F10729" t="b">
        <v>0</v>
      </c>
      <c r="G10729" t="s">
        <v>473</v>
      </c>
      <c r="H10729" s="4">
        <v>45804.616932870369</v>
      </c>
      <c r="I10729" t="b">
        <v>1</v>
      </c>
      <c r="J10729" t="b">
        <v>0</v>
      </c>
      <c r="K10729" t="s">
        <v>473</v>
      </c>
      <c r="L10729" t="s">
        <v>22</v>
      </c>
      <c r="M10729">
        <v>90072.5</v>
      </c>
      <c r="O10729" t="s">
        <v>14030</v>
      </c>
      <c r="P10729" t="s">
        <v>14031</v>
      </c>
    </row>
    <row r="10730" spans="1:16" x14ac:dyDescent="0.25">
      <c r="A10730" t="s">
        <v>2</v>
      </c>
      <c r="B10730" t="s">
        <v>12858</v>
      </c>
      <c r="C10730" t="s">
        <v>955</v>
      </c>
      <c r="D10730" t="s">
        <v>483</v>
      </c>
      <c r="E10730" t="s">
        <v>20</v>
      </c>
      <c r="F10730" t="b">
        <v>0</v>
      </c>
      <c r="G10730" t="s">
        <v>27</v>
      </c>
      <c r="H10730" s="4">
        <v>45804.626469907409</v>
      </c>
      <c r="I10730" t="b">
        <v>0</v>
      </c>
      <c r="J10730" t="b">
        <v>1</v>
      </c>
      <c r="K10730" t="s">
        <v>24</v>
      </c>
      <c r="L10730" t="s">
        <v>22</v>
      </c>
      <c r="M10730">
        <v>65000</v>
      </c>
      <c r="O10730" t="s">
        <v>5372</v>
      </c>
      <c r="P10730" t="s">
        <v>1707</v>
      </c>
    </row>
    <row r="10731" spans="1:16" x14ac:dyDescent="0.25">
      <c r="A10731" t="s">
        <v>2</v>
      </c>
      <c r="B10731" t="s">
        <v>14032</v>
      </c>
      <c r="C10731" t="s">
        <v>39</v>
      </c>
      <c r="D10731" t="s">
        <v>3973</v>
      </c>
      <c r="E10731" t="s">
        <v>20</v>
      </c>
      <c r="F10731" t="b">
        <v>1</v>
      </c>
      <c r="G10731" t="s">
        <v>27</v>
      </c>
      <c r="H10731" s="4">
        <v>45804.626481481479</v>
      </c>
      <c r="I10731" t="b">
        <v>0</v>
      </c>
      <c r="J10731" t="b">
        <v>1</v>
      </c>
      <c r="K10731" t="s">
        <v>24</v>
      </c>
      <c r="L10731" t="s">
        <v>22</v>
      </c>
      <c r="M10731">
        <v>90000</v>
      </c>
      <c r="O10731" t="s">
        <v>3350</v>
      </c>
      <c r="P10731" t="s">
        <v>14033</v>
      </c>
    </row>
    <row r="10732" spans="1:16" x14ac:dyDescent="0.25">
      <c r="A10732" t="s">
        <v>2</v>
      </c>
      <c r="B10732" t="s">
        <v>129</v>
      </c>
      <c r="C10732" t="s">
        <v>2681</v>
      </c>
      <c r="D10732" t="s">
        <v>3828</v>
      </c>
      <c r="E10732" t="s">
        <v>20</v>
      </c>
      <c r="F10732" t="b">
        <v>0</v>
      </c>
      <c r="G10732" t="s">
        <v>27</v>
      </c>
      <c r="H10732" s="4">
        <v>45804.626481481479</v>
      </c>
      <c r="I10732" t="b">
        <v>0</v>
      </c>
      <c r="J10732" t="b">
        <v>0</v>
      </c>
      <c r="K10732" t="s">
        <v>24</v>
      </c>
      <c r="L10732" t="s">
        <v>22</v>
      </c>
      <c r="M10732">
        <v>112500</v>
      </c>
      <c r="O10732" t="s">
        <v>1422</v>
      </c>
      <c r="P10732" t="s">
        <v>2103</v>
      </c>
    </row>
    <row r="10733" spans="1:16" x14ac:dyDescent="0.25">
      <c r="A10733" t="s">
        <v>139</v>
      </c>
      <c r="B10733" t="s">
        <v>14034</v>
      </c>
      <c r="C10733" t="s">
        <v>801</v>
      </c>
      <c r="D10733" t="s">
        <v>3973</v>
      </c>
      <c r="E10733" t="s">
        <v>51</v>
      </c>
      <c r="F10733" t="b">
        <v>0</v>
      </c>
      <c r="G10733" t="s">
        <v>27</v>
      </c>
      <c r="H10733" s="4">
        <v>45804.626620370371</v>
      </c>
      <c r="I10733" t="b">
        <v>1</v>
      </c>
      <c r="J10733" t="b">
        <v>0</v>
      </c>
      <c r="K10733" t="s">
        <v>24</v>
      </c>
      <c r="L10733" t="s">
        <v>22</v>
      </c>
      <c r="M10733">
        <v>115000</v>
      </c>
      <c r="O10733" t="s">
        <v>1434</v>
      </c>
      <c r="P10733" t="s">
        <v>14035</v>
      </c>
    </row>
    <row r="10734" spans="1:16" x14ac:dyDescent="0.25">
      <c r="A10734" t="s">
        <v>2</v>
      </c>
      <c r="B10734" t="s">
        <v>129</v>
      </c>
      <c r="C10734" t="s">
        <v>11561</v>
      </c>
      <c r="D10734" t="s">
        <v>3828</v>
      </c>
      <c r="E10734" t="s">
        <v>51</v>
      </c>
      <c r="F10734" t="b">
        <v>0</v>
      </c>
      <c r="G10734" t="s">
        <v>35</v>
      </c>
      <c r="H10734" s="4">
        <v>45804.627245370371</v>
      </c>
      <c r="I10734" t="b">
        <v>1</v>
      </c>
      <c r="J10734" t="b">
        <v>1</v>
      </c>
      <c r="K10734" t="s">
        <v>24</v>
      </c>
      <c r="L10734" t="s">
        <v>36</v>
      </c>
      <c r="N10734">
        <v>67</v>
      </c>
      <c r="O10734" t="s">
        <v>14036</v>
      </c>
      <c r="P10734" t="s">
        <v>14037</v>
      </c>
    </row>
    <row r="10735" spans="1:16" x14ac:dyDescent="0.25">
      <c r="A10735" t="s">
        <v>2</v>
      </c>
      <c r="B10735" t="s">
        <v>14038</v>
      </c>
      <c r="C10735" t="s">
        <v>790</v>
      </c>
      <c r="D10735" t="s">
        <v>3600</v>
      </c>
      <c r="E10735" t="s">
        <v>51</v>
      </c>
      <c r="F10735" t="b">
        <v>0</v>
      </c>
      <c r="G10735" t="s">
        <v>27</v>
      </c>
      <c r="H10735" s="4">
        <v>45804.668171296304</v>
      </c>
      <c r="I10735" t="b">
        <v>0</v>
      </c>
      <c r="J10735" t="b">
        <v>0</v>
      </c>
      <c r="K10735" t="s">
        <v>24</v>
      </c>
      <c r="L10735" t="s">
        <v>36</v>
      </c>
      <c r="N10735">
        <v>92.5</v>
      </c>
      <c r="O10735" t="s">
        <v>14039</v>
      </c>
      <c r="P10735" t="s">
        <v>14040</v>
      </c>
    </row>
    <row r="10736" spans="1:16" x14ac:dyDescent="0.25">
      <c r="A10736" t="s">
        <v>2</v>
      </c>
      <c r="B10736" t="s">
        <v>1027</v>
      </c>
      <c r="C10736" t="s">
        <v>14041</v>
      </c>
      <c r="D10736" t="s">
        <v>3973</v>
      </c>
      <c r="E10736" t="s">
        <v>20</v>
      </c>
      <c r="F10736" t="b">
        <v>0</v>
      </c>
      <c r="G10736" t="s">
        <v>41</v>
      </c>
      <c r="H10736" s="4">
        <v>45804.668703703697</v>
      </c>
      <c r="I10736" t="b">
        <v>1</v>
      </c>
      <c r="J10736" t="b">
        <v>0</v>
      </c>
      <c r="K10736" t="s">
        <v>24</v>
      </c>
      <c r="L10736" t="s">
        <v>22</v>
      </c>
      <c r="M10736">
        <v>132500</v>
      </c>
      <c r="O10736" t="s">
        <v>131</v>
      </c>
      <c r="P10736" t="s">
        <v>14042</v>
      </c>
    </row>
    <row r="10737" spans="1:16" x14ac:dyDescent="0.25">
      <c r="A10737" t="s">
        <v>0</v>
      </c>
      <c r="B10737" t="s">
        <v>14043</v>
      </c>
      <c r="C10737" t="s">
        <v>87</v>
      </c>
      <c r="D10737" t="s">
        <v>4090</v>
      </c>
      <c r="E10737" t="s">
        <v>20</v>
      </c>
      <c r="F10737" t="b">
        <v>0</v>
      </c>
      <c r="G10737" t="s">
        <v>30</v>
      </c>
      <c r="H10737" s="4">
        <v>45804.709224537037</v>
      </c>
      <c r="I10737" t="b">
        <v>0</v>
      </c>
      <c r="J10737" t="b">
        <v>1</v>
      </c>
      <c r="K10737" t="s">
        <v>24</v>
      </c>
      <c r="L10737" t="s">
        <v>22</v>
      </c>
      <c r="M10737">
        <v>80080</v>
      </c>
      <c r="O10737" t="s">
        <v>14044</v>
      </c>
      <c r="P10737" t="s">
        <v>1942</v>
      </c>
    </row>
    <row r="10738" spans="1:16" x14ac:dyDescent="0.25">
      <c r="A10738" t="s">
        <v>40</v>
      </c>
      <c r="B10738" t="s">
        <v>3505</v>
      </c>
      <c r="C10738" t="s">
        <v>322</v>
      </c>
      <c r="D10738" t="s">
        <v>3600</v>
      </c>
      <c r="E10738" t="s">
        <v>51</v>
      </c>
      <c r="F10738" t="b">
        <v>0</v>
      </c>
      <c r="G10738" t="s">
        <v>27</v>
      </c>
      <c r="H10738" s="4">
        <v>45804.709803240738</v>
      </c>
      <c r="I10738" t="b">
        <v>1</v>
      </c>
      <c r="J10738" t="b">
        <v>0</v>
      </c>
      <c r="K10738" t="s">
        <v>24</v>
      </c>
      <c r="L10738" t="s">
        <v>36</v>
      </c>
      <c r="N10738">
        <v>70</v>
      </c>
      <c r="O10738" t="s">
        <v>14045</v>
      </c>
    </row>
    <row r="10739" spans="1:16" x14ac:dyDescent="0.25">
      <c r="A10739" t="s">
        <v>40</v>
      </c>
      <c r="B10739" t="s">
        <v>40</v>
      </c>
      <c r="C10739" t="s">
        <v>245</v>
      </c>
      <c r="D10739" t="s">
        <v>3973</v>
      </c>
      <c r="E10739" t="s">
        <v>631</v>
      </c>
      <c r="F10739" t="b">
        <v>0</v>
      </c>
      <c r="G10739" t="s">
        <v>27</v>
      </c>
      <c r="H10739" s="4">
        <v>45804.710011574083</v>
      </c>
      <c r="I10739" t="b">
        <v>0</v>
      </c>
      <c r="J10739" t="b">
        <v>1</v>
      </c>
      <c r="K10739" t="s">
        <v>24</v>
      </c>
      <c r="L10739" t="s">
        <v>36</v>
      </c>
      <c r="N10739">
        <v>58.680000305175781</v>
      </c>
      <c r="O10739" t="s">
        <v>59</v>
      </c>
      <c r="P10739" t="s">
        <v>13502</v>
      </c>
    </row>
    <row r="10740" spans="1:16" x14ac:dyDescent="0.25">
      <c r="A10740" t="s">
        <v>2</v>
      </c>
      <c r="B10740" t="s">
        <v>129</v>
      </c>
      <c r="C10740" t="s">
        <v>12175</v>
      </c>
      <c r="D10740" t="s">
        <v>3973</v>
      </c>
      <c r="E10740" t="s">
        <v>20</v>
      </c>
      <c r="F10740" t="b">
        <v>0</v>
      </c>
      <c r="G10740" t="s">
        <v>35</v>
      </c>
      <c r="H10740" s="4">
        <v>45804.710648148153</v>
      </c>
      <c r="I10740" t="b">
        <v>0</v>
      </c>
      <c r="J10740" t="b">
        <v>0</v>
      </c>
      <c r="K10740" t="s">
        <v>24</v>
      </c>
      <c r="L10740" t="s">
        <v>22</v>
      </c>
      <c r="M10740">
        <v>112500</v>
      </c>
      <c r="O10740" t="s">
        <v>1422</v>
      </c>
      <c r="P10740" t="s">
        <v>2103</v>
      </c>
    </row>
    <row r="10741" spans="1:16" x14ac:dyDescent="0.25">
      <c r="A10741" t="s">
        <v>0</v>
      </c>
      <c r="B10741" t="s">
        <v>343</v>
      </c>
      <c r="C10741" t="s">
        <v>633</v>
      </c>
      <c r="D10741" t="s">
        <v>3828</v>
      </c>
      <c r="E10741" t="s">
        <v>20</v>
      </c>
      <c r="F10741" t="b">
        <v>0</v>
      </c>
      <c r="G10741" t="s">
        <v>27</v>
      </c>
      <c r="H10741" s="4">
        <v>45804.750127314823</v>
      </c>
      <c r="I10741" t="b">
        <v>1</v>
      </c>
      <c r="J10741" t="b">
        <v>1</v>
      </c>
      <c r="K10741" t="s">
        <v>24</v>
      </c>
      <c r="L10741" t="s">
        <v>22</v>
      </c>
      <c r="M10741">
        <v>84234</v>
      </c>
      <c r="O10741" t="s">
        <v>14046</v>
      </c>
    </row>
    <row r="10742" spans="1:16" x14ac:dyDescent="0.25">
      <c r="A10742" t="s">
        <v>139</v>
      </c>
      <c r="B10742" t="s">
        <v>14047</v>
      </c>
      <c r="C10742" t="s">
        <v>2399</v>
      </c>
      <c r="D10742" t="s">
        <v>2208</v>
      </c>
      <c r="E10742" t="s">
        <v>20</v>
      </c>
      <c r="F10742" t="b">
        <v>0</v>
      </c>
      <c r="G10742" t="s">
        <v>30</v>
      </c>
      <c r="H10742" s="4">
        <v>45804.750879629632</v>
      </c>
      <c r="I10742" t="b">
        <v>0</v>
      </c>
      <c r="J10742" t="b">
        <v>1</v>
      </c>
      <c r="K10742" t="s">
        <v>24</v>
      </c>
      <c r="L10742" t="s">
        <v>22</v>
      </c>
      <c r="M10742">
        <v>105000</v>
      </c>
      <c r="O10742" t="s">
        <v>14048</v>
      </c>
      <c r="P10742" t="s">
        <v>14049</v>
      </c>
    </row>
    <row r="10743" spans="1:16" x14ac:dyDescent="0.25">
      <c r="A10743" t="s">
        <v>2</v>
      </c>
      <c r="B10743" t="s">
        <v>14050</v>
      </c>
      <c r="C10743" t="s">
        <v>1038</v>
      </c>
      <c r="D10743" t="s">
        <v>3973</v>
      </c>
      <c r="E10743" t="s">
        <v>20</v>
      </c>
      <c r="F10743" t="b">
        <v>0</v>
      </c>
      <c r="G10743" t="s">
        <v>41</v>
      </c>
      <c r="H10743" s="4">
        <v>45804.751863425918</v>
      </c>
      <c r="I10743" t="b">
        <v>0</v>
      </c>
      <c r="J10743" t="b">
        <v>0</v>
      </c>
      <c r="K10743" t="s">
        <v>24</v>
      </c>
      <c r="L10743" t="s">
        <v>22</v>
      </c>
      <c r="M10743">
        <v>100000</v>
      </c>
      <c r="O10743" t="s">
        <v>14051</v>
      </c>
      <c r="P10743" t="s">
        <v>14052</v>
      </c>
    </row>
    <row r="10744" spans="1:16" x14ac:dyDescent="0.25">
      <c r="A10744" t="s">
        <v>28</v>
      </c>
      <c r="B10744" t="s">
        <v>13296</v>
      </c>
      <c r="C10744" t="s">
        <v>39</v>
      </c>
      <c r="D10744" t="s">
        <v>3973</v>
      </c>
      <c r="E10744" t="s">
        <v>20</v>
      </c>
      <c r="F10744" t="b">
        <v>1</v>
      </c>
      <c r="G10744" t="s">
        <v>625</v>
      </c>
      <c r="H10744" s="4">
        <v>45804.778715277767</v>
      </c>
      <c r="I10744" t="b">
        <v>0</v>
      </c>
      <c r="J10744" t="b">
        <v>0</v>
      </c>
      <c r="K10744" t="s">
        <v>625</v>
      </c>
      <c r="L10744" t="s">
        <v>36</v>
      </c>
      <c r="N10744">
        <v>50</v>
      </c>
      <c r="O10744" t="s">
        <v>7413</v>
      </c>
      <c r="P10744" t="s">
        <v>14053</v>
      </c>
    </row>
    <row r="10745" spans="1:16" x14ac:dyDescent="0.25">
      <c r="A10745" t="s">
        <v>0</v>
      </c>
      <c r="B10745" t="s">
        <v>14054</v>
      </c>
      <c r="C10745" t="s">
        <v>1270</v>
      </c>
      <c r="D10745" t="s">
        <v>3828</v>
      </c>
      <c r="E10745" t="s">
        <v>51</v>
      </c>
      <c r="F10745" t="b">
        <v>0</v>
      </c>
      <c r="G10745" t="s">
        <v>23</v>
      </c>
      <c r="H10745" s="4">
        <v>45804.788310185177</v>
      </c>
      <c r="I10745" t="b">
        <v>0</v>
      </c>
      <c r="J10745" t="b">
        <v>0</v>
      </c>
      <c r="K10745" t="s">
        <v>24</v>
      </c>
      <c r="L10745" t="s">
        <v>36</v>
      </c>
      <c r="N10745">
        <v>23.5</v>
      </c>
      <c r="O10745" t="s">
        <v>14055</v>
      </c>
      <c r="P10745" t="s">
        <v>1053</v>
      </c>
    </row>
    <row r="10746" spans="1:16" x14ac:dyDescent="0.25">
      <c r="A10746" t="s">
        <v>0</v>
      </c>
      <c r="B10746" t="s">
        <v>14056</v>
      </c>
      <c r="C10746" t="s">
        <v>167</v>
      </c>
      <c r="D10746" t="s">
        <v>3828</v>
      </c>
      <c r="E10746" t="s">
        <v>219</v>
      </c>
      <c r="F10746" t="b">
        <v>0</v>
      </c>
      <c r="G10746" t="s">
        <v>35</v>
      </c>
      <c r="H10746" s="4">
        <v>45804.792245370372</v>
      </c>
      <c r="I10746" t="b">
        <v>0</v>
      </c>
      <c r="J10746" t="b">
        <v>1</v>
      </c>
      <c r="K10746" t="s">
        <v>24</v>
      </c>
      <c r="L10746" t="s">
        <v>22</v>
      </c>
      <c r="M10746">
        <v>78303.5</v>
      </c>
      <c r="O10746" t="s">
        <v>14057</v>
      </c>
      <c r="P10746" t="s">
        <v>14058</v>
      </c>
    </row>
    <row r="10747" spans="1:16" x14ac:dyDescent="0.25">
      <c r="A10747" t="s">
        <v>40</v>
      </c>
      <c r="B10747" t="s">
        <v>40</v>
      </c>
      <c r="C10747" t="s">
        <v>2545</v>
      </c>
      <c r="D10747" t="s">
        <v>3828</v>
      </c>
      <c r="E10747" t="s">
        <v>20</v>
      </c>
      <c r="F10747" t="b">
        <v>0</v>
      </c>
      <c r="G10747" t="s">
        <v>30</v>
      </c>
      <c r="H10747" s="4">
        <v>45804.835833333331</v>
      </c>
      <c r="I10747" t="b">
        <v>1</v>
      </c>
      <c r="J10747" t="b">
        <v>1</v>
      </c>
      <c r="K10747" t="s">
        <v>24</v>
      </c>
      <c r="L10747" t="s">
        <v>22</v>
      </c>
      <c r="M10747">
        <v>115162.5</v>
      </c>
      <c r="O10747" t="s">
        <v>14059</v>
      </c>
      <c r="P10747" t="s">
        <v>14060</v>
      </c>
    </row>
    <row r="10748" spans="1:16" x14ac:dyDescent="0.25">
      <c r="A10748" t="s">
        <v>89</v>
      </c>
      <c r="B10748" t="s">
        <v>14061</v>
      </c>
      <c r="C10748" t="s">
        <v>39</v>
      </c>
      <c r="D10748" t="s">
        <v>7434</v>
      </c>
      <c r="E10748" t="s">
        <v>20</v>
      </c>
      <c r="F10748" t="b">
        <v>1</v>
      </c>
      <c r="G10748" t="s">
        <v>14062</v>
      </c>
      <c r="H10748" s="4">
        <v>45804.844502314823</v>
      </c>
      <c r="I10748" t="b">
        <v>1</v>
      </c>
      <c r="J10748" t="b">
        <v>0</v>
      </c>
      <c r="K10748" t="s">
        <v>14062</v>
      </c>
      <c r="L10748" t="s">
        <v>22</v>
      </c>
      <c r="M10748">
        <v>47500</v>
      </c>
      <c r="O10748" t="s">
        <v>4066</v>
      </c>
      <c r="P10748" t="s">
        <v>3032</v>
      </c>
    </row>
    <row r="10749" spans="1:16" x14ac:dyDescent="0.25">
      <c r="A10749" t="s">
        <v>2</v>
      </c>
      <c r="B10749" t="s">
        <v>14063</v>
      </c>
      <c r="C10749" t="s">
        <v>617</v>
      </c>
      <c r="D10749" t="s">
        <v>3828</v>
      </c>
      <c r="E10749" t="s">
        <v>20</v>
      </c>
      <c r="F10749" t="b">
        <v>0</v>
      </c>
      <c r="G10749" t="s">
        <v>27</v>
      </c>
      <c r="H10749" s="4">
        <v>45804.876064814824</v>
      </c>
      <c r="I10749" t="b">
        <v>0</v>
      </c>
      <c r="J10749" t="b">
        <v>1</v>
      </c>
      <c r="K10749" t="s">
        <v>24</v>
      </c>
      <c r="L10749" t="s">
        <v>22</v>
      </c>
      <c r="M10749">
        <v>105180</v>
      </c>
      <c r="O10749" t="s">
        <v>14064</v>
      </c>
      <c r="P10749" t="s">
        <v>14065</v>
      </c>
    </row>
    <row r="10750" spans="1:16" x14ac:dyDescent="0.25">
      <c r="A10750" t="s">
        <v>2</v>
      </c>
      <c r="B10750" t="s">
        <v>14066</v>
      </c>
      <c r="C10750" t="s">
        <v>977</v>
      </c>
      <c r="D10750" t="s">
        <v>3600</v>
      </c>
      <c r="E10750" t="s">
        <v>51</v>
      </c>
      <c r="F10750" t="b">
        <v>0</v>
      </c>
      <c r="G10750" t="s">
        <v>30</v>
      </c>
      <c r="H10750" s="4">
        <v>45804.877708333333</v>
      </c>
      <c r="I10750" t="b">
        <v>0</v>
      </c>
      <c r="J10750" t="b">
        <v>0</v>
      </c>
      <c r="K10750" t="s">
        <v>24</v>
      </c>
      <c r="L10750" t="s">
        <v>36</v>
      </c>
      <c r="N10750">
        <v>55</v>
      </c>
      <c r="O10750" t="s">
        <v>14067</v>
      </c>
      <c r="P10750" t="s">
        <v>13972</v>
      </c>
    </row>
    <row r="10751" spans="1:16" x14ac:dyDescent="0.25">
      <c r="A10751" t="s">
        <v>40</v>
      </c>
      <c r="B10751" t="s">
        <v>14068</v>
      </c>
      <c r="C10751" t="s">
        <v>167</v>
      </c>
      <c r="D10751" t="s">
        <v>3600</v>
      </c>
      <c r="E10751" t="s">
        <v>51</v>
      </c>
      <c r="F10751" t="b">
        <v>0</v>
      </c>
      <c r="G10751" t="s">
        <v>23</v>
      </c>
      <c r="H10751" s="4">
        <v>45804.913634259261</v>
      </c>
      <c r="I10751" t="b">
        <v>0</v>
      </c>
      <c r="J10751" t="b">
        <v>0</v>
      </c>
      <c r="K10751" t="s">
        <v>24</v>
      </c>
      <c r="L10751" t="s">
        <v>36</v>
      </c>
      <c r="N10751">
        <v>62.5</v>
      </c>
      <c r="O10751" t="s">
        <v>14069</v>
      </c>
      <c r="P10751" t="s">
        <v>14070</v>
      </c>
    </row>
    <row r="10752" spans="1:16" x14ac:dyDescent="0.25">
      <c r="A10752" t="s">
        <v>1</v>
      </c>
      <c r="B10752" t="s">
        <v>14071</v>
      </c>
      <c r="C10752" t="s">
        <v>306</v>
      </c>
      <c r="D10752" t="s">
        <v>2208</v>
      </c>
      <c r="E10752" t="s">
        <v>51</v>
      </c>
      <c r="F10752" t="b">
        <v>0</v>
      </c>
      <c r="G10752" t="s">
        <v>27</v>
      </c>
      <c r="H10752" s="4">
        <v>45804.917731481481</v>
      </c>
      <c r="I10752" t="b">
        <v>0</v>
      </c>
      <c r="J10752" t="b">
        <v>0</v>
      </c>
      <c r="K10752" t="s">
        <v>24</v>
      </c>
      <c r="L10752" t="s">
        <v>36</v>
      </c>
      <c r="N10752">
        <v>67.5</v>
      </c>
      <c r="O10752" t="s">
        <v>2877</v>
      </c>
      <c r="P10752" t="s">
        <v>13496</v>
      </c>
    </row>
    <row r="10753" spans="1:16" x14ac:dyDescent="0.25">
      <c r="A10753" t="s">
        <v>40</v>
      </c>
      <c r="B10753" t="s">
        <v>40</v>
      </c>
      <c r="C10753" t="s">
        <v>1322</v>
      </c>
      <c r="D10753" t="s">
        <v>3973</v>
      </c>
      <c r="E10753" t="s">
        <v>20</v>
      </c>
      <c r="F10753" t="b">
        <v>0</v>
      </c>
      <c r="G10753" t="s">
        <v>23</v>
      </c>
      <c r="H10753" s="4">
        <v>45804.955231481479</v>
      </c>
      <c r="I10753" t="b">
        <v>1</v>
      </c>
      <c r="J10753" t="b">
        <v>0</v>
      </c>
      <c r="K10753" t="s">
        <v>24</v>
      </c>
      <c r="L10753" t="s">
        <v>22</v>
      </c>
      <c r="M10753">
        <v>142500</v>
      </c>
      <c r="O10753" t="s">
        <v>131</v>
      </c>
      <c r="P10753" t="s">
        <v>2004</v>
      </c>
    </row>
    <row r="10754" spans="1:16" x14ac:dyDescent="0.25">
      <c r="A10754" t="s">
        <v>0</v>
      </c>
      <c r="B10754" t="s">
        <v>731</v>
      </c>
      <c r="C10754" t="s">
        <v>179</v>
      </c>
      <c r="D10754" t="s">
        <v>3957</v>
      </c>
      <c r="E10754" t="s">
        <v>34</v>
      </c>
      <c r="F10754" t="b">
        <v>0</v>
      </c>
      <c r="G10754" t="s">
        <v>27</v>
      </c>
      <c r="H10754" s="4">
        <v>45804.958495370367</v>
      </c>
      <c r="I10754" t="b">
        <v>0</v>
      </c>
      <c r="J10754" t="b">
        <v>1</v>
      </c>
      <c r="K10754" t="s">
        <v>24</v>
      </c>
      <c r="L10754" t="s">
        <v>36</v>
      </c>
      <c r="N10754">
        <v>23.694999694824219</v>
      </c>
      <c r="O10754" t="s">
        <v>14072</v>
      </c>
      <c r="P10754" t="s">
        <v>119</v>
      </c>
    </row>
    <row r="10755" spans="1:16" x14ac:dyDescent="0.25">
      <c r="A10755" t="s">
        <v>40</v>
      </c>
      <c r="B10755" t="s">
        <v>40</v>
      </c>
      <c r="C10755" t="s">
        <v>196</v>
      </c>
      <c r="D10755" t="s">
        <v>4035</v>
      </c>
      <c r="E10755" t="s">
        <v>20</v>
      </c>
      <c r="F10755" t="b">
        <v>0</v>
      </c>
      <c r="G10755" t="s">
        <v>27</v>
      </c>
      <c r="H10755" s="4">
        <v>45805.001504629632</v>
      </c>
      <c r="I10755" t="b">
        <v>0</v>
      </c>
      <c r="J10755" t="b">
        <v>1</v>
      </c>
      <c r="K10755" t="s">
        <v>24</v>
      </c>
      <c r="L10755" t="s">
        <v>22</v>
      </c>
      <c r="M10755">
        <v>105000</v>
      </c>
      <c r="O10755" t="s">
        <v>3649</v>
      </c>
      <c r="P10755" t="s">
        <v>14073</v>
      </c>
    </row>
    <row r="10756" spans="1:16" x14ac:dyDescent="0.25">
      <c r="A10756" t="s">
        <v>2</v>
      </c>
      <c r="B10756" t="s">
        <v>14074</v>
      </c>
      <c r="C10756" t="s">
        <v>3269</v>
      </c>
      <c r="D10756" t="s">
        <v>5535</v>
      </c>
      <c r="E10756" t="s">
        <v>20</v>
      </c>
      <c r="F10756" t="b">
        <v>0</v>
      </c>
      <c r="G10756" t="s">
        <v>30</v>
      </c>
      <c r="H10756" s="4">
        <v>45805.002511574072</v>
      </c>
      <c r="I10756" t="b">
        <v>0</v>
      </c>
      <c r="J10756" t="b">
        <v>0</v>
      </c>
      <c r="K10756" t="s">
        <v>24</v>
      </c>
      <c r="L10756" t="s">
        <v>22</v>
      </c>
      <c r="M10756">
        <v>88582</v>
      </c>
      <c r="O10756" t="s">
        <v>1066</v>
      </c>
      <c r="P10756" t="s">
        <v>12592</v>
      </c>
    </row>
    <row r="10757" spans="1:16" x14ac:dyDescent="0.25">
      <c r="A10757" t="s">
        <v>25</v>
      </c>
      <c r="B10757" t="s">
        <v>25</v>
      </c>
      <c r="C10757" t="s">
        <v>180</v>
      </c>
      <c r="D10757" t="s">
        <v>5535</v>
      </c>
      <c r="E10757" t="s">
        <v>20</v>
      </c>
      <c r="F10757" t="b">
        <v>0</v>
      </c>
      <c r="G10757" t="s">
        <v>41</v>
      </c>
      <c r="H10757" s="4">
        <v>45805.250277777777</v>
      </c>
      <c r="I10757" t="b">
        <v>0</v>
      </c>
      <c r="J10757" t="b">
        <v>1</v>
      </c>
      <c r="K10757" t="s">
        <v>24</v>
      </c>
      <c r="L10757" t="s">
        <v>22</v>
      </c>
      <c r="M10757">
        <v>88582</v>
      </c>
      <c r="O10757" t="s">
        <v>8098</v>
      </c>
      <c r="P10757" t="s">
        <v>48</v>
      </c>
    </row>
    <row r="10758" spans="1:16" x14ac:dyDescent="0.25">
      <c r="A10758" t="s">
        <v>0</v>
      </c>
      <c r="B10758" t="s">
        <v>257</v>
      </c>
      <c r="C10758" t="s">
        <v>3882</v>
      </c>
      <c r="D10758" t="s">
        <v>3828</v>
      </c>
      <c r="E10758" t="s">
        <v>20</v>
      </c>
      <c r="F10758" t="b">
        <v>0</v>
      </c>
      <c r="G10758" t="s">
        <v>41</v>
      </c>
      <c r="H10758" s="4">
        <v>45805.250277777777</v>
      </c>
      <c r="I10758" t="b">
        <v>0</v>
      </c>
      <c r="J10758" t="b">
        <v>0</v>
      </c>
      <c r="K10758" t="s">
        <v>24</v>
      </c>
      <c r="L10758" t="s">
        <v>22</v>
      </c>
      <c r="M10758">
        <v>67000</v>
      </c>
      <c r="O10758" t="s">
        <v>13988</v>
      </c>
      <c r="P10758" t="s">
        <v>13989</v>
      </c>
    </row>
    <row r="10759" spans="1:16" x14ac:dyDescent="0.25">
      <c r="A10759" t="s">
        <v>25</v>
      </c>
      <c r="B10759" t="s">
        <v>25</v>
      </c>
      <c r="C10759" t="s">
        <v>2265</v>
      </c>
      <c r="D10759" t="s">
        <v>2208</v>
      </c>
      <c r="E10759" t="s">
        <v>20</v>
      </c>
      <c r="F10759" t="b">
        <v>0</v>
      </c>
      <c r="G10759" t="s">
        <v>41</v>
      </c>
      <c r="H10759" s="4">
        <v>45805.250277777777</v>
      </c>
      <c r="I10759" t="b">
        <v>0</v>
      </c>
      <c r="J10759" t="b">
        <v>0</v>
      </c>
      <c r="K10759" t="s">
        <v>24</v>
      </c>
      <c r="L10759" t="s">
        <v>22</v>
      </c>
      <c r="M10759">
        <v>83125</v>
      </c>
      <c r="O10759" t="s">
        <v>11916</v>
      </c>
      <c r="P10759" t="s">
        <v>3326</v>
      </c>
    </row>
    <row r="10760" spans="1:16" x14ac:dyDescent="0.25">
      <c r="A10760" t="s">
        <v>0</v>
      </c>
      <c r="B10760" t="s">
        <v>214</v>
      </c>
      <c r="C10760" t="s">
        <v>151</v>
      </c>
      <c r="D10760" t="s">
        <v>3973</v>
      </c>
      <c r="E10760" t="s">
        <v>20</v>
      </c>
      <c r="F10760" t="b">
        <v>0</v>
      </c>
      <c r="G10760" t="s">
        <v>30</v>
      </c>
      <c r="H10760" s="4">
        <v>45805.250451388893</v>
      </c>
      <c r="I10760" t="b">
        <v>1</v>
      </c>
      <c r="J10760" t="b">
        <v>0</v>
      </c>
      <c r="K10760" t="s">
        <v>24</v>
      </c>
      <c r="L10760" t="s">
        <v>22</v>
      </c>
      <c r="M10760">
        <v>60000</v>
      </c>
      <c r="O10760" t="s">
        <v>5435</v>
      </c>
      <c r="P10760" t="s">
        <v>14075</v>
      </c>
    </row>
    <row r="10761" spans="1:16" x14ac:dyDescent="0.25">
      <c r="A10761" t="s">
        <v>0</v>
      </c>
      <c r="B10761" t="s">
        <v>0</v>
      </c>
      <c r="C10761" t="s">
        <v>1226</v>
      </c>
      <c r="D10761" t="s">
        <v>3600</v>
      </c>
      <c r="E10761" t="s">
        <v>20</v>
      </c>
      <c r="F10761" t="b">
        <v>0</v>
      </c>
      <c r="G10761" t="s">
        <v>52</v>
      </c>
      <c r="H10761" s="4">
        <v>45805.250578703701</v>
      </c>
      <c r="I10761" t="b">
        <v>0</v>
      </c>
      <c r="J10761" t="b">
        <v>1</v>
      </c>
      <c r="K10761" t="s">
        <v>24</v>
      </c>
      <c r="L10761" t="s">
        <v>36</v>
      </c>
      <c r="N10761">
        <v>79</v>
      </c>
      <c r="O10761" t="s">
        <v>147</v>
      </c>
      <c r="P10761" t="s">
        <v>14076</v>
      </c>
    </row>
    <row r="10762" spans="1:16" x14ac:dyDescent="0.25">
      <c r="A10762" t="s">
        <v>1</v>
      </c>
      <c r="B10762" t="s">
        <v>14077</v>
      </c>
      <c r="C10762" t="s">
        <v>82</v>
      </c>
      <c r="D10762" t="s">
        <v>5915</v>
      </c>
      <c r="E10762" t="s">
        <v>20</v>
      </c>
      <c r="F10762" t="b">
        <v>0</v>
      </c>
      <c r="G10762" t="s">
        <v>27</v>
      </c>
      <c r="H10762" s="4">
        <v>45805.250648148147</v>
      </c>
      <c r="I10762" t="b">
        <v>0</v>
      </c>
      <c r="J10762" t="b">
        <v>1</v>
      </c>
      <c r="K10762" t="s">
        <v>24</v>
      </c>
      <c r="L10762" t="s">
        <v>22</v>
      </c>
      <c r="M10762">
        <v>137500</v>
      </c>
      <c r="O10762" t="s">
        <v>3602</v>
      </c>
      <c r="P10762" t="s">
        <v>2124</v>
      </c>
    </row>
    <row r="10763" spans="1:16" x14ac:dyDescent="0.25">
      <c r="A10763" t="s">
        <v>1</v>
      </c>
      <c r="B10763" t="s">
        <v>10748</v>
      </c>
      <c r="C10763" t="s">
        <v>1325</v>
      </c>
      <c r="D10763" t="s">
        <v>11920</v>
      </c>
      <c r="E10763" t="s">
        <v>20</v>
      </c>
      <c r="F10763" t="b">
        <v>0</v>
      </c>
      <c r="G10763" t="s">
        <v>41</v>
      </c>
      <c r="H10763" s="4">
        <v>45805.250763888893</v>
      </c>
      <c r="I10763" t="b">
        <v>0</v>
      </c>
      <c r="J10763" t="b">
        <v>1</v>
      </c>
      <c r="K10763" t="s">
        <v>24</v>
      </c>
      <c r="L10763" t="s">
        <v>22</v>
      </c>
      <c r="M10763">
        <v>140450</v>
      </c>
      <c r="O10763" t="s">
        <v>2057</v>
      </c>
      <c r="P10763" t="s">
        <v>10749</v>
      </c>
    </row>
    <row r="10764" spans="1:16" x14ac:dyDescent="0.25">
      <c r="A10764" t="s">
        <v>89</v>
      </c>
      <c r="B10764" t="s">
        <v>14078</v>
      </c>
      <c r="C10764" t="s">
        <v>39</v>
      </c>
      <c r="D10764" t="s">
        <v>3828</v>
      </c>
      <c r="E10764" t="s">
        <v>20</v>
      </c>
      <c r="F10764" t="b">
        <v>1</v>
      </c>
      <c r="G10764" t="s">
        <v>41</v>
      </c>
      <c r="H10764" s="4">
        <v>45805.251585648148</v>
      </c>
      <c r="I10764" t="b">
        <v>0</v>
      </c>
      <c r="J10764" t="b">
        <v>1</v>
      </c>
      <c r="K10764" t="s">
        <v>24</v>
      </c>
      <c r="L10764" t="s">
        <v>22</v>
      </c>
      <c r="M10764">
        <v>187000</v>
      </c>
      <c r="O10764" t="s">
        <v>13435</v>
      </c>
      <c r="P10764" t="s">
        <v>14079</v>
      </c>
    </row>
    <row r="10765" spans="1:16" x14ac:dyDescent="0.25">
      <c r="A10765" t="s">
        <v>2</v>
      </c>
      <c r="B10765" t="s">
        <v>132</v>
      </c>
      <c r="C10765" t="s">
        <v>1593</v>
      </c>
      <c r="D10765" t="s">
        <v>5058</v>
      </c>
      <c r="E10765" t="s">
        <v>388</v>
      </c>
      <c r="F10765" t="b">
        <v>0</v>
      </c>
      <c r="G10765" t="s">
        <v>30</v>
      </c>
      <c r="H10765" s="4">
        <v>45805.252476851849</v>
      </c>
      <c r="I10765" t="b">
        <v>1</v>
      </c>
      <c r="J10765" t="b">
        <v>0</v>
      </c>
      <c r="K10765" t="s">
        <v>24</v>
      </c>
      <c r="L10765" t="s">
        <v>22</v>
      </c>
      <c r="M10765">
        <v>105500</v>
      </c>
      <c r="O10765" t="s">
        <v>14080</v>
      </c>
      <c r="P10765" t="s">
        <v>119</v>
      </c>
    </row>
    <row r="10766" spans="1:16" x14ac:dyDescent="0.25">
      <c r="A10766" t="s">
        <v>89</v>
      </c>
      <c r="B10766" t="s">
        <v>14081</v>
      </c>
      <c r="C10766" t="s">
        <v>571</v>
      </c>
      <c r="D10766" t="s">
        <v>3970</v>
      </c>
      <c r="E10766" t="s">
        <v>20</v>
      </c>
      <c r="F10766" t="b">
        <v>0</v>
      </c>
      <c r="G10766" t="s">
        <v>52</v>
      </c>
      <c r="H10766" s="4">
        <v>45805.252615740741</v>
      </c>
      <c r="I10766" t="b">
        <v>0</v>
      </c>
      <c r="J10766" t="b">
        <v>1</v>
      </c>
      <c r="K10766" t="s">
        <v>24</v>
      </c>
      <c r="L10766" t="s">
        <v>22</v>
      </c>
      <c r="M10766">
        <v>117500</v>
      </c>
      <c r="O10766" t="s">
        <v>470</v>
      </c>
      <c r="P10766" t="s">
        <v>14082</v>
      </c>
    </row>
    <row r="10767" spans="1:16" x14ac:dyDescent="0.25">
      <c r="A10767" t="s">
        <v>2</v>
      </c>
      <c r="B10767" t="s">
        <v>9486</v>
      </c>
      <c r="C10767" t="s">
        <v>4008</v>
      </c>
      <c r="D10767" t="s">
        <v>3957</v>
      </c>
      <c r="E10767" t="s">
        <v>20</v>
      </c>
      <c r="F10767" t="b">
        <v>0</v>
      </c>
      <c r="G10767" t="s">
        <v>1247</v>
      </c>
      <c r="H10767" s="4">
        <v>45805.264317129629</v>
      </c>
      <c r="I10767" t="b">
        <v>0</v>
      </c>
      <c r="J10767" t="b">
        <v>0</v>
      </c>
      <c r="K10767" t="s">
        <v>1247</v>
      </c>
      <c r="L10767" t="s">
        <v>36</v>
      </c>
      <c r="N10767">
        <v>24.819999694824219</v>
      </c>
      <c r="O10767" t="s">
        <v>9487</v>
      </c>
      <c r="P10767" t="s">
        <v>9488</v>
      </c>
    </row>
    <row r="10768" spans="1:16" x14ac:dyDescent="0.25">
      <c r="A10768" t="s">
        <v>0</v>
      </c>
      <c r="B10768" t="s">
        <v>13937</v>
      </c>
      <c r="C10768" t="s">
        <v>39</v>
      </c>
      <c r="D10768" t="s">
        <v>2208</v>
      </c>
      <c r="E10768" t="s">
        <v>20</v>
      </c>
      <c r="F10768" t="b">
        <v>1</v>
      </c>
      <c r="G10768" t="s">
        <v>2641</v>
      </c>
      <c r="H10768" s="4">
        <v>45805.27207175926</v>
      </c>
      <c r="I10768" t="b">
        <v>0</v>
      </c>
      <c r="J10768" t="b">
        <v>0</v>
      </c>
      <c r="K10768" t="s">
        <v>2641</v>
      </c>
      <c r="L10768" t="s">
        <v>36</v>
      </c>
      <c r="N10768">
        <v>55.985000610351563</v>
      </c>
      <c r="O10768" t="s">
        <v>8596</v>
      </c>
      <c r="P10768" t="s">
        <v>119</v>
      </c>
    </row>
    <row r="10769" spans="1:16" x14ac:dyDescent="0.25">
      <c r="A10769" t="s">
        <v>139</v>
      </c>
      <c r="B10769" t="s">
        <v>14083</v>
      </c>
      <c r="C10769" t="s">
        <v>14084</v>
      </c>
      <c r="D10769" t="s">
        <v>3973</v>
      </c>
      <c r="E10769" t="s">
        <v>20</v>
      </c>
      <c r="F10769" t="b">
        <v>0</v>
      </c>
      <c r="G10769" t="s">
        <v>14084</v>
      </c>
      <c r="H10769" s="4">
        <v>45805.288263888891</v>
      </c>
      <c r="I10769" t="b">
        <v>0</v>
      </c>
      <c r="J10769" t="b">
        <v>0</v>
      </c>
      <c r="L10769" t="s">
        <v>22</v>
      </c>
      <c r="M10769">
        <v>145500</v>
      </c>
      <c r="O10769" t="s">
        <v>212</v>
      </c>
      <c r="P10769" t="s">
        <v>493</v>
      </c>
    </row>
    <row r="10770" spans="1:16" x14ac:dyDescent="0.25">
      <c r="A10770" t="s">
        <v>139</v>
      </c>
      <c r="B10770" t="s">
        <v>14085</v>
      </c>
      <c r="C10770" t="s">
        <v>1669</v>
      </c>
      <c r="D10770" t="s">
        <v>3970</v>
      </c>
      <c r="E10770" t="s">
        <v>20</v>
      </c>
      <c r="F10770" t="b">
        <v>0</v>
      </c>
      <c r="G10770" t="s">
        <v>27</v>
      </c>
      <c r="H10770" s="4">
        <v>45805.292372685188</v>
      </c>
      <c r="I10770" t="b">
        <v>0</v>
      </c>
      <c r="J10770" t="b">
        <v>0</v>
      </c>
      <c r="K10770" t="s">
        <v>24</v>
      </c>
      <c r="L10770" t="s">
        <v>22</v>
      </c>
      <c r="M10770">
        <v>155000</v>
      </c>
      <c r="O10770" t="s">
        <v>14086</v>
      </c>
    </row>
    <row r="10771" spans="1:16" x14ac:dyDescent="0.25">
      <c r="A10771" t="s">
        <v>1</v>
      </c>
      <c r="B10771" t="s">
        <v>14087</v>
      </c>
      <c r="C10771" t="s">
        <v>39</v>
      </c>
      <c r="D10771" t="s">
        <v>112</v>
      </c>
      <c r="E10771" t="s">
        <v>51</v>
      </c>
      <c r="F10771" t="b">
        <v>1</v>
      </c>
      <c r="G10771" t="s">
        <v>41</v>
      </c>
      <c r="H10771" s="4">
        <v>45805.293252314812</v>
      </c>
      <c r="I10771" t="b">
        <v>0</v>
      </c>
      <c r="J10771" t="b">
        <v>0</v>
      </c>
      <c r="K10771" t="s">
        <v>24</v>
      </c>
      <c r="L10771" t="s">
        <v>36</v>
      </c>
      <c r="N10771">
        <v>22.5</v>
      </c>
      <c r="O10771" t="s">
        <v>112</v>
      </c>
      <c r="P10771" t="s">
        <v>193</v>
      </c>
    </row>
    <row r="10772" spans="1:16" x14ac:dyDescent="0.25">
      <c r="A10772" t="s">
        <v>2</v>
      </c>
      <c r="B10772" t="s">
        <v>170</v>
      </c>
      <c r="C10772" t="s">
        <v>114</v>
      </c>
      <c r="D10772" t="s">
        <v>3957</v>
      </c>
      <c r="E10772" t="s">
        <v>20</v>
      </c>
      <c r="F10772" t="b">
        <v>0</v>
      </c>
      <c r="G10772" t="s">
        <v>27</v>
      </c>
      <c r="H10772" s="4">
        <v>45805.334456018521</v>
      </c>
      <c r="I10772" t="b">
        <v>1</v>
      </c>
      <c r="J10772" t="b">
        <v>0</v>
      </c>
      <c r="K10772" t="s">
        <v>24</v>
      </c>
      <c r="L10772" t="s">
        <v>36</v>
      </c>
      <c r="N10772">
        <v>61.159996032714837</v>
      </c>
      <c r="O10772" t="s">
        <v>3458</v>
      </c>
      <c r="P10772" t="s">
        <v>1314</v>
      </c>
    </row>
    <row r="10773" spans="1:16" x14ac:dyDescent="0.25">
      <c r="A10773" t="s">
        <v>139</v>
      </c>
      <c r="B10773" t="s">
        <v>9363</v>
      </c>
      <c r="C10773" t="s">
        <v>9364</v>
      </c>
      <c r="D10773" t="s">
        <v>9365</v>
      </c>
      <c r="E10773" t="s">
        <v>631</v>
      </c>
      <c r="F10773" t="b">
        <v>0</v>
      </c>
      <c r="G10773" t="s">
        <v>820</v>
      </c>
      <c r="H10773" s="4">
        <v>45805.341273148151</v>
      </c>
      <c r="I10773" t="b">
        <v>0</v>
      </c>
      <c r="J10773" t="b">
        <v>0</v>
      </c>
      <c r="K10773" t="s">
        <v>820</v>
      </c>
      <c r="L10773" t="s">
        <v>22</v>
      </c>
      <c r="M10773">
        <v>103000</v>
      </c>
      <c r="O10773" t="s">
        <v>341</v>
      </c>
      <c r="P10773" t="s">
        <v>9366</v>
      </c>
    </row>
    <row r="10774" spans="1:16" x14ac:dyDescent="0.25">
      <c r="A10774" t="s">
        <v>2</v>
      </c>
      <c r="B10774" t="s">
        <v>14088</v>
      </c>
      <c r="C10774" t="s">
        <v>322</v>
      </c>
      <c r="D10774" t="s">
        <v>3970</v>
      </c>
      <c r="E10774" t="s">
        <v>20</v>
      </c>
      <c r="F10774" t="b">
        <v>0</v>
      </c>
      <c r="G10774" t="s">
        <v>27</v>
      </c>
      <c r="H10774" s="4">
        <v>45805.459386574083</v>
      </c>
      <c r="I10774" t="b">
        <v>0</v>
      </c>
      <c r="J10774" t="b">
        <v>1</v>
      </c>
      <c r="K10774" t="s">
        <v>24</v>
      </c>
      <c r="L10774" t="s">
        <v>22</v>
      </c>
      <c r="M10774">
        <v>188000</v>
      </c>
      <c r="O10774" t="s">
        <v>405</v>
      </c>
      <c r="P10774" t="s">
        <v>14089</v>
      </c>
    </row>
    <row r="10775" spans="1:16" x14ac:dyDescent="0.25">
      <c r="A10775" t="s">
        <v>2</v>
      </c>
      <c r="B10775" t="s">
        <v>553</v>
      </c>
      <c r="C10775" t="s">
        <v>134</v>
      </c>
      <c r="D10775" t="s">
        <v>3973</v>
      </c>
      <c r="E10775" t="s">
        <v>20</v>
      </c>
      <c r="F10775" t="b">
        <v>0</v>
      </c>
      <c r="G10775" t="s">
        <v>27</v>
      </c>
      <c r="H10775" s="4">
        <v>45805.459618055553</v>
      </c>
      <c r="I10775" t="b">
        <v>0</v>
      </c>
      <c r="J10775" t="b">
        <v>1</v>
      </c>
      <c r="K10775" t="s">
        <v>24</v>
      </c>
      <c r="L10775" t="s">
        <v>22</v>
      </c>
      <c r="M10775">
        <v>142500</v>
      </c>
      <c r="O10775" t="s">
        <v>341</v>
      </c>
      <c r="P10775" t="s">
        <v>566</v>
      </c>
    </row>
    <row r="10776" spans="1:16" x14ac:dyDescent="0.25">
      <c r="A10776" t="s">
        <v>2</v>
      </c>
      <c r="B10776" t="s">
        <v>14090</v>
      </c>
      <c r="C10776" t="s">
        <v>39</v>
      </c>
      <c r="D10776" t="s">
        <v>112</v>
      </c>
      <c r="E10776" t="s">
        <v>51</v>
      </c>
      <c r="F10776" t="b">
        <v>1</v>
      </c>
      <c r="G10776" t="s">
        <v>41</v>
      </c>
      <c r="H10776" s="4">
        <v>45805.459849537037</v>
      </c>
      <c r="I10776" t="b">
        <v>1</v>
      </c>
      <c r="J10776" t="b">
        <v>0</v>
      </c>
      <c r="K10776" t="s">
        <v>24</v>
      </c>
      <c r="L10776" t="s">
        <v>36</v>
      </c>
      <c r="N10776">
        <v>15</v>
      </c>
      <c r="O10776" t="s">
        <v>112</v>
      </c>
    </row>
    <row r="10777" spans="1:16" x14ac:dyDescent="0.25">
      <c r="A10777" t="s">
        <v>0</v>
      </c>
      <c r="B10777" t="s">
        <v>1934</v>
      </c>
      <c r="C10777" t="s">
        <v>39</v>
      </c>
      <c r="D10777" t="s">
        <v>3828</v>
      </c>
      <c r="E10777" t="s">
        <v>20</v>
      </c>
      <c r="F10777" t="b">
        <v>1</v>
      </c>
      <c r="G10777" t="s">
        <v>1247</v>
      </c>
      <c r="H10777" s="4">
        <v>45805.472395833327</v>
      </c>
      <c r="I10777" t="b">
        <v>0</v>
      </c>
      <c r="J10777" t="b">
        <v>0</v>
      </c>
      <c r="K10777" t="s">
        <v>1247</v>
      </c>
      <c r="L10777" t="s">
        <v>22</v>
      </c>
      <c r="M10777">
        <v>38500</v>
      </c>
      <c r="O10777" t="s">
        <v>5660</v>
      </c>
      <c r="P10777" t="s">
        <v>5661</v>
      </c>
    </row>
    <row r="10778" spans="1:16" x14ac:dyDescent="0.25">
      <c r="A10778" t="s">
        <v>89</v>
      </c>
      <c r="B10778" t="s">
        <v>14091</v>
      </c>
      <c r="C10778" t="s">
        <v>24</v>
      </c>
      <c r="D10778" t="s">
        <v>4035</v>
      </c>
      <c r="E10778" t="s">
        <v>20</v>
      </c>
      <c r="F10778" t="b">
        <v>0</v>
      </c>
      <c r="G10778" t="s">
        <v>27</v>
      </c>
      <c r="H10778" s="4">
        <v>45805.501111111109</v>
      </c>
      <c r="I10778" t="b">
        <v>0</v>
      </c>
      <c r="J10778" t="b">
        <v>1</v>
      </c>
      <c r="K10778" t="s">
        <v>24</v>
      </c>
      <c r="L10778" t="s">
        <v>22</v>
      </c>
      <c r="M10778">
        <v>160500</v>
      </c>
      <c r="O10778" t="s">
        <v>1883</v>
      </c>
      <c r="P10778" t="s">
        <v>3647</v>
      </c>
    </row>
    <row r="10779" spans="1:16" x14ac:dyDescent="0.25">
      <c r="A10779" t="s">
        <v>89</v>
      </c>
      <c r="B10779" t="s">
        <v>14092</v>
      </c>
      <c r="C10779" t="s">
        <v>188</v>
      </c>
      <c r="D10779" t="s">
        <v>3973</v>
      </c>
      <c r="E10779" t="s">
        <v>20</v>
      </c>
      <c r="F10779" t="b">
        <v>0</v>
      </c>
      <c r="G10779" t="s">
        <v>27</v>
      </c>
      <c r="H10779" s="4">
        <v>45805.501377314817</v>
      </c>
      <c r="I10779" t="b">
        <v>0</v>
      </c>
      <c r="J10779" t="b">
        <v>1</v>
      </c>
      <c r="K10779" t="s">
        <v>24</v>
      </c>
      <c r="L10779" t="s">
        <v>22</v>
      </c>
      <c r="M10779">
        <v>137500</v>
      </c>
      <c r="O10779" t="s">
        <v>2467</v>
      </c>
      <c r="P10779" t="s">
        <v>14093</v>
      </c>
    </row>
    <row r="10780" spans="1:16" x14ac:dyDescent="0.25">
      <c r="A10780" t="s">
        <v>2</v>
      </c>
      <c r="B10780" t="s">
        <v>14094</v>
      </c>
      <c r="C10780" t="s">
        <v>427</v>
      </c>
      <c r="D10780" t="s">
        <v>3828</v>
      </c>
      <c r="E10780" t="s">
        <v>20</v>
      </c>
      <c r="F10780" t="b">
        <v>0</v>
      </c>
      <c r="G10780" t="s">
        <v>27</v>
      </c>
      <c r="H10780" s="4">
        <v>45805.54283564815</v>
      </c>
      <c r="I10780" t="b">
        <v>1</v>
      </c>
      <c r="J10780" t="b">
        <v>0</v>
      </c>
      <c r="K10780" t="s">
        <v>24</v>
      </c>
      <c r="L10780" t="s">
        <v>36</v>
      </c>
      <c r="N10780">
        <v>52.5</v>
      </c>
      <c r="O10780" t="s">
        <v>14095</v>
      </c>
      <c r="P10780" t="s">
        <v>14096</v>
      </c>
    </row>
    <row r="10781" spans="1:16" x14ac:dyDescent="0.25">
      <c r="A10781" t="s">
        <v>28</v>
      </c>
      <c r="B10781" t="s">
        <v>3071</v>
      </c>
      <c r="C10781" t="s">
        <v>82</v>
      </c>
      <c r="D10781" t="s">
        <v>3973</v>
      </c>
      <c r="E10781" t="s">
        <v>20</v>
      </c>
      <c r="F10781" t="b">
        <v>0</v>
      </c>
      <c r="G10781" t="s">
        <v>41</v>
      </c>
      <c r="H10781" s="4">
        <v>45805.543483796297</v>
      </c>
      <c r="I10781" t="b">
        <v>0</v>
      </c>
      <c r="J10781" t="b">
        <v>1</v>
      </c>
      <c r="K10781" t="s">
        <v>24</v>
      </c>
      <c r="L10781" t="s">
        <v>22</v>
      </c>
      <c r="M10781">
        <v>150000</v>
      </c>
      <c r="O10781" t="s">
        <v>14097</v>
      </c>
      <c r="P10781" t="s">
        <v>14098</v>
      </c>
    </row>
    <row r="10782" spans="1:16" x14ac:dyDescent="0.25">
      <c r="A10782" t="s">
        <v>0</v>
      </c>
      <c r="B10782" t="s">
        <v>14099</v>
      </c>
      <c r="C10782" t="s">
        <v>1845</v>
      </c>
      <c r="D10782" t="s">
        <v>3973</v>
      </c>
      <c r="E10782" t="s">
        <v>51</v>
      </c>
      <c r="F10782" t="b">
        <v>0</v>
      </c>
      <c r="G10782" t="s">
        <v>27</v>
      </c>
      <c r="H10782" s="4">
        <v>45805.625173611108</v>
      </c>
      <c r="I10782" t="b">
        <v>0</v>
      </c>
      <c r="J10782" t="b">
        <v>1</v>
      </c>
      <c r="K10782" t="s">
        <v>24</v>
      </c>
      <c r="L10782" t="s">
        <v>36</v>
      </c>
      <c r="N10782">
        <v>31.184999465942379</v>
      </c>
      <c r="O10782" t="s">
        <v>144</v>
      </c>
      <c r="P10782" t="s">
        <v>14100</v>
      </c>
    </row>
    <row r="10783" spans="1:16" x14ac:dyDescent="0.25">
      <c r="A10783" t="s">
        <v>191</v>
      </c>
      <c r="B10783" t="s">
        <v>14101</v>
      </c>
      <c r="C10783" t="s">
        <v>12522</v>
      </c>
      <c r="D10783" t="s">
        <v>3828</v>
      </c>
      <c r="E10783" t="s">
        <v>20</v>
      </c>
      <c r="F10783" t="b">
        <v>0</v>
      </c>
      <c r="G10783" t="s">
        <v>30</v>
      </c>
      <c r="H10783" s="4">
        <v>45805.625902777778</v>
      </c>
      <c r="I10783" t="b">
        <v>0</v>
      </c>
      <c r="J10783" t="b">
        <v>1</v>
      </c>
      <c r="K10783" t="s">
        <v>24</v>
      </c>
      <c r="L10783" t="s">
        <v>36</v>
      </c>
      <c r="N10783">
        <v>87.5</v>
      </c>
      <c r="O10783" t="s">
        <v>14102</v>
      </c>
    </row>
    <row r="10784" spans="1:16" x14ac:dyDescent="0.25">
      <c r="A10784" t="s">
        <v>1</v>
      </c>
      <c r="B10784" t="s">
        <v>14103</v>
      </c>
      <c r="C10784" t="s">
        <v>24</v>
      </c>
      <c r="D10784" t="s">
        <v>4035</v>
      </c>
      <c r="E10784" t="s">
        <v>20</v>
      </c>
      <c r="F10784" t="b">
        <v>0</v>
      </c>
      <c r="G10784" t="s">
        <v>27</v>
      </c>
      <c r="H10784" s="4">
        <v>45805.626087962963</v>
      </c>
      <c r="I10784" t="b">
        <v>0</v>
      </c>
      <c r="J10784" t="b">
        <v>0</v>
      </c>
      <c r="K10784" t="s">
        <v>24</v>
      </c>
      <c r="L10784" t="s">
        <v>22</v>
      </c>
      <c r="M10784">
        <v>175999.5</v>
      </c>
      <c r="O10784" t="s">
        <v>14104</v>
      </c>
      <c r="P10784" t="s">
        <v>684</v>
      </c>
    </row>
    <row r="10785" spans="1:16" x14ac:dyDescent="0.25">
      <c r="A10785" t="s">
        <v>2</v>
      </c>
      <c r="B10785" t="s">
        <v>14105</v>
      </c>
      <c r="C10785" t="s">
        <v>175</v>
      </c>
      <c r="D10785" t="s">
        <v>4328</v>
      </c>
      <c r="E10785" t="s">
        <v>20</v>
      </c>
      <c r="F10785" t="b">
        <v>0</v>
      </c>
      <c r="G10785" t="s">
        <v>27</v>
      </c>
      <c r="H10785" s="4">
        <v>45805.626087962963</v>
      </c>
      <c r="I10785" t="b">
        <v>1</v>
      </c>
      <c r="J10785" t="b">
        <v>0</v>
      </c>
      <c r="K10785" t="s">
        <v>24</v>
      </c>
      <c r="L10785" t="s">
        <v>22</v>
      </c>
      <c r="M10785">
        <v>130000</v>
      </c>
      <c r="O10785" t="s">
        <v>14106</v>
      </c>
      <c r="P10785" t="s">
        <v>3102</v>
      </c>
    </row>
    <row r="10786" spans="1:16" x14ac:dyDescent="0.25">
      <c r="A10786" t="s">
        <v>2</v>
      </c>
      <c r="B10786" t="s">
        <v>506</v>
      </c>
      <c r="C10786" t="s">
        <v>2047</v>
      </c>
      <c r="D10786" t="s">
        <v>7853</v>
      </c>
      <c r="E10786" t="s">
        <v>20</v>
      </c>
      <c r="F10786" t="b">
        <v>0</v>
      </c>
      <c r="G10786" t="s">
        <v>27</v>
      </c>
      <c r="H10786" s="4">
        <v>45805.626203703701</v>
      </c>
      <c r="I10786" t="b">
        <v>0</v>
      </c>
      <c r="J10786" t="b">
        <v>0</v>
      </c>
      <c r="K10786" t="s">
        <v>24</v>
      </c>
      <c r="L10786" t="s">
        <v>22</v>
      </c>
      <c r="M10786">
        <v>85000</v>
      </c>
      <c r="O10786" t="s">
        <v>9136</v>
      </c>
      <c r="P10786" t="s">
        <v>756</v>
      </c>
    </row>
    <row r="10787" spans="1:16" x14ac:dyDescent="0.25">
      <c r="A10787" t="s">
        <v>2</v>
      </c>
      <c r="B10787" t="s">
        <v>2118</v>
      </c>
      <c r="C10787" t="s">
        <v>357</v>
      </c>
      <c r="D10787" t="s">
        <v>3828</v>
      </c>
      <c r="E10787" t="s">
        <v>51</v>
      </c>
      <c r="F10787" t="b">
        <v>0</v>
      </c>
      <c r="G10787" t="s">
        <v>41</v>
      </c>
      <c r="H10787" s="4">
        <v>45805.626655092587</v>
      </c>
      <c r="I10787" t="b">
        <v>1</v>
      </c>
      <c r="J10787" t="b">
        <v>0</v>
      </c>
      <c r="K10787" t="s">
        <v>24</v>
      </c>
      <c r="L10787" t="s">
        <v>36</v>
      </c>
      <c r="N10787">
        <v>62.5</v>
      </c>
      <c r="O10787" t="s">
        <v>14107</v>
      </c>
      <c r="P10787" t="s">
        <v>14108</v>
      </c>
    </row>
    <row r="10788" spans="1:16" x14ac:dyDescent="0.25">
      <c r="A10788" t="s">
        <v>1</v>
      </c>
      <c r="B10788" t="s">
        <v>9617</v>
      </c>
      <c r="C10788" t="s">
        <v>750</v>
      </c>
      <c r="D10788" t="s">
        <v>3973</v>
      </c>
      <c r="E10788" t="s">
        <v>51</v>
      </c>
      <c r="F10788" t="b">
        <v>0</v>
      </c>
      <c r="G10788" t="s">
        <v>35</v>
      </c>
      <c r="H10788" s="4">
        <v>45805.626944444448</v>
      </c>
      <c r="I10788" t="b">
        <v>1</v>
      </c>
      <c r="J10788" t="b">
        <v>0</v>
      </c>
      <c r="K10788" t="s">
        <v>24</v>
      </c>
      <c r="L10788" t="s">
        <v>22</v>
      </c>
      <c r="M10788">
        <v>112500</v>
      </c>
      <c r="O10788" t="s">
        <v>9618</v>
      </c>
      <c r="P10788" t="s">
        <v>9619</v>
      </c>
    </row>
    <row r="10789" spans="1:16" x14ac:dyDescent="0.25">
      <c r="A10789" t="s">
        <v>0</v>
      </c>
      <c r="B10789" t="s">
        <v>14109</v>
      </c>
      <c r="C10789" t="s">
        <v>158</v>
      </c>
      <c r="D10789" t="s">
        <v>4035</v>
      </c>
      <c r="E10789" t="s">
        <v>20</v>
      </c>
      <c r="F10789" t="b">
        <v>0</v>
      </c>
      <c r="G10789" t="s">
        <v>158</v>
      </c>
      <c r="H10789" s="4">
        <v>45805.629953703698</v>
      </c>
      <c r="I10789" t="b">
        <v>0</v>
      </c>
      <c r="J10789" t="b">
        <v>0</v>
      </c>
      <c r="K10789" t="s">
        <v>158</v>
      </c>
      <c r="L10789" t="s">
        <v>22</v>
      </c>
      <c r="M10789">
        <v>42399.5</v>
      </c>
      <c r="O10789" t="s">
        <v>3142</v>
      </c>
      <c r="P10789" t="s">
        <v>14110</v>
      </c>
    </row>
    <row r="10790" spans="1:16" x14ac:dyDescent="0.25">
      <c r="A10790" t="s">
        <v>2</v>
      </c>
      <c r="B10790" t="s">
        <v>382</v>
      </c>
      <c r="C10790" t="s">
        <v>118</v>
      </c>
      <c r="D10790" t="s">
        <v>4328</v>
      </c>
      <c r="E10790" t="s">
        <v>51</v>
      </c>
      <c r="F10790" t="b">
        <v>0</v>
      </c>
      <c r="G10790" t="s">
        <v>27</v>
      </c>
      <c r="H10790" s="4">
        <v>45805.667696759258</v>
      </c>
      <c r="I10790" t="b">
        <v>1</v>
      </c>
      <c r="J10790" t="b">
        <v>0</v>
      </c>
      <c r="K10790" t="s">
        <v>24</v>
      </c>
      <c r="L10790" t="s">
        <v>36</v>
      </c>
      <c r="N10790">
        <v>45</v>
      </c>
      <c r="O10790" t="s">
        <v>14111</v>
      </c>
      <c r="P10790" t="s">
        <v>14112</v>
      </c>
    </row>
    <row r="10791" spans="1:16" x14ac:dyDescent="0.25">
      <c r="A10791" t="s">
        <v>89</v>
      </c>
      <c r="B10791" t="s">
        <v>14113</v>
      </c>
      <c r="C10791" t="s">
        <v>322</v>
      </c>
      <c r="D10791" t="s">
        <v>3973</v>
      </c>
      <c r="E10791" t="s">
        <v>20</v>
      </c>
      <c r="F10791" t="b">
        <v>0</v>
      </c>
      <c r="G10791" t="s">
        <v>27</v>
      </c>
      <c r="H10791" s="4">
        <v>45805.667754629627</v>
      </c>
      <c r="I10791" t="b">
        <v>0</v>
      </c>
      <c r="J10791" t="b">
        <v>0</v>
      </c>
      <c r="K10791" t="s">
        <v>24</v>
      </c>
      <c r="L10791" t="s">
        <v>22</v>
      </c>
      <c r="M10791">
        <v>215000</v>
      </c>
      <c r="O10791" t="s">
        <v>323</v>
      </c>
      <c r="P10791" t="s">
        <v>14114</v>
      </c>
    </row>
    <row r="10792" spans="1:16" x14ac:dyDescent="0.25">
      <c r="A10792" t="s">
        <v>2</v>
      </c>
      <c r="B10792" t="s">
        <v>14115</v>
      </c>
      <c r="C10792" t="s">
        <v>322</v>
      </c>
      <c r="D10792" t="s">
        <v>4178</v>
      </c>
      <c r="E10792" t="s">
        <v>20</v>
      </c>
      <c r="F10792" t="b">
        <v>0</v>
      </c>
      <c r="G10792" t="s">
        <v>27</v>
      </c>
      <c r="H10792" s="4">
        <v>45805.66783564815</v>
      </c>
      <c r="I10792" t="b">
        <v>0</v>
      </c>
      <c r="J10792" t="b">
        <v>0</v>
      </c>
      <c r="K10792" t="s">
        <v>24</v>
      </c>
      <c r="L10792" t="s">
        <v>36</v>
      </c>
      <c r="N10792">
        <v>15</v>
      </c>
      <c r="O10792" t="s">
        <v>14116</v>
      </c>
      <c r="P10792" t="s">
        <v>14117</v>
      </c>
    </row>
    <row r="10793" spans="1:16" x14ac:dyDescent="0.25">
      <c r="A10793" t="s">
        <v>40</v>
      </c>
      <c r="B10793" t="s">
        <v>886</v>
      </c>
      <c r="C10793" t="s">
        <v>142</v>
      </c>
      <c r="D10793" t="s">
        <v>3828</v>
      </c>
      <c r="E10793" t="s">
        <v>20</v>
      </c>
      <c r="F10793" t="b">
        <v>0</v>
      </c>
      <c r="G10793" t="s">
        <v>41</v>
      </c>
      <c r="H10793" s="4">
        <v>45805.668252314812</v>
      </c>
      <c r="I10793" t="b">
        <v>0</v>
      </c>
      <c r="J10793" t="b">
        <v>1</v>
      </c>
      <c r="K10793" t="s">
        <v>24</v>
      </c>
      <c r="L10793" t="s">
        <v>22</v>
      </c>
      <c r="M10793">
        <v>139500</v>
      </c>
      <c r="O10793" t="s">
        <v>1903</v>
      </c>
      <c r="P10793" t="s">
        <v>14118</v>
      </c>
    </row>
    <row r="10794" spans="1:16" x14ac:dyDescent="0.25">
      <c r="A10794" t="s">
        <v>2</v>
      </c>
      <c r="B10794" t="s">
        <v>14119</v>
      </c>
      <c r="C10794" t="s">
        <v>192</v>
      </c>
      <c r="D10794" t="s">
        <v>4328</v>
      </c>
      <c r="E10794" t="s">
        <v>51</v>
      </c>
      <c r="F10794" t="b">
        <v>0</v>
      </c>
      <c r="G10794" t="s">
        <v>27</v>
      </c>
      <c r="H10794" s="4">
        <v>45805.709386574083</v>
      </c>
      <c r="I10794" t="b">
        <v>1</v>
      </c>
      <c r="J10794" t="b">
        <v>0</v>
      </c>
      <c r="K10794" t="s">
        <v>24</v>
      </c>
      <c r="L10794" t="s">
        <v>36</v>
      </c>
      <c r="N10794">
        <v>55</v>
      </c>
      <c r="O10794" t="s">
        <v>11247</v>
      </c>
      <c r="P10794" t="s">
        <v>14120</v>
      </c>
    </row>
    <row r="10795" spans="1:16" x14ac:dyDescent="0.25">
      <c r="A10795" t="s">
        <v>0</v>
      </c>
      <c r="B10795" t="s">
        <v>1724</v>
      </c>
      <c r="C10795" t="s">
        <v>1270</v>
      </c>
      <c r="D10795" t="s">
        <v>3973</v>
      </c>
      <c r="E10795" t="s">
        <v>20</v>
      </c>
      <c r="F10795" t="b">
        <v>0</v>
      </c>
      <c r="G10795" t="s">
        <v>23</v>
      </c>
      <c r="H10795" s="4">
        <v>45805.729641203703</v>
      </c>
      <c r="I10795" t="b">
        <v>0</v>
      </c>
      <c r="J10795" t="b">
        <v>1</v>
      </c>
      <c r="K10795" t="s">
        <v>24</v>
      </c>
      <c r="L10795" t="s">
        <v>22</v>
      </c>
      <c r="M10795">
        <v>102000</v>
      </c>
      <c r="O10795" t="s">
        <v>14121</v>
      </c>
      <c r="P10795" t="s">
        <v>832</v>
      </c>
    </row>
    <row r="10796" spans="1:16" x14ac:dyDescent="0.25">
      <c r="A10796" t="s">
        <v>139</v>
      </c>
      <c r="B10796" t="s">
        <v>7493</v>
      </c>
      <c r="C10796" t="s">
        <v>151</v>
      </c>
      <c r="D10796" t="s">
        <v>3828</v>
      </c>
      <c r="E10796" t="s">
        <v>51</v>
      </c>
      <c r="F10796" t="b">
        <v>0</v>
      </c>
      <c r="G10796" t="s">
        <v>30</v>
      </c>
      <c r="H10796" s="4">
        <v>45805.750902777778</v>
      </c>
      <c r="I10796" t="b">
        <v>1</v>
      </c>
      <c r="J10796" t="b">
        <v>0</v>
      </c>
      <c r="K10796" t="s">
        <v>24</v>
      </c>
      <c r="L10796" t="s">
        <v>36</v>
      </c>
      <c r="N10796">
        <v>38</v>
      </c>
      <c r="O10796" t="s">
        <v>6991</v>
      </c>
    </row>
    <row r="10797" spans="1:16" x14ac:dyDescent="0.25">
      <c r="A10797" t="s">
        <v>2</v>
      </c>
      <c r="B10797" t="s">
        <v>13373</v>
      </c>
      <c r="C10797" t="s">
        <v>39</v>
      </c>
      <c r="D10797" t="s">
        <v>3828</v>
      </c>
      <c r="F10797" t="b">
        <v>1</v>
      </c>
      <c r="G10797" t="s">
        <v>27</v>
      </c>
      <c r="H10797" s="4">
        <v>45805.751087962963</v>
      </c>
      <c r="I10797" t="b">
        <v>1</v>
      </c>
      <c r="J10797" t="b">
        <v>0</v>
      </c>
      <c r="K10797" t="s">
        <v>24</v>
      </c>
      <c r="L10797" t="s">
        <v>36</v>
      </c>
      <c r="N10797">
        <v>63.5</v>
      </c>
      <c r="O10797" t="s">
        <v>7464</v>
      </c>
      <c r="P10797" t="s">
        <v>14122</v>
      </c>
    </row>
    <row r="10798" spans="1:16" x14ac:dyDescent="0.25">
      <c r="A10798" t="s">
        <v>2</v>
      </c>
      <c r="B10798" t="s">
        <v>14123</v>
      </c>
      <c r="C10798" t="s">
        <v>985</v>
      </c>
      <c r="D10798" t="s">
        <v>3973</v>
      </c>
      <c r="E10798" t="s">
        <v>20</v>
      </c>
      <c r="F10798" t="b">
        <v>0</v>
      </c>
      <c r="G10798" t="s">
        <v>35</v>
      </c>
      <c r="H10798" s="4">
        <v>45805.752233796287</v>
      </c>
      <c r="I10798" t="b">
        <v>1</v>
      </c>
      <c r="J10798" t="b">
        <v>0</v>
      </c>
      <c r="K10798" t="s">
        <v>24</v>
      </c>
      <c r="L10798" t="s">
        <v>22</v>
      </c>
      <c r="M10798">
        <v>145000</v>
      </c>
      <c r="O10798" t="s">
        <v>1560</v>
      </c>
      <c r="P10798" t="s">
        <v>14124</v>
      </c>
    </row>
    <row r="10799" spans="1:16" x14ac:dyDescent="0.25">
      <c r="A10799" t="s">
        <v>2</v>
      </c>
      <c r="B10799" t="s">
        <v>14125</v>
      </c>
      <c r="C10799" t="s">
        <v>192</v>
      </c>
      <c r="D10799" t="s">
        <v>4328</v>
      </c>
      <c r="E10799" t="s">
        <v>51</v>
      </c>
      <c r="F10799" t="b">
        <v>0</v>
      </c>
      <c r="G10799" t="s">
        <v>41</v>
      </c>
      <c r="H10799" s="4">
        <v>45805.793182870373</v>
      </c>
      <c r="I10799" t="b">
        <v>0</v>
      </c>
      <c r="J10799" t="b">
        <v>0</v>
      </c>
      <c r="K10799" t="s">
        <v>24</v>
      </c>
      <c r="L10799" t="s">
        <v>36</v>
      </c>
      <c r="N10799">
        <v>50</v>
      </c>
      <c r="O10799" t="s">
        <v>11706</v>
      </c>
      <c r="P10799" t="s">
        <v>14126</v>
      </c>
    </row>
    <row r="10800" spans="1:16" x14ac:dyDescent="0.25">
      <c r="A10800" t="s">
        <v>0</v>
      </c>
      <c r="B10800" t="s">
        <v>14127</v>
      </c>
      <c r="C10800" t="s">
        <v>33</v>
      </c>
      <c r="D10800" t="s">
        <v>3957</v>
      </c>
      <c r="E10800" t="s">
        <v>20</v>
      </c>
      <c r="F10800" t="b">
        <v>0</v>
      </c>
      <c r="G10800" t="s">
        <v>35</v>
      </c>
      <c r="H10800" s="4">
        <v>45805.833726851852</v>
      </c>
      <c r="I10800" t="b">
        <v>0</v>
      </c>
      <c r="J10800" t="b">
        <v>1</v>
      </c>
      <c r="K10800" t="s">
        <v>24</v>
      </c>
      <c r="L10800" t="s">
        <v>36</v>
      </c>
      <c r="N10800">
        <v>16.510000228881839</v>
      </c>
      <c r="O10800" t="s">
        <v>7595</v>
      </c>
      <c r="P10800" t="s">
        <v>708</v>
      </c>
    </row>
    <row r="10801" spans="1:16" x14ac:dyDescent="0.25">
      <c r="A10801" t="s">
        <v>2</v>
      </c>
      <c r="B10801" t="s">
        <v>14128</v>
      </c>
      <c r="C10801" t="s">
        <v>579</v>
      </c>
      <c r="D10801" t="s">
        <v>3973</v>
      </c>
      <c r="E10801" t="s">
        <v>20</v>
      </c>
      <c r="F10801" t="b">
        <v>0</v>
      </c>
      <c r="G10801" t="s">
        <v>27</v>
      </c>
      <c r="H10801" s="4">
        <v>45805.834618055553</v>
      </c>
      <c r="I10801" t="b">
        <v>0</v>
      </c>
      <c r="J10801" t="b">
        <v>1</v>
      </c>
      <c r="K10801" t="s">
        <v>24</v>
      </c>
      <c r="L10801" t="s">
        <v>22</v>
      </c>
      <c r="M10801">
        <v>115000</v>
      </c>
      <c r="O10801" t="s">
        <v>444</v>
      </c>
      <c r="P10801" t="s">
        <v>14129</v>
      </c>
    </row>
    <row r="10802" spans="1:16" x14ac:dyDescent="0.25">
      <c r="A10802" t="s">
        <v>2</v>
      </c>
      <c r="B10802" t="s">
        <v>382</v>
      </c>
      <c r="C10802" t="s">
        <v>167</v>
      </c>
      <c r="D10802" t="s">
        <v>4328</v>
      </c>
      <c r="E10802" t="s">
        <v>51</v>
      </c>
      <c r="F10802" t="b">
        <v>0</v>
      </c>
      <c r="G10802" t="s">
        <v>41</v>
      </c>
      <c r="H10802" s="4">
        <v>45805.876585648148</v>
      </c>
      <c r="I10802" t="b">
        <v>1</v>
      </c>
      <c r="J10802" t="b">
        <v>0</v>
      </c>
      <c r="K10802" t="s">
        <v>24</v>
      </c>
      <c r="L10802" t="s">
        <v>36</v>
      </c>
      <c r="N10802">
        <v>65</v>
      </c>
      <c r="O10802" t="s">
        <v>2362</v>
      </c>
      <c r="P10802" t="s">
        <v>1419</v>
      </c>
    </row>
    <row r="10803" spans="1:16" x14ac:dyDescent="0.25">
      <c r="A10803" t="s">
        <v>2</v>
      </c>
      <c r="B10803" t="s">
        <v>307</v>
      </c>
      <c r="C10803" t="s">
        <v>3546</v>
      </c>
      <c r="D10803" t="s">
        <v>9677</v>
      </c>
      <c r="E10803" t="s">
        <v>20</v>
      </c>
      <c r="F10803" t="b">
        <v>0</v>
      </c>
      <c r="G10803" t="s">
        <v>27</v>
      </c>
      <c r="H10803" s="4">
        <v>45805.91777777778</v>
      </c>
      <c r="I10803" t="b">
        <v>0</v>
      </c>
      <c r="J10803" t="b">
        <v>0</v>
      </c>
      <c r="K10803" t="s">
        <v>24</v>
      </c>
      <c r="L10803" t="s">
        <v>22</v>
      </c>
      <c r="M10803">
        <v>164809</v>
      </c>
      <c r="O10803" t="s">
        <v>14130</v>
      </c>
      <c r="P10803" t="s">
        <v>14131</v>
      </c>
    </row>
    <row r="10804" spans="1:16" x14ac:dyDescent="0.25">
      <c r="A10804" t="s">
        <v>2</v>
      </c>
      <c r="B10804" t="s">
        <v>14132</v>
      </c>
      <c r="C10804" t="s">
        <v>337</v>
      </c>
      <c r="D10804" t="s">
        <v>2208</v>
      </c>
      <c r="E10804" t="s">
        <v>20</v>
      </c>
      <c r="F10804" t="b">
        <v>0</v>
      </c>
      <c r="G10804" t="s">
        <v>23</v>
      </c>
      <c r="H10804" s="4">
        <v>45805.938159722216</v>
      </c>
      <c r="I10804" t="b">
        <v>1</v>
      </c>
      <c r="J10804" t="b">
        <v>0</v>
      </c>
      <c r="K10804" t="s">
        <v>24</v>
      </c>
      <c r="L10804" t="s">
        <v>22</v>
      </c>
      <c r="M10804">
        <v>125000</v>
      </c>
      <c r="O10804" t="s">
        <v>892</v>
      </c>
      <c r="P10804" t="s">
        <v>1095</v>
      </c>
    </row>
    <row r="10805" spans="1:16" x14ac:dyDescent="0.25">
      <c r="A10805" t="s">
        <v>0</v>
      </c>
      <c r="B10805" t="s">
        <v>14133</v>
      </c>
      <c r="C10805" t="s">
        <v>810</v>
      </c>
      <c r="D10805" t="s">
        <v>3973</v>
      </c>
      <c r="E10805" t="s">
        <v>20</v>
      </c>
      <c r="F10805" t="b">
        <v>0</v>
      </c>
      <c r="G10805" t="s">
        <v>27</v>
      </c>
      <c r="H10805" s="4">
        <v>45805.958541666667</v>
      </c>
      <c r="I10805" t="b">
        <v>0</v>
      </c>
      <c r="J10805" t="b">
        <v>1</v>
      </c>
      <c r="K10805" t="s">
        <v>24</v>
      </c>
      <c r="L10805" t="s">
        <v>22</v>
      </c>
      <c r="M10805">
        <v>129000</v>
      </c>
      <c r="O10805" t="s">
        <v>1126</v>
      </c>
      <c r="P10805" t="s">
        <v>48</v>
      </c>
    </row>
    <row r="10806" spans="1:16" x14ac:dyDescent="0.25">
      <c r="A10806" t="s">
        <v>0</v>
      </c>
      <c r="B10806" t="s">
        <v>14134</v>
      </c>
      <c r="C10806" t="s">
        <v>540</v>
      </c>
      <c r="D10806" t="s">
        <v>3957</v>
      </c>
      <c r="E10806" t="s">
        <v>34</v>
      </c>
      <c r="F10806" t="b">
        <v>0</v>
      </c>
      <c r="G10806" t="s">
        <v>27</v>
      </c>
      <c r="H10806" s="4">
        <v>45805.958541666667</v>
      </c>
      <c r="I10806" t="b">
        <v>0</v>
      </c>
      <c r="J10806" t="b">
        <v>1</v>
      </c>
      <c r="K10806" t="s">
        <v>24</v>
      </c>
      <c r="L10806" t="s">
        <v>36</v>
      </c>
      <c r="N10806">
        <v>26.389999389648441</v>
      </c>
      <c r="O10806" t="s">
        <v>14135</v>
      </c>
      <c r="P10806" t="s">
        <v>1889</v>
      </c>
    </row>
    <row r="10807" spans="1:16" x14ac:dyDescent="0.25">
      <c r="A10807" t="s">
        <v>2</v>
      </c>
      <c r="B10807" t="s">
        <v>14136</v>
      </c>
      <c r="C10807" t="s">
        <v>782</v>
      </c>
      <c r="D10807" t="s">
        <v>3973</v>
      </c>
      <c r="E10807" t="s">
        <v>20</v>
      </c>
      <c r="F10807" t="b">
        <v>0</v>
      </c>
      <c r="G10807" t="s">
        <v>41</v>
      </c>
      <c r="H10807" s="4">
        <v>45805.960127314807</v>
      </c>
      <c r="I10807" t="b">
        <v>0</v>
      </c>
      <c r="J10807" t="b">
        <v>0</v>
      </c>
      <c r="K10807" t="s">
        <v>24</v>
      </c>
      <c r="L10807" t="s">
        <v>22</v>
      </c>
      <c r="M10807">
        <v>224400</v>
      </c>
      <c r="O10807" t="s">
        <v>14137</v>
      </c>
      <c r="P10807" t="s">
        <v>14138</v>
      </c>
    </row>
    <row r="10808" spans="1:16" x14ac:dyDescent="0.25">
      <c r="A10808" t="s">
        <v>0</v>
      </c>
      <c r="B10808" t="s">
        <v>0</v>
      </c>
      <c r="C10808" t="s">
        <v>2593</v>
      </c>
      <c r="D10808" t="s">
        <v>1051</v>
      </c>
      <c r="E10808" t="s">
        <v>20</v>
      </c>
      <c r="F10808" t="b">
        <v>0</v>
      </c>
      <c r="G10808" t="s">
        <v>41</v>
      </c>
      <c r="H10808" s="4">
        <v>45806.250254629631</v>
      </c>
      <c r="I10808" t="b">
        <v>1</v>
      </c>
      <c r="J10808" t="b">
        <v>1</v>
      </c>
      <c r="K10808" t="s">
        <v>24</v>
      </c>
      <c r="L10808" t="s">
        <v>36</v>
      </c>
      <c r="N10808">
        <v>35.5</v>
      </c>
      <c r="O10808" t="s">
        <v>1051</v>
      </c>
      <c r="P10808" t="s">
        <v>557</v>
      </c>
    </row>
    <row r="10809" spans="1:16" x14ac:dyDescent="0.25">
      <c r="A10809" t="s">
        <v>0</v>
      </c>
      <c r="B10809" t="s">
        <v>14139</v>
      </c>
      <c r="C10809" t="s">
        <v>809</v>
      </c>
      <c r="D10809" t="s">
        <v>2208</v>
      </c>
      <c r="E10809" t="s">
        <v>20</v>
      </c>
      <c r="F10809" t="b">
        <v>0</v>
      </c>
      <c r="G10809" t="s">
        <v>41</v>
      </c>
      <c r="H10809" s="4">
        <v>45806.250254629631</v>
      </c>
      <c r="I10809" t="b">
        <v>1</v>
      </c>
      <c r="J10809" t="b">
        <v>1</v>
      </c>
      <c r="K10809" t="s">
        <v>24</v>
      </c>
      <c r="L10809" t="s">
        <v>22</v>
      </c>
      <c r="M10809">
        <v>130000</v>
      </c>
      <c r="O10809" t="s">
        <v>4032</v>
      </c>
      <c r="P10809" t="s">
        <v>174</v>
      </c>
    </row>
    <row r="10810" spans="1:16" x14ac:dyDescent="0.25">
      <c r="A10810" t="s">
        <v>0</v>
      </c>
      <c r="B10810" t="s">
        <v>14140</v>
      </c>
      <c r="C10810" t="s">
        <v>120</v>
      </c>
      <c r="D10810" t="s">
        <v>2298</v>
      </c>
      <c r="E10810" t="s">
        <v>20</v>
      </c>
      <c r="F10810" t="b">
        <v>0</v>
      </c>
      <c r="G10810" t="s">
        <v>35</v>
      </c>
      <c r="H10810" s="4">
        <v>45806.250405092593</v>
      </c>
      <c r="I10810" t="b">
        <v>1</v>
      </c>
      <c r="J10810" t="b">
        <v>0</v>
      </c>
      <c r="K10810" t="s">
        <v>24</v>
      </c>
      <c r="L10810" t="s">
        <v>22</v>
      </c>
      <c r="M10810">
        <v>75000</v>
      </c>
      <c r="O10810" t="s">
        <v>14141</v>
      </c>
      <c r="P10810" t="s">
        <v>14142</v>
      </c>
    </row>
    <row r="10811" spans="1:16" x14ac:dyDescent="0.25">
      <c r="A10811" t="s">
        <v>0</v>
      </c>
      <c r="B10811" t="s">
        <v>1098</v>
      </c>
      <c r="C10811" t="s">
        <v>167</v>
      </c>
      <c r="D10811" t="s">
        <v>3828</v>
      </c>
      <c r="E10811" t="s">
        <v>219</v>
      </c>
      <c r="F10811" t="b">
        <v>0</v>
      </c>
      <c r="G10811" t="s">
        <v>35</v>
      </c>
      <c r="H10811" s="4">
        <v>45806.250405092593</v>
      </c>
      <c r="I10811" t="b">
        <v>0</v>
      </c>
      <c r="J10811" t="b">
        <v>1</v>
      </c>
      <c r="K10811" t="s">
        <v>24</v>
      </c>
      <c r="L10811" t="s">
        <v>22</v>
      </c>
      <c r="M10811">
        <v>78303.5</v>
      </c>
      <c r="O10811" t="s">
        <v>14057</v>
      </c>
      <c r="P10811" t="s">
        <v>14058</v>
      </c>
    </row>
    <row r="10812" spans="1:16" x14ac:dyDescent="0.25">
      <c r="A10812" t="s">
        <v>25</v>
      </c>
      <c r="B10812" t="s">
        <v>14143</v>
      </c>
      <c r="C10812" t="s">
        <v>949</v>
      </c>
      <c r="D10812" t="s">
        <v>4328</v>
      </c>
      <c r="E10812" t="s">
        <v>20</v>
      </c>
      <c r="F10812" t="b">
        <v>0</v>
      </c>
      <c r="G10812" t="s">
        <v>30</v>
      </c>
      <c r="H10812" s="4">
        <v>45806.250509259262</v>
      </c>
      <c r="I10812" t="b">
        <v>0</v>
      </c>
      <c r="J10812" t="b">
        <v>1</v>
      </c>
      <c r="K10812" t="s">
        <v>24</v>
      </c>
      <c r="L10812" t="s">
        <v>22</v>
      </c>
      <c r="M10812">
        <v>195378</v>
      </c>
      <c r="O10812" t="s">
        <v>802</v>
      </c>
      <c r="P10812" t="s">
        <v>338</v>
      </c>
    </row>
    <row r="10813" spans="1:16" x14ac:dyDescent="0.25">
      <c r="A10813" t="s">
        <v>1</v>
      </c>
      <c r="B10813" t="s">
        <v>14144</v>
      </c>
      <c r="C10813" t="s">
        <v>39</v>
      </c>
      <c r="D10813" t="s">
        <v>3828</v>
      </c>
      <c r="E10813" t="s">
        <v>20</v>
      </c>
      <c r="F10813" t="b">
        <v>1</v>
      </c>
      <c r="G10813" t="s">
        <v>27</v>
      </c>
      <c r="H10813" s="4">
        <v>45806.25072916667</v>
      </c>
      <c r="I10813" t="b">
        <v>0</v>
      </c>
      <c r="J10813" t="b">
        <v>1</v>
      </c>
      <c r="K10813" t="s">
        <v>24</v>
      </c>
      <c r="L10813" t="s">
        <v>36</v>
      </c>
      <c r="N10813">
        <v>130</v>
      </c>
      <c r="O10813" t="s">
        <v>3738</v>
      </c>
      <c r="P10813" t="s">
        <v>14145</v>
      </c>
    </row>
    <row r="10814" spans="1:16" x14ac:dyDescent="0.25">
      <c r="A10814" t="s">
        <v>1</v>
      </c>
      <c r="B10814" t="s">
        <v>14146</v>
      </c>
      <c r="C10814" t="s">
        <v>376</v>
      </c>
      <c r="D10814" t="s">
        <v>5535</v>
      </c>
      <c r="E10814" t="s">
        <v>20</v>
      </c>
      <c r="F10814" t="b">
        <v>0</v>
      </c>
      <c r="G10814" t="s">
        <v>52</v>
      </c>
      <c r="H10814" s="4">
        <v>45806.251122685193</v>
      </c>
      <c r="I10814" t="b">
        <v>0</v>
      </c>
      <c r="J10814" t="b">
        <v>1</v>
      </c>
      <c r="K10814" t="s">
        <v>24</v>
      </c>
      <c r="L10814" t="s">
        <v>22</v>
      </c>
      <c r="M10814">
        <v>127952</v>
      </c>
      <c r="O10814" t="s">
        <v>14147</v>
      </c>
      <c r="P10814" t="s">
        <v>14148</v>
      </c>
    </row>
    <row r="10815" spans="1:16" x14ac:dyDescent="0.25">
      <c r="A10815" t="s">
        <v>1</v>
      </c>
      <c r="B10815" t="s">
        <v>296</v>
      </c>
      <c r="C10815" t="s">
        <v>1521</v>
      </c>
      <c r="D10815" t="s">
        <v>3973</v>
      </c>
      <c r="E10815" t="s">
        <v>20</v>
      </c>
      <c r="F10815" t="b">
        <v>0</v>
      </c>
      <c r="G10815" t="s">
        <v>52</v>
      </c>
      <c r="H10815" s="4">
        <v>45806.251122685193</v>
      </c>
      <c r="I10815" t="b">
        <v>0</v>
      </c>
      <c r="J10815" t="b">
        <v>0</v>
      </c>
      <c r="K10815" t="s">
        <v>24</v>
      </c>
      <c r="L10815" t="s">
        <v>22</v>
      </c>
      <c r="M10815">
        <v>61000</v>
      </c>
      <c r="O10815" t="s">
        <v>1549</v>
      </c>
      <c r="P10815" t="s">
        <v>13853</v>
      </c>
    </row>
    <row r="10816" spans="1:16" x14ac:dyDescent="0.25">
      <c r="A10816" t="s">
        <v>1</v>
      </c>
      <c r="B10816" t="s">
        <v>974</v>
      </c>
      <c r="C10816" t="s">
        <v>1521</v>
      </c>
      <c r="D10816" t="s">
        <v>3970</v>
      </c>
      <c r="E10816" t="s">
        <v>20</v>
      </c>
      <c r="F10816" t="b">
        <v>0</v>
      </c>
      <c r="G10816" t="s">
        <v>52</v>
      </c>
      <c r="H10816" s="4">
        <v>45806.251122685193</v>
      </c>
      <c r="I10816" t="b">
        <v>0</v>
      </c>
      <c r="J10816" t="b">
        <v>1</v>
      </c>
      <c r="K10816" t="s">
        <v>24</v>
      </c>
      <c r="L10816" t="s">
        <v>22</v>
      </c>
      <c r="M10816">
        <v>167500</v>
      </c>
      <c r="O10816" t="s">
        <v>6504</v>
      </c>
      <c r="P10816" t="s">
        <v>14149</v>
      </c>
    </row>
    <row r="10817" spans="1:16" x14ac:dyDescent="0.25">
      <c r="A10817" t="s">
        <v>40</v>
      </c>
      <c r="B10817" t="s">
        <v>14150</v>
      </c>
      <c r="C10817" t="s">
        <v>985</v>
      </c>
      <c r="D10817" t="s">
        <v>3828</v>
      </c>
      <c r="E10817" t="s">
        <v>20</v>
      </c>
      <c r="F10817" t="b">
        <v>0</v>
      </c>
      <c r="G10817" t="s">
        <v>27</v>
      </c>
      <c r="H10817" s="4">
        <v>45806.251192129632</v>
      </c>
      <c r="I10817" t="b">
        <v>1</v>
      </c>
      <c r="J10817" t="b">
        <v>1</v>
      </c>
      <c r="K10817" t="s">
        <v>24</v>
      </c>
      <c r="L10817" t="s">
        <v>22</v>
      </c>
      <c r="M10817">
        <v>109000</v>
      </c>
      <c r="O10817" t="s">
        <v>6045</v>
      </c>
      <c r="P10817" t="s">
        <v>14151</v>
      </c>
    </row>
    <row r="10818" spans="1:16" x14ac:dyDescent="0.25">
      <c r="A10818" t="s">
        <v>40</v>
      </c>
      <c r="B10818" t="s">
        <v>14152</v>
      </c>
      <c r="C10818" t="s">
        <v>122</v>
      </c>
      <c r="D10818" t="s">
        <v>3828</v>
      </c>
      <c r="E10818" t="s">
        <v>20</v>
      </c>
      <c r="F10818" t="b">
        <v>0</v>
      </c>
      <c r="G10818" t="s">
        <v>27</v>
      </c>
      <c r="H10818" s="4">
        <v>45806.251250000001</v>
      </c>
      <c r="I10818" t="b">
        <v>1</v>
      </c>
      <c r="J10818" t="b">
        <v>1</v>
      </c>
      <c r="K10818" t="s">
        <v>24</v>
      </c>
      <c r="L10818" t="s">
        <v>22</v>
      </c>
      <c r="M10818">
        <v>95000</v>
      </c>
      <c r="O10818" t="s">
        <v>6045</v>
      </c>
      <c r="P10818" t="s">
        <v>14151</v>
      </c>
    </row>
    <row r="10819" spans="1:16" x14ac:dyDescent="0.25">
      <c r="A10819" t="s">
        <v>89</v>
      </c>
      <c r="B10819" t="s">
        <v>14153</v>
      </c>
      <c r="C10819" t="s">
        <v>327</v>
      </c>
      <c r="D10819" t="s">
        <v>2208</v>
      </c>
      <c r="E10819" t="s">
        <v>20</v>
      </c>
      <c r="F10819" t="b">
        <v>0</v>
      </c>
      <c r="G10819" t="s">
        <v>27</v>
      </c>
      <c r="H10819" s="4">
        <v>45806.251307870371</v>
      </c>
      <c r="I10819" t="b">
        <v>0</v>
      </c>
      <c r="J10819" t="b">
        <v>1</v>
      </c>
      <c r="K10819" t="s">
        <v>24</v>
      </c>
      <c r="L10819" t="s">
        <v>22</v>
      </c>
      <c r="M10819">
        <v>160000</v>
      </c>
      <c r="O10819" t="s">
        <v>14154</v>
      </c>
      <c r="P10819" t="s">
        <v>14155</v>
      </c>
    </row>
    <row r="10820" spans="1:16" x14ac:dyDescent="0.25">
      <c r="A10820" t="s">
        <v>89</v>
      </c>
      <c r="B10820" t="s">
        <v>14156</v>
      </c>
      <c r="C10820" t="s">
        <v>42</v>
      </c>
      <c r="D10820" t="s">
        <v>3828</v>
      </c>
      <c r="E10820" t="s">
        <v>20</v>
      </c>
      <c r="F10820" t="b">
        <v>0</v>
      </c>
      <c r="G10820" t="s">
        <v>41</v>
      </c>
      <c r="H10820" s="4">
        <v>45806.251493055563</v>
      </c>
      <c r="I10820" t="b">
        <v>0</v>
      </c>
      <c r="J10820" t="b">
        <v>1</v>
      </c>
      <c r="K10820" t="s">
        <v>24</v>
      </c>
      <c r="L10820" t="s">
        <v>22</v>
      </c>
      <c r="M10820">
        <v>184000</v>
      </c>
      <c r="O10820" t="s">
        <v>4197</v>
      </c>
      <c r="P10820" t="s">
        <v>14157</v>
      </c>
    </row>
    <row r="10821" spans="1:16" x14ac:dyDescent="0.25">
      <c r="A10821" t="s">
        <v>2</v>
      </c>
      <c r="B10821" t="s">
        <v>13555</v>
      </c>
      <c r="C10821" t="s">
        <v>33</v>
      </c>
      <c r="D10821" t="s">
        <v>3828</v>
      </c>
      <c r="E10821" t="s">
        <v>20</v>
      </c>
      <c r="F10821" t="b">
        <v>0</v>
      </c>
      <c r="G10821" t="s">
        <v>35</v>
      </c>
      <c r="H10821" s="4">
        <v>45806.251770833333</v>
      </c>
      <c r="I10821" t="b">
        <v>0</v>
      </c>
      <c r="J10821" t="b">
        <v>1</v>
      </c>
      <c r="K10821" t="s">
        <v>24</v>
      </c>
      <c r="L10821" t="s">
        <v>22</v>
      </c>
      <c r="M10821">
        <v>120700</v>
      </c>
      <c r="O10821" t="s">
        <v>402</v>
      </c>
      <c r="P10821" t="s">
        <v>1039</v>
      </c>
    </row>
    <row r="10822" spans="1:16" x14ac:dyDescent="0.25">
      <c r="A10822" t="s">
        <v>2</v>
      </c>
      <c r="B10822" t="s">
        <v>14158</v>
      </c>
      <c r="C10822" t="s">
        <v>1693</v>
      </c>
      <c r="D10822" t="s">
        <v>3979</v>
      </c>
      <c r="E10822" t="s">
        <v>20</v>
      </c>
      <c r="F10822" t="b">
        <v>0</v>
      </c>
      <c r="G10822" t="s">
        <v>52</v>
      </c>
      <c r="H10822" s="4">
        <v>45806.252615740741</v>
      </c>
      <c r="I10822" t="b">
        <v>1</v>
      </c>
      <c r="J10822" t="b">
        <v>0</v>
      </c>
      <c r="K10822" t="s">
        <v>24</v>
      </c>
      <c r="L10822" t="s">
        <v>22</v>
      </c>
      <c r="M10822">
        <v>145000</v>
      </c>
      <c r="O10822" t="s">
        <v>294</v>
      </c>
      <c r="P10822" t="s">
        <v>665</v>
      </c>
    </row>
    <row r="10823" spans="1:16" x14ac:dyDescent="0.25">
      <c r="A10823" t="s">
        <v>25</v>
      </c>
      <c r="B10823" t="s">
        <v>14159</v>
      </c>
      <c r="C10823" t="s">
        <v>39</v>
      </c>
      <c r="D10823" t="s">
        <v>3973</v>
      </c>
      <c r="E10823" t="s">
        <v>20</v>
      </c>
      <c r="F10823" t="b">
        <v>1</v>
      </c>
      <c r="G10823" t="s">
        <v>106</v>
      </c>
      <c r="H10823" s="4">
        <v>45806.254710648151</v>
      </c>
      <c r="I10823" t="b">
        <v>1</v>
      </c>
      <c r="J10823" t="b">
        <v>0</v>
      </c>
      <c r="K10823" t="s">
        <v>106</v>
      </c>
      <c r="L10823" t="s">
        <v>22</v>
      </c>
      <c r="M10823">
        <v>136000</v>
      </c>
      <c r="O10823" t="s">
        <v>3492</v>
      </c>
      <c r="P10823" t="s">
        <v>3034</v>
      </c>
    </row>
    <row r="10824" spans="1:16" x14ac:dyDescent="0.25">
      <c r="A10824" t="s">
        <v>0</v>
      </c>
      <c r="B10824" t="s">
        <v>13793</v>
      </c>
      <c r="C10824" t="s">
        <v>14160</v>
      </c>
      <c r="D10824" t="s">
        <v>4090</v>
      </c>
      <c r="E10824" t="s">
        <v>20</v>
      </c>
      <c r="F10824" t="b">
        <v>0</v>
      </c>
      <c r="G10824" t="s">
        <v>1420</v>
      </c>
      <c r="H10824" s="4">
        <v>45806.274768518517</v>
      </c>
      <c r="I10824" t="b">
        <v>0</v>
      </c>
      <c r="J10824" t="b">
        <v>0</v>
      </c>
      <c r="K10824" t="s">
        <v>1420</v>
      </c>
      <c r="L10824" t="s">
        <v>22</v>
      </c>
      <c r="M10824">
        <v>55000</v>
      </c>
      <c r="O10824" t="s">
        <v>4070</v>
      </c>
      <c r="P10824" t="s">
        <v>914</v>
      </c>
    </row>
    <row r="10825" spans="1:16" x14ac:dyDescent="0.25">
      <c r="A10825" t="s">
        <v>2</v>
      </c>
      <c r="B10825" t="s">
        <v>2</v>
      </c>
      <c r="C10825" t="s">
        <v>14161</v>
      </c>
      <c r="D10825" t="s">
        <v>3970</v>
      </c>
      <c r="E10825" t="s">
        <v>20</v>
      </c>
      <c r="F10825" t="b">
        <v>0</v>
      </c>
      <c r="G10825" t="s">
        <v>27</v>
      </c>
      <c r="H10825" s="4">
        <v>45806.292858796303</v>
      </c>
      <c r="I10825" t="b">
        <v>0</v>
      </c>
      <c r="J10825" t="b">
        <v>1</v>
      </c>
      <c r="K10825" t="s">
        <v>24</v>
      </c>
      <c r="L10825" t="s">
        <v>22</v>
      </c>
      <c r="M10825">
        <v>103800</v>
      </c>
      <c r="O10825" t="s">
        <v>284</v>
      </c>
      <c r="P10825" t="s">
        <v>14162</v>
      </c>
    </row>
    <row r="10826" spans="1:16" x14ac:dyDescent="0.25">
      <c r="A10826" t="s">
        <v>0</v>
      </c>
      <c r="B10826" t="s">
        <v>1098</v>
      </c>
      <c r="C10826" t="s">
        <v>423</v>
      </c>
      <c r="D10826" t="s">
        <v>3828</v>
      </c>
      <c r="E10826" t="s">
        <v>20</v>
      </c>
      <c r="F10826" t="b">
        <v>0</v>
      </c>
      <c r="G10826" t="s">
        <v>27</v>
      </c>
      <c r="H10826" s="4">
        <v>45806.33353009259</v>
      </c>
      <c r="I10826" t="b">
        <v>1</v>
      </c>
      <c r="J10826" t="b">
        <v>1</v>
      </c>
      <c r="K10826" t="s">
        <v>24</v>
      </c>
      <c r="L10826" t="s">
        <v>22</v>
      </c>
      <c r="M10826">
        <v>167500</v>
      </c>
      <c r="O10826" t="s">
        <v>3020</v>
      </c>
      <c r="P10826" t="s">
        <v>1537</v>
      </c>
    </row>
    <row r="10827" spans="1:16" x14ac:dyDescent="0.25">
      <c r="A10827" t="s">
        <v>2</v>
      </c>
      <c r="B10827" t="s">
        <v>2</v>
      </c>
      <c r="C10827" t="s">
        <v>14163</v>
      </c>
      <c r="D10827" t="s">
        <v>4090</v>
      </c>
      <c r="E10827" t="s">
        <v>20</v>
      </c>
      <c r="F10827" t="b">
        <v>0</v>
      </c>
      <c r="G10827" t="s">
        <v>27</v>
      </c>
      <c r="H10827" s="4">
        <v>45806.33457175926</v>
      </c>
      <c r="I10827" t="b">
        <v>1</v>
      </c>
      <c r="J10827" t="b">
        <v>0</v>
      </c>
      <c r="K10827" t="s">
        <v>24</v>
      </c>
      <c r="L10827" t="s">
        <v>36</v>
      </c>
      <c r="N10827">
        <v>59</v>
      </c>
      <c r="O10827" t="s">
        <v>13866</v>
      </c>
      <c r="P10827" t="s">
        <v>119</v>
      </c>
    </row>
    <row r="10828" spans="1:16" x14ac:dyDescent="0.25">
      <c r="A10828" t="s">
        <v>2</v>
      </c>
      <c r="B10828" t="s">
        <v>1777</v>
      </c>
      <c r="C10828" t="s">
        <v>693</v>
      </c>
      <c r="D10828" t="s">
        <v>2208</v>
      </c>
      <c r="E10828" t="s">
        <v>20</v>
      </c>
      <c r="F10828" t="b">
        <v>0</v>
      </c>
      <c r="G10828" t="s">
        <v>27</v>
      </c>
      <c r="H10828" s="4">
        <v>45806.376284722217</v>
      </c>
      <c r="I10828" t="b">
        <v>0</v>
      </c>
      <c r="J10828" t="b">
        <v>1</v>
      </c>
      <c r="K10828" t="s">
        <v>24</v>
      </c>
      <c r="L10828" t="s">
        <v>22</v>
      </c>
      <c r="M10828">
        <v>134000</v>
      </c>
      <c r="O10828" t="s">
        <v>341</v>
      </c>
      <c r="P10828" t="s">
        <v>2022</v>
      </c>
    </row>
    <row r="10829" spans="1:16" x14ac:dyDescent="0.25">
      <c r="A10829" t="s">
        <v>1</v>
      </c>
      <c r="B10829" t="s">
        <v>2190</v>
      </c>
      <c r="C10829" t="s">
        <v>82</v>
      </c>
      <c r="D10829" t="s">
        <v>3973</v>
      </c>
      <c r="E10829" t="s">
        <v>20</v>
      </c>
      <c r="F10829" t="b">
        <v>0</v>
      </c>
      <c r="G10829" t="s">
        <v>27</v>
      </c>
      <c r="H10829" s="4">
        <v>45806.417858796303</v>
      </c>
      <c r="I10829" t="b">
        <v>1</v>
      </c>
      <c r="J10829" t="b">
        <v>1</v>
      </c>
      <c r="K10829" t="s">
        <v>24</v>
      </c>
      <c r="L10829" t="s">
        <v>22</v>
      </c>
      <c r="M10829">
        <v>250000</v>
      </c>
      <c r="O10829" t="s">
        <v>1107</v>
      </c>
      <c r="P10829" t="s">
        <v>6166</v>
      </c>
    </row>
    <row r="10830" spans="1:16" x14ac:dyDescent="0.25">
      <c r="A10830" t="s">
        <v>2</v>
      </c>
      <c r="B10830" t="s">
        <v>14164</v>
      </c>
      <c r="C10830" t="s">
        <v>2013</v>
      </c>
      <c r="D10830" t="s">
        <v>3973</v>
      </c>
      <c r="E10830" t="s">
        <v>20</v>
      </c>
      <c r="F10830" t="b">
        <v>0</v>
      </c>
      <c r="G10830" t="s">
        <v>1775</v>
      </c>
      <c r="H10830" s="4">
        <v>45806.431273148148</v>
      </c>
      <c r="I10830" t="b">
        <v>0</v>
      </c>
      <c r="J10830" t="b">
        <v>0</v>
      </c>
      <c r="K10830" t="s">
        <v>1775</v>
      </c>
      <c r="L10830" t="s">
        <v>22</v>
      </c>
      <c r="M10830">
        <v>75042</v>
      </c>
      <c r="O10830" t="s">
        <v>14165</v>
      </c>
      <c r="P10830" t="s">
        <v>14166</v>
      </c>
    </row>
    <row r="10831" spans="1:16" x14ac:dyDescent="0.25">
      <c r="A10831" t="s">
        <v>0</v>
      </c>
      <c r="B10831" t="s">
        <v>14167</v>
      </c>
      <c r="C10831" t="s">
        <v>2991</v>
      </c>
      <c r="D10831" t="s">
        <v>3957</v>
      </c>
      <c r="E10831" t="s">
        <v>34</v>
      </c>
      <c r="F10831" t="b">
        <v>0</v>
      </c>
      <c r="G10831" t="s">
        <v>30</v>
      </c>
      <c r="H10831" s="4">
        <v>45806.458958333344</v>
      </c>
      <c r="I10831" t="b">
        <v>0</v>
      </c>
      <c r="J10831" t="b">
        <v>0</v>
      </c>
      <c r="K10831" t="s">
        <v>24</v>
      </c>
      <c r="L10831" t="s">
        <v>36</v>
      </c>
      <c r="N10831">
        <v>17.95999908447266</v>
      </c>
      <c r="O10831" t="s">
        <v>14168</v>
      </c>
      <c r="P10831" t="s">
        <v>204</v>
      </c>
    </row>
    <row r="10832" spans="1:16" x14ac:dyDescent="0.25">
      <c r="A10832" t="s">
        <v>40</v>
      </c>
      <c r="B10832" t="s">
        <v>40</v>
      </c>
      <c r="C10832" t="s">
        <v>805</v>
      </c>
      <c r="D10832" t="s">
        <v>2208</v>
      </c>
      <c r="E10832" t="s">
        <v>20</v>
      </c>
      <c r="F10832" t="b">
        <v>0</v>
      </c>
      <c r="G10832" t="s">
        <v>27</v>
      </c>
      <c r="H10832" s="4">
        <v>45806.45957175926</v>
      </c>
      <c r="I10832" t="b">
        <v>0</v>
      </c>
      <c r="J10832" t="b">
        <v>1</v>
      </c>
      <c r="K10832" t="s">
        <v>24</v>
      </c>
      <c r="L10832" t="s">
        <v>22</v>
      </c>
      <c r="M10832">
        <v>131000</v>
      </c>
      <c r="O10832" t="s">
        <v>11493</v>
      </c>
      <c r="P10832" t="s">
        <v>14169</v>
      </c>
    </row>
    <row r="10833" spans="1:16" x14ac:dyDescent="0.25">
      <c r="A10833" t="s">
        <v>40</v>
      </c>
      <c r="B10833" t="s">
        <v>1908</v>
      </c>
      <c r="C10833" t="s">
        <v>151</v>
      </c>
      <c r="D10833" t="s">
        <v>3973</v>
      </c>
      <c r="E10833" t="s">
        <v>20</v>
      </c>
      <c r="F10833" t="b">
        <v>0</v>
      </c>
      <c r="G10833" t="s">
        <v>30</v>
      </c>
      <c r="H10833" s="4">
        <v>45806.501030092593</v>
      </c>
      <c r="I10833" t="b">
        <v>0</v>
      </c>
      <c r="J10833" t="b">
        <v>0</v>
      </c>
      <c r="K10833" t="s">
        <v>24</v>
      </c>
      <c r="L10833" t="s">
        <v>22</v>
      </c>
      <c r="M10833">
        <v>160000</v>
      </c>
      <c r="O10833" t="s">
        <v>488</v>
      </c>
      <c r="P10833" t="s">
        <v>14170</v>
      </c>
    </row>
    <row r="10834" spans="1:16" x14ac:dyDescent="0.25">
      <c r="A10834" t="s">
        <v>0</v>
      </c>
      <c r="B10834" t="s">
        <v>14171</v>
      </c>
      <c r="C10834" t="s">
        <v>862</v>
      </c>
      <c r="D10834" t="s">
        <v>4035</v>
      </c>
      <c r="E10834" t="s">
        <v>20</v>
      </c>
      <c r="F10834" t="b">
        <v>0</v>
      </c>
      <c r="G10834" t="s">
        <v>862</v>
      </c>
      <c r="H10834" s="4">
        <v>45806.505567129629</v>
      </c>
      <c r="I10834" t="b">
        <v>0</v>
      </c>
      <c r="J10834" t="b">
        <v>0</v>
      </c>
      <c r="K10834" t="s">
        <v>862</v>
      </c>
      <c r="L10834" t="s">
        <v>22</v>
      </c>
      <c r="M10834">
        <v>42399.5</v>
      </c>
      <c r="O10834" t="s">
        <v>5759</v>
      </c>
      <c r="P10834" t="s">
        <v>14172</v>
      </c>
    </row>
    <row r="10835" spans="1:16" x14ac:dyDescent="0.25">
      <c r="A10835" t="s">
        <v>1</v>
      </c>
      <c r="B10835" t="s">
        <v>264</v>
      </c>
      <c r="C10835" t="s">
        <v>1945</v>
      </c>
      <c r="D10835" t="s">
        <v>3973</v>
      </c>
      <c r="E10835" t="s">
        <v>20</v>
      </c>
      <c r="F10835" t="b">
        <v>0</v>
      </c>
      <c r="G10835" t="s">
        <v>41</v>
      </c>
      <c r="H10835" s="4">
        <v>45806.543356481481</v>
      </c>
      <c r="I10835" t="b">
        <v>0</v>
      </c>
      <c r="J10835" t="b">
        <v>0</v>
      </c>
      <c r="K10835" t="s">
        <v>24</v>
      </c>
      <c r="L10835" t="s">
        <v>22</v>
      </c>
      <c r="M10835">
        <v>112500</v>
      </c>
      <c r="O10835" t="s">
        <v>14173</v>
      </c>
      <c r="P10835" t="s">
        <v>14174</v>
      </c>
    </row>
    <row r="10836" spans="1:16" x14ac:dyDescent="0.25">
      <c r="A10836" t="s">
        <v>2</v>
      </c>
      <c r="B10836" t="s">
        <v>14175</v>
      </c>
      <c r="C10836" t="s">
        <v>151</v>
      </c>
      <c r="D10836" t="s">
        <v>3973</v>
      </c>
      <c r="E10836" t="s">
        <v>20</v>
      </c>
      <c r="F10836" t="b">
        <v>0</v>
      </c>
      <c r="G10836" t="s">
        <v>27</v>
      </c>
      <c r="H10836" s="4">
        <v>45806.58457175926</v>
      </c>
      <c r="I10836" t="b">
        <v>0</v>
      </c>
      <c r="J10836" t="b">
        <v>1</v>
      </c>
      <c r="K10836" t="s">
        <v>24</v>
      </c>
      <c r="L10836" t="s">
        <v>22</v>
      </c>
      <c r="M10836">
        <v>151000</v>
      </c>
      <c r="O10836" t="s">
        <v>1883</v>
      </c>
      <c r="P10836" t="s">
        <v>14176</v>
      </c>
    </row>
    <row r="10837" spans="1:16" x14ac:dyDescent="0.25">
      <c r="A10837" t="s">
        <v>2</v>
      </c>
      <c r="B10837" t="s">
        <v>170</v>
      </c>
      <c r="C10837" t="s">
        <v>171</v>
      </c>
      <c r="D10837" t="s">
        <v>3957</v>
      </c>
      <c r="E10837" t="s">
        <v>20</v>
      </c>
      <c r="F10837" t="b">
        <v>0</v>
      </c>
      <c r="G10837" t="s">
        <v>27</v>
      </c>
      <c r="H10837" s="4">
        <v>45806.584618055553</v>
      </c>
      <c r="I10837" t="b">
        <v>0</v>
      </c>
      <c r="J10837" t="b">
        <v>1</v>
      </c>
      <c r="K10837" t="s">
        <v>24</v>
      </c>
      <c r="L10837" t="s">
        <v>36</v>
      </c>
      <c r="N10837">
        <v>46.060001373291023</v>
      </c>
      <c r="O10837" t="s">
        <v>7563</v>
      </c>
      <c r="P10837" t="s">
        <v>7564</v>
      </c>
    </row>
    <row r="10838" spans="1:16" x14ac:dyDescent="0.25">
      <c r="A10838" t="s">
        <v>139</v>
      </c>
      <c r="B10838" t="s">
        <v>2126</v>
      </c>
      <c r="C10838" t="s">
        <v>1216</v>
      </c>
      <c r="D10838" t="s">
        <v>3973</v>
      </c>
      <c r="F10838" t="b">
        <v>0</v>
      </c>
      <c r="G10838" t="s">
        <v>30</v>
      </c>
      <c r="H10838" s="4">
        <v>45806.625648148147</v>
      </c>
      <c r="I10838" t="b">
        <v>0</v>
      </c>
      <c r="J10838" t="b">
        <v>0</v>
      </c>
      <c r="K10838" t="s">
        <v>24</v>
      </c>
      <c r="L10838" t="s">
        <v>36</v>
      </c>
      <c r="N10838">
        <v>20.5</v>
      </c>
      <c r="O10838" t="s">
        <v>131</v>
      </c>
    </row>
    <row r="10839" spans="1:16" x14ac:dyDescent="0.25">
      <c r="A10839" t="s">
        <v>2</v>
      </c>
      <c r="B10839" t="s">
        <v>14177</v>
      </c>
      <c r="C10839" t="s">
        <v>151</v>
      </c>
      <c r="D10839" t="s">
        <v>3973</v>
      </c>
      <c r="E10839" t="s">
        <v>20</v>
      </c>
      <c r="F10839" t="b">
        <v>0</v>
      </c>
      <c r="G10839" t="s">
        <v>27</v>
      </c>
      <c r="H10839" s="4">
        <v>45806.626331018517</v>
      </c>
      <c r="I10839" t="b">
        <v>0</v>
      </c>
      <c r="J10839" t="b">
        <v>0</v>
      </c>
      <c r="K10839" t="s">
        <v>24</v>
      </c>
      <c r="L10839" t="s">
        <v>22</v>
      </c>
      <c r="M10839">
        <v>120000</v>
      </c>
      <c r="O10839" t="s">
        <v>5837</v>
      </c>
      <c r="P10839" t="s">
        <v>14178</v>
      </c>
    </row>
    <row r="10840" spans="1:16" x14ac:dyDescent="0.25">
      <c r="A10840" t="s">
        <v>2</v>
      </c>
      <c r="B10840" t="s">
        <v>14136</v>
      </c>
      <c r="C10840" t="s">
        <v>782</v>
      </c>
      <c r="D10840" t="s">
        <v>4035</v>
      </c>
      <c r="E10840" t="s">
        <v>20</v>
      </c>
      <c r="F10840" t="b">
        <v>0</v>
      </c>
      <c r="G10840" t="s">
        <v>41</v>
      </c>
      <c r="H10840" s="4">
        <v>45806.626516203702</v>
      </c>
      <c r="I10840" t="b">
        <v>0</v>
      </c>
      <c r="J10840" t="b">
        <v>0</v>
      </c>
      <c r="K10840" t="s">
        <v>24</v>
      </c>
      <c r="L10840" t="s">
        <v>22</v>
      </c>
      <c r="M10840">
        <v>224400</v>
      </c>
      <c r="O10840" t="s">
        <v>14137</v>
      </c>
      <c r="P10840" t="s">
        <v>14138</v>
      </c>
    </row>
    <row r="10841" spans="1:16" x14ac:dyDescent="0.25">
      <c r="A10841" t="s">
        <v>139</v>
      </c>
      <c r="B10841" t="s">
        <v>1634</v>
      </c>
      <c r="C10841" t="s">
        <v>14179</v>
      </c>
      <c r="D10841" t="s">
        <v>3973</v>
      </c>
      <c r="E10841" t="s">
        <v>51</v>
      </c>
      <c r="F10841" t="b">
        <v>0</v>
      </c>
      <c r="G10841" t="s">
        <v>30</v>
      </c>
      <c r="H10841" s="4">
        <v>45806.667326388888</v>
      </c>
      <c r="I10841" t="b">
        <v>0</v>
      </c>
      <c r="J10841" t="b">
        <v>0</v>
      </c>
      <c r="K10841" t="s">
        <v>24</v>
      </c>
      <c r="L10841" t="s">
        <v>36</v>
      </c>
      <c r="N10841">
        <v>26</v>
      </c>
      <c r="O10841" t="s">
        <v>1783</v>
      </c>
    </row>
    <row r="10842" spans="1:16" x14ac:dyDescent="0.25">
      <c r="A10842" t="s">
        <v>19</v>
      </c>
      <c r="B10842" t="s">
        <v>14180</v>
      </c>
      <c r="C10842" t="s">
        <v>14181</v>
      </c>
      <c r="D10842" t="s">
        <v>4090</v>
      </c>
      <c r="E10842" t="s">
        <v>20</v>
      </c>
      <c r="F10842" t="b">
        <v>0</v>
      </c>
      <c r="G10842" t="s">
        <v>27</v>
      </c>
      <c r="H10842" s="4">
        <v>45806.667453703703</v>
      </c>
      <c r="I10842" t="b">
        <v>0</v>
      </c>
      <c r="J10842" t="b">
        <v>1</v>
      </c>
      <c r="K10842" t="s">
        <v>24</v>
      </c>
      <c r="L10842" t="s">
        <v>22</v>
      </c>
      <c r="M10842">
        <v>271500</v>
      </c>
      <c r="O10842" t="s">
        <v>14182</v>
      </c>
      <c r="P10842" t="s">
        <v>850</v>
      </c>
    </row>
    <row r="10843" spans="1:16" x14ac:dyDescent="0.25">
      <c r="A10843" t="s">
        <v>40</v>
      </c>
      <c r="B10843" t="s">
        <v>40</v>
      </c>
      <c r="C10843" t="s">
        <v>14181</v>
      </c>
      <c r="D10843" t="s">
        <v>4090</v>
      </c>
      <c r="E10843" t="s">
        <v>20</v>
      </c>
      <c r="F10843" t="b">
        <v>0</v>
      </c>
      <c r="G10843" t="s">
        <v>27</v>
      </c>
      <c r="H10843" s="4">
        <v>45806.667858796303</v>
      </c>
      <c r="I10843" t="b">
        <v>0</v>
      </c>
      <c r="J10843" t="b">
        <v>1</v>
      </c>
      <c r="K10843" t="s">
        <v>24</v>
      </c>
      <c r="L10843" t="s">
        <v>22</v>
      </c>
      <c r="M10843">
        <v>155000</v>
      </c>
      <c r="O10843" t="s">
        <v>14183</v>
      </c>
      <c r="P10843" t="s">
        <v>8386</v>
      </c>
    </row>
    <row r="10844" spans="1:16" x14ac:dyDescent="0.25">
      <c r="A10844" t="s">
        <v>40</v>
      </c>
      <c r="B10844" t="s">
        <v>40</v>
      </c>
      <c r="C10844" t="s">
        <v>3114</v>
      </c>
      <c r="D10844" t="s">
        <v>4090</v>
      </c>
      <c r="E10844" t="s">
        <v>20</v>
      </c>
      <c r="F10844" t="b">
        <v>0</v>
      </c>
      <c r="G10844" t="s">
        <v>27</v>
      </c>
      <c r="H10844" s="4">
        <v>45806.667881944442</v>
      </c>
      <c r="I10844" t="b">
        <v>0</v>
      </c>
      <c r="J10844" t="b">
        <v>1</v>
      </c>
      <c r="K10844" t="s">
        <v>24</v>
      </c>
      <c r="L10844" t="s">
        <v>22</v>
      </c>
      <c r="M10844">
        <v>136255.5</v>
      </c>
      <c r="O10844" t="s">
        <v>2982</v>
      </c>
      <c r="P10844" t="s">
        <v>14184</v>
      </c>
    </row>
    <row r="10845" spans="1:16" x14ac:dyDescent="0.25">
      <c r="A10845" t="s">
        <v>139</v>
      </c>
      <c r="B10845" t="s">
        <v>14185</v>
      </c>
      <c r="C10845" t="s">
        <v>151</v>
      </c>
      <c r="D10845" t="s">
        <v>3973</v>
      </c>
      <c r="E10845" t="s">
        <v>20</v>
      </c>
      <c r="F10845" t="b">
        <v>0</v>
      </c>
      <c r="G10845" t="s">
        <v>30</v>
      </c>
      <c r="H10845" s="4">
        <v>45806.708993055552</v>
      </c>
      <c r="I10845" t="b">
        <v>0</v>
      </c>
      <c r="J10845" t="b">
        <v>1</v>
      </c>
      <c r="K10845" t="s">
        <v>24</v>
      </c>
      <c r="L10845" t="s">
        <v>22</v>
      </c>
      <c r="M10845">
        <v>84707.703125</v>
      </c>
      <c r="O10845" t="s">
        <v>1578</v>
      </c>
      <c r="P10845" t="s">
        <v>14186</v>
      </c>
    </row>
    <row r="10846" spans="1:16" x14ac:dyDescent="0.25">
      <c r="A10846" t="s">
        <v>2</v>
      </c>
      <c r="B10846" t="s">
        <v>6584</v>
      </c>
      <c r="C10846" t="s">
        <v>1096</v>
      </c>
      <c r="D10846" t="s">
        <v>3973</v>
      </c>
      <c r="E10846" t="s">
        <v>20</v>
      </c>
      <c r="F10846" t="b">
        <v>0</v>
      </c>
      <c r="G10846" t="s">
        <v>27</v>
      </c>
      <c r="H10846" s="4">
        <v>45806.70952546296</v>
      </c>
      <c r="I10846" t="b">
        <v>0</v>
      </c>
      <c r="J10846" t="b">
        <v>0</v>
      </c>
      <c r="K10846" t="s">
        <v>24</v>
      </c>
      <c r="L10846" t="s">
        <v>22</v>
      </c>
      <c r="M10846">
        <v>122500</v>
      </c>
      <c r="O10846" t="s">
        <v>1422</v>
      </c>
      <c r="P10846" t="s">
        <v>6585</v>
      </c>
    </row>
    <row r="10847" spans="1:16" x14ac:dyDescent="0.25">
      <c r="A10847" t="s">
        <v>2</v>
      </c>
      <c r="B10847" t="s">
        <v>14187</v>
      </c>
      <c r="C10847" t="s">
        <v>540</v>
      </c>
      <c r="D10847" t="s">
        <v>3973</v>
      </c>
      <c r="E10847" t="s">
        <v>20</v>
      </c>
      <c r="F10847" t="b">
        <v>0</v>
      </c>
      <c r="G10847" t="s">
        <v>27</v>
      </c>
      <c r="H10847" s="4">
        <v>45806.709537037037</v>
      </c>
      <c r="I10847" t="b">
        <v>1</v>
      </c>
      <c r="J10847" t="b">
        <v>1</v>
      </c>
      <c r="K10847" t="s">
        <v>24</v>
      </c>
      <c r="L10847" t="s">
        <v>22</v>
      </c>
      <c r="M10847">
        <v>162500</v>
      </c>
      <c r="O10847" t="s">
        <v>4535</v>
      </c>
      <c r="P10847" t="s">
        <v>1447</v>
      </c>
    </row>
    <row r="10848" spans="1:16" x14ac:dyDescent="0.25">
      <c r="A10848" t="s">
        <v>2</v>
      </c>
      <c r="B10848" t="s">
        <v>6584</v>
      </c>
      <c r="C10848" t="s">
        <v>73</v>
      </c>
      <c r="D10848" t="s">
        <v>3973</v>
      </c>
      <c r="E10848" t="s">
        <v>20</v>
      </c>
      <c r="F10848" t="b">
        <v>0</v>
      </c>
      <c r="G10848" t="s">
        <v>27</v>
      </c>
      <c r="H10848" s="4">
        <v>45806.709687499999</v>
      </c>
      <c r="I10848" t="b">
        <v>0</v>
      </c>
      <c r="J10848" t="b">
        <v>0</v>
      </c>
      <c r="K10848" t="s">
        <v>24</v>
      </c>
      <c r="L10848" t="s">
        <v>22</v>
      </c>
      <c r="M10848">
        <v>122500</v>
      </c>
      <c r="O10848" t="s">
        <v>1422</v>
      </c>
      <c r="P10848" t="s">
        <v>6585</v>
      </c>
    </row>
    <row r="10849" spans="1:16" x14ac:dyDescent="0.25">
      <c r="A10849" t="s">
        <v>2</v>
      </c>
      <c r="B10849" t="s">
        <v>2604</v>
      </c>
      <c r="C10849" t="s">
        <v>3582</v>
      </c>
      <c r="D10849" t="s">
        <v>3973</v>
      </c>
      <c r="E10849" t="s">
        <v>20</v>
      </c>
      <c r="F10849" t="b">
        <v>0</v>
      </c>
      <c r="G10849" t="s">
        <v>41</v>
      </c>
      <c r="H10849" s="4">
        <v>45806.709965277783</v>
      </c>
      <c r="I10849" t="b">
        <v>0</v>
      </c>
      <c r="J10849" t="b">
        <v>1</v>
      </c>
      <c r="K10849" t="s">
        <v>24</v>
      </c>
      <c r="L10849" t="s">
        <v>22</v>
      </c>
      <c r="M10849">
        <v>72500</v>
      </c>
      <c r="O10849" t="s">
        <v>554</v>
      </c>
    </row>
    <row r="10850" spans="1:16" x14ac:dyDescent="0.25">
      <c r="A10850" t="s">
        <v>2</v>
      </c>
      <c r="B10850" t="s">
        <v>6584</v>
      </c>
      <c r="C10850" t="s">
        <v>670</v>
      </c>
      <c r="D10850" t="s">
        <v>3973</v>
      </c>
      <c r="E10850" t="s">
        <v>20</v>
      </c>
      <c r="F10850" t="b">
        <v>0</v>
      </c>
      <c r="G10850" t="s">
        <v>41</v>
      </c>
      <c r="H10850" s="4">
        <v>45806.710046296299</v>
      </c>
      <c r="I10850" t="b">
        <v>0</v>
      </c>
      <c r="J10850" t="b">
        <v>0</v>
      </c>
      <c r="K10850" t="s">
        <v>24</v>
      </c>
      <c r="L10850" t="s">
        <v>22</v>
      </c>
      <c r="M10850">
        <v>122500</v>
      </c>
      <c r="O10850" t="s">
        <v>1422</v>
      </c>
      <c r="P10850" t="s">
        <v>6585</v>
      </c>
    </row>
    <row r="10851" spans="1:16" x14ac:dyDescent="0.25">
      <c r="A10851" t="s">
        <v>2</v>
      </c>
      <c r="B10851" t="s">
        <v>6584</v>
      </c>
      <c r="C10851" t="s">
        <v>1125</v>
      </c>
      <c r="D10851" t="s">
        <v>3973</v>
      </c>
      <c r="E10851" t="s">
        <v>20</v>
      </c>
      <c r="F10851" t="b">
        <v>0</v>
      </c>
      <c r="G10851" t="s">
        <v>35</v>
      </c>
      <c r="H10851" s="4">
        <v>45806.710428240738</v>
      </c>
      <c r="I10851" t="b">
        <v>0</v>
      </c>
      <c r="J10851" t="b">
        <v>0</v>
      </c>
      <c r="K10851" t="s">
        <v>24</v>
      </c>
      <c r="L10851" t="s">
        <v>22</v>
      </c>
      <c r="M10851">
        <v>122500</v>
      </c>
      <c r="O10851" t="s">
        <v>1422</v>
      </c>
      <c r="P10851" t="s">
        <v>6585</v>
      </c>
    </row>
    <row r="10852" spans="1:16" x14ac:dyDescent="0.25">
      <c r="A10852" t="s">
        <v>2</v>
      </c>
      <c r="B10852" t="s">
        <v>6584</v>
      </c>
      <c r="C10852" t="s">
        <v>1573</v>
      </c>
      <c r="D10852" t="s">
        <v>3973</v>
      </c>
      <c r="E10852" t="s">
        <v>20</v>
      </c>
      <c r="F10852" t="b">
        <v>0</v>
      </c>
      <c r="G10852" t="s">
        <v>30</v>
      </c>
      <c r="H10852" s="4">
        <v>45806.710706018523</v>
      </c>
      <c r="I10852" t="b">
        <v>0</v>
      </c>
      <c r="J10852" t="b">
        <v>0</v>
      </c>
      <c r="K10852" t="s">
        <v>24</v>
      </c>
      <c r="L10852" t="s">
        <v>22</v>
      </c>
      <c r="M10852">
        <v>122500</v>
      </c>
      <c r="O10852" t="s">
        <v>1422</v>
      </c>
      <c r="P10852" t="s">
        <v>6585</v>
      </c>
    </row>
    <row r="10853" spans="1:16" x14ac:dyDescent="0.25">
      <c r="A10853" t="s">
        <v>0</v>
      </c>
      <c r="B10853" t="s">
        <v>257</v>
      </c>
      <c r="C10853" t="s">
        <v>192</v>
      </c>
      <c r="D10853" t="s">
        <v>3973</v>
      </c>
      <c r="E10853" t="s">
        <v>20</v>
      </c>
      <c r="F10853" t="b">
        <v>0</v>
      </c>
      <c r="G10853" t="s">
        <v>23</v>
      </c>
      <c r="H10853" s="4">
        <v>45806.726145833331</v>
      </c>
      <c r="I10853" t="b">
        <v>1</v>
      </c>
      <c r="J10853" t="b">
        <v>0</v>
      </c>
      <c r="K10853" t="s">
        <v>24</v>
      </c>
      <c r="L10853" t="s">
        <v>22</v>
      </c>
      <c r="M10853">
        <v>125000</v>
      </c>
      <c r="O10853" t="s">
        <v>131</v>
      </c>
    </row>
    <row r="10854" spans="1:16" x14ac:dyDescent="0.25">
      <c r="A10854" t="s">
        <v>0</v>
      </c>
      <c r="B10854" t="s">
        <v>2498</v>
      </c>
      <c r="C10854" t="s">
        <v>1060</v>
      </c>
      <c r="D10854" t="s">
        <v>3973</v>
      </c>
      <c r="E10854" t="s">
        <v>20</v>
      </c>
      <c r="F10854" t="b">
        <v>0</v>
      </c>
      <c r="G10854" t="s">
        <v>41</v>
      </c>
      <c r="H10854" s="4">
        <v>45806.750300925924</v>
      </c>
      <c r="I10854" t="b">
        <v>1</v>
      </c>
      <c r="J10854" t="b">
        <v>1</v>
      </c>
      <c r="K10854" t="s">
        <v>24</v>
      </c>
      <c r="L10854" t="s">
        <v>22</v>
      </c>
      <c r="M10854">
        <v>135000</v>
      </c>
      <c r="O10854" t="s">
        <v>14188</v>
      </c>
      <c r="P10854" t="s">
        <v>14189</v>
      </c>
    </row>
    <row r="10855" spans="1:16" x14ac:dyDescent="0.25">
      <c r="A10855" t="s">
        <v>139</v>
      </c>
      <c r="B10855" t="s">
        <v>14190</v>
      </c>
      <c r="C10855" t="s">
        <v>1216</v>
      </c>
      <c r="D10855" t="s">
        <v>3973</v>
      </c>
      <c r="E10855" t="s">
        <v>20</v>
      </c>
      <c r="F10855" t="b">
        <v>0</v>
      </c>
      <c r="G10855" t="s">
        <v>30</v>
      </c>
      <c r="H10855" s="4">
        <v>45806.750625000001</v>
      </c>
      <c r="I10855" t="b">
        <v>0</v>
      </c>
      <c r="J10855" t="b">
        <v>1</v>
      </c>
      <c r="K10855" t="s">
        <v>24</v>
      </c>
      <c r="L10855" t="s">
        <v>22</v>
      </c>
      <c r="M10855">
        <v>81500</v>
      </c>
      <c r="O10855" t="s">
        <v>14191</v>
      </c>
    </row>
    <row r="10856" spans="1:16" x14ac:dyDescent="0.25">
      <c r="A10856" t="s">
        <v>1</v>
      </c>
      <c r="B10856" t="s">
        <v>1348</v>
      </c>
      <c r="C10856" t="s">
        <v>141</v>
      </c>
      <c r="D10856" t="s">
        <v>3828</v>
      </c>
      <c r="E10856" t="s">
        <v>51</v>
      </c>
      <c r="F10856" t="b">
        <v>0</v>
      </c>
      <c r="G10856" t="s">
        <v>27</v>
      </c>
      <c r="H10856" s="4">
        <v>45806.750787037039</v>
      </c>
      <c r="I10856" t="b">
        <v>0</v>
      </c>
      <c r="J10856" t="b">
        <v>1</v>
      </c>
      <c r="K10856" t="s">
        <v>24</v>
      </c>
      <c r="L10856" t="s">
        <v>36</v>
      </c>
      <c r="N10856">
        <v>65</v>
      </c>
      <c r="O10856" t="s">
        <v>14192</v>
      </c>
      <c r="P10856" t="s">
        <v>216</v>
      </c>
    </row>
    <row r="10857" spans="1:16" x14ac:dyDescent="0.25">
      <c r="A10857" t="s">
        <v>2</v>
      </c>
      <c r="B10857" t="s">
        <v>14193</v>
      </c>
      <c r="C10857" t="s">
        <v>14194</v>
      </c>
      <c r="D10857" t="s">
        <v>3828</v>
      </c>
      <c r="E10857" t="s">
        <v>20</v>
      </c>
      <c r="F10857" t="b">
        <v>0</v>
      </c>
      <c r="G10857" t="s">
        <v>27</v>
      </c>
      <c r="H10857" s="4">
        <v>45806.751284722217</v>
      </c>
      <c r="I10857" t="b">
        <v>0</v>
      </c>
      <c r="J10857" t="b">
        <v>0</v>
      </c>
      <c r="K10857" t="s">
        <v>24</v>
      </c>
      <c r="L10857" t="s">
        <v>22</v>
      </c>
      <c r="M10857">
        <v>72500</v>
      </c>
      <c r="O10857" t="s">
        <v>202</v>
      </c>
      <c r="P10857" t="s">
        <v>223</v>
      </c>
    </row>
    <row r="10858" spans="1:16" x14ac:dyDescent="0.25">
      <c r="A10858" t="s">
        <v>2</v>
      </c>
      <c r="B10858" t="s">
        <v>132</v>
      </c>
      <c r="C10858" t="s">
        <v>2164</v>
      </c>
      <c r="D10858" t="s">
        <v>3973</v>
      </c>
      <c r="E10858" t="s">
        <v>20</v>
      </c>
      <c r="F10858" t="b">
        <v>0</v>
      </c>
      <c r="G10858" t="s">
        <v>27</v>
      </c>
      <c r="H10858" s="4">
        <v>45806.751284722217</v>
      </c>
      <c r="I10858" t="b">
        <v>0</v>
      </c>
      <c r="J10858" t="b">
        <v>1</v>
      </c>
      <c r="K10858" t="s">
        <v>24</v>
      </c>
      <c r="L10858" t="s">
        <v>22</v>
      </c>
      <c r="M10858">
        <v>128500</v>
      </c>
      <c r="O10858" t="s">
        <v>4344</v>
      </c>
      <c r="P10858" t="s">
        <v>2141</v>
      </c>
    </row>
    <row r="10859" spans="1:16" x14ac:dyDescent="0.25">
      <c r="A10859" t="s">
        <v>28</v>
      </c>
      <c r="B10859" t="s">
        <v>1539</v>
      </c>
      <c r="C10859" t="s">
        <v>504</v>
      </c>
      <c r="D10859" t="s">
        <v>3973</v>
      </c>
      <c r="E10859" t="s">
        <v>20</v>
      </c>
      <c r="F10859" t="b">
        <v>0</v>
      </c>
      <c r="G10859" t="s">
        <v>35</v>
      </c>
      <c r="H10859" s="4">
        <v>45806.751793981479</v>
      </c>
      <c r="I10859" t="b">
        <v>0</v>
      </c>
      <c r="J10859" t="b">
        <v>0</v>
      </c>
      <c r="K10859" t="s">
        <v>24</v>
      </c>
      <c r="L10859" t="s">
        <v>22</v>
      </c>
      <c r="M10859">
        <v>195000</v>
      </c>
      <c r="O10859" t="s">
        <v>4344</v>
      </c>
      <c r="P10859" t="s">
        <v>14195</v>
      </c>
    </row>
    <row r="10860" spans="1:16" x14ac:dyDescent="0.25">
      <c r="A10860" t="s">
        <v>25</v>
      </c>
      <c r="B10860" t="s">
        <v>14196</v>
      </c>
      <c r="C10860" t="s">
        <v>372</v>
      </c>
      <c r="D10860" t="s">
        <v>3828</v>
      </c>
      <c r="E10860" t="s">
        <v>51</v>
      </c>
      <c r="F10860" t="b">
        <v>0</v>
      </c>
      <c r="G10860" t="s">
        <v>27</v>
      </c>
      <c r="H10860" s="4">
        <v>45806.79173611111</v>
      </c>
      <c r="I10860" t="b">
        <v>1</v>
      </c>
      <c r="J10860" t="b">
        <v>0</v>
      </c>
      <c r="K10860" t="s">
        <v>24</v>
      </c>
      <c r="L10860" t="s">
        <v>36</v>
      </c>
      <c r="N10860">
        <v>52.5</v>
      </c>
      <c r="O10860" t="s">
        <v>14197</v>
      </c>
      <c r="P10860" t="s">
        <v>871</v>
      </c>
    </row>
    <row r="10861" spans="1:16" x14ac:dyDescent="0.25">
      <c r="A10861" t="s">
        <v>40</v>
      </c>
      <c r="B10861" t="s">
        <v>40</v>
      </c>
      <c r="C10861" t="s">
        <v>877</v>
      </c>
      <c r="D10861" t="s">
        <v>2208</v>
      </c>
      <c r="E10861" t="s">
        <v>20</v>
      </c>
      <c r="F10861" t="b">
        <v>0</v>
      </c>
      <c r="G10861" t="s">
        <v>27</v>
      </c>
      <c r="H10861" s="4">
        <v>45806.792500000003</v>
      </c>
      <c r="I10861" t="b">
        <v>0</v>
      </c>
      <c r="J10861" t="b">
        <v>0</v>
      </c>
      <c r="K10861" t="s">
        <v>24</v>
      </c>
      <c r="L10861" t="s">
        <v>22</v>
      </c>
      <c r="M10861">
        <v>138700</v>
      </c>
      <c r="O10861" t="s">
        <v>14198</v>
      </c>
      <c r="P10861" t="s">
        <v>10725</v>
      </c>
    </row>
    <row r="10862" spans="1:16" x14ac:dyDescent="0.25">
      <c r="A10862" t="s">
        <v>2</v>
      </c>
      <c r="B10862" t="s">
        <v>2</v>
      </c>
      <c r="C10862" t="s">
        <v>14199</v>
      </c>
      <c r="D10862" t="s">
        <v>3973</v>
      </c>
      <c r="E10862" t="s">
        <v>20</v>
      </c>
      <c r="F10862" t="b">
        <v>0</v>
      </c>
      <c r="G10862" t="s">
        <v>27</v>
      </c>
      <c r="H10862" s="4">
        <v>45806.792997685188</v>
      </c>
      <c r="I10862" t="b">
        <v>0</v>
      </c>
      <c r="J10862" t="b">
        <v>0</v>
      </c>
      <c r="K10862" t="s">
        <v>24</v>
      </c>
      <c r="L10862" t="s">
        <v>22</v>
      </c>
      <c r="M10862">
        <v>145000</v>
      </c>
      <c r="O10862" t="s">
        <v>846</v>
      </c>
      <c r="P10862" t="s">
        <v>14200</v>
      </c>
    </row>
    <row r="10863" spans="1:16" x14ac:dyDescent="0.25">
      <c r="A10863" t="s">
        <v>2</v>
      </c>
      <c r="B10863" t="s">
        <v>14201</v>
      </c>
      <c r="C10863" t="s">
        <v>14199</v>
      </c>
      <c r="D10863" t="s">
        <v>3973</v>
      </c>
      <c r="E10863" t="s">
        <v>20</v>
      </c>
      <c r="F10863" t="b">
        <v>0</v>
      </c>
      <c r="G10863" t="s">
        <v>27</v>
      </c>
      <c r="H10863" s="4">
        <v>45806.793009259258</v>
      </c>
      <c r="I10863" t="b">
        <v>0</v>
      </c>
      <c r="J10863" t="b">
        <v>0</v>
      </c>
      <c r="K10863" t="s">
        <v>24</v>
      </c>
      <c r="L10863" t="s">
        <v>22</v>
      </c>
      <c r="M10863">
        <v>145000</v>
      </c>
      <c r="O10863" t="s">
        <v>846</v>
      </c>
      <c r="P10863" t="s">
        <v>14200</v>
      </c>
    </row>
    <row r="10864" spans="1:16" x14ac:dyDescent="0.25">
      <c r="A10864" t="s">
        <v>0</v>
      </c>
      <c r="B10864" t="s">
        <v>14202</v>
      </c>
      <c r="C10864" t="s">
        <v>82</v>
      </c>
      <c r="D10864" t="s">
        <v>2208</v>
      </c>
      <c r="E10864" t="s">
        <v>20</v>
      </c>
      <c r="F10864" t="b">
        <v>0</v>
      </c>
      <c r="G10864" t="s">
        <v>27</v>
      </c>
      <c r="H10864" s="4">
        <v>45806.833402777767</v>
      </c>
      <c r="I10864" t="b">
        <v>0</v>
      </c>
      <c r="J10864" t="b">
        <v>1</v>
      </c>
      <c r="K10864" t="s">
        <v>24</v>
      </c>
      <c r="L10864" t="s">
        <v>22</v>
      </c>
      <c r="M10864">
        <v>156557.5</v>
      </c>
      <c r="O10864" t="s">
        <v>1140</v>
      </c>
      <c r="P10864" t="s">
        <v>14203</v>
      </c>
    </row>
    <row r="10865" spans="1:16" x14ac:dyDescent="0.25">
      <c r="A10865" t="s">
        <v>0</v>
      </c>
      <c r="B10865" t="s">
        <v>0</v>
      </c>
      <c r="C10865" t="s">
        <v>5740</v>
      </c>
      <c r="D10865" t="s">
        <v>3973</v>
      </c>
      <c r="E10865" t="s">
        <v>20</v>
      </c>
      <c r="F10865" t="b">
        <v>0</v>
      </c>
      <c r="G10865" t="s">
        <v>27</v>
      </c>
      <c r="H10865" s="4">
        <v>45806.833402777767</v>
      </c>
      <c r="I10865" t="b">
        <v>0</v>
      </c>
      <c r="J10865" t="b">
        <v>1</v>
      </c>
      <c r="K10865" t="s">
        <v>24</v>
      </c>
      <c r="L10865" t="s">
        <v>22</v>
      </c>
      <c r="M10865">
        <v>100000</v>
      </c>
      <c r="O10865" t="s">
        <v>14204</v>
      </c>
      <c r="P10865" t="s">
        <v>3584</v>
      </c>
    </row>
    <row r="10866" spans="1:16" x14ac:dyDescent="0.25">
      <c r="A10866" t="s">
        <v>0</v>
      </c>
      <c r="B10866" t="s">
        <v>0</v>
      </c>
      <c r="C10866" t="s">
        <v>2168</v>
      </c>
      <c r="D10866" t="s">
        <v>3973</v>
      </c>
      <c r="E10866" t="s">
        <v>51</v>
      </c>
      <c r="F10866" t="b">
        <v>0</v>
      </c>
      <c r="G10866" t="s">
        <v>27</v>
      </c>
      <c r="H10866" s="4">
        <v>45806.833495370367</v>
      </c>
      <c r="I10866" t="b">
        <v>1</v>
      </c>
      <c r="J10866" t="b">
        <v>0</v>
      </c>
      <c r="K10866" t="s">
        <v>24</v>
      </c>
      <c r="L10866" t="s">
        <v>36</v>
      </c>
      <c r="N10866">
        <v>25</v>
      </c>
      <c r="O10866" t="s">
        <v>2169</v>
      </c>
    </row>
    <row r="10867" spans="1:16" x14ac:dyDescent="0.25">
      <c r="A10867" t="s">
        <v>89</v>
      </c>
      <c r="B10867" t="s">
        <v>14205</v>
      </c>
      <c r="C10867" t="s">
        <v>44</v>
      </c>
      <c r="D10867" t="s">
        <v>3973</v>
      </c>
      <c r="E10867" t="s">
        <v>51</v>
      </c>
      <c r="F10867" t="b">
        <v>0</v>
      </c>
      <c r="G10867" t="s">
        <v>41</v>
      </c>
      <c r="H10867" s="4">
        <v>45806.83489583333</v>
      </c>
      <c r="I10867" t="b">
        <v>1</v>
      </c>
      <c r="J10867" t="b">
        <v>0</v>
      </c>
      <c r="K10867" t="s">
        <v>24</v>
      </c>
      <c r="L10867" t="s">
        <v>36</v>
      </c>
      <c r="N10867">
        <v>112.5</v>
      </c>
      <c r="O10867" t="s">
        <v>14206</v>
      </c>
      <c r="P10867" t="s">
        <v>14207</v>
      </c>
    </row>
    <row r="10868" spans="1:16" x14ac:dyDescent="0.25">
      <c r="A10868" t="s">
        <v>139</v>
      </c>
      <c r="B10868" t="s">
        <v>14208</v>
      </c>
      <c r="C10868" t="s">
        <v>966</v>
      </c>
      <c r="D10868" t="s">
        <v>3973</v>
      </c>
      <c r="E10868" t="s">
        <v>51</v>
      </c>
      <c r="F10868" t="b">
        <v>0</v>
      </c>
      <c r="G10868" t="s">
        <v>30</v>
      </c>
      <c r="H10868" s="4">
        <v>45806.875648148147</v>
      </c>
      <c r="I10868" t="b">
        <v>0</v>
      </c>
      <c r="J10868" t="b">
        <v>0</v>
      </c>
      <c r="K10868" t="s">
        <v>24</v>
      </c>
      <c r="L10868" t="s">
        <v>36</v>
      </c>
      <c r="N10868">
        <v>47</v>
      </c>
      <c r="O10868" t="s">
        <v>2169</v>
      </c>
      <c r="P10868" t="s">
        <v>14209</v>
      </c>
    </row>
    <row r="10869" spans="1:16" x14ac:dyDescent="0.25">
      <c r="A10869" t="s">
        <v>2</v>
      </c>
      <c r="B10869" t="s">
        <v>14210</v>
      </c>
      <c r="C10869" t="s">
        <v>14211</v>
      </c>
      <c r="D10869" t="s">
        <v>3973</v>
      </c>
      <c r="E10869" t="s">
        <v>20</v>
      </c>
      <c r="F10869" t="b">
        <v>0</v>
      </c>
      <c r="G10869" t="s">
        <v>41</v>
      </c>
      <c r="H10869" s="4">
        <v>45806.876527777778</v>
      </c>
      <c r="I10869" t="b">
        <v>1</v>
      </c>
      <c r="J10869" t="b">
        <v>1</v>
      </c>
      <c r="K10869" t="s">
        <v>24</v>
      </c>
      <c r="L10869" t="s">
        <v>22</v>
      </c>
      <c r="M10869">
        <v>222000</v>
      </c>
      <c r="O10869" t="s">
        <v>1147</v>
      </c>
      <c r="P10869" t="s">
        <v>14212</v>
      </c>
    </row>
    <row r="10870" spans="1:16" x14ac:dyDescent="0.25">
      <c r="A10870" t="s">
        <v>89</v>
      </c>
      <c r="B10870" t="s">
        <v>2998</v>
      </c>
      <c r="C10870" t="s">
        <v>47</v>
      </c>
      <c r="D10870" t="s">
        <v>3973</v>
      </c>
      <c r="E10870" t="s">
        <v>20</v>
      </c>
      <c r="F10870" t="b">
        <v>0</v>
      </c>
      <c r="G10870" t="s">
        <v>41</v>
      </c>
      <c r="H10870" s="4">
        <v>45806.876631944448</v>
      </c>
      <c r="I10870" t="b">
        <v>0</v>
      </c>
      <c r="J10870" t="b">
        <v>1</v>
      </c>
      <c r="K10870" t="s">
        <v>24</v>
      </c>
      <c r="L10870" t="s">
        <v>22</v>
      </c>
      <c r="M10870">
        <v>184000</v>
      </c>
      <c r="O10870" t="s">
        <v>14213</v>
      </c>
      <c r="P10870" t="s">
        <v>14214</v>
      </c>
    </row>
    <row r="10871" spans="1:16" x14ac:dyDescent="0.25">
      <c r="A10871" t="s">
        <v>40</v>
      </c>
      <c r="B10871" t="s">
        <v>14215</v>
      </c>
      <c r="C10871" t="s">
        <v>82</v>
      </c>
      <c r="D10871" t="s">
        <v>3973</v>
      </c>
      <c r="E10871" t="s">
        <v>20</v>
      </c>
      <c r="F10871" t="b">
        <v>0</v>
      </c>
      <c r="G10871" t="s">
        <v>41</v>
      </c>
      <c r="H10871" s="4">
        <v>45806.876666666663</v>
      </c>
      <c r="I10871" t="b">
        <v>0</v>
      </c>
      <c r="J10871" t="b">
        <v>0</v>
      </c>
      <c r="K10871" t="s">
        <v>24</v>
      </c>
      <c r="L10871" t="s">
        <v>22</v>
      </c>
      <c r="M10871">
        <v>198000</v>
      </c>
      <c r="O10871" t="s">
        <v>14216</v>
      </c>
      <c r="P10871" t="s">
        <v>1054</v>
      </c>
    </row>
    <row r="10872" spans="1:16" x14ac:dyDescent="0.25">
      <c r="A10872" t="s">
        <v>2</v>
      </c>
      <c r="B10872" t="s">
        <v>14210</v>
      </c>
      <c r="C10872" t="s">
        <v>203</v>
      </c>
      <c r="D10872" t="s">
        <v>3973</v>
      </c>
      <c r="E10872" t="s">
        <v>20</v>
      </c>
      <c r="F10872" t="b">
        <v>0</v>
      </c>
      <c r="G10872" t="s">
        <v>41</v>
      </c>
      <c r="H10872" s="4">
        <v>45806.876666666663</v>
      </c>
      <c r="I10872" t="b">
        <v>0</v>
      </c>
      <c r="J10872" t="b">
        <v>1</v>
      </c>
      <c r="K10872" t="s">
        <v>24</v>
      </c>
      <c r="L10872" t="s">
        <v>22</v>
      </c>
      <c r="M10872">
        <v>222000</v>
      </c>
      <c r="O10872" t="s">
        <v>1147</v>
      </c>
      <c r="P10872" t="s">
        <v>14212</v>
      </c>
    </row>
    <row r="10873" spans="1:16" x14ac:dyDescent="0.25">
      <c r="A10873" t="s">
        <v>139</v>
      </c>
      <c r="B10873" t="s">
        <v>3855</v>
      </c>
      <c r="C10873" t="s">
        <v>1468</v>
      </c>
      <c r="D10873" t="s">
        <v>3828</v>
      </c>
      <c r="E10873" t="s">
        <v>20</v>
      </c>
      <c r="F10873" t="b">
        <v>0</v>
      </c>
      <c r="G10873" t="s">
        <v>41</v>
      </c>
      <c r="H10873" s="4">
        <v>45806.916979166657</v>
      </c>
      <c r="I10873" t="b">
        <v>0</v>
      </c>
      <c r="J10873" t="b">
        <v>1</v>
      </c>
      <c r="K10873" t="s">
        <v>24</v>
      </c>
      <c r="L10873" t="s">
        <v>36</v>
      </c>
      <c r="N10873">
        <v>38.5</v>
      </c>
      <c r="O10873" t="s">
        <v>14217</v>
      </c>
      <c r="P10873" t="s">
        <v>14218</v>
      </c>
    </row>
    <row r="10874" spans="1:16" x14ac:dyDescent="0.25">
      <c r="A10874" t="s">
        <v>2</v>
      </c>
      <c r="B10874" t="s">
        <v>14219</v>
      </c>
      <c r="C10874" t="s">
        <v>1288</v>
      </c>
      <c r="D10874" t="s">
        <v>3828</v>
      </c>
      <c r="E10874" t="s">
        <v>51</v>
      </c>
      <c r="F10874" t="b">
        <v>0</v>
      </c>
      <c r="G10874" t="s">
        <v>27</v>
      </c>
      <c r="H10874" s="4">
        <v>45806.917870370373</v>
      </c>
      <c r="I10874" t="b">
        <v>0</v>
      </c>
      <c r="J10874" t="b">
        <v>0</v>
      </c>
      <c r="K10874" t="s">
        <v>24</v>
      </c>
      <c r="L10874" t="s">
        <v>36</v>
      </c>
      <c r="N10874">
        <v>65</v>
      </c>
      <c r="O10874" t="s">
        <v>14220</v>
      </c>
      <c r="P10874" t="s">
        <v>1713</v>
      </c>
    </row>
    <row r="10875" spans="1:16" x14ac:dyDescent="0.25">
      <c r="A10875" t="s">
        <v>2</v>
      </c>
      <c r="B10875" t="s">
        <v>13922</v>
      </c>
      <c r="C10875" t="s">
        <v>436</v>
      </c>
      <c r="D10875" t="s">
        <v>3828</v>
      </c>
      <c r="E10875" t="s">
        <v>20</v>
      </c>
      <c r="F10875" t="b">
        <v>0</v>
      </c>
      <c r="G10875" t="s">
        <v>41</v>
      </c>
      <c r="H10875" s="4">
        <v>45806.918136574073</v>
      </c>
      <c r="I10875" t="b">
        <v>0</v>
      </c>
      <c r="J10875" t="b">
        <v>1</v>
      </c>
      <c r="K10875" t="s">
        <v>24</v>
      </c>
      <c r="L10875" t="s">
        <v>22</v>
      </c>
      <c r="M10875">
        <v>128500</v>
      </c>
      <c r="O10875" t="s">
        <v>14221</v>
      </c>
      <c r="P10875" t="s">
        <v>13924</v>
      </c>
    </row>
    <row r="10876" spans="1:16" x14ac:dyDescent="0.25">
      <c r="A10876" t="s">
        <v>19</v>
      </c>
      <c r="B10876" t="s">
        <v>3782</v>
      </c>
      <c r="C10876" t="s">
        <v>1959</v>
      </c>
      <c r="D10876" t="s">
        <v>3973</v>
      </c>
      <c r="E10876" t="s">
        <v>20</v>
      </c>
      <c r="F10876" t="b">
        <v>0</v>
      </c>
      <c r="G10876" t="s">
        <v>41</v>
      </c>
      <c r="H10876" s="4">
        <v>45806.958634259259</v>
      </c>
      <c r="I10876" t="b">
        <v>0</v>
      </c>
      <c r="J10876" t="b">
        <v>1</v>
      </c>
      <c r="K10876" t="s">
        <v>24</v>
      </c>
      <c r="L10876" t="s">
        <v>22</v>
      </c>
      <c r="M10876">
        <v>212500</v>
      </c>
      <c r="O10876" t="s">
        <v>14222</v>
      </c>
      <c r="P10876" t="s">
        <v>14223</v>
      </c>
    </row>
    <row r="10877" spans="1:16" x14ac:dyDescent="0.25">
      <c r="A10877" t="s">
        <v>2</v>
      </c>
      <c r="B10877" t="s">
        <v>14224</v>
      </c>
      <c r="C10877" t="s">
        <v>180</v>
      </c>
      <c r="D10877" t="s">
        <v>3973</v>
      </c>
      <c r="E10877" t="s">
        <v>20</v>
      </c>
      <c r="F10877" t="b">
        <v>0</v>
      </c>
      <c r="G10877" t="s">
        <v>41</v>
      </c>
      <c r="H10877" s="4">
        <v>45806.958634259259</v>
      </c>
      <c r="I10877" t="b">
        <v>0</v>
      </c>
      <c r="J10877" t="b">
        <v>1</v>
      </c>
      <c r="K10877" t="s">
        <v>24</v>
      </c>
      <c r="L10877" t="s">
        <v>22</v>
      </c>
      <c r="M10877">
        <v>89150</v>
      </c>
      <c r="O10877" t="s">
        <v>1805</v>
      </c>
      <c r="P10877" t="s">
        <v>204</v>
      </c>
    </row>
    <row r="10878" spans="1:16" x14ac:dyDescent="0.25">
      <c r="A10878" t="s">
        <v>1</v>
      </c>
      <c r="B10878" t="s">
        <v>14225</v>
      </c>
      <c r="C10878" t="s">
        <v>185</v>
      </c>
      <c r="D10878" t="s">
        <v>3957</v>
      </c>
      <c r="E10878" t="s">
        <v>34</v>
      </c>
      <c r="F10878" t="b">
        <v>0</v>
      </c>
      <c r="G10878" t="s">
        <v>27</v>
      </c>
      <c r="H10878" s="4">
        <v>45806.959097222221</v>
      </c>
      <c r="I10878" t="b">
        <v>0</v>
      </c>
      <c r="J10878" t="b">
        <v>1</v>
      </c>
      <c r="K10878" t="s">
        <v>24</v>
      </c>
      <c r="L10878" t="s">
        <v>36</v>
      </c>
      <c r="N10878">
        <v>49.895000457763672</v>
      </c>
      <c r="O10878" t="s">
        <v>186</v>
      </c>
      <c r="P10878" t="s">
        <v>14226</v>
      </c>
    </row>
    <row r="10879" spans="1:16" x14ac:dyDescent="0.25">
      <c r="A10879" t="s">
        <v>2</v>
      </c>
      <c r="B10879" t="s">
        <v>129</v>
      </c>
      <c r="C10879" t="s">
        <v>1096</v>
      </c>
      <c r="D10879" t="s">
        <v>3973</v>
      </c>
      <c r="E10879" t="s">
        <v>20</v>
      </c>
      <c r="F10879" t="b">
        <v>0</v>
      </c>
      <c r="G10879" t="s">
        <v>27</v>
      </c>
      <c r="H10879" s="4">
        <v>45806.959166666667</v>
      </c>
      <c r="I10879" t="b">
        <v>0</v>
      </c>
      <c r="J10879" t="b">
        <v>0</v>
      </c>
      <c r="K10879" t="s">
        <v>24</v>
      </c>
      <c r="L10879" t="s">
        <v>22</v>
      </c>
      <c r="M10879">
        <v>112500</v>
      </c>
      <c r="O10879" t="s">
        <v>1422</v>
      </c>
      <c r="P10879" t="s">
        <v>2103</v>
      </c>
    </row>
    <row r="10880" spans="1:16" x14ac:dyDescent="0.25">
      <c r="A10880" t="s">
        <v>2</v>
      </c>
      <c r="B10880" t="s">
        <v>129</v>
      </c>
      <c r="C10880" t="s">
        <v>1573</v>
      </c>
      <c r="D10880" t="s">
        <v>3973</v>
      </c>
      <c r="E10880" t="s">
        <v>20</v>
      </c>
      <c r="F10880" t="b">
        <v>0</v>
      </c>
      <c r="G10880" t="s">
        <v>27</v>
      </c>
      <c r="H10880" s="4">
        <v>45806.959664351853</v>
      </c>
      <c r="I10880" t="b">
        <v>0</v>
      </c>
      <c r="J10880" t="b">
        <v>0</v>
      </c>
      <c r="K10880" t="s">
        <v>24</v>
      </c>
      <c r="L10880" t="s">
        <v>22</v>
      </c>
      <c r="M10880">
        <v>112500</v>
      </c>
      <c r="O10880" t="s">
        <v>1422</v>
      </c>
      <c r="P10880" t="s">
        <v>2103</v>
      </c>
    </row>
    <row r="10881" spans="1:16" x14ac:dyDescent="0.25">
      <c r="A10881" t="s">
        <v>2</v>
      </c>
      <c r="B10881" t="s">
        <v>6584</v>
      </c>
      <c r="C10881" t="s">
        <v>203</v>
      </c>
      <c r="D10881" t="s">
        <v>3973</v>
      </c>
      <c r="E10881" t="s">
        <v>20</v>
      </c>
      <c r="F10881" t="b">
        <v>0</v>
      </c>
      <c r="G10881" t="s">
        <v>27</v>
      </c>
      <c r="H10881" s="4">
        <v>45806.959687499999</v>
      </c>
      <c r="I10881" t="b">
        <v>0</v>
      </c>
      <c r="J10881" t="b">
        <v>0</v>
      </c>
      <c r="K10881" t="s">
        <v>24</v>
      </c>
      <c r="L10881" t="s">
        <v>22</v>
      </c>
      <c r="M10881">
        <v>122500</v>
      </c>
      <c r="O10881" t="s">
        <v>1422</v>
      </c>
      <c r="P10881" t="s">
        <v>6585</v>
      </c>
    </row>
    <row r="10882" spans="1:16" x14ac:dyDescent="0.25">
      <c r="A10882" t="s">
        <v>2</v>
      </c>
      <c r="B10882" t="s">
        <v>6584</v>
      </c>
      <c r="C10882" t="s">
        <v>774</v>
      </c>
      <c r="D10882" t="s">
        <v>3973</v>
      </c>
      <c r="E10882" t="s">
        <v>20</v>
      </c>
      <c r="F10882" t="b">
        <v>0</v>
      </c>
      <c r="G10882" t="s">
        <v>41</v>
      </c>
      <c r="H10882" s="4">
        <v>45806.959780092591</v>
      </c>
      <c r="I10882" t="b">
        <v>0</v>
      </c>
      <c r="J10882" t="b">
        <v>0</v>
      </c>
      <c r="K10882" t="s">
        <v>24</v>
      </c>
      <c r="L10882" t="s">
        <v>22</v>
      </c>
      <c r="M10882">
        <v>122500</v>
      </c>
      <c r="O10882" t="s">
        <v>1422</v>
      </c>
      <c r="P10882" t="s">
        <v>6585</v>
      </c>
    </row>
    <row r="10883" spans="1:16" x14ac:dyDescent="0.25">
      <c r="A10883" t="s">
        <v>2</v>
      </c>
      <c r="B10883" t="s">
        <v>129</v>
      </c>
      <c r="C10883" t="s">
        <v>528</v>
      </c>
      <c r="D10883" t="s">
        <v>3973</v>
      </c>
      <c r="E10883" t="s">
        <v>20</v>
      </c>
      <c r="F10883" t="b">
        <v>0</v>
      </c>
      <c r="G10883" t="s">
        <v>41</v>
      </c>
      <c r="H10883" s="4">
        <v>45806.959953703707</v>
      </c>
      <c r="I10883" t="b">
        <v>0</v>
      </c>
      <c r="J10883" t="b">
        <v>0</v>
      </c>
      <c r="K10883" t="s">
        <v>24</v>
      </c>
      <c r="L10883" t="s">
        <v>22</v>
      </c>
      <c r="M10883">
        <v>112500</v>
      </c>
      <c r="O10883" t="s">
        <v>1422</v>
      </c>
      <c r="P10883" t="s">
        <v>2103</v>
      </c>
    </row>
    <row r="10884" spans="1:16" x14ac:dyDescent="0.25">
      <c r="A10884" t="s">
        <v>2</v>
      </c>
      <c r="B10884" t="s">
        <v>129</v>
      </c>
      <c r="C10884" t="s">
        <v>12175</v>
      </c>
      <c r="D10884" t="s">
        <v>3973</v>
      </c>
      <c r="E10884" t="s">
        <v>20</v>
      </c>
      <c r="F10884" t="b">
        <v>0</v>
      </c>
      <c r="G10884" t="s">
        <v>35</v>
      </c>
      <c r="H10884" s="4">
        <v>45806.960335648153</v>
      </c>
      <c r="I10884" t="b">
        <v>0</v>
      </c>
      <c r="J10884" t="b">
        <v>0</v>
      </c>
      <c r="K10884" t="s">
        <v>24</v>
      </c>
      <c r="L10884" t="s">
        <v>22</v>
      </c>
      <c r="M10884">
        <v>112500</v>
      </c>
      <c r="O10884" t="s">
        <v>1422</v>
      </c>
      <c r="P10884" t="s">
        <v>2103</v>
      </c>
    </row>
    <row r="10885" spans="1:16" x14ac:dyDescent="0.25">
      <c r="A10885" t="s">
        <v>2</v>
      </c>
      <c r="B10885" t="s">
        <v>6584</v>
      </c>
      <c r="C10885" t="s">
        <v>151</v>
      </c>
      <c r="D10885" t="s">
        <v>3973</v>
      </c>
      <c r="E10885" t="s">
        <v>20</v>
      </c>
      <c r="F10885" t="b">
        <v>0</v>
      </c>
      <c r="G10885" t="s">
        <v>35</v>
      </c>
      <c r="H10885" s="4">
        <v>45806.960381944453</v>
      </c>
      <c r="I10885" t="b">
        <v>0</v>
      </c>
      <c r="J10885" t="b">
        <v>0</v>
      </c>
      <c r="K10885" t="s">
        <v>24</v>
      </c>
      <c r="L10885" t="s">
        <v>22</v>
      </c>
      <c r="M10885">
        <v>122500</v>
      </c>
      <c r="O10885" t="s">
        <v>1422</v>
      </c>
      <c r="P10885" t="s">
        <v>6585</v>
      </c>
    </row>
    <row r="10886" spans="1:16" x14ac:dyDescent="0.25">
      <c r="A10886" t="s">
        <v>2</v>
      </c>
      <c r="B10886" t="s">
        <v>129</v>
      </c>
      <c r="C10886" t="s">
        <v>774</v>
      </c>
      <c r="D10886" t="s">
        <v>3973</v>
      </c>
      <c r="E10886" t="s">
        <v>20</v>
      </c>
      <c r="F10886" t="b">
        <v>0</v>
      </c>
      <c r="G10886" t="s">
        <v>35</v>
      </c>
      <c r="H10886" s="4">
        <v>45806.960428240738</v>
      </c>
      <c r="I10886" t="b">
        <v>0</v>
      </c>
      <c r="J10886" t="b">
        <v>0</v>
      </c>
      <c r="K10886" t="s">
        <v>24</v>
      </c>
      <c r="L10886" t="s">
        <v>22</v>
      </c>
      <c r="M10886">
        <v>112500</v>
      </c>
      <c r="O10886" t="s">
        <v>1422</v>
      </c>
      <c r="P10886" t="s">
        <v>2103</v>
      </c>
    </row>
    <row r="10887" spans="1:16" x14ac:dyDescent="0.25">
      <c r="A10887" t="s">
        <v>0</v>
      </c>
      <c r="B10887" t="s">
        <v>2122</v>
      </c>
      <c r="C10887" t="s">
        <v>365</v>
      </c>
      <c r="D10887" t="s">
        <v>4014</v>
      </c>
      <c r="E10887" t="s">
        <v>20</v>
      </c>
      <c r="F10887" t="b">
        <v>0</v>
      </c>
      <c r="G10887" t="s">
        <v>27</v>
      </c>
      <c r="H10887" s="4">
        <v>45807.000173611108</v>
      </c>
      <c r="I10887" t="b">
        <v>0</v>
      </c>
      <c r="J10887" t="b">
        <v>0</v>
      </c>
      <c r="K10887" t="s">
        <v>24</v>
      </c>
      <c r="L10887" t="s">
        <v>22</v>
      </c>
      <c r="M10887">
        <v>89305.75</v>
      </c>
      <c r="O10887" t="s">
        <v>14227</v>
      </c>
      <c r="P10887" t="s">
        <v>3285</v>
      </c>
    </row>
    <row r="10888" spans="1:16" x14ac:dyDescent="0.25">
      <c r="A10888" t="s">
        <v>0</v>
      </c>
      <c r="B10888" t="s">
        <v>14228</v>
      </c>
      <c r="C10888" t="s">
        <v>329</v>
      </c>
      <c r="D10888" t="s">
        <v>4014</v>
      </c>
      <c r="E10888" t="s">
        <v>20</v>
      </c>
      <c r="F10888" t="b">
        <v>0</v>
      </c>
      <c r="G10888" t="s">
        <v>27</v>
      </c>
      <c r="H10888" s="4">
        <v>45807.000196759262</v>
      </c>
      <c r="I10888" t="b">
        <v>0</v>
      </c>
      <c r="J10888" t="b">
        <v>0</v>
      </c>
      <c r="K10888" t="s">
        <v>24</v>
      </c>
      <c r="L10888" t="s">
        <v>22</v>
      </c>
      <c r="M10888">
        <v>146912.5</v>
      </c>
      <c r="O10888" t="s">
        <v>522</v>
      </c>
      <c r="P10888" t="s">
        <v>14229</v>
      </c>
    </row>
    <row r="10889" spans="1:16" x14ac:dyDescent="0.25">
      <c r="A10889" t="s">
        <v>0</v>
      </c>
      <c r="B10889" t="s">
        <v>7035</v>
      </c>
      <c r="C10889" t="s">
        <v>315</v>
      </c>
      <c r="D10889" t="s">
        <v>4014</v>
      </c>
      <c r="E10889" t="s">
        <v>20</v>
      </c>
      <c r="F10889" t="b">
        <v>0</v>
      </c>
      <c r="G10889" t="s">
        <v>27</v>
      </c>
      <c r="H10889" s="4">
        <v>45807.000208333331</v>
      </c>
      <c r="I10889" t="b">
        <v>0</v>
      </c>
      <c r="J10889" t="b">
        <v>0</v>
      </c>
      <c r="K10889" t="s">
        <v>24</v>
      </c>
      <c r="L10889" t="s">
        <v>22</v>
      </c>
      <c r="M10889">
        <v>177025</v>
      </c>
      <c r="O10889" t="s">
        <v>522</v>
      </c>
      <c r="P10889" t="s">
        <v>221</v>
      </c>
    </row>
    <row r="10890" spans="1:16" x14ac:dyDescent="0.25">
      <c r="A10890" t="s">
        <v>19</v>
      </c>
      <c r="B10890" t="s">
        <v>14230</v>
      </c>
      <c r="C10890" t="s">
        <v>82</v>
      </c>
      <c r="D10890" t="s">
        <v>3973</v>
      </c>
      <c r="E10890" t="s">
        <v>20</v>
      </c>
      <c r="F10890" t="b">
        <v>0</v>
      </c>
      <c r="G10890" t="s">
        <v>27</v>
      </c>
      <c r="H10890" s="4">
        <v>45807.00072916667</v>
      </c>
      <c r="I10890" t="b">
        <v>0</v>
      </c>
      <c r="J10890" t="b">
        <v>1</v>
      </c>
      <c r="K10890" t="s">
        <v>24</v>
      </c>
      <c r="L10890" t="s">
        <v>22</v>
      </c>
      <c r="M10890">
        <v>185000</v>
      </c>
      <c r="O10890" t="s">
        <v>14231</v>
      </c>
      <c r="P10890" t="s">
        <v>882</v>
      </c>
    </row>
    <row r="10891" spans="1:16" x14ac:dyDescent="0.25">
      <c r="A10891" t="s">
        <v>2</v>
      </c>
      <c r="B10891" t="s">
        <v>959</v>
      </c>
      <c r="C10891" t="s">
        <v>335</v>
      </c>
      <c r="D10891" t="s">
        <v>3973</v>
      </c>
      <c r="E10891" t="s">
        <v>20</v>
      </c>
      <c r="F10891" t="b">
        <v>0</v>
      </c>
      <c r="G10891" t="s">
        <v>27</v>
      </c>
      <c r="H10891" s="4">
        <v>45807.001203703701</v>
      </c>
      <c r="I10891" t="b">
        <v>0</v>
      </c>
      <c r="J10891" t="b">
        <v>1</v>
      </c>
      <c r="K10891" t="s">
        <v>24</v>
      </c>
      <c r="L10891" t="s">
        <v>22</v>
      </c>
      <c r="M10891">
        <v>29750</v>
      </c>
      <c r="O10891" t="s">
        <v>14232</v>
      </c>
      <c r="P10891" t="s">
        <v>361</v>
      </c>
    </row>
    <row r="10892" spans="1:16" x14ac:dyDescent="0.25">
      <c r="A10892" t="s">
        <v>25</v>
      </c>
      <c r="B10892" t="s">
        <v>14233</v>
      </c>
      <c r="C10892" t="s">
        <v>39</v>
      </c>
      <c r="D10892" t="s">
        <v>4014</v>
      </c>
      <c r="E10892" t="s">
        <v>20</v>
      </c>
      <c r="F10892" t="b">
        <v>1</v>
      </c>
      <c r="G10892" t="s">
        <v>158</v>
      </c>
      <c r="H10892" s="4">
        <v>45807.003969907397</v>
      </c>
      <c r="I10892" t="b">
        <v>0</v>
      </c>
      <c r="J10892" t="b">
        <v>1</v>
      </c>
      <c r="K10892" t="s">
        <v>158</v>
      </c>
      <c r="L10892" t="s">
        <v>22</v>
      </c>
      <c r="M10892">
        <v>158012.5</v>
      </c>
      <c r="O10892" t="s">
        <v>14234</v>
      </c>
      <c r="P10892" t="s">
        <v>6414</v>
      </c>
    </row>
    <row r="10893" spans="1:16" x14ac:dyDescent="0.25">
      <c r="A10893" t="s">
        <v>0</v>
      </c>
      <c r="B10893" t="s">
        <v>3553</v>
      </c>
      <c r="C10893" t="s">
        <v>315</v>
      </c>
      <c r="D10893" t="s">
        <v>3828</v>
      </c>
      <c r="E10893" t="s">
        <v>20</v>
      </c>
      <c r="F10893" t="b">
        <v>0</v>
      </c>
      <c r="G10893" t="s">
        <v>27</v>
      </c>
      <c r="H10893" s="4">
        <v>45807.041828703703</v>
      </c>
      <c r="I10893" t="b">
        <v>0</v>
      </c>
      <c r="J10893" t="b">
        <v>1</v>
      </c>
      <c r="K10893" t="s">
        <v>24</v>
      </c>
      <c r="L10893" t="s">
        <v>22</v>
      </c>
      <c r="M10893">
        <v>162500</v>
      </c>
      <c r="O10893" t="s">
        <v>5680</v>
      </c>
      <c r="P10893" t="s">
        <v>8242</v>
      </c>
    </row>
    <row r="10894" spans="1:16" x14ac:dyDescent="0.25">
      <c r="A10894" t="s">
        <v>139</v>
      </c>
      <c r="B10894" t="s">
        <v>14235</v>
      </c>
      <c r="C10894" t="s">
        <v>114</v>
      </c>
      <c r="D10894" t="s">
        <v>2208</v>
      </c>
      <c r="E10894" t="s">
        <v>20</v>
      </c>
      <c r="F10894" t="b">
        <v>0</v>
      </c>
      <c r="G10894" t="s">
        <v>27</v>
      </c>
      <c r="H10894" s="4">
        <v>45807.04184027778</v>
      </c>
      <c r="I10894" t="b">
        <v>0</v>
      </c>
      <c r="J10894" t="b">
        <v>1</v>
      </c>
      <c r="K10894" t="s">
        <v>24</v>
      </c>
      <c r="L10894" t="s">
        <v>22</v>
      </c>
      <c r="M10894">
        <v>90000</v>
      </c>
      <c r="O10894" t="s">
        <v>14236</v>
      </c>
      <c r="P10894" t="s">
        <v>14237</v>
      </c>
    </row>
    <row r="10895" spans="1:16" x14ac:dyDescent="0.25">
      <c r="A10895" t="s">
        <v>28</v>
      </c>
      <c r="B10895" t="s">
        <v>14238</v>
      </c>
      <c r="C10895" t="s">
        <v>192</v>
      </c>
      <c r="D10895" t="s">
        <v>3973</v>
      </c>
      <c r="E10895" t="s">
        <v>20</v>
      </c>
      <c r="F10895" t="b">
        <v>0</v>
      </c>
      <c r="G10895" t="s">
        <v>41</v>
      </c>
      <c r="H10895" s="4">
        <v>45807.043368055558</v>
      </c>
      <c r="I10895" t="b">
        <v>0</v>
      </c>
      <c r="J10895" t="b">
        <v>1</v>
      </c>
      <c r="K10895" t="s">
        <v>24</v>
      </c>
      <c r="L10895" t="s">
        <v>22</v>
      </c>
      <c r="M10895">
        <v>208000</v>
      </c>
      <c r="O10895" t="s">
        <v>1455</v>
      </c>
      <c r="P10895" t="s">
        <v>14239</v>
      </c>
    </row>
    <row r="10896" spans="1:16" x14ac:dyDescent="0.25">
      <c r="A10896" t="s">
        <v>2</v>
      </c>
      <c r="B10896" t="s">
        <v>14240</v>
      </c>
      <c r="C10896" t="s">
        <v>372</v>
      </c>
      <c r="D10896" t="s">
        <v>3973</v>
      </c>
      <c r="E10896" t="s">
        <v>20</v>
      </c>
      <c r="F10896" t="b">
        <v>0</v>
      </c>
      <c r="G10896" t="s">
        <v>35</v>
      </c>
      <c r="H10896" s="4">
        <v>45807.043483796297</v>
      </c>
      <c r="I10896" t="b">
        <v>0</v>
      </c>
      <c r="J10896" t="b">
        <v>0</v>
      </c>
      <c r="K10896" t="s">
        <v>24</v>
      </c>
      <c r="L10896" t="s">
        <v>22</v>
      </c>
      <c r="M10896">
        <v>174840</v>
      </c>
      <c r="O10896" t="s">
        <v>14241</v>
      </c>
      <c r="P10896" t="s">
        <v>14242</v>
      </c>
    </row>
    <row r="10897" spans="1:16" x14ac:dyDescent="0.25">
      <c r="A10897" t="s">
        <v>139</v>
      </c>
      <c r="B10897" t="s">
        <v>14243</v>
      </c>
      <c r="C10897" t="s">
        <v>180</v>
      </c>
      <c r="D10897" t="s">
        <v>2208</v>
      </c>
      <c r="E10897" t="s">
        <v>20</v>
      </c>
      <c r="F10897" t="b">
        <v>0</v>
      </c>
      <c r="G10897" t="s">
        <v>41</v>
      </c>
      <c r="H10897" s="4">
        <v>45807.083645833343</v>
      </c>
      <c r="I10897" t="b">
        <v>1</v>
      </c>
      <c r="J10897" t="b">
        <v>1</v>
      </c>
      <c r="K10897" t="s">
        <v>24</v>
      </c>
      <c r="L10897" t="s">
        <v>22</v>
      </c>
      <c r="M10897">
        <v>135350</v>
      </c>
      <c r="O10897" t="s">
        <v>7285</v>
      </c>
      <c r="P10897" t="s">
        <v>280</v>
      </c>
    </row>
    <row r="10898" spans="1:16" x14ac:dyDescent="0.25">
      <c r="A10898" t="s">
        <v>1</v>
      </c>
      <c r="B10898" t="s">
        <v>14244</v>
      </c>
      <c r="C10898" t="s">
        <v>82</v>
      </c>
      <c r="D10898" t="s">
        <v>3973</v>
      </c>
      <c r="E10898" t="s">
        <v>20</v>
      </c>
      <c r="F10898" t="b">
        <v>0</v>
      </c>
      <c r="G10898" t="s">
        <v>27</v>
      </c>
      <c r="H10898" s="4">
        <v>45807.084062499998</v>
      </c>
      <c r="I10898" t="b">
        <v>0</v>
      </c>
      <c r="J10898" t="b">
        <v>1</v>
      </c>
      <c r="K10898" t="s">
        <v>24</v>
      </c>
      <c r="L10898" t="s">
        <v>22</v>
      </c>
      <c r="M10898">
        <v>236666.5</v>
      </c>
      <c r="O10898" t="s">
        <v>43</v>
      </c>
      <c r="P10898" t="s">
        <v>119</v>
      </c>
    </row>
    <row r="10899" spans="1:16" x14ac:dyDescent="0.25">
      <c r="A10899" t="s">
        <v>0</v>
      </c>
      <c r="B10899" t="s">
        <v>0</v>
      </c>
      <c r="C10899" t="s">
        <v>14245</v>
      </c>
      <c r="D10899" t="s">
        <v>3828</v>
      </c>
      <c r="E10899" t="s">
        <v>20</v>
      </c>
      <c r="F10899" t="b">
        <v>0</v>
      </c>
      <c r="G10899" t="s">
        <v>41</v>
      </c>
      <c r="H10899" s="4">
        <v>45807.250231481477</v>
      </c>
      <c r="I10899" t="b">
        <v>0</v>
      </c>
      <c r="J10899" t="b">
        <v>1</v>
      </c>
      <c r="K10899" t="s">
        <v>24</v>
      </c>
      <c r="L10899" t="s">
        <v>36</v>
      </c>
      <c r="N10899">
        <v>37.25</v>
      </c>
      <c r="O10899" t="s">
        <v>14246</v>
      </c>
      <c r="P10899" t="s">
        <v>2146</v>
      </c>
    </row>
    <row r="10900" spans="1:16" x14ac:dyDescent="0.25">
      <c r="A10900" t="s">
        <v>0</v>
      </c>
      <c r="B10900" t="s">
        <v>14247</v>
      </c>
      <c r="C10900" t="s">
        <v>140</v>
      </c>
      <c r="D10900" t="s">
        <v>3973</v>
      </c>
      <c r="E10900" t="s">
        <v>20</v>
      </c>
      <c r="F10900" t="b">
        <v>0</v>
      </c>
      <c r="G10900" t="s">
        <v>35</v>
      </c>
      <c r="H10900" s="4">
        <v>45807.250462962962</v>
      </c>
      <c r="I10900" t="b">
        <v>0</v>
      </c>
      <c r="J10900" t="b">
        <v>0</v>
      </c>
      <c r="K10900" t="s">
        <v>24</v>
      </c>
      <c r="L10900" t="s">
        <v>22</v>
      </c>
      <c r="M10900">
        <v>52500</v>
      </c>
      <c r="O10900" t="s">
        <v>14248</v>
      </c>
      <c r="P10900" t="s">
        <v>11761</v>
      </c>
    </row>
    <row r="10901" spans="1:16" x14ac:dyDescent="0.25">
      <c r="A10901" t="s">
        <v>0</v>
      </c>
      <c r="B10901" t="s">
        <v>3835</v>
      </c>
      <c r="C10901" t="s">
        <v>151</v>
      </c>
      <c r="D10901" t="s">
        <v>3828</v>
      </c>
      <c r="E10901" t="s">
        <v>20</v>
      </c>
      <c r="F10901" t="b">
        <v>0</v>
      </c>
      <c r="G10901" t="s">
        <v>30</v>
      </c>
      <c r="H10901" s="4">
        <v>45807.250752314823</v>
      </c>
      <c r="I10901" t="b">
        <v>0</v>
      </c>
      <c r="J10901" t="b">
        <v>1</v>
      </c>
      <c r="K10901" t="s">
        <v>24</v>
      </c>
      <c r="L10901" t="s">
        <v>22</v>
      </c>
      <c r="M10901">
        <v>95000</v>
      </c>
      <c r="O10901" t="s">
        <v>14249</v>
      </c>
      <c r="P10901" t="s">
        <v>14250</v>
      </c>
    </row>
    <row r="10902" spans="1:16" x14ac:dyDescent="0.25">
      <c r="A10902" t="s">
        <v>2</v>
      </c>
      <c r="B10902" t="s">
        <v>14251</v>
      </c>
      <c r="C10902" t="s">
        <v>300</v>
      </c>
      <c r="D10902" t="s">
        <v>3970</v>
      </c>
      <c r="E10902" t="s">
        <v>20</v>
      </c>
      <c r="F10902" t="b">
        <v>0</v>
      </c>
      <c r="G10902" t="s">
        <v>27</v>
      </c>
      <c r="H10902" s="4">
        <v>45807.251168981478</v>
      </c>
      <c r="I10902" t="b">
        <v>1</v>
      </c>
      <c r="J10902" t="b">
        <v>0</v>
      </c>
      <c r="K10902" t="s">
        <v>24</v>
      </c>
      <c r="L10902" t="s">
        <v>22</v>
      </c>
      <c r="M10902">
        <v>145000</v>
      </c>
      <c r="O10902" t="s">
        <v>14252</v>
      </c>
      <c r="P10902" t="s">
        <v>12396</v>
      </c>
    </row>
    <row r="10903" spans="1:16" x14ac:dyDescent="0.25">
      <c r="A10903" t="s">
        <v>25</v>
      </c>
      <c r="B10903" t="s">
        <v>14253</v>
      </c>
      <c r="C10903" t="s">
        <v>1917</v>
      </c>
      <c r="D10903" t="s">
        <v>3828</v>
      </c>
      <c r="E10903" t="s">
        <v>20</v>
      </c>
      <c r="F10903" t="b">
        <v>0</v>
      </c>
      <c r="G10903" t="s">
        <v>41</v>
      </c>
      <c r="H10903" s="4">
        <v>45807.251377314817</v>
      </c>
      <c r="I10903" t="b">
        <v>0</v>
      </c>
      <c r="J10903" t="b">
        <v>0</v>
      </c>
      <c r="K10903" t="s">
        <v>24</v>
      </c>
      <c r="L10903" t="s">
        <v>22</v>
      </c>
      <c r="M10903">
        <v>107500</v>
      </c>
      <c r="O10903" t="s">
        <v>14254</v>
      </c>
      <c r="P10903" t="s">
        <v>963</v>
      </c>
    </row>
    <row r="10904" spans="1:16" x14ac:dyDescent="0.25">
      <c r="A10904" t="s">
        <v>0</v>
      </c>
      <c r="B10904" t="s">
        <v>1934</v>
      </c>
      <c r="C10904" t="s">
        <v>39</v>
      </c>
      <c r="D10904" t="s">
        <v>3828</v>
      </c>
      <c r="E10904" t="s">
        <v>20</v>
      </c>
      <c r="F10904" t="b">
        <v>1</v>
      </c>
      <c r="G10904" t="s">
        <v>1247</v>
      </c>
      <c r="H10904" s="4">
        <v>45807.262615740743</v>
      </c>
      <c r="I10904" t="b">
        <v>0</v>
      </c>
      <c r="J10904" t="b">
        <v>0</v>
      </c>
      <c r="K10904" t="s">
        <v>1247</v>
      </c>
      <c r="L10904" t="s">
        <v>22</v>
      </c>
      <c r="M10904">
        <v>38500</v>
      </c>
      <c r="O10904" t="s">
        <v>5660</v>
      </c>
      <c r="P10904" t="s">
        <v>5661</v>
      </c>
    </row>
    <row r="10905" spans="1:16" x14ac:dyDescent="0.25">
      <c r="A10905" t="s">
        <v>1</v>
      </c>
      <c r="B10905" t="s">
        <v>1</v>
      </c>
      <c r="C10905" t="s">
        <v>2716</v>
      </c>
      <c r="D10905" t="s">
        <v>3828</v>
      </c>
      <c r="E10905" t="s">
        <v>20</v>
      </c>
      <c r="F10905" t="b">
        <v>0</v>
      </c>
      <c r="G10905" t="s">
        <v>23</v>
      </c>
      <c r="H10905" s="4">
        <v>45807.267905092587</v>
      </c>
      <c r="I10905" t="b">
        <v>0</v>
      </c>
      <c r="J10905" t="b">
        <v>1</v>
      </c>
      <c r="K10905" t="s">
        <v>24</v>
      </c>
      <c r="L10905" t="s">
        <v>22</v>
      </c>
      <c r="M10905">
        <v>104000</v>
      </c>
      <c r="O10905" t="s">
        <v>3550</v>
      </c>
      <c r="P10905" t="s">
        <v>193</v>
      </c>
    </row>
    <row r="10906" spans="1:16" x14ac:dyDescent="0.25">
      <c r="A10906" t="s">
        <v>1</v>
      </c>
      <c r="B10906" t="s">
        <v>14255</v>
      </c>
      <c r="C10906" t="s">
        <v>39</v>
      </c>
      <c r="D10906" t="s">
        <v>7434</v>
      </c>
      <c r="E10906" t="s">
        <v>20</v>
      </c>
      <c r="F10906" t="b">
        <v>1</v>
      </c>
      <c r="G10906" t="s">
        <v>1833</v>
      </c>
      <c r="H10906" s="4">
        <v>45807.269375000003</v>
      </c>
      <c r="I10906" t="b">
        <v>0</v>
      </c>
      <c r="J10906" t="b">
        <v>1</v>
      </c>
      <c r="K10906" t="s">
        <v>1833</v>
      </c>
      <c r="L10906" t="s">
        <v>22</v>
      </c>
      <c r="M10906">
        <v>217500</v>
      </c>
      <c r="O10906" t="s">
        <v>602</v>
      </c>
      <c r="P10906" t="s">
        <v>14256</v>
      </c>
    </row>
    <row r="10907" spans="1:16" x14ac:dyDescent="0.25">
      <c r="A10907" t="s">
        <v>0</v>
      </c>
      <c r="B10907" t="s">
        <v>0</v>
      </c>
      <c r="C10907" t="s">
        <v>14257</v>
      </c>
      <c r="D10907" t="s">
        <v>4607</v>
      </c>
      <c r="E10907" t="s">
        <v>51</v>
      </c>
      <c r="F10907" t="b">
        <v>0</v>
      </c>
      <c r="G10907" t="s">
        <v>962</v>
      </c>
      <c r="H10907" s="4">
        <v>45807.277962962973</v>
      </c>
      <c r="I10907" t="b">
        <v>1</v>
      </c>
      <c r="J10907" t="b">
        <v>0</v>
      </c>
      <c r="K10907" t="s">
        <v>962</v>
      </c>
      <c r="L10907" t="s">
        <v>22</v>
      </c>
      <c r="M10907">
        <v>19000</v>
      </c>
      <c r="O10907" t="s">
        <v>14258</v>
      </c>
      <c r="P10907" t="s">
        <v>14259</v>
      </c>
    </row>
    <row r="10908" spans="1:16" x14ac:dyDescent="0.25">
      <c r="A10908" t="s">
        <v>0</v>
      </c>
      <c r="B10908" t="s">
        <v>0</v>
      </c>
      <c r="C10908" t="s">
        <v>3098</v>
      </c>
      <c r="D10908" t="s">
        <v>3970</v>
      </c>
      <c r="E10908" t="s">
        <v>20</v>
      </c>
      <c r="F10908" t="b">
        <v>0</v>
      </c>
      <c r="G10908" t="s">
        <v>23</v>
      </c>
      <c r="H10908" s="4">
        <v>45807.280104166668</v>
      </c>
      <c r="I10908" t="b">
        <v>0</v>
      </c>
      <c r="J10908" t="b">
        <v>1</v>
      </c>
      <c r="K10908" t="s">
        <v>24</v>
      </c>
      <c r="L10908" t="s">
        <v>22</v>
      </c>
      <c r="M10908">
        <v>104000</v>
      </c>
      <c r="O10908" t="s">
        <v>212</v>
      </c>
      <c r="P10908" t="s">
        <v>1138</v>
      </c>
    </row>
    <row r="10909" spans="1:16" x14ac:dyDescent="0.25">
      <c r="A10909" t="s">
        <v>139</v>
      </c>
      <c r="B10909" t="s">
        <v>14260</v>
      </c>
      <c r="C10909" t="s">
        <v>39</v>
      </c>
      <c r="D10909" t="s">
        <v>3973</v>
      </c>
      <c r="E10909" t="s">
        <v>20</v>
      </c>
      <c r="F10909" t="b">
        <v>1</v>
      </c>
      <c r="G10909" t="s">
        <v>23</v>
      </c>
      <c r="H10909" s="4">
        <v>45807.280162037037</v>
      </c>
      <c r="I10909" t="b">
        <v>0</v>
      </c>
      <c r="J10909" t="b">
        <v>1</v>
      </c>
      <c r="K10909" t="s">
        <v>24</v>
      </c>
      <c r="L10909" t="s">
        <v>22</v>
      </c>
      <c r="M10909">
        <v>60194</v>
      </c>
      <c r="O10909" t="s">
        <v>254</v>
      </c>
      <c r="P10909" t="s">
        <v>430</v>
      </c>
    </row>
    <row r="10910" spans="1:16" x14ac:dyDescent="0.25">
      <c r="A10910" t="s">
        <v>139</v>
      </c>
      <c r="B10910" t="s">
        <v>14261</v>
      </c>
      <c r="C10910" t="s">
        <v>120</v>
      </c>
      <c r="D10910" t="s">
        <v>3970</v>
      </c>
      <c r="E10910" t="s">
        <v>20</v>
      </c>
      <c r="F10910" t="b">
        <v>0</v>
      </c>
      <c r="G10910" t="s">
        <v>35</v>
      </c>
      <c r="H10910" s="4">
        <v>45807.335034722222</v>
      </c>
      <c r="I10910" t="b">
        <v>0</v>
      </c>
      <c r="J10910" t="b">
        <v>0</v>
      </c>
      <c r="K10910" t="s">
        <v>24</v>
      </c>
      <c r="L10910" t="s">
        <v>22</v>
      </c>
      <c r="M10910">
        <v>175000</v>
      </c>
      <c r="O10910" t="s">
        <v>14262</v>
      </c>
      <c r="P10910" t="s">
        <v>1749</v>
      </c>
    </row>
    <row r="10911" spans="1:16" x14ac:dyDescent="0.25">
      <c r="A10911" t="s">
        <v>28</v>
      </c>
      <c r="B10911" t="s">
        <v>14263</v>
      </c>
      <c r="C10911" t="s">
        <v>82</v>
      </c>
      <c r="D10911" t="s">
        <v>3973</v>
      </c>
      <c r="E10911" t="s">
        <v>20</v>
      </c>
      <c r="F10911" t="b">
        <v>0</v>
      </c>
      <c r="G10911" t="s">
        <v>27</v>
      </c>
      <c r="H10911" s="4">
        <v>45807.376180555562</v>
      </c>
      <c r="I10911" t="b">
        <v>0</v>
      </c>
      <c r="J10911" t="b">
        <v>0</v>
      </c>
      <c r="K10911" t="s">
        <v>24</v>
      </c>
      <c r="L10911" t="s">
        <v>22</v>
      </c>
      <c r="M10911">
        <v>260000</v>
      </c>
      <c r="O10911" t="s">
        <v>14264</v>
      </c>
      <c r="P10911" t="s">
        <v>32</v>
      </c>
    </row>
    <row r="10912" spans="1:16" x14ac:dyDescent="0.25">
      <c r="A10912" t="s">
        <v>0</v>
      </c>
      <c r="B10912" t="s">
        <v>1449</v>
      </c>
      <c r="C10912" t="s">
        <v>3289</v>
      </c>
      <c r="D10912" t="s">
        <v>5699</v>
      </c>
      <c r="E10912" t="s">
        <v>20</v>
      </c>
      <c r="F10912" t="b">
        <v>0</v>
      </c>
      <c r="G10912" t="s">
        <v>41</v>
      </c>
      <c r="H10912" s="4">
        <v>45807.418067129627</v>
      </c>
      <c r="I10912" t="b">
        <v>0</v>
      </c>
      <c r="J10912" t="b">
        <v>0</v>
      </c>
      <c r="K10912" t="s">
        <v>24</v>
      </c>
      <c r="L10912" t="s">
        <v>22</v>
      </c>
      <c r="M10912">
        <v>127000</v>
      </c>
      <c r="O10912" t="s">
        <v>14265</v>
      </c>
      <c r="P10912" t="s">
        <v>14266</v>
      </c>
    </row>
    <row r="10913" spans="1:16" x14ac:dyDescent="0.25">
      <c r="A10913" t="s">
        <v>2</v>
      </c>
      <c r="B10913" t="s">
        <v>13004</v>
      </c>
      <c r="C10913" t="s">
        <v>82</v>
      </c>
      <c r="D10913" t="s">
        <v>3973</v>
      </c>
      <c r="E10913" t="s">
        <v>20</v>
      </c>
      <c r="F10913" t="b">
        <v>0</v>
      </c>
      <c r="G10913" t="s">
        <v>41</v>
      </c>
      <c r="H10913" s="4">
        <v>45807.41909722222</v>
      </c>
      <c r="I10913" t="b">
        <v>0</v>
      </c>
      <c r="J10913" t="b">
        <v>1</v>
      </c>
      <c r="K10913" t="s">
        <v>24</v>
      </c>
      <c r="L10913" t="s">
        <v>22</v>
      </c>
      <c r="M10913">
        <v>146648.5</v>
      </c>
      <c r="O10913" t="s">
        <v>6337</v>
      </c>
      <c r="P10913" t="s">
        <v>13005</v>
      </c>
    </row>
    <row r="10914" spans="1:16" x14ac:dyDescent="0.25">
      <c r="A10914" t="s">
        <v>89</v>
      </c>
      <c r="B10914" t="s">
        <v>14267</v>
      </c>
      <c r="C10914" t="s">
        <v>39</v>
      </c>
      <c r="D10914" t="s">
        <v>7166</v>
      </c>
      <c r="F10914" t="b">
        <v>1</v>
      </c>
      <c r="G10914" t="s">
        <v>414</v>
      </c>
      <c r="H10914" s="4">
        <v>45807.425138888888</v>
      </c>
      <c r="I10914" t="b">
        <v>0</v>
      </c>
      <c r="J10914" t="b">
        <v>0</v>
      </c>
      <c r="K10914" t="s">
        <v>414</v>
      </c>
      <c r="L10914" t="s">
        <v>36</v>
      </c>
      <c r="N10914">
        <v>100</v>
      </c>
      <c r="O10914" t="s">
        <v>7413</v>
      </c>
      <c r="P10914" t="s">
        <v>2800</v>
      </c>
    </row>
    <row r="10915" spans="1:16" x14ac:dyDescent="0.25">
      <c r="A10915" t="s">
        <v>28</v>
      </c>
      <c r="B10915" t="s">
        <v>13296</v>
      </c>
      <c r="C10915" t="s">
        <v>39</v>
      </c>
      <c r="D10915" t="s">
        <v>14268</v>
      </c>
      <c r="E10915" t="s">
        <v>20</v>
      </c>
      <c r="F10915" t="b">
        <v>1</v>
      </c>
      <c r="G10915" t="s">
        <v>610</v>
      </c>
      <c r="H10915" s="4">
        <v>45807.426828703698</v>
      </c>
      <c r="I10915" t="b">
        <v>0</v>
      </c>
      <c r="J10915" t="b">
        <v>0</v>
      </c>
      <c r="K10915" t="s">
        <v>610</v>
      </c>
      <c r="L10915" t="s">
        <v>36</v>
      </c>
      <c r="N10915">
        <v>50</v>
      </c>
      <c r="O10915" t="s">
        <v>7413</v>
      </c>
      <c r="P10915" t="s">
        <v>14053</v>
      </c>
    </row>
    <row r="10916" spans="1:16" x14ac:dyDescent="0.25">
      <c r="A10916" t="s">
        <v>28</v>
      </c>
      <c r="B10916" t="s">
        <v>13296</v>
      </c>
      <c r="C10916" t="s">
        <v>39</v>
      </c>
      <c r="D10916" t="s">
        <v>3973</v>
      </c>
      <c r="E10916" t="s">
        <v>20</v>
      </c>
      <c r="F10916" t="b">
        <v>1</v>
      </c>
      <c r="G10916" t="s">
        <v>666</v>
      </c>
      <c r="H10916" s="4">
        <v>45807.427974537037</v>
      </c>
      <c r="I10916" t="b">
        <v>0</v>
      </c>
      <c r="J10916" t="b">
        <v>0</v>
      </c>
      <c r="K10916" t="s">
        <v>666</v>
      </c>
      <c r="L10916" t="s">
        <v>36</v>
      </c>
      <c r="N10916">
        <v>50</v>
      </c>
      <c r="O10916" t="s">
        <v>7413</v>
      </c>
      <c r="P10916" t="s">
        <v>14053</v>
      </c>
    </row>
    <row r="10917" spans="1:16" x14ac:dyDescent="0.25">
      <c r="A10917" t="s">
        <v>28</v>
      </c>
      <c r="B10917" t="s">
        <v>13294</v>
      </c>
      <c r="C10917" t="s">
        <v>39</v>
      </c>
      <c r="D10917" t="s">
        <v>3973</v>
      </c>
      <c r="E10917" t="s">
        <v>20</v>
      </c>
      <c r="F10917" t="b">
        <v>1</v>
      </c>
      <c r="G10917" t="s">
        <v>666</v>
      </c>
      <c r="H10917" s="4">
        <v>45807.427974537037</v>
      </c>
      <c r="I10917" t="b">
        <v>0</v>
      </c>
      <c r="J10917" t="b">
        <v>0</v>
      </c>
      <c r="K10917" t="s">
        <v>666</v>
      </c>
      <c r="L10917" t="s">
        <v>36</v>
      </c>
      <c r="N10917">
        <v>50</v>
      </c>
      <c r="O10917" t="s">
        <v>7413</v>
      </c>
      <c r="P10917" t="s">
        <v>1629</v>
      </c>
    </row>
    <row r="10918" spans="1:16" x14ac:dyDescent="0.25">
      <c r="A10918" t="s">
        <v>89</v>
      </c>
      <c r="B10918" t="s">
        <v>13941</v>
      </c>
      <c r="C10918" t="s">
        <v>39</v>
      </c>
      <c r="D10918" t="s">
        <v>7166</v>
      </c>
      <c r="F10918" t="b">
        <v>1</v>
      </c>
      <c r="G10918" t="s">
        <v>414</v>
      </c>
      <c r="H10918" s="4">
        <v>45807.466805555552</v>
      </c>
      <c r="I10918" t="b">
        <v>0</v>
      </c>
      <c r="J10918" t="b">
        <v>0</v>
      </c>
      <c r="K10918" t="s">
        <v>414</v>
      </c>
      <c r="L10918" t="s">
        <v>36</v>
      </c>
      <c r="N10918">
        <v>50</v>
      </c>
      <c r="O10918" t="s">
        <v>7413</v>
      </c>
      <c r="P10918" t="s">
        <v>1629</v>
      </c>
    </row>
    <row r="10919" spans="1:16" x14ac:dyDescent="0.25">
      <c r="A10919" t="s">
        <v>28</v>
      </c>
      <c r="B10919" t="s">
        <v>14269</v>
      </c>
      <c r="C10919" t="s">
        <v>39</v>
      </c>
      <c r="D10919" t="s">
        <v>3973</v>
      </c>
      <c r="E10919" t="s">
        <v>20</v>
      </c>
      <c r="F10919" t="b">
        <v>1</v>
      </c>
      <c r="G10919" t="s">
        <v>1391</v>
      </c>
      <c r="H10919" s="4">
        <v>45807.470277777778</v>
      </c>
      <c r="I10919" t="b">
        <v>0</v>
      </c>
      <c r="J10919" t="b">
        <v>0</v>
      </c>
      <c r="K10919" t="s">
        <v>1391</v>
      </c>
      <c r="L10919" t="s">
        <v>36</v>
      </c>
      <c r="N10919">
        <v>50</v>
      </c>
      <c r="O10919" t="s">
        <v>7413</v>
      </c>
      <c r="P10919" t="s">
        <v>1629</v>
      </c>
    </row>
    <row r="10920" spans="1:16" x14ac:dyDescent="0.25">
      <c r="A10920" t="s">
        <v>2</v>
      </c>
      <c r="B10920" t="s">
        <v>2567</v>
      </c>
      <c r="C10920" t="s">
        <v>203</v>
      </c>
      <c r="D10920" t="s">
        <v>3973</v>
      </c>
      <c r="E10920" t="s">
        <v>20</v>
      </c>
      <c r="F10920" t="b">
        <v>0</v>
      </c>
      <c r="G10920" t="s">
        <v>23</v>
      </c>
      <c r="H10920" s="4">
        <v>45807.48846064815</v>
      </c>
      <c r="I10920" t="b">
        <v>0</v>
      </c>
      <c r="J10920" t="b">
        <v>1</v>
      </c>
      <c r="K10920" t="s">
        <v>24</v>
      </c>
      <c r="L10920" t="s">
        <v>22</v>
      </c>
      <c r="M10920">
        <v>97000</v>
      </c>
      <c r="O10920" t="s">
        <v>5482</v>
      </c>
      <c r="P10920" t="s">
        <v>12594</v>
      </c>
    </row>
    <row r="10921" spans="1:16" x14ac:dyDescent="0.25">
      <c r="A10921" t="s">
        <v>0</v>
      </c>
      <c r="B10921" t="s">
        <v>14270</v>
      </c>
      <c r="C10921" t="s">
        <v>1270</v>
      </c>
      <c r="D10921" t="s">
        <v>3973</v>
      </c>
      <c r="E10921" t="s">
        <v>51</v>
      </c>
      <c r="F10921" t="b">
        <v>0</v>
      </c>
      <c r="G10921" t="s">
        <v>23</v>
      </c>
      <c r="H10921" s="4">
        <v>45807.488530092603</v>
      </c>
      <c r="I10921" t="b">
        <v>0</v>
      </c>
      <c r="J10921" t="b">
        <v>1</v>
      </c>
      <c r="K10921" t="s">
        <v>24</v>
      </c>
      <c r="L10921" t="s">
        <v>22</v>
      </c>
      <c r="M10921">
        <v>96000</v>
      </c>
      <c r="O10921" t="s">
        <v>5482</v>
      </c>
      <c r="P10921" t="s">
        <v>14271</v>
      </c>
    </row>
    <row r="10922" spans="1:16" x14ac:dyDescent="0.25">
      <c r="A10922" t="s">
        <v>0</v>
      </c>
      <c r="B10922" t="s">
        <v>14270</v>
      </c>
      <c r="C10922" t="s">
        <v>192</v>
      </c>
      <c r="D10922" t="s">
        <v>3973</v>
      </c>
      <c r="E10922" t="s">
        <v>51</v>
      </c>
      <c r="F10922" t="b">
        <v>0</v>
      </c>
      <c r="G10922" t="s">
        <v>23</v>
      </c>
      <c r="H10922" s="4">
        <v>45807.488530092603</v>
      </c>
      <c r="I10922" t="b">
        <v>0</v>
      </c>
      <c r="J10922" t="b">
        <v>1</v>
      </c>
      <c r="K10922" t="s">
        <v>24</v>
      </c>
      <c r="L10922" t="s">
        <v>22</v>
      </c>
      <c r="M10922">
        <v>96000</v>
      </c>
      <c r="O10922" t="s">
        <v>5482</v>
      </c>
      <c r="P10922" t="s">
        <v>14271</v>
      </c>
    </row>
    <row r="10923" spans="1:16" x14ac:dyDescent="0.25">
      <c r="A10923" t="s">
        <v>2</v>
      </c>
      <c r="B10923" t="s">
        <v>7406</v>
      </c>
      <c r="C10923" t="s">
        <v>612</v>
      </c>
      <c r="D10923" t="s">
        <v>3973</v>
      </c>
      <c r="E10923" t="s">
        <v>20</v>
      </c>
      <c r="F10923" t="b">
        <v>0</v>
      </c>
      <c r="G10923" t="s">
        <v>23</v>
      </c>
      <c r="H10923" s="4">
        <v>45807.488634259258</v>
      </c>
      <c r="I10923" t="b">
        <v>0</v>
      </c>
      <c r="J10923" t="b">
        <v>0</v>
      </c>
      <c r="K10923" t="s">
        <v>24</v>
      </c>
      <c r="L10923" t="s">
        <v>22</v>
      </c>
      <c r="M10923">
        <v>82850</v>
      </c>
      <c r="O10923" t="s">
        <v>5482</v>
      </c>
      <c r="P10923" t="s">
        <v>3772</v>
      </c>
    </row>
    <row r="10924" spans="1:16" x14ac:dyDescent="0.25">
      <c r="A10924" t="s">
        <v>2</v>
      </c>
      <c r="B10924" t="s">
        <v>2</v>
      </c>
      <c r="C10924" t="s">
        <v>14272</v>
      </c>
      <c r="D10924" t="s">
        <v>3973</v>
      </c>
      <c r="E10924" t="s">
        <v>20</v>
      </c>
      <c r="F10924" t="b">
        <v>0</v>
      </c>
      <c r="G10924" t="s">
        <v>23</v>
      </c>
      <c r="H10924" s="4">
        <v>45807.488703703697</v>
      </c>
      <c r="I10924" t="b">
        <v>0</v>
      </c>
      <c r="J10924" t="b">
        <v>1</v>
      </c>
      <c r="K10924" t="s">
        <v>24</v>
      </c>
      <c r="L10924" t="s">
        <v>22</v>
      </c>
      <c r="M10924">
        <v>163409.5</v>
      </c>
      <c r="O10924" t="s">
        <v>5482</v>
      </c>
      <c r="P10924" t="s">
        <v>14273</v>
      </c>
    </row>
    <row r="10925" spans="1:16" x14ac:dyDescent="0.25">
      <c r="A10925" t="s">
        <v>1</v>
      </c>
      <c r="B10925" t="s">
        <v>14274</v>
      </c>
      <c r="C10925" t="s">
        <v>440</v>
      </c>
      <c r="D10925" t="s">
        <v>3973</v>
      </c>
      <c r="E10925" t="s">
        <v>20</v>
      </c>
      <c r="F10925" t="b">
        <v>0</v>
      </c>
      <c r="G10925" t="s">
        <v>27</v>
      </c>
      <c r="H10925" s="4">
        <v>45807.500173611108</v>
      </c>
      <c r="I10925" t="b">
        <v>0</v>
      </c>
      <c r="J10925" t="b">
        <v>1</v>
      </c>
      <c r="K10925" t="s">
        <v>24</v>
      </c>
      <c r="L10925" t="s">
        <v>22</v>
      </c>
      <c r="M10925">
        <v>65000</v>
      </c>
      <c r="O10925" t="s">
        <v>2707</v>
      </c>
      <c r="P10925" t="s">
        <v>14275</v>
      </c>
    </row>
    <row r="10926" spans="1:16" x14ac:dyDescent="0.25">
      <c r="A10926" t="s">
        <v>1</v>
      </c>
      <c r="B10926" t="s">
        <v>14276</v>
      </c>
      <c r="C10926" t="s">
        <v>167</v>
      </c>
      <c r="D10926" t="s">
        <v>3973</v>
      </c>
      <c r="E10926" t="s">
        <v>20</v>
      </c>
      <c r="F10926" t="b">
        <v>0</v>
      </c>
      <c r="G10926" t="s">
        <v>35</v>
      </c>
      <c r="H10926" s="4">
        <v>45807.500543981478</v>
      </c>
      <c r="I10926" t="b">
        <v>0</v>
      </c>
      <c r="J10926" t="b">
        <v>1</v>
      </c>
      <c r="K10926" t="s">
        <v>24</v>
      </c>
      <c r="L10926" t="s">
        <v>22</v>
      </c>
      <c r="M10926">
        <v>169500</v>
      </c>
      <c r="O10926" t="s">
        <v>5482</v>
      </c>
      <c r="P10926" t="s">
        <v>14277</v>
      </c>
    </row>
    <row r="10927" spans="1:16" x14ac:dyDescent="0.25">
      <c r="A10927" t="s">
        <v>2</v>
      </c>
      <c r="B10927" t="s">
        <v>14278</v>
      </c>
      <c r="C10927" t="s">
        <v>1065</v>
      </c>
      <c r="D10927" t="s">
        <v>3973</v>
      </c>
      <c r="E10927" t="s">
        <v>20</v>
      </c>
      <c r="F10927" t="b">
        <v>0</v>
      </c>
      <c r="G10927" t="s">
        <v>35</v>
      </c>
      <c r="H10927" s="4">
        <v>45807.500555555547</v>
      </c>
      <c r="I10927" t="b">
        <v>0</v>
      </c>
      <c r="J10927" t="b">
        <v>0</v>
      </c>
      <c r="K10927" t="s">
        <v>24</v>
      </c>
      <c r="L10927" t="s">
        <v>22</v>
      </c>
      <c r="M10927">
        <v>160000</v>
      </c>
      <c r="O10927" t="s">
        <v>5482</v>
      </c>
      <c r="P10927" t="s">
        <v>14279</v>
      </c>
    </row>
    <row r="10928" spans="1:16" x14ac:dyDescent="0.25">
      <c r="A10928" t="s">
        <v>2</v>
      </c>
      <c r="B10928" t="s">
        <v>553</v>
      </c>
      <c r="C10928" t="s">
        <v>612</v>
      </c>
      <c r="D10928" t="s">
        <v>3973</v>
      </c>
      <c r="E10928" t="s">
        <v>20</v>
      </c>
      <c r="F10928" t="b">
        <v>0</v>
      </c>
      <c r="G10928" t="s">
        <v>27</v>
      </c>
      <c r="H10928" s="4">
        <v>45807.501203703701</v>
      </c>
      <c r="I10928" t="b">
        <v>0</v>
      </c>
      <c r="J10928" t="b">
        <v>0</v>
      </c>
      <c r="K10928" t="s">
        <v>24</v>
      </c>
      <c r="L10928" t="s">
        <v>22</v>
      </c>
      <c r="M10928">
        <v>174500</v>
      </c>
      <c r="O10928" t="s">
        <v>5482</v>
      </c>
      <c r="P10928" t="s">
        <v>566</v>
      </c>
    </row>
    <row r="10929" spans="1:16" x14ac:dyDescent="0.25">
      <c r="A10929" t="s">
        <v>0</v>
      </c>
      <c r="B10929" t="s">
        <v>14280</v>
      </c>
      <c r="C10929" t="s">
        <v>774</v>
      </c>
      <c r="D10929" t="s">
        <v>3973</v>
      </c>
      <c r="E10929" t="s">
        <v>631</v>
      </c>
      <c r="F10929" t="b">
        <v>0</v>
      </c>
      <c r="G10929" t="s">
        <v>41</v>
      </c>
      <c r="H10929" s="4">
        <v>45807.501400462963</v>
      </c>
      <c r="I10929" t="b">
        <v>0</v>
      </c>
      <c r="J10929" t="b">
        <v>0</v>
      </c>
      <c r="K10929" t="s">
        <v>24</v>
      </c>
      <c r="L10929" t="s">
        <v>36</v>
      </c>
      <c r="N10929">
        <v>26</v>
      </c>
      <c r="O10929" t="s">
        <v>5482</v>
      </c>
      <c r="P10929" t="s">
        <v>14281</v>
      </c>
    </row>
    <row r="10930" spans="1:16" x14ac:dyDescent="0.25">
      <c r="A10930" t="s">
        <v>1</v>
      </c>
      <c r="B10930" t="s">
        <v>14282</v>
      </c>
      <c r="C10930" t="s">
        <v>949</v>
      </c>
      <c r="D10930" t="s">
        <v>3828</v>
      </c>
      <c r="E10930" t="s">
        <v>20</v>
      </c>
      <c r="F10930" t="b">
        <v>0</v>
      </c>
      <c r="G10930" t="s">
        <v>30</v>
      </c>
      <c r="H10930" s="4">
        <v>45807.501770833333</v>
      </c>
      <c r="I10930" t="b">
        <v>0</v>
      </c>
      <c r="J10930" t="b">
        <v>0</v>
      </c>
      <c r="K10930" t="s">
        <v>24</v>
      </c>
      <c r="L10930" t="s">
        <v>22</v>
      </c>
      <c r="M10930">
        <v>200000</v>
      </c>
      <c r="O10930" t="s">
        <v>14283</v>
      </c>
      <c r="P10930" t="s">
        <v>2124</v>
      </c>
    </row>
    <row r="10931" spans="1:16" x14ac:dyDescent="0.25">
      <c r="A10931" t="s">
        <v>40</v>
      </c>
      <c r="B10931" t="s">
        <v>40</v>
      </c>
      <c r="C10931" t="s">
        <v>1574</v>
      </c>
      <c r="D10931" t="s">
        <v>3973</v>
      </c>
      <c r="E10931" t="s">
        <v>20</v>
      </c>
      <c r="F10931" t="b">
        <v>0</v>
      </c>
      <c r="G10931" t="s">
        <v>27</v>
      </c>
      <c r="H10931" s="4">
        <v>45807.502106481479</v>
      </c>
      <c r="I10931" t="b">
        <v>0</v>
      </c>
      <c r="J10931" t="b">
        <v>0</v>
      </c>
      <c r="K10931" t="s">
        <v>24</v>
      </c>
      <c r="L10931" t="s">
        <v>22</v>
      </c>
      <c r="M10931">
        <v>200000</v>
      </c>
      <c r="O10931" t="s">
        <v>14284</v>
      </c>
      <c r="P10931" t="s">
        <v>4310</v>
      </c>
    </row>
    <row r="10932" spans="1:16" x14ac:dyDescent="0.25">
      <c r="A10932" t="s">
        <v>2</v>
      </c>
      <c r="B10932" t="s">
        <v>2</v>
      </c>
      <c r="C10932" t="s">
        <v>780</v>
      </c>
      <c r="D10932" t="s">
        <v>3973</v>
      </c>
      <c r="E10932" t="s">
        <v>20</v>
      </c>
      <c r="F10932" t="b">
        <v>0</v>
      </c>
      <c r="G10932" t="s">
        <v>30</v>
      </c>
      <c r="H10932" s="4">
        <v>45807.502696759257</v>
      </c>
      <c r="I10932" t="b">
        <v>0</v>
      </c>
      <c r="J10932" t="b">
        <v>1</v>
      </c>
      <c r="K10932" t="s">
        <v>24</v>
      </c>
      <c r="L10932" t="s">
        <v>22</v>
      </c>
      <c r="M10932">
        <v>113750</v>
      </c>
      <c r="O10932" t="s">
        <v>5482</v>
      </c>
      <c r="P10932" t="s">
        <v>9444</v>
      </c>
    </row>
    <row r="10933" spans="1:16" x14ac:dyDescent="0.25">
      <c r="A10933" t="s">
        <v>2</v>
      </c>
      <c r="B10933" t="s">
        <v>14285</v>
      </c>
      <c r="C10933" t="s">
        <v>90</v>
      </c>
      <c r="D10933" t="s">
        <v>4035</v>
      </c>
      <c r="E10933" t="s">
        <v>20</v>
      </c>
      <c r="F10933" t="b">
        <v>0</v>
      </c>
      <c r="G10933" t="s">
        <v>90</v>
      </c>
      <c r="H10933" s="4">
        <v>45807.504942129628</v>
      </c>
      <c r="I10933" t="b">
        <v>1</v>
      </c>
      <c r="J10933" t="b">
        <v>0</v>
      </c>
      <c r="K10933" t="s">
        <v>90</v>
      </c>
      <c r="L10933" t="s">
        <v>22</v>
      </c>
      <c r="M10933">
        <v>154000</v>
      </c>
      <c r="O10933" t="s">
        <v>14286</v>
      </c>
      <c r="P10933" t="s">
        <v>14287</v>
      </c>
    </row>
    <row r="10934" spans="1:16" x14ac:dyDescent="0.25">
      <c r="A10934" t="s">
        <v>0</v>
      </c>
      <c r="B10934" t="s">
        <v>14288</v>
      </c>
      <c r="C10934" t="s">
        <v>172</v>
      </c>
      <c r="D10934" t="s">
        <v>3973</v>
      </c>
      <c r="E10934" t="s">
        <v>20</v>
      </c>
      <c r="F10934" t="b">
        <v>0</v>
      </c>
      <c r="G10934" t="s">
        <v>27</v>
      </c>
      <c r="H10934" s="4">
        <v>45807.541805555556</v>
      </c>
      <c r="I10934" t="b">
        <v>0</v>
      </c>
      <c r="J10934" t="b">
        <v>1</v>
      </c>
      <c r="K10934" t="s">
        <v>24</v>
      </c>
      <c r="L10934" t="s">
        <v>22</v>
      </c>
      <c r="M10934">
        <v>60900</v>
      </c>
      <c r="O10934" t="s">
        <v>1172</v>
      </c>
      <c r="P10934" t="s">
        <v>2833</v>
      </c>
    </row>
    <row r="10935" spans="1:16" x14ac:dyDescent="0.25">
      <c r="A10935" t="s">
        <v>1</v>
      </c>
      <c r="B10935" t="s">
        <v>14289</v>
      </c>
      <c r="C10935" t="s">
        <v>192</v>
      </c>
      <c r="D10935" t="s">
        <v>2208</v>
      </c>
      <c r="E10935" t="s">
        <v>51</v>
      </c>
      <c r="F10935" t="b">
        <v>0</v>
      </c>
      <c r="G10935" t="s">
        <v>52</v>
      </c>
      <c r="H10935" s="4">
        <v>45807.542719907397</v>
      </c>
      <c r="I10935" t="b">
        <v>0</v>
      </c>
      <c r="J10935" t="b">
        <v>0</v>
      </c>
      <c r="K10935" t="s">
        <v>24</v>
      </c>
      <c r="L10935" t="s">
        <v>36</v>
      </c>
      <c r="N10935">
        <v>31.5</v>
      </c>
      <c r="O10935" t="s">
        <v>2108</v>
      </c>
      <c r="P10935" t="s">
        <v>14290</v>
      </c>
    </row>
    <row r="10936" spans="1:16" x14ac:dyDescent="0.25">
      <c r="A10936" t="s">
        <v>1</v>
      </c>
      <c r="B10936" t="s">
        <v>14291</v>
      </c>
      <c r="C10936" t="s">
        <v>143</v>
      </c>
      <c r="D10936" t="s">
        <v>3973</v>
      </c>
      <c r="E10936" t="s">
        <v>51</v>
      </c>
      <c r="F10936" t="b">
        <v>0</v>
      </c>
      <c r="G10936" t="s">
        <v>35</v>
      </c>
      <c r="H10936" s="4">
        <v>45807.583819444437</v>
      </c>
      <c r="I10936" t="b">
        <v>1</v>
      </c>
      <c r="J10936" t="b">
        <v>0</v>
      </c>
      <c r="K10936" t="s">
        <v>24</v>
      </c>
      <c r="L10936" t="s">
        <v>36</v>
      </c>
      <c r="N10936">
        <v>70</v>
      </c>
      <c r="O10936" t="s">
        <v>74</v>
      </c>
      <c r="P10936" t="s">
        <v>1924</v>
      </c>
    </row>
    <row r="10937" spans="1:16" x14ac:dyDescent="0.25">
      <c r="A10937" t="s">
        <v>0</v>
      </c>
      <c r="B10937" t="s">
        <v>14292</v>
      </c>
      <c r="C10937" t="s">
        <v>203</v>
      </c>
      <c r="D10937" t="s">
        <v>3973</v>
      </c>
      <c r="E10937" t="s">
        <v>51</v>
      </c>
      <c r="F10937" t="b">
        <v>0</v>
      </c>
      <c r="G10937" t="s">
        <v>23</v>
      </c>
      <c r="H10937" s="4">
        <v>45807.61346064815</v>
      </c>
      <c r="I10937" t="b">
        <v>1</v>
      </c>
      <c r="J10937" t="b">
        <v>0</v>
      </c>
      <c r="K10937" t="s">
        <v>24</v>
      </c>
      <c r="L10937" t="s">
        <v>36</v>
      </c>
      <c r="N10937">
        <v>45</v>
      </c>
      <c r="O10937" t="s">
        <v>6571</v>
      </c>
      <c r="P10937" t="s">
        <v>863</v>
      </c>
    </row>
    <row r="10938" spans="1:16" x14ac:dyDescent="0.25">
      <c r="A10938" t="s">
        <v>40</v>
      </c>
      <c r="B10938" t="s">
        <v>14293</v>
      </c>
      <c r="C10938" t="s">
        <v>3329</v>
      </c>
      <c r="D10938" t="s">
        <v>3828</v>
      </c>
      <c r="E10938" t="s">
        <v>20</v>
      </c>
      <c r="F10938" t="b">
        <v>0</v>
      </c>
      <c r="G10938" t="s">
        <v>27</v>
      </c>
      <c r="H10938" s="4">
        <v>45807.627025462964</v>
      </c>
      <c r="I10938" t="b">
        <v>0</v>
      </c>
      <c r="J10938" t="b">
        <v>1</v>
      </c>
      <c r="K10938" t="s">
        <v>24</v>
      </c>
      <c r="L10938" t="s">
        <v>22</v>
      </c>
      <c r="M10938">
        <v>151319.515625</v>
      </c>
      <c r="O10938" t="s">
        <v>14294</v>
      </c>
      <c r="P10938" t="s">
        <v>14295</v>
      </c>
    </row>
    <row r="10939" spans="1:16" x14ac:dyDescent="0.25">
      <c r="A10939" t="s">
        <v>28</v>
      </c>
      <c r="B10939" t="s">
        <v>14296</v>
      </c>
      <c r="C10939" t="s">
        <v>395</v>
      </c>
      <c r="D10939" t="s">
        <v>3973</v>
      </c>
      <c r="E10939" t="s">
        <v>51</v>
      </c>
      <c r="F10939" t="b">
        <v>0</v>
      </c>
      <c r="G10939" t="s">
        <v>27</v>
      </c>
      <c r="H10939" s="4">
        <v>45807.627118055563</v>
      </c>
      <c r="I10939" t="b">
        <v>0</v>
      </c>
      <c r="J10939" t="b">
        <v>0</v>
      </c>
      <c r="K10939" t="s">
        <v>24</v>
      </c>
      <c r="L10939" t="s">
        <v>36</v>
      </c>
      <c r="N10939">
        <v>69.5</v>
      </c>
      <c r="O10939" t="s">
        <v>1034</v>
      </c>
      <c r="P10939" t="s">
        <v>14297</v>
      </c>
    </row>
    <row r="10940" spans="1:16" x14ac:dyDescent="0.25">
      <c r="A10940" t="s">
        <v>1</v>
      </c>
      <c r="B10940" t="s">
        <v>14298</v>
      </c>
      <c r="C10940" t="s">
        <v>3613</v>
      </c>
      <c r="D10940" t="s">
        <v>4035</v>
      </c>
      <c r="E10940" t="s">
        <v>20</v>
      </c>
      <c r="F10940" t="b">
        <v>0</v>
      </c>
      <c r="G10940" t="s">
        <v>760</v>
      </c>
      <c r="H10940" s="4">
        <v>45807.634733796287</v>
      </c>
      <c r="I10940" t="b">
        <v>0</v>
      </c>
      <c r="J10940" t="b">
        <v>0</v>
      </c>
      <c r="K10940" t="s">
        <v>760</v>
      </c>
      <c r="L10940" t="s">
        <v>22</v>
      </c>
      <c r="M10940">
        <v>40000</v>
      </c>
      <c r="O10940" t="s">
        <v>516</v>
      </c>
      <c r="P10940" t="s">
        <v>14299</v>
      </c>
    </row>
    <row r="10941" spans="1:16" x14ac:dyDescent="0.25">
      <c r="A10941" t="s">
        <v>25</v>
      </c>
      <c r="B10941" t="s">
        <v>9138</v>
      </c>
      <c r="C10941" t="s">
        <v>14300</v>
      </c>
      <c r="D10941" t="s">
        <v>7853</v>
      </c>
      <c r="E10941" t="s">
        <v>20</v>
      </c>
      <c r="F10941" t="b">
        <v>0</v>
      </c>
      <c r="G10941" t="s">
        <v>23</v>
      </c>
      <c r="H10941" s="4">
        <v>45807.655173611107</v>
      </c>
      <c r="I10941" t="b">
        <v>0</v>
      </c>
      <c r="J10941" t="b">
        <v>1</v>
      </c>
      <c r="K10941" t="s">
        <v>24</v>
      </c>
      <c r="L10941" t="s">
        <v>22</v>
      </c>
      <c r="M10941">
        <v>133120</v>
      </c>
      <c r="O10941" t="s">
        <v>9139</v>
      </c>
      <c r="P10941" t="s">
        <v>1682</v>
      </c>
    </row>
    <row r="10942" spans="1:16" x14ac:dyDescent="0.25">
      <c r="A10942" t="s">
        <v>0</v>
      </c>
      <c r="B10942" t="s">
        <v>7485</v>
      </c>
      <c r="C10942" t="s">
        <v>179</v>
      </c>
      <c r="D10942" t="s">
        <v>3828</v>
      </c>
      <c r="E10942" t="s">
        <v>20</v>
      </c>
      <c r="F10942" t="b">
        <v>0</v>
      </c>
      <c r="G10942" t="s">
        <v>27</v>
      </c>
      <c r="H10942" s="4">
        <v>45807.66684027778</v>
      </c>
      <c r="I10942" t="b">
        <v>0</v>
      </c>
      <c r="J10942" t="b">
        <v>1</v>
      </c>
      <c r="K10942" t="s">
        <v>24</v>
      </c>
      <c r="L10942" t="s">
        <v>22</v>
      </c>
      <c r="M10942">
        <v>79871.5</v>
      </c>
      <c r="O10942" t="s">
        <v>3851</v>
      </c>
      <c r="P10942" t="s">
        <v>7486</v>
      </c>
    </row>
    <row r="10943" spans="1:16" x14ac:dyDescent="0.25">
      <c r="A10943" t="s">
        <v>0</v>
      </c>
      <c r="B10943" t="s">
        <v>0</v>
      </c>
      <c r="C10943" t="s">
        <v>1067</v>
      </c>
      <c r="D10943" t="s">
        <v>3973</v>
      </c>
      <c r="E10943" t="s">
        <v>20</v>
      </c>
      <c r="F10943" t="b">
        <v>0</v>
      </c>
      <c r="G10943" t="s">
        <v>30</v>
      </c>
      <c r="H10943" s="4">
        <v>45807.667442129627</v>
      </c>
      <c r="I10943" t="b">
        <v>0</v>
      </c>
      <c r="J10943" t="b">
        <v>0</v>
      </c>
      <c r="K10943" t="s">
        <v>24</v>
      </c>
      <c r="L10943" t="s">
        <v>22</v>
      </c>
      <c r="M10943">
        <v>89313</v>
      </c>
      <c r="O10943" t="s">
        <v>3008</v>
      </c>
      <c r="P10943" t="s">
        <v>14301</v>
      </c>
    </row>
    <row r="10944" spans="1:16" x14ac:dyDescent="0.25">
      <c r="A10944" t="s">
        <v>2</v>
      </c>
      <c r="B10944" t="s">
        <v>2604</v>
      </c>
      <c r="C10944" t="s">
        <v>3608</v>
      </c>
      <c r="D10944" t="s">
        <v>3828</v>
      </c>
      <c r="E10944" t="s">
        <v>219</v>
      </c>
      <c r="F10944" t="b">
        <v>0</v>
      </c>
      <c r="G10944" t="s">
        <v>27</v>
      </c>
      <c r="H10944" s="4">
        <v>45807.668749999997</v>
      </c>
      <c r="I10944" t="b">
        <v>1</v>
      </c>
      <c r="J10944" t="b">
        <v>1</v>
      </c>
      <c r="K10944" t="s">
        <v>24</v>
      </c>
      <c r="L10944" t="s">
        <v>36</v>
      </c>
      <c r="N10944">
        <v>36.5</v>
      </c>
      <c r="O10944" t="s">
        <v>14302</v>
      </c>
      <c r="P10944" t="s">
        <v>14303</v>
      </c>
    </row>
    <row r="10945" spans="1:16" x14ac:dyDescent="0.25">
      <c r="A10945" t="s">
        <v>191</v>
      </c>
      <c r="B10945" t="s">
        <v>14304</v>
      </c>
      <c r="C10945" t="s">
        <v>203</v>
      </c>
      <c r="D10945" t="s">
        <v>3973</v>
      </c>
      <c r="E10945" t="s">
        <v>20</v>
      </c>
      <c r="F10945" t="b">
        <v>0</v>
      </c>
      <c r="G10945" t="s">
        <v>23</v>
      </c>
      <c r="H10945" s="4">
        <v>45807.696840277778</v>
      </c>
      <c r="I10945" t="b">
        <v>0</v>
      </c>
      <c r="J10945" t="b">
        <v>1</v>
      </c>
      <c r="K10945" t="s">
        <v>24</v>
      </c>
      <c r="L10945" t="s">
        <v>22</v>
      </c>
      <c r="M10945">
        <v>118050</v>
      </c>
      <c r="O10945" t="s">
        <v>14305</v>
      </c>
      <c r="P10945" t="s">
        <v>7178</v>
      </c>
    </row>
    <row r="10946" spans="1:16" x14ac:dyDescent="0.25">
      <c r="A10946" t="s">
        <v>2</v>
      </c>
      <c r="B10946" t="s">
        <v>638</v>
      </c>
      <c r="C10946" t="s">
        <v>14306</v>
      </c>
      <c r="D10946" t="s">
        <v>3973</v>
      </c>
      <c r="E10946" t="s">
        <v>20</v>
      </c>
      <c r="F10946" t="b">
        <v>0</v>
      </c>
      <c r="G10946" t="s">
        <v>23</v>
      </c>
      <c r="H10946" s="4">
        <v>45807.696886574071</v>
      </c>
      <c r="I10946" t="b">
        <v>0</v>
      </c>
      <c r="J10946" t="b">
        <v>0</v>
      </c>
      <c r="K10946" t="s">
        <v>24</v>
      </c>
      <c r="L10946" t="s">
        <v>36</v>
      </c>
      <c r="N10946">
        <v>55</v>
      </c>
      <c r="O10946" t="s">
        <v>578</v>
      </c>
      <c r="P10946" t="s">
        <v>14307</v>
      </c>
    </row>
    <row r="10947" spans="1:16" x14ac:dyDescent="0.25">
      <c r="A10947" t="s">
        <v>0</v>
      </c>
      <c r="B10947" t="s">
        <v>14308</v>
      </c>
      <c r="C10947" t="s">
        <v>456</v>
      </c>
      <c r="D10947" t="s">
        <v>3828</v>
      </c>
      <c r="E10947" t="s">
        <v>20</v>
      </c>
      <c r="F10947" t="b">
        <v>0</v>
      </c>
      <c r="G10947" t="s">
        <v>27</v>
      </c>
      <c r="H10947" s="4">
        <v>45807.708472222221</v>
      </c>
      <c r="I10947" t="b">
        <v>1</v>
      </c>
      <c r="J10947" t="b">
        <v>1</v>
      </c>
      <c r="K10947" t="s">
        <v>24</v>
      </c>
      <c r="L10947" t="s">
        <v>22</v>
      </c>
      <c r="M10947">
        <v>57500</v>
      </c>
      <c r="O10947" t="s">
        <v>14309</v>
      </c>
      <c r="P10947" t="s">
        <v>14310</v>
      </c>
    </row>
    <row r="10948" spans="1:16" x14ac:dyDescent="0.25">
      <c r="A10948" t="s">
        <v>2</v>
      </c>
      <c r="B10948" t="s">
        <v>14311</v>
      </c>
      <c r="C10948" t="s">
        <v>140</v>
      </c>
      <c r="D10948" t="s">
        <v>3973</v>
      </c>
      <c r="E10948" t="s">
        <v>20</v>
      </c>
      <c r="F10948" t="b">
        <v>0</v>
      </c>
      <c r="G10948" t="s">
        <v>27</v>
      </c>
      <c r="H10948" s="4">
        <v>45807.710451388892</v>
      </c>
      <c r="I10948" t="b">
        <v>0</v>
      </c>
      <c r="J10948" t="b">
        <v>1</v>
      </c>
      <c r="K10948" t="s">
        <v>24</v>
      </c>
      <c r="L10948" t="s">
        <v>22</v>
      </c>
      <c r="M10948">
        <v>137500</v>
      </c>
      <c r="O10948" t="s">
        <v>14312</v>
      </c>
      <c r="P10948" t="s">
        <v>14313</v>
      </c>
    </row>
    <row r="10949" spans="1:16" x14ac:dyDescent="0.25">
      <c r="A10949" t="s">
        <v>1</v>
      </c>
      <c r="B10949" t="s">
        <v>1</v>
      </c>
      <c r="C10949" t="s">
        <v>14314</v>
      </c>
      <c r="D10949" t="s">
        <v>3973</v>
      </c>
      <c r="E10949" t="s">
        <v>51</v>
      </c>
      <c r="F10949" t="b">
        <v>0</v>
      </c>
      <c r="G10949" t="s">
        <v>41</v>
      </c>
      <c r="H10949" s="4">
        <v>45807.710729166669</v>
      </c>
      <c r="I10949" t="b">
        <v>0</v>
      </c>
      <c r="J10949" t="b">
        <v>0</v>
      </c>
      <c r="K10949" t="s">
        <v>24</v>
      </c>
      <c r="L10949" t="s">
        <v>36</v>
      </c>
      <c r="N10949">
        <v>62.5</v>
      </c>
      <c r="O10949" t="s">
        <v>1927</v>
      </c>
      <c r="P10949" t="s">
        <v>14315</v>
      </c>
    </row>
    <row r="10950" spans="1:16" x14ac:dyDescent="0.25">
      <c r="A10950" t="s">
        <v>2</v>
      </c>
      <c r="B10950" t="s">
        <v>129</v>
      </c>
      <c r="C10950" t="s">
        <v>7893</v>
      </c>
      <c r="D10950" t="s">
        <v>3973</v>
      </c>
      <c r="E10950" t="s">
        <v>20</v>
      </c>
      <c r="F10950" t="b">
        <v>0</v>
      </c>
      <c r="G10950" t="s">
        <v>23</v>
      </c>
      <c r="H10950" s="4">
        <v>45807.738726851851</v>
      </c>
      <c r="I10950" t="b">
        <v>0</v>
      </c>
      <c r="J10950" t="b">
        <v>1</v>
      </c>
      <c r="K10950" t="s">
        <v>24</v>
      </c>
      <c r="L10950" t="s">
        <v>22</v>
      </c>
      <c r="M10950">
        <v>135000</v>
      </c>
      <c r="O10950" t="s">
        <v>1784</v>
      </c>
      <c r="P10950" t="s">
        <v>14316</v>
      </c>
    </row>
    <row r="10951" spans="1:16" x14ac:dyDescent="0.25">
      <c r="A10951" t="s">
        <v>0</v>
      </c>
      <c r="B10951" t="s">
        <v>14317</v>
      </c>
      <c r="C10951" t="s">
        <v>82</v>
      </c>
      <c r="D10951" t="s">
        <v>3973</v>
      </c>
      <c r="E10951" t="s">
        <v>20</v>
      </c>
      <c r="F10951" t="b">
        <v>0</v>
      </c>
      <c r="G10951" t="s">
        <v>27</v>
      </c>
      <c r="H10951" s="4">
        <v>45807.7500462963</v>
      </c>
      <c r="I10951" t="b">
        <v>0</v>
      </c>
      <c r="J10951" t="b">
        <v>1</v>
      </c>
      <c r="K10951" t="s">
        <v>24</v>
      </c>
      <c r="L10951" t="s">
        <v>22</v>
      </c>
      <c r="M10951">
        <v>69027.5</v>
      </c>
      <c r="O10951" t="s">
        <v>14318</v>
      </c>
      <c r="P10951" t="s">
        <v>14319</v>
      </c>
    </row>
    <row r="10952" spans="1:16" x14ac:dyDescent="0.25">
      <c r="A10952" t="s">
        <v>139</v>
      </c>
      <c r="B10952" t="s">
        <v>277</v>
      </c>
      <c r="C10952" t="s">
        <v>1099</v>
      </c>
      <c r="D10952" t="s">
        <v>3973</v>
      </c>
      <c r="E10952" t="s">
        <v>20</v>
      </c>
      <c r="F10952" t="b">
        <v>0</v>
      </c>
      <c r="G10952" t="s">
        <v>27</v>
      </c>
      <c r="H10952" s="4">
        <v>45807.750092592592</v>
      </c>
      <c r="I10952" t="b">
        <v>0</v>
      </c>
      <c r="J10952" t="b">
        <v>0</v>
      </c>
      <c r="K10952" t="s">
        <v>24</v>
      </c>
      <c r="L10952" t="s">
        <v>22</v>
      </c>
      <c r="M10952">
        <v>110000</v>
      </c>
      <c r="O10952" t="s">
        <v>3780</v>
      </c>
      <c r="P10952" t="s">
        <v>466</v>
      </c>
    </row>
    <row r="10953" spans="1:16" x14ac:dyDescent="0.25">
      <c r="A10953" t="s">
        <v>0</v>
      </c>
      <c r="B10953" t="s">
        <v>14320</v>
      </c>
      <c r="C10953" t="s">
        <v>1693</v>
      </c>
      <c r="D10953" t="s">
        <v>3973</v>
      </c>
      <c r="E10953" t="s">
        <v>51</v>
      </c>
      <c r="F10953" t="b">
        <v>0</v>
      </c>
      <c r="G10953" t="s">
        <v>52</v>
      </c>
      <c r="H10953" s="4">
        <v>45807.750891203701</v>
      </c>
      <c r="I10953" t="b">
        <v>1</v>
      </c>
      <c r="J10953" t="b">
        <v>0</v>
      </c>
      <c r="K10953" t="s">
        <v>24</v>
      </c>
      <c r="L10953" t="s">
        <v>36</v>
      </c>
      <c r="N10953">
        <v>60</v>
      </c>
      <c r="O10953" t="s">
        <v>458</v>
      </c>
      <c r="P10953" t="s">
        <v>183</v>
      </c>
    </row>
    <row r="10954" spans="1:16" x14ac:dyDescent="0.25">
      <c r="A10954" t="s">
        <v>139</v>
      </c>
      <c r="B10954" t="s">
        <v>14321</v>
      </c>
      <c r="C10954" t="s">
        <v>192</v>
      </c>
      <c r="D10954" t="s">
        <v>3973</v>
      </c>
      <c r="E10954" t="s">
        <v>20</v>
      </c>
      <c r="F10954" t="b">
        <v>0</v>
      </c>
      <c r="G10954" t="s">
        <v>52</v>
      </c>
      <c r="H10954" s="4">
        <v>45807.751064814824</v>
      </c>
      <c r="I10954" t="b">
        <v>0</v>
      </c>
      <c r="J10954" t="b">
        <v>0</v>
      </c>
      <c r="K10954" t="s">
        <v>24</v>
      </c>
      <c r="L10954" t="s">
        <v>22</v>
      </c>
      <c r="M10954">
        <v>77500</v>
      </c>
      <c r="O10954" t="s">
        <v>14322</v>
      </c>
      <c r="P10954" t="s">
        <v>204</v>
      </c>
    </row>
    <row r="10955" spans="1:16" x14ac:dyDescent="0.25">
      <c r="A10955" t="s">
        <v>1</v>
      </c>
      <c r="B10955" t="s">
        <v>14323</v>
      </c>
      <c r="C10955" t="s">
        <v>82</v>
      </c>
      <c r="D10955" t="s">
        <v>3973</v>
      </c>
      <c r="E10955" t="s">
        <v>20</v>
      </c>
      <c r="F10955" t="b">
        <v>0</v>
      </c>
      <c r="G10955" t="s">
        <v>27</v>
      </c>
      <c r="H10955" s="4">
        <v>45807.751134259262</v>
      </c>
      <c r="I10955" t="b">
        <v>0</v>
      </c>
      <c r="J10955" t="b">
        <v>1</v>
      </c>
      <c r="K10955" t="s">
        <v>24</v>
      </c>
      <c r="L10955" t="s">
        <v>22</v>
      </c>
      <c r="M10955">
        <v>125000</v>
      </c>
      <c r="O10955" t="s">
        <v>3628</v>
      </c>
      <c r="P10955" t="s">
        <v>14324</v>
      </c>
    </row>
    <row r="10956" spans="1:16" x14ac:dyDescent="0.25">
      <c r="A10956" t="s">
        <v>2</v>
      </c>
      <c r="B10956" t="s">
        <v>14325</v>
      </c>
      <c r="C10956" t="s">
        <v>39</v>
      </c>
      <c r="D10956" t="s">
        <v>2208</v>
      </c>
      <c r="E10956" t="s">
        <v>20</v>
      </c>
      <c r="F10956" t="b">
        <v>1</v>
      </c>
      <c r="G10956" t="s">
        <v>27</v>
      </c>
      <c r="H10956" s="4">
        <v>45807.752083333333</v>
      </c>
      <c r="I10956" t="b">
        <v>0</v>
      </c>
      <c r="J10956" t="b">
        <v>1</v>
      </c>
      <c r="K10956" t="s">
        <v>24</v>
      </c>
      <c r="L10956" t="s">
        <v>22</v>
      </c>
      <c r="M10956">
        <v>120070.078125</v>
      </c>
      <c r="O10956" t="s">
        <v>14326</v>
      </c>
      <c r="P10956" t="s">
        <v>14327</v>
      </c>
    </row>
    <row r="10957" spans="1:16" x14ac:dyDescent="0.25">
      <c r="A10957" t="s">
        <v>2</v>
      </c>
      <c r="B10957" t="s">
        <v>701</v>
      </c>
      <c r="C10957" t="s">
        <v>327</v>
      </c>
      <c r="D10957" t="s">
        <v>3973</v>
      </c>
      <c r="E10957" t="s">
        <v>20</v>
      </c>
      <c r="F10957" t="b">
        <v>0</v>
      </c>
      <c r="G10957" t="s">
        <v>27</v>
      </c>
      <c r="H10957" s="4">
        <v>45807.752118055563</v>
      </c>
      <c r="I10957" t="b">
        <v>0</v>
      </c>
      <c r="J10957" t="b">
        <v>0</v>
      </c>
      <c r="K10957" t="s">
        <v>24</v>
      </c>
      <c r="L10957" t="s">
        <v>22</v>
      </c>
      <c r="M10957">
        <v>133000</v>
      </c>
      <c r="O10957" t="s">
        <v>14328</v>
      </c>
      <c r="P10957" t="s">
        <v>14329</v>
      </c>
    </row>
    <row r="10958" spans="1:16" x14ac:dyDescent="0.25">
      <c r="A10958" t="s">
        <v>2</v>
      </c>
      <c r="B10958" t="s">
        <v>111</v>
      </c>
      <c r="C10958" t="s">
        <v>76</v>
      </c>
      <c r="D10958" t="s">
        <v>3973</v>
      </c>
      <c r="E10958" t="s">
        <v>20</v>
      </c>
      <c r="F10958" t="b">
        <v>0</v>
      </c>
      <c r="G10958" t="s">
        <v>52</v>
      </c>
      <c r="H10958" s="4">
        <v>45807.752962962957</v>
      </c>
      <c r="I10958" t="b">
        <v>1</v>
      </c>
      <c r="J10958" t="b">
        <v>0</v>
      </c>
      <c r="K10958" t="s">
        <v>24</v>
      </c>
      <c r="L10958" t="s">
        <v>22</v>
      </c>
      <c r="M10958">
        <v>130000</v>
      </c>
      <c r="O10958" t="s">
        <v>14330</v>
      </c>
      <c r="P10958" t="s">
        <v>1185</v>
      </c>
    </row>
    <row r="10959" spans="1:16" x14ac:dyDescent="0.25">
      <c r="A10959" t="s">
        <v>0</v>
      </c>
      <c r="B10959" t="s">
        <v>14331</v>
      </c>
      <c r="C10959" t="s">
        <v>203</v>
      </c>
      <c r="D10959" t="s">
        <v>2208</v>
      </c>
      <c r="E10959" t="s">
        <v>20</v>
      </c>
      <c r="F10959" t="b">
        <v>0</v>
      </c>
      <c r="G10959" t="s">
        <v>23</v>
      </c>
      <c r="H10959" s="4">
        <v>45807.780138888891</v>
      </c>
      <c r="I10959" t="b">
        <v>0</v>
      </c>
      <c r="J10959" t="b">
        <v>1</v>
      </c>
      <c r="K10959" t="s">
        <v>24</v>
      </c>
      <c r="L10959" t="s">
        <v>36</v>
      </c>
      <c r="N10959">
        <v>57.5</v>
      </c>
      <c r="O10959" t="s">
        <v>483</v>
      </c>
      <c r="P10959" t="s">
        <v>1850</v>
      </c>
    </row>
    <row r="10960" spans="1:16" x14ac:dyDescent="0.25">
      <c r="A10960" t="s">
        <v>1</v>
      </c>
      <c r="B10960" t="s">
        <v>7371</v>
      </c>
      <c r="C10960" t="s">
        <v>14332</v>
      </c>
      <c r="D10960" t="s">
        <v>3973</v>
      </c>
      <c r="E10960" t="s">
        <v>20</v>
      </c>
      <c r="F10960" t="b">
        <v>0</v>
      </c>
      <c r="G10960" t="s">
        <v>23</v>
      </c>
      <c r="H10960" s="4">
        <v>45807.780219907407</v>
      </c>
      <c r="I10960" t="b">
        <v>0</v>
      </c>
      <c r="J10960" t="b">
        <v>1</v>
      </c>
      <c r="K10960" t="s">
        <v>24</v>
      </c>
      <c r="L10960" t="s">
        <v>22</v>
      </c>
      <c r="M10960">
        <v>52500</v>
      </c>
      <c r="O10960" t="s">
        <v>14333</v>
      </c>
      <c r="P10960" t="s">
        <v>14334</v>
      </c>
    </row>
    <row r="10961" spans="1:16" x14ac:dyDescent="0.25">
      <c r="A10961" t="s">
        <v>139</v>
      </c>
      <c r="B10961" t="s">
        <v>2126</v>
      </c>
      <c r="C10961" t="s">
        <v>14335</v>
      </c>
      <c r="D10961" t="s">
        <v>3973</v>
      </c>
      <c r="E10961" t="s">
        <v>20</v>
      </c>
      <c r="F10961" t="b">
        <v>0</v>
      </c>
      <c r="G10961" t="s">
        <v>35</v>
      </c>
      <c r="H10961" s="4">
        <v>45807.792210648149</v>
      </c>
      <c r="I10961" t="b">
        <v>0</v>
      </c>
      <c r="J10961" t="b">
        <v>0</v>
      </c>
      <c r="K10961" t="s">
        <v>24</v>
      </c>
      <c r="L10961" t="s">
        <v>22</v>
      </c>
      <c r="M10961">
        <v>100000</v>
      </c>
      <c r="O10961" t="s">
        <v>482</v>
      </c>
      <c r="P10961" t="s">
        <v>883</v>
      </c>
    </row>
    <row r="10962" spans="1:16" x14ac:dyDescent="0.25">
      <c r="A10962" t="s">
        <v>2</v>
      </c>
      <c r="B10962" t="s">
        <v>14336</v>
      </c>
      <c r="C10962" t="s">
        <v>180</v>
      </c>
      <c r="D10962" t="s">
        <v>3957</v>
      </c>
      <c r="E10962" t="s">
        <v>20</v>
      </c>
      <c r="F10962" t="b">
        <v>0</v>
      </c>
      <c r="G10962" t="s">
        <v>41</v>
      </c>
      <c r="H10962" s="4">
        <v>45807.834768518522</v>
      </c>
      <c r="I10962" t="b">
        <v>0</v>
      </c>
      <c r="J10962" t="b">
        <v>1</v>
      </c>
      <c r="K10962" t="s">
        <v>24</v>
      </c>
      <c r="L10962" t="s">
        <v>36</v>
      </c>
      <c r="N10962">
        <v>52.779998779296882</v>
      </c>
      <c r="O10962" t="s">
        <v>1370</v>
      </c>
      <c r="P10962" t="s">
        <v>14337</v>
      </c>
    </row>
    <row r="10963" spans="1:16" x14ac:dyDescent="0.25">
      <c r="A10963" t="s">
        <v>2</v>
      </c>
      <c r="B10963" t="s">
        <v>14338</v>
      </c>
      <c r="C10963" t="s">
        <v>71</v>
      </c>
      <c r="D10963" t="s">
        <v>3973</v>
      </c>
      <c r="E10963" t="s">
        <v>20</v>
      </c>
      <c r="F10963" t="b">
        <v>0</v>
      </c>
      <c r="G10963" t="s">
        <v>27</v>
      </c>
      <c r="H10963" s="4">
        <v>45807.835358796299</v>
      </c>
      <c r="I10963" t="b">
        <v>0</v>
      </c>
      <c r="J10963" t="b">
        <v>1</v>
      </c>
      <c r="K10963" t="s">
        <v>24</v>
      </c>
      <c r="L10963" t="s">
        <v>22</v>
      </c>
      <c r="M10963">
        <v>151000</v>
      </c>
      <c r="O10963" t="s">
        <v>1883</v>
      </c>
      <c r="P10963" t="s">
        <v>14339</v>
      </c>
    </row>
    <row r="10964" spans="1:16" x14ac:dyDescent="0.25">
      <c r="A10964" t="s">
        <v>2</v>
      </c>
      <c r="B10964" t="s">
        <v>14338</v>
      </c>
      <c r="C10964" t="s">
        <v>114</v>
      </c>
      <c r="D10964" t="s">
        <v>3828</v>
      </c>
      <c r="E10964" t="s">
        <v>20</v>
      </c>
      <c r="F10964" t="b">
        <v>0</v>
      </c>
      <c r="G10964" t="s">
        <v>30</v>
      </c>
      <c r="H10964" s="4">
        <v>45807.836030092592</v>
      </c>
      <c r="I10964" t="b">
        <v>0</v>
      </c>
      <c r="J10964" t="b">
        <v>1</v>
      </c>
      <c r="K10964" t="s">
        <v>24</v>
      </c>
      <c r="L10964" t="s">
        <v>22</v>
      </c>
      <c r="M10964">
        <v>151000</v>
      </c>
      <c r="O10964" t="s">
        <v>1883</v>
      </c>
      <c r="P10964" t="s">
        <v>14339</v>
      </c>
    </row>
    <row r="10965" spans="1:16" x14ac:dyDescent="0.25">
      <c r="A10965" t="s">
        <v>0</v>
      </c>
      <c r="B10965" t="s">
        <v>3800</v>
      </c>
      <c r="C10965" t="s">
        <v>1096</v>
      </c>
      <c r="D10965" t="s">
        <v>3973</v>
      </c>
      <c r="E10965" t="s">
        <v>20</v>
      </c>
      <c r="F10965" t="b">
        <v>0</v>
      </c>
      <c r="G10965" t="s">
        <v>27</v>
      </c>
      <c r="H10965" s="4">
        <v>45807.875104166669</v>
      </c>
      <c r="I10965" t="b">
        <v>1</v>
      </c>
      <c r="J10965" t="b">
        <v>1</v>
      </c>
      <c r="K10965" t="s">
        <v>24</v>
      </c>
      <c r="L10965" t="s">
        <v>22</v>
      </c>
      <c r="M10965">
        <v>104000</v>
      </c>
      <c r="O10965" t="s">
        <v>14340</v>
      </c>
      <c r="P10965" t="s">
        <v>14341</v>
      </c>
    </row>
    <row r="10966" spans="1:16" x14ac:dyDescent="0.25">
      <c r="A10966" t="s">
        <v>28</v>
      </c>
      <c r="B10966" t="s">
        <v>14342</v>
      </c>
      <c r="C10966" t="s">
        <v>82</v>
      </c>
      <c r="D10966" t="s">
        <v>3973</v>
      </c>
      <c r="E10966" t="s">
        <v>20</v>
      </c>
      <c r="F10966" t="b">
        <v>0</v>
      </c>
      <c r="G10966" t="s">
        <v>27</v>
      </c>
      <c r="H10966" s="4">
        <v>45807.876168981478</v>
      </c>
      <c r="I10966" t="b">
        <v>0</v>
      </c>
      <c r="J10966" t="b">
        <v>0</v>
      </c>
      <c r="K10966" t="s">
        <v>24</v>
      </c>
      <c r="L10966" t="s">
        <v>22</v>
      </c>
      <c r="M10966">
        <v>200000</v>
      </c>
      <c r="O10966" t="s">
        <v>763</v>
      </c>
      <c r="P10966" t="s">
        <v>14343</v>
      </c>
    </row>
    <row r="10967" spans="1:16" x14ac:dyDescent="0.25">
      <c r="A10967" t="s">
        <v>2</v>
      </c>
      <c r="B10967" t="s">
        <v>14344</v>
      </c>
      <c r="C10967" t="s">
        <v>367</v>
      </c>
      <c r="D10967" t="s">
        <v>3828</v>
      </c>
      <c r="E10967" t="s">
        <v>219</v>
      </c>
      <c r="F10967" t="b">
        <v>0</v>
      </c>
      <c r="G10967" t="s">
        <v>27</v>
      </c>
      <c r="H10967" s="4">
        <v>45807.877002314817</v>
      </c>
      <c r="I10967" t="b">
        <v>0</v>
      </c>
      <c r="J10967" t="b">
        <v>0</v>
      </c>
      <c r="K10967" t="s">
        <v>24</v>
      </c>
      <c r="L10967" t="s">
        <v>22</v>
      </c>
      <c r="M10967">
        <v>124011</v>
      </c>
      <c r="O10967" t="s">
        <v>14345</v>
      </c>
      <c r="P10967" t="s">
        <v>14346</v>
      </c>
    </row>
    <row r="10968" spans="1:16" x14ac:dyDescent="0.25">
      <c r="A10968" t="s">
        <v>2</v>
      </c>
      <c r="B10968" t="s">
        <v>422</v>
      </c>
      <c r="C10968" t="s">
        <v>140</v>
      </c>
      <c r="D10968" t="s">
        <v>3828</v>
      </c>
      <c r="E10968" t="s">
        <v>20</v>
      </c>
      <c r="F10968" t="b">
        <v>0</v>
      </c>
      <c r="G10968" t="s">
        <v>27</v>
      </c>
      <c r="H10968" s="4">
        <v>45807.877083333333</v>
      </c>
      <c r="I10968" t="b">
        <v>0</v>
      </c>
      <c r="J10968" t="b">
        <v>1</v>
      </c>
      <c r="K10968" t="s">
        <v>24</v>
      </c>
      <c r="L10968" t="s">
        <v>22</v>
      </c>
      <c r="M10968">
        <v>112500</v>
      </c>
      <c r="O10968" t="s">
        <v>14347</v>
      </c>
      <c r="P10968" t="s">
        <v>14348</v>
      </c>
    </row>
    <row r="10969" spans="1:16" x14ac:dyDescent="0.25">
      <c r="A10969" t="s">
        <v>0</v>
      </c>
      <c r="B10969" t="s">
        <v>14349</v>
      </c>
      <c r="C10969" t="s">
        <v>14245</v>
      </c>
      <c r="D10969" t="s">
        <v>3973</v>
      </c>
      <c r="E10969" t="s">
        <v>51</v>
      </c>
      <c r="F10969" t="b">
        <v>0</v>
      </c>
      <c r="G10969" t="s">
        <v>41</v>
      </c>
      <c r="H10969" s="4">
        <v>45807.916898148149</v>
      </c>
      <c r="I10969" t="b">
        <v>1</v>
      </c>
      <c r="J10969" t="b">
        <v>0</v>
      </c>
      <c r="K10969" t="s">
        <v>24</v>
      </c>
      <c r="L10969" t="s">
        <v>36</v>
      </c>
      <c r="N10969">
        <v>41</v>
      </c>
      <c r="O10969" t="s">
        <v>200</v>
      </c>
      <c r="P10969" t="s">
        <v>280</v>
      </c>
    </row>
    <row r="10970" spans="1:16" x14ac:dyDescent="0.25">
      <c r="A10970" t="s">
        <v>2</v>
      </c>
      <c r="B10970" t="s">
        <v>14350</v>
      </c>
      <c r="C10970" t="s">
        <v>71</v>
      </c>
      <c r="D10970" t="s">
        <v>3828</v>
      </c>
      <c r="E10970" t="s">
        <v>20</v>
      </c>
      <c r="F10970" t="b">
        <v>0</v>
      </c>
      <c r="G10970" t="s">
        <v>27</v>
      </c>
      <c r="H10970" s="4">
        <v>45807.918668981481</v>
      </c>
      <c r="I10970" t="b">
        <v>1</v>
      </c>
      <c r="J10970" t="b">
        <v>1</v>
      </c>
      <c r="K10970" t="s">
        <v>24</v>
      </c>
      <c r="L10970" t="s">
        <v>22</v>
      </c>
      <c r="M10970">
        <v>138100</v>
      </c>
      <c r="O10970" t="s">
        <v>1156</v>
      </c>
      <c r="P10970" t="s">
        <v>14351</v>
      </c>
    </row>
    <row r="10971" spans="1:16" x14ac:dyDescent="0.25">
      <c r="A10971" t="s">
        <v>2</v>
      </c>
      <c r="B10971" t="s">
        <v>11444</v>
      </c>
      <c r="C10971" t="s">
        <v>352</v>
      </c>
      <c r="D10971" t="s">
        <v>3957</v>
      </c>
      <c r="E10971" t="s">
        <v>34</v>
      </c>
      <c r="F10971" t="b">
        <v>0</v>
      </c>
      <c r="G10971" t="s">
        <v>30</v>
      </c>
      <c r="H10971" s="4">
        <v>45807.961111111108</v>
      </c>
      <c r="I10971" t="b">
        <v>0</v>
      </c>
      <c r="J10971" t="b">
        <v>1</v>
      </c>
      <c r="K10971" t="s">
        <v>24</v>
      </c>
      <c r="L10971" t="s">
        <v>36</v>
      </c>
      <c r="N10971">
        <v>62.560001373291023</v>
      </c>
      <c r="O10971" t="s">
        <v>341</v>
      </c>
      <c r="P10971" t="s">
        <v>1428</v>
      </c>
    </row>
    <row r="10972" spans="1:16" x14ac:dyDescent="0.25">
      <c r="A10972" t="s">
        <v>0</v>
      </c>
      <c r="B10972" t="s">
        <v>14352</v>
      </c>
      <c r="C10972" t="s">
        <v>5427</v>
      </c>
      <c r="D10972" t="s">
        <v>5915</v>
      </c>
      <c r="E10972" t="s">
        <v>20</v>
      </c>
      <c r="F10972" t="b">
        <v>0</v>
      </c>
      <c r="G10972" t="s">
        <v>27</v>
      </c>
      <c r="H10972" s="4">
        <v>45808.000092592592</v>
      </c>
      <c r="I10972" t="b">
        <v>0</v>
      </c>
      <c r="J10972" t="b">
        <v>1</v>
      </c>
      <c r="K10972" t="s">
        <v>24</v>
      </c>
      <c r="L10972" t="s">
        <v>22</v>
      </c>
      <c r="M10972">
        <v>148500</v>
      </c>
      <c r="O10972" t="s">
        <v>3914</v>
      </c>
      <c r="P10972" t="s">
        <v>10044</v>
      </c>
    </row>
    <row r="10973" spans="1:16" x14ac:dyDescent="0.25">
      <c r="A10973" t="s">
        <v>25</v>
      </c>
      <c r="B10973" t="s">
        <v>10986</v>
      </c>
      <c r="C10973" t="s">
        <v>2157</v>
      </c>
      <c r="D10973" t="s">
        <v>3973</v>
      </c>
      <c r="E10973" t="s">
        <v>20</v>
      </c>
      <c r="F10973" t="b">
        <v>0</v>
      </c>
      <c r="G10973" t="s">
        <v>27</v>
      </c>
      <c r="H10973" s="4">
        <v>45808.000162037039</v>
      </c>
      <c r="I10973" t="b">
        <v>1</v>
      </c>
      <c r="J10973" t="b">
        <v>0</v>
      </c>
      <c r="K10973" t="s">
        <v>24</v>
      </c>
      <c r="L10973" t="s">
        <v>22</v>
      </c>
      <c r="M10973">
        <v>142560</v>
      </c>
      <c r="O10973" t="s">
        <v>1275</v>
      </c>
      <c r="P10973" t="s">
        <v>10987</v>
      </c>
    </row>
    <row r="10974" spans="1:16" x14ac:dyDescent="0.25">
      <c r="A10974" t="s">
        <v>0</v>
      </c>
      <c r="B10974" t="s">
        <v>0</v>
      </c>
      <c r="C10974" t="s">
        <v>509</v>
      </c>
      <c r="D10974" t="s">
        <v>3970</v>
      </c>
      <c r="E10974" t="s">
        <v>34</v>
      </c>
      <c r="F10974" t="b">
        <v>0</v>
      </c>
      <c r="G10974" t="s">
        <v>35</v>
      </c>
      <c r="H10974" s="4">
        <v>45808.000462962962</v>
      </c>
      <c r="I10974" t="b">
        <v>0</v>
      </c>
      <c r="J10974" t="b">
        <v>0</v>
      </c>
      <c r="K10974" t="s">
        <v>24</v>
      </c>
      <c r="L10974" t="s">
        <v>22</v>
      </c>
      <c r="M10974">
        <v>85000</v>
      </c>
      <c r="O10974" t="s">
        <v>14353</v>
      </c>
      <c r="P10974" t="s">
        <v>14354</v>
      </c>
    </row>
    <row r="10975" spans="1:16" x14ac:dyDescent="0.25">
      <c r="A10975" t="s">
        <v>0</v>
      </c>
      <c r="B10975" t="s">
        <v>14355</v>
      </c>
      <c r="C10975" t="s">
        <v>509</v>
      </c>
      <c r="D10975" t="s">
        <v>3973</v>
      </c>
      <c r="E10975" t="s">
        <v>20</v>
      </c>
      <c r="F10975" t="b">
        <v>0</v>
      </c>
      <c r="G10975" t="s">
        <v>35</v>
      </c>
      <c r="H10975" s="4">
        <v>45808.000532407408</v>
      </c>
      <c r="I10975" t="b">
        <v>0</v>
      </c>
      <c r="J10975" t="b">
        <v>1</v>
      </c>
      <c r="K10975" t="s">
        <v>24</v>
      </c>
      <c r="L10975" t="s">
        <v>22</v>
      </c>
      <c r="M10975">
        <v>103244</v>
      </c>
      <c r="O10975" t="s">
        <v>5482</v>
      </c>
      <c r="P10975" t="s">
        <v>14356</v>
      </c>
    </row>
    <row r="10976" spans="1:16" x14ac:dyDescent="0.25">
      <c r="A10976" t="s">
        <v>139</v>
      </c>
      <c r="B10976" t="s">
        <v>14357</v>
      </c>
      <c r="C10976" t="s">
        <v>677</v>
      </c>
      <c r="D10976" t="s">
        <v>5535</v>
      </c>
      <c r="E10976" t="s">
        <v>20</v>
      </c>
      <c r="F10976" t="b">
        <v>0</v>
      </c>
      <c r="G10976" t="s">
        <v>27</v>
      </c>
      <c r="H10976" s="4">
        <v>45808.002002314817</v>
      </c>
      <c r="I10976" t="b">
        <v>0</v>
      </c>
      <c r="J10976" t="b">
        <v>0</v>
      </c>
      <c r="K10976" t="s">
        <v>24</v>
      </c>
      <c r="L10976" t="s">
        <v>22</v>
      </c>
      <c r="M10976">
        <v>108267</v>
      </c>
      <c r="O10976" t="s">
        <v>14358</v>
      </c>
      <c r="P10976" t="s">
        <v>14359</v>
      </c>
    </row>
    <row r="10977" spans="1:16" x14ac:dyDescent="0.25">
      <c r="A10977" t="s">
        <v>89</v>
      </c>
      <c r="B10977" t="s">
        <v>14360</v>
      </c>
      <c r="C10977" t="s">
        <v>386</v>
      </c>
      <c r="D10977" t="s">
        <v>4014</v>
      </c>
      <c r="E10977" t="s">
        <v>20</v>
      </c>
      <c r="F10977" t="b">
        <v>0</v>
      </c>
      <c r="G10977" t="s">
        <v>27</v>
      </c>
      <c r="H10977" s="4">
        <v>45808.002060185187</v>
      </c>
      <c r="I10977" t="b">
        <v>0</v>
      </c>
      <c r="J10977" t="b">
        <v>1</v>
      </c>
      <c r="K10977" t="s">
        <v>24</v>
      </c>
      <c r="L10977" t="s">
        <v>22</v>
      </c>
      <c r="M10977">
        <v>160025</v>
      </c>
      <c r="O10977" t="s">
        <v>14361</v>
      </c>
      <c r="P10977" t="s">
        <v>14362</v>
      </c>
    </row>
    <row r="10978" spans="1:16" x14ac:dyDescent="0.25">
      <c r="A10978" t="s">
        <v>2</v>
      </c>
      <c r="B10978" t="s">
        <v>2924</v>
      </c>
      <c r="C10978" t="s">
        <v>151</v>
      </c>
      <c r="D10978" t="s">
        <v>3828</v>
      </c>
      <c r="E10978" t="s">
        <v>20</v>
      </c>
      <c r="F10978" t="b">
        <v>0</v>
      </c>
      <c r="G10978" t="s">
        <v>41</v>
      </c>
      <c r="H10978" s="4">
        <v>45808.002303240741</v>
      </c>
      <c r="I10978" t="b">
        <v>0</v>
      </c>
      <c r="J10978" t="b">
        <v>1</v>
      </c>
      <c r="K10978" t="s">
        <v>24</v>
      </c>
      <c r="L10978" t="s">
        <v>22</v>
      </c>
      <c r="M10978">
        <v>119520</v>
      </c>
      <c r="O10978" t="s">
        <v>14363</v>
      </c>
      <c r="P10978" t="s">
        <v>14364</v>
      </c>
    </row>
    <row r="10979" spans="1:16" x14ac:dyDescent="0.25">
      <c r="A10979" t="s">
        <v>2</v>
      </c>
      <c r="B10979" t="s">
        <v>638</v>
      </c>
      <c r="C10979" t="s">
        <v>14365</v>
      </c>
      <c r="D10979" t="s">
        <v>3973</v>
      </c>
      <c r="E10979" t="s">
        <v>20</v>
      </c>
      <c r="F10979" t="b">
        <v>0</v>
      </c>
      <c r="G10979" t="s">
        <v>23</v>
      </c>
      <c r="H10979" s="4">
        <v>45808.030219907407</v>
      </c>
      <c r="I10979" t="b">
        <v>0</v>
      </c>
      <c r="J10979" t="b">
        <v>0</v>
      </c>
      <c r="K10979" t="s">
        <v>24</v>
      </c>
      <c r="L10979" t="s">
        <v>36</v>
      </c>
      <c r="N10979">
        <v>55</v>
      </c>
      <c r="O10979" t="s">
        <v>578</v>
      </c>
      <c r="P10979" t="s">
        <v>14307</v>
      </c>
    </row>
    <row r="10980" spans="1:16" x14ac:dyDescent="0.25">
      <c r="A10980" t="s">
        <v>0</v>
      </c>
      <c r="B10980" t="s">
        <v>14366</v>
      </c>
      <c r="C10980" t="s">
        <v>315</v>
      </c>
      <c r="D10980" t="s">
        <v>3828</v>
      </c>
      <c r="E10980" t="s">
        <v>20</v>
      </c>
      <c r="F10980" t="b">
        <v>0</v>
      </c>
      <c r="G10980" t="s">
        <v>27</v>
      </c>
      <c r="H10980" s="4">
        <v>45808.041770833333</v>
      </c>
      <c r="I10980" t="b">
        <v>0</v>
      </c>
      <c r="J10980" t="b">
        <v>1</v>
      </c>
      <c r="K10980" t="s">
        <v>24</v>
      </c>
      <c r="L10980" t="s">
        <v>22</v>
      </c>
      <c r="M10980">
        <v>131000</v>
      </c>
      <c r="O10980" t="s">
        <v>5680</v>
      </c>
      <c r="P10980" t="s">
        <v>3091</v>
      </c>
    </row>
    <row r="10981" spans="1:16" x14ac:dyDescent="0.25">
      <c r="A10981" t="s">
        <v>0</v>
      </c>
      <c r="B10981" t="s">
        <v>14367</v>
      </c>
      <c r="C10981" t="s">
        <v>140</v>
      </c>
      <c r="D10981" t="s">
        <v>2208</v>
      </c>
      <c r="E10981" t="s">
        <v>20</v>
      </c>
      <c r="F10981" t="b">
        <v>0</v>
      </c>
      <c r="G10981" t="s">
        <v>35</v>
      </c>
      <c r="H10981" s="4">
        <v>45808.042199074072</v>
      </c>
      <c r="I10981" t="b">
        <v>0</v>
      </c>
      <c r="J10981" t="b">
        <v>1</v>
      </c>
      <c r="K10981" t="s">
        <v>24</v>
      </c>
      <c r="L10981" t="s">
        <v>36</v>
      </c>
      <c r="N10981">
        <v>50.424999237060547</v>
      </c>
      <c r="O10981" t="s">
        <v>8596</v>
      </c>
      <c r="P10981" t="s">
        <v>14368</v>
      </c>
    </row>
    <row r="10982" spans="1:16" x14ac:dyDescent="0.25">
      <c r="A10982" t="s">
        <v>0</v>
      </c>
      <c r="B10982" t="s">
        <v>0</v>
      </c>
      <c r="C10982" t="s">
        <v>14369</v>
      </c>
      <c r="D10982" t="s">
        <v>2298</v>
      </c>
      <c r="E10982" t="s">
        <v>20</v>
      </c>
      <c r="F10982" t="b">
        <v>0</v>
      </c>
      <c r="G10982" t="s">
        <v>30</v>
      </c>
      <c r="H10982" s="4">
        <v>45808.042442129627</v>
      </c>
      <c r="I10982" t="b">
        <v>1</v>
      </c>
      <c r="J10982" t="b">
        <v>0</v>
      </c>
      <c r="K10982" t="s">
        <v>24</v>
      </c>
      <c r="L10982" t="s">
        <v>22</v>
      </c>
      <c r="M10982">
        <v>52500</v>
      </c>
      <c r="O10982" t="s">
        <v>14370</v>
      </c>
      <c r="P10982" t="s">
        <v>1329</v>
      </c>
    </row>
    <row r="10983" spans="1:16" x14ac:dyDescent="0.25">
      <c r="A10983" t="s">
        <v>2</v>
      </c>
      <c r="B10983" t="s">
        <v>14371</v>
      </c>
      <c r="C10983" t="s">
        <v>768</v>
      </c>
      <c r="D10983" t="s">
        <v>3973</v>
      </c>
      <c r="E10983" t="s">
        <v>20</v>
      </c>
      <c r="F10983" t="b">
        <v>0</v>
      </c>
      <c r="G10983" t="s">
        <v>27</v>
      </c>
      <c r="H10983" s="4">
        <v>45808.043726851851</v>
      </c>
      <c r="I10983" t="b">
        <v>0</v>
      </c>
      <c r="J10983" t="b">
        <v>1</v>
      </c>
      <c r="K10983" t="s">
        <v>24</v>
      </c>
      <c r="L10983" t="s">
        <v>22</v>
      </c>
      <c r="M10983">
        <v>162500</v>
      </c>
      <c r="O10983" t="s">
        <v>13100</v>
      </c>
      <c r="P10983" t="s">
        <v>14372</v>
      </c>
    </row>
    <row r="10984" spans="1:16" x14ac:dyDescent="0.25">
      <c r="A10984" t="s">
        <v>40</v>
      </c>
      <c r="B10984" t="s">
        <v>14373</v>
      </c>
      <c r="C10984" t="s">
        <v>94</v>
      </c>
      <c r="D10984" t="s">
        <v>3973</v>
      </c>
      <c r="E10984" t="s">
        <v>20</v>
      </c>
      <c r="F10984" t="b">
        <v>0</v>
      </c>
      <c r="G10984" t="s">
        <v>30</v>
      </c>
      <c r="H10984" s="4">
        <v>45808.084143518521</v>
      </c>
      <c r="I10984" t="b">
        <v>0</v>
      </c>
      <c r="J10984" t="b">
        <v>1</v>
      </c>
      <c r="K10984" t="s">
        <v>24</v>
      </c>
      <c r="L10984" t="s">
        <v>22</v>
      </c>
      <c r="M10984">
        <v>155000</v>
      </c>
      <c r="O10984" t="s">
        <v>444</v>
      </c>
      <c r="P10984" t="s">
        <v>14374</v>
      </c>
    </row>
    <row r="10985" spans="1:16" x14ac:dyDescent="0.25">
      <c r="A10985" t="s">
        <v>2</v>
      </c>
      <c r="B10985" t="s">
        <v>2924</v>
      </c>
      <c r="C10985" t="s">
        <v>151</v>
      </c>
      <c r="D10985" t="s">
        <v>3973</v>
      </c>
      <c r="E10985" t="s">
        <v>20</v>
      </c>
      <c r="F10985" t="b">
        <v>0</v>
      </c>
      <c r="G10985" t="s">
        <v>27</v>
      </c>
      <c r="H10985" s="4">
        <v>45808.085451388892</v>
      </c>
      <c r="I10985" t="b">
        <v>0</v>
      </c>
      <c r="J10985" t="b">
        <v>1</v>
      </c>
      <c r="K10985" t="s">
        <v>24</v>
      </c>
      <c r="L10985" t="s">
        <v>22</v>
      </c>
      <c r="M10985">
        <v>119520</v>
      </c>
      <c r="O10985" t="s">
        <v>14375</v>
      </c>
      <c r="P10985" t="s">
        <v>14364</v>
      </c>
    </row>
    <row r="10986" spans="1:16" x14ac:dyDescent="0.25">
      <c r="A10986" t="s">
        <v>0</v>
      </c>
      <c r="B10986" t="s">
        <v>257</v>
      </c>
      <c r="C10986" t="s">
        <v>1060</v>
      </c>
      <c r="D10986" t="s">
        <v>3828</v>
      </c>
      <c r="E10986" t="s">
        <v>219</v>
      </c>
      <c r="F10986" t="b">
        <v>0</v>
      </c>
      <c r="G10986" t="s">
        <v>41</v>
      </c>
      <c r="H10986" s="4">
        <v>45808.250289351847</v>
      </c>
      <c r="I10986" t="b">
        <v>0</v>
      </c>
      <c r="J10986" t="b">
        <v>0</v>
      </c>
      <c r="K10986" t="s">
        <v>24</v>
      </c>
      <c r="L10986" t="s">
        <v>36</v>
      </c>
      <c r="N10986">
        <v>39.5</v>
      </c>
      <c r="O10986" t="s">
        <v>14376</v>
      </c>
      <c r="P10986" t="s">
        <v>14377</v>
      </c>
    </row>
    <row r="10987" spans="1:16" x14ac:dyDescent="0.25">
      <c r="A10987" t="s">
        <v>0</v>
      </c>
      <c r="B10987" t="s">
        <v>0</v>
      </c>
      <c r="C10987" t="s">
        <v>14245</v>
      </c>
      <c r="D10987" t="s">
        <v>2208</v>
      </c>
      <c r="E10987" t="s">
        <v>20</v>
      </c>
      <c r="F10987" t="b">
        <v>0</v>
      </c>
      <c r="G10987" t="s">
        <v>41</v>
      </c>
      <c r="H10987" s="4">
        <v>45808.250289351847</v>
      </c>
      <c r="I10987" t="b">
        <v>0</v>
      </c>
      <c r="J10987" t="b">
        <v>1</v>
      </c>
      <c r="K10987" t="s">
        <v>24</v>
      </c>
      <c r="L10987" t="s">
        <v>36</v>
      </c>
      <c r="N10987">
        <v>37.25</v>
      </c>
      <c r="O10987" t="s">
        <v>14246</v>
      </c>
      <c r="P10987" t="s">
        <v>2146</v>
      </c>
    </row>
    <row r="10988" spans="1:16" x14ac:dyDescent="0.25">
      <c r="A10988" t="s">
        <v>25</v>
      </c>
      <c r="B10988" t="s">
        <v>14253</v>
      </c>
      <c r="C10988" t="s">
        <v>1917</v>
      </c>
      <c r="D10988" t="s">
        <v>3973</v>
      </c>
      <c r="E10988" t="s">
        <v>20</v>
      </c>
      <c r="F10988" t="b">
        <v>0</v>
      </c>
      <c r="G10988" t="s">
        <v>41</v>
      </c>
      <c r="H10988" s="4">
        <v>45808.250289351847</v>
      </c>
      <c r="I10988" t="b">
        <v>0</v>
      </c>
      <c r="J10988" t="b">
        <v>0</v>
      </c>
      <c r="K10988" t="s">
        <v>24</v>
      </c>
      <c r="L10988" t="s">
        <v>22</v>
      </c>
      <c r="M10988">
        <v>107500</v>
      </c>
      <c r="O10988" t="s">
        <v>14254</v>
      </c>
      <c r="P10988" t="s">
        <v>963</v>
      </c>
    </row>
    <row r="10989" spans="1:16" x14ac:dyDescent="0.25">
      <c r="A10989" t="s">
        <v>0</v>
      </c>
      <c r="B10989" t="s">
        <v>14378</v>
      </c>
      <c r="C10989" t="s">
        <v>33</v>
      </c>
      <c r="D10989" t="s">
        <v>3600</v>
      </c>
      <c r="E10989" t="s">
        <v>51</v>
      </c>
      <c r="F10989" t="b">
        <v>0</v>
      </c>
      <c r="G10989" t="s">
        <v>35</v>
      </c>
      <c r="H10989" s="4">
        <v>45808.250416666669</v>
      </c>
      <c r="I10989" t="b">
        <v>1</v>
      </c>
      <c r="J10989" t="b">
        <v>0</v>
      </c>
      <c r="K10989" t="s">
        <v>24</v>
      </c>
      <c r="L10989" t="s">
        <v>36</v>
      </c>
      <c r="N10989">
        <v>42.5</v>
      </c>
      <c r="O10989" t="s">
        <v>14379</v>
      </c>
    </row>
    <row r="10990" spans="1:16" x14ac:dyDescent="0.25">
      <c r="A10990" t="s">
        <v>1</v>
      </c>
      <c r="B10990" t="s">
        <v>14380</v>
      </c>
      <c r="C10990" t="s">
        <v>49</v>
      </c>
      <c r="D10990" t="s">
        <v>3828</v>
      </c>
      <c r="E10990" t="s">
        <v>20</v>
      </c>
      <c r="F10990" t="b">
        <v>0</v>
      </c>
      <c r="G10990" t="s">
        <v>41</v>
      </c>
      <c r="H10990" s="4">
        <v>45808.251030092593</v>
      </c>
      <c r="I10990" t="b">
        <v>0</v>
      </c>
      <c r="J10990" t="b">
        <v>0</v>
      </c>
      <c r="K10990" t="s">
        <v>24</v>
      </c>
      <c r="L10990" t="s">
        <v>22</v>
      </c>
      <c r="M10990">
        <v>106090.796875</v>
      </c>
      <c r="O10990" t="s">
        <v>2912</v>
      </c>
      <c r="P10990" t="s">
        <v>14381</v>
      </c>
    </row>
    <row r="10991" spans="1:16" x14ac:dyDescent="0.25">
      <c r="A10991" t="s">
        <v>1</v>
      </c>
      <c r="B10991" t="s">
        <v>14323</v>
      </c>
      <c r="C10991" t="s">
        <v>151</v>
      </c>
      <c r="D10991" t="s">
        <v>5312</v>
      </c>
      <c r="E10991" t="s">
        <v>20</v>
      </c>
      <c r="F10991" t="b">
        <v>0</v>
      </c>
      <c r="G10991" t="s">
        <v>30</v>
      </c>
      <c r="H10991" s="4">
        <v>45808.251168981478</v>
      </c>
      <c r="I10991" t="b">
        <v>0</v>
      </c>
      <c r="J10991" t="b">
        <v>0</v>
      </c>
      <c r="K10991" t="s">
        <v>24</v>
      </c>
      <c r="L10991" t="s">
        <v>22</v>
      </c>
      <c r="M10991">
        <v>125000</v>
      </c>
      <c r="O10991" t="s">
        <v>3628</v>
      </c>
      <c r="P10991" t="s">
        <v>14324</v>
      </c>
    </row>
    <row r="10992" spans="1:16" x14ac:dyDescent="0.25">
      <c r="A10992" t="s">
        <v>1</v>
      </c>
      <c r="B10992" t="s">
        <v>296</v>
      </c>
      <c r="C10992" t="s">
        <v>1521</v>
      </c>
      <c r="D10992" t="s">
        <v>9753</v>
      </c>
      <c r="E10992" t="s">
        <v>20</v>
      </c>
      <c r="F10992" t="b">
        <v>0</v>
      </c>
      <c r="G10992" t="s">
        <v>52</v>
      </c>
      <c r="H10992" s="4">
        <v>45808.251250000001</v>
      </c>
      <c r="I10992" t="b">
        <v>0</v>
      </c>
      <c r="J10992" t="b">
        <v>0</v>
      </c>
      <c r="K10992" t="s">
        <v>24</v>
      </c>
      <c r="L10992" t="s">
        <v>22</v>
      </c>
      <c r="M10992">
        <v>61000</v>
      </c>
      <c r="O10992" t="s">
        <v>1549</v>
      </c>
      <c r="P10992" t="s">
        <v>13853</v>
      </c>
    </row>
    <row r="10993" spans="1:16" x14ac:dyDescent="0.25">
      <c r="A10993" t="s">
        <v>2</v>
      </c>
      <c r="B10993" t="s">
        <v>14382</v>
      </c>
      <c r="C10993" t="s">
        <v>293</v>
      </c>
      <c r="D10993" t="s">
        <v>3973</v>
      </c>
      <c r="E10993" t="s">
        <v>20</v>
      </c>
      <c r="F10993" t="b">
        <v>0</v>
      </c>
      <c r="G10993" t="s">
        <v>27</v>
      </c>
      <c r="H10993" s="4">
        <v>45808.25141203704</v>
      </c>
      <c r="I10993" t="b">
        <v>0</v>
      </c>
      <c r="J10993" t="b">
        <v>0</v>
      </c>
      <c r="K10993" t="s">
        <v>24</v>
      </c>
      <c r="L10993" t="s">
        <v>22</v>
      </c>
      <c r="M10993">
        <v>315500</v>
      </c>
      <c r="O10993" t="s">
        <v>91</v>
      </c>
      <c r="P10993" t="s">
        <v>14383</v>
      </c>
    </row>
    <row r="10994" spans="1:16" x14ac:dyDescent="0.25">
      <c r="A10994" t="s">
        <v>2</v>
      </c>
      <c r="B10994" t="s">
        <v>14384</v>
      </c>
      <c r="C10994" t="s">
        <v>44</v>
      </c>
      <c r="D10994" t="s">
        <v>3973</v>
      </c>
      <c r="E10994" t="s">
        <v>20</v>
      </c>
      <c r="F10994" t="b">
        <v>0</v>
      </c>
      <c r="G10994" t="s">
        <v>27</v>
      </c>
      <c r="H10994" s="4">
        <v>45808.251481481479</v>
      </c>
      <c r="I10994" t="b">
        <v>1</v>
      </c>
      <c r="J10994" t="b">
        <v>1</v>
      </c>
      <c r="K10994" t="s">
        <v>24</v>
      </c>
      <c r="L10994" t="s">
        <v>22</v>
      </c>
      <c r="M10994">
        <v>145000</v>
      </c>
      <c r="O10994" t="s">
        <v>14385</v>
      </c>
      <c r="P10994" t="s">
        <v>14386</v>
      </c>
    </row>
    <row r="10995" spans="1:16" x14ac:dyDescent="0.25">
      <c r="A10995" t="s">
        <v>40</v>
      </c>
      <c r="B10995" t="s">
        <v>3419</v>
      </c>
      <c r="C10995" t="s">
        <v>624</v>
      </c>
      <c r="D10995" t="s">
        <v>3973</v>
      </c>
      <c r="E10995" t="s">
        <v>20</v>
      </c>
      <c r="F10995" t="b">
        <v>0</v>
      </c>
      <c r="G10995" t="s">
        <v>35</v>
      </c>
      <c r="H10995" s="4">
        <v>45808.251944444448</v>
      </c>
      <c r="I10995" t="b">
        <v>0</v>
      </c>
      <c r="J10995" t="b">
        <v>1</v>
      </c>
      <c r="K10995" t="s">
        <v>24</v>
      </c>
      <c r="L10995" t="s">
        <v>22</v>
      </c>
      <c r="M10995">
        <v>179500</v>
      </c>
      <c r="O10995" t="s">
        <v>65</v>
      </c>
      <c r="P10995" t="s">
        <v>14387</v>
      </c>
    </row>
    <row r="10996" spans="1:16" x14ac:dyDescent="0.25">
      <c r="A10996" t="s">
        <v>0</v>
      </c>
      <c r="B10996" t="s">
        <v>14388</v>
      </c>
      <c r="C10996" t="s">
        <v>1247</v>
      </c>
      <c r="D10996" t="s">
        <v>3828</v>
      </c>
      <c r="E10996" t="s">
        <v>20</v>
      </c>
      <c r="F10996" t="b">
        <v>0</v>
      </c>
      <c r="G10996" t="s">
        <v>1247</v>
      </c>
      <c r="H10996" s="4">
        <v>45808.261493055557</v>
      </c>
      <c r="I10996" t="b">
        <v>0</v>
      </c>
      <c r="J10996" t="b">
        <v>0</v>
      </c>
      <c r="K10996" t="s">
        <v>1247</v>
      </c>
      <c r="L10996" t="s">
        <v>36</v>
      </c>
      <c r="N10996">
        <v>17.20000076293945</v>
      </c>
      <c r="O10996" t="s">
        <v>3468</v>
      </c>
      <c r="P10996" t="s">
        <v>126</v>
      </c>
    </row>
    <row r="10997" spans="1:16" x14ac:dyDescent="0.25">
      <c r="A10997" t="s">
        <v>2</v>
      </c>
      <c r="B10997" t="s">
        <v>14371</v>
      </c>
      <c r="C10997" t="s">
        <v>1247</v>
      </c>
      <c r="D10997" t="s">
        <v>2208</v>
      </c>
      <c r="E10997" t="s">
        <v>20</v>
      </c>
      <c r="F10997" t="b">
        <v>0</v>
      </c>
      <c r="G10997" t="s">
        <v>1247</v>
      </c>
      <c r="H10997" s="4">
        <v>45808.26158564815</v>
      </c>
      <c r="I10997" t="b">
        <v>1</v>
      </c>
      <c r="J10997" t="b">
        <v>0</v>
      </c>
      <c r="K10997" t="s">
        <v>1247</v>
      </c>
      <c r="L10997" t="s">
        <v>22</v>
      </c>
      <c r="M10997">
        <v>162500</v>
      </c>
      <c r="O10997" t="s">
        <v>9352</v>
      </c>
      <c r="P10997" t="s">
        <v>9353</v>
      </c>
    </row>
    <row r="10998" spans="1:16" x14ac:dyDescent="0.25">
      <c r="A10998" t="s">
        <v>25</v>
      </c>
      <c r="B10998" t="s">
        <v>14389</v>
      </c>
      <c r="C10998" t="s">
        <v>39</v>
      </c>
      <c r="D10998" t="s">
        <v>7434</v>
      </c>
      <c r="E10998" t="s">
        <v>20</v>
      </c>
      <c r="F10998" t="b">
        <v>1</v>
      </c>
      <c r="G10998" t="s">
        <v>2012</v>
      </c>
      <c r="H10998" s="4">
        <v>45808.285370370373</v>
      </c>
      <c r="I10998" t="b">
        <v>1</v>
      </c>
      <c r="J10998" t="b">
        <v>1</v>
      </c>
      <c r="K10998" t="s">
        <v>2012</v>
      </c>
      <c r="L10998" t="s">
        <v>22</v>
      </c>
      <c r="M10998">
        <v>53000</v>
      </c>
      <c r="O10998" t="s">
        <v>13160</v>
      </c>
      <c r="P10998" t="s">
        <v>13824</v>
      </c>
    </row>
    <row r="10999" spans="1:16" x14ac:dyDescent="0.25">
      <c r="A10999" t="s">
        <v>2</v>
      </c>
      <c r="B10999" t="s">
        <v>14390</v>
      </c>
      <c r="C10999" t="s">
        <v>39</v>
      </c>
      <c r="D10999" t="s">
        <v>3973</v>
      </c>
      <c r="E10999" t="s">
        <v>20</v>
      </c>
      <c r="F10999" t="b">
        <v>1</v>
      </c>
      <c r="G10999" t="s">
        <v>27</v>
      </c>
      <c r="H10999" s="4">
        <v>45808.293113425927</v>
      </c>
      <c r="I10999" t="b">
        <v>0</v>
      </c>
      <c r="J10999" t="b">
        <v>1</v>
      </c>
      <c r="K10999" t="s">
        <v>24</v>
      </c>
      <c r="L10999" t="s">
        <v>36</v>
      </c>
      <c r="N10999">
        <v>67.5</v>
      </c>
      <c r="O10999" t="s">
        <v>289</v>
      </c>
      <c r="P10999" t="s">
        <v>14391</v>
      </c>
    </row>
    <row r="11000" spans="1:16" x14ac:dyDescent="0.25">
      <c r="A11000" t="s">
        <v>89</v>
      </c>
      <c r="B11000" t="s">
        <v>14392</v>
      </c>
      <c r="C11000" t="s">
        <v>213</v>
      </c>
      <c r="D11000" t="s">
        <v>2208</v>
      </c>
      <c r="E11000" t="s">
        <v>20</v>
      </c>
      <c r="F11000" t="b">
        <v>0</v>
      </c>
      <c r="G11000" t="s">
        <v>27</v>
      </c>
      <c r="H11000" s="4">
        <v>45808.29314814815</v>
      </c>
      <c r="I11000" t="b">
        <v>0</v>
      </c>
      <c r="J11000" t="b">
        <v>1</v>
      </c>
      <c r="K11000" t="s">
        <v>24</v>
      </c>
      <c r="L11000" t="s">
        <v>22</v>
      </c>
      <c r="M11000">
        <v>193000</v>
      </c>
      <c r="O11000" t="s">
        <v>405</v>
      </c>
      <c r="P11000" t="s">
        <v>14393</v>
      </c>
    </row>
    <row r="11001" spans="1:16" x14ac:dyDescent="0.25">
      <c r="A11001" t="s">
        <v>2</v>
      </c>
      <c r="B11001" t="s">
        <v>2</v>
      </c>
      <c r="C11001" t="s">
        <v>8772</v>
      </c>
      <c r="D11001" t="s">
        <v>3957</v>
      </c>
      <c r="E11001" t="s">
        <v>20</v>
      </c>
      <c r="F11001" t="b">
        <v>0</v>
      </c>
      <c r="G11001" t="s">
        <v>27</v>
      </c>
      <c r="H11001" s="4">
        <v>45808.334849537037</v>
      </c>
      <c r="I11001" t="b">
        <v>0</v>
      </c>
      <c r="J11001" t="b">
        <v>1</v>
      </c>
      <c r="K11001" t="s">
        <v>24</v>
      </c>
      <c r="L11001" t="s">
        <v>36</v>
      </c>
      <c r="N11001">
        <v>45.745002746582031</v>
      </c>
      <c r="O11001" t="s">
        <v>14394</v>
      </c>
      <c r="P11001" t="s">
        <v>14395</v>
      </c>
    </row>
    <row r="11002" spans="1:16" x14ac:dyDescent="0.25">
      <c r="A11002" t="s">
        <v>40</v>
      </c>
      <c r="B11002" t="s">
        <v>14396</v>
      </c>
      <c r="C11002" t="s">
        <v>322</v>
      </c>
      <c r="D11002" t="s">
        <v>2208</v>
      </c>
      <c r="E11002" t="s">
        <v>20</v>
      </c>
      <c r="F11002" t="b">
        <v>0</v>
      </c>
      <c r="G11002" t="s">
        <v>27</v>
      </c>
      <c r="H11002" s="4">
        <v>45808.376446759263</v>
      </c>
      <c r="I11002" t="b">
        <v>0</v>
      </c>
      <c r="J11002" t="b">
        <v>1</v>
      </c>
      <c r="K11002" t="s">
        <v>24</v>
      </c>
      <c r="L11002" t="s">
        <v>22</v>
      </c>
      <c r="M11002">
        <v>244000</v>
      </c>
      <c r="O11002" t="s">
        <v>405</v>
      </c>
      <c r="P11002" t="s">
        <v>10801</v>
      </c>
    </row>
    <row r="11003" spans="1:16" x14ac:dyDescent="0.25">
      <c r="A11003" t="s">
        <v>2</v>
      </c>
      <c r="B11003" t="s">
        <v>14397</v>
      </c>
      <c r="C11003" t="s">
        <v>7893</v>
      </c>
      <c r="D11003" t="s">
        <v>9953</v>
      </c>
      <c r="E11003" t="s">
        <v>20</v>
      </c>
      <c r="F11003" t="b">
        <v>0</v>
      </c>
      <c r="G11003" t="s">
        <v>41</v>
      </c>
      <c r="H11003" s="4">
        <v>45808.376701388886</v>
      </c>
      <c r="I11003" t="b">
        <v>1</v>
      </c>
      <c r="J11003" t="b">
        <v>1</v>
      </c>
      <c r="K11003" t="s">
        <v>24</v>
      </c>
      <c r="L11003" t="s">
        <v>22</v>
      </c>
      <c r="M11003">
        <v>135000</v>
      </c>
      <c r="O11003" t="s">
        <v>14398</v>
      </c>
      <c r="P11003" t="s">
        <v>14316</v>
      </c>
    </row>
    <row r="11004" spans="1:16" x14ac:dyDescent="0.25">
      <c r="A11004" t="s">
        <v>0</v>
      </c>
      <c r="B11004" t="s">
        <v>14399</v>
      </c>
      <c r="C11004" t="s">
        <v>9910</v>
      </c>
      <c r="D11004" t="s">
        <v>3973</v>
      </c>
      <c r="E11004" t="s">
        <v>20</v>
      </c>
      <c r="F11004" t="b">
        <v>0</v>
      </c>
      <c r="G11004" t="s">
        <v>23</v>
      </c>
      <c r="H11004" s="4">
        <v>45808.393252314818</v>
      </c>
      <c r="I11004" t="b">
        <v>0</v>
      </c>
      <c r="J11004" t="b">
        <v>1</v>
      </c>
      <c r="K11004" t="s">
        <v>24</v>
      </c>
      <c r="L11004" t="s">
        <v>22</v>
      </c>
      <c r="M11004">
        <v>72500</v>
      </c>
      <c r="O11004" t="s">
        <v>7697</v>
      </c>
      <c r="P11004" t="s">
        <v>14400</v>
      </c>
    </row>
    <row r="11005" spans="1:16" x14ac:dyDescent="0.25">
      <c r="A11005" t="s">
        <v>0</v>
      </c>
      <c r="B11005" t="s">
        <v>14401</v>
      </c>
      <c r="C11005" t="s">
        <v>304</v>
      </c>
      <c r="D11005" t="s">
        <v>3957</v>
      </c>
      <c r="E11005" t="s">
        <v>34</v>
      </c>
      <c r="F11005" t="b">
        <v>0</v>
      </c>
      <c r="G11005" t="s">
        <v>27</v>
      </c>
      <c r="H11005" s="4">
        <v>45808.458483796298</v>
      </c>
      <c r="I11005" t="b">
        <v>1</v>
      </c>
      <c r="J11005" t="b">
        <v>1</v>
      </c>
      <c r="K11005" t="s">
        <v>24</v>
      </c>
      <c r="L11005" t="s">
        <v>36</v>
      </c>
      <c r="N11005">
        <v>22.694999694824219</v>
      </c>
      <c r="O11005" t="s">
        <v>3504</v>
      </c>
      <c r="P11005" t="s">
        <v>1314</v>
      </c>
    </row>
    <row r="11006" spans="1:16" x14ac:dyDescent="0.25">
      <c r="A11006" t="s">
        <v>0</v>
      </c>
      <c r="B11006" t="s">
        <v>731</v>
      </c>
      <c r="C11006" t="s">
        <v>3899</v>
      </c>
      <c r="D11006" t="s">
        <v>3957</v>
      </c>
      <c r="E11006" t="s">
        <v>34</v>
      </c>
      <c r="F11006" t="b">
        <v>0</v>
      </c>
      <c r="G11006" t="s">
        <v>30</v>
      </c>
      <c r="H11006" s="4">
        <v>45808.459027777782</v>
      </c>
      <c r="I11006" t="b">
        <v>0</v>
      </c>
      <c r="J11006" t="b">
        <v>1</v>
      </c>
      <c r="K11006" t="s">
        <v>24</v>
      </c>
      <c r="L11006" t="s">
        <v>36</v>
      </c>
      <c r="N11006">
        <v>26.654998779296879</v>
      </c>
      <c r="O11006" t="s">
        <v>14402</v>
      </c>
      <c r="P11006" t="s">
        <v>12525</v>
      </c>
    </row>
    <row r="11007" spans="1:16" x14ac:dyDescent="0.25">
      <c r="A11007" t="s">
        <v>139</v>
      </c>
      <c r="B11007" t="s">
        <v>14403</v>
      </c>
      <c r="C11007" t="s">
        <v>809</v>
      </c>
      <c r="D11007" t="s">
        <v>3970</v>
      </c>
      <c r="E11007" t="s">
        <v>20</v>
      </c>
      <c r="F11007" t="b">
        <v>0</v>
      </c>
      <c r="G11007" t="s">
        <v>41</v>
      </c>
      <c r="H11007" s="4">
        <v>45808.5003125</v>
      </c>
      <c r="I11007" t="b">
        <v>0</v>
      </c>
      <c r="J11007" t="b">
        <v>1</v>
      </c>
      <c r="K11007" t="s">
        <v>24</v>
      </c>
      <c r="L11007" t="s">
        <v>22</v>
      </c>
      <c r="M11007">
        <v>82032</v>
      </c>
      <c r="O11007" t="s">
        <v>7190</v>
      </c>
    </row>
    <row r="11008" spans="1:16" x14ac:dyDescent="0.25">
      <c r="A11008" t="s">
        <v>139</v>
      </c>
      <c r="B11008" t="s">
        <v>14404</v>
      </c>
      <c r="C11008" t="s">
        <v>683</v>
      </c>
      <c r="D11008" t="s">
        <v>3957</v>
      </c>
      <c r="E11008" t="s">
        <v>20</v>
      </c>
      <c r="F11008" t="b">
        <v>0</v>
      </c>
      <c r="G11008" t="s">
        <v>35</v>
      </c>
      <c r="H11008" s="4">
        <v>45808.500567129631</v>
      </c>
      <c r="I11008" t="b">
        <v>0</v>
      </c>
      <c r="J11008" t="b">
        <v>0</v>
      </c>
      <c r="K11008" t="s">
        <v>24</v>
      </c>
      <c r="L11008" t="s">
        <v>36</v>
      </c>
      <c r="N11008">
        <v>16.569999694824219</v>
      </c>
      <c r="O11008" t="s">
        <v>14405</v>
      </c>
    </row>
    <row r="11009" spans="1:16" x14ac:dyDescent="0.25">
      <c r="A11009" t="s">
        <v>0</v>
      </c>
      <c r="B11009" t="s">
        <v>0</v>
      </c>
      <c r="C11009" t="s">
        <v>688</v>
      </c>
      <c r="D11009" t="s">
        <v>3973</v>
      </c>
      <c r="E11009" t="s">
        <v>20</v>
      </c>
      <c r="F11009" t="b">
        <v>0</v>
      </c>
      <c r="G11009" t="s">
        <v>30</v>
      </c>
      <c r="H11009" s="4">
        <v>45808.500694444447</v>
      </c>
      <c r="I11009" t="b">
        <v>0</v>
      </c>
      <c r="J11009" t="b">
        <v>1</v>
      </c>
      <c r="K11009" t="s">
        <v>24</v>
      </c>
      <c r="L11009" t="s">
        <v>36</v>
      </c>
      <c r="N11009">
        <v>45</v>
      </c>
      <c r="O11009" t="s">
        <v>5482</v>
      </c>
      <c r="P11009" t="s">
        <v>119</v>
      </c>
    </row>
    <row r="11010" spans="1:16" x14ac:dyDescent="0.25">
      <c r="A11010" t="s">
        <v>1</v>
      </c>
      <c r="B11010" t="s">
        <v>2369</v>
      </c>
      <c r="C11010" t="s">
        <v>829</v>
      </c>
      <c r="D11010" t="s">
        <v>3973</v>
      </c>
      <c r="E11010" t="s">
        <v>20</v>
      </c>
      <c r="F11010" t="b">
        <v>0</v>
      </c>
      <c r="G11010" t="s">
        <v>27</v>
      </c>
      <c r="H11010" s="4">
        <v>45808.500925925917</v>
      </c>
      <c r="I11010" t="b">
        <v>0</v>
      </c>
      <c r="J11010" t="b">
        <v>0</v>
      </c>
      <c r="K11010" t="s">
        <v>24</v>
      </c>
      <c r="L11010" t="s">
        <v>22</v>
      </c>
      <c r="M11010">
        <v>207500</v>
      </c>
      <c r="O11010" t="s">
        <v>5482</v>
      </c>
      <c r="P11010" t="s">
        <v>302</v>
      </c>
    </row>
    <row r="11011" spans="1:16" x14ac:dyDescent="0.25">
      <c r="A11011" t="s">
        <v>40</v>
      </c>
      <c r="B11011" t="s">
        <v>14406</v>
      </c>
      <c r="C11011" t="s">
        <v>260</v>
      </c>
      <c r="D11011" t="s">
        <v>3973</v>
      </c>
      <c r="E11011" t="s">
        <v>20</v>
      </c>
      <c r="F11011" t="b">
        <v>0</v>
      </c>
      <c r="G11011" t="s">
        <v>27</v>
      </c>
      <c r="H11011" s="4">
        <v>45808.501516203702</v>
      </c>
      <c r="I11011" t="b">
        <v>0</v>
      </c>
      <c r="J11011" t="b">
        <v>1</v>
      </c>
      <c r="K11011" t="s">
        <v>24</v>
      </c>
      <c r="L11011" t="s">
        <v>22</v>
      </c>
      <c r="M11011">
        <v>128900</v>
      </c>
      <c r="O11011" t="s">
        <v>4344</v>
      </c>
      <c r="P11011" t="s">
        <v>14407</v>
      </c>
    </row>
    <row r="11012" spans="1:16" x14ac:dyDescent="0.25">
      <c r="A11012" t="s">
        <v>0</v>
      </c>
      <c r="B11012" t="s">
        <v>0</v>
      </c>
      <c r="C11012" t="s">
        <v>10659</v>
      </c>
      <c r="D11012" t="s">
        <v>3973</v>
      </c>
      <c r="E11012" t="s">
        <v>20</v>
      </c>
      <c r="F11012" t="b">
        <v>0</v>
      </c>
      <c r="G11012" t="s">
        <v>27</v>
      </c>
      <c r="H11012" s="4">
        <v>45808.501550925917</v>
      </c>
      <c r="I11012" t="b">
        <v>0</v>
      </c>
      <c r="J11012" t="b">
        <v>1</v>
      </c>
      <c r="K11012" t="s">
        <v>24</v>
      </c>
      <c r="L11012" t="s">
        <v>36</v>
      </c>
      <c r="N11012">
        <v>45</v>
      </c>
      <c r="O11012" t="s">
        <v>5482</v>
      </c>
      <c r="P11012" t="s">
        <v>13935</v>
      </c>
    </row>
    <row r="11013" spans="1:16" x14ac:dyDescent="0.25">
      <c r="A11013" t="s">
        <v>2</v>
      </c>
      <c r="B11013" t="s">
        <v>2</v>
      </c>
      <c r="C11013" t="s">
        <v>3608</v>
      </c>
      <c r="D11013" t="s">
        <v>3973</v>
      </c>
      <c r="E11013" t="s">
        <v>20</v>
      </c>
      <c r="F11013" t="b">
        <v>0</v>
      </c>
      <c r="G11013" t="s">
        <v>35</v>
      </c>
      <c r="H11013" s="4">
        <v>45808.502002314817</v>
      </c>
      <c r="I11013" t="b">
        <v>0</v>
      </c>
      <c r="J11013" t="b">
        <v>1</v>
      </c>
      <c r="K11013" t="s">
        <v>24</v>
      </c>
      <c r="L11013" t="s">
        <v>22</v>
      </c>
      <c r="M11013">
        <v>163409.5</v>
      </c>
      <c r="O11013" t="s">
        <v>5482</v>
      </c>
      <c r="P11013" t="s">
        <v>14273</v>
      </c>
    </row>
    <row r="11014" spans="1:16" x14ac:dyDescent="0.25">
      <c r="A11014" t="s">
        <v>2</v>
      </c>
      <c r="B11014" t="s">
        <v>14408</v>
      </c>
      <c r="C11014" t="s">
        <v>94</v>
      </c>
      <c r="D11014" t="s">
        <v>3973</v>
      </c>
      <c r="E11014" t="s">
        <v>631</v>
      </c>
      <c r="F11014" t="b">
        <v>0</v>
      </c>
      <c r="G11014" t="s">
        <v>52</v>
      </c>
      <c r="H11014" s="4">
        <v>45808.502453703702</v>
      </c>
      <c r="I11014" t="b">
        <v>0</v>
      </c>
      <c r="J11014" t="b">
        <v>1</v>
      </c>
      <c r="K11014" t="s">
        <v>24</v>
      </c>
      <c r="L11014" t="s">
        <v>36</v>
      </c>
      <c r="N11014">
        <v>39.5</v>
      </c>
      <c r="O11014" t="s">
        <v>5482</v>
      </c>
      <c r="P11014" t="s">
        <v>14409</v>
      </c>
    </row>
    <row r="11015" spans="1:16" x14ac:dyDescent="0.25">
      <c r="A11015" t="s">
        <v>2</v>
      </c>
      <c r="B11015" t="s">
        <v>14408</v>
      </c>
      <c r="C11015" t="s">
        <v>118</v>
      </c>
      <c r="D11015" t="s">
        <v>3973</v>
      </c>
      <c r="E11015" t="s">
        <v>631</v>
      </c>
      <c r="F11015" t="b">
        <v>0</v>
      </c>
      <c r="G11015" t="s">
        <v>23</v>
      </c>
      <c r="H11015" s="4">
        <v>45808.518634259257</v>
      </c>
      <c r="I11015" t="b">
        <v>0</v>
      </c>
      <c r="J11015" t="b">
        <v>1</v>
      </c>
      <c r="K11015" t="s">
        <v>24</v>
      </c>
      <c r="L11015" t="s">
        <v>36</v>
      </c>
      <c r="N11015">
        <v>39.5</v>
      </c>
      <c r="O11015" t="s">
        <v>5482</v>
      </c>
      <c r="P11015" t="s">
        <v>14409</v>
      </c>
    </row>
    <row r="11016" spans="1:16" x14ac:dyDescent="0.25">
      <c r="A11016" t="s">
        <v>2</v>
      </c>
      <c r="B11016" t="s">
        <v>14408</v>
      </c>
      <c r="C11016" t="s">
        <v>292</v>
      </c>
      <c r="D11016" t="s">
        <v>3973</v>
      </c>
      <c r="E11016" t="s">
        <v>631</v>
      </c>
      <c r="F11016" t="b">
        <v>0</v>
      </c>
      <c r="G11016" t="s">
        <v>23</v>
      </c>
      <c r="H11016" s="4">
        <v>45808.51866898148</v>
      </c>
      <c r="I11016" t="b">
        <v>0</v>
      </c>
      <c r="J11016" t="b">
        <v>1</v>
      </c>
      <c r="K11016" t="s">
        <v>24</v>
      </c>
      <c r="L11016" t="s">
        <v>36</v>
      </c>
      <c r="N11016">
        <v>39.5</v>
      </c>
      <c r="O11016" t="s">
        <v>5482</v>
      </c>
      <c r="P11016" t="s">
        <v>14409</v>
      </c>
    </row>
    <row r="11017" spans="1:16" x14ac:dyDescent="0.25">
      <c r="A11017" t="s">
        <v>0</v>
      </c>
      <c r="B11017" t="s">
        <v>14410</v>
      </c>
      <c r="C11017" t="s">
        <v>185</v>
      </c>
      <c r="D11017" t="s">
        <v>3973</v>
      </c>
      <c r="E11017" t="s">
        <v>20</v>
      </c>
      <c r="F11017" t="b">
        <v>0</v>
      </c>
      <c r="G11017" t="s">
        <v>27</v>
      </c>
      <c r="H11017" s="4">
        <v>45808.54179398148</v>
      </c>
      <c r="I11017" t="b">
        <v>0</v>
      </c>
      <c r="J11017" t="b">
        <v>1</v>
      </c>
      <c r="K11017" t="s">
        <v>24</v>
      </c>
      <c r="L11017" t="s">
        <v>22</v>
      </c>
      <c r="M11017">
        <v>170777.5</v>
      </c>
      <c r="O11017" t="s">
        <v>14411</v>
      </c>
      <c r="P11017" t="s">
        <v>3450</v>
      </c>
    </row>
    <row r="11018" spans="1:16" x14ac:dyDescent="0.25">
      <c r="A11018" t="s">
        <v>25</v>
      </c>
      <c r="B11018" t="s">
        <v>25</v>
      </c>
      <c r="C11018" t="s">
        <v>395</v>
      </c>
      <c r="D11018" t="s">
        <v>3973</v>
      </c>
      <c r="E11018" t="s">
        <v>20</v>
      </c>
      <c r="F11018" t="b">
        <v>0</v>
      </c>
      <c r="G11018" t="s">
        <v>35</v>
      </c>
      <c r="H11018" s="4">
        <v>45808.542083333326</v>
      </c>
      <c r="I11018" t="b">
        <v>1</v>
      </c>
      <c r="J11018" t="b">
        <v>1</v>
      </c>
      <c r="K11018" t="s">
        <v>24</v>
      </c>
      <c r="L11018" t="s">
        <v>22</v>
      </c>
      <c r="M11018">
        <v>137500</v>
      </c>
      <c r="O11018" t="s">
        <v>123</v>
      </c>
      <c r="P11018" t="s">
        <v>13162</v>
      </c>
    </row>
    <row r="11019" spans="1:16" x14ac:dyDescent="0.25">
      <c r="A11019" t="s">
        <v>1</v>
      </c>
      <c r="B11019" t="s">
        <v>1222</v>
      </c>
      <c r="C11019" t="s">
        <v>1624</v>
      </c>
      <c r="D11019" t="s">
        <v>6017</v>
      </c>
      <c r="E11019" t="s">
        <v>20</v>
      </c>
      <c r="F11019" t="b">
        <v>0</v>
      </c>
      <c r="G11019" t="s">
        <v>27</v>
      </c>
      <c r="H11019" s="4">
        <v>45808.542592592603</v>
      </c>
      <c r="I11019" t="b">
        <v>0</v>
      </c>
      <c r="J11019" t="b">
        <v>0</v>
      </c>
      <c r="K11019" t="s">
        <v>24</v>
      </c>
      <c r="L11019" t="s">
        <v>22</v>
      </c>
      <c r="M11019">
        <v>92500</v>
      </c>
      <c r="O11019" t="s">
        <v>374</v>
      </c>
      <c r="P11019" t="s">
        <v>558</v>
      </c>
    </row>
    <row r="11020" spans="1:16" x14ac:dyDescent="0.25">
      <c r="A11020" t="s">
        <v>2</v>
      </c>
      <c r="B11020" t="s">
        <v>392</v>
      </c>
      <c r="C11020" t="s">
        <v>2414</v>
      </c>
      <c r="D11020" t="s">
        <v>3970</v>
      </c>
      <c r="E11020" t="s">
        <v>20</v>
      </c>
      <c r="F11020" t="b">
        <v>0</v>
      </c>
      <c r="G11020" t="s">
        <v>27</v>
      </c>
      <c r="H11020" s="4">
        <v>45808.543009259258</v>
      </c>
      <c r="I11020" t="b">
        <v>1</v>
      </c>
      <c r="J11020" t="b">
        <v>1</v>
      </c>
      <c r="K11020" t="s">
        <v>24</v>
      </c>
      <c r="L11020" t="s">
        <v>22</v>
      </c>
      <c r="M11020">
        <v>105000</v>
      </c>
      <c r="O11020" t="s">
        <v>74</v>
      </c>
      <c r="P11020" t="s">
        <v>14412</v>
      </c>
    </row>
    <row r="11021" spans="1:16" x14ac:dyDescent="0.25">
      <c r="A11021" t="s">
        <v>2</v>
      </c>
      <c r="B11021" t="s">
        <v>10784</v>
      </c>
      <c r="C11021" t="s">
        <v>47</v>
      </c>
      <c r="D11021" t="s">
        <v>3973</v>
      </c>
      <c r="E11021" t="s">
        <v>20</v>
      </c>
      <c r="F11021" t="b">
        <v>0</v>
      </c>
      <c r="G11021" t="s">
        <v>27</v>
      </c>
      <c r="H11021" s="4">
        <v>45808.543043981481</v>
      </c>
      <c r="I11021" t="b">
        <v>0</v>
      </c>
      <c r="J11021" t="b">
        <v>1</v>
      </c>
      <c r="K11021" t="s">
        <v>24</v>
      </c>
      <c r="L11021" t="s">
        <v>22</v>
      </c>
      <c r="M11021">
        <v>138100</v>
      </c>
      <c r="O11021" t="s">
        <v>1172</v>
      </c>
      <c r="P11021" t="s">
        <v>10785</v>
      </c>
    </row>
    <row r="11022" spans="1:16" x14ac:dyDescent="0.25">
      <c r="A11022" t="s">
        <v>1</v>
      </c>
      <c r="B11022" t="s">
        <v>14413</v>
      </c>
      <c r="C11022" t="s">
        <v>24</v>
      </c>
      <c r="D11022" t="s">
        <v>3973</v>
      </c>
      <c r="E11022" t="s">
        <v>20</v>
      </c>
      <c r="F11022" t="b">
        <v>0</v>
      </c>
      <c r="G11022" t="s">
        <v>27</v>
      </c>
      <c r="H11022" s="4">
        <v>45808.543252314812</v>
      </c>
      <c r="I11022" t="b">
        <v>0</v>
      </c>
      <c r="J11022" t="b">
        <v>1</v>
      </c>
      <c r="K11022" t="s">
        <v>24</v>
      </c>
      <c r="L11022" t="s">
        <v>22</v>
      </c>
      <c r="M11022">
        <v>104377.53125</v>
      </c>
      <c r="O11022" t="s">
        <v>14414</v>
      </c>
      <c r="P11022" t="s">
        <v>14415</v>
      </c>
    </row>
    <row r="11023" spans="1:16" x14ac:dyDescent="0.25">
      <c r="A11023" t="s">
        <v>2</v>
      </c>
      <c r="B11023" t="s">
        <v>14416</v>
      </c>
      <c r="C11023" t="s">
        <v>82</v>
      </c>
      <c r="D11023" t="s">
        <v>3970</v>
      </c>
      <c r="E11023" t="s">
        <v>20</v>
      </c>
      <c r="F11023" t="b">
        <v>0</v>
      </c>
      <c r="G11023" t="s">
        <v>41</v>
      </c>
      <c r="H11023" s="4">
        <v>45808.543391203697</v>
      </c>
      <c r="I11023" t="b">
        <v>0</v>
      </c>
      <c r="J11023" t="b">
        <v>0</v>
      </c>
      <c r="K11023" t="s">
        <v>24</v>
      </c>
      <c r="L11023" t="s">
        <v>22</v>
      </c>
      <c r="M11023">
        <v>125000</v>
      </c>
      <c r="O11023" t="s">
        <v>14417</v>
      </c>
      <c r="P11023" t="s">
        <v>14418</v>
      </c>
    </row>
    <row r="11024" spans="1:16" x14ac:dyDescent="0.25">
      <c r="A11024" t="s">
        <v>28</v>
      </c>
      <c r="B11024" t="s">
        <v>14419</v>
      </c>
      <c r="C11024" t="s">
        <v>39</v>
      </c>
      <c r="D11024" t="s">
        <v>3973</v>
      </c>
      <c r="E11024" t="s">
        <v>20</v>
      </c>
      <c r="F11024" t="b">
        <v>1</v>
      </c>
      <c r="G11024" t="s">
        <v>41</v>
      </c>
      <c r="H11024" s="4">
        <v>45808.543541666673</v>
      </c>
      <c r="I11024" t="b">
        <v>0</v>
      </c>
      <c r="J11024" t="b">
        <v>0</v>
      </c>
      <c r="K11024" t="s">
        <v>24</v>
      </c>
      <c r="L11024" t="s">
        <v>22</v>
      </c>
      <c r="M11024">
        <v>195000</v>
      </c>
      <c r="O11024" t="s">
        <v>123</v>
      </c>
    </row>
    <row r="11025" spans="1:16" x14ac:dyDescent="0.25">
      <c r="A11025" t="s">
        <v>0</v>
      </c>
      <c r="B11025" t="s">
        <v>14420</v>
      </c>
      <c r="C11025" t="s">
        <v>14421</v>
      </c>
      <c r="D11025" t="s">
        <v>3957</v>
      </c>
      <c r="E11025" t="s">
        <v>20</v>
      </c>
      <c r="F11025" t="b">
        <v>0</v>
      </c>
      <c r="G11025" t="s">
        <v>30</v>
      </c>
      <c r="H11025" s="4">
        <v>45808.584039351852</v>
      </c>
      <c r="I11025" t="b">
        <v>0</v>
      </c>
      <c r="J11025" t="b">
        <v>0</v>
      </c>
      <c r="K11025" t="s">
        <v>24</v>
      </c>
      <c r="L11025" t="s">
        <v>36</v>
      </c>
      <c r="N11025">
        <v>22.20999908447266</v>
      </c>
      <c r="O11025" t="s">
        <v>14422</v>
      </c>
    </row>
    <row r="11026" spans="1:16" x14ac:dyDescent="0.25">
      <c r="A11026" t="s">
        <v>2</v>
      </c>
      <c r="B11026" t="s">
        <v>14423</v>
      </c>
      <c r="C11026" t="s">
        <v>1679</v>
      </c>
      <c r="D11026" t="s">
        <v>3957</v>
      </c>
      <c r="E11026" t="s">
        <v>20</v>
      </c>
      <c r="F11026" t="b">
        <v>0</v>
      </c>
      <c r="G11026" t="s">
        <v>27</v>
      </c>
      <c r="H11026" s="4">
        <v>45808.584780092591</v>
      </c>
      <c r="I11026" t="b">
        <v>0</v>
      </c>
      <c r="J11026" t="b">
        <v>0</v>
      </c>
      <c r="K11026" t="s">
        <v>24</v>
      </c>
      <c r="L11026" t="s">
        <v>36</v>
      </c>
      <c r="N11026">
        <v>45.654998779296882</v>
      </c>
      <c r="O11026" t="s">
        <v>8538</v>
      </c>
      <c r="P11026" t="s">
        <v>14424</v>
      </c>
    </row>
    <row r="11027" spans="1:16" x14ac:dyDescent="0.25">
      <c r="A11027" t="s">
        <v>2</v>
      </c>
      <c r="B11027" t="s">
        <v>4787</v>
      </c>
      <c r="C11027" t="s">
        <v>47</v>
      </c>
      <c r="D11027" t="s">
        <v>3973</v>
      </c>
      <c r="E11027" t="s">
        <v>20</v>
      </c>
      <c r="F11027" t="b">
        <v>0</v>
      </c>
      <c r="G11027" t="s">
        <v>27</v>
      </c>
      <c r="H11027" s="4">
        <v>45808.58488425926</v>
      </c>
      <c r="I11027" t="b">
        <v>0</v>
      </c>
      <c r="J11027" t="b">
        <v>1</v>
      </c>
      <c r="K11027" t="s">
        <v>24</v>
      </c>
      <c r="L11027" t="s">
        <v>22</v>
      </c>
      <c r="M11027">
        <v>162500</v>
      </c>
      <c r="O11027" t="s">
        <v>1172</v>
      </c>
      <c r="P11027" t="s">
        <v>1377</v>
      </c>
    </row>
    <row r="11028" spans="1:16" x14ac:dyDescent="0.25">
      <c r="A11028" t="s">
        <v>1</v>
      </c>
      <c r="B11028" t="s">
        <v>14323</v>
      </c>
      <c r="C11028" t="s">
        <v>82</v>
      </c>
      <c r="D11028" t="s">
        <v>7210</v>
      </c>
      <c r="E11028" t="s">
        <v>20</v>
      </c>
      <c r="F11028" t="b">
        <v>0</v>
      </c>
      <c r="G11028" t="s">
        <v>27</v>
      </c>
      <c r="H11028" s="4">
        <v>45808.625891203701</v>
      </c>
      <c r="I11028" t="b">
        <v>0</v>
      </c>
      <c r="J11028" t="b">
        <v>0</v>
      </c>
      <c r="K11028" t="s">
        <v>24</v>
      </c>
      <c r="L11028" t="s">
        <v>22</v>
      </c>
      <c r="M11028">
        <v>125000</v>
      </c>
      <c r="O11028" t="s">
        <v>3628</v>
      </c>
      <c r="P11028" t="s">
        <v>14324</v>
      </c>
    </row>
    <row r="11029" spans="1:16" x14ac:dyDescent="0.25">
      <c r="A11029" t="s">
        <v>0</v>
      </c>
      <c r="B11029" t="s">
        <v>14425</v>
      </c>
      <c r="C11029" t="s">
        <v>33</v>
      </c>
      <c r="D11029" t="s">
        <v>4035</v>
      </c>
      <c r="E11029" t="s">
        <v>20</v>
      </c>
      <c r="F11029" t="b">
        <v>0</v>
      </c>
      <c r="G11029" t="s">
        <v>23</v>
      </c>
      <c r="H11029" s="4">
        <v>45808.643472222233</v>
      </c>
      <c r="I11029" t="b">
        <v>0</v>
      </c>
      <c r="J11029" t="b">
        <v>0</v>
      </c>
      <c r="K11029" t="s">
        <v>24</v>
      </c>
      <c r="L11029" t="s">
        <v>22</v>
      </c>
      <c r="M11029">
        <v>139920</v>
      </c>
      <c r="O11029" t="s">
        <v>627</v>
      </c>
      <c r="P11029" t="s">
        <v>14426</v>
      </c>
    </row>
    <row r="11030" spans="1:16" x14ac:dyDescent="0.25">
      <c r="A11030" t="s">
        <v>2</v>
      </c>
      <c r="B11030" t="s">
        <v>129</v>
      </c>
      <c r="C11030" t="s">
        <v>11561</v>
      </c>
      <c r="D11030" t="s">
        <v>3973</v>
      </c>
      <c r="E11030" t="s">
        <v>20</v>
      </c>
      <c r="F11030" t="b">
        <v>0</v>
      </c>
      <c r="G11030" t="s">
        <v>27</v>
      </c>
      <c r="H11030" s="4">
        <v>45808.668009259258</v>
      </c>
      <c r="I11030" t="b">
        <v>0</v>
      </c>
      <c r="J11030" t="b">
        <v>1</v>
      </c>
      <c r="K11030" t="s">
        <v>24</v>
      </c>
      <c r="L11030" t="s">
        <v>36</v>
      </c>
      <c r="N11030">
        <v>67</v>
      </c>
      <c r="O11030" t="s">
        <v>4344</v>
      </c>
      <c r="P11030" t="s">
        <v>14037</v>
      </c>
    </row>
    <row r="11031" spans="1:16" x14ac:dyDescent="0.25">
      <c r="A11031" t="s">
        <v>2</v>
      </c>
      <c r="B11031" t="s">
        <v>269</v>
      </c>
      <c r="C11031" t="s">
        <v>606</v>
      </c>
      <c r="D11031" t="s">
        <v>4103</v>
      </c>
      <c r="E11031" t="s">
        <v>20</v>
      </c>
      <c r="F11031" t="b">
        <v>0</v>
      </c>
      <c r="G11031" t="s">
        <v>35</v>
      </c>
      <c r="H11031" s="4">
        <v>45808.668668981481</v>
      </c>
      <c r="I11031" t="b">
        <v>0</v>
      </c>
      <c r="J11031" t="b">
        <v>1</v>
      </c>
      <c r="K11031" t="s">
        <v>24</v>
      </c>
      <c r="L11031" t="s">
        <v>22</v>
      </c>
      <c r="M11031">
        <v>120000</v>
      </c>
      <c r="O11031" t="s">
        <v>14427</v>
      </c>
      <c r="P11031" t="s">
        <v>14428</v>
      </c>
    </row>
    <row r="11032" spans="1:16" x14ac:dyDescent="0.25">
      <c r="A11032" t="s">
        <v>2</v>
      </c>
      <c r="B11032" t="s">
        <v>7892</v>
      </c>
      <c r="C11032" t="s">
        <v>7893</v>
      </c>
      <c r="D11032" t="s">
        <v>3973</v>
      </c>
      <c r="E11032" t="s">
        <v>20</v>
      </c>
      <c r="F11032" t="b">
        <v>0</v>
      </c>
      <c r="G11032" t="s">
        <v>23</v>
      </c>
      <c r="H11032" s="4">
        <v>45808.726863425924</v>
      </c>
      <c r="I11032" t="b">
        <v>0</v>
      </c>
      <c r="J11032" t="b">
        <v>1</v>
      </c>
      <c r="K11032" t="s">
        <v>24</v>
      </c>
      <c r="L11032" t="s">
        <v>22</v>
      </c>
      <c r="M11032">
        <v>127500</v>
      </c>
      <c r="O11032" t="s">
        <v>6337</v>
      </c>
      <c r="P11032" t="s">
        <v>7894</v>
      </c>
    </row>
    <row r="11033" spans="1:16" x14ac:dyDescent="0.25">
      <c r="A11033" t="s">
        <v>89</v>
      </c>
      <c r="B11033" t="s">
        <v>14429</v>
      </c>
      <c r="C11033" t="s">
        <v>693</v>
      </c>
      <c r="D11033" t="s">
        <v>3973</v>
      </c>
      <c r="E11033" t="s">
        <v>20</v>
      </c>
      <c r="F11033" t="b">
        <v>0</v>
      </c>
      <c r="G11033" t="s">
        <v>41</v>
      </c>
      <c r="H11033" s="4">
        <v>45808.751875000002</v>
      </c>
      <c r="I11033" t="b">
        <v>0</v>
      </c>
      <c r="J11033" t="b">
        <v>1</v>
      </c>
      <c r="K11033" t="s">
        <v>24</v>
      </c>
      <c r="L11033" t="s">
        <v>22</v>
      </c>
      <c r="M11033">
        <v>196612.5</v>
      </c>
      <c r="O11033" t="s">
        <v>1362</v>
      </c>
      <c r="P11033" t="s">
        <v>14430</v>
      </c>
    </row>
    <row r="11034" spans="1:16" x14ac:dyDescent="0.25">
      <c r="A11034" t="s">
        <v>1</v>
      </c>
      <c r="B11034" t="s">
        <v>14431</v>
      </c>
      <c r="C11034" t="s">
        <v>278</v>
      </c>
      <c r="D11034" t="s">
        <v>3957</v>
      </c>
      <c r="E11034" t="s">
        <v>20</v>
      </c>
      <c r="F11034" t="b">
        <v>0</v>
      </c>
      <c r="G11034" t="s">
        <v>23</v>
      </c>
      <c r="H11034" s="4">
        <v>45808.810057870367</v>
      </c>
      <c r="I11034" t="b">
        <v>0</v>
      </c>
      <c r="J11034" t="b">
        <v>1</v>
      </c>
      <c r="K11034" t="s">
        <v>24</v>
      </c>
      <c r="L11034" t="s">
        <v>36</v>
      </c>
      <c r="N11034">
        <v>30.92499923706055</v>
      </c>
      <c r="O11034" t="s">
        <v>2513</v>
      </c>
      <c r="P11034" t="s">
        <v>2747</v>
      </c>
    </row>
    <row r="11035" spans="1:16" x14ac:dyDescent="0.25">
      <c r="A11035" t="s">
        <v>25</v>
      </c>
      <c r="B11035" t="s">
        <v>14432</v>
      </c>
      <c r="C11035" t="s">
        <v>213</v>
      </c>
      <c r="D11035" t="s">
        <v>3957</v>
      </c>
      <c r="E11035" t="s">
        <v>20</v>
      </c>
      <c r="F11035" t="b">
        <v>0</v>
      </c>
      <c r="G11035" t="s">
        <v>41</v>
      </c>
      <c r="H11035" s="4">
        <v>45808.833668981482</v>
      </c>
      <c r="I11035" t="b">
        <v>0</v>
      </c>
      <c r="J11035" t="b">
        <v>0</v>
      </c>
      <c r="K11035" t="s">
        <v>24</v>
      </c>
      <c r="L11035" t="s">
        <v>36</v>
      </c>
      <c r="N11035">
        <v>24.969999313354489</v>
      </c>
      <c r="O11035" t="s">
        <v>2195</v>
      </c>
      <c r="P11035" t="s">
        <v>14433</v>
      </c>
    </row>
    <row r="11036" spans="1:16" x14ac:dyDescent="0.25">
      <c r="A11036" t="s">
        <v>1</v>
      </c>
      <c r="B11036" t="s">
        <v>8561</v>
      </c>
      <c r="C11036" t="s">
        <v>829</v>
      </c>
      <c r="D11036" t="s">
        <v>3957</v>
      </c>
      <c r="E11036" t="s">
        <v>20</v>
      </c>
      <c r="F11036" t="b">
        <v>0</v>
      </c>
      <c r="G11036" t="s">
        <v>27</v>
      </c>
      <c r="H11036" s="4">
        <v>45808.83425925926</v>
      </c>
      <c r="I11036" t="b">
        <v>0</v>
      </c>
      <c r="J11036" t="b">
        <v>1</v>
      </c>
      <c r="K11036" t="s">
        <v>24</v>
      </c>
      <c r="L11036" t="s">
        <v>36</v>
      </c>
      <c r="N11036">
        <v>51.239997863769531</v>
      </c>
      <c r="O11036" t="s">
        <v>377</v>
      </c>
      <c r="P11036" t="s">
        <v>4054</v>
      </c>
    </row>
    <row r="11037" spans="1:16" x14ac:dyDescent="0.25">
      <c r="A11037" t="s">
        <v>1</v>
      </c>
      <c r="B11037" t="s">
        <v>2515</v>
      </c>
      <c r="C11037" t="s">
        <v>1240</v>
      </c>
      <c r="D11037" t="s">
        <v>3957</v>
      </c>
      <c r="E11037" t="s">
        <v>20</v>
      </c>
      <c r="F11037" t="b">
        <v>0</v>
      </c>
      <c r="G11037" t="s">
        <v>27</v>
      </c>
      <c r="H11037" s="4">
        <v>45808.834305555552</v>
      </c>
      <c r="I11037" t="b">
        <v>0</v>
      </c>
      <c r="J11037" t="b">
        <v>1</v>
      </c>
      <c r="K11037" t="s">
        <v>24</v>
      </c>
      <c r="L11037" t="s">
        <v>36</v>
      </c>
      <c r="N11037">
        <v>41.505001068115227</v>
      </c>
      <c r="O11037" t="s">
        <v>14434</v>
      </c>
      <c r="P11037" t="s">
        <v>14435</v>
      </c>
    </row>
    <row r="11038" spans="1:16" x14ac:dyDescent="0.25">
      <c r="A11038" t="s">
        <v>1</v>
      </c>
      <c r="B11038" t="s">
        <v>14436</v>
      </c>
      <c r="C11038" t="s">
        <v>151</v>
      </c>
      <c r="D11038" t="s">
        <v>3957</v>
      </c>
      <c r="E11038" t="s">
        <v>20</v>
      </c>
      <c r="F11038" t="b">
        <v>0</v>
      </c>
      <c r="G11038" t="s">
        <v>30</v>
      </c>
      <c r="H11038" s="4">
        <v>45808.834537037037</v>
      </c>
      <c r="I11038" t="b">
        <v>0</v>
      </c>
      <c r="J11038" t="b">
        <v>0</v>
      </c>
      <c r="K11038" t="s">
        <v>24</v>
      </c>
      <c r="L11038" t="s">
        <v>36</v>
      </c>
      <c r="N11038">
        <v>25.2400016784668</v>
      </c>
      <c r="O11038" t="s">
        <v>7849</v>
      </c>
      <c r="P11038" t="s">
        <v>700</v>
      </c>
    </row>
    <row r="11039" spans="1:16" x14ac:dyDescent="0.25">
      <c r="A11039" t="s">
        <v>2</v>
      </c>
      <c r="B11039" t="s">
        <v>14437</v>
      </c>
      <c r="C11039" t="s">
        <v>8982</v>
      </c>
      <c r="D11039" t="s">
        <v>3957</v>
      </c>
      <c r="E11039" t="s">
        <v>20</v>
      </c>
      <c r="F11039" t="b">
        <v>0</v>
      </c>
      <c r="G11039" t="s">
        <v>27</v>
      </c>
      <c r="H11039" s="4">
        <v>45808.83488425926</v>
      </c>
      <c r="I11039" t="b">
        <v>0</v>
      </c>
      <c r="J11039" t="b">
        <v>1</v>
      </c>
      <c r="K11039" t="s">
        <v>24</v>
      </c>
      <c r="L11039" t="s">
        <v>36</v>
      </c>
      <c r="N11039">
        <v>56.145000457763672</v>
      </c>
      <c r="O11039" t="s">
        <v>2768</v>
      </c>
      <c r="P11039" t="s">
        <v>5569</v>
      </c>
    </row>
    <row r="11040" spans="1:16" x14ac:dyDescent="0.25">
      <c r="A11040" t="s">
        <v>2</v>
      </c>
      <c r="B11040" t="s">
        <v>7406</v>
      </c>
      <c r="C11040" t="s">
        <v>780</v>
      </c>
      <c r="D11040" t="s">
        <v>3973</v>
      </c>
      <c r="E11040" t="s">
        <v>20</v>
      </c>
      <c r="F11040" t="b">
        <v>0</v>
      </c>
      <c r="G11040" t="s">
        <v>27</v>
      </c>
      <c r="H11040" s="4">
        <v>45809.000173611108</v>
      </c>
      <c r="I11040" t="b">
        <v>0</v>
      </c>
      <c r="J11040" t="b">
        <v>0</v>
      </c>
      <c r="K11040" t="s">
        <v>24</v>
      </c>
      <c r="L11040" t="s">
        <v>22</v>
      </c>
      <c r="M11040">
        <v>82850</v>
      </c>
      <c r="O11040" t="s">
        <v>5482</v>
      </c>
      <c r="P11040" t="s">
        <v>3772</v>
      </c>
    </row>
    <row r="11041" spans="1:16" x14ac:dyDescent="0.25">
      <c r="A11041" t="s">
        <v>25</v>
      </c>
      <c r="B11041" t="s">
        <v>14438</v>
      </c>
      <c r="C11041" t="s">
        <v>39</v>
      </c>
      <c r="D11041" t="s">
        <v>4100</v>
      </c>
      <c r="E11041" t="s">
        <v>20</v>
      </c>
      <c r="F11041" t="b">
        <v>1</v>
      </c>
      <c r="G11041" t="s">
        <v>27</v>
      </c>
      <c r="H11041" s="4">
        <v>45809.000925925917</v>
      </c>
      <c r="I11041" t="b">
        <v>1</v>
      </c>
      <c r="J11041" t="b">
        <v>1</v>
      </c>
      <c r="K11041" t="s">
        <v>24</v>
      </c>
      <c r="L11041" t="s">
        <v>22</v>
      </c>
      <c r="M11041">
        <v>122500</v>
      </c>
      <c r="O11041" t="s">
        <v>1516</v>
      </c>
      <c r="P11041" t="s">
        <v>14439</v>
      </c>
    </row>
    <row r="11042" spans="1:16" x14ac:dyDescent="0.25">
      <c r="A11042" t="s">
        <v>2</v>
      </c>
      <c r="B11042" t="s">
        <v>14440</v>
      </c>
      <c r="C11042" t="s">
        <v>14441</v>
      </c>
      <c r="D11042" t="s">
        <v>4014</v>
      </c>
      <c r="E11042" t="s">
        <v>20</v>
      </c>
      <c r="F11042" t="b">
        <v>0</v>
      </c>
      <c r="G11042" t="s">
        <v>27</v>
      </c>
      <c r="H11042" s="4">
        <v>45809.001423611109</v>
      </c>
      <c r="I11042" t="b">
        <v>0</v>
      </c>
      <c r="J11042" t="b">
        <v>1</v>
      </c>
      <c r="K11042" t="s">
        <v>24</v>
      </c>
      <c r="L11042" t="s">
        <v>22</v>
      </c>
      <c r="M11042">
        <v>132500</v>
      </c>
      <c r="O11042" t="s">
        <v>1360</v>
      </c>
      <c r="P11042" t="s">
        <v>14442</v>
      </c>
    </row>
    <row r="11043" spans="1:16" x14ac:dyDescent="0.25">
      <c r="A11043" t="s">
        <v>1</v>
      </c>
      <c r="B11043" t="s">
        <v>264</v>
      </c>
      <c r="C11043" t="s">
        <v>615</v>
      </c>
      <c r="D11043" t="s">
        <v>4014</v>
      </c>
      <c r="E11043" t="s">
        <v>20</v>
      </c>
      <c r="F11043" t="b">
        <v>0</v>
      </c>
      <c r="G11043" t="s">
        <v>27</v>
      </c>
      <c r="H11043" s="4">
        <v>45809.001446759263</v>
      </c>
      <c r="I11043" t="b">
        <v>1</v>
      </c>
      <c r="J11043" t="b">
        <v>1</v>
      </c>
      <c r="K11043" t="s">
        <v>24</v>
      </c>
      <c r="L11043" t="s">
        <v>22</v>
      </c>
      <c r="M11043">
        <v>144000</v>
      </c>
      <c r="O11043" t="s">
        <v>14443</v>
      </c>
      <c r="P11043" t="s">
        <v>14444</v>
      </c>
    </row>
    <row r="11044" spans="1:16" x14ac:dyDescent="0.25">
      <c r="A11044" t="s">
        <v>2</v>
      </c>
      <c r="B11044" t="s">
        <v>14408</v>
      </c>
      <c r="C11044" t="s">
        <v>1230</v>
      </c>
      <c r="D11044" t="s">
        <v>3973</v>
      </c>
      <c r="E11044" t="s">
        <v>631</v>
      </c>
      <c r="F11044" t="b">
        <v>0</v>
      </c>
      <c r="G11044" t="s">
        <v>27</v>
      </c>
      <c r="H11044" s="4">
        <v>45809.001585648148</v>
      </c>
      <c r="I11044" t="b">
        <v>0</v>
      </c>
      <c r="J11044" t="b">
        <v>1</v>
      </c>
      <c r="K11044" t="s">
        <v>24</v>
      </c>
      <c r="L11044" t="s">
        <v>36</v>
      </c>
      <c r="N11044">
        <v>39.5</v>
      </c>
      <c r="O11044" t="s">
        <v>5482</v>
      </c>
      <c r="P11044" t="s">
        <v>14409</v>
      </c>
    </row>
    <row r="11045" spans="1:16" x14ac:dyDescent="0.25">
      <c r="A11045" t="s">
        <v>2</v>
      </c>
      <c r="B11045" t="s">
        <v>1701</v>
      </c>
      <c r="C11045" t="s">
        <v>71</v>
      </c>
      <c r="D11045" t="s">
        <v>3973</v>
      </c>
      <c r="F11045" t="b">
        <v>0</v>
      </c>
      <c r="G11045" t="s">
        <v>27</v>
      </c>
      <c r="H11045" s="4">
        <v>45809.001585648148</v>
      </c>
      <c r="I11045" t="b">
        <v>1</v>
      </c>
      <c r="J11045" t="b">
        <v>1</v>
      </c>
      <c r="K11045" t="s">
        <v>24</v>
      </c>
      <c r="L11045" t="s">
        <v>36</v>
      </c>
      <c r="N11045">
        <v>57.5</v>
      </c>
      <c r="O11045" t="s">
        <v>5482</v>
      </c>
      <c r="P11045" t="s">
        <v>14445</v>
      </c>
    </row>
    <row r="11046" spans="1:16" x14ac:dyDescent="0.25">
      <c r="A11046" t="s">
        <v>0</v>
      </c>
      <c r="B11046" t="s">
        <v>14446</v>
      </c>
      <c r="C11046" t="s">
        <v>118</v>
      </c>
      <c r="D11046" t="s">
        <v>2208</v>
      </c>
      <c r="E11046" t="s">
        <v>20</v>
      </c>
      <c r="F11046" t="b">
        <v>0</v>
      </c>
      <c r="G11046" t="s">
        <v>27</v>
      </c>
      <c r="H11046" s="4">
        <v>45809.041817129633</v>
      </c>
      <c r="I11046" t="b">
        <v>0</v>
      </c>
      <c r="J11046" t="b">
        <v>1</v>
      </c>
      <c r="K11046" t="s">
        <v>24</v>
      </c>
      <c r="L11046" t="s">
        <v>22</v>
      </c>
      <c r="M11046">
        <v>43888</v>
      </c>
      <c r="O11046" t="s">
        <v>254</v>
      </c>
      <c r="P11046" t="s">
        <v>3158</v>
      </c>
    </row>
    <row r="11047" spans="1:16" x14ac:dyDescent="0.25">
      <c r="A11047" t="s">
        <v>25</v>
      </c>
      <c r="B11047" t="s">
        <v>14447</v>
      </c>
      <c r="C11047" t="s">
        <v>192</v>
      </c>
      <c r="D11047" t="s">
        <v>3957</v>
      </c>
      <c r="E11047" t="s">
        <v>20</v>
      </c>
      <c r="F11047" t="b">
        <v>0</v>
      </c>
      <c r="G11047" t="s">
        <v>23</v>
      </c>
      <c r="H11047" s="4">
        <v>45809.059895833343</v>
      </c>
      <c r="I11047" t="b">
        <v>0</v>
      </c>
      <c r="J11047" t="b">
        <v>0</v>
      </c>
      <c r="K11047" t="s">
        <v>24</v>
      </c>
      <c r="L11047" t="s">
        <v>36</v>
      </c>
      <c r="N11047">
        <v>22.694999694824219</v>
      </c>
      <c r="O11047" t="s">
        <v>880</v>
      </c>
      <c r="P11047" t="s">
        <v>3382</v>
      </c>
    </row>
    <row r="11048" spans="1:16" x14ac:dyDescent="0.25">
      <c r="A11048" t="s">
        <v>0</v>
      </c>
      <c r="B11048" t="s">
        <v>14448</v>
      </c>
      <c r="C11048" t="s">
        <v>787</v>
      </c>
      <c r="D11048" t="s">
        <v>3828</v>
      </c>
      <c r="E11048" t="s">
        <v>78</v>
      </c>
      <c r="F11048" t="b">
        <v>0</v>
      </c>
      <c r="G11048" t="s">
        <v>41</v>
      </c>
      <c r="H11048" s="4">
        <v>45809.250335648147</v>
      </c>
      <c r="I11048" t="b">
        <v>0</v>
      </c>
      <c r="J11048" t="b">
        <v>1</v>
      </c>
      <c r="K11048" t="s">
        <v>24</v>
      </c>
      <c r="L11048" t="s">
        <v>36</v>
      </c>
      <c r="N11048">
        <v>30</v>
      </c>
      <c r="O11048" t="s">
        <v>14449</v>
      </c>
      <c r="P11048" t="s">
        <v>2132</v>
      </c>
    </row>
    <row r="11049" spans="1:16" x14ac:dyDescent="0.25">
      <c r="A11049" t="s">
        <v>0</v>
      </c>
      <c r="B11049" t="s">
        <v>13996</v>
      </c>
      <c r="C11049" t="s">
        <v>376</v>
      </c>
      <c r="D11049" t="s">
        <v>3973</v>
      </c>
      <c r="E11049" t="s">
        <v>20</v>
      </c>
      <c r="F11049" t="b">
        <v>0</v>
      </c>
      <c r="G11049" t="s">
        <v>52</v>
      </c>
      <c r="H11049" s="4">
        <v>45809.250717592593</v>
      </c>
      <c r="I11049" t="b">
        <v>1</v>
      </c>
      <c r="J11049" t="b">
        <v>1</v>
      </c>
      <c r="K11049" t="s">
        <v>24</v>
      </c>
      <c r="L11049" t="s">
        <v>22</v>
      </c>
      <c r="M11049">
        <v>45870.0546875</v>
      </c>
      <c r="O11049" t="s">
        <v>5482</v>
      </c>
      <c r="P11049" t="s">
        <v>3201</v>
      </c>
    </row>
    <row r="11050" spans="1:16" x14ac:dyDescent="0.25">
      <c r="A11050" t="s">
        <v>0</v>
      </c>
      <c r="B11050" t="s">
        <v>14450</v>
      </c>
      <c r="C11050" t="s">
        <v>579</v>
      </c>
      <c r="D11050" t="s">
        <v>4357</v>
      </c>
      <c r="E11050" t="s">
        <v>20</v>
      </c>
      <c r="F11050" t="b">
        <v>0</v>
      </c>
      <c r="G11050" t="s">
        <v>52</v>
      </c>
      <c r="H11050" s="4">
        <v>45809.250752314823</v>
      </c>
      <c r="I11050" t="b">
        <v>1</v>
      </c>
      <c r="J11050" t="b">
        <v>0</v>
      </c>
      <c r="K11050" t="s">
        <v>24</v>
      </c>
      <c r="L11050" t="s">
        <v>22</v>
      </c>
      <c r="M11050">
        <v>43000</v>
      </c>
      <c r="O11050" t="s">
        <v>3653</v>
      </c>
      <c r="P11050" t="s">
        <v>3534</v>
      </c>
    </row>
    <row r="11051" spans="1:16" x14ac:dyDescent="0.25">
      <c r="A11051" t="s">
        <v>1</v>
      </c>
      <c r="B11051" t="s">
        <v>1</v>
      </c>
      <c r="C11051" t="s">
        <v>2081</v>
      </c>
      <c r="D11051" t="s">
        <v>3828</v>
      </c>
      <c r="E11051" t="s">
        <v>20</v>
      </c>
      <c r="F11051" t="b">
        <v>0</v>
      </c>
      <c r="G11051" t="s">
        <v>30</v>
      </c>
      <c r="H11051" s="4">
        <v>45809.251168981478</v>
      </c>
      <c r="I11051" t="b">
        <v>0</v>
      </c>
      <c r="J11051" t="b">
        <v>1</v>
      </c>
      <c r="K11051" t="s">
        <v>24</v>
      </c>
      <c r="L11051" t="s">
        <v>22</v>
      </c>
      <c r="M11051">
        <v>137500</v>
      </c>
      <c r="O11051" t="s">
        <v>8893</v>
      </c>
      <c r="P11051" t="s">
        <v>8894</v>
      </c>
    </row>
    <row r="11052" spans="1:16" x14ac:dyDescent="0.25">
      <c r="A11052" t="s">
        <v>2</v>
      </c>
      <c r="B11052" t="s">
        <v>14451</v>
      </c>
      <c r="C11052" t="s">
        <v>489</v>
      </c>
      <c r="D11052" t="s">
        <v>3970</v>
      </c>
      <c r="E11052" t="s">
        <v>20</v>
      </c>
      <c r="F11052" t="b">
        <v>0</v>
      </c>
      <c r="G11052" t="s">
        <v>27</v>
      </c>
      <c r="H11052" s="4">
        <v>45809.252002314817</v>
      </c>
      <c r="I11052" t="b">
        <v>0</v>
      </c>
      <c r="J11052" t="b">
        <v>1</v>
      </c>
      <c r="K11052" t="s">
        <v>24</v>
      </c>
      <c r="L11052" t="s">
        <v>22</v>
      </c>
      <c r="M11052">
        <v>213500</v>
      </c>
      <c r="O11052" t="s">
        <v>239</v>
      </c>
      <c r="P11052" t="s">
        <v>14452</v>
      </c>
    </row>
    <row r="11053" spans="1:16" x14ac:dyDescent="0.25">
      <c r="A11053" t="s">
        <v>0</v>
      </c>
      <c r="B11053" t="s">
        <v>14388</v>
      </c>
      <c r="C11053" t="s">
        <v>1247</v>
      </c>
      <c r="D11053" t="s">
        <v>3970</v>
      </c>
      <c r="E11053" t="s">
        <v>34</v>
      </c>
      <c r="F11053" t="b">
        <v>0</v>
      </c>
      <c r="G11053" t="s">
        <v>1247</v>
      </c>
      <c r="H11053" s="4">
        <v>45809.263472222221</v>
      </c>
      <c r="I11053" t="b">
        <v>0</v>
      </c>
      <c r="J11053" t="b">
        <v>0</v>
      </c>
      <c r="K11053" t="s">
        <v>1247</v>
      </c>
      <c r="L11053" t="s">
        <v>36</v>
      </c>
      <c r="N11053">
        <v>17.20000076293945</v>
      </c>
      <c r="O11053" t="s">
        <v>3468</v>
      </c>
      <c r="P11053" t="s">
        <v>126</v>
      </c>
    </row>
    <row r="11054" spans="1:16" x14ac:dyDescent="0.25">
      <c r="A11054" t="s">
        <v>0</v>
      </c>
      <c r="B11054" t="s">
        <v>14453</v>
      </c>
      <c r="C11054" t="s">
        <v>306</v>
      </c>
      <c r="D11054" t="s">
        <v>3957</v>
      </c>
      <c r="E11054" t="s">
        <v>34</v>
      </c>
      <c r="F11054" t="b">
        <v>0</v>
      </c>
      <c r="G11054" t="s">
        <v>27</v>
      </c>
      <c r="H11054" s="4">
        <v>45809.291898148149</v>
      </c>
      <c r="I11054" t="b">
        <v>0</v>
      </c>
      <c r="J11054" t="b">
        <v>1</v>
      </c>
      <c r="K11054" t="s">
        <v>24</v>
      </c>
      <c r="L11054" t="s">
        <v>36</v>
      </c>
      <c r="N11054">
        <v>41.505001068115227</v>
      </c>
      <c r="O11054" t="s">
        <v>2225</v>
      </c>
      <c r="P11054" t="s">
        <v>14454</v>
      </c>
    </row>
    <row r="11055" spans="1:16" x14ac:dyDescent="0.25">
      <c r="A11055" t="s">
        <v>19</v>
      </c>
      <c r="B11055" t="s">
        <v>1406</v>
      </c>
      <c r="C11055" t="s">
        <v>1985</v>
      </c>
      <c r="D11055" t="s">
        <v>3957</v>
      </c>
      <c r="E11055" t="s">
        <v>34</v>
      </c>
      <c r="F11055" t="b">
        <v>0</v>
      </c>
      <c r="G11055" t="s">
        <v>27</v>
      </c>
      <c r="H11055" s="4">
        <v>45809.292673611111</v>
      </c>
      <c r="I11055" t="b">
        <v>0</v>
      </c>
      <c r="J11055" t="b">
        <v>0</v>
      </c>
      <c r="K11055" t="s">
        <v>24</v>
      </c>
      <c r="L11055" t="s">
        <v>36</v>
      </c>
      <c r="N11055">
        <v>33.709999084472663</v>
      </c>
      <c r="O11055" t="s">
        <v>3100</v>
      </c>
      <c r="P11055" t="s">
        <v>3966</v>
      </c>
    </row>
    <row r="11056" spans="1:16" x14ac:dyDescent="0.25">
      <c r="A11056" t="s">
        <v>0</v>
      </c>
      <c r="B11056" t="s">
        <v>250</v>
      </c>
      <c r="C11056" t="s">
        <v>14455</v>
      </c>
      <c r="D11056" t="s">
        <v>3957</v>
      </c>
      <c r="E11056" t="s">
        <v>20</v>
      </c>
      <c r="F11056" t="b">
        <v>0</v>
      </c>
      <c r="G11056" t="s">
        <v>27</v>
      </c>
      <c r="H11056" s="4">
        <v>45809.333611111113</v>
      </c>
      <c r="I11056" t="b">
        <v>1</v>
      </c>
      <c r="J11056" t="b">
        <v>0</v>
      </c>
      <c r="K11056" t="s">
        <v>24</v>
      </c>
      <c r="L11056" t="s">
        <v>36</v>
      </c>
      <c r="N11056">
        <v>27.29000091552734</v>
      </c>
      <c r="O11056" t="s">
        <v>13953</v>
      </c>
    </row>
    <row r="11057" spans="1:16" x14ac:dyDescent="0.25">
      <c r="A11057" t="s">
        <v>40</v>
      </c>
      <c r="B11057" t="s">
        <v>3248</v>
      </c>
      <c r="C11057" t="s">
        <v>10966</v>
      </c>
      <c r="D11057" t="s">
        <v>3957</v>
      </c>
      <c r="E11057" t="s">
        <v>20</v>
      </c>
      <c r="F11057" t="b">
        <v>0</v>
      </c>
      <c r="G11057" t="s">
        <v>27</v>
      </c>
      <c r="H11057" s="4">
        <v>45809.335335648153</v>
      </c>
      <c r="I11057" t="b">
        <v>0</v>
      </c>
      <c r="J11057" t="b">
        <v>1</v>
      </c>
      <c r="K11057" t="s">
        <v>24</v>
      </c>
      <c r="L11057" t="s">
        <v>36</v>
      </c>
      <c r="N11057">
        <v>56.475002288818359</v>
      </c>
      <c r="O11057" t="s">
        <v>5030</v>
      </c>
      <c r="P11057" t="s">
        <v>10204</v>
      </c>
    </row>
    <row r="11058" spans="1:16" x14ac:dyDescent="0.25">
      <c r="A11058" t="s">
        <v>2</v>
      </c>
      <c r="B11058" t="s">
        <v>439</v>
      </c>
      <c r="C11058" t="s">
        <v>555</v>
      </c>
      <c r="D11058" t="s">
        <v>3957</v>
      </c>
      <c r="E11058" t="s">
        <v>20</v>
      </c>
      <c r="F11058" t="b">
        <v>0</v>
      </c>
      <c r="G11058" t="s">
        <v>35</v>
      </c>
      <c r="H11058" s="4">
        <v>45809.3359375</v>
      </c>
      <c r="I11058" t="b">
        <v>0</v>
      </c>
      <c r="J11058" t="b">
        <v>0</v>
      </c>
      <c r="K11058" t="s">
        <v>24</v>
      </c>
      <c r="L11058" t="s">
        <v>36</v>
      </c>
      <c r="N11058">
        <v>50.669998168945313</v>
      </c>
      <c r="O11058" t="s">
        <v>2075</v>
      </c>
      <c r="P11058" t="s">
        <v>8584</v>
      </c>
    </row>
    <row r="11059" spans="1:16" x14ac:dyDescent="0.25">
      <c r="A11059" t="s">
        <v>40</v>
      </c>
      <c r="B11059" t="s">
        <v>2487</v>
      </c>
      <c r="C11059" t="s">
        <v>1353</v>
      </c>
      <c r="D11059" t="s">
        <v>3957</v>
      </c>
      <c r="E11059" t="s">
        <v>20</v>
      </c>
      <c r="F11059" t="b">
        <v>0</v>
      </c>
      <c r="G11059" t="s">
        <v>30</v>
      </c>
      <c r="H11059" s="4">
        <v>45809.336087962962</v>
      </c>
      <c r="I11059" t="b">
        <v>0</v>
      </c>
      <c r="J11059" t="b">
        <v>1</v>
      </c>
      <c r="K11059" t="s">
        <v>24</v>
      </c>
      <c r="L11059" t="s">
        <v>36</v>
      </c>
      <c r="N11059">
        <v>54.130001068115227</v>
      </c>
      <c r="O11059" t="s">
        <v>14456</v>
      </c>
      <c r="P11059" t="s">
        <v>14457</v>
      </c>
    </row>
    <row r="11060" spans="1:16" x14ac:dyDescent="0.25">
      <c r="A11060" t="s">
        <v>1</v>
      </c>
      <c r="B11060" t="s">
        <v>3178</v>
      </c>
      <c r="C11060" t="s">
        <v>334</v>
      </c>
      <c r="D11060" t="s">
        <v>3970</v>
      </c>
      <c r="E11060" t="s">
        <v>20</v>
      </c>
      <c r="F11060" t="b">
        <v>0</v>
      </c>
      <c r="G11060" t="s">
        <v>27</v>
      </c>
      <c r="H11060" s="4">
        <v>45809.416921296302</v>
      </c>
      <c r="I11060" t="b">
        <v>0</v>
      </c>
      <c r="J11060" t="b">
        <v>1</v>
      </c>
      <c r="K11060" t="s">
        <v>24</v>
      </c>
      <c r="L11060" t="s">
        <v>22</v>
      </c>
      <c r="M11060">
        <v>164500</v>
      </c>
      <c r="O11060" t="s">
        <v>14458</v>
      </c>
      <c r="P11060" t="s">
        <v>14459</v>
      </c>
    </row>
    <row r="11061" spans="1:16" x14ac:dyDescent="0.25">
      <c r="A11061" t="s">
        <v>0</v>
      </c>
      <c r="B11061" t="s">
        <v>14460</v>
      </c>
      <c r="C11061" t="s">
        <v>82</v>
      </c>
      <c r="D11061" t="s">
        <v>3957</v>
      </c>
      <c r="E11061" t="s">
        <v>34</v>
      </c>
      <c r="F11061" t="b">
        <v>0</v>
      </c>
      <c r="G11061" t="s">
        <v>27</v>
      </c>
      <c r="H11061" s="4">
        <v>45809.458460648151</v>
      </c>
      <c r="I11061" t="b">
        <v>1</v>
      </c>
      <c r="J11061" t="b">
        <v>0</v>
      </c>
      <c r="K11061" t="s">
        <v>24</v>
      </c>
      <c r="L11061" t="s">
        <v>36</v>
      </c>
      <c r="N11061">
        <v>75</v>
      </c>
      <c r="O11061" t="s">
        <v>5531</v>
      </c>
    </row>
    <row r="11062" spans="1:16" x14ac:dyDescent="0.25">
      <c r="A11062" t="s">
        <v>0</v>
      </c>
      <c r="B11062" t="s">
        <v>14461</v>
      </c>
      <c r="C11062" t="s">
        <v>14462</v>
      </c>
      <c r="D11062" t="s">
        <v>3957</v>
      </c>
      <c r="E11062" t="s">
        <v>34</v>
      </c>
      <c r="F11062" t="b">
        <v>0</v>
      </c>
      <c r="G11062" t="s">
        <v>27</v>
      </c>
      <c r="H11062" s="4">
        <v>45809.458611111113</v>
      </c>
      <c r="I11062" t="b">
        <v>1</v>
      </c>
      <c r="J11062" t="b">
        <v>0</v>
      </c>
      <c r="K11062" t="s">
        <v>24</v>
      </c>
      <c r="L11062" t="s">
        <v>36</v>
      </c>
      <c r="N11062">
        <v>23.694999694824219</v>
      </c>
      <c r="O11062" t="s">
        <v>14463</v>
      </c>
      <c r="P11062" t="s">
        <v>883</v>
      </c>
    </row>
    <row r="11063" spans="1:16" x14ac:dyDescent="0.25">
      <c r="A11063" t="s">
        <v>1</v>
      </c>
      <c r="B11063" t="s">
        <v>844</v>
      </c>
      <c r="C11063" t="s">
        <v>559</v>
      </c>
      <c r="D11063" t="s">
        <v>3973</v>
      </c>
      <c r="E11063" t="s">
        <v>20</v>
      </c>
      <c r="F11063" t="b">
        <v>0</v>
      </c>
      <c r="G11063" t="s">
        <v>27</v>
      </c>
      <c r="H11063" s="4">
        <v>45809.500902777778</v>
      </c>
      <c r="I11063" t="b">
        <v>0</v>
      </c>
      <c r="J11063" t="b">
        <v>0</v>
      </c>
      <c r="K11063" t="s">
        <v>24</v>
      </c>
      <c r="L11063" t="s">
        <v>22</v>
      </c>
      <c r="M11063">
        <v>174500</v>
      </c>
      <c r="O11063" t="s">
        <v>5482</v>
      </c>
      <c r="P11063" t="s">
        <v>302</v>
      </c>
    </row>
    <row r="11064" spans="1:16" x14ac:dyDescent="0.25">
      <c r="A11064" t="s">
        <v>2</v>
      </c>
      <c r="B11064" t="s">
        <v>553</v>
      </c>
      <c r="C11064" t="s">
        <v>118</v>
      </c>
      <c r="D11064" t="s">
        <v>3973</v>
      </c>
      <c r="E11064" t="s">
        <v>20</v>
      </c>
      <c r="F11064" t="b">
        <v>0</v>
      </c>
      <c r="G11064" t="s">
        <v>27</v>
      </c>
      <c r="H11064" s="4">
        <v>45809.501863425918</v>
      </c>
      <c r="I11064" t="b">
        <v>0</v>
      </c>
      <c r="J11064" t="b">
        <v>0</v>
      </c>
      <c r="K11064" t="s">
        <v>24</v>
      </c>
      <c r="L11064" t="s">
        <v>22</v>
      </c>
      <c r="M11064">
        <v>207500</v>
      </c>
      <c r="O11064" t="s">
        <v>5482</v>
      </c>
      <c r="P11064" t="s">
        <v>566</v>
      </c>
    </row>
    <row r="11065" spans="1:16" x14ac:dyDescent="0.25">
      <c r="A11065" t="s">
        <v>1</v>
      </c>
      <c r="B11065" t="s">
        <v>2369</v>
      </c>
      <c r="C11065" t="s">
        <v>199</v>
      </c>
      <c r="D11065" t="s">
        <v>3973</v>
      </c>
      <c r="E11065" t="s">
        <v>20</v>
      </c>
      <c r="F11065" t="b">
        <v>0</v>
      </c>
      <c r="G11065" t="s">
        <v>27</v>
      </c>
      <c r="H11065" s="4">
        <v>45809.502106481479</v>
      </c>
      <c r="I11065" t="b">
        <v>0</v>
      </c>
      <c r="J11065" t="b">
        <v>0</v>
      </c>
      <c r="K11065" t="s">
        <v>24</v>
      </c>
      <c r="L11065" t="s">
        <v>22</v>
      </c>
      <c r="M11065">
        <v>207500</v>
      </c>
      <c r="O11065" t="s">
        <v>5482</v>
      </c>
      <c r="P11065" t="s">
        <v>302</v>
      </c>
    </row>
    <row r="11066" spans="1:16" x14ac:dyDescent="0.25">
      <c r="A11066" t="s">
        <v>1</v>
      </c>
      <c r="B11066" t="s">
        <v>7561</v>
      </c>
      <c r="C11066" t="s">
        <v>292</v>
      </c>
      <c r="D11066" t="s">
        <v>3973</v>
      </c>
      <c r="E11066" t="s">
        <v>20</v>
      </c>
      <c r="F11066" t="b">
        <v>0</v>
      </c>
      <c r="G11066" t="s">
        <v>27</v>
      </c>
      <c r="H11066" s="4">
        <v>45809.502129629633</v>
      </c>
      <c r="I11066" t="b">
        <v>0</v>
      </c>
      <c r="J11066" t="b">
        <v>1</v>
      </c>
      <c r="K11066" t="s">
        <v>24</v>
      </c>
      <c r="L11066" t="s">
        <v>22</v>
      </c>
      <c r="M11066">
        <v>113750</v>
      </c>
      <c r="O11066" t="s">
        <v>5482</v>
      </c>
      <c r="P11066" t="s">
        <v>7562</v>
      </c>
    </row>
    <row r="11067" spans="1:16" x14ac:dyDescent="0.25">
      <c r="A11067" t="s">
        <v>89</v>
      </c>
      <c r="B11067" t="s">
        <v>14464</v>
      </c>
      <c r="C11067" t="s">
        <v>2102</v>
      </c>
      <c r="D11067" t="s">
        <v>3973</v>
      </c>
      <c r="E11067" t="s">
        <v>20</v>
      </c>
      <c r="F11067" t="b">
        <v>0</v>
      </c>
      <c r="G11067" t="s">
        <v>27</v>
      </c>
      <c r="H11067" s="4">
        <v>45809.502141203702</v>
      </c>
      <c r="I11067" t="b">
        <v>0</v>
      </c>
      <c r="J11067" t="b">
        <v>1</v>
      </c>
      <c r="K11067" t="s">
        <v>24</v>
      </c>
      <c r="L11067" t="s">
        <v>22</v>
      </c>
      <c r="M11067">
        <v>135000</v>
      </c>
      <c r="O11067" t="s">
        <v>5482</v>
      </c>
      <c r="P11067" t="s">
        <v>14465</v>
      </c>
    </row>
    <row r="11068" spans="1:16" x14ac:dyDescent="0.25">
      <c r="A11068" t="s">
        <v>1</v>
      </c>
      <c r="B11068" t="s">
        <v>844</v>
      </c>
      <c r="C11068" t="s">
        <v>199</v>
      </c>
      <c r="D11068" t="s">
        <v>3973</v>
      </c>
      <c r="E11068" t="s">
        <v>20</v>
      </c>
      <c r="F11068" t="b">
        <v>0</v>
      </c>
      <c r="G11068" t="s">
        <v>41</v>
      </c>
      <c r="H11068" s="4">
        <v>45809.50236111111</v>
      </c>
      <c r="I11068" t="b">
        <v>0</v>
      </c>
      <c r="J11068" t="b">
        <v>0</v>
      </c>
      <c r="K11068" t="s">
        <v>24</v>
      </c>
      <c r="L11068" t="s">
        <v>22</v>
      </c>
      <c r="M11068">
        <v>174500</v>
      </c>
      <c r="O11068" t="s">
        <v>5482</v>
      </c>
      <c r="P11068" t="s">
        <v>302</v>
      </c>
    </row>
    <row r="11069" spans="1:16" x14ac:dyDescent="0.25">
      <c r="A11069" t="s">
        <v>1</v>
      </c>
      <c r="B11069" t="s">
        <v>2369</v>
      </c>
      <c r="C11069" t="s">
        <v>292</v>
      </c>
      <c r="D11069" t="s">
        <v>3973</v>
      </c>
      <c r="E11069" t="s">
        <v>20</v>
      </c>
      <c r="F11069" t="b">
        <v>0</v>
      </c>
      <c r="G11069" t="s">
        <v>41</v>
      </c>
      <c r="H11069" s="4">
        <v>45809.502384259264</v>
      </c>
      <c r="I11069" t="b">
        <v>0</v>
      </c>
      <c r="J11069" t="b">
        <v>0</v>
      </c>
      <c r="K11069" t="s">
        <v>24</v>
      </c>
      <c r="L11069" t="s">
        <v>22</v>
      </c>
      <c r="M11069">
        <v>207500</v>
      </c>
      <c r="O11069" t="s">
        <v>5482</v>
      </c>
      <c r="P11069" t="s">
        <v>302</v>
      </c>
    </row>
    <row r="11070" spans="1:16" x14ac:dyDescent="0.25">
      <c r="A11070" t="s">
        <v>0</v>
      </c>
      <c r="B11070" t="s">
        <v>14466</v>
      </c>
      <c r="C11070" t="s">
        <v>1050</v>
      </c>
      <c r="D11070" t="s">
        <v>3973</v>
      </c>
      <c r="E11070" t="s">
        <v>20</v>
      </c>
      <c r="F11070" t="b">
        <v>0</v>
      </c>
      <c r="G11070" t="s">
        <v>41</v>
      </c>
      <c r="H11070" s="4">
        <v>45809.502384259264</v>
      </c>
      <c r="I11070" t="b">
        <v>0</v>
      </c>
      <c r="J11070" t="b">
        <v>1</v>
      </c>
      <c r="K11070" t="s">
        <v>24</v>
      </c>
      <c r="L11070" t="s">
        <v>22</v>
      </c>
      <c r="M11070">
        <v>77050</v>
      </c>
      <c r="O11070" t="s">
        <v>5482</v>
      </c>
      <c r="P11070" t="s">
        <v>700</v>
      </c>
    </row>
    <row r="11071" spans="1:16" x14ac:dyDescent="0.25">
      <c r="A11071" t="s">
        <v>28</v>
      </c>
      <c r="B11071" t="s">
        <v>14467</v>
      </c>
      <c r="C11071" t="s">
        <v>151</v>
      </c>
      <c r="D11071" t="s">
        <v>3973</v>
      </c>
      <c r="E11071" t="s">
        <v>631</v>
      </c>
      <c r="F11071" t="b">
        <v>0</v>
      </c>
      <c r="G11071" t="s">
        <v>41</v>
      </c>
      <c r="H11071" s="4">
        <v>45809.502418981479</v>
      </c>
      <c r="I11071" t="b">
        <v>0</v>
      </c>
      <c r="J11071" t="b">
        <v>1</v>
      </c>
      <c r="K11071" t="s">
        <v>24</v>
      </c>
      <c r="L11071" t="s">
        <v>36</v>
      </c>
      <c r="N11071">
        <v>39</v>
      </c>
      <c r="O11071" t="s">
        <v>5482</v>
      </c>
      <c r="P11071" t="s">
        <v>3202</v>
      </c>
    </row>
    <row r="11072" spans="1:16" x14ac:dyDescent="0.25">
      <c r="A11072" t="s">
        <v>1</v>
      </c>
      <c r="B11072" t="s">
        <v>14144</v>
      </c>
      <c r="C11072" t="s">
        <v>1270</v>
      </c>
      <c r="D11072" t="s">
        <v>3970</v>
      </c>
      <c r="E11072" t="s">
        <v>20</v>
      </c>
      <c r="F11072" t="b">
        <v>0</v>
      </c>
      <c r="G11072" t="s">
        <v>35</v>
      </c>
      <c r="H11072" s="4">
        <v>45809.502500000002</v>
      </c>
      <c r="I11072" t="b">
        <v>0</v>
      </c>
      <c r="J11072" t="b">
        <v>1</v>
      </c>
      <c r="K11072" t="s">
        <v>24</v>
      </c>
      <c r="L11072" t="s">
        <v>22</v>
      </c>
      <c r="M11072">
        <v>185000</v>
      </c>
      <c r="O11072" t="s">
        <v>14468</v>
      </c>
      <c r="P11072" t="s">
        <v>14145</v>
      </c>
    </row>
    <row r="11073" spans="1:16" x14ac:dyDescent="0.25">
      <c r="A11073" t="s">
        <v>2</v>
      </c>
      <c r="B11073" t="s">
        <v>2212</v>
      </c>
      <c r="C11073" t="s">
        <v>82</v>
      </c>
      <c r="D11073" t="s">
        <v>3973</v>
      </c>
      <c r="E11073" t="s">
        <v>20</v>
      </c>
      <c r="F11073" t="b">
        <v>0</v>
      </c>
      <c r="G11073" t="s">
        <v>30</v>
      </c>
      <c r="H11073" s="4">
        <v>45809.502754629633</v>
      </c>
      <c r="I11073" t="b">
        <v>0</v>
      </c>
      <c r="J11073" t="b">
        <v>1</v>
      </c>
      <c r="K11073" t="s">
        <v>24</v>
      </c>
      <c r="L11073" t="s">
        <v>22</v>
      </c>
      <c r="M11073">
        <v>128500</v>
      </c>
      <c r="O11073" t="s">
        <v>5482</v>
      </c>
      <c r="P11073" t="s">
        <v>14469</v>
      </c>
    </row>
    <row r="11074" spans="1:16" x14ac:dyDescent="0.25">
      <c r="A11074" t="s">
        <v>0</v>
      </c>
      <c r="B11074" t="s">
        <v>14470</v>
      </c>
      <c r="C11074" t="s">
        <v>3407</v>
      </c>
      <c r="D11074" t="s">
        <v>3973</v>
      </c>
      <c r="E11074" t="s">
        <v>20</v>
      </c>
      <c r="F11074" t="b">
        <v>0</v>
      </c>
      <c r="G11074" t="s">
        <v>23</v>
      </c>
      <c r="H11074" s="4">
        <v>45809.521516203713</v>
      </c>
      <c r="I11074" t="b">
        <v>0</v>
      </c>
      <c r="J11074" t="b">
        <v>1</v>
      </c>
      <c r="K11074" t="s">
        <v>24</v>
      </c>
      <c r="L11074" t="s">
        <v>22</v>
      </c>
      <c r="M11074">
        <v>136793</v>
      </c>
      <c r="O11074" t="s">
        <v>5482</v>
      </c>
      <c r="P11074" t="s">
        <v>14471</v>
      </c>
    </row>
    <row r="11075" spans="1:16" x14ac:dyDescent="0.25">
      <c r="A11075" t="s">
        <v>40</v>
      </c>
      <c r="B11075" t="s">
        <v>40</v>
      </c>
      <c r="C11075" t="s">
        <v>12187</v>
      </c>
      <c r="D11075" t="s">
        <v>3973</v>
      </c>
      <c r="E11075" t="s">
        <v>20</v>
      </c>
      <c r="F11075" t="b">
        <v>0</v>
      </c>
      <c r="G11075" t="s">
        <v>30</v>
      </c>
      <c r="H11075" s="4">
        <v>45809.544421296298</v>
      </c>
      <c r="I11075" t="b">
        <v>1</v>
      </c>
      <c r="J11075" t="b">
        <v>1</v>
      </c>
      <c r="K11075" t="s">
        <v>24</v>
      </c>
      <c r="L11075" t="s">
        <v>22</v>
      </c>
      <c r="M11075">
        <v>130000</v>
      </c>
      <c r="O11075" t="s">
        <v>9929</v>
      </c>
      <c r="P11075" t="s">
        <v>14472</v>
      </c>
    </row>
    <row r="11076" spans="1:16" x14ac:dyDescent="0.25">
      <c r="A11076" t="s">
        <v>40</v>
      </c>
      <c r="B11076" t="s">
        <v>14473</v>
      </c>
      <c r="C11076" t="s">
        <v>6184</v>
      </c>
      <c r="D11076" t="s">
        <v>3957</v>
      </c>
      <c r="E11076" t="s">
        <v>20</v>
      </c>
      <c r="F11076" t="b">
        <v>0</v>
      </c>
      <c r="G11076" t="s">
        <v>27</v>
      </c>
      <c r="H11076" s="4">
        <v>45809.585462962961</v>
      </c>
      <c r="I11076" t="b">
        <v>0</v>
      </c>
      <c r="J11076" t="b">
        <v>1</v>
      </c>
      <c r="K11076" t="s">
        <v>24</v>
      </c>
      <c r="L11076" t="s">
        <v>36</v>
      </c>
      <c r="N11076">
        <v>42.194999694824219</v>
      </c>
      <c r="O11076" t="s">
        <v>2944</v>
      </c>
      <c r="P11076" t="s">
        <v>193</v>
      </c>
    </row>
    <row r="11077" spans="1:16" x14ac:dyDescent="0.25">
      <c r="A11077" t="s">
        <v>40</v>
      </c>
      <c r="B11077" t="s">
        <v>14474</v>
      </c>
      <c r="C11077" t="s">
        <v>236</v>
      </c>
      <c r="D11077" t="s">
        <v>3828</v>
      </c>
      <c r="E11077" t="s">
        <v>20</v>
      </c>
      <c r="F11077" t="b">
        <v>0</v>
      </c>
      <c r="G11077" t="s">
        <v>27</v>
      </c>
      <c r="H11077" s="4">
        <v>45809.710196759261</v>
      </c>
      <c r="I11077" t="b">
        <v>1</v>
      </c>
      <c r="J11077" t="b">
        <v>1</v>
      </c>
      <c r="K11077" t="s">
        <v>24</v>
      </c>
      <c r="L11077" t="s">
        <v>22</v>
      </c>
      <c r="M11077">
        <v>145000</v>
      </c>
      <c r="O11077" t="s">
        <v>14475</v>
      </c>
      <c r="P11077" t="s">
        <v>14476</v>
      </c>
    </row>
    <row r="11078" spans="1:16" x14ac:dyDescent="0.25">
      <c r="A11078" t="s">
        <v>19</v>
      </c>
      <c r="B11078" t="s">
        <v>14477</v>
      </c>
      <c r="C11078" t="s">
        <v>829</v>
      </c>
      <c r="D11078" t="s">
        <v>3957</v>
      </c>
      <c r="E11078" t="s">
        <v>20</v>
      </c>
      <c r="F11078" t="b">
        <v>0</v>
      </c>
      <c r="G11078" t="s">
        <v>27</v>
      </c>
      <c r="H11078" s="4">
        <v>45809.834236111114</v>
      </c>
      <c r="I11078" t="b">
        <v>0</v>
      </c>
      <c r="J11078" t="b">
        <v>1</v>
      </c>
      <c r="K11078" t="s">
        <v>24</v>
      </c>
      <c r="L11078" t="s">
        <v>36</v>
      </c>
      <c r="N11078">
        <v>51.239997863769531</v>
      </c>
      <c r="O11078" t="s">
        <v>2113</v>
      </c>
      <c r="P11078" t="s">
        <v>14478</v>
      </c>
    </row>
    <row r="11079" spans="1:16" x14ac:dyDescent="0.25">
      <c r="A11079" t="s">
        <v>2</v>
      </c>
      <c r="B11079" t="s">
        <v>14479</v>
      </c>
      <c r="C11079" t="s">
        <v>64</v>
      </c>
      <c r="D11079" t="s">
        <v>3957</v>
      </c>
      <c r="E11079" t="s">
        <v>20</v>
      </c>
      <c r="F11079" t="b">
        <v>0</v>
      </c>
      <c r="G11079" t="s">
        <v>27</v>
      </c>
      <c r="H11079" s="4">
        <v>45809.835335648153</v>
      </c>
      <c r="I11079" t="b">
        <v>0</v>
      </c>
      <c r="J11079" t="b">
        <v>0</v>
      </c>
      <c r="K11079" t="s">
        <v>24</v>
      </c>
      <c r="L11079" t="s">
        <v>36</v>
      </c>
      <c r="N11079">
        <v>44.825000762939453</v>
      </c>
      <c r="O11079" t="s">
        <v>2239</v>
      </c>
      <c r="P11079" t="s">
        <v>14480</v>
      </c>
    </row>
    <row r="11080" spans="1:16" x14ac:dyDescent="0.25">
      <c r="A11080" t="s">
        <v>2</v>
      </c>
      <c r="B11080" t="s">
        <v>170</v>
      </c>
      <c r="C11080" t="s">
        <v>82</v>
      </c>
      <c r="D11080" t="s">
        <v>3957</v>
      </c>
      <c r="E11080" t="s">
        <v>20</v>
      </c>
      <c r="F11080" t="b">
        <v>0</v>
      </c>
      <c r="G11080" t="s">
        <v>41</v>
      </c>
      <c r="H11080" s="4">
        <v>45809.835636574076</v>
      </c>
      <c r="I11080" t="b">
        <v>1</v>
      </c>
      <c r="J11080" t="b">
        <v>1</v>
      </c>
      <c r="K11080" t="s">
        <v>24</v>
      </c>
      <c r="L11080" t="s">
        <v>36</v>
      </c>
      <c r="N11080">
        <v>54.420001983642578</v>
      </c>
      <c r="O11080" t="s">
        <v>2092</v>
      </c>
      <c r="P11080" t="s">
        <v>13279</v>
      </c>
    </row>
    <row r="11081" spans="1:16" x14ac:dyDescent="0.25">
      <c r="A11081" t="s">
        <v>40</v>
      </c>
      <c r="B11081" t="s">
        <v>14481</v>
      </c>
      <c r="C11081" t="s">
        <v>1157</v>
      </c>
      <c r="D11081" t="s">
        <v>3957</v>
      </c>
      <c r="E11081" t="s">
        <v>20</v>
      </c>
      <c r="F11081" t="b">
        <v>0</v>
      </c>
      <c r="G11081" t="s">
        <v>30</v>
      </c>
      <c r="H11081" s="4">
        <v>45809.836412037039</v>
      </c>
      <c r="I11081" t="b">
        <v>0</v>
      </c>
      <c r="J11081" t="b">
        <v>1</v>
      </c>
      <c r="K11081" t="s">
        <v>24</v>
      </c>
      <c r="L11081" t="s">
        <v>36</v>
      </c>
      <c r="N11081">
        <v>13.434999465942379</v>
      </c>
      <c r="O11081" t="s">
        <v>3104</v>
      </c>
      <c r="P11081" t="s">
        <v>14482</v>
      </c>
    </row>
    <row r="11082" spans="1:16" x14ac:dyDescent="0.25">
      <c r="A11082" t="s">
        <v>0</v>
      </c>
      <c r="B11082" t="s">
        <v>11731</v>
      </c>
      <c r="C11082" t="s">
        <v>536</v>
      </c>
      <c r="D11082" t="s">
        <v>9677</v>
      </c>
      <c r="E11082" t="s">
        <v>20</v>
      </c>
      <c r="F11082" t="b">
        <v>0</v>
      </c>
      <c r="G11082" t="s">
        <v>23</v>
      </c>
      <c r="H11082" s="4">
        <v>45809.854849537027</v>
      </c>
      <c r="I11082" t="b">
        <v>0</v>
      </c>
      <c r="J11082" t="b">
        <v>0</v>
      </c>
      <c r="K11082" t="s">
        <v>24</v>
      </c>
      <c r="L11082" t="s">
        <v>36</v>
      </c>
      <c r="N11082">
        <v>30</v>
      </c>
      <c r="O11082" t="s">
        <v>11733</v>
      </c>
    </row>
    <row r="11083" spans="1:16" x14ac:dyDescent="0.25">
      <c r="A11083" t="s">
        <v>1</v>
      </c>
      <c r="B11083" t="s">
        <v>7635</v>
      </c>
      <c r="C11083" t="s">
        <v>431</v>
      </c>
      <c r="D11083" t="s">
        <v>9677</v>
      </c>
      <c r="E11083" t="s">
        <v>20</v>
      </c>
      <c r="F11083" t="b">
        <v>0</v>
      </c>
      <c r="G11083" t="s">
        <v>27</v>
      </c>
      <c r="H11083" s="4">
        <v>45809.917569444442</v>
      </c>
      <c r="I11083" t="b">
        <v>0</v>
      </c>
      <c r="J11083" t="b">
        <v>1</v>
      </c>
      <c r="K11083" t="s">
        <v>24</v>
      </c>
      <c r="L11083" t="s">
        <v>22</v>
      </c>
      <c r="M11083">
        <v>110000</v>
      </c>
      <c r="O11083" t="s">
        <v>2566</v>
      </c>
      <c r="P11083" t="s">
        <v>7636</v>
      </c>
    </row>
    <row r="11084" spans="1:16" x14ac:dyDescent="0.25">
      <c r="A11084" t="s">
        <v>0</v>
      </c>
      <c r="B11084" t="s">
        <v>14483</v>
      </c>
      <c r="C11084" t="s">
        <v>82</v>
      </c>
      <c r="D11084" t="s">
        <v>3957</v>
      </c>
      <c r="E11084" t="s">
        <v>34</v>
      </c>
      <c r="F11084" t="b">
        <v>0</v>
      </c>
      <c r="G11084" t="s">
        <v>27</v>
      </c>
      <c r="H11084" s="4">
        <v>45809.958495370367</v>
      </c>
      <c r="I11084" t="b">
        <v>0</v>
      </c>
      <c r="J11084" t="b">
        <v>0</v>
      </c>
      <c r="K11084" t="s">
        <v>24</v>
      </c>
      <c r="L11084" t="s">
        <v>36</v>
      </c>
      <c r="N11084">
        <v>27.979999542236332</v>
      </c>
      <c r="O11084" t="s">
        <v>14484</v>
      </c>
      <c r="P11084" t="s">
        <v>1483</v>
      </c>
    </row>
    <row r="11085" spans="1:16" x14ac:dyDescent="0.25">
      <c r="A11085" t="s">
        <v>0</v>
      </c>
      <c r="B11085" t="s">
        <v>14485</v>
      </c>
      <c r="C11085" t="s">
        <v>14486</v>
      </c>
      <c r="D11085" t="s">
        <v>4103</v>
      </c>
      <c r="E11085" t="s">
        <v>20</v>
      </c>
      <c r="F11085" t="b">
        <v>0</v>
      </c>
      <c r="G11085" t="s">
        <v>27</v>
      </c>
      <c r="H11085" s="4">
        <v>45809.958518518521</v>
      </c>
      <c r="I11085" t="b">
        <v>0</v>
      </c>
      <c r="J11085" t="b">
        <v>0</v>
      </c>
      <c r="K11085" t="s">
        <v>24</v>
      </c>
      <c r="L11085" t="s">
        <v>22</v>
      </c>
      <c r="M11085">
        <v>85150</v>
      </c>
      <c r="O11085" t="s">
        <v>522</v>
      </c>
      <c r="P11085" t="s">
        <v>221</v>
      </c>
    </row>
    <row r="11086" spans="1:16" x14ac:dyDescent="0.25">
      <c r="A11086" t="s">
        <v>0</v>
      </c>
      <c r="B11086" t="s">
        <v>14487</v>
      </c>
      <c r="C11086" t="s">
        <v>14488</v>
      </c>
      <c r="D11086" t="s">
        <v>3957</v>
      </c>
      <c r="E11086" t="s">
        <v>34</v>
      </c>
      <c r="F11086" t="b">
        <v>0</v>
      </c>
      <c r="G11086" t="s">
        <v>27</v>
      </c>
      <c r="H11086" s="4">
        <v>45809.958518518521</v>
      </c>
      <c r="I11086" t="b">
        <v>0</v>
      </c>
      <c r="J11086" t="b">
        <v>1</v>
      </c>
      <c r="K11086" t="s">
        <v>24</v>
      </c>
      <c r="L11086" t="s">
        <v>36</v>
      </c>
      <c r="N11086">
        <v>22.694999694824219</v>
      </c>
      <c r="O11086" t="s">
        <v>2409</v>
      </c>
      <c r="P11086" t="s">
        <v>221</v>
      </c>
    </row>
    <row r="11087" spans="1:16" x14ac:dyDescent="0.25">
      <c r="A11087" t="s">
        <v>0</v>
      </c>
      <c r="B11087" t="s">
        <v>14489</v>
      </c>
      <c r="C11087" t="s">
        <v>192</v>
      </c>
      <c r="D11087" t="s">
        <v>3957</v>
      </c>
      <c r="E11087" t="s">
        <v>34</v>
      </c>
      <c r="F11087" t="b">
        <v>0</v>
      </c>
      <c r="G11087" t="s">
        <v>52</v>
      </c>
      <c r="H11087" s="4">
        <v>45809.959143518521</v>
      </c>
      <c r="I11087" t="b">
        <v>0</v>
      </c>
      <c r="J11087" t="b">
        <v>0</v>
      </c>
      <c r="K11087" t="s">
        <v>24</v>
      </c>
      <c r="L11087" t="s">
        <v>36</v>
      </c>
      <c r="N11087">
        <v>22.694999694824219</v>
      </c>
      <c r="O11087" t="s">
        <v>10179</v>
      </c>
      <c r="P11087" t="s">
        <v>14490</v>
      </c>
    </row>
    <row r="11088" spans="1:16" x14ac:dyDescent="0.25">
      <c r="A11088" t="s">
        <v>89</v>
      </c>
      <c r="B11088" t="s">
        <v>3017</v>
      </c>
      <c r="C11088" t="s">
        <v>3798</v>
      </c>
      <c r="D11088" t="s">
        <v>4014</v>
      </c>
      <c r="E11088" t="s">
        <v>20</v>
      </c>
      <c r="F11088" t="b">
        <v>0</v>
      </c>
      <c r="G11088" t="s">
        <v>23</v>
      </c>
      <c r="H11088" s="4">
        <v>45809.980370370373</v>
      </c>
      <c r="I11088" t="b">
        <v>0</v>
      </c>
      <c r="J11088" t="b">
        <v>1</v>
      </c>
      <c r="K11088" t="s">
        <v>24</v>
      </c>
      <c r="L11088" t="s">
        <v>22</v>
      </c>
      <c r="M11088">
        <v>197500</v>
      </c>
      <c r="O11088" t="s">
        <v>2690</v>
      </c>
      <c r="P11088" t="s">
        <v>14491</v>
      </c>
    </row>
    <row r="11089" spans="1:16" x14ac:dyDescent="0.25">
      <c r="A11089" t="s">
        <v>0</v>
      </c>
      <c r="B11089" t="s">
        <v>1449</v>
      </c>
      <c r="C11089" t="s">
        <v>3616</v>
      </c>
      <c r="D11089" t="s">
        <v>3973</v>
      </c>
      <c r="E11089" t="s">
        <v>20</v>
      </c>
      <c r="F11089" t="b">
        <v>0</v>
      </c>
      <c r="G11089" t="s">
        <v>27</v>
      </c>
      <c r="H11089" s="4">
        <v>45810.000162037039</v>
      </c>
      <c r="I11089" t="b">
        <v>0</v>
      </c>
      <c r="J11089" t="b">
        <v>1</v>
      </c>
      <c r="K11089" t="s">
        <v>24</v>
      </c>
      <c r="L11089" t="s">
        <v>36</v>
      </c>
      <c r="N11089">
        <v>41</v>
      </c>
      <c r="O11089" t="s">
        <v>5482</v>
      </c>
      <c r="P11089" t="s">
        <v>280</v>
      </c>
    </row>
    <row r="11090" spans="1:16" x14ac:dyDescent="0.25">
      <c r="A11090" t="s">
        <v>40</v>
      </c>
      <c r="B11090" t="s">
        <v>14492</v>
      </c>
      <c r="C11090" t="s">
        <v>9206</v>
      </c>
      <c r="D11090" t="s">
        <v>4014</v>
      </c>
      <c r="E11090" t="s">
        <v>20</v>
      </c>
      <c r="F11090" t="b">
        <v>0</v>
      </c>
      <c r="G11090" t="s">
        <v>27</v>
      </c>
      <c r="H11090" s="4">
        <v>45810.00204861111</v>
      </c>
      <c r="I11090" t="b">
        <v>0</v>
      </c>
      <c r="J11090" t="b">
        <v>1</v>
      </c>
      <c r="K11090" t="s">
        <v>24</v>
      </c>
      <c r="L11090" t="s">
        <v>22</v>
      </c>
      <c r="M11090">
        <v>142300</v>
      </c>
      <c r="O11090" t="s">
        <v>402</v>
      </c>
      <c r="P11090" t="s">
        <v>14493</v>
      </c>
    </row>
    <row r="11091" spans="1:16" x14ac:dyDescent="0.25">
      <c r="A11091" t="s">
        <v>89</v>
      </c>
      <c r="B11091" t="s">
        <v>14494</v>
      </c>
      <c r="C11091" t="s">
        <v>1060</v>
      </c>
      <c r="D11091" t="s">
        <v>3973</v>
      </c>
      <c r="E11091" t="s">
        <v>20</v>
      </c>
      <c r="F11091" t="b">
        <v>0</v>
      </c>
      <c r="G11091" t="s">
        <v>27</v>
      </c>
      <c r="H11091" s="4">
        <v>45810.002106481479</v>
      </c>
      <c r="I11091" t="b">
        <v>0</v>
      </c>
      <c r="J11091" t="b">
        <v>1</v>
      </c>
      <c r="K11091" t="s">
        <v>24</v>
      </c>
      <c r="L11091" t="s">
        <v>22</v>
      </c>
      <c r="M11091">
        <v>176500</v>
      </c>
      <c r="O11091" t="s">
        <v>5482</v>
      </c>
      <c r="P11091" t="s">
        <v>14495</v>
      </c>
    </row>
    <row r="11092" spans="1:16" x14ac:dyDescent="0.25">
      <c r="A11092" t="s">
        <v>1</v>
      </c>
      <c r="B11092" t="s">
        <v>2369</v>
      </c>
      <c r="C11092" t="s">
        <v>1385</v>
      </c>
      <c r="D11092" t="s">
        <v>3973</v>
      </c>
      <c r="E11092" t="s">
        <v>20</v>
      </c>
      <c r="F11092" t="b">
        <v>0</v>
      </c>
      <c r="G11092" t="s">
        <v>27</v>
      </c>
      <c r="H11092" s="4">
        <v>45810.002129629633</v>
      </c>
      <c r="I11092" t="b">
        <v>0</v>
      </c>
      <c r="J11092" t="b">
        <v>0</v>
      </c>
      <c r="K11092" t="s">
        <v>24</v>
      </c>
      <c r="L11092" t="s">
        <v>22</v>
      </c>
      <c r="M11092">
        <v>207500</v>
      </c>
      <c r="O11092" t="s">
        <v>5482</v>
      </c>
      <c r="P11092" t="s">
        <v>302</v>
      </c>
    </row>
    <row r="11093" spans="1:16" x14ac:dyDescent="0.25">
      <c r="A11093" t="s">
        <v>2</v>
      </c>
      <c r="B11093" t="s">
        <v>14496</v>
      </c>
      <c r="C11093" t="s">
        <v>327</v>
      </c>
      <c r="D11093" t="s">
        <v>3973</v>
      </c>
      <c r="E11093" t="s">
        <v>20</v>
      </c>
      <c r="F11093" t="b">
        <v>0</v>
      </c>
      <c r="G11093" t="s">
        <v>27</v>
      </c>
      <c r="H11093" s="4">
        <v>45810.002141203702</v>
      </c>
      <c r="I11093" t="b">
        <v>0</v>
      </c>
      <c r="J11093" t="b">
        <v>1</v>
      </c>
      <c r="K11093" t="s">
        <v>24</v>
      </c>
      <c r="L11093" t="s">
        <v>22</v>
      </c>
      <c r="M11093">
        <v>64531.5</v>
      </c>
      <c r="O11093" t="s">
        <v>5482</v>
      </c>
      <c r="P11093" t="s">
        <v>14497</v>
      </c>
    </row>
    <row r="11094" spans="1:16" x14ac:dyDescent="0.25">
      <c r="A11094" t="s">
        <v>40</v>
      </c>
      <c r="B11094" t="s">
        <v>40</v>
      </c>
      <c r="C11094" t="s">
        <v>7555</v>
      </c>
      <c r="D11094" t="s">
        <v>5123</v>
      </c>
      <c r="E11094" t="s">
        <v>20</v>
      </c>
      <c r="F11094" t="b">
        <v>0</v>
      </c>
      <c r="G11094" t="s">
        <v>41</v>
      </c>
      <c r="H11094" s="4">
        <v>45810.002349537041</v>
      </c>
      <c r="I11094" t="b">
        <v>0</v>
      </c>
      <c r="J11094" t="b">
        <v>1</v>
      </c>
      <c r="K11094" t="s">
        <v>24</v>
      </c>
      <c r="L11094" t="s">
        <v>22</v>
      </c>
      <c r="M11094">
        <v>162500</v>
      </c>
      <c r="O11094" t="s">
        <v>59</v>
      </c>
      <c r="P11094" t="s">
        <v>137</v>
      </c>
    </row>
    <row r="11095" spans="1:16" x14ac:dyDescent="0.25">
      <c r="A11095" t="s">
        <v>0</v>
      </c>
      <c r="B11095" t="s">
        <v>0</v>
      </c>
      <c r="C11095" t="s">
        <v>1772</v>
      </c>
      <c r="D11095" t="s">
        <v>3973</v>
      </c>
      <c r="E11095" t="s">
        <v>20</v>
      </c>
      <c r="F11095" t="b">
        <v>0</v>
      </c>
      <c r="G11095" t="s">
        <v>41</v>
      </c>
      <c r="H11095" s="4">
        <v>45810.002384259264</v>
      </c>
      <c r="I11095" t="b">
        <v>0</v>
      </c>
      <c r="J11095" t="b">
        <v>1</v>
      </c>
      <c r="K11095" t="s">
        <v>24</v>
      </c>
      <c r="L11095" t="s">
        <v>36</v>
      </c>
      <c r="N11095">
        <v>45</v>
      </c>
      <c r="O11095" t="s">
        <v>5482</v>
      </c>
      <c r="P11095" t="s">
        <v>119</v>
      </c>
    </row>
    <row r="11096" spans="1:16" x14ac:dyDescent="0.25">
      <c r="A11096" t="s">
        <v>1</v>
      </c>
      <c r="B11096" t="s">
        <v>844</v>
      </c>
      <c r="C11096" t="s">
        <v>10659</v>
      </c>
      <c r="D11096" t="s">
        <v>3973</v>
      </c>
      <c r="E11096" t="s">
        <v>20</v>
      </c>
      <c r="F11096" t="b">
        <v>0</v>
      </c>
      <c r="G11096" t="s">
        <v>35</v>
      </c>
      <c r="H11096" s="4">
        <v>45810.002500000002</v>
      </c>
      <c r="I11096" t="b">
        <v>0</v>
      </c>
      <c r="J11096" t="b">
        <v>0</v>
      </c>
      <c r="K11096" t="s">
        <v>24</v>
      </c>
      <c r="L11096" t="s">
        <v>22</v>
      </c>
      <c r="M11096">
        <v>174500</v>
      </c>
      <c r="O11096" t="s">
        <v>5482</v>
      </c>
      <c r="P11096" t="s">
        <v>302</v>
      </c>
    </row>
    <row r="11097" spans="1:16" x14ac:dyDescent="0.25">
      <c r="A11097" t="s">
        <v>2</v>
      </c>
      <c r="B11097" t="s">
        <v>14498</v>
      </c>
      <c r="C11097" t="s">
        <v>39</v>
      </c>
      <c r="D11097" t="s">
        <v>112</v>
      </c>
      <c r="E11097" t="s">
        <v>51</v>
      </c>
      <c r="F11097" t="b">
        <v>1</v>
      </c>
      <c r="G11097" t="s">
        <v>41</v>
      </c>
      <c r="H11097" s="4">
        <v>45810.043865740743</v>
      </c>
      <c r="I11097" t="b">
        <v>1</v>
      </c>
      <c r="J11097" t="b">
        <v>0</v>
      </c>
      <c r="K11097" t="s">
        <v>24</v>
      </c>
      <c r="L11097" t="s">
        <v>36</v>
      </c>
      <c r="N11097">
        <v>40</v>
      </c>
      <c r="O11097" t="s">
        <v>112</v>
      </c>
      <c r="P11097" t="s">
        <v>14499</v>
      </c>
    </row>
    <row r="11098" spans="1:16" x14ac:dyDescent="0.25">
      <c r="A11098" t="s">
        <v>40</v>
      </c>
      <c r="B11098" t="s">
        <v>2487</v>
      </c>
      <c r="C11098" t="s">
        <v>555</v>
      </c>
      <c r="D11098" t="s">
        <v>3957</v>
      </c>
      <c r="E11098" t="s">
        <v>20</v>
      </c>
      <c r="F11098" t="b">
        <v>0</v>
      </c>
      <c r="G11098" t="s">
        <v>30</v>
      </c>
      <c r="H11098" s="4">
        <v>45810.084733796299</v>
      </c>
      <c r="I11098" t="b">
        <v>0</v>
      </c>
      <c r="J11098" t="b">
        <v>0</v>
      </c>
      <c r="K11098" t="s">
        <v>24</v>
      </c>
      <c r="L11098" t="s">
        <v>36</v>
      </c>
      <c r="N11098">
        <v>50.669998168945313</v>
      </c>
      <c r="O11098" t="s">
        <v>2075</v>
      </c>
      <c r="P11098" t="s">
        <v>8584</v>
      </c>
    </row>
    <row r="11099" spans="1:16" x14ac:dyDescent="0.25">
      <c r="A11099" t="s">
        <v>2</v>
      </c>
      <c r="B11099" t="s">
        <v>14500</v>
      </c>
      <c r="C11099" t="s">
        <v>155</v>
      </c>
      <c r="D11099" t="s">
        <v>3957</v>
      </c>
      <c r="E11099" t="s">
        <v>20</v>
      </c>
      <c r="F11099" t="b">
        <v>0</v>
      </c>
      <c r="G11099" t="s">
        <v>41</v>
      </c>
      <c r="H11099" s="4">
        <v>45810.085717592592</v>
      </c>
      <c r="I11099" t="b">
        <v>1</v>
      </c>
      <c r="J11099" t="b">
        <v>1</v>
      </c>
      <c r="K11099" t="s">
        <v>24</v>
      </c>
      <c r="L11099" t="s">
        <v>36</v>
      </c>
      <c r="N11099">
        <v>46.060001373291023</v>
      </c>
      <c r="O11099" t="s">
        <v>3797</v>
      </c>
      <c r="P11099" t="s">
        <v>13457</v>
      </c>
    </row>
    <row r="11100" spans="1:16" x14ac:dyDescent="0.25">
      <c r="A11100" t="s">
        <v>89</v>
      </c>
      <c r="B11100" t="s">
        <v>14501</v>
      </c>
      <c r="C11100" t="s">
        <v>970</v>
      </c>
      <c r="D11100" t="s">
        <v>9677</v>
      </c>
      <c r="E11100" t="s">
        <v>20</v>
      </c>
      <c r="F11100" t="b">
        <v>0</v>
      </c>
      <c r="G11100" t="s">
        <v>27</v>
      </c>
      <c r="H11100" s="4">
        <v>45810.12704861111</v>
      </c>
      <c r="I11100" t="b">
        <v>1</v>
      </c>
      <c r="J11100" t="b">
        <v>0</v>
      </c>
      <c r="K11100" t="s">
        <v>24</v>
      </c>
      <c r="L11100" t="s">
        <v>22</v>
      </c>
      <c r="M11100">
        <v>255000</v>
      </c>
      <c r="O11100" t="s">
        <v>69</v>
      </c>
      <c r="P11100" t="s">
        <v>14502</v>
      </c>
    </row>
    <row r="11101" spans="1:16" x14ac:dyDescent="0.25">
      <c r="A11101" t="s">
        <v>1</v>
      </c>
      <c r="B11101" t="s">
        <v>14323</v>
      </c>
      <c r="C11101" t="s">
        <v>82</v>
      </c>
      <c r="D11101" t="s">
        <v>3973</v>
      </c>
      <c r="E11101" t="s">
        <v>20</v>
      </c>
      <c r="F11101" t="b">
        <v>0</v>
      </c>
      <c r="G11101" t="s">
        <v>27</v>
      </c>
      <c r="H11101" s="4">
        <v>45810.250868055547</v>
      </c>
      <c r="I11101" t="b">
        <v>0</v>
      </c>
      <c r="J11101" t="b">
        <v>1</v>
      </c>
      <c r="K11101" t="s">
        <v>24</v>
      </c>
      <c r="L11101" t="s">
        <v>22</v>
      </c>
      <c r="M11101">
        <v>125000</v>
      </c>
      <c r="O11101" t="s">
        <v>3628</v>
      </c>
      <c r="P11101" t="s">
        <v>14324</v>
      </c>
    </row>
    <row r="11102" spans="1:16" x14ac:dyDescent="0.25">
      <c r="A11102" t="s">
        <v>1</v>
      </c>
      <c r="B11102" t="s">
        <v>663</v>
      </c>
      <c r="C11102" t="s">
        <v>14503</v>
      </c>
      <c r="D11102" t="s">
        <v>11622</v>
      </c>
      <c r="E11102" t="s">
        <v>20</v>
      </c>
      <c r="F11102" t="b">
        <v>0</v>
      </c>
      <c r="G11102" t="s">
        <v>35</v>
      </c>
      <c r="H11102" s="4">
        <v>45810.251192129632</v>
      </c>
      <c r="I11102" t="b">
        <v>0</v>
      </c>
      <c r="J11102" t="b">
        <v>1</v>
      </c>
      <c r="K11102" t="s">
        <v>24</v>
      </c>
      <c r="L11102" t="s">
        <v>22</v>
      </c>
      <c r="M11102">
        <v>124350</v>
      </c>
      <c r="O11102" t="s">
        <v>664</v>
      </c>
      <c r="P11102" t="s">
        <v>9347</v>
      </c>
    </row>
    <row r="11103" spans="1:16" x14ac:dyDescent="0.25">
      <c r="A11103" t="s">
        <v>1</v>
      </c>
      <c r="B11103" t="s">
        <v>661</v>
      </c>
      <c r="C11103" t="s">
        <v>316</v>
      </c>
      <c r="D11103" t="s">
        <v>3970</v>
      </c>
      <c r="E11103" t="s">
        <v>20</v>
      </c>
      <c r="F11103" t="b">
        <v>0</v>
      </c>
      <c r="G11103" t="s">
        <v>35</v>
      </c>
      <c r="H11103" s="4">
        <v>45810.251192129632</v>
      </c>
      <c r="I11103" t="b">
        <v>0</v>
      </c>
      <c r="J11103" t="b">
        <v>0</v>
      </c>
      <c r="K11103" t="s">
        <v>24</v>
      </c>
      <c r="L11103" t="s">
        <v>22</v>
      </c>
      <c r="M11103">
        <v>95000</v>
      </c>
      <c r="O11103" t="s">
        <v>3068</v>
      </c>
      <c r="P11103" t="s">
        <v>14504</v>
      </c>
    </row>
    <row r="11104" spans="1:16" x14ac:dyDescent="0.25">
      <c r="A11104" t="s">
        <v>1</v>
      </c>
      <c r="B11104" t="s">
        <v>2587</v>
      </c>
      <c r="C11104" t="s">
        <v>151</v>
      </c>
      <c r="D11104" t="s">
        <v>11622</v>
      </c>
      <c r="E11104" t="s">
        <v>20</v>
      </c>
      <c r="F11104" t="b">
        <v>0</v>
      </c>
      <c r="G11104" t="s">
        <v>30</v>
      </c>
      <c r="H11104" s="4">
        <v>45810.251284722217</v>
      </c>
      <c r="I11104" t="b">
        <v>0</v>
      </c>
      <c r="J11104" t="b">
        <v>1</v>
      </c>
      <c r="K11104" t="s">
        <v>24</v>
      </c>
      <c r="L11104" t="s">
        <v>22</v>
      </c>
      <c r="M11104">
        <v>144750</v>
      </c>
      <c r="O11104" t="s">
        <v>664</v>
      </c>
      <c r="P11104" t="s">
        <v>119</v>
      </c>
    </row>
    <row r="11105" spans="1:16" x14ac:dyDescent="0.25">
      <c r="A11105" t="s">
        <v>1</v>
      </c>
      <c r="B11105" t="s">
        <v>1</v>
      </c>
      <c r="C11105" t="s">
        <v>3003</v>
      </c>
      <c r="D11105" t="s">
        <v>5535</v>
      </c>
      <c r="E11105" t="s">
        <v>20</v>
      </c>
      <c r="F11105" t="b">
        <v>0</v>
      </c>
      <c r="G11105" t="s">
        <v>52</v>
      </c>
      <c r="H11105" s="4">
        <v>45810.251446759263</v>
      </c>
      <c r="I11105" t="b">
        <v>0</v>
      </c>
      <c r="J11105" t="b">
        <v>1</v>
      </c>
      <c r="K11105" t="s">
        <v>24</v>
      </c>
      <c r="L11105" t="s">
        <v>22</v>
      </c>
      <c r="M11105">
        <v>108267</v>
      </c>
      <c r="O11105" t="s">
        <v>802</v>
      </c>
      <c r="P11105" t="s">
        <v>2408</v>
      </c>
    </row>
    <row r="11106" spans="1:16" x14ac:dyDescent="0.25">
      <c r="A11106" t="s">
        <v>1</v>
      </c>
      <c r="B11106" t="s">
        <v>296</v>
      </c>
      <c r="C11106" t="s">
        <v>1521</v>
      </c>
      <c r="D11106" t="s">
        <v>3970</v>
      </c>
      <c r="E11106" t="s">
        <v>34</v>
      </c>
      <c r="F11106" t="b">
        <v>0</v>
      </c>
      <c r="G11106" t="s">
        <v>52</v>
      </c>
      <c r="H11106" s="4">
        <v>45810.251446759263</v>
      </c>
      <c r="I11106" t="b">
        <v>0</v>
      </c>
      <c r="J11106" t="b">
        <v>0</v>
      </c>
      <c r="K11106" t="s">
        <v>24</v>
      </c>
      <c r="L11106" t="s">
        <v>22</v>
      </c>
      <c r="M11106">
        <v>61000</v>
      </c>
      <c r="O11106" t="s">
        <v>1549</v>
      </c>
      <c r="P11106" t="s">
        <v>13853</v>
      </c>
    </row>
    <row r="11107" spans="1:16" x14ac:dyDescent="0.25">
      <c r="A11107" t="s">
        <v>2</v>
      </c>
      <c r="B11107" t="s">
        <v>14371</v>
      </c>
      <c r="C11107" t="s">
        <v>1291</v>
      </c>
      <c r="D11107" t="s">
        <v>5535</v>
      </c>
      <c r="E11107" t="s">
        <v>20</v>
      </c>
      <c r="F11107" t="b">
        <v>0</v>
      </c>
      <c r="G11107" t="s">
        <v>1247</v>
      </c>
      <c r="H11107" s="4">
        <v>45810.261261574073</v>
      </c>
      <c r="I11107" t="b">
        <v>1</v>
      </c>
      <c r="J11107" t="b">
        <v>0</v>
      </c>
      <c r="K11107" t="s">
        <v>1247</v>
      </c>
      <c r="L11107" t="s">
        <v>22</v>
      </c>
      <c r="M11107">
        <v>127952</v>
      </c>
      <c r="O11107" t="s">
        <v>13100</v>
      </c>
      <c r="P11107" t="s">
        <v>14372</v>
      </c>
    </row>
    <row r="11108" spans="1:16" x14ac:dyDescent="0.25">
      <c r="A11108" t="s">
        <v>40</v>
      </c>
      <c r="B11108" t="s">
        <v>14505</v>
      </c>
      <c r="C11108" t="s">
        <v>192</v>
      </c>
      <c r="D11108" t="s">
        <v>3970</v>
      </c>
      <c r="E11108" t="s">
        <v>20</v>
      </c>
      <c r="F11108" t="b">
        <v>0</v>
      </c>
      <c r="G11108" t="s">
        <v>23</v>
      </c>
      <c r="H11108" s="4">
        <v>45810.269606481481</v>
      </c>
      <c r="I11108" t="b">
        <v>1</v>
      </c>
      <c r="J11108" t="b">
        <v>0</v>
      </c>
      <c r="K11108" t="s">
        <v>24</v>
      </c>
      <c r="L11108" t="s">
        <v>22</v>
      </c>
      <c r="M11108">
        <v>140000</v>
      </c>
      <c r="O11108" t="s">
        <v>14506</v>
      </c>
      <c r="P11108" t="s">
        <v>14507</v>
      </c>
    </row>
    <row r="11109" spans="1:16" x14ac:dyDescent="0.25">
      <c r="A11109" t="s">
        <v>139</v>
      </c>
      <c r="B11109" t="s">
        <v>5020</v>
      </c>
      <c r="C11109" t="s">
        <v>1068</v>
      </c>
      <c r="D11109" t="s">
        <v>2208</v>
      </c>
      <c r="E11109" t="s">
        <v>51</v>
      </c>
      <c r="F11109" t="b">
        <v>0</v>
      </c>
      <c r="G11109" t="s">
        <v>35</v>
      </c>
      <c r="H11109" s="4">
        <v>45810.29215277778</v>
      </c>
      <c r="I11109" t="b">
        <v>0</v>
      </c>
      <c r="J11109" t="b">
        <v>1</v>
      </c>
      <c r="K11109" t="s">
        <v>24</v>
      </c>
      <c r="L11109" t="s">
        <v>36</v>
      </c>
      <c r="N11109">
        <v>72.5</v>
      </c>
      <c r="O11109" t="s">
        <v>147</v>
      </c>
      <c r="P11109" t="s">
        <v>726</v>
      </c>
    </row>
    <row r="11110" spans="1:16" x14ac:dyDescent="0.25">
      <c r="A11110" t="s">
        <v>1</v>
      </c>
      <c r="B11110" t="s">
        <v>3673</v>
      </c>
      <c r="C11110" t="s">
        <v>39</v>
      </c>
      <c r="D11110" t="s">
        <v>2208</v>
      </c>
      <c r="E11110" t="s">
        <v>51</v>
      </c>
      <c r="F11110" t="b">
        <v>1</v>
      </c>
      <c r="G11110" t="s">
        <v>27</v>
      </c>
      <c r="H11110" s="4">
        <v>45810.292569444442</v>
      </c>
      <c r="I11110" t="b">
        <v>0</v>
      </c>
      <c r="J11110" t="b">
        <v>1</v>
      </c>
      <c r="K11110" t="s">
        <v>24</v>
      </c>
      <c r="L11110" t="s">
        <v>36</v>
      </c>
      <c r="N11110">
        <v>56</v>
      </c>
      <c r="O11110" t="s">
        <v>3437</v>
      </c>
      <c r="P11110" t="s">
        <v>14508</v>
      </c>
    </row>
    <row r="11111" spans="1:16" x14ac:dyDescent="0.25">
      <c r="A11111" t="s">
        <v>2</v>
      </c>
      <c r="B11111" t="s">
        <v>14509</v>
      </c>
      <c r="C11111" t="s">
        <v>2555</v>
      </c>
      <c r="D11111" t="s">
        <v>3973</v>
      </c>
      <c r="E11111" t="s">
        <v>20</v>
      </c>
      <c r="F11111" t="b">
        <v>0</v>
      </c>
      <c r="G11111" t="s">
        <v>41</v>
      </c>
      <c r="H11111" s="4">
        <v>45810.293645833342</v>
      </c>
      <c r="I11111" t="b">
        <v>0</v>
      </c>
      <c r="J11111" t="b">
        <v>0</v>
      </c>
      <c r="K11111" t="s">
        <v>24</v>
      </c>
      <c r="L11111" t="s">
        <v>22</v>
      </c>
      <c r="M11111">
        <v>117500</v>
      </c>
      <c r="O11111" t="s">
        <v>482</v>
      </c>
      <c r="P11111" t="s">
        <v>14510</v>
      </c>
    </row>
    <row r="11112" spans="1:16" x14ac:dyDescent="0.25">
      <c r="A11112" t="s">
        <v>2</v>
      </c>
      <c r="B11112" t="s">
        <v>10568</v>
      </c>
      <c r="C11112" t="s">
        <v>151</v>
      </c>
      <c r="D11112" t="s">
        <v>3957</v>
      </c>
      <c r="E11112" t="s">
        <v>20</v>
      </c>
      <c r="F11112" t="b">
        <v>0</v>
      </c>
      <c r="G11112" t="s">
        <v>30</v>
      </c>
      <c r="H11112" s="4">
        <v>45810.334641203714</v>
      </c>
      <c r="I11112" t="b">
        <v>1</v>
      </c>
      <c r="J11112" t="b">
        <v>0</v>
      </c>
      <c r="K11112" t="s">
        <v>24</v>
      </c>
      <c r="L11112" t="s">
        <v>36</v>
      </c>
      <c r="N11112">
        <v>50.669998168945313</v>
      </c>
      <c r="O11112" t="s">
        <v>8553</v>
      </c>
      <c r="P11112" t="s">
        <v>9490</v>
      </c>
    </row>
    <row r="11113" spans="1:16" x14ac:dyDescent="0.25">
      <c r="A11113" t="s">
        <v>2</v>
      </c>
      <c r="B11113" t="s">
        <v>13679</v>
      </c>
      <c r="C11113" t="s">
        <v>121</v>
      </c>
      <c r="D11113" t="s">
        <v>4178</v>
      </c>
      <c r="E11113" t="s">
        <v>20</v>
      </c>
      <c r="F11113" t="b">
        <v>0</v>
      </c>
      <c r="G11113" t="s">
        <v>27</v>
      </c>
      <c r="H11113" s="4">
        <v>45810.335011574083</v>
      </c>
      <c r="I11113" t="b">
        <v>0</v>
      </c>
      <c r="J11113" t="b">
        <v>1</v>
      </c>
      <c r="K11113" t="s">
        <v>24</v>
      </c>
      <c r="L11113" t="s">
        <v>22</v>
      </c>
      <c r="M11113">
        <v>207000</v>
      </c>
      <c r="O11113" t="s">
        <v>59</v>
      </c>
      <c r="P11113" t="s">
        <v>137</v>
      </c>
    </row>
    <row r="11114" spans="1:16" x14ac:dyDescent="0.25">
      <c r="A11114" t="s">
        <v>0</v>
      </c>
      <c r="B11114" t="s">
        <v>14511</v>
      </c>
      <c r="C11114" t="s">
        <v>120</v>
      </c>
      <c r="D11114" t="s">
        <v>14512</v>
      </c>
      <c r="E11114" t="s">
        <v>20</v>
      </c>
      <c r="F11114" t="b">
        <v>0</v>
      </c>
      <c r="G11114" t="s">
        <v>35</v>
      </c>
      <c r="H11114" s="4">
        <v>45810.375381944446</v>
      </c>
      <c r="I11114" t="b">
        <v>0</v>
      </c>
      <c r="J11114" t="b">
        <v>0</v>
      </c>
      <c r="K11114" t="s">
        <v>24</v>
      </c>
      <c r="L11114" t="s">
        <v>36</v>
      </c>
      <c r="N11114">
        <v>21</v>
      </c>
      <c r="O11114" t="s">
        <v>14513</v>
      </c>
      <c r="P11114" t="s">
        <v>320</v>
      </c>
    </row>
    <row r="11115" spans="1:16" x14ac:dyDescent="0.25">
      <c r="A11115" t="s">
        <v>2</v>
      </c>
      <c r="B11115" t="s">
        <v>14514</v>
      </c>
      <c r="C11115" t="s">
        <v>845</v>
      </c>
      <c r="D11115" t="s">
        <v>3600</v>
      </c>
      <c r="E11115" t="s">
        <v>20</v>
      </c>
      <c r="F11115" t="b">
        <v>0</v>
      </c>
      <c r="G11115" t="s">
        <v>27</v>
      </c>
      <c r="H11115" s="4">
        <v>45810.376527777778</v>
      </c>
      <c r="I11115" t="b">
        <v>0</v>
      </c>
      <c r="J11115" t="b">
        <v>1</v>
      </c>
      <c r="K11115" t="s">
        <v>24</v>
      </c>
      <c r="L11115" t="s">
        <v>22</v>
      </c>
      <c r="M11115">
        <v>135960</v>
      </c>
      <c r="O11115" t="s">
        <v>254</v>
      </c>
      <c r="P11115" t="s">
        <v>14515</v>
      </c>
    </row>
    <row r="11116" spans="1:16" x14ac:dyDescent="0.25">
      <c r="A11116" t="s">
        <v>28</v>
      </c>
      <c r="B11116" t="s">
        <v>7458</v>
      </c>
      <c r="C11116" t="s">
        <v>39</v>
      </c>
      <c r="D11116" t="s">
        <v>3973</v>
      </c>
      <c r="E11116" t="s">
        <v>20</v>
      </c>
      <c r="F11116" t="b">
        <v>1</v>
      </c>
      <c r="G11116" t="s">
        <v>106</v>
      </c>
      <c r="H11116" s="4">
        <v>45810.380254629628</v>
      </c>
      <c r="I11116" t="b">
        <v>0</v>
      </c>
      <c r="J11116" t="b">
        <v>0</v>
      </c>
      <c r="K11116" t="s">
        <v>106</v>
      </c>
      <c r="L11116" t="s">
        <v>36</v>
      </c>
      <c r="N11116">
        <v>50</v>
      </c>
      <c r="O11116" t="s">
        <v>7413</v>
      </c>
      <c r="P11116" t="s">
        <v>7459</v>
      </c>
    </row>
    <row r="11117" spans="1:16" x14ac:dyDescent="0.25">
      <c r="A11117" t="s">
        <v>191</v>
      </c>
      <c r="B11117" t="s">
        <v>14516</v>
      </c>
      <c r="C11117" t="s">
        <v>39</v>
      </c>
      <c r="D11117" t="s">
        <v>3973</v>
      </c>
      <c r="E11117" t="s">
        <v>51</v>
      </c>
      <c r="F11117" t="b">
        <v>1</v>
      </c>
      <c r="G11117" t="s">
        <v>30</v>
      </c>
      <c r="H11117" s="4">
        <v>45810.417268518519</v>
      </c>
      <c r="I11117" t="b">
        <v>0</v>
      </c>
      <c r="J11117" t="b">
        <v>0</v>
      </c>
      <c r="K11117" t="s">
        <v>24</v>
      </c>
      <c r="L11117" t="s">
        <v>22</v>
      </c>
      <c r="M11117">
        <v>40000</v>
      </c>
      <c r="O11117" t="s">
        <v>14517</v>
      </c>
      <c r="P11117" t="s">
        <v>1620</v>
      </c>
    </row>
    <row r="11118" spans="1:16" x14ac:dyDescent="0.25">
      <c r="A11118" t="s">
        <v>0</v>
      </c>
      <c r="B11118" t="s">
        <v>14518</v>
      </c>
      <c r="C11118" t="s">
        <v>49</v>
      </c>
      <c r="D11118" t="s">
        <v>3957</v>
      </c>
      <c r="E11118" t="s">
        <v>34</v>
      </c>
      <c r="F11118" t="b">
        <v>0</v>
      </c>
      <c r="G11118" t="s">
        <v>41</v>
      </c>
      <c r="H11118" s="4">
        <v>45810.458599537043</v>
      </c>
      <c r="I11118" t="b">
        <v>1</v>
      </c>
      <c r="J11118" t="b">
        <v>1</v>
      </c>
      <c r="K11118" t="s">
        <v>24</v>
      </c>
      <c r="L11118" t="s">
        <v>36</v>
      </c>
      <c r="N11118">
        <v>24.33499908447266</v>
      </c>
      <c r="O11118" t="s">
        <v>822</v>
      </c>
      <c r="P11118" t="s">
        <v>14519</v>
      </c>
    </row>
    <row r="11119" spans="1:16" x14ac:dyDescent="0.25">
      <c r="A11119" t="s">
        <v>139</v>
      </c>
      <c r="B11119" t="s">
        <v>14520</v>
      </c>
      <c r="C11119" t="s">
        <v>64</v>
      </c>
      <c r="D11119" t="s">
        <v>3957</v>
      </c>
      <c r="E11119" t="s">
        <v>34</v>
      </c>
      <c r="F11119" t="b">
        <v>0</v>
      </c>
      <c r="G11119" t="s">
        <v>52</v>
      </c>
      <c r="H11119" s="4">
        <v>45810.459062499998</v>
      </c>
      <c r="I11119" t="b">
        <v>0</v>
      </c>
      <c r="J11119" t="b">
        <v>0</v>
      </c>
      <c r="K11119" t="s">
        <v>24</v>
      </c>
      <c r="L11119" t="s">
        <v>36</v>
      </c>
      <c r="N11119">
        <v>32.979999542236328</v>
      </c>
      <c r="O11119" t="s">
        <v>374</v>
      </c>
      <c r="P11119" t="s">
        <v>4662</v>
      </c>
    </row>
    <row r="11120" spans="1:16" x14ac:dyDescent="0.25">
      <c r="A11120" t="s">
        <v>139</v>
      </c>
      <c r="B11120" t="s">
        <v>14521</v>
      </c>
      <c r="C11120" t="s">
        <v>2858</v>
      </c>
      <c r="D11120" t="s">
        <v>3957</v>
      </c>
      <c r="E11120" t="s">
        <v>34</v>
      </c>
      <c r="F11120" t="b">
        <v>0</v>
      </c>
      <c r="G11120" t="s">
        <v>52</v>
      </c>
      <c r="H11120" s="4">
        <v>45810.459062499998</v>
      </c>
      <c r="I11120" t="b">
        <v>0</v>
      </c>
      <c r="J11120" t="b">
        <v>0</v>
      </c>
      <c r="K11120" t="s">
        <v>24</v>
      </c>
      <c r="L11120" t="s">
        <v>36</v>
      </c>
      <c r="N11120">
        <v>22</v>
      </c>
      <c r="O11120" t="s">
        <v>14522</v>
      </c>
    </row>
    <row r="11121" spans="1:16" x14ac:dyDescent="0.25">
      <c r="A11121" t="s">
        <v>2</v>
      </c>
      <c r="B11121" t="s">
        <v>14523</v>
      </c>
      <c r="C11121" t="s">
        <v>82</v>
      </c>
      <c r="D11121" t="s">
        <v>3973</v>
      </c>
      <c r="E11121" t="s">
        <v>20</v>
      </c>
      <c r="F11121" t="b">
        <v>0</v>
      </c>
      <c r="G11121" t="s">
        <v>27</v>
      </c>
      <c r="H11121" s="4">
        <v>45810.459247685183</v>
      </c>
      <c r="I11121" t="b">
        <v>0</v>
      </c>
      <c r="J11121" t="b">
        <v>0</v>
      </c>
      <c r="K11121" t="s">
        <v>24</v>
      </c>
      <c r="L11121" t="s">
        <v>22</v>
      </c>
      <c r="M11121">
        <v>150000</v>
      </c>
      <c r="O11121" t="s">
        <v>97</v>
      </c>
      <c r="P11121" t="s">
        <v>1864</v>
      </c>
    </row>
    <row r="11122" spans="1:16" x14ac:dyDescent="0.25">
      <c r="A11122" t="s">
        <v>1</v>
      </c>
      <c r="B11122" t="s">
        <v>8952</v>
      </c>
      <c r="C11122" t="s">
        <v>8953</v>
      </c>
      <c r="D11122" t="s">
        <v>3957</v>
      </c>
      <c r="E11122" t="s">
        <v>34</v>
      </c>
      <c r="F11122" t="b">
        <v>0</v>
      </c>
      <c r="G11122" t="s">
        <v>27</v>
      </c>
      <c r="H11122" s="4">
        <v>45810.459247685183</v>
      </c>
      <c r="I11122" t="b">
        <v>0</v>
      </c>
      <c r="J11122" t="b">
        <v>0</v>
      </c>
      <c r="K11122" t="s">
        <v>24</v>
      </c>
      <c r="L11122" t="s">
        <v>36</v>
      </c>
      <c r="N11122">
        <v>49.895000457763672</v>
      </c>
      <c r="O11122" t="s">
        <v>8954</v>
      </c>
      <c r="P11122" t="s">
        <v>8955</v>
      </c>
    </row>
    <row r="11123" spans="1:16" x14ac:dyDescent="0.25">
      <c r="A11123" t="s">
        <v>1</v>
      </c>
      <c r="B11123" t="s">
        <v>14524</v>
      </c>
      <c r="C11123" t="s">
        <v>213</v>
      </c>
      <c r="D11123" t="s">
        <v>3970</v>
      </c>
      <c r="E11123" t="s">
        <v>20</v>
      </c>
      <c r="F11123" t="b">
        <v>0</v>
      </c>
      <c r="G11123" t="s">
        <v>41</v>
      </c>
      <c r="H11123" s="4">
        <v>45810.500289351847</v>
      </c>
      <c r="I11123" t="b">
        <v>1</v>
      </c>
      <c r="J11123" t="b">
        <v>1</v>
      </c>
      <c r="K11123" t="s">
        <v>24</v>
      </c>
      <c r="L11123" t="s">
        <v>22</v>
      </c>
      <c r="M11123">
        <v>107500</v>
      </c>
      <c r="O11123" t="s">
        <v>2213</v>
      </c>
      <c r="P11123" t="s">
        <v>2753</v>
      </c>
    </row>
    <row r="11124" spans="1:16" x14ac:dyDescent="0.25">
      <c r="A11124" t="s">
        <v>0</v>
      </c>
      <c r="B11124" t="s">
        <v>0</v>
      </c>
      <c r="C11124" t="s">
        <v>14525</v>
      </c>
      <c r="D11124" t="s">
        <v>7547</v>
      </c>
      <c r="E11124" t="s">
        <v>34</v>
      </c>
      <c r="F11124" t="b">
        <v>0</v>
      </c>
      <c r="G11124" t="s">
        <v>35</v>
      </c>
      <c r="H11124" s="4">
        <v>45810.500532407408</v>
      </c>
      <c r="I11124" t="b">
        <v>0</v>
      </c>
      <c r="J11124" t="b">
        <v>0</v>
      </c>
      <c r="K11124" t="s">
        <v>24</v>
      </c>
      <c r="L11124" t="s">
        <v>36</v>
      </c>
      <c r="N11124">
        <v>15</v>
      </c>
      <c r="O11124" t="s">
        <v>7548</v>
      </c>
      <c r="P11124" t="s">
        <v>61</v>
      </c>
    </row>
    <row r="11125" spans="1:16" x14ac:dyDescent="0.25">
      <c r="A11125" t="s">
        <v>1</v>
      </c>
      <c r="B11125" t="s">
        <v>14526</v>
      </c>
      <c r="C11125" t="s">
        <v>39</v>
      </c>
      <c r="D11125" t="s">
        <v>3973</v>
      </c>
      <c r="E11125" t="s">
        <v>20</v>
      </c>
      <c r="F11125" t="b">
        <v>1</v>
      </c>
      <c r="G11125" t="s">
        <v>27</v>
      </c>
      <c r="H11125" s="4">
        <v>45810.501851851863</v>
      </c>
      <c r="I11125" t="b">
        <v>0</v>
      </c>
      <c r="J11125" t="b">
        <v>1</v>
      </c>
      <c r="K11125" t="s">
        <v>24</v>
      </c>
      <c r="L11125" t="s">
        <v>22</v>
      </c>
      <c r="M11125">
        <v>225000</v>
      </c>
      <c r="O11125" t="s">
        <v>14527</v>
      </c>
      <c r="P11125" t="s">
        <v>14528</v>
      </c>
    </row>
    <row r="11126" spans="1:16" x14ac:dyDescent="0.25">
      <c r="A11126" t="s">
        <v>2</v>
      </c>
      <c r="B11126" t="s">
        <v>7406</v>
      </c>
      <c r="C11126" t="s">
        <v>829</v>
      </c>
      <c r="D11126" t="s">
        <v>3973</v>
      </c>
      <c r="E11126" t="s">
        <v>20</v>
      </c>
      <c r="F11126" t="b">
        <v>0</v>
      </c>
      <c r="G11126" t="s">
        <v>30</v>
      </c>
      <c r="H11126" s="4">
        <v>45810.502766203703</v>
      </c>
      <c r="I11126" t="b">
        <v>0</v>
      </c>
      <c r="J11126" t="b">
        <v>0</v>
      </c>
      <c r="K11126" t="s">
        <v>24</v>
      </c>
      <c r="L11126" t="s">
        <v>22</v>
      </c>
      <c r="M11126">
        <v>82850</v>
      </c>
      <c r="O11126" t="s">
        <v>5482</v>
      </c>
      <c r="P11126" t="s">
        <v>3772</v>
      </c>
    </row>
    <row r="11127" spans="1:16" x14ac:dyDescent="0.25">
      <c r="A11127" t="s">
        <v>89</v>
      </c>
      <c r="B11127" t="s">
        <v>14529</v>
      </c>
      <c r="C11127" t="s">
        <v>1084</v>
      </c>
      <c r="D11127" t="s">
        <v>4035</v>
      </c>
      <c r="E11127" t="s">
        <v>20</v>
      </c>
      <c r="F11127" t="b">
        <v>0</v>
      </c>
      <c r="G11127" t="s">
        <v>158</v>
      </c>
      <c r="H11127" s="4">
        <v>45810.504120370373</v>
      </c>
      <c r="I11127" t="b">
        <v>0</v>
      </c>
      <c r="J11127" t="b">
        <v>0</v>
      </c>
      <c r="K11127" t="s">
        <v>158</v>
      </c>
      <c r="L11127" t="s">
        <v>22</v>
      </c>
      <c r="M11127">
        <v>75000</v>
      </c>
      <c r="O11127" t="s">
        <v>2768</v>
      </c>
      <c r="P11127" t="s">
        <v>14530</v>
      </c>
    </row>
    <row r="11128" spans="1:16" x14ac:dyDescent="0.25">
      <c r="A11128" t="s">
        <v>89</v>
      </c>
      <c r="B11128" t="s">
        <v>14531</v>
      </c>
      <c r="C11128" t="s">
        <v>106</v>
      </c>
      <c r="D11128" t="s">
        <v>14532</v>
      </c>
      <c r="E11128" t="s">
        <v>20</v>
      </c>
      <c r="F11128" t="b">
        <v>0</v>
      </c>
      <c r="G11128" t="s">
        <v>106</v>
      </c>
      <c r="H11128" s="4">
        <v>45810.505185185182</v>
      </c>
      <c r="I11128" t="b">
        <v>1</v>
      </c>
      <c r="J11128" t="b">
        <v>0</v>
      </c>
      <c r="K11128" t="s">
        <v>106</v>
      </c>
      <c r="L11128" t="s">
        <v>22</v>
      </c>
      <c r="M11128">
        <v>165000</v>
      </c>
      <c r="O11128" t="s">
        <v>14533</v>
      </c>
      <c r="P11128" t="s">
        <v>14534</v>
      </c>
    </row>
    <row r="11129" spans="1:16" x14ac:dyDescent="0.25">
      <c r="A11129" t="s">
        <v>0</v>
      </c>
      <c r="B11129" t="s">
        <v>214</v>
      </c>
      <c r="C11129" t="s">
        <v>6313</v>
      </c>
      <c r="D11129" t="s">
        <v>3970</v>
      </c>
      <c r="E11129" t="s">
        <v>20</v>
      </c>
      <c r="F11129" t="b">
        <v>0</v>
      </c>
      <c r="G11129" t="s">
        <v>1420</v>
      </c>
      <c r="H11129" s="4">
        <v>45810.528333333343</v>
      </c>
      <c r="I11129" t="b">
        <v>1</v>
      </c>
      <c r="J11129" t="b">
        <v>0</v>
      </c>
      <c r="K11129" t="s">
        <v>1420</v>
      </c>
      <c r="L11129" t="s">
        <v>22</v>
      </c>
      <c r="M11129">
        <v>100000</v>
      </c>
      <c r="O11129" t="s">
        <v>12440</v>
      </c>
      <c r="P11129" t="s">
        <v>14535</v>
      </c>
    </row>
    <row r="11130" spans="1:16" x14ac:dyDescent="0.25">
      <c r="A11130" t="s">
        <v>28</v>
      </c>
      <c r="B11130" t="s">
        <v>14536</v>
      </c>
      <c r="C11130" t="s">
        <v>180</v>
      </c>
      <c r="D11130" t="s">
        <v>3973</v>
      </c>
      <c r="E11130" t="s">
        <v>20</v>
      </c>
      <c r="F11130" t="b">
        <v>0</v>
      </c>
      <c r="G11130" t="s">
        <v>41</v>
      </c>
      <c r="H11130" s="4">
        <v>45810.542812500003</v>
      </c>
      <c r="I11130" t="b">
        <v>0</v>
      </c>
      <c r="J11130" t="b">
        <v>1</v>
      </c>
      <c r="K11130" t="s">
        <v>24</v>
      </c>
      <c r="L11130" t="s">
        <v>22</v>
      </c>
      <c r="M11130">
        <v>205000</v>
      </c>
      <c r="O11130" t="s">
        <v>14537</v>
      </c>
      <c r="P11130" t="s">
        <v>893</v>
      </c>
    </row>
    <row r="11131" spans="1:16" x14ac:dyDescent="0.25">
      <c r="A11131" t="s">
        <v>2</v>
      </c>
      <c r="B11131" t="s">
        <v>267</v>
      </c>
      <c r="C11131" t="s">
        <v>969</v>
      </c>
      <c r="D11131" t="s">
        <v>3973</v>
      </c>
      <c r="E11131" t="s">
        <v>20</v>
      </c>
      <c r="F11131" t="b">
        <v>0</v>
      </c>
      <c r="G11131" t="s">
        <v>27</v>
      </c>
      <c r="H11131" s="4">
        <v>45810.543402777781</v>
      </c>
      <c r="I11131" t="b">
        <v>0</v>
      </c>
      <c r="J11131" t="b">
        <v>0</v>
      </c>
      <c r="K11131" t="s">
        <v>24</v>
      </c>
      <c r="L11131" t="s">
        <v>22</v>
      </c>
      <c r="M11131">
        <v>125000</v>
      </c>
      <c r="O11131" t="s">
        <v>14538</v>
      </c>
      <c r="P11131" t="s">
        <v>14539</v>
      </c>
    </row>
    <row r="11132" spans="1:16" x14ac:dyDescent="0.25">
      <c r="A11132" t="s">
        <v>2</v>
      </c>
      <c r="B11132" t="s">
        <v>11938</v>
      </c>
      <c r="C11132" t="s">
        <v>118</v>
      </c>
      <c r="D11132" t="s">
        <v>9677</v>
      </c>
      <c r="E11132" t="s">
        <v>20</v>
      </c>
      <c r="F11132" t="b">
        <v>0</v>
      </c>
      <c r="G11132" t="s">
        <v>30</v>
      </c>
      <c r="H11132" s="4">
        <v>45810.544432870367</v>
      </c>
      <c r="I11132" t="b">
        <v>0</v>
      </c>
      <c r="J11132" t="b">
        <v>1</v>
      </c>
      <c r="K11132" t="s">
        <v>24</v>
      </c>
      <c r="L11132" t="s">
        <v>22</v>
      </c>
      <c r="M11132">
        <v>121900</v>
      </c>
      <c r="O11132" t="s">
        <v>546</v>
      </c>
      <c r="P11132" t="s">
        <v>271</v>
      </c>
    </row>
    <row r="11133" spans="1:16" x14ac:dyDescent="0.25">
      <c r="A11133" t="s">
        <v>89</v>
      </c>
      <c r="B11133" t="s">
        <v>14540</v>
      </c>
      <c r="C11133" t="s">
        <v>39</v>
      </c>
      <c r="D11133" t="s">
        <v>3973</v>
      </c>
      <c r="E11133" t="s">
        <v>20</v>
      </c>
      <c r="F11133" t="b">
        <v>1</v>
      </c>
      <c r="G11133" t="s">
        <v>158</v>
      </c>
      <c r="H11133" s="4">
        <v>45810.545902777783</v>
      </c>
      <c r="I11133" t="b">
        <v>0</v>
      </c>
      <c r="J11133" t="b">
        <v>0</v>
      </c>
      <c r="K11133" t="s">
        <v>158</v>
      </c>
      <c r="L11133" t="s">
        <v>36</v>
      </c>
      <c r="N11133">
        <v>50</v>
      </c>
      <c r="O11133" t="s">
        <v>7413</v>
      </c>
      <c r="P11133" t="s">
        <v>14541</v>
      </c>
    </row>
    <row r="11134" spans="1:16" x14ac:dyDescent="0.25">
      <c r="A11134" t="s">
        <v>1</v>
      </c>
      <c r="B11134" t="s">
        <v>10738</v>
      </c>
      <c r="C11134" t="s">
        <v>434</v>
      </c>
      <c r="D11134" t="s">
        <v>3973</v>
      </c>
      <c r="E11134" t="s">
        <v>20</v>
      </c>
      <c r="F11134" t="b">
        <v>0</v>
      </c>
      <c r="G11134" t="s">
        <v>27</v>
      </c>
      <c r="H11134" s="4">
        <v>45810.583518518521</v>
      </c>
      <c r="I11134" t="b">
        <v>0</v>
      </c>
      <c r="J11134" t="b">
        <v>1</v>
      </c>
      <c r="K11134" t="s">
        <v>24</v>
      </c>
      <c r="L11134" t="s">
        <v>22</v>
      </c>
      <c r="M11134">
        <v>97375</v>
      </c>
      <c r="O11134" t="s">
        <v>444</v>
      </c>
      <c r="P11134" t="s">
        <v>10739</v>
      </c>
    </row>
    <row r="11135" spans="1:16" x14ac:dyDescent="0.25">
      <c r="A11135" t="s">
        <v>25</v>
      </c>
      <c r="B11135" t="s">
        <v>25</v>
      </c>
      <c r="C11135" t="s">
        <v>180</v>
      </c>
      <c r="D11135" t="s">
        <v>3973</v>
      </c>
      <c r="E11135" t="s">
        <v>20</v>
      </c>
      <c r="F11135" t="b">
        <v>0</v>
      </c>
      <c r="G11135" t="s">
        <v>41</v>
      </c>
      <c r="H11135" s="4">
        <v>45810.583599537043</v>
      </c>
      <c r="I11135" t="b">
        <v>1</v>
      </c>
      <c r="J11135" t="b">
        <v>0</v>
      </c>
      <c r="K11135" t="s">
        <v>24</v>
      </c>
      <c r="L11135" t="s">
        <v>36</v>
      </c>
      <c r="N11135">
        <v>55</v>
      </c>
      <c r="O11135" t="s">
        <v>14542</v>
      </c>
      <c r="P11135" t="s">
        <v>753</v>
      </c>
    </row>
    <row r="11136" spans="1:16" x14ac:dyDescent="0.25">
      <c r="A11136" t="s">
        <v>2</v>
      </c>
      <c r="B11136" t="s">
        <v>14543</v>
      </c>
      <c r="C11136" t="s">
        <v>630</v>
      </c>
      <c r="D11136" t="s">
        <v>3828</v>
      </c>
      <c r="E11136" t="s">
        <v>20</v>
      </c>
      <c r="F11136" t="b">
        <v>0</v>
      </c>
      <c r="G11136" t="s">
        <v>27</v>
      </c>
      <c r="H11136" s="4">
        <v>45810.584953703707</v>
      </c>
      <c r="I11136" t="b">
        <v>0</v>
      </c>
      <c r="J11136" t="b">
        <v>1</v>
      </c>
      <c r="K11136" t="s">
        <v>24</v>
      </c>
      <c r="L11136" t="s">
        <v>36</v>
      </c>
      <c r="N11136">
        <v>39.375</v>
      </c>
      <c r="O11136" t="s">
        <v>487</v>
      </c>
      <c r="P11136" t="s">
        <v>3346</v>
      </c>
    </row>
    <row r="11137" spans="1:16" x14ac:dyDescent="0.25">
      <c r="A11137" t="s">
        <v>2</v>
      </c>
      <c r="B11137" t="s">
        <v>2338</v>
      </c>
      <c r="C11137" t="s">
        <v>538</v>
      </c>
      <c r="D11137" t="s">
        <v>3828</v>
      </c>
      <c r="E11137" t="s">
        <v>20</v>
      </c>
      <c r="F11137" t="b">
        <v>0</v>
      </c>
      <c r="G11137" t="s">
        <v>27</v>
      </c>
      <c r="H11137" s="4">
        <v>45810.584988425922</v>
      </c>
      <c r="I11137" t="b">
        <v>0</v>
      </c>
      <c r="J11137" t="b">
        <v>1</v>
      </c>
      <c r="K11137" t="s">
        <v>24</v>
      </c>
      <c r="L11137" t="s">
        <v>22</v>
      </c>
      <c r="M11137">
        <v>128000</v>
      </c>
      <c r="O11137" t="s">
        <v>487</v>
      </c>
      <c r="P11137" t="s">
        <v>14544</v>
      </c>
    </row>
    <row r="11138" spans="1:16" x14ac:dyDescent="0.25">
      <c r="A11138" t="s">
        <v>2</v>
      </c>
      <c r="B11138" t="s">
        <v>2160</v>
      </c>
      <c r="C11138" t="s">
        <v>538</v>
      </c>
      <c r="D11138" t="s">
        <v>3828</v>
      </c>
      <c r="E11138" t="s">
        <v>20</v>
      </c>
      <c r="F11138" t="b">
        <v>0</v>
      </c>
      <c r="G11138" t="s">
        <v>27</v>
      </c>
      <c r="H11138" s="4">
        <v>45810.585011574083</v>
      </c>
      <c r="I11138" t="b">
        <v>0</v>
      </c>
      <c r="J11138" t="b">
        <v>1</v>
      </c>
      <c r="K11138" t="s">
        <v>24</v>
      </c>
      <c r="L11138" t="s">
        <v>22</v>
      </c>
      <c r="M11138">
        <v>153500</v>
      </c>
      <c r="O11138" t="s">
        <v>487</v>
      </c>
      <c r="P11138" t="s">
        <v>14544</v>
      </c>
    </row>
    <row r="11139" spans="1:16" x14ac:dyDescent="0.25">
      <c r="A11139" t="s">
        <v>40</v>
      </c>
      <c r="B11139" t="s">
        <v>9383</v>
      </c>
      <c r="C11139" t="s">
        <v>538</v>
      </c>
      <c r="D11139" t="s">
        <v>3828</v>
      </c>
      <c r="E11139" t="s">
        <v>20</v>
      </c>
      <c r="F11139" t="b">
        <v>0</v>
      </c>
      <c r="G11139" t="s">
        <v>27</v>
      </c>
      <c r="H11139" s="4">
        <v>45810.585023148153</v>
      </c>
      <c r="I11139" t="b">
        <v>0</v>
      </c>
      <c r="J11139" t="b">
        <v>1</v>
      </c>
      <c r="K11139" t="s">
        <v>24</v>
      </c>
      <c r="L11139" t="s">
        <v>22</v>
      </c>
      <c r="M11139">
        <v>163000</v>
      </c>
      <c r="O11139" t="s">
        <v>487</v>
      </c>
      <c r="P11139" t="s">
        <v>9384</v>
      </c>
    </row>
    <row r="11140" spans="1:16" x14ac:dyDescent="0.25">
      <c r="A11140" t="s">
        <v>2</v>
      </c>
      <c r="B11140" t="s">
        <v>9489</v>
      </c>
      <c r="C11140" t="s">
        <v>1151</v>
      </c>
      <c r="D11140" t="s">
        <v>3957</v>
      </c>
      <c r="E11140" t="s">
        <v>20</v>
      </c>
      <c r="F11140" t="b">
        <v>0</v>
      </c>
      <c r="G11140" t="s">
        <v>30</v>
      </c>
      <c r="H11140" s="4">
        <v>45810.586099537039</v>
      </c>
      <c r="I11140" t="b">
        <v>0</v>
      </c>
      <c r="J11140" t="b">
        <v>0</v>
      </c>
      <c r="K11140" t="s">
        <v>24</v>
      </c>
      <c r="L11140" t="s">
        <v>36</v>
      </c>
      <c r="N11140">
        <v>34.334999084472663</v>
      </c>
      <c r="O11140" t="s">
        <v>8553</v>
      </c>
      <c r="P11140" t="s">
        <v>9490</v>
      </c>
    </row>
    <row r="11141" spans="1:16" x14ac:dyDescent="0.25">
      <c r="A11141" t="s">
        <v>2</v>
      </c>
      <c r="B11141" t="s">
        <v>2604</v>
      </c>
      <c r="C11141" t="s">
        <v>3232</v>
      </c>
      <c r="D11141" t="s">
        <v>3973</v>
      </c>
      <c r="E11141" t="s">
        <v>51</v>
      </c>
      <c r="F11141" t="b">
        <v>0</v>
      </c>
      <c r="G11141" t="s">
        <v>30</v>
      </c>
      <c r="H11141" s="4">
        <v>45810.628020833326</v>
      </c>
      <c r="I11141" t="b">
        <v>0</v>
      </c>
      <c r="J11141" t="b">
        <v>0</v>
      </c>
      <c r="K11141" t="s">
        <v>24</v>
      </c>
      <c r="L11141" t="s">
        <v>36</v>
      </c>
      <c r="N11141">
        <v>38.674999237060547</v>
      </c>
      <c r="O11141" t="s">
        <v>1168</v>
      </c>
      <c r="P11141" t="s">
        <v>14545</v>
      </c>
    </row>
    <row r="11142" spans="1:16" x14ac:dyDescent="0.25">
      <c r="A11142" t="s">
        <v>0</v>
      </c>
      <c r="B11142" t="s">
        <v>250</v>
      </c>
      <c r="C11142" t="s">
        <v>2084</v>
      </c>
      <c r="D11142" t="s">
        <v>3828</v>
      </c>
      <c r="E11142" t="s">
        <v>20</v>
      </c>
      <c r="F11142" t="b">
        <v>0</v>
      </c>
      <c r="G11142" t="s">
        <v>27</v>
      </c>
      <c r="H11142" s="4">
        <v>45810.66673611111</v>
      </c>
      <c r="I11142" t="b">
        <v>0</v>
      </c>
      <c r="J11142" t="b">
        <v>1</v>
      </c>
      <c r="K11142" t="s">
        <v>24</v>
      </c>
      <c r="L11142" t="s">
        <v>22</v>
      </c>
      <c r="M11142">
        <v>95000</v>
      </c>
      <c r="O11142" t="s">
        <v>14546</v>
      </c>
      <c r="P11142" t="s">
        <v>14547</v>
      </c>
    </row>
    <row r="11143" spans="1:16" x14ac:dyDescent="0.25">
      <c r="A11143" t="s">
        <v>0</v>
      </c>
      <c r="B11143" t="s">
        <v>2463</v>
      </c>
      <c r="C11143" t="s">
        <v>140</v>
      </c>
      <c r="D11143" t="s">
        <v>3973</v>
      </c>
      <c r="E11143" t="s">
        <v>20</v>
      </c>
      <c r="F11143" t="b">
        <v>0</v>
      </c>
      <c r="G11143" t="s">
        <v>35</v>
      </c>
      <c r="H11143" s="4">
        <v>45810.667175925933</v>
      </c>
      <c r="I11143" t="b">
        <v>0</v>
      </c>
      <c r="J11143" t="b">
        <v>1</v>
      </c>
      <c r="K11143" t="s">
        <v>24</v>
      </c>
      <c r="L11143" t="s">
        <v>36</v>
      </c>
      <c r="N11143">
        <v>62.5</v>
      </c>
      <c r="O11143" t="s">
        <v>719</v>
      </c>
      <c r="P11143" t="s">
        <v>14548</v>
      </c>
    </row>
    <row r="11144" spans="1:16" x14ac:dyDescent="0.25">
      <c r="A11144" t="s">
        <v>2</v>
      </c>
      <c r="B11144" t="s">
        <v>2559</v>
      </c>
      <c r="C11144" t="s">
        <v>203</v>
      </c>
      <c r="D11144" t="s">
        <v>3973</v>
      </c>
      <c r="E11144" t="s">
        <v>51</v>
      </c>
      <c r="F11144" t="b">
        <v>0</v>
      </c>
      <c r="G11144" t="s">
        <v>52</v>
      </c>
      <c r="H11144" s="4">
        <v>45810.66982638889</v>
      </c>
      <c r="I11144" t="b">
        <v>0</v>
      </c>
      <c r="J11144" t="b">
        <v>0</v>
      </c>
      <c r="K11144" t="s">
        <v>24</v>
      </c>
      <c r="L11144" t="s">
        <v>36</v>
      </c>
      <c r="N11144">
        <v>85</v>
      </c>
      <c r="O11144" t="s">
        <v>1137</v>
      </c>
      <c r="P11144" t="s">
        <v>14549</v>
      </c>
    </row>
    <row r="11145" spans="1:16" x14ac:dyDescent="0.25">
      <c r="A11145" t="s">
        <v>0</v>
      </c>
      <c r="B11145" t="s">
        <v>14550</v>
      </c>
      <c r="C11145" t="s">
        <v>120</v>
      </c>
      <c r="D11145" t="s">
        <v>3973</v>
      </c>
      <c r="E11145" t="s">
        <v>51</v>
      </c>
      <c r="F11145" t="b">
        <v>0</v>
      </c>
      <c r="G11145" t="s">
        <v>35</v>
      </c>
      <c r="H11145" s="4">
        <v>45810.708715277768</v>
      </c>
      <c r="I11145" t="b">
        <v>0</v>
      </c>
      <c r="J11145" t="b">
        <v>0</v>
      </c>
      <c r="K11145" t="s">
        <v>24</v>
      </c>
      <c r="L11145" t="s">
        <v>36</v>
      </c>
      <c r="N11145">
        <v>65</v>
      </c>
      <c r="O11145" t="s">
        <v>74</v>
      </c>
      <c r="P11145" t="s">
        <v>3774</v>
      </c>
    </row>
    <row r="11146" spans="1:16" x14ac:dyDescent="0.25">
      <c r="A11146" t="s">
        <v>25</v>
      </c>
      <c r="B11146" t="s">
        <v>12011</v>
      </c>
      <c r="C11146" t="s">
        <v>203</v>
      </c>
      <c r="D11146" t="s">
        <v>3973</v>
      </c>
      <c r="E11146" t="s">
        <v>20</v>
      </c>
      <c r="F11146" t="b">
        <v>0</v>
      </c>
      <c r="G11146" t="s">
        <v>23</v>
      </c>
      <c r="H11146" s="4">
        <v>45810.727685185193</v>
      </c>
      <c r="I11146" t="b">
        <v>0</v>
      </c>
      <c r="J11146" t="b">
        <v>1</v>
      </c>
      <c r="K11146" t="s">
        <v>24</v>
      </c>
      <c r="L11146" t="s">
        <v>22</v>
      </c>
      <c r="M11146">
        <v>95000</v>
      </c>
      <c r="O11146" t="s">
        <v>12012</v>
      </c>
      <c r="P11146" t="s">
        <v>2804</v>
      </c>
    </row>
    <row r="11147" spans="1:16" x14ac:dyDescent="0.25">
      <c r="A11147" t="s">
        <v>0</v>
      </c>
      <c r="B11147" t="s">
        <v>14551</v>
      </c>
      <c r="C11147" t="s">
        <v>82</v>
      </c>
      <c r="D11147" t="s">
        <v>3973</v>
      </c>
      <c r="E11147" t="s">
        <v>20</v>
      </c>
      <c r="F11147" t="b">
        <v>0</v>
      </c>
      <c r="G11147" t="s">
        <v>27</v>
      </c>
      <c r="H11147" s="4">
        <v>45810.750069444453</v>
      </c>
      <c r="I11147" t="b">
        <v>0</v>
      </c>
      <c r="J11147" t="b">
        <v>0</v>
      </c>
      <c r="K11147" t="s">
        <v>24</v>
      </c>
      <c r="L11147" t="s">
        <v>36</v>
      </c>
      <c r="N11147">
        <v>67.5</v>
      </c>
      <c r="O11147" t="s">
        <v>4344</v>
      </c>
      <c r="P11147" t="s">
        <v>1537</v>
      </c>
    </row>
    <row r="11148" spans="1:16" x14ac:dyDescent="0.25">
      <c r="A11148" t="s">
        <v>0</v>
      </c>
      <c r="B11148" t="s">
        <v>14552</v>
      </c>
      <c r="C11148" t="s">
        <v>180</v>
      </c>
      <c r="D11148" t="s">
        <v>3828</v>
      </c>
      <c r="E11148" t="s">
        <v>20</v>
      </c>
      <c r="F11148" t="b">
        <v>0</v>
      </c>
      <c r="G11148" t="s">
        <v>41</v>
      </c>
      <c r="H11148" s="4">
        <v>45810.7502662037</v>
      </c>
      <c r="I11148" t="b">
        <v>0</v>
      </c>
      <c r="J11148" t="b">
        <v>0</v>
      </c>
      <c r="K11148" t="s">
        <v>24</v>
      </c>
      <c r="L11148" t="s">
        <v>36</v>
      </c>
      <c r="N11148">
        <v>31.5</v>
      </c>
      <c r="O11148" t="s">
        <v>14553</v>
      </c>
      <c r="P11148" t="s">
        <v>14554</v>
      </c>
    </row>
    <row r="11149" spans="1:16" x14ac:dyDescent="0.25">
      <c r="A11149" t="s">
        <v>0</v>
      </c>
      <c r="B11149" t="s">
        <v>14555</v>
      </c>
      <c r="C11149" t="s">
        <v>842</v>
      </c>
      <c r="D11149" t="s">
        <v>3973</v>
      </c>
      <c r="E11149" t="s">
        <v>20</v>
      </c>
      <c r="F11149" t="b">
        <v>0</v>
      </c>
      <c r="G11149" t="s">
        <v>30</v>
      </c>
      <c r="H11149" s="4">
        <v>45810.750567129631</v>
      </c>
      <c r="I11149" t="b">
        <v>0</v>
      </c>
      <c r="J11149" t="b">
        <v>1</v>
      </c>
      <c r="K11149" t="s">
        <v>24</v>
      </c>
      <c r="L11149" t="s">
        <v>22</v>
      </c>
      <c r="M11149">
        <v>90480</v>
      </c>
      <c r="O11149" t="s">
        <v>5528</v>
      </c>
    </row>
    <row r="11150" spans="1:16" x14ac:dyDescent="0.25">
      <c r="A11150" t="s">
        <v>0</v>
      </c>
      <c r="B11150" t="s">
        <v>0</v>
      </c>
      <c r="C11150" t="s">
        <v>14369</v>
      </c>
      <c r="D11150" t="s">
        <v>2208</v>
      </c>
      <c r="E11150" t="s">
        <v>20</v>
      </c>
      <c r="F11150" t="b">
        <v>0</v>
      </c>
      <c r="G11150" t="s">
        <v>30</v>
      </c>
      <c r="H11150" s="4">
        <v>45810.750601851847</v>
      </c>
      <c r="I11150" t="b">
        <v>1</v>
      </c>
      <c r="J11150" t="b">
        <v>0</v>
      </c>
      <c r="K11150" t="s">
        <v>24</v>
      </c>
      <c r="L11150" t="s">
        <v>22</v>
      </c>
      <c r="M11150">
        <v>52500</v>
      </c>
      <c r="O11150" t="s">
        <v>14370</v>
      </c>
      <c r="P11150" t="s">
        <v>1329</v>
      </c>
    </row>
    <row r="11151" spans="1:16" x14ac:dyDescent="0.25">
      <c r="A11151" t="s">
        <v>139</v>
      </c>
      <c r="B11151" t="s">
        <v>277</v>
      </c>
      <c r="C11151" t="s">
        <v>14556</v>
      </c>
      <c r="D11151" t="s">
        <v>3973</v>
      </c>
      <c r="E11151" t="s">
        <v>20</v>
      </c>
      <c r="F11151" t="b">
        <v>0</v>
      </c>
      <c r="G11151" t="s">
        <v>30</v>
      </c>
      <c r="H11151" s="4">
        <v>45810.750636574077</v>
      </c>
      <c r="I11151" t="b">
        <v>0</v>
      </c>
      <c r="J11151" t="b">
        <v>1</v>
      </c>
      <c r="K11151" t="s">
        <v>24</v>
      </c>
      <c r="L11151" t="s">
        <v>22</v>
      </c>
      <c r="M11151">
        <v>80000</v>
      </c>
      <c r="O11151" t="s">
        <v>14557</v>
      </c>
      <c r="P11151" t="s">
        <v>1904</v>
      </c>
    </row>
    <row r="11152" spans="1:16" x14ac:dyDescent="0.25">
      <c r="A11152" t="s">
        <v>89</v>
      </c>
      <c r="B11152" t="s">
        <v>2547</v>
      </c>
      <c r="C11152" t="s">
        <v>24</v>
      </c>
      <c r="D11152" t="s">
        <v>3973</v>
      </c>
      <c r="E11152" t="s">
        <v>51</v>
      </c>
      <c r="F11152" t="b">
        <v>0</v>
      </c>
      <c r="G11152" t="s">
        <v>27</v>
      </c>
      <c r="H11152" s="4">
        <v>45810.751562500001</v>
      </c>
      <c r="I11152" t="b">
        <v>0</v>
      </c>
      <c r="J11152" t="b">
        <v>0</v>
      </c>
      <c r="K11152" t="s">
        <v>24</v>
      </c>
      <c r="L11152" t="s">
        <v>36</v>
      </c>
      <c r="N11152">
        <v>53</v>
      </c>
      <c r="O11152" t="s">
        <v>14558</v>
      </c>
      <c r="P11152" t="s">
        <v>14559</v>
      </c>
    </row>
    <row r="11153" spans="1:16" x14ac:dyDescent="0.25">
      <c r="A11153" t="s">
        <v>139</v>
      </c>
      <c r="B11153" t="s">
        <v>14560</v>
      </c>
      <c r="C11153" t="s">
        <v>293</v>
      </c>
      <c r="D11153" t="s">
        <v>3973</v>
      </c>
      <c r="E11153" t="s">
        <v>51</v>
      </c>
      <c r="F11153" t="b">
        <v>0</v>
      </c>
      <c r="G11153" t="s">
        <v>27</v>
      </c>
      <c r="H11153" s="4">
        <v>45810.751863425918</v>
      </c>
      <c r="I11153" t="b">
        <v>0</v>
      </c>
      <c r="J11153" t="b">
        <v>0</v>
      </c>
      <c r="K11153" t="s">
        <v>24</v>
      </c>
      <c r="L11153" t="s">
        <v>36</v>
      </c>
      <c r="N11153">
        <v>82.5</v>
      </c>
      <c r="O11153" t="s">
        <v>14561</v>
      </c>
      <c r="P11153" t="s">
        <v>14562</v>
      </c>
    </row>
    <row r="11154" spans="1:16" x14ac:dyDescent="0.25">
      <c r="A11154" t="s">
        <v>0</v>
      </c>
      <c r="B11154" t="s">
        <v>14563</v>
      </c>
      <c r="C11154" t="s">
        <v>82</v>
      </c>
      <c r="D11154" t="s">
        <v>3973</v>
      </c>
      <c r="E11154" t="s">
        <v>20</v>
      </c>
      <c r="F11154" t="b">
        <v>0</v>
      </c>
      <c r="G11154" t="s">
        <v>27</v>
      </c>
      <c r="H11154" s="4">
        <v>45810.79173611111</v>
      </c>
      <c r="I11154" t="b">
        <v>0</v>
      </c>
      <c r="J11154" t="b">
        <v>0</v>
      </c>
      <c r="K11154" t="s">
        <v>24</v>
      </c>
      <c r="L11154" t="s">
        <v>22</v>
      </c>
      <c r="M11154">
        <v>62500</v>
      </c>
      <c r="O11154" t="s">
        <v>14564</v>
      </c>
    </row>
    <row r="11155" spans="1:16" x14ac:dyDescent="0.25">
      <c r="A11155" t="s">
        <v>1</v>
      </c>
      <c r="B11155" t="s">
        <v>264</v>
      </c>
      <c r="C11155" t="s">
        <v>304</v>
      </c>
      <c r="D11155" t="s">
        <v>3973</v>
      </c>
      <c r="E11155" t="s">
        <v>20</v>
      </c>
      <c r="F11155" t="b">
        <v>0</v>
      </c>
      <c r="G11155" t="s">
        <v>27</v>
      </c>
      <c r="H11155" s="4">
        <v>45810.792581018519</v>
      </c>
      <c r="I11155" t="b">
        <v>0</v>
      </c>
      <c r="J11155" t="b">
        <v>0</v>
      </c>
      <c r="K11155" t="s">
        <v>24</v>
      </c>
      <c r="L11155" t="s">
        <v>22</v>
      </c>
      <c r="M11155">
        <v>135000</v>
      </c>
      <c r="O11155" t="s">
        <v>12004</v>
      </c>
      <c r="P11155" t="s">
        <v>12005</v>
      </c>
    </row>
    <row r="11156" spans="1:16" x14ac:dyDescent="0.25">
      <c r="A11156" t="s">
        <v>40</v>
      </c>
      <c r="B11156" t="s">
        <v>14565</v>
      </c>
      <c r="C11156" t="s">
        <v>696</v>
      </c>
      <c r="D11156" t="s">
        <v>3973</v>
      </c>
      <c r="E11156" t="s">
        <v>20</v>
      </c>
      <c r="F11156" t="b">
        <v>0</v>
      </c>
      <c r="G11156" t="s">
        <v>41</v>
      </c>
      <c r="H11156" s="4">
        <v>45810.793796296297</v>
      </c>
      <c r="I11156" t="b">
        <v>1</v>
      </c>
      <c r="J11156" t="b">
        <v>1</v>
      </c>
      <c r="K11156" t="s">
        <v>24</v>
      </c>
      <c r="L11156" t="s">
        <v>22</v>
      </c>
      <c r="M11156">
        <v>124900</v>
      </c>
      <c r="O11156" t="s">
        <v>950</v>
      </c>
      <c r="P11156" t="s">
        <v>14566</v>
      </c>
    </row>
    <row r="11157" spans="1:16" x14ac:dyDescent="0.25">
      <c r="A11157" t="s">
        <v>1</v>
      </c>
      <c r="B11157" t="s">
        <v>14567</v>
      </c>
      <c r="C11157" t="s">
        <v>184</v>
      </c>
      <c r="D11157" t="s">
        <v>3973</v>
      </c>
      <c r="E11157" t="s">
        <v>20</v>
      </c>
      <c r="F11157" t="b">
        <v>0</v>
      </c>
      <c r="G11157" t="s">
        <v>30</v>
      </c>
      <c r="H11157" s="4">
        <v>45810.83394675926</v>
      </c>
      <c r="I11157" t="b">
        <v>0</v>
      </c>
      <c r="J11157" t="b">
        <v>0</v>
      </c>
      <c r="K11157" t="s">
        <v>24</v>
      </c>
      <c r="L11157" t="s">
        <v>22</v>
      </c>
      <c r="M11157">
        <v>115918</v>
      </c>
      <c r="O11157" t="s">
        <v>14568</v>
      </c>
      <c r="P11157" t="s">
        <v>14569</v>
      </c>
    </row>
    <row r="11158" spans="1:16" x14ac:dyDescent="0.25">
      <c r="A11158" t="s">
        <v>1</v>
      </c>
      <c r="B11158" t="s">
        <v>1</v>
      </c>
      <c r="C11158" t="s">
        <v>3084</v>
      </c>
      <c r="D11158" t="s">
        <v>3828</v>
      </c>
      <c r="E11158" t="s">
        <v>20</v>
      </c>
      <c r="F11158" t="b">
        <v>0</v>
      </c>
      <c r="G11158" t="s">
        <v>30</v>
      </c>
      <c r="H11158" s="4">
        <v>45810.834618055553</v>
      </c>
      <c r="I11158" t="b">
        <v>0</v>
      </c>
      <c r="J11158" t="b">
        <v>1</v>
      </c>
      <c r="K11158" t="s">
        <v>24</v>
      </c>
      <c r="L11158" t="s">
        <v>22</v>
      </c>
      <c r="M11158">
        <v>104650</v>
      </c>
      <c r="O11158" t="s">
        <v>9048</v>
      </c>
      <c r="P11158" t="s">
        <v>12429</v>
      </c>
    </row>
    <row r="11159" spans="1:16" x14ac:dyDescent="0.25">
      <c r="A11159" t="s">
        <v>2</v>
      </c>
      <c r="B11159" t="s">
        <v>14570</v>
      </c>
      <c r="C11159" t="s">
        <v>2033</v>
      </c>
      <c r="D11159" t="s">
        <v>3600</v>
      </c>
      <c r="E11159" t="s">
        <v>51</v>
      </c>
      <c r="F11159" t="b">
        <v>0</v>
      </c>
      <c r="G11159" t="s">
        <v>27</v>
      </c>
      <c r="H11159" s="4">
        <v>45810.834861111107</v>
      </c>
      <c r="I11159" t="b">
        <v>1</v>
      </c>
      <c r="J11159" t="b">
        <v>0</v>
      </c>
      <c r="K11159" t="s">
        <v>24</v>
      </c>
      <c r="L11159" t="s">
        <v>36</v>
      </c>
      <c r="N11159">
        <v>55</v>
      </c>
      <c r="O11159" t="s">
        <v>14571</v>
      </c>
      <c r="P11159" t="s">
        <v>14572</v>
      </c>
    </row>
    <row r="11160" spans="1:16" x14ac:dyDescent="0.25">
      <c r="A11160" t="s">
        <v>28</v>
      </c>
      <c r="B11160" t="s">
        <v>14573</v>
      </c>
      <c r="C11160" t="s">
        <v>71</v>
      </c>
      <c r="D11160" t="s">
        <v>3973</v>
      </c>
      <c r="E11160" t="s">
        <v>20</v>
      </c>
      <c r="F11160" t="b">
        <v>0</v>
      </c>
      <c r="G11160" t="s">
        <v>27</v>
      </c>
      <c r="H11160" s="4">
        <v>45810.835023148153</v>
      </c>
      <c r="I11160" t="b">
        <v>0</v>
      </c>
      <c r="J11160" t="b">
        <v>1</v>
      </c>
      <c r="K11160" t="s">
        <v>24</v>
      </c>
      <c r="L11160" t="s">
        <v>22</v>
      </c>
      <c r="M11160">
        <v>176500</v>
      </c>
      <c r="O11160" t="s">
        <v>4535</v>
      </c>
      <c r="P11160" t="s">
        <v>201</v>
      </c>
    </row>
    <row r="11161" spans="1:16" x14ac:dyDescent="0.25">
      <c r="A11161" t="s">
        <v>2</v>
      </c>
      <c r="B11161" t="s">
        <v>14574</v>
      </c>
      <c r="C11161" t="s">
        <v>172</v>
      </c>
      <c r="D11161" t="s">
        <v>3973</v>
      </c>
      <c r="E11161" t="s">
        <v>20</v>
      </c>
      <c r="F11161" t="b">
        <v>0</v>
      </c>
      <c r="G11161" t="s">
        <v>27</v>
      </c>
      <c r="H11161" s="4">
        <v>45810.835104166668</v>
      </c>
      <c r="I11161" t="b">
        <v>0</v>
      </c>
      <c r="J11161" t="b">
        <v>0</v>
      </c>
      <c r="K11161" t="s">
        <v>24</v>
      </c>
      <c r="L11161" t="s">
        <v>22</v>
      </c>
      <c r="M11161">
        <v>110000</v>
      </c>
      <c r="O11161" t="s">
        <v>14575</v>
      </c>
      <c r="P11161" t="s">
        <v>14576</v>
      </c>
    </row>
    <row r="11162" spans="1:16" x14ac:dyDescent="0.25">
      <c r="A11162" t="s">
        <v>2</v>
      </c>
      <c r="B11162" t="s">
        <v>14577</v>
      </c>
      <c r="C11162" t="s">
        <v>788</v>
      </c>
      <c r="D11162" t="s">
        <v>3973</v>
      </c>
      <c r="E11162" t="s">
        <v>20</v>
      </c>
      <c r="F11162" t="b">
        <v>0</v>
      </c>
      <c r="G11162" t="s">
        <v>30</v>
      </c>
      <c r="H11162" s="4">
        <v>45810.836273148147</v>
      </c>
      <c r="I11162" t="b">
        <v>0</v>
      </c>
      <c r="J11162" t="b">
        <v>1</v>
      </c>
      <c r="K11162" t="s">
        <v>24</v>
      </c>
      <c r="L11162" t="s">
        <v>22</v>
      </c>
      <c r="M11162">
        <v>154000</v>
      </c>
      <c r="O11162" t="s">
        <v>3121</v>
      </c>
      <c r="P11162" t="s">
        <v>9607</v>
      </c>
    </row>
    <row r="11163" spans="1:16" x14ac:dyDescent="0.25">
      <c r="A11163" t="s">
        <v>0</v>
      </c>
      <c r="B11163" t="s">
        <v>2253</v>
      </c>
      <c r="C11163" t="s">
        <v>192</v>
      </c>
      <c r="D11163" t="s">
        <v>3828</v>
      </c>
      <c r="E11163" t="s">
        <v>20</v>
      </c>
      <c r="F11163" t="b">
        <v>0</v>
      </c>
      <c r="G11163" t="s">
        <v>52</v>
      </c>
      <c r="H11163" s="4">
        <v>45810.87572916667</v>
      </c>
      <c r="I11163" t="b">
        <v>0</v>
      </c>
      <c r="J11163" t="b">
        <v>1</v>
      </c>
      <c r="K11163" t="s">
        <v>24</v>
      </c>
      <c r="L11163" t="s">
        <v>22</v>
      </c>
      <c r="M11163">
        <v>91750</v>
      </c>
      <c r="O11163" t="s">
        <v>2917</v>
      </c>
      <c r="P11163" t="s">
        <v>596</v>
      </c>
    </row>
    <row r="11164" spans="1:16" x14ac:dyDescent="0.25">
      <c r="A11164" t="s">
        <v>1</v>
      </c>
      <c r="B11164" t="s">
        <v>14578</v>
      </c>
      <c r="C11164" t="s">
        <v>180</v>
      </c>
      <c r="D11164" t="s">
        <v>3973</v>
      </c>
      <c r="E11164" t="s">
        <v>631</v>
      </c>
      <c r="F11164" t="b">
        <v>0</v>
      </c>
      <c r="G11164" t="s">
        <v>41</v>
      </c>
      <c r="H11164" s="4">
        <v>45810.87604166667</v>
      </c>
      <c r="I11164" t="b">
        <v>0</v>
      </c>
      <c r="J11164" t="b">
        <v>0</v>
      </c>
      <c r="K11164" t="s">
        <v>24</v>
      </c>
      <c r="L11164" t="s">
        <v>36</v>
      </c>
      <c r="N11164">
        <v>22.5</v>
      </c>
      <c r="O11164" t="s">
        <v>14579</v>
      </c>
      <c r="P11164" t="s">
        <v>149</v>
      </c>
    </row>
    <row r="11165" spans="1:16" x14ac:dyDescent="0.25">
      <c r="A11165" t="s">
        <v>2</v>
      </c>
      <c r="B11165" t="s">
        <v>14580</v>
      </c>
      <c r="C11165" t="s">
        <v>167</v>
      </c>
      <c r="D11165" t="s">
        <v>3828</v>
      </c>
      <c r="E11165" t="s">
        <v>51</v>
      </c>
      <c r="F11165" t="b">
        <v>0</v>
      </c>
      <c r="G11165" t="s">
        <v>27</v>
      </c>
      <c r="H11165" s="4">
        <v>45810.918229166673</v>
      </c>
      <c r="I11165" t="b">
        <v>0</v>
      </c>
      <c r="J11165" t="b">
        <v>1</v>
      </c>
      <c r="K11165" t="s">
        <v>24</v>
      </c>
      <c r="L11165" t="s">
        <v>36</v>
      </c>
      <c r="N11165">
        <v>43.5</v>
      </c>
      <c r="O11165" t="s">
        <v>3101</v>
      </c>
      <c r="P11165" t="s">
        <v>14581</v>
      </c>
    </row>
    <row r="11166" spans="1:16" x14ac:dyDescent="0.25">
      <c r="A11166" t="s">
        <v>40</v>
      </c>
      <c r="B11166" t="s">
        <v>14582</v>
      </c>
      <c r="C11166" t="s">
        <v>1050</v>
      </c>
      <c r="D11166" t="s">
        <v>3973</v>
      </c>
      <c r="E11166" t="s">
        <v>20</v>
      </c>
      <c r="F11166" t="b">
        <v>0</v>
      </c>
      <c r="G11166" t="s">
        <v>27</v>
      </c>
      <c r="H11166" s="4">
        <v>45810.918252314812</v>
      </c>
      <c r="I11166" t="b">
        <v>0</v>
      </c>
      <c r="J11166" t="b">
        <v>0</v>
      </c>
      <c r="K11166" t="s">
        <v>24</v>
      </c>
      <c r="L11166" t="s">
        <v>22</v>
      </c>
      <c r="M11166">
        <v>115500</v>
      </c>
      <c r="O11166" t="s">
        <v>14583</v>
      </c>
      <c r="P11166" t="s">
        <v>14584</v>
      </c>
    </row>
    <row r="11167" spans="1:16" x14ac:dyDescent="0.25">
      <c r="A11167" t="s">
        <v>2</v>
      </c>
      <c r="B11167" t="s">
        <v>14585</v>
      </c>
      <c r="C11167" t="s">
        <v>2235</v>
      </c>
      <c r="D11167" t="s">
        <v>2208</v>
      </c>
      <c r="E11167" t="s">
        <v>20</v>
      </c>
      <c r="F11167" t="b">
        <v>0</v>
      </c>
      <c r="G11167" t="s">
        <v>41</v>
      </c>
      <c r="H11167" s="4">
        <v>45810.918611111112</v>
      </c>
      <c r="I11167" t="b">
        <v>0</v>
      </c>
      <c r="J11167" t="b">
        <v>1</v>
      </c>
      <c r="K11167" t="s">
        <v>24</v>
      </c>
      <c r="L11167" t="s">
        <v>22</v>
      </c>
      <c r="M11167">
        <v>115000</v>
      </c>
      <c r="O11167" t="s">
        <v>14586</v>
      </c>
      <c r="P11167" t="s">
        <v>14587</v>
      </c>
    </row>
    <row r="11168" spans="1:16" x14ac:dyDescent="0.25">
      <c r="A11168" t="s">
        <v>0</v>
      </c>
      <c r="B11168" t="s">
        <v>14588</v>
      </c>
      <c r="C11168" t="s">
        <v>82</v>
      </c>
      <c r="D11168" t="s">
        <v>3973</v>
      </c>
      <c r="E11168" t="s">
        <v>20</v>
      </c>
      <c r="F11168" t="b">
        <v>0</v>
      </c>
      <c r="G11168" t="s">
        <v>27</v>
      </c>
      <c r="H11168" s="4">
        <v>45810.958402777767</v>
      </c>
      <c r="I11168" t="b">
        <v>0</v>
      </c>
      <c r="J11168" t="b">
        <v>1</v>
      </c>
      <c r="K11168" t="s">
        <v>24</v>
      </c>
      <c r="L11168" t="s">
        <v>22</v>
      </c>
      <c r="M11168">
        <v>140000</v>
      </c>
      <c r="O11168" t="s">
        <v>14589</v>
      </c>
      <c r="P11168" t="s">
        <v>14590</v>
      </c>
    </row>
    <row r="11169" spans="1:16" x14ac:dyDescent="0.25">
      <c r="A11169" t="s">
        <v>1</v>
      </c>
      <c r="B11169" t="s">
        <v>974</v>
      </c>
      <c r="C11169" t="s">
        <v>292</v>
      </c>
      <c r="D11169" t="s">
        <v>3973</v>
      </c>
      <c r="E11169" t="s">
        <v>20</v>
      </c>
      <c r="F11169" t="b">
        <v>0</v>
      </c>
      <c r="G11169" t="s">
        <v>30</v>
      </c>
      <c r="H11169" s="4">
        <v>45810.958935185183</v>
      </c>
      <c r="I11169" t="b">
        <v>0</v>
      </c>
      <c r="J11169" t="b">
        <v>1</v>
      </c>
      <c r="K11169" t="s">
        <v>24</v>
      </c>
      <c r="L11169" t="s">
        <v>22</v>
      </c>
      <c r="M11169">
        <v>110000</v>
      </c>
      <c r="O11169" t="s">
        <v>3493</v>
      </c>
      <c r="P11169" t="s">
        <v>14591</v>
      </c>
    </row>
    <row r="11170" spans="1:16" x14ac:dyDescent="0.25">
      <c r="A11170" t="s">
        <v>1</v>
      </c>
      <c r="B11170" t="s">
        <v>3178</v>
      </c>
      <c r="C11170" t="s">
        <v>2234</v>
      </c>
      <c r="D11170" t="s">
        <v>3973</v>
      </c>
      <c r="E11170" t="s">
        <v>20</v>
      </c>
      <c r="F11170" t="b">
        <v>0</v>
      </c>
      <c r="G11170" t="s">
        <v>30</v>
      </c>
      <c r="H11170" s="4">
        <v>45811.000590277778</v>
      </c>
      <c r="I11170" t="b">
        <v>0</v>
      </c>
      <c r="J11170" t="b">
        <v>0</v>
      </c>
      <c r="K11170" t="s">
        <v>24</v>
      </c>
      <c r="L11170" t="s">
        <v>22</v>
      </c>
      <c r="M11170">
        <v>122659</v>
      </c>
      <c r="O11170" t="s">
        <v>14568</v>
      </c>
      <c r="P11170" t="s">
        <v>1314</v>
      </c>
    </row>
    <row r="11171" spans="1:16" x14ac:dyDescent="0.25">
      <c r="A11171" t="s">
        <v>19</v>
      </c>
      <c r="B11171" t="s">
        <v>14592</v>
      </c>
      <c r="C11171" t="s">
        <v>13993</v>
      </c>
      <c r="D11171" t="s">
        <v>4014</v>
      </c>
      <c r="E11171" t="s">
        <v>20</v>
      </c>
      <c r="F11171" t="b">
        <v>0</v>
      </c>
      <c r="G11171" t="s">
        <v>27</v>
      </c>
      <c r="H11171" s="4">
        <v>45811.000902777778</v>
      </c>
      <c r="I11171" t="b">
        <v>0</v>
      </c>
      <c r="J11171" t="b">
        <v>1</v>
      </c>
      <c r="K11171" t="s">
        <v>24</v>
      </c>
      <c r="L11171" t="s">
        <v>22</v>
      </c>
      <c r="M11171">
        <v>160000</v>
      </c>
      <c r="O11171" t="s">
        <v>12142</v>
      </c>
      <c r="P11171" t="s">
        <v>14593</v>
      </c>
    </row>
    <row r="11172" spans="1:16" x14ac:dyDescent="0.25">
      <c r="A11172" t="s">
        <v>40</v>
      </c>
      <c r="B11172" t="s">
        <v>6694</v>
      </c>
      <c r="C11172" t="s">
        <v>14594</v>
      </c>
      <c r="D11172" t="s">
        <v>5535</v>
      </c>
      <c r="E11172" t="s">
        <v>20</v>
      </c>
      <c r="F11172" t="b">
        <v>0</v>
      </c>
      <c r="G11172" t="s">
        <v>27</v>
      </c>
      <c r="H11172" s="4">
        <v>45811.001527777778</v>
      </c>
      <c r="I11172" t="b">
        <v>0</v>
      </c>
      <c r="J11172" t="b">
        <v>1</v>
      </c>
      <c r="K11172" t="s">
        <v>24</v>
      </c>
      <c r="L11172" t="s">
        <v>22</v>
      </c>
      <c r="M11172">
        <v>88582</v>
      </c>
      <c r="O11172" t="s">
        <v>6695</v>
      </c>
      <c r="P11172" t="s">
        <v>14595</v>
      </c>
    </row>
    <row r="11173" spans="1:16" x14ac:dyDescent="0.25">
      <c r="A11173" t="s">
        <v>2</v>
      </c>
      <c r="B11173" t="s">
        <v>7410</v>
      </c>
      <c r="C11173" t="s">
        <v>622</v>
      </c>
      <c r="D11173" t="s">
        <v>3973</v>
      </c>
      <c r="E11173" t="s">
        <v>20</v>
      </c>
      <c r="F11173" t="b">
        <v>0</v>
      </c>
      <c r="G11173" t="s">
        <v>52</v>
      </c>
      <c r="H11173" s="4">
        <v>45811.003298611111</v>
      </c>
      <c r="I11173" t="b">
        <v>0</v>
      </c>
      <c r="J11173" t="b">
        <v>1</v>
      </c>
      <c r="K11173" t="s">
        <v>24</v>
      </c>
      <c r="L11173" t="s">
        <v>22</v>
      </c>
      <c r="M11173">
        <v>115000</v>
      </c>
      <c r="O11173" t="s">
        <v>954</v>
      </c>
      <c r="P11173" t="s">
        <v>7411</v>
      </c>
    </row>
    <row r="11174" spans="1:16" x14ac:dyDescent="0.25">
      <c r="A11174" t="s">
        <v>89</v>
      </c>
      <c r="B11174" t="s">
        <v>14596</v>
      </c>
      <c r="C11174" t="s">
        <v>540</v>
      </c>
      <c r="D11174" t="s">
        <v>3828</v>
      </c>
      <c r="E11174" t="s">
        <v>20</v>
      </c>
      <c r="F11174" t="b">
        <v>0</v>
      </c>
      <c r="G11174" t="s">
        <v>52</v>
      </c>
      <c r="H11174" s="4">
        <v>45811.044907407413</v>
      </c>
      <c r="I11174" t="b">
        <v>0</v>
      </c>
      <c r="J11174" t="b">
        <v>1</v>
      </c>
      <c r="K11174" t="s">
        <v>24</v>
      </c>
      <c r="L11174" t="s">
        <v>22</v>
      </c>
      <c r="M11174">
        <v>130000</v>
      </c>
      <c r="O11174" t="s">
        <v>14597</v>
      </c>
      <c r="P11174" t="s">
        <v>14598</v>
      </c>
    </row>
    <row r="11175" spans="1:16" x14ac:dyDescent="0.25">
      <c r="A11175" t="s">
        <v>0</v>
      </c>
      <c r="B11175" t="s">
        <v>14352</v>
      </c>
      <c r="C11175" t="s">
        <v>82</v>
      </c>
      <c r="D11175" t="s">
        <v>3957</v>
      </c>
      <c r="E11175" t="s">
        <v>20</v>
      </c>
      <c r="F11175" t="b">
        <v>0</v>
      </c>
      <c r="G11175" t="s">
        <v>27</v>
      </c>
      <c r="H11175" s="4">
        <v>45811.083460648151</v>
      </c>
      <c r="I11175" t="b">
        <v>0</v>
      </c>
      <c r="J11175" t="b">
        <v>1</v>
      </c>
      <c r="K11175" t="s">
        <v>24</v>
      </c>
      <c r="L11175" t="s">
        <v>36</v>
      </c>
      <c r="N11175">
        <v>27.979999542236332</v>
      </c>
      <c r="O11175" t="s">
        <v>3914</v>
      </c>
      <c r="P11175" t="s">
        <v>10044</v>
      </c>
    </row>
    <row r="11176" spans="1:16" x14ac:dyDescent="0.25">
      <c r="A11176" t="s">
        <v>2</v>
      </c>
      <c r="B11176" t="s">
        <v>14599</v>
      </c>
      <c r="C11176" t="s">
        <v>985</v>
      </c>
      <c r="D11176" t="s">
        <v>3973</v>
      </c>
      <c r="E11176" t="s">
        <v>20</v>
      </c>
      <c r="F11176" t="b">
        <v>0</v>
      </c>
      <c r="G11176" t="s">
        <v>27</v>
      </c>
      <c r="H11176" s="4">
        <v>45811.209270833337</v>
      </c>
      <c r="I11176" t="b">
        <v>0</v>
      </c>
      <c r="J11176" t="b">
        <v>1</v>
      </c>
      <c r="K11176" t="s">
        <v>24</v>
      </c>
      <c r="L11176" t="s">
        <v>22</v>
      </c>
      <c r="M11176">
        <v>106000</v>
      </c>
      <c r="O11176" t="s">
        <v>14600</v>
      </c>
      <c r="P11176" t="s">
        <v>14601</v>
      </c>
    </row>
    <row r="11177" spans="1:16" x14ac:dyDescent="0.25">
      <c r="A11177" t="s">
        <v>25</v>
      </c>
      <c r="B11177" t="s">
        <v>14602</v>
      </c>
      <c r="C11177" t="s">
        <v>82</v>
      </c>
      <c r="D11177" t="s">
        <v>3828</v>
      </c>
      <c r="E11177" t="s">
        <v>20</v>
      </c>
      <c r="F11177" t="b">
        <v>0</v>
      </c>
      <c r="G11177" t="s">
        <v>27</v>
      </c>
      <c r="H11177" s="4">
        <v>45811.250115740739</v>
      </c>
      <c r="I11177" t="b">
        <v>0</v>
      </c>
      <c r="J11177" t="b">
        <v>0</v>
      </c>
      <c r="K11177" t="s">
        <v>24</v>
      </c>
      <c r="L11177" t="s">
        <v>22</v>
      </c>
      <c r="M11177">
        <v>117500</v>
      </c>
      <c r="O11177" t="s">
        <v>14603</v>
      </c>
      <c r="P11177" t="s">
        <v>14604</v>
      </c>
    </row>
    <row r="11178" spans="1:16" x14ac:dyDescent="0.25">
      <c r="A11178" t="s">
        <v>19</v>
      </c>
      <c r="B11178" t="s">
        <v>1190</v>
      </c>
      <c r="C11178" t="s">
        <v>316</v>
      </c>
      <c r="D11178" t="s">
        <v>9677</v>
      </c>
      <c r="E11178" t="s">
        <v>20</v>
      </c>
      <c r="F11178" t="b">
        <v>0</v>
      </c>
      <c r="G11178" t="s">
        <v>35</v>
      </c>
      <c r="H11178" s="4">
        <v>45811.251354166663</v>
      </c>
      <c r="I11178" t="b">
        <v>0</v>
      </c>
      <c r="J11178" t="b">
        <v>1</v>
      </c>
      <c r="K11178" t="s">
        <v>24</v>
      </c>
      <c r="L11178" t="s">
        <v>22</v>
      </c>
      <c r="M11178">
        <v>208625</v>
      </c>
      <c r="O11178" t="s">
        <v>759</v>
      </c>
      <c r="P11178" t="s">
        <v>14605</v>
      </c>
    </row>
    <row r="11179" spans="1:16" x14ac:dyDescent="0.25">
      <c r="A11179" t="s">
        <v>1</v>
      </c>
      <c r="B11179" t="s">
        <v>974</v>
      </c>
      <c r="C11179" t="s">
        <v>39</v>
      </c>
      <c r="D11179" t="s">
        <v>3828</v>
      </c>
      <c r="E11179" t="s">
        <v>20</v>
      </c>
      <c r="F11179" t="b">
        <v>1</v>
      </c>
      <c r="G11179" t="s">
        <v>52</v>
      </c>
      <c r="H11179" s="4">
        <v>45811.251585648148</v>
      </c>
      <c r="I11179" t="b">
        <v>0</v>
      </c>
      <c r="J11179" t="b">
        <v>1</v>
      </c>
      <c r="K11179" t="s">
        <v>24</v>
      </c>
      <c r="L11179" t="s">
        <v>22</v>
      </c>
      <c r="M11179">
        <v>171000</v>
      </c>
      <c r="O11179" t="s">
        <v>6504</v>
      </c>
      <c r="P11179" t="s">
        <v>14149</v>
      </c>
    </row>
    <row r="11180" spans="1:16" x14ac:dyDescent="0.25">
      <c r="A11180" t="s">
        <v>2</v>
      </c>
      <c r="B11180" t="s">
        <v>14606</v>
      </c>
      <c r="C11180" t="s">
        <v>4208</v>
      </c>
      <c r="D11180" t="s">
        <v>3828</v>
      </c>
      <c r="E11180" t="s">
        <v>219</v>
      </c>
      <c r="F11180" t="b">
        <v>0</v>
      </c>
      <c r="G11180" t="s">
        <v>1247</v>
      </c>
      <c r="H11180" s="4">
        <v>45811.264930555553</v>
      </c>
      <c r="I11180" t="b">
        <v>0</v>
      </c>
      <c r="J11180" t="b">
        <v>0</v>
      </c>
      <c r="K11180" t="s">
        <v>1247</v>
      </c>
      <c r="L11180" t="s">
        <v>36</v>
      </c>
      <c r="N11180">
        <v>32.5</v>
      </c>
      <c r="O11180" t="s">
        <v>9407</v>
      </c>
    </row>
    <row r="11181" spans="1:16" x14ac:dyDescent="0.25">
      <c r="A11181" t="s">
        <v>1</v>
      </c>
      <c r="B11181" t="s">
        <v>1</v>
      </c>
      <c r="C11181" t="s">
        <v>2640</v>
      </c>
      <c r="D11181" t="s">
        <v>5312</v>
      </c>
      <c r="E11181" t="s">
        <v>20</v>
      </c>
      <c r="F11181" t="b">
        <v>0</v>
      </c>
      <c r="G11181" t="s">
        <v>2641</v>
      </c>
      <c r="H11181" s="4">
        <v>45811.286712962959</v>
      </c>
      <c r="I11181" t="b">
        <v>0</v>
      </c>
      <c r="J11181" t="b">
        <v>0</v>
      </c>
      <c r="K11181" t="s">
        <v>2641</v>
      </c>
      <c r="L11181" t="s">
        <v>36</v>
      </c>
      <c r="N11181">
        <v>37.854999542236328</v>
      </c>
      <c r="O11181" t="s">
        <v>1071</v>
      </c>
      <c r="P11181" t="s">
        <v>9541</v>
      </c>
    </row>
    <row r="11182" spans="1:16" x14ac:dyDescent="0.25">
      <c r="A11182" t="s">
        <v>0</v>
      </c>
      <c r="B11182" t="s">
        <v>14607</v>
      </c>
      <c r="C11182" t="s">
        <v>379</v>
      </c>
      <c r="D11182" t="s">
        <v>3973</v>
      </c>
      <c r="E11182" t="s">
        <v>51</v>
      </c>
      <c r="F11182" t="b">
        <v>0</v>
      </c>
      <c r="G11182" t="s">
        <v>30</v>
      </c>
      <c r="H11182" s="4">
        <v>45811.292372685188</v>
      </c>
      <c r="I11182" t="b">
        <v>0</v>
      </c>
      <c r="J11182" t="b">
        <v>0</v>
      </c>
      <c r="K11182" t="s">
        <v>24</v>
      </c>
      <c r="L11182" t="s">
        <v>36</v>
      </c>
      <c r="N11182">
        <v>46.5</v>
      </c>
      <c r="O11182" t="s">
        <v>4248</v>
      </c>
      <c r="P11182" t="s">
        <v>14608</v>
      </c>
    </row>
    <row r="11183" spans="1:16" x14ac:dyDescent="0.25">
      <c r="A11183" t="s">
        <v>2</v>
      </c>
      <c r="B11183" t="s">
        <v>14609</v>
      </c>
      <c r="C11183" t="s">
        <v>73</v>
      </c>
      <c r="D11183" t="s">
        <v>3970</v>
      </c>
      <c r="E11183" t="s">
        <v>20</v>
      </c>
      <c r="F11183" t="b">
        <v>0</v>
      </c>
      <c r="G11183" t="s">
        <v>27</v>
      </c>
      <c r="H11183" s="4">
        <v>45811.335057870368</v>
      </c>
      <c r="I11183" t="b">
        <v>1</v>
      </c>
      <c r="J11183" t="b">
        <v>0</v>
      </c>
      <c r="K11183" t="s">
        <v>24</v>
      </c>
      <c r="L11183" t="s">
        <v>22</v>
      </c>
      <c r="M11183">
        <v>100000</v>
      </c>
      <c r="O11183" t="s">
        <v>14610</v>
      </c>
      <c r="P11183" t="s">
        <v>14611</v>
      </c>
    </row>
    <row r="11184" spans="1:16" x14ac:dyDescent="0.25">
      <c r="A11184" t="s">
        <v>2</v>
      </c>
      <c r="B11184" t="s">
        <v>14612</v>
      </c>
      <c r="C11184" t="s">
        <v>44</v>
      </c>
      <c r="D11184" t="s">
        <v>3973</v>
      </c>
      <c r="E11184" t="s">
        <v>20</v>
      </c>
      <c r="F11184" t="b">
        <v>0</v>
      </c>
      <c r="G11184" t="s">
        <v>27</v>
      </c>
      <c r="H11184" s="4">
        <v>45811.335231481477</v>
      </c>
      <c r="I11184" t="b">
        <v>0</v>
      </c>
      <c r="J11184" t="b">
        <v>1</v>
      </c>
      <c r="K11184" t="s">
        <v>24</v>
      </c>
      <c r="L11184" t="s">
        <v>22</v>
      </c>
      <c r="M11184">
        <v>167500</v>
      </c>
      <c r="O11184" t="s">
        <v>444</v>
      </c>
      <c r="P11184" t="s">
        <v>14613</v>
      </c>
    </row>
    <row r="11185" spans="1:16" x14ac:dyDescent="0.25">
      <c r="A11185" t="s">
        <v>0</v>
      </c>
      <c r="B11185" t="s">
        <v>0</v>
      </c>
      <c r="C11185" t="s">
        <v>3011</v>
      </c>
      <c r="D11185" t="s">
        <v>7547</v>
      </c>
      <c r="E11185" t="s">
        <v>34</v>
      </c>
      <c r="F11185" t="b">
        <v>0</v>
      </c>
      <c r="G11185" t="s">
        <v>35</v>
      </c>
      <c r="H11185" s="4">
        <v>45811.375613425917</v>
      </c>
      <c r="I11185" t="b">
        <v>0</v>
      </c>
      <c r="J11185" t="b">
        <v>0</v>
      </c>
      <c r="K11185" t="s">
        <v>24</v>
      </c>
      <c r="L11185" t="s">
        <v>36</v>
      </c>
      <c r="N11185">
        <v>15</v>
      </c>
      <c r="O11185" t="s">
        <v>7548</v>
      </c>
      <c r="P11185" t="s">
        <v>61</v>
      </c>
    </row>
    <row r="11186" spans="1:16" x14ac:dyDescent="0.25">
      <c r="A11186" t="s">
        <v>1</v>
      </c>
      <c r="B11186" t="s">
        <v>135</v>
      </c>
      <c r="C11186" t="s">
        <v>82</v>
      </c>
      <c r="D11186" t="s">
        <v>3973</v>
      </c>
      <c r="E11186" t="s">
        <v>20</v>
      </c>
      <c r="F11186" t="b">
        <v>0</v>
      </c>
      <c r="G11186" t="s">
        <v>27</v>
      </c>
      <c r="H11186" s="4">
        <v>45811.376087962963</v>
      </c>
      <c r="I11186" t="b">
        <v>0</v>
      </c>
      <c r="J11186" t="b">
        <v>1</v>
      </c>
      <c r="K11186" t="s">
        <v>24</v>
      </c>
      <c r="L11186" t="s">
        <v>22</v>
      </c>
      <c r="M11186">
        <v>212000</v>
      </c>
      <c r="O11186" t="s">
        <v>299</v>
      </c>
      <c r="P11186" t="s">
        <v>193</v>
      </c>
    </row>
    <row r="11187" spans="1:16" x14ac:dyDescent="0.25">
      <c r="A11187" t="s">
        <v>89</v>
      </c>
      <c r="B11187" t="s">
        <v>14614</v>
      </c>
      <c r="C11187" t="s">
        <v>14615</v>
      </c>
      <c r="D11187" t="s">
        <v>4090</v>
      </c>
      <c r="E11187" t="s">
        <v>20</v>
      </c>
      <c r="F11187" t="b">
        <v>0</v>
      </c>
      <c r="G11187" t="s">
        <v>35</v>
      </c>
      <c r="H11187" s="4">
        <v>45811.376377314817</v>
      </c>
      <c r="I11187" t="b">
        <v>0</v>
      </c>
      <c r="J11187" t="b">
        <v>0</v>
      </c>
      <c r="K11187" t="s">
        <v>24</v>
      </c>
      <c r="L11187" t="s">
        <v>22</v>
      </c>
      <c r="M11187">
        <v>174500</v>
      </c>
      <c r="O11187" t="s">
        <v>14616</v>
      </c>
      <c r="P11187" t="s">
        <v>14617</v>
      </c>
    </row>
    <row r="11188" spans="1:16" x14ac:dyDescent="0.25">
      <c r="A11188" t="s">
        <v>139</v>
      </c>
      <c r="B11188" t="s">
        <v>14618</v>
      </c>
      <c r="C11188" t="s">
        <v>151</v>
      </c>
      <c r="D11188" t="s">
        <v>3973</v>
      </c>
      <c r="E11188" t="s">
        <v>20</v>
      </c>
      <c r="F11188" t="b">
        <v>0</v>
      </c>
      <c r="G11188" t="s">
        <v>30</v>
      </c>
      <c r="H11188" s="4">
        <v>45811.376539351862</v>
      </c>
      <c r="I11188" t="b">
        <v>0</v>
      </c>
      <c r="J11188" t="b">
        <v>1</v>
      </c>
      <c r="K11188" t="s">
        <v>24</v>
      </c>
      <c r="L11188" t="s">
        <v>22</v>
      </c>
      <c r="M11188">
        <v>93125</v>
      </c>
      <c r="O11188" t="s">
        <v>6371</v>
      </c>
    </row>
    <row r="11189" spans="1:16" x14ac:dyDescent="0.25">
      <c r="A11189" t="s">
        <v>28</v>
      </c>
      <c r="B11189" t="s">
        <v>1830</v>
      </c>
      <c r="C11189" t="s">
        <v>322</v>
      </c>
      <c r="D11189" t="s">
        <v>3973</v>
      </c>
      <c r="E11189" t="s">
        <v>20</v>
      </c>
      <c r="F11189" t="b">
        <v>0</v>
      </c>
      <c r="G11189" t="s">
        <v>27</v>
      </c>
      <c r="H11189" s="4">
        <v>45811.376921296287</v>
      </c>
      <c r="I11189" t="b">
        <v>0</v>
      </c>
      <c r="J11189" t="b">
        <v>1</v>
      </c>
      <c r="K11189" t="s">
        <v>24</v>
      </c>
      <c r="L11189" t="s">
        <v>22</v>
      </c>
      <c r="M11189">
        <v>82500</v>
      </c>
      <c r="O11189" t="s">
        <v>3487</v>
      </c>
      <c r="P11189" t="s">
        <v>2543</v>
      </c>
    </row>
    <row r="11190" spans="1:16" x14ac:dyDescent="0.25">
      <c r="A11190" t="s">
        <v>25</v>
      </c>
      <c r="B11190" t="s">
        <v>1577</v>
      </c>
      <c r="C11190" t="s">
        <v>1065</v>
      </c>
      <c r="D11190" t="s">
        <v>3957</v>
      </c>
      <c r="E11190" t="s">
        <v>34</v>
      </c>
      <c r="F11190" t="b">
        <v>0</v>
      </c>
      <c r="G11190" t="s">
        <v>35</v>
      </c>
      <c r="H11190" s="4">
        <v>45811.458877314813</v>
      </c>
      <c r="I11190" t="b">
        <v>0</v>
      </c>
      <c r="J11190" t="b">
        <v>0</v>
      </c>
      <c r="K11190" t="s">
        <v>24</v>
      </c>
      <c r="L11190" t="s">
        <v>36</v>
      </c>
      <c r="N11190">
        <v>16.510000228881839</v>
      </c>
      <c r="O11190" t="s">
        <v>14619</v>
      </c>
      <c r="P11190" t="s">
        <v>14620</v>
      </c>
    </row>
    <row r="11191" spans="1:16" x14ac:dyDescent="0.25">
      <c r="A11191" t="s">
        <v>0</v>
      </c>
      <c r="B11191" t="s">
        <v>14621</v>
      </c>
      <c r="C11191" t="s">
        <v>39</v>
      </c>
      <c r="D11191" t="s">
        <v>3957</v>
      </c>
      <c r="E11191" t="s">
        <v>34</v>
      </c>
      <c r="F11191" t="b">
        <v>1</v>
      </c>
      <c r="G11191" t="s">
        <v>52</v>
      </c>
      <c r="H11191" s="4">
        <v>45811.459270833337</v>
      </c>
      <c r="I11191" t="b">
        <v>1</v>
      </c>
      <c r="J11191" t="b">
        <v>0</v>
      </c>
      <c r="K11191" t="s">
        <v>24</v>
      </c>
      <c r="L11191" t="s">
        <v>36</v>
      </c>
      <c r="N11191">
        <v>22.694999694824219</v>
      </c>
      <c r="O11191" t="s">
        <v>1694</v>
      </c>
      <c r="P11191" t="s">
        <v>798</v>
      </c>
    </row>
    <row r="11192" spans="1:16" x14ac:dyDescent="0.25">
      <c r="A11192" t="s">
        <v>2</v>
      </c>
      <c r="B11192" t="s">
        <v>14622</v>
      </c>
      <c r="C11192" t="s">
        <v>49</v>
      </c>
      <c r="D11192" t="s">
        <v>3973</v>
      </c>
      <c r="E11192" t="s">
        <v>20</v>
      </c>
      <c r="F11192" t="b">
        <v>0</v>
      </c>
      <c r="G11192" t="s">
        <v>27</v>
      </c>
      <c r="H11192" s="4">
        <v>45811.46025462963</v>
      </c>
      <c r="I11192" t="b">
        <v>0</v>
      </c>
      <c r="J11192" t="b">
        <v>1</v>
      </c>
      <c r="K11192" t="s">
        <v>24</v>
      </c>
      <c r="L11192" t="s">
        <v>22</v>
      </c>
      <c r="M11192">
        <v>203500</v>
      </c>
      <c r="O11192" t="s">
        <v>3051</v>
      </c>
      <c r="P11192" t="s">
        <v>14623</v>
      </c>
    </row>
    <row r="11193" spans="1:16" x14ac:dyDescent="0.25">
      <c r="A11193" t="s">
        <v>2</v>
      </c>
      <c r="B11193" t="s">
        <v>2567</v>
      </c>
      <c r="C11193" t="s">
        <v>1038</v>
      </c>
      <c r="D11193" t="s">
        <v>3973</v>
      </c>
      <c r="E11193" t="s">
        <v>20</v>
      </c>
      <c r="F11193" t="b">
        <v>0</v>
      </c>
      <c r="G11193" t="s">
        <v>41</v>
      </c>
      <c r="H11193" s="4">
        <v>45811.503599537027</v>
      </c>
      <c r="I11193" t="b">
        <v>0</v>
      </c>
      <c r="J11193" t="b">
        <v>1</v>
      </c>
      <c r="K11193" t="s">
        <v>24</v>
      </c>
      <c r="L11193" t="s">
        <v>22</v>
      </c>
      <c r="M11193">
        <v>97000</v>
      </c>
      <c r="O11193" t="s">
        <v>5482</v>
      </c>
      <c r="P11193" t="s">
        <v>12594</v>
      </c>
    </row>
    <row r="11194" spans="1:16" x14ac:dyDescent="0.25">
      <c r="A11194" t="s">
        <v>2</v>
      </c>
      <c r="B11194" t="s">
        <v>2</v>
      </c>
      <c r="C11194" t="s">
        <v>1574</v>
      </c>
      <c r="D11194" t="s">
        <v>2208</v>
      </c>
      <c r="E11194" t="s">
        <v>20</v>
      </c>
      <c r="F11194" t="b">
        <v>0</v>
      </c>
      <c r="G11194" t="s">
        <v>35</v>
      </c>
      <c r="H11194" s="4">
        <v>45811.504201388889</v>
      </c>
      <c r="I11194" t="b">
        <v>0</v>
      </c>
      <c r="J11194" t="b">
        <v>1</v>
      </c>
      <c r="K11194" t="s">
        <v>24</v>
      </c>
      <c r="L11194" t="s">
        <v>22</v>
      </c>
      <c r="M11194">
        <v>187810</v>
      </c>
      <c r="O11194" t="s">
        <v>341</v>
      </c>
      <c r="P11194" t="s">
        <v>14624</v>
      </c>
    </row>
    <row r="11195" spans="1:16" x14ac:dyDescent="0.25">
      <c r="A11195" t="s">
        <v>0</v>
      </c>
      <c r="B11195" t="s">
        <v>14625</v>
      </c>
      <c r="C11195" t="s">
        <v>414</v>
      </c>
      <c r="D11195" t="s">
        <v>4035</v>
      </c>
      <c r="E11195" t="s">
        <v>20</v>
      </c>
      <c r="F11195" t="b">
        <v>0</v>
      </c>
      <c r="G11195" t="s">
        <v>414</v>
      </c>
      <c r="H11195" s="4">
        <v>45811.510868055557</v>
      </c>
      <c r="I11195" t="b">
        <v>1</v>
      </c>
      <c r="J11195" t="b">
        <v>0</v>
      </c>
      <c r="K11195" t="s">
        <v>414</v>
      </c>
      <c r="L11195" t="s">
        <v>22</v>
      </c>
      <c r="M11195">
        <v>62500</v>
      </c>
      <c r="O11195" t="s">
        <v>1906</v>
      </c>
      <c r="P11195" t="s">
        <v>2306</v>
      </c>
    </row>
    <row r="11196" spans="1:16" x14ac:dyDescent="0.25">
      <c r="A11196" t="s">
        <v>2</v>
      </c>
      <c r="B11196" t="s">
        <v>2604</v>
      </c>
      <c r="C11196" t="s">
        <v>151</v>
      </c>
      <c r="D11196" t="s">
        <v>14626</v>
      </c>
      <c r="E11196" t="s">
        <v>20</v>
      </c>
      <c r="F11196" t="b">
        <v>0</v>
      </c>
      <c r="G11196" t="s">
        <v>23</v>
      </c>
      <c r="H11196" s="4">
        <v>45811.536006944443</v>
      </c>
      <c r="I11196" t="b">
        <v>1</v>
      </c>
      <c r="J11196" t="b">
        <v>1</v>
      </c>
      <c r="K11196" t="s">
        <v>24</v>
      </c>
      <c r="L11196" t="s">
        <v>22</v>
      </c>
      <c r="M11196">
        <v>150000</v>
      </c>
      <c r="O11196" t="s">
        <v>14627</v>
      </c>
      <c r="P11196" t="s">
        <v>14628</v>
      </c>
    </row>
    <row r="11197" spans="1:16" x14ac:dyDescent="0.25">
      <c r="A11197" t="s">
        <v>1</v>
      </c>
      <c r="B11197" t="s">
        <v>14629</v>
      </c>
      <c r="C11197" t="s">
        <v>329</v>
      </c>
      <c r="D11197" t="s">
        <v>3973</v>
      </c>
      <c r="E11197" t="s">
        <v>20</v>
      </c>
      <c r="F11197" t="b">
        <v>0</v>
      </c>
      <c r="G11197" t="s">
        <v>27</v>
      </c>
      <c r="H11197" s="4">
        <v>45811.541932870372</v>
      </c>
      <c r="I11197" t="b">
        <v>0</v>
      </c>
      <c r="J11197" t="b">
        <v>1</v>
      </c>
      <c r="K11197" t="s">
        <v>24</v>
      </c>
      <c r="L11197" t="s">
        <v>22</v>
      </c>
      <c r="M11197">
        <v>112800</v>
      </c>
      <c r="O11197" t="s">
        <v>14630</v>
      </c>
      <c r="P11197" t="s">
        <v>70</v>
      </c>
    </row>
    <row r="11198" spans="1:16" x14ac:dyDescent="0.25">
      <c r="A11198" t="s">
        <v>0</v>
      </c>
      <c r="B11198" t="s">
        <v>14631</v>
      </c>
      <c r="C11198" t="s">
        <v>49</v>
      </c>
      <c r="D11198" t="s">
        <v>3973</v>
      </c>
      <c r="E11198" t="s">
        <v>51</v>
      </c>
      <c r="F11198" t="b">
        <v>0</v>
      </c>
      <c r="G11198" t="s">
        <v>41</v>
      </c>
      <c r="H11198" s="4">
        <v>45811.541979166657</v>
      </c>
      <c r="I11198" t="b">
        <v>0</v>
      </c>
      <c r="J11198" t="b">
        <v>0</v>
      </c>
      <c r="K11198" t="s">
        <v>24</v>
      </c>
      <c r="L11198" t="s">
        <v>36</v>
      </c>
      <c r="N11198">
        <v>46.5</v>
      </c>
      <c r="O11198" t="s">
        <v>4248</v>
      </c>
      <c r="P11198" t="s">
        <v>14632</v>
      </c>
    </row>
    <row r="11199" spans="1:16" x14ac:dyDescent="0.25">
      <c r="A11199" t="s">
        <v>1</v>
      </c>
      <c r="B11199" t="s">
        <v>14633</v>
      </c>
      <c r="C11199" t="s">
        <v>82</v>
      </c>
      <c r="D11199" t="s">
        <v>3973</v>
      </c>
      <c r="E11199" t="s">
        <v>20</v>
      </c>
      <c r="F11199" t="b">
        <v>0</v>
      </c>
      <c r="G11199" t="s">
        <v>27</v>
      </c>
      <c r="H11199" s="4">
        <v>45811.542731481481</v>
      </c>
      <c r="I11199" t="b">
        <v>0</v>
      </c>
      <c r="J11199" t="b">
        <v>1</v>
      </c>
      <c r="K11199" t="s">
        <v>24</v>
      </c>
      <c r="L11199" t="s">
        <v>22</v>
      </c>
      <c r="M11199">
        <v>169500</v>
      </c>
      <c r="O11199" t="s">
        <v>1172</v>
      </c>
      <c r="P11199" t="s">
        <v>2059</v>
      </c>
    </row>
    <row r="11200" spans="1:16" x14ac:dyDescent="0.25">
      <c r="A11200" t="s">
        <v>1</v>
      </c>
      <c r="B11200" t="s">
        <v>14634</v>
      </c>
      <c r="C11200" t="s">
        <v>82</v>
      </c>
      <c r="D11200" t="s">
        <v>12135</v>
      </c>
      <c r="E11200" t="s">
        <v>631</v>
      </c>
      <c r="F11200" t="b">
        <v>0</v>
      </c>
      <c r="G11200" t="s">
        <v>27</v>
      </c>
      <c r="H11200" s="4">
        <v>45811.542754629627</v>
      </c>
      <c r="I11200" t="b">
        <v>0</v>
      </c>
      <c r="J11200" t="b">
        <v>0</v>
      </c>
      <c r="K11200" t="s">
        <v>24</v>
      </c>
      <c r="L11200" t="s">
        <v>36</v>
      </c>
      <c r="N11200">
        <v>16.14999961853027</v>
      </c>
      <c r="O11200" t="s">
        <v>14635</v>
      </c>
      <c r="P11200" t="s">
        <v>700</v>
      </c>
    </row>
    <row r="11201" spans="1:16" x14ac:dyDescent="0.25">
      <c r="A11201" t="s">
        <v>0</v>
      </c>
      <c r="B11201" t="s">
        <v>14636</v>
      </c>
      <c r="C11201" t="s">
        <v>203</v>
      </c>
      <c r="D11201" t="s">
        <v>4093</v>
      </c>
      <c r="E11201" t="s">
        <v>20</v>
      </c>
      <c r="F11201" t="b">
        <v>0</v>
      </c>
      <c r="G11201" t="s">
        <v>23</v>
      </c>
      <c r="H11201" s="4">
        <v>45811.577187499999</v>
      </c>
      <c r="I11201" t="b">
        <v>0</v>
      </c>
      <c r="J11201" t="b">
        <v>1</v>
      </c>
      <c r="K11201" t="s">
        <v>24</v>
      </c>
      <c r="L11201" t="s">
        <v>36</v>
      </c>
      <c r="N11201">
        <v>74</v>
      </c>
      <c r="O11201" t="s">
        <v>1511</v>
      </c>
      <c r="P11201" t="s">
        <v>2650</v>
      </c>
    </row>
    <row r="11202" spans="1:16" x14ac:dyDescent="0.25">
      <c r="A11202" t="s">
        <v>0</v>
      </c>
      <c r="B11202" t="s">
        <v>14637</v>
      </c>
      <c r="C11202" t="s">
        <v>14638</v>
      </c>
      <c r="D11202" t="s">
        <v>3957</v>
      </c>
      <c r="E11202" t="s">
        <v>20</v>
      </c>
      <c r="F11202" t="b">
        <v>0</v>
      </c>
      <c r="G11202" t="s">
        <v>30</v>
      </c>
      <c r="H11202" s="4">
        <v>45811.584050925929</v>
      </c>
      <c r="I11202" t="b">
        <v>0</v>
      </c>
      <c r="J11202" t="b">
        <v>0</v>
      </c>
      <c r="K11202" t="s">
        <v>24</v>
      </c>
      <c r="L11202" t="s">
        <v>36</v>
      </c>
      <c r="N11202">
        <v>17.95999908447266</v>
      </c>
      <c r="O11202" t="s">
        <v>14639</v>
      </c>
      <c r="P11202" t="s">
        <v>496</v>
      </c>
    </row>
    <row r="11203" spans="1:16" x14ac:dyDescent="0.25">
      <c r="A11203" t="s">
        <v>1</v>
      </c>
      <c r="B11203" t="s">
        <v>14640</v>
      </c>
      <c r="C11203" t="s">
        <v>82</v>
      </c>
      <c r="D11203" t="s">
        <v>3973</v>
      </c>
      <c r="E11203" t="s">
        <v>20</v>
      </c>
      <c r="F11203" t="b">
        <v>0</v>
      </c>
      <c r="G11203" t="s">
        <v>27</v>
      </c>
      <c r="H11203" s="4">
        <v>45811.584398148138</v>
      </c>
      <c r="I11203" t="b">
        <v>0</v>
      </c>
      <c r="J11203" t="b">
        <v>1</v>
      </c>
      <c r="K11203" t="s">
        <v>24</v>
      </c>
      <c r="L11203" t="s">
        <v>22</v>
      </c>
      <c r="M11203">
        <v>244000</v>
      </c>
      <c r="O11203" t="s">
        <v>1883</v>
      </c>
      <c r="P11203" t="s">
        <v>14641</v>
      </c>
    </row>
    <row r="11204" spans="1:16" x14ac:dyDescent="0.25">
      <c r="A11204" t="s">
        <v>1</v>
      </c>
      <c r="B11204" t="s">
        <v>14642</v>
      </c>
      <c r="C11204" t="s">
        <v>185</v>
      </c>
      <c r="D11204" t="s">
        <v>3973</v>
      </c>
      <c r="E11204" t="s">
        <v>51</v>
      </c>
      <c r="F11204" t="b">
        <v>0</v>
      </c>
      <c r="G11204" t="s">
        <v>27</v>
      </c>
      <c r="H11204" s="4">
        <v>45811.584479166668</v>
      </c>
      <c r="I11204" t="b">
        <v>0</v>
      </c>
      <c r="J11204" t="b">
        <v>1</v>
      </c>
      <c r="K11204" t="s">
        <v>24</v>
      </c>
      <c r="L11204" t="s">
        <v>36</v>
      </c>
      <c r="N11204">
        <v>61.5</v>
      </c>
      <c r="O11204" t="s">
        <v>483</v>
      </c>
      <c r="P11204" t="s">
        <v>14643</v>
      </c>
    </row>
    <row r="11205" spans="1:16" x14ac:dyDescent="0.25">
      <c r="A11205" t="s">
        <v>2</v>
      </c>
      <c r="B11205" t="s">
        <v>471</v>
      </c>
      <c r="C11205" t="s">
        <v>13533</v>
      </c>
      <c r="D11205" t="s">
        <v>3828</v>
      </c>
      <c r="E11205" t="s">
        <v>51</v>
      </c>
      <c r="F11205" t="b">
        <v>0</v>
      </c>
      <c r="G11205" t="s">
        <v>27</v>
      </c>
      <c r="H11205" s="4">
        <v>45811.585104166668</v>
      </c>
      <c r="I11205" t="b">
        <v>0</v>
      </c>
      <c r="J11205" t="b">
        <v>0</v>
      </c>
      <c r="K11205" t="s">
        <v>24</v>
      </c>
      <c r="L11205" t="s">
        <v>36</v>
      </c>
      <c r="N11205">
        <v>60</v>
      </c>
      <c r="O11205" t="s">
        <v>14644</v>
      </c>
      <c r="P11205" t="s">
        <v>14645</v>
      </c>
    </row>
    <row r="11206" spans="1:16" x14ac:dyDescent="0.25">
      <c r="A11206" t="s">
        <v>2</v>
      </c>
      <c r="B11206" t="s">
        <v>2</v>
      </c>
      <c r="C11206" t="s">
        <v>732</v>
      </c>
      <c r="D11206" t="s">
        <v>3973</v>
      </c>
      <c r="E11206" t="s">
        <v>20</v>
      </c>
      <c r="F11206" t="b">
        <v>0</v>
      </c>
      <c r="G11206" t="s">
        <v>52</v>
      </c>
      <c r="H11206" s="4">
        <v>45811.625891203701</v>
      </c>
      <c r="I11206" t="b">
        <v>1</v>
      </c>
      <c r="J11206" t="b">
        <v>0</v>
      </c>
      <c r="K11206" t="s">
        <v>24</v>
      </c>
      <c r="L11206" t="s">
        <v>22</v>
      </c>
      <c r="M11206">
        <v>155000</v>
      </c>
      <c r="O11206" t="s">
        <v>1003</v>
      </c>
      <c r="P11206" t="s">
        <v>14646</v>
      </c>
    </row>
    <row r="11207" spans="1:16" x14ac:dyDescent="0.25">
      <c r="A11207" t="s">
        <v>19</v>
      </c>
      <c r="B11207" t="s">
        <v>3169</v>
      </c>
      <c r="C11207" t="s">
        <v>376</v>
      </c>
      <c r="D11207" t="s">
        <v>2208</v>
      </c>
      <c r="E11207" t="s">
        <v>20</v>
      </c>
      <c r="F11207" t="b">
        <v>0</v>
      </c>
      <c r="G11207" t="s">
        <v>52</v>
      </c>
      <c r="H11207" s="4">
        <v>45811.626585648148</v>
      </c>
      <c r="I11207" t="b">
        <v>0</v>
      </c>
      <c r="J11207" t="b">
        <v>1</v>
      </c>
      <c r="K11207" t="s">
        <v>24</v>
      </c>
      <c r="L11207" t="s">
        <v>22</v>
      </c>
      <c r="M11207">
        <v>151245.5</v>
      </c>
      <c r="O11207" t="s">
        <v>79</v>
      </c>
      <c r="P11207" t="s">
        <v>14647</v>
      </c>
    </row>
    <row r="11208" spans="1:16" x14ac:dyDescent="0.25">
      <c r="A11208" t="s">
        <v>1</v>
      </c>
      <c r="B11208" t="s">
        <v>6163</v>
      </c>
      <c r="C11208" t="s">
        <v>372</v>
      </c>
      <c r="D11208" t="s">
        <v>3973</v>
      </c>
      <c r="E11208" t="s">
        <v>51</v>
      </c>
      <c r="F11208" t="b">
        <v>0</v>
      </c>
      <c r="G11208" t="s">
        <v>41</v>
      </c>
      <c r="H11208" s="4">
        <v>45811.628692129627</v>
      </c>
      <c r="I11208" t="b">
        <v>0</v>
      </c>
      <c r="J11208" t="b">
        <v>1</v>
      </c>
      <c r="K11208" t="s">
        <v>24</v>
      </c>
      <c r="L11208" t="s">
        <v>36</v>
      </c>
      <c r="N11208">
        <v>72.5</v>
      </c>
      <c r="O11208" t="s">
        <v>144</v>
      </c>
      <c r="P11208" t="s">
        <v>14648</v>
      </c>
    </row>
    <row r="11209" spans="1:16" x14ac:dyDescent="0.25">
      <c r="A11209" t="s">
        <v>2</v>
      </c>
      <c r="B11209" t="s">
        <v>14649</v>
      </c>
      <c r="C11209" t="s">
        <v>142</v>
      </c>
      <c r="D11209" t="s">
        <v>3600</v>
      </c>
      <c r="E11209" t="s">
        <v>51</v>
      </c>
      <c r="F11209" t="b">
        <v>0</v>
      </c>
      <c r="G11209" t="s">
        <v>52</v>
      </c>
      <c r="H11209" s="4">
        <v>45811.629826388889</v>
      </c>
      <c r="I11209" t="b">
        <v>1</v>
      </c>
      <c r="J11209" t="b">
        <v>0</v>
      </c>
      <c r="K11209" t="s">
        <v>24</v>
      </c>
      <c r="L11209" t="s">
        <v>36</v>
      </c>
      <c r="N11209">
        <v>70</v>
      </c>
      <c r="O11209" t="s">
        <v>11686</v>
      </c>
      <c r="P11209" t="s">
        <v>201</v>
      </c>
    </row>
    <row r="11210" spans="1:16" x14ac:dyDescent="0.25">
      <c r="A11210" t="s">
        <v>2</v>
      </c>
      <c r="B11210" t="s">
        <v>14650</v>
      </c>
      <c r="C11210" t="s">
        <v>64</v>
      </c>
      <c r="D11210" t="s">
        <v>3828</v>
      </c>
      <c r="E11210" t="s">
        <v>51</v>
      </c>
      <c r="F11210" t="b">
        <v>0</v>
      </c>
      <c r="G11210" t="s">
        <v>41</v>
      </c>
      <c r="H11210" s="4">
        <v>45811.670266203713</v>
      </c>
      <c r="I11210" t="b">
        <v>1</v>
      </c>
      <c r="J11210" t="b">
        <v>0</v>
      </c>
      <c r="K11210" t="s">
        <v>24</v>
      </c>
      <c r="L11210" t="s">
        <v>36</v>
      </c>
      <c r="N11210">
        <v>62.5</v>
      </c>
      <c r="O11210" t="s">
        <v>9461</v>
      </c>
      <c r="P11210" t="s">
        <v>14651</v>
      </c>
    </row>
    <row r="11211" spans="1:16" x14ac:dyDescent="0.25">
      <c r="A11211" t="s">
        <v>139</v>
      </c>
      <c r="B11211" t="s">
        <v>235</v>
      </c>
      <c r="C11211" t="s">
        <v>3720</v>
      </c>
      <c r="D11211" t="s">
        <v>3973</v>
      </c>
      <c r="E11211" t="s">
        <v>20</v>
      </c>
      <c r="F11211" t="b">
        <v>0</v>
      </c>
      <c r="G11211" t="s">
        <v>41</v>
      </c>
      <c r="H11211" s="4">
        <v>45811.708715277768</v>
      </c>
      <c r="I11211" t="b">
        <v>1</v>
      </c>
      <c r="J11211" t="b">
        <v>0</v>
      </c>
      <c r="K11211" t="s">
        <v>24</v>
      </c>
      <c r="L11211" t="s">
        <v>22</v>
      </c>
      <c r="M11211">
        <v>126500</v>
      </c>
      <c r="O11211" t="s">
        <v>14652</v>
      </c>
      <c r="P11211" t="s">
        <v>14653</v>
      </c>
    </row>
    <row r="11212" spans="1:16" x14ac:dyDescent="0.25">
      <c r="A11212" t="s">
        <v>0</v>
      </c>
      <c r="B11212" t="s">
        <v>14654</v>
      </c>
      <c r="C11212" t="s">
        <v>14655</v>
      </c>
      <c r="D11212" t="s">
        <v>3828</v>
      </c>
      <c r="E11212" t="s">
        <v>20</v>
      </c>
      <c r="F11212" t="b">
        <v>0</v>
      </c>
      <c r="G11212" t="s">
        <v>30</v>
      </c>
      <c r="H11212" s="4">
        <v>45811.708981481483</v>
      </c>
      <c r="I11212" t="b">
        <v>0</v>
      </c>
      <c r="J11212" t="b">
        <v>1</v>
      </c>
      <c r="K11212" t="s">
        <v>24</v>
      </c>
      <c r="L11212" t="s">
        <v>22</v>
      </c>
      <c r="M11212">
        <v>55000</v>
      </c>
      <c r="O11212" t="s">
        <v>14656</v>
      </c>
      <c r="P11212" t="s">
        <v>280</v>
      </c>
    </row>
    <row r="11213" spans="1:16" x14ac:dyDescent="0.25">
      <c r="A11213" t="s">
        <v>0</v>
      </c>
      <c r="B11213" t="s">
        <v>12222</v>
      </c>
      <c r="C11213" t="s">
        <v>192</v>
      </c>
      <c r="D11213" t="s">
        <v>3973</v>
      </c>
      <c r="E11213" t="s">
        <v>20</v>
      </c>
      <c r="F11213" t="b">
        <v>0</v>
      </c>
      <c r="G11213" t="s">
        <v>52</v>
      </c>
      <c r="H11213" s="4">
        <v>45811.709224537037</v>
      </c>
      <c r="I11213" t="b">
        <v>0</v>
      </c>
      <c r="J11213" t="b">
        <v>1</v>
      </c>
      <c r="K11213" t="s">
        <v>24</v>
      </c>
      <c r="L11213" t="s">
        <v>22</v>
      </c>
      <c r="M11213">
        <v>87500</v>
      </c>
      <c r="O11213" t="s">
        <v>14657</v>
      </c>
    </row>
    <row r="11214" spans="1:16" x14ac:dyDescent="0.25">
      <c r="A11214" t="s">
        <v>1</v>
      </c>
      <c r="B11214" t="s">
        <v>14658</v>
      </c>
      <c r="C11214" t="s">
        <v>140</v>
      </c>
      <c r="D11214" t="s">
        <v>14659</v>
      </c>
      <c r="E11214" t="s">
        <v>20</v>
      </c>
      <c r="F11214" t="b">
        <v>0</v>
      </c>
      <c r="G11214" t="s">
        <v>35</v>
      </c>
      <c r="H11214" s="4">
        <v>45811.709687499999</v>
      </c>
      <c r="I11214" t="b">
        <v>0</v>
      </c>
      <c r="J11214" t="b">
        <v>1</v>
      </c>
      <c r="K11214" t="s">
        <v>24</v>
      </c>
      <c r="L11214" t="s">
        <v>22</v>
      </c>
      <c r="M11214">
        <v>127952</v>
      </c>
      <c r="O11214" t="s">
        <v>602</v>
      </c>
      <c r="P11214" t="s">
        <v>14660</v>
      </c>
    </row>
    <row r="11215" spans="1:16" x14ac:dyDescent="0.25">
      <c r="A11215" t="s">
        <v>28</v>
      </c>
      <c r="B11215" t="s">
        <v>14661</v>
      </c>
      <c r="C11215" t="s">
        <v>151</v>
      </c>
      <c r="D11215" t="s">
        <v>3973</v>
      </c>
      <c r="E11215" t="s">
        <v>20</v>
      </c>
      <c r="F11215" t="b">
        <v>0</v>
      </c>
      <c r="G11215" t="s">
        <v>30</v>
      </c>
      <c r="H11215" s="4">
        <v>45811.709861111107</v>
      </c>
      <c r="I11215" t="b">
        <v>0</v>
      </c>
      <c r="J11215" t="b">
        <v>1</v>
      </c>
      <c r="K11215" t="s">
        <v>24</v>
      </c>
      <c r="L11215" t="s">
        <v>22</v>
      </c>
      <c r="M11215">
        <v>315375</v>
      </c>
      <c r="O11215" t="s">
        <v>664</v>
      </c>
    </row>
    <row r="11216" spans="1:16" x14ac:dyDescent="0.25">
      <c r="A11216" t="s">
        <v>40</v>
      </c>
      <c r="B11216" t="s">
        <v>3193</v>
      </c>
      <c r="C11216" t="s">
        <v>143</v>
      </c>
      <c r="D11216" t="s">
        <v>4178</v>
      </c>
      <c r="E11216" t="s">
        <v>20</v>
      </c>
      <c r="F11216" t="b">
        <v>0</v>
      </c>
      <c r="G11216" t="s">
        <v>27</v>
      </c>
      <c r="H11216" s="4">
        <v>45811.710104166668</v>
      </c>
      <c r="I11216" t="b">
        <v>0</v>
      </c>
      <c r="J11216" t="b">
        <v>1</v>
      </c>
      <c r="K11216" t="s">
        <v>24</v>
      </c>
      <c r="L11216" t="s">
        <v>22</v>
      </c>
      <c r="M11216">
        <v>241000</v>
      </c>
      <c r="O11216" t="s">
        <v>59</v>
      </c>
      <c r="P11216" t="s">
        <v>137</v>
      </c>
    </row>
    <row r="11217" spans="1:16" x14ac:dyDescent="0.25">
      <c r="A11217" t="s">
        <v>2</v>
      </c>
      <c r="B11217" t="s">
        <v>14662</v>
      </c>
      <c r="C11217" t="s">
        <v>283</v>
      </c>
      <c r="D11217" t="s">
        <v>3828</v>
      </c>
      <c r="E11217" t="s">
        <v>20</v>
      </c>
      <c r="F11217" t="b">
        <v>0</v>
      </c>
      <c r="G11217" t="s">
        <v>27</v>
      </c>
      <c r="H11217" s="4">
        <v>45811.710138888891</v>
      </c>
      <c r="I11217" t="b">
        <v>0</v>
      </c>
      <c r="J11217" t="b">
        <v>1</v>
      </c>
      <c r="K11217" t="s">
        <v>24</v>
      </c>
      <c r="L11217" t="s">
        <v>22</v>
      </c>
      <c r="M11217">
        <v>159500</v>
      </c>
      <c r="O11217" t="s">
        <v>1048</v>
      </c>
      <c r="P11217" t="s">
        <v>14663</v>
      </c>
    </row>
    <row r="11218" spans="1:16" x14ac:dyDescent="0.25">
      <c r="A11218" t="s">
        <v>40</v>
      </c>
      <c r="B11218" t="s">
        <v>6694</v>
      </c>
      <c r="C11218" t="s">
        <v>29</v>
      </c>
      <c r="D11218" t="s">
        <v>3973</v>
      </c>
      <c r="E11218" t="s">
        <v>20</v>
      </c>
      <c r="F11218" t="b">
        <v>0</v>
      </c>
      <c r="G11218" t="s">
        <v>27</v>
      </c>
      <c r="H11218" s="4">
        <v>45811.710185185177</v>
      </c>
      <c r="I11218" t="b">
        <v>0</v>
      </c>
      <c r="J11218" t="b">
        <v>1</v>
      </c>
      <c r="K11218" t="s">
        <v>24</v>
      </c>
      <c r="L11218" t="s">
        <v>22</v>
      </c>
      <c r="M11218">
        <v>118462.5</v>
      </c>
      <c r="O11218" t="s">
        <v>2546</v>
      </c>
      <c r="P11218" t="s">
        <v>14595</v>
      </c>
    </row>
    <row r="11219" spans="1:16" x14ac:dyDescent="0.25">
      <c r="A11219" t="s">
        <v>2</v>
      </c>
      <c r="B11219" t="s">
        <v>307</v>
      </c>
      <c r="C11219" t="s">
        <v>247</v>
      </c>
      <c r="D11219" t="s">
        <v>3973</v>
      </c>
      <c r="E11219" t="s">
        <v>631</v>
      </c>
      <c r="F11219" t="b">
        <v>0</v>
      </c>
      <c r="G11219" t="s">
        <v>27</v>
      </c>
      <c r="H11219" s="4">
        <v>45811.710300925923</v>
      </c>
      <c r="I11219" t="b">
        <v>0</v>
      </c>
      <c r="J11219" t="b">
        <v>1</v>
      </c>
      <c r="K11219" t="s">
        <v>24</v>
      </c>
      <c r="L11219" t="s">
        <v>22</v>
      </c>
      <c r="M11219">
        <v>207000</v>
      </c>
      <c r="O11219" t="s">
        <v>59</v>
      </c>
      <c r="P11219" t="s">
        <v>137</v>
      </c>
    </row>
    <row r="11220" spans="1:16" x14ac:dyDescent="0.25">
      <c r="A11220" t="s">
        <v>2</v>
      </c>
      <c r="B11220" t="s">
        <v>14664</v>
      </c>
      <c r="C11220" t="s">
        <v>203</v>
      </c>
      <c r="D11220" t="s">
        <v>3828</v>
      </c>
      <c r="E11220" t="s">
        <v>51</v>
      </c>
      <c r="F11220" t="b">
        <v>0</v>
      </c>
      <c r="G11220" t="s">
        <v>41</v>
      </c>
      <c r="H11220" s="4">
        <v>45811.71193287037</v>
      </c>
      <c r="I11220" t="b">
        <v>1</v>
      </c>
      <c r="J11220" t="b">
        <v>0</v>
      </c>
      <c r="K11220" t="s">
        <v>24</v>
      </c>
      <c r="L11220" t="s">
        <v>36</v>
      </c>
      <c r="N11220">
        <v>58</v>
      </c>
      <c r="O11220" t="s">
        <v>319</v>
      </c>
      <c r="P11220" t="s">
        <v>14665</v>
      </c>
    </row>
    <row r="11221" spans="1:16" x14ac:dyDescent="0.25">
      <c r="A11221" t="s">
        <v>40</v>
      </c>
      <c r="B11221" t="s">
        <v>14666</v>
      </c>
      <c r="C11221" t="s">
        <v>82</v>
      </c>
      <c r="D11221" t="s">
        <v>3828</v>
      </c>
      <c r="E11221" t="s">
        <v>219</v>
      </c>
      <c r="F11221" t="b">
        <v>0</v>
      </c>
      <c r="G11221" t="s">
        <v>41</v>
      </c>
      <c r="H11221" s="4">
        <v>45811.711956018517</v>
      </c>
      <c r="I11221" t="b">
        <v>1</v>
      </c>
      <c r="J11221" t="b">
        <v>1</v>
      </c>
      <c r="K11221" t="s">
        <v>24</v>
      </c>
      <c r="L11221" t="s">
        <v>36</v>
      </c>
      <c r="N11221">
        <v>107.5</v>
      </c>
      <c r="O11221" t="s">
        <v>14667</v>
      </c>
      <c r="P11221" t="s">
        <v>14668</v>
      </c>
    </row>
    <row r="11222" spans="1:16" x14ac:dyDescent="0.25">
      <c r="A11222" t="s">
        <v>2</v>
      </c>
      <c r="B11222" t="s">
        <v>11574</v>
      </c>
      <c r="C11222" t="s">
        <v>357</v>
      </c>
      <c r="D11222" t="s">
        <v>4178</v>
      </c>
      <c r="E11222" t="s">
        <v>20</v>
      </c>
      <c r="F11222" t="b">
        <v>0</v>
      </c>
      <c r="G11222" t="s">
        <v>35</v>
      </c>
      <c r="H11222" s="4">
        <v>45811.712511574071</v>
      </c>
      <c r="I11222" t="b">
        <v>0</v>
      </c>
      <c r="J11222" t="b">
        <v>1</v>
      </c>
      <c r="K11222" t="s">
        <v>24</v>
      </c>
      <c r="L11222" t="s">
        <v>22</v>
      </c>
      <c r="M11222">
        <v>188500</v>
      </c>
      <c r="O11222" t="s">
        <v>59</v>
      </c>
      <c r="P11222" t="s">
        <v>2020</v>
      </c>
    </row>
    <row r="11223" spans="1:16" x14ac:dyDescent="0.25">
      <c r="A11223" t="s">
        <v>0</v>
      </c>
      <c r="B11223" t="s">
        <v>3005</v>
      </c>
      <c r="C11223" t="s">
        <v>213</v>
      </c>
      <c r="D11223" t="s">
        <v>3973</v>
      </c>
      <c r="E11223" t="s">
        <v>20</v>
      </c>
      <c r="F11223" t="b">
        <v>0</v>
      </c>
      <c r="G11223" t="s">
        <v>41</v>
      </c>
      <c r="H11223" s="4">
        <v>45811.7503125</v>
      </c>
      <c r="I11223" t="b">
        <v>0</v>
      </c>
      <c r="J11223" t="b">
        <v>1</v>
      </c>
      <c r="K11223" t="s">
        <v>24</v>
      </c>
      <c r="L11223" t="s">
        <v>36</v>
      </c>
      <c r="N11223">
        <v>20</v>
      </c>
      <c r="O11223" t="s">
        <v>14669</v>
      </c>
    </row>
    <row r="11224" spans="1:16" x14ac:dyDescent="0.25">
      <c r="A11224" t="s">
        <v>139</v>
      </c>
      <c r="B11224" t="s">
        <v>2929</v>
      </c>
      <c r="C11224" t="s">
        <v>3238</v>
      </c>
      <c r="D11224" t="s">
        <v>3973</v>
      </c>
      <c r="E11224" t="s">
        <v>20</v>
      </c>
      <c r="F11224" t="b">
        <v>0</v>
      </c>
      <c r="G11224" t="s">
        <v>41</v>
      </c>
      <c r="H11224" s="4">
        <v>45811.7503125</v>
      </c>
      <c r="I11224" t="b">
        <v>0</v>
      </c>
      <c r="J11224" t="b">
        <v>1</v>
      </c>
      <c r="K11224" t="s">
        <v>24</v>
      </c>
      <c r="L11224" t="s">
        <v>22</v>
      </c>
      <c r="M11224">
        <v>103900</v>
      </c>
      <c r="O11224" t="s">
        <v>4329</v>
      </c>
      <c r="P11224" t="s">
        <v>7492</v>
      </c>
    </row>
    <row r="11225" spans="1:16" x14ac:dyDescent="0.25">
      <c r="A11225" t="s">
        <v>25</v>
      </c>
      <c r="B11225" t="s">
        <v>14670</v>
      </c>
      <c r="C11225" t="s">
        <v>400</v>
      </c>
      <c r="D11225" t="s">
        <v>3973</v>
      </c>
      <c r="E11225" t="s">
        <v>20</v>
      </c>
      <c r="F11225" t="b">
        <v>0</v>
      </c>
      <c r="G11225" t="s">
        <v>30</v>
      </c>
      <c r="H11225" s="4">
        <v>45811.75068287037</v>
      </c>
      <c r="I11225" t="b">
        <v>0</v>
      </c>
      <c r="J11225" t="b">
        <v>1</v>
      </c>
      <c r="K11225" t="s">
        <v>24</v>
      </c>
      <c r="L11225" t="s">
        <v>22</v>
      </c>
      <c r="M11225">
        <v>90500</v>
      </c>
      <c r="O11225" t="s">
        <v>14671</v>
      </c>
      <c r="P11225" t="s">
        <v>14672</v>
      </c>
    </row>
    <row r="11226" spans="1:16" x14ac:dyDescent="0.25">
      <c r="A11226" t="s">
        <v>2</v>
      </c>
      <c r="B11226" t="s">
        <v>14673</v>
      </c>
      <c r="C11226" t="s">
        <v>14674</v>
      </c>
      <c r="D11226" t="s">
        <v>2208</v>
      </c>
      <c r="E11226" t="s">
        <v>20</v>
      </c>
      <c r="F11226" t="b">
        <v>0</v>
      </c>
      <c r="G11226" t="s">
        <v>27</v>
      </c>
      <c r="H11226" s="4">
        <v>45811.751747685194</v>
      </c>
      <c r="I11226" t="b">
        <v>0</v>
      </c>
      <c r="J11226" t="b">
        <v>0</v>
      </c>
      <c r="K11226" t="s">
        <v>24</v>
      </c>
      <c r="L11226" t="s">
        <v>22</v>
      </c>
      <c r="M11226">
        <v>65000</v>
      </c>
      <c r="O11226" t="s">
        <v>14675</v>
      </c>
      <c r="P11226" t="s">
        <v>14676</v>
      </c>
    </row>
    <row r="11227" spans="1:16" x14ac:dyDescent="0.25">
      <c r="A11227" t="s">
        <v>2</v>
      </c>
      <c r="B11227" t="s">
        <v>14677</v>
      </c>
      <c r="C11227" t="s">
        <v>14674</v>
      </c>
      <c r="D11227" t="s">
        <v>2208</v>
      </c>
      <c r="E11227" t="s">
        <v>20</v>
      </c>
      <c r="F11227" t="b">
        <v>0</v>
      </c>
      <c r="G11227" t="s">
        <v>41</v>
      </c>
      <c r="H11227" s="4">
        <v>45811.753541666672</v>
      </c>
      <c r="I11227" t="b">
        <v>0</v>
      </c>
      <c r="J11227" t="b">
        <v>0</v>
      </c>
      <c r="K11227" t="s">
        <v>24</v>
      </c>
      <c r="L11227" t="s">
        <v>22</v>
      </c>
      <c r="M11227">
        <v>65000</v>
      </c>
      <c r="O11227" t="s">
        <v>14675</v>
      </c>
      <c r="P11227" t="s">
        <v>14676</v>
      </c>
    </row>
    <row r="11228" spans="1:16" x14ac:dyDescent="0.25">
      <c r="A11228" t="s">
        <v>40</v>
      </c>
      <c r="B11228" t="s">
        <v>12754</v>
      </c>
      <c r="C11228" t="s">
        <v>434</v>
      </c>
      <c r="D11228" t="s">
        <v>14678</v>
      </c>
      <c r="E11228" t="s">
        <v>20</v>
      </c>
      <c r="F11228" t="b">
        <v>0</v>
      </c>
      <c r="G11228" t="s">
        <v>30</v>
      </c>
      <c r="H11228" s="4">
        <v>45811.754421296297</v>
      </c>
      <c r="I11228" t="b">
        <v>0</v>
      </c>
      <c r="J11228" t="b">
        <v>1</v>
      </c>
      <c r="K11228" t="s">
        <v>24</v>
      </c>
      <c r="L11228" t="s">
        <v>22</v>
      </c>
      <c r="M11228">
        <v>170000</v>
      </c>
      <c r="O11228" t="s">
        <v>59</v>
      </c>
      <c r="P11228" t="s">
        <v>2020</v>
      </c>
    </row>
    <row r="11229" spans="1:16" x14ac:dyDescent="0.25">
      <c r="A11229" t="s">
        <v>0</v>
      </c>
      <c r="B11229" t="s">
        <v>1821</v>
      </c>
      <c r="C11229" t="s">
        <v>114</v>
      </c>
      <c r="D11229" t="s">
        <v>3973</v>
      </c>
      <c r="E11229" t="s">
        <v>20</v>
      </c>
      <c r="F11229" t="b">
        <v>0</v>
      </c>
      <c r="G11229" t="s">
        <v>27</v>
      </c>
      <c r="H11229" s="4">
        <v>45811.791921296302</v>
      </c>
      <c r="I11229" t="b">
        <v>0</v>
      </c>
      <c r="J11229" t="b">
        <v>0</v>
      </c>
      <c r="K11229" t="s">
        <v>24</v>
      </c>
      <c r="L11229" t="s">
        <v>22</v>
      </c>
      <c r="M11229">
        <v>76273.6015625</v>
      </c>
      <c r="O11229" t="s">
        <v>4370</v>
      </c>
      <c r="P11229" t="s">
        <v>4371</v>
      </c>
    </row>
    <row r="11230" spans="1:16" x14ac:dyDescent="0.25">
      <c r="A11230" t="s">
        <v>0</v>
      </c>
      <c r="B11230" t="s">
        <v>14679</v>
      </c>
      <c r="C11230" t="s">
        <v>2879</v>
      </c>
      <c r="D11230" t="s">
        <v>3828</v>
      </c>
      <c r="E11230" t="s">
        <v>20</v>
      </c>
      <c r="F11230" t="b">
        <v>0</v>
      </c>
      <c r="G11230" t="s">
        <v>30</v>
      </c>
      <c r="H11230" s="4">
        <v>45811.792349537027</v>
      </c>
      <c r="I11230" t="b">
        <v>0</v>
      </c>
      <c r="J11230" t="b">
        <v>1</v>
      </c>
      <c r="K11230" t="s">
        <v>24</v>
      </c>
      <c r="L11230" t="s">
        <v>22</v>
      </c>
      <c r="M11230">
        <v>60000</v>
      </c>
      <c r="O11230" t="s">
        <v>3693</v>
      </c>
      <c r="P11230" t="s">
        <v>14680</v>
      </c>
    </row>
    <row r="11231" spans="1:16" x14ac:dyDescent="0.25">
      <c r="A11231" t="s">
        <v>40</v>
      </c>
      <c r="B11231" t="s">
        <v>14681</v>
      </c>
      <c r="C11231" t="s">
        <v>1270</v>
      </c>
      <c r="D11231" t="s">
        <v>3828</v>
      </c>
      <c r="E11231" t="s">
        <v>219</v>
      </c>
      <c r="F11231" t="b">
        <v>0</v>
      </c>
      <c r="G11231" t="s">
        <v>52</v>
      </c>
      <c r="H11231" s="4">
        <v>45811.796585648153</v>
      </c>
      <c r="I11231" t="b">
        <v>1</v>
      </c>
      <c r="J11231" t="b">
        <v>0</v>
      </c>
      <c r="K11231" t="s">
        <v>24</v>
      </c>
      <c r="L11231" t="s">
        <v>36</v>
      </c>
      <c r="N11231">
        <v>62.5</v>
      </c>
      <c r="O11231" t="s">
        <v>14682</v>
      </c>
      <c r="P11231" t="s">
        <v>14683</v>
      </c>
    </row>
    <row r="11232" spans="1:16" x14ac:dyDescent="0.25">
      <c r="A11232" t="s">
        <v>25</v>
      </c>
      <c r="B11232" t="s">
        <v>14684</v>
      </c>
      <c r="C11232" t="s">
        <v>106</v>
      </c>
      <c r="D11232" t="s">
        <v>3973</v>
      </c>
      <c r="E11232" t="s">
        <v>51</v>
      </c>
      <c r="F11232" t="b">
        <v>0</v>
      </c>
      <c r="G11232" t="s">
        <v>106</v>
      </c>
      <c r="H11232" s="4">
        <v>45811.798958333333</v>
      </c>
      <c r="I11232" t="b">
        <v>0</v>
      </c>
      <c r="J11232" t="b">
        <v>0</v>
      </c>
      <c r="K11232" t="s">
        <v>106</v>
      </c>
      <c r="L11232" t="s">
        <v>36</v>
      </c>
      <c r="N11232">
        <v>77.5</v>
      </c>
      <c r="O11232" t="s">
        <v>1524</v>
      </c>
      <c r="P11232" t="s">
        <v>14685</v>
      </c>
    </row>
    <row r="11233" spans="1:16" x14ac:dyDescent="0.25">
      <c r="A11233" t="s">
        <v>0</v>
      </c>
      <c r="B11233" t="s">
        <v>12831</v>
      </c>
      <c r="C11233" t="s">
        <v>371</v>
      </c>
      <c r="D11233" t="s">
        <v>3957</v>
      </c>
      <c r="E11233" t="s">
        <v>20</v>
      </c>
      <c r="F11233" t="b">
        <v>0</v>
      </c>
      <c r="G11233" t="s">
        <v>27</v>
      </c>
      <c r="H11233" s="4">
        <v>45811.833587962959</v>
      </c>
      <c r="I11233" t="b">
        <v>1</v>
      </c>
      <c r="J11233" t="b">
        <v>1</v>
      </c>
      <c r="K11233" t="s">
        <v>24</v>
      </c>
      <c r="L11233" t="s">
        <v>36</v>
      </c>
      <c r="N11233">
        <v>26.389999389648441</v>
      </c>
      <c r="O11233" t="s">
        <v>10172</v>
      </c>
      <c r="P11233" t="s">
        <v>10375</v>
      </c>
    </row>
    <row r="11234" spans="1:16" x14ac:dyDescent="0.25">
      <c r="A11234" t="s">
        <v>139</v>
      </c>
      <c r="B11234" t="s">
        <v>14686</v>
      </c>
      <c r="C11234" t="s">
        <v>167</v>
      </c>
      <c r="D11234" t="s">
        <v>3973</v>
      </c>
      <c r="E11234" t="s">
        <v>20</v>
      </c>
      <c r="F11234" t="b">
        <v>0</v>
      </c>
      <c r="G11234" t="s">
        <v>35</v>
      </c>
      <c r="H11234" s="4">
        <v>45811.833877314813</v>
      </c>
      <c r="I11234" t="b">
        <v>0</v>
      </c>
      <c r="J11234" t="b">
        <v>1</v>
      </c>
      <c r="K11234" t="s">
        <v>24</v>
      </c>
      <c r="L11234" t="s">
        <v>22</v>
      </c>
      <c r="M11234">
        <v>117500</v>
      </c>
      <c r="O11234" t="s">
        <v>14687</v>
      </c>
      <c r="P11234" t="s">
        <v>14688</v>
      </c>
    </row>
    <row r="11235" spans="1:16" x14ac:dyDescent="0.25">
      <c r="A11235" t="s">
        <v>0</v>
      </c>
      <c r="B11235" t="s">
        <v>7505</v>
      </c>
      <c r="C11235" t="s">
        <v>2015</v>
      </c>
      <c r="D11235" t="s">
        <v>3973</v>
      </c>
      <c r="E11235" t="s">
        <v>51</v>
      </c>
      <c r="F11235" t="b">
        <v>0</v>
      </c>
      <c r="G11235" t="s">
        <v>27</v>
      </c>
      <c r="H11235" s="4">
        <v>45811.834456018521</v>
      </c>
      <c r="I11235" t="b">
        <v>0</v>
      </c>
      <c r="J11235" t="b">
        <v>0</v>
      </c>
      <c r="K11235" t="s">
        <v>24</v>
      </c>
      <c r="L11235" t="s">
        <v>36</v>
      </c>
      <c r="N11235">
        <v>30</v>
      </c>
      <c r="O11235" t="s">
        <v>1137</v>
      </c>
      <c r="P11235" t="s">
        <v>1687</v>
      </c>
    </row>
    <row r="11236" spans="1:16" x14ac:dyDescent="0.25">
      <c r="A11236" t="s">
        <v>19</v>
      </c>
      <c r="B11236" t="s">
        <v>14689</v>
      </c>
      <c r="C11236" t="s">
        <v>118</v>
      </c>
      <c r="D11236" t="s">
        <v>3957</v>
      </c>
      <c r="E11236" t="s">
        <v>20</v>
      </c>
      <c r="F11236" t="b">
        <v>0</v>
      </c>
      <c r="G11236" t="s">
        <v>27</v>
      </c>
      <c r="H11236" s="4">
        <v>45811.834479166668</v>
      </c>
      <c r="I11236" t="b">
        <v>0</v>
      </c>
      <c r="J11236" t="b">
        <v>1</v>
      </c>
      <c r="K11236" t="s">
        <v>24</v>
      </c>
      <c r="L11236" t="s">
        <v>36</v>
      </c>
      <c r="N11236">
        <v>39.069999694824219</v>
      </c>
      <c r="O11236" t="s">
        <v>2113</v>
      </c>
      <c r="P11236" t="s">
        <v>14478</v>
      </c>
    </row>
    <row r="11237" spans="1:16" x14ac:dyDescent="0.25">
      <c r="A11237" t="s">
        <v>2</v>
      </c>
      <c r="B11237" t="s">
        <v>9860</v>
      </c>
      <c r="C11237" t="s">
        <v>713</v>
      </c>
      <c r="D11237" t="s">
        <v>3957</v>
      </c>
      <c r="E11237" t="s">
        <v>20</v>
      </c>
      <c r="F11237" t="b">
        <v>0</v>
      </c>
      <c r="G11237" t="s">
        <v>27</v>
      </c>
      <c r="H11237" s="4">
        <v>45811.835162037038</v>
      </c>
      <c r="I11237" t="b">
        <v>0</v>
      </c>
      <c r="J11237" t="b">
        <v>1</v>
      </c>
      <c r="K11237" t="s">
        <v>24</v>
      </c>
      <c r="L11237" t="s">
        <v>36</v>
      </c>
      <c r="N11237">
        <v>47.010002136230469</v>
      </c>
      <c r="O11237" t="s">
        <v>1066</v>
      </c>
      <c r="P11237" t="s">
        <v>594</v>
      </c>
    </row>
    <row r="11238" spans="1:16" x14ac:dyDescent="0.25">
      <c r="A11238" t="s">
        <v>2</v>
      </c>
      <c r="B11238" t="s">
        <v>14690</v>
      </c>
      <c r="C11238" t="s">
        <v>236</v>
      </c>
      <c r="D11238" t="s">
        <v>3957</v>
      </c>
      <c r="E11238" t="s">
        <v>20</v>
      </c>
      <c r="F11238" t="b">
        <v>0</v>
      </c>
      <c r="G11238" t="s">
        <v>27</v>
      </c>
      <c r="H11238" s="4">
        <v>45811.835185185177</v>
      </c>
      <c r="I11238" t="b">
        <v>0</v>
      </c>
      <c r="J11238" t="b">
        <v>1</v>
      </c>
      <c r="K11238" t="s">
        <v>24</v>
      </c>
      <c r="L11238" t="s">
        <v>36</v>
      </c>
      <c r="N11238">
        <v>55.590000152587891</v>
      </c>
      <c r="O11238" t="s">
        <v>2893</v>
      </c>
      <c r="P11238" t="s">
        <v>14691</v>
      </c>
    </row>
    <row r="11239" spans="1:16" x14ac:dyDescent="0.25">
      <c r="A11239" t="s">
        <v>1</v>
      </c>
      <c r="B11239" t="s">
        <v>6163</v>
      </c>
      <c r="C11239" t="s">
        <v>372</v>
      </c>
      <c r="D11239" t="s">
        <v>3973</v>
      </c>
      <c r="E11239" t="s">
        <v>51</v>
      </c>
      <c r="F11239" t="b">
        <v>0</v>
      </c>
      <c r="G11239" t="s">
        <v>41</v>
      </c>
      <c r="H11239" s="4">
        <v>45811.836967592593</v>
      </c>
      <c r="I11239" t="b">
        <v>0</v>
      </c>
      <c r="J11239" t="b">
        <v>1</v>
      </c>
      <c r="K11239" t="s">
        <v>24</v>
      </c>
      <c r="L11239" t="s">
        <v>36</v>
      </c>
      <c r="N11239">
        <v>72.5</v>
      </c>
      <c r="O11239" t="s">
        <v>4344</v>
      </c>
      <c r="P11239" t="s">
        <v>14648</v>
      </c>
    </row>
    <row r="11240" spans="1:16" x14ac:dyDescent="0.25">
      <c r="A11240" t="s">
        <v>2</v>
      </c>
      <c r="B11240" t="s">
        <v>14692</v>
      </c>
      <c r="C11240" t="s">
        <v>1910</v>
      </c>
      <c r="D11240" t="s">
        <v>3973</v>
      </c>
      <c r="E11240" t="s">
        <v>51</v>
      </c>
      <c r="F11240" t="b">
        <v>0</v>
      </c>
      <c r="G11240" t="s">
        <v>52</v>
      </c>
      <c r="H11240" s="4">
        <v>45811.838391203702</v>
      </c>
      <c r="I11240" t="b">
        <v>0</v>
      </c>
      <c r="J11240" t="b">
        <v>0</v>
      </c>
      <c r="K11240" t="s">
        <v>24</v>
      </c>
      <c r="L11240" t="s">
        <v>36</v>
      </c>
      <c r="N11240">
        <v>116.13499450683589</v>
      </c>
      <c r="O11240" t="s">
        <v>14693</v>
      </c>
      <c r="P11240" t="s">
        <v>14026</v>
      </c>
    </row>
    <row r="11241" spans="1:16" x14ac:dyDescent="0.25">
      <c r="A11241" t="s">
        <v>0</v>
      </c>
      <c r="B11241" t="s">
        <v>3005</v>
      </c>
      <c r="C11241" t="s">
        <v>203</v>
      </c>
      <c r="D11241" t="s">
        <v>3973</v>
      </c>
      <c r="E11241" t="s">
        <v>20</v>
      </c>
      <c r="F11241" t="b">
        <v>0</v>
      </c>
      <c r="G11241" t="s">
        <v>23</v>
      </c>
      <c r="H11241" s="4">
        <v>45811.868854166663</v>
      </c>
      <c r="I11241" t="b">
        <v>1</v>
      </c>
      <c r="J11241" t="b">
        <v>1</v>
      </c>
      <c r="K11241" t="s">
        <v>24</v>
      </c>
      <c r="L11241" t="s">
        <v>36</v>
      </c>
      <c r="N11241">
        <v>19</v>
      </c>
      <c r="O11241" t="s">
        <v>4344</v>
      </c>
      <c r="P11241" t="s">
        <v>7509</v>
      </c>
    </row>
    <row r="11242" spans="1:16" x14ac:dyDescent="0.25">
      <c r="A11242" t="s">
        <v>0</v>
      </c>
      <c r="B11242" t="s">
        <v>14694</v>
      </c>
      <c r="C11242" t="s">
        <v>1415</v>
      </c>
      <c r="D11242" t="s">
        <v>3973</v>
      </c>
      <c r="E11242" t="s">
        <v>20</v>
      </c>
      <c r="F11242" t="b">
        <v>0</v>
      </c>
      <c r="G11242" t="s">
        <v>27</v>
      </c>
      <c r="H11242" s="4">
        <v>45811.875162037039</v>
      </c>
      <c r="I11242" t="b">
        <v>0</v>
      </c>
      <c r="J11242" t="b">
        <v>1</v>
      </c>
      <c r="K11242" t="s">
        <v>24</v>
      </c>
      <c r="L11242" t="s">
        <v>22</v>
      </c>
      <c r="M11242">
        <v>75000</v>
      </c>
      <c r="O11242" t="s">
        <v>3499</v>
      </c>
      <c r="P11242" t="s">
        <v>706</v>
      </c>
    </row>
    <row r="11243" spans="1:16" x14ac:dyDescent="0.25">
      <c r="A11243" t="s">
        <v>25</v>
      </c>
      <c r="B11243" t="s">
        <v>577</v>
      </c>
      <c r="C11243" t="s">
        <v>386</v>
      </c>
      <c r="D11243" t="s">
        <v>3828</v>
      </c>
      <c r="E11243" t="s">
        <v>20</v>
      </c>
      <c r="F11243" t="b">
        <v>0</v>
      </c>
      <c r="G11243" t="s">
        <v>41</v>
      </c>
      <c r="H11243" s="4">
        <v>45811.916979166657</v>
      </c>
      <c r="I11243" t="b">
        <v>0</v>
      </c>
      <c r="J11243" t="b">
        <v>1</v>
      </c>
      <c r="K11243" t="s">
        <v>24</v>
      </c>
      <c r="L11243" t="s">
        <v>22</v>
      </c>
      <c r="M11243">
        <v>120500</v>
      </c>
      <c r="O11243" t="s">
        <v>14695</v>
      </c>
      <c r="P11243" t="s">
        <v>119</v>
      </c>
    </row>
    <row r="11244" spans="1:16" x14ac:dyDescent="0.25">
      <c r="A11244" t="s">
        <v>0</v>
      </c>
      <c r="B11244" t="s">
        <v>14696</v>
      </c>
      <c r="C11244" t="s">
        <v>82</v>
      </c>
      <c r="D11244" t="s">
        <v>3957</v>
      </c>
      <c r="E11244" t="s">
        <v>34</v>
      </c>
      <c r="F11244" t="b">
        <v>0</v>
      </c>
      <c r="G11244" t="s">
        <v>27</v>
      </c>
      <c r="H11244" s="4">
        <v>45811.958495370367</v>
      </c>
      <c r="I11244" t="b">
        <v>0</v>
      </c>
      <c r="J11244" t="b">
        <v>1</v>
      </c>
      <c r="K11244" t="s">
        <v>24</v>
      </c>
      <c r="L11244" t="s">
        <v>36</v>
      </c>
      <c r="N11244">
        <v>27.979999542236332</v>
      </c>
      <c r="O11244" t="s">
        <v>1427</v>
      </c>
      <c r="P11244" t="s">
        <v>13182</v>
      </c>
    </row>
    <row r="11245" spans="1:16" x14ac:dyDescent="0.25">
      <c r="A11245" t="s">
        <v>0</v>
      </c>
      <c r="B11245" t="s">
        <v>5662</v>
      </c>
      <c r="C11245" t="s">
        <v>14697</v>
      </c>
      <c r="D11245" t="s">
        <v>3957</v>
      </c>
      <c r="E11245" t="s">
        <v>34</v>
      </c>
      <c r="F11245" t="b">
        <v>0</v>
      </c>
      <c r="G11245" t="s">
        <v>27</v>
      </c>
      <c r="H11245" s="4">
        <v>45811.958553240736</v>
      </c>
      <c r="I11245" t="b">
        <v>1</v>
      </c>
      <c r="J11245" t="b">
        <v>0</v>
      </c>
      <c r="K11245" t="s">
        <v>24</v>
      </c>
      <c r="L11245" t="s">
        <v>36</v>
      </c>
      <c r="N11245">
        <v>39.925003051757813</v>
      </c>
      <c r="O11245" t="s">
        <v>3668</v>
      </c>
      <c r="P11245" t="s">
        <v>67</v>
      </c>
    </row>
    <row r="11246" spans="1:16" x14ac:dyDescent="0.25">
      <c r="A11246" t="s">
        <v>25</v>
      </c>
      <c r="B11246" t="s">
        <v>25</v>
      </c>
      <c r="C11246" t="s">
        <v>2026</v>
      </c>
      <c r="D11246" t="s">
        <v>3828</v>
      </c>
      <c r="E11246" t="s">
        <v>20</v>
      </c>
      <c r="F11246" t="b">
        <v>0</v>
      </c>
      <c r="G11246" t="s">
        <v>27</v>
      </c>
      <c r="H11246" s="4">
        <v>45811.958553240736</v>
      </c>
      <c r="I11246" t="b">
        <v>0</v>
      </c>
      <c r="J11246" t="b">
        <v>0</v>
      </c>
      <c r="K11246" t="s">
        <v>24</v>
      </c>
      <c r="L11246" t="s">
        <v>22</v>
      </c>
      <c r="M11246">
        <v>107500</v>
      </c>
      <c r="O11246" t="s">
        <v>14698</v>
      </c>
      <c r="P11246" t="s">
        <v>14699</v>
      </c>
    </row>
    <row r="11247" spans="1:16" x14ac:dyDescent="0.25">
      <c r="A11247" t="s">
        <v>1</v>
      </c>
      <c r="B11247" t="s">
        <v>14700</v>
      </c>
      <c r="C11247" t="s">
        <v>1060</v>
      </c>
      <c r="D11247" t="s">
        <v>3973</v>
      </c>
      <c r="E11247" t="s">
        <v>20</v>
      </c>
      <c r="F11247" t="b">
        <v>0</v>
      </c>
      <c r="G11247" t="s">
        <v>41</v>
      </c>
      <c r="H11247" s="4">
        <v>45811.958668981482</v>
      </c>
      <c r="I11247" t="b">
        <v>1</v>
      </c>
      <c r="J11247" t="b">
        <v>1</v>
      </c>
      <c r="K11247" t="s">
        <v>24</v>
      </c>
      <c r="L11247" t="s">
        <v>22</v>
      </c>
      <c r="M11247">
        <v>87950</v>
      </c>
      <c r="O11247" t="s">
        <v>8970</v>
      </c>
      <c r="P11247" t="s">
        <v>14701</v>
      </c>
    </row>
    <row r="11248" spans="1:16" x14ac:dyDescent="0.25">
      <c r="A11248" t="s">
        <v>1</v>
      </c>
      <c r="B11248" t="s">
        <v>2809</v>
      </c>
      <c r="C11248" t="s">
        <v>120</v>
      </c>
      <c r="D11248" t="s">
        <v>3973</v>
      </c>
      <c r="E11248" t="s">
        <v>20</v>
      </c>
      <c r="F11248" t="b">
        <v>0</v>
      </c>
      <c r="G11248" t="s">
        <v>35</v>
      </c>
      <c r="H11248" s="4">
        <v>45811.958877314813</v>
      </c>
      <c r="I11248" t="b">
        <v>0</v>
      </c>
      <c r="J11248" t="b">
        <v>1</v>
      </c>
      <c r="K11248" t="s">
        <v>24</v>
      </c>
      <c r="L11248" t="s">
        <v>22</v>
      </c>
      <c r="M11248">
        <v>99050</v>
      </c>
      <c r="O11248" t="s">
        <v>7588</v>
      </c>
      <c r="P11248" t="s">
        <v>66</v>
      </c>
    </row>
    <row r="11249" spans="1:16" x14ac:dyDescent="0.25">
      <c r="A11249" t="s">
        <v>0</v>
      </c>
      <c r="B11249" t="s">
        <v>14702</v>
      </c>
      <c r="C11249" t="s">
        <v>151</v>
      </c>
      <c r="D11249" t="s">
        <v>3973</v>
      </c>
      <c r="E11249" t="s">
        <v>20</v>
      </c>
      <c r="F11249" t="b">
        <v>0</v>
      </c>
      <c r="G11249" t="s">
        <v>30</v>
      </c>
      <c r="H11249" s="4">
        <v>45811.958981481483</v>
      </c>
      <c r="I11249" t="b">
        <v>0</v>
      </c>
      <c r="J11249" t="b">
        <v>1</v>
      </c>
      <c r="K11249" t="s">
        <v>24</v>
      </c>
      <c r="L11249" t="s">
        <v>36</v>
      </c>
      <c r="N11249">
        <v>42.040000915527337</v>
      </c>
      <c r="O11249" t="s">
        <v>2143</v>
      </c>
    </row>
    <row r="11250" spans="1:16" x14ac:dyDescent="0.25">
      <c r="A11250" t="s">
        <v>2</v>
      </c>
      <c r="B11250" t="s">
        <v>2590</v>
      </c>
      <c r="C11250" t="s">
        <v>39</v>
      </c>
      <c r="D11250" t="s">
        <v>2208</v>
      </c>
      <c r="E11250" t="s">
        <v>20</v>
      </c>
      <c r="F11250" t="b">
        <v>1</v>
      </c>
      <c r="G11250" t="s">
        <v>41</v>
      </c>
      <c r="H11250" s="4">
        <v>45811.96193287037</v>
      </c>
      <c r="I11250" t="b">
        <v>1</v>
      </c>
      <c r="J11250" t="b">
        <v>1</v>
      </c>
      <c r="K11250" t="s">
        <v>24</v>
      </c>
      <c r="L11250" t="s">
        <v>22</v>
      </c>
      <c r="M11250">
        <v>133400</v>
      </c>
      <c r="O11250" t="s">
        <v>77</v>
      </c>
      <c r="P11250" t="s">
        <v>14703</v>
      </c>
    </row>
    <row r="11251" spans="1:16" x14ac:dyDescent="0.25">
      <c r="A11251" t="s">
        <v>40</v>
      </c>
      <c r="B11251" t="s">
        <v>14704</v>
      </c>
      <c r="C11251" t="s">
        <v>372</v>
      </c>
      <c r="D11251" t="s">
        <v>3973</v>
      </c>
      <c r="E11251" t="s">
        <v>20</v>
      </c>
      <c r="F11251" t="b">
        <v>0</v>
      </c>
      <c r="G11251" t="s">
        <v>35</v>
      </c>
      <c r="H11251" s="4">
        <v>45811.962442129632</v>
      </c>
      <c r="I11251" t="b">
        <v>0</v>
      </c>
      <c r="J11251" t="b">
        <v>1</v>
      </c>
      <c r="K11251" t="s">
        <v>24</v>
      </c>
      <c r="L11251" t="s">
        <v>22</v>
      </c>
      <c r="M11251">
        <v>174500</v>
      </c>
      <c r="O11251" t="s">
        <v>12007</v>
      </c>
      <c r="P11251" t="s">
        <v>14705</v>
      </c>
    </row>
    <row r="11252" spans="1:16" x14ac:dyDescent="0.25">
      <c r="A11252" t="s">
        <v>2</v>
      </c>
      <c r="B11252" t="s">
        <v>14706</v>
      </c>
      <c r="C11252" t="s">
        <v>71</v>
      </c>
      <c r="D11252" t="s">
        <v>3973</v>
      </c>
      <c r="E11252" t="s">
        <v>20</v>
      </c>
      <c r="F11252" t="b">
        <v>0</v>
      </c>
      <c r="G11252" t="s">
        <v>52</v>
      </c>
      <c r="H11252" s="4">
        <v>45811.963391203702</v>
      </c>
      <c r="I11252" t="b">
        <v>0</v>
      </c>
      <c r="J11252" t="b">
        <v>1</v>
      </c>
      <c r="K11252" t="s">
        <v>24</v>
      </c>
      <c r="L11252" t="s">
        <v>22</v>
      </c>
      <c r="M11252">
        <v>116950</v>
      </c>
      <c r="O11252" t="s">
        <v>4535</v>
      </c>
      <c r="P11252" t="s">
        <v>14707</v>
      </c>
    </row>
    <row r="11253" spans="1:16" x14ac:dyDescent="0.25">
      <c r="A11253" t="s">
        <v>0</v>
      </c>
      <c r="B11253" t="s">
        <v>14708</v>
      </c>
      <c r="C11253" t="s">
        <v>12134</v>
      </c>
      <c r="D11253" t="s">
        <v>4014</v>
      </c>
      <c r="E11253" t="s">
        <v>20</v>
      </c>
      <c r="F11253" t="b">
        <v>0</v>
      </c>
      <c r="G11253" t="s">
        <v>27</v>
      </c>
      <c r="H11253" s="4">
        <v>45812.000219907408</v>
      </c>
      <c r="I11253" t="b">
        <v>0</v>
      </c>
      <c r="J11253" t="b">
        <v>1</v>
      </c>
      <c r="K11253" t="s">
        <v>24</v>
      </c>
      <c r="L11253" t="s">
        <v>22</v>
      </c>
      <c r="M11253">
        <v>127050</v>
      </c>
      <c r="O11253" t="s">
        <v>1857</v>
      </c>
      <c r="P11253" t="s">
        <v>14709</v>
      </c>
    </row>
    <row r="11254" spans="1:16" x14ac:dyDescent="0.25">
      <c r="A11254" t="s">
        <v>1</v>
      </c>
      <c r="B11254" t="s">
        <v>14710</v>
      </c>
      <c r="C11254" t="s">
        <v>1065</v>
      </c>
      <c r="D11254" t="s">
        <v>3973</v>
      </c>
      <c r="E11254" t="s">
        <v>20</v>
      </c>
      <c r="F11254" t="b">
        <v>0</v>
      </c>
      <c r="G11254" t="s">
        <v>35</v>
      </c>
      <c r="H11254" s="4">
        <v>45812.000555555547</v>
      </c>
      <c r="I11254" t="b">
        <v>1</v>
      </c>
      <c r="J11254" t="b">
        <v>0</v>
      </c>
      <c r="K11254" t="s">
        <v>24</v>
      </c>
      <c r="L11254" t="s">
        <v>36</v>
      </c>
      <c r="N11254">
        <v>90</v>
      </c>
      <c r="O11254" t="s">
        <v>3883</v>
      </c>
      <c r="P11254" t="s">
        <v>14711</v>
      </c>
    </row>
    <row r="11255" spans="1:16" x14ac:dyDescent="0.25">
      <c r="A11255" t="s">
        <v>28</v>
      </c>
      <c r="B11255" t="s">
        <v>14712</v>
      </c>
      <c r="C11255" t="s">
        <v>140</v>
      </c>
      <c r="D11255" t="s">
        <v>5535</v>
      </c>
      <c r="E11255" t="s">
        <v>20</v>
      </c>
      <c r="F11255" t="b">
        <v>0</v>
      </c>
      <c r="G11255" t="s">
        <v>35</v>
      </c>
      <c r="H11255" s="4">
        <v>45812.001377314817</v>
      </c>
      <c r="I11255" t="b">
        <v>0</v>
      </c>
      <c r="J11255" t="b">
        <v>1</v>
      </c>
      <c r="K11255" t="s">
        <v>24</v>
      </c>
      <c r="L11255" t="s">
        <v>22</v>
      </c>
      <c r="M11255">
        <v>88582</v>
      </c>
      <c r="O11255" t="s">
        <v>77</v>
      </c>
      <c r="P11255" t="s">
        <v>32</v>
      </c>
    </row>
    <row r="11256" spans="1:16" x14ac:dyDescent="0.25">
      <c r="A11256" t="s">
        <v>40</v>
      </c>
      <c r="B11256" t="s">
        <v>14713</v>
      </c>
      <c r="C11256" t="s">
        <v>5180</v>
      </c>
      <c r="D11256" t="s">
        <v>5535</v>
      </c>
      <c r="E11256" t="s">
        <v>20</v>
      </c>
      <c r="F11256" t="b">
        <v>0</v>
      </c>
      <c r="G11256" t="s">
        <v>27</v>
      </c>
      <c r="H11256" s="4">
        <v>45812.001701388886</v>
      </c>
      <c r="I11256" t="b">
        <v>1</v>
      </c>
      <c r="J11256" t="b">
        <v>1</v>
      </c>
      <c r="K11256" t="s">
        <v>24</v>
      </c>
      <c r="L11256" t="s">
        <v>22</v>
      </c>
      <c r="M11256">
        <v>88582</v>
      </c>
      <c r="O11256" t="s">
        <v>1289</v>
      </c>
      <c r="P11256" t="s">
        <v>233</v>
      </c>
    </row>
    <row r="11257" spans="1:16" x14ac:dyDescent="0.25">
      <c r="A11257" t="s">
        <v>40</v>
      </c>
      <c r="B11257" t="s">
        <v>14714</v>
      </c>
      <c r="C11257" t="s">
        <v>11897</v>
      </c>
      <c r="D11257" t="s">
        <v>5535</v>
      </c>
      <c r="E11257" t="s">
        <v>20</v>
      </c>
      <c r="F11257" t="b">
        <v>0</v>
      </c>
      <c r="G11257" t="s">
        <v>27</v>
      </c>
      <c r="H11257" s="4">
        <v>45812.001770833333</v>
      </c>
      <c r="I11257" t="b">
        <v>0</v>
      </c>
      <c r="J11257" t="b">
        <v>1</v>
      </c>
      <c r="K11257" t="s">
        <v>24</v>
      </c>
      <c r="L11257" t="s">
        <v>22</v>
      </c>
      <c r="M11257">
        <v>88582</v>
      </c>
      <c r="O11257" t="s">
        <v>6695</v>
      </c>
      <c r="P11257" t="s">
        <v>11087</v>
      </c>
    </row>
    <row r="11258" spans="1:16" x14ac:dyDescent="0.25">
      <c r="A11258" t="s">
        <v>1</v>
      </c>
      <c r="B11258" t="s">
        <v>14715</v>
      </c>
      <c r="C11258" t="s">
        <v>966</v>
      </c>
      <c r="D11258" t="s">
        <v>3973</v>
      </c>
      <c r="E11258" t="s">
        <v>20</v>
      </c>
      <c r="F11258" t="b">
        <v>0</v>
      </c>
      <c r="G11258" t="s">
        <v>30</v>
      </c>
      <c r="H11258" s="4">
        <v>45812.042314814818</v>
      </c>
      <c r="I11258" t="b">
        <v>0</v>
      </c>
      <c r="J11258" t="b">
        <v>1</v>
      </c>
      <c r="K11258" t="s">
        <v>24</v>
      </c>
      <c r="L11258" t="s">
        <v>22</v>
      </c>
      <c r="M11258">
        <v>129650</v>
      </c>
      <c r="O11258" t="s">
        <v>7072</v>
      </c>
      <c r="P11258" t="s">
        <v>14716</v>
      </c>
    </row>
    <row r="11259" spans="1:16" x14ac:dyDescent="0.25">
      <c r="A11259" t="s">
        <v>139</v>
      </c>
      <c r="B11259" t="s">
        <v>277</v>
      </c>
      <c r="C11259" t="s">
        <v>187</v>
      </c>
      <c r="D11259" t="s">
        <v>3973</v>
      </c>
      <c r="E11259" t="s">
        <v>20</v>
      </c>
      <c r="F11259" t="b">
        <v>0</v>
      </c>
      <c r="G11259" t="s">
        <v>30</v>
      </c>
      <c r="H11259" s="4">
        <v>45812.042314814818</v>
      </c>
      <c r="I11259" t="b">
        <v>0</v>
      </c>
      <c r="J11259" t="b">
        <v>1</v>
      </c>
      <c r="K11259" t="s">
        <v>24</v>
      </c>
      <c r="L11259" t="s">
        <v>22</v>
      </c>
      <c r="M11259">
        <v>72500</v>
      </c>
      <c r="O11259" t="s">
        <v>14717</v>
      </c>
      <c r="P11259" t="s">
        <v>14718</v>
      </c>
    </row>
    <row r="11260" spans="1:16" x14ac:dyDescent="0.25">
      <c r="A11260" t="s">
        <v>2</v>
      </c>
      <c r="B11260" t="s">
        <v>14509</v>
      </c>
      <c r="C11260" t="s">
        <v>2555</v>
      </c>
      <c r="D11260" t="s">
        <v>3973</v>
      </c>
      <c r="E11260" t="s">
        <v>20</v>
      </c>
      <c r="F11260" t="b">
        <v>0</v>
      </c>
      <c r="G11260" t="s">
        <v>27</v>
      </c>
      <c r="H11260" s="4">
        <v>45812.043564814812</v>
      </c>
      <c r="I11260" t="b">
        <v>0</v>
      </c>
      <c r="J11260" t="b">
        <v>0</v>
      </c>
      <c r="K11260" t="s">
        <v>24</v>
      </c>
      <c r="L11260" t="s">
        <v>22</v>
      </c>
      <c r="M11260">
        <v>117500</v>
      </c>
      <c r="O11260" t="s">
        <v>482</v>
      </c>
      <c r="P11260" t="s">
        <v>14510</v>
      </c>
    </row>
    <row r="11261" spans="1:16" x14ac:dyDescent="0.25">
      <c r="A11261" t="s">
        <v>40</v>
      </c>
      <c r="B11261" t="s">
        <v>40</v>
      </c>
      <c r="C11261" t="s">
        <v>3240</v>
      </c>
      <c r="D11261" t="s">
        <v>3973</v>
      </c>
      <c r="E11261" t="s">
        <v>20</v>
      </c>
      <c r="F11261" t="b">
        <v>0</v>
      </c>
      <c r="G11261" t="s">
        <v>41</v>
      </c>
      <c r="H11261" s="4">
        <v>45812.045254629629</v>
      </c>
      <c r="I11261" t="b">
        <v>0</v>
      </c>
      <c r="J11261" t="b">
        <v>1</v>
      </c>
      <c r="K11261" t="s">
        <v>24</v>
      </c>
      <c r="L11261" t="s">
        <v>22</v>
      </c>
      <c r="M11261">
        <v>127500</v>
      </c>
      <c r="O11261" t="s">
        <v>123</v>
      </c>
      <c r="P11261" t="s">
        <v>14719</v>
      </c>
    </row>
    <row r="11262" spans="1:16" x14ac:dyDescent="0.25">
      <c r="A11262" t="s">
        <v>40</v>
      </c>
      <c r="B11262" t="s">
        <v>40</v>
      </c>
      <c r="C11262" t="s">
        <v>199</v>
      </c>
      <c r="D11262" t="s">
        <v>3973</v>
      </c>
      <c r="E11262" t="s">
        <v>20</v>
      </c>
      <c r="F11262" t="b">
        <v>0</v>
      </c>
      <c r="G11262" t="s">
        <v>35</v>
      </c>
      <c r="H11262" s="4">
        <v>45812.045601851853</v>
      </c>
      <c r="I11262" t="b">
        <v>0</v>
      </c>
      <c r="J11262" t="b">
        <v>1</v>
      </c>
      <c r="K11262" t="s">
        <v>24</v>
      </c>
      <c r="L11262" t="s">
        <v>22</v>
      </c>
      <c r="M11262">
        <v>130000</v>
      </c>
      <c r="O11262" t="s">
        <v>123</v>
      </c>
      <c r="P11262" t="s">
        <v>14720</v>
      </c>
    </row>
    <row r="11263" spans="1:16" x14ac:dyDescent="0.25">
      <c r="A11263" t="s">
        <v>0</v>
      </c>
      <c r="B11263" t="s">
        <v>250</v>
      </c>
      <c r="C11263" t="s">
        <v>3238</v>
      </c>
      <c r="D11263" t="s">
        <v>4205</v>
      </c>
      <c r="E11263" t="s">
        <v>20</v>
      </c>
      <c r="F11263" t="b">
        <v>0</v>
      </c>
      <c r="G11263" t="s">
        <v>41</v>
      </c>
      <c r="H11263" s="4">
        <v>45812.250381944446</v>
      </c>
      <c r="I11263" t="b">
        <v>0</v>
      </c>
      <c r="J11263" t="b">
        <v>1</v>
      </c>
      <c r="K11263" t="s">
        <v>24</v>
      </c>
      <c r="L11263" t="s">
        <v>22</v>
      </c>
      <c r="M11263">
        <v>115000</v>
      </c>
      <c r="O11263" t="s">
        <v>14721</v>
      </c>
      <c r="P11263" t="s">
        <v>726</v>
      </c>
    </row>
    <row r="11264" spans="1:16" x14ac:dyDescent="0.25">
      <c r="A11264" t="s">
        <v>25</v>
      </c>
      <c r="B11264" t="s">
        <v>3580</v>
      </c>
      <c r="C11264" t="s">
        <v>13308</v>
      </c>
      <c r="D11264" t="s">
        <v>3970</v>
      </c>
      <c r="E11264" t="s">
        <v>20</v>
      </c>
      <c r="F11264" t="b">
        <v>0</v>
      </c>
      <c r="G11264" t="s">
        <v>41</v>
      </c>
      <c r="H11264" s="4">
        <v>45812.250439814823</v>
      </c>
      <c r="I11264" t="b">
        <v>0</v>
      </c>
      <c r="J11264" t="b">
        <v>0</v>
      </c>
      <c r="K11264" t="s">
        <v>24</v>
      </c>
      <c r="L11264" t="s">
        <v>22</v>
      </c>
      <c r="M11264">
        <v>84240</v>
      </c>
      <c r="O11264" t="s">
        <v>202</v>
      </c>
      <c r="P11264" t="s">
        <v>14722</v>
      </c>
    </row>
    <row r="11265" spans="1:16" x14ac:dyDescent="0.25">
      <c r="A11265" t="s">
        <v>0</v>
      </c>
      <c r="B11265" t="s">
        <v>14723</v>
      </c>
      <c r="C11265" t="s">
        <v>151</v>
      </c>
      <c r="D11265" t="s">
        <v>3600</v>
      </c>
      <c r="E11265" t="s">
        <v>20</v>
      </c>
      <c r="F11265" t="b">
        <v>0</v>
      </c>
      <c r="G11265" t="s">
        <v>30</v>
      </c>
      <c r="H11265" s="4">
        <v>45812.250671296293</v>
      </c>
      <c r="I11265" t="b">
        <v>0</v>
      </c>
      <c r="J11265" t="b">
        <v>0</v>
      </c>
      <c r="K11265" t="s">
        <v>24</v>
      </c>
      <c r="L11265" t="s">
        <v>22</v>
      </c>
      <c r="M11265">
        <v>62500</v>
      </c>
      <c r="O11265" t="s">
        <v>681</v>
      </c>
    </row>
    <row r="11266" spans="1:16" x14ac:dyDescent="0.25">
      <c r="A11266" t="s">
        <v>0</v>
      </c>
      <c r="B11266" t="s">
        <v>3835</v>
      </c>
      <c r="C11266" t="s">
        <v>151</v>
      </c>
      <c r="D11266" t="s">
        <v>3973</v>
      </c>
      <c r="E11266" t="s">
        <v>20</v>
      </c>
      <c r="F11266" t="b">
        <v>0</v>
      </c>
      <c r="G11266" t="s">
        <v>30</v>
      </c>
      <c r="H11266" s="4">
        <v>45812.250671296293</v>
      </c>
      <c r="I11266" t="b">
        <v>0</v>
      </c>
      <c r="J11266" t="b">
        <v>1</v>
      </c>
      <c r="K11266" t="s">
        <v>24</v>
      </c>
      <c r="L11266" t="s">
        <v>22</v>
      </c>
      <c r="M11266">
        <v>95000</v>
      </c>
      <c r="O11266" t="s">
        <v>5482</v>
      </c>
      <c r="P11266" t="s">
        <v>14250</v>
      </c>
    </row>
    <row r="11267" spans="1:16" x14ac:dyDescent="0.25">
      <c r="A11267" t="s">
        <v>0</v>
      </c>
      <c r="B11267" t="s">
        <v>14724</v>
      </c>
      <c r="C11267" t="s">
        <v>187</v>
      </c>
      <c r="D11267" t="s">
        <v>4100</v>
      </c>
      <c r="E11267" t="s">
        <v>20</v>
      </c>
      <c r="F11267" t="b">
        <v>0</v>
      </c>
      <c r="G11267" t="s">
        <v>30</v>
      </c>
      <c r="H11267" s="4">
        <v>45812.250671296293</v>
      </c>
      <c r="I11267" t="b">
        <v>0</v>
      </c>
      <c r="J11267" t="b">
        <v>1</v>
      </c>
      <c r="K11267" t="s">
        <v>24</v>
      </c>
      <c r="L11267" t="s">
        <v>22</v>
      </c>
      <c r="M11267">
        <v>140937.5</v>
      </c>
      <c r="O11267" t="s">
        <v>3288</v>
      </c>
      <c r="P11267" t="s">
        <v>14725</v>
      </c>
    </row>
    <row r="11268" spans="1:16" x14ac:dyDescent="0.25">
      <c r="A11268" t="s">
        <v>0</v>
      </c>
      <c r="B11268" t="s">
        <v>14726</v>
      </c>
      <c r="C11268" t="s">
        <v>151</v>
      </c>
      <c r="D11268" t="s">
        <v>5535</v>
      </c>
      <c r="E11268" t="s">
        <v>20</v>
      </c>
      <c r="F11268" t="b">
        <v>0</v>
      </c>
      <c r="G11268" t="s">
        <v>30</v>
      </c>
      <c r="H11268" s="4">
        <v>45812.250671296293</v>
      </c>
      <c r="I11268" t="b">
        <v>0</v>
      </c>
      <c r="J11268" t="b">
        <v>1</v>
      </c>
      <c r="K11268" t="s">
        <v>24</v>
      </c>
      <c r="L11268" t="s">
        <v>22</v>
      </c>
      <c r="M11268">
        <v>88582</v>
      </c>
      <c r="O11268" t="s">
        <v>14727</v>
      </c>
      <c r="P11268" t="s">
        <v>1329</v>
      </c>
    </row>
    <row r="11269" spans="1:16" x14ac:dyDescent="0.25">
      <c r="A11269" t="s">
        <v>139</v>
      </c>
      <c r="B11269" t="s">
        <v>1756</v>
      </c>
      <c r="C11269" t="s">
        <v>376</v>
      </c>
      <c r="D11269" t="s">
        <v>3973</v>
      </c>
      <c r="E11269" t="s">
        <v>20</v>
      </c>
      <c r="F11269" t="b">
        <v>0</v>
      </c>
      <c r="G11269" t="s">
        <v>52</v>
      </c>
      <c r="H11269" s="4">
        <v>45812.251018518517</v>
      </c>
      <c r="I11269" t="b">
        <v>0</v>
      </c>
      <c r="J11269" t="b">
        <v>0</v>
      </c>
      <c r="K11269" t="s">
        <v>24</v>
      </c>
      <c r="L11269" t="s">
        <v>36</v>
      </c>
      <c r="N11269">
        <v>37.5</v>
      </c>
      <c r="O11269" t="s">
        <v>4344</v>
      </c>
      <c r="P11269" t="s">
        <v>1823</v>
      </c>
    </row>
    <row r="11270" spans="1:16" x14ac:dyDescent="0.25">
      <c r="A11270" t="s">
        <v>1</v>
      </c>
      <c r="B11270" t="s">
        <v>14658</v>
      </c>
      <c r="C11270" t="s">
        <v>140</v>
      </c>
      <c r="D11270" t="s">
        <v>5535</v>
      </c>
      <c r="E11270" t="s">
        <v>20</v>
      </c>
      <c r="F11270" t="b">
        <v>0</v>
      </c>
      <c r="G11270" t="s">
        <v>35</v>
      </c>
      <c r="H11270" s="4">
        <v>45812.251539351862</v>
      </c>
      <c r="I11270" t="b">
        <v>0</v>
      </c>
      <c r="J11270" t="b">
        <v>1</v>
      </c>
      <c r="K11270" t="s">
        <v>24</v>
      </c>
      <c r="L11270" t="s">
        <v>22</v>
      </c>
      <c r="M11270">
        <v>127952</v>
      </c>
      <c r="O11270" t="s">
        <v>602</v>
      </c>
      <c r="P11270" t="s">
        <v>14660</v>
      </c>
    </row>
    <row r="11271" spans="1:16" x14ac:dyDescent="0.25">
      <c r="A11271" t="s">
        <v>2</v>
      </c>
      <c r="B11271" t="s">
        <v>2</v>
      </c>
      <c r="C11271" t="s">
        <v>14728</v>
      </c>
      <c r="D11271" t="s">
        <v>3973</v>
      </c>
      <c r="E11271" t="s">
        <v>20</v>
      </c>
      <c r="F11271" t="b">
        <v>0</v>
      </c>
      <c r="G11271" t="s">
        <v>27</v>
      </c>
      <c r="H11271" s="4">
        <v>45812.25203703704</v>
      </c>
      <c r="I11271" t="b">
        <v>0</v>
      </c>
      <c r="J11271" t="b">
        <v>0</v>
      </c>
      <c r="K11271" t="s">
        <v>24</v>
      </c>
      <c r="L11271" t="s">
        <v>36</v>
      </c>
      <c r="N11271">
        <v>47.5</v>
      </c>
      <c r="O11271" t="s">
        <v>4344</v>
      </c>
      <c r="P11271" t="s">
        <v>1545</v>
      </c>
    </row>
    <row r="11272" spans="1:16" x14ac:dyDescent="0.25">
      <c r="A11272" t="s">
        <v>2</v>
      </c>
      <c r="B11272" t="s">
        <v>12232</v>
      </c>
      <c r="C11272" t="s">
        <v>808</v>
      </c>
      <c r="D11272" t="s">
        <v>7744</v>
      </c>
      <c r="E11272" t="s">
        <v>20</v>
      </c>
      <c r="F11272" t="b">
        <v>0</v>
      </c>
      <c r="G11272" t="s">
        <v>41</v>
      </c>
      <c r="H11272" s="4">
        <v>45812.253460648149</v>
      </c>
      <c r="I11272" t="b">
        <v>1</v>
      </c>
      <c r="J11272" t="b">
        <v>0</v>
      </c>
      <c r="K11272" t="s">
        <v>24</v>
      </c>
      <c r="L11272" t="s">
        <v>22</v>
      </c>
      <c r="M11272">
        <v>210000</v>
      </c>
      <c r="O11272" t="s">
        <v>1085</v>
      </c>
      <c r="P11272" t="s">
        <v>12233</v>
      </c>
    </row>
    <row r="11273" spans="1:16" x14ac:dyDescent="0.25">
      <c r="A11273" t="s">
        <v>25</v>
      </c>
      <c r="B11273" t="s">
        <v>3909</v>
      </c>
      <c r="C11273" t="s">
        <v>39</v>
      </c>
      <c r="D11273" t="s">
        <v>7434</v>
      </c>
      <c r="E11273" t="s">
        <v>20</v>
      </c>
      <c r="F11273" t="b">
        <v>1</v>
      </c>
      <c r="G11273" t="s">
        <v>1063</v>
      </c>
      <c r="H11273" s="4">
        <v>45812.254942129628</v>
      </c>
      <c r="I11273" t="b">
        <v>1</v>
      </c>
      <c r="J11273" t="b">
        <v>0</v>
      </c>
      <c r="K11273" t="s">
        <v>1063</v>
      </c>
      <c r="L11273" t="s">
        <v>22</v>
      </c>
      <c r="M11273">
        <v>157500</v>
      </c>
      <c r="O11273" t="s">
        <v>14729</v>
      </c>
      <c r="P11273" t="s">
        <v>280</v>
      </c>
    </row>
    <row r="11274" spans="1:16" x14ac:dyDescent="0.25">
      <c r="A11274" t="s">
        <v>1</v>
      </c>
      <c r="B11274" t="s">
        <v>14730</v>
      </c>
      <c r="C11274" t="s">
        <v>870</v>
      </c>
      <c r="D11274" t="s">
        <v>4035</v>
      </c>
      <c r="E11274" t="s">
        <v>20</v>
      </c>
      <c r="F11274" t="b">
        <v>0</v>
      </c>
      <c r="G11274" t="s">
        <v>870</v>
      </c>
      <c r="H11274" s="4">
        <v>45812.257268518522</v>
      </c>
      <c r="I11274" t="b">
        <v>0</v>
      </c>
      <c r="J11274" t="b">
        <v>0</v>
      </c>
      <c r="K11274" t="s">
        <v>870</v>
      </c>
      <c r="L11274" t="s">
        <v>22</v>
      </c>
      <c r="M11274">
        <v>62400</v>
      </c>
      <c r="O11274" t="s">
        <v>5619</v>
      </c>
      <c r="P11274" t="s">
        <v>14731</v>
      </c>
    </row>
    <row r="11275" spans="1:16" x14ac:dyDescent="0.25">
      <c r="A11275" t="s">
        <v>89</v>
      </c>
      <c r="B11275" t="s">
        <v>10810</v>
      </c>
      <c r="C11275" t="s">
        <v>2640</v>
      </c>
      <c r="D11275" t="s">
        <v>14732</v>
      </c>
      <c r="E11275" t="s">
        <v>20</v>
      </c>
      <c r="F11275" t="b">
        <v>0</v>
      </c>
      <c r="G11275" t="s">
        <v>2641</v>
      </c>
      <c r="H11275" s="4">
        <v>45812.286747685182</v>
      </c>
      <c r="I11275" t="b">
        <v>0</v>
      </c>
      <c r="J11275" t="b">
        <v>0</v>
      </c>
      <c r="K11275" t="s">
        <v>2641</v>
      </c>
      <c r="L11275" t="s">
        <v>22</v>
      </c>
      <c r="M11275">
        <v>159900</v>
      </c>
      <c r="O11275" t="s">
        <v>1773</v>
      </c>
      <c r="P11275" t="s">
        <v>10811</v>
      </c>
    </row>
    <row r="11276" spans="1:16" x14ac:dyDescent="0.25">
      <c r="A11276" t="s">
        <v>1</v>
      </c>
      <c r="B11276" t="s">
        <v>14733</v>
      </c>
      <c r="C11276" t="s">
        <v>39</v>
      </c>
      <c r="D11276" t="s">
        <v>7434</v>
      </c>
      <c r="E11276" t="s">
        <v>20</v>
      </c>
      <c r="F11276" t="b">
        <v>1</v>
      </c>
      <c r="G11276" t="s">
        <v>1420</v>
      </c>
      <c r="H11276" s="4">
        <v>45812.292175925933</v>
      </c>
      <c r="I11276" t="b">
        <v>1</v>
      </c>
      <c r="J11276" t="b">
        <v>0</v>
      </c>
      <c r="K11276" t="s">
        <v>1420</v>
      </c>
      <c r="L11276" t="s">
        <v>22</v>
      </c>
      <c r="M11276">
        <v>26000</v>
      </c>
      <c r="O11276" t="s">
        <v>12234</v>
      </c>
      <c r="P11276" t="s">
        <v>14734</v>
      </c>
    </row>
    <row r="11277" spans="1:16" x14ac:dyDescent="0.25">
      <c r="A11277" t="s">
        <v>139</v>
      </c>
      <c r="B11277" t="s">
        <v>14735</v>
      </c>
      <c r="C11277" t="s">
        <v>14736</v>
      </c>
      <c r="D11277" t="s">
        <v>3970</v>
      </c>
      <c r="E11277" t="s">
        <v>20</v>
      </c>
      <c r="F11277" t="b">
        <v>0</v>
      </c>
      <c r="G11277" t="s">
        <v>30</v>
      </c>
      <c r="H11277" s="4">
        <v>45812.292430555557</v>
      </c>
      <c r="I11277" t="b">
        <v>1</v>
      </c>
      <c r="J11277" t="b">
        <v>1</v>
      </c>
      <c r="K11277" t="s">
        <v>24</v>
      </c>
      <c r="L11277" t="s">
        <v>22</v>
      </c>
      <c r="M11277">
        <v>82500</v>
      </c>
      <c r="O11277" t="s">
        <v>14737</v>
      </c>
    </row>
    <row r="11278" spans="1:16" x14ac:dyDescent="0.25">
      <c r="A11278" t="s">
        <v>139</v>
      </c>
      <c r="B11278" t="s">
        <v>14738</v>
      </c>
      <c r="C11278" t="s">
        <v>14739</v>
      </c>
      <c r="D11278" t="s">
        <v>4324</v>
      </c>
      <c r="E11278" t="s">
        <v>631</v>
      </c>
      <c r="F11278" t="b">
        <v>0</v>
      </c>
      <c r="G11278" t="s">
        <v>14740</v>
      </c>
      <c r="H11278" s="4">
        <v>45812.325208333343</v>
      </c>
      <c r="I11278" t="b">
        <v>0</v>
      </c>
      <c r="J11278" t="b">
        <v>0</v>
      </c>
      <c r="K11278" t="s">
        <v>14740</v>
      </c>
      <c r="L11278" t="s">
        <v>22</v>
      </c>
      <c r="M11278">
        <v>53500</v>
      </c>
      <c r="O11278" t="s">
        <v>2304</v>
      </c>
      <c r="P11278" t="s">
        <v>1749</v>
      </c>
    </row>
    <row r="11279" spans="1:16" x14ac:dyDescent="0.25">
      <c r="A11279" t="s">
        <v>1</v>
      </c>
      <c r="B11279" t="s">
        <v>14741</v>
      </c>
      <c r="C11279" t="s">
        <v>2130</v>
      </c>
      <c r="D11279" t="s">
        <v>3957</v>
      </c>
      <c r="E11279" t="s">
        <v>20</v>
      </c>
      <c r="F11279" t="b">
        <v>0</v>
      </c>
      <c r="G11279" t="s">
        <v>27</v>
      </c>
      <c r="H11279" s="4">
        <v>45812.334618055553</v>
      </c>
      <c r="I11279" t="b">
        <v>0</v>
      </c>
      <c r="J11279" t="b">
        <v>0</v>
      </c>
      <c r="K11279" t="s">
        <v>24</v>
      </c>
      <c r="L11279" t="s">
        <v>36</v>
      </c>
      <c r="N11279">
        <v>41.505001068115227</v>
      </c>
      <c r="O11279" t="s">
        <v>563</v>
      </c>
      <c r="P11279" t="s">
        <v>274</v>
      </c>
    </row>
    <row r="11280" spans="1:16" x14ac:dyDescent="0.25">
      <c r="A11280" t="s">
        <v>2</v>
      </c>
      <c r="B11280" t="s">
        <v>14742</v>
      </c>
      <c r="C11280" t="s">
        <v>92</v>
      </c>
      <c r="D11280" t="s">
        <v>3970</v>
      </c>
      <c r="E11280" t="s">
        <v>20</v>
      </c>
      <c r="F11280" t="b">
        <v>0</v>
      </c>
      <c r="G11280" t="s">
        <v>27</v>
      </c>
      <c r="H11280" s="4">
        <v>45812.335266203707</v>
      </c>
      <c r="I11280" t="b">
        <v>0</v>
      </c>
      <c r="J11280" t="b">
        <v>0</v>
      </c>
      <c r="K11280" t="s">
        <v>24</v>
      </c>
      <c r="L11280" t="s">
        <v>22</v>
      </c>
      <c r="M11280">
        <v>95000</v>
      </c>
      <c r="O11280" t="s">
        <v>1001</v>
      </c>
      <c r="P11280" t="s">
        <v>14743</v>
      </c>
    </row>
    <row r="11281" spans="1:16" x14ac:dyDescent="0.25">
      <c r="A11281" t="s">
        <v>2</v>
      </c>
      <c r="B11281" t="s">
        <v>14744</v>
      </c>
      <c r="C11281" t="s">
        <v>192</v>
      </c>
      <c r="D11281" t="s">
        <v>3957</v>
      </c>
      <c r="E11281" t="s">
        <v>20</v>
      </c>
      <c r="F11281" t="b">
        <v>0</v>
      </c>
      <c r="G11281" t="s">
        <v>27</v>
      </c>
      <c r="H11281" s="4">
        <v>45812.335335648153</v>
      </c>
      <c r="I11281" t="b">
        <v>0</v>
      </c>
      <c r="J11281" t="b">
        <v>1</v>
      </c>
      <c r="K11281" t="s">
        <v>24</v>
      </c>
      <c r="L11281" t="s">
        <v>36</v>
      </c>
      <c r="N11281">
        <v>54.130001068115227</v>
      </c>
      <c r="O11281" t="s">
        <v>3778</v>
      </c>
      <c r="P11281" t="s">
        <v>14745</v>
      </c>
    </row>
    <row r="11282" spans="1:16" x14ac:dyDescent="0.25">
      <c r="A11282" t="s">
        <v>40</v>
      </c>
      <c r="B11282" t="s">
        <v>3193</v>
      </c>
      <c r="C11282" t="s">
        <v>1471</v>
      </c>
      <c r="D11282" t="s">
        <v>4178</v>
      </c>
      <c r="E11282" t="s">
        <v>20</v>
      </c>
      <c r="F11282" t="b">
        <v>0</v>
      </c>
      <c r="G11282" t="s">
        <v>41</v>
      </c>
      <c r="H11282" s="4">
        <v>45812.335868055547</v>
      </c>
      <c r="I11282" t="b">
        <v>0</v>
      </c>
      <c r="J11282" t="b">
        <v>1</v>
      </c>
      <c r="K11282" t="s">
        <v>24</v>
      </c>
      <c r="L11282" t="s">
        <v>22</v>
      </c>
      <c r="M11282">
        <v>241000</v>
      </c>
      <c r="O11282" t="s">
        <v>59</v>
      </c>
      <c r="P11282" t="s">
        <v>137</v>
      </c>
    </row>
    <row r="11283" spans="1:16" x14ac:dyDescent="0.25">
      <c r="A11283" t="s">
        <v>191</v>
      </c>
      <c r="B11283" t="s">
        <v>14746</v>
      </c>
      <c r="C11283" t="s">
        <v>14747</v>
      </c>
      <c r="D11283" t="s">
        <v>4324</v>
      </c>
      <c r="E11283" t="s">
        <v>631</v>
      </c>
      <c r="F11283" t="b">
        <v>0</v>
      </c>
      <c r="G11283" t="s">
        <v>14748</v>
      </c>
      <c r="H11283" s="4">
        <v>45812.362893518519</v>
      </c>
      <c r="I11283" t="b">
        <v>0</v>
      </c>
      <c r="J11283" t="b">
        <v>0</v>
      </c>
      <c r="K11283" t="s">
        <v>14748</v>
      </c>
      <c r="L11283" t="s">
        <v>22</v>
      </c>
      <c r="M11283">
        <v>45000</v>
      </c>
      <c r="O11283" t="s">
        <v>341</v>
      </c>
      <c r="P11283" t="s">
        <v>150</v>
      </c>
    </row>
    <row r="11284" spans="1:16" x14ac:dyDescent="0.25">
      <c r="A11284" t="s">
        <v>0</v>
      </c>
      <c r="B11284" t="s">
        <v>14749</v>
      </c>
      <c r="C11284" t="s">
        <v>7859</v>
      </c>
      <c r="D11284" t="s">
        <v>2208</v>
      </c>
      <c r="E11284" t="s">
        <v>20</v>
      </c>
      <c r="F11284" t="b">
        <v>0</v>
      </c>
      <c r="G11284" t="s">
        <v>27</v>
      </c>
      <c r="H11284" s="4">
        <v>45812.375300925924</v>
      </c>
      <c r="I11284" t="b">
        <v>0</v>
      </c>
      <c r="J11284" t="b">
        <v>1</v>
      </c>
      <c r="K11284" t="s">
        <v>24</v>
      </c>
      <c r="L11284" t="s">
        <v>22</v>
      </c>
      <c r="M11284">
        <v>104676</v>
      </c>
      <c r="O11284" t="s">
        <v>14750</v>
      </c>
      <c r="P11284" t="s">
        <v>14751</v>
      </c>
    </row>
    <row r="11285" spans="1:16" x14ac:dyDescent="0.25">
      <c r="A11285" t="s">
        <v>1</v>
      </c>
      <c r="B11285" t="s">
        <v>14752</v>
      </c>
      <c r="C11285" t="s">
        <v>1867</v>
      </c>
      <c r="D11285" t="s">
        <v>3973</v>
      </c>
      <c r="E11285" t="s">
        <v>20</v>
      </c>
      <c r="F11285" t="b">
        <v>0</v>
      </c>
      <c r="G11285" t="s">
        <v>27</v>
      </c>
      <c r="H11285" s="4">
        <v>45812.376261574071</v>
      </c>
      <c r="I11285" t="b">
        <v>0</v>
      </c>
      <c r="J11285" t="b">
        <v>1</v>
      </c>
      <c r="K11285" t="s">
        <v>24</v>
      </c>
      <c r="L11285" t="s">
        <v>22</v>
      </c>
      <c r="M11285">
        <v>186375</v>
      </c>
      <c r="O11285" t="s">
        <v>14753</v>
      </c>
      <c r="P11285" t="s">
        <v>14754</v>
      </c>
    </row>
    <row r="11286" spans="1:16" x14ac:dyDescent="0.25">
      <c r="A11286" t="s">
        <v>2</v>
      </c>
      <c r="B11286" t="s">
        <v>307</v>
      </c>
      <c r="C11286" t="s">
        <v>1103</v>
      </c>
      <c r="D11286" t="s">
        <v>4178</v>
      </c>
      <c r="E11286" t="s">
        <v>20</v>
      </c>
      <c r="F11286" t="b">
        <v>0</v>
      </c>
      <c r="G11286" t="s">
        <v>27</v>
      </c>
      <c r="H11286" s="4">
        <v>45812.377083333333</v>
      </c>
      <c r="I11286" t="b">
        <v>0</v>
      </c>
      <c r="J11286" t="b">
        <v>1</v>
      </c>
      <c r="K11286" t="s">
        <v>24</v>
      </c>
      <c r="L11286" t="s">
        <v>22</v>
      </c>
      <c r="M11286">
        <v>207000</v>
      </c>
      <c r="O11286" t="s">
        <v>59</v>
      </c>
      <c r="P11286" t="s">
        <v>137</v>
      </c>
    </row>
    <row r="11287" spans="1:16" x14ac:dyDescent="0.25">
      <c r="A11287" t="s">
        <v>2</v>
      </c>
      <c r="B11287" t="s">
        <v>14755</v>
      </c>
      <c r="C11287" t="s">
        <v>425</v>
      </c>
      <c r="D11287" t="s">
        <v>3973</v>
      </c>
      <c r="E11287" t="s">
        <v>20</v>
      </c>
      <c r="F11287" t="b">
        <v>0</v>
      </c>
      <c r="G11287" t="s">
        <v>27</v>
      </c>
      <c r="H11287" s="4">
        <v>45812.377152777779</v>
      </c>
      <c r="I11287" t="b">
        <v>0</v>
      </c>
      <c r="J11287" t="b">
        <v>1</v>
      </c>
      <c r="K11287" t="s">
        <v>24</v>
      </c>
      <c r="L11287" t="s">
        <v>22</v>
      </c>
      <c r="M11287">
        <v>186000</v>
      </c>
      <c r="O11287" t="s">
        <v>1773</v>
      </c>
      <c r="P11287" t="s">
        <v>14756</v>
      </c>
    </row>
    <row r="11288" spans="1:16" x14ac:dyDescent="0.25">
      <c r="A11288" t="s">
        <v>40</v>
      </c>
      <c r="B11288" t="s">
        <v>13374</v>
      </c>
      <c r="C11288" t="s">
        <v>60</v>
      </c>
      <c r="D11288" t="s">
        <v>4178</v>
      </c>
      <c r="E11288" t="s">
        <v>20</v>
      </c>
      <c r="F11288" t="b">
        <v>0</v>
      </c>
      <c r="G11288" t="s">
        <v>41</v>
      </c>
      <c r="H11288" s="4">
        <v>45812.377442129633</v>
      </c>
      <c r="I11288" t="b">
        <v>0</v>
      </c>
      <c r="J11288" t="b">
        <v>1</v>
      </c>
      <c r="K11288" t="s">
        <v>24</v>
      </c>
      <c r="L11288" t="s">
        <v>22</v>
      </c>
      <c r="M11288">
        <v>170000</v>
      </c>
      <c r="O11288" t="s">
        <v>59</v>
      </c>
      <c r="P11288" t="s">
        <v>13370</v>
      </c>
    </row>
    <row r="11289" spans="1:16" x14ac:dyDescent="0.25">
      <c r="A11289" t="s">
        <v>89</v>
      </c>
      <c r="B11289" t="s">
        <v>14757</v>
      </c>
      <c r="C11289" t="s">
        <v>164</v>
      </c>
      <c r="D11289" t="s">
        <v>4035</v>
      </c>
      <c r="E11289" t="s">
        <v>20</v>
      </c>
      <c r="F11289" t="b">
        <v>0</v>
      </c>
      <c r="G11289" t="s">
        <v>158</v>
      </c>
      <c r="H11289" s="4">
        <v>45812.379513888889</v>
      </c>
      <c r="I11289" t="b">
        <v>0</v>
      </c>
      <c r="J11289" t="b">
        <v>0</v>
      </c>
      <c r="K11289" t="s">
        <v>158</v>
      </c>
      <c r="L11289" t="s">
        <v>22</v>
      </c>
      <c r="M11289">
        <v>96100</v>
      </c>
      <c r="O11289" t="s">
        <v>789</v>
      </c>
      <c r="P11289" t="s">
        <v>14758</v>
      </c>
    </row>
    <row r="11290" spans="1:16" x14ac:dyDescent="0.25">
      <c r="A11290" t="s">
        <v>0</v>
      </c>
      <c r="B11290" t="s">
        <v>12900</v>
      </c>
      <c r="C11290" t="s">
        <v>203</v>
      </c>
      <c r="D11290" t="s">
        <v>2208</v>
      </c>
      <c r="E11290" t="s">
        <v>51</v>
      </c>
      <c r="F11290" t="b">
        <v>0</v>
      </c>
      <c r="G11290" t="s">
        <v>23</v>
      </c>
      <c r="H11290" s="4">
        <v>45812.409513888888</v>
      </c>
      <c r="I11290" t="b">
        <v>0</v>
      </c>
      <c r="J11290" t="b">
        <v>1</v>
      </c>
      <c r="K11290" t="s">
        <v>24</v>
      </c>
      <c r="L11290" t="s">
        <v>36</v>
      </c>
      <c r="N11290">
        <v>63.5</v>
      </c>
      <c r="O11290" t="s">
        <v>144</v>
      </c>
    </row>
    <row r="11291" spans="1:16" x14ac:dyDescent="0.25">
      <c r="A11291" t="s">
        <v>40</v>
      </c>
      <c r="B11291" t="s">
        <v>2410</v>
      </c>
      <c r="C11291" t="s">
        <v>693</v>
      </c>
      <c r="D11291" t="s">
        <v>13462</v>
      </c>
      <c r="E11291" t="s">
        <v>20</v>
      </c>
      <c r="F11291" t="b">
        <v>0</v>
      </c>
      <c r="G11291" t="s">
        <v>27</v>
      </c>
      <c r="H11291" s="4">
        <v>45812.418483796297</v>
      </c>
      <c r="I11291" t="b">
        <v>0</v>
      </c>
      <c r="J11291" t="b">
        <v>1</v>
      </c>
      <c r="K11291" t="s">
        <v>24</v>
      </c>
      <c r="L11291" t="s">
        <v>22</v>
      </c>
      <c r="M11291">
        <v>177500</v>
      </c>
      <c r="O11291" t="s">
        <v>1362</v>
      </c>
      <c r="P11291" t="s">
        <v>128</v>
      </c>
    </row>
    <row r="11292" spans="1:16" x14ac:dyDescent="0.25">
      <c r="A11292" t="s">
        <v>2</v>
      </c>
      <c r="B11292" t="s">
        <v>991</v>
      </c>
      <c r="C11292" t="s">
        <v>1969</v>
      </c>
      <c r="D11292" t="s">
        <v>2208</v>
      </c>
      <c r="E11292" t="s">
        <v>34</v>
      </c>
      <c r="F11292" t="b">
        <v>0</v>
      </c>
      <c r="G11292" t="s">
        <v>27</v>
      </c>
      <c r="H11292" s="4">
        <v>45812.418668981481</v>
      </c>
      <c r="I11292" t="b">
        <v>0</v>
      </c>
      <c r="J11292" t="b">
        <v>1</v>
      </c>
      <c r="K11292" t="s">
        <v>24</v>
      </c>
      <c r="L11292" t="s">
        <v>22</v>
      </c>
      <c r="M11292">
        <v>135000</v>
      </c>
      <c r="O11292" t="s">
        <v>428</v>
      </c>
      <c r="P11292" t="s">
        <v>13043</v>
      </c>
    </row>
    <row r="11293" spans="1:16" x14ac:dyDescent="0.25">
      <c r="A11293" t="s">
        <v>40</v>
      </c>
      <c r="B11293" t="s">
        <v>12754</v>
      </c>
      <c r="C11293" t="s">
        <v>509</v>
      </c>
      <c r="D11293" t="s">
        <v>4178</v>
      </c>
      <c r="E11293" t="s">
        <v>20</v>
      </c>
      <c r="F11293" t="b">
        <v>0</v>
      </c>
      <c r="G11293" t="s">
        <v>27</v>
      </c>
      <c r="H11293" s="4">
        <v>45812.418680555558</v>
      </c>
      <c r="I11293" t="b">
        <v>0</v>
      </c>
      <c r="J11293" t="b">
        <v>1</v>
      </c>
      <c r="K11293" t="s">
        <v>24</v>
      </c>
      <c r="L11293" t="s">
        <v>22</v>
      </c>
      <c r="M11293">
        <v>154500</v>
      </c>
      <c r="O11293" t="s">
        <v>59</v>
      </c>
      <c r="P11293" t="s">
        <v>13353</v>
      </c>
    </row>
    <row r="11294" spans="1:16" x14ac:dyDescent="0.25">
      <c r="A11294" t="s">
        <v>0</v>
      </c>
      <c r="B11294" t="s">
        <v>288</v>
      </c>
      <c r="C11294" t="s">
        <v>431</v>
      </c>
      <c r="D11294" t="s">
        <v>14759</v>
      </c>
      <c r="E11294" t="s">
        <v>20</v>
      </c>
      <c r="F11294" t="b">
        <v>0</v>
      </c>
      <c r="G11294" t="s">
        <v>27</v>
      </c>
      <c r="H11294" s="4">
        <v>45812.458437499998</v>
      </c>
      <c r="I11294" t="b">
        <v>0</v>
      </c>
      <c r="J11294" t="b">
        <v>1</v>
      </c>
      <c r="K11294" t="s">
        <v>24</v>
      </c>
      <c r="L11294" t="s">
        <v>22</v>
      </c>
      <c r="M11294">
        <v>112500</v>
      </c>
      <c r="O11294" t="s">
        <v>14760</v>
      </c>
      <c r="P11294" t="s">
        <v>14761</v>
      </c>
    </row>
    <row r="11295" spans="1:16" x14ac:dyDescent="0.25">
      <c r="A11295" t="s">
        <v>0</v>
      </c>
      <c r="B11295" t="s">
        <v>5530</v>
      </c>
      <c r="C11295" t="s">
        <v>82</v>
      </c>
      <c r="D11295" t="s">
        <v>3957</v>
      </c>
      <c r="E11295" t="s">
        <v>34</v>
      </c>
      <c r="F11295" t="b">
        <v>0</v>
      </c>
      <c r="G11295" t="s">
        <v>27</v>
      </c>
      <c r="H11295" s="4">
        <v>45812.458472222221</v>
      </c>
      <c r="I11295" t="b">
        <v>1</v>
      </c>
      <c r="J11295" t="b">
        <v>0</v>
      </c>
      <c r="K11295" t="s">
        <v>24</v>
      </c>
      <c r="L11295" t="s">
        <v>36</v>
      </c>
      <c r="N11295">
        <v>75</v>
      </c>
      <c r="O11295" t="s">
        <v>5531</v>
      </c>
    </row>
    <row r="11296" spans="1:16" x14ac:dyDescent="0.25">
      <c r="A11296" t="s">
        <v>0</v>
      </c>
      <c r="B11296" t="s">
        <v>14762</v>
      </c>
      <c r="C11296" t="s">
        <v>829</v>
      </c>
      <c r="D11296" t="s">
        <v>2208</v>
      </c>
      <c r="E11296" t="s">
        <v>20</v>
      </c>
      <c r="F11296" t="b">
        <v>0</v>
      </c>
      <c r="G11296" t="s">
        <v>27</v>
      </c>
      <c r="H11296" s="4">
        <v>45812.458553240736</v>
      </c>
      <c r="I11296" t="b">
        <v>0</v>
      </c>
      <c r="J11296" t="b">
        <v>1</v>
      </c>
      <c r="K11296" t="s">
        <v>24</v>
      </c>
      <c r="L11296" t="s">
        <v>36</v>
      </c>
      <c r="N11296">
        <v>62.135002136230469</v>
      </c>
      <c r="O11296" t="s">
        <v>8596</v>
      </c>
      <c r="P11296" t="s">
        <v>14763</v>
      </c>
    </row>
    <row r="11297" spans="1:16" x14ac:dyDescent="0.25">
      <c r="A11297" t="s">
        <v>2</v>
      </c>
      <c r="B11297" t="s">
        <v>857</v>
      </c>
      <c r="C11297" t="s">
        <v>1096</v>
      </c>
      <c r="D11297" t="s">
        <v>3973</v>
      </c>
      <c r="E11297" t="s">
        <v>20</v>
      </c>
      <c r="F11297" t="b">
        <v>0</v>
      </c>
      <c r="G11297" t="s">
        <v>41</v>
      </c>
      <c r="H11297" s="4">
        <v>45812.460902777777</v>
      </c>
      <c r="I11297" t="b">
        <v>0</v>
      </c>
      <c r="J11297" t="b">
        <v>1</v>
      </c>
      <c r="K11297" t="s">
        <v>24</v>
      </c>
      <c r="L11297" t="s">
        <v>22</v>
      </c>
      <c r="M11297">
        <v>119000</v>
      </c>
      <c r="O11297" t="s">
        <v>7252</v>
      </c>
      <c r="P11297" t="s">
        <v>14764</v>
      </c>
    </row>
    <row r="11298" spans="1:16" x14ac:dyDescent="0.25">
      <c r="A11298" t="s">
        <v>2</v>
      </c>
      <c r="B11298" t="s">
        <v>14765</v>
      </c>
      <c r="C11298" t="s">
        <v>143</v>
      </c>
      <c r="D11298" t="s">
        <v>3600</v>
      </c>
      <c r="E11298" t="s">
        <v>20</v>
      </c>
      <c r="F11298" t="b">
        <v>0</v>
      </c>
      <c r="G11298" t="s">
        <v>35</v>
      </c>
      <c r="H11298" s="4">
        <v>45812.461030092592</v>
      </c>
      <c r="I11298" t="b">
        <v>0</v>
      </c>
      <c r="J11298" t="b">
        <v>1</v>
      </c>
      <c r="K11298" t="s">
        <v>24</v>
      </c>
      <c r="L11298" t="s">
        <v>22</v>
      </c>
      <c r="M11298">
        <v>221000</v>
      </c>
      <c r="O11298" t="s">
        <v>59</v>
      </c>
      <c r="P11298" t="s">
        <v>14766</v>
      </c>
    </row>
    <row r="11299" spans="1:16" x14ac:dyDescent="0.25">
      <c r="A11299" t="s">
        <v>191</v>
      </c>
      <c r="B11299" t="s">
        <v>14767</v>
      </c>
      <c r="C11299" t="s">
        <v>39</v>
      </c>
      <c r="D11299" t="s">
        <v>3973</v>
      </c>
      <c r="E11299" t="s">
        <v>20</v>
      </c>
      <c r="F11299" t="b">
        <v>1</v>
      </c>
      <c r="G11299" t="s">
        <v>158</v>
      </c>
      <c r="H11299" s="4">
        <v>45812.463171296287</v>
      </c>
      <c r="I11299" t="b">
        <v>0</v>
      </c>
      <c r="J11299" t="b">
        <v>0</v>
      </c>
      <c r="K11299" t="s">
        <v>158</v>
      </c>
      <c r="L11299" t="s">
        <v>22</v>
      </c>
      <c r="M11299">
        <v>45000</v>
      </c>
      <c r="O11299" t="s">
        <v>11398</v>
      </c>
      <c r="P11299" t="s">
        <v>14768</v>
      </c>
    </row>
    <row r="11300" spans="1:16" x14ac:dyDescent="0.25">
      <c r="A11300" t="s">
        <v>139</v>
      </c>
      <c r="B11300" t="s">
        <v>2126</v>
      </c>
      <c r="C11300" t="s">
        <v>167</v>
      </c>
      <c r="D11300" t="s">
        <v>131</v>
      </c>
      <c r="E11300" t="s">
        <v>20</v>
      </c>
      <c r="F11300" t="b">
        <v>0</v>
      </c>
      <c r="G11300" t="s">
        <v>35</v>
      </c>
      <c r="H11300" s="4">
        <v>45812.500590277778</v>
      </c>
      <c r="I11300" t="b">
        <v>0</v>
      </c>
      <c r="J11300" t="b">
        <v>0</v>
      </c>
      <c r="K11300" t="s">
        <v>24</v>
      </c>
      <c r="L11300" t="s">
        <v>22</v>
      </c>
      <c r="M11300">
        <v>97500</v>
      </c>
      <c r="O11300" t="s">
        <v>131</v>
      </c>
      <c r="P11300" t="s">
        <v>671</v>
      </c>
    </row>
    <row r="11301" spans="1:16" x14ac:dyDescent="0.25">
      <c r="A11301" t="s">
        <v>25</v>
      </c>
      <c r="B11301" t="s">
        <v>14769</v>
      </c>
      <c r="C11301" t="s">
        <v>949</v>
      </c>
      <c r="D11301" t="s">
        <v>4090</v>
      </c>
      <c r="E11301" t="s">
        <v>20</v>
      </c>
      <c r="F11301" t="b">
        <v>0</v>
      </c>
      <c r="G11301" t="s">
        <v>30</v>
      </c>
      <c r="H11301" s="4">
        <v>45812.500717592593</v>
      </c>
      <c r="I11301" t="b">
        <v>0</v>
      </c>
      <c r="J11301" t="b">
        <v>1</v>
      </c>
      <c r="K11301" t="s">
        <v>24</v>
      </c>
      <c r="L11301" t="s">
        <v>22</v>
      </c>
      <c r="M11301">
        <v>85000</v>
      </c>
      <c r="O11301" t="s">
        <v>14770</v>
      </c>
      <c r="P11301" t="s">
        <v>193</v>
      </c>
    </row>
    <row r="11302" spans="1:16" x14ac:dyDescent="0.25">
      <c r="A11302" t="s">
        <v>0</v>
      </c>
      <c r="B11302" t="s">
        <v>14771</v>
      </c>
      <c r="C11302" t="s">
        <v>2051</v>
      </c>
      <c r="D11302" t="s">
        <v>3973</v>
      </c>
      <c r="E11302" t="s">
        <v>20</v>
      </c>
      <c r="F11302" t="b">
        <v>0</v>
      </c>
      <c r="G11302" t="s">
        <v>52</v>
      </c>
      <c r="H11302" s="4">
        <v>45812.50104166667</v>
      </c>
      <c r="I11302" t="b">
        <v>0</v>
      </c>
      <c r="J11302" t="b">
        <v>0</v>
      </c>
      <c r="K11302" t="s">
        <v>24</v>
      </c>
      <c r="L11302" t="s">
        <v>22</v>
      </c>
      <c r="M11302">
        <v>79845</v>
      </c>
      <c r="O11302" t="s">
        <v>792</v>
      </c>
      <c r="P11302" t="s">
        <v>14772</v>
      </c>
    </row>
    <row r="11303" spans="1:16" x14ac:dyDescent="0.25">
      <c r="A11303" t="s">
        <v>139</v>
      </c>
      <c r="B11303" t="s">
        <v>14773</v>
      </c>
      <c r="C11303" t="s">
        <v>82</v>
      </c>
      <c r="D11303" t="s">
        <v>3973</v>
      </c>
      <c r="E11303" t="s">
        <v>20</v>
      </c>
      <c r="F11303" t="b">
        <v>0</v>
      </c>
      <c r="G11303" t="s">
        <v>27</v>
      </c>
      <c r="H11303" s="4">
        <v>45812.541886574072</v>
      </c>
      <c r="I11303" t="b">
        <v>0</v>
      </c>
      <c r="J11303" t="b">
        <v>1</v>
      </c>
      <c r="K11303" t="s">
        <v>24</v>
      </c>
      <c r="L11303" t="s">
        <v>22</v>
      </c>
      <c r="M11303">
        <v>104950</v>
      </c>
      <c r="O11303" t="s">
        <v>1172</v>
      </c>
      <c r="P11303" t="s">
        <v>8503</v>
      </c>
    </row>
    <row r="11304" spans="1:16" x14ac:dyDescent="0.25">
      <c r="A11304" t="s">
        <v>25</v>
      </c>
      <c r="B11304" t="s">
        <v>14774</v>
      </c>
      <c r="C11304" t="s">
        <v>114</v>
      </c>
      <c r="D11304" t="s">
        <v>3973</v>
      </c>
      <c r="E11304" t="s">
        <v>20</v>
      </c>
      <c r="F11304" t="b">
        <v>0</v>
      </c>
      <c r="G11304" t="s">
        <v>27</v>
      </c>
      <c r="H11304" s="4">
        <v>45812.541967592602</v>
      </c>
      <c r="I11304" t="b">
        <v>0</v>
      </c>
      <c r="J11304" t="b">
        <v>0</v>
      </c>
      <c r="K11304" t="s">
        <v>24</v>
      </c>
      <c r="L11304" t="s">
        <v>22</v>
      </c>
      <c r="M11304">
        <v>122500</v>
      </c>
      <c r="O11304" t="s">
        <v>10790</v>
      </c>
      <c r="P11304" t="s">
        <v>14775</v>
      </c>
    </row>
    <row r="11305" spans="1:16" x14ac:dyDescent="0.25">
      <c r="A11305" t="s">
        <v>139</v>
      </c>
      <c r="B11305" t="s">
        <v>14776</v>
      </c>
      <c r="C11305" t="s">
        <v>3582</v>
      </c>
      <c r="D11305" t="s">
        <v>3828</v>
      </c>
      <c r="E11305" t="s">
        <v>20</v>
      </c>
      <c r="F11305" t="b">
        <v>0</v>
      </c>
      <c r="G11305" t="s">
        <v>30</v>
      </c>
      <c r="H11305" s="4">
        <v>45812.542430555557</v>
      </c>
      <c r="I11305" t="b">
        <v>0</v>
      </c>
      <c r="J11305" t="b">
        <v>1</v>
      </c>
      <c r="K11305" t="s">
        <v>24</v>
      </c>
      <c r="L11305" t="s">
        <v>22</v>
      </c>
      <c r="M11305">
        <v>75000</v>
      </c>
      <c r="O11305" t="s">
        <v>14777</v>
      </c>
    </row>
    <row r="11306" spans="1:16" x14ac:dyDescent="0.25">
      <c r="A11306" t="s">
        <v>0</v>
      </c>
      <c r="B11306" t="s">
        <v>0</v>
      </c>
      <c r="C11306" t="s">
        <v>14778</v>
      </c>
      <c r="D11306" t="s">
        <v>7547</v>
      </c>
      <c r="E11306" t="s">
        <v>34</v>
      </c>
      <c r="F11306" t="b">
        <v>0</v>
      </c>
      <c r="G11306" t="s">
        <v>30</v>
      </c>
      <c r="H11306" s="4">
        <v>45812.542534722219</v>
      </c>
      <c r="I11306" t="b">
        <v>0</v>
      </c>
      <c r="J11306" t="b">
        <v>0</v>
      </c>
      <c r="K11306" t="s">
        <v>24</v>
      </c>
      <c r="L11306" t="s">
        <v>36</v>
      </c>
      <c r="N11306">
        <v>15</v>
      </c>
      <c r="O11306" t="s">
        <v>7548</v>
      </c>
      <c r="P11306" t="s">
        <v>61</v>
      </c>
    </row>
    <row r="11307" spans="1:16" x14ac:dyDescent="0.25">
      <c r="A11307" t="s">
        <v>1</v>
      </c>
      <c r="B11307" t="s">
        <v>14779</v>
      </c>
      <c r="C11307" t="s">
        <v>306</v>
      </c>
      <c r="D11307" t="s">
        <v>3973</v>
      </c>
      <c r="E11307" t="s">
        <v>20</v>
      </c>
      <c r="F11307" t="b">
        <v>0</v>
      </c>
      <c r="G11307" t="s">
        <v>27</v>
      </c>
      <c r="H11307" s="4">
        <v>45812.542951388888</v>
      </c>
      <c r="I11307" t="b">
        <v>0</v>
      </c>
      <c r="J11307" t="b">
        <v>0</v>
      </c>
      <c r="K11307" t="s">
        <v>24</v>
      </c>
      <c r="L11307" t="s">
        <v>22</v>
      </c>
      <c r="M11307">
        <v>153000</v>
      </c>
      <c r="O11307" t="s">
        <v>294</v>
      </c>
      <c r="P11307" t="s">
        <v>14780</v>
      </c>
    </row>
    <row r="11308" spans="1:16" x14ac:dyDescent="0.25">
      <c r="A11308" t="s">
        <v>0</v>
      </c>
      <c r="B11308" t="s">
        <v>2840</v>
      </c>
      <c r="C11308" t="s">
        <v>670</v>
      </c>
      <c r="D11308" t="s">
        <v>3973</v>
      </c>
      <c r="E11308" t="s">
        <v>51</v>
      </c>
      <c r="F11308" t="b">
        <v>0</v>
      </c>
      <c r="G11308" t="s">
        <v>27</v>
      </c>
      <c r="H11308" s="4">
        <v>45812.543749999997</v>
      </c>
      <c r="I11308" t="b">
        <v>0</v>
      </c>
      <c r="J11308" t="b">
        <v>0</v>
      </c>
      <c r="K11308" t="s">
        <v>24</v>
      </c>
      <c r="L11308" t="s">
        <v>36</v>
      </c>
      <c r="N11308">
        <v>62.5</v>
      </c>
      <c r="O11308" t="s">
        <v>13493</v>
      </c>
      <c r="P11308" t="s">
        <v>1671</v>
      </c>
    </row>
    <row r="11309" spans="1:16" x14ac:dyDescent="0.25">
      <c r="A11309" t="s">
        <v>2</v>
      </c>
      <c r="B11309" t="s">
        <v>14781</v>
      </c>
      <c r="C11309" t="s">
        <v>1029</v>
      </c>
      <c r="D11309" t="s">
        <v>3973</v>
      </c>
      <c r="E11309" t="s">
        <v>20</v>
      </c>
      <c r="F11309" t="b">
        <v>0</v>
      </c>
      <c r="G11309" t="s">
        <v>27</v>
      </c>
      <c r="H11309" s="4">
        <v>45812.543761574067</v>
      </c>
      <c r="I11309" t="b">
        <v>0</v>
      </c>
      <c r="J11309" t="b">
        <v>0</v>
      </c>
      <c r="K11309" t="s">
        <v>24</v>
      </c>
      <c r="L11309" t="s">
        <v>22</v>
      </c>
      <c r="M11309">
        <v>114000</v>
      </c>
      <c r="O11309" t="s">
        <v>294</v>
      </c>
      <c r="P11309" t="s">
        <v>9558</v>
      </c>
    </row>
    <row r="11310" spans="1:16" x14ac:dyDescent="0.25">
      <c r="A11310" t="s">
        <v>28</v>
      </c>
      <c r="B11310" t="s">
        <v>14782</v>
      </c>
      <c r="C11310" t="s">
        <v>820</v>
      </c>
      <c r="D11310" t="s">
        <v>4090</v>
      </c>
      <c r="E11310" t="s">
        <v>20</v>
      </c>
      <c r="F11310" t="b">
        <v>0</v>
      </c>
      <c r="G11310" t="s">
        <v>820</v>
      </c>
      <c r="H11310" s="4">
        <v>45812.548726851863</v>
      </c>
      <c r="I11310" t="b">
        <v>0</v>
      </c>
      <c r="J11310" t="b">
        <v>0</v>
      </c>
      <c r="K11310" t="s">
        <v>820</v>
      </c>
      <c r="L11310" t="s">
        <v>22</v>
      </c>
      <c r="M11310">
        <v>800000</v>
      </c>
      <c r="O11310" t="s">
        <v>14783</v>
      </c>
      <c r="P11310" t="s">
        <v>14784</v>
      </c>
    </row>
    <row r="11311" spans="1:16" x14ac:dyDescent="0.25">
      <c r="A11311" t="s">
        <v>28</v>
      </c>
      <c r="B11311" t="s">
        <v>14785</v>
      </c>
      <c r="C11311" t="s">
        <v>332</v>
      </c>
      <c r="D11311" t="s">
        <v>3973</v>
      </c>
      <c r="E11311" t="s">
        <v>20</v>
      </c>
      <c r="F11311" t="b">
        <v>0</v>
      </c>
      <c r="G11311" t="s">
        <v>41</v>
      </c>
      <c r="H11311" s="4">
        <v>45812.584756944438</v>
      </c>
      <c r="I11311" t="b">
        <v>0</v>
      </c>
      <c r="J11311" t="b">
        <v>1</v>
      </c>
      <c r="K11311" t="s">
        <v>24</v>
      </c>
      <c r="L11311" t="s">
        <v>22</v>
      </c>
      <c r="M11311">
        <v>324500</v>
      </c>
      <c r="O11311" t="s">
        <v>1088</v>
      </c>
      <c r="P11311" t="s">
        <v>11094</v>
      </c>
    </row>
    <row r="11312" spans="1:16" x14ac:dyDescent="0.25">
      <c r="A11312" t="s">
        <v>40</v>
      </c>
      <c r="B11312" t="s">
        <v>14786</v>
      </c>
      <c r="C11312" t="s">
        <v>82</v>
      </c>
      <c r="D11312" t="s">
        <v>3973</v>
      </c>
      <c r="E11312" t="s">
        <v>20</v>
      </c>
      <c r="F11312" t="b">
        <v>0</v>
      </c>
      <c r="G11312" t="s">
        <v>27</v>
      </c>
      <c r="H11312" s="4">
        <v>45812.585150462961</v>
      </c>
      <c r="I11312" t="b">
        <v>1</v>
      </c>
      <c r="J11312" t="b">
        <v>1</v>
      </c>
      <c r="K11312" t="s">
        <v>24</v>
      </c>
      <c r="L11312" t="s">
        <v>22</v>
      </c>
      <c r="M11312">
        <v>177500</v>
      </c>
      <c r="O11312" t="s">
        <v>202</v>
      </c>
      <c r="P11312" t="s">
        <v>14787</v>
      </c>
    </row>
    <row r="11313" spans="1:16" x14ac:dyDescent="0.25">
      <c r="A11313" t="s">
        <v>28</v>
      </c>
      <c r="B11313" t="s">
        <v>14788</v>
      </c>
      <c r="C11313" t="s">
        <v>29</v>
      </c>
      <c r="D11313" t="s">
        <v>3973</v>
      </c>
      <c r="E11313" t="s">
        <v>20</v>
      </c>
      <c r="F11313" t="b">
        <v>0</v>
      </c>
      <c r="G11313" t="s">
        <v>27</v>
      </c>
      <c r="H11313" s="4">
        <v>45812.585428240738</v>
      </c>
      <c r="I11313" t="b">
        <v>0</v>
      </c>
      <c r="J11313" t="b">
        <v>0</v>
      </c>
      <c r="K11313" t="s">
        <v>24</v>
      </c>
      <c r="L11313" t="s">
        <v>22</v>
      </c>
      <c r="M11313">
        <v>170000</v>
      </c>
      <c r="O11313" t="s">
        <v>14789</v>
      </c>
      <c r="P11313" t="s">
        <v>14790</v>
      </c>
    </row>
    <row r="11314" spans="1:16" x14ac:dyDescent="0.25">
      <c r="A11314" t="s">
        <v>191</v>
      </c>
      <c r="B11314" t="s">
        <v>14791</v>
      </c>
      <c r="C11314" t="s">
        <v>1106</v>
      </c>
      <c r="D11314" t="s">
        <v>3973</v>
      </c>
      <c r="E11314" t="s">
        <v>20</v>
      </c>
      <c r="F11314" t="b">
        <v>0</v>
      </c>
      <c r="G11314" t="s">
        <v>27</v>
      </c>
      <c r="H11314" s="4">
        <v>45812.585439814808</v>
      </c>
      <c r="I11314" t="b">
        <v>0</v>
      </c>
      <c r="J11314" t="b">
        <v>0</v>
      </c>
      <c r="K11314" t="s">
        <v>24</v>
      </c>
      <c r="L11314" t="s">
        <v>22</v>
      </c>
      <c r="M11314">
        <v>155000</v>
      </c>
      <c r="O11314" t="s">
        <v>14792</v>
      </c>
      <c r="P11314" t="s">
        <v>14793</v>
      </c>
    </row>
    <row r="11315" spans="1:16" x14ac:dyDescent="0.25">
      <c r="A11315" t="s">
        <v>2</v>
      </c>
      <c r="B11315" t="s">
        <v>5088</v>
      </c>
      <c r="C11315" t="s">
        <v>306</v>
      </c>
      <c r="D11315" t="s">
        <v>3973</v>
      </c>
      <c r="E11315" t="s">
        <v>20</v>
      </c>
      <c r="F11315" t="b">
        <v>0</v>
      </c>
      <c r="G11315" t="s">
        <v>41</v>
      </c>
      <c r="H11315" s="4">
        <v>45812.585833333331</v>
      </c>
      <c r="I11315" t="b">
        <v>0</v>
      </c>
      <c r="J11315" t="b">
        <v>1</v>
      </c>
      <c r="K11315" t="s">
        <v>24</v>
      </c>
      <c r="L11315" t="s">
        <v>22</v>
      </c>
      <c r="M11315">
        <v>120000</v>
      </c>
      <c r="O11315" t="s">
        <v>4675</v>
      </c>
      <c r="P11315" t="s">
        <v>1256</v>
      </c>
    </row>
    <row r="11316" spans="1:16" x14ac:dyDescent="0.25">
      <c r="A11316" t="s">
        <v>40</v>
      </c>
      <c r="B11316" t="s">
        <v>14786</v>
      </c>
      <c r="C11316" t="s">
        <v>11001</v>
      </c>
      <c r="D11316" t="s">
        <v>3973</v>
      </c>
      <c r="E11316" t="s">
        <v>20</v>
      </c>
      <c r="F11316" t="b">
        <v>0</v>
      </c>
      <c r="G11316" t="s">
        <v>41</v>
      </c>
      <c r="H11316" s="4">
        <v>45812.5859837963</v>
      </c>
      <c r="I11316" t="b">
        <v>1</v>
      </c>
      <c r="J11316" t="b">
        <v>1</v>
      </c>
      <c r="K11316" t="s">
        <v>24</v>
      </c>
      <c r="L11316" t="s">
        <v>22</v>
      </c>
      <c r="M11316">
        <v>177500</v>
      </c>
      <c r="O11316" t="s">
        <v>202</v>
      </c>
      <c r="P11316" t="s">
        <v>14787</v>
      </c>
    </row>
    <row r="11317" spans="1:16" x14ac:dyDescent="0.25">
      <c r="A11317" t="s">
        <v>2</v>
      </c>
      <c r="B11317" t="s">
        <v>14794</v>
      </c>
      <c r="C11317" t="s">
        <v>71</v>
      </c>
      <c r="D11317" t="s">
        <v>3973</v>
      </c>
      <c r="E11317" t="s">
        <v>20</v>
      </c>
      <c r="F11317" t="b">
        <v>0</v>
      </c>
      <c r="G11317" t="s">
        <v>35</v>
      </c>
      <c r="H11317" s="4">
        <v>45812.58625</v>
      </c>
      <c r="I11317" t="b">
        <v>0</v>
      </c>
      <c r="J11317" t="b">
        <v>0</v>
      </c>
      <c r="K11317" t="s">
        <v>24</v>
      </c>
      <c r="L11317" t="s">
        <v>36</v>
      </c>
      <c r="N11317">
        <v>65</v>
      </c>
      <c r="O11317" t="s">
        <v>14795</v>
      </c>
      <c r="P11317" t="s">
        <v>14796</v>
      </c>
    </row>
    <row r="11318" spans="1:16" x14ac:dyDescent="0.25">
      <c r="A11318" t="s">
        <v>139</v>
      </c>
      <c r="B11318" t="s">
        <v>14797</v>
      </c>
      <c r="C11318" t="s">
        <v>3088</v>
      </c>
      <c r="D11318" t="s">
        <v>4035</v>
      </c>
      <c r="E11318" t="s">
        <v>20</v>
      </c>
      <c r="F11318" t="b">
        <v>0</v>
      </c>
      <c r="G11318" t="s">
        <v>2134</v>
      </c>
      <c r="H11318" s="4">
        <v>45812.617025462961</v>
      </c>
      <c r="I11318" t="b">
        <v>0</v>
      </c>
      <c r="J11318" t="b">
        <v>0</v>
      </c>
      <c r="K11318" t="s">
        <v>2134</v>
      </c>
      <c r="L11318" t="s">
        <v>22</v>
      </c>
      <c r="M11318">
        <v>105600</v>
      </c>
      <c r="O11318" t="s">
        <v>14798</v>
      </c>
      <c r="P11318" t="s">
        <v>14799</v>
      </c>
    </row>
    <row r="11319" spans="1:16" x14ac:dyDescent="0.25">
      <c r="A11319" t="s">
        <v>0</v>
      </c>
      <c r="B11319" t="s">
        <v>14800</v>
      </c>
      <c r="C11319" t="s">
        <v>203</v>
      </c>
      <c r="D11319" t="s">
        <v>2208</v>
      </c>
      <c r="E11319" t="s">
        <v>20</v>
      </c>
      <c r="F11319" t="b">
        <v>0</v>
      </c>
      <c r="G11319" t="s">
        <v>23</v>
      </c>
      <c r="H11319" s="4">
        <v>45812.617812500001</v>
      </c>
      <c r="I11319" t="b">
        <v>0</v>
      </c>
      <c r="J11319" t="b">
        <v>1</v>
      </c>
      <c r="K11319" t="s">
        <v>24</v>
      </c>
      <c r="L11319" t="s">
        <v>22</v>
      </c>
      <c r="M11319">
        <v>61500</v>
      </c>
      <c r="O11319" t="s">
        <v>14801</v>
      </c>
      <c r="P11319" t="s">
        <v>1297</v>
      </c>
    </row>
    <row r="11320" spans="1:16" x14ac:dyDescent="0.25">
      <c r="A11320" t="s">
        <v>28</v>
      </c>
      <c r="B11320" t="s">
        <v>14802</v>
      </c>
      <c r="C11320" t="s">
        <v>2716</v>
      </c>
      <c r="D11320" t="s">
        <v>3973</v>
      </c>
      <c r="E11320" t="s">
        <v>20</v>
      </c>
      <c r="F11320" t="b">
        <v>0</v>
      </c>
      <c r="G11320" t="s">
        <v>27</v>
      </c>
      <c r="H11320" s="4">
        <v>45812.627141203702</v>
      </c>
      <c r="I11320" t="b">
        <v>0</v>
      </c>
      <c r="J11320" t="b">
        <v>1</v>
      </c>
      <c r="K11320" t="s">
        <v>24</v>
      </c>
      <c r="L11320" t="s">
        <v>22</v>
      </c>
      <c r="M11320">
        <v>133500</v>
      </c>
      <c r="O11320" t="s">
        <v>14803</v>
      </c>
    </row>
    <row r="11321" spans="1:16" x14ac:dyDescent="0.25">
      <c r="A11321" t="s">
        <v>2</v>
      </c>
      <c r="B11321" t="s">
        <v>2307</v>
      </c>
      <c r="C11321" t="s">
        <v>39</v>
      </c>
      <c r="D11321" t="s">
        <v>3973</v>
      </c>
      <c r="E11321" t="s">
        <v>51</v>
      </c>
      <c r="F11321" t="b">
        <v>1</v>
      </c>
      <c r="G11321" t="s">
        <v>41</v>
      </c>
      <c r="H11321" s="4">
        <v>45812.627442129633</v>
      </c>
      <c r="I11321" t="b">
        <v>1</v>
      </c>
      <c r="J11321" t="b">
        <v>0</v>
      </c>
      <c r="K11321" t="s">
        <v>24</v>
      </c>
      <c r="L11321" t="s">
        <v>36</v>
      </c>
      <c r="N11321">
        <v>87.470001220703125</v>
      </c>
      <c r="O11321" t="s">
        <v>2114</v>
      </c>
      <c r="P11321" t="s">
        <v>14804</v>
      </c>
    </row>
    <row r="11322" spans="1:16" x14ac:dyDescent="0.25">
      <c r="A11322" t="s">
        <v>2</v>
      </c>
      <c r="B11322" t="s">
        <v>14805</v>
      </c>
      <c r="C11322" t="s">
        <v>33</v>
      </c>
      <c r="D11322" t="s">
        <v>3828</v>
      </c>
      <c r="E11322" t="s">
        <v>20</v>
      </c>
      <c r="F11322" t="b">
        <v>0</v>
      </c>
      <c r="G11322" t="s">
        <v>35</v>
      </c>
      <c r="H11322" s="4">
        <v>45812.627696759257</v>
      </c>
      <c r="I11322" t="b">
        <v>0</v>
      </c>
      <c r="J11322" t="b">
        <v>0</v>
      </c>
      <c r="K11322" t="s">
        <v>24</v>
      </c>
      <c r="L11322" t="s">
        <v>22</v>
      </c>
      <c r="M11322">
        <v>170000</v>
      </c>
      <c r="O11322" t="s">
        <v>2742</v>
      </c>
      <c r="P11322" t="s">
        <v>14806</v>
      </c>
    </row>
    <row r="11323" spans="1:16" x14ac:dyDescent="0.25">
      <c r="A11323" t="s">
        <v>2</v>
      </c>
      <c r="B11323" t="s">
        <v>643</v>
      </c>
      <c r="C11323" t="s">
        <v>120</v>
      </c>
      <c r="D11323" t="s">
        <v>131</v>
      </c>
      <c r="E11323" t="s">
        <v>20</v>
      </c>
      <c r="F11323" t="b">
        <v>0</v>
      </c>
      <c r="G11323" t="s">
        <v>35</v>
      </c>
      <c r="H11323" s="4">
        <v>45812.627696759257</v>
      </c>
      <c r="I11323" t="b">
        <v>1</v>
      </c>
      <c r="J11323" t="b">
        <v>0</v>
      </c>
      <c r="K11323" t="s">
        <v>24</v>
      </c>
      <c r="L11323" t="s">
        <v>22</v>
      </c>
      <c r="M11323">
        <v>135000</v>
      </c>
      <c r="O11323" t="s">
        <v>131</v>
      </c>
      <c r="P11323" t="s">
        <v>193</v>
      </c>
    </row>
    <row r="11324" spans="1:16" x14ac:dyDescent="0.25">
      <c r="A11324" t="s">
        <v>2</v>
      </c>
      <c r="B11324" t="s">
        <v>1287</v>
      </c>
      <c r="C11324" t="s">
        <v>1902</v>
      </c>
      <c r="D11324" t="s">
        <v>6017</v>
      </c>
      <c r="E11324" t="s">
        <v>20</v>
      </c>
      <c r="F11324" t="b">
        <v>0</v>
      </c>
      <c r="G11324" t="s">
        <v>870</v>
      </c>
      <c r="H11324" s="4">
        <v>45812.632291666669</v>
      </c>
      <c r="I11324" t="b">
        <v>0</v>
      </c>
      <c r="J11324" t="b">
        <v>0</v>
      </c>
      <c r="K11324" t="s">
        <v>870</v>
      </c>
      <c r="L11324" t="s">
        <v>22</v>
      </c>
      <c r="M11324">
        <v>105000</v>
      </c>
      <c r="O11324" t="s">
        <v>14807</v>
      </c>
      <c r="P11324" t="s">
        <v>14808</v>
      </c>
    </row>
    <row r="11325" spans="1:16" x14ac:dyDescent="0.25">
      <c r="A11325" t="s">
        <v>0</v>
      </c>
      <c r="B11325" t="s">
        <v>14809</v>
      </c>
      <c r="C11325" t="s">
        <v>985</v>
      </c>
      <c r="D11325" t="s">
        <v>3973</v>
      </c>
      <c r="E11325" t="s">
        <v>20</v>
      </c>
      <c r="F11325" t="b">
        <v>0</v>
      </c>
      <c r="G11325" t="s">
        <v>27</v>
      </c>
      <c r="H11325" s="4">
        <v>45812.666863425933</v>
      </c>
      <c r="I11325" t="b">
        <v>0</v>
      </c>
      <c r="J11325" t="b">
        <v>0</v>
      </c>
      <c r="K11325" t="s">
        <v>24</v>
      </c>
      <c r="L11325" t="s">
        <v>36</v>
      </c>
      <c r="N11325">
        <v>61.5</v>
      </c>
      <c r="O11325" t="s">
        <v>2901</v>
      </c>
      <c r="P11325" t="s">
        <v>14810</v>
      </c>
    </row>
    <row r="11326" spans="1:16" x14ac:dyDescent="0.25">
      <c r="A11326" t="s">
        <v>0</v>
      </c>
      <c r="B11326" t="s">
        <v>14811</v>
      </c>
      <c r="C11326" t="s">
        <v>559</v>
      </c>
      <c r="D11326" t="s">
        <v>3828</v>
      </c>
      <c r="E11326" t="s">
        <v>20</v>
      </c>
      <c r="F11326" t="b">
        <v>0</v>
      </c>
      <c r="G11326" t="s">
        <v>27</v>
      </c>
      <c r="H11326" s="4">
        <v>45812.666956018518</v>
      </c>
      <c r="I11326" t="b">
        <v>1</v>
      </c>
      <c r="J11326" t="b">
        <v>0</v>
      </c>
      <c r="K11326" t="s">
        <v>24</v>
      </c>
      <c r="L11326" t="s">
        <v>22</v>
      </c>
      <c r="M11326">
        <v>72698.6015625</v>
      </c>
      <c r="O11326" t="s">
        <v>14812</v>
      </c>
      <c r="P11326" t="s">
        <v>338</v>
      </c>
    </row>
    <row r="11327" spans="1:16" x14ac:dyDescent="0.25">
      <c r="A11327" t="s">
        <v>0</v>
      </c>
      <c r="B11327" t="s">
        <v>1254</v>
      </c>
      <c r="C11327" t="s">
        <v>12460</v>
      </c>
      <c r="D11327" t="s">
        <v>2208</v>
      </c>
      <c r="F11327" t="b">
        <v>0</v>
      </c>
      <c r="G11327" t="s">
        <v>27</v>
      </c>
      <c r="H11327" s="4">
        <v>45812.667013888888</v>
      </c>
      <c r="I11327" t="b">
        <v>1</v>
      </c>
      <c r="J11327" t="b">
        <v>0</v>
      </c>
      <c r="K11327" t="s">
        <v>24</v>
      </c>
      <c r="L11327" t="s">
        <v>36</v>
      </c>
      <c r="N11327">
        <v>47.5</v>
      </c>
      <c r="O11327" t="s">
        <v>14813</v>
      </c>
      <c r="P11327" t="s">
        <v>684</v>
      </c>
    </row>
    <row r="11328" spans="1:16" x14ac:dyDescent="0.25">
      <c r="A11328" t="s">
        <v>0</v>
      </c>
      <c r="B11328" t="s">
        <v>14814</v>
      </c>
      <c r="C11328" t="s">
        <v>151</v>
      </c>
      <c r="D11328" t="s">
        <v>3973</v>
      </c>
      <c r="E11328" t="s">
        <v>20</v>
      </c>
      <c r="F11328" t="b">
        <v>0</v>
      </c>
      <c r="G11328" t="s">
        <v>30</v>
      </c>
      <c r="H11328" s="4">
        <v>45812.667337962957</v>
      </c>
      <c r="I11328" t="b">
        <v>0</v>
      </c>
      <c r="J11328" t="b">
        <v>0</v>
      </c>
      <c r="K11328" t="s">
        <v>24</v>
      </c>
      <c r="L11328" t="s">
        <v>22</v>
      </c>
      <c r="M11328">
        <v>71000</v>
      </c>
      <c r="O11328" t="s">
        <v>1241</v>
      </c>
      <c r="P11328" t="s">
        <v>14815</v>
      </c>
    </row>
    <row r="11329" spans="1:16" x14ac:dyDescent="0.25">
      <c r="A11329" t="s">
        <v>0</v>
      </c>
      <c r="B11329" t="s">
        <v>14816</v>
      </c>
      <c r="C11329" t="s">
        <v>2883</v>
      </c>
      <c r="D11329" t="s">
        <v>2208</v>
      </c>
      <c r="E11329" t="s">
        <v>51</v>
      </c>
      <c r="F11329" t="b">
        <v>0</v>
      </c>
      <c r="G11329" t="s">
        <v>30</v>
      </c>
      <c r="H11329" s="4">
        <v>45812.667488425926</v>
      </c>
      <c r="I11329" t="b">
        <v>1</v>
      </c>
      <c r="J11329" t="b">
        <v>0</v>
      </c>
      <c r="K11329" t="s">
        <v>24</v>
      </c>
      <c r="L11329" t="s">
        <v>36</v>
      </c>
      <c r="N11329">
        <v>25</v>
      </c>
      <c r="O11329" t="s">
        <v>1511</v>
      </c>
      <c r="P11329" t="s">
        <v>14817</v>
      </c>
    </row>
    <row r="11330" spans="1:16" x14ac:dyDescent="0.25">
      <c r="A11330" t="s">
        <v>1</v>
      </c>
      <c r="B11330" t="s">
        <v>2374</v>
      </c>
      <c r="C11330" t="s">
        <v>481</v>
      </c>
      <c r="D11330" t="s">
        <v>3600</v>
      </c>
      <c r="E11330" t="s">
        <v>51</v>
      </c>
      <c r="F11330" t="b">
        <v>0</v>
      </c>
      <c r="G11330" t="s">
        <v>27</v>
      </c>
      <c r="H11330" s="4">
        <v>45812.667847222219</v>
      </c>
      <c r="I11330" t="b">
        <v>0</v>
      </c>
      <c r="J11330" t="b">
        <v>0</v>
      </c>
      <c r="K11330" t="s">
        <v>24</v>
      </c>
      <c r="L11330" t="s">
        <v>36</v>
      </c>
      <c r="N11330">
        <v>50</v>
      </c>
      <c r="O11330" t="s">
        <v>3277</v>
      </c>
      <c r="P11330" t="s">
        <v>119</v>
      </c>
    </row>
    <row r="11331" spans="1:16" x14ac:dyDescent="0.25">
      <c r="A11331" t="s">
        <v>2</v>
      </c>
      <c r="B11331" t="s">
        <v>14818</v>
      </c>
      <c r="C11331" t="s">
        <v>39</v>
      </c>
      <c r="D11331" t="s">
        <v>112</v>
      </c>
      <c r="E11331" t="s">
        <v>51</v>
      </c>
      <c r="F11331" t="b">
        <v>1</v>
      </c>
      <c r="G11331" t="s">
        <v>41</v>
      </c>
      <c r="H11331" s="4">
        <v>45812.668993055559</v>
      </c>
      <c r="I11331" t="b">
        <v>1</v>
      </c>
      <c r="J11331" t="b">
        <v>0</v>
      </c>
      <c r="K11331" t="s">
        <v>24</v>
      </c>
      <c r="L11331" t="s">
        <v>36</v>
      </c>
      <c r="N11331">
        <v>65</v>
      </c>
      <c r="O11331" t="s">
        <v>112</v>
      </c>
      <c r="P11331" t="s">
        <v>14819</v>
      </c>
    </row>
    <row r="11332" spans="1:16" x14ac:dyDescent="0.25">
      <c r="A11332" t="s">
        <v>40</v>
      </c>
      <c r="B11332" t="s">
        <v>1583</v>
      </c>
      <c r="C11332" t="s">
        <v>801</v>
      </c>
      <c r="D11332" t="s">
        <v>3973</v>
      </c>
      <c r="E11332" t="s">
        <v>20</v>
      </c>
      <c r="F11332" t="b">
        <v>0</v>
      </c>
      <c r="G11332" t="s">
        <v>41</v>
      </c>
      <c r="H11332" s="4">
        <v>45812.669236111113</v>
      </c>
      <c r="I11332" t="b">
        <v>0</v>
      </c>
      <c r="J11332" t="b">
        <v>1</v>
      </c>
      <c r="K11332" t="s">
        <v>24</v>
      </c>
      <c r="L11332" t="s">
        <v>22</v>
      </c>
      <c r="M11332">
        <v>111000</v>
      </c>
      <c r="O11332" t="s">
        <v>14820</v>
      </c>
      <c r="P11332" t="s">
        <v>14821</v>
      </c>
    </row>
    <row r="11333" spans="1:16" x14ac:dyDescent="0.25">
      <c r="A11333" t="s">
        <v>19</v>
      </c>
      <c r="B11333" t="s">
        <v>14822</v>
      </c>
      <c r="C11333" t="s">
        <v>2716</v>
      </c>
      <c r="D11333" t="s">
        <v>3828</v>
      </c>
      <c r="E11333" t="s">
        <v>20</v>
      </c>
      <c r="F11333" t="b">
        <v>0</v>
      </c>
      <c r="G11333" t="s">
        <v>23</v>
      </c>
      <c r="H11333" s="4">
        <v>45812.701273148137</v>
      </c>
      <c r="I11333" t="b">
        <v>0</v>
      </c>
      <c r="J11333" t="b">
        <v>1</v>
      </c>
      <c r="K11333" t="s">
        <v>24</v>
      </c>
      <c r="L11333" t="s">
        <v>22</v>
      </c>
      <c r="M11333">
        <v>133500</v>
      </c>
      <c r="O11333" t="s">
        <v>14803</v>
      </c>
      <c r="P11333" t="s">
        <v>14823</v>
      </c>
    </row>
    <row r="11334" spans="1:16" x14ac:dyDescent="0.25">
      <c r="A11334" t="s">
        <v>0</v>
      </c>
      <c r="B11334" t="s">
        <v>14824</v>
      </c>
      <c r="C11334" t="s">
        <v>315</v>
      </c>
      <c r="D11334" t="s">
        <v>3973</v>
      </c>
      <c r="E11334" t="s">
        <v>20</v>
      </c>
      <c r="F11334" t="b">
        <v>0</v>
      </c>
      <c r="G11334" t="s">
        <v>27</v>
      </c>
      <c r="H11334" s="4">
        <v>45812.708599537043</v>
      </c>
      <c r="I11334" t="b">
        <v>0</v>
      </c>
      <c r="J11334" t="b">
        <v>1</v>
      </c>
      <c r="K11334" t="s">
        <v>24</v>
      </c>
      <c r="L11334" t="s">
        <v>22</v>
      </c>
      <c r="M11334">
        <v>126800</v>
      </c>
      <c r="O11334" t="s">
        <v>173</v>
      </c>
      <c r="P11334" t="s">
        <v>14825</v>
      </c>
    </row>
    <row r="11335" spans="1:16" x14ac:dyDescent="0.25">
      <c r="A11335" t="s">
        <v>19</v>
      </c>
      <c r="B11335" t="s">
        <v>1190</v>
      </c>
      <c r="C11335" t="s">
        <v>316</v>
      </c>
      <c r="D11335" t="s">
        <v>4178</v>
      </c>
      <c r="E11335" t="s">
        <v>20</v>
      </c>
      <c r="F11335" t="b">
        <v>0</v>
      </c>
      <c r="G11335" t="s">
        <v>35</v>
      </c>
      <c r="H11335" s="4">
        <v>45812.709872685176</v>
      </c>
      <c r="I11335" t="b">
        <v>0</v>
      </c>
      <c r="J11335" t="b">
        <v>1</v>
      </c>
      <c r="K11335" t="s">
        <v>24</v>
      </c>
      <c r="L11335" t="s">
        <v>22</v>
      </c>
      <c r="M11335">
        <v>208625</v>
      </c>
      <c r="O11335" t="s">
        <v>759</v>
      </c>
      <c r="P11335" t="s">
        <v>14605</v>
      </c>
    </row>
    <row r="11336" spans="1:16" x14ac:dyDescent="0.25">
      <c r="A11336" t="s">
        <v>40</v>
      </c>
      <c r="B11336" t="s">
        <v>3193</v>
      </c>
      <c r="C11336" t="s">
        <v>1103</v>
      </c>
      <c r="D11336" t="s">
        <v>4178</v>
      </c>
      <c r="E11336" t="s">
        <v>20</v>
      </c>
      <c r="F11336" t="b">
        <v>0</v>
      </c>
      <c r="G11336" t="s">
        <v>27</v>
      </c>
      <c r="H11336" s="4">
        <v>45812.710393518522</v>
      </c>
      <c r="I11336" t="b">
        <v>0</v>
      </c>
      <c r="J11336" t="b">
        <v>1</v>
      </c>
      <c r="K11336" t="s">
        <v>24</v>
      </c>
      <c r="L11336" t="s">
        <v>22</v>
      </c>
      <c r="M11336">
        <v>241000</v>
      </c>
      <c r="O11336" t="s">
        <v>59</v>
      </c>
      <c r="P11336" t="s">
        <v>137</v>
      </c>
    </row>
    <row r="11337" spans="1:16" x14ac:dyDescent="0.25">
      <c r="A11337" t="s">
        <v>2</v>
      </c>
      <c r="B11337" t="s">
        <v>13369</v>
      </c>
      <c r="C11337" t="s">
        <v>143</v>
      </c>
      <c r="D11337" t="s">
        <v>4178</v>
      </c>
      <c r="E11337" t="s">
        <v>20</v>
      </c>
      <c r="F11337" t="b">
        <v>0</v>
      </c>
      <c r="G11337" t="s">
        <v>27</v>
      </c>
      <c r="H11337" s="4">
        <v>45812.710393518522</v>
      </c>
      <c r="I11337" t="b">
        <v>0</v>
      </c>
      <c r="J11337" t="b">
        <v>1</v>
      </c>
      <c r="K11337" t="s">
        <v>24</v>
      </c>
      <c r="L11337" t="s">
        <v>22</v>
      </c>
      <c r="M11337">
        <v>207000</v>
      </c>
      <c r="O11337" t="s">
        <v>59</v>
      </c>
      <c r="P11337" t="s">
        <v>13370</v>
      </c>
    </row>
    <row r="11338" spans="1:16" x14ac:dyDescent="0.25">
      <c r="A11338" t="s">
        <v>2</v>
      </c>
      <c r="B11338" t="s">
        <v>14826</v>
      </c>
      <c r="C11338" t="s">
        <v>199</v>
      </c>
      <c r="D11338" t="s">
        <v>3973</v>
      </c>
      <c r="E11338" t="s">
        <v>20</v>
      </c>
      <c r="F11338" t="b">
        <v>0</v>
      </c>
      <c r="G11338" t="s">
        <v>27</v>
      </c>
      <c r="H11338" s="4">
        <v>45812.710439814808</v>
      </c>
      <c r="I11338" t="b">
        <v>0</v>
      </c>
      <c r="J11338" t="b">
        <v>1</v>
      </c>
      <c r="K11338" t="s">
        <v>24</v>
      </c>
      <c r="L11338" t="s">
        <v>22</v>
      </c>
      <c r="M11338">
        <v>75000</v>
      </c>
      <c r="O11338" t="s">
        <v>14827</v>
      </c>
      <c r="P11338" t="s">
        <v>14828</v>
      </c>
    </row>
    <row r="11339" spans="1:16" x14ac:dyDescent="0.25">
      <c r="A11339" t="s">
        <v>40</v>
      </c>
      <c r="B11339" t="s">
        <v>13374</v>
      </c>
      <c r="C11339" t="s">
        <v>245</v>
      </c>
      <c r="D11339" t="s">
        <v>4178</v>
      </c>
      <c r="E11339" t="s">
        <v>20</v>
      </c>
      <c r="F11339" t="b">
        <v>0</v>
      </c>
      <c r="G11339" t="s">
        <v>41</v>
      </c>
      <c r="H11339" s="4">
        <v>45812.710694444453</v>
      </c>
      <c r="I11339" t="b">
        <v>0</v>
      </c>
      <c r="J11339" t="b">
        <v>1</v>
      </c>
      <c r="K11339" t="s">
        <v>24</v>
      </c>
      <c r="L11339" t="s">
        <v>22</v>
      </c>
      <c r="M11339">
        <v>154500</v>
      </c>
      <c r="O11339" t="s">
        <v>59</v>
      </c>
      <c r="P11339" t="s">
        <v>13370</v>
      </c>
    </row>
    <row r="11340" spans="1:16" x14ac:dyDescent="0.25">
      <c r="A11340" t="s">
        <v>19</v>
      </c>
      <c r="B11340" t="s">
        <v>14829</v>
      </c>
      <c r="C11340" t="s">
        <v>82</v>
      </c>
      <c r="D11340" t="s">
        <v>3973</v>
      </c>
      <c r="E11340" t="s">
        <v>20</v>
      </c>
      <c r="F11340" t="b">
        <v>0</v>
      </c>
      <c r="G11340" t="s">
        <v>27</v>
      </c>
      <c r="H11340" s="4">
        <v>45812.751180555562</v>
      </c>
      <c r="I11340" t="b">
        <v>0</v>
      </c>
      <c r="J11340" t="b">
        <v>1</v>
      </c>
      <c r="K11340" t="s">
        <v>24</v>
      </c>
      <c r="L11340" t="s">
        <v>22</v>
      </c>
      <c r="M11340">
        <v>184000</v>
      </c>
      <c r="O11340" t="s">
        <v>65</v>
      </c>
      <c r="P11340" t="s">
        <v>678</v>
      </c>
    </row>
    <row r="11341" spans="1:16" x14ac:dyDescent="0.25">
      <c r="A11341" t="s">
        <v>1</v>
      </c>
      <c r="B11341" t="s">
        <v>2402</v>
      </c>
      <c r="C11341" t="s">
        <v>49</v>
      </c>
      <c r="D11341" t="s">
        <v>3973</v>
      </c>
      <c r="E11341" t="s">
        <v>20</v>
      </c>
      <c r="F11341" t="b">
        <v>0</v>
      </c>
      <c r="G11341" t="s">
        <v>41</v>
      </c>
      <c r="H11341" s="4">
        <v>45812.75136574074</v>
      </c>
      <c r="I11341" t="b">
        <v>0</v>
      </c>
      <c r="J11341" t="b">
        <v>0</v>
      </c>
      <c r="K11341" t="s">
        <v>24</v>
      </c>
      <c r="L11341" t="s">
        <v>22</v>
      </c>
      <c r="M11341">
        <v>92500</v>
      </c>
      <c r="O11341" t="s">
        <v>14830</v>
      </c>
      <c r="P11341" t="s">
        <v>14831</v>
      </c>
    </row>
    <row r="11342" spans="1:16" x14ac:dyDescent="0.25">
      <c r="A11342" t="s">
        <v>2</v>
      </c>
      <c r="B11342" t="s">
        <v>14832</v>
      </c>
      <c r="C11342" t="s">
        <v>114</v>
      </c>
      <c r="D11342" t="s">
        <v>3828</v>
      </c>
      <c r="E11342" t="s">
        <v>20</v>
      </c>
      <c r="F11342" t="b">
        <v>0</v>
      </c>
      <c r="G11342" t="s">
        <v>41</v>
      </c>
      <c r="H11342" s="4">
        <v>45812.752314814818</v>
      </c>
      <c r="I11342" t="b">
        <v>1</v>
      </c>
      <c r="J11342" t="b">
        <v>1</v>
      </c>
      <c r="K11342" t="s">
        <v>24</v>
      </c>
      <c r="L11342" t="s">
        <v>22</v>
      </c>
      <c r="M11342">
        <v>225000</v>
      </c>
      <c r="O11342" t="s">
        <v>2436</v>
      </c>
      <c r="P11342" t="s">
        <v>2437</v>
      </c>
    </row>
    <row r="11343" spans="1:16" x14ac:dyDescent="0.25">
      <c r="A11343" t="s">
        <v>0</v>
      </c>
      <c r="B11343" t="s">
        <v>14833</v>
      </c>
      <c r="C11343" t="s">
        <v>14834</v>
      </c>
      <c r="D11343" t="s">
        <v>4035</v>
      </c>
      <c r="E11343" t="s">
        <v>20</v>
      </c>
      <c r="F11343" t="b">
        <v>0</v>
      </c>
      <c r="G11343" t="s">
        <v>14834</v>
      </c>
      <c r="H11343" s="4">
        <v>45812.761296296303</v>
      </c>
      <c r="I11343" t="b">
        <v>0</v>
      </c>
      <c r="J11343" t="b">
        <v>0</v>
      </c>
      <c r="K11343" t="s">
        <v>14834</v>
      </c>
      <c r="L11343" t="s">
        <v>22</v>
      </c>
      <c r="M11343">
        <v>74750</v>
      </c>
      <c r="O11343" t="s">
        <v>14835</v>
      </c>
    </row>
    <row r="11344" spans="1:16" x14ac:dyDescent="0.25">
      <c r="A11344" t="s">
        <v>28</v>
      </c>
      <c r="B11344" t="s">
        <v>14836</v>
      </c>
      <c r="C11344" t="s">
        <v>725</v>
      </c>
      <c r="D11344" t="s">
        <v>3973</v>
      </c>
      <c r="E11344" t="s">
        <v>20</v>
      </c>
      <c r="F11344" t="b">
        <v>0</v>
      </c>
      <c r="G11344" t="s">
        <v>23</v>
      </c>
      <c r="H11344" s="4">
        <v>45812.785046296303</v>
      </c>
      <c r="I11344" t="b">
        <v>0</v>
      </c>
      <c r="J11344" t="b">
        <v>0</v>
      </c>
      <c r="K11344" t="s">
        <v>24</v>
      </c>
      <c r="L11344" t="s">
        <v>22</v>
      </c>
      <c r="M11344">
        <v>200500</v>
      </c>
      <c r="O11344" t="s">
        <v>237</v>
      </c>
      <c r="P11344" t="s">
        <v>394</v>
      </c>
    </row>
    <row r="11345" spans="1:16" x14ac:dyDescent="0.25">
      <c r="A11345" t="s">
        <v>0</v>
      </c>
      <c r="B11345" t="s">
        <v>14837</v>
      </c>
      <c r="C11345" t="s">
        <v>2701</v>
      </c>
      <c r="D11345" t="s">
        <v>3828</v>
      </c>
      <c r="E11345" t="s">
        <v>51</v>
      </c>
      <c r="F11345" t="b">
        <v>0</v>
      </c>
      <c r="G11345" t="s">
        <v>27</v>
      </c>
      <c r="H11345" s="4">
        <v>45812.791770833333</v>
      </c>
      <c r="I11345" t="b">
        <v>0</v>
      </c>
      <c r="J11345" t="b">
        <v>0</v>
      </c>
      <c r="K11345" t="s">
        <v>24</v>
      </c>
      <c r="L11345" t="s">
        <v>36</v>
      </c>
      <c r="N11345">
        <v>60.5</v>
      </c>
      <c r="O11345" t="s">
        <v>1609</v>
      </c>
      <c r="P11345" t="s">
        <v>14810</v>
      </c>
    </row>
    <row r="11346" spans="1:16" x14ac:dyDescent="0.25">
      <c r="A11346" t="s">
        <v>0</v>
      </c>
      <c r="B11346" t="s">
        <v>9410</v>
      </c>
      <c r="C11346" t="s">
        <v>329</v>
      </c>
      <c r="D11346" t="s">
        <v>3973</v>
      </c>
      <c r="E11346" t="s">
        <v>51</v>
      </c>
      <c r="F11346" t="b">
        <v>0</v>
      </c>
      <c r="G11346" t="s">
        <v>27</v>
      </c>
      <c r="H11346" s="4">
        <v>45812.791932870372</v>
      </c>
      <c r="I11346" t="b">
        <v>0</v>
      </c>
      <c r="J11346" t="b">
        <v>0</v>
      </c>
      <c r="K11346" t="s">
        <v>24</v>
      </c>
      <c r="L11346" t="s">
        <v>36</v>
      </c>
      <c r="N11346">
        <v>80</v>
      </c>
      <c r="O11346" t="s">
        <v>9411</v>
      </c>
    </row>
    <row r="11347" spans="1:16" x14ac:dyDescent="0.25">
      <c r="A11347" t="s">
        <v>0</v>
      </c>
      <c r="B11347" t="s">
        <v>218</v>
      </c>
      <c r="C11347" t="s">
        <v>33</v>
      </c>
      <c r="D11347" t="s">
        <v>3828</v>
      </c>
      <c r="E11347" t="s">
        <v>51</v>
      </c>
      <c r="F11347" t="b">
        <v>0</v>
      </c>
      <c r="G11347" t="s">
        <v>35</v>
      </c>
      <c r="H11347" s="4">
        <v>45812.792187500003</v>
      </c>
      <c r="I11347" t="b">
        <v>1</v>
      </c>
      <c r="J11347" t="b">
        <v>0</v>
      </c>
      <c r="K11347" t="s">
        <v>24</v>
      </c>
      <c r="L11347" t="s">
        <v>22</v>
      </c>
      <c r="M11347">
        <v>50000</v>
      </c>
      <c r="O11347" t="s">
        <v>1024</v>
      </c>
      <c r="P11347" t="s">
        <v>1321</v>
      </c>
    </row>
    <row r="11348" spans="1:16" x14ac:dyDescent="0.25">
      <c r="A11348" t="s">
        <v>0</v>
      </c>
      <c r="B11348" t="s">
        <v>14838</v>
      </c>
      <c r="C11348" t="s">
        <v>1817</v>
      </c>
      <c r="D11348" t="s">
        <v>3973</v>
      </c>
      <c r="E11348" t="s">
        <v>20</v>
      </c>
      <c r="F11348" t="b">
        <v>0</v>
      </c>
      <c r="G11348" t="s">
        <v>52</v>
      </c>
      <c r="H11348" s="4">
        <v>45812.792743055557</v>
      </c>
      <c r="I11348" t="b">
        <v>0</v>
      </c>
      <c r="J11348" t="b">
        <v>1</v>
      </c>
      <c r="K11348" t="s">
        <v>24</v>
      </c>
      <c r="L11348" t="s">
        <v>22</v>
      </c>
      <c r="M11348">
        <v>55440</v>
      </c>
      <c r="O11348" t="s">
        <v>3384</v>
      </c>
      <c r="P11348" t="s">
        <v>252</v>
      </c>
    </row>
    <row r="11349" spans="1:16" x14ac:dyDescent="0.25">
      <c r="A11349" t="s">
        <v>1</v>
      </c>
      <c r="B11349" t="s">
        <v>1</v>
      </c>
      <c r="C11349" t="s">
        <v>3072</v>
      </c>
      <c r="D11349" t="s">
        <v>3973</v>
      </c>
      <c r="E11349" t="s">
        <v>51</v>
      </c>
      <c r="F11349" t="b">
        <v>0</v>
      </c>
      <c r="G11349" t="s">
        <v>27</v>
      </c>
      <c r="H11349" s="4">
        <v>45812.792881944442</v>
      </c>
      <c r="I11349" t="b">
        <v>0</v>
      </c>
      <c r="J11349" t="b">
        <v>0</v>
      </c>
      <c r="K11349" t="s">
        <v>24</v>
      </c>
      <c r="L11349" t="s">
        <v>36</v>
      </c>
      <c r="N11349">
        <v>70</v>
      </c>
      <c r="O11349" t="s">
        <v>3251</v>
      </c>
      <c r="P11349" t="s">
        <v>447</v>
      </c>
    </row>
    <row r="11350" spans="1:16" x14ac:dyDescent="0.25">
      <c r="A11350" t="s">
        <v>1</v>
      </c>
      <c r="B11350" t="s">
        <v>14839</v>
      </c>
      <c r="C11350" t="s">
        <v>559</v>
      </c>
      <c r="D11350" t="s">
        <v>3973</v>
      </c>
      <c r="E11350" t="s">
        <v>20</v>
      </c>
      <c r="F11350" t="b">
        <v>0</v>
      </c>
      <c r="G11350" t="s">
        <v>27</v>
      </c>
      <c r="H11350" s="4">
        <v>45812.792928240742</v>
      </c>
      <c r="I11350" t="b">
        <v>0</v>
      </c>
      <c r="J11350" t="b">
        <v>1</v>
      </c>
      <c r="K11350" t="s">
        <v>24</v>
      </c>
      <c r="L11350" t="s">
        <v>22</v>
      </c>
      <c r="M11350">
        <v>144209</v>
      </c>
      <c r="O11350" t="s">
        <v>14840</v>
      </c>
    </row>
    <row r="11351" spans="1:16" x14ac:dyDescent="0.25">
      <c r="A11351" t="s">
        <v>1</v>
      </c>
      <c r="B11351" t="s">
        <v>14841</v>
      </c>
      <c r="C11351" t="s">
        <v>180</v>
      </c>
      <c r="D11351" t="s">
        <v>3973</v>
      </c>
      <c r="E11351" t="s">
        <v>20</v>
      </c>
      <c r="F11351" t="b">
        <v>0</v>
      </c>
      <c r="G11351" t="s">
        <v>41</v>
      </c>
      <c r="H11351" s="4">
        <v>45812.793032407397</v>
      </c>
      <c r="I11351" t="b">
        <v>0</v>
      </c>
      <c r="J11351" t="b">
        <v>1</v>
      </c>
      <c r="K11351" t="s">
        <v>24</v>
      </c>
      <c r="L11351" t="s">
        <v>22</v>
      </c>
      <c r="M11351">
        <v>209000</v>
      </c>
      <c r="O11351" t="s">
        <v>2224</v>
      </c>
      <c r="P11351" t="s">
        <v>48</v>
      </c>
    </row>
    <row r="11352" spans="1:16" x14ac:dyDescent="0.25">
      <c r="A11352" t="s">
        <v>2</v>
      </c>
      <c r="B11352" t="s">
        <v>14842</v>
      </c>
      <c r="C11352" t="s">
        <v>143</v>
      </c>
      <c r="D11352" t="s">
        <v>3973</v>
      </c>
      <c r="E11352" t="s">
        <v>20</v>
      </c>
      <c r="F11352" t="b">
        <v>0</v>
      </c>
      <c r="G11352" t="s">
        <v>27</v>
      </c>
      <c r="H11352" s="4">
        <v>45812.793773148151</v>
      </c>
      <c r="I11352" t="b">
        <v>0</v>
      </c>
      <c r="J11352" t="b">
        <v>1</v>
      </c>
      <c r="K11352" t="s">
        <v>24</v>
      </c>
      <c r="L11352" t="s">
        <v>22</v>
      </c>
      <c r="M11352">
        <v>142000</v>
      </c>
      <c r="O11352" t="s">
        <v>3185</v>
      </c>
      <c r="P11352" t="s">
        <v>14843</v>
      </c>
    </row>
    <row r="11353" spans="1:16" x14ac:dyDescent="0.25">
      <c r="A11353" t="s">
        <v>1</v>
      </c>
      <c r="B11353" t="s">
        <v>14844</v>
      </c>
      <c r="C11353" t="s">
        <v>211</v>
      </c>
      <c r="D11353" t="s">
        <v>2208</v>
      </c>
      <c r="E11353" t="s">
        <v>20</v>
      </c>
      <c r="F11353" t="b">
        <v>0</v>
      </c>
      <c r="G11353" t="s">
        <v>23</v>
      </c>
      <c r="H11353" s="4">
        <v>45812.826273148137</v>
      </c>
      <c r="I11353" t="b">
        <v>0</v>
      </c>
      <c r="J11353" t="b">
        <v>1</v>
      </c>
      <c r="K11353" t="s">
        <v>24</v>
      </c>
      <c r="L11353" t="s">
        <v>22</v>
      </c>
      <c r="M11353">
        <v>175500</v>
      </c>
      <c r="O11353" t="s">
        <v>212</v>
      </c>
      <c r="P11353" t="s">
        <v>14845</v>
      </c>
    </row>
    <row r="11354" spans="1:16" x14ac:dyDescent="0.25">
      <c r="A11354" t="s">
        <v>0</v>
      </c>
      <c r="B11354" t="s">
        <v>14846</v>
      </c>
      <c r="C11354" t="s">
        <v>653</v>
      </c>
      <c r="D11354" t="s">
        <v>3973</v>
      </c>
      <c r="E11354" t="s">
        <v>51</v>
      </c>
      <c r="F11354" t="b">
        <v>0</v>
      </c>
      <c r="G11354" t="s">
        <v>23</v>
      </c>
      <c r="H11354" s="4">
        <v>45812.826678240737</v>
      </c>
      <c r="I11354" t="b">
        <v>1</v>
      </c>
      <c r="J11354" t="b">
        <v>0</v>
      </c>
      <c r="K11354" t="s">
        <v>24</v>
      </c>
      <c r="L11354" t="s">
        <v>36</v>
      </c>
      <c r="N11354">
        <v>77.5</v>
      </c>
      <c r="O11354" t="s">
        <v>11982</v>
      </c>
      <c r="P11354" t="s">
        <v>3265</v>
      </c>
    </row>
    <row r="11355" spans="1:16" x14ac:dyDescent="0.25">
      <c r="A11355" t="s">
        <v>0</v>
      </c>
      <c r="B11355" t="s">
        <v>0</v>
      </c>
      <c r="C11355" t="s">
        <v>2734</v>
      </c>
      <c r="D11355" t="s">
        <v>3828</v>
      </c>
      <c r="E11355" t="s">
        <v>20</v>
      </c>
      <c r="F11355" t="b">
        <v>0</v>
      </c>
      <c r="G11355" t="s">
        <v>27</v>
      </c>
      <c r="H11355" s="4">
        <v>45812.833437499998</v>
      </c>
      <c r="I11355" t="b">
        <v>1</v>
      </c>
      <c r="J11355" t="b">
        <v>0</v>
      </c>
      <c r="K11355" t="s">
        <v>24</v>
      </c>
      <c r="L11355" t="s">
        <v>22</v>
      </c>
      <c r="M11355">
        <v>94657.0625</v>
      </c>
      <c r="O11355" t="s">
        <v>14847</v>
      </c>
      <c r="P11355" t="s">
        <v>48</v>
      </c>
    </row>
    <row r="11356" spans="1:16" x14ac:dyDescent="0.25">
      <c r="A11356" t="s">
        <v>0</v>
      </c>
      <c r="B11356" t="s">
        <v>993</v>
      </c>
      <c r="C11356" t="s">
        <v>916</v>
      </c>
      <c r="D11356" t="s">
        <v>3828</v>
      </c>
      <c r="E11356" t="s">
        <v>20</v>
      </c>
      <c r="F11356" t="b">
        <v>0</v>
      </c>
      <c r="G11356" t="s">
        <v>27</v>
      </c>
      <c r="H11356" s="4">
        <v>45812.833472222221</v>
      </c>
      <c r="I11356" t="b">
        <v>1</v>
      </c>
      <c r="J11356" t="b">
        <v>1</v>
      </c>
      <c r="K11356" t="s">
        <v>24</v>
      </c>
      <c r="L11356" t="s">
        <v>22</v>
      </c>
      <c r="M11356">
        <v>67921.984375</v>
      </c>
      <c r="O11356" t="s">
        <v>14848</v>
      </c>
      <c r="P11356" t="s">
        <v>150</v>
      </c>
    </row>
    <row r="11357" spans="1:16" x14ac:dyDescent="0.25">
      <c r="A11357" t="s">
        <v>1</v>
      </c>
      <c r="B11357" t="s">
        <v>14849</v>
      </c>
      <c r="C11357" t="s">
        <v>82</v>
      </c>
      <c r="D11357" t="s">
        <v>3973</v>
      </c>
      <c r="E11357" t="s">
        <v>20</v>
      </c>
      <c r="F11357" t="b">
        <v>0</v>
      </c>
      <c r="G11357" t="s">
        <v>27</v>
      </c>
      <c r="H11357" s="4">
        <v>45812.834513888891</v>
      </c>
      <c r="I11357" t="b">
        <v>0</v>
      </c>
      <c r="J11357" t="b">
        <v>1</v>
      </c>
      <c r="K11357" t="s">
        <v>24</v>
      </c>
      <c r="L11357" t="s">
        <v>22</v>
      </c>
      <c r="M11357">
        <v>227000</v>
      </c>
      <c r="O11357" t="s">
        <v>1883</v>
      </c>
      <c r="P11357" t="s">
        <v>447</v>
      </c>
    </row>
    <row r="11358" spans="1:16" x14ac:dyDescent="0.25">
      <c r="A11358" t="s">
        <v>2</v>
      </c>
      <c r="B11358" t="s">
        <v>132</v>
      </c>
      <c r="C11358" t="s">
        <v>14850</v>
      </c>
      <c r="D11358" t="s">
        <v>3828</v>
      </c>
      <c r="E11358" t="s">
        <v>20</v>
      </c>
      <c r="F11358" t="b">
        <v>0</v>
      </c>
      <c r="G11358" t="s">
        <v>41</v>
      </c>
      <c r="H11358" s="4">
        <v>45812.835648148153</v>
      </c>
      <c r="I11358" t="b">
        <v>0</v>
      </c>
      <c r="J11358" t="b">
        <v>1</v>
      </c>
      <c r="K11358" t="s">
        <v>24</v>
      </c>
      <c r="L11358" t="s">
        <v>22</v>
      </c>
      <c r="M11358">
        <v>137800</v>
      </c>
      <c r="O11358" t="s">
        <v>5757</v>
      </c>
      <c r="P11358" t="s">
        <v>8434</v>
      </c>
    </row>
    <row r="11359" spans="1:16" x14ac:dyDescent="0.25">
      <c r="A11359" t="s">
        <v>0</v>
      </c>
      <c r="B11359" t="s">
        <v>14837</v>
      </c>
      <c r="C11359" t="s">
        <v>985</v>
      </c>
      <c r="D11359" t="s">
        <v>3973</v>
      </c>
      <c r="E11359" t="s">
        <v>20</v>
      </c>
      <c r="F11359" t="b">
        <v>0</v>
      </c>
      <c r="G11359" t="s">
        <v>27</v>
      </c>
      <c r="H11359" s="4">
        <v>45812.875196759262</v>
      </c>
      <c r="I11359" t="b">
        <v>0</v>
      </c>
      <c r="J11359" t="b">
        <v>0</v>
      </c>
      <c r="K11359" t="s">
        <v>24</v>
      </c>
      <c r="L11359" t="s">
        <v>36</v>
      </c>
      <c r="N11359">
        <v>63</v>
      </c>
      <c r="O11359" t="s">
        <v>2901</v>
      </c>
      <c r="P11359" t="s">
        <v>14810</v>
      </c>
    </row>
    <row r="11360" spans="1:16" x14ac:dyDescent="0.25">
      <c r="A11360" t="s">
        <v>1</v>
      </c>
      <c r="B11360" t="s">
        <v>13029</v>
      </c>
      <c r="C11360" t="s">
        <v>118</v>
      </c>
      <c r="D11360" t="s">
        <v>3957</v>
      </c>
      <c r="E11360" t="s">
        <v>34</v>
      </c>
      <c r="F11360" t="b">
        <v>0</v>
      </c>
      <c r="G11360" t="s">
        <v>27</v>
      </c>
      <c r="H11360" s="4">
        <v>45812.876284722217</v>
      </c>
      <c r="I11360" t="b">
        <v>0</v>
      </c>
      <c r="J11360" t="b">
        <v>1</v>
      </c>
      <c r="K11360" t="s">
        <v>24</v>
      </c>
      <c r="L11360" t="s">
        <v>36</v>
      </c>
      <c r="N11360">
        <v>35.485000610351563</v>
      </c>
      <c r="O11360" t="s">
        <v>13030</v>
      </c>
      <c r="P11360" t="s">
        <v>13031</v>
      </c>
    </row>
    <row r="11361" spans="1:16" x14ac:dyDescent="0.25">
      <c r="A11361" t="s">
        <v>2</v>
      </c>
      <c r="B11361" t="s">
        <v>14851</v>
      </c>
      <c r="C11361" t="s">
        <v>155</v>
      </c>
      <c r="D11361" t="s">
        <v>3828</v>
      </c>
      <c r="E11361" t="s">
        <v>20</v>
      </c>
      <c r="F11361" t="b">
        <v>0</v>
      </c>
      <c r="G11361" t="s">
        <v>27</v>
      </c>
      <c r="H11361" s="4">
        <v>45812.876979166656</v>
      </c>
      <c r="I11361" t="b">
        <v>1</v>
      </c>
      <c r="J11361" t="b">
        <v>0</v>
      </c>
      <c r="K11361" t="s">
        <v>24</v>
      </c>
      <c r="L11361" t="s">
        <v>36</v>
      </c>
      <c r="N11361">
        <v>52.5</v>
      </c>
      <c r="O11361" t="s">
        <v>1862</v>
      </c>
      <c r="P11361" t="s">
        <v>14852</v>
      </c>
    </row>
    <row r="11362" spans="1:16" x14ac:dyDescent="0.25">
      <c r="A11362" t="s">
        <v>2</v>
      </c>
      <c r="B11362" t="s">
        <v>14805</v>
      </c>
      <c r="C11362" t="s">
        <v>33</v>
      </c>
      <c r="D11362" t="s">
        <v>3973</v>
      </c>
      <c r="E11362" t="s">
        <v>20</v>
      </c>
      <c r="F11362" t="b">
        <v>0</v>
      </c>
      <c r="G11362" t="s">
        <v>27</v>
      </c>
      <c r="H11362" s="4">
        <v>45812.877013888887</v>
      </c>
      <c r="I11362" t="b">
        <v>0</v>
      </c>
      <c r="J11362" t="b">
        <v>0</v>
      </c>
      <c r="K11362" t="s">
        <v>24</v>
      </c>
      <c r="L11362" t="s">
        <v>22</v>
      </c>
      <c r="M11362">
        <v>170000</v>
      </c>
      <c r="O11362" t="s">
        <v>2742</v>
      </c>
      <c r="P11362" t="s">
        <v>14806</v>
      </c>
    </row>
    <row r="11363" spans="1:16" x14ac:dyDescent="0.25">
      <c r="A11363" t="s">
        <v>0</v>
      </c>
      <c r="B11363" t="s">
        <v>14853</v>
      </c>
      <c r="C11363" t="s">
        <v>236</v>
      </c>
      <c r="D11363" t="s">
        <v>3828</v>
      </c>
      <c r="E11363" t="s">
        <v>51</v>
      </c>
      <c r="F11363" t="b">
        <v>0</v>
      </c>
      <c r="G11363" t="s">
        <v>27</v>
      </c>
      <c r="H11363" s="4">
        <v>45812.916886574072</v>
      </c>
      <c r="I11363" t="b">
        <v>1</v>
      </c>
      <c r="J11363" t="b">
        <v>0</v>
      </c>
      <c r="K11363" t="s">
        <v>24</v>
      </c>
      <c r="L11363" t="s">
        <v>36</v>
      </c>
      <c r="N11363">
        <v>82.5</v>
      </c>
      <c r="O11363" t="s">
        <v>3224</v>
      </c>
      <c r="P11363" t="s">
        <v>244</v>
      </c>
    </row>
    <row r="11364" spans="1:16" x14ac:dyDescent="0.25">
      <c r="A11364" t="s">
        <v>2</v>
      </c>
      <c r="B11364" t="s">
        <v>14854</v>
      </c>
      <c r="C11364" t="s">
        <v>39</v>
      </c>
      <c r="D11364" t="s">
        <v>3828</v>
      </c>
      <c r="E11364" t="s">
        <v>51</v>
      </c>
      <c r="F11364" t="b">
        <v>1</v>
      </c>
      <c r="G11364" t="s">
        <v>27</v>
      </c>
      <c r="H11364" s="4">
        <v>45812.918564814812</v>
      </c>
      <c r="I11364" t="b">
        <v>1</v>
      </c>
      <c r="J11364" t="b">
        <v>0</v>
      </c>
      <c r="K11364" t="s">
        <v>24</v>
      </c>
      <c r="L11364" t="s">
        <v>36</v>
      </c>
      <c r="N11364">
        <v>65</v>
      </c>
      <c r="O11364" t="s">
        <v>1625</v>
      </c>
      <c r="P11364" t="s">
        <v>14855</v>
      </c>
    </row>
    <row r="11365" spans="1:16" x14ac:dyDescent="0.25">
      <c r="A11365" t="s">
        <v>0</v>
      </c>
      <c r="B11365" t="s">
        <v>731</v>
      </c>
      <c r="C11365" t="s">
        <v>231</v>
      </c>
      <c r="D11365" t="s">
        <v>3957</v>
      </c>
      <c r="E11365" t="s">
        <v>34</v>
      </c>
      <c r="F11365" t="b">
        <v>0</v>
      </c>
      <c r="G11365" t="s">
        <v>23</v>
      </c>
      <c r="H11365" s="4">
        <v>45812.951180555552</v>
      </c>
      <c r="I11365" t="b">
        <v>1</v>
      </c>
      <c r="J11365" t="b">
        <v>0</v>
      </c>
      <c r="K11365" t="s">
        <v>24</v>
      </c>
      <c r="L11365" t="s">
        <v>36</v>
      </c>
      <c r="N11365">
        <v>22.694999694824219</v>
      </c>
      <c r="O11365" t="s">
        <v>13178</v>
      </c>
      <c r="P11365" t="s">
        <v>280</v>
      </c>
    </row>
    <row r="11366" spans="1:16" x14ac:dyDescent="0.25">
      <c r="A11366" t="s">
        <v>2</v>
      </c>
      <c r="B11366" t="s">
        <v>14856</v>
      </c>
      <c r="C11366" t="s">
        <v>73</v>
      </c>
      <c r="D11366" t="s">
        <v>2208</v>
      </c>
      <c r="E11366" t="s">
        <v>20</v>
      </c>
      <c r="F11366" t="b">
        <v>0</v>
      </c>
      <c r="G11366" t="s">
        <v>23</v>
      </c>
      <c r="H11366" s="4">
        <v>45812.951307870368</v>
      </c>
      <c r="I11366" t="b">
        <v>0</v>
      </c>
      <c r="J11366" t="b">
        <v>0</v>
      </c>
      <c r="K11366" t="s">
        <v>24</v>
      </c>
      <c r="L11366" t="s">
        <v>22</v>
      </c>
      <c r="M11366">
        <v>157000</v>
      </c>
      <c r="O11366" t="s">
        <v>14198</v>
      </c>
      <c r="P11366" t="s">
        <v>14857</v>
      </c>
    </row>
    <row r="11367" spans="1:16" x14ac:dyDescent="0.25">
      <c r="A11367" t="s">
        <v>1</v>
      </c>
      <c r="B11367" t="s">
        <v>7568</v>
      </c>
      <c r="C11367" t="s">
        <v>151</v>
      </c>
      <c r="D11367" t="s">
        <v>3973</v>
      </c>
      <c r="E11367" t="s">
        <v>20</v>
      </c>
      <c r="F11367" t="b">
        <v>0</v>
      </c>
      <c r="G11367" t="s">
        <v>30</v>
      </c>
      <c r="H11367" s="4">
        <v>45812.959097222221</v>
      </c>
      <c r="I11367" t="b">
        <v>0</v>
      </c>
      <c r="J11367" t="b">
        <v>1</v>
      </c>
      <c r="K11367" t="s">
        <v>24</v>
      </c>
      <c r="L11367" t="s">
        <v>22</v>
      </c>
      <c r="M11367">
        <v>169500</v>
      </c>
      <c r="O11367" t="s">
        <v>4535</v>
      </c>
      <c r="P11367" t="s">
        <v>7569</v>
      </c>
    </row>
    <row r="11368" spans="1:16" x14ac:dyDescent="0.25">
      <c r="A11368" t="s">
        <v>2</v>
      </c>
      <c r="B11368" t="s">
        <v>14858</v>
      </c>
      <c r="C11368" t="s">
        <v>503</v>
      </c>
      <c r="D11368" t="s">
        <v>3973</v>
      </c>
      <c r="E11368" t="s">
        <v>51</v>
      </c>
      <c r="F11368" t="b">
        <v>0</v>
      </c>
      <c r="G11368" t="s">
        <v>27</v>
      </c>
      <c r="H11368" s="4">
        <v>45812.960428240738</v>
      </c>
      <c r="I11368" t="b">
        <v>0</v>
      </c>
      <c r="J11368" t="b">
        <v>0</v>
      </c>
      <c r="K11368" t="s">
        <v>24</v>
      </c>
      <c r="L11368" t="s">
        <v>36</v>
      </c>
      <c r="N11368">
        <v>51</v>
      </c>
      <c r="O11368" t="s">
        <v>1136</v>
      </c>
      <c r="P11368" t="s">
        <v>14859</v>
      </c>
    </row>
    <row r="11369" spans="1:16" x14ac:dyDescent="0.25">
      <c r="A11369" t="s">
        <v>0</v>
      </c>
      <c r="B11369" t="s">
        <v>14288</v>
      </c>
      <c r="C11369" t="s">
        <v>1270</v>
      </c>
      <c r="D11369" t="s">
        <v>3973</v>
      </c>
      <c r="E11369" t="s">
        <v>20</v>
      </c>
      <c r="F11369" t="b">
        <v>0</v>
      </c>
      <c r="G11369" t="s">
        <v>23</v>
      </c>
      <c r="H11369" s="4">
        <v>45812.99287037037</v>
      </c>
      <c r="I11369" t="b">
        <v>0</v>
      </c>
      <c r="J11369" t="b">
        <v>1</v>
      </c>
      <c r="K11369" t="s">
        <v>24</v>
      </c>
      <c r="L11369" t="s">
        <v>22</v>
      </c>
      <c r="M11369">
        <v>60900</v>
      </c>
      <c r="O11369" t="s">
        <v>5482</v>
      </c>
      <c r="P11369" t="s">
        <v>2833</v>
      </c>
    </row>
    <row r="11370" spans="1:16" x14ac:dyDescent="0.25">
      <c r="A11370" t="s">
        <v>28</v>
      </c>
      <c r="B11370" t="s">
        <v>14860</v>
      </c>
      <c r="C11370" t="s">
        <v>509</v>
      </c>
      <c r="D11370" t="s">
        <v>3973</v>
      </c>
      <c r="E11370" t="s">
        <v>20</v>
      </c>
      <c r="F11370" t="b">
        <v>0</v>
      </c>
      <c r="G11370" t="s">
        <v>23</v>
      </c>
      <c r="H11370" s="4">
        <v>45812.993344907409</v>
      </c>
      <c r="I11370" t="b">
        <v>0</v>
      </c>
      <c r="J11370" t="b">
        <v>1</v>
      </c>
      <c r="K11370" t="s">
        <v>24</v>
      </c>
      <c r="L11370" t="s">
        <v>22</v>
      </c>
      <c r="M11370">
        <v>116738.5</v>
      </c>
      <c r="O11370" t="s">
        <v>5482</v>
      </c>
      <c r="P11370" t="s">
        <v>14861</v>
      </c>
    </row>
    <row r="11371" spans="1:16" x14ac:dyDescent="0.25">
      <c r="A11371" t="s">
        <v>0</v>
      </c>
      <c r="B11371" t="s">
        <v>14288</v>
      </c>
      <c r="C11371" t="s">
        <v>172</v>
      </c>
      <c r="D11371" t="s">
        <v>3973</v>
      </c>
      <c r="E11371" t="s">
        <v>20</v>
      </c>
      <c r="F11371" t="b">
        <v>0</v>
      </c>
      <c r="G11371" t="s">
        <v>27</v>
      </c>
      <c r="H11371" s="4">
        <v>45813.000289351847</v>
      </c>
      <c r="I11371" t="b">
        <v>0</v>
      </c>
      <c r="J11371" t="b">
        <v>1</v>
      </c>
      <c r="K11371" t="s">
        <v>24</v>
      </c>
      <c r="L11371" t="s">
        <v>22</v>
      </c>
      <c r="M11371">
        <v>60900</v>
      </c>
      <c r="O11371" t="s">
        <v>5482</v>
      </c>
      <c r="P11371" t="s">
        <v>2833</v>
      </c>
    </row>
    <row r="11372" spans="1:16" x14ac:dyDescent="0.25">
      <c r="A11372" t="s">
        <v>0</v>
      </c>
      <c r="B11372" t="s">
        <v>14862</v>
      </c>
      <c r="C11372" t="s">
        <v>120</v>
      </c>
      <c r="D11372" t="s">
        <v>3957</v>
      </c>
      <c r="E11372" t="s">
        <v>34</v>
      </c>
      <c r="F11372" t="b">
        <v>0</v>
      </c>
      <c r="G11372" t="s">
        <v>35</v>
      </c>
      <c r="H11372" s="4">
        <v>45813.000567129631</v>
      </c>
      <c r="I11372" t="b">
        <v>0</v>
      </c>
      <c r="J11372" t="b">
        <v>0</v>
      </c>
      <c r="K11372" t="s">
        <v>24</v>
      </c>
      <c r="L11372" t="s">
        <v>36</v>
      </c>
      <c r="N11372">
        <v>16.510000228881839</v>
      </c>
      <c r="O11372" t="s">
        <v>1359</v>
      </c>
      <c r="P11372" t="s">
        <v>351</v>
      </c>
    </row>
    <row r="11373" spans="1:16" x14ac:dyDescent="0.25">
      <c r="A11373" t="s">
        <v>2</v>
      </c>
      <c r="B11373" t="s">
        <v>132</v>
      </c>
      <c r="C11373" t="s">
        <v>14850</v>
      </c>
      <c r="D11373" t="s">
        <v>3973</v>
      </c>
      <c r="E11373" t="s">
        <v>20</v>
      </c>
      <c r="F11373" t="b">
        <v>0</v>
      </c>
      <c r="G11373" t="s">
        <v>30</v>
      </c>
      <c r="H11373" s="4">
        <v>45813.000763888893</v>
      </c>
      <c r="I11373" t="b">
        <v>0</v>
      </c>
      <c r="J11373" t="b">
        <v>1</v>
      </c>
      <c r="K11373" t="s">
        <v>24</v>
      </c>
      <c r="L11373" t="s">
        <v>22</v>
      </c>
      <c r="M11373">
        <v>137800</v>
      </c>
      <c r="O11373" t="s">
        <v>5528</v>
      </c>
      <c r="P11373" t="s">
        <v>8434</v>
      </c>
    </row>
    <row r="11374" spans="1:16" x14ac:dyDescent="0.25">
      <c r="A11374" t="s">
        <v>1</v>
      </c>
      <c r="B11374" t="s">
        <v>1368</v>
      </c>
      <c r="C11374" t="s">
        <v>829</v>
      </c>
      <c r="D11374" t="s">
        <v>5535</v>
      </c>
      <c r="E11374" t="s">
        <v>20</v>
      </c>
      <c r="F11374" t="b">
        <v>0</v>
      </c>
      <c r="G11374" t="s">
        <v>27</v>
      </c>
      <c r="H11374" s="4">
        <v>45813.001215277778</v>
      </c>
      <c r="I11374" t="b">
        <v>0</v>
      </c>
      <c r="J11374" t="b">
        <v>1</v>
      </c>
      <c r="K11374" t="s">
        <v>24</v>
      </c>
      <c r="L11374" t="s">
        <v>22</v>
      </c>
      <c r="M11374">
        <v>127952</v>
      </c>
      <c r="O11374" t="s">
        <v>14863</v>
      </c>
      <c r="P11374" t="s">
        <v>2553</v>
      </c>
    </row>
    <row r="11375" spans="1:16" x14ac:dyDescent="0.25">
      <c r="A11375" t="s">
        <v>28</v>
      </c>
      <c r="B11375" t="s">
        <v>14864</v>
      </c>
      <c r="C11375" t="s">
        <v>306</v>
      </c>
      <c r="D11375" t="s">
        <v>4014</v>
      </c>
      <c r="E11375" t="s">
        <v>20</v>
      </c>
      <c r="F11375" t="b">
        <v>0</v>
      </c>
      <c r="G11375" t="s">
        <v>27</v>
      </c>
      <c r="H11375" s="4">
        <v>45813.001238425917</v>
      </c>
      <c r="I11375" t="b">
        <v>0</v>
      </c>
      <c r="J11375" t="b">
        <v>1</v>
      </c>
      <c r="K11375" t="s">
        <v>24</v>
      </c>
      <c r="L11375" t="s">
        <v>22</v>
      </c>
      <c r="M11375">
        <v>170000</v>
      </c>
      <c r="O11375" t="s">
        <v>14865</v>
      </c>
      <c r="P11375" t="s">
        <v>14866</v>
      </c>
    </row>
    <row r="11376" spans="1:16" x14ac:dyDescent="0.25">
      <c r="A11376" t="s">
        <v>139</v>
      </c>
      <c r="B11376" t="s">
        <v>14867</v>
      </c>
      <c r="C11376" t="s">
        <v>365</v>
      </c>
      <c r="D11376" t="s">
        <v>2882</v>
      </c>
      <c r="E11376" t="s">
        <v>20</v>
      </c>
      <c r="F11376" t="b">
        <v>0</v>
      </c>
      <c r="G11376" t="s">
        <v>27</v>
      </c>
      <c r="H11376" s="4">
        <v>45813.001307870371</v>
      </c>
      <c r="I11376" t="b">
        <v>0</v>
      </c>
      <c r="J11376" t="b">
        <v>1</v>
      </c>
      <c r="K11376" t="s">
        <v>24</v>
      </c>
      <c r="L11376" t="s">
        <v>36</v>
      </c>
      <c r="N11376">
        <v>54.430000305175781</v>
      </c>
      <c r="O11376" t="s">
        <v>14868</v>
      </c>
      <c r="P11376" t="s">
        <v>14869</v>
      </c>
    </row>
    <row r="11377" spans="1:16" x14ac:dyDescent="0.25">
      <c r="A11377" t="s">
        <v>2</v>
      </c>
      <c r="B11377" t="s">
        <v>2</v>
      </c>
      <c r="C11377" t="s">
        <v>1574</v>
      </c>
      <c r="D11377" t="s">
        <v>5535</v>
      </c>
      <c r="E11377" t="s">
        <v>20</v>
      </c>
      <c r="F11377" t="b">
        <v>0</v>
      </c>
      <c r="G11377" t="s">
        <v>27</v>
      </c>
      <c r="H11377" s="4">
        <v>45813.001898148148</v>
      </c>
      <c r="I11377" t="b">
        <v>0</v>
      </c>
      <c r="J11377" t="b">
        <v>0</v>
      </c>
      <c r="K11377" t="s">
        <v>24</v>
      </c>
      <c r="L11377" t="s">
        <v>22</v>
      </c>
      <c r="M11377">
        <v>127952</v>
      </c>
      <c r="O11377" t="s">
        <v>341</v>
      </c>
      <c r="P11377" t="s">
        <v>14624</v>
      </c>
    </row>
    <row r="11378" spans="1:16" x14ac:dyDescent="0.25">
      <c r="A11378" t="s">
        <v>2</v>
      </c>
      <c r="B11378" t="s">
        <v>2</v>
      </c>
      <c r="C11378" t="s">
        <v>14870</v>
      </c>
      <c r="D11378" t="s">
        <v>4014</v>
      </c>
      <c r="E11378" t="s">
        <v>20</v>
      </c>
      <c r="F11378" t="b">
        <v>0</v>
      </c>
      <c r="G11378" t="s">
        <v>27</v>
      </c>
      <c r="H11378" s="4">
        <v>45813.001956018517</v>
      </c>
      <c r="I11378" t="b">
        <v>1</v>
      </c>
      <c r="J11378" t="b">
        <v>0</v>
      </c>
      <c r="K11378" t="s">
        <v>24</v>
      </c>
      <c r="L11378" t="s">
        <v>22</v>
      </c>
      <c r="M11378">
        <v>75000</v>
      </c>
      <c r="O11378" t="s">
        <v>14871</v>
      </c>
      <c r="P11378" t="s">
        <v>14872</v>
      </c>
    </row>
    <row r="11379" spans="1:16" x14ac:dyDescent="0.25">
      <c r="A11379" t="s">
        <v>2</v>
      </c>
      <c r="B11379" t="s">
        <v>911</v>
      </c>
      <c r="C11379" t="s">
        <v>13533</v>
      </c>
      <c r="D11379" t="s">
        <v>3973</v>
      </c>
      <c r="E11379" t="s">
        <v>20</v>
      </c>
      <c r="F11379" t="b">
        <v>0</v>
      </c>
      <c r="G11379" t="s">
        <v>41</v>
      </c>
      <c r="H11379" s="4">
        <v>45813.002314814818</v>
      </c>
      <c r="I11379" t="b">
        <v>1</v>
      </c>
      <c r="J11379" t="b">
        <v>1</v>
      </c>
      <c r="K11379" t="s">
        <v>24</v>
      </c>
      <c r="L11379" t="s">
        <v>36</v>
      </c>
      <c r="N11379">
        <v>79.625</v>
      </c>
      <c r="O11379" t="s">
        <v>4344</v>
      </c>
      <c r="P11379" t="s">
        <v>9922</v>
      </c>
    </row>
    <row r="11380" spans="1:16" x14ac:dyDescent="0.25">
      <c r="A11380" t="s">
        <v>28</v>
      </c>
      <c r="B11380" t="s">
        <v>14873</v>
      </c>
      <c r="C11380" t="s">
        <v>116</v>
      </c>
      <c r="D11380" t="s">
        <v>3973</v>
      </c>
      <c r="E11380" t="s">
        <v>105</v>
      </c>
      <c r="F11380" t="b">
        <v>0</v>
      </c>
      <c r="G11380" t="s">
        <v>41</v>
      </c>
      <c r="H11380" s="4">
        <v>45813.002557870372</v>
      </c>
      <c r="I11380" t="b">
        <v>0</v>
      </c>
      <c r="J11380" t="b">
        <v>1</v>
      </c>
      <c r="K11380" t="s">
        <v>24</v>
      </c>
      <c r="L11380" t="s">
        <v>22</v>
      </c>
      <c r="M11380">
        <v>126750</v>
      </c>
      <c r="O11380" t="s">
        <v>4344</v>
      </c>
      <c r="P11380" t="s">
        <v>14874</v>
      </c>
    </row>
    <row r="11381" spans="1:16" x14ac:dyDescent="0.25">
      <c r="A11381" t="s">
        <v>40</v>
      </c>
      <c r="B11381" t="s">
        <v>14875</v>
      </c>
      <c r="C11381" t="s">
        <v>14876</v>
      </c>
      <c r="D11381" t="s">
        <v>4014</v>
      </c>
      <c r="E11381" t="s">
        <v>20</v>
      </c>
      <c r="F11381" t="b">
        <v>0</v>
      </c>
      <c r="G11381" t="s">
        <v>106</v>
      </c>
      <c r="H11381" s="4">
        <v>45813.006145833337</v>
      </c>
      <c r="I11381" t="b">
        <v>0</v>
      </c>
      <c r="J11381" t="b">
        <v>1</v>
      </c>
      <c r="K11381" t="s">
        <v>106</v>
      </c>
      <c r="L11381" t="s">
        <v>22</v>
      </c>
      <c r="M11381">
        <v>155000</v>
      </c>
      <c r="O11381" t="s">
        <v>2165</v>
      </c>
      <c r="P11381" t="s">
        <v>511</v>
      </c>
    </row>
    <row r="11382" spans="1:16" x14ac:dyDescent="0.25">
      <c r="A11382" t="s">
        <v>2</v>
      </c>
      <c r="B11382" t="s">
        <v>14877</v>
      </c>
      <c r="C11382" t="s">
        <v>2782</v>
      </c>
      <c r="D11382" t="s">
        <v>3828</v>
      </c>
      <c r="E11382" t="s">
        <v>20</v>
      </c>
      <c r="F11382" t="b">
        <v>0</v>
      </c>
      <c r="G11382" t="s">
        <v>27</v>
      </c>
      <c r="H11382" s="4">
        <v>45813.043564814812</v>
      </c>
      <c r="I11382" t="b">
        <v>0</v>
      </c>
      <c r="J11382" t="b">
        <v>0</v>
      </c>
      <c r="K11382" t="s">
        <v>24</v>
      </c>
      <c r="L11382" t="s">
        <v>22</v>
      </c>
      <c r="M11382">
        <v>225000</v>
      </c>
      <c r="O11382" t="s">
        <v>563</v>
      </c>
      <c r="P11382" t="s">
        <v>14878</v>
      </c>
    </row>
    <row r="11383" spans="1:16" x14ac:dyDescent="0.25">
      <c r="A11383" t="s">
        <v>2</v>
      </c>
      <c r="B11383" t="s">
        <v>14842</v>
      </c>
      <c r="C11383" t="s">
        <v>143</v>
      </c>
      <c r="D11383" t="s">
        <v>3828</v>
      </c>
      <c r="E11383" t="s">
        <v>20</v>
      </c>
      <c r="F11383" t="b">
        <v>0</v>
      </c>
      <c r="G11383" t="s">
        <v>41</v>
      </c>
      <c r="H11383" s="4">
        <v>45813.044108796297</v>
      </c>
      <c r="I11383" t="b">
        <v>1</v>
      </c>
      <c r="J11383" t="b">
        <v>1</v>
      </c>
      <c r="K11383" t="s">
        <v>24</v>
      </c>
      <c r="L11383" t="s">
        <v>22</v>
      </c>
      <c r="M11383">
        <v>142000</v>
      </c>
      <c r="O11383" t="s">
        <v>3185</v>
      </c>
      <c r="P11383" t="s">
        <v>14843</v>
      </c>
    </row>
    <row r="11384" spans="1:16" x14ac:dyDescent="0.25">
      <c r="A11384" t="s">
        <v>1</v>
      </c>
      <c r="B11384" t="s">
        <v>14879</v>
      </c>
      <c r="C11384" t="s">
        <v>606</v>
      </c>
      <c r="D11384" t="s">
        <v>2208</v>
      </c>
      <c r="E11384" t="s">
        <v>34</v>
      </c>
      <c r="F11384" t="b">
        <v>0</v>
      </c>
      <c r="G11384" t="s">
        <v>27</v>
      </c>
      <c r="H11384" s="4">
        <v>45813.084513888891</v>
      </c>
      <c r="I11384" t="b">
        <v>0</v>
      </c>
      <c r="J11384" t="b">
        <v>1</v>
      </c>
      <c r="K11384" t="s">
        <v>24</v>
      </c>
      <c r="L11384" t="s">
        <v>22</v>
      </c>
      <c r="M11384">
        <v>181000</v>
      </c>
      <c r="O11384" t="s">
        <v>14880</v>
      </c>
      <c r="P11384" t="s">
        <v>14881</v>
      </c>
    </row>
    <row r="11385" spans="1:16" x14ac:dyDescent="0.25">
      <c r="A11385" t="s">
        <v>139</v>
      </c>
      <c r="B11385" t="s">
        <v>14882</v>
      </c>
      <c r="C11385" t="s">
        <v>39</v>
      </c>
      <c r="D11385" t="s">
        <v>3973</v>
      </c>
      <c r="E11385" t="s">
        <v>51</v>
      </c>
      <c r="F11385" t="b">
        <v>1</v>
      </c>
      <c r="G11385" t="s">
        <v>23</v>
      </c>
      <c r="H11385" s="4">
        <v>45813.159895833327</v>
      </c>
      <c r="I11385" t="b">
        <v>1</v>
      </c>
      <c r="J11385" t="b">
        <v>1</v>
      </c>
      <c r="K11385" t="s">
        <v>24</v>
      </c>
      <c r="L11385" t="s">
        <v>36</v>
      </c>
      <c r="N11385">
        <v>25</v>
      </c>
      <c r="O11385" t="s">
        <v>3933</v>
      </c>
    </row>
    <row r="11386" spans="1:16" x14ac:dyDescent="0.25">
      <c r="A11386" t="s">
        <v>25</v>
      </c>
      <c r="B11386" t="s">
        <v>1555</v>
      </c>
      <c r="C11386" t="s">
        <v>316</v>
      </c>
      <c r="D11386" t="s">
        <v>3828</v>
      </c>
      <c r="E11386" t="s">
        <v>51</v>
      </c>
      <c r="F11386" t="b">
        <v>0</v>
      </c>
      <c r="G11386" t="s">
        <v>35</v>
      </c>
      <c r="H11386" s="4">
        <v>45813.250868055547</v>
      </c>
      <c r="I11386" t="b">
        <v>0</v>
      </c>
      <c r="J11386" t="b">
        <v>0</v>
      </c>
      <c r="K11386" t="s">
        <v>24</v>
      </c>
      <c r="L11386" t="s">
        <v>36</v>
      </c>
      <c r="N11386">
        <v>41</v>
      </c>
      <c r="O11386" t="s">
        <v>14883</v>
      </c>
      <c r="P11386" t="s">
        <v>14884</v>
      </c>
    </row>
    <row r="11387" spans="1:16" x14ac:dyDescent="0.25">
      <c r="A11387" t="s">
        <v>0</v>
      </c>
      <c r="B11387" t="s">
        <v>0</v>
      </c>
      <c r="C11387" t="s">
        <v>1990</v>
      </c>
      <c r="D11387" t="s">
        <v>3383</v>
      </c>
      <c r="E11387" t="s">
        <v>20</v>
      </c>
      <c r="F11387" t="b">
        <v>0</v>
      </c>
      <c r="G11387" t="s">
        <v>30</v>
      </c>
      <c r="H11387" s="4">
        <v>45813.251006944447</v>
      </c>
      <c r="I11387" t="b">
        <v>0</v>
      </c>
      <c r="J11387" t="b">
        <v>1</v>
      </c>
      <c r="K11387" t="s">
        <v>24</v>
      </c>
      <c r="L11387" t="s">
        <v>36</v>
      </c>
      <c r="N11387">
        <v>25.239999771118161</v>
      </c>
      <c r="O11387" t="s">
        <v>14885</v>
      </c>
      <c r="P11387" t="s">
        <v>320</v>
      </c>
    </row>
    <row r="11388" spans="1:16" x14ac:dyDescent="0.25">
      <c r="A11388" t="s">
        <v>0</v>
      </c>
      <c r="B11388" t="s">
        <v>1290</v>
      </c>
      <c r="C11388" t="s">
        <v>11289</v>
      </c>
      <c r="D11388" t="s">
        <v>13763</v>
      </c>
      <c r="E11388" t="s">
        <v>20</v>
      </c>
      <c r="F11388" t="b">
        <v>0</v>
      </c>
      <c r="G11388" t="s">
        <v>30</v>
      </c>
      <c r="H11388" s="4">
        <v>45813.251006944447</v>
      </c>
      <c r="I11388" t="b">
        <v>0</v>
      </c>
      <c r="J11388" t="b">
        <v>1</v>
      </c>
      <c r="K11388" t="s">
        <v>24</v>
      </c>
      <c r="L11388" t="s">
        <v>22</v>
      </c>
      <c r="M11388">
        <v>162000</v>
      </c>
      <c r="O11388" t="s">
        <v>3373</v>
      </c>
      <c r="P11388" t="s">
        <v>14886</v>
      </c>
    </row>
    <row r="11389" spans="1:16" x14ac:dyDescent="0.25">
      <c r="A11389" t="s">
        <v>0</v>
      </c>
      <c r="B11389" t="s">
        <v>14887</v>
      </c>
      <c r="C11389" t="s">
        <v>94</v>
      </c>
      <c r="D11389" t="s">
        <v>3973</v>
      </c>
      <c r="E11389" t="s">
        <v>20</v>
      </c>
      <c r="F11389" t="b">
        <v>0</v>
      </c>
      <c r="G11389" t="s">
        <v>30</v>
      </c>
      <c r="H11389" s="4">
        <v>45813.251064814824</v>
      </c>
      <c r="I11389" t="b">
        <v>0</v>
      </c>
      <c r="J11389" t="b">
        <v>1</v>
      </c>
      <c r="K11389" t="s">
        <v>24</v>
      </c>
      <c r="L11389" t="s">
        <v>22</v>
      </c>
      <c r="M11389">
        <v>56500</v>
      </c>
      <c r="O11389" t="s">
        <v>14888</v>
      </c>
    </row>
    <row r="11390" spans="1:16" x14ac:dyDescent="0.25">
      <c r="A11390" t="s">
        <v>1</v>
      </c>
      <c r="B11390" t="s">
        <v>7597</v>
      </c>
      <c r="C11390" t="s">
        <v>49</v>
      </c>
      <c r="D11390" t="s">
        <v>3973</v>
      </c>
      <c r="E11390" t="s">
        <v>20</v>
      </c>
      <c r="F11390" t="b">
        <v>0</v>
      </c>
      <c r="G11390" t="s">
        <v>41</v>
      </c>
      <c r="H11390" s="4">
        <v>45813.251585648148</v>
      </c>
      <c r="I11390" t="b">
        <v>0</v>
      </c>
      <c r="J11390" t="b">
        <v>1</v>
      </c>
      <c r="K11390" t="s">
        <v>24</v>
      </c>
      <c r="L11390" t="s">
        <v>22</v>
      </c>
      <c r="M11390">
        <v>171500</v>
      </c>
      <c r="O11390" t="s">
        <v>1883</v>
      </c>
      <c r="P11390" t="s">
        <v>1884</v>
      </c>
    </row>
    <row r="11391" spans="1:16" x14ac:dyDescent="0.25">
      <c r="A11391" t="s">
        <v>2</v>
      </c>
      <c r="B11391" t="s">
        <v>9654</v>
      </c>
      <c r="C11391" t="s">
        <v>1358</v>
      </c>
      <c r="D11391" t="s">
        <v>3828</v>
      </c>
      <c r="E11391" t="s">
        <v>20</v>
      </c>
      <c r="F11391" t="b">
        <v>0</v>
      </c>
      <c r="G11391" t="s">
        <v>41</v>
      </c>
      <c r="H11391" s="4">
        <v>45813.252187500002</v>
      </c>
      <c r="I11391" t="b">
        <v>0</v>
      </c>
      <c r="J11391" t="b">
        <v>1</v>
      </c>
      <c r="K11391" t="s">
        <v>24</v>
      </c>
      <c r="L11391" t="s">
        <v>22</v>
      </c>
      <c r="M11391">
        <v>109500</v>
      </c>
      <c r="O11391" t="s">
        <v>5006</v>
      </c>
    </row>
    <row r="11392" spans="1:16" x14ac:dyDescent="0.25">
      <c r="A11392" t="s">
        <v>2</v>
      </c>
      <c r="B11392" t="s">
        <v>307</v>
      </c>
      <c r="C11392" t="s">
        <v>8987</v>
      </c>
      <c r="D11392" t="s">
        <v>3973</v>
      </c>
      <c r="E11392" t="s">
        <v>20</v>
      </c>
      <c r="F11392" t="b">
        <v>0</v>
      </c>
      <c r="G11392" t="s">
        <v>41</v>
      </c>
      <c r="H11392" s="4">
        <v>45813.252847222233</v>
      </c>
      <c r="I11392" t="b">
        <v>0</v>
      </c>
      <c r="J11392" t="b">
        <v>1</v>
      </c>
      <c r="K11392" t="s">
        <v>24</v>
      </c>
      <c r="L11392" t="s">
        <v>22</v>
      </c>
      <c r="M11392">
        <v>130000</v>
      </c>
      <c r="O11392" t="s">
        <v>4344</v>
      </c>
      <c r="P11392" t="s">
        <v>14889</v>
      </c>
    </row>
    <row r="11393" spans="1:16" x14ac:dyDescent="0.25">
      <c r="A11393" t="s">
        <v>1</v>
      </c>
      <c r="B11393" t="s">
        <v>2979</v>
      </c>
      <c r="C11393" t="s">
        <v>6621</v>
      </c>
      <c r="D11393" t="s">
        <v>4014</v>
      </c>
      <c r="E11393" t="s">
        <v>20</v>
      </c>
      <c r="F11393" t="b">
        <v>0</v>
      </c>
      <c r="G11393" t="s">
        <v>106</v>
      </c>
      <c r="H11393" s="4">
        <v>45813.257939814823</v>
      </c>
      <c r="I11393" t="b">
        <v>0</v>
      </c>
      <c r="J11393" t="b">
        <v>0</v>
      </c>
      <c r="K11393" t="s">
        <v>106</v>
      </c>
      <c r="L11393" t="s">
        <v>22</v>
      </c>
      <c r="M11393">
        <v>232200</v>
      </c>
      <c r="O11393" t="s">
        <v>1548</v>
      </c>
      <c r="P11393" t="s">
        <v>12649</v>
      </c>
    </row>
    <row r="11394" spans="1:16" x14ac:dyDescent="0.25">
      <c r="A11394" t="s">
        <v>2</v>
      </c>
      <c r="B11394" t="s">
        <v>14890</v>
      </c>
      <c r="C11394" t="s">
        <v>2245</v>
      </c>
      <c r="D11394" t="s">
        <v>3600</v>
      </c>
      <c r="E11394" t="s">
        <v>20</v>
      </c>
      <c r="F11394" t="b">
        <v>0</v>
      </c>
      <c r="G11394" t="s">
        <v>106</v>
      </c>
      <c r="H11394" s="4">
        <v>45813.258090277777</v>
      </c>
      <c r="I11394" t="b">
        <v>1</v>
      </c>
      <c r="J11394" t="b">
        <v>0</v>
      </c>
      <c r="K11394" t="s">
        <v>106</v>
      </c>
      <c r="L11394" t="s">
        <v>22</v>
      </c>
      <c r="M11394">
        <v>90000</v>
      </c>
      <c r="O11394" t="s">
        <v>14891</v>
      </c>
      <c r="P11394" t="s">
        <v>1960</v>
      </c>
    </row>
    <row r="11395" spans="1:16" x14ac:dyDescent="0.25">
      <c r="A11395" t="s">
        <v>0</v>
      </c>
      <c r="B11395" t="s">
        <v>14892</v>
      </c>
      <c r="C11395" t="s">
        <v>213</v>
      </c>
      <c r="D11395" t="s">
        <v>3828</v>
      </c>
      <c r="E11395" t="s">
        <v>51</v>
      </c>
      <c r="F11395" t="b">
        <v>0</v>
      </c>
      <c r="G11395" t="s">
        <v>41</v>
      </c>
      <c r="H11395" s="4">
        <v>45813.292094907411</v>
      </c>
      <c r="I11395" t="b">
        <v>0</v>
      </c>
      <c r="J11395" t="b">
        <v>0</v>
      </c>
      <c r="K11395" t="s">
        <v>24</v>
      </c>
      <c r="L11395" t="s">
        <v>36</v>
      </c>
      <c r="N11395">
        <v>58</v>
      </c>
      <c r="O11395" t="s">
        <v>1336</v>
      </c>
    </row>
    <row r="11396" spans="1:16" x14ac:dyDescent="0.25">
      <c r="A11396" t="s">
        <v>1</v>
      </c>
      <c r="B11396" t="s">
        <v>14658</v>
      </c>
      <c r="C11396" t="s">
        <v>140</v>
      </c>
      <c r="D11396" t="s">
        <v>3970</v>
      </c>
      <c r="E11396" t="s">
        <v>20</v>
      </c>
      <c r="F11396" t="b">
        <v>0</v>
      </c>
      <c r="G11396" t="s">
        <v>35</v>
      </c>
      <c r="H11396" s="4">
        <v>45813.292557870373</v>
      </c>
      <c r="I11396" t="b">
        <v>0</v>
      </c>
      <c r="J11396" t="b">
        <v>1</v>
      </c>
      <c r="K11396" t="s">
        <v>24</v>
      </c>
      <c r="L11396" t="s">
        <v>22</v>
      </c>
      <c r="M11396">
        <v>127952</v>
      </c>
      <c r="O11396" t="s">
        <v>602</v>
      </c>
      <c r="P11396" t="s">
        <v>14660</v>
      </c>
    </row>
    <row r="11397" spans="1:16" x14ac:dyDescent="0.25">
      <c r="A11397" t="s">
        <v>89</v>
      </c>
      <c r="B11397" t="s">
        <v>14893</v>
      </c>
      <c r="C11397" t="s">
        <v>39</v>
      </c>
      <c r="D11397" t="s">
        <v>7434</v>
      </c>
      <c r="E11397" t="s">
        <v>20</v>
      </c>
      <c r="F11397" t="b">
        <v>1</v>
      </c>
      <c r="G11397" t="s">
        <v>10138</v>
      </c>
      <c r="H11397" s="4">
        <v>45813.292638888888</v>
      </c>
      <c r="I11397" t="b">
        <v>0</v>
      </c>
      <c r="J11397" t="b">
        <v>1</v>
      </c>
      <c r="L11397" t="s">
        <v>22</v>
      </c>
      <c r="M11397">
        <v>182500</v>
      </c>
      <c r="O11397" t="s">
        <v>14894</v>
      </c>
      <c r="P11397" t="s">
        <v>274</v>
      </c>
    </row>
    <row r="11398" spans="1:16" x14ac:dyDescent="0.25">
      <c r="A11398" t="s">
        <v>191</v>
      </c>
      <c r="B11398" t="s">
        <v>14895</v>
      </c>
      <c r="C11398" t="s">
        <v>1460</v>
      </c>
      <c r="D11398" t="s">
        <v>3970</v>
      </c>
      <c r="E11398" t="s">
        <v>20</v>
      </c>
      <c r="F11398" t="b">
        <v>0</v>
      </c>
      <c r="G11398" t="s">
        <v>41</v>
      </c>
      <c r="H11398" s="4">
        <v>45813.293344907397</v>
      </c>
      <c r="I11398" t="b">
        <v>0</v>
      </c>
      <c r="J11398" t="b">
        <v>0</v>
      </c>
      <c r="K11398" t="s">
        <v>24</v>
      </c>
      <c r="L11398" t="s">
        <v>22</v>
      </c>
      <c r="M11398">
        <v>89429.5</v>
      </c>
      <c r="O11398" t="s">
        <v>3816</v>
      </c>
      <c r="P11398" t="s">
        <v>942</v>
      </c>
    </row>
    <row r="11399" spans="1:16" x14ac:dyDescent="0.25">
      <c r="A11399" t="s">
        <v>89</v>
      </c>
      <c r="B11399" t="s">
        <v>14896</v>
      </c>
      <c r="C11399" t="s">
        <v>49</v>
      </c>
      <c r="D11399" t="s">
        <v>3970</v>
      </c>
      <c r="E11399" t="s">
        <v>20</v>
      </c>
      <c r="F11399" t="b">
        <v>0</v>
      </c>
      <c r="G11399" t="s">
        <v>41</v>
      </c>
      <c r="H11399" s="4">
        <v>45813.293368055558</v>
      </c>
      <c r="I11399" t="b">
        <v>0</v>
      </c>
      <c r="J11399" t="b">
        <v>1</v>
      </c>
      <c r="K11399" t="s">
        <v>24</v>
      </c>
      <c r="L11399" t="s">
        <v>22</v>
      </c>
      <c r="M11399">
        <v>181500</v>
      </c>
      <c r="O11399" t="s">
        <v>11028</v>
      </c>
      <c r="P11399" t="s">
        <v>14897</v>
      </c>
    </row>
    <row r="11400" spans="1:16" x14ac:dyDescent="0.25">
      <c r="A11400" t="s">
        <v>89</v>
      </c>
      <c r="B11400" t="s">
        <v>14898</v>
      </c>
      <c r="C11400" t="s">
        <v>120</v>
      </c>
      <c r="D11400" t="s">
        <v>3970</v>
      </c>
      <c r="E11400" t="s">
        <v>20</v>
      </c>
      <c r="F11400" t="b">
        <v>0</v>
      </c>
      <c r="G11400" t="s">
        <v>35</v>
      </c>
      <c r="H11400" s="4">
        <v>45813.293483796297</v>
      </c>
      <c r="I11400" t="b">
        <v>1</v>
      </c>
      <c r="J11400" t="b">
        <v>0</v>
      </c>
      <c r="K11400" t="s">
        <v>24</v>
      </c>
      <c r="L11400" t="s">
        <v>22</v>
      </c>
      <c r="M11400">
        <v>135000</v>
      </c>
      <c r="O11400" t="s">
        <v>14610</v>
      </c>
      <c r="P11400" t="s">
        <v>14899</v>
      </c>
    </row>
    <row r="11401" spans="1:16" x14ac:dyDescent="0.25">
      <c r="A11401" t="s">
        <v>2</v>
      </c>
      <c r="B11401" t="s">
        <v>267</v>
      </c>
      <c r="C11401" t="s">
        <v>1270</v>
      </c>
      <c r="D11401" t="s">
        <v>3973</v>
      </c>
      <c r="E11401" t="s">
        <v>20</v>
      </c>
      <c r="F11401" t="b">
        <v>0</v>
      </c>
      <c r="G11401" t="s">
        <v>27</v>
      </c>
      <c r="H11401" s="4">
        <v>45813.294050925928</v>
      </c>
      <c r="I11401" t="b">
        <v>0</v>
      </c>
      <c r="J11401" t="b">
        <v>1</v>
      </c>
      <c r="K11401" t="s">
        <v>24</v>
      </c>
      <c r="L11401" t="s">
        <v>22</v>
      </c>
      <c r="M11401">
        <v>148750</v>
      </c>
      <c r="O11401" t="s">
        <v>1773</v>
      </c>
      <c r="P11401" t="s">
        <v>14900</v>
      </c>
    </row>
    <row r="11402" spans="1:16" x14ac:dyDescent="0.25">
      <c r="A11402" t="s">
        <v>2</v>
      </c>
      <c r="B11402" t="s">
        <v>14901</v>
      </c>
      <c r="C11402" t="s">
        <v>1044</v>
      </c>
      <c r="D11402" t="s">
        <v>3973</v>
      </c>
      <c r="E11402" t="s">
        <v>20</v>
      </c>
      <c r="F11402" t="b">
        <v>0</v>
      </c>
      <c r="G11402" t="s">
        <v>27</v>
      </c>
      <c r="H11402" s="4">
        <v>45813.294108796297</v>
      </c>
      <c r="I11402" t="b">
        <v>0</v>
      </c>
      <c r="J11402" t="b">
        <v>1</v>
      </c>
      <c r="K11402" t="s">
        <v>24</v>
      </c>
      <c r="L11402" t="s">
        <v>22</v>
      </c>
      <c r="M11402">
        <v>105000</v>
      </c>
      <c r="O11402" t="s">
        <v>3344</v>
      </c>
      <c r="P11402" t="s">
        <v>14902</v>
      </c>
    </row>
    <row r="11403" spans="1:16" x14ac:dyDescent="0.25">
      <c r="A11403" t="s">
        <v>25</v>
      </c>
      <c r="B11403" t="s">
        <v>1504</v>
      </c>
      <c r="C11403" t="s">
        <v>3815</v>
      </c>
      <c r="D11403" t="s">
        <v>4090</v>
      </c>
      <c r="E11403" t="s">
        <v>20</v>
      </c>
      <c r="F11403" t="b">
        <v>0</v>
      </c>
      <c r="G11403" t="s">
        <v>41</v>
      </c>
      <c r="H11403" s="4">
        <v>45813.334074074082</v>
      </c>
      <c r="I11403" t="b">
        <v>1</v>
      </c>
      <c r="J11403" t="b">
        <v>0</v>
      </c>
      <c r="K11403" t="s">
        <v>24</v>
      </c>
      <c r="L11403" t="s">
        <v>36</v>
      </c>
      <c r="N11403">
        <v>51.5</v>
      </c>
      <c r="O11403" t="s">
        <v>13866</v>
      </c>
      <c r="P11403" t="s">
        <v>14903</v>
      </c>
    </row>
    <row r="11404" spans="1:16" x14ac:dyDescent="0.25">
      <c r="A11404" t="s">
        <v>139</v>
      </c>
      <c r="B11404" t="s">
        <v>14904</v>
      </c>
      <c r="C11404" t="s">
        <v>2517</v>
      </c>
      <c r="D11404" t="s">
        <v>3970</v>
      </c>
      <c r="E11404" t="s">
        <v>20</v>
      </c>
      <c r="F11404" t="b">
        <v>0</v>
      </c>
      <c r="G11404" t="s">
        <v>30</v>
      </c>
      <c r="H11404" s="4">
        <v>45813.334374999999</v>
      </c>
      <c r="I11404" t="b">
        <v>0</v>
      </c>
      <c r="J11404" t="b">
        <v>1</v>
      </c>
      <c r="K11404" t="s">
        <v>24</v>
      </c>
      <c r="L11404" t="s">
        <v>22</v>
      </c>
      <c r="M11404">
        <v>177500</v>
      </c>
      <c r="O11404" t="s">
        <v>4135</v>
      </c>
      <c r="P11404" t="s">
        <v>14905</v>
      </c>
    </row>
    <row r="11405" spans="1:16" x14ac:dyDescent="0.25">
      <c r="A11405" t="s">
        <v>139</v>
      </c>
      <c r="B11405" t="s">
        <v>14906</v>
      </c>
      <c r="C11405" t="s">
        <v>160</v>
      </c>
      <c r="D11405" t="s">
        <v>3970</v>
      </c>
      <c r="E11405" t="s">
        <v>20</v>
      </c>
      <c r="F11405" t="b">
        <v>0</v>
      </c>
      <c r="G11405" t="s">
        <v>52</v>
      </c>
      <c r="H11405" s="4">
        <v>45813.334490740737</v>
      </c>
      <c r="I11405" t="b">
        <v>0</v>
      </c>
      <c r="J11405" t="b">
        <v>0</v>
      </c>
      <c r="K11405" t="s">
        <v>24</v>
      </c>
      <c r="L11405" t="s">
        <v>22</v>
      </c>
      <c r="M11405">
        <v>85000</v>
      </c>
      <c r="O11405" t="s">
        <v>12443</v>
      </c>
      <c r="P11405" t="s">
        <v>14907</v>
      </c>
    </row>
    <row r="11406" spans="1:16" x14ac:dyDescent="0.25">
      <c r="A11406" t="s">
        <v>89</v>
      </c>
      <c r="B11406" t="s">
        <v>14908</v>
      </c>
      <c r="C11406" t="s">
        <v>181</v>
      </c>
      <c r="D11406" t="s">
        <v>3970</v>
      </c>
      <c r="E11406" t="s">
        <v>20</v>
      </c>
      <c r="F11406" t="b">
        <v>0</v>
      </c>
      <c r="G11406" t="s">
        <v>41</v>
      </c>
      <c r="H11406" s="4">
        <v>45813.335034722222</v>
      </c>
      <c r="I11406" t="b">
        <v>1</v>
      </c>
      <c r="J11406" t="b">
        <v>0</v>
      </c>
      <c r="K11406" t="s">
        <v>24</v>
      </c>
      <c r="L11406" t="s">
        <v>22</v>
      </c>
      <c r="M11406">
        <v>140000</v>
      </c>
      <c r="O11406" t="s">
        <v>14909</v>
      </c>
      <c r="P11406" t="s">
        <v>14910</v>
      </c>
    </row>
    <row r="11407" spans="1:16" x14ac:dyDescent="0.25">
      <c r="A11407" t="s">
        <v>0</v>
      </c>
      <c r="B11407" t="s">
        <v>10743</v>
      </c>
      <c r="C11407" t="s">
        <v>1268</v>
      </c>
      <c r="D11407" t="s">
        <v>13859</v>
      </c>
      <c r="E11407" t="s">
        <v>20</v>
      </c>
      <c r="F11407" t="b">
        <v>0</v>
      </c>
      <c r="G11407" t="s">
        <v>1268</v>
      </c>
      <c r="H11407" s="4">
        <v>45813.359768518523</v>
      </c>
      <c r="I11407" t="b">
        <v>1</v>
      </c>
      <c r="J11407" t="b">
        <v>0</v>
      </c>
      <c r="K11407" t="s">
        <v>1268</v>
      </c>
      <c r="L11407" t="s">
        <v>22</v>
      </c>
      <c r="M11407">
        <v>60000</v>
      </c>
      <c r="O11407" t="s">
        <v>13860</v>
      </c>
      <c r="P11407" t="s">
        <v>13861</v>
      </c>
    </row>
    <row r="11408" spans="1:16" x14ac:dyDescent="0.25">
      <c r="A11408" t="s">
        <v>1</v>
      </c>
      <c r="B11408" t="s">
        <v>14911</v>
      </c>
      <c r="C11408" t="s">
        <v>2505</v>
      </c>
      <c r="D11408" t="s">
        <v>3970</v>
      </c>
      <c r="E11408" t="s">
        <v>20</v>
      </c>
      <c r="F11408" t="b">
        <v>0</v>
      </c>
      <c r="G11408" t="s">
        <v>23</v>
      </c>
      <c r="H11408" s="4">
        <v>45813.368263888893</v>
      </c>
      <c r="I11408" t="b">
        <v>0</v>
      </c>
      <c r="J11408" t="b">
        <v>0</v>
      </c>
      <c r="K11408" t="s">
        <v>24</v>
      </c>
      <c r="L11408" t="s">
        <v>22</v>
      </c>
      <c r="M11408">
        <v>115000</v>
      </c>
      <c r="O11408" t="s">
        <v>2615</v>
      </c>
      <c r="P11408" t="s">
        <v>14912</v>
      </c>
    </row>
    <row r="11409" spans="1:16" x14ac:dyDescent="0.25">
      <c r="A11409" t="s">
        <v>139</v>
      </c>
      <c r="B11409" t="s">
        <v>1634</v>
      </c>
      <c r="C11409" t="s">
        <v>332</v>
      </c>
      <c r="D11409" t="s">
        <v>3828</v>
      </c>
      <c r="E11409" t="s">
        <v>105</v>
      </c>
      <c r="F11409" t="b">
        <v>0</v>
      </c>
      <c r="G11409" t="s">
        <v>41</v>
      </c>
      <c r="H11409" s="4">
        <v>45813.375740740739</v>
      </c>
      <c r="I11409" t="b">
        <v>0</v>
      </c>
      <c r="J11409" t="b">
        <v>0</v>
      </c>
      <c r="K11409" t="s">
        <v>24</v>
      </c>
      <c r="L11409" t="s">
        <v>36</v>
      </c>
      <c r="N11409">
        <v>33.5</v>
      </c>
      <c r="O11409" t="s">
        <v>14913</v>
      </c>
      <c r="P11409" t="s">
        <v>1075</v>
      </c>
    </row>
    <row r="11410" spans="1:16" x14ac:dyDescent="0.25">
      <c r="A11410" t="s">
        <v>19</v>
      </c>
      <c r="B11410" t="s">
        <v>1672</v>
      </c>
      <c r="C11410" t="s">
        <v>151</v>
      </c>
      <c r="D11410" t="s">
        <v>3973</v>
      </c>
      <c r="E11410" t="s">
        <v>20</v>
      </c>
      <c r="F11410" t="b">
        <v>0</v>
      </c>
      <c r="G11410" t="s">
        <v>30</v>
      </c>
      <c r="H11410" s="4">
        <v>45813.376030092593</v>
      </c>
      <c r="I11410" t="b">
        <v>0</v>
      </c>
      <c r="J11410" t="b">
        <v>1</v>
      </c>
      <c r="K11410" t="s">
        <v>24</v>
      </c>
      <c r="L11410" t="s">
        <v>22</v>
      </c>
      <c r="M11410">
        <v>210500</v>
      </c>
      <c r="O11410" t="s">
        <v>835</v>
      </c>
      <c r="P11410" t="s">
        <v>1673</v>
      </c>
    </row>
    <row r="11411" spans="1:16" x14ac:dyDescent="0.25">
      <c r="A11411" t="s">
        <v>28</v>
      </c>
      <c r="B11411" t="s">
        <v>14914</v>
      </c>
      <c r="C11411" t="s">
        <v>24</v>
      </c>
      <c r="D11411" t="s">
        <v>4035</v>
      </c>
      <c r="E11411" t="s">
        <v>20</v>
      </c>
      <c r="F11411" t="b">
        <v>0</v>
      </c>
      <c r="G11411" t="s">
        <v>27</v>
      </c>
      <c r="H11411" s="4">
        <v>45813.377175925933</v>
      </c>
      <c r="I11411" t="b">
        <v>0</v>
      </c>
      <c r="J11411" t="b">
        <v>0</v>
      </c>
      <c r="K11411" t="s">
        <v>24</v>
      </c>
      <c r="L11411" t="s">
        <v>22</v>
      </c>
      <c r="M11411">
        <v>211200</v>
      </c>
      <c r="O11411" t="s">
        <v>14915</v>
      </c>
      <c r="P11411" t="s">
        <v>14916</v>
      </c>
    </row>
    <row r="11412" spans="1:16" x14ac:dyDescent="0.25">
      <c r="A11412" t="s">
        <v>2</v>
      </c>
      <c r="B11412" t="s">
        <v>9278</v>
      </c>
      <c r="C11412" t="s">
        <v>614</v>
      </c>
      <c r="D11412" t="s">
        <v>3957</v>
      </c>
      <c r="E11412" t="s">
        <v>20</v>
      </c>
      <c r="F11412" t="b">
        <v>0</v>
      </c>
      <c r="G11412" t="s">
        <v>27</v>
      </c>
      <c r="H11412" s="4">
        <v>45813.377326388887</v>
      </c>
      <c r="I11412" t="b">
        <v>0</v>
      </c>
      <c r="J11412" t="b">
        <v>0</v>
      </c>
      <c r="K11412" t="s">
        <v>24</v>
      </c>
      <c r="L11412" t="s">
        <v>36</v>
      </c>
      <c r="N11412">
        <v>45.879997253417969</v>
      </c>
      <c r="O11412" t="s">
        <v>2805</v>
      </c>
      <c r="P11412" t="s">
        <v>9279</v>
      </c>
    </row>
    <row r="11413" spans="1:16" x14ac:dyDescent="0.25">
      <c r="A11413" t="s">
        <v>25</v>
      </c>
      <c r="B11413" t="s">
        <v>9477</v>
      </c>
      <c r="C11413" t="s">
        <v>39</v>
      </c>
      <c r="D11413" t="s">
        <v>3828</v>
      </c>
      <c r="E11413" t="s">
        <v>20</v>
      </c>
      <c r="F11413" t="b">
        <v>1</v>
      </c>
      <c r="G11413" t="s">
        <v>30</v>
      </c>
      <c r="H11413" s="4">
        <v>45813.417696759258</v>
      </c>
      <c r="I11413" t="b">
        <v>0</v>
      </c>
      <c r="J11413" t="b">
        <v>0</v>
      </c>
      <c r="K11413" t="s">
        <v>24</v>
      </c>
      <c r="L11413" t="s">
        <v>36</v>
      </c>
      <c r="N11413">
        <v>24.97500038146973</v>
      </c>
      <c r="O11413" t="s">
        <v>9478</v>
      </c>
      <c r="P11413" t="s">
        <v>393</v>
      </c>
    </row>
    <row r="11414" spans="1:16" x14ac:dyDescent="0.25">
      <c r="A11414" t="s">
        <v>0</v>
      </c>
      <c r="B11414" t="s">
        <v>14917</v>
      </c>
      <c r="C11414" t="s">
        <v>372</v>
      </c>
      <c r="D11414" t="s">
        <v>3957</v>
      </c>
      <c r="E11414" t="s">
        <v>34</v>
      </c>
      <c r="F11414" t="b">
        <v>0</v>
      </c>
      <c r="G11414" t="s">
        <v>27</v>
      </c>
      <c r="H11414" s="4">
        <v>45813.458483796298</v>
      </c>
      <c r="I11414" t="b">
        <v>0</v>
      </c>
      <c r="J11414" t="b">
        <v>0</v>
      </c>
      <c r="K11414" t="s">
        <v>24</v>
      </c>
      <c r="L11414" t="s">
        <v>36</v>
      </c>
      <c r="N11414">
        <v>27.979999542236332</v>
      </c>
      <c r="O11414" t="s">
        <v>3668</v>
      </c>
      <c r="P11414" t="s">
        <v>14918</v>
      </c>
    </row>
    <row r="11415" spans="1:16" x14ac:dyDescent="0.25">
      <c r="A11415" t="s">
        <v>0</v>
      </c>
      <c r="B11415" t="s">
        <v>14919</v>
      </c>
      <c r="C11415" t="s">
        <v>2974</v>
      </c>
      <c r="D11415" t="s">
        <v>3957</v>
      </c>
      <c r="E11415" t="s">
        <v>34</v>
      </c>
      <c r="F11415" t="b">
        <v>0</v>
      </c>
      <c r="G11415" t="s">
        <v>27</v>
      </c>
      <c r="H11415" s="4">
        <v>45813.458657407413</v>
      </c>
      <c r="I11415" t="b">
        <v>0</v>
      </c>
      <c r="J11415" t="b">
        <v>0</v>
      </c>
      <c r="K11415" t="s">
        <v>24</v>
      </c>
      <c r="L11415" t="s">
        <v>36</v>
      </c>
      <c r="N11415">
        <v>30.264999389648441</v>
      </c>
      <c r="O11415" t="s">
        <v>13879</v>
      </c>
      <c r="P11415" t="s">
        <v>3812</v>
      </c>
    </row>
    <row r="11416" spans="1:16" x14ac:dyDescent="0.25">
      <c r="A11416" t="s">
        <v>1</v>
      </c>
      <c r="B11416" t="s">
        <v>14920</v>
      </c>
      <c r="C11416" t="s">
        <v>49</v>
      </c>
      <c r="D11416" t="s">
        <v>3957</v>
      </c>
      <c r="E11416" t="s">
        <v>34</v>
      </c>
      <c r="F11416" t="b">
        <v>0</v>
      </c>
      <c r="G11416" t="s">
        <v>41</v>
      </c>
      <c r="H11416" s="4">
        <v>45813.459988425922</v>
      </c>
      <c r="I11416" t="b">
        <v>0</v>
      </c>
      <c r="J11416" t="b">
        <v>0</v>
      </c>
      <c r="K11416" t="s">
        <v>24</v>
      </c>
      <c r="L11416" t="s">
        <v>36</v>
      </c>
      <c r="N11416">
        <v>43.979999542236328</v>
      </c>
      <c r="O11416" t="s">
        <v>10317</v>
      </c>
      <c r="P11416" t="s">
        <v>14921</v>
      </c>
    </row>
    <row r="11417" spans="1:16" x14ac:dyDescent="0.25">
      <c r="A11417" t="s">
        <v>40</v>
      </c>
      <c r="B11417" t="s">
        <v>40</v>
      </c>
      <c r="C11417" t="s">
        <v>693</v>
      </c>
      <c r="D11417" t="s">
        <v>3973</v>
      </c>
      <c r="E11417" t="s">
        <v>20</v>
      </c>
      <c r="F11417" t="b">
        <v>0</v>
      </c>
      <c r="G11417" t="s">
        <v>27</v>
      </c>
      <c r="H11417" s="4">
        <v>45813.460601851853</v>
      </c>
      <c r="I11417" t="b">
        <v>0</v>
      </c>
      <c r="J11417" t="b">
        <v>1</v>
      </c>
      <c r="K11417" t="s">
        <v>24</v>
      </c>
      <c r="L11417" t="s">
        <v>22</v>
      </c>
      <c r="M11417">
        <v>189000</v>
      </c>
      <c r="O11417" t="s">
        <v>1362</v>
      </c>
      <c r="P11417" t="s">
        <v>14922</v>
      </c>
    </row>
    <row r="11418" spans="1:16" x14ac:dyDescent="0.25">
      <c r="A11418" t="s">
        <v>2</v>
      </c>
      <c r="B11418" t="s">
        <v>14923</v>
      </c>
      <c r="C11418" t="s">
        <v>966</v>
      </c>
      <c r="D11418" t="s">
        <v>3973</v>
      </c>
      <c r="E11418" t="s">
        <v>20</v>
      </c>
      <c r="F11418" t="b">
        <v>0</v>
      </c>
      <c r="G11418" t="s">
        <v>27</v>
      </c>
      <c r="H11418" s="4">
        <v>45813.460659722223</v>
      </c>
      <c r="I11418" t="b">
        <v>0</v>
      </c>
      <c r="J11418" t="b">
        <v>1</v>
      </c>
      <c r="K11418" t="s">
        <v>24</v>
      </c>
      <c r="L11418" t="s">
        <v>22</v>
      </c>
      <c r="M11418">
        <v>118150</v>
      </c>
      <c r="O11418" t="s">
        <v>2730</v>
      </c>
      <c r="P11418" t="s">
        <v>14924</v>
      </c>
    </row>
    <row r="11419" spans="1:16" x14ac:dyDescent="0.25">
      <c r="A11419" t="s">
        <v>40</v>
      </c>
      <c r="B11419" t="s">
        <v>2410</v>
      </c>
      <c r="C11419" t="s">
        <v>42</v>
      </c>
      <c r="D11419" t="s">
        <v>3973</v>
      </c>
      <c r="E11419" t="s">
        <v>20</v>
      </c>
      <c r="F11419" t="b">
        <v>0</v>
      </c>
      <c r="G11419" t="s">
        <v>27</v>
      </c>
      <c r="H11419" s="4">
        <v>45813.460717592592</v>
      </c>
      <c r="I11419" t="b">
        <v>0</v>
      </c>
      <c r="J11419" t="b">
        <v>1</v>
      </c>
      <c r="K11419" t="s">
        <v>24</v>
      </c>
      <c r="L11419" t="s">
        <v>22</v>
      </c>
      <c r="M11419">
        <v>189000</v>
      </c>
      <c r="O11419" t="s">
        <v>1362</v>
      </c>
      <c r="P11419" t="s">
        <v>128</v>
      </c>
    </row>
    <row r="11420" spans="1:16" x14ac:dyDescent="0.25">
      <c r="A11420" t="s">
        <v>19</v>
      </c>
      <c r="B11420" t="s">
        <v>2448</v>
      </c>
      <c r="C11420" t="s">
        <v>140</v>
      </c>
      <c r="D11420" t="s">
        <v>3973</v>
      </c>
      <c r="E11420" t="s">
        <v>20</v>
      </c>
      <c r="F11420" t="b">
        <v>0</v>
      </c>
      <c r="G11420" t="s">
        <v>35</v>
      </c>
      <c r="H11420" s="4">
        <v>45813.500960648147</v>
      </c>
      <c r="I11420" t="b">
        <v>0</v>
      </c>
      <c r="J11420" t="b">
        <v>1</v>
      </c>
      <c r="K11420" t="s">
        <v>24</v>
      </c>
      <c r="L11420" t="s">
        <v>36</v>
      </c>
      <c r="N11420">
        <v>56.5</v>
      </c>
      <c r="O11420" t="s">
        <v>5482</v>
      </c>
      <c r="P11420" t="s">
        <v>149</v>
      </c>
    </row>
    <row r="11421" spans="1:16" x14ac:dyDescent="0.25">
      <c r="A11421" t="s">
        <v>0</v>
      </c>
      <c r="B11421" t="s">
        <v>6200</v>
      </c>
      <c r="C11421" t="s">
        <v>376</v>
      </c>
      <c r="D11421" t="s">
        <v>3973</v>
      </c>
      <c r="E11421" t="s">
        <v>20</v>
      </c>
      <c r="F11421" t="b">
        <v>0</v>
      </c>
      <c r="G11421" t="s">
        <v>52</v>
      </c>
      <c r="H11421" s="4">
        <v>45813.501122685193</v>
      </c>
      <c r="I11421" t="b">
        <v>0</v>
      </c>
      <c r="J11421" t="b">
        <v>1</v>
      </c>
      <c r="K11421" t="s">
        <v>24</v>
      </c>
      <c r="L11421" t="s">
        <v>22</v>
      </c>
      <c r="M11421">
        <v>77050</v>
      </c>
      <c r="O11421" t="s">
        <v>5482</v>
      </c>
      <c r="P11421" t="s">
        <v>2110</v>
      </c>
    </row>
    <row r="11422" spans="1:16" x14ac:dyDescent="0.25">
      <c r="A11422" t="s">
        <v>1</v>
      </c>
      <c r="B11422" t="s">
        <v>14925</v>
      </c>
      <c r="C11422" t="s">
        <v>82</v>
      </c>
      <c r="D11422" t="s">
        <v>3973</v>
      </c>
      <c r="E11422" t="s">
        <v>20</v>
      </c>
      <c r="F11422" t="b">
        <v>0</v>
      </c>
      <c r="G11422" t="s">
        <v>27</v>
      </c>
      <c r="H11422" s="4">
        <v>45813.501377314817</v>
      </c>
      <c r="I11422" t="b">
        <v>0</v>
      </c>
      <c r="J11422" t="b">
        <v>1</v>
      </c>
      <c r="K11422" t="s">
        <v>24</v>
      </c>
      <c r="L11422" t="s">
        <v>22</v>
      </c>
      <c r="M11422">
        <v>243500</v>
      </c>
      <c r="O11422" t="s">
        <v>341</v>
      </c>
    </row>
    <row r="11423" spans="1:16" x14ac:dyDescent="0.25">
      <c r="A11423" t="s">
        <v>2</v>
      </c>
      <c r="B11423" t="s">
        <v>195</v>
      </c>
      <c r="C11423" t="s">
        <v>140</v>
      </c>
      <c r="D11423" t="s">
        <v>3973</v>
      </c>
      <c r="E11423" t="s">
        <v>20</v>
      </c>
      <c r="F11423" t="b">
        <v>0</v>
      </c>
      <c r="G11423" t="s">
        <v>27</v>
      </c>
      <c r="H11423" s="4">
        <v>45813.502442129633</v>
      </c>
      <c r="I11423" t="b">
        <v>0</v>
      </c>
      <c r="J11423" t="b">
        <v>1</v>
      </c>
      <c r="K11423" t="s">
        <v>24</v>
      </c>
      <c r="L11423" t="s">
        <v>22</v>
      </c>
      <c r="M11423">
        <v>148000</v>
      </c>
      <c r="O11423" t="s">
        <v>239</v>
      </c>
      <c r="P11423" t="s">
        <v>14926</v>
      </c>
    </row>
    <row r="11424" spans="1:16" x14ac:dyDescent="0.25">
      <c r="A11424" t="s">
        <v>89</v>
      </c>
      <c r="B11424" t="s">
        <v>14927</v>
      </c>
      <c r="C11424" t="s">
        <v>7393</v>
      </c>
      <c r="D11424" t="s">
        <v>3973</v>
      </c>
      <c r="E11424" t="s">
        <v>51</v>
      </c>
      <c r="F11424" t="b">
        <v>0</v>
      </c>
      <c r="G11424" t="s">
        <v>27</v>
      </c>
      <c r="H11424" s="4">
        <v>45813.544085648151</v>
      </c>
      <c r="I11424" t="b">
        <v>0</v>
      </c>
      <c r="J11424" t="b">
        <v>0</v>
      </c>
      <c r="K11424" t="s">
        <v>24</v>
      </c>
      <c r="L11424" t="s">
        <v>36</v>
      </c>
      <c r="N11424">
        <v>67.5</v>
      </c>
      <c r="O11424" t="s">
        <v>458</v>
      </c>
      <c r="P11424" t="s">
        <v>14928</v>
      </c>
    </row>
    <row r="11425" spans="1:16" x14ac:dyDescent="0.25">
      <c r="A11425" t="s">
        <v>40</v>
      </c>
      <c r="B11425" t="s">
        <v>14929</v>
      </c>
      <c r="C11425" t="s">
        <v>39</v>
      </c>
      <c r="D11425" t="s">
        <v>3973</v>
      </c>
      <c r="E11425" t="s">
        <v>20</v>
      </c>
      <c r="F11425" t="b">
        <v>1</v>
      </c>
      <c r="G11425" t="s">
        <v>314</v>
      </c>
      <c r="H11425" s="4">
        <v>45813.566157407397</v>
      </c>
      <c r="I11425" t="b">
        <v>0</v>
      </c>
      <c r="J11425" t="b">
        <v>0</v>
      </c>
      <c r="K11425" t="s">
        <v>314</v>
      </c>
      <c r="L11425" t="s">
        <v>22</v>
      </c>
      <c r="M11425">
        <v>110000</v>
      </c>
      <c r="O11425" t="s">
        <v>1855</v>
      </c>
      <c r="P11425" t="s">
        <v>14930</v>
      </c>
    </row>
    <row r="11426" spans="1:16" x14ac:dyDescent="0.25">
      <c r="A11426" t="s">
        <v>1</v>
      </c>
      <c r="B11426" t="s">
        <v>11942</v>
      </c>
      <c r="C11426" t="s">
        <v>49</v>
      </c>
      <c r="D11426" t="s">
        <v>3973</v>
      </c>
      <c r="E11426" t="s">
        <v>20</v>
      </c>
      <c r="F11426" t="b">
        <v>0</v>
      </c>
      <c r="G11426" t="s">
        <v>41</v>
      </c>
      <c r="H11426" s="4">
        <v>45813.584027777782</v>
      </c>
      <c r="I11426" t="b">
        <v>0</v>
      </c>
      <c r="J11426" t="b">
        <v>1</v>
      </c>
      <c r="K11426" t="s">
        <v>24</v>
      </c>
      <c r="L11426" t="s">
        <v>22</v>
      </c>
      <c r="M11426">
        <v>171500</v>
      </c>
      <c r="O11426" t="s">
        <v>1883</v>
      </c>
      <c r="P11426" t="s">
        <v>11943</v>
      </c>
    </row>
    <row r="11427" spans="1:16" x14ac:dyDescent="0.25">
      <c r="A11427" t="s">
        <v>25</v>
      </c>
      <c r="B11427" t="s">
        <v>14931</v>
      </c>
      <c r="C11427" t="s">
        <v>14932</v>
      </c>
      <c r="D11427" t="s">
        <v>3828</v>
      </c>
      <c r="E11427" t="s">
        <v>20</v>
      </c>
      <c r="F11427" t="b">
        <v>0</v>
      </c>
      <c r="G11427" t="s">
        <v>30</v>
      </c>
      <c r="H11427" s="4">
        <v>45813.584340277783</v>
      </c>
      <c r="I11427" t="b">
        <v>0</v>
      </c>
      <c r="J11427" t="b">
        <v>1</v>
      </c>
      <c r="K11427" t="s">
        <v>24</v>
      </c>
      <c r="L11427" t="s">
        <v>22</v>
      </c>
      <c r="M11427">
        <v>82000</v>
      </c>
      <c r="O11427" t="s">
        <v>14933</v>
      </c>
      <c r="P11427" t="s">
        <v>14934</v>
      </c>
    </row>
    <row r="11428" spans="1:16" x14ac:dyDescent="0.25">
      <c r="A11428" t="s">
        <v>89</v>
      </c>
      <c r="B11428" t="s">
        <v>14935</v>
      </c>
      <c r="C11428" t="s">
        <v>39</v>
      </c>
      <c r="D11428" t="s">
        <v>2208</v>
      </c>
      <c r="E11428" t="s">
        <v>20</v>
      </c>
      <c r="F11428" t="b">
        <v>1</v>
      </c>
      <c r="G11428" t="s">
        <v>27</v>
      </c>
      <c r="H11428" s="4">
        <v>45813.585509259261</v>
      </c>
      <c r="I11428" t="b">
        <v>1</v>
      </c>
      <c r="J11428" t="b">
        <v>1</v>
      </c>
      <c r="K11428" t="s">
        <v>24</v>
      </c>
      <c r="L11428" t="s">
        <v>22</v>
      </c>
      <c r="M11428">
        <v>184000</v>
      </c>
      <c r="O11428" t="s">
        <v>14936</v>
      </c>
    </row>
    <row r="11429" spans="1:16" x14ac:dyDescent="0.25">
      <c r="A11429" t="s">
        <v>2</v>
      </c>
      <c r="B11429" t="s">
        <v>129</v>
      </c>
      <c r="C11429" t="s">
        <v>143</v>
      </c>
      <c r="D11429" t="s">
        <v>483</v>
      </c>
      <c r="E11429" t="s">
        <v>51</v>
      </c>
      <c r="F11429" t="b">
        <v>0</v>
      </c>
      <c r="G11429" t="s">
        <v>27</v>
      </c>
      <c r="H11429" s="4">
        <v>45813.585520833331</v>
      </c>
      <c r="I11429" t="b">
        <v>0</v>
      </c>
      <c r="J11429" t="b">
        <v>1</v>
      </c>
      <c r="K11429" t="s">
        <v>24</v>
      </c>
      <c r="L11429" t="s">
        <v>36</v>
      </c>
      <c r="N11429">
        <v>63.5</v>
      </c>
      <c r="O11429" t="s">
        <v>5372</v>
      </c>
      <c r="P11429" t="s">
        <v>14937</v>
      </c>
    </row>
    <row r="11430" spans="1:16" x14ac:dyDescent="0.25">
      <c r="A11430" t="s">
        <v>2</v>
      </c>
      <c r="B11430" t="s">
        <v>14938</v>
      </c>
      <c r="C11430" t="s">
        <v>827</v>
      </c>
      <c r="D11430" t="s">
        <v>2208</v>
      </c>
      <c r="E11430" t="s">
        <v>20</v>
      </c>
      <c r="F11430" t="b">
        <v>0</v>
      </c>
      <c r="G11430" t="s">
        <v>27</v>
      </c>
      <c r="H11430" s="4">
        <v>45813.585578703707</v>
      </c>
      <c r="I11430" t="b">
        <v>1</v>
      </c>
      <c r="J11430" t="b">
        <v>1</v>
      </c>
      <c r="K11430" t="s">
        <v>24</v>
      </c>
      <c r="L11430" t="s">
        <v>22</v>
      </c>
      <c r="M11430">
        <v>219000</v>
      </c>
      <c r="O11430" t="s">
        <v>14936</v>
      </c>
    </row>
    <row r="11431" spans="1:16" x14ac:dyDescent="0.25">
      <c r="A11431" t="s">
        <v>2</v>
      </c>
      <c r="B11431" t="s">
        <v>14939</v>
      </c>
      <c r="C11431" t="s">
        <v>33</v>
      </c>
      <c r="D11431" t="s">
        <v>3973</v>
      </c>
      <c r="E11431" t="s">
        <v>20</v>
      </c>
      <c r="F11431" t="b">
        <v>0</v>
      </c>
      <c r="G11431" t="s">
        <v>27</v>
      </c>
      <c r="H11431" s="4">
        <v>45813.585856481477</v>
      </c>
      <c r="I11431" t="b">
        <v>0</v>
      </c>
      <c r="J11431" t="b">
        <v>1</v>
      </c>
      <c r="K11431" t="s">
        <v>24</v>
      </c>
      <c r="L11431" t="s">
        <v>22</v>
      </c>
      <c r="M11431">
        <v>157200</v>
      </c>
      <c r="O11431" t="s">
        <v>402</v>
      </c>
      <c r="P11431" t="s">
        <v>14940</v>
      </c>
    </row>
    <row r="11432" spans="1:16" x14ac:dyDescent="0.25">
      <c r="A11432" t="s">
        <v>2</v>
      </c>
      <c r="B11432" t="s">
        <v>392</v>
      </c>
      <c r="C11432" t="s">
        <v>82</v>
      </c>
      <c r="D11432" t="s">
        <v>131</v>
      </c>
      <c r="E11432" t="s">
        <v>20</v>
      </c>
      <c r="F11432" t="b">
        <v>0</v>
      </c>
      <c r="G11432" t="s">
        <v>41</v>
      </c>
      <c r="H11432" s="4">
        <v>45813.585960648154</v>
      </c>
      <c r="I11432" t="b">
        <v>1</v>
      </c>
      <c r="J11432" t="b">
        <v>0</v>
      </c>
      <c r="K11432" t="s">
        <v>24</v>
      </c>
      <c r="L11432" t="s">
        <v>22</v>
      </c>
      <c r="M11432">
        <v>127500</v>
      </c>
      <c r="O11432" t="s">
        <v>131</v>
      </c>
      <c r="P11432" t="s">
        <v>2299</v>
      </c>
    </row>
    <row r="11433" spans="1:16" x14ac:dyDescent="0.25">
      <c r="A11433" t="s">
        <v>40</v>
      </c>
      <c r="B11433" t="s">
        <v>10998</v>
      </c>
      <c r="C11433" t="s">
        <v>82</v>
      </c>
      <c r="D11433" t="s">
        <v>3973</v>
      </c>
      <c r="E11433" t="s">
        <v>20</v>
      </c>
      <c r="F11433" t="b">
        <v>0</v>
      </c>
      <c r="G11433" t="s">
        <v>41</v>
      </c>
      <c r="H11433" s="4">
        <v>45813.586388888893</v>
      </c>
      <c r="I11433" t="b">
        <v>0</v>
      </c>
      <c r="J11433" t="b">
        <v>1</v>
      </c>
      <c r="K11433" t="s">
        <v>24</v>
      </c>
      <c r="L11433" t="s">
        <v>22</v>
      </c>
      <c r="M11433">
        <v>180000</v>
      </c>
      <c r="O11433" t="s">
        <v>202</v>
      </c>
      <c r="P11433" t="s">
        <v>10999</v>
      </c>
    </row>
    <row r="11434" spans="1:16" x14ac:dyDescent="0.25">
      <c r="A11434" t="s">
        <v>0</v>
      </c>
      <c r="B11434" t="s">
        <v>14941</v>
      </c>
      <c r="C11434" t="s">
        <v>1331</v>
      </c>
      <c r="D11434" t="s">
        <v>2208</v>
      </c>
      <c r="E11434" t="s">
        <v>20</v>
      </c>
      <c r="F11434" t="b">
        <v>0</v>
      </c>
      <c r="G11434" t="s">
        <v>27</v>
      </c>
      <c r="H11434" s="4">
        <v>45813.625173611108</v>
      </c>
      <c r="I11434" t="b">
        <v>0</v>
      </c>
      <c r="J11434" t="b">
        <v>0</v>
      </c>
      <c r="K11434" t="s">
        <v>24</v>
      </c>
      <c r="L11434" t="s">
        <v>22</v>
      </c>
      <c r="M11434">
        <v>70000</v>
      </c>
      <c r="O11434" t="s">
        <v>14942</v>
      </c>
      <c r="P11434" t="s">
        <v>204</v>
      </c>
    </row>
    <row r="11435" spans="1:16" x14ac:dyDescent="0.25">
      <c r="A11435" t="s">
        <v>0</v>
      </c>
      <c r="B11435" t="s">
        <v>2666</v>
      </c>
      <c r="C11435" t="s">
        <v>2265</v>
      </c>
      <c r="D11435" t="s">
        <v>3828</v>
      </c>
      <c r="E11435" t="s">
        <v>51</v>
      </c>
      <c r="F11435" t="b">
        <v>0</v>
      </c>
      <c r="G11435" t="s">
        <v>41</v>
      </c>
      <c r="H11435" s="4">
        <v>45813.625428240739</v>
      </c>
      <c r="I11435" t="b">
        <v>1</v>
      </c>
      <c r="J11435" t="b">
        <v>1</v>
      </c>
      <c r="K11435" t="s">
        <v>24</v>
      </c>
      <c r="L11435" t="s">
        <v>36</v>
      </c>
      <c r="N11435">
        <v>29.39999961853027</v>
      </c>
      <c r="O11435" t="s">
        <v>289</v>
      </c>
      <c r="P11435" t="s">
        <v>14943</v>
      </c>
    </row>
    <row r="11436" spans="1:16" x14ac:dyDescent="0.25">
      <c r="A11436" t="s">
        <v>19</v>
      </c>
      <c r="B11436" t="s">
        <v>14944</v>
      </c>
      <c r="C11436" t="s">
        <v>372</v>
      </c>
      <c r="D11436" t="s">
        <v>3828</v>
      </c>
      <c r="E11436" t="s">
        <v>51</v>
      </c>
      <c r="F11436" t="b">
        <v>0</v>
      </c>
      <c r="G11436" t="s">
        <v>27</v>
      </c>
      <c r="H11436" s="4">
        <v>45813.626354166663</v>
      </c>
      <c r="I11436" t="b">
        <v>0</v>
      </c>
      <c r="J11436" t="b">
        <v>0</v>
      </c>
      <c r="K11436" t="s">
        <v>24</v>
      </c>
      <c r="L11436" t="s">
        <v>36</v>
      </c>
      <c r="N11436">
        <v>57.5</v>
      </c>
      <c r="O11436" t="s">
        <v>14197</v>
      </c>
      <c r="P11436" t="s">
        <v>193</v>
      </c>
    </row>
    <row r="11437" spans="1:16" x14ac:dyDescent="0.25">
      <c r="A11437" t="s">
        <v>1</v>
      </c>
      <c r="B11437" t="s">
        <v>14945</v>
      </c>
      <c r="C11437" t="s">
        <v>372</v>
      </c>
      <c r="D11437" t="s">
        <v>3828</v>
      </c>
      <c r="E11437" t="s">
        <v>20</v>
      </c>
      <c r="F11437" t="b">
        <v>0</v>
      </c>
      <c r="G11437" t="s">
        <v>27</v>
      </c>
      <c r="H11437" s="4">
        <v>45813.626354166663</v>
      </c>
      <c r="I11437" t="b">
        <v>0</v>
      </c>
      <c r="J11437" t="b">
        <v>1</v>
      </c>
      <c r="K11437" t="s">
        <v>24</v>
      </c>
      <c r="L11437" t="s">
        <v>36</v>
      </c>
      <c r="N11437">
        <v>72.5</v>
      </c>
      <c r="O11437" t="s">
        <v>14946</v>
      </c>
      <c r="P11437" t="s">
        <v>193</v>
      </c>
    </row>
    <row r="11438" spans="1:16" x14ac:dyDescent="0.25">
      <c r="A11438" t="s">
        <v>19</v>
      </c>
      <c r="B11438" t="s">
        <v>14947</v>
      </c>
      <c r="C11438" t="s">
        <v>108</v>
      </c>
      <c r="D11438" t="s">
        <v>4035</v>
      </c>
      <c r="E11438" t="s">
        <v>20</v>
      </c>
      <c r="F11438" t="b">
        <v>0</v>
      </c>
      <c r="G11438" t="s">
        <v>27</v>
      </c>
      <c r="H11438" s="4">
        <v>45813.626400462963</v>
      </c>
      <c r="I11438" t="b">
        <v>0</v>
      </c>
      <c r="J11438" t="b">
        <v>0</v>
      </c>
      <c r="K11438" t="s">
        <v>24</v>
      </c>
      <c r="L11438" t="s">
        <v>22</v>
      </c>
      <c r="M11438">
        <v>207900</v>
      </c>
      <c r="O11438" t="s">
        <v>14948</v>
      </c>
    </row>
    <row r="11439" spans="1:16" x14ac:dyDescent="0.25">
      <c r="A11439" t="s">
        <v>28</v>
      </c>
      <c r="B11439" t="s">
        <v>14949</v>
      </c>
      <c r="C11439" t="s">
        <v>213</v>
      </c>
      <c r="D11439" t="s">
        <v>4178</v>
      </c>
      <c r="E11439" t="s">
        <v>20</v>
      </c>
      <c r="F11439" t="b">
        <v>0</v>
      </c>
      <c r="G11439" t="s">
        <v>41</v>
      </c>
      <c r="H11439" s="4">
        <v>45813.626701388886</v>
      </c>
      <c r="I11439" t="b">
        <v>0</v>
      </c>
      <c r="J11439" t="b">
        <v>0</v>
      </c>
      <c r="K11439" t="s">
        <v>24</v>
      </c>
      <c r="L11439" t="s">
        <v>22</v>
      </c>
      <c r="M11439">
        <v>78000</v>
      </c>
      <c r="O11439" t="s">
        <v>3124</v>
      </c>
    </row>
    <row r="11440" spans="1:16" x14ac:dyDescent="0.25">
      <c r="A11440" t="s">
        <v>2</v>
      </c>
      <c r="B11440" t="s">
        <v>14950</v>
      </c>
      <c r="C11440" t="s">
        <v>39</v>
      </c>
      <c r="D11440" t="s">
        <v>3828</v>
      </c>
      <c r="E11440" t="s">
        <v>219</v>
      </c>
      <c r="F11440" t="b">
        <v>1</v>
      </c>
      <c r="G11440" t="s">
        <v>27</v>
      </c>
      <c r="H11440" s="4">
        <v>45813.627129629633</v>
      </c>
      <c r="I11440" t="b">
        <v>1</v>
      </c>
      <c r="J11440" t="b">
        <v>1</v>
      </c>
      <c r="K11440" t="s">
        <v>24</v>
      </c>
      <c r="L11440" t="s">
        <v>22</v>
      </c>
      <c r="M11440">
        <v>111000</v>
      </c>
      <c r="O11440" t="s">
        <v>14951</v>
      </c>
      <c r="P11440" t="s">
        <v>14952</v>
      </c>
    </row>
    <row r="11441" spans="1:16" x14ac:dyDescent="0.25">
      <c r="A11441" t="s">
        <v>2</v>
      </c>
      <c r="B11441" t="s">
        <v>14953</v>
      </c>
      <c r="C11441" t="s">
        <v>151</v>
      </c>
      <c r="D11441" t="s">
        <v>3973</v>
      </c>
      <c r="E11441" t="s">
        <v>20</v>
      </c>
      <c r="F11441" t="b">
        <v>0</v>
      </c>
      <c r="G11441" t="s">
        <v>27</v>
      </c>
      <c r="H11441" s="4">
        <v>45813.627326388887</v>
      </c>
      <c r="I11441" t="b">
        <v>1</v>
      </c>
      <c r="J11441" t="b">
        <v>1</v>
      </c>
      <c r="K11441" t="s">
        <v>24</v>
      </c>
      <c r="L11441" t="s">
        <v>22</v>
      </c>
      <c r="M11441">
        <v>155000</v>
      </c>
      <c r="O11441" t="s">
        <v>778</v>
      </c>
      <c r="P11441" t="s">
        <v>14954</v>
      </c>
    </row>
    <row r="11442" spans="1:16" x14ac:dyDescent="0.25">
      <c r="A11442" t="s">
        <v>28</v>
      </c>
      <c r="B11442" t="s">
        <v>1830</v>
      </c>
      <c r="C11442" t="s">
        <v>180</v>
      </c>
      <c r="D11442" t="s">
        <v>3973</v>
      </c>
      <c r="E11442" t="s">
        <v>20</v>
      </c>
      <c r="F11442" t="b">
        <v>0</v>
      </c>
      <c r="G11442" t="s">
        <v>27</v>
      </c>
      <c r="H11442" s="4">
        <v>45813.627523148149</v>
      </c>
      <c r="I11442" t="b">
        <v>0</v>
      </c>
      <c r="J11442" t="b">
        <v>1</v>
      </c>
      <c r="K11442" t="s">
        <v>24</v>
      </c>
      <c r="L11442" t="s">
        <v>22</v>
      </c>
      <c r="M11442">
        <v>132500</v>
      </c>
      <c r="O11442" t="s">
        <v>7721</v>
      </c>
      <c r="P11442" t="s">
        <v>14955</v>
      </c>
    </row>
    <row r="11443" spans="1:16" x14ac:dyDescent="0.25">
      <c r="A11443" t="s">
        <v>28</v>
      </c>
      <c r="B11443" t="s">
        <v>14956</v>
      </c>
      <c r="C11443" t="s">
        <v>1268</v>
      </c>
      <c r="D11443" t="s">
        <v>4035</v>
      </c>
      <c r="E11443" t="s">
        <v>20</v>
      </c>
      <c r="F11443" t="b">
        <v>0</v>
      </c>
      <c r="G11443" t="s">
        <v>1268</v>
      </c>
      <c r="H11443" s="4">
        <v>45813.651458333326</v>
      </c>
      <c r="I11443" t="b">
        <v>0</v>
      </c>
      <c r="J11443" t="b">
        <v>0</v>
      </c>
      <c r="K11443" t="s">
        <v>1268</v>
      </c>
      <c r="L11443" t="s">
        <v>22</v>
      </c>
      <c r="M11443">
        <v>96100</v>
      </c>
      <c r="O11443" t="s">
        <v>11450</v>
      </c>
      <c r="P11443" t="s">
        <v>14957</v>
      </c>
    </row>
    <row r="11444" spans="1:16" x14ac:dyDescent="0.25">
      <c r="A11444" t="s">
        <v>0</v>
      </c>
      <c r="B11444" t="s">
        <v>218</v>
      </c>
      <c r="C11444" t="s">
        <v>1270</v>
      </c>
      <c r="D11444" t="s">
        <v>3828</v>
      </c>
      <c r="E11444" t="s">
        <v>51</v>
      </c>
      <c r="F11444" t="b">
        <v>0</v>
      </c>
      <c r="G11444" t="s">
        <v>23</v>
      </c>
      <c r="H11444" s="4">
        <v>45813.659942129627</v>
      </c>
      <c r="I11444" t="b">
        <v>0</v>
      </c>
      <c r="J11444" t="b">
        <v>1</v>
      </c>
      <c r="K11444" t="s">
        <v>24</v>
      </c>
      <c r="L11444" t="s">
        <v>36</v>
      </c>
      <c r="N11444">
        <v>23</v>
      </c>
      <c r="O11444" t="s">
        <v>14958</v>
      </c>
      <c r="P11444" t="s">
        <v>2082</v>
      </c>
    </row>
    <row r="11445" spans="1:16" x14ac:dyDescent="0.25">
      <c r="A11445" t="s">
        <v>0</v>
      </c>
      <c r="B11445" t="s">
        <v>14959</v>
      </c>
      <c r="C11445" t="s">
        <v>1270</v>
      </c>
      <c r="D11445" t="s">
        <v>3828</v>
      </c>
      <c r="E11445" t="s">
        <v>51</v>
      </c>
      <c r="F11445" t="b">
        <v>0</v>
      </c>
      <c r="G11445" t="s">
        <v>23</v>
      </c>
      <c r="H11445" s="4">
        <v>45813.65996527778</v>
      </c>
      <c r="I11445" t="b">
        <v>0</v>
      </c>
      <c r="J11445" t="b">
        <v>1</v>
      </c>
      <c r="K11445" t="s">
        <v>24</v>
      </c>
      <c r="L11445" t="s">
        <v>36</v>
      </c>
      <c r="N11445">
        <v>25</v>
      </c>
      <c r="O11445" t="s">
        <v>14960</v>
      </c>
      <c r="P11445" t="s">
        <v>2082</v>
      </c>
    </row>
    <row r="11446" spans="1:16" x14ac:dyDescent="0.25">
      <c r="A11446" t="s">
        <v>0</v>
      </c>
      <c r="B11446" t="s">
        <v>14961</v>
      </c>
      <c r="C11446" t="s">
        <v>14962</v>
      </c>
      <c r="D11446" t="s">
        <v>3828</v>
      </c>
      <c r="E11446" t="s">
        <v>20</v>
      </c>
      <c r="F11446" t="b">
        <v>0</v>
      </c>
      <c r="G11446" t="s">
        <v>23</v>
      </c>
      <c r="H11446" s="4">
        <v>45813.659988425927</v>
      </c>
      <c r="I11446" t="b">
        <v>0</v>
      </c>
      <c r="J11446" t="b">
        <v>0</v>
      </c>
      <c r="K11446" t="s">
        <v>24</v>
      </c>
      <c r="L11446" t="s">
        <v>36</v>
      </c>
      <c r="N11446">
        <v>26</v>
      </c>
      <c r="O11446" t="s">
        <v>2346</v>
      </c>
      <c r="P11446" t="s">
        <v>2082</v>
      </c>
    </row>
    <row r="11447" spans="1:16" x14ac:dyDescent="0.25">
      <c r="A11447" t="s">
        <v>0</v>
      </c>
      <c r="B11447" t="s">
        <v>14963</v>
      </c>
      <c r="C11447" t="s">
        <v>1157</v>
      </c>
      <c r="D11447" t="s">
        <v>3600</v>
      </c>
      <c r="E11447" t="s">
        <v>51</v>
      </c>
      <c r="F11447" t="b">
        <v>0</v>
      </c>
      <c r="G11447" t="s">
        <v>27</v>
      </c>
      <c r="H11447" s="4">
        <v>45813.708506944437</v>
      </c>
      <c r="I11447" t="b">
        <v>0</v>
      </c>
      <c r="J11447" t="b">
        <v>0</v>
      </c>
      <c r="K11447" t="s">
        <v>24</v>
      </c>
      <c r="L11447" t="s">
        <v>36</v>
      </c>
      <c r="N11447">
        <v>65</v>
      </c>
      <c r="O11447" t="s">
        <v>2592</v>
      </c>
      <c r="P11447" t="s">
        <v>14964</v>
      </c>
    </row>
    <row r="11448" spans="1:16" x14ac:dyDescent="0.25">
      <c r="A11448" t="s">
        <v>25</v>
      </c>
      <c r="B11448" t="s">
        <v>25</v>
      </c>
      <c r="C11448" t="s">
        <v>1157</v>
      </c>
      <c r="D11448" t="s">
        <v>3828</v>
      </c>
      <c r="E11448" t="s">
        <v>51</v>
      </c>
      <c r="F11448" t="b">
        <v>0</v>
      </c>
      <c r="G11448" t="s">
        <v>27</v>
      </c>
      <c r="H11448" s="4">
        <v>45813.70853009259</v>
      </c>
      <c r="I11448" t="b">
        <v>0</v>
      </c>
      <c r="J11448" t="b">
        <v>0</v>
      </c>
      <c r="K11448" t="s">
        <v>24</v>
      </c>
      <c r="L11448" t="s">
        <v>36</v>
      </c>
      <c r="N11448">
        <v>57</v>
      </c>
      <c r="O11448" t="s">
        <v>14965</v>
      </c>
      <c r="P11448" t="s">
        <v>14964</v>
      </c>
    </row>
    <row r="11449" spans="1:16" x14ac:dyDescent="0.25">
      <c r="A11449" t="s">
        <v>0</v>
      </c>
      <c r="B11449" t="s">
        <v>14966</v>
      </c>
      <c r="C11449" t="s">
        <v>39</v>
      </c>
      <c r="D11449" t="s">
        <v>3957</v>
      </c>
      <c r="E11449" t="s">
        <v>105</v>
      </c>
      <c r="F11449" t="b">
        <v>1</v>
      </c>
      <c r="G11449" t="s">
        <v>41</v>
      </c>
      <c r="H11449" s="4">
        <v>45813.709155092591</v>
      </c>
      <c r="I11449" t="b">
        <v>1</v>
      </c>
      <c r="J11449" t="b">
        <v>0</v>
      </c>
      <c r="K11449" t="s">
        <v>24</v>
      </c>
      <c r="L11449" t="s">
        <v>36</v>
      </c>
      <c r="N11449">
        <v>17.54999923706055</v>
      </c>
      <c r="O11449" t="s">
        <v>14967</v>
      </c>
    </row>
    <row r="11450" spans="1:16" x14ac:dyDescent="0.25">
      <c r="A11450" t="s">
        <v>139</v>
      </c>
      <c r="B11450" t="s">
        <v>14968</v>
      </c>
      <c r="C11450" t="s">
        <v>555</v>
      </c>
      <c r="D11450" t="s">
        <v>2208</v>
      </c>
      <c r="E11450" t="s">
        <v>51</v>
      </c>
      <c r="F11450" t="b">
        <v>0</v>
      </c>
      <c r="G11450" t="s">
        <v>30</v>
      </c>
      <c r="H11450" s="4">
        <v>45813.709363425929</v>
      </c>
      <c r="I11450" t="b">
        <v>0</v>
      </c>
      <c r="J11450" t="b">
        <v>0</v>
      </c>
      <c r="K11450" t="s">
        <v>24</v>
      </c>
      <c r="L11450" t="s">
        <v>36</v>
      </c>
      <c r="N11450">
        <v>24</v>
      </c>
      <c r="O11450" t="s">
        <v>2220</v>
      </c>
      <c r="P11450" t="s">
        <v>430</v>
      </c>
    </row>
    <row r="11451" spans="1:16" x14ac:dyDescent="0.25">
      <c r="A11451" t="s">
        <v>1</v>
      </c>
      <c r="B11451" t="s">
        <v>2620</v>
      </c>
      <c r="C11451" t="s">
        <v>1474</v>
      </c>
      <c r="D11451" t="s">
        <v>3973</v>
      </c>
      <c r="E11451" t="s">
        <v>20</v>
      </c>
      <c r="F11451" t="b">
        <v>0</v>
      </c>
      <c r="G11451" t="s">
        <v>27</v>
      </c>
      <c r="H11451" s="4">
        <v>45813.710462962961</v>
      </c>
      <c r="I11451" t="b">
        <v>1</v>
      </c>
      <c r="J11451" t="b">
        <v>1</v>
      </c>
      <c r="K11451" t="s">
        <v>24</v>
      </c>
      <c r="L11451" t="s">
        <v>22</v>
      </c>
      <c r="M11451">
        <v>157500</v>
      </c>
      <c r="O11451" t="s">
        <v>2313</v>
      </c>
      <c r="P11451" t="s">
        <v>14969</v>
      </c>
    </row>
    <row r="11452" spans="1:16" x14ac:dyDescent="0.25">
      <c r="A11452" t="s">
        <v>2</v>
      </c>
      <c r="B11452" t="s">
        <v>14970</v>
      </c>
      <c r="C11452" t="s">
        <v>2740</v>
      </c>
      <c r="D11452" t="s">
        <v>4607</v>
      </c>
      <c r="E11452" t="s">
        <v>20</v>
      </c>
      <c r="F11452" t="b">
        <v>0</v>
      </c>
      <c r="G11452" t="s">
        <v>27</v>
      </c>
      <c r="H11452" s="4">
        <v>45813.710520833331</v>
      </c>
      <c r="I11452" t="b">
        <v>1</v>
      </c>
      <c r="J11452" t="b">
        <v>1</v>
      </c>
      <c r="K11452" t="s">
        <v>24</v>
      </c>
      <c r="L11452" t="s">
        <v>22</v>
      </c>
      <c r="M11452">
        <v>88725</v>
      </c>
      <c r="O11452" t="s">
        <v>3199</v>
      </c>
      <c r="P11452" t="s">
        <v>3539</v>
      </c>
    </row>
    <row r="11453" spans="1:16" x14ac:dyDescent="0.25">
      <c r="A11453" t="s">
        <v>2</v>
      </c>
      <c r="B11453" t="s">
        <v>14971</v>
      </c>
      <c r="C11453" t="s">
        <v>24</v>
      </c>
      <c r="D11453" t="s">
        <v>3973</v>
      </c>
      <c r="E11453" t="s">
        <v>20</v>
      </c>
      <c r="F11453" t="b">
        <v>0</v>
      </c>
      <c r="G11453" t="s">
        <v>41</v>
      </c>
      <c r="H11453" s="4">
        <v>45813.7109837963</v>
      </c>
      <c r="I11453" t="b">
        <v>0</v>
      </c>
      <c r="J11453" t="b">
        <v>0</v>
      </c>
      <c r="K11453" t="s">
        <v>24</v>
      </c>
      <c r="L11453" t="s">
        <v>36</v>
      </c>
      <c r="N11453">
        <v>65</v>
      </c>
      <c r="O11453" t="s">
        <v>5501</v>
      </c>
      <c r="P11453" t="s">
        <v>14972</v>
      </c>
    </row>
    <row r="11454" spans="1:16" x14ac:dyDescent="0.25">
      <c r="A11454" t="s">
        <v>89</v>
      </c>
      <c r="B11454" t="s">
        <v>14973</v>
      </c>
      <c r="C11454" t="s">
        <v>1047</v>
      </c>
      <c r="D11454" t="s">
        <v>4607</v>
      </c>
      <c r="E11454" t="s">
        <v>20</v>
      </c>
      <c r="F11454" t="b">
        <v>0</v>
      </c>
      <c r="G11454" t="s">
        <v>106</v>
      </c>
      <c r="H11454" s="4">
        <v>45813.716458333343</v>
      </c>
      <c r="I11454" t="b">
        <v>1</v>
      </c>
      <c r="J11454" t="b">
        <v>0</v>
      </c>
      <c r="K11454" t="s">
        <v>106</v>
      </c>
      <c r="L11454" t="s">
        <v>22</v>
      </c>
      <c r="M11454">
        <v>220000</v>
      </c>
      <c r="O11454" t="s">
        <v>1432</v>
      </c>
      <c r="P11454" t="s">
        <v>14974</v>
      </c>
    </row>
    <row r="11455" spans="1:16" x14ac:dyDescent="0.25">
      <c r="A11455" t="s">
        <v>25</v>
      </c>
      <c r="B11455" t="s">
        <v>25</v>
      </c>
      <c r="C11455" t="s">
        <v>332</v>
      </c>
      <c r="D11455" t="s">
        <v>3973</v>
      </c>
      <c r="E11455" t="s">
        <v>20</v>
      </c>
      <c r="F11455" t="b">
        <v>0</v>
      </c>
      <c r="G11455" t="s">
        <v>41</v>
      </c>
      <c r="H11455" s="4">
        <v>45813.750428240739</v>
      </c>
      <c r="I11455" t="b">
        <v>0</v>
      </c>
      <c r="J11455" t="b">
        <v>1</v>
      </c>
      <c r="K11455" t="s">
        <v>24</v>
      </c>
      <c r="L11455" t="s">
        <v>36</v>
      </c>
      <c r="N11455">
        <v>83</v>
      </c>
      <c r="O11455" t="s">
        <v>4344</v>
      </c>
      <c r="P11455" t="s">
        <v>14975</v>
      </c>
    </row>
    <row r="11456" spans="1:16" x14ac:dyDescent="0.25">
      <c r="A11456" t="s">
        <v>1</v>
      </c>
      <c r="B11456" t="s">
        <v>467</v>
      </c>
      <c r="C11456" t="s">
        <v>919</v>
      </c>
      <c r="D11456" t="s">
        <v>3973</v>
      </c>
      <c r="E11456" t="s">
        <v>20</v>
      </c>
      <c r="F11456" t="b">
        <v>0</v>
      </c>
      <c r="G11456" t="s">
        <v>35</v>
      </c>
      <c r="H11456" s="4">
        <v>45813.750937500001</v>
      </c>
      <c r="I11456" t="b">
        <v>0</v>
      </c>
      <c r="J11456" t="b">
        <v>0</v>
      </c>
      <c r="K11456" t="s">
        <v>24</v>
      </c>
      <c r="L11456" t="s">
        <v>22</v>
      </c>
      <c r="M11456">
        <v>122500</v>
      </c>
      <c r="O11456" t="s">
        <v>156</v>
      </c>
      <c r="P11456" t="s">
        <v>14976</v>
      </c>
    </row>
    <row r="11457" spans="1:16" x14ac:dyDescent="0.25">
      <c r="A11457" t="s">
        <v>2</v>
      </c>
      <c r="B11457" t="s">
        <v>894</v>
      </c>
      <c r="C11457" t="s">
        <v>142</v>
      </c>
      <c r="D11457" t="s">
        <v>3973</v>
      </c>
      <c r="E11457" t="s">
        <v>20</v>
      </c>
      <c r="F11457" t="b">
        <v>0</v>
      </c>
      <c r="G11457" t="s">
        <v>27</v>
      </c>
      <c r="H11457" s="4">
        <v>45813.752187500002</v>
      </c>
      <c r="I11457" t="b">
        <v>1</v>
      </c>
      <c r="J11457" t="b">
        <v>1</v>
      </c>
      <c r="K11457" t="s">
        <v>24</v>
      </c>
      <c r="L11457" t="s">
        <v>36</v>
      </c>
      <c r="N11457">
        <v>68.5</v>
      </c>
      <c r="O11457" t="s">
        <v>4344</v>
      </c>
      <c r="P11457" t="s">
        <v>14977</v>
      </c>
    </row>
    <row r="11458" spans="1:16" x14ac:dyDescent="0.25">
      <c r="A11458" t="s">
        <v>2</v>
      </c>
      <c r="B11458" t="s">
        <v>14978</v>
      </c>
      <c r="C11458" t="s">
        <v>39</v>
      </c>
      <c r="D11458" t="s">
        <v>3973</v>
      </c>
      <c r="E11458" t="s">
        <v>20</v>
      </c>
      <c r="F11458" t="b">
        <v>1</v>
      </c>
      <c r="G11458" t="s">
        <v>27</v>
      </c>
      <c r="H11458" s="4">
        <v>45813.752291666657</v>
      </c>
      <c r="I11458" t="b">
        <v>1</v>
      </c>
      <c r="J11458" t="b">
        <v>0</v>
      </c>
      <c r="K11458" t="s">
        <v>24</v>
      </c>
      <c r="L11458" t="s">
        <v>22</v>
      </c>
      <c r="M11458">
        <v>90000</v>
      </c>
      <c r="O11458" t="s">
        <v>14979</v>
      </c>
      <c r="P11458" t="s">
        <v>14980</v>
      </c>
    </row>
    <row r="11459" spans="1:16" x14ac:dyDescent="0.25">
      <c r="A11459" t="s">
        <v>0</v>
      </c>
      <c r="B11459" t="s">
        <v>14981</v>
      </c>
      <c r="C11459" t="s">
        <v>670</v>
      </c>
      <c r="D11459" t="s">
        <v>3973</v>
      </c>
      <c r="E11459" t="s">
        <v>20</v>
      </c>
      <c r="F11459" t="b">
        <v>0</v>
      </c>
      <c r="G11459" t="s">
        <v>27</v>
      </c>
      <c r="H11459" s="4">
        <v>45813.752418981479</v>
      </c>
      <c r="I11459" t="b">
        <v>0</v>
      </c>
      <c r="J11459" t="b">
        <v>1</v>
      </c>
      <c r="K11459" t="s">
        <v>24</v>
      </c>
      <c r="L11459" t="s">
        <v>22</v>
      </c>
      <c r="M11459">
        <v>120500</v>
      </c>
      <c r="O11459" t="s">
        <v>1162</v>
      </c>
      <c r="P11459" t="s">
        <v>883</v>
      </c>
    </row>
    <row r="11460" spans="1:16" x14ac:dyDescent="0.25">
      <c r="A11460" t="s">
        <v>40</v>
      </c>
      <c r="B11460" t="s">
        <v>1786</v>
      </c>
      <c r="C11460" t="s">
        <v>624</v>
      </c>
      <c r="D11460" t="s">
        <v>3973</v>
      </c>
      <c r="E11460" t="s">
        <v>20</v>
      </c>
      <c r="F11460" t="b">
        <v>0</v>
      </c>
      <c r="G11460" t="s">
        <v>27</v>
      </c>
      <c r="H11460" s="4">
        <v>45813.752442129633</v>
      </c>
      <c r="I11460" t="b">
        <v>0</v>
      </c>
      <c r="J11460" t="b">
        <v>1</v>
      </c>
      <c r="K11460" t="s">
        <v>24</v>
      </c>
      <c r="L11460" t="s">
        <v>22</v>
      </c>
      <c r="M11460">
        <v>221500</v>
      </c>
      <c r="O11460" t="s">
        <v>65</v>
      </c>
      <c r="P11460" t="s">
        <v>2802</v>
      </c>
    </row>
    <row r="11461" spans="1:16" x14ac:dyDescent="0.25">
      <c r="A11461" t="s">
        <v>2</v>
      </c>
      <c r="B11461" t="s">
        <v>14599</v>
      </c>
      <c r="C11461" t="s">
        <v>2701</v>
      </c>
      <c r="D11461" t="s">
        <v>3973</v>
      </c>
      <c r="E11461" t="s">
        <v>20</v>
      </c>
      <c r="F11461" t="b">
        <v>0</v>
      </c>
      <c r="G11461" t="s">
        <v>41</v>
      </c>
      <c r="H11461" s="4">
        <v>45813.752824074072</v>
      </c>
      <c r="I11461" t="b">
        <v>0</v>
      </c>
      <c r="J11461" t="b">
        <v>0</v>
      </c>
      <c r="K11461" t="s">
        <v>24</v>
      </c>
      <c r="L11461" t="s">
        <v>22</v>
      </c>
      <c r="M11461">
        <v>106000</v>
      </c>
      <c r="O11461" t="s">
        <v>4344</v>
      </c>
      <c r="P11461" t="s">
        <v>14982</v>
      </c>
    </row>
    <row r="11462" spans="1:16" x14ac:dyDescent="0.25">
      <c r="A11462" t="s">
        <v>19</v>
      </c>
      <c r="B11462" t="s">
        <v>14983</v>
      </c>
      <c r="C11462" t="s">
        <v>192</v>
      </c>
      <c r="D11462" t="s">
        <v>2208</v>
      </c>
      <c r="E11462" t="s">
        <v>20</v>
      </c>
      <c r="F11462" t="b">
        <v>0</v>
      </c>
      <c r="G11462" t="s">
        <v>23</v>
      </c>
      <c r="H11462" s="4">
        <v>45813.784930555557</v>
      </c>
      <c r="I11462" t="b">
        <v>0</v>
      </c>
      <c r="J11462" t="b">
        <v>0</v>
      </c>
      <c r="K11462" t="s">
        <v>24</v>
      </c>
      <c r="L11462" t="s">
        <v>36</v>
      </c>
      <c r="N11462">
        <v>57.5</v>
      </c>
      <c r="O11462" t="s">
        <v>944</v>
      </c>
      <c r="P11462" t="s">
        <v>3304</v>
      </c>
    </row>
    <row r="11463" spans="1:16" x14ac:dyDescent="0.25">
      <c r="A11463" t="s">
        <v>0</v>
      </c>
      <c r="B11463" t="s">
        <v>3279</v>
      </c>
      <c r="C11463" t="s">
        <v>180</v>
      </c>
      <c r="D11463" t="s">
        <v>3973</v>
      </c>
      <c r="E11463" t="s">
        <v>20</v>
      </c>
      <c r="F11463" t="b">
        <v>0</v>
      </c>
      <c r="G11463" t="s">
        <v>41</v>
      </c>
      <c r="H11463" s="4">
        <v>45813.792094907411</v>
      </c>
      <c r="I11463" t="b">
        <v>0</v>
      </c>
      <c r="J11463" t="b">
        <v>1</v>
      </c>
      <c r="K11463" t="s">
        <v>24</v>
      </c>
      <c r="L11463" t="s">
        <v>22</v>
      </c>
      <c r="M11463">
        <v>72500</v>
      </c>
      <c r="O11463" t="s">
        <v>14984</v>
      </c>
      <c r="P11463" t="s">
        <v>14985</v>
      </c>
    </row>
    <row r="11464" spans="1:16" x14ac:dyDescent="0.25">
      <c r="A11464" t="s">
        <v>2</v>
      </c>
      <c r="B11464" t="s">
        <v>2</v>
      </c>
      <c r="C11464" t="s">
        <v>3081</v>
      </c>
      <c r="D11464" t="s">
        <v>3973</v>
      </c>
      <c r="E11464" t="s">
        <v>20</v>
      </c>
      <c r="F11464" t="b">
        <v>0</v>
      </c>
      <c r="G11464" t="s">
        <v>41</v>
      </c>
      <c r="H11464" s="4">
        <v>45813.792407407411</v>
      </c>
      <c r="I11464" t="b">
        <v>0</v>
      </c>
      <c r="J11464" t="b">
        <v>1</v>
      </c>
      <c r="K11464" t="s">
        <v>24</v>
      </c>
      <c r="L11464" t="s">
        <v>22</v>
      </c>
      <c r="M11464">
        <v>175000</v>
      </c>
      <c r="O11464" t="s">
        <v>14986</v>
      </c>
      <c r="P11464" t="s">
        <v>14987</v>
      </c>
    </row>
    <row r="11465" spans="1:16" x14ac:dyDescent="0.25">
      <c r="A11465" t="s">
        <v>1</v>
      </c>
      <c r="B11465" t="s">
        <v>663</v>
      </c>
      <c r="C11465" t="s">
        <v>613</v>
      </c>
      <c r="D11465" t="s">
        <v>3828</v>
      </c>
      <c r="E11465" t="s">
        <v>20</v>
      </c>
      <c r="F11465" t="b">
        <v>0</v>
      </c>
      <c r="G11465" t="s">
        <v>41</v>
      </c>
      <c r="H11465" s="4">
        <v>45813.793252314812</v>
      </c>
      <c r="I11465" t="b">
        <v>0</v>
      </c>
      <c r="J11465" t="b">
        <v>1</v>
      </c>
      <c r="K11465" t="s">
        <v>24</v>
      </c>
      <c r="L11465" t="s">
        <v>22</v>
      </c>
      <c r="M11465">
        <v>101500</v>
      </c>
      <c r="O11465" t="s">
        <v>14988</v>
      </c>
      <c r="P11465" t="s">
        <v>14989</v>
      </c>
    </row>
    <row r="11466" spans="1:16" x14ac:dyDescent="0.25">
      <c r="A11466" t="s">
        <v>2</v>
      </c>
      <c r="B11466" t="s">
        <v>14990</v>
      </c>
      <c r="C11466" t="s">
        <v>114</v>
      </c>
      <c r="D11466" t="s">
        <v>3973</v>
      </c>
      <c r="E11466" t="s">
        <v>20</v>
      </c>
      <c r="F11466" t="b">
        <v>0</v>
      </c>
      <c r="G11466" t="s">
        <v>27</v>
      </c>
      <c r="H11466" s="4">
        <v>45813.793854166674</v>
      </c>
      <c r="I11466" t="b">
        <v>0</v>
      </c>
      <c r="J11466" t="b">
        <v>1</v>
      </c>
      <c r="K11466" t="s">
        <v>24</v>
      </c>
      <c r="L11466" t="s">
        <v>22</v>
      </c>
      <c r="M11466">
        <v>97500</v>
      </c>
      <c r="O11466" t="s">
        <v>14991</v>
      </c>
      <c r="P11466" t="s">
        <v>14992</v>
      </c>
    </row>
    <row r="11467" spans="1:16" x14ac:dyDescent="0.25">
      <c r="A11467" t="s">
        <v>2</v>
      </c>
      <c r="B11467" t="s">
        <v>14993</v>
      </c>
      <c r="C11467" t="s">
        <v>167</v>
      </c>
      <c r="D11467" t="s">
        <v>3600</v>
      </c>
      <c r="E11467" t="s">
        <v>51</v>
      </c>
      <c r="F11467" t="b">
        <v>0</v>
      </c>
      <c r="G11467" t="s">
        <v>27</v>
      </c>
      <c r="H11467" s="4">
        <v>45813.793854166674</v>
      </c>
      <c r="I11467" t="b">
        <v>1</v>
      </c>
      <c r="J11467" t="b">
        <v>0</v>
      </c>
      <c r="K11467" t="s">
        <v>24</v>
      </c>
      <c r="L11467" t="s">
        <v>36</v>
      </c>
      <c r="N11467">
        <v>52.5</v>
      </c>
      <c r="O11467" t="s">
        <v>2223</v>
      </c>
      <c r="P11467" t="s">
        <v>14994</v>
      </c>
    </row>
    <row r="11468" spans="1:16" x14ac:dyDescent="0.25">
      <c r="A11468" t="s">
        <v>89</v>
      </c>
      <c r="B11468" t="s">
        <v>14995</v>
      </c>
      <c r="C11468" t="s">
        <v>151</v>
      </c>
      <c r="D11468" t="s">
        <v>2208</v>
      </c>
      <c r="E11468" t="s">
        <v>20</v>
      </c>
      <c r="F11468" t="b">
        <v>0</v>
      </c>
      <c r="G11468" t="s">
        <v>27</v>
      </c>
      <c r="H11468" s="4">
        <v>45813.793854166674</v>
      </c>
      <c r="I11468" t="b">
        <v>1</v>
      </c>
      <c r="J11468" t="b">
        <v>1</v>
      </c>
      <c r="K11468" t="s">
        <v>24</v>
      </c>
      <c r="L11468" t="s">
        <v>22</v>
      </c>
      <c r="M11468">
        <v>197000</v>
      </c>
      <c r="O11468" t="s">
        <v>14936</v>
      </c>
      <c r="P11468" t="s">
        <v>14996</v>
      </c>
    </row>
    <row r="11469" spans="1:16" x14ac:dyDescent="0.25">
      <c r="A11469" t="s">
        <v>2</v>
      </c>
      <c r="B11469" t="s">
        <v>14007</v>
      </c>
      <c r="C11469" t="s">
        <v>39</v>
      </c>
      <c r="D11469" t="s">
        <v>3973</v>
      </c>
      <c r="E11469" t="s">
        <v>20</v>
      </c>
      <c r="F11469" t="b">
        <v>1</v>
      </c>
      <c r="G11469" t="s">
        <v>27</v>
      </c>
      <c r="H11469" s="4">
        <v>45813.794166666667</v>
      </c>
      <c r="I11469" t="b">
        <v>0</v>
      </c>
      <c r="J11469" t="b">
        <v>1</v>
      </c>
      <c r="K11469" t="s">
        <v>24</v>
      </c>
      <c r="L11469" t="s">
        <v>22</v>
      </c>
      <c r="M11469">
        <v>126000</v>
      </c>
      <c r="O11469" t="s">
        <v>14008</v>
      </c>
      <c r="P11469" t="s">
        <v>14009</v>
      </c>
    </row>
    <row r="11470" spans="1:16" x14ac:dyDescent="0.25">
      <c r="A11470" t="s">
        <v>0</v>
      </c>
      <c r="B11470" t="s">
        <v>14997</v>
      </c>
      <c r="C11470" t="s">
        <v>192</v>
      </c>
      <c r="D11470" t="s">
        <v>3957</v>
      </c>
      <c r="E11470" t="s">
        <v>20</v>
      </c>
      <c r="F11470" t="b">
        <v>0</v>
      </c>
      <c r="G11470" t="s">
        <v>23</v>
      </c>
      <c r="H11470" s="4">
        <v>45813.826724537037</v>
      </c>
      <c r="I11470" t="b">
        <v>0</v>
      </c>
      <c r="J11470" t="b">
        <v>1</v>
      </c>
      <c r="K11470" t="s">
        <v>24</v>
      </c>
      <c r="L11470" t="s">
        <v>36</v>
      </c>
      <c r="N11470">
        <v>50.380001068115227</v>
      </c>
      <c r="O11470" t="s">
        <v>14998</v>
      </c>
      <c r="P11470" t="s">
        <v>2671</v>
      </c>
    </row>
    <row r="11471" spans="1:16" x14ac:dyDescent="0.25">
      <c r="A11471" t="s">
        <v>2</v>
      </c>
      <c r="B11471" t="s">
        <v>14999</v>
      </c>
      <c r="C11471" t="s">
        <v>82</v>
      </c>
      <c r="D11471" t="s">
        <v>3957</v>
      </c>
      <c r="E11471" t="s">
        <v>20</v>
      </c>
      <c r="F11471" t="b">
        <v>0</v>
      </c>
      <c r="G11471" t="s">
        <v>23</v>
      </c>
      <c r="H11471" s="4">
        <v>45813.827094907407</v>
      </c>
      <c r="I11471" t="b">
        <v>0</v>
      </c>
      <c r="J11471" t="b">
        <v>1</v>
      </c>
      <c r="K11471" t="s">
        <v>24</v>
      </c>
      <c r="L11471" t="s">
        <v>36</v>
      </c>
      <c r="N11471">
        <v>54.420001983642578</v>
      </c>
      <c r="O11471" t="s">
        <v>2112</v>
      </c>
      <c r="P11471" t="s">
        <v>9007</v>
      </c>
    </row>
    <row r="11472" spans="1:16" x14ac:dyDescent="0.25">
      <c r="A11472" t="s">
        <v>0</v>
      </c>
      <c r="B11472" t="s">
        <v>15000</v>
      </c>
      <c r="C11472" t="s">
        <v>1164</v>
      </c>
      <c r="D11472" t="s">
        <v>3957</v>
      </c>
      <c r="E11472" t="s">
        <v>20</v>
      </c>
      <c r="F11472" t="b">
        <v>0</v>
      </c>
      <c r="G11472" t="s">
        <v>41</v>
      </c>
      <c r="H11472" s="4">
        <v>45813.834050925929</v>
      </c>
      <c r="I11472" t="b">
        <v>0</v>
      </c>
      <c r="J11472" t="b">
        <v>1</v>
      </c>
      <c r="K11472" t="s">
        <v>24</v>
      </c>
      <c r="L11472" t="s">
        <v>36</v>
      </c>
      <c r="N11472">
        <v>24.33499908447266</v>
      </c>
      <c r="O11472" t="s">
        <v>15001</v>
      </c>
      <c r="P11472" t="s">
        <v>204</v>
      </c>
    </row>
    <row r="11473" spans="1:16" x14ac:dyDescent="0.25">
      <c r="A11473" t="s">
        <v>0</v>
      </c>
      <c r="B11473" t="s">
        <v>15002</v>
      </c>
      <c r="C11473" t="s">
        <v>82</v>
      </c>
      <c r="D11473" t="s">
        <v>3973</v>
      </c>
      <c r="E11473" t="s">
        <v>51</v>
      </c>
      <c r="F11473" t="b">
        <v>0</v>
      </c>
      <c r="G11473" t="s">
        <v>27</v>
      </c>
      <c r="H11473" s="4">
        <v>45813.834733796299</v>
      </c>
      <c r="I11473" t="b">
        <v>0</v>
      </c>
      <c r="J11473" t="b">
        <v>0</v>
      </c>
      <c r="K11473" t="s">
        <v>24</v>
      </c>
      <c r="L11473" t="s">
        <v>36</v>
      </c>
      <c r="N11473">
        <v>65</v>
      </c>
      <c r="O11473" t="s">
        <v>9794</v>
      </c>
    </row>
    <row r="11474" spans="1:16" x14ac:dyDescent="0.25">
      <c r="A11474" t="s">
        <v>19</v>
      </c>
      <c r="B11474" t="s">
        <v>8838</v>
      </c>
      <c r="C11474" t="s">
        <v>1025</v>
      </c>
      <c r="D11474" t="s">
        <v>3957</v>
      </c>
      <c r="E11474" t="s">
        <v>20</v>
      </c>
      <c r="F11474" t="b">
        <v>0</v>
      </c>
      <c r="G11474" t="s">
        <v>27</v>
      </c>
      <c r="H11474" s="4">
        <v>45813.834756944438</v>
      </c>
      <c r="I11474" t="b">
        <v>0</v>
      </c>
      <c r="J11474" t="b">
        <v>0</v>
      </c>
      <c r="K11474" t="s">
        <v>24</v>
      </c>
      <c r="L11474" t="s">
        <v>36</v>
      </c>
      <c r="N11474">
        <v>49.895000457763672</v>
      </c>
      <c r="O11474" t="s">
        <v>1370</v>
      </c>
      <c r="P11474" t="s">
        <v>8839</v>
      </c>
    </row>
    <row r="11475" spans="1:16" x14ac:dyDescent="0.25">
      <c r="A11475" t="s">
        <v>2</v>
      </c>
      <c r="B11475" t="s">
        <v>15003</v>
      </c>
      <c r="C11475" t="s">
        <v>3329</v>
      </c>
      <c r="D11475" t="s">
        <v>3957</v>
      </c>
      <c r="E11475" t="s">
        <v>20</v>
      </c>
      <c r="F11475" t="b">
        <v>0</v>
      </c>
      <c r="G11475" t="s">
        <v>27</v>
      </c>
      <c r="H11475" s="4">
        <v>45813.835648148153</v>
      </c>
      <c r="I11475" t="b">
        <v>0</v>
      </c>
      <c r="J11475" t="b">
        <v>1</v>
      </c>
      <c r="K11475" t="s">
        <v>24</v>
      </c>
      <c r="L11475" t="s">
        <v>36</v>
      </c>
      <c r="N11475">
        <v>46.455001831054688</v>
      </c>
      <c r="O11475" t="s">
        <v>2513</v>
      </c>
      <c r="P11475" t="s">
        <v>14295</v>
      </c>
    </row>
    <row r="11476" spans="1:16" x14ac:dyDescent="0.25">
      <c r="A11476" t="s">
        <v>19</v>
      </c>
      <c r="B11476" t="s">
        <v>15004</v>
      </c>
      <c r="C11476" t="s">
        <v>39</v>
      </c>
      <c r="D11476" t="s">
        <v>3973</v>
      </c>
      <c r="E11476" t="s">
        <v>20</v>
      </c>
      <c r="F11476" t="b">
        <v>1</v>
      </c>
      <c r="G11476" t="s">
        <v>27</v>
      </c>
      <c r="H11476" s="4">
        <v>45813.835659722223</v>
      </c>
      <c r="I11476" t="b">
        <v>0</v>
      </c>
      <c r="J11476" t="b">
        <v>1</v>
      </c>
      <c r="K11476" t="s">
        <v>24</v>
      </c>
      <c r="L11476" t="s">
        <v>22</v>
      </c>
      <c r="M11476">
        <v>167500</v>
      </c>
      <c r="O11476" t="s">
        <v>444</v>
      </c>
      <c r="P11476" t="s">
        <v>15005</v>
      </c>
    </row>
    <row r="11477" spans="1:16" x14ac:dyDescent="0.25">
      <c r="A11477" t="s">
        <v>2</v>
      </c>
      <c r="B11477" t="s">
        <v>643</v>
      </c>
      <c r="C11477" t="s">
        <v>120</v>
      </c>
      <c r="D11477" t="s">
        <v>3973</v>
      </c>
      <c r="E11477" t="s">
        <v>20</v>
      </c>
      <c r="F11477" t="b">
        <v>0</v>
      </c>
      <c r="G11477" t="s">
        <v>27</v>
      </c>
      <c r="H11477" s="4">
        <v>45813.835682870369</v>
      </c>
      <c r="I11477" t="b">
        <v>0</v>
      </c>
      <c r="J11477" t="b">
        <v>1</v>
      </c>
      <c r="K11477" t="s">
        <v>24</v>
      </c>
      <c r="L11477" t="s">
        <v>22</v>
      </c>
      <c r="M11477">
        <v>135000</v>
      </c>
      <c r="O11477" t="s">
        <v>131</v>
      </c>
      <c r="P11477" t="s">
        <v>15006</v>
      </c>
    </row>
    <row r="11478" spans="1:16" x14ac:dyDescent="0.25">
      <c r="A11478" t="s">
        <v>40</v>
      </c>
      <c r="B11478" t="s">
        <v>2388</v>
      </c>
      <c r="C11478" t="s">
        <v>7893</v>
      </c>
      <c r="D11478" t="s">
        <v>3828</v>
      </c>
      <c r="E11478" t="s">
        <v>51</v>
      </c>
      <c r="F11478" t="b">
        <v>0</v>
      </c>
      <c r="G11478" t="s">
        <v>30</v>
      </c>
      <c r="H11478" s="4">
        <v>45813.837222222217</v>
      </c>
      <c r="I11478" t="b">
        <v>1</v>
      </c>
      <c r="J11478" t="b">
        <v>0</v>
      </c>
      <c r="K11478" t="s">
        <v>24</v>
      </c>
      <c r="L11478" t="s">
        <v>36</v>
      </c>
      <c r="N11478">
        <v>65.5</v>
      </c>
      <c r="O11478" t="s">
        <v>15007</v>
      </c>
      <c r="P11478" t="s">
        <v>14316</v>
      </c>
    </row>
    <row r="11479" spans="1:16" x14ac:dyDescent="0.25">
      <c r="A11479" t="s">
        <v>139</v>
      </c>
      <c r="B11479" t="s">
        <v>15008</v>
      </c>
      <c r="C11479" t="s">
        <v>39</v>
      </c>
      <c r="D11479" t="s">
        <v>7434</v>
      </c>
      <c r="E11479" t="s">
        <v>20</v>
      </c>
      <c r="F11479" t="b">
        <v>1</v>
      </c>
      <c r="G11479" t="s">
        <v>1792</v>
      </c>
      <c r="H11479" s="4">
        <v>45813.860844907409</v>
      </c>
      <c r="I11479" t="b">
        <v>1</v>
      </c>
      <c r="J11479" t="b">
        <v>0</v>
      </c>
      <c r="K11479" t="s">
        <v>1792</v>
      </c>
      <c r="L11479" t="s">
        <v>22</v>
      </c>
      <c r="M11479">
        <v>24000</v>
      </c>
      <c r="O11479" t="s">
        <v>5201</v>
      </c>
    </row>
    <row r="11480" spans="1:16" x14ac:dyDescent="0.25">
      <c r="A11480" t="s">
        <v>0</v>
      </c>
      <c r="B11480" t="s">
        <v>993</v>
      </c>
      <c r="C11480" t="s">
        <v>904</v>
      </c>
      <c r="D11480" t="s">
        <v>3828</v>
      </c>
      <c r="E11480" t="s">
        <v>51</v>
      </c>
      <c r="F11480" t="b">
        <v>0</v>
      </c>
      <c r="G11480" t="s">
        <v>27</v>
      </c>
      <c r="H11480" s="4">
        <v>45813.875127314823</v>
      </c>
      <c r="I11480" t="b">
        <v>0</v>
      </c>
      <c r="J11480" t="b">
        <v>0</v>
      </c>
      <c r="K11480" t="s">
        <v>24</v>
      </c>
      <c r="L11480" t="s">
        <v>36</v>
      </c>
      <c r="N11480">
        <v>25.5</v>
      </c>
      <c r="O11480" t="s">
        <v>15009</v>
      </c>
      <c r="P11480" t="s">
        <v>863</v>
      </c>
    </row>
    <row r="11481" spans="1:16" x14ac:dyDescent="0.25">
      <c r="A11481" t="s">
        <v>25</v>
      </c>
      <c r="B11481" t="s">
        <v>15010</v>
      </c>
      <c r="C11481" t="s">
        <v>39</v>
      </c>
      <c r="D11481" t="s">
        <v>2208</v>
      </c>
      <c r="E11481" t="s">
        <v>20</v>
      </c>
      <c r="F11481" t="b">
        <v>1</v>
      </c>
      <c r="G11481" t="s">
        <v>30</v>
      </c>
      <c r="H11481" s="4">
        <v>45813.87604166667</v>
      </c>
      <c r="I11481" t="b">
        <v>1</v>
      </c>
      <c r="J11481" t="b">
        <v>0</v>
      </c>
      <c r="K11481" t="s">
        <v>24</v>
      </c>
      <c r="L11481" t="s">
        <v>36</v>
      </c>
      <c r="N11481">
        <v>54</v>
      </c>
      <c r="O11481" t="s">
        <v>15011</v>
      </c>
    </row>
    <row r="11482" spans="1:16" x14ac:dyDescent="0.25">
      <c r="A11482" t="s">
        <v>19</v>
      </c>
      <c r="B11482" t="s">
        <v>19</v>
      </c>
      <c r="C11482" t="s">
        <v>185</v>
      </c>
      <c r="D11482" t="s">
        <v>2208</v>
      </c>
      <c r="E11482" t="s">
        <v>51</v>
      </c>
      <c r="F11482" t="b">
        <v>0</v>
      </c>
      <c r="G11482" t="s">
        <v>27</v>
      </c>
      <c r="H11482" s="4">
        <v>45813.876377314817</v>
      </c>
      <c r="I11482" t="b">
        <v>0</v>
      </c>
      <c r="J11482" t="b">
        <v>0</v>
      </c>
      <c r="K11482" t="s">
        <v>24</v>
      </c>
      <c r="L11482" t="s">
        <v>36</v>
      </c>
      <c r="N11482">
        <v>79.5</v>
      </c>
      <c r="O11482" t="s">
        <v>2877</v>
      </c>
      <c r="P11482" t="s">
        <v>1030</v>
      </c>
    </row>
    <row r="11483" spans="1:16" x14ac:dyDescent="0.25">
      <c r="A11483" t="s">
        <v>2</v>
      </c>
      <c r="B11483" t="s">
        <v>14509</v>
      </c>
      <c r="C11483" t="s">
        <v>2555</v>
      </c>
      <c r="D11483" t="s">
        <v>3973</v>
      </c>
      <c r="E11483" t="s">
        <v>20</v>
      </c>
      <c r="F11483" t="b">
        <v>0</v>
      </c>
      <c r="G11483" t="s">
        <v>27</v>
      </c>
      <c r="H11483" s="4">
        <v>45813.877442129633</v>
      </c>
      <c r="I11483" t="b">
        <v>0</v>
      </c>
      <c r="J11483" t="b">
        <v>0</v>
      </c>
      <c r="K11483" t="s">
        <v>24</v>
      </c>
      <c r="L11483" t="s">
        <v>22</v>
      </c>
      <c r="M11483">
        <v>117500</v>
      </c>
      <c r="O11483" t="s">
        <v>482</v>
      </c>
      <c r="P11483" t="s">
        <v>14510</v>
      </c>
    </row>
    <row r="11484" spans="1:16" x14ac:dyDescent="0.25">
      <c r="A11484" t="s">
        <v>2</v>
      </c>
      <c r="B11484" t="s">
        <v>15012</v>
      </c>
      <c r="C11484" t="s">
        <v>653</v>
      </c>
      <c r="D11484" t="s">
        <v>2208</v>
      </c>
      <c r="E11484" t="s">
        <v>20</v>
      </c>
      <c r="F11484" t="b">
        <v>0</v>
      </c>
      <c r="G11484" t="s">
        <v>41</v>
      </c>
      <c r="H11484" s="4">
        <v>45813.87773148148</v>
      </c>
      <c r="I11484" t="b">
        <v>0</v>
      </c>
      <c r="J11484" t="b">
        <v>1</v>
      </c>
      <c r="K11484" t="s">
        <v>24</v>
      </c>
      <c r="L11484" t="s">
        <v>22</v>
      </c>
      <c r="M11484">
        <v>148050</v>
      </c>
      <c r="O11484" t="s">
        <v>15013</v>
      </c>
    </row>
    <row r="11485" spans="1:16" x14ac:dyDescent="0.25">
      <c r="A11485" t="s">
        <v>191</v>
      </c>
      <c r="B11485" t="s">
        <v>2693</v>
      </c>
      <c r="C11485" t="s">
        <v>39</v>
      </c>
      <c r="D11485" t="s">
        <v>7434</v>
      </c>
      <c r="E11485" t="s">
        <v>20</v>
      </c>
      <c r="F11485" t="b">
        <v>1</v>
      </c>
      <c r="G11485" t="s">
        <v>2012</v>
      </c>
      <c r="H11485" s="4">
        <v>45813.889976851853</v>
      </c>
      <c r="I11485" t="b">
        <v>1</v>
      </c>
      <c r="J11485" t="b">
        <v>0</v>
      </c>
      <c r="K11485" t="s">
        <v>2012</v>
      </c>
      <c r="L11485" t="s">
        <v>22</v>
      </c>
      <c r="M11485">
        <v>102500</v>
      </c>
      <c r="O11485" t="s">
        <v>4052</v>
      </c>
      <c r="P11485" t="s">
        <v>15014</v>
      </c>
    </row>
    <row r="11486" spans="1:16" x14ac:dyDescent="0.25">
      <c r="A11486" t="s">
        <v>191</v>
      </c>
      <c r="B11486" t="s">
        <v>15015</v>
      </c>
      <c r="C11486" t="s">
        <v>39</v>
      </c>
      <c r="D11486" t="s">
        <v>7434</v>
      </c>
      <c r="E11486" t="s">
        <v>20</v>
      </c>
      <c r="F11486" t="b">
        <v>1</v>
      </c>
      <c r="G11486" t="s">
        <v>2012</v>
      </c>
      <c r="H11486" s="4">
        <v>45813.889976851853</v>
      </c>
      <c r="I11486" t="b">
        <v>1</v>
      </c>
      <c r="J11486" t="b">
        <v>0</v>
      </c>
      <c r="K11486" t="s">
        <v>2012</v>
      </c>
      <c r="L11486" t="s">
        <v>22</v>
      </c>
      <c r="M11486">
        <v>170000</v>
      </c>
      <c r="O11486" t="s">
        <v>4052</v>
      </c>
      <c r="P11486" t="s">
        <v>15016</v>
      </c>
    </row>
    <row r="11487" spans="1:16" x14ac:dyDescent="0.25">
      <c r="A11487" t="s">
        <v>89</v>
      </c>
      <c r="B11487" t="s">
        <v>15017</v>
      </c>
      <c r="C11487" t="s">
        <v>39</v>
      </c>
      <c r="D11487" t="s">
        <v>7434</v>
      </c>
      <c r="E11487" t="s">
        <v>20</v>
      </c>
      <c r="F11487" t="b">
        <v>1</v>
      </c>
      <c r="G11487" t="s">
        <v>1247</v>
      </c>
      <c r="H11487" s="4">
        <v>45813.903611111113</v>
      </c>
      <c r="I11487" t="b">
        <v>1</v>
      </c>
      <c r="J11487" t="b">
        <v>0</v>
      </c>
      <c r="K11487" t="s">
        <v>1247</v>
      </c>
      <c r="L11487" t="s">
        <v>22</v>
      </c>
      <c r="M11487">
        <v>205000</v>
      </c>
      <c r="O11487" t="s">
        <v>4052</v>
      </c>
      <c r="P11487" t="s">
        <v>12503</v>
      </c>
    </row>
    <row r="11488" spans="1:16" x14ac:dyDescent="0.25">
      <c r="A11488" t="s">
        <v>2</v>
      </c>
      <c r="B11488" t="s">
        <v>2</v>
      </c>
      <c r="C11488" t="s">
        <v>15018</v>
      </c>
      <c r="D11488" t="s">
        <v>3973</v>
      </c>
      <c r="E11488" t="s">
        <v>51</v>
      </c>
      <c r="F11488" t="b">
        <v>0</v>
      </c>
      <c r="G11488" t="s">
        <v>27</v>
      </c>
      <c r="H11488" s="4">
        <v>45813.919074074067</v>
      </c>
      <c r="I11488" t="b">
        <v>1</v>
      </c>
      <c r="J11488" t="b">
        <v>1</v>
      </c>
      <c r="K11488" t="s">
        <v>24</v>
      </c>
      <c r="L11488" t="s">
        <v>36</v>
      </c>
      <c r="N11488">
        <v>62.5</v>
      </c>
      <c r="O11488" t="s">
        <v>96</v>
      </c>
      <c r="P11488" t="s">
        <v>15019</v>
      </c>
    </row>
    <row r="11489" spans="1:16" x14ac:dyDescent="0.25">
      <c r="A11489" t="s">
        <v>0</v>
      </c>
      <c r="B11489" t="s">
        <v>15020</v>
      </c>
      <c r="C11489" t="s">
        <v>2788</v>
      </c>
      <c r="D11489" t="s">
        <v>4084</v>
      </c>
      <c r="E11489" t="s">
        <v>20</v>
      </c>
      <c r="F11489" t="b">
        <v>0</v>
      </c>
      <c r="G11489" t="s">
        <v>23</v>
      </c>
      <c r="H11489" s="4">
        <v>45813.951608796298</v>
      </c>
      <c r="I11489" t="b">
        <v>0</v>
      </c>
      <c r="J11489" t="b">
        <v>0</v>
      </c>
      <c r="K11489" t="s">
        <v>24</v>
      </c>
      <c r="L11489" t="s">
        <v>22</v>
      </c>
      <c r="M11489">
        <v>70000</v>
      </c>
      <c r="O11489" t="s">
        <v>374</v>
      </c>
      <c r="P11489" t="s">
        <v>15021</v>
      </c>
    </row>
    <row r="11490" spans="1:16" x14ac:dyDescent="0.25">
      <c r="A11490" t="s">
        <v>139</v>
      </c>
      <c r="B11490" t="s">
        <v>15022</v>
      </c>
      <c r="C11490" t="s">
        <v>1573</v>
      </c>
      <c r="D11490" t="s">
        <v>3973</v>
      </c>
      <c r="E11490" t="s">
        <v>20</v>
      </c>
      <c r="F11490" t="b">
        <v>0</v>
      </c>
      <c r="G11490" t="s">
        <v>52</v>
      </c>
      <c r="H11490" s="4">
        <v>45813.959583333337</v>
      </c>
      <c r="I11490" t="b">
        <v>0</v>
      </c>
      <c r="J11490" t="b">
        <v>0</v>
      </c>
      <c r="K11490" t="s">
        <v>24</v>
      </c>
      <c r="L11490" t="s">
        <v>22</v>
      </c>
      <c r="M11490">
        <v>122500</v>
      </c>
      <c r="O11490" t="s">
        <v>1422</v>
      </c>
      <c r="P11490" t="s">
        <v>15023</v>
      </c>
    </row>
    <row r="11491" spans="1:16" x14ac:dyDescent="0.25">
      <c r="A11491" t="s">
        <v>19</v>
      </c>
      <c r="B11491" t="s">
        <v>15024</v>
      </c>
      <c r="C11491" t="s">
        <v>969</v>
      </c>
      <c r="D11491" t="s">
        <v>3957</v>
      </c>
      <c r="E11491" t="s">
        <v>34</v>
      </c>
      <c r="F11491" t="b">
        <v>0</v>
      </c>
      <c r="G11491" t="s">
        <v>41</v>
      </c>
      <c r="H11491" s="4">
        <v>45813.959988425922</v>
      </c>
      <c r="I11491" t="b">
        <v>0</v>
      </c>
      <c r="J11491" t="b">
        <v>0</v>
      </c>
      <c r="K11491" t="s">
        <v>24</v>
      </c>
      <c r="L11491" t="s">
        <v>36</v>
      </c>
      <c r="N11491">
        <v>46.659999847412109</v>
      </c>
      <c r="O11491" t="s">
        <v>15025</v>
      </c>
      <c r="P11491" t="s">
        <v>15026</v>
      </c>
    </row>
    <row r="11492" spans="1:16" x14ac:dyDescent="0.25">
      <c r="A11492" t="s">
        <v>0</v>
      </c>
      <c r="B11492" t="s">
        <v>1934</v>
      </c>
      <c r="C11492" t="s">
        <v>2839</v>
      </c>
      <c r="D11492" t="s">
        <v>4084</v>
      </c>
      <c r="E11492" t="s">
        <v>20</v>
      </c>
      <c r="F11492" t="b">
        <v>0</v>
      </c>
      <c r="G11492" t="s">
        <v>35</v>
      </c>
      <c r="H11492" s="4">
        <v>45813.960173611107</v>
      </c>
      <c r="I11492" t="b">
        <v>1</v>
      </c>
      <c r="J11492" t="b">
        <v>0</v>
      </c>
      <c r="K11492" t="s">
        <v>24</v>
      </c>
      <c r="L11492" t="s">
        <v>22</v>
      </c>
      <c r="M11492">
        <v>92500</v>
      </c>
      <c r="O11492" t="s">
        <v>374</v>
      </c>
      <c r="P11492" t="s">
        <v>15027</v>
      </c>
    </row>
    <row r="11493" spans="1:16" x14ac:dyDescent="0.25">
      <c r="A11493" t="s">
        <v>2</v>
      </c>
      <c r="B11493" t="s">
        <v>15028</v>
      </c>
      <c r="C11493" t="s">
        <v>71</v>
      </c>
      <c r="D11493" t="s">
        <v>3973</v>
      </c>
      <c r="E11493" t="s">
        <v>20</v>
      </c>
      <c r="F11493" t="b">
        <v>0</v>
      </c>
      <c r="G11493" t="s">
        <v>27</v>
      </c>
      <c r="H11493" s="4">
        <v>45813.960648148153</v>
      </c>
      <c r="I11493" t="b">
        <v>0</v>
      </c>
      <c r="J11493" t="b">
        <v>1</v>
      </c>
      <c r="K11493" t="s">
        <v>24</v>
      </c>
      <c r="L11493" t="s">
        <v>22</v>
      </c>
      <c r="M11493">
        <v>189500</v>
      </c>
      <c r="O11493" t="s">
        <v>1172</v>
      </c>
      <c r="P11493" t="s">
        <v>15029</v>
      </c>
    </row>
    <row r="11494" spans="1:16" x14ac:dyDescent="0.25">
      <c r="A11494" t="s">
        <v>2</v>
      </c>
      <c r="B11494" t="s">
        <v>15030</v>
      </c>
      <c r="C11494" t="s">
        <v>47</v>
      </c>
      <c r="D11494" t="s">
        <v>3973</v>
      </c>
      <c r="E11494" t="s">
        <v>20</v>
      </c>
      <c r="F11494" t="b">
        <v>0</v>
      </c>
      <c r="G11494" t="s">
        <v>35</v>
      </c>
      <c r="H11494" s="4">
        <v>45813.961643518523</v>
      </c>
      <c r="I11494" t="b">
        <v>0</v>
      </c>
      <c r="J11494" t="b">
        <v>1</v>
      </c>
      <c r="K11494" t="s">
        <v>24</v>
      </c>
      <c r="L11494" t="s">
        <v>22</v>
      </c>
      <c r="M11494">
        <v>162500</v>
      </c>
      <c r="O11494" t="s">
        <v>1172</v>
      </c>
      <c r="P11494" t="s">
        <v>15031</v>
      </c>
    </row>
    <row r="11495" spans="1:16" x14ac:dyDescent="0.25">
      <c r="A11495" t="s">
        <v>89</v>
      </c>
      <c r="B11495" t="s">
        <v>4041</v>
      </c>
      <c r="C11495" t="s">
        <v>39</v>
      </c>
      <c r="D11495" t="s">
        <v>7434</v>
      </c>
      <c r="E11495" t="s">
        <v>20</v>
      </c>
      <c r="F11495" t="b">
        <v>1</v>
      </c>
      <c r="G11495" t="s">
        <v>1247</v>
      </c>
      <c r="H11495" s="4">
        <v>45813.986944444441</v>
      </c>
      <c r="I11495" t="b">
        <v>1</v>
      </c>
      <c r="J11495" t="b">
        <v>0</v>
      </c>
      <c r="K11495" t="s">
        <v>1247</v>
      </c>
      <c r="L11495" t="s">
        <v>22</v>
      </c>
      <c r="M11495">
        <v>250000</v>
      </c>
      <c r="O11495" t="s">
        <v>4052</v>
      </c>
      <c r="P11495" t="s">
        <v>12503</v>
      </c>
    </row>
    <row r="11496" spans="1:16" x14ac:dyDescent="0.25">
      <c r="A11496" t="s">
        <v>40</v>
      </c>
      <c r="B11496" t="s">
        <v>15032</v>
      </c>
      <c r="C11496" t="s">
        <v>213</v>
      </c>
      <c r="D11496" t="s">
        <v>5535</v>
      </c>
      <c r="E11496" t="s">
        <v>20</v>
      </c>
      <c r="F11496" t="b">
        <v>0</v>
      </c>
      <c r="G11496" t="s">
        <v>23</v>
      </c>
      <c r="H11496" s="4">
        <v>45813.993576388893</v>
      </c>
      <c r="I11496" t="b">
        <v>1</v>
      </c>
      <c r="J11496" t="b">
        <v>0</v>
      </c>
      <c r="K11496" t="s">
        <v>24</v>
      </c>
      <c r="L11496" t="s">
        <v>22</v>
      </c>
      <c r="M11496">
        <v>88582</v>
      </c>
      <c r="O11496" t="s">
        <v>405</v>
      </c>
    </row>
    <row r="11497" spans="1:16" x14ac:dyDescent="0.25">
      <c r="A11497" t="s">
        <v>139</v>
      </c>
      <c r="B11497" t="s">
        <v>277</v>
      </c>
      <c r="C11497" t="s">
        <v>1099</v>
      </c>
      <c r="D11497" t="s">
        <v>3973</v>
      </c>
      <c r="E11497" t="s">
        <v>20</v>
      </c>
      <c r="F11497" t="b">
        <v>0</v>
      </c>
      <c r="G11497" t="s">
        <v>27</v>
      </c>
      <c r="H11497" s="4">
        <v>45814.000196759262</v>
      </c>
      <c r="I11497" t="b">
        <v>0</v>
      </c>
      <c r="J11497" t="b">
        <v>0</v>
      </c>
      <c r="K11497" t="s">
        <v>24</v>
      </c>
      <c r="L11497" t="s">
        <v>22</v>
      </c>
      <c r="M11497">
        <v>110000</v>
      </c>
      <c r="O11497" t="s">
        <v>3780</v>
      </c>
      <c r="P11497" t="s">
        <v>466</v>
      </c>
    </row>
    <row r="11498" spans="1:16" x14ac:dyDescent="0.25">
      <c r="A11498" t="s">
        <v>0</v>
      </c>
      <c r="B11498" t="s">
        <v>15033</v>
      </c>
      <c r="C11498" t="s">
        <v>213</v>
      </c>
      <c r="D11498" t="s">
        <v>3973</v>
      </c>
      <c r="E11498" t="s">
        <v>20</v>
      </c>
      <c r="F11498" t="b">
        <v>0</v>
      </c>
      <c r="G11498" t="s">
        <v>41</v>
      </c>
      <c r="H11498" s="4">
        <v>45814.000428240739</v>
      </c>
      <c r="I11498" t="b">
        <v>0</v>
      </c>
      <c r="J11498" t="b">
        <v>1</v>
      </c>
      <c r="K11498" t="s">
        <v>24</v>
      </c>
      <c r="L11498" t="s">
        <v>22</v>
      </c>
      <c r="M11498">
        <v>123500</v>
      </c>
      <c r="O11498" t="s">
        <v>15034</v>
      </c>
      <c r="P11498" t="s">
        <v>15035</v>
      </c>
    </row>
    <row r="11499" spans="1:16" x14ac:dyDescent="0.25">
      <c r="A11499" t="s">
        <v>0</v>
      </c>
      <c r="B11499" t="s">
        <v>15036</v>
      </c>
      <c r="C11499" t="s">
        <v>622</v>
      </c>
      <c r="D11499" t="s">
        <v>3973</v>
      </c>
      <c r="E11499" t="s">
        <v>20</v>
      </c>
      <c r="F11499" t="b">
        <v>0</v>
      </c>
      <c r="G11499" t="s">
        <v>35</v>
      </c>
      <c r="H11499" s="4">
        <v>45814.000891203701</v>
      </c>
      <c r="I11499" t="b">
        <v>1</v>
      </c>
      <c r="J11499" t="b">
        <v>1</v>
      </c>
      <c r="K11499" t="s">
        <v>24</v>
      </c>
      <c r="L11499" t="s">
        <v>22</v>
      </c>
      <c r="M11499">
        <v>124087.5</v>
      </c>
      <c r="O11499" t="s">
        <v>954</v>
      </c>
      <c r="P11499" t="s">
        <v>15037</v>
      </c>
    </row>
    <row r="11500" spans="1:16" x14ac:dyDescent="0.25">
      <c r="A11500" t="s">
        <v>0</v>
      </c>
      <c r="B11500" t="s">
        <v>6854</v>
      </c>
      <c r="C11500" t="s">
        <v>122</v>
      </c>
      <c r="D11500" t="s">
        <v>4014</v>
      </c>
      <c r="E11500" t="s">
        <v>20</v>
      </c>
      <c r="F11500" t="b">
        <v>0</v>
      </c>
      <c r="G11500" t="s">
        <v>52</v>
      </c>
      <c r="H11500" s="4">
        <v>45814.001122685193</v>
      </c>
      <c r="I11500" t="b">
        <v>0</v>
      </c>
      <c r="J11500" t="b">
        <v>1</v>
      </c>
      <c r="K11500" t="s">
        <v>24</v>
      </c>
      <c r="L11500" t="s">
        <v>22</v>
      </c>
      <c r="M11500">
        <v>149630</v>
      </c>
      <c r="O11500" t="s">
        <v>402</v>
      </c>
      <c r="P11500" t="s">
        <v>3396</v>
      </c>
    </row>
    <row r="11501" spans="1:16" x14ac:dyDescent="0.25">
      <c r="A11501" t="s">
        <v>25</v>
      </c>
      <c r="B11501" t="s">
        <v>15038</v>
      </c>
      <c r="C11501" t="s">
        <v>292</v>
      </c>
      <c r="D11501" t="s">
        <v>3973</v>
      </c>
      <c r="E11501" t="s">
        <v>20</v>
      </c>
      <c r="F11501" t="b">
        <v>0</v>
      </c>
      <c r="G11501" t="s">
        <v>30</v>
      </c>
      <c r="H11501" s="4">
        <v>45814.00199074074</v>
      </c>
      <c r="I11501" t="b">
        <v>0</v>
      </c>
      <c r="J11501" t="b">
        <v>1</v>
      </c>
      <c r="K11501" t="s">
        <v>24</v>
      </c>
      <c r="L11501" t="s">
        <v>22</v>
      </c>
      <c r="M11501">
        <v>142500</v>
      </c>
      <c r="O11501" t="s">
        <v>1491</v>
      </c>
      <c r="P11501" t="s">
        <v>15039</v>
      </c>
    </row>
    <row r="11502" spans="1:16" x14ac:dyDescent="0.25">
      <c r="A11502" t="s">
        <v>2</v>
      </c>
      <c r="B11502" t="s">
        <v>15040</v>
      </c>
      <c r="C11502" t="s">
        <v>140</v>
      </c>
      <c r="D11502" t="s">
        <v>3973</v>
      </c>
      <c r="E11502" t="s">
        <v>20</v>
      </c>
      <c r="F11502" t="b">
        <v>0</v>
      </c>
      <c r="G11502" t="s">
        <v>35</v>
      </c>
      <c r="H11502" s="4">
        <v>45814.00309027778</v>
      </c>
      <c r="I11502" t="b">
        <v>0</v>
      </c>
      <c r="J11502" t="b">
        <v>1</v>
      </c>
      <c r="K11502" t="s">
        <v>24</v>
      </c>
      <c r="L11502" t="s">
        <v>22</v>
      </c>
      <c r="M11502">
        <v>117484</v>
      </c>
      <c r="O11502" t="s">
        <v>2364</v>
      </c>
      <c r="P11502" t="s">
        <v>15041</v>
      </c>
    </row>
    <row r="11503" spans="1:16" x14ac:dyDescent="0.25">
      <c r="A11503" t="s">
        <v>2</v>
      </c>
      <c r="B11503" t="s">
        <v>15042</v>
      </c>
      <c r="C11503" t="s">
        <v>15043</v>
      </c>
      <c r="D11503" t="s">
        <v>4014</v>
      </c>
      <c r="E11503" t="s">
        <v>20</v>
      </c>
      <c r="F11503" t="b">
        <v>0</v>
      </c>
      <c r="G11503" t="s">
        <v>52</v>
      </c>
      <c r="H11503" s="4">
        <v>45814.004293981481</v>
      </c>
      <c r="I11503" t="b">
        <v>0</v>
      </c>
      <c r="J11503" t="b">
        <v>1</v>
      </c>
      <c r="K11503" t="s">
        <v>24</v>
      </c>
      <c r="L11503" t="s">
        <v>22</v>
      </c>
      <c r="M11503">
        <v>162280</v>
      </c>
      <c r="O11503" t="s">
        <v>402</v>
      </c>
      <c r="P11503" t="s">
        <v>15044</v>
      </c>
    </row>
    <row r="11504" spans="1:16" x14ac:dyDescent="0.25">
      <c r="A11504" t="s">
        <v>0</v>
      </c>
      <c r="B11504" t="s">
        <v>2806</v>
      </c>
      <c r="C11504" t="s">
        <v>73</v>
      </c>
      <c r="D11504" t="s">
        <v>2208</v>
      </c>
      <c r="E11504" t="s">
        <v>20</v>
      </c>
      <c r="F11504" t="b">
        <v>0</v>
      </c>
      <c r="G11504" t="s">
        <v>23</v>
      </c>
      <c r="H11504" s="4">
        <v>45814.034895833327</v>
      </c>
      <c r="I11504" t="b">
        <v>1</v>
      </c>
      <c r="J11504" t="b">
        <v>0</v>
      </c>
      <c r="K11504" t="s">
        <v>24</v>
      </c>
      <c r="L11504" t="s">
        <v>22</v>
      </c>
      <c r="M11504">
        <v>81890</v>
      </c>
      <c r="O11504" t="s">
        <v>9845</v>
      </c>
      <c r="P11504" t="s">
        <v>15045</v>
      </c>
    </row>
    <row r="11505" spans="1:16" x14ac:dyDescent="0.25">
      <c r="A11505" t="s">
        <v>0</v>
      </c>
      <c r="B11505" t="s">
        <v>15046</v>
      </c>
      <c r="C11505" t="s">
        <v>877</v>
      </c>
      <c r="D11505" t="s">
        <v>3973</v>
      </c>
      <c r="E11505" t="s">
        <v>20</v>
      </c>
      <c r="F11505" t="b">
        <v>0</v>
      </c>
      <c r="G11505" t="s">
        <v>27</v>
      </c>
      <c r="H11505" s="4">
        <v>45814.04179398148</v>
      </c>
      <c r="I11505" t="b">
        <v>0</v>
      </c>
      <c r="J11505" t="b">
        <v>1</v>
      </c>
      <c r="K11505" t="s">
        <v>24</v>
      </c>
      <c r="L11505" t="s">
        <v>22</v>
      </c>
      <c r="M11505">
        <v>95000</v>
      </c>
      <c r="O11505" t="s">
        <v>15047</v>
      </c>
      <c r="P11505" t="s">
        <v>280</v>
      </c>
    </row>
    <row r="11506" spans="1:16" x14ac:dyDescent="0.25">
      <c r="A11506" t="s">
        <v>19</v>
      </c>
      <c r="B11506" t="s">
        <v>15048</v>
      </c>
      <c r="C11506" t="s">
        <v>49</v>
      </c>
      <c r="D11506" t="s">
        <v>3973</v>
      </c>
      <c r="E11506" t="s">
        <v>20</v>
      </c>
      <c r="F11506" t="b">
        <v>0</v>
      </c>
      <c r="G11506" t="s">
        <v>41</v>
      </c>
      <c r="H11506" s="4">
        <v>45814.042384259257</v>
      </c>
      <c r="I11506" t="b">
        <v>0</v>
      </c>
      <c r="J11506" t="b">
        <v>0</v>
      </c>
      <c r="K11506" t="s">
        <v>24</v>
      </c>
      <c r="L11506" t="s">
        <v>22</v>
      </c>
      <c r="M11506">
        <v>110000</v>
      </c>
      <c r="O11506" t="s">
        <v>15049</v>
      </c>
      <c r="P11506" t="s">
        <v>280</v>
      </c>
    </row>
    <row r="11507" spans="1:16" x14ac:dyDescent="0.25">
      <c r="A11507" t="s">
        <v>1</v>
      </c>
      <c r="B11507" t="s">
        <v>168</v>
      </c>
      <c r="C11507" t="s">
        <v>624</v>
      </c>
      <c r="D11507" t="s">
        <v>3973</v>
      </c>
      <c r="E11507" t="s">
        <v>20</v>
      </c>
      <c r="F11507" t="b">
        <v>0</v>
      </c>
      <c r="G11507" t="s">
        <v>35</v>
      </c>
      <c r="H11507" s="4">
        <v>45814.042604166672</v>
      </c>
      <c r="I11507" t="b">
        <v>0</v>
      </c>
      <c r="J11507" t="b">
        <v>1</v>
      </c>
      <c r="K11507" t="s">
        <v>24</v>
      </c>
      <c r="L11507" t="s">
        <v>22</v>
      </c>
      <c r="M11507">
        <v>209000</v>
      </c>
      <c r="O11507" t="s">
        <v>65</v>
      </c>
      <c r="P11507" t="s">
        <v>1033</v>
      </c>
    </row>
    <row r="11508" spans="1:16" x14ac:dyDescent="0.25">
      <c r="A11508" t="s">
        <v>0</v>
      </c>
      <c r="B11508" t="s">
        <v>15050</v>
      </c>
      <c r="C11508" t="s">
        <v>192</v>
      </c>
      <c r="D11508" t="s">
        <v>3973</v>
      </c>
      <c r="E11508" t="s">
        <v>20</v>
      </c>
      <c r="F11508" t="b">
        <v>0</v>
      </c>
      <c r="G11508" t="s">
        <v>52</v>
      </c>
      <c r="H11508" s="4">
        <v>45814.042881944442</v>
      </c>
      <c r="I11508" t="b">
        <v>0</v>
      </c>
      <c r="J11508" t="b">
        <v>0</v>
      </c>
      <c r="K11508" t="s">
        <v>24</v>
      </c>
      <c r="L11508" t="s">
        <v>22</v>
      </c>
      <c r="M11508">
        <v>130500</v>
      </c>
      <c r="O11508" t="s">
        <v>15049</v>
      </c>
      <c r="P11508" t="s">
        <v>280</v>
      </c>
    </row>
    <row r="11509" spans="1:16" x14ac:dyDescent="0.25">
      <c r="A11509" t="s">
        <v>2</v>
      </c>
      <c r="B11509" t="s">
        <v>15051</v>
      </c>
      <c r="C11509" t="s">
        <v>1397</v>
      </c>
      <c r="D11509" t="s">
        <v>3973</v>
      </c>
      <c r="E11509" t="s">
        <v>20</v>
      </c>
      <c r="F11509" t="b">
        <v>0</v>
      </c>
      <c r="G11509" t="s">
        <v>23</v>
      </c>
      <c r="H11509" s="4">
        <v>45814.077349537038</v>
      </c>
      <c r="I11509" t="b">
        <v>0</v>
      </c>
      <c r="J11509" t="b">
        <v>1</v>
      </c>
      <c r="K11509" t="s">
        <v>24</v>
      </c>
      <c r="L11509" t="s">
        <v>22</v>
      </c>
      <c r="M11509">
        <v>170000</v>
      </c>
      <c r="O11509" t="s">
        <v>15052</v>
      </c>
      <c r="P11509" t="s">
        <v>15053</v>
      </c>
    </row>
    <row r="11510" spans="1:16" x14ac:dyDescent="0.25">
      <c r="A11510" t="s">
        <v>0</v>
      </c>
      <c r="B11510" t="s">
        <v>15054</v>
      </c>
      <c r="C11510" t="s">
        <v>39</v>
      </c>
      <c r="D11510" t="s">
        <v>3828</v>
      </c>
      <c r="E11510" t="s">
        <v>105</v>
      </c>
      <c r="F11510" t="b">
        <v>1</v>
      </c>
      <c r="G11510" t="s">
        <v>27</v>
      </c>
      <c r="H11510" s="4">
        <v>45814.125173611108</v>
      </c>
      <c r="I11510" t="b">
        <v>0</v>
      </c>
      <c r="J11510" t="b">
        <v>0</v>
      </c>
      <c r="K11510" t="s">
        <v>24</v>
      </c>
      <c r="L11510" t="s">
        <v>22</v>
      </c>
      <c r="M11510">
        <v>81550</v>
      </c>
      <c r="O11510" t="s">
        <v>15055</v>
      </c>
      <c r="P11510" t="s">
        <v>274</v>
      </c>
    </row>
    <row r="11511" spans="1:16" x14ac:dyDescent="0.25">
      <c r="A11511" t="s">
        <v>139</v>
      </c>
      <c r="B11511" t="s">
        <v>15056</v>
      </c>
      <c r="C11511" t="s">
        <v>160</v>
      </c>
      <c r="D11511" t="s">
        <v>2208</v>
      </c>
      <c r="E11511" t="s">
        <v>20</v>
      </c>
      <c r="F11511" t="b">
        <v>0</v>
      </c>
      <c r="G11511" t="s">
        <v>52</v>
      </c>
      <c r="H11511" s="4">
        <v>45814.126250000001</v>
      </c>
      <c r="I11511" t="b">
        <v>0</v>
      </c>
      <c r="J11511" t="b">
        <v>0</v>
      </c>
      <c r="K11511" t="s">
        <v>24</v>
      </c>
      <c r="L11511" t="s">
        <v>36</v>
      </c>
      <c r="N11511">
        <v>30</v>
      </c>
      <c r="O11511" t="s">
        <v>15057</v>
      </c>
    </row>
    <row r="11512" spans="1:16" x14ac:dyDescent="0.25">
      <c r="A11512" t="s">
        <v>0</v>
      </c>
      <c r="B11512" t="s">
        <v>1219</v>
      </c>
      <c r="C11512" t="s">
        <v>213</v>
      </c>
      <c r="D11512" t="s">
        <v>3970</v>
      </c>
      <c r="E11512" t="s">
        <v>20</v>
      </c>
      <c r="F11512" t="b">
        <v>0</v>
      </c>
      <c r="G11512" t="s">
        <v>41</v>
      </c>
      <c r="H11512" s="4">
        <v>45814.167094907411</v>
      </c>
      <c r="I11512" t="b">
        <v>0</v>
      </c>
      <c r="J11512" t="b">
        <v>1</v>
      </c>
      <c r="K11512" t="s">
        <v>24</v>
      </c>
      <c r="L11512" t="s">
        <v>22</v>
      </c>
      <c r="M11512">
        <v>107500</v>
      </c>
      <c r="O11512" t="s">
        <v>15058</v>
      </c>
    </row>
    <row r="11513" spans="1:16" x14ac:dyDescent="0.25">
      <c r="A11513" t="s">
        <v>2</v>
      </c>
      <c r="B11513" t="s">
        <v>15059</v>
      </c>
      <c r="C11513" t="s">
        <v>437</v>
      </c>
      <c r="D11513" t="s">
        <v>3828</v>
      </c>
      <c r="E11513" t="s">
        <v>20</v>
      </c>
      <c r="F11513" t="b">
        <v>0</v>
      </c>
      <c r="G11513" t="s">
        <v>27</v>
      </c>
      <c r="H11513" s="4">
        <v>45814.168819444443</v>
      </c>
      <c r="I11513" t="b">
        <v>0</v>
      </c>
      <c r="J11513" t="b">
        <v>1</v>
      </c>
      <c r="K11513" t="s">
        <v>24</v>
      </c>
      <c r="L11513" t="s">
        <v>22</v>
      </c>
      <c r="M11513">
        <v>148500</v>
      </c>
      <c r="O11513" t="s">
        <v>86</v>
      </c>
      <c r="P11513" t="s">
        <v>15060</v>
      </c>
    </row>
    <row r="11514" spans="1:16" x14ac:dyDescent="0.25">
      <c r="A11514" t="s">
        <v>25</v>
      </c>
      <c r="B11514" t="s">
        <v>3629</v>
      </c>
      <c r="C11514" t="s">
        <v>39</v>
      </c>
      <c r="D11514" t="s">
        <v>4109</v>
      </c>
      <c r="E11514" t="s">
        <v>20</v>
      </c>
      <c r="F11514" t="b">
        <v>1</v>
      </c>
      <c r="G11514" t="s">
        <v>27</v>
      </c>
      <c r="H11514" s="4">
        <v>45814.250069444453</v>
      </c>
      <c r="I11514" t="b">
        <v>0</v>
      </c>
      <c r="J11514" t="b">
        <v>1</v>
      </c>
      <c r="K11514" t="s">
        <v>24</v>
      </c>
      <c r="L11514" t="s">
        <v>22</v>
      </c>
      <c r="M11514">
        <v>185000</v>
      </c>
      <c r="O11514" t="s">
        <v>5313</v>
      </c>
      <c r="P11514" t="s">
        <v>2233</v>
      </c>
    </row>
    <row r="11515" spans="1:16" x14ac:dyDescent="0.25">
      <c r="A11515" t="s">
        <v>0</v>
      </c>
      <c r="B11515" t="s">
        <v>0</v>
      </c>
      <c r="C11515" t="s">
        <v>15061</v>
      </c>
      <c r="D11515" t="s">
        <v>2208</v>
      </c>
      <c r="E11515" t="s">
        <v>20</v>
      </c>
      <c r="F11515" t="b">
        <v>0</v>
      </c>
      <c r="G11515" t="s">
        <v>30</v>
      </c>
      <c r="H11515" s="4">
        <v>45814.250543981478</v>
      </c>
      <c r="I11515" t="b">
        <v>0</v>
      </c>
      <c r="J11515" t="b">
        <v>1</v>
      </c>
      <c r="K11515" t="s">
        <v>24</v>
      </c>
      <c r="L11515" t="s">
        <v>36</v>
      </c>
      <c r="N11515">
        <v>24.5</v>
      </c>
      <c r="O11515" t="s">
        <v>15062</v>
      </c>
    </row>
    <row r="11516" spans="1:16" x14ac:dyDescent="0.25">
      <c r="A11516" t="s">
        <v>0</v>
      </c>
      <c r="B11516" t="s">
        <v>15063</v>
      </c>
      <c r="C11516" t="s">
        <v>1990</v>
      </c>
      <c r="D11516" t="s">
        <v>2208</v>
      </c>
      <c r="E11516" t="s">
        <v>20</v>
      </c>
      <c r="F11516" t="b">
        <v>0</v>
      </c>
      <c r="G11516" t="s">
        <v>30</v>
      </c>
      <c r="H11516" s="4">
        <v>45814.250543981478</v>
      </c>
      <c r="I11516" t="b">
        <v>0</v>
      </c>
      <c r="J11516" t="b">
        <v>1</v>
      </c>
      <c r="K11516" t="s">
        <v>24</v>
      </c>
      <c r="L11516" t="s">
        <v>36</v>
      </c>
      <c r="N11516">
        <v>25.239999771118161</v>
      </c>
      <c r="O11516" t="s">
        <v>14885</v>
      </c>
      <c r="P11516" t="s">
        <v>320</v>
      </c>
    </row>
    <row r="11517" spans="1:16" x14ac:dyDescent="0.25">
      <c r="A11517" t="s">
        <v>0</v>
      </c>
      <c r="B11517" t="s">
        <v>15064</v>
      </c>
      <c r="C11517" t="s">
        <v>1573</v>
      </c>
      <c r="D11517" t="s">
        <v>3828</v>
      </c>
      <c r="E11517" t="s">
        <v>20</v>
      </c>
      <c r="F11517" t="b">
        <v>0</v>
      </c>
      <c r="G11517" t="s">
        <v>52</v>
      </c>
      <c r="H11517" s="4">
        <v>45814.250636574077</v>
      </c>
      <c r="I11517" t="b">
        <v>0</v>
      </c>
      <c r="J11517" t="b">
        <v>1</v>
      </c>
      <c r="K11517" t="s">
        <v>24</v>
      </c>
      <c r="L11517" t="s">
        <v>36</v>
      </c>
      <c r="N11517">
        <v>50</v>
      </c>
      <c r="O11517" t="s">
        <v>74</v>
      </c>
      <c r="P11517" t="s">
        <v>409</v>
      </c>
    </row>
    <row r="11518" spans="1:16" x14ac:dyDescent="0.25">
      <c r="A11518" t="s">
        <v>1</v>
      </c>
      <c r="B11518" t="s">
        <v>15065</v>
      </c>
      <c r="C11518" t="s">
        <v>49</v>
      </c>
      <c r="D11518" t="s">
        <v>3600</v>
      </c>
      <c r="E11518" t="s">
        <v>51</v>
      </c>
      <c r="F11518" t="b">
        <v>0</v>
      </c>
      <c r="G11518" t="s">
        <v>41</v>
      </c>
      <c r="H11518" s="4">
        <v>45814.250879629632</v>
      </c>
      <c r="I11518" t="b">
        <v>0</v>
      </c>
      <c r="J11518" t="b">
        <v>0</v>
      </c>
      <c r="K11518" t="s">
        <v>24</v>
      </c>
      <c r="L11518" t="s">
        <v>36</v>
      </c>
      <c r="N11518">
        <v>60</v>
      </c>
      <c r="O11518" t="s">
        <v>15066</v>
      </c>
      <c r="P11518" t="s">
        <v>15067</v>
      </c>
    </row>
    <row r="11519" spans="1:16" x14ac:dyDescent="0.25">
      <c r="A11519" t="s">
        <v>1</v>
      </c>
      <c r="B11519" t="s">
        <v>15068</v>
      </c>
      <c r="C11519" t="s">
        <v>316</v>
      </c>
      <c r="D11519" t="s">
        <v>5535</v>
      </c>
      <c r="E11519" t="s">
        <v>20</v>
      </c>
      <c r="F11519" t="b">
        <v>0</v>
      </c>
      <c r="G11519" t="s">
        <v>35</v>
      </c>
      <c r="H11519" s="4">
        <v>45814.251006944447</v>
      </c>
      <c r="I11519" t="b">
        <v>0</v>
      </c>
      <c r="J11519" t="b">
        <v>1</v>
      </c>
      <c r="K11519" t="s">
        <v>24</v>
      </c>
      <c r="L11519" t="s">
        <v>22</v>
      </c>
      <c r="M11519">
        <v>88582</v>
      </c>
      <c r="O11519" t="s">
        <v>77</v>
      </c>
      <c r="P11519" t="s">
        <v>15069</v>
      </c>
    </row>
    <row r="11520" spans="1:16" x14ac:dyDescent="0.25">
      <c r="A11520" t="s">
        <v>139</v>
      </c>
      <c r="B11520" t="s">
        <v>15070</v>
      </c>
      <c r="C11520" t="s">
        <v>213</v>
      </c>
      <c r="D11520" t="s">
        <v>3973</v>
      </c>
      <c r="E11520" t="s">
        <v>20</v>
      </c>
      <c r="F11520" t="b">
        <v>0</v>
      </c>
      <c r="G11520" t="s">
        <v>41</v>
      </c>
      <c r="H11520" s="4">
        <v>45814.25167824074</v>
      </c>
      <c r="I11520" t="b">
        <v>0</v>
      </c>
      <c r="J11520" t="b">
        <v>0</v>
      </c>
      <c r="K11520" t="s">
        <v>24</v>
      </c>
      <c r="L11520" t="s">
        <v>22</v>
      </c>
      <c r="M11520">
        <v>68500</v>
      </c>
      <c r="O11520" t="s">
        <v>806</v>
      </c>
      <c r="P11520" t="s">
        <v>1671</v>
      </c>
    </row>
    <row r="11521" spans="1:16" x14ac:dyDescent="0.25">
      <c r="A11521" t="s">
        <v>1</v>
      </c>
      <c r="B11521" t="s">
        <v>661</v>
      </c>
      <c r="C11521" t="s">
        <v>39</v>
      </c>
      <c r="D11521" t="s">
        <v>15071</v>
      </c>
      <c r="E11521" t="s">
        <v>20</v>
      </c>
      <c r="F11521" t="b">
        <v>1</v>
      </c>
      <c r="G11521" t="s">
        <v>106</v>
      </c>
      <c r="H11521" s="4">
        <v>45814.257939814823</v>
      </c>
      <c r="I11521" t="b">
        <v>0</v>
      </c>
      <c r="J11521" t="b">
        <v>0</v>
      </c>
      <c r="K11521" t="s">
        <v>106</v>
      </c>
      <c r="L11521" t="s">
        <v>22</v>
      </c>
      <c r="M11521">
        <v>150000</v>
      </c>
      <c r="O11521" t="s">
        <v>2358</v>
      </c>
      <c r="P11521" t="s">
        <v>727</v>
      </c>
    </row>
    <row r="11522" spans="1:16" x14ac:dyDescent="0.25">
      <c r="A11522" t="s">
        <v>40</v>
      </c>
      <c r="B11522" t="s">
        <v>15072</v>
      </c>
      <c r="C11522" t="s">
        <v>164</v>
      </c>
      <c r="D11522" t="s">
        <v>4035</v>
      </c>
      <c r="E11522" t="s">
        <v>20</v>
      </c>
      <c r="F11522" t="b">
        <v>0</v>
      </c>
      <c r="G11522" t="s">
        <v>158</v>
      </c>
      <c r="H11522" s="4">
        <v>45814.265300925923</v>
      </c>
      <c r="I11522" t="b">
        <v>0</v>
      </c>
      <c r="J11522" t="b">
        <v>0</v>
      </c>
      <c r="K11522" t="s">
        <v>158</v>
      </c>
      <c r="L11522" t="s">
        <v>22</v>
      </c>
      <c r="M11522">
        <v>69000</v>
      </c>
      <c r="O11522" t="s">
        <v>1584</v>
      </c>
      <c r="P11522" t="s">
        <v>15073</v>
      </c>
    </row>
    <row r="11523" spans="1:16" x14ac:dyDescent="0.25">
      <c r="A11523" t="s">
        <v>1</v>
      </c>
      <c r="B11523" t="s">
        <v>15074</v>
      </c>
      <c r="C11523" t="s">
        <v>62</v>
      </c>
      <c r="D11523" t="s">
        <v>15075</v>
      </c>
      <c r="E11523" t="s">
        <v>20</v>
      </c>
      <c r="F11523" t="b">
        <v>0</v>
      </c>
      <c r="G11523" t="s">
        <v>62</v>
      </c>
      <c r="H11523" s="4">
        <v>45814.27584490741</v>
      </c>
      <c r="I11523" t="b">
        <v>0</v>
      </c>
      <c r="J11523" t="b">
        <v>0</v>
      </c>
      <c r="K11523" t="s">
        <v>62</v>
      </c>
      <c r="L11523" t="s">
        <v>22</v>
      </c>
      <c r="M11523">
        <v>167500</v>
      </c>
      <c r="O11523" t="s">
        <v>15076</v>
      </c>
      <c r="P11523" t="s">
        <v>193</v>
      </c>
    </row>
    <row r="11524" spans="1:16" x14ac:dyDescent="0.25">
      <c r="A11524" t="s">
        <v>0</v>
      </c>
      <c r="B11524" t="s">
        <v>15077</v>
      </c>
      <c r="C11524" t="s">
        <v>1291</v>
      </c>
      <c r="D11524" t="s">
        <v>3383</v>
      </c>
      <c r="E11524" t="s">
        <v>34</v>
      </c>
      <c r="F11524" t="b">
        <v>0</v>
      </c>
      <c r="G11524" t="s">
        <v>1247</v>
      </c>
      <c r="H11524" s="4">
        <v>45814.284618055557</v>
      </c>
      <c r="I11524" t="b">
        <v>0</v>
      </c>
      <c r="J11524" t="b">
        <v>0</v>
      </c>
      <c r="K11524" t="s">
        <v>1247</v>
      </c>
      <c r="L11524" t="s">
        <v>36</v>
      </c>
      <c r="N11524">
        <v>18.239999771118161</v>
      </c>
      <c r="O11524" t="s">
        <v>15078</v>
      </c>
      <c r="P11524" t="s">
        <v>15079</v>
      </c>
    </row>
    <row r="11525" spans="1:16" x14ac:dyDescent="0.25">
      <c r="A11525" t="s">
        <v>2</v>
      </c>
      <c r="B11525" t="s">
        <v>15080</v>
      </c>
      <c r="C11525" t="s">
        <v>192</v>
      </c>
      <c r="D11525" t="s">
        <v>3828</v>
      </c>
      <c r="E11525" t="s">
        <v>20</v>
      </c>
      <c r="F11525" t="b">
        <v>0</v>
      </c>
      <c r="G11525" t="s">
        <v>23</v>
      </c>
      <c r="H11525" s="4">
        <v>45814.285104166673</v>
      </c>
      <c r="I11525" t="b">
        <v>1</v>
      </c>
      <c r="J11525" t="b">
        <v>1</v>
      </c>
      <c r="K11525" t="s">
        <v>24</v>
      </c>
      <c r="L11525" t="s">
        <v>22</v>
      </c>
      <c r="M11525">
        <v>210000</v>
      </c>
      <c r="O11525" t="s">
        <v>131</v>
      </c>
      <c r="P11525" t="s">
        <v>15081</v>
      </c>
    </row>
    <row r="11526" spans="1:16" x14ac:dyDescent="0.25">
      <c r="A11526" t="s">
        <v>19</v>
      </c>
      <c r="B11526" t="s">
        <v>7519</v>
      </c>
      <c r="C11526" t="s">
        <v>213</v>
      </c>
      <c r="D11526" t="s">
        <v>2208</v>
      </c>
      <c r="E11526" t="s">
        <v>20</v>
      </c>
      <c r="F11526" t="b">
        <v>0</v>
      </c>
      <c r="G11526" t="s">
        <v>41</v>
      </c>
      <c r="H11526" s="4">
        <v>45814.292048611111</v>
      </c>
      <c r="I11526" t="b">
        <v>0</v>
      </c>
      <c r="J11526" t="b">
        <v>1</v>
      </c>
      <c r="K11526" t="s">
        <v>24</v>
      </c>
      <c r="L11526" t="s">
        <v>22</v>
      </c>
      <c r="M11526">
        <v>193000</v>
      </c>
      <c r="O11526" t="s">
        <v>405</v>
      </c>
      <c r="P11526" t="s">
        <v>7520</v>
      </c>
    </row>
    <row r="11527" spans="1:16" x14ac:dyDescent="0.25">
      <c r="A11527" t="s">
        <v>0</v>
      </c>
      <c r="B11527" t="s">
        <v>15082</v>
      </c>
      <c r="C11527" t="s">
        <v>213</v>
      </c>
      <c r="D11527" t="s">
        <v>3973</v>
      </c>
      <c r="E11527" t="s">
        <v>20</v>
      </c>
      <c r="F11527" t="b">
        <v>0</v>
      </c>
      <c r="G11527" t="s">
        <v>41</v>
      </c>
      <c r="H11527" s="4">
        <v>45814.292048611111</v>
      </c>
      <c r="I11527" t="b">
        <v>0</v>
      </c>
      <c r="J11527" t="b">
        <v>1</v>
      </c>
      <c r="K11527" t="s">
        <v>24</v>
      </c>
      <c r="L11527" t="s">
        <v>22</v>
      </c>
      <c r="M11527">
        <v>127700</v>
      </c>
      <c r="O11527" t="s">
        <v>86</v>
      </c>
      <c r="P11527" t="s">
        <v>15083</v>
      </c>
    </row>
    <row r="11528" spans="1:16" x14ac:dyDescent="0.25">
      <c r="A11528" t="s">
        <v>139</v>
      </c>
      <c r="B11528" t="s">
        <v>15084</v>
      </c>
      <c r="C11528" t="s">
        <v>151</v>
      </c>
      <c r="D11528" t="s">
        <v>3973</v>
      </c>
      <c r="E11528" t="s">
        <v>20</v>
      </c>
      <c r="F11528" t="b">
        <v>0</v>
      </c>
      <c r="G11528" t="s">
        <v>30</v>
      </c>
      <c r="H11528" s="4">
        <v>45814.292268518519</v>
      </c>
      <c r="I11528" t="b">
        <v>0</v>
      </c>
      <c r="J11528" t="b">
        <v>1</v>
      </c>
      <c r="K11528" t="s">
        <v>24</v>
      </c>
      <c r="L11528" t="s">
        <v>22</v>
      </c>
      <c r="M11528">
        <v>77500</v>
      </c>
      <c r="O11528" t="s">
        <v>1861</v>
      </c>
    </row>
    <row r="11529" spans="1:16" x14ac:dyDescent="0.25">
      <c r="A11529" t="s">
        <v>1</v>
      </c>
      <c r="B11529" t="s">
        <v>15085</v>
      </c>
      <c r="C11529" t="s">
        <v>9565</v>
      </c>
      <c r="D11529" t="s">
        <v>3973</v>
      </c>
      <c r="E11529" t="s">
        <v>20</v>
      </c>
      <c r="F11529" t="b">
        <v>0</v>
      </c>
      <c r="G11529" t="s">
        <v>27</v>
      </c>
      <c r="H11529" s="4">
        <v>45814.292500000003</v>
      </c>
      <c r="I11529" t="b">
        <v>0</v>
      </c>
      <c r="J11529" t="b">
        <v>0</v>
      </c>
      <c r="K11529" t="s">
        <v>24</v>
      </c>
      <c r="L11529" t="s">
        <v>22</v>
      </c>
      <c r="M11529">
        <v>156500</v>
      </c>
      <c r="O11529" t="s">
        <v>14753</v>
      </c>
      <c r="P11529" t="s">
        <v>2611</v>
      </c>
    </row>
    <row r="11530" spans="1:16" x14ac:dyDescent="0.25">
      <c r="A11530" t="s">
        <v>89</v>
      </c>
      <c r="B11530" t="s">
        <v>15086</v>
      </c>
      <c r="C11530" t="s">
        <v>49</v>
      </c>
      <c r="D11530" t="s">
        <v>3970</v>
      </c>
      <c r="E11530" t="s">
        <v>20</v>
      </c>
      <c r="F11530" t="b">
        <v>0</v>
      </c>
      <c r="G11530" t="s">
        <v>41</v>
      </c>
      <c r="H11530" s="4">
        <v>45814.292638888888</v>
      </c>
      <c r="I11530" t="b">
        <v>0</v>
      </c>
      <c r="J11530" t="b">
        <v>1</v>
      </c>
      <c r="K11530" t="s">
        <v>24</v>
      </c>
      <c r="L11530" t="s">
        <v>22</v>
      </c>
      <c r="M11530">
        <v>288500</v>
      </c>
      <c r="O11530" t="s">
        <v>10641</v>
      </c>
    </row>
    <row r="11531" spans="1:16" x14ac:dyDescent="0.25">
      <c r="A11531" t="s">
        <v>2</v>
      </c>
      <c r="B11531" t="s">
        <v>15059</v>
      </c>
      <c r="C11531" t="s">
        <v>2051</v>
      </c>
      <c r="D11531" t="s">
        <v>7988</v>
      </c>
      <c r="E11531" t="s">
        <v>20</v>
      </c>
      <c r="F11531" t="b">
        <v>0</v>
      </c>
      <c r="G11531" t="s">
        <v>27</v>
      </c>
      <c r="H11531" s="4">
        <v>45814.292870370373</v>
      </c>
      <c r="I11531" t="b">
        <v>0</v>
      </c>
      <c r="J11531" t="b">
        <v>1</v>
      </c>
      <c r="K11531" t="s">
        <v>24</v>
      </c>
      <c r="L11531" t="s">
        <v>22</v>
      </c>
      <c r="M11531">
        <v>148500</v>
      </c>
      <c r="O11531" t="s">
        <v>86</v>
      </c>
      <c r="P11531" t="s">
        <v>15060</v>
      </c>
    </row>
    <row r="11532" spans="1:16" x14ac:dyDescent="0.25">
      <c r="A11532" t="s">
        <v>2</v>
      </c>
      <c r="B11532" t="s">
        <v>358</v>
      </c>
      <c r="C11532" t="s">
        <v>372</v>
      </c>
      <c r="D11532" t="s">
        <v>2208</v>
      </c>
      <c r="E11532" t="s">
        <v>51</v>
      </c>
      <c r="F11532" t="b">
        <v>0</v>
      </c>
      <c r="G11532" t="s">
        <v>35</v>
      </c>
      <c r="H11532" s="4">
        <v>45814.29383101852</v>
      </c>
      <c r="I11532" t="b">
        <v>0</v>
      </c>
      <c r="J11532" t="b">
        <v>1</v>
      </c>
      <c r="K11532" t="s">
        <v>24</v>
      </c>
      <c r="L11532" t="s">
        <v>36</v>
      </c>
      <c r="N11532">
        <v>53.860000610351563</v>
      </c>
      <c r="O11532" t="s">
        <v>147</v>
      </c>
      <c r="P11532" t="s">
        <v>12317</v>
      </c>
    </row>
    <row r="11533" spans="1:16" x14ac:dyDescent="0.25">
      <c r="A11533" t="s">
        <v>25</v>
      </c>
      <c r="B11533" t="s">
        <v>15087</v>
      </c>
      <c r="C11533" t="s">
        <v>192</v>
      </c>
      <c r="D11533" t="s">
        <v>5535</v>
      </c>
      <c r="E11533" t="s">
        <v>20</v>
      </c>
      <c r="F11533" t="b">
        <v>0</v>
      </c>
      <c r="G11533" t="s">
        <v>23</v>
      </c>
      <c r="H11533" s="4">
        <v>45814.302893518521</v>
      </c>
      <c r="I11533" t="b">
        <v>0</v>
      </c>
      <c r="J11533" t="b">
        <v>1</v>
      </c>
      <c r="K11533" t="s">
        <v>24</v>
      </c>
      <c r="L11533" t="s">
        <v>22</v>
      </c>
      <c r="M11533">
        <v>164500</v>
      </c>
      <c r="O11533" t="s">
        <v>1362</v>
      </c>
      <c r="P11533" t="s">
        <v>15088</v>
      </c>
    </row>
    <row r="11534" spans="1:16" x14ac:dyDescent="0.25">
      <c r="A11534" t="s">
        <v>0</v>
      </c>
      <c r="B11534" t="s">
        <v>14838</v>
      </c>
      <c r="C11534" t="s">
        <v>1817</v>
      </c>
      <c r="D11534" t="s">
        <v>15089</v>
      </c>
      <c r="E11534" t="s">
        <v>20</v>
      </c>
      <c r="F11534" t="b">
        <v>0</v>
      </c>
      <c r="G11534" t="s">
        <v>23</v>
      </c>
      <c r="H11534" s="4">
        <v>45814.302893518521</v>
      </c>
      <c r="I11534" t="b">
        <v>0</v>
      </c>
      <c r="J11534" t="b">
        <v>1</v>
      </c>
      <c r="K11534" t="s">
        <v>24</v>
      </c>
      <c r="L11534" t="s">
        <v>22</v>
      </c>
      <c r="M11534">
        <v>55440</v>
      </c>
      <c r="O11534" t="s">
        <v>3384</v>
      </c>
      <c r="P11534" t="s">
        <v>252</v>
      </c>
    </row>
    <row r="11535" spans="1:16" x14ac:dyDescent="0.25">
      <c r="A11535" t="s">
        <v>1</v>
      </c>
      <c r="B11535" t="s">
        <v>14844</v>
      </c>
      <c r="C11535" t="s">
        <v>23</v>
      </c>
      <c r="D11535" t="s">
        <v>15090</v>
      </c>
      <c r="E11535" t="s">
        <v>20</v>
      </c>
      <c r="F11535" t="b">
        <v>0</v>
      </c>
      <c r="G11535" t="s">
        <v>23</v>
      </c>
      <c r="H11535" s="4">
        <v>45814.303032407413</v>
      </c>
      <c r="I11535" t="b">
        <v>0</v>
      </c>
      <c r="J11535" t="b">
        <v>1</v>
      </c>
      <c r="K11535" t="s">
        <v>24</v>
      </c>
      <c r="L11535" t="s">
        <v>22</v>
      </c>
      <c r="M11535">
        <v>175500</v>
      </c>
      <c r="O11535" t="s">
        <v>212</v>
      </c>
      <c r="P11535" t="s">
        <v>14845</v>
      </c>
    </row>
    <row r="11536" spans="1:16" x14ac:dyDescent="0.25">
      <c r="A11536" t="s">
        <v>1</v>
      </c>
      <c r="B11536" t="s">
        <v>15091</v>
      </c>
      <c r="C11536" t="s">
        <v>3254</v>
      </c>
      <c r="D11536" t="s">
        <v>4974</v>
      </c>
      <c r="E11536" t="s">
        <v>20</v>
      </c>
      <c r="F11536" t="b">
        <v>0</v>
      </c>
      <c r="G11536" t="s">
        <v>3255</v>
      </c>
      <c r="H11536" s="4">
        <v>45814.305555555547</v>
      </c>
      <c r="I11536" t="b">
        <v>0</v>
      </c>
      <c r="J11536" t="b">
        <v>0</v>
      </c>
      <c r="K11536" t="s">
        <v>3255</v>
      </c>
      <c r="L11536" t="s">
        <v>22</v>
      </c>
      <c r="M11536">
        <v>75150</v>
      </c>
      <c r="O11536" t="s">
        <v>1881</v>
      </c>
      <c r="P11536" t="s">
        <v>1057</v>
      </c>
    </row>
    <row r="11537" spans="1:16" x14ac:dyDescent="0.25">
      <c r="A11537" t="s">
        <v>40</v>
      </c>
      <c r="B11537" t="s">
        <v>2521</v>
      </c>
      <c r="C11537" t="s">
        <v>15092</v>
      </c>
      <c r="D11537" t="s">
        <v>6390</v>
      </c>
      <c r="E11537" t="s">
        <v>20</v>
      </c>
      <c r="F11537" t="b">
        <v>0</v>
      </c>
      <c r="G11537" t="s">
        <v>4062</v>
      </c>
      <c r="H11537" s="4">
        <v>45814.308275462958</v>
      </c>
      <c r="I11537" t="b">
        <v>1</v>
      </c>
      <c r="J11537" t="b">
        <v>1</v>
      </c>
      <c r="K11537" t="s">
        <v>4062</v>
      </c>
      <c r="L11537" t="s">
        <v>22</v>
      </c>
      <c r="M11537">
        <v>155500</v>
      </c>
      <c r="O11537" t="s">
        <v>2844</v>
      </c>
      <c r="P11537" t="s">
        <v>15093</v>
      </c>
    </row>
    <row r="11538" spans="1:16" x14ac:dyDescent="0.25">
      <c r="A11538" t="s">
        <v>89</v>
      </c>
      <c r="B11538" t="s">
        <v>7582</v>
      </c>
      <c r="C11538" t="s">
        <v>39</v>
      </c>
      <c r="D11538" t="s">
        <v>4627</v>
      </c>
      <c r="E11538" t="s">
        <v>20</v>
      </c>
      <c r="F11538" t="b">
        <v>1</v>
      </c>
      <c r="G11538" t="s">
        <v>4062</v>
      </c>
      <c r="H11538" s="4">
        <v>45814.308275462958</v>
      </c>
      <c r="I11538" t="b">
        <v>1</v>
      </c>
      <c r="J11538" t="b">
        <v>0</v>
      </c>
      <c r="K11538" t="s">
        <v>4062</v>
      </c>
      <c r="L11538" t="s">
        <v>22</v>
      </c>
      <c r="M11538">
        <v>170000</v>
      </c>
      <c r="O11538" t="s">
        <v>7583</v>
      </c>
      <c r="P11538" t="s">
        <v>7584</v>
      </c>
    </row>
    <row r="11539" spans="1:16" x14ac:dyDescent="0.25">
      <c r="A11539" t="s">
        <v>0</v>
      </c>
      <c r="B11539" t="s">
        <v>397</v>
      </c>
      <c r="C11539" t="s">
        <v>15094</v>
      </c>
      <c r="D11539" t="s">
        <v>3828</v>
      </c>
      <c r="E11539" t="s">
        <v>20</v>
      </c>
      <c r="F11539" t="b">
        <v>0</v>
      </c>
      <c r="G11539" t="s">
        <v>35</v>
      </c>
      <c r="H11539" s="4">
        <v>45814.333761574067</v>
      </c>
      <c r="I11539" t="b">
        <v>0</v>
      </c>
      <c r="J11539" t="b">
        <v>0</v>
      </c>
      <c r="K11539" t="s">
        <v>24</v>
      </c>
      <c r="L11539" t="s">
        <v>22</v>
      </c>
      <c r="M11539">
        <v>60000</v>
      </c>
      <c r="O11539" t="s">
        <v>15095</v>
      </c>
      <c r="P11539" t="s">
        <v>3406</v>
      </c>
    </row>
    <row r="11540" spans="1:16" x14ac:dyDescent="0.25">
      <c r="A11540" t="s">
        <v>139</v>
      </c>
      <c r="B11540" t="s">
        <v>15096</v>
      </c>
      <c r="C11540" t="s">
        <v>936</v>
      </c>
      <c r="D11540" t="s">
        <v>4090</v>
      </c>
      <c r="E11540" t="s">
        <v>20</v>
      </c>
      <c r="F11540" t="b">
        <v>0</v>
      </c>
      <c r="G11540" t="s">
        <v>35</v>
      </c>
      <c r="H11540" s="4">
        <v>45814.33384259259</v>
      </c>
      <c r="I11540" t="b">
        <v>0</v>
      </c>
      <c r="J11540" t="b">
        <v>1</v>
      </c>
      <c r="K11540" t="s">
        <v>24</v>
      </c>
      <c r="L11540" t="s">
        <v>36</v>
      </c>
      <c r="N11540">
        <v>62.5</v>
      </c>
      <c r="O11540" t="s">
        <v>3607</v>
      </c>
      <c r="P11540" t="s">
        <v>15097</v>
      </c>
    </row>
    <row r="11541" spans="1:16" x14ac:dyDescent="0.25">
      <c r="A11541" t="s">
        <v>2</v>
      </c>
      <c r="B11541" t="s">
        <v>13336</v>
      </c>
      <c r="C11541" t="s">
        <v>203</v>
      </c>
      <c r="D11541" t="s">
        <v>3957</v>
      </c>
      <c r="E11541" t="s">
        <v>20</v>
      </c>
      <c r="F11541" t="b">
        <v>0</v>
      </c>
      <c r="G11541" t="s">
        <v>27</v>
      </c>
      <c r="H11541" s="4">
        <v>45814.334745370368</v>
      </c>
      <c r="I11541" t="b">
        <v>0</v>
      </c>
      <c r="J11541" t="b">
        <v>0</v>
      </c>
      <c r="K11541" t="s">
        <v>24</v>
      </c>
      <c r="L11541" t="s">
        <v>36</v>
      </c>
      <c r="N11541">
        <v>50.549999237060547</v>
      </c>
      <c r="O11541" t="s">
        <v>563</v>
      </c>
      <c r="P11541" t="s">
        <v>13337</v>
      </c>
    </row>
    <row r="11542" spans="1:16" x14ac:dyDescent="0.25">
      <c r="A11542" t="s">
        <v>28</v>
      </c>
      <c r="B11542" t="s">
        <v>13296</v>
      </c>
      <c r="C11542" t="s">
        <v>39</v>
      </c>
      <c r="D11542" t="s">
        <v>3973</v>
      </c>
      <c r="E11542" t="s">
        <v>20</v>
      </c>
      <c r="F11542" t="b">
        <v>1</v>
      </c>
      <c r="G11542" t="s">
        <v>912</v>
      </c>
      <c r="H11542" s="4">
        <v>45814.368958333333</v>
      </c>
      <c r="I11542" t="b">
        <v>0</v>
      </c>
      <c r="J11542" t="b">
        <v>0</v>
      </c>
      <c r="K11542" t="s">
        <v>912</v>
      </c>
      <c r="L11542" t="s">
        <v>36</v>
      </c>
      <c r="N11542">
        <v>50</v>
      </c>
      <c r="O11542" t="s">
        <v>7413</v>
      </c>
      <c r="P11542" t="s">
        <v>1629</v>
      </c>
    </row>
    <row r="11543" spans="1:16" x14ac:dyDescent="0.25">
      <c r="A11543" t="s">
        <v>0</v>
      </c>
      <c r="B11543" t="s">
        <v>15036</v>
      </c>
      <c r="C11543" t="s">
        <v>622</v>
      </c>
      <c r="D11543" t="s">
        <v>2208</v>
      </c>
      <c r="E11543" t="s">
        <v>20</v>
      </c>
      <c r="F11543" t="b">
        <v>0</v>
      </c>
      <c r="G11543" t="s">
        <v>35</v>
      </c>
      <c r="H11543" s="4">
        <v>45814.375474537039</v>
      </c>
      <c r="I11543" t="b">
        <v>1</v>
      </c>
      <c r="J11543" t="b">
        <v>1</v>
      </c>
      <c r="K11543" t="s">
        <v>24</v>
      </c>
      <c r="L11543" t="s">
        <v>22</v>
      </c>
      <c r="M11543">
        <v>124087.5</v>
      </c>
      <c r="O11543" t="s">
        <v>954</v>
      </c>
      <c r="P11543" t="s">
        <v>15037</v>
      </c>
    </row>
    <row r="11544" spans="1:16" x14ac:dyDescent="0.25">
      <c r="A11544" t="s">
        <v>139</v>
      </c>
      <c r="B11544" t="s">
        <v>10538</v>
      </c>
      <c r="C11544" t="s">
        <v>1769</v>
      </c>
      <c r="D11544" t="s">
        <v>3973</v>
      </c>
      <c r="E11544" t="s">
        <v>20</v>
      </c>
      <c r="F11544" t="b">
        <v>0</v>
      </c>
      <c r="G11544" t="s">
        <v>27</v>
      </c>
      <c r="H11544" s="4">
        <v>45814.376562500001</v>
      </c>
      <c r="I11544" t="b">
        <v>0</v>
      </c>
      <c r="J11544" t="b">
        <v>1</v>
      </c>
      <c r="K11544" t="s">
        <v>24</v>
      </c>
      <c r="L11544" t="s">
        <v>22</v>
      </c>
      <c r="M11544">
        <v>102310.453125</v>
      </c>
      <c r="O11544" t="s">
        <v>3438</v>
      </c>
      <c r="P11544" t="s">
        <v>10539</v>
      </c>
    </row>
    <row r="11545" spans="1:16" x14ac:dyDescent="0.25">
      <c r="A11545" t="s">
        <v>2</v>
      </c>
      <c r="B11545" t="s">
        <v>2</v>
      </c>
      <c r="C11545" t="s">
        <v>2231</v>
      </c>
      <c r="D11545" t="s">
        <v>2208</v>
      </c>
      <c r="E11545" t="s">
        <v>20</v>
      </c>
      <c r="F11545" t="b">
        <v>0</v>
      </c>
      <c r="G11545" t="s">
        <v>27</v>
      </c>
      <c r="H11545" s="4">
        <v>45814.417893518519</v>
      </c>
      <c r="I11545" t="b">
        <v>1</v>
      </c>
      <c r="J11545" t="b">
        <v>0</v>
      </c>
      <c r="K11545" t="s">
        <v>24</v>
      </c>
      <c r="L11545" t="s">
        <v>22</v>
      </c>
      <c r="M11545">
        <v>92500</v>
      </c>
      <c r="O11545" t="s">
        <v>15098</v>
      </c>
      <c r="P11545" t="s">
        <v>15099</v>
      </c>
    </row>
    <row r="11546" spans="1:16" x14ac:dyDescent="0.25">
      <c r="A11546" t="s">
        <v>89</v>
      </c>
      <c r="B11546" t="s">
        <v>15100</v>
      </c>
      <c r="C11546" t="s">
        <v>160</v>
      </c>
      <c r="D11546" t="s">
        <v>3973</v>
      </c>
      <c r="E11546" t="s">
        <v>20</v>
      </c>
      <c r="F11546" t="b">
        <v>0</v>
      </c>
      <c r="G11546" t="s">
        <v>27</v>
      </c>
      <c r="H11546" s="4">
        <v>45814.418217592603</v>
      </c>
      <c r="I11546" t="b">
        <v>0</v>
      </c>
      <c r="J11546" t="b">
        <v>0</v>
      </c>
      <c r="K11546" t="s">
        <v>24</v>
      </c>
      <c r="L11546" t="s">
        <v>22</v>
      </c>
      <c r="M11546">
        <v>214000</v>
      </c>
      <c r="O11546" t="s">
        <v>758</v>
      </c>
      <c r="P11546" t="s">
        <v>15101</v>
      </c>
    </row>
    <row r="11547" spans="1:16" x14ac:dyDescent="0.25">
      <c r="A11547" t="s">
        <v>0</v>
      </c>
      <c r="B11547" t="s">
        <v>0</v>
      </c>
      <c r="C11547" t="s">
        <v>12136</v>
      </c>
      <c r="D11547" t="s">
        <v>3957</v>
      </c>
      <c r="E11547" t="s">
        <v>34</v>
      </c>
      <c r="F11547" t="b">
        <v>0</v>
      </c>
      <c r="G11547" t="s">
        <v>27</v>
      </c>
      <c r="H11547" s="4">
        <v>45814.458553240736</v>
      </c>
      <c r="I11547" t="b">
        <v>1</v>
      </c>
      <c r="J11547" t="b">
        <v>1</v>
      </c>
      <c r="K11547" t="s">
        <v>24</v>
      </c>
      <c r="L11547" t="s">
        <v>36</v>
      </c>
      <c r="N11547">
        <v>27.979999542236332</v>
      </c>
      <c r="O11547" t="s">
        <v>8935</v>
      </c>
      <c r="P11547" t="s">
        <v>1297</v>
      </c>
    </row>
    <row r="11548" spans="1:16" x14ac:dyDescent="0.25">
      <c r="A11548" t="s">
        <v>0</v>
      </c>
      <c r="B11548" t="s">
        <v>15102</v>
      </c>
      <c r="C11548" t="s">
        <v>167</v>
      </c>
      <c r="D11548" t="s">
        <v>3957</v>
      </c>
      <c r="E11548" t="s">
        <v>34</v>
      </c>
      <c r="F11548" t="b">
        <v>0</v>
      </c>
      <c r="G11548" t="s">
        <v>35</v>
      </c>
      <c r="H11548" s="4">
        <v>45814.45884259259</v>
      </c>
      <c r="I11548" t="b">
        <v>1</v>
      </c>
      <c r="J11548" t="b">
        <v>1</v>
      </c>
      <c r="K11548" t="s">
        <v>24</v>
      </c>
      <c r="L11548" t="s">
        <v>36</v>
      </c>
      <c r="N11548">
        <v>19.014999389648441</v>
      </c>
      <c r="O11548" t="s">
        <v>15103</v>
      </c>
      <c r="P11548" t="s">
        <v>464</v>
      </c>
    </row>
    <row r="11549" spans="1:16" x14ac:dyDescent="0.25">
      <c r="A11549" t="s">
        <v>1</v>
      </c>
      <c r="B11549" t="s">
        <v>15104</v>
      </c>
      <c r="C11549" t="s">
        <v>624</v>
      </c>
      <c r="D11549" t="s">
        <v>3973</v>
      </c>
      <c r="E11549" t="s">
        <v>20</v>
      </c>
      <c r="F11549" t="b">
        <v>0</v>
      </c>
      <c r="G11549" t="s">
        <v>35</v>
      </c>
      <c r="H11549" s="4">
        <v>45814.458854166667</v>
      </c>
      <c r="I11549" t="b">
        <v>0</v>
      </c>
      <c r="J11549" t="b">
        <v>0</v>
      </c>
      <c r="K11549" t="s">
        <v>24</v>
      </c>
      <c r="L11549" t="s">
        <v>22</v>
      </c>
      <c r="M11549">
        <v>190500</v>
      </c>
      <c r="O11549" t="s">
        <v>261</v>
      </c>
      <c r="P11549" t="s">
        <v>3808</v>
      </c>
    </row>
    <row r="11550" spans="1:16" x14ac:dyDescent="0.25">
      <c r="A11550" t="s">
        <v>2</v>
      </c>
      <c r="B11550" t="s">
        <v>195</v>
      </c>
      <c r="C11550" t="s">
        <v>140</v>
      </c>
      <c r="D11550" t="s">
        <v>2208</v>
      </c>
      <c r="E11550" t="s">
        <v>20</v>
      </c>
      <c r="F11550" t="b">
        <v>0</v>
      </c>
      <c r="G11550" t="s">
        <v>27</v>
      </c>
      <c r="H11550" s="4">
        <v>45814.459699074083</v>
      </c>
      <c r="I11550" t="b">
        <v>0</v>
      </c>
      <c r="J11550" t="b">
        <v>1</v>
      </c>
      <c r="K11550" t="s">
        <v>24</v>
      </c>
      <c r="L11550" t="s">
        <v>22</v>
      </c>
      <c r="M11550">
        <v>148000</v>
      </c>
      <c r="O11550" t="s">
        <v>239</v>
      </c>
      <c r="P11550" t="s">
        <v>14926</v>
      </c>
    </row>
    <row r="11551" spans="1:16" x14ac:dyDescent="0.25">
      <c r="A11551" t="s">
        <v>0</v>
      </c>
      <c r="B11551" t="s">
        <v>15105</v>
      </c>
      <c r="C11551" t="s">
        <v>192</v>
      </c>
      <c r="D11551" t="s">
        <v>3973</v>
      </c>
      <c r="E11551" t="s">
        <v>20</v>
      </c>
      <c r="F11551" t="b">
        <v>0</v>
      </c>
      <c r="G11551" t="s">
        <v>52</v>
      </c>
      <c r="H11551" s="4">
        <v>45814.50072916667</v>
      </c>
      <c r="I11551" t="b">
        <v>0</v>
      </c>
      <c r="J11551" t="b">
        <v>0</v>
      </c>
      <c r="K11551" t="s">
        <v>24</v>
      </c>
      <c r="L11551" t="s">
        <v>22</v>
      </c>
      <c r="M11551">
        <v>96750</v>
      </c>
      <c r="O11551" t="s">
        <v>5482</v>
      </c>
    </row>
    <row r="11552" spans="1:16" x14ac:dyDescent="0.25">
      <c r="A11552" t="s">
        <v>2</v>
      </c>
      <c r="B11552" t="s">
        <v>2378</v>
      </c>
      <c r="C11552" t="s">
        <v>1415</v>
      </c>
      <c r="D11552" t="s">
        <v>3973</v>
      </c>
      <c r="E11552" t="s">
        <v>105</v>
      </c>
      <c r="F11552" t="b">
        <v>0</v>
      </c>
      <c r="G11552" t="s">
        <v>27</v>
      </c>
      <c r="H11552" s="4">
        <v>45814.501203703701</v>
      </c>
      <c r="I11552" t="b">
        <v>0</v>
      </c>
      <c r="J11552" t="b">
        <v>1</v>
      </c>
      <c r="K11552" t="s">
        <v>24</v>
      </c>
      <c r="L11552" t="s">
        <v>22</v>
      </c>
      <c r="M11552">
        <v>170000</v>
      </c>
      <c r="O11552" t="s">
        <v>5482</v>
      </c>
      <c r="P11552" t="s">
        <v>15106</v>
      </c>
    </row>
    <row r="11553" spans="1:16" x14ac:dyDescent="0.25">
      <c r="A11553" t="s">
        <v>40</v>
      </c>
      <c r="B11553" t="s">
        <v>9372</v>
      </c>
      <c r="C11553" t="s">
        <v>2031</v>
      </c>
      <c r="D11553" t="s">
        <v>3957</v>
      </c>
      <c r="E11553" t="s">
        <v>34</v>
      </c>
      <c r="F11553" t="b">
        <v>0</v>
      </c>
      <c r="G11553" t="s">
        <v>27</v>
      </c>
      <c r="H11553" s="4">
        <v>45814.501296296286</v>
      </c>
      <c r="I11553" t="b">
        <v>0</v>
      </c>
      <c r="J11553" t="b">
        <v>1</v>
      </c>
      <c r="K11553" t="s">
        <v>24</v>
      </c>
      <c r="L11553" t="s">
        <v>36</v>
      </c>
      <c r="N11553">
        <v>54.420001983642578</v>
      </c>
      <c r="O11553" t="s">
        <v>2319</v>
      </c>
      <c r="P11553" t="s">
        <v>9373</v>
      </c>
    </row>
    <row r="11554" spans="1:16" x14ac:dyDescent="0.25">
      <c r="A11554" t="s">
        <v>2</v>
      </c>
      <c r="B11554" t="s">
        <v>14970</v>
      </c>
      <c r="C11554" t="s">
        <v>76</v>
      </c>
      <c r="D11554" t="s">
        <v>3973</v>
      </c>
      <c r="E11554" t="s">
        <v>20</v>
      </c>
      <c r="F11554" t="b">
        <v>0</v>
      </c>
      <c r="G11554" t="s">
        <v>27</v>
      </c>
      <c r="H11554" s="4">
        <v>45814.501550925917</v>
      </c>
      <c r="I11554" t="b">
        <v>1</v>
      </c>
      <c r="J11554" t="b">
        <v>1</v>
      </c>
      <c r="K11554" t="s">
        <v>24</v>
      </c>
      <c r="L11554" t="s">
        <v>22</v>
      </c>
      <c r="M11554">
        <v>68250</v>
      </c>
      <c r="O11554" t="s">
        <v>3199</v>
      </c>
      <c r="P11554" t="s">
        <v>3539</v>
      </c>
    </row>
    <row r="11555" spans="1:16" x14ac:dyDescent="0.25">
      <c r="A11555" t="s">
        <v>2</v>
      </c>
      <c r="B11555" t="s">
        <v>15107</v>
      </c>
      <c r="C11555" t="s">
        <v>825</v>
      </c>
      <c r="D11555" t="s">
        <v>3973</v>
      </c>
      <c r="E11555" t="s">
        <v>20</v>
      </c>
      <c r="F11555" t="b">
        <v>0</v>
      </c>
      <c r="G11555" t="s">
        <v>35</v>
      </c>
      <c r="H11555" s="4">
        <v>45814.502164351848</v>
      </c>
      <c r="I11555" t="b">
        <v>0</v>
      </c>
      <c r="J11555" t="b">
        <v>1</v>
      </c>
      <c r="K11555" t="s">
        <v>24</v>
      </c>
      <c r="L11555" t="s">
        <v>22</v>
      </c>
      <c r="M11555">
        <v>98750</v>
      </c>
      <c r="O11555" t="s">
        <v>5482</v>
      </c>
      <c r="P11555" t="s">
        <v>15108</v>
      </c>
    </row>
    <row r="11556" spans="1:16" x14ac:dyDescent="0.25">
      <c r="A11556" t="s">
        <v>1</v>
      </c>
      <c r="B11556" t="s">
        <v>844</v>
      </c>
      <c r="C11556" t="s">
        <v>713</v>
      </c>
      <c r="D11556" t="s">
        <v>3973</v>
      </c>
      <c r="E11556" t="s">
        <v>20</v>
      </c>
      <c r="F11556" t="b">
        <v>0</v>
      </c>
      <c r="G11556" t="s">
        <v>23</v>
      </c>
      <c r="H11556" s="4">
        <v>45814.511250000003</v>
      </c>
      <c r="I11556" t="b">
        <v>0</v>
      </c>
      <c r="J11556" t="b">
        <v>0</v>
      </c>
      <c r="K11556" t="s">
        <v>24</v>
      </c>
      <c r="L11556" t="s">
        <v>22</v>
      </c>
      <c r="M11556">
        <v>174500</v>
      </c>
      <c r="O11556" t="s">
        <v>5482</v>
      </c>
      <c r="P11556" t="s">
        <v>302</v>
      </c>
    </row>
    <row r="11557" spans="1:16" x14ac:dyDescent="0.25">
      <c r="A11557" t="s">
        <v>139</v>
      </c>
      <c r="B11557" t="s">
        <v>15109</v>
      </c>
      <c r="C11557" t="s">
        <v>2459</v>
      </c>
      <c r="D11557" t="s">
        <v>81</v>
      </c>
      <c r="E11557" t="s">
        <v>20</v>
      </c>
      <c r="F11557" t="b">
        <v>0</v>
      </c>
      <c r="G11557" t="s">
        <v>23</v>
      </c>
      <c r="H11557" s="4">
        <v>45814.511273148149</v>
      </c>
      <c r="I11557" t="b">
        <v>1</v>
      </c>
      <c r="J11557" t="b">
        <v>0</v>
      </c>
      <c r="K11557" t="s">
        <v>24</v>
      </c>
      <c r="L11557" t="s">
        <v>22</v>
      </c>
      <c r="M11557">
        <v>50500</v>
      </c>
      <c r="O11557" t="s">
        <v>81</v>
      </c>
    </row>
    <row r="11558" spans="1:16" x14ac:dyDescent="0.25">
      <c r="A11558" t="s">
        <v>0</v>
      </c>
      <c r="B11558" t="s">
        <v>15110</v>
      </c>
      <c r="C11558" t="s">
        <v>82</v>
      </c>
      <c r="D11558" t="s">
        <v>3828</v>
      </c>
      <c r="E11558" t="s">
        <v>20</v>
      </c>
      <c r="F11558" t="b">
        <v>0</v>
      </c>
      <c r="G11558" t="s">
        <v>27</v>
      </c>
      <c r="H11558" s="4">
        <v>45814.54178240741</v>
      </c>
      <c r="I11558" t="b">
        <v>0</v>
      </c>
      <c r="J11558" t="b">
        <v>0</v>
      </c>
      <c r="K11558" t="s">
        <v>24</v>
      </c>
      <c r="L11558" t="s">
        <v>22</v>
      </c>
      <c r="M11558">
        <v>95817.5</v>
      </c>
      <c r="O11558" t="s">
        <v>15111</v>
      </c>
      <c r="P11558" t="s">
        <v>632</v>
      </c>
    </row>
    <row r="11559" spans="1:16" x14ac:dyDescent="0.25">
      <c r="A11559" t="s">
        <v>19</v>
      </c>
      <c r="B11559" t="s">
        <v>15112</v>
      </c>
      <c r="C11559" t="s">
        <v>10708</v>
      </c>
      <c r="D11559" t="s">
        <v>3970</v>
      </c>
      <c r="E11559" t="s">
        <v>20</v>
      </c>
      <c r="F11559" t="b">
        <v>0</v>
      </c>
      <c r="G11559" t="s">
        <v>30</v>
      </c>
      <c r="H11559" s="4">
        <v>45814.542268518519</v>
      </c>
      <c r="I11559" t="b">
        <v>0</v>
      </c>
      <c r="J11559" t="b">
        <v>1</v>
      </c>
      <c r="K11559" t="s">
        <v>24</v>
      </c>
      <c r="L11559" t="s">
        <v>22</v>
      </c>
      <c r="M11559">
        <v>100000</v>
      </c>
      <c r="O11559" t="s">
        <v>6075</v>
      </c>
      <c r="P11559" t="s">
        <v>15113</v>
      </c>
    </row>
    <row r="11560" spans="1:16" x14ac:dyDescent="0.25">
      <c r="A11560" t="s">
        <v>1</v>
      </c>
      <c r="B11560" t="s">
        <v>8155</v>
      </c>
      <c r="C11560" t="s">
        <v>108</v>
      </c>
      <c r="D11560" t="s">
        <v>3828</v>
      </c>
      <c r="E11560" t="s">
        <v>20</v>
      </c>
      <c r="F11560" t="b">
        <v>0</v>
      </c>
      <c r="G11560" t="s">
        <v>27</v>
      </c>
      <c r="H11560" s="4">
        <v>45814.542442129627</v>
      </c>
      <c r="I11560" t="b">
        <v>0</v>
      </c>
      <c r="J11560" t="b">
        <v>1</v>
      </c>
      <c r="K11560" t="s">
        <v>24</v>
      </c>
      <c r="L11560" t="s">
        <v>22</v>
      </c>
      <c r="M11560">
        <v>143000</v>
      </c>
      <c r="O11560" t="s">
        <v>5006</v>
      </c>
      <c r="P11560" t="s">
        <v>8156</v>
      </c>
    </row>
    <row r="11561" spans="1:16" x14ac:dyDescent="0.25">
      <c r="A11561" t="s">
        <v>0</v>
      </c>
      <c r="B11561" t="s">
        <v>257</v>
      </c>
      <c r="C11561" t="s">
        <v>15114</v>
      </c>
      <c r="D11561" t="s">
        <v>131</v>
      </c>
      <c r="F11561" t="b">
        <v>0</v>
      </c>
      <c r="G11561" t="s">
        <v>27</v>
      </c>
      <c r="H11561" s="4">
        <v>45814.583518518521</v>
      </c>
      <c r="I11561" t="b">
        <v>1</v>
      </c>
      <c r="J11561" t="b">
        <v>0</v>
      </c>
      <c r="K11561" t="s">
        <v>24</v>
      </c>
      <c r="L11561" t="s">
        <v>36</v>
      </c>
      <c r="N11561">
        <v>35</v>
      </c>
      <c r="O11561" t="s">
        <v>131</v>
      </c>
      <c r="P11561" t="s">
        <v>2771</v>
      </c>
    </row>
    <row r="11562" spans="1:16" x14ac:dyDescent="0.25">
      <c r="A11562" t="s">
        <v>28</v>
      </c>
      <c r="B11562" t="s">
        <v>15115</v>
      </c>
      <c r="C11562" t="s">
        <v>82</v>
      </c>
      <c r="D11562" t="s">
        <v>3973</v>
      </c>
      <c r="E11562" t="s">
        <v>20</v>
      </c>
      <c r="F11562" t="b">
        <v>0</v>
      </c>
      <c r="G11562" t="s">
        <v>27</v>
      </c>
      <c r="H11562" s="4">
        <v>45814.584664351853</v>
      </c>
      <c r="I11562" t="b">
        <v>0</v>
      </c>
      <c r="J11562" t="b">
        <v>1</v>
      </c>
      <c r="K11562" t="s">
        <v>24</v>
      </c>
      <c r="L11562" t="s">
        <v>22</v>
      </c>
      <c r="M11562">
        <v>212500</v>
      </c>
      <c r="O11562" t="s">
        <v>1771</v>
      </c>
      <c r="P11562" t="s">
        <v>149</v>
      </c>
    </row>
    <row r="11563" spans="1:16" x14ac:dyDescent="0.25">
      <c r="A11563" t="s">
        <v>40</v>
      </c>
      <c r="B11563" t="s">
        <v>2487</v>
      </c>
      <c r="C11563" t="s">
        <v>9315</v>
      </c>
      <c r="D11563" t="s">
        <v>3957</v>
      </c>
      <c r="E11563" t="s">
        <v>20</v>
      </c>
      <c r="F11563" t="b">
        <v>0</v>
      </c>
      <c r="G11563" t="s">
        <v>27</v>
      </c>
      <c r="H11563" s="4">
        <v>45814.584664351853</v>
      </c>
      <c r="I11563" t="b">
        <v>0</v>
      </c>
      <c r="J11563" t="b">
        <v>0</v>
      </c>
      <c r="K11563" t="s">
        <v>24</v>
      </c>
      <c r="L11563" t="s">
        <v>36</v>
      </c>
      <c r="N11563">
        <v>45.745002746582031</v>
      </c>
      <c r="O11563" t="s">
        <v>15116</v>
      </c>
      <c r="P11563" t="s">
        <v>15117</v>
      </c>
    </row>
    <row r="11564" spans="1:16" x14ac:dyDescent="0.25">
      <c r="A11564" t="s">
        <v>139</v>
      </c>
      <c r="B11564" t="s">
        <v>15118</v>
      </c>
      <c r="C11564" t="s">
        <v>39</v>
      </c>
      <c r="D11564" t="s">
        <v>3973</v>
      </c>
      <c r="E11564" t="s">
        <v>51</v>
      </c>
      <c r="F11564" t="b">
        <v>1</v>
      </c>
      <c r="G11564" t="s">
        <v>27</v>
      </c>
      <c r="H11564" s="4">
        <v>45814.584687499999</v>
      </c>
      <c r="I11564" t="b">
        <v>0</v>
      </c>
      <c r="J11564" t="b">
        <v>0</v>
      </c>
      <c r="K11564" t="s">
        <v>24</v>
      </c>
      <c r="L11564" t="s">
        <v>36</v>
      </c>
      <c r="N11564">
        <v>65</v>
      </c>
      <c r="O11564" t="s">
        <v>1112</v>
      </c>
      <c r="P11564" t="s">
        <v>15119</v>
      </c>
    </row>
    <row r="11565" spans="1:16" x14ac:dyDescent="0.25">
      <c r="A11565" t="s">
        <v>40</v>
      </c>
      <c r="B11565" t="s">
        <v>10998</v>
      </c>
      <c r="C11565" t="s">
        <v>633</v>
      </c>
      <c r="D11565" t="s">
        <v>3973</v>
      </c>
      <c r="E11565" t="s">
        <v>20</v>
      </c>
      <c r="F11565" t="b">
        <v>0</v>
      </c>
      <c r="G11565" t="s">
        <v>27</v>
      </c>
      <c r="H11565" s="4">
        <v>45814.584849537037</v>
      </c>
      <c r="I11565" t="b">
        <v>0</v>
      </c>
      <c r="J11565" t="b">
        <v>1</v>
      </c>
      <c r="K11565" t="s">
        <v>24</v>
      </c>
      <c r="L11565" t="s">
        <v>22</v>
      </c>
      <c r="M11565">
        <v>180000</v>
      </c>
      <c r="O11565" t="s">
        <v>202</v>
      </c>
      <c r="P11565" t="s">
        <v>10999</v>
      </c>
    </row>
    <row r="11566" spans="1:16" x14ac:dyDescent="0.25">
      <c r="A11566" t="s">
        <v>2</v>
      </c>
      <c r="B11566" t="s">
        <v>170</v>
      </c>
      <c r="C11566" t="s">
        <v>372</v>
      </c>
      <c r="D11566" t="s">
        <v>3957</v>
      </c>
      <c r="E11566" t="s">
        <v>20</v>
      </c>
      <c r="F11566" t="b">
        <v>0</v>
      </c>
      <c r="G11566" t="s">
        <v>30</v>
      </c>
      <c r="H11566" s="4">
        <v>45814.585914351846</v>
      </c>
      <c r="I11566" t="b">
        <v>0</v>
      </c>
      <c r="J11566" t="b">
        <v>1</v>
      </c>
      <c r="K11566" t="s">
        <v>24</v>
      </c>
      <c r="L11566" t="s">
        <v>36</v>
      </c>
      <c r="N11566">
        <v>54.420001983642578</v>
      </c>
      <c r="O11566" t="s">
        <v>15120</v>
      </c>
      <c r="P11566" t="s">
        <v>15121</v>
      </c>
    </row>
    <row r="11567" spans="1:16" x14ac:dyDescent="0.25">
      <c r="A11567" t="s">
        <v>139</v>
      </c>
      <c r="B11567" t="s">
        <v>15122</v>
      </c>
      <c r="C11567" t="s">
        <v>39</v>
      </c>
      <c r="D11567" t="s">
        <v>2208</v>
      </c>
      <c r="E11567" t="s">
        <v>51</v>
      </c>
      <c r="F11567" t="b">
        <v>1</v>
      </c>
      <c r="G11567" t="s">
        <v>35</v>
      </c>
      <c r="H11567" s="4">
        <v>45814.625497685192</v>
      </c>
      <c r="I11567" t="b">
        <v>0</v>
      </c>
      <c r="J11567" t="b">
        <v>1</v>
      </c>
      <c r="K11567" t="s">
        <v>24</v>
      </c>
      <c r="L11567" t="s">
        <v>36</v>
      </c>
      <c r="N11567">
        <v>34.854999542236328</v>
      </c>
      <c r="O11567" t="s">
        <v>1814</v>
      </c>
      <c r="P11567" t="s">
        <v>863</v>
      </c>
    </row>
    <row r="11568" spans="1:16" x14ac:dyDescent="0.25">
      <c r="A11568" t="s">
        <v>19</v>
      </c>
      <c r="B11568" t="s">
        <v>9389</v>
      </c>
      <c r="C11568" t="s">
        <v>3887</v>
      </c>
      <c r="D11568" t="s">
        <v>3973</v>
      </c>
      <c r="E11568" t="s">
        <v>20</v>
      </c>
      <c r="F11568" t="b">
        <v>0</v>
      </c>
      <c r="G11568" t="s">
        <v>27</v>
      </c>
      <c r="H11568" s="4">
        <v>45814.625775462962</v>
      </c>
      <c r="I11568" t="b">
        <v>0</v>
      </c>
      <c r="J11568" t="b">
        <v>1</v>
      </c>
      <c r="K11568" t="s">
        <v>24</v>
      </c>
      <c r="L11568" t="s">
        <v>22</v>
      </c>
      <c r="M11568">
        <v>152500</v>
      </c>
      <c r="O11568" t="s">
        <v>9390</v>
      </c>
      <c r="P11568" t="s">
        <v>9391</v>
      </c>
    </row>
    <row r="11569" spans="1:16" x14ac:dyDescent="0.25">
      <c r="A11569" t="s">
        <v>40</v>
      </c>
      <c r="B11569" t="s">
        <v>10998</v>
      </c>
      <c r="C11569" t="s">
        <v>11001</v>
      </c>
      <c r="D11569" t="s">
        <v>3973</v>
      </c>
      <c r="E11569" t="s">
        <v>20</v>
      </c>
      <c r="F11569" t="b">
        <v>0</v>
      </c>
      <c r="G11569" t="s">
        <v>27</v>
      </c>
      <c r="H11569" s="4">
        <v>45814.626226851848</v>
      </c>
      <c r="I11569" t="b">
        <v>0</v>
      </c>
      <c r="J11569" t="b">
        <v>1</v>
      </c>
      <c r="K11569" t="s">
        <v>24</v>
      </c>
      <c r="L11569" t="s">
        <v>22</v>
      </c>
      <c r="M11569">
        <v>180000</v>
      </c>
      <c r="O11569" t="s">
        <v>202</v>
      </c>
      <c r="P11569" t="s">
        <v>10999</v>
      </c>
    </row>
    <row r="11570" spans="1:16" x14ac:dyDescent="0.25">
      <c r="A11570" t="s">
        <v>2</v>
      </c>
      <c r="B11570" t="s">
        <v>15123</v>
      </c>
      <c r="C11570" t="s">
        <v>155</v>
      </c>
      <c r="D11570" t="s">
        <v>2208</v>
      </c>
      <c r="E11570" t="s">
        <v>51</v>
      </c>
      <c r="F11570" t="b">
        <v>0</v>
      </c>
      <c r="G11570" t="s">
        <v>27</v>
      </c>
      <c r="H11570" s="4">
        <v>45814.626296296286</v>
      </c>
      <c r="I11570" t="b">
        <v>1</v>
      </c>
      <c r="J11570" t="b">
        <v>0</v>
      </c>
      <c r="K11570" t="s">
        <v>24</v>
      </c>
      <c r="L11570" t="s">
        <v>36</v>
      </c>
      <c r="N11570">
        <v>50</v>
      </c>
      <c r="O11570" t="s">
        <v>15124</v>
      </c>
      <c r="P11570" t="s">
        <v>1960</v>
      </c>
    </row>
    <row r="11571" spans="1:16" x14ac:dyDescent="0.25">
      <c r="A11571" t="s">
        <v>1</v>
      </c>
      <c r="B11571" t="s">
        <v>15125</v>
      </c>
      <c r="C11571" t="s">
        <v>114</v>
      </c>
      <c r="D11571" t="s">
        <v>3973</v>
      </c>
      <c r="E11571" t="s">
        <v>20</v>
      </c>
      <c r="F11571" t="b">
        <v>0</v>
      </c>
      <c r="G11571" t="s">
        <v>27</v>
      </c>
      <c r="H11571" s="4">
        <v>45814.626469907409</v>
      </c>
      <c r="I11571" t="b">
        <v>0</v>
      </c>
      <c r="J11571" t="b">
        <v>1</v>
      </c>
      <c r="K11571" t="s">
        <v>24</v>
      </c>
      <c r="L11571" t="s">
        <v>22</v>
      </c>
      <c r="M11571">
        <v>120536</v>
      </c>
      <c r="O11571" t="s">
        <v>15126</v>
      </c>
      <c r="P11571" t="s">
        <v>15127</v>
      </c>
    </row>
    <row r="11572" spans="1:16" x14ac:dyDescent="0.25">
      <c r="A11572" t="s">
        <v>40</v>
      </c>
      <c r="B11572" t="s">
        <v>11446</v>
      </c>
      <c r="C11572" t="s">
        <v>187</v>
      </c>
      <c r="D11572" t="s">
        <v>3828</v>
      </c>
      <c r="E11572" t="s">
        <v>20</v>
      </c>
      <c r="F11572" t="b">
        <v>0</v>
      </c>
      <c r="G11572" t="s">
        <v>41</v>
      </c>
      <c r="H11572" s="4">
        <v>45814.62667824074</v>
      </c>
      <c r="I11572" t="b">
        <v>0</v>
      </c>
      <c r="J11572" t="b">
        <v>1</v>
      </c>
      <c r="K11572" t="s">
        <v>24</v>
      </c>
      <c r="L11572" t="s">
        <v>22</v>
      </c>
      <c r="M11572">
        <v>132500</v>
      </c>
      <c r="O11572" t="s">
        <v>1144</v>
      </c>
      <c r="P11572" t="s">
        <v>11448</v>
      </c>
    </row>
    <row r="11573" spans="1:16" x14ac:dyDescent="0.25">
      <c r="A11573" t="s">
        <v>2</v>
      </c>
      <c r="B11573" t="s">
        <v>15042</v>
      </c>
      <c r="C11573" t="s">
        <v>122</v>
      </c>
      <c r="D11573" t="s">
        <v>3828</v>
      </c>
      <c r="E11573" t="s">
        <v>20</v>
      </c>
      <c r="F11573" t="b">
        <v>0</v>
      </c>
      <c r="G11573" t="s">
        <v>30</v>
      </c>
      <c r="H11573" s="4">
        <v>45814.627523148149</v>
      </c>
      <c r="I11573" t="b">
        <v>0</v>
      </c>
      <c r="J11573" t="b">
        <v>1</v>
      </c>
      <c r="K11573" t="s">
        <v>24</v>
      </c>
      <c r="L11573" t="s">
        <v>22</v>
      </c>
      <c r="M11573">
        <v>162280</v>
      </c>
      <c r="O11573" t="s">
        <v>7595</v>
      </c>
      <c r="P11573" t="s">
        <v>15044</v>
      </c>
    </row>
    <row r="11574" spans="1:16" x14ac:dyDescent="0.25">
      <c r="A11574" t="s">
        <v>0</v>
      </c>
      <c r="B11574" t="s">
        <v>15128</v>
      </c>
      <c r="C11574" t="s">
        <v>904</v>
      </c>
      <c r="D11574" t="s">
        <v>3828</v>
      </c>
      <c r="E11574" t="s">
        <v>51</v>
      </c>
      <c r="F11574" t="b">
        <v>0</v>
      </c>
      <c r="G11574" t="s">
        <v>27</v>
      </c>
      <c r="H11574" s="4">
        <v>45814.666828703703</v>
      </c>
      <c r="I11574" t="b">
        <v>0</v>
      </c>
      <c r="J11574" t="b">
        <v>1</v>
      </c>
      <c r="K11574" t="s">
        <v>24</v>
      </c>
      <c r="L11574" t="s">
        <v>36</v>
      </c>
      <c r="N11574">
        <v>25.5</v>
      </c>
      <c r="O11574" t="s">
        <v>15009</v>
      </c>
      <c r="P11574" t="s">
        <v>863</v>
      </c>
    </row>
    <row r="11575" spans="1:16" x14ac:dyDescent="0.25">
      <c r="A11575" t="s">
        <v>0</v>
      </c>
      <c r="B11575" t="s">
        <v>14724</v>
      </c>
      <c r="C11575" t="s">
        <v>292</v>
      </c>
      <c r="D11575" t="s">
        <v>3828</v>
      </c>
      <c r="E11575" t="s">
        <v>20</v>
      </c>
      <c r="F11575" t="b">
        <v>0</v>
      </c>
      <c r="G11575" t="s">
        <v>30</v>
      </c>
      <c r="H11575" s="4">
        <v>45814.70890046296</v>
      </c>
      <c r="I11575" t="b">
        <v>0</v>
      </c>
      <c r="J11575" t="b">
        <v>1</v>
      </c>
      <c r="K11575" t="s">
        <v>24</v>
      </c>
      <c r="L11575" t="s">
        <v>22</v>
      </c>
      <c r="M11575">
        <v>130500</v>
      </c>
      <c r="O11575" t="s">
        <v>1980</v>
      </c>
      <c r="P11575" t="s">
        <v>996</v>
      </c>
    </row>
    <row r="11576" spans="1:16" x14ac:dyDescent="0.25">
      <c r="A11576" t="s">
        <v>28</v>
      </c>
      <c r="B11576" t="s">
        <v>15129</v>
      </c>
      <c r="C11576" t="s">
        <v>49</v>
      </c>
      <c r="D11576" t="s">
        <v>3973</v>
      </c>
      <c r="E11576" t="s">
        <v>20</v>
      </c>
      <c r="F11576" t="b">
        <v>0</v>
      </c>
      <c r="G11576" t="s">
        <v>41</v>
      </c>
      <c r="H11576" s="4">
        <v>45814.709317129629</v>
      </c>
      <c r="I11576" t="b">
        <v>0</v>
      </c>
      <c r="J11576" t="b">
        <v>0</v>
      </c>
      <c r="K11576" t="s">
        <v>24</v>
      </c>
      <c r="L11576" t="s">
        <v>22</v>
      </c>
      <c r="M11576">
        <v>200000</v>
      </c>
      <c r="O11576" t="s">
        <v>3634</v>
      </c>
      <c r="P11576" t="s">
        <v>15130</v>
      </c>
    </row>
    <row r="11577" spans="1:16" x14ac:dyDescent="0.25">
      <c r="A11577" t="s">
        <v>40</v>
      </c>
      <c r="B11577" t="s">
        <v>8011</v>
      </c>
      <c r="C11577" t="s">
        <v>82</v>
      </c>
      <c r="D11577" t="s">
        <v>3973</v>
      </c>
      <c r="E11577" t="s">
        <v>20</v>
      </c>
      <c r="F11577" t="b">
        <v>0</v>
      </c>
      <c r="G11577" t="s">
        <v>27</v>
      </c>
      <c r="H11577" s="4">
        <v>45814.709513888891</v>
      </c>
      <c r="I11577" t="b">
        <v>1</v>
      </c>
      <c r="J11577" t="b">
        <v>1</v>
      </c>
      <c r="K11577" t="s">
        <v>24</v>
      </c>
      <c r="L11577" t="s">
        <v>22</v>
      </c>
      <c r="M11577">
        <v>140000</v>
      </c>
      <c r="O11577" t="s">
        <v>6337</v>
      </c>
      <c r="P11577" t="s">
        <v>14028</v>
      </c>
    </row>
    <row r="11578" spans="1:16" x14ac:dyDescent="0.25">
      <c r="A11578" t="s">
        <v>40</v>
      </c>
      <c r="B11578" t="s">
        <v>15131</v>
      </c>
      <c r="C11578" t="s">
        <v>315</v>
      </c>
      <c r="D11578" t="s">
        <v>3600</v>
      </c>
      <c r="E11578" t="s">
        <v>20</v>
      </c>
      <c r="F11578" t="b">
        <v>0</v>
      </c>
      <c r="G11578" t="s">
        <v>27</v>
      </c>
      <c r="H11578" s="4">
        <v>45814.709629629629</v>
      </c>
      <c r="I11578" t="b">
        <v>0</v>
      </c>
      <c r="J11578" t="b">
        <v>1</v>
      </c>
      <c r="K11578" t="s">
        <v>24</v>
      </c>
      <c r="L11578" t="s">
        <v>22</v>
      </c>
      <c r="M11578">
        <v>257000</v>
      </c>
      <c r="O11578" t="s">
        <v>59</v>
      </c>
      <c r="P11578" t="s">
        <v>137</v>
      </c>
    </row>
    <row r="11579" spans="1:16" x14ac:dyDescent="0.25">
      <c r="A11579" t="s">
        <v>89</v>
      </c>
      <c r="B11579" t="s">
        <v>15132</v>
      </c>
      <c r="C11579" t="s">
        <v>33</v>
      </c>
      <c r="D11579" t="s">
        <v>3973</v>
      </c>
      <c r="E11579" t="s">
        <v>51</v>
      </c>
      <c r="F11579" t="b">
        <v>0</v>
      </c>
      <c r="G11579" t="s">
        <v>27</v>
      </c>
      <c r="H11579" s="4">
        <v>45814.709780092591</v>
      </c>
      <c r="I11579" t="b">
        <v>1</v>
      </c>
      <c r="J11579" t="b">
        <v>0</v>
      </c>
      <c r="K11579" t="s">
        <v>24</v>
      </c>
      <c r="L11579" t="s">
        <v>36</v>
      </c>
      <c r="N11579">
        <v>67.5</v>
      </c>
      <c r="O11579" t="s">
        <v>846</v>
      </c>
      <c r="P11579" t="s">
        <v>15133</v>
      </c>
    </row>
    <row r="11580" spans="1:16" x14ac:dyDescent="0.25">
      <c r="A11580" t="s">
        <v>2</v>
      </c>
      <c r="B11580" t="s">
        <v>15134</v>
      </c>
      <c r="C11580" t="s">
        <v>71</v>
      </c>
      <c r="D11580" t="s">
        <v>3973</v>
      </c>
      <c r="E11580" t="s">
        <v>20</v>
      </c>
      <c r="F11580" t="b">
        <v>0</v>
      </c>
      <c r="G11580" t="s">
        <v>41</v>
      </c>
      <c r="H11580" s="4">
        <v>45814.710011574083</v>
      </c>
      <c r="I11580" t="b">
        <v>0</v>
      </c>
      <c r="J11580" t="b">
        <v>1</v>
      </c>
      <c r="K11580" t="s">
        <v>24</v>
      </c>
      <c r="L11580" t="s">
        <v>22</v>
      </c>
      <c r="M11580">
        <v>189500</v>
      </c>
      <c r="O11580" t="s">
        <v>1172</v>
      </c>
      <c r="P11580" t="s">
        <v>15135</v>
      </c>
    </row>
    <row r="11581" spans="1:16" x14ac:dyDescent="0.25">
      <c r="A11581" t="s">
        <v>2</v>
      </c>
      <c r="B11581" t="s">
        <v>2118</v>
      </c>
      <c r="C11581" t="s">
        <v>653</v>
      </c>
      <c r="D11581" t="s">
        <v>3973</v>
      </c>
      <c r="E11581" t="s">
        <v>20</v>
      </c>
      <c r="F11581" t="b">
        <v>0</v>
      </c>
      <c r="G11581" t="s">
        <v>35</v>
      </c>
      <c r="H11581" s="4">
        <v>45814.710578703707</v>
      </c>
      <c r="I11581" t="b">
        <v>0</v>
      </c>
      <c r="J11581" t="b">
        <v>1</v>
      </c>
      <c r="K11581" t="s">
        <v>24</v>
      </c>
      <c r="L11581" t="s">
        <v>22</v>
      </c>
      <c r="M11581">
        <v>122500</v>
      </c>
      <c r="O11581" t="s">
        <v>935</v>
      </c>
      <c r="P11581" t="s">
        <v>15136</v>
      </c>
    </row>
    <row r="11582" spans="1:16" x14ac:dyDescent="0.25">
      <c r="A11582" t="s">
        <v>191</v>
      </c>
      <c r="B11582" t="s">
        <v>15137</v>
      </c>
      <c r="C11582" t="s">
        <v>192</v>
      </c>
      <c r="D11582" t="s">
        <v>81</v>
      </c>
      <c r="E11582" t="s">
        <v>20</v>
      </c>
      <c r="F11582" t="b">
        <v>0</v>
      </c>
      <c r="G11582" t="s">
        <v>23</v>
      </c>
      <c r="H11582" s="4">
        <v>45814.719606481478</v>
      </c>
      <c r="I11582" t="b">
        <v>1</v>
      </c>
      <c r="J11582" t="b">
        <v>1</v>
      </c>
      <c r="K11582" t="s">
        <v>24</v>
      </c>
      <c r="L11582" t="s">
        <v>22</v>
      </c>
      <c r="M11582">
        <v>180000</v>
      </c>
      <c r="O11582" t="s">
        <v>81</v>
      </c>
      <c r="P11582" t="s">
        <v>215</v>
      </c>
    </row>
    <row r="11583" spans="1:16" x14ac:dyDescent="0.25">
      <c r="A11583" t="s">
        <v>0</v>
      </c>
      <c r="B11583" t="s">
        <v>15138</v>
      </c>
      <c r="C11583" t="s">
        <v>39</v>
      </c>
      <c r="D11583" t="s">
        <v>3973</v>
      </c>
      <c r="E11583" t="s">
        <v>51</v>
      </c>
      <c r="F11583" t="b">
        <v>1</v>
      </c>
      <c r="G11583" t="s">
        <v>762</v>
      </c>
      <c r="H11583" s="4">
        <v>45814.730995370373</v>
      </c>
      <c r="I11583" t="b">
        <v>1</v>
      </c>
      <c r="J11583" t="b">
        <v>0</v>
      </c>
      <c r="K11583" t="s">
        <v>762</v>
      </c>
      <c r="L11583" t="s">
        <v>22</v>
      </c>
      <c r="M11583">
        <v>30000</v>
      </c>
      <c r="O11583" t="s">
        <v>15139</v>
      </c>
      <c r="P11583" t="s">
        <v>15140</v>
      </c>
    </row>
    <row r="11584" spans="1:16" x14ac:dyDescent="0.25">
      <c r="A11584" t="s">
        <v>0</v>
      </c>
      <c r="B11584" t="s">
        <v>14724</v>
      </c>
      <c r="C11584" t="s">
        <v>236</v>
      </c>
      <c r="D11584" t="s">
        <v>3973</v>
      </c>
      <c r="E11584" t="s">
        <v>20</v>
      </c>
      <c r="F11584" t="b">
        <v>0</v>
      </c>
      <c r="G11584" t="s">
        <v>27</v>
      </c>
      <c r="H11584" s="4">
        <v>45814.750243055547</v>
      </c>
      <c r="I11584" t="b">
        <v>0</v>
      </c>
      <c r="J11584" t="b">
        <v>1</v>
      </c>
      <c r="K11584" t="s">
        <v>24</v>
      </c>
      <c r="L11584" t="s">
        <v>22</v>
      </c>
      <c r="M11584">
        <v>130500</v>
      </c>
      <c r="O11584" t="s">
        <v>1980</v>
      </c>
      <c r="P11584" t="s">
        <v>996</v>
      </c>
    </row>
    <row r="11585" spans="1:16" x14ac:dyDescent="0.25">
      <c r="A11585" t="s">
        <v>25</v>
      </c>
      <c r="B11585" t="s">
        <v>15141</v>
      </c>
      <c r="C11585" t="s">
        <v>181</v>
      </c>
      <c r="D11585" t="s">
        <v>3973</v>
      </c>
      <c r="E11585" t="s">
        <v>20</v>
      </c>
      <c r="F11585" t="b">
        <v>0</v>
      </c>
      <c r="G11585" t="s">
        <v>41</v>
      </c>
      <c r="H11585" s="4">
        <v>45814.750358796293</v>
      </c>
      <c r="I11585" t="b">
        <v>0</v>
      </c>
      <c r="J11585" t="b">
        <v>1</v>
      </c>
      <c r="K11585" t="s">
        <v>24</v>
      </c>
      <c r="L11585" t="s">
        <v>22</v>
      </c>
      <c r="M11585">
        <v>109320</v>
      </c>
      <c r="O11585" t="s">
        <v>4344</v>
      </c>
      <c r="P11585" t="s">
        <v>15142</v>
      </c>
    </row>
    <row r="11586" spans="1:16" x14ac:dyDescent="0.25">
      <c r="A11586" t="s">
        <v>2</v>
      </c>
      <c r="B11586" t="s">
        <v>2355</v>
      </c>
      <c r="C11586" t="s">
        <v>120</v>
      </c>
      <c r="D11586" t="s">
        <v>3973</v>
      </c>
      <c r="E11586" t="s">
        <v>20</v>
      </c>
      <c r="F11586" t="b">
        <v>0</v>
      </c>
      <c r="G11586" t="s">
        <v>35</v>
      </c>
      <c r="H11586" s="4">
        <v>45814.750509259262</v>
      </c>
      <c r="I11586" t="b">
        <v>1</v>
      </c>
      <c r="J11586" t="b">
        <v>0</v>
      </c>
      <c r="K11586" t="s">
        <v>24</v>
      </c>
      <c r="L11586" t="s">
        <v>36</v>
      </c>
      <c r="N11586">
        <v>58</v>
      </c>
      <c r="O11586" t="s">
        <v>4344</v>
      </c>
      <c r="P11586" t="s">
        <v>15143</v>
      </c>
    </row>
    <row r="11587" spans="1:16" x14ac:dyDescent="0.25">
      <c r="A11587" t="s">
        <v>2</v>
      </c>
      <c r="B11587" t="s">
        <v>307</v>
      </c>
      <c r="C11587" t="s">
        <v>945</v>
      </c>
      <c r="D11587" t="s">
        <v>3973</v>
      </c>
      <c r="E11587" t="s">
        <v>20</v>
      </c>
      <c r="F11587" t="b">
        <v>0</v>
      </c>
      <c r="G11587" t="s">
        <v>30</v>
      </c>
      <c r="H11587" s="4">
        <v>45814.750601851847</v>
      </c>
      <c r="I11587" t="b">
        <v>0</v>
      </c>
      <c r="J11587" t="b">
        <v>0</v>
      </c>
      <c r="K11587" t="s">
        <v>24</v>
      </c>
      <c r="L11587" t="s">
        <v>22</v>
      </c>
      <c r="M11587">
        <v>162500</v>
      </c>
      <c r="O11587" t="s">
        <v>1926</v>
      </c>
      <c r="P11587" t="s">
        <v>15144</v>
      </c>
    </row>
    <row r="11588" spans="1:16" x14ac:dyDescent="0.25">
      <c r="A11588" t="s">
        <v>89</v>
      </c>
      <c r="B11588" t="s">
        <v>15145</v>
      </c>
      <c r="C11588" t="s">
        <v>140</v>
      </c>
      <c r="D11588" t="s">
        <v>3973</v>
      </c>
      <c r="E11588" t="s">
        <v>51</v>
      </c>
      <c r="F11588" t="b">
        <v>0</v>
      </c>
      <c r="G11588" t="s">
        <v>27</v>
      </c>
      <c r="H11588" s="4">
        <v>45814.751562500001</v>
      </c>
      <c r="I11588" t="b">
        <v>0</v>
      </c>
      <c r="J11588" t="b">
        <v>0</v>
      </c>
      <c r="K11588" t="s">
        <v>24</v>
      </c>
      <c r="L11588" t="s">
        <v>36</v>
      </c>
      <c r="N11588">
        <v>75</v>
      </c>
      <c r="O11588" t="s">
        <v>3044</v>
      </c>
      <c r="P11588" t="s">
        <v>15146</v>
      </c>
    </row>
    <row r="11589" spans="1:16" x14ac:dyDescent="0.25">
      <c r="A11589" t="s">
        <v>2</v>
      </c>
      <c r="B11589" t="s">
        <v>1701</v>
      </c>
      <c r="C11589" t="s">
        <v>260</v>
      </c>
      <c r="D11589" t="s">
        <v>3973</v>
      </c>
      <c r="E11589" t="s">
        <v>20</v>
      </c>
      <c r="F11589" t="b">
        <v>0</v>
      </c>
      <c r="G11589" t="s">
        <v>30</v>
      </c>
      <c r="H11589" s="4">
        <v>45814.752708333333</v>
      </c>
      <c r="I11589" t="b">
        <v>0</v>
      </c>
      <c r="J11589" t="b">
        <v>0</v>
      </c>
      <c r="K11589" t="s">
        <v>24</v>
      </c>
      <c r="L11589" t="s">
        <v>22</v>
      </c>
      <c r="M11589">
        <v>143500</v>
      </c>
      <c r="O11589" t="s">
        <v>261</v>
      </c>
      <c r="P11589" t="s">
        <v>3814</v>
      </c>
    </row>
    <row r="11590" spans="1:16" x14ac:dyDescent="0.25">
      <c r="A11590" t="s">
        <v>139</v>
      </c>
      <c r="B11590" t="s">
        <v>15147</v>
      </c>
      <c r="C11590" t="s">
        <v>39</v>
      </c>
      <c r="D11590" t="s">
        <v>7434</v>
      </c>
      <c r="E11590" t="s">
        <v>20</v>
      </c>
      <c r="F11590" t="b">
        <v>1</v>
      </c>
      <c r="G11590" t="s">
        <v>4057</v>
      </c>
      <c r="H11590" s="4">
        <v>45814.764479166668</v>
      </c>
      <c r="I11590" t="b">
        <v>0</v>
      </c>
      <c r="J11590" t="b">
        <v>0</v>
      </c>
      <c r="K11590" t="s">
        <v>4057</v>
      </c>
      <c r="L11590" t="s">
        <v>22</v>
      </c>
      <c r="M11590">
        <v>250000</v>
      </c>
      <c r="O11590" t="s">
        <v>4052</v>
      </c>
      <c r="P11590" t="s">
        <v>15148</v>
      </c>
    </row>
    <row r="11591" spans="1:16" x14ac:dyDescent="0.25">
      <c r="A11591" t="s">
        <v>2</v>
      </c>
      <c r="B11591" t="s">
        <v>15149</v>
      </c>
      <c r="C11591" t="s">
        <v>158</v>
      </c>
      <c r="D11591" t="s">
        <v>4035</v>
      </c>
      <c r="E11591" t="s">
        <v>20</v>
      </c>
      <c r="F11591" t="b">
        <v>0</v>
      </c>
      <c r="G11591" t="s">
        <v>158</v>
      </c>
      <c r="H11591" s="4">
        <v>45814.765335648153</v>
      </c>
      <c r="I11591" t="b">
        <v>0</v>
      </c>
      <c r="J11591" t="b">
        <v>0</v>
      </c>
      <c r="K11591" t="s">
        <v>158</v>
      </c>
      <c r="L11591" t="s">
        <v>22</v>
      </c>
      <c r="M11591">
        <v>41485.5</v>
      </c>
      <c r="O11591" t="s">
        <v>1784</v>
      </c>
      <c r="P11591" t="s">
        <v>15150</v>
      </c>
    </row>
    <row r="11592" spans="1:16" x14ac:dyDescent="0.25">
      <c r="A11592" t="s">
        <v>89</v>
      </c>
      <c r="B11592" t="s">
        <v>15151</v>
      </c>
      <c r="C11592" t="s">
        <v>39</v>
      </c>
      <c r="D11592" t="s">
        <v>7434</v>
      </c>
      <c r="E11592" t="s">
        <v>20</v>
      </c>
      <c r="F11592" t="b">
        <v>1</v>
      </c>
      <c r="G11592" t="s">
        <v>10138</v>
      </c>
      <c r="H11592" s="4">
        <v>45814.768900462957</v>
      </c>
      <c r="I11592" t="b">
        <v>1</v>
      </c>
      <c r="J11592" t="b">
        <v>0</v>
      </c>
      <c r="L11592" t="s">
        <v>22</v>
      </c>
      <c r="M11592">
        <v>180000</v>
      </c>
      <c r="O11592" t="s">
        <v>4052</v>
      </c>
      <c r="P11592" t="s">
        <v>12503</v>
      </c>
    </row>
    <row r="11593" spans="1:16" x14ac:dyDescent="0.25">
      <c r="A11593" t="s">
        <v>2</v>
      </c>
      <c r="B11593" t="s">
        <v>15152</v>
      </c>
      <c r="C11593" t="s">
        <v>39</v>
      </c>
      <c r="D11593" t="s">
        <v>3973</v>
      </c>
      <c r="E11593" t="s">
        <v>51</v>
      </c>
      <c r="F11593" t="b">
        <v>1</v>
      </c>
      <c r="G11593" t="s">
        <v>762</v>
      </c>
      <c r="H11593" s="4">
        <v>45814.772662037038</v>
      </c>
      <c r="I11593" t="b">
        <v>1</v>
      </c>
      <c r="J11593" t="b">
        <v>0</v>
      </c>
      <c r="K11593" t="s">
        <v>762</v>
      </c>
      <c r="L11593" t="s">
        <v>22</v>
      </c>
      <c r="M11593">
        <v>30000</v>
      </c>
      <c r="O11593" t="s">
        <v>15139</v>
      </c>
      <c r="P11593" t="s">
        <v>15153</v>
      </c>
    </row>
    <row r="11594" spans="1:16" x14ac:dyDescent="0.25">
      <c r="A11594" t="s">
        <v>0</v>
      </c>
      <c r="B11594" t="s">
        <v>15154</v>
      </c>
      <c r="C11594" t="s">
        <v>15155</v>
      </c>
      <c r="D11594" t="s">
        <v>3828</v>
      </c>
      <c r="E11594" t="s">
        <v>20</v>
      </c>
      <c r="F11594" t="b">
        <v>0</v>
      </c>
      <c r="G11594" t="s">
        <v>27</v>
      </c>
      <c r="H11594" s="4">
        <v>45814.791851851849</v>
      </c>
      <c r="I11594" t="b">
        <v>0</v>
      </c>
      <c r="J11594" t="b">
        <v>0</v>
      </c>
      <c r="K11594" t="s">
        <v>24</v>
      </c>
      <c r="L11594" t="s">
        <v>36</v>
      </c>
      <c r="N11594">
        <v>37.254997253417969</v>
      </c>
      <c r="O11594" t="s">
        <v>15156</v>
      </c>
      <c r="P11594" t="s">
        <v>15157</v>
      </c>
    </row>
    <row r="11595" spans="1:16" x14ac:dyDescent="0.25">
      <c r="A11595" t="s">
        <v>139</v>
      </c>
      <c r="B11595" t="s">
        <v>15158</v>
      </c>
      <c r="C11595" t="s">
        <v>2504</v>
      </c>
      <c r="D11595" t="s">
        <v>3973</v>
      </c>
      <c r="E11595" t="s">
        <v>51</v>
      </c>
      <c r="F11595" t="b">
        <v>0</v>
      </c>
      <c r="G11595" t="s">
        <v>27</v>
      </c>
      <c r="H11595" s="4">
        <v>45814.791851851849</v>
      </c>
      <c r="I11595" t="b">
        <v>0</v>
      </c>
      <c r="J11595" t="b">
        <v>1</v>
      </c>
      <c r="K11595" t="s">
        <v>24</v>
      </c>
      <c r="L11595" t="s">
        <v>36</v>
      </c>
      <c r="N11595">
        <v>105</v>
      </c>
      <c r="O11595" t="s">
        <v>3679</v>
      </c>
      <c r="P11595" t="s">
        <v>15159</v>
      </c>
    </row>
    <row r="11596" spans="1:16" x14ac:dyDescent="0.25">
      <c r="A11596" t="s">
        <v>0</v>
      </c>
      <c r="B11596" t="s">
        <v>3482</v>
      </c>
      <c r="C11596" t="s">
        <v>540</v>
      </c>
      <c r="D11596" t="s">
        <v>3973</v>
      </c>
      <c r="E11596" t="s">
        <v>20</v>
      </c>
      <c r="F11596" t="b">
        <v>0</v>
      </c>
      <c r="G11596" t="s">
        <v>27</v>
      </c>
      <c r="H11596" s="4">
        <v>45814.791909722233</v>
      </c>
      <c r="I11596" t="b">
        <v>0</v>
      </c>
      <c r="J11596" t="b">
        <v>1</v>
      </c>
      <c r="K11596" t="s">
        <v>24</v>
      </c>
      <c r="L11596" t="s">
        <v>22</v>
      </c>
      <c r="M11596">
        <v>193500</v>
      </c>
      <c r="O11596" t="s">
        <v>1857</v>
      </c>
      <c r="P11596" t="s">
        <v>3161</v>
      </c>
    </row>
    <row r="11597" spans="1:16" x14ac:dyDescent="0.25">
      <c r="A11597" t="s">
        <v>139</v>
      </c>
      <c r="B11597" t="s">
        <v>15160</v>
      </c>
      <c r="C11597" t="s">
        <v>187</v>
      </c>
      <c r="D11597" t="s">
        <v>2208</v>
      </c>
      <c r="E11597" t="s">
        <v>20</v>
      </c>
      <c r="F11597" t="b">
        <v>0</v>
      </c>
      <c r="G11597" t="s">
        <v>30</v>
      </c>
      <c r="H11597" s="4">
        <v>45814.792233796303</v>
      </c>
      <c r="I11597" t="b">
        <v>0</v>
      </c>
      <c r="J11597" t="b">
        <v>0</v>
      </c>
      <c r="K11597" t="s">
        <v>24</v>
      </c>
      <c r="L11597" t="s">
        <v>22</v>
      </c>
      <c r="M11597">
        <v>87500</v>
      </c>
      <c r="O11597" t="s">
        <v>15161</v>
      </c>
      <c r="P11597" t="s">
        <v>15162</v>
      </c>
    </row>
    <row r="11598" spans="1:16" x14ac:dyDescent="0.25">
      <c r="A11598" t="s">
        <v>0</v>
      </c>
      <c r="B11598" t="s">
        <v>11987</v>
      </c>
      <c r="C11598" t="s">
        <v>639</v>
      </c>
      <c r="D11598" t="s">
        <v>2532</v>
      </c>
      <c r="E11598" t="s">
        <v>20</v>
      </c>
      <c r="F11598" t="b">
        <v>0</v>
      </c>
      <c r="G11598" t="s">
        <v>52</v>
      </c>
      <c r="H11598" s="4">
        <v>45814.792372685188</v>
      </c>
      <c r="I11598" t="b">
        <v>1</v>
      </c>
      <c r="J11598" t="b">
        <v>1</v>
      </c>
      <c r="K11598" t="s">
        <v>24</v>
      </c>
      <c r="L11598" t="s">
        <v>36</v>
      </c>
      <c r="N11598">
        <v>20</v>
      </c>
      <c r="O11598" t="s">
        <v>954</v>
      </c>
      <c r="P11598" t="s">
        <v>11988</v>
      </c>
    </row>
    <row r="11599" spans="1:16" x14ac:dyDescent="0.25">
      <c r="A11599" t="s">
        <v>40</v>
      </c>
      <c r="B11599" t="s">
        <v>11446</v>
      </c>
      <c r="C11599" t="s">
        <v>11447</v>
      </c>
      <c r="D11599" t="s">
        <v>3973</v>
      </c>
      <c r="E11599" t="s">
        <v>20</v>
      </c>
      <c r="F11599" t="b">
        <v>0</v>
      </c>
      <c r="G11599" t="s">
        <v>27</v>
      </c>
      <c r="H11599" s="4">
        <v>45814.792893518519</v>
      </c>
      <c r="I11599" t="b">
        <v>0</v>
      </c>
      <c r="J11599" t="b">
        <v>1</v>
      </c>
      <c r="K11599" t="s">
        <v>24</v>
      </c>
      <c r="L11599" t="s">
        <v>22</v>
      </c>
      <c r="M11599">
        <v>132500</v>
      </c>
      <c r="O11599" t="s">
        <v>1144</v>
      </c>
      <c r="P11599" t="s">
        <v>11448</v>
      </c>
    </row>
    <row r="11600" spans="1:16" x14ac:dyDescent="0.25">
      <c r="A11600" t="s">
        <v>28</v>
      </c>
      <c r="B11600" t="s">
        <v>1751</v>
      </c>
      <c r="C11600" t="s">
        <v>2964</v>
      </c>
      <c r="D11600" t="s">
        <v>3973</v>
      </c>
      <c r="E11600" t="s">
        <v>20</v>
      </c>
      <c r="F11600" t="b">
        <v>0</v>
      </c>
      <c r="G11600" t="s">
        <v>27</v>
      </c>
      <c r="H11600" s="4">
        <v>45814.79315972222</v>
      </c>
      <c r="I11600" t="b">
        <v>0</v>
      </c>
      <c r="J11600" t="b">
        <v>1</v>
      </c>
      <c r="K11600" t="s">
        <v>24</v>
      </c>
      <c r="L11600" t="s">
        <v>22</v>
      </c>
      <c r="M11600">
        <v>115000</v>
      </c>
      <c r="O11600" t="s">
        <v>15163</v>
      </c>
      <c r="P11600" t="s">
        <v>15164</v>
      </c>
    </row>
    <row r="11601" spans="1:16" x14ac:dyDescent="0.25">
      <c r="A11601" t="s">
        <v>2</v>
      </c>
      <c r="B11601" t="s">
        <v>15165</v>
      </c>
      <c r="C11601" t="s">
        <v>425</v>
      </c>
      <c r="D11601" t="s">
        <v>3973</v>
      </c>
      <c r="E11601" t="s">
        <v>20</v>
      </c>
      <c r="F11601" t="b">
        <v>0</v>
      </c>
      <c r="G11601" t="s">
        <v>41</v>
      </c>
      <c r="H11601" s="4">
        <v>45814.793437499997</v>
      </c>
      <c r="I11601" t="b">
        <v>0</v>
      </c>
      <c r="J11601" t="b">
        <v>0</v>
      </c>
      <c r="K11601" t="s">
        <v>24</v>
      </c>
      <c r="L11601" t="s">
        <v>22</v>
      </c>
      <c r="M11601">
        <v>110000</v>
      </c>
      <c r="O11601" t="s">
        <v>482</v>
      </c>
      <c r="P11601" t="s">
        <v>15166</v>
      </c>
    </row>
    <row r="11602" spans="1:16" x14ac:dyDescent="0.25">
      <c r="A11602" t="s">
        <v>0</v>
      </c>
      <c r="B11602" t="s">
        <v>15167</v>
      </c>
      <c r="C11602" t="s">
        <v>15168</v>
      </c>
      <c r="D11602" t="s">
        <v>3828</v>
      </c>
      <c r="E11602" t="s">
        <v>20</v>
      </c>
      <c r="F11602" t="b">
        <v>0</v>
      </c>
      <c r="G11602" t="s">
        <v>27</v>
      </c>
      <c r="H11602" s="4">
        <v>45814.833495370367</v>
      </c>
      <c r="I11602" t="b">
        <v>0</v>
      </c>
      <c r="J11602" t="b">
        <v>1</v>
      </c>
      <c r="K11602" t="s">
        <v>24</v>
      </c>
      <c r="L11602" t="s">
        <v>22</v>
      </c>
      <c r="M11602">
        <v>62500</v>
      </c>
      <c r="O11602" t="s">
        <v>15169</v>
      </c>
    </row>
    <row r="11603" spans="1:16" x14ac:dyDescent="0.25">
      <c r="A11603" t="s">
        <v>2</v>
      </c>
      <c r="B11603" t="s">
        <v>15170</v>
      </c>
      <c r="C11603" t="s">
        <v>151</v>
      </c>
      <c r="D11603" t="s">
        <v>3973</v>
      </c>
      <c r="E11603" t="s">
        <v>51</v>
      </c>
      <c r="F11603" t="b">
        <v>0</v>
      </c>
      <c r="G11603" t="s">
        <v>30</v>
      </c>
      <c r="H11603" s="4">
        <v>45814.83390046296</v>
      </c>
      <c r="I11603" t="b">
        <v>0</v>
      </c>
      <c r="J11603" t="b">
        <v>0</v>
      </c>
      <c r="K11603" t="s">
        <v>24</v>
      </c>
      <c r="L11603" t="s">
        <v>36</v>
      </c>
      <c r="N11603">
        <v>34.370002746582031</v>
      </c>
      <c r="O11603" t="s">
        <v>1241</v>
      </c>
      <c r="P11603" t="s">
        <v>15171</v>
      </c>
    </row>
    <row r="11604" spans="1:16" x14ac:dyDescent="0.25">
      <c r="A11604" t="s">
        <v>40</v>
      </c>
      <c r="B11604" t="s">
        <v>15172</v>
      </c>
      <c r="C11604" t="s">
        <v>333</v>
      </c>
      <c r="D11604" t="s">
        <v>3973</v>
      </c>
      <c r="E11604" t="s">
        <v>20</v>
      </c>
      <c r="F11604" t="b">
        <v>0</v>
      </c>
      <c r="G11604" t="s">
        <v>27</v>
      </c>
      <c r="H11604" s="4">
        <v>45814.834687499999</v>
      </c>
      <c r="I11604" t="b">
        <v>0</v>
      </c>
      <c r="J11604" t="b">
        <v>1</v>
      </c>
      <c r="K11604" t="s">
        <v>24</v>
      </c>
      <c r="L11604" t="s">
        <v>22</v>
      </c>
      <c r="M11604">
        <v>185000</v>
      </c>
      <c r="O11604" t="s">
        <v>1883</v>
      </c>
      <c r="P11604" t="s">
        <v>15173</v>
      </c>
    </row>
    <row r="11605" spans="1:16" x14ac:dyDescent="0.25">
      <c r="A11605" t="s">
        <v>1</v>
      </c>
      <c r="B11605" t="s">
        <v>2620</v>
      </c>
      <c r="C11605" t="s">
        <v>94</v>
      </c>
      <c r="D11605" t="s">
        <v>3973</v>
      </c>
      <c r="E11605" t="s">
        <v>51</v>
      </c>
      <c r="F11605" t="b">
        <v>0</v>
      </c>
      <c r="G11605" t="s">
        <v>27</v>
      </c>
      <c r="H11605" s="4">
        <v>45814.834780092591</v>
      </c>
      <c r="I11605" t="b">
        <v>0</v>
      </c>
      <c r="J11605" t="b">
        <v>1</v>
      </c>
      <c r="K11605" t="s">
        <v>24</v>
      </c>
      <c r="L11605" t="s">
        <v>36</v>
      </c>
      <c r="N11605">
        <v>75</v>
      </c>
      <c r="O11605" t="s">
        <v>74</v>
      </c>
      <c r="P11605" t="s">
        <v>15174</v>
      </c>
    </row>
    <row r="11606" spans="1:16" x14ac:dyDescent="0.25">
      <c r="A11606" t="s">
        <v>28</v>
      </c>
      <c r="B11606" t="s">
        <v>28</v>
      </c>
      <c r="C11606" t="s">
        <v>797</v>
      </c>
      <c r="D11606" t="s">
        <v>3973</v>
      </c>
      <c r="E11606" t="s">
        <v>20</v>
      </c>
      <c r="F11606" t="b">
        <v>0</v>
      </c>
      <c r="G11606" t="s">
        <v>27</v>
      </c>
      <c r="H11606" s="4">
        <v>45814.834849537037</v>
      </c>
      <c r="I11606" t="b">
        <v>0</v>
      </c>
      <c r="J11606" t="b">
        <v>0</v>
      </c>
      <c r="K11606" t="s">
        <v>24</v>
      </c>
      <c r="L11606" t="s">
        <v>22</v>
      </c>
      <c r="M11606">
        <v>165000</v>
      </c>
      <c r="O11606" t="s">
        <v>9786</v>
      </c>
      <c r="P11606" t="s">
        <v>207</v>
      </c>
    </row>
    <row r="11607" spans="1:16" x14ac:dyDescent="0.25">
      <c r="A11607" t="s">
        <v>89</v>
      </c>
      <c r="B11607" t="s">
        <v>15175</v>
      </c>
      <c r="C11607" t="s">
        <v>39</v>
      </c>
      <c r="D11607" t="s">
        <v>7434</v>
      </c>
      <c r="E11607" t="s">
        <v>20</v>
      </c>
      <c r="F11607" t="b">
        <v>1</v>
      </c>
      <c r="G11607" t="s">
        <v>10138</v>
      </c>
      <c r="H11607" s="4">
        <v>45814.852175925917</v>
      </c>
      <c r="I11607" t="b">
        <v>1</v>
      </c>
      <c r="J11607" t="b">
        <v>0</v>
      </c>
      <c r="L11607" t="s">
        <v>22</v>
      </c>
      <c r="M11607">
        <v>92500</v>
      </c>
      <c r="O11607" t="s">
        <v>4052</v>
      </c>
      <c r="P11607" t="s">
        <v>706</v>
      </c>
    </row>
    <row r="11608" spans="1:16" x14ac:dyDescent="0.25">
      <c r="A11608" t="s">
        <v>1</v>
      </c>
      <c r="B11608" t="s">
        <v>1767</v>
      </c>
      <c r="C11608" t="s">
        <v>185</v>
      </c>
      <c r="D11608" t="s">
        <v>3828</v>
      </c>
      <c r="E11608" t="s">
        <v>20</v>
      </c>
      <c r="F11608" t="b">
        <v>0</v>
      </c>
      <c r="G11608" t="s">
        <v>27</v>
      </c>
      <c r="H11608" s="4">
        <v>45814.875775462962</v>
      </c>
      <c r="I11608" t="b">
        <v>0</v>
      </c>
      <c r="J11608" t="b">
        <v>1</v>
      </c>
      <c r="K11608" t="s">
        <v>24</v>
      </c>
      <c r="L11608" t="s">
        <v>36</v>
      </c>
      <c r="N11608">
        <v>78.949996948242188</v>
      </c>
      <c r="O11608" t="s">
        <v>2056</v>
      </c>
      <c r="P11608" t="s">
        <v>1030</v>
      </c>
    </row>
    <row r="11609" spans="1:16" x14ac:dyDescent="0.25">
      <c r="A11609" t="s">
        <v>1</v>
      </c>
      <c r="B11609" t="s">
        <v>11214</v>
      </c>
      <c r="C11609" t="s">
        <v>1521</v>
      </c>
      <c r="D11609" t="s">
        <v>4084</v>
      </c>
      <c r="E11609" t="s">
        <v>20</v>
      </c>
      <c r="F11609" t="b">
        <v>0</v>
      </c>
      <c r="G11609" t="s">
        <v>52</v>
      </c>
      <c r="H11609" s="4">
        <v>45814.876157407409</v>
      </c>
      <c r="I11609" t="b">
        <v>0</v>
      </c>
      <c r="J11609" t="b">
        <v>0</v>
      </c>
      <c r="K11609" t="s">
        <v>24</v>
      </c>
      <c r="L11609" t="s">
        <v>22</v>
      </c>
      <c r="M11609">
        <v>135000</v>
      </c>
      <c r="O11609" t="s">
        <v>1549</v>
      </c>
    </row>
    <row r="11610" spans="1:16" x14ac:dyDescent="0.25">
      <c r="A11610" t="s">
        <v>19</v>
      </c>
      <c r="B11610" t="s">
        <v>15176</v>
      </c>
      <c r="C11610" t="s">
        <v>400</v>
      </c>
      <c r="D11610" t="s">
        <v>2208</v>
      </c>
      <c r="E11610" t="s">
        <v>20</v>
      </c>
      <c r="F11610" t="b">
        <v>0</v>
      </c>
      <c r="G11610" t="s">
        <v>30</v>
      </c>
      <c r="H11610" s="4">
        <v>45814.91777777778</v>
      </c>
      <c r="I11610" t="b">
        <v>0</v>
      </c>
      <c r="J11610" t="b">
        <v>0</v>
      </c>
      <c r="K11610" t="s">
        <v>24</v>
      </c>
      <c r="L11610" t="s">
        <v>22</v>
      </c>
      <c r="M11610">
        <v>228535</v>
      </c>
      <c r="O11610" t="s">
        <v>9745</v>
      </c>
    </row>
    <row r="11611" spans="1:16" x14ac:dyDescent="0.25">
      <c r="A11611" t="s">
        <v>2</v>
      </c>
      <c r="B11611" t="s">
        <v>15177</v>
      </c>
      <c r="C11611" t="s">
        <v>192</v>
      </c>
      <c r="D11611" t="s">
        <v>3973</v>
      </c>
      <c r="E11611" t="s">
        <v>20</v>
      </c>
      <c r="F11611" t="b">
        <v>0</v>
      </c>
      <c r="G11611" t="s">
        <v>27</v>
      </c>
      <c r="H11611" s="4">
        <v>45814.918217592603</v>
      </c>
      <c r="I11611" t="b">
        <v>0</v>
      </c>
      <c r="J11611" t="b">
        <v>1</v>
      </c>
      <c r="K11611" t="s">
        <v>24</v>
      </c>
      <c r="L11611" t="s">
        <v>22</v>
      </c>
      <c r="M11611">
        <v>151500</v>
      </c>
      <c r="O11611" t="s">
        <v>2523</v>
      </c>
      <c r="P11611" t="s">
        <v>15178</v>
      </c>
    </row>
    <row r="11612" spans="1:16" x14ac:dyDescent="0.25">
      <c r="A11612" t="s">
        <v>2</v>
      </c>
      <c r="B11612" t="s">
        <v>15179</v>
      </c>
      <c r="C11612" t="s">
        <v>1278</v>
      </c>
      <c r="D11612" t="s">
        <v>3973</v>
      </c>
      <c r="E11612" t="s">
        <v>20</v>
      </c>
      <c r="F11612" t="b">
        <v>0</v>
      </c>
      <c r="G11612" t="s">
        <v>41</v>
      </c>
      <c r="H11612" s="4">
        <v>45814.918321759258</v>
      </c>
      <c r="I11612" t="b">
        <v>0</v>
      </c>
      <c r="J11612" t="b">
        <v>0</v>
      </c>
      <c r="K11612" t="s">
        <v>24</v>
      </c>
      <c r="L11612" t="s">
        <v>22</v>
      </c>
      <c r="M11612">
        <v>138000</v>
      </c>
      <c r="O11612" t="s">
        <v>15180</v>
      </c>
      <c r="P11612" t="s">
        <v>15181</v>
      </c>
    </row>
    <row r="11613" spans="1:16" x14ac:dyDescent="0.25">
      <c r="A11613" t="s">
        <v>0</v>
      </c>
      <c r="B11613" t="s">
        <v>15182</v>
      </c>
      <c r="C11613" t="s">
        <v>372</v>
      </c>
      <c r="D11613" t="s">
        <v>3973</v>
      </c>
      <c r="E11613" t="s">
        <v>20</v>
      </c>
      <c r="F11613" t="b">
        <v>0</v>
      </c>
      <c r="G11613" t="s">
        <v>27</v>
      </c>
      <c r="H11613" s="4">
        <v>45814.958449074067</v>
      </c>
      <c r="I11613" t="b">
        <v>1</v>
      </c>
      <c r="J11613" t="b">
        <v>1</v>
      </c>
      <c r="K11613" t="s">
        <v>24</v>
      </c>
      <c r="L11613" t="s">
        <v>22</v>
      </c>
      <c r="M11613">
        <v>126500</v>
      </c>
      <c r="O11613" t="s">
        <v>12007</v>
      </c>
      <c r="P11613" t="s">
        <v>15183</v>
      </c>
    </row>
    <row r="11614" spans="1:16" x14ac:dyDescent="0.25">
      <c r="A11614" t="s">
        <v>19</v>
      </c>
      <c r="B11614" t="s">
        <v>3533</v>
      </c>
      <c r="C11614" t="s">
        <v>49</v>
      </c>
      <c r="D11614" t="s">
        <v>3973</v>
      </c>
      <c r="E11614" t="s">
        <v>20</v>
      </c>
      <c r="F11614" t="b">
        <v>0</v>
      </c>
      <c r="G11614" t="s">
        <v>41</v>
      </c>
      <c r="H11614" s="4">
        <v>45814.958692129629</v>
      </c>
      <c r="I11614" t="b">
        <v>0</v>
      </c>
      <c r="J11614" t="b">
        <v>1</v>
      </c>
      <c r="K11614" t="s">
        <v>24</v>
      </c>
      <c r="L11614" t="s">
        <v>22</v>
      </c>
      <c r="M11614">
        <v>200000</v>
      </c>
      <c r="O11614" t="s">
        <v>5473</v>
      </c>
      <c r="P11614" t="s">
        <v>48</v>
      </c>
    </row>
    <row r="11615" spans="1:16" x14ac:dyDescent="0.25">
      <c r="A11615" t="s">
        <v>89</v>
      </c>
      <c r="B11615" t="s">
        <v>15184</v>
      </c>
      <c r="C11615" t="s">
        <v>3784</v>
      </c>
      <c r="D11615" t="s">
        <v>2208</v>
      </c>
      <c r="E11615" t="s">
        <v>20</v>
      </c>
      <c r="F11615" t="b">
        <v>0</v>
      </c>
      <c r="G11615" t="s">
        <v>30</v>
      </c>
      <c r="H11615" s="4">
        <v>45814.95890046296</v>
      </c>
      <c r="I11615" t="b">
        <v>0</v>
      </c>
      <c r="J11615" t="b">
        <v>1</v>
      </c>
      <c r="K11615" t="s">
        <v>24</v>
      </c>
      <c r="L11615" t="s">
        <v>22</v>
      </c>
      <c r="M11615">
        <v>75000</v>
      </c>
      <c r="O11615" t="s">
        <v>15185</v>
      </c>
      <c r="P11615" t="s">
        <v>15186</v>
      </c>
    </row>
    <row r="11616" spans="1:16" x14ac:dyDescent="0.25">
      <c r="A11616" t="s">
        <v>1</v>
      </c>
      <c r="B11616" t="s">
        <v>15187</v>
      </c>
      <c r="C11616" t="s">
        <v>82</v>
      </c>
      <c r="D11616" t="s">
        <v>3973</v>
      </c>
      <c r="E11616" t="s">
        <v>20</v>
      </c>
      <c r="F11616" t="b">
        <v>0</v>
      </c>
      <c r="G11616" t="s">
        <v>27</v>
      </c>
      <c r="H11616" s="4">
        <v>45814.959108796298</v>
      </c>
      <c r="I11616" t="b">
        <v>0</v>
      </c>
      <c r="J11616" t="b">
        <v>1</v>
      </c>
      <c r="K11616" t="s">
        <v>24</v>
      </c>
      <c r="L11616" t="s">
        <v>22</v>
      </c>
      <c r="M11616">
        <v>196812.5</v>
      </c>
      <c r="O11616" t="s">
        <v>1747</v>
      </c>
      <c r="P11616" t="s">
        <v>207</v>
      </c>
    </row>
    <row r="11617" spans="1:16" x14ac:dyDescent="0.25">
      <c r="A11617" t="s">
        <v>2</v>
      </c>
      <c r="B11617" t="s">
        <v>15188</v>
      </c>
      <c r="C11617" t="s">
        <v>71</v>
      </c>
      <c r="D11617" t="s">
        <v>3973</v>
      </c>
      <c r="E11617" t="s">
        <v>20</v>
      </c>
      <c r="F11617" t="b">
        <v>0</v>
      </c>
      <c r="G11617" t="s">
        <v>30</v>
      </c>
      <c r="H11617" s="4">
        <v>45814.960844907408</v>
      </c>
      <c r="I11617" t="b">
        <v>0</v>
      </c>
      <c r="J11617" t="b">
        <v>1</v>
      </c>
      <c r="K11617" t="s">
        <v>24</v>
      </c>
      <c r="L11617" t="s">
        <v>22</v>
      </c>
      <c r="M11617">
        <v>138100</v>
      </c>
      <c r="O11617" t="s">
        <v>1172</v>
      </c>
      <c r="P11617" t="s">
        <v>15189</v>
      </c>
    </row>
    <row r="11618" spans="1:16" x14ac:dyDescent="0.25">
      <c r="A11618" t="s">
        <v>0</v>
      </c>
      <c r="B11618" t="s">
        <v>15190</v>
      </c>
      <c r="C11618" t="s">
        <v>167</v>
      </c>
      <c r="D11618" t="s">
        <v>3973</v>
      </c>
      <c r="E11618" t="s">
        <v>20</v>
      </c>
      <c r="F11618" t="b">
        <v>0</v>
      </c>
      <c r="G11618" t="s">
        <v>35</v>
      </c>
      <c r="H11618" s="4">
        <v>45815.000451388893</v>
      </c>
      <c r="I11618" t="b">
        <v>0</v>
      </c>
      <c r="J11618" t="b">
        <v>1</v>
      </c>
      <c r="K11618" t="s">
        <v>24</v>
      </c>
      <c r="L11618" t="s">
        <v>22</v>
      </c>
      <c r="M11618">
        <v>115000</v>
      </c>
      <c r="O11618" t="s">
        <v>3628</v>
      </c>
      <c r="P11618" t="s">
        <v>12400</v>
      </c>
    </row>
    <row r="11619" spans="1:16" x14ac:dyDescent="0.25">
      <c r="A11619" t="s">
        <v>0</v>
      </c>
      <c r="B11619" t="s">
        <v>11987</v>
      </c>
      <c r="C11619" t="s">
        <v>953</v>
      </c>
      <c r="D11619" t="s">
        <v>3973</v>
      </c>
      <c r="E11619" t="s">
        <v>20</v>
      </c>
      <c r="F11619" t="b">
        <v>0</v>
      </c>
      <c r="G11619" t="s">
        <v>30</v>
      </c>
      <c r="H11619" s="4">
        <v>45815.000543981478</v>
      </c>
      <c r="I11619" t="b">
        <v>1</v>
      </c>
      <c r="J11619" t="b">
        <v>1</v>
      </c>
      <c r="K11619" t="s">
        <v>24</v>
      </c>
      <c r="L11619" t="s">
        <v>22</v>
      </c>
      <c r="M11619">
        <v>109000</v>
      </c>
      <c r="O11619" t="s">
        <v>954</v>
      </c>
      <c r="P11619" t="s">
        <v>11988</v>
      </c>
    </row>
    <row r="11620" spans="1:16" x14ac:dyDescent="0.25">
      <c r="A11620" t="s">
        <v>139</v>
      </c>
      <c r="B11620" t="s">
        <v>1072</v>
      </c>
      <c r="C11620" t="s">
        <v>1216</v>
      </c>
      <c r="D11620" t="s">
        <v>3973</v>
      </c>
      <c r="E11620" t="s">
        <v>20</v>
      </c>
      <c r="F11620" t="b">
        <v>0</v>
      </c>
      <c r="G11620" t="s">
        <v>30</v>
      </c>
      <c r="H11620" s="4">
        <v>45815.000567129631</v>
      </c>
      <c r="I11620" t="b">
        <v>0</v>
      </c>
      <c r="J11620" t="b">
        <v>0</v>
      </c>
      <c r="K11620" t="s">
        <v>24</v>
      </c>
      <c r="L11620" t="s">
        <v>22</v>
      </c>
      <c r="M11620">
        <v>115000</v>
      </c>
      <c r="O11620" t="s">
        <v>15191</v>
      </c>
      <c r="P11620" t="s">
        <v>15192</v>
      </c>
    </row>
    <row r="11621" spans="1:16" x14ac:dyDescent="0.25">
      <c r="A11621" t="s">
        <v>1</v>
      </c>
      <c r="B11621" t="s">
        <v>15193</v>
      </c>
      <c r="C11621" t="s">
        <v>151</v>
      </c>
      <c r="D11621" t="s">
        <v>4100</v>
      </c>
      <c r="E11621" t="s">
        <v>20</v>
      </c>
      <c r="F11621" t="b">
        <v>0</v>
      </c>
      <c r="G11621" t="s">
        <v>30</v>
      </c>
      <c r="H11621" s="4">
        <v>45815.000601851847</v>
      </c>
      <c r="I11621" t="b">
        <v>0</v>
      </c>
      <c r="J11621" t="b">
        <v>1</v>
      </c>
      <c r="K11621" t="s">
        <v>24</v>
      </c>
      <c r="L11621" t="s">
        <v>22</v>
      </c>
      <c r="M11621">
        <v>262500</v>
      </c>
      <c r="O11621" t="s">
        <v>12695</v>
      </c>
      <c r="P11621" t="s">
        <v>15194</v>
      </c>
    </row>
    <row r="11622" spans="1:16" x14ac:dyDescent="0.25">
      <c r="A11622" t="s">
        <v>1</v>
      </c>
      <c r="B11622" t="s">
        <v>264</v>
      </c>
      <c r="C11622" t="s">
        <v>42</v>
      </c>
      <c r="D11622" t="s">
        <v>4014</v>
      </c>
      <c r="E11622" t="s">
        <v>20</v>
      </c>
      <c r="F11622" t="b">
        <v>0</v>
      </c>
      <c r="G11622" t="s">
        <v>27</v>
      </c>
      <c r="H11622" s="4">
        <v>45815.001331018517</v>
      </c>
      <c r="I11622" t="b">
        <v>1</v>
      </c>
      <c r="J11622" t="b">
        <v>1</v>
      </c>
      <c r="K11622" t="s">
        <v>24</v>
      </c>
      <c r="L11622" t="s">
        <v>22</v>
      </c>
      <c r="M11622">
        <v>154000</v>
      </c>
      <c r="O11622" t="s">
        <v>15195</v>
      </c>
      <c r="P11622" t="s">
        <v>15196</v>
      </c>
    </row>
    <row r="11623" spans="1:16" x14ac:dyDescent="0.25">
      <c r="A11623" t="s">
        <v>28</v>
      </c>
      <c r="B11623" t="s">
        <v>3623</v>
      </c>
      <c r="C11623" t="s">
        <v>693</v>
      </c>
      <c r="D11623" t="s">
        <v>3973</v>
      </c>
      <c r="E11623" t="s">
        <v>20</v>
      </c>
      <c r="F11623" t="b">
        <v>0</v>
      </c>
      <c r="G11623" t="s">
        <v>27</v>
      </c>
      <c r="H11623" s="4">
        <v>45815.001446759263</v>
      </c>
      <c r="I11623" t="b">
        <v>0</v>
      </c>
      <c r="J11623" t="b">
        <v>0</v>
      </c>
      <c r="K11623" t="s">
        <v>24</v>
      </c>
      <c r="L11623" t="s">
        <v>36</v>
      </c>
      <c r="N11623">
        <v>57.5</v>
      </c>
      <c r="O11623" t="s">
        <v>4344</v>
      </c>
      <c r="P11623" t="s">
        <v>15197</v>
      </c>
    </row>
    <row r="11624" spans="1:16" x14ac:dyDescent="0.25">
      <c r="A11624" t="s">
        <v>1</v>
      </c>
      <c r="B11624" t="s">
        <v>15198</v>
      </c>
      <c r="C11624" t="s">
        <v>203</v>
      </c>
      <c r="D11624" t="s">
        <v>3973</v>
      </c>
      <c r="E11624" t="s">
        <v>20</v>
      </c>
      <c r="F11624" t="b">
        <v>0</v>
      </c>
      <c r="G11624" t="s">
        <v>27</v>
      </c>
      <c r="H11624" s="4">
        <v>45815.001469907409</v>
      </c>
      <c r="I11624" t="b">
        <v>0</v>
      </c>
      <c r="J11624" t="b">
        <v>1</v>
      </c>
      <c r="K11624" t="s">
        <v>24</v>
      </c>
      <c r="L11624" t="s">
        <v>22</v>
      </c>
      <c r="M11624">
        <v>117500</v>
      </c>
      <c r="O11624" t="s">
        <v>12012</v>
      </c>
      <c r="P11624" t="s">
        <v>15199</v>
      </c>
    </row>
    <row r="11625" spans="1:16" x14ac:dyDescent="0.25">
      <c r="A11625" t="s">
        <v>89</v>
      </c>
      <c r="B11625" t="s">
        <v>15200</v>
      </c>
      <c r="C11625" t="s">
        <v>335</v>
      </c>
      <c r="D11625" t="s">
        <v>4003</v>
      </c>
      <c r="E11625" t="s">
        <v>20</v>
      </c>
      <c r="F11625" t="b">
        <v>0</v>
      </c>
      <c r="G11625" t="s">
        <v>30</v>
      </c>
      <c r="H11625" s="4">
        <v>45815.002476851849</v>
      </c>
      <c r="I11625" t="b">
        <v>1</v>
      </c>
      <c r="J11625" t="b">
        <v>0</v>
      </c>
      <c r="K11625" t="s">
        <v>24</v>
      </c>
      <c r="L11625" t="s">
        <v>22</v>
      </c>
      <c r="M11625">
        <v>212500</v>
      </c>
      <c r="O11625" t="s">
        <v>1798</v>
      </c>
    </row>
    <row r="11626" spans="1:16" x14ac:dyDescent="0.25">
      <c r="A11626" t="s">
        <v>191</v>
      </c>
      <c r="B11626" t="s">
        <v>15201</v>
      </c>
      <c r="C11626" t="s">
        <v>2038</v>
      </c>
      <c r="D11626" t="s">
        <v>4014</v>
      </c>
      <c r="E11626" t="s">
        <v>20</v>
      </c>
      <c r="F11626" t="b">
        <v>0</v>
      </c>
      <c r="G11626" t="s">
        <v>30</v>
      </c>
      <c r="H11626" s="4">
        <v>45815.002523148149</v>
      </c>
      <c r="I11626" t="b">
        <v>0</v>
      </c>
      <c r="J11626" t="b">
        <v>1</v>
      </c>
      <c r="K11626" t="s">
        <v>24</v>
      </c>
      <c r="L11626" t="s">
        <v>22</v>
      </c>
      <c r="M11626">
        <v>96000</v>
      </c>
      <c r="O11626" t="s">
        <v>3104</v>
      </c>
      <c r="P11626" t="s">
        <v>15202</v>
      </c>
    </row>
    <row r="11627" spans="1:16" x14ac:dyDescent="0.25">
      <c r="A11627" t="s">
        <v>89</v>
      </c>
      <c r="B11627" t="s">
        <v>15203</v>
      </c>
      <c r="C11627" t="s">
        <v>180</v>
      </c>
      <c r="D11627" t="s">
        <v>3973</v>
      </c>
      <c r="E11627" t="s">
        <v>20</v>
      </c>
      <c r="F11627" t="b">
        <v>0</v>
      </c>
      <c r="G11627" t="s">
        <v>52</v>
      </c>
      <c r="H11627" s="4">
        <v>45815.003171296303</v>
      </c>
      <c r="I11627" t="b">
        <v>0</v>
      </c>
      <c r="J11627" t="b">
        <v>1</v>
      </c>
      <c r="K11627" t="s">
        <v>24</v>
      </c>
      <c r="L11627" t="s">
        <v>36</v>
      </c>
      <c r="N11627">
        <v>60</v>
      </c>
      <c r="O11627" t="s">
        <v>4344</v>
      </c>
      <c r="P11627" t="s">
        <v>15204</v>
      </c>
    </row>
    <row r="11628" spans="1:16" x14ac:dyDescent="0.25">
      <c r="A11628" t="s">
        <v>1</v>
      </c>
      <c r="B11628" t="s">
        <v>2478</v>
      </c>
      <c r="C11628" t="s">
        <v>2765</v>
      </c>
      <c r="D11628" t="s">
        <v>15205</v>
      </c>
      <c r="E11628" t="s">
        <v>20</v>
      </c>
      <c r="F11628" t="b">
        <v>0</v>
      </c>
      <c r="G11628" t="s">
        <v>23</v>
      </c>
      <c r="H11628" s="4">
        <v>45815.011400462958</v>
      </c>
      <c r="I11628" t="b">
        <v>0</v>
      </c>
      <c r="J11628" t="b">
        <v>0</v>
      </c>
      <c r="K11628" t="s">
        <v>24</v>
      </c>
      <c r="L11628" t="s">
        <v>22</v>
      </c>
      <c r="M11628">
        <v>337500</v>
      </c>
      <c r="O11628" t="s">
        <v>341</v>
      </c>
    </row>
    <row r="11629" spans="1:16" x14ac:dyDescent="0.25">
      <c r="A11629" t="s">
        <v>0</v>
      </c>
      <c r="B11629" t="s">
        <v>15206</v>
      </c>
      <c r="C11629" t="s">
        <v>82</v>
      </c>
      <c r="D11629" t="s">
        <v>3828</v>
      </c>
      <c r="E11629" t="s">
        <v>20</v>
      </c>
      <c r="F11629" t="b">
        <v>0</v>
      </c>
      <c r="G11629" t="s">
        <v>27</v>
      </c>
      <c r="H11629" s="4">
        <v>45815.042442129627</v>
      </c>
      <c r="I11629" t="b">
        <v>0</v>
      </c>
      <c r="J11629" t="b">
        <v>1</v>
      </c>
      <c r="K11629" t="s">
        <v>24</v>
      </c>
      <c r="L11629" t="s">
        <v>22</v>
      </c>
      <c r="M11629">
        <v>97500</v>
      </c>
      <c r="O11629" t="s">
        <v>795</v>
      </c>
      <c r="P11629" t="s">
        <v>274</v>
      </c>
    </row>
    <row r="11630" spans="1:16" x14ac:dyDescent="0.25">
      <c r="A11630" t="s">
        <v>2</v>
      </c>
      <c r="B11630" t="s">
        <v>15179</v>
      </c>
      <c r="C11630" t="s">
        <v>187</v>
      </c>
      <c r="D11630" t="s">
        <v>3828</v>
      </c>
      <c r="E11630" t="s">
        <v>20</v>
      </c>
      <c r="F11630" t="b">
        <v>0</v>
      </c>
      <c r="G11630" t="s">
        <v>27</v>
      </c>
      <c r="H11630" s="4">
        <v>45815.042893518519</v>
      </c>
      <c r="I11630" t="b">
        <v>0</v>
      </c>
      <c r="J11630" t="b">
        <v>0</v>
      </c>
      <c r="K11630" t="s">
        <v>24</v>
      </c>
      <c r="L11630" t="s">
        <v>22</v>
      </c>
      <c r="M11630">
        <v>142500</v>
      </c>
      <c r="O11630" t="s">
        <v>15207</v>
      </c>
      <c r="P11630" t="s">
        <v>15181</v>
      </c>
    </row>
    <row r="11631" spans="1:16" x14ac:dyDescent="0.25">
      <c r="A11631" t="s">
        <v>28</v>
      </c>
      <c r="B11631" t="s">
        <v>15208</v>
      </c>
      <c r="C11631" t="s">
        <v>1065</v>
      </c>
      <c r="D11631" t="s">
        <v>3973</v>
      </c>
      <c r="E11631" t="s">
        <v>20</v>
      </c>
      <c r="F11631" t="b">
        <v>0</v>
      </c>
      <c r="G11631" t="s">
        <v>41</v>
      </c>
      <c r="H11631" s="4">
        <v>45815.043553240743</v>
      </c>
      <c r="I11631" t="b">
        <v>0</v>
      </c>
      <c r="J11631" t="b">
        <v>1</v>
      </c>
      <c r="K11631" t="s">
        <v>24</v>
      </c>
      <c r="L11631" t="s">
        <v>22</v>
      </c>
      <c r="M11631">
        <v>131525</v>
      </c>
      <c r="O11631" t="s">
        <v>1438</v>
      </c>
      <c r="P11631" t="s">
        <v>4221</v>
      </c>
    </row>
    <row r="11632" spans="1:16" x14ac:dyDescent="0.25">
      <c r="A11632" t="s">
        <v>40</v>
      </c>
      <c r="B11632" t="s">
        <v>6694</v>
      </c>
      <c r="C11632" t="s">
        <v>11298</v>
      </c>
      <c r="D11632" t="s">
        <v>3828</v>
      </c>
      <c r="E11632" t="s">
        <v>20</v>
      </c>
      <c r="F11632" t="b">
        <v>0</v>
      </c>
      <c r="G11632" t="s">
        <v>27</v>
      </c>
      <c r="H11632" s="4">
        <v>45815.084629629629</v>
      </c>
      <c r="I11632" t="b">
        <v>0</v>
      </c>
      <c r="J11632" t="b">
        <v>1</v>
      </c>
      <c r="K11632" t="s">
        <v>24</v>
      </c>
      <c r="L11632" t="s">
        <v>22</v>
      </c>
      <c r="M11632">
        <v>160035</v>
      </c>
      <c r="O11632" t="s">
        <v>401</v>
      </c>
      <c r="P11632" t="s">
        <v>15209</v>
      </c>
    </row>
    <row r="11633" spans="1:16" x14ac:dyDescent="0.25">
      <c r="A11633" t="s">
        <v>0</v>
      </c>
      <c r="B11633" t="s">
        <v>15210</v>
      </c>
      <c r="C11633" t="s">
        <v>431</v>
      </c>
      <c r="D11633" t="s">
        <v>2298</v>
      </c>
      <c r="E11633" t="s">
        <v>20</v>
      </c>
      <c r="F11633" t="b">
        <v>0</v>
      </c>
      <c r="G11633" t="s">
        <v>27</v>
      </c>
      <c r="H11633" s="4">
        <v>45815.250034722223</v>
      </c>
      <c r="I11633" t="b">
        <v>0</v>
      </c>
      <c r="J11633" t="b">
        <v>1</v>
      </c>
      <c r="K11633" t="s">
        <v>24</v>
      </c>
      <c r="L11633" t="s">
        <v>22</v>
      </c>
      <c r="M11633">
        <v>50000</v>
      </c>
      <c r="O11633" t="s">
        <v>15211</v>
      </c>
      <c r="P11633" t="s">
        <v>1374</v>
      </c>
    </row>
    <row r="11634" spans="1:16" x14ac:dyDescent="0.25">
      <c r="A11634" t="s">
        <v>0</v>
      </c>
      <c r="B11634" t="s">
        <v>0</v>
      </c>
      <c r="C11634" t="s">
        <v>3678</v>
      </c>
      <c r="D11634" t="s">
        <v>3828</v>
      </c>
      <c r="E11634" t="s">
        <v>20</v>
      </c>
      <c r="F11634" t="b">
        <v>0</v>
      </c>
      <c r="G11634" t="s">
        <v>41</v>
      </c>
      <c r="H11634" s="4">
        <v>45815.250324074077</v>
      </c>
      <c r="I11634" t="b">
        <v>0</v>
      </c>
      <c r="J11634" t="b">
        <v>1</v>
      </c>
      <c r="K11634" t="s">
        <v>24</v>
      </c>
      <c r="L11634" t="s">
        <v>22</v>
      </c>
      <c r="M11634">
        <v>92500</v>
      </c>
      <c r="O11634" t="s">
        <v>387</v>
      </c>
      <c r="P11634" t="s">
        <v>15212</v>
      </c>
    </row>
    <row r="11635" spans="1:16" x14ac:dyDescent="0.25">
      <c r="A11635" t="s">
        <v>0</v>
      </c>
      <c r="B11635" t="s">
        <v>2666</v>
      </c>
      <c r="C11635" t="s">
        <v>2265</v>
      </c>
      <c r="D11635" t="s">
        <v>3973</v>
      </c>
      <c r="F11635" t="b">
        <v>0</v>
      </c>
      <c r="G11635" t="s">
        <v>41</v>
      </c>
      <c r="H11635" s="4">
        <v>45815.250324074077</v>
      </c>
      <c r="I11635" t="b">
        <v>1</v>
      </c>
      <c r="J11635" t="b">
        <v>1</v>
      </c>
      <c r="K11635" t="s">
        <v>24</v>
      </c>
      <c r="L11635" t="s">
        <v>36</v>
      </c>
      <c r="N11635">
        <v>29.39999961853027</v>
      </c>
      <c r="O11635" t="s">
        <v>289</v>
      </c>
      <c r="P11635" t="s">
        <v>14943</v>
      </c>
    </row>
    <row r="11636" spans="1:16" x14ac:dyDescent="0.25">
      <c r="A11636" t="s">
        <v>0</v>
      </c>
      <c r="B11636" t="s">
        <v>397</v>
      </c>
      <c r="C11636" t="s">
        <v>3173</v>
      </c>
      <c r="D11636" t="s">
        <v>3973</v>
      </c>
      <c r="E11636" t="s">
        <v>20</v>
      </c>
      <c r="F11636" t="b">
        <v>0</v>
      </c>
      <c r="G11636" t="s">
        <v>35</v>
      </c>
      <c r="H11636" s="4">
        <v>45815.250393518523</v>
      </c>
      <c r="I11636" t="b">
        <v>0</v>
      </c>
      <c r="J11636" t="b">
        <v>0</v>
      </c>
      <c r="K11636" t="s">
        <v>24</v>
      </c>
      <c r="L11636" t="s">
        <v>22</v>
      </c>
      <c r="M11636">
        <v>60000</v>
      </c>
      <c r="O11636" t="s">
        <v>15213</v>
      </c>
      <c r="P11636" t="s">
        <v>3406</v>
      </c>
    </row>
    <row r="11637" spans="1:16" x14ac:dyDescent="0.25">
      <c r="A11637" t="s">
        <v>0</v>
      </c>
      <c r="B11637" t="s">
        <v>11987</v>
      </c>
      <c r="C11637" t="s">
        <v>953</v>
      </c>
      <c r="D11637" t="s">
        <v>3828</v>
      </c>
      <c r="E11637" t="s">
        <v>20</v>
      </c>
      <c r="F11637" t="b">
        <v>0</v>
      </c>
      <c r="G11637" t="s">
        <v>30</v>
      </c>
      <c r="H11637" s="4">
        <v>45815.250625000001</v>
      </c>
      <c r="I11637" t="b">
        <v>1</v>
      </c>
      <c r="J11637" t="b">
        <v>1</v>
      </c>
      <c r="K11637" t="s">
        <v>24</v>
      </c>
      <c r="L11637" t="s">
        <v>22</v>
      </c>
      <c r="M11637">
        <v>109000</v>
      </c>
      <c r="O11637" t="s">
        <v>954</v>
      </c>
      <c r="P11637" t="s">
        <v>11988</v>
      </c>
    </row>
    <row r="11638" spans="1:16" x14ac:dyDescent="0.25">
      <c r="A11638" t="s">
        <v>0</v>
      </c>
      <c r="B11638" t="s">
        <v>250</v>
      </c>
      <c r="C11638" t="s">
        <v>15214</v>
      </c>
      <c r="D11638" t="s">
        <v>3828</v>
      </c>
      <c r="E11638" t="s">
        <v>20</v>
      </c>
      <c r="F11638" t="b">
        <v>0</v>
      </c>
      <c r="G11638" t="s">
        <v>30</v>
      </c>
      <c r="H11638" s="4">
        <v>45815.250625000001</v>
      </c>
      <c r="I11638" t="b">
        <v>0</v>
      </c>
      <c r="J11638" t="b">
        <v>1</v>
      </c>
      <c r="K11638" t="s">
        <v>24</v>
      </c>
      <c r="L11638" t="s">
        <v>22</v>
      </c>
      <c r="M11638">
        <v>52500</v>
      </c>
      <c r="O11638" t="s">
        <v>15215</v>
      </c>
      <c r="P11638" t="s">
        <v>302</v>
      </c>
    </row>
    <row r="11639" spans="1:16" x14ac:dyDescent="0.25">
      <c r="A11639" t="s">
        <v>25</v>
      </c>
      <c r="B11639" t="s">
        <v>14931</v>
      </c>
      <c r="C11639" t="s">
        <v>14932</v>
      </c>
      <c r="D11639" t="s">
        <v>3973</v>
      </c>
      <c r="E11639" t="s">
        <v>20</v>
      </c>
      <c r="F11639" t="b">
        <v>0</v>
      </c>
      <c r="G11639" t="s">
        <v>30</v>
      </c>
      <c r="H11639" s="4">
        <v>45815.250625000001</v>
      </c>
      <c r="I11639" t="b">
        <v>0</v>
      </c>
      <c r="J11639" t="b">
        <v>1</v>
      </c>
      <c r="K11639" t="s">
        <v>24</v>
      </c>
      <c r="L11639" t="s">
        <v>22</v>
      </c>
      <c r="M11639">
        <v>82000</v>
      </c>
      <c r="O11639" t="s">
        <v>15216</v>
      </c>
      <c r="P11639" t="s">
        <v>14934</v>
      </c>
    </row>
    <row r="11640" spans="1:16" x14ac:dyDescent="0.25">
      <c r="A11640" t="s">
        <v>19</v>
      </c>
      <c r="B11640" t="s">
        <v>15217</v>
      </c>
      <c r="C11640" t="s">
        <v>82</v>
      </c>
      <c r="D11640" t="s">
        <v>3973</v>
      </c>
      <c r="E11640" t="s">
        <v>20</v>
      </c>
      <c r="F11640" t="b">
        <v>0</v>
      </c>
      <c r="G11640" t="s">
        <v>27</v>
      </c>
      <c r="H11640" s="4">
        <v>45815.250914351847</v>
      </c>
      <c r="I11640" t="b">
        <v>0</v>
      </c>
      <c r="J11640" t="b">
        <v>1</v>
      </c>
      <c r="K11640" t="s">
        <v>24</v>
      </c>
      <c r="L11640" t="s">
        <v>22</v>
      </c>
      <c r="M11640">
        <v>189000</v>
      </c>
      <c r="O11640" t="s">
        <v>1362</v>
      </c>
      <c r="P11640" t="s">
        <v>15218</v>
      </c>
    </row>
    <row r="11641" spans="1:16" x14ac:dyDescent="0.25">
      <c r="A11641" t="s">
        <v>89</v>
      </c>
      <c r="B11641" t="s">
        <v>15219</v>
      </c>
      <c r="C11641" t="s">
        <v>82</v>
      </c>
      <c r="D11641" t="s">
        <v>3970</v>
      </c>
      <c r="E11641" t="s">
        <v>20</v>
      </c>
      <c r="F11641" t="b">
        <v>0</v>
      </c>
      <c r="G11641" t="s">
        <v>27</v>
      </c>
      <c r="H11641" s="4">
        <v>45815.250925925917</v>
      </c>
      <c r="I11641" t="b">
        <v>0</v>
      </c>
      <c r="J11641" t="b">
        <v>0</v>
      </c>
      <c r="K11641" t="s">
        <v>24</v>
      </c>
      <c r="L11641" t="s">
        <v>22</v>
      </c>
      <c r="M11641">
        <v>100000</v>
      </c>
      <c r="O11641" t="s">
        <v>1429</v>
      </c>
      <c r="P11641" t="s">
        <v>204</v>
      </c>
    </row>
    <row r="11642" spans="1:16" x14ac:dyDescent="0.25">
      <c r="A11642" t="s">
        <v>19</v>
      </c>
      <c r="B11642" t="s">
        <v>7424</v>
      </c>
      <c r="C11642" t="s">
        <v>985</v>
      </c>
      <c r="D11642" t="s">
        <v>3973</v>
      </c>
      <c r="E11642" t="s">
        <v>20</v>
      </c>
      <c r="F11642" t="b">
        <v>0</v>
      </c>
      <c r="G11642" t="s">
        <v>27</v>
      </c>
      <c r="H11642" s="4">
        <v>45815.251006944447</v>
      </c>
      <c r="I11642" t="b">
        <v>0</v>
      </c>
      <c r="J11642" t="b">
        <v>1</v>
      </c>
      <c r="K11642" t="s">
        <v>24</v>
      </c>
      <c r="L11642" t="s">
        <v>22</v>
      </c>
      <c r="M11642">
        <v>260000</v>
      </c>
      <c r="O11642" t="s">
        <v>575</v>
      </c>
    </row>
    <row r="11643" spans="1:16" x14ac:dyDescent="0.25">
      <c r="A11643" t="s">
        <v>2</v>
      </c>
      <c r="B11643" t="s">
        <v>392</v>
      </c>
      <c r="C11643" t="s">
        <v>322</v>
      </c>
      <c r="D11643" t="s">
        <v>3970</v>
      </c>
      <c r="E11643" t="s">
        <v>20</v>
      </c>
      <c r="F11643" t="b">
        <v>0</v>
      </c>
      <c r="G11643" t="s">
        <v>27</v>
      </c>
      <c r="H11643" s="4">
        <v>45815.251284722217</v>
      </c>
      <c r="I11643" t="b">
        <v>1</v>
      </c>
      <c r="J11643" t="b">
        <v>0</v>
      </c>
      <c r="K11643" t="s">
        <v>24</v>
      </c>
      <c r="L11643" t="s">
        <v>22</v>
      </c>
      <c r="M11643">
        <v>145000</v>
      </c>
      <c r="O11643" t="s">
        <v>3668</v>
      </c>
      <c r="P11643" t="s">
        <v>12798</v>
      </c>
    </row>
    <row r="11644" spans="1:16" x14ac:dyDescent="0.25">
      <c r="A11644" t="s">
        <v>1</v>
      </c>
      <c r="B11644" t="s">
        <v>15220</v>
      </c>
      <c r="C11644" t="s">
        <v>15221</v>
      </c>
      <c r="D11644" t="s">
        <v>4109</v>
      </c>
      <c r="E11644" t="s">
        <v>20</v>
      </c>
      <c r="F11644" t="b">
        <v>0</v>
      </c>
      <c r="G11644" t="s">
        <v>414</v>
      </c>
      <c r="H11644" s="4">
        <v>45815.257372685177</v>
      </c>
      <c r="I11644" t="b">
        <v>0</v>
      </c>
      <c r="J11644" t="b">
        <v>0</v>
      </c>
      <c r="K11644" t="s">
        <v>414</v>
      </c>
      <c r="L11644" t="s">
        <v>22</v>
      </c>
      <c r="M11644">
        <v>65000</v>
      </c>
      <c r="O11644" t="s">
        <v>15222</v>
      </c>
      <c r="P11644" t="s">
        <v>48</v>
      </c>
    </row>
    <row r="11645" spans="1:16" x14ac:dyDescent="0.25">
      <c r="A11645" t="s">
        <v>1</v>
      </c>
      <c r="B11645" t="s">
        <v>15223</v>
      </c>
      <c r="C11645" t="s">
        <v>1291</v>
      </c>
      <c r="D11645" t="s">
        <v>3828</v>
      </c>
      <c r="E11645" t="s">
        <v>631</v>
      </c>
      <c r="F11645" t="b">
        <v>0</v>
      </c>
      <c r="G11645" t="s">
        <v>1247</v>
      </c>
      <c r="H11645" s="4">
        <v>45815.260983796303</v>
      </c>
      <c r="I11645" t="b">
        <v>0</v>
      </c>
      <c r="J11645" t="b">
        <v>0</v>
      </c>
      <c r="K11645" t="s">
        <v>1247</v>
      </c>
      <c r="L11645" t="s">
        <v>36</v>
      </c>
      <c r="N11645">
        <v>12</v>
      </c>
      <c r="O11645" t="s">
        <v>15224</v>
      </c>
      <c r="P11645" t="s">
        <v>1410</v>
      </c>
    </row>
    <row r="11646" spans="1:16" x14ac:dyDescent="0.25">
      <c r="A11646" t="s">
        <v>139</v>
      </c>
      <c r="B11646" t="s">
        <v>15225</v>
      </c>
      <c r="C11646" t="s">
        <v>15226</v>
      </c>
      <c r="D11646" t="s">
        <v>15227</v>
      </c>
      <c r="E11646" t="s">
        <v>20</v>
      </c>
      <c r="F11646" t="b">
        <v>0</v>
      </c>
      <c r="G11646" t="s">
        <v>21</v>
      </c>
      <c r="H11646" s="4">
        <v>45815.263275462959</v>
      </c>
      <c r="I11646" t="b">
        <v>0</v>
      </c>
      <c r="J11646" t="b">
        <v>0</v>
      </c>
      <c r="K11646" t="s">
        <v>21</v>
      </c>
      <c r="L11646" t="s">
        <v>22</v>
      </c>
      <c r="M11646">
        <v>138110.5</v>
      </c>
      <c r="O11646" t="s">
        <v>15228</v>
      </c>
    </row>
    <row r="11647" spans="1:16" x14ac:dyDescent="0.25">
      <c r="A11647" t="s">
        <v>1</v>
      </c>
      <c r="B11647" t="s">
        <v>1</v>
      </c>
      <c r="C11647" t="s">
        <v>15229</v>
      </c>
      <c r="D11647" t="s">
        <v>4090</v>
      </c>
      <c r="E11647" t="s">
        <v>20</v>
      </c>
      <c r="F11647" t="b">
        <v>0</v>
      </c>
      <c r="G11647" t="s">
        <v>41</v>
      </c>
      <c r="H11647" s="4">
        <v>45815.292696759258</v>
      </c>
      <c r="I11647" t="b">
        <v>0</v>
      </c>
      <c r="J11647" t="b">
        <v>1</v>
      </c>
      <c r="K11647" t="s">
        <v>24</v>
      </c>
      <c r="L11647" t="s">
        <v>22</v>
      </c>
      <c r="M11647">
        <v>150000</v>
      </c>
      <c r="O11647" t="s">
        <v>15230</v>
      </c>
      <c r="P11647" t="s">
        <v>15231</v>
      </c>
    </row>
    <row r="11648" spans="1:16" x14ac:dyDescent="0.25">
      <c r="A11648" t="s">
        <v>89</v>
      </c>
      <c r="B11648" t="s">
        <v>15232</v>
      </c>
      <c r="C11648" t="s">
        <v>140</v>
      </c>
      <c r="D11648" t="s">
        <v>3970</v>
      </c>
      <c r="E11648" t="s">
        <v>20</v>
      </c>
      <c r="F11648" t="b">
        <v>0</v>
      </c>
      <c r="G11648" t="s">
        <v>35</v>
      </c>
      <c r="H11648" s="4">
        <v>45815.292766203696</v>
      </c>
      <c r="I11648" t="b">
        <v>0</v>
      </c>
      <c r="J11648" t="b">
        <v>1</v>
      </c>
      <c r="K11648" t="s">
        <v>24</v>
      </c>
      <c r="L11648" t="s">
        <v>22</v>
      </c>
      <c r="M11648">
        <v>205000</v>
      </c>
      <c r="O11648" t="s">
        <v>1883</v>
      </c>
    </row>
    <row r="11649" spans="1:16" x14ac:dyDescent="0.25">
      <c r="A11649" t="s">
        <v>139</v>
      </c>
      <c r="B11649" t="s">
        <v>15233</v>
      </c>
      <c r="C11649" t="s">
        <v>39</v>
      </c>
      <c r="D11649" t="s">
        <v>7434</v>
      </c>
      <c r="E11649" t="s">
        <v>20</v>
      </c>
      <c r="F11649" t="b">
        <v>1</v>
      </c>
      <c r="G11649" t="s">
        <v>4057</v>
      </c>
      <c r="H11649" s="4">
        <v>45815.305960648147</v>
      </c>
      <c r="I11649" t="b">
        <v>0</v>
      </c>
      <c r="J11649" t="b">
        <v>1</v>
      </c>
      <c r="K11649" t="s">
        <v>4057</v>
      </c>
      <c r="L11649" t="s">
        <v>22</v>
      </c>
      <c r="M11649">
        <v>135000</v>
      </c>
      <c r="O11649" t="s">
        <v>13160</v>
      </c>
      <c r="P11649" t="s">
        <v>1478</v>
      </c>
    </row>
    <row r="11650" spans="1:16" x14ac:dyDescent="0.25">
      <c r="A11650" t="s">
        <v>139</v>
      </c>
      <c r="B11650" t="s">
        <v>15234</v>
      </c>
      <c r="C11650" t="s">
        <v>39</v>
      </c>
      <c r="D11650" t="s">
        <v>7434</v>
      </c>
      <c r="E11650" t="s">
        <v>20</v>
      </c>
      <c r="F11650" t="b">
        <v>1</v>
      </c>
      <c r="G11650" t="s">
        <v>4057</v>
      </c>
      <c r="H11650" s="4">
        <v>45815.305960648147</v>
      </c>
      <c r="I11650" t="b">
        <v>1</v>
      </c>
      <c r="J11650" t="b">
        <v>0</v>
      </c>
      <c r="K11650" t="s">
        <v>4057</v>
      </c>
      <c r="L11650" t="s">
        <v>22</v>
      </c>
      <c r="M11650">
        <v>36875</v>
      </c>
      <c r="O11650" t="s">
        <v>13160</v>
      </c>
    </row>
    <row r="11651" spans="1:16" x14ac:dyDescent="0.25">
      <c r="A11651" t="s">
        <v>89</v>
      </c>
      <c r="B11651" t="s">
        <v>15235</v>
      </c>
      <c r="C11651" t="s">
        <v>39</v>
      </c>
      <c r="D11651" t="s">
        <v>7434</v>
      </c>
      <c r="E11651" t="s">
        <v>20</v>
      </c>
      <c r="F11651" t="b">
        <v>1</v>
      </c>
      <c r="G11651" t="s">
        <v>4062</v>
      </c>
      <c r="H11651" s="4">
        <v>45815.308275462958</v>
      </c>
      <c r="I11651" t="b">
        <v>1</v>
      </c>
      <c r="J11651" t="b">
        <v>0</v>
      </c>
      <c r="K11651" t="s">
        <v>4062</v>
      </c>
      <c r="L11651" t="s">
        <v>22</v>
      </c>
      <c r="M11651">
        <v>167500</v>
      </c>
      <c r="O11651" t="s">
        <v>15236</v>
      </c>
      <c r="P11651" t="s">
        <v>15237</v>
      </c>
    </row>
    <row r="11652" spans="1:16" x14ac:dyDescent="0.25">
      <c r="A11652" t="s">
        <v>2</v>
      </c>
      <c r="B11652" t="s">
        <v>692</v>
      </c>
      <c r="C11652" t="s">
        <v>1270</v>
      </c>
      <c r="D11652" t="s">
        <v>4090</v>
      </c>
      <c r="E11652" t="s">
        <v>20</v>
      </c>
      <c r="F11652" t="b">
        <v>0</v>
      </c>
      <c r="G11652" t="s">
        <v>23</v>
      </c>
      <c r="H11652" s="4">
        <v>45815.320185185177</v>
      </c>
      <c r="I11652" t="b">
        <v>0</v>
      </c>
      <c r="J11652" t="b">
        <v>1</v>
      </c>
      <c r="K11652" t="s">
        <v>24</v>
      </c>
      <c r="L11652" t="s">
        <v>22</v>
      </c>
      <c r="M11652">
        <v>135000</v>
      </c>
      <c r="O11652" t="s">
        <v>15238</v>
      </c>
      <c r="P11652" t="s">
        <v>15239</v>
      </c>
    </row>
    <row r="11653" spans="1:16" x14ac:dyDescent="0.25">
      <c r="A11653" t="s">
        <v>0</v>
      </c>
      <c r="B11653" t="s">
        <v>15240</v>
      </c>
      <c r="C11653" t="s">
        <v>306</v>
      </c>
      <c r="D11653" t="s">
        <v>3970</v>
      </c>
      <c r="E11653" t="s">
        <v>20</v>
      </c>
      <c r="F11653" t="b">
        <v>0</v>
      </c>
      <c r="G11653" t="s">
        <v>27</v>
      </c>
      <c r="H11653" s="4">
        <v>45815.334340277783</v>
      </c>
      <c r="I11653" t="b">
        <v>0</v>
      </c>
      <c r="J11653" t="b">
        <v>1</v>
      </c>
      <c r="K11653" t="s">
        <v>24</v>
      </c>
      <c r="L11653" t="s">
        <v>22</v>
      </c>
      <c r="M11653">
        <v>175000</v>
      </c>
      <c r="O11653" t="s">
        <v>14865</v>
      </c>
    </row>
    <row r="11654" spans="1:16" x14ac:dyDescent="0.25">
      <c r="A11654" t="s">
        <v>89</v>
      </c>
      <c r="B11654" t="s">
        <v>15241</v>
      </c>
      <c r="C11654" t="s">
        <v>749</v>
      </c>
      <c r="D11654" t="s">
        <v>3828</v>
      </c>
      <c r="E11654" t="s">
        <v>20</v>
      </c>
      <c r="F11654" t="b">
        <v>0</v>
      </c>
      <c r="G11654" t="s">
        <v>30</v>
      </c>
      <c r="H11654" s="4">
        <v>45815.334467592591</v>
      </c>
      <c r="I11654" t="b">
        <v>0</v>
      </c>
      <c r="J11654" t="b">
        <v>1</v>
      </c>
      <c r="K11654" t="s">
        <v>24</v>
      </c>
      <c r="L11654" t="s">
        <v>36</v>
      </c>
      <c r="N11654">
        <v>45.325000762939453</v>
      </c>
      <c r="O11654" t="s">
        <v>1658</v>
      </c>
      <c r="P11654" t="s">
        <v>15242</v>
      </c>
    </row>
    <row r="11655" spans="1:16" x14ac:dyDescent="0.25">
      <c r="A11655" t="s">
        <v>25</v>
      </c>
      <c r="B11655" t="s">
        <v>15243</v>
      </c>
      <c r="C11655" t="s">
        <v>15244</v>
      </c>
      <c r="D11655" t="s">
        <v>4090</v>
      </c>
      <c r="E11655" t="s">
        <v>20</v>
      </c>
      <c r="F11655" t="b">
        <v>0</v>
      </c>
      <c r="G11655" t="s">
        <v>30</v>
      </c>
      <c r="H11655" s="4">
        <v>45815.334467592591</v>
      </c>
      <c r="I11655" t="b">
        <v>0</v>
      </c>
      <c r="J11655" t="b">
        <v>1</v>
      </c>
      <c r="K11655" t="s">
        <v>24</v>
      </c>
      <c r="L11655" t="s">
        <v>22</v>
      </c>
      <c r="M11655">
        <v>322000</v>
      </c>
      <c r="O11655" t="s">
        <v>15245</v>
      </c>
    </row>
    <row r="11656" spans="1:16" x14ac:dyDescent="0.25">
      <c r="A11656" t="s">
        <v>2</v>
      </c>
      <c r="B11656" t="s">
        <v>392</v>
      </c>
      <c r="C11656" t="s">
        <v>2613</v>
      </c>
      <c r="D11656" t="s">
        <v>3973</v>
      </c>
      <c r="E11656" t="s">
        <v>20</v>
      </c>
      <c r="F11656" t="b">
        <v>0</v>
      </c>
      <c r="G11656" t="s">
        <v>27</v>
      </c>
      <c r="H11656" s="4">
        <v>45815.334641203714</v>
      </c>
      <c r="I11656" t="b">
        <v>0</v>
      </c>
      <c r="J11656" t="b">
        <v>0</v>
      </c>
      <c r="K11656" t="s">
        <v>24</v>
      </c>
      <c r="L11656" t="s">
        <v>22</v>
      </c>
      <c r="M11656">
        <v>100000</v>
      </c>
      <c r="O11656" t="s">
        <v>15246</v>
      </c>
      <c r="P11656" t="s">
        <v>2605</v>
      </c>
    </row>
    <row r="11657" spans="1:16" x14ac:dyDescent="0.25">
      <c r="A11657" t="s">
        <v>0</v>
      </c>
      <c r="B11657" t="s">
        <v>15247</v>
      </c>
      <c r="C11657" t="s">
        <v>3043</v>
      </c>
      <c r="D11657" t="s">
        <v>4090</v>
      </c>
      <c r="E11657" t="s">
        <v>20</v>
      </c>
      <c r="F11657" t="b">
        <v>0</v>
      </c>
      <c r="G11657" t="s">
        <v>23</v>
      </c>
      <c r="H11657" s="4">
        <v>45815.361805555563</v>
      </c>
      <c r="I11657" t="b">
        <v>0</v>
      </c>
      <c r="J11657" t="b">
        <v>1</v>
      </c>
      <c r="K11657" t="s">
        <v>24</v>
      </c>
      <c r="L11657" t="s">
        <v>22</v>
      </c>
      <c r="M11657">
        <v>61500</v>
      </c>
      <c r="O11657" t="s">
        <v>15248</v>
      </c>
      <c r="P11657" t="s">
        <v>1297</v>
      </c>
    </row>
    <row r="11658" spans="1:16" x14ac:dyDescent="0.25">
      <c r="A11658" t="s">
        <v>89</v>
      </c>
      <c r="B11658" t="s">
        <v>15249</v>
      </c>
      <c r="C11658" t="s">
        <v>167</v>
      </c>
      <c r="D11658" t="s">
        <v>3970</v>
      </c>
      <c r="E11658" t="s">
        <v>20</v>
      </c>
      <c r="F11658" t="b">
        <v>0</v>
      </c>
      <c r="G11658" t="s">
        <v>35</v>
      </c>
      <c r="H11658" s="4">
        <v>45815.375509259262</v>
      </c>
      <c r="I11658" t="b">
        <v>0</v>
      </c>
      <c r="J11658" t="b">
        <v>0</v>
      </c>
      <c r="K11658" t="s">
        <v>24</v>
      </c>
      <c r="L11658" t="s">
        <v>22</v>
      </c>
      <c r="M11658">
        <v>100000</v>
      </c>
      <c r="O11658" t="s">
        <v>3668</v>
      </c>
      <c r="P11658" t="s">
        <v>15250</v>
      </c>
    </row>
    <row r="11659" spans="1:16" x14ac:dyDescent="0.25">
      <c r="A11659" t="s">
        <v>139</v>
      </c>
      <c r="B11659" t="s">
        <v>12052</v>
      </c>
      <c r="C11659" t="s">
        <v>15251</v>
      </c>
      <c r="D11659" t="s">
        <v>4090</v>
      </c>
      <c r="E11659" t="s">
        <v>20</v>
      </c>
      <c r="F11659" t="b">
        <v>0</v>
      </c>
      <c r="G11659" t="s">
        <v>35</v>
      </c>
      <c r="H11659" s="4">
        <v>45815.375520833331</v>
      </c>
      <c r="I11659" t="b">
        <v>0</v>
      </c>
      <c r="J11659" t="b">
        <v>0</v>
      </c>
      <c r="K11659" t="s">
        <v>24</v>
      </c>
      <c r="L11659" t="s">
        <v>22</v>
      </c>
      <c r="M11659">
        <v>135000</v>
      </c>
      <c r="O11659" t="s">
        <v>15252</v>
      </c>
      <c r="P11659" t="s">
        <v>13162</v>
      </c>
    </row>
    <row r="11660" spans="1:16" x14ac:dyDescent="0.25">
      <c r="A11660" t="s">
        <v>89</v>
      </c>
      <c r="B11660" t="s">
        <v>15253</v>
      </c>
      <c r="C11660" t="s">
        <v>64</v>
      </c>
      <c r="D11660" t="s">
        <v>3970</v>
      </c>
      <c r="E11660" t="s">
        <v>20</v>
      </c>
      <c r="F11660" t="b">
        <v>0</v>
      </c>
      <c r="G11660" t="s">
        <v>52</v>
      </c>
      <c r="H11660" s="4">
        <v>45815.375879629632</v>
      </c>
      <c r="I11660" t="b">
        <v>1</v>
      </c>
      <c r="J11660" t="b">
        <v>1</v>
      </c>
      <c r="K11660" t="s">
        <v>24</v>
      </c>
      <c r="L11660" t="s">
        <v>22</v>
      </c>
      <c r="M11660">
        <v>82715</v>
      </c>
      <c r="O11660" t="s">
        <v>2121</v>
      </c>
    </row>
    <row r="11661" spans="1:16" x14ac:dyDescent="0.25">
      <c r="A11661" t="s">
        <v>2</v>
      </c>
      <c r="B11661" t="s">
        <v>132</v>
      </c>
      <c r="C11661" t="s">
        <v>14850</v>
      </c>
      <c r="D11661" t="s">
        <v>3970</v>
      </c>
      <c r="E11661" t="s">
        <v>20</v>
      </c>
      <c r="F11661" t="b">
        <v>0</v>
      </c>
      <c r="G11661" t="s">
        <v>30</v>
      </c>
      <c r="H11661" s="4">
        <v>45815.376134259262</v>
      </c>
      <c r="I11661" t="b">
        <v>0</v>
      </c>
      <c r="J11661" t="b">
        <v>1</v>
      </c>
      <c r="K11661" t="s">
        <v>24</v>
      </c>
      <c r="L11661" t="s">
        <v>22</v>
      </c>
      <c r="M11661">
        <v>137800</v>
      </c>
      <c r="O11661" t="s">
        <v>843</v>
      </c>
      <c r="P11661" t="s">
        <v>8434</v>
      </c>
    </row>
    <row r="11662" spans="1:16" x14ac:dyDescent="0.25">
      <c r="A11662" t="s">
        <v>139</v>
      </c>
      <c r="B11662" t="s">
        <v>15254</v>
      </c>
      <c r="C11662" t="s">
        <v>13825</v>
      </c>
      <c r="D11662" t="s">
        <v>2208</v>
      </c>
      <c r="E11662" t="s">
        <v>34</v>
      </c>
      <c r="F11662" t="b">
        <v>0</v>
      </c>
      <c r="G11662" t="s">
        <v>27</v>
      </c>
      <c r="H11662" s="4">
        <v>45815.417673611111</v>
      </c>
      <c r="I11662" t="b">
        <v>0</v>
      </c>
      <c r="J11662" t="b">
        <v>1</v>
      </c>
      <c r="K11662" t="s">
        <v>24</v>
      </c>
      <c r="L11662" t="s">
        <v>22</v>
      </c>
      <c r="M11662">
        <v>81750</v>
      </c>
      <c r="O11662" t="s">
        <v>428</v>
      </c>
      <c r="P11662" t="s">
        <v>684</v>
      </c>
    </row>
    <row r="11663" spans="1:16" x14ac:dyDescent="0.25">
      <c r="A11663" t="s">
        <v>40</v>
      </c>
      <c r="B11663" t="s">
        <v>7449</v>
      </c>
      <c r="C11663" t="s">
        <v>1546</v>
      </c>
      <c r="D11663" t="s">
        <v>3828</v>
      </c>
      <c r="E11663" t="s">
        <v>20</v>
      </c>
      <c r="F11663" t="b">
        <v>0</v>
      </c>
      <c r="G11663" t="s">
        <v>27</v>
      </c>
      <c r="H11663" s="4">
        <v>45815.417939814812</v>
      </c>
      <c r="I11663" t="b">
        <v>0</v>
      </c>
      <c r="J11663" t="b">
        <v>1</v>
      </c>
      <c r="K11663" t="s">
        <v>24</v>
      </c>
      <c r="L11663" t="s">
        <v>22</v>
      </c>
      <c r="M11663">
        <v>162225</v>
      </c>
      <c r="O11663" t="s">
        <v>254</v>
      </c>
      <c r="P11663" t="s">
        <v>7450</v>
      </c>
    </row>
    <row r="11664" spans="1:16" x14ac:dyDescent="0.25">
      <c r="A11664" t="s">
        <v>2</v>
      </c>
      <c r="B11664" t="s">
        <v>506</v>
      </c>
      <c r="C11664" t="s">
        <v>12938</v>
      </c>
      <c r="D11664" t="s">
        <v>2208</v>
      </c>
      <c r="E11664" t="s">
        <v>34</v>
      </c>
      <c r="F11664" t="b">
        <v>0</v>
      </c>
      <c r="G11664" t="s">
        <v>27</v>
      </c>
      <c r="H11664" s="4">
        <v>45815.418009259258</v>
      </c>
      <c r="I11664" t="b">
        <v>0</v>
      </c>
      <c r="J11664" t="b">
        <v>1</v>
      </c>
      <c r="K11664" t="s">
        <v>24</v>
      </c>
      <c r="L11664" t="s">
        <v>22</v>
      </c>
      <c r="M11664">
        <v>135000</v>
      </c>
      <c r="O11664" t="s">
        <v>428</v>
      </c>
      <c r="P11664" t="s">
        <v>4230</v>
      </c>
    </row>
    <row r="11665" spans="1:16" x14ac:dyDescent="0.25">
      <c r="A11665" t="s">
        <v>89</v>
      </c>
      <c r="B11665" t="s">
        <v>15255</v>
      </c>
      <c r="C11665" t="s">
        <v>3276</v>
      </c>
      <c r="D11665" t="s">
        <v>3973</v>
      </c>
      <c r="E11665" t="s">
        <v>20</v>
      </c>
      <c r="F11665" t="b">
        <v>0</v>
      </c>
      <c r="G11665" t="s">
        <v>27</v>
      </c>
      <c r="H11665" s="4">
        <v>45815.459583333337</v>
      </c>
      <c r="I11665" t="b">
        <v>0</v>
      </c>
      <c r="J11665" t="b">
        <v>0</v>
      </c>
      <c r="K11665" t="s">
        <v>24</v>
      </c>
      <c r="L11665" t="s">
        <v>22</v>
      </c>
      <c r="M11665">
        <v>149216.5</v>
      </c>
      <c r="O11665" t="s">
        <v>15256</v>
      </c>
      <c r="P11665" t="s">
        <v>15257</v>
      </c>
    </row>
    <row r="11666" spans="1:16" x14ac:dyDescent="0.25">
      <c r="A11666" t="s">
        <v>139</v>
      </c>
      <c r="B11666" t="s">
        <v>15258</v>
      </c>
      <c r="C11666" t="s">
        <v>693</v>
      </c>
      <c r="D11666" t="s">
        <v>13462</v>
      </c>
      <c r="E11666" t="s">
        <v>20</v>
      </c>
      <c r="F11666" t="b">
        <v>0</v>
      </c>
      <c r="G11666" t="s">
        <v>30</v>
      </c>
      <c r="H11666" s="4">
        <v>45815.460706018523</v>
      </c>
      <c r="I11666" t="b">
        <v>0</v>
      </c>
      <c r="J11666" t="b">
        <v>1</v>
      </c>
      <c r="K11666" t="s">
        <v>24</v>
      </c>
      <c r="L11666" t="s">
        <v>22</v>
      </c>
      <c r="M11666">
        <v>207500</v>
      </c>
      <c r="O11666" t="s">
        <v>1362</v>
      </c>
      <c r="P11666" t="s">
        <v>15259</v>
      </c>
    </row>
    <row r="11667" spans="1:16" x14ac:dyDescent="0.25">
      <c r="A11667" t="s">
        <v>0</v>
      </c>
      <c r="B11667" t="s">
        <v>1254</v>
      </c>
      <c r="C11667" t="s">
        <v>612</v>
      </c>
      <c r="D11667" t="s">
        <v>3973</v>
      </c>
      <c r="E11667" t="s">
        <v>20</v>
      </c>
      <c r="F11667" t="b">
        <v>0</v>
      </c>
      <c r="G11667" t="s">
        <v>27</v>
      </c>
      <c r="H11667" s="4">
        <v>45815.500185185178</v>
      </c>
      <c r="I11667" t="b">
        <v>0</v>
      </c>
      <c r="J11667" t="b">
        <v>1</v>
      </c>
      <c r="K11667" t="s">
        <v>24</v>
      </c>
      <c r="L11667" t="s">
        <v>22</v>
      </c>
      <c r="M11667">
        <v>106710</v>
      </c>
      <c r="O11667" t="s">
        <v>5482</v>
      </c>
      <c r="P11667" t="s">
        <v>302</v>
      </c>
    </row>
    <row r="11668" spans="1:16" x14ac:dyDescent="0.25">
      <c r="A11668" t="s">
        <v>0</v>
      </c>
      <c r="B11668" t="s">
        <v>14355</v>
      </c>
      <c r="C11668" t="s">
        <v>120</v>
      </c>
      <c r="D11668" t="s">
        <v>3973</v>
      </c>
      <c r="E11668" t="s">
        <v>20</v>
      </c>
      <c r="F11668" t="b">
        <v>0</v>
      </c>
      <c r="G11668" t="s">
        <v>35</v>
      </c>
      <c r="H11668" s="4">
        <v>45815.500497685192</v>
      </c>
      <c r="I11668" t="b">
        <v>0</v>
      </c>
      <c r="J11668" t="b">
        <v>1</v>
      </c>
      <c r="K11668" t="s">
        <v>24</v>
      </c>
      <c r="L11668" t="s">
        <v>22</v>
      </c>
      <c r="M11668">
        <v>103244</v>
      </c>
      <c r="O11668" t="s">
        <v>5482</v>
      </c>
      <c r="P11668" t="s">
        <v>14356</v>
      </c>
    </row>
    <row r="11669" spans="1:16" x14ac:dyDescent="0.25">
      <c r="A11669" t="s">
        <v>0</v>
      </c>
      <c r="B11669" t="s">
        <v>15105</v>
      </c>
      <c r="C11669" t="s">
        <v>140</v>
      </c>
      <c r="D11669" t="s">
        <v>3973</v>
      </c>
      <c r="E11669" t="s">
        <v>20</v>
      </c>
      <c r="F11669" t="b">
        <v>0</v>
      </c>
      <c r="G11669" t="s">
        <v>35</v>
      </c>
      <c r="H11669" s="4">
        <v>45815.500543981478</v>
      </c>
      <c r="I11669" t="b">
        <v>0</v>
      </c>
      <c r="J11669" t="b">
        <v>0</v>
      </c>
      <c r="K11669" t="s">
        <v>24</v>
      </c>
      <c r="L11669" t="s">
        <v>22</v>
      </c>
      <c r="M11669">
        <v>96750</v>
      </c>
      <c r="O11669" t="s">
        <v>5482</v>
      </c>
    </row>
    <row r="11670" spans="1:16" x14ac:dyDescent="0.25">
      <c r="A11670" t="s">
        <v>25</v>
      </c>
      <c r="B11670" t="s">
        <v>15260</v>
      </c>
      <c r="C11670" t="s">
        <v>555</v>
      </c>
      <c r="D11670" t="s">
        <v>3973</v>
      </c>
      <c r="E11670" t="s">
        <v>20</v>
      </c>
      <c r="F11670" t="b">
        <v>0</v>
      </c>
      <c r="G11670" t="s">
        <v>30</v>
      </c>
      <c r="H11670" s="4">
        <v>45815.500659722216</v>
      </c>
      <c r="I11670" t="b">
        <v>0</v>
      </c>
      <c r="J11670" t="b">
        <v>1</v>
      </c>
      <c r="K11670" t="s">
        <v>24</v>
      </c>
      <c r="L11670" t="s">
        <v>22</v>
      </c>
      <c r="M11670">
        <v>175500</v>
      </c>
      <c r="O11670" t="s">
        <v>75</v>
      </c>
      <c r="P11670" t="s">
        <v>1161</v>
      </c>
    </row>
    <row r="11671" spans="1:16" x14ac:dyDescent="0.25">
      <c r="A11671" t="s">
        <v>0</v>
      </c>
      <c r="B11671" t="s">
        <v>15261</v>
      </c>
      <c r="C11671" t="s">
        <v>64</v>
      </c>
      <c r="D11671" t="s">
        <v>2208</v>
      </c>
      <c r="E11671" t="s">
        <v>20</v>
      </c>
      <c r="F11671" t="b">
        <v>0</v>
      </c>
      <c r="G11671" t="s">
        <v>52</v>
      </c>
      <c r="H11671" s="4">
        <v>45815.500763888893</v>
      </c>
      <c r="I11671" t="b">
        <v>0</v>
      </c>
      <c r="J11671" t="b">
        <v>1</v>
      </c>
      <c r="K11671" t="s">
        <v>24</v>
      </c>
      <c r="L11671" t="s">
        <v>22</v>
      </c>
      <c r="M11671">
        <v>87500</v>
      </c>
      <c r="O11671" t="s">
        <v>2520</v>
      </c>
      <c r="P11671" t="s">
        <v>9286</v>
      </c>
    </row>
    <row r="11672" spans="1:16" x14ac:dyDescent="0.25">
      <c r="A11672" t="s">
        <v>1</v>
      </c>
      <c r="B11672" t="s">
        <v>15262</v>
      </c>
      <c r="C11672" t="s">
        <v>49</v>
      </c>
      <c r="D11672" t="s">
        <v>3973</v>
      </c>
      <c r="E11672" t="s">
        <v>631</v>
      </c>
      <c r="F11672" t="b">
        <v>0</v>
      </c>
      <c r="G11672" t="s">
        <v>41</v>
      </c>
      <c r="H11672" s="4">
        <v>45815.501030092593</v>
      </c>
      <c r="I11672" t="b">
        <v>0</v>
      </c>
      <c r="J11672" t="b">
        <v>0</v>
      </c>
      <c r="K11672" t="s">
        <v>24</v>
      </c>
      <c r="L11672" t="s">
        <v>36</v>
      </c>
      <c r="N11672">
        <v>50.239997863769531</v>
      </c>
      <c r="O11672" t="s">
        <v>5482</v>
      </c>
    </row>
    <row r="11673" spans="1:16" x14ac:dyDescent="0.25">
      <c r="A11673" t="s">
        <v>2</v>
      </c>
      <c r="B11673" t="s">
        <v>15030</v>
      </c>
      <c r="C11673" t="s">
        <v>47</v>
      </c>
      <c r="D11673" t="s">
        <v>3973</v>
      </c>
      <c r="E11673" t="s">
        <v>20</v>
      </c>
      <c r="F11673" t="b">
        <v>0</v>
      </c>
      <c r="G11673" t="s">
        <v>27</v>
      </c>
      <c r="H11673" s="4">
        <v>45815.501388888893</v>
      </c>
      <c r="I11673" t="b">
        <v>1</v>
      </c>
      <c r="J11673" t="b">
        <v>1</v>
      </c>
      <c r="K11673" t="s">
        <v>24</v>
      </c>
      <c r="L11673" t="s">
        <v>22</v>
      </c>
      <c r="M11673">
        <v>162500</v>
      </c>
      <c r="O11673" t="s">
        <v>5482</v>
      </c>
      <c r="P11673" t="s">
        <v>15031</v>
      </c>
    </row>
    <row r="11674" spans="1:16" x14ac:dyDescent="0.25">
      <c r="A11674" t="s">
        <v>2</v>
      </c>
      <c r="B11674" t="s">
        <v>553</v>
      </c>
      <c r="C11674" t="s">
        <v>192</v>
      </c>
      <c r="D11674" t="s">
        <v>3973</v>
      </c>
      <c r="E11674" t="s">
        <v>20</v>
      </c>
      <c r="F11674" t="b">
        <v>0</v>
      </c>
      <c r="G11674" t="s">
        <v>27</v>
      </c>
      <c r="H11674" s="4">
        <v>45815.501493055563</v>
      </c>
      <c r="I11674" t="b">
        <v>0</v>
      </c>
      <c r="J11674" t="b">
        <v>0</v>
      </c>
      <c r="K11674" t="s">
        <v>24</v>
      </c>
      <c r="L11674" t="s">
        <v>22</v>
      </c>
      <c r="M11674">
        <v>207500</v>
      </c>
      <c r="O11674" t="s">
        <v>5482</v>
      </c>
      <c r="P11674" t="s">
        <v>566</v>
      </c>
    </row>
    <row r="11675" spans="1:16" x14ac:dyDescent="0.25">
      <c r="A11675" t="s">
        <v>0</v>
      </c>
      <c r="B11675" t="s">
        <v>15263</v>
      </c>
      <c r="C11675" t="s">
        <v>155</v>
      </c>
      <c r="D11675" t="s">
        <v>3973</v>
      </c>
      <c r="E11675" t="s">
        <v>631</v>
      </c>
      <c r="F11675" t="b">
        <v>0</v>
      </c>
      <c r="G11675" t="s">
        <v>35</v>
      </c>
      <c r="H11675" s="4">
        <v>45815.502245370371</v>
      </c>
      <c r="I11675" t="b">
        <v>0</v>
      </c>
      <c r="J11675" t="b">
        <v>0</v>
      </c>
      <c r="K11675" t="s">
        <v>24</v>
      </c>
      <c r="L11675" t="s">
        <v>36</v>
      </c>
      <c r="N11675">
        <v>29</v>
      </c>
      <c r="O11675" t="s">
        <v>182</v>
      </c>
      <c r="P11675" t="s">
        <v>15264</v>
      </c>
    </row>
    <row r="11676" spans="1:16" x14ac:dyDescent="0.25">
      <c r="A11676" t="s">
        <v>191</v>
      </c>
      <c r="B11676" t="s">
        <v>15265</v>
      </c>
      <c r="C11676" t="s">
        <v>1358</v>
      </c>
      <c r="D11676" t="s">
        <v>3973</v>
      </c>
      <c r="E11676" t="s">
        <v>20</v>
      </c>
      <c r="F11676" t="b">
        <v>0</v>
      </c>
      <c r="G11676" t="s">
        <v>30</v>
      </c>
      <c r="H11676" s="4">
        <v>45815.50271990741</v>
      </c>
      <c r="I11676" t="b">
        <v>0</v>
      </c>
      <c r="J11676" t="b">
        <v>1</v>
      </c>
      <c r="K11676" t="s">
        <v>24</v>
      </c>
      <c r="L11676" t="s">
        <v>22</v>
      </c>
      <c r="M11676">
        <v>115430</v>
      </c>
      <c r="O11676" t="s">
        <v>5482</v>
      </c>
      <c r="P11676" t="s">
        <v>15266</v>
      </c>
    </row>
    <row r="11677" spans="1:16" x14ac:dyDescent="0.25">
      <c r="A11677" t="s">
        <v>1</v>
      </c>
      <c r="B11677" t="s">
        <v>663</v>
      </c>
      <c r="C11677" t="s">
        <v>613</v>
      </c>
      <c r="D11677" t="s">
        <v>3973</v>
      </c>
      <c r="E11677" t="s">
        <v>20</v>
      </c>
      <c r="F11677" t="b">
        <v>0</v>
      </c>
      <c r="G11677" t="s">
        <v>41</v>
      </c>
      <c r="H11677" s="4">
        <v>45815.542696759258</v>
      </c>
      <c r="I11677" t="b">
        <v>0</v>
      </c>
      <c r="J11677" t="b">
        <v>1</v>
      </c>
      <c r="K11677" t="s">
        <v>24</v>
      </c>
      <c r="L11677" t="s">
        <v>22</v>
      </c>
      <c r="M11677">
        <v>101500</v>
      </c>
      <c r="O11677" t="s">
        <v>2916</v>
      </c>
      <c r="P11677" t="s">
        <v>14989</v>
      </c>
    </row>
    <row r="11678" spans="1:16" x14ac:dyDescent="0.25">
      <c r="A11678" t="s">
        <v>40</v>
      </c>
      <c r="B11678" t="s">
        <v>2521</v>
      </c>
      <c r="C11678" t="s">
        <v>120</v>
      </c>
      <c r="D11678" t="s">
        <v>3828</v>
      </c>
      <c r="E11678" t="s">
        <v>51</v>
      </c>
      <c r="F11678" t="b">
        <v>0</v>
      </c>
      <c r="G11678" t="s">
        <v>35</v>
      </c>
      <c r="H11678" s="4">
        <v>45815.542766203696</v>
      </c>
      <c r="I11678" t="b">
        <v>1</v>
      </c>
      <c r="J11678" t="b">
        <v>0</v>
      </c>
      <c r="K11678" t="s">
        <v>24</v>
      </c>
      <c r="L11678" t="s">
        <v>22</v>
      </c>
      <c r="M11678">
        <v>105000</v>
      </c>
      <c r="O11678" t="s">
        <v>15267</v>
      </c>
      <c r="P11678" t="s">
        <v>3845</v>
      </c>
    </row>
    <row r="11679" spans="1:16" x14ac:dyDescent="0.25">
      <c r="A11679" t="s">
        <v>1</v>
      </c>
      <c r="B11679" t="s">
        <v>15268</v>
      </c>
      <c r="C11679" t="s">
        <v>172</v>
      </c>
      <c r="D11679" t="s">
        <v>3973</v>
      </c>
      <c r="E11679" t="s">
        <v>20</v>
      </c>
      <c r="F11679" t="b">
        <v>0</v>
      </c>
      <c r="G11679" t="s">
        <v>27</v>
      </c>
      <c r="H11679" s="4">
        <v>45815.542939814812</v>
      </c>
      <c r="I11679" t="b">
        <v>0</v>
      </c>
      <c r="J11679" t="b">
        <v>1</v>
      </c>
      <c r="K11679" t="s">
        <v>24</v>
      </c>
      <c r="L11679" t="s">
        <v>22</v>
      </c>
      <c r="M11679">
        <v>137300</v>
      </c>
      <c r="O11679" t="s">
        <v>1172</v>
      </c>
      <c r="P11679" t="s">
        <v>15269</v>
      </c>
    </row>
    <row r="11680" spans="1:16" x14ac:dyDescent="0.25">
      <c r="A11680" t="s">
        <v>139</v>
      </c>
      <c r="B11680" t="s">
        <v>15270</v>
      </c>
      <c r="C11680" t="s">
        <v>47</v>
      </c>
      <c r="D11680" t="s">
        <v>3973</v>
      </c>
      <c r="E11680" t="s">
        <v>20</v>
      </c>
      <c r="F11680" t="b">
        <v>0</v>
      </c>
      <c r="G11680" t="s">
        <v>27</v>
      </c>
      <c r="H11680" s="4">
        <v>45815.543182870373</v>
      </c>
      <c r="I11680" t="b">
        <v>0</v>
      </c>
      <c r="J11680" t="b">
        <v>1</v>
      </c>
      <c r="K11680" t="s">
        <v>24</v>
      </c>
      <c r="L11680" t="s">
        <v>22</v>
      </c>
      <c r="M11680">
        <v>137300</v>
      </c>
      <c r="O11680" t="s">
        <v>1172</v>
      </c>
      <c r="P11680" t="s">
        <v>15271</v>
      </c>
    </row>
    <row r="11681" spans="1:16" x14ac:dyDescent="0.25">
      <c r="A11681" t="s">
        <v>40</v>
      </c>
      <c r="B11681" t="s">
        <v>15272</v>
      </c>
      <c r="C11681" t="s">
        <v>140</v>
      </c>
      <c r="D11681" t="s">
        <v>3973</v>
      </c>
      <c r="E11681" t="s">
        <v>20</v>
      </c>
      <c r="F11681" t="b">
        <v>0</v>
      </c>
      <c r="G11681" t="s">
        <v>35</v>
      </c>
      <c r="H11681" s="4">
        <v>45815.54383101852</v>
      </c>
      <c r="I11681" t="b">
        <v>0</v>
      </c>
      <c r="J11681" t="b">
        <v>1</v>
      </c>
      <c r="K11681" t="s">
        <v>24</v>
      </c>
      <c r="L11681" t="s">
        <v>22</v>
      </c>
      <c r="M11681">
        <v>171000</v>
      </c>
      <c r="O11681" t="s">
        <v>4535</v>
      </c>
      <c r="P11681" t="s">
        <v>201</v>
      </c>
    </row>
    <row r="11682" spans="1:16" x14ac:dyDescent="0.25">
      <c r="A11682" t="s">
        <v>40</v>
      </c>
      <c r="B11682" t="s">
        <v>1207</v>
      </c>
      <c r="C11682" t="s">
        <v>142</v>
      </c>
      <c r="D11682" t="s">
        <v>3973</v>
      </c>
      <c r="E11682" t="s">
        <v>51</v>
      </c>
      <c r="F11682" t="b">
        <v>0</v>
      </c>
      <c r="G11682" t="s">
        <v>27</v>
      </c>
      <c r="H11682" s="4">
        <v>45815.584618055553</v>
      </c>
      <c r="I11682" t="b">
        <v>1</v>
      </c>
      <c r="J11682" t="b">
        <v>0</v>
      </c>
      <c r="K11682" t="s">
        <v>24</v>
      </c>
      <c r="L11682" t="s">
        <v>36</v>
      </c>
      <c r="N11682">
        <v>62.5</v>
      </c>
      <c r="O11682" t="s">
        <v>15273</v>
      </c>
      <c r="P11682" t="s">
        <v>14977</v>
      </c>
    </row>
    <row r="11683" spans="1:16" x14ac:dyDescent="0.25">
      <c r="A11683" t="s">
        <v>139</v>
      </c>
      <c r="B11683" t="s">
        <v>15274</v>
      </c>
      <c r="C11683" t="s">
        <v>39</v>
      </c>
      <c r="D11683" t="s">
        <v>7434</v>
      </c>
      <c r="E11683" t="s">
        <v>20</v>
      </c>
      <c r="F11683" t="b">
        <v>1</v>
      </c>
      <c r="G11683" t="s">
        <v>6168</v>
      </c>
      <c r="H11683" s="4">
        <v>45815.597430555557</v>
      </c>
      <c r="I11683" t="b">
        <v>1</v>
      </c>
      <c r="J11683" t="b">
        <v>1</v>
      </c>
      <c r="K11683" t="s">
        <v>6168</v>
      </c>
      <c r="L11683" t="s">
        <v>22</v>
      </c>
      <c r="M11683">
        <v>229000</v>
      </c>
      <c r="O11683" t="s">
        <v>4058</v>
      </c>
      <c r="P11683" t="s">
        <v>15275</v>
      </c>
    </row>
    <row r="11684" spans="1:16" x14ac:dyDescent="0.25">
      <c r="A11684" t="s">
        <v>0</v>
      </c>
      <c r="B11684" t="s">
        <v>15276</v>
      </c>
      <c r="C11684" t="s">
        <v>3594</v>
      </c>
      <c r="D11684" t="s">
        <v>3973</v>
      </c>
      <c r="E11684" t="s">
        <v>20</v>
      </c>
      <c r="F11684" t="b">
        <v>0</v>
      </c>
      <c r="G11684" t="s">
        <v>41</v>
      </c>
      <c r="H11684" s="4">
        <v>45815.62537037037</v>
      </c>
      <c r="I11684" t="b">
        <v>1</v>
      </c>
      <c r="J11684" t="b">
        <v>0</v>
      </c>
      <c r="K11684" t="s">
        <v>24</v>
      </c>
      <c r="L11684" t="s">
        <v>22</v>
      </c>
      <c r="M11684">
        <v>90000</v>
      </c>
      <c r="O11684" t="s">
        <v>202</v>
      </c>
      <c r="P11684" t="s">
        <v>1133</v>
      </c>
    </row>
    <row r="11685" spans="1:16" x14ac:dyDescent="0.25">
      <c r="A11685" t="s">
        <v>40</v>
      </c>
      <c r="B11685" t="s">
        <v>15277</v>
      </c>
      <c r="C11685" t="s">
        <v>24</v>
      </c>
      <c r="D11685" t="s">
        <v>4035</v>
      </c>
      <c r="E11685" t="s">
        <v>20</v>
      </c>
      <c r="F11685" t="b">
        <v>0</v>
      </c>
      <c r="G11685" t="s">
        <v>41</v>
      </c>
      <c r="H11685" s="4">
        <v>45815.626655092587</v>
      </c>
      <c r="I11685" t="b">
        <v>0</v>
      </c>
      <c r="J11685" t="b">
        <v>0</v>
      </c>
      <c r="K11685" t="s">
        <v>24</v>
      </c>
      <c r="L11685" t="s">
        <v>22</v>
      </c>
      <c r="M11685">
        <v>237600</v>
      </c>
      <c r="O11685" t="s">
        <v>15278</v>
      </c>
      <c r="P11685" t="s">
        <v>15279</v>
      </c>
    </row>
    <row r="11686" spans="1:16" x14ac:dyDescent="0.25">
      <c r="A11686" t="s">
        <v>1</v>
      </c>
      <c r="B11686" t="s">
        <v>1</v>
      </c>
      <c r="C11686" t="s">
        <v>39</v>
      </c>
      <c r="D11686" t="s">
        <v>7434</v>
      </c>
      <c r="E11686" t="s">
        <v>20</v>
      </c>
      <c r="F11686" t="b">
        <v>1</v>
      </c>
      <c r="G11686" t="s">
        <v>148</v>
      </c>
      <c r="H11686" s="4">
        <v>45815.675057870372</v>
      </c>
      <c r="I11686" t="b">
        <v>0</v>
      </c>
      <c r="J11686" t="b">
        <v>0</v>
      </c>
      <c r="K11686" t="s">
        <v>148</v>
      </c>
      <c r="L11686" t="s">
        <v>22</v>
      </c>
      <c r="M11686">
        <v>149000</v>
      </c>
      <c r="O11686" t="s">
        <v>15280</v>
      </c>
      <c r="P11686" t="s">
        <v>1503</v>
      </c>
    </row>
    <row r="11687" spans="1:16" x14ac:dyDescent="0.25">
      <c r="A11687" t="s">
        <v>0</v>
      </c>
      <c r="B11687" t="s">
        <v>15281</v>
      </c>
      <c r="C11687" t="s">
        <v>151</v>
      </c>
      <c r="D11687" t="s">
        <v>3957</v>
      </c>
      <c r="E11687" t="s">
        <v>20</v>
      </c>
      <c r="F11687" t="b">
        <v>0</v>
      </c>
      <c r="G11687" t="s">
        <v>30</v>
      </c>
      <c r="H11687" s="4">
        <v>45815.708993055552</v>
      </c>
      <c r="I11687" t="b">
        <v>0</v>
      </c>
      <c r="J11687" t="b">
        <v>0</v>
      </c>
      <c r="K11687" t="s">
        <v>24</v>
      </c>
      <c r="L11687" t="s">
        <v>36</v>
      </c>
      <c r="N11687">
        <v>35.159999847412109</v>
      </c>
      <c r="O11687" t="s">
        <v>15282</v>
      </c>
      <c r="P11687" t="s">
        <v>15283</v>
      </c>
    </row>
    <row r="11688" spans="1:16" x14ac:dyDescent="0.25">
      <c r="A11688" t="s">
        <v>19</v>
      </c>
      <c r="B11688" t="s">
        <v>15284</v>
      </c>
      <c r="C11688" t="s">
        <v>966</v>
      </c>
      <c r="D11688" t="s">
        <v>3957</v>
      </c>
      <c r="E11688" t="s">
        <v>20</v>
      </c>
      <c r="F11688" t="b">
        <v>0</v>
      </c>
      <c r="G11688" t="s">
        <v>30</v>
      </c>
      <c r="H11688" s="4">
        <v>45815.708993055552</v>
      </c>
      <c r="I11688" t="b">
        <v>0</v>
      </c>
      <c r="J11688" t="b">
        <v>1</v>
      </c>
      <c r="K11688" t="s">
        <v>24</v>
      </c>
      <c r="L11688" t="s">
        <v>36</v>
      </c>
      <c r="N11688">
        <v>16.04000091552734</v>
      </c>
      <c r="O11688" t="s">
        <v>7552</v>
      </c>
      <c r="P11688" t="s">
        <v>15285</v>
      </c>
    </row>
    <row r="11689" spans="1:16" x14ac:dyDescent="0.25">
      <c r="A11689" t="s">
        <v>1</v>
      </c>
      <c r="B11689" t="s">
        <v>15286</v>
      </c>
      <c r="C11689" t="s">
        <v>82</v>
      </c>
      <c r="D11689" t="s">
        <v>3957</v>
      </c>
      <c r="E11689" t="s">
        <v>20</v>
      </c>
      <c r="F11689" t="b">
        <v>0</v>
      </c>
      <c r="G11689" t="s">
        <v>27</v>
      </c>
      <c r="H11689" s="4">
        <v>45815.709340277783</v>
      </c>
      <c r="I11689" t="b">
        <v>0</v>
      </c>
      <c r="J11689" t="b">
        <v>1</v>
      </c>
      <c r="K11689" t="s">
        <v>24</v>
      </c>
      <c r="L11689" t="s">
        <v>36</v>
      </c>
      <c r="N11689">
        <v>36.920001983642578</v>
      </c>
      <c r="O11689" t="s">
        <v>861</v>
      </c>
      <c r="P11689" t="s">
        <v>15287</v>
      </c>
    </row>
    <row r="11690" spans="1:16" x14ac:dyDescent="0.25">
      <c r="A11690" t="s">
        <v>1</v>
      </c>
      <c r="B11690" t="s">
        <v>168</v>
      </c>
      <c r="C11690" t="s">
        <v>555</v>
      </c>
      <c r="D11690" t="s">
        <v>3957</v>
      </c>
      <c r="E11690" t="s">
        <v>20</v>
      </c>
      <c r="F11690" t="b">
        <v>0</v>
      </c>
      <c r="G11690" t="s">
        <v>30</v>
      </c>
      <c r="H11690" s="4">
        <v>45815.709467592591</v>
      </c>
      <c r="I11690" t="b">
        <v>0</v>
      </c>
      <c r="J11690" t="b">
        <v>0</v>
      </c>
      <c r="K11690" t="s">
        <v>24</v>
      </c>
      <c r="L11690" t="s">
        <v>36</v>
      </c>
      <c r="N11690">
        <v>40.81500244140625</v>
      </c>
      <c r="O11690" t="s">
        <v>2075</v>
      </c>
      <c r="P11690" t="s">
        <v>15288</v>
      </c>
    </row>
    <row r="11691" spans="1:16" x14ac:dyDescent="0.25">
      <c r="A11691" t="s">
        <v>2</v>
      </c>
      <c r="B11691" t="s">
        <v>15289</v>
      </c>
      <c r="C11691" t="s">
        <v>143</v>
      </c>
      <c r="D11691" t="s">
        <v>4328</v>
      </c>
      <c r="E11691" t="s">
        <v>20</v>
      </c>
      <c r="F11691" t="b">
        <v>0</v>
      </c>
      <c r="G11691" t="s">
        <v>27</v>
      </c>
      <c r="H11691" s="4">
        <v>45815.709606481483</v>
      </c>
      <c r="I11691" t="b">
        <v>0</v>
      </c>
      <c r="J11691" t="b">
        <v>1</v>
      </c>
      <c r="K11691" t="s">
        <v>24</v>
      </c>
      <c r="L11691" t="s">
        <v>22</v>
      </c>
      <c r="M11691">
        <v>221000</v>
      </c>
      <c r="O11691" t="s">
        <v>59</v>
      </c>
      <c r="P11691" t="s">
        <v>15290</v>
      </c>
    </row>
    <row r="11692" spans="1:16" x14ac:dyDescent="0.25">
      <c r="A11692" t="s">
        <v>2</v>
      </c>
      <c r="B11692" t="s">
        <v>12944</v>
      </c>
      <c r="C11692" t="s">
        <v>8982</v>
      </c>
      <c r="D11692" t="s">
        <v>3957</v>
      </c>
      <c r="E11692" t="s">
        <v>20</v>
      </c>
      <c r="F11692" t="b">
        <v>0</v>
      </c>
      <c r="G11692" t="s">
        <v>27</v>
      </c>
      <c r="H11692" s="4">
        <v>45815.709791666668</v>
      </c>
      <c r="I11692" t="b">
        <v>0</v>
      </c>
      <c r="J11692" t="b">
        <v>1</v>
      </c>
      <c r="K11692" t="s">
        <v>24</v>
      </c>
      <c r="L11692" t="s">
        <v>36</v>
      </c>
      <c r="N11692">
        <v>56.145000457763672</v>
      </c>
      <c r="O11692" t="s">
        <v>2768</v>
      </c>
      <c r="P11692" t="s">
        <v>12943</v>
      </c>
    </row>
    <row r="11693" spans="1:16" x14ac:dyDescent="0.25">
      <c r="A11693" t="s">
        <v>25</v>
      </c>
      <c r="B11693" t="s">
        <v>15038</v>
      </c>
      <c r="C11693" t="s">
        <v>58</v>
      </c>
      <c r="D11693" t="s">
        <v>3973</v>
      </c>
      <c r="E11693" t="s">
        <v>20</v>
      </c>
      <c r="F11693" t="b">
        <v>0</v>
      </c>
      <c r="G11693" t="s">
        <v>27</v>
      </c>
      <c r="H11693" s="4">
        <v>45815.750243055547</v>
      </c>
      <c r="I11693" t="b">
        <v>0</v>
      </c>
      <c r="J11693" t="b">
        <v>1</v>
      </c>
      <c r="K11693" t="s">
        <v>24</v>
      </c>
      <c r="L11693" t="s">
        <v>22</v>
      </c>
      <c r="M11693">
        <v>142500</v>
      </c>
      <c r="O11693" t="s">
        <v>1491</v>
      </c>
      <c r="P11693" t="s">
        <v>15039</v>
      </c>
    </row>
    <row r="11694" spans="1:16" x14ac:dyDescent="0.25">
      <c r="A11694" t="s">
        <v>0</v>
      </c>
      <c r="B11694" t="s">
        <v>15291</v>
      </c>
      <c r="C11694" t="s">
        <v>1019</v>
      </c>
      <c r="D11694" t="s">
        <v>3973</v>
      </c>
      <c r="E11694" t="s">
        <v>51</v>
      </c>
      <c r="F11694" t="b">
        <v>0</v>
      </c>
      <c r="G11694" t="s">
        <v>35</v>
      </c>
      <c r="H11694" s="4">
        <v>45815.750509259262</v>
      </c>
      <c r="I11694" t="b">
        <v>0</v>
      </c>
      <c r="J11694" t="b">
        <v>1</v>
      </c>
      <c r="K11694" t="s">
        <v>24</v>
      </c>
      <c r="L11694" t="s">
        <v>36</v>
      </c>
      <c r="N11694">
        <v>47.5</v>
      </c>
      <c r="O11694" t="s">
        <v>4344</v>
      </c>
      <c r="P11694" t="s">
        <v>15292</v>
      </c>
    </row>
    <row r="11695" spans="1:16" x14ac:dyDescent="0.25">
      <c r="A11695" t="s">
        <v>25</v>
      </c>
      <c r="B11695" t="s">
        <v>15038</v>
      </c>
      <c r="C11695" t="s">
        <v>292</v>
      </c>
      <c r="D11695" t="s">
        <v>3973</v>
      </c>
      <c r="E11695" t="s">
        <v>20</v>
      </c>
      <c r="F11695" t="b">
        <v>0</v>
      </c>
      <c r="G11695" t="s">
        <v>30</v>
      </c>
      <c r="H11695" s="4">
        <v>45815.750671296293</v>
      </c>
      <c r="I11695" t="b">
        <v>0</v>
      </c>
      <c r="J11695" t="b">
        <v>1</v>
      </c>
      <c r="K11695" t="s">
        <v>24</v>
      </c>
      <c r="L11695" t="s">
        <v>22</v>
      </c>
      <c r="M11695">
        <v>142500</v>
      </c>
      <c r="O11695" t="s">
        <v>1491</v>
      </c>
      <c r="P11695" t="s">
        <v>15039</v>
      </c>
    </row>
    <row r="11696" spans="1:16" x14ac:dyDescent="0.25">
      <c r="A11696" t="s">
        <v>28</v>
      </c>
      <c r="B11696" t="s">
        <v>15293</v>
      </c>
      <c r="C11696" t="s">
        <v>49</v>
      </c>
      <c r="D11696" t="s">
        <v>3973</v>
      </c>
      <c r="E11696" t="s">
        <v>20</v>
      </c>
      <c r="F11696" t="b">
        <v>0</v>
      </c>
      <c r="G11696" t="s">
        <v>41</v>
      </c>
      <c r="H11696" s="4">
        <v>45815.751030092593</v>
      </c>
      <c r="I11696" t="b">
        <v>0</v>
      </c>
      <c r="J11696" t="b">
        <v>1</v>
      </c>
      <c r="K11696" t="s">
        <v>24</v>
      </c>
      <c r="L11696" t="s">
        <v>22</v>
      </c>
      <c r="M11696">
        <v>168000</v>
      </c>
      <c r="O11696" t="s">
        <v>4344</v>
      </c>
      <c r="P11696" t="s">
        <v>3000</v>
      </c>
    </row>
    <row r="11697" spans="1:16" x14ac:dyDescent="0.25">
      <c r="A11697" t="s">
        <v>2</v>
      </c>
      <c r="B11697" t="s">
        <v>15294</v>
      </c>
      <c r="C11697" t="s">
        <v>476</v>
      </c>
      <c r="D11697" t="s">
        <v>15295</v>
      </c>
      <c r="E11697" t="s">
        <v>20</v>
      </c>
      <c r="F11697" t="b">
        <v>0</v>
      </c>
      <c r="G11697" t="s">
        <v>27</v>
      </c>
      <c r="H11697" s="4">
        <v>45815.751250000001</v>
      </c>
      <c r="I11697" t="b">
        <v>0</v>
      </c>
      <c r="J11697" t="b">
        <v>0</v>
      </c>
      <c r="K11697" t="s">
        <v>24</v>
      </c>
      <c r="L11697" t="s">
        <v>22</v>
      </c>
      <c r="M11697">
        <v>170373</v>
      </c>
      <c r="O11697" t="s">
        <v>516</v>
      </c>
      <c r="P11697" t="s">
        <v>871</v>
      </c>
    </row>
    <row r="11698" spans="1:16" x14ac:dyDescent="0.25">
      <c r="A11698" t="s">
        <v>2</v>
      </c>
      <c r="B11698" t="s">
        <v>15296</v>
      </c>
      <c r="C11698" t="s">
        <v>24</v>
      </c>
      <c r="D11698" t="s">
        <v>4035</v>
      </c>
      <c r="E11698" t="s">
        <v>20</v>
      </c>
      <c r="F11698" t="b">
        <v>0</v>
      </c>
      <c r="G11698" t="s">
        <v>30</v>
      </c>
      <c r="H11698" s="4">
        <v>45815.752372685187</v>
      </c>
      <c r="I11698" t="b">
        <v>0</v>
      </c>
      <c r="J11698" t="b">
        <v>0</v>
      </c>
      <c r="K11698" t="s">
        <v>24</v>
      </c>
      <c r="L11698" t="s">
        <v>22</v>
      </c>
      <c r="M11698">
        <v>188650</v>
      </c>
      <c r="O11698" t="s">
        <v>15297</v>
      </c>
      <c r="P11698" t="s">
        <v>338</v>
      </c>
    </row>
    <row r="11699" spans="1:16" x14ac:dyDescent="0.25">
      <c r="A11699" t="s">
        <v>0</v>
      </c>
      <c r="B11699" t="s">
        <v>731</v>
      </c>
      <c r="C11699" t="s">
        <v>1693</v>
      </c>
      <c r="D11699" t="s">
        <v>3957</v>
      </c>
      <c r="E11699" t="s">
        <v>34</v>
      </c>
      <c r="F11699" t="b">
        <v>0</v>
      </c>
      <c r="G11699" t="s">
        <v>52</v>
      </c>
      <c r="H11699" s="4">
        <v>45815.79247685185</v>
      </c>
      <c r="I11699" t="b">
        <v>1</v>
      </c>
      <c r="J11699" t="b">
        <v>0</v>
      </c>
      <c r="K11699" t="s">
        <v>24</v>
      </c>
      <c r="L11699" t="s">
        <v>36</v>
      </c>
      <c r="N11699">
        <v>21.430000305175781</v>
      </c>
      <c r="O11699" t="s">
        <v>3668</v>
      </c>
      <c r="P11699" t="s">
        <v>871</v>
      </c>
    </row>
    <row r="11700" spans="1:16" x14ac:dyDescent="0.25">
      <c r="A11700" t="s">
        <v>0</v>
      </c>
      <c r="B11700" t="s">
        <v>15298</v>
      </c>
      <c r="C11700" t="s">
        <v>192</v>
      </c>
      <c r="D11700" t="s">
        <v>3957</v>
      </c>
      <c r="E11700" t="s">
        <v>34</v>
      </c>
      <c r="F11700" t="b">
        <v>0</v>
      </c>
      <c r="G11700" t="s">
        <v>23</v>
      </c>
      <c r="H11700" s="4">
        <v>45815.820162037038</v>
      </c>
      <c r="I11700" t="b">
        <v>0</v>
      </c>
      <c r="J11700" t="b">
        <v>0</v>
      </c>
      <c r="K11700" t="s">
        <v>24</v>
      </c>
      <c r="L11700" t="s">
        <v>36</v>
      </c>
      <c r="N11700">
        <v>12.239999771118161</v>
      </c>
      <c r="O11700" t="s">
        <v>15299</v>
      </c>
      <c r="P11700" t="s">
        <v>15300</v>
      </c>
    </row>
    <row r="11701" spans="1:16" x14ac:dyDescent="0.25">
      <c r="A11701" t="s">
        <v>89</v>
      </c>
      <c r="B11701" t="s">
        <v>10137</v>
      </c>
      <c r="C11701" t="s">
        <v>39</v>
      </c>
      <c r="D11701" t="s">
        <v>7434</v>
      </c>
      <c r="E11701" t="s">
        <v>20</v>
      </c>
      <c r="F11701" t="b">
        <v>1</v>
      </c>
      <c r="G11701" t="s">
        <v>2012</v>
      </c>
      <c r="H11701" s="4">
        <v>45815.837592592587</v>
      </c>
      <c r="I11701" t="b">
        <v>1</v>
      </c>
      <c r="J11701" t="b">
        <v>0</v>
      </c>
      <c r="K11701" t="s">
        <v>2012</v>
      </c>
      <c r="L11701" t="s">
        <v>22</v>
      </c>
      <c r="M11701">
        <v>145000</v>
      </c>
      <c r="O11701" t="s">
        <v>4052</v>
      </c>
      <c r="P11701" t="s">
        <v>12503</v>
      </c>
    </row>
    <row r="11702" spans="1:16" x14ac:dyDescent="0.25">
      <c r="A11702" t="s">
        <v>2</v>
      </c>
      <c r="B11702" t="s">
        <v>15301</v>
      </c>
      <c r="C11702" t="s">
        <v>24</v>
      </c>
      <c r="D11702" t="s">
        <v>3973</v>
      </c>
      <c r="E11702" t="s">
        <v>20</v>
      </c>
      <c r="F11702" t="b">
        <v>0</v>
      </c>
      <c r="G11702" t="s">
        <v>27</v>
      </c>
      <c r="H11702" s="4">
        <v>45815.876574074071</v>
      </c>
      <c r="I11702" t="b">
        <v>0</v>
      </c>
      <c r="J11702" t="b">
        <v>0</v>
      </c>
      <c r="K11702" t="s">
        <v>24</v>
      </c>
      <c r="L11702" t="s">
        <v>22</v>
      </c>
      <c r="M11702">
        <v>120000</v>
      </c>
      <c r="O11702" t="s">
        <v>2387</v>
      </c>
      <c r="P11702" t="s">
        <v>4815</v>
      </c>
    </row>
    <row r="11703" spans="1:16" x14ac:dyDescent="0.25">
      <c r="A11703" t="s">
        <v>89</v>
      </c>
      <c r="B11703" t="s">
        <v>9429</v>
      </c>
      <c r="C11703" t="s">
        <v>2172</v>
      </c>
      <c r="D11703" t="s">
        <v>3600</v>
      </c>
      <c r="E11703" t="s">
        <v>20</v>
      </c>
      <c r="F11703" t="b">
        <v>0</v>
      </c>
      <c r="G11703" t="s">
        <v>52</v>
      </c>
      <c r="H11703" s="4">
        <v>45815.877812500003</v>
      </c>
      <c r="I11703" t="b">
        <v>0</v>
      </c>
      <c r="J11703" t="b">
        <v>1</v>
      </c>
      <c r="K11703" t="s">
        <v>24</v>
      </c>
      <c r="L11703" t="s">
        <v>22</v>
      </c>
      <c r="M11703">
        <v>255630</v>
      </c>
      <c r="O11703" t="s">
        <v>773</v>
      </c>
    </row>
    <row r="11704" spans="1:16" x14ac:dyDescent="0.25">
      <c r="A11704" t="s">
        <v>1</v>
      </c>
      <c r="B11704" t="s">
        <v>15302</v>
      </c>
      <c r="C11704" t="s">
        <v>2765</v>
      </c>
      <c r="D11704" t="s">
        <v>3957</v>
      </c>
      <c r="E11704" t="s">
        <v>20</v>
      </c>
      <c r="F11704" t="b">
        <v>0</v>
      </c>
      <c r="G11704" t="s">
        <v>23</v>
      </c>
      <c r="H11704" s="4">
        <v>45815.945277777777</v>
      </c>
      <c r="I11704" t="b">
        <v>0</v>
      </c>
      <c r="J11704" t="b">
        <v>1</v>
      </c>
      <c r="K11704" t="s">
        <v>24</v>
      </c>
      <c r="L11704" t="s">
        <v>36</v>
      </c>
      <c r="N11704">
        <v>23.264999389648441</v>
      </c>
      <c r="O11704" t="s">
        <v>1949</v>
      </c>
      <c r="P11704" t="s">
        <v>48</v>
      </c>
    </row>
    <row r="11705" spans="1:16" x14ac:dyDescent="0.25">
      <c r="A11705" t="s">
        <v>139</v>
      </c>
      <c r="B11705" t="s">
        <v>15303</v>
      </c>
      <c r="C11705" t="s">
        <v>1060</v>
      </c>
      <c r="D11705" t="s">
        <v>3973</v>
      </c>
      <c r="E11705" t="s">
        <v>20</v>
      </c>
      <c r="F11705" t="b">
        <v>0</v>
      </c>
      <c r="G11705" t="s">
        <v>41</v>
      </c>
      <c r="H11705" s="4">
        <v>45816.000358796293</v>
      </c>
      <c r="I11705" t="b">
        <v>0</v>
      </c>
      <c r="J11705" t="b">
        <v>1</v>
      </c>
      <c r="K11705" t="s">
        <v>24</v>
      </c>
      <c r="L11705" t="s">
        <v>22</v>
      </c>
      <c r="M11705">
        <v>145500</v>
      </c>
      <c r="O11705" t="s">
        <v>5482</v>
      </c>
      <c r="P11705" t="s">
        <v>15304</v>
      </c>
    </row>
    <row r="11706" spans="1:16" x14ac:dyDescent="0.25">
      <c r="A11706" t="s">
        <v>0</v>
      </c>
      <c r="B11706" t="s">
        <v>15305</v>
      </c>
      <c r="C11706" t="s">
        <v>15306</v>
      </c>
      <c r="D11706" t="s">
        <v>4014</v>
      </c>
      <c r="E11706" t="s">
        <v>20</v>
      </c>
      <c r="F11706" t="b">
        <v>0</v>
      </c>
      <c r="G11706" t="s">
        <v>35</v>
      </c>
      <c r="H11706" s="4">
        <v>45816.000497685192</v>
      </c>
      <c r="I11706" t="b">
        <v>0</v>
      </c>
      <c r="J11706" t="b">
        <v>1</v>
      </c>
      <c r="K11706" t="s">
        <v>24</v>
      </c>
      <c r="L11706" t="s">
        <v>22</v>
      </c>
      <c r="M11706">
        <v>146000</v>
      </c>
      <c r="O11706" t="s">
        <v>1547</v>
      </c>
      <c r="P11706" t="s">
        <v>15307</v>
      </c>
    </row>
    <row r="11707" spans="1:16" x14ac:dyDescent="0.25">
      <c r="A11707" t="s">
        <v>2</v>
      </c>
      <c r="B11707" t="s">
        <v>15308</v>
      </c>
      <c r="C11707" t="s">
        <v>82</v>
      </c>
      <c r="D11707" t="s">
        <v>3973</v>
      </c>
      <c r="E11707" t="s">
        <v>20</v>
      </c>
      <c r="F11707" t="b">
        <v>0</v>
      </c>
      <c r="G11707" t="s">
        <v>27</v>
      </c>
      <c r="H11707" s="4">
        <v>45816.000925925917</v>
      </c>
      <c r="I11707" t="b">
        <v>0</v>
      </c>
      <c r="J11707" t="b">
        <v>0</v>
      </c>
      <c r="K11707" t="s">
        <v>24</v>
      </c>
      <c r="L11707" t="s">
        <v>22</v>
      </c>
      <c r="M11707">
        <v>100000</v>
      </c>
      <c r="O11707" t="s">
        <v>326</v>
      </c>
      <c r="P11707" t="s">
        <v>15309</v>
      </c>
    </row>
    <row r="11708" spans="1:16" x14ac:dyDescent="0.25">
      <c r="A11708" t="s">
        <v>2</v>
      </c>
      <c r="B11708" t="s">
        <v>7570</v>
      </c>
      <c r="C11708" t="s">
        <v>39</v>
      </c>
      <c r="D11708" t="s">
        <v>4014</v>
      </c>
      <c r="E11708" t="s">
        <v>20</v>
      </c>
      <c r="F11708" t="b">
        <v>1</v>
      </c>
      <c r="G11708" t="s">
        <v>27</v>
      </c>
      <c r="H11708" s="4">
        <v>45816.001273148147</v>
      </c>
      <c r="I11708" t="b">
        <v>0</v>
      </c>
      <c r="J11708" t="b">
        <v>0</v>
      </c>
      <c r="K11708" t="s">
        <v>24</v>
      </c>
      <c r="L11708" t="s">
        <v>22</v>
      </c>
      <c r="M11708">
        <v>155000</v>
      </c>
      <c r="O11708" t="s">
        <v>7571</v>
      </c>
      <c r="P11708" t="s">
        <v>7572</v>
      </c>
    </row>
    <row r="11709" spans="1:16" x14ac:dyDescent="0.25">
      <c r="A11709" t="s">
        <v>2</v>
      </c>
      <c r="B11709" t="s">
        <v>7406</v>
      </c>
      <c r="C11709" t="s">
        <v>58</v>
      </c>
      <c r="D11709" t="s">
        <v>3973</v>
      </c>
      <c r="E11709" t="s">
        <v>20</v>
      </c>
      <c r="F11709" t="b">
        <v>0</v>
      </c>
      <c r="G11709" t="s">
        <v>27</v>
      </c>
      <c r="H11709" s="4">
        <v>45816.001284722217</v>
      </c>
      <c r="I11709" t="b">
        <v>0</v>
      </c>
      <c r="J11709" t="b">
        <v>0</v>
      </c>
      <c r="K11709" t="s">
        <v>24</v>
      </c>
      <c r="L11709" t="s">
        <v>22</v>
      </c>
      <c r="M11709">
        <v>82850</v>
      </c>
      <c r="O11709" t="s">
        <v>5482</v>
      </c>
      <c r="P11709" t="s">
        <v>3772</v>
      </c>
    </row>
    <row r="11710" spans="1:16" x14ac:dyDescent="0.25">
      <c r="A11710" t="s">
        <v>0</v>
      </c>
      <c r="B11710" t="s">
        <v>15310</v>
      </c>
      <c r="C11710" t="s">
        <v>1953</v>
      </c>
      <c r="D11710" t="s">
        <v>4014</v>
      </c>
      <c r="E11710" t="s">
        <v>20</v>
      </c>
      <c r="F11710" t="b">
        <v>0</v>
      </c>
      <c r="G11710" t="s">
        <v>27</v>
      </c>
      <c r="H11710" s="4">
        <v>45816.001331018517</v>
      </c>
      <c r="I11710" t="b">
        <v>0</v>
      </c>
      <c r="J11710" t="b">
        <v>0</v>
      </c>
      <c r="K11710" t="s">
        <v>24</v>
      </c>
      <c r="L11710" t="s">
        <v>22</v>
      </c>
      <c r="M11710">
        <v>140000</v>
      </c>
      <c r="O11710" t="s">
        <v>15311</v>
      </c>
      <c r="P11710" t="s">
        <v>15312</v>
      </c>
    </row>
    <row r="11711" spans="1:16" x14ac:dyDescent="0.25">
      <c r="A11711" t="s">
        <v>2</v>
      </c>
      <c r="B11711" t="s">
        <v>4787</v>
      </c>
      <c r="C11711" t="s">
        <v>322</v>
      </c>
      <c r="D11711" t="s">
        <v>3973</v>
      </c>
      <c r="E11711" t="s">
        <v>20</v>
      </c>
      <c r="F11711" t="b">
        <v>0</v>
      </c>
      <c r="G11711" t="s">
        <v>27</v>
      </c>
      <c r="H11711" s="4">
        <v>45816.001331018517</v>
      </c>
      <c r="I11711" t="b">
        <v>0</v>
      </c>
      <c r="J11711" t="b">
        <v>1</v>
      </c>
      <c r="K11711" t="s">
        <v>24</v>
      </c>
      <c r="L11711" t="s">
        <v>22</v>
      </c>
      <c r="M11711">
        <v>162500</v>
      </c>
      <c r="O11711" t="s">
        <v>5482</v>
      </c>
      <c r="P11711" t="s">
        <v>1377</v>
      </c>
    </row>
    <row r="11712" spans="1:16" x14ac:dyDescent="0.25">
      <c r="A11712" t="s">
        <v>28</v>
      </c>
      <c r="B11712" t="s">
        <v>15313</v>
      </c>
      <c r="C11712" t="s">
        <v>808</v>
      </c>
      <c r="D11712" t="s">
        <v>4014</v>
      </c>
      <c r="E11712" t="s">
        <v>20</v>
      </c>
      <c r="F11712" t="b">
        <v>0</v>
      </c>
      <c r="G11712" t="s">
        <v>27</v>
      </c>
      <c r="H11712" s="4">
        <v>45816.001342592594</v>
      </c>
      <c r="I11712" t="b">
        <v>0</v>
      </c>
      <c r="J11712" t="b">
        <v>1</v>
      </c>
      <c r="K11712" t="s">
        <v>24</v>
      </c>
      <c r="L11712" t="s">
        <v>22</v>
      </c>
      <c r="M11712">
        <v>215000</v>
      </c>
      <c r="O11712" t="s">
        <v>15314</v>
      </c>
      <c r="P11712" t="s">
        <v>662</v>
      </c>
    </row>
    <row r="11713" spans="1:16" x14ac:dyDescent="0.25">
      <c r="A11713" t="s">
        <v>2</v>
      </c>
      <c r="B11713" t="s">
        <v>15315</v>
      </c>
      <c r="C11713" t="s">
        <v>386</v>
      </c>
      <c r="D11713" t="s">
        <v>4014</v>
      </c>
      <c r="E11713" t="s">
        <v>20</v>
      </c>
      <c r="F11713" t="b">
        <v>0</v>
      </c>
      <c r="G11713" t="s">
        <v>41</v>
      </c>
      <c r="H11713" s="4">
        <v>45816.001620370371</v>
      </c>
      <c r="I11713" t="b">
        <v>1</v>
      </c>
      <c r="J11713" t="b">
        <v>1</v>
      </c>
      <c r="K11713" t="s">
        <v>24</v>
      </c>
      <c r="L11713" t="s">
        <v>22</v>
      </c>
      <c r="M11713">
        <v>160000</v>
      </c>
      <c r="O11713" t="s">
        <v>15316</v>
      </c>
      <c r="P11713" t="s">
        <v>15317</v>
      </c>
    </row>
    <row r="11714" spans="1:16" x14ac:dyDescent="0.25">
      <c r="A11714" t="s">
        <v>2</v>
      </c>
      <c r="B11714" t="s">
        <v>14805</v>
      </c>
      <c r="C11714" t="s">
        <v>33</v>
      </c>
      <c r="D11714" t="s">
        <v>2742</v>
      </c>
      <c r="E11714" t="s">
        <v>20</v>
      </c>
      <c r="F11714" t="b">
        <v>0</v>
      </c>
      <c r="G11714" t="s">
        <v>35</v>
      </c>
      <c r="H11714" s="4">
        <v>45816.001921296287</v>
      </c>
      <c r="I11714" t="b">
        <v>0</v>
      </c>
      <c r="J11714" t="b">
        <v>0</v>
      </c>
      <c r="K11714" t="s">
        <v>24</v>
      </c>
      <c r="L11714" t="s">
        <v>22</v>
      </c>
      <c r="M11714">
        <v>170000</v>
      </c>
      <c r="O11714" t="s">
        <v>2742</v>
      </c>
      <c r="P11714" t="s">
        <v>14806</v>
      </c>
    </row>
    <row r="11715" spans="1:16" x14ac:dyDescent="0.25">
      <c r="A11715" t="s">
        <v>2</v>
      </c>
      <c r="B11715" t="s">
        <v>553</v>
      </c>
      <c r="C11715" t="s">
        <v>1358</v>
      </c>
      <c r="D11715" t="s">
        <v>3973</v>
      </c>
      <c r="E11715" t="s">
        <v>20</v>
      </c>
      <c r="F11715" t="b">
        <v>0</v>
      </c>
      <c r="G11715" t="s">
        <v>35</v>
      </c>
      <c r="H11715" s="4">
        <v>45816.002071759263</v>
      </c>
      <c r="I11715" t="b">
        <v>0</v>
      </c>
      <c r="J11715" t="b">
        <v>0</v>
      </c>
      <c r="K11715" t="s">
        <v>24</v>
      </c>
      <c r="L11715" t="s">
        <v>22</v>
      </c>
      <c r="M11715">
        <v>207500</v>
      </c>
      <c r="O11715" t="s">
        <v>5482</v>
      </c>
      <c r="P11715" t="s">
        <v>566</v>
      </c>
    </row>
    <row r="11716" spans="1:16" x14ac:dyDescent="0.25">
      <c r="A11716" t="s">
        <v>2</v>
      </c>
      <c r="B11716" t="s">
        <v>7406</v>
      </c>
      <c r="C11716" t="s">
        <v>2293</v>
      </c>
      <c r="D11716" t="s">
        <v>3973</v>
      </c>
      <c r="E11716" t="s">
        <v>20</v>
      </c>
      <c r="F11716" t="b">
        <v>0</v>
      </c>
      <c r="G11716" t="s">
        <v>35</v>
      </c>
      <c r="H11716" s="4">
        <v>45816.002164351848</v>
      </c>
      <c r="I11716" t="b">
        <v>0</v>
      </c>
      <c r="J11716" t="b">
        <v>0</v>
      </c>
      <c r="K11716" t="s">
        <v>24</v>
      </c>
      <c r="L11716" t="s">
        <v>22</v>
      </c>
      <c r="M11716">
        <v>82850</v>
      </c>
      <c r="O11716" t="s">
        <v>5482</v>
      </c>
      <c r="P11716" t="s">
        <v>3772</v>
      </c>
    </row>
    <row r="11717" spans="1:16" x14ac:dyDescent="0.25">
      <c r="A11717" t="s">
        <v>139</v>
      </c>
      <c r="B11717" t="s">
        <v>15318</v>
      </c>
      <c r="C11717" t="s">
        <v>1509</v>
      </c>
      <c r="D11717" t="s">
        <v>3973</v>
      </c>
      <c r="E11717" t="s">
        <v>20</v>
      </c>
      <c r="F11717" t="b">
        <v>0</v>
      </c>
      <c r="G11717" t="s">
        <v>35</v>
      </c>
      <c r="H11717" s="4">
        <v>45816.002245370371</v>
      </c>
      <c r="I11717" t="b">
        <v>0</v>
      </c>
      <c r="J11717" t="b">
        <v>1</v>
      </c>
      <c r="K11717" t="s">
        <v>24</v>
      </c>
      <c r="L11717" t="s">
        <v>22</v>
      </c>
      <c r="M11717">
        <v>137300</v>
      </c>
      <c r="O11717" t="s">
        <v>5482</v>
      </c>
      <c r="P11717" t="s">
        <v>15319</v>
      </c>
    </row>
    <row r="11718" spans="1:16" x14ac:dyDescent="0.25">
      <c r="A11718" t="s">
        <v>2</v>
      </c>
      <c r="B11718" t="s">
        <v>2</v>
      </c>
      <c r="C11718" t="s">
        <v>1574</v>
      </c>
      <c r="D11718" t="s">
        <v>3973</v>
      </c>
      <c r="E11718" t="s">
        <v>20</v>
      </c>
      <c r="F11718" t="b">
        <v>0</v>
      </c>
      <c r="G11718" t="s">
        <v>30</v>
      </c>
      <c r="H11718" s="4">
        <v>45816.002372685187</v>
      </c>
      <c r="I11718" t="b">
        <v>0</v>
      </c>
      <c r="J11718" t="b">
        <v>1</v>
      </c>
      <c r="K11718" t="s">
        <v>24</v>
      </c>
      <c r="L11718" t="s">
        <v>22</v>
      </c>
      <c r="M11718">
        <v>187810</v>
      </c>
      <c r="O11718" t="s">
        <v>5482</v>
      </c>
      <c r="P11718" t="s">
        <v>14624</v>
      </c>
    </row>
    <row r="11719" spans="1:16" x14ac:dyDescent="0.25">
      <c r="A11719" t="s">
        <v>2</v>
      </c>
      <c r="B11719" t="s">
        <v>7406</v>
      </c>
      <c r="C11719" t="s">
        <v>2010</v>
      </c>
      <c r="D11719" t="s">
        <v>3973</v>
      </c>
      <c r="E11719" t="s">
        <v>20</v>
      </c>
      <c r="F11719" t="b">
        <v>0</v>
      </c>
      <c r="G11719" t="s">
        <v>30</v>
      </c>
      <c r="H11719" s="4">
        <v>45816.002638888887</v>
      </c>
      <c r="I11719" t="b">
        <v>0</v>
      </c>
      <c r="J11719" t="b">
        <v>0</v>
      </c>
      <c r="K11719" t="s">
        <v>24</v>
      </c>
      <c r="L11719" t="s">
        <v>22</v>
      </c>
      <c r="M11719">
        <v>82850</v>
      </c>
      <c r="O11719" t="s">
        <v>5482</v>
      </c>
      <c r="P11719" t="s">
        <v>3772</v>
      </c>
    </row>
    <row r="11720" spans="1:16" x14ac:dyDescent="0.25">
      <c r="A11720" t="s">
        <v>2</v>
      </c>
      <c r="B11720" t="s">
        <v>15320</v>
      </c>
      <c r="C11720" t="s">
        <v>1390</v>
      </c>
      <c r="D11720" t="s">
        <v>13380</v>
      </c>
      <c r="E11720" t="s">
        <v>631</v>
      </c>
      <c r="F11720" t="b">
        <v>0</v>
      </c>
      <c r="G11720" t="s">
        <v>1391</v>
      </c>
      <c r="H11720" s="4">
        <v>45816.010254629633</v>
      </c>
      <c r="I11720" t="b">
        <v>0</v>
      </c>
      <c r="J11720" t="b">
        <v>0</v>
      </c>
      <c r="K11720" t="s">
        <v>1391</v>
      </c>
      <c r="L11720" t="s">
        <v>22</v>
      </c>
      <c r="M11720">
        <v>50000</v>
      </c>
      <c r="O11720" t="s">
        <v>15321</v>
      </c>
    </row>
    <row r="11721" spans="1:16" x14ac:dyDescent="0.25">
      <c r="A11721" t="s">
        <v>89</v>
      </c>
      <c r="B11721" t="s">
        <v>15322</v>
      </c>
      <c r="C11721" t="s">
        <v>2305</v>
      </c>
      <c r="D11721" t="s">
        <v>3957</v>
      </c>
      <c r="E11721" t="s">
        <v>20</v>
      </c>
      <c r="F11721" t="b">
        <v>0</v>
      </c>
      <c r="G11721" t="s">
        <v>27</v>
      </c>
      <c r="H11721" s="4">
        <v>45816.084340277783</v>
      </c>
      <c r="I11721" t="b">
        <v>1</v>
      </c>
      <c r="J11721" t="b">
        <v>0</v>
      </c>
      <c r="K11721" t="s">
        <v>24</v>
      </c>
      <c r="L11721" t="s">
        <v>36</v>
      </c>
      <c r="N11721">
        <v>36.920001983642578</v>
      </c>
      <c r="O11721" t="s">
        <v>1982</v>
      </c>
      <c r="P11721" t="s">
        <v>15323</v>
      </c>
    </row>
    <row r="11722" spans="1:16" x14ac:dyDescent="0.25">
      <c r="A11722" t="s">
        <v>0</v>
      </c>
      <c r="B11722" t="s">
        <v>0</v>
      </c>
      <c r="C11722" t="s">
        <v>3678</v>
      </c>
      <c r="D11722" t="s">
        <v>3970</v>
      </c>
      <c r="E11722" t="s">
        <v>20</v>
      </c>
      <c r="F11722" t="b">
        <v>0</v>
      </c>
      <c r="G11722" t="s">
        <v>41</v>
      </c>
      <c r="H11722" s="4">
        <v>45816.250162037039</v>
      </c>
      <c r="I11722" t="b">
        <v>0</v>
      </c>
      <c r="J11722" t="b">
        <v>1</v>
      </c>
      <c r="K11722" t="s">
        <v>24</v>
      </c>
      <c r="L11722" t="s">
        <v>22</v>
      </c>
      <c r="M11722">
        <v>92500</v>
      </c>
      <c r="O11722" t="s">
        <v>387</v>
      </c>
      <c r="P11722" t="s">
        <v>15212</v>
      </c>
    </row>
    <row r="11723" spans="1:16" x14ac:dyDescent="0.25">
      <c r="A11723" t="s">
        <v>0</v>
      </c>
      <c r="B11723" t="s">
        <v>1665</v>
      </c>
      <c r="C11723" t="s">
        <v>1007</v>
      </c>
      <c r="D11723" t="s">
        <v>2262</v>
      </c>
      <c r="E11723" t="s">
        <v>219</v>
      </c>
      <c r="F11723" t="b">
        <v>0</v>
      </c>
      <c r="G11723" t="s">
        <v>35</v>
      </c>
      <c r="H11723" s="4">
        <v>45816.250300925924</v>
      </c>
      <c r="I11723" t="b">
        <v>0</v>
      </c>
      <c r="J11723" t="b">
        <v>1</v>
      </c>
      <c r="K11723" t="s">
        <v>24</v>
      </c>
      <c r="L11723" t="s">
        <v>36</v>
      </c>
      <c r="N11723">
        <v>49.5</v>
      </c>
      <c r="O11723" t="s">
        <v>2262</v>
      </c>
      <c r="P11723" t="s">
        <v>15324</v>
      </c>
    </row>
    <row r="11724" spans="1:16" x14ac:dyDescent="0.25">
      <c r="A11724" t="s">
        <v>89</v>
      </c>
      <c r="B11724" t="s">
        <v>15325</v>
      </c>
      <c r="C11724" t="s">
        <v>395</v>
      </c>
      <c r="D11724" t="s">
        <v>3970</v>
      </c>
      <c r="E11724" t="s">
        <v>20</v>
      </c>
      <c r="F11724" t="b">
        <v>0</v>
      </c>
      <c r="G11724" t="s">
        <v>35</v>
      </c>
      <c r="H11724" s="4">
        <v>45816.250405092593</v>
      </c>
      <c r="I11724" t="b">
        <v>1</v>
      </c>
      <c r="J11724" t="b">
        <v>1</v>
      </c>
      <c r="K11724" t="s">
        <v>24</v>
      </c>
      <c r="L11724" t="s">
        <v>22</v>
      </c>
      <c r="M11724">
        <v>147000</v>
      </c>
      <c r="O11724" t="s">
        <v>15326</v>
      </c>
      <c r="P11724" t="s">
        <v>15327</v>
      </c>
    </row>
    <row r="11725" spans="1:16" x14ac:dyDescent="0.25">
      <c r="A11725" t="s">
        <v>0</v>
      </c>
      <c r="B11725" t="s">
        <v>11987</v>
      </c>
      <c r="C11725" t="s">
        <v>953</v>
      </c>
      <c r="D11725" t="s">
        <v>2208</v>
      </c>
      <c r="E11725" t="s">
        <v>20</v>
      </c>
      <c r="F11725" t="b">
        <v>0</v>
      </c>
      <c r="G11725" t="s">
        <v>30</v>
      </c>
      <c r="H11725" s="4">
        <v>45816.250451388893</v>
      </c>
      <c r="I11725" t="b">
        <v>1</v>
      </c>
      <c r="J11725" t="b">
        <v>1</v>
      </c>
      <c r="K11725" t="s">
        <v>24</v>
      </c>
      <c r="L11725" t="s">
        <v>22</v>
      </c>
      <c r="M11725">
        <v>109000</v>
      </c>
      <c r="O11725" t="s">
        <v>954</v>
      </c>
      <c r="P11725" t="s">
        <v>11988</v>
      </c>
    </row>
    <row r="11726" spans="1:16" x14ac:dyDescent="0.25">
      <c r="A11726" t="s">
        <v>1</v>
      </c>
      <c r="B11726" t="s">
        <v>1</v>
      </c>
      <c r="C11726" t="s">
        <v>84</v>
      </c>
      <c r="D11726" t="s">
        <v>4072</v>
      </c>
      <c r="E11726" t="s">
        <v>20</v>
      </c>
      <c r="F11726" t="b">
        <v>0</v>
      </c>
      <c r="G11726" t="s">
        <v>41</v>
      </c>
      <c r="H11726" s="4">
        <v>45816.250960648147</v>
      </c>
      <c r="I11726" t="b">
        <v>0</v>
      </c>
      <c r="J11726" t="b">
        <v>0</v>
      </c>
      <c r="K11726" t="s">
        <v>24</v>
      </c>
      <c r="L11726" t="s">
        <v>22</v>
      </c>
      <c r="M11726">
        <v>122366.40625</v>
      </c>
      <c r="O11726" t="s">
        <v>13023</v>
      </c>
      <c r="P11726" t="s">
        <v>13024</v>
      </c>
    </row>
    <row r="11727" spans="1:16" x14ac:dyDescent="0.25">
      <c r="A11727" t="s">
        <v>1</v>
      </c>
      <c r="B11727" t="s">
        <v>467</v>
      </c>
      <c r="C11727" t="s">
        <v>1065</v>
      </c>
      <c r="D11727" t="s">
        <v>3970</v>
      </c>
      <c r="E11727" t="s">
        <v>20</v>
      </c>
      <c r="F11727" t="b">
        <v>0</v>
      </c>
      <c r="G11727" t="s">
        <v>35</v>
      </c>
      <c r="H11727" s="4">
        <v>45816.25099537037</v>
      </c>
      <c r="I11727" t="b">
        <v>0</v>
      </c>
      <c r="J11727" t="b">
        <v>1</v>
      </c>
      <c r="K11727" t="s">
        <v>24</v>
      </c>
      <c r="L11727" t="s">
        <v>22</v>
      </c>
      <c r="M11727">
        <v>177500</v>
      </c>
      <c r="O11727" t="s">
        <v>15328</v>
      </c>
      <c r="P11727" t="s">
        <v>818</v>
      </c>
    </row>
    <row r="11728" spans="1:16" x14ac:dyDescent="0.25">
      <c r="A11728" t="s">
        <v>40</v>
      </c>
      <c r="B11728" t="s">
        <v>40</v>
      </c>
      <c r="C11728" t="s">
        <v>11001</v>
      </c>
      <c r="D11728" t="s">
        <v>3828</v>
      </c>
      <c r="E11728" t="s">
        <v>20</v>
      </c>
      <c r="F11728" t="b">
        <v>0</v>
      </c>
      <c r="G11728" t="s">
        <v>27</v>
      </c>
      <c r="H11728" s="4">
        <v>45816.251284722217</v>
      </c>
      <c r="I11728" t="b">
        <v>1</v>
      </c>
      <c r="J11728" t="b">
        <v>1</v>
      </c>
      <c r="K11728" t="s">
        <v>24</v>
      </c>
      <c r="L11728" t="s">
        <v>22</v>
      </c>
      <c r="M11728">
        <v>180000</v>
      </c>
      <c r="O11728" t="s">
        <v>202</v>
      </c>
      <c r="P11728" t="s">
        <v>15329</v>
      </c>
    </row>
    <row r="11729" spans="1:16" x14ac:dyDescent="0.25">
      <c r="A11729" t="s">
        <v>28</v>
      </c>
      <c r="B11729" t="s">
        <v>15330</v>
      </c>
      <c r="C11729" t="s">
        <v>15331</v>
      </c>
      <c r="D11729" t="s">
        <v>3973</v>
      </c>
      <c r="E11729" t="s">
        <v>20</v>
      </c>
      <c r="F11729" t="b">
        <v>0</v>
      </c>
      <c r="G11729" t="s">
        <v>27</v>
      </c>
      <c r="H11729" s="4">
        <v>45816.251446759263</v>
      </c>
      <c r="I11729" t="b">
        <v>0</v>
      </c>
      <c r="J11729" t="b">
        <v>0</v>
      </c>
      <c r="K11729" t="s">
        <v>24</v>
      </c>
      <c r="L11729" t="s">
        <v>22</v>
      </c>
      <c r="M11729">
        <v>180000.5</v>
      </c>
      <c r="O11729" t="s">
        <v>4344</v>
      </c>
      <c r="P11729" t="s">
        <v>15332</v>
      </c>
    </row>
    <row r="11730" spans="1:16" x14ac:dyDescent="0.25">
      <c r="A11730" t="s">
        <v>2</v>
      </c>
      <c r="B11730" t="s">
        <v>638</v>
      </c>
      <c r="C11730" t="s">
        <v>39</v>
      </c>
      <c r="D11730" t="s">
        <v>8110</v>
      </c>
      <c r="E11730" t="s">
        <v>20</v>
      </c>
      <c r="F11730" t="b">
        <v>1</v>
      </c>
      <c r="G11730" t="s">
        <v>41</v>
      </c>
      <c r="H11730" s="4">
        <v>45816.251747685194</v>
      </c>
      <c r="I11730" t="b">
        <v>0</v>
      </c>
      <c r="J11730" t="b">
        <v>0</v>
      </c>
      <c r="K11730" t="s">
        <v>24</v>
      </c>
      <c r="L11730" t="s">
        <v>22</v>
      </c>
      <c r="M11730">
        <v>110000</v>
      </c>
      <c r="O11730" t="s">
        <v>8111</v>
      </c>
      <c r="P11730" t="s">
        <v>8112</v>
      </c>
    </row>
    <row r="11731" spans="1:16" x14ac:dyDescent="0.25">
      <c r="A11731" t="s">
        <v>40</v>
      </c>
      <c r="B11731" t="s">
        <v>40</v>
      </c>
      <c r="C11731" t="s">
        <v>39</v>
      </c>
      <c r="D11731" t="s">
        <v>7434</v>
      </c>
      <c r="E11731" t="s">
        <v>20</v>
      </c>
      <c r="F11731" t="b">
        <v>1</v>
      </c>
      <c r="G11731" t="s">
        <v>912</v>
      </c>
      <c r="H11731" s="4">
        <v>45816.261643518519</v>
      </c>
      <c r="I11731" t="b">
        <v>0</v>
      </c>
      <c r="J11731" t="b">
        <v>1</v>
      </c>
      <c r="K11731" t="s">
        <v>912</v>
      </c>
      <c r="L11731" t="s">
        <v>22</v>
      </c>
      <c r="M11731">
        <v>126000</v>
      </c>
      <c r="O11731" t="s">
        <v>6951</v>
      </c>
      <c r="P11731" t="s">
        <v>15333</v>
      </c>
    </row>
    <row r="11732" spans="1:16" x14ac:dyDescent="0.25">
      <c r="A11732" t="s">
        <v>1</v>
      </c>
      <c r="B11732" t="s">
        <v>974</v>
      </c>
      <c r="C11732" t="s">
        <v>15334</v>
      </c>
      <c r="D11732" t="s">
        <v>4014</v>
      </c>
      <c r="E11732" t="s">
        <v>20</v>
      </c>
      <c r="F11732" t="b">
        <v>0</v>
      </c>
      <c r="G11732" t="s">
        <v>2039</v>
      </c>
      <c r="H11732" s="4">
        <v>45816.2655787037</v>
      </c>
      <c r="I11732" t="b">
        <v>0</v>
      </c>
      <c r="J11732" t="b">
        <v>1</v>
      </c>
      <c r="K11732" t="s">
        <v>2039</v>
      </c>
      <c r="L11732" t="s">
        <v>22</v>
      </c>
      <c r="M11732">
        <v>163500</v>
      </c>
      <c r="O11732" t="s">
        <v>2075</v>
      </c>
      <c r="P11732" t="s">
        <v>15335</v>
      </c>
    </row>
    <row r="11733" spans="1:16" x14ac:dyDescent="0.25">
      <c r="A11733" t="s">
        <v>25</v>
      </c>
      <c r="B11733" t="s">
        <v>3810</v>
      </c>
      <c r="C11733" t="s">
        <v>106</v>
      </c>
      <c r="D11733" t="s">
        <v>14532</v>
      </c>
      <c r="E11733" t="s">
        <v>20</v>
      </c>
      <c r="F11733" t="b">
        <v>0</v>
      </c>
      <c r="G11733" t="s">
        <v>106</v>
      </c>
      <c r="H11733" s="4">
        <v>45816.278356481482</v>
      </c>
      <c r="I11733" t="b">
        <v>0</v>
      </c>
      <c r="J11733" t="b">
        <v>0</v>
      </c>
      <c r="K11733" t="s">
        <v>106</v>
      </c>
      <c r="L11733" t="s">
        <v>22</v>
      </c>
      <c r="M11733">
        <v>178500</v>
      </c>
      <c r="O11733" t="s">
        <v>3218</v>
      </c>
      <c r="P11733" t="s">
        <v>1394</v>
      </c>
    </row>
    <row r="11734" spans="1:16" x14ac:dyDescent="0.25">
      <c r="A11734" t="s">
        <v>0</v>
      </c>
      <c r="B11734" t="s">
        <v>0</v>
      </c>
      <c r="C11734" t="s">
        <v>23</v>
      </c>
      <c r="D11734" t="s">
        <v>15090</v>
      </c>
      <c r="E11734" t="s">
        <v>20</v>
      </c>
      <c r="F11734" t="b">
        <v>0</v>
      </c>
      <c r="G11734" t="s">
        <v>23</v>
      </c>
      <c r="H11734" s="4">
        <v>45816.278425925928</v>
      </c>
      <c r="I11734" t="b">
        <v>0</v>
      </c>
      <c r="J11734" t="b">
        <v>1</v>
      </c>
      <c r="K11734" t="s">
        <v>24</v>
      </c>
      <c r="L11734" t="s">
        <v>22</v>
      </c>
      <c r="M11734">
        <v>135000</v>
      </c>
      <c r="O11734" t="s">
        <v>212</v>
      </c>
      <c r="P11734" t="s">
        <v>1138</v>
      </c>
    </row>
    <row r="11735" spans="1:16" x14ac:dyDescent="0.25">
      <c r="A11735" t="s">
        <v>2</v>
      </c>
      <c r="B11735" t="s">
        <v>5586</v>
      </c>
      <c r="C11735" t="s">
        <v>192</v>
      </c>
      <c r="D11735" t="s">
        <v>4014</v>
      </c>
      <c r="E11735" t="s">
        <v>20</v>
      </c>
      <c r="F11735" t="b">
        <v>0</v>
      </c>
      <c r="G11735" t="s">
        <v>23</v>
      </c>
      <c r="H11735" s="4">
        <v>45816.278634259259</v>
      </c>
      <c r="I11735" t="b">
        <v>0</v>
      </c>
      <c r="J11735" t="b">
        <v>1</v>
      </c>
      <c r="K11735" t="s">
        <v>24</v>
      </c>
      <c r="L11735" t="s">
        <v>22</v>
      </c>
      <c r="M11735">
        <v>172000</v>
      </c>
      <c r="O11735" t="s">
        <v>5587</v>
      </c>
      <c r="P11735" t="s">
        <v>5588</v>
      </c>
    </row>
    <row r="11736" spans="1:16" x14ac:dyDescent="0.25">
      <c r="A11736" t="s">
        <v>25</v>
      </c>
      <c r="B11736" t="s">
        <v>3448</v>
      </c>
      <c r="C11736" t="s">
        <v>15336</v>
      </c>
      <c r="D11736" t="s">
        <v>4090</v>
      </c>
      <c r="E11736" t="s">
        <v>20</v>
      </c>
      <c r="F11736" t="b">
        <v>0</v>
      </c>
      <c r="G11736" t="s">
        <v>35</v>
      </c>
      <c r="H11736" s="4">
        <v>45816.292048611111</v>
      </c>
      <c r="I11736" t="b">
        <v>0</v>
      </c>
      <c r="J11736" t="b">
        <v>1</v>
      </c>
      <c r="K11736" t="s">
        <v>24</v>
      </c>
      <c r="L11736" t="s">
        <v>22</v>
      </c>
      <c r="M11736">
        <v>176000</v>
      </c>
      <c r="O11736" t="s">
        <v>178</v>
      </c>
      <c r="P11736" t="s">
        <v>2218</v>
      </c>
    </row>
    <row r="11737" spans="1:16" x14ac:dyDescent="0.25">
      <c r="A11737" t="s">
        <v>89</v>
      </c>
      <c r="B11737" t="s">
        <v>15337</v>
      </c>
      <c r="C11737" t="s">
        <v>2975</v>
      </c>
      <c r="D11737" t="s">
        <v>3970</v>
      </c>
      <c r="E11737" t="s">
        <v>20</v>
      </c>
      <c r="F11737" t="b">
        <v>0</v>
      </c>
      <c r="G11737" t="s">
        <v>30</v>
      </c>
      <c r="H11737" s="4">
        <v>45816.29283564815</v>
      </c>
      <c r="I11737" t="b">
        <v>0</v>
      </c>
      <c r="J11737" t="b">
        <v>0</v>
      </c>
      <c r="K11737" t="s">
        <v>24</v>
      </c>
      <c r="L11737" t="s">
        <v>22</v>
      </c>
      <c r="M11737">
        <v>128150</v>
      </c>
      <c r="O11737" t="s">
        <v>2075</v>
      </c>
      <c r="P11737" t="s">
        <v>15338</v>
      </c>
    </row>
    <row r="11738" spans="1:16" x14ac:dyDescent="0.25">
      <c r="A11738" t="s">
        <v>19</v>
      </c>
      <c r="B11738" t="s">
        <v>15339</v>
      </c>
      <c r="C11738" t="s">
        <v>39</v>
      </c>
      <c r="D11738" t="s">
        <v>11618</v>
      </c>
      <c r="E11738" t="s">
        <v>20</v>
      </c>
      <c r="F11738" t="b">
        <v>1</v>
      </c>
      <c r="G11738" t="s">
        <v>9685</v>
      </c>
      <c r="H11738" s="4">
        <v>45816.312037037038</v>
      </c>
      <c r="I11738" t="b">
        <v>1</v>
      </c>
      <c r="J11738" t="b">
        <v>1</v>
      </c>
      <c r="K11738" t="s">
        <v>9685</v>
      </c>
      <c r="L11738" t="s">
        <v>22</v>
      </c>
      <c r="M11738">
        <v>170000</v>
      </c>
      <c r="O11738" t="s">
        <v>3663</v>
      </c>
      <c r="P11738" t="s">
        <v>15340</v>
      </c>
    </row>
    <row r="11739" spans="1:16" x14ac:dyDescent="0.25">
      <c r="A11739" t="s">
        <v>89</v>
      </c>
      <c r="B11739" t="s">
        <v>7531</v>
      </c>
      <c r="C11739" t="s">
        <v>7532</v>
      </c>
      <c r="D11739" t="s">
        <v>4035</v>
      </c>
      <c r="E11739" t="s">
        <v>20</v>
      </c>
      <c r="F11739" t="b">
        <v>0</v>
      </c>
      <c r="G11739" t="s">
        <v>1119</v>
      </c>
      <c r="H11739" s="4">
        <v>45816.31212962963</v>
      </c>
      <c r="I11739" t="b">
        <v>0</v>
      </c>
      <c r="J11739" t="b">
        <v>0</v>
      </c>
      <c r="K11739" t="s">
        <v>1119</v>
      </c>
      <c r="L11739" t="s">
        <v>22</v>
      </c>
      <c r="M11739">
        <v>275000</v>
      </c>
      <c r="O11739" t="s">
        <v>7533</v>
      </c>
      <c r="P11739" t="s">
        <v>274</v>
      </c>
    </row>
    <row r="11740" spans="1:16" x14ac:dyDescent="0.25">
      <c r="A11740" t="s">
        <v>28</v>
      </c>
      <c r="B11740" t="s">
        <v>15341</v>
      </c>
      <c r="C11740" t="s">
        <v>7532</v>
      </c>
      <c r="D11740" t="s">
        <v>4035</v>
      </c>
      <c r="E11740" t="s">
        <v>20</v>
      </c>
      <c r="F11740" t="b">
        <v>0</v>
      </c>
      <c r="G11740" t="s">
        <v>1119</v>
      </c>
      <c r="H11740" s="4">
        <v>45816.31212962963</v>
      </c>
      <c r="I11740" t="b">
        <v>0</v>
      </c>
      <c r="J11740" t="b">
        <v>0</v>
      </c>
      <c r="K11740" t="s">
        <v>1119</v>
      </c>
      <c r="L11740" t="s">
        <v>22</v>
      </c>
      <c r="M11740">
        <v>40000</v>
      </c>
      <c r="O11740" t="s">
        <v>5619</v>
      </c>
      <c r="P11740" t="s">
        <v>15342</v>
      </c>
    </row>
    <row r="11741" spans="1:16" x14ac:dyDescent="0.25">
      <c r="A11741" t="s">
        <v>0</v>
      </c>
      <c r="B11741" t="s">
        <v>15343</v>
      </c>
      <c r="C11741" t="s">
        <v>7532</v>
      </c>
      <c r="D11741" t="s">
        <v>4035</v>
      </c>
      <c r="E11741" t="s">
        <v>20</v>
      </c>
      <c r="F11741" t="b">
        <v>0</v>
      </c>
      <c r="G11741" t="s">
        <v>1119</v>
      </c>
      <c r="H11741" s="4">
        <v>45816.31212962963</v>
      </c>
      <c r="I11741" t="b">
        <v>0</v>
      </c>
      <c r="J11741" t="b">
        <v>0</v>
      </c>
      <c r="K11741" t="s">
        <v>1119</v>
      </c>
      <c r="L11741" t="s">
        <v>22</v>
      </c>
      <c r="M11741">
        <v>40000</v>
      </c>
      <c r="O11741" t="s">
        <v>5619</v>
      </c>
      <c r="P11741" t="s">
        <v>15344</v>
      </c>
    </row>
    <row r="11742" spans="1:16" x14ac:dyDescent="0.25">
      <c r="A11742" t="s">
        <v>25</v>
      </c>
      <c r="B11742" t="s">
        <v>3448</v>
      </c>
      <c r="C11742" t="s">
        <v>203</v>
      </c>
      <c r="D11742" t="s">
        <v>3970</v>
      </c>
      <c r="E11742" t="s">
        <v>20</v>
      </c>
      <c r="F11742" t="b">
        <v>0</v>
      </c>
      <c r="G11742" t="s">
        <v>23</v>
      </c>
      <c r="H11742" s="4">
        <v>45816.333194444444</v>
      </c>
      <c r="I11742" t="b">
        <v>0</v>
      </c>
      <c r="J11742" t="b">
        <v>1</v>
      </c>
      <c r="K11742" t="s">
        <v>24</v>
      </c>
      <c r="L11742" t="s">
        <v>22</v>
      </c>
      <c r="M11742">
        <v>176000</v>
      </c>
      <c r="O11742" t="s">
        <v>178</v>
      </c>
      <c r="P11742" t="s">
        <v>2218</v>
      </c>
    </row>
    <row r="11743" spans="1:16" x14ac:dyDescent="0.25">
      <c r="A11743" t="s">
        <v>139</v>
      </c>
      <c r="B11743" t="s">
        <v>9362</v>
      </c>
      <c r="C11743" t="s">
        <v>5091</v>
      </c>
      <c r="D11743" t="s">
        <v>3970</v>
      </c>
      <c r="E11743" t="s">
        <v>20</v>
      </c>
      <c r="F11743" t="b">
        <v>0</v>
      </c>
      <c r="G11743" t="s">
        <v>30</v>
      </c>
      <c r="H11743" s="4">
        <v>45816.333865740737</v>
      </c>
      <c r="I11743" t="b">
        <v>0</v>
      </c>
      <c r="J11743" t="b">
        <v>1</v>
      </c>
      <c r="K11743" t="s">
        <v>24</v>
      </c>
      <c r="L11743" t="s">
        <v>22</v>
      </c>
      <c r="M11743">
        <v>110000</v>
      </c>
      <c r="O11743" t="s">
        <v>800</v>
      </c>
      <c r="P11743" t="s">
        <v>249</v>
      </c>
    </row>
    <row r="11744" spans="1:16" x14ac:dyDescent="0.25">
      <c r="A11744" t="s">
        <v>139</v>
      </c>
      <c r="B11744" t="s">
        <v>15345</v>
      </c>
      <c r="C11744" t="s">
        <v>15346</v>
      </c>
      <c r="D11744" t="s">
        <v>3970</v>
      </c>
      <c r="E11744" t="s">
        <v>20</v>
      </c>
      <c r="F11744" t="b">
        <v>0</v>
      </c>
      <c r="G11744" t="s">
        <v>52</v>
      </c>
      <c r="H11744" s="4">
        <v>45816.334039351852</v>
      </c>
      <c r="I11744" t="b">
        <v>1</v>
      </c>
      <c r="J11744" t="b">
        <v>1</v>
      </c>
      <c r="K11744" t="s">
        <v>24</v>
      </c>
      <c r="L11744" t="s">
        <v>22</v>
      </c>
      <c r="M11744">
        <v>85000</v>
      </c>
      <c r="O11744" t="s">
        <v>224</v>
      </c>
      <c r="P11744" t="s">
        <v>274</v>
      </c>
    </row>
    <row r="11745" spans="1:16" x14ac:dyDescent="0.25">
      <c r="A11745" t="s">
        <v>139</v>
      </c>
      <c r="B11745" t="s">
        <v>15347</v>
      </c>
      <c r="C11745" t="s">
        <v>945</v>
      </c>
      <c r="D11745" t="s">
        <v>3970</v>
      </c>
      <c r="E11745" t="s">
        <v>20</v>
      </c>
      <c r="F11745" t="b">
        <v>0</v>
      </c>
      <c r="G11745" t="s">
        <v>30</v>
      </c>
      <c r="H11745" s="4">
        <v>45816.376168981478</v>
      </c>
      <c r="I11745" t="b">
        <v>0</v>
      </c>
      <c r="J11745" t="b">
        <v>1</v>
      </c>
      <c r="K11745" t="s">
        <v>24</v>
      </c>
      <c r="L11745" t="s">
        <v>22</v>
      </c>
      <c r="M11745">
        <v>106405.5</v>
      </c>
      <c r="O11745" t="s">
        <v>1838</v>
      </c>
      <c r="P11745" t="s">
        <v>1689</v>
      </c>
    </row>
    <row r="11746" spans="1:16" x14ac:dyDescent="0.25">
      <c r="A11746" t="s">
        <v>2</v>
      </c>
      <c r="B11746" t="s">
        <v>132</v>
      </c>
      <c r="C11746" t="s">
        <v>15348</v>
      </c>
      <c r="D11746" t="s">
        <v>4090</v>
      </c>
      <c r="E11746" t="s">
        <v>20</v>
      </c>
      <c r="F11746" t="b">
        <v>0</v>
      </c>
      <c r="G11746" t="s">
        <v>27</v>
      </c>
      <c r="H11746" s="4">
        <v>45816.376446759263</v>
      </c>
      <c r="I11746" t="b">
        <v>0</v>
      </c>
      <c r="J11746" t="b">
        <v>1</v>
      </c>
      <c r="K11746" t="s">
        <v>24</v>
      </c>
      <c r="L11746" t="s">
        <v>22</v>
      </c>
      <c r="M11746">
        <v>124215.5</v>
      </c>
      <c r="O11746" t="s">
        <v>15349</v>
      </c>
      <c r="P11746" t="s">
        <v>15350</v>
      </c>
    </row>
    <row r="11747" spans="1:16" x14ac:dyDescent="0.25">
      <c r="A11747" t="s">
        <v>0</v>
      </c>
      <c r="B11747" t="s">
        <v>15351</v>
      </c>
      <c r="C11747" t="s">
        <v>3579</v>
      </c>
      <c r="D11747" t="s">
        <v>3957</v>
      </c>
      <c r="E11747" t="s">
        <v>34</v>
      </c>
      <c r="F11747" t="b">
        <v>0</v>
      </c>
      <c r="G11747" t="s">
        <v>23</v>
      </c>
      <c r="H11747" s="4">
        <v>45816.416585648149</v>
      </c>
      <c r="I11747" t="b">
        <v>1</v>
      </c>
      <c r="J11747" t="b">
        <v>1</v>
      </c>
      <c r="K11747" t="s">
        <v>24</v>
      </c>
      <c r="L11747" t="s">
        <v>36</v>
      </c>
      <c r="N11747">
        <v>22.694999694824219</v>
      </c>
      <c r="O11747" t="s">
        <v>15352</v>
      </c>
      <c r="P11747" t="s">
        <v>15353</v>
      </c>
    </row>
    <row r="11748" spans="1:16" x14ac:dyDescent="0.25">
      <c r="A11748" t="s">
        <v>0</v>
      </c>
      <c r="B11748" t="s">
        <v>15354</v>
      </c>
      <c r="C11748" t="s">
        <v>2618</v>
      </c>
      <c r="D11748" t="s">
        <v>3957</v>
      </c>
      <c r="E11748" t="s">
        <v>34</v>
      </c>
      <c r="F11748" t="b">
        <v>0</v>
      </c>
      <c r="G11748" t="s">
        <v>41</v>
      </c>
      <c r="H11748" s="4">
        <v>45816.416921296302</v>
      </c>
      <c r="I11748" t="b">
        <v>0</v>
      </c>
      <c r="J11748" t="b">
        <v>0</v>
      </c>
      <c r="K11748" t="s">
        <v>24</v>
      </c>
      <c r="L11748" t="s">
        <v>36</v>
      </c>
      <c r="N11748">
        <v>24.33499908447266</v>
      </c>
      <c r="O11748" t="s">
        <v>3354</v>
      </c>
      <c r="P11748" t="s">
        <v>15355</v>
      </c>
    </row>
    <row r="11749" spans="1:16" x14ac:dyDescent="0.25">
      <c r="A11749" t="s">
        <v>2</v>
      </c>
      <c r="B11749" t="s">
        <v>991</v>
      </c>
      <c r="C11749" t="s">
        <v>3515</v>
      </c>
      <c r="D11749" t="s">
        <v>2208</v>
      </c>
      <c r="E11749" t="s">
        <v>34</v>
      </c>
      <c r="F11749" t="b">
        <v>0</v>
      </c>
      <c r="G11749" t="s">
        <v>27</v>
      </c>
      <c r="H11749" s="4">
        <v>45816.41814814815</v>
      </c>
      <c r="I11749" t="b">
        <v>0</v>
      </c>
      <c r="J11749" t="b">
        <v>1</v>
      </c>
      <c r="K11749" t="s">
        <v>24</v>
      </c>
      <c r="L11749" t="s">
        <v>22</v>
      </c>
      <c r="M11749">
        <v>135000</v>
      </c>
      <c r="O11749" t="s">
        <v>428</v>
      </c>
      <c r="P11749" t="s">
        <v>15356</v>
      </c>
    </row>
    <row r="11750" spans="1:16" x14ac:dyDescent="0.25">
      <c r="A11750" t="s">
        <v>25</v>
      </c>
      <c r="B11750" t="s">
        <v>15038</v>
      </c>
      <c r="C11750" t="s">
        <v>688</v>
      </c>
      <c r="D11750" t="s">
        <v>3973</v>
      </c>
      <c r="E11750" t="s">
        <v>20</v>
      </c>
      <c r="F11750" t="b">
        <v>0</v>
      </c>
      <c r="G11750" t="s">
        <v>30</v>
      </c>
      <c r="H11750" s="4">
        <v>45816.458912037036</v>
      </c>
      <c r="I11750" t="b">
        <v>0</v>
      </c>
      <c r="J11750" t="b">
        <v>1</v>
      </c>
      <c r="K11750" t="s">
        <v>24</v>
      </c>
      <c r="L11750" t="s">
        <v>22</v>
      </c>
      <c r="M11750">
        <v>142500</v>
      </c>
      <c r="O11750" t="s">
        <v>1491</v>
      </c>
      <c r="P11750" t="s">
        <v>15039</v>
      </c>
    </row>
    <row r="11751" spans="1:16" x14ac:dyDescent="0.25">
      <c r="A11751" t="s">
        <v>1</v>
      </c>
      <c r="B11751" t="s">
        <v>14436</v>
      </c>
      <c r="C11751" t="s">
        <v>713</v>
      </c>
      <c r="D11751" t="s">
        <v>3973</v>
      </c>
      <c r="E11751" t="s">
        <v>20</v>
      </c>
      <c r="F11751" t="b">
        <v>0</v>
      </c>
      <c r="G11751" t="s">
        <v>23</v>
      </c>
      <c r="H11751" s="4">
        <v>45816.499861111108</v>
      </c>
      <c r="I11751" t="b">
        <v>0</v>
      </c>
      <c r="J11751" t="b">
        <v>0</v>
      </c>
      <c r="K11751" t="s">
        <v>24</v>
      </c>
      <c r="L11751" t="s">
        <v>22</v>
      </c>
      <c r="M11751">
        <v>124592</v>
      </c>
      <c r="O11751" t="s">
        <v>5482</v>
      </c>
      <c r="P11751" t="s">
        <v>700</v>
      </c>
    </row>
    <row r="11752" spans="1:16" x14ac:dyDescent="0.25">
      <c r="A11752" t="s">
        <v>0</v>
      </c>
      <c r="B11752" t="s">
        <v>257</v>
      </c>
      <c r="C11752" t="s">
        <v>468</v>
      </c>
      <c r="D11752" t="s">
        <v>3973</v>
      </c>
      <c r="E11752" t="s">
        <v>20</v>
      </c>
      <c r="F11752" t="b">
        <v>0</v>
      </c>
      <c r="G11752" t="s">
        <v>27</v>
      </c>
      <c r="H11752" s="4">
        <v>45816.500011574077</v>
      </c>
      <c r="I11752" t="b">
        <v>0</v>
      </c>
      <c r="J11752" t="b">
        <v>1</v>
      </c>
      <c r="K11752" t="s">
        <v>24</v>
      </c>
      <c r="L11752" t="s">
        <v>22</v>
      </c>
      <c r="M11752">
        <v>125000</v>
      </c>
      <c r="O11752" t="s">
        <v>5482</v>
      </c>
      <c r="P11752" t="s">
        <v>9339</v>
      </c>
    </row>
    <row r="11753" spans="1:16" x14ac:dyDescent="0.25">
      <c r="A11753" t="s">
        <v>0</v>
      </c>
      <c r="B11753" t="s">
        <v>15357</v>
      </c>
      <c r="C11753" t="s">
        <v>236</v>
      </c>
      <c r="D11753" t="s">
        <v>3973</v>
      </c>
      <c r="E11753" t="s">
        <v>20</v>
      </c>
      <c r="F11753" t="b">
        <v>0</v>
      </c>
      <c r="G11753" t="s">
        <v>27</v>
      </c>
      <c r="H11753" s="4">
        <v>45816.500034722223</v>
      </c>
      <c r="I11753" t="b">
        <v>0</v>
      </c>
      <c r="J11753" t="b">
        <v>1</v>
      </c>
      <c r="K11753" t="s">
        <v>24</v>
      </c>
      <c r="L11753" t="s">
        <v>36</v>
      </c>
      <c r="N11753">
        <v>50.424999237060547</v>
      </c>
      <c r="O11753" t="s">
        <v>5482</v>
      </c>
      <c r="P11753" t="s">
        <v>119</v>
      </c>
    </row>
    <row r="11754" spans="1:16" x14ac:dyDescent="0.25">
      <c r="A11754" t="s">
        <v>1</v>
      </c>
      <c r="B11754" t="s">
        <v>14436</v>
      </c>
      <c r="C11754" t="s">
        <v>2765</v>
      </c>
      <c r="D11754" t="s">
        <v>3973</v>
      </c>
      <c r="E11754" t="s">
        <v>20</v>
      </c>
      <c r="F11754" t="b">
        <v>0</v>
      </c>
      <c r="G11754" t="s">
        <v>23</v>
      </c>
      <c r="H11754" s="4">
        <v>45816.500034722223</v>
      </c>
      <c r="I11754" t="b">
        <v>0</v>
      </c>
      <c r="J11754" t="b">
        <v>0</v>
      </c>
      <c r="K11754" t="s">
        <v>24</v>
      </c>
      <c r="L11754" t="s">
        <v>22</v>
      </c>
      <c r="M11754">
        <v>124592</v>
      </c>
      <c r="O11754" t="s">
        <v>5482</v>
      </c>
      <c r="P11754" t="s">
        <v>700</v>
      </c>
    </row>
    <row r="11755" spans="1:16" x14ac:dyDescent="0.25">
      <c r="A11755" t="s">
        <v>139</v>
      </c>
      <c r="B11755" t="s">
        <v>1232</v>
      </c>
      <c r="C11755" t="s">
        <v>58</v>
      </c>
      <c r="D11755" t="s">
        <v>3973</v>
      </c>
      <c r="E11755" t="s">
        <v>20</v>
      </c>
      <c r="F11755" t="b">
        <v>0</v>
      </c>
      <c r="G11755" t="s">
        <v>27</v>
      </c>
      <c r="H11755" s="4">
        <v>45816.5000462963</v>
      </c>
      <c r="I11755" t="b">
        <v>0</v>
      </c>
      <c r="J11755" t="b">
        <v>1</v>
      </c>
      <c r="K11755" t="s">
        <v>24</v>
      </c>
      <c r="L11755" t="s">
        <v>22</v>
      </c>
      <c r="M11755">
        <v>105000</v>
      </c>
      <c r="O11755" t="s">
        <v>5482</v>
      </c>
      <c r="P11755" t="s">
        <v>15358</v>
      </c>
    </row>
    <row r="11756" spans="1:16" x14ac:dyDescent="0.25">
      <c r="A11756" t="s">
        <v>1</v>
      </c>
      <c r="B11756" t="s">
        <v>9376</v>
      </c>
      <c r="C11756" t="s">
        <v>114</v>
      </c>
      <c r="D11756" t="s">
        <v>3973</v>
      </c>
      <c r="E11756" t="s">
        <v>20</v>
      </c>
      <c r="F11756" t="b">
        <v>0</v>
      </c>
      <c r="G11756" t="s">
        <v>23</v>
      </c>
      <c r="H11756" s="4">
        <v>45816.500474537039</v>
      </c>
      <c r="I11756" t="b">
        <v>0</v>
      </c>
      <c r="J11756" t="b">
        <v>1</v>
      </c>
      <c r="K11756" t="s">
        <v>24</v>
      </c>
      <c r="L11756" t="s">
        <v>36</v>
      </c>
      <c r="N11756">
        <v>73</v>
      </c>
      <c r="O11756" t="s">
        <v>5482</v>
      </c>
      <c r="P11756" t="s">
        <v>354</v>
      </c>
    </row>
    <row r="11757" spans="1:16" x14ac:dyDescent="0.25">
      <c r="A11757" t="s">
        <v>0</v>
      </c>
      <c r="B11757" t="s">
        <v>3075</v>
      </c>
      <c r="C11757" t="s">
        <v>454</v>
      </c>
      <c r="D11757" t="s">
        <v>3957</v>
      </c>
      <c r="E11757" t="s">
        <v>34</v>
      </c>
      <c r="F11757" t="b">
        <v>0</v>
      </c>
      <c r="G11757" t="s">
        <v>30</v>
      </c>
      <c r="H11757" s="4">
        <v>45816.500532407408</v>
      </c>
      <c r="I11757" t="b">
        <v>0</v>
      </c>
      <c r="J11757" t="b">
        <v>1</v>
      </c>
      <c r="K11757" t="s">
        <v>24</v>
      </c>
      <c r="L11757" t="s">
        <v>36</v>
      </c>
      <c r="N11757">
        <v>19.57500076293945</v>
      </c>
      <c r="O11757" t="s">
        <v>1046</v>
      </c>
      <c r="P11757" t="s">
        <v>280</v>
      </c>
    </row>
    <row r="11758" spans="1:16" x14ac:dyDescent="0.25">
      <c r="A11758" t="s">
        <v>1</v>
      </c>
      <c r="B11758" t="s">
        <v>14436</v>
      </c>
      <c r="C11758" t="s">
        <v>606</v>
      </c>
      <c r="D11758" t="s">
        <v>3973</v>
      </c>
      <c r="E11758" t="s">
        <v>20</v>
      </c>
      <c r="F11758" t="b">
        <v>0</v>
      </c>
      <c r="G11758" t="s">
        <v>27</v>
      </c>
      <c r="H11758" s="4">
        <v>45816.500798611109</v>
      </c>
      <c r="I11758" t="b">
        <v>0</v>
      </c>
      <c r="J11758" t="b">
        <v>0</v>
      </c>
      <c r="K11758" t="s">
        <v>24</v>
      </c>
      <c r="L11758" t="s">
        <v>22</v>
      </c>
      <c r="M11758">
        <v>124592</v>
      </c>
      <c r="O11758" t="s">
        <v>5482</v>
      </c>
      <c r="P11758" t="s">
        <v>700</v>
      </c>
    </row>
    <row r="11759" spans="1:16" x14ac:dyDescent="0.25">
      <c r="A11759" t="s">
        <v>19</v>
      </c>
      <c r="B11759" t="s">
        <v>15217</v>
      </c>
      <c r="C11759" t="s">
        <v>1060</v>
      </c>
      <c r="D11759" t="s">
        <v>3973</v>
      </c>
      <c r="E11759" t="s">
        <v>20</v>
      </c>
      <c r="F11759" t="b">
        <v>0</v>
      </c>
      <c r="G11759" t="s">
        <v>41</v>
      </c>
      <c r="H11759" s="4">
        <v>45816.500960648147</v>
      </c>
      <c r="I11759" t="b">
        <v>0</v>
      </c>
      <c r="J11759" t="b">
        <v>1</v>
      </c>
      <c r="K11759" t="s">
        <v>24</v>
      </c>
      <c r="L11759" t="s">
        <v>22</v>
      </c>
      <c r="M11759">
        <v>218000</v>
      </c>
      <c r="O11759" t="s">
        <v>5482</v>
      </c>
      <c r="P11759" t="s">
        <v>302</v>
      </c>
    </row>
    <row r="11760" spans="1:16" x14ac:dyDescent="0.25">
      <c r="A11760" t="s">
        <v>25</v>
      </c>
      <c r="B11760" t="s">
        <v>15359</v>
      </c>
      <c r="C11760" t="s">
        <v>140</v>
      </c>
      <c r="D11760" t="s">
        <v>3973</v>
      </c>
      <c r="E11760" t="s">
        <v>20</v>
      </c>
      <c r="F11760" t="b">
        <v>0</v>
      </c>
      <c r="G11760" t="s">
        <v>35</v>
      </c>
      <c r="H11760" s="4">
        <v>45816.501030092593</v>
      </c>
      <c r="I11760" t="b">
        <v>0</v>
      </c>
      <c r="J11760" t="b">
        <v>1</v>
      </c>
      <c r="K11760" t="s">
        <v>24</v>
      </c>
      <c r="L11760" t="s">
        <v>36</v>
      </c>
      <c r="N11760">
        <v>55.985000610351563</v>
      </c>
      <c r="O11760" t="s">
        <v>5482</v>
      </c>
      <c r="P11760" t="s">
        <v>1605</v>
      </c>
    </row>
    <row r="11761" spans="1:16" x14ac:dyDescent="0.25">
      <c r="A11761" t="s">
        <v>2</v>
      </c>
      <c r="B11761" t="s">
        <v>15188</v>
      </c>
      <c r="C11761" t="s">
        <v>71</v>
      </c>
      <c r="D11761" t="s">
        <v>3973</v>
      </c>
      <c r="F11761" t="b">
        <v>0</v>
      </c>
      <c r="G11761" t="s">
        <v>27</v>
      </c>
      <c r="H11761" s="4">
        <v>45816.501354166663</v>
      </c>
      <c r="I11761" t="b">
        <v>1</v>
      </c>
      <c r="J11761" t="b">
        <v>1</v>
      </c>
      <c r="K11761" t="s">
        <v>24</v>
      </c>
      <c r="L11761" t="s">
        <v>22</v>
      </c>
      <c r="M11761">
        <v>138100</v>
      </c>
      <c r="O11761" t="s">
        <v>5482</v>
      </c>
      <c r="P11761" t="s">
        <v>15189</v>
      </c>
    </row>
    <row r="11762" spans="1:16" x14ac:dyDescent="0.25">
      <c r="A11762" t="s">
        <v>2</v>
      </c>
      <c r="B11762" t="s">
        <v>422</v>
      </c>
      <c r="C11762" t="s">
        <v>180</v>
      </c>
      <c r="D11762" t="s">
        <v>3973</v>
      </c>
      <c r="E11762" t="s">
        <v>20</v>
      </c>
      <c r="F11762" t="b">
        <v>0</v>
      </c>
      <c r="G11762" t="s">
        <v>27</v>
      </c>
      <c r="H11762" s="4">
        <v>45816.501446759263</v>
      </c>
      <c r="I11762" t="b">
        <v>0</v>
      </c>
      <c r="J11762" t="b">
        <v>1</v>
      </c>
      <c r="K11762" t="s">
        <v>24</v>
      </c>
      <c r="L11762" t="s">
        <v>22</v>
      </c>
      <c r="M11762">
        <v>83000</v>
      </c>
      <c r="O11762" t="s">
        <v>5482</v>
      </c>
      <c r="P11762" t="s">
        <v>10610</v>
      </c>
    </row>
    <row r="11763" spans="1:16" x14ac:dyDescent="0.25">
      <c r="A11763" t="s">
        <v>1</v>
      </c>
      <c r="B11763" t="s">
        <v>844</v>
      </c>
      <c r="C11763" t="s">
        <v>780</v>
      </c>
      <c r="D11763" t="s">
        <v>3973</v>
      </c>
      <c r="E11763" t="s">
        <v>20</v>
      </c>
      <c r="F11763" t="b">
        <v>0</v>
      </c>
      <c r="G11763" t="s">
        <v>27</v>
      </c>
      <c r="H11763" s="4">
        <v>45816.501458333332</v>
      </c>
      <c r="I11763" t="b">
        <v>0</v>
      </c>
      <c r="J11763" t="b">
        <v>0</v>
      </c>
      <c r="K11763" t="s">
        <v>24</v>
      </c>
      <c r="L11763" t="s">
        <v>22</v>
      </c>
      <c r="M11763">
        <v>174500</v>
      </c>
      <c r="O11763" t="s">
        <v>5482</v>
      </c>
      <c r="P11763" t="s">
        <v>302</v>
      </c>
    </row>
    <row r="11764" spans="1:16" x14ac:dyDescent="0.25">
      <c r="A11764" t="s">
        <v>2</v>
      </c>
      <c r="B11764" t="s">
        <v>15360</v>
      </c>
      <c r="C11764" t="s">
        <v>151</v>
      </c>
      <c r="D11764" t="s">
        <v>3957</v>
      </c>
      <c r="E11764" t="s">
        <v>34</v>
      </c>
      <c r="F11764" t="b">
        <v>0</v>
      </c>
      <c r="G11764" t="s">
        <v>27</v>
      </c>
      <c r="H11764" s="4">
        <v>45816.501608796287</v>
      </c>
      <c r="I11764" t="b">
        <v>1</v>
      </c>
      <c r="J11764" t="b">
        <v>0</v>
      </c>
      <c r="K11764" t="s">
        <v>24</v>
      </c>
      <c r="L11764" t="s">
        <v>36</v>
      </c>
      <c r="N11764">
        <v>50.669998168945313</v>
      </c>
      <c r="O11764" t="s">
        <v>8728</v>
      </c>
      <c r="P11764" t="s">
        <v>8729</v>
      </c>
    </row>
    <row r="11765" spans="1:16" x14ac:dyDescent="0.25">
      <c r="A11765" t="s">
        <v>1</v>
      </c>
      <c r="B11765" t="s">
        <v>9376</v>
      </c>
      <c r="C11765" t="s">
        <v>192</v>
      </c>
      <c r="D11765" t="s">
        <v>3973</v>
      </c>
      <c r="E11765" t="s">
        <v>20</v>
      </c>
      <c r="F11765" t="b">
        <v>0</v>
      </c>
      <c r="G11765" t="s">
        <v>27</v>
      </c>
      <c r="H11765" s="4">
        <v>45816.501655092587</v>
      </c>
      <c r="I11765" t="b">
        <v>0</v>
      </c>
      <c r="J11765" t="b">
        <v>1</v>
      </c>
      <c r="K11765" t="s">
        <v>24</v>
      </c>
      <c r="L11765" t="s">
        <v>36</v>
      </c>
      <c r="N11765">
        <v>73</v>
      </c>
      <c r="O11765" t="s">
        <v>5482</v>
      </c>
      <c r="P11765" t="s">
        <v>354</v>
      </c>
    </row>
    <row r="11766" spans="1:16" x14ac:dyDescent="0.25">
      <c r="A11766" t="s">
        <v>1</v>
      </c>
      <c r="B11766" t="s">
        <v>844</v>
      </c>
      <c r="C11766" t="s">
        <v>1141</v>
      </c>
      <c r="D11766" t="s">
        <v>3973</v>
      </c>
      <c r="E11766" t="s">
        <v>20</v>
      </c>
      <c r="F11766" t="b">
        <v>0</v>
      </c>
      <c r="G11766" t="s">
        <v>27</v>
      </c>
      <c r="H11766" s="4">
        <v>45816.50172453704</v>
      </c>
      <c r="I11766" t="b">
        <v>0</v>
      </c>
      <c r="J11766" t="b">
        <v>0</v>
      </c>
      <c r="K11766" t="s">
        <v>24</v>
      </c>
      <c r="L11766" t="s">
        <v>22</v>
      </c>
      <c r="M11766">
        <v>174500</v>
      </c>
      <c r="O11766" t="s">
        <v>5482</v>
      </c>
      <c r="P11766" t="s">
        <v>302</v>
      </c>
    </row>
    <row r="11767" spans="1:16" x14ac:dyDescent="0.25">
      <c r="A11767" t="s">
        <v>0</v>
      </c>
      <c r="B11767" t="s">
        <v>0</v>
      </c>
      <c r="C11767" t="s">
        <v>1618</v>
      </c>
      <c r="D11767" t="s">
        <v>3973</v>
      </c>
      <c r="E11767" t="s">
        <v>20</v>
      </c>
      <c r="F11767" t="b">
        <v>0</v>
      </c>
      <c r="G11767" t="s">
        <v>27</v>
      </c>
      <c r="H11767" s="4">
        <v>45816.50172453704</v>
      </c>
      <c r="I11767" t="b">
        <v>0</v>
      </c>
      <c r="J11767" t="b">
        <v>1</v>
      </c>
      <c r="K11767" t="s">
        <v>24</v>
      </c>
      <c r="L11767" t="s">
        <v>36</v>
      </c>
      <c r="N11767">
        <v>45</v>
      </c>
      <c r="O11767" t="s">
        <v>5482</v>
      </c>
      <c r="P11767" t="s">
        <v>119</v>
      </c>
    </row>
    <row r="11768" spans="1:16" x14ac:dyDescent="0.25">
      <c r="A11768" t="s">
        <v>0</v>
      </c>
      <c r="B11768" t="s">
        <v>0</v>
      </c>
      <c r="C11768" t="s">
        <v>2010</v>
      </c>
      <c r="D11768" t="s">
        <v>3973</v>
      </c>
      <c r="E11768" t="s">
        <v>20</v>
      </c>
      <c r="F11768" t="b">
        <v>0</v>
      </c>
      <c r="G11768" t="s">
        <v>27</v>
      </c>
      <c r="H11768" s="4">
        <v>45816.50172453704</v>
      </c>
      <c r="I11768" t="b">
        <v>0</v>
      </c>
      <c r="J11768" t="b">
        <v>1</v>
      </c>
      <c r="K11768" t="s">
        <v>24</v>
      </c>
      <c r="L11768" t="s">
        <v>36</v>
      </c>
      <c r="N11768">
        <v>45</v>
      </c>
      <c r="O11768" t="s">
        <v>5482</v>
      </c>
      <c r="P11768" t="s">
        <v>119</v>
      </c>
    </row>
    <row r="11769" spans="1:16" x14ac:dyDescent="0.25">
      <c r="A11769" t="s">
        <v>1</v>
      </c>
      <c r="B11769" t="s">
        <v>9376</v>
      </c>
      <c r="C11769" t="s">
        <v>140</v>
      </c>
      <c r="D11769" t="s">
        <v>3973</v>
      </c>
      <c r="E11769" t="s">
        <v>20</v>
      </c>
      <c r="F11769" t="b">
        <v>0</v>
      </c>
      <c r="G11769" t="s">
        <v>41</v>
      </c>
      <c r="H11769" s="4">
        <v>45816.502060185187</v>
      </c>
      <c r="I11769" t="b">
        <v>0</v>
      </c>
      <c r="J11769" t="b">
        <v>1</v>
      </c>
      <c r="K11769" t="s">
        <v>24</v>
      </c>
      <c r="L11769" t="s">
        <v>36</v>
      </c>
      <c r="N11769">
        <v>73</v>
      </c>
      <c r="O11769" t="s">
        <v>5482</v>
      </c>
      <c r="P11769" t="s">
        <v>354</v>
      </c>
    </row>
    <row r="11770" spans="1:16" x14ac:dyDescent="0.25">
      <c r="A11770" t="s">
        <v>2</v>
      </c>
      <c r="B11770" t="s">
        <v>2071</v>
      </c>
      <c r="C11770" t="s">
        <v>143</v>
      </c>
      <c r="D11770" t="s">
        <v>3973</v>
      </c>
      <c r="E11770" t="s">
        <v>20</v>
      </c>
      <c r="F11770" t="b">
        <v>0</v>
      </c>
      <c r="G11770" t="s">
        <v>35</v>
      </c>
      <c r="H11770" s="4">
        <v>45816.502118055563</v>
      </c>
      <c r="I11770" t="b">
        <v>0</v>
      </c>
      <c r="J11770" t="b">
        <v>1</v>
      </c>
      <c r="K11770" t="s">
        <v>24</v>
      </c>
      <c r="L11770" t="s">
        <v>22</v>
      </c>
      <c r="M11770">
        <v>94033.5</v>
      </c>
      <c r="O11770" t="s">
        <v>5482</v>
      </c>
      <c r="P11770" t="s">
        <v>15361</v>
      </c>
    </row>
    <row r="11771" spans="1:16" x14ac:dyDescent="0.25">
      <c r="A11771" t="s">
        <v>2</v>
      </c>
      <c r="B11771" t="s">
        <v>15362</v>
      </c>
      <c r="C11771" t="s">
        <v>82</v>
      </c>
      <c r="D11771" t="s">
        <v>3973</v>
      </c>
      <c r="F11771" t="b">
        <v>0</v>
      </c>
      <c r="G11771" t="s">
        <v>35</v>
      </c>
      <c r="H11771" s="4">
        <v>45816.502314814818</v>
      </c>
      <c r="I11771" t="b">
        <v>0</v>
      </c>
      <c r="J11771" t="b">
        <v>1</v>
      </c>
      <c r="K11771" t="s">
        <v>24</v>
      </c>
      <c r="L11771" t="s">
        <v>22</v>
      </c>
      <c r="M11771">
        <v>137300</v>
      </c>
      <c r="O11771" t="s">
        <v>5482</v>
      </c>
      <c r="P11771" t="s">
        <v>15363</v>
      </c>
    </row>
    <row r="11772" spans="1:16" x14ac:dyDescent="0.25">
      <c r="A11772" t="s">
        <v>1</v>
      </c>
      <c r="B11772" t="s">
        <v>844</v>
      </c>
      <c r="C11772" t="s">
        <v>3608</v>
      </c>
      <c r="D11772" t="s">
        <v>3973</v>
      </c>
      <c r="E11772" t="s">
        <v>20</v>
      </c>
      <c r="F11772" t="b">
        <v>0</v>
      </c>
      <c r="G11772" t="s">
        <v>30</v>
      </c>
      <c r="H11772" s="4">
        <v>45816.502858796302</v>
      </c>
      <c r="I11772" t="b">
        <v>0</v>
      </c>
      <c r="J11772" t="b">
        <v>0</v>
      </c>
      <c r="K11772" t="s">
        <v>24</v>
      </c>
      <c r="L11772" t="s">
        <v>22</v>
      </c>
      <c r="M11772">
        <v>174500</v>
      </c>
      <c r="O11772" t="s">
        <v>5482</v>
      </c>
      <c r="P11772" t="s">
        <v>302</v>
      </c>
    </row>
    <row r="11773" spans="1:16" x14ac:dyDescent="0.25">
      <c r="A11773" t="s">
        <v>0</v>
      </c>
      <c r="B11773" t="s">
        <v>1801</v>
      </c>
      <c r="C11773" t="s">
        <v>140</v>
      </c>
      <c r="D11773" t="s">
        <v>3973</v>
      </c>
      <c r="E11773" t="s">
        <v>20</v>
      </c>
      <c r="F11773" t="b">
        <v>0</v>
      </c>
      <c r="G11773" t="s">
        <v>30</v>
      </c>
      <c r="H11773" s="4">
        <v>45816.502951388888</v>
      </c>
      <c r="I11773" t="b">
        <v>1</v>
      </c>
      <c r="J11773" t="b">
        <v>1</v>
      </c>
      <c r="K11773" t="s">
        <v>24</v>
      </c>
      <c r="L11773" t="s">
        <v>22</v>
      </c>
      <c r="M11773">
        <v>137300</v>
      </c>
      <c r="O11773" t="s">
        <v>5482</v>
      </c>
      <c r="P11773" t="s">
        <v>7021</v>
      </c>
    </row>
    <row r="11774" spans="1:16" x14ac:dyDescent="0.25">
      <c r="A11774" t="s">
        <v>0</v>
      </c>
      <c r="B11774" t="s">
        <v>15364</v>
      </c>
      <c r="C11774" t="s">
        <v>15365</v>
      </c>
      <c r="D11774" t="s">
        <v>3957</v>
      </c>
      <c r="E11774" t="s">
        <v>34</v>
      </c>
      <c r="F11774" t="b">
        <v>0</v>
      </c>
      <c r="G11774" t="s">
        <v>23</v>
      </c>
      <c r="H11774" s="4">
        <v>45816.541527777779</v>
      </c>
      <c r="I11774" t="b">
        <v>0</v>
      </c>
      <c r="J11774" t="b">
        <v>1</v>
      </c>
      <c r="K11774" t="s">
        <v>24</v>
      </c>
      <c r="L11774" t="s">
        <v>36</v>
      </c>
      <c r="N11774">
        <v>22.694999694824219</v>
      </c>
      <c r="O11774" t="s">
        <v>15366</v>
      </c>
      <c r="P11774" t="s">
        <v>15367</v>
      </c>
    </row>
    <row r="11775" spans="1:16" x14ac:dyDescent="0.25">
      <c r="A11775" t="s">
        <v>0</v>
      </c>
      <c r="B11775" t="s">
        <v>731</v>
      </c>
      <c r="C11775" t="s">
        <v>2157</v>
      </c>
      <c r="D11775" t="s">
        <v>3957</v>
      </c>
      <c r="E11775" t="s">
        <v>34</v>
      </c>
      <c r="F11775" t="b">
        <v>0</v>
      </c>
      <c r="G11775" t="s">
        <v>27</v>
      </c>
      <c r="H11775" s="4">
        <v>45816.54173611111</v>
      </c>
      <c r="I11775" t="b">
        <v>1</v>
      </c>
      <c r="J11775" t="b">
        <v>0</v>
      </c>
      <c r="K11775" t="s">
        <v>24</v>
      </c>
      <c r="L11775" t="s">
        <v>36</v>
      </c>
      <c r="N11775">
        <v>27.435001373291019</v>
      </c>
      <c r="O11775" t="s">
        <v>1783</v>
      </c>
      <c r="P11775" t="s">
        <v>244</v>
      </c>
    </row>
    <row r="11776" spans="1:16" x14ac:dyDescent="0.25">
      <c r="A11776" t="s">
        <v>0</v>
      </c>
      <c r="B11776" t="s">
        <v>15368</v>
      </c>
      <c r="C11776" t="s">
        <v>315</v>
      </c>
      <c r="D11776" t="s">
        <v>3957</v>
      </c>
      <c r="E11776" t="s">
        <v>34</v>
      </c>
      <c r="F11776" t="b">
        <v>0</v>
      </c>
      <c r="G11776" t="s">
        <v>27</v>
      </c>
      <c r="H11776" s="4">
        <v>45816.541759259257</v>
      </c>
      <c r="I11776" t="b">
        <v>1</v>
      </c>
      <c r="J11776" t="b">
        <v>1</v>
      </c>
      <c r="K11776" t="s">
        <v>24</v>
      </c>
      <c r="L11776" t="s">
        <v>36</v>
      </c>
      <c r="N11776">
        <v>26.389999389648441</v>
      </c>
      <c r="O11776" t="s">
        <v>406</v>
      </c>
      <c r="P11776" t="s">
        <v>466</v>
      </c>
    </row>
    <row r="11777" spans="1:16" x14ac:dyDescent="0.25">
      <c r="A11777" t="s">
        <v>0</v>
      </c>
      <c r="B11777" t="s">
        <v>257</v>
      </c>
      <c r="C11777" t="s">
        <v>774</v>
      </c>
      <c r="D11777" t="s">
        <v>3973</v>
      </c>
      <c r="E11777" t="s">
        <v>20</v>
      </c>
      <c r="F11777" t="b">
        <v>0</v>
      </c>
      <c r="G11777" t="s">
        <v>41</v>
      </c>
      <c r="H11777" s="4">
        <v>45816.541828703703</v>
      </c>
      <c r="I11777" t="b">
        <v>0</v>
      </c>
      <c r="J11777" t="b">
        <v>1</v>
      </c>
      <c r="K11777" t="s">
        <v>24</v>
      </c>
      <c r="L11777" t="s">
        <v>22</v>
      </c>
      <c r="M11777">
        <v>105000</v>
      </c>
      <c r="O11777" t="s">
        <v>123</v>
      </c>
      <c r="P11777" t="s">
        <v>119</v>
      </c>
    </row>
    <row r="11778" spans="1:16" x14ac:dyDescent="0.25">
      <c r="A11778" t="s">
        <v>25</v>
      </c>
      <c r="B11778" t="s">
        <v>15369</v>
      </c>
      <c r="C11778" t="s">
        <v>3726</v>
      </c>
      <c r="D11778" t="s">
        <v>3957</v>
      </c>
      <c r="E11778" t="s">
        <v>34</v>
      </c>
      <c r="F11778" t="b">
        <v>0</v>
      </c>
      <c r="G11778" t="s">
        <v>41</v>
      </c>
      <c r="H11778" s="4">
        <v>45816.541921296302</v>
      </c>
      <c r="I11778" t="b">
        <v>0</v>
      </c>
      <c r="J11778" t="b">
        <v>0</v>
      </c>
      <c r="K11778" t="s">
        <v>24</v>
      </c>
      <c r="L11778" t="s">
        <v>36</v>
      </c>
      <c r="N11778">
        <v>24.33499908447266</v>
      </c>
      <c r="O11778" t="s">
        <v>2199</v>
      </c>
      <c r="P11778" t="s">
        <v>15370</v>
      </c>
    </row>
    <row r="11779" spans="1:16" x14ac:dyDescent="0.25">
      <c r="A11779" t="s">
        <v>25</v>
      </c>
      <c r="B11779" t="s">
        <v>15371</v>
      </c>
      <c r="C11779" t="s">
        <v>151</v>
      </c>
      <c r="D11779" t="s">
        <v>3957</v>
      </c>
      <c r="E11779" t="s">
        <v>34</v>
      </c>
      <c r="F11779" t="b">
        <v>0</v>
      </c>
      <c r="G11779" t="s">
        <v>30</v>
      </c>
      <c r="H11779" s="4">
        <v>45816.542199074072</v>
      </c>
      <c r="I11779" t="b">
        <v>0</v>
      </c>
      <c r="J11779" t="b">
        <v>0</v>
      </c>
      <c r="K11779" t="s">
        <v>24</v>
      </c>
      <c r="L11779" t="s">
        <v>36</v>
      </c>
      <c r="N11779">
        <v>40.81500244140625</v>
      </c>
      <c r="O11779" t="s">
        <v>1359</v>
      </c>
      <c r="P11779" t="s">
        <v>1314</v>
      </c>
    </row>
    <row r="11780" spans="1:16" x14ac:dyDescent="0.25">
      <c r="A11780" t="s">
        <v>2</v>
      </c>
      <c r="B11780" t="s">
        <v>307</v>
      </c>
      <c r="C11780" t="s">
        <v>8987</v>
      </c>
      <c r="D11780" t="s">
        <v>3973</v>
      </c>
      <c r="E11780" t="s">
        <v>20</v>
      </c>
      <c r="F11780" t="b">
        <v>0</v>
      </c>
      <c r="G11780" t="s">
        <v>41</v>
      </c>
      <c r="H11780" s="4">
        <v>45816.54347222222</v>
      </c>
      <c r="I11780" t="b">
        <v>0</v>
      </c>
      <c r="J11780" t="b">
        <v>1</v>
      </c>
      <c r="K11780" t="s">
        <v>24</v>
      </c>
      <c r="L11780" t="s">
        <v>22</v>
      </c>
      <c r="M11780">
        <v>130000</v>
      </c>
      <c r="O11780" t="s">
        <v>123</v>
      </c>
      <c r="P11780" t="s">
        <v>14889</v>
      </c>
    </row>
    <row r="11781" spans="1:16" x14ac:dyDescent="0.25">
      <c r="A11781" t="s">
        <v>0</v>
      </c>
      <c r="B11781" t="s">
        <v>1098</v>
      </c>
      <c r="C11781" t="s">
        <v>829</v>
      </c>
      <c r="D11781" t="s">
        <v>7853</v>
      </c>
      <c r="E11781" t="s">
        <v>20</v>
      </c>
      <c r="F11781" t="b">
        <v>0</v>
      </c>
      <c r="G11781" t="s">
        <v>27</v>
      </c>
      <c r="H11781" s="4">
        <v>45816.583333333343</v>
      </c>
      <c r="I11781" t="b">
        <v>0</v>
      </c>
      <c r="J11781" t="b">
        <v>1</v>
      </c>
      <c r="K11781" t="s">
        <v>24</v>
      </c>
      <c r="L11781" t="s">
        <v>22</v>
      </c>
      <c r="M11781">
        <v>144293</v>
      </c>
      <c r="O11781" t="s">
        <v>15372</v>
      </c>
      <c r="P11781" t="s">
        <v>1297</v>
      </c>
    </row>
    <row r="11782" spans="1:16" x14ac:dyDescent="0.25">
      <c r="A11782" t="s">
        <v>0</v>
      </c>
      <c r="B11782" t="s">
        <v>1098</v>
      </c>
      <c r="C11782" t="s">
        <v>570</v>
      </c>
      <c r="D11782" t="s">
        <v>7853</v>
      </c>
      <c r="E11782" t="s">
        <v>20</v>
      </c>
      <c r="F11782" t="b">
        <v>0</v>
      </c>
      <c r="G11782" t="s">
        <v>27</v>
      </c>
      <c r="H11782" s="4">
        <v>45816.583425925928</v>
      </c>
      <c r="I11782" t="b">
        <v>0</v>
      </c>
      <c r="J11782" t="b">
        <v>1</v>
      </c>
      <c r="K11782" t="s">
        <v>24</v>
      </c>
      <c r="L11782" t="s">
        <v>22</v>
      </c>
      <c r="M11782">
        <v>144293</v>
      </c>
      <c r="O11782" t="s">
        <v>15372</v>
      </c>
      <c r="P11782" t="s">
        <v>1297</v>
      </c>
    </row>
    <row r="11783" spans="1:16" x14ac:dyDescent="0.25">
      <c r="A11783" t="s">
        <v>0</v>
      </c>
      <c r="B11783" t="s">
        <v>15373</v>
      </c>
      <c r="C11783" t="s">
        <v>570</v>
      </c>
      <c r="D11783" t="s">
        <v>3957</v>
      </c>
      <c r="E11783" t="s">
        <v>20</v>
      </c>
      <c r="F11783" t="b">
        <v>0</v>
      </c>
      <c r="G11783" t="s">
        <v>27</v>
      </c>
      <c r="H11783" s="4">
        <v>45816.583472222221</v>
      </c>
      <c r="I11783" t="b">
        <v>0</v>
      </c>
      <c r="J11783" t="b">
        <v>0</v>
      </c>
      <c r="K11783" t="s">
        <v>24</v>
      </c>
      <c r="L11783" t="s">
        <v>36</v>
      </c>
      <c r="N11783">
        <v>22.694999694824219</v>
      </c>
      <c r="O11783" t="s">
        <v>15374</v>
      </c>
    </row>
    <row r="11784" spans="1:16" x14ac:dyDescent="0.25">
      <c r="A11784" t="s">
        <v>0</v>
      </c>
      <c r="B11784" t="s">
        <v>15375</v>
      </c>
      <c r="C11784" t="s">
        <v>122</v>
      </c>
      <c r="D11784" t="s">
        <v>3957</v>
      </c>
      <c r="E11784" t="s">
        <v>34</v>
      </c>
      <c r="F11784" t="b">
        <v>0</v>
      </c>
      <c r="G11784" t="s">
        <v>52</v>
      </c>
      <c r="H11784" s="4">
        <v>45816.584016203713</v>
      </c>
      <c r="I11784" t="b">
        <v>1</v>
      </c>
      <c r="J11784" t="b">
        <v>1</v>
      </c>
      <c r="K11784" t="s">
        <v>24</v>
      </c>
      <c r="L11784" t="s">
        <v>36</v>
      </c>
      <c r="N11784">
        <v>18.795000076293949</v>
      </c>
      <c r="O11784" t="s">
        <v>74</v>
      </c>
      <c r="P11784" t="s">
        <v>2649</v>
      </c>
    </row>
    <row r="11785" spans="1:16" x14ac:dyDescent="0.25">
      <c r="A11785" t="s">
        <v>139</v>
      </c>
      <c r="B11785" t="s">
        <v>15376</v>
      </c>
      <c r="C11785" t="s">
        <v>2640</v>
      </c>
      <c r="D11785" t="s">
        <v>3957</v>
      </c>
      <c r="E11785" t="s">
        <v>20</v>
      </c>
      <c r="F11785" t="b">
        <v>0</v>
      </c>
      <c r="G11785" t="s">
        <v>2641</v>
      </c>
      <c r="H11785" s="4">
        <v>45816.584155092591</v>
      </c>
      <c r="I11785" t="b">
        <v>0</v>
      </c>
      <c r="J11785" t="b">
        <v>0</v>
      </c>
      <c r="K11785" t="s">
        <v>2641</v>
      </c>
      <c r="L11785" t="s">
        <v>36</v>
      </c>
      <c r="N11785">
        <v>48.580001831054688</v>
      </c>
      <c r="O11785" t="s">
        <v>7552</v>
      </c>
      <c r="P11785" t="s">
        <v>1310</v>
      </c>
    </row>
    <row r="11786" spans="1:16" x14ac:dyDescent="0.25">
      <c r="A11786" t="s">
        <v>89</v>
      </c>
      <c r="B11786" t="s">
        <v>15377</v>
      </c>
      <c r="C11786" t="s">
        <v>2640</v>
      </c>
      <c r="D11786" t="s">
        <v>3957</v>
      </c>
      <c r="E11786" t="s">
        <v>20</v>
      </c>
      <c r="F11786" t="b">
        <v>0</v>
      </c>
      <c r="G11786" t="s">
        <v>2641</v>
      </c>
      <c r="H11786" s="4">
        <v>45816.584155092591</v>
      </c>
      <c r="I11786" t="b">
        <v>0</v>
      </c>
      <c r="J11786" t="b">
        <v>0</v>
      </c>
      <c r="K11786" t="s">
        <v>2641</v>
      </c>
      <c r="L11786" t="s">
        <v>36</v>
      </c>
      <c r="N11786">
        <v>36.060001373291023</v>
      </c>
      <c r="O11786" t="s">
        <v>2805</v>
      </c>
      <c r="P11786" t="s">
        <v>3164</v>
      </c>
    </row>
    <row r="11787" spans="1:16" x14ac:dyDescent="0.25">
      <c r="A11787" t="s">
        <v>89</v>
      </c>
      <c r="B11787" t="s">
        <v>9460</v>
      </c>
      <c r="C11787" t="s">
        <v>236</v>
      </c>
      <c r="D11787" t="s">
        <v>3973</v>
      </c>
      <c r="E11787" t="s">
        <v>20</v>
      </c>
      <c r="F11787" t="b">
        <v>0</v>
      </c>
      <c r="G11787" t="s">
        <v>27</v>
      </c>
      <c r="H11787" s="4">
        <v>45816.584907407407</v>
      </c>
      <c r="I11787" t="b">
        <v>1</v>
      </c>
      <c r="J11787" t="b">
        <v>1</v>
      </c>
      <c r="K11787" t="s">
        <v>24</v>
      </c>
      <c r="L11787" t="s">
        <v>22</v>
      </c>
      <c r="M11787">
        <v>157500</v>
      </c>
      <c r="O11787" t="s">
        <v>1489</v>
      </c>
    </row>
    <row r="11788" spans="1:16" x14ac:dyDescent="0.25">
      <c r="A11788" t="s">
        <v>40</v>
      </c>
      <c r="B11788" t="s">
        <v>15378</v>
      </c>
      <c r="C11788" t="s">
        <v>15379</v>
      </c>
      <c r="D11788" t="s">
        <v>3957</v>
      </c>
      <c r="E11788" t="s">
        <v>20</v>
      </c>
      <c r="F11788" t="b">
        <v>0</v>
      </c>
      <c r="G11788" t="s">
        <v>41</v>
      </c>
      <c r="H11788" s="4">
        <v>45816.585347222222</v>
      </c>
      <c r="I11788" t="b">
        <v>0</v>
      </c>
      <c r="J11788" t="b">
        <v>1</v>
      </c>
      <c r="K11788" t="s">
        <v>24</v>
      </c>
      <c r="L11788" t="s">
        <v>36</v>
      </c>
      <c r="N11788">
        <v>50.669998168945313</v>
      </c>
      <c r="O11788" t="s">
        <v>75</v>
      </c>
      <c r="P11788" t="s">
        <v>11831</v>
      </c>
    </row>
    <row r="11789" spans="1:16" x14ac:dyDescent="0.25">
      <c r="A11789" t="s">
        <v>2</v>
      </c>
      <c r="B11789" t="s">
        <v>9317</v>
      </c>
      <c r="C11789" t="s">
        <v>9318</v>
      </c>
      <c r="D11789" t="s">
        <v>3957</v>
      </c>
      <c r="E11789" t="s">
        <v>20</v>
      </c>
      <c r="F11789" t="b">
        <v>0</v>
      </c>
      <c r="G11789" t="s">
        <v>30</v>
      </c>
      <c r="H11789" s="4">
        <v>45816.586273148147</v>
      </c>
      <c r="I11789" t="b">
        <v>0</v>
      </c>
      <c r="J11789" t="b">
        <v>0</v>
      </c>
      <c r="K11789" t="s">
        <v>24</v>
      </c>
      <c r="L11789" t="s">
        <v>36</v>
      </c>
      <c r="N11789">
        <v>38.215000152587891</v>
      </c>
      <c r="O11789" t="s">
        <v>9319</v>
      </c>
      <c r="P11789" t="s">
        <v>9320</v>
      </c>
    </row>
    <row r="11790" spans="1:16" x14ac:dyDescent="0.25">
      <c r="A11790" t="s">
        <v>25</v>
      </c>
      <c r="B11790" t="s">
        <v>15380</v>
      </c>
      <c r="C11790" t="s">
        <v>14300</v>
      </c>
      <c r="D11790" t="s">
        <v>7853</v>
      </c>
      <c r="E11790" t="s">
        <v>20</v>
      </c>
      <c r="F11790" t="b">
        <v>0</v>
      </c>
      <c r="G11790" t="s">
        <v>23</v>
      </c>
      <c r="H11790" s="4">
        <v>45816.624918981477</v>
      </c>
      <c r="I11790" t="b">
        <v>0</v>
      </c>
      <c r="J11790" t="b">
        <v>1</v>
      </c>
      <c r="K11790" t="s">
        <v>24</v>
      </c>
      <c r="L11790" t="s">
        <v>22</v>
      </c>
      <c r="M11790">
        <v>133120</v>
      </c>
      <c r="O11790" t="s">
        <v>9139</v>
      </c>
      <c r="P11790" t="s">
        <v>1682</v>
      </c>
    </row>
    <row r="11791" spans="1:16" x14ac:dyDescent="0.25">
      <c r="A11791" t="s">
        <v>139</v>
      </c>
      <c r="B11791" t="s">
        <v>15381</v>
      </c>
      <c r="C11791" t="s">
        <v>3521</v>
      </c>
      <c r="D11791" t="s">
        <v>3828</v>
      </c>
      <c r="E11791" t="s">
        <v>34</v>
      </c>
      <c r="F11791" t="b">
        <v>0</v>
      </c>
      <c r="G11791" t="s">
        <v>52</v>
      </c>
      <c r="H11791" s="4">
        <v>45816.625706018523</v>
      </c>
      <c r="I11791" t="b">
        <v>1</v>
      </c>
      <c r="J11791" t="b">
        <v>1</v>
      </c>
      <c r="K11791" t="s">
        <v>24</v>
      </c>
      <c r="L11791" t="s">
        <v>36</v>
      </c>
      <c r="N11791">
        <v>50</v>
      </c>
      <c r="O11791" t="s">
        <v>15382</v>
      </c>
    </row>
    <row r="11792" spans="1:16" x14ac:dyDescent="0.25">
      <c r="A11792" t="s">
        <v>28</v>
      </c>
      <c r="B11792" t="s">
        <v>12488</v>
      </c>
      <c r="C11792" t="s">
        <v>2887</v>
      </c>
      <c r="D11792" t="s">
        <v>3973</v>
      </c>
      <c r="E11792" t="s">
        <v>20</v>
      </c>
      <c r="F11792" t="b">
        <v>0</v>
      </c>
      <c r="G11792" t="s">
        <v>41</v>
      </c>
      <c r="H11792" s="4">
        <v>45816.710162037038</v>
      </c>
      <c r="I11792" t="b">
        <v>0</v>
      </c>
      <c r="J11792" t="b">
        <v>1</v>
      </c>
      <c r="K11792" t="s">
        <v>24</v>
      </c>
      <c r="L11792" t="s">
        <v>22</v>
      </c>
      <c r="M11792">
        <v>201500</v>
      </c>
      <c r="O11792" t="s">
        <v>11118</v>
      </c>
      <c r="P11792" t="s">
        <v>12489</v>
      </c>
    </row>
    <row r="11793" spans="1:16" x14ac:dyDescent="0.25">
      <c r="A11793" t="s">
        <v>139</v>
      </c>
      <c r="B11793" t="s">
        <v>15383</v>
      </c>
      <c r="C11793" t="s">
        <v>15384</v>
      </c>
      <c r="D11793" t="s">
        <v>3828</v>
      </c>
      <c r="E11793" t="s">
        <v>105</v>
      </c>
      <c r="F11793" t="b">
        <v>0</v>
      </c>
      <c r="G11793" t="s">
        <v>30</v>
      </c>
      <c r="H11793" s="4">
        <v>45816.751168981478</v>
      </c>
      <c r="I11793" t="b">
        <v>1</v>
      </c>
      <c r="J11793" t="b">
        <v>0</v>
      </c>
      <c r="K11793" t="s">
        <v>24</v>
      </c>
      <c r="L11793" t="s">
        <v>36</v>
      </c>
      <c r="N11793">
        <v>16</v>
      </c>
      <c r="O11793" t="s">
        <v>15385</v>
      </c>
    </row>
    <row r="11794" spans="1:16" x14ac:dyDescent="0.25">
      <c r="A11794" t="s">
        <v>89</v>
      </c>
      <c r="B11794" t="s">
        <v>15386</v>
      </c>
      <c r="C11794" t="s">
        <v>39</v>
      </c>
      <c r="D11794" t="s">
        <v>3957</v>
      </c>
      <c r="E11794" t="s">
        <v>20</v>
      </c>
      <c r="F11794" t="b">
        <v>1</v>
      </c>
      <c r="G11794" t="s">
        <v>2641</v>
      </c>
      <c r="H11794" s="4">
        <v>45816.834155092591</v>
      </c>
      <c r="I11794" t="b">
        <v>0</v>
      </c>
      <c r="J11794" t="b">
        <v>0</v>
      </c>
      <c r="K11794" t="s">
        <v>2641</v>
      </c>
      <c r="L11794" t="s">
        <v>36</v>
      </c>
      <c r="N11794">
        <v>35.294998168945313</v>
      </c>
      <c r="O11794" t="s">
        <v>1370</v>
      </c>
      <c r="P11794" t="s">
        <v>3666</v>
      </c>
    </row>
    <row r="11795" spans="1:16" x14ac:dyDescent="0.25">
      <c r="A11795" t="s">
        <v>139</v>
      </c>
      <c r="B11795" t="s">
        <v>15387</v>
      </c>
      <c r="C11795" t="s">
        <v>2640</v>
      </c>
      <c r="D11795" t="s">
        <v>3957</v>
      </c>
      <c r="E11795" t="s">
        <v>20</v>
      </c>
      <c r="F11795" t="b">
        <v>0</v>
      </c>
      <c r="G11795" t="s">
        <v>2641</v>
      </c>
      <c r="H11795" s="4">
        <v>45816.834155092591</v>
      </c>
      <c r="I11795" t="b">
        <v>0</v>
      </c>
      <c r="J11795" t="b">
        <v>0</v>
      </c>
      <c r="K11795" t="s">
        <v>2641</v>
      </c>
      <c r="L11795" t="s">
        <v>36</v>
      </c>
      <c r="N11795">
        <v>26.97499847412109</v>
      </c>
      <c r="O11795" t="s">
        <v>1370</v>
      </c>
    </row>
    <row r="11796" spans="1:16" x14ac:dyDescent="0.25">
      <c r="A11796" t="s">
        <v>139</v>
      </c>
      <c r="B11796" t="s">
        <v>15388</v>
      </c>
      <c r="C11796" t="s">
        <v>39</v>
      </c>
      <c r="D11796" t="s">
        <v>3957</v>
      </c>
      <c r="E11796" t="s">
        <v>20</v>
      </c>
      <c r="F11796" t="b">
        <v>1</v>
      </c>
      <c r="G11796" t="s">
        <v>2641</v>
      </c>
      <c r="H11796" s="4">
        <v>45816.834155092591</v>
      </c>
      <c r="I11796" t="b">
        <v>0</v>
      </c>
      <c r="J11796" t="b">
        <v>0</v>
      </c>
      <c r="K11796" t="s">
        <v>2641</v>
      </c>
      <c r="L11796" t="s">
        <v>36</v>
      </c>
      <c r="N11796">
        <v>15.239999771118161</v>
      </c>
      <c r="O11796" t="s">
        <v>1370</v>
      </c>
      <c r="P11796" t="s">
        <v>15389</v>
      </c>
    </row>
    <row r="11797" spans="1:16" x14ac:dyDescent="0.25">
      <c r="A11797" t="s">
        <v>139</v>
      </c>
      <c r="B11797" t="s">
        <v>15390</v>
      </c>
      <c r="C11797" t="s">
        <v>39</v>
      </c>
      <c r="D11797" t="s">
        <v>3957</v>
      </c>
      <c r="E11797" t="s">
        <v>20</v>
      </c>
      <c r="F11797" t="b">
        <v>1</v>
      </c>
      <c r="G11797" t="s">
        <v>2641</v>
      </c>
      <c r="H11797" s="4">
        <v>45816.834155092591</v>
      </c>
      <c r="I11797" t="b">
        <v>0</v>
      </c>
      <c r="J11797" t="b">
        <v>0</v>
      </c>
      <c r="K11797" t="s">
        <v>2641</v>
      </c>
      <c r="L11797" t="s">
        <v>36</v>
      </c>
      <c r="N11797">
        <v>58.425003051757813</v>
      </c>
      <c r="O11797" t="s">
        <v>1370</v>
      </c>
      <c r="P11797" t="s">
        <v>15391</v>
      </c>
    </row>
    <row r="11798" spans="1:16" x14ac:dyDescent="0.25">
      <c r="A11798" t="s">
        <v>139</v>
      </c>
      <c r="B11798" t="s">
        <v>15392</v>
      </c>
      <c r="C11798" t="s">
        <v>39</v>
      </c>
      <c r="D11798" t="s">
        <v>3957</v>
      </c>
      <c r="E11798" t="s">
        <v>20</v>
      </c>
      <c r="F11798" t="b">
        <v>1</v>
      </c>
      <c r="G11798" t="s">
        <v>2641</v>
      </c>
      <c r="H11798" s="4">
        <v>45816.834155092591</v>
      </c>
      <c r="I11798" t="b">
        <v>0</v>
      </c>
      <c r="J11798" t="b">
        <v>0</v>
      </c>
      <c r="K11798" t="s">
        <v>2641</v>
      </c>
      <c r="L11798" t="s">
        <v>36</v>
      </c>
      <c r="N11798">
        <v>26.97499847412109</v>
      </c>
      <c r="O11798" t="s">
        <v>3793</v>
      </c>
      <c r="P11798" t="s">
        <v>1484</v>
      </c>
    </row>
    <row r="11799" spans="1:16" x14ac:dyDescent="0.25">
      <c r="A11799" t="s">
        <v>191</v>
      </c>
      <c r="B11799" t="s">
        <v>15393</v>
      </c>
      <c r="C11799" t="s">
        <v>555</v>
      </c>
      <c r="D11799" t="s">
        <v>3957</v>
      </c>
      <c r="E11799" t="s">
        <v>20</v>
      </c>
      <c r="F11799" t="b">
        <v>0</v>
      </c>
      <c r="G11799" t="s">
        <v>35</v>
      </c>
      <c r="H11799" s="4">
        <v>45816.835729166669</v>
      </c>
      <c r="I11799" t="b">
        <v>0</v>
      </c>
      <c r="J11799" t="b">
        <v>1</v>
      </c>
      <c r="K11799" t="s">
        <v>24</v>
      </c>
      <c r="L11799" t="s">
        <v>36</v>
      </c>
      <c r="N11799">
        <v>48.050003051757813</v>
      </c>
      <c r="O11799" t="s">
        <v>2075</v>
      </c>
      <c r="P11799" t="s">
        <v>4015</v>
      </c>
    </row>
    <row r="11800" spans="1:16" x14ac:dyDescent="0.25">
      <c r="A11800" t="s">
        <v>0</v>
      </c>
      <c r="B11800" t="s">
        <v>15394</v>
      </c>
      <c r="C11800" t="s">
        <v>809</v>
      </c>
      <c r="D11800" t="s">
        <v>3957</v>
      </c>
      <c r="E11800" t="s">
        <v>20</v>
      </c>
      <c r="F11800" t="b">
        <v>0</v>
      </c>
      <c r="G11800" t="s">
        <v>41</v>
      </c>
      <c r="H11800" s="4">
        <v>45816.875162037039</v>
      </c>
      <c r="I11800" t="b">
        <v>0</v>
      </c>
      <c r="J11800" t="b">
        <v>0</v>
      </c>
      <c r="K11800" t="s">
        <v>24</v>
      </c>
      <c r="L11800" t="s">
        <v>36</v>
      </c>
      <c r="N11800">
        <v>24.969999313354489</v>
      </c>
      <c r="O11800" t="s">
        <v>8553</v>
      </c>
      <c r="P11800" t="s">
        <v>8554</v>
      </c>
    </row>
    <row r="11801" spans="1:16" x14ac:dyDescent="0.25">
      <c r="A11801" t="s">
        <v>2</v>
      </c>
      <c r="B11801" t="s">
        <v>15395</v>
      </c>
      <c r="C11801" t="s">
        <v>1574</v>
      </c>
      <c r="D11801" t="s">
        <v>15295</v>
      </c>
      <c r="E11801" t="s">
        <v>20</v>
      </c>
      <c r="F11801" t="b">
        <v>0</v>
      </c>
      <c r="G11801" t="s">
        <v>23</v>
      </c>
      <c r="H11801" s="4">
        <v>45816.875243055547</v>
      </c>
      <c r="I11801" t="b">
        <v>1</v>
      </c>
      <c r="J11801" t="b">
        <v>1</v>
      </c>
      <c r="K11801" t="s">
        <v>24</v>
      </c>
      <c r="L11801" t="s">
        <v>22</v>
      </c>
      <c r="M11801">
        <v>186160</v>
      </c>
      <c r="O11801" t="s">
        <v>341</v>
      </c>
    </row>
    <row r="11802" spans="1:16" x14ac:dyDescent="0.25">
      <c r="A11802" t="s">
        <v>25</v>
      </c>
      <c r="B11802" t="s">
        <v>15396</v>
      </c>
      <c r="C11802" t="s">
        <v>555</v>
      </c>
      <c r="D11802" t="s">
        <v>3957</v>
      </c>
      <c r="E11802" t="s">
        <v>20</v>
      </c>
      <c r="F11802" t="b">
        <v>0</v>
      </c>
      <c r="G11802" t="s">
        <v>30</v>
      </c>
      <c r="H11802" s="4">
        <v>45816.875532407408</v>
      </c>
      <c r="I11802" t="b">
        <v>0</v>
      </c>
      <c r="J11802" t="b">
        <v>1</v>
      </c>
      <c r="K11802" t="s">
        <v>24</v>
      </c>
      <c r="L11802" t="s">
        <v>36</v>
      </c>
      <c r="N11802">
        <v>27.444999694824219</v>
      </c>
      <c r="O11802" t="s">
        <v>75</v>
      </c>
      <c r="P11802" t="s">
        <v>338</v>
      </c>
    </row>
    <row r="11803" spans="1:16" x14ac:dyDescent="0.25">
      <c r="A11803" t="s">
        <v>0</v>
      </c>
      <c r="B11803" t="s">
        <v>103</v>
      </c>
      <c r="C11803" t="s">
        <v>1164</v>
      </c>
      <c r="D11803" t="s">
        <v>3828</v>
      </c>
      <c r="E11803" t="s">
        <v>20</v>
      </c>
      <c r="F11803" t="b">
        <v>0</v>
      </c>
      <c r="G11803" t="s">
        <v>41</v>
      </c>
      <c r="H11803" s="4">
        <v>45816.916828703703</v>
      </c>
      <c r="I11803" t="b">
        <v>0</v>
      </c>
      <c r="J11803" t="b">
        <v>0</v>
      </c>
      <c r="K11803" t="s">
        <v>24</v>
      </c>
      <c r="L11803" t="s">
        <v>36</v>
      </c>
      <c r="N11803">
        <v>27.645000457763668</v>
      </c>
      <c r="O11803" t="s">
        <v>15397</v>
      </c>
      <c r="P11803" t="s">
        <v>15398</v>
      </c>
    </row>
    <row r="11804" spans="1:16" x14ac:dyDescent="0.25">
      <c r="A11804" t="s">
        <v>28</v>
      </c>
      <c r="B11804" t="s">
        <v>28</v>
      </c>
      <c r="C11804" t="s">
        <v>327</v>
      </c>
      <c r="D11804" t="s">
        <v>3973</v>
      </c>
      <c r="E11804" t="s">
        <v>20</v>
      </c>
      <c r="F11804" t="b">
        <v>0</v>
      </c>
      <c r="G11804" t="s">
        <v>23</v>
      </c>
      <c r="H11804" s="4">
        <v>45816.917094907411</v>
      </c>
      <c r="I11804" t="b">
        <v>0</v>
      </c>
      <c r="J11804" t="b">
        <v>1</v>
      </c>
      <c r="K11804" t="s">
        <v>24</v>
      </c>
      <c r="L11804" t="s">
        <v>22</v>
      </c>
      <c r="M11804">
        <v>160000</v>
      </c>
      <c r="O11804" t="s">
        <v>14097</v>
      </c>
      <c r="P11804" t="s">
        <v>15399</v>
      </c>
    </row>
    <row r="11805" spans="1:16" x14ac:dyDescent="0.25">
      <c r="A11805" t="s">
        <v>1</v>
      </c>
      <c r="B11805" t="s">
        <v>10829</v>
      </c>
      <c r="C11805" t="s">
        <v>39</v>
      </c>
      <c r="D11805" t="s">
        <v>7434</v>
      </c>
      <c r="E11805" t="s">
        <v>20</v>
      </c>
      <c r="F11805" t="b">
        <v>1</v>
      </c>
      <c r="G11805" t="s">
        <v>2012</v>
      </c>
      <c r="H11805" s="4">
        <v>45816.937997685192</v>
      </c>
      <c r="I11805" t="b">
        <v>1</v>
      </c>
      <c r="J11805" t="b">
        <v>1</v>
      </c>
      <c r="K11805" t="s">
        <v>2012</v>
      </c>
      <c r="L11805" t="s">
        <v>22</v>
      </c>
      <c r="M11805">
        <v>167000</v>
      </c>
      <c r="O11805" t="s">
        <v>4058</v>
      </c>
      <c r="P11805" t="s">
        <v>15400</v>
      </c>
    </row>
    <row r="11806" spans="1:16" x14ac:dyDescent="0.25">
      <c r="A11806" t="s">
        <v>139</v>
      </c>
      <c r="B11806" t="s">
        <v>15401</v>
      </c>
      <c r="C11806" t="s">
        <v>47</v>
      </c>
      <c r="D11806" t="s">
        <v>3973</v>
      </c>
      <c r="E11806" t="s">
        <v>20</v>
      </c>
      <c r="F11806" t="b">
        <v>0</v>
      </c>
      <c r="G11806" t="s">
        <v>27</v>
      </c>
      <c r="H11806" s="4">
        <v>45816.959814814807</v>
      </c>
      <c r="I11806" t="b">
        <v>0</v>
      </c>
      <c r="J11806" t="b">
        <v>1</v>
      </c>
      <c r="K11806" t="s">
        <v>24</v>
      </c>
      <c r="L11806" t="s">
        <v>22</v>
      </c>
      <c r="M11806">
        <v>160000</v>
      </c>
      <c r="O11806" t="s">
        <v>1172</v>
      </c>
      <c r="P11806" t="s">
        <v>15402</v>
      </c>
    </row>
    <row r="11807" spans="1:16" x14ac:dyDescent="0.25">
      <c r="A11807" t="s">
        <v>139</v>
      </c>
      <c r="B11807" t="s">
        <v>15403</v>
      </c>
      <c r="C11807" t="s">
        <v>39</v>
      </c>
      <c r="D11807" t="s">
        <v>10805</v>
      </c>
      <c r="E11807" t="s">
        <v>20</v>
      </c>
      <c r="F11807" t="b">
        <v>1</v>
      </c>
      <c r="G11807" t="s">
        <v>106</v>
      </c>
      <c r="H11807" s="4">
        <v>45816.986990740741</v>
      </c>
      <c r="I11807" t="b">
        <v>0</v>
      </c>
      <c r="J11807" t="b">
        <v>1</v>
      </c>
      <c r="K11807" t="s">
        <v>106</v>
      </c>
      <c r="L11807" t="s">
        <v>22</v>
      </c>
      <c r="M11807">
        <v>69187.296875</v>
      </c>
      <c r="O11807" t="s">
        <v>3898</v>
      </c>
    </row>
    <row r="11808" spans="1:16" x14ac:dyDescent="0.25">
      <c r="A11808" t="s">
        <v>0</v>
      </c>
      <c r="B11808" t="s">
        <v>15404</v>
      </c>
      <c r="C11808" t="s">
        <v>829</v>
      </c>
      <c r="D11808" t="s">
        <v>3973</v>
      </c>
      <c r="E11808" t="s">
        <v>20</v>
      </c>
      <c r="F11808" t="b">
        <v>0</v>
      </c>
      <c r="G11808" t="s">
        <v>27</v>
      </c>
      <c r="H11808" s="4">
        <v>45817</v>
      </c>
      <c r="I11808" t="b">
        <v>0</v>
      </c>
      <c r="J11808" t="b">
        <v>1</v>
      </c>
      <c r="K11808" t="s">
        <v>24</v>
      </c>
      <c r="L11808" t="s">
        <v>22</v>
      </c>
      <c r="M11808">
        <v>70700</v>
      </c>
      <c r="O11808" t="s">
        <v>5482</v>
      </c>
      <c r="P11808" t="s">
        <v>1678</v>
      </c>
    </row>
    <row r="11809" spans="1:16" x14ac:dyDescent="0.25">
      <c r="A11809" t="s">
        <v>25</v>
      </c>
      <c r="B11809" t="s">
        <v>15405</v>
      </c>
      <c r="C11809" t="s">
        <v>494</v>
      </c>
      <c r="D11809" t="s">
        <v>3973</v>
      </c>
      <c r="E11809" t="s">
        <v>20</v>
      </c>
      <c r="F11809" t="b">
        <v>0</v>
      </c>
      <c r="G11809" t="s">
        <v>41</v>
      </c>
      <c r="H11809" s="4">
        <v>45817.000162037039</v>
      </c>
      <c r="I11809" t="b">
        <v>1</v>
      </c>
      <c r="J11809" t="b">
        <v>1</v>
      </c>
      <c r="K11809" t="s">
        <v>24</v>
      </c>
      <c r="L11809" t="s">
        <v>22</v>
      </c>
      <c r="M11809">
        <v>82500</v>
      </c>
      <c r="O11809" t="s">
        <v>5482</v>
      </c>
      <c r="P11809" t="s">
        <v>15406</v>
      </c>
    </row>
    <row r="11810" spans="1:16" x14ac:dyDescent="0.25">
      <c r="A11810" t="s">
        <v>1</v>
      </c>
      <c r="B11810" t="s">
        <v>15407</v>
      </c>
      <c r="C11810" t="s">
        <v>47</v>
      </c>
      <c r="D11810" t="s">
        <v>3973</v>
      </c>
      <c r="E11810" t="s">
        <v>20</v>
      </c>
      <c r="F11810" t="b">
        <v>0</v>
      </c>
      <c r="G11810" t="s">
        <v>23</v>
      </c>
      <c r="H11810" s="4">
        <v>45817.000243055547</v>
      </c>
      <c r="I11810" t="b">
        <v>0</v>
      </c>
      <c r="J11810" t="b">
        <v>1</v>
      </c>
      <c r="K11810" t="s">
        <v>24</v>
      </c>
      <c r="L11810" t="s">
        <v>22</v>
      </c>
      <c r="M11810">
        <v>145000</v>
      </c>
      <c r="O11810" t="s">
        <v>5482</v>
      </c>
      <c r="P11810" t="s">
        <v>770</v>
      </c>
    </row>
    <row r="11811" spans="1:16" x14ac:dyDescent="0.25">
      <c r="A11811" t="s">
        <v>0</v>
      </c>
      <c r="B11811" t="s">
        <v>544</v>
      </c>
      <c r="C11811" t="s">
        <v>15408</v>
      </c>
      <c r="D11811" t="s">
        <v>3973</v>
      </c>
      <c r="E11811" t="s">
        <v>20</v>
      </c>
      <c r="F11811" t="b">
        <v>0</v>
      </c>
      <c r="G11811" t="s">
        <v>27</v>
      </c>
      <c r="H11811" s="4">
        <v>45817.001539351862</v>
      </c>
      <c r="I11811" t="b">
        <v>1</v>
      </c>
      <c r="J11811" t="b">
        <v>0</v>
      </c>
      <c r="K11811" t="s">
        <v>24</v>
      </c>
      <c r="L11811" t="s">
        <v>22</v>
      </c>
      <c r="M11811">
        <v>155000</v>
      </c>
      <c r="O11811" t="s">
        <v>1736</v>
      </c>
      <c r="P11811" t="s">
        <v>15409</v>
      </c>
    </row>
    <row r="11812" spans="1:16" x14ac:dyDescent="0.25">
      <c r="A11812" t="s">
        <v>28</v>
      </c>
      <c r="B11812" t="s">
        <v>14860</v>
      </c>
      <c r="C11812" t="s">
        <v>15410</v>
      </c>
      <c r="D11812" t="s">
        <v>3973</v>
      </c>
      <c r="E11812" t="s">
        <v>20</v>
      </c>
      <c r="F11812" t="b">
        <v>0</v>
      </c>
      <c r="G11812" t="s">
        <v>27</v>
      </c>
      <c r="H11812" s="4">
        <v>45817.001620370371</v>
      </c>
      <c r="I11812" t="b">
        <v>0</v>
      </c>
      <c r="J11812" t="b">
        <v>1</v>
      </c>
      <c r="K11812" t="s">
        <v>24</v>
      </c>
      <c r="L11812" t="s">
        <v>22</v>
      </c>
      <c r="M11812">
        <v>116738.5</v>
      </c>
      <c r="O11812" t="s">
        <v>5482</v>
      </c>
      <c r="P11812" t="s">
        <v>14861</v>
      </c>
    </row>
    <row r="11813" spans="1:16" x14ac:dyDescent="0.25">
      <c r="A11813" t="s">
        <v>0</v>
      </c>
      <c r="B11813" t="s">
        <v>13411</v>
      </c>
      <c r="C11813" t="s">
        <v>87</v>
      </c>
      <c r="D11813" t="s">
        <v>3973</v>
      </c>
      <c r="E11813" t="s">
        <v>51</v>
      </c>
      <c r="F11813" t="b">
        <v>0</v>
      </c>
      <c r="G11813" t="s">
        <v>27</v>
      </c>
      <c r="H11813" s="4">
        <v>45817.001655092587</v>
      </c>
      <c r="I11813" t="b">
        <v>0</v>
      </c>
      <c r="J11813" t="b">
        <v>1</v>
      </c>
      <c r="K11813" t="s">
        <v>24</v>
      </c>
      <c r="L11813" t="s">
        <v>36</v>
      </c>
      <c r="N11813">
        <v>28.5</v>
      </c>
      <c r="O11813" t="s">
        <v>5482</v>
      </c>
      <c r="P11813" t="s">
        <v>702</v>
      </c>
    </row>
    <row r="11814" spans="1:16" x14ac:dyDescent="0.25">
      <c r="A11814" t="s">
        <v>139</v>
      </c>
      <c r="B11814" t="s">
        <v>15318</v>
      </c>
      <c r="C11814" t="s">
        <v>47</v>
      </c>
      <c r="D11814" t="s">
        <v>3973</v>
      </c>
      <c r="E11814" t="s">
        <v>20</v>
      </c>
      <c r="F11814" t="b">
        <v>0</v>
      </c>
      <c r="G11814" t="s">
        <v>41</v>
      </c>
      <c r="H11814" s="4">
        <v>45817.002013888887</v>
      </c>
      <c r="I11814" t="b">
        <v>0</v>
      </c>
      <c r="J11814" t="b">
        <v>1</v>
      </c>
      <c r="K11814" t="s">
        <v>24</v>
      </c>
      <c r="L11814" t="s">
        <v>22</v>
      </c>
      <c r="M11814">
        <v>137300</v>
      </c>
      <c r="O11814" t="s">
        <v>5482</v>
      </c>
      <c r="P11814" t="s">
        <v>15319</v>
      </c>
    </row>
    <row r="11815" spans="1:16" x14ac:dyDescent="0.25">
      <c r="A11815" t="s">
        <v>139</v>
      </c>
      <c r="B11815" t="s">
        <v>15411</v>
      </c>
      <c r="C11815" t="s">
        <v>332</v>
      </c>
      <c r="D11815" t="s">
        <v>3973</v>
      </c>
      <c r="E11815" t="s">
        <v>20</v>
      </c>
      <c r="F11815" t="b">
        <v>0</v>
      </c>
      <c r="G11815" t="s">
        <v>35</v>
      </c>
      <c r="H11815" s="4">
        <v>45817.002453703702</v>
      </c>
      <c r="I11815" t="b">
        <v>0</v>
      </c>
      <c r="J11815" t="b">
        <v>1</v>
      </c>
      <c r="K11815" t="s">
        <v>24</v>
      </c>
      <c r="L11815" t="s">
        <v>22</v>
      </c>
      <c r="M11815">
        <v>137300</v>
      </c>
      <c r="O11815" t="s">
        <v>5482</v>
      </c>
      <c r="P11815" t="s">
        <v>15412</v>
      </c>
    </row>
    <row r="11816" spans="1:16" x14ac:dyDescent="0.25">
      <c r="A11816" t="s">
        <v>139</v>
      </c>
      <c r="B11816" t="s">
        <v>15413</v>
      </c>
      <c r="C11816" t="s">
        <v>64</v>
      </c>
      <c r="D11816" t="s">
        <v>3973</v>
      </c>
      <c r="E11816" t="s">
        <v>20</v>
      </c>
      <c r="F11816" t="b">
        <v>0</v>
      </c>
      <c r="G11816" t="s">
        <v>52</v>
      </c>
      <c r="H11816" s="4">
        <v>45817.042349537027</v>
      </c>
      <c r="I11816" t="b">
        <v>1</v>
      </c>
      <c r="J11816" t="b">
        <v>0</v>
      </c>
      <c r="K11816" t="s">
        <v>24</v>
      </c>
      <c r="L11816" t="s">
        <v>22</v>
      </c>
      <c r="M11816">
        <v>100000</v>
      </c>
      <c r="O11816" t="s">
        <v>482</v>
      </c>
      <c r="P11816" t="s">
        <v>15414</v>
      </c>
    </row>
    <row r="11817" spans="1:16" x14ac:dyDescent="0.25">
      <c r="A11817" t="s">
        <v>25</v>
      </c>
      <c r="B11817" t="s">
        <v>15415</v>
      </c>
      <c r="C11817" t="s">
        <v>203</v>
      </c>
      <c r="D11817" t="s">
        <v>3957</v>
      </c>
      <c r="E11817" t="s">
        <v>20</v>
      </c>
      <c r="F11817" t="b">
        <v>0</v>
      </c>
      <c r="G11817" t="s">
        <v>23</v>
      </c>
      <c r="H11817" s="4">
        <v>45817.124918981477</v>
      </c>
      <c r="I11817" t="b">
        <v>0</v>
      </c>
      <c r="J11817" t="b">
        <v>1</v>
      </c>
      <c r="K11817" t="s">
        <v>24</v>
      </c>
      <c r="L11817" t="s">
        <v>36</v>
      </c>
      <c r="N11817">
        <v>22.694999694824219</v>
      </c>
      <c r="O11817" t="s">
        <v>1330</v>
      </c>
      <c r="P11817" t="s">
        <v>5301</v>
      </c>
    </row>
    <row r="11818" spans="1:16" x14ac:dyDescent="0.25">
      <c r="A11818" t="s">
        <v>139</v>
      </c>
      <c r="B11818" t="s">
        <v>15416</v>
      </c>
      <c r="C11818" t="s">
        <v>680</v>
      </c>
      <c r="D11818" t="s">
        <v>3970</v>
      </c>
      <c r="E11818" t="s">
        <v>20</v>
      </c>
      <c r="F11818" t="b">
        <v>0</v>
      </c>
      <c r="G11818" t="s">
        <v>41</v>
      </c>
      <c r="H11818" s="4">
        <v>45817.25105324074</v>
      </c>
      <c r="I11818" t="b">
        <v>0</v>
      </c>
      <c r="J11818" t="b">
        <v>1</v>
      </c>
      <c r="K11818" t="s">
        <v>24</v>
      </c>
      <c r="L11818" t="s">
        <v>22</v>
      </c>
      <c r="M11818">
        <v>92500</v>
      </c>
      <c r="O11818" t="s">
        <v>1928</v>
      </c>
    </row>
    <row r="11819" spans="1:16" x14ac:dyDescent="0.25">
      <c r="A11819" t="s">
        <v>2</v>
      </c>
      <c r="B11819" t="s">
        <v>15417</v>
      </c>
      <c r="C11819" t="s">
        <v>142</v>
      </c>
      <c r="D11819" t="s">
        <v>3970</v>
      </c>
      <c r="E11819" t="s">
        <v>20</v>
      </c>
      <c r="F11819" t="b">
        <v>0</v>
      </c>
      <c r="G11819" t="s">
        <v>27</v>
      </c>
      <c r="H11819" s="4">
        <v>45817.251493055563</v>
      </c>
      <c r="I11819" t="b">
        <v>1</v>
      </c>
      <c r="J11819" t="b">
        <v>0</v>
      </c>
      <c r="K11819" t="s">
        <v>24</v>
      </c>
      <c r="L11819" t="s">
        <v>22</v>
      </c>
      <c r="M11819">
        <v>110000</v>
      </c>
      <c r="O11819" t="s">
        <v>15418</v>
      </c>
      <c r="P11819" t="s">
        <v>15419</v>
      </c>
    </row>
    <row r="11820" spans="1:16" x14ac:dyDescent="0.25">
      <c r="A11820" t="s">
        <v>1</v>
      </c>
      <c r="B11820" t="s">
        <v>13919</v>
      </c>
      <c r="C11820" t="s">
        <v>39</v>
      </c>
      <c r="D11820" t="s">
        <v>2532</v>
      </c>
      <c r="E11820" t="s">
        <v>20</v>
      </c>
      <c r="F11820" t="b">
        <v>1</v>
      </c>
      <c r="G11820" t="s">
        <v>762</v>
      </c>
      <c r="H11820" s="4">
        <v>45817.277175925927</v>
      </c>
      <c r="I11820" t="b">
        <v>0</v>
      </c>
      <c r="J11820" t="b">
        <v>0</v>
      </c>
      <c r="K11820" t="s">
        <v>762</v>
      </c>
      <c r="L11820" t="s">
        <v>22</v>
      </c>
      <c r="M11820">
        <v>93600</v>
      </c>
      <c r="O11820" t="s">
        <v>13920</v>
      </c>
      <c r="P11820" t="s">
        <v>13921</v>
      </c>
    </row>
    <row r="11821" spans="1:16" x14ac:dyDescent="0.25">
      <c r="A11821" t="s">
        <v>1</v>
      </c>
      <c r="B11821" t="s">
        <v>467</v>
      </c>
      <c r="C11821" t="s">
        <v>1291</v>
      </c>
      <c r="D11821" t="s">
        <v>3957</v>
      </c>
      <c r="E11821" t="s">
        <v>20</v>
      </c>
      <c r="F11821" t="b">
        <v>0</v>
      </c>
      <c r="G11821" t="s">
        <v>1247</v>
      </c>
      <c r="H11821" s="4">
        <v>45817.279421296298</v>
      </c>
      <c r="I11821" t="b">
        <v>0</v>
      </c>
      <c r="J11821" t="b">
        <v>0</v>
      </c>
      <c r="K11821" t="s">
        <v>1247</v>
      </c>
      <c r="L11821" t="s">
        <v>36</v>
      </c>
      <c r="N11821">
        <v>24.479999542236332</v>
      </c>
      <c r="O11821" t="s">
        <v>1949</v>
      </c>
      <c r="P11821" t="s">
        <v>15420</v>
      </c>
    </row>
    <row r="11822" spans="1:16" x14ac:dyDescent="0.25">
      <c r="A11822" t="s">
        <v>0</v>
      </c>
      <c r="B11822" t="s">
        <v>12478</v>
      </c>
      <c r="C11822" t="s">
        <v>12479</v>
      </c>
      <c r="D11822" t="s">
        <v>2208</v>
      </c>
      <c r="E11822" t="s">
        <v>20</v>
      </c>
      <c r="F11822" t="b">
        <v>0</v>
      </c>
      <c r="G11822" t="s">
        <v>35</v>
      </c>
      <c r="H11822" s="4">
        <v>45817.292141203703</v>
      </c>
      <c r="I11822" t="b">
        <v>0</v>
      </c>
      <c r="J11822" t="b">
        <v>1</v>
      </c>
      <c r="K11822" t="s">
        <v>24</v>
      </c>
      <c r="L11822" t="s">
        <v>36</v>
      </c>
      <c r="N11822">
        <v>28</v>
      </c>
      <c r="O11822" t="s">
        <v>12480</v>
      </c>
      <c r="P11822" t="s">
        <v>12481</v>
      </c>
    </row>
    <row r="11823" spans="1:16" x14ac:dyDescent="0.25">
      <c r="A11823" t="s">
        <v>0</v>
      </c>
      <c r="B11823" t="s">
        <v>15421</v>
      </c>
      <c r="C11823" t="s">
        <v>823</v>
      </c>
      <c r="D11823" t="s">
        <v>3970</v>
      </c>
      <c r="E11823" t="s">
        <v>20</v>
      </c>
      <c r="F11823" t="b">
        <v>0</v>
      </c>
      <c r="G11823" t="s">
        <v>41</v>
      </c>
      <c r="H11823" s="4">
        <v>45817.292673611111</v>
      </c>
      <c r="I11823" t="b">
        <v>0</v>
      </c>
      <c r="J11823" t="b">
        <v>0</v>
      </c>
      <c r="K11823" t="s">
        <v>24</v>
      </c>
      <c r="L11823" t="s">
        <v>22</v>
      </c>
      <c r="M11823">
        <v>175000</v>
      </c>
      <c r="O11823" t="s">
        <v>652</v>
      </c>
      <c r="P11823" t="s">
        <v>15422</v>
      </c>
    </row>
    <row r="11824" spans="1:16" x14ac:dyDescent="0.25">
      <c r="A11824" t="s">
        <v>1</v>
      </c>
      <c r="B11824" t="s">
        <v>15091</v>
      </c>
      <c r="C11824" t="s">
        <v>3254</v>
      </c>
      <c r="D11824" t="s">
        <v>4035</v>
      </c>
      <c r="E11824" t="s">
        <v>20</v>
      </c>
      <c r="F11824" t="b">
        <v>0</v>
      </c>
      <c r="G11824" t="s">
        <v>3255</v>
      </c>
      <c r="H11824" s="4">
        <v>45817.302800925929</v>
      </c>
      <c r="I11824" t="b">
        <v>0</v>
      </c>
      <c r="J11824" t="b">
        <v>0</v>
      </c>
      <c r="K11824" t="s">
        <v>3255</v>
      </c>
      <c r="L11824" t="s">
        <v>22</v>
      </c>
      <c r="M11824">
        <v>75150</v>
      </c>
      <c r="O11824" t="s">
        <v>1881</v>
      </c>
      <c r="P11824" t="s">
        <v>1057</v>
      </c>
    </row>
    <row r="11825" spans="1:16" x14ac:dyDescent="0.25">
      <c r="A11825" t="s">
        <v>139</v>
      </c>
      <c r="B11825" t="s">
        <v>15423</v>
      </c>
      <c r="C11825" t="s">
        <v>39</v>
      </c>
      <c r="D11825" t="s">
        <v>7434</v>
      </c>
      <c r="E11825" t="s">
        <v>20</v>
      </c>
      <c r="F11825" t="b">
        <v>1</v>
      </c>
      <c r="G11825" t="s">
        <v>4068</v>
      </c>
      <c r="H11825" s="4">
        <v>45817.306423611109</v>
      </c>
      <c r="I11825" t="b">
        <v>1</v>
      </c>
      <c r="J11825" t="b">
        <v>0</v>
      </c>
      <c r="L11825" t="s">
        <v>22</v>
      </c>
      <c r="M11825">
        <v>165000</v>
      </c>
      <c r="O11825" t="s">
        <v>4052</v>
      </c>
      <c r="P11825" t="s">
        <v>12503</v>
      </c>
    </row>
    <row r="11826" spans="1:16" x14ac:dyDescent="0.25">
      <c r="A11826" t="s">
        <v>139</v>
      </c>
      <c r="B11826" t="s">
        <v>15424</v>
      </c>
      <c r="C11826" t="s">
        <v>2182</v>
      </c>
      <c r="D11826" t="s">
        <v>3970</v>
      </c>
      <c r="E11826" t="s">
        <v>20</v>
      </c>
      <c r="F11826" t="b">
        <v>0</v>
      </c>
      <c r="G11826" t="s">
        <v>27</v>
      </c>
      <c r="H11826" s="4">
        <v>45817.334201388891</v>
      </c>
      <c r="I11826" t="b">
        <v>1</v>
      </c>
      <c r="J11826" t="b">
        <v>1</v>
      </c>
      <c r="K11826" t="s">
        <v>24</v>
      </c>
      <c r="L11826" t="s">
        <v>22</v>
      </c>
      <c r="M11826">
        <v>156000</v>
      </c>
      <c r="O11826" t="s">
        <v>1147</v>
      </c>
      <c r="P11826" t="s">
        <v>15425</v>
      </c>
    </row>
    <row r="11827" spans="1:16" x14ac:dyDescent="0.25">
      <c r="A11827" t="s">
        <v>139</v>
      </c>
      <c r="B11827" t="s">
        <v>15426</v>
      </c>
      <c r="C11827" t="s">
        <v>2749</v>
      </c>
      <c r="D11827" t="s">
        <v>3970</v>
      </c>
      <c r="E11827" t="s">
        <v>20</v>
      </c>
      <c r="F11827" t="b">
        <v>0</v>
      </c>
      <c r="G11827" t="s">
        <v>41</v>
      </c>
      <c r="H11827" s="4">
        <v>45817.334386574083</v>
      </c>
      <c r="I11827" t="b">
        <v>0</v>
      </c>
      <c r="J11827" t="b">
        <v>0</v>
      </c>
      <c r="K11827" t="s">
        <v>24</v>
      </c>
      <c r="L11827" t="s">
        <v>22</v>
      </c>
      <c r="M11827">
        <v>100000</v>
      </c>
      <c r="O11827" t="s">
        <v>15427</v>
      </c>
      <c r="P11827" t="s">
        <v>221</v>
      </c>
    </row>
    <row r="11828" spans="1:16" x14ac:dyDescent="0.25">
      <c r="A11828" t="s">
        <v>40</v>
      </c>
      <c r="B11828" t="s">
        <v>12754</v>
      </c>
      <c r="C11828" t="s">
        <v>315</v>
      </c>
      <c r="D11828" t="s">
        <v>4178</v>
      </c>
      <c r="E11828" t="s">
        <v>20</v>
      </c>
      <c r="F11828" t="b">
        <v>0</v>
      </c>
      <c r="G11828" t="s">
        <v>27</v>
      </c>
      <c r="H11828" s="4">
        <v>45817.334930555553</v>
      </c>
      <c r="I11828" t="b">
        <v>0</v>
      </c>
      <c r="J11828" t="b">
        <v>1</v>
      </c>
      <c r="K11828" t="s">
        <v>24</v>
      </c>
      <c r="L11828" t="s">
        <v>22</v>
      </c>
      <c r="M11828">
        <v>170000</v>
      </c>
      <c r="O11828" t="s">
        <v>59</v>
      </c>
      <c r="P11828" t="s">
        <v>2020</v>
      </c>
    </row>
    <row r="11829" spans="1:16" x14ac:dyDescent="0.25">
      <c r="A11829" t="s">
        <v>2</v>
      </c>
      <c r="B11829" t="s">
        <v>11574</v>
      </c>
      <c r="C11829" t="s">
        <v>612</v>
      </c>
      <c r="D11829" t="s">
        <v>4178</v>
      </c>
      <c r="E11829" t="s">
        <v>20</v>
      </c>
      <c r="F11829" t="b">
        <v>0</v>
      </c>
      <c r="G11829" t="s">
        <v>27</v>
      </c>
      <c r="H11829" s="4">
        <v>45817.335023148153</v>
      </c>
      <c r="I11829" t="b">
        <v>0</v>
      </c>
      <c r="J11829" t="b">
        <v>1</v>
      </c>
      <c r="K11829" t="s">
        <v>24</v>
      </c>
      <c r="L11829" t="s">
        <v>22</v>
      </c>
      <c r="M11829">
        <v>207000</v>
      </c>
      <c r="O11829" t="s">
        <v>59</v>
      </c>
      <c r="P11829" t="s">
        <v>2020</v>
      </c>
    </row>
    <row r="11830" spans="1:16" x14ac:dyDescent="0.25">
      <c r="A11830" t="s">
        <v>2</v>
      </c>
      <c r="B11830" t="s">
        <v>13369</v>
      </c>
      <c r="C11830" t="s">
        <v>315</v>
      </c>
      <c r="D11830" t="s">
        <v>4178</v>
      </c>
      <c r="E11830" t="s">
        <v>20</v>
      </c>
      <c r="F11830" t="b">
        <v>0</v>
      </c>
      <c r="G11830" t="s">
        <v>27</v>
      </c>
      <c r="H11830" s="4">
        <v>45817.335104166668</v>
      </c>
      <c r="I11830" t="b">
        <v>0</v>
      </c>
      <c r="J11830" t="b">
        <v>1</v>
      </c>
      <c r="K11830" t="s">
        <v>24</v>
      </c>
      <c r="L11830" t="s">
        <v>22</v>
      </c>
      <c r="M11830">
        <v>207000</v>
      </c>
      <c r="O11830" t="s">
        <v>59</v>
      </c>
      <c r="P11830" t="s">
        <v>13370</v>
      </c>
    </row>
    <row r="11831" spans="1:16" x14ac:dyDescent="0.25">
      <c r="A11831" t="s">
        <v>40</v>
      </c>
      <c r="B11831" t="s">
        <v>13374</v>
      </c>
      <c r="C11831" t="s">
        <v>245</v>
      </c>
      <c r="D11831" t="s">
        <v>4178</v>
      </c>
      <c r="E11831" t="s">
        <v>20</v>
      </c>
      <c r="F11831" t="b">
        <v>0</v>
      </c>
      <c r="G11831" t="s">
        <v>41</v>
      </c>
      <c r="H11831" s="4">
        <v>45817.335578703707</v>
      </c>
      <c r="I11831" t="b">
        <v>0</v>
      </c>
      <c r="J11831" t="b">
        <v>1</v>
      </c>
      <c r="K11831" t="s">
        <v>24</v>
      </c>
      <c r="L11831" t="s">
        <v>22</v>
      </c>
      <c r="M11831">
        <v>154500</v>
      </c>
      <c r="O11831" t="s">
        <v>59</v>
      </c>
      <c r="P11831" t="s">
        <v>13370</v>
      </c>
    </row>
    <row r="11832" spans="1:16" x14ac:dyDescent="0.25">
      <c r="A11832" t="s">
        <v>2</v>
      </c>
      <c r="B11832" t="s">
        <v>15428</v>
      </c>
      <c r="C11832" t="s">
        <v>14194</v>
      </c>
      <c r="D11832" t="s">
        <v>3828</v>
      </c>
      <c r="E11832" t="s">
        <v>20</v>
      </c>
      <c r="F11832" t="b">
        <v>0</v>
      </c>
      <c r="G11832" t="s">
        <v>35</v>
      </c>
      <c r="H11832" s="4">
        <v>45817.335902777777</v>
      </c>
      <c r="I11832" t="b">
        <v>0</v>
      </c>
      <c r="J11832" t="b">
        <v>0</v>
      </c>
      <c r="K11832" t="s">
        <v>24</v>
      </c>
      <c r="L11832" t="s">
        <v>22</v>
      </c>
      <c r="M11832">
        <v>72500</v>
      </c>
      <c r="O11832" t="s">
        <v>202</v>
      </c>
      <c r="P11832" t="s">
        <v>15429</v>
      </c>
    </row>
    <row r="11833" spans="1:16" x14ac:dyDescent="0.25">
      <c r="A11833" t="s">
        <v>2</v>
      </c>
      <c r="B11833" t="s">
        <v>15430</v>
      </c>
      <c r="C11833" t="s">
        <v>54</v>
      </c>
      <c r="D11833" t="s">
        <v>2208</v>
      </c>
      <c r="E11833" t="s">
        <v>20</v>
      </c>
      <c r="F11833" t="b">
        <v>0</v>
      </c>
      <c r="G11833" t="s">
        <v>27</v>
      </c>
      <c r="H11833" s="4">
        <v>45817.376689814817</v>
      </c>
      <c r="I11833" t="b">
        <v>0</v>
      </c>
      <c r="J11833" t="b">
        <v>1</v>
      </c>
      <c r="K11833" t="s">
        <v>24</v>
      </c>
      <c r="L11833" t="s">
        <v>22</v>
      </c>
      <c r="M11833">
        <v>192500</v>
      </c>
      <c r="O11833" t="s">
        <v>405</v>
      </c>
      <c r="P11833" t="s">
        <v>15431</v>
      </c>
    </row>
    <row r="11834" spans="1:16" x14ac:dyDescent="0.25">
      <c r="A11834" t="s">
        <v>2</v>
      </c>
      <c r="B11834" t="s">
        <v>14765</v>
      </c>
      <c r="C11834" t="s">
        <v>1103</v>
      </c>
      <c r="D11834" t="s">
        <v>4178</v>
      </c>
      <c r="E11834" t="s">
        <v>20</v>
      </c>
      <c r="F11834" t="b">
        <v>0</v>
      </c>
      <c r="G11834" t="s">
        <v>27</v>
      </c>
      <c r="H11834" s="4">
        <v>45817.376828703702</v>
      </c>
      <c r="I11834" t="b">
        <v>0</v>
      </c>
      <c r="J11834" t="b">
        <v>1</v>
      </c>
      <c r="K11834" t="s">
        <v>24</v>
      </c>
      <c r="L11834" t="s">
        <v>22</v>
      </c>
      <c r="M11834">
        <v>207000</v>
      </c>
      <c r="O11834" t="s">
        <v>59</v>
      </c>
      <c r="P11834" t="s">
        <v>14766</v>
      </c>
    </row>
    <row r="11835" spans="1:16" x14ac:dyDescent="0.25">
      <c r="A11835" t="s">
        <v>2</v>
      </c>
      <c r="B11835" t="s">
        <v>15432</v>
      </c>
      <c r="C11835" t="s">
        <v>2915</v>
      </c>
      <c r="D11835" t="s">
        <v>3973</v>
      </c>
      <c r="E11835" t="s">
        <v>20</v>
      </c>
      <c r="F11835" t="b">
        <v>0</v>
      </c>
      <c r="G11835" t="s">
        <v>106</v>
      </c>
      <c r="H11835" s="4">
        <v>45817.396226851852</v>
      </c>
      <c r="I11835" t="b">
        <v>0</v>
      </c>
      <c r="J11835" t="b">
        <v>0</v>
      </c>
      <c r="K11835" t="s">
        <v>106</v>
      </c>
      <c r="L11835" t="s">
        <v>22</v>
      </c>
      <c r="M11835">
        <v>178700</v>
      </c>
      <c r="O11835" t="s">
        <v>758</v>
      </c>
      <c r="P11835" t="s">
        <v>15433</v>
      </c>
    </row>
    <row r="11836" spans="1:16" x14ac:dyDescent="0.25">
      <c r="A11836" t="s">
        <v>0</v>
      </c>
      <c r="B11836" t="s">
        <v>15434</v>
      </c>
      <c r="C11836" t="s">
        <v>151</v>
      </c>
      <c r="D11836" t="s">
        <v>4090</v>
      </c>
      <c r="E11836" t="s">
        <v>20</v>
      </c>
      <c r="F11836" t="b">
        <v>0</v>
      </c>
      <c r="G11836" t="s">
        <v>30</v>
      </c>
      <c r="H11836" s="4">
        <v>45817.417268518519</v>
      </c>
      <c r="I11836" t="b">
        <v>0</v>
      </c>
      <c r="J11836" t="b">
        <v>1</v>
      </c>
      <c r="K11836" t="s">
        <v>24</v>
      </c>
      <c r="L11836" t="s">
        <v>22</v>
      </c>
      <c r="M11836">
        <v>104402.5859375</v>
      </c>
      <c r="O11836" t="s">
        <v>15435</v>
      </c>
      <c r="P11836" t="s">
        <v>204</v>
      </c>
    </row>
    <row r="11837" spans="1:16" x14ac:dyDescent="0.25">
      <c r="A11837" t="s">
        <v>2</v>
      </c>
      <c r="B11837" t="s">
        <v>4228</v>
      </c>
      <c r="C11837" t="s">
        <v>54</v>
      </c>
      <c r="D11837" t="s">
        <v>2208</v>
      </c>
      <c r="E11837" t="s">
        <v>34</v>
      </c>
      <c r="F11837" t="b">
        <v>0</v>
      </c>
      <c r="G11837" t="s">
        <v>27</v>
      </c>
      <c r="H11837" s="4">
        <v>45817.418333333328</v>
      </c>
      <c r="I11837" t="b">
        <v>0</v>
      </c>
      <c r="J11837" t="b">
        <v>1</v>
      </c>
      <c r="K11837" t="s">
        <v>24</v>
      </c>
      <c r="L11837" t="s">
        <v>22</v>
      </c>
      <c r="M11837">
        <v>175500</v>
      </c>
      <c r="O11837" t="s">
        <v>428</v>
      </c>
      <c r="P11837" t="s">
        <v>8472</v>
      </c>
    </row>
    <row r="11838" spans="1:16" x14ac:dyDescent="0.25">
      <c r="A11838" t="s">
        <v>0</v>
      </c>
      <c r="B11838" t="s">
        <v>15436</v>
      </c>
      <c r="C11838" t="s">
        <v>1643</v>
      </c>
      <c r="D11838" t="s">
        <v>3957</v>
      </c>
      <c r="E11838" t="s">
        <v>34</v>
      </c>
      <c r="F11838" t="b">
        <v>0</v>
      </c>
      <c r="G11838" t="s">
        <v>27</v>
      </c>
      <c r="H11838" s="4">
        <v>45817.458391203712</v>
      </c>
      <c r="I11838" t="b">
        <v>0</v>
      </c>
      <c r="J11838" t="b">
        <v>1</v>
      </c>
      <c r="K11838" t="s">
        <v>24</v>
      </c>
      <c r="L11838" t="s">
        <v>36</v>
      </c>
      <c r="N11838">
        <v>27.979999542236332</v>
      </c>
      <c r="O11838" t="s">
        <v>15437</v>
      </c>
      <c r="P11838" t="s">
        <v>15438</v>
      </c>
    </row>
    <row r="11839" spans="1:16" x14ac:dyDescent="0.25">
      <c r="A11839" t="s">
        <v>25</v>
      </c>
      <c r="B11839" t="s">
        <v>15038</v>
      </c>
      <c r="C11839" t="s">
        <v>192</v>
      </c>
      <c r="D11839" t="s">
        <v>3973</v>
      </c>
      <c r="E11839" t="s">
        <v>20</v>
      </c>
      <c r="F11839" t="b">
        <v>0</v>
      </c>
      <c r="G11839" t="s">
        <v>52</v>
      </c>
      <c r="H11839" s="4">
        <v>45817.459108796298</v>
      </c>
      <c r="I11839" t="b">
        <v>0</v>
      </c>
      <c r="J11839" t="b">
        <v>1</v>
      </c>
      <c r="K11839" t="s">
        <v>24</v>
      </c>
      <c r="L11839" t="s">
        <v>22</v>
      </c>
      <c r="M11839">
        <v>142500</v>
      </c>
      <c r="O11839" t="s">
        <v>1491</v>
      </c>
      <c r="P11839" t="s">
        <v>15039</v>
      </c>
    </row>
    <row r="11840" spans="1:16" x14ac:dyDescent="0.25">
      <c r="A11840" t="s">
        <v>1</v>
      </c>
      <c r="B11840" t="s">
        <v>15439</v>
      </c>
      <c r="C11840" t="s">
        <v>84</v>
      </c>
      <c r="D11840" t="s">
        <v>3957</v>
      </c>
      <c r="E11840" t="s">
        <v>34</v>
      </c>
      <c r="F11840" t="b">
        <v>0</v>
      </c>
      <c r="G11840" t="s">
        <v>41</v>
      </c>
      <c r="H11840" s="4">
        <v>45817.459340277783</v>
      </c>
      <c r="I11840" t="b">
        <v>0</v>
      </c>
      <c r="J11840" t="b">
        <v>0</v>
      </c>
      <c r="K11840" t="s">
        <v>24</v>
      </c>
      <c r="L11840" t="s">
        <v>36</v>
      </c>
      <c r="N11840">
        <v>43.979999542236328</v>
      </c>
      <c r="O11840" t="s">
        <v>4873</v>
      </c>
      <c r="P11840" t="s">
        <v>190</v>
      </c>
    </row>
    <row r="11841" spans="1:16" x14ac:dyDescent="0.25">
      <c r="A11841" t="s">
        <v>40</v>
      </c>
      <c r="B11841" t="s">
        <v>15440</v>
      </c>
      <c r="C11841" t="s">
        <v>192</v>
      </c>
      <c r="D11841" t="s">
        <v>3828</v>
      </c>
      <c r="E11841" t="s">
        <v>20</v>
      </c>
      <c r="F11841" t="b">
        <v>0</v>
      </c>
      <c r="G11841" t="s">
        <v>35</v>
      </c>
      <c r="H11841" s="4">
        <v>45817.460844907408</v>
      </c>
      <c r="I11841" t="b">
        <v>0</v>
      </c>
      <c r="J11841" t="b">
        <v>1</v>
      </c>
      <c r="K11841" t="s">
        <v>24</v>
      </c>
      <c r="L11841" t="s">
        <v>22</v>
      </c>
      <c r="M11841">
        <v>137377.5</v>
      </c>
      <c r="O11841" t="s">
        <v>3067</v>
      </c>
      <c r="P11841" t="s">
        <v>15441</v>
      </c>
    </row>
    <row r="11842" spans="1:16" x14ac:dyDescent="0.25">
      <c r="A11842" t="s">
        <v>40</v>
      </c>
      <c r="B11842" t="s">
        <v>15442</v>
      </c>
      <c r="C11842" t="s">
        <v>151</v>
      </c>
      <c r="D11842" t="s">
        <v>3973</v>
      </c>
      <c r="E11842" t="s">
        <v>20</v>
      </c>
      <c r="F11842" t="b">
        <v>0</v>
      </c>
      <c r="G11842" t="s">
        <v>27</v>
      </c>
      <c r="H11842" s="4">
        <v>45817.50172453704</v>
      </c>
      <c r="I11842" t="b">
        <v>0</v>
      </c>
      <c r="J11842" t="b">
        <v>0</v>
      </c>
      <c r="K11842" t="s">
        <v>24</v>
      </c>
      <c r="L11842" t="s">
        <v>22</v>
      </c>
      <c r="M11842">
        <v>155000</v>
      </c>
      <c r="O11842" t="s">
        <v>15443</v>
      </c>
      <c r="P11842" t="s">
        <v>15444</v>
      </c>
    </row>
    <row r="11843" spans="1:16" x14ac:dyDescent="0.25">
      <c r="A11843" t="s">
        <v>2</v>
      </c>
      <c r="B11843" t="s">
        <v>2</v>
      </c>
      <c r="C11843" t="s">
        <v>1574</v>
      </c>
      <c r="D11843" t="s">
        <v>3973</v>
      </c>
      <c r="E11843" t="s">
        <v>20</v>
      </c>
      <c r="F11843" t="b">
        <v>0</v>
      </c>
      <c r="G11843" t="s">
        <v>27</v>
      </c>
      <c r="H11843" s="4">
        <v>45817.501759259263</v>
      </c>
      <c r="I11843" t="b">
        <v>0</v>
      </c>
      <c r="J11843" t="b">
        <v>1</v>
      </c>
      <c r="K11843" t="s">
        <v>24</v>
      </c>
      <c r="L11843" t="s">
        <v>22</v>
      </c>
      <c r="M11843">
        <v>186160</v>
      </c>
      <c r="O11843" t="s">
        <v>5482</v>
      </c>
      <c r="P11843" t="s">
        <v>14624</v>
      </c>
    </row>
    <row r="11844" spans="1:16" x14ac:dyDescent="0.25">
      <c r="A11844" t="s">
        <v>2</v>
      </c>
      <c r="B11844" t="s">
        <v>9374</v>
      </c>
      <c r="C11844" t="s">
        <v>1050</v>
      </c>
      <c r="D11844" t="s">
        <v>3973</v>
      </c>
      <c r="E11844" t="s">
        <v>20</v>
      </c>
      <c r="F11844" t="b">
        <v>0</v>
      </c>
      <c r="G11844" t="s">
        <v>41</v>
      </c>
      <c r="H11844" s="4">
        <v>45817.502187500002</v>
      </c>
      <c r="I11844" t="b">
        <v>0</v>
      </c>
      <c r="J11844" t="b">
        <v>1</v>
      </c>
      <c r="K11844" t="s">
        <v>24</v>
      </c>
      <c r="L11844" t="s">
        <v>22</v>
      </c>
      <c r="M11844">
        <v>122900</v>
      </c>
      <c r="O11844" t="s">
        <v>5482</v>
      </c>
      <c r="P11844" t="s">
        <v>9375</v>
      </c>
    </row>
    <row r="11845" spans="1:16" x14ac:dyDescent="0.25">
      <c r="A11845" t="s">
        <v>89</v>
      </c>
      <c r="B11845" t="s">
        <v>15445</v>
      </c>
      <c r="C11845" t="s">
        <v>106</v>
      </c>
      <c r="D11845" t="s">
        <v>4035</v>
      </c>
      <c r="E11845" t="s">
        <v>20</v>
      </c>
      <c r="F11845" t="b">
        <v>0</v>
      </c>
      <c r="G11845" t="s">
        <v>106</v>
      </c>
      <c r="H11845" s="4">
        <v>45817.521157407413</v>
      </c>
      <c r="I11845" t="b">
        <v>0</v>
      </c>
      <c r="J11845" t="b">
        <v>0</v>
      </c>
      <c r="K11845" t="s">
        <v>106</v>
      </c>
      <c r="L11845" t="s">
        <v>22</v>
      </c>
      <c r="M11845">
        <v>182350</v>
      </c>
      <c r="O11845" t="s">
        <v>3278</v>
      </c>
      <c r="P11845" t="s">
        <v>15446</v>
      </c>
    </row>
    <row r="11846" spans="1:16" x14ac:dyDescent="0.25">
      <c r="A11846" t="s">
        <v>28</v>
      </c>
      <c r="B11846" t="s">
        <v>13296</v>
      </c>
      <c r="C11846" t="s">
        <v>39</v>
      </c>
      <c r="D11846" t="s">
        <v>3973</v>
      </c>
      <c r="E11846" t="s">
        <v>20</v>
      </c>
      <c r="F11846" t="b">
        <v>1</v>
      </c>
      <c r="G11846" t="s">
        <v>148</v>
      </c>
      <c r="H11846" s="4">
        <v>45817.525416666656</v>
      </c>
      <c r="I11846" t="b">
        <v>0</v>
      </c>
      <c r="J11846" t="b">
        <v>0</v>
      </c>
      <c r="K11846" t="s">
        <v>148</v>
      </c>
      <c r="L11846" t="s">
        <v>36</v>
      </c>
      <c r="N11846">
        <v>50</v>
      </c>
      <c r="O11846" t="s">
        <v>7413</v>
      </c>
      <c r="P11846" t="s">
        <v>1629</v>
      </c>
    </row>
    <row r="11847" spans="1:16" x14ac:dyDescent="0.25">
      <c r="A11847" t="s">
        <v>28</v>
      </c>
      <c r="B11847" t="s">
        <v>13296</v>
      </c>
      <c r="C11847" t="s">
        <v>39</v>
      </c>
      <c r="D11847" t="s">
        <v>3973</v>
      </c>
      <c r="E11847" t="s">
        <v>20</v>
      </c>
      <c r="F11847" t="b">
        <v>1</v>
      </c>
      <c r="G11847" t="s">
        <v>625</v>
      </c>
      <c r="H11847" s="4">
        <v>45817.528981481482</v>
      </c>
      <c r="I11847" t="b">
        <v>0</v>
      </c>
      <c r="J11847" t="b">
        <v>0</v>
      </c>
      <c r="K11847" t="s">
        <v>625</v>
      </c>
      <c r="L11847" t="s">
        <v>36</v>
      </c>
      <c r="N11847">
        <v>50</v>
      </c>
      <c r="O11847" t="s">
        <v>7413</v>
      </c>
      <c r="P11847" t="s">
        <v>1629</v>
      </c>
    </row>
    <row r="11848" spans="1:16" x14ac:dyDescent="0.25">
      <c r="A11848" t="s">
        <v>28</v>
      </c>
      <c r="B11848" t="s">
        <v>7412</v>
      </c>
      <c r="C11848" t="s">
        <v>39</v>
      </c>
      <c r="D11848" t="s">
        <v>3973</v>
      </c>
      <c r="E11848" t="s">
        <v>20</v>
      </c>
      <c r="F11848" t="b">
        <v>1</v>
      </c>
      <c r="G11848" t="s">
        <v>625</v>
      </c>
      <c r="H11848" s="4">
        <v>45817.528981481482</v>
      </c>
      <c r="I11848" t="b">
        <v>0</v>
      </c>
      <c r="J11848" t="b">
        <v>0</v>
      </c>
      <c r="K11848" t="s">
        <v>625</v>
      </c>
      <c r="L11848" t="s">
        <v>36</v>
      </c>
      <c r="N11848">
        <v>50</v>
      </c>
      <c r="O11848" t="s">
        <v>7413</v>
      </c>
    </row>
    <row r="11849" spans="1:16" x14ac:dyDescent="0.25">
      <c r="A11849" t="s">
        <v>139</v>
      </c>
      <c r="B11849" t="s">
        <v>15447</v>
      </c>
      <c r="C11849" t="s">
        <v>82</v>
      </c>
      <c r="D11849" t="s">
        <v>3973</v>
      </c>
      <c r="E11849" t="s">
        <v>20</v>
      </c>
      <c r="F11849" t="b">
        <v>0</v>
      </c>
      <c r="G11849" t="s">
        <v>27</v>
      </c>
      <c r="H11849" s="4">
        <v>45817.54184027778</v>
      </c>
      <c r="I11849" t="b">
        <v>1</v>
      </c>
      <c r="J11849" t="b">
        <v>0</v>
      </c>
      <c r="K11849" t="s">
        <v>24</v>
      </c>
      <c r="L11849" t="s">
        <v>36</v>
      </c>
      <c r="N11849">
        <v>49</v>
      </c>
      <c r="O11849" t="s">
        <v>74</v>
      </c>
    </row>
    <row r="11850" spans="1:16" x14ac:dyDescent="0.25">
      <c r="A11850" t="s">
        <v>139</v>
      </c>
      <c r="B11850" t="s">
        <v>15448</v>
      </c>
      <c r="C11850" t="s">
        <v>167</v>
      </c>
      <c r="D11850" t="s">
        <v>3973</v>
      </c>
      <c r="E11850" t="s">
        <v>51</v>
      </c>
      <c r="F11850" t="b">
        <v>0</v>
      </c>
      <c r="G11850" t="s">
        <v>35</v>
      </c>
      <c r="H11850" s="4">
        <v>45817.542233796303</v>
      </c>
      <c r="I11850" t="b">
        <v>0</v>
      </c>
      <c r="J11850" t="b">
        <v>0</v>
      </c>
      <c r="K11850" t="s">
        <v>24</v>
      </c>
      <c r="L11850" t="s">
        <v>36</v>
      </c>
      <c r="N11850">
        <v>53.5</v>
      </c>
      <c r="O11850" t="s">
        <v>15449</v>
      </c>
      <c r="P11850" t="s">
        <v>15450</v>
      </c>
    </row>
    <row r="11851" spans="1:16" x14ac:dyDescent="0.25">
      <c r="A11851" t="s">
        <v>1</v>
      </c>
      <c r="B11851" t="s">
        <v>1</v>
      </c>
      <c r="C11851" t="s">
        <v>1105</v>
      </c>
      <c r="D11851" t="s">
        <v>3973</v>
      </c>
      <c r="E11851" t="s">
        <v>20</v>
      </c>
      <c r="F11851" t="b">
        <v>0</v>
      </c>
      <c r="G11851" t="s">
        <v>27</v>
      </c>
      <c r="H11851" s="4">
        <v>45817.54246527778</v>
      </c>
      <c r="I11851" t="b">
        <v>0</v>
      </c>
      <c r="J11851" t="b">
        <v>1</v>
      </c>
      <c r="K11851" t="s">
        <v>24</v>
      </c>
      <c r="L11851" t="s">
        <v>22</v>
      </c>
      <c r="M11851">
        <v>142500</v>
      </c>
      <c r="O11851" t="s">
        <v>15451</v>
      </c>
      <c r="P11851" t="s">
        <v>3682</v>
      </c>
    </row>
    <row r="11852" spans="1:16" x14ac:dyDescent="0.25">
      <c r="A11852" t="s">
        <v>2</v>
      </c>
      <c r="B11852" t="s">
        <v>2118</v>
      </c>
      <c r="C11852" t="s">
        <v>1774</v>
      </c>
      <c r="D11852" t="s">
        <v>3600</v>
      </c>
      <c r="E11852" t="s">
        <v>20</v>
      </c>
      <c r="F11852" t="b">
        <v>0</v>
      </c>
      <c r="G11852" t="s">
        <v>27</v>
      </c>
      <c r="H11852" s="4">
        <v>45817.543182870373</v>
      </c>
      <c r="I11852" t="b">
        <v>0</v>
      </c>
      <c r="J11852" t="b">
        <v>1</v>
      </c>
      <c r="K11852" t="s">
        <v>24</v>
      </c>
      <c r="L11852" t="s">
        <v>22</v>
      </c>
      <c r="M11852">
        <v>120000</v>
      </c>
      <c r="O11852" t="s">
        <v>15452</v>
      </c>
      <c r="P11852" t="s">
        <v>15453</v>
      </c>
    </row>
    <row r="11853" spans="1:16" x14ac:dyDescent="0.25">
      <c r="A11853" t="s">
        <v>1</v>
      </c>
      <c r="B11853" t="s">
        <v>15454</v>
      </c>
      <c r="C11853" t="s">
        <v>838</v>
      </c>
      <c r="D11853" t="s">
        <v>3973</v>
      </c>
      <c r="E11853" t="s">
        <v>20</v>
      </c>
      <c r="F11853" t="b">
        <v>0</v>
      </c>
      <c r="G11853" t="s">
        <v>27</v>
      </c>
      <c r="H11853" s="4">
        <v>45817.583483796298</v>
      </c>
      <c r="I11853" t="b">
        <v>0</v>
      </c>
      <c r="J11853" t="b">
        <v>0</v>
      </c>
      <c r="K11853" t="s">
        <v>24</v>
      </c>
      <c r="L11853" t="s">
        <v>22</v>
      </c>
      <c r="M11853">
        <v>97500</v>
      </c>
      <c r="O11853" t="s">
        <v>15455</v>
      </c>
      <c r="P11853" t="s">
        <v>1484</v>
      </c>
    </row>
    <row r="11854" spans="1:16" x14ac:dyDescent="0.25">
      <c r="A11854" t="s">
        <v>139</v>
      </c>
      <c r="B11854" t="s">
        <v>1575</v>
      </c>
      <c r="C11854" t="s">
        <v>12557</v>
      </c>
      <c r="D11854" t="s">
        <v>131</v>
      </c>
      <c r="E11854" t="s">
        <v>20</v>
      </c>
      <c r="F11854" t="b">
        <v>0</v>
      </c>
      <c r="G11854" t="s">
        <v>30</v>
      </c>
      <c r="H11854" s="4">
        <v>45817.583993055552</v>
      </c>
      <c r="I11854" t="b">
        <v>1</v>
      </c>
      <c r="J11854" t="b">
        <v>0</v>
      </c>
      <c r="K11854" t="s">
        <v>24</v>
      </c>
      <c r="L11854" t="s">
        <v>22</v>
      </c>
      <c r="M11854">
        <v>96000</v>
      </c>
      <c r="O11854" t="s">
        <v>131</v>
      </c>
      <c r="P11854" t="s">
        <v>338</v>
      </c>
    </row>
    <row r="11855" spans="1:16" x14ac:dyDescent="0.25">
      <c r="A11855" t="s">
        <v>2</v>
      </c>
      <c r="B11855" t="s">
        <v>15456</v>
      </c>
      <c r="C11855" t="s">
        <v>6479</v>
      </c>
      <c r="D11855" t="s">
        <v>3973</v>
      </c>
      <c r="E11855" t="s">
        <v>20</v>
      </c>
      <c r="F11855" t="b">
        <v>0</v>
      </c>
      <c r="G11855" t="s">
        <v>30</v>
      </c>
      <c r="H11855" s="4">
        <v>45817.584016203713</v>
      </c>
      <c r="I11855" t="b">
        <v>0</v>
      </c>
      <c r="J11855" t="b">
        <v>1</v>
      </c>
      <c r="K11855" t="s">
        <v>24</v>
      </c>
      <c r="L11855" t="s">
        <v>22</v>
      </c>
      <c r="M11855">
        <v>106237.5</v>
      </c>
      <c r="O11855" t="s">
        <v>6480</v>
      </c>
      <c r="P11855" t="s">
        <v>6481</v>
      </c>
    </row>
    <row r="11856" spans="1:16" x14ac:dyDescent="0.25">
      <c r="A11856" t="s">
        <v>89</v>
      </c>
      <c r="B11856" t="s">
        <v>15457</v>
      </c>
      <c r="C11856" t="s">
        <v>1397</v>
      </c>
      <c r="D11856" t="s">
        <v>3973</v>
      </c>
      <c r="E11856" t="s">
        <v>20</v>
      </c>
      <c r="F11856" t="b">
        <v>0</v>
      </c>
      <c r="G11856" t="s">
        <v>27</v>
      </c>
      <c r="H11856" s="4">
        <v>45817.584247685183</v>
      </c>
      <c r="I11856" t="b">
        <v>0</v>
      </c>
      <c r="J11856" t="b">
        <v>0</v>
      </c>
      <c r="K11856" t="s">
        <v>24</v>
      </c>
      <c r="L11856" t="s">
        <v>36</v>
      </c>
      <c r="N11856">
        <v>46.5</v>
      </c>
      <c r="O11856" t="s">
        <v>847</v>
      </c>
    </row>
    <row r="11857" spans="1:16" x14ac:dyDescent="0.25">
      <c r="A11857" t="s">
        <v>1</v>
      </c>
      <c r="B11857" t="s">
        <v>3310</v>
      </c>
      <c r="C11857" t="s">
        <v>622</v>
      </c>
      <c r="D11857" t="s">
        <v>3973</v>
      </c>
      <c r="E11857" t="s">
        <v>51</v>
      </c>
      <c r="F11857" t="b">
        <v>0</v>
      </c>
      <c r="G11857" t="s">
        <v>35</v>
      </c>
      <c r="H11857" s="4">
        <v>45817.585659722223</v>
      </c>
      <c r="I11857" t="b">
        <v>1</v>
      </c>
      <c r="J11857" t="b">
        <v>0</v>
      </c>
      <c r="K11857" t="s">
        <v>24</v>
      </c>
      <c r="L11857" t="s">
        <v>36</v>
      </c>
      <c r="N11857">
        <v>62.5</v>
      </c>
      <c r="O11857" t="s">
        <v>1301</v>
      </c>
      <c r="P11857" t="s">
        <v>15458</v>
      </c>
    </row>
    <row r="11858" spans="1:16" x14ac:dyDescent="0.25">
      <c r="A11858" t="s">
        <v>2</v>
      </c>
      <c r="B11858" t="s">
        <v>9178</v>
      </c>
      <c r="C11858" t="s">
        <v>9056</v>
      </c>
      <c r="D11858" t="s">
        <v>3957</v>
      </c>
      <c r="E11858" t="s">
        <v>20</v>
      </c>
      <c r="F11858" t="b">
        <v>0</v>
      </c>
      <c r="G11858" t="s">
        <v>23</v>
      </c>
      <c r="H11858" s="4">
        <v>45817.592361111107</v>
      </c>
      <c r="I11858" t="b">
        <v>0</v>
      </c>
      <c r="J11858" t="b">
        <v>0</v>
      </c>
      <c r="K11858" t="s">
        <v>24</v>
      </c>
      <c r="L11858" t="s">
        <v>36</v>
      </c>
      <c r="N11858">
        <v>45.745002746582031</v>
      </c>
      <c r="O11858" t="s">
        <v>1608</v>
      </c>
      <c r="P11858" t="s">
        <v>9179</v>
      </c>
    </row>
    <row r="11859" spans="1:16" x14ac:dyDescent="0.25">
      <c r="A11859" t="s">
        <v>139</v>
      </c>
      <c r="B11859" t="s">
        <v>15459</v>
      </c>
      <c r="C11859" t="s">
        <v>82</v>
      </c>
      <c r="D11859" t="s">
        <v>3973</v>
      </c>
      <c r="E11859" t="s">
        <v>20</v>
      </c>
      <c r="F11859" t="b">
        <v>0</v>
      </c>
      <c r="G11859" t="s">
        <v>27</v>
      </c>
      <c r="H11859" s="4">
        <v>45817.625057870369</v>
      </c>
      <c r="I11859" t="b">
        <v>0</v>
      </c>
      <c r="J11859" t="b">
        <v>0</v>
      </c>
      <c r="K11859" t="s">
        <v>24</v>
      </c>
      <c r="L11859" t="s">
        <v>22</v>
      </c>
      <c r="M11859">
        <v>65000</v>
      </c>
      <c r="O11859" t="s">
        <v>15460</v>
      </c>
      <c r="P11859" t="s">
        <v>883</v>
      </c>
    </row>
    <row r="11860" spans="1:16" x14ac:dyDescent="0.25">
      <c r="A11860" t="s">
        <v>25</v>
      </c>
      <c r="B11860" t="s">
        <v>15461</v>
      </c>
      <c r="C11860" t="s">
        <v>1715</v>
      </c>
      <c r="D11860" t="s">
        <v>3828</v>
      </c>
      <c r="E11860" t="s">
        <v>51</v>
      </c>
      <c r="F11860" t="b">
        <v>0</v>
      </c>
      <c r="G11860" t="s">
        <v>27</v>
      </c>
      <c r="H11860" s="4">
        <v>45817.625092592592</v>
      </c>
      <c r="I11860" t="b">
        <v>1</v>
      </c>
      <c r="J11860" t="b">
        <v>0</v>
      </c>
      <c r="K11860" t="s">
        <v>24</v>
      </c>
      <c r="L11860" t="s">
        <v>36</v>
      </c>
      <c r="N11860">
        <v>56.974998474121087</v>
      </c>
      <c r="O11860" t="s">
        <v>15462</v>
      </c>
      <c r="P11860" t="s">
        <v>15463</v>
      </c>
    </row>
    <row r="11861" spans="1:16" x14ac:dyDescent="0.25">
      <c r="A11861" t="s">
        <v>0</v>
      </c>
      <c r="B11861" t="s">
        <v>15464</v>
      </c>
      <c r="C11861" t="s">
        <v>15465</v>
      </c>
      <c r="D11861" t="s">
        <v>3828</v>
      </c>
      <c r="E11861" t="s">
        <v>20</v>
      </c>
      <c r="F11861" t="b">
        <v>0</v>
      </c>
      <c r="G11861" t="s">
        <v>52</v>
      </c>
      <c r="H11861" s="4">
        <v>45817.626377314817</v>
      </c>
      <c r="I11861" t="b">
        <v>1</v>
      </c>
      <c r="J11861" t="b">
        <v>1</v>
      </c>
      <c r="K11861" t="s">
        <v>24</v>
      </c>
      <c r="L11861" t="s">
        <v>36</v>
      </c>
      <c r="N11861">
        <v>30.454998016357418</v>
      </c>
      <c r="O11861" t="s">
        <v>15466</v>
      </c>
    </row>
    <row r="11862" spans="1:16" x14ac:dyDescent="0.25">
      <c r="A11862" t="s">
        <v>40</v>
      </c>
      <c r="B11862" t="s">
        <v>15467</v>
      </c>
      <c r="C11862" t="s">
        <v>82</v>
      </c>
      <c r="D11862" t="s">
        <v>3973</v>
      </c>
      <c r="E11862" t="s">
        <v>20</v>
      </c>
      <c r="F11862" t="b">
        <v>0</v>
      </c>
      <c r="G11862" t="s">
        <v>27</v>
      </c>
      <c r="H11862" s="4">
        <v>45817.626423611109</v>
      </c>
      <c r="I11862" t="b">
        <v>0</v>
      </c>
      <c r="J11862" t="b">
        <v>0</v>
      </c>
      <c r="K11862" t="s">
        <v>24</v>
      </c>
      <c r="L11862" t="s">
        <v>22</v>
      </c>
      <c r="M11862">
        <v>140000</v>
      </c>
      <c r="O11862" t="s">
        <v>1863</v>
      </c>
      <c r="P11862" t="s">
        <v>584</v>
      </c>
    </row>
    <row r="11863" spans="1:16" x14ac:dyDescent="0.25">
      <c r="A11863" t="s">
        <v>2</v>
      </c>
      <c r="B11863" t="s">
        <v>307</v>
      </c>
      <c r="C11863" t="s">
        <v>3910</v>
      </c>
      <c r="D11863" t="s">
        <v>3973</v>
      </c>
      <c r="E11863" t="s">
        <v>20</v>
      </c>
      <c r="F11863" t="b">
        <v>0</v>
      </c>
      <c r="G11863" t="s">
        <v>27</v>
      </c>
      <c r="H11863" s="4">
        <v>45817.626574074071</v>
      </c>
      <c r="I11863" t="b">
        <v>0</v>
      </c>
      <c r="J11863" t="b">
        <v>0</v>
      </c>
      <c r="K11863" t="s">
        <v>24</v>
      </c>
      <c r="L11863" t="s">
        <v>22</v>
      </c>
      <c r="M11863">
        <v>155000</v>
      </c>
      <c r="O11863" t="s">
        <v>1998</v>
      </c>
      <c r="P11863" t="s">
        <v>15468</v>
      </c>
    </row>
    <row r="11864" spans="1:16" x14ac:dyDescent="0.25">
      <c r="A11864" t="s">
        <v>0</v>
      </c>
      <c r="B11864" t="s">
        <v>15469</v>
      </c>
      <c r="C11864" t="s">
        <v>164</v>
      </c>
      <c r="D11864" t="s">
        <v>4035</v>
      </c>
      <c r="E11864" t="s">
        <v>20</v>
      </c>
      <c r="F11864" t="b">
        <v>0</v>
      </c>
      <c r="G11864" t="s">
        <v>158</v>
      </c>
      <c r="H11864" s="4">
        <v>45817.643645833326</v>
      </c>
      <c r="I11864" t="b">
        <v>0</v>
      </c>
      <c r="J11864" t="b">
        <v>0</v>
      </c>
      <c r="K11864" t="s">
        <v>158</v>
      </c>
      <c r="L11864" t="s">
        <v>22</v>
      </c>
      <c r="M11864">
        <v>40000</v>
      </c>
      <c r="O11864" t="s">
        <v>1584</v>
      </c>
      <c r="P11864" t="s">
        <v>833</v>
      </c>
    </row>
    <row r="11865" spans="1:16" x14ac:dyDescent="0.25">
      <c r="A11865" t="s">
        <v>0</v>
      </c>
      <c r="B11865" t="s">
        <v>3230</v>
      </c>
      <c r="C11865" t="s">
        <v>15470</v>
      </c>
      <c r="D11865" t="s">
        <v>3828</v>
      </c>
      <c r="E11865" t="s">
        <v>20</v>
      </c>
      <c r="F11865" t="b">
        <v>0</v>
      </c>
      <c r="G11865" t="s">
        <v>27</v>
      </c>
      <c r="H11865" s="4">
        <v>45817.666620370372</v>
      </c>
      <c r="I11865" t="b">
        <v>0</v>
      </c>
      <c r="J11865" t="b">
        <v>0</v>
      </c>
      <c r="K11865" t="s">
        <v>24</v>
      </c>
      <c r="L11865" t="s">
        <v>22</v>
      </c>
      <c r="M11865">
        <v>82500</v>
      </c>
      <c r="O11865" t="s">
        <v>15471</v>
      </c>
      <c r="P11865" t="s">
        <v>15472</v>
      </c>
    </row>
    <row r="11866" spans="1:16" x14ac:dyDescent="0.25">
      <c r="A11866" t="s">
        <v>0</v>
      </c>
      <c r="B11866" t="s">
        <v>103</v>
      </c>
      <c r="C11866" t="s">
        <v>33</v>
      </c>
      <c r="D11866" t="s">
        <v>3828</v>
      </c>
      <c r="E11866" t="s">
        <v>219</v>
      </c>
      <c r="F11866" t="b">
        <v>0</v>
      </c>
      <c r="G11866" t="s">
        <v>35</v>
      </c>
      <c r="H11866" s="4">
        <v>45817.667083333326</v>
      </c>
      <c r="I11866" t="b">
        <v>0</v>
      </c>
      <c r="J11866" t="b">
        <v>0</v>
      </c>
      <c r="K11866" t="s">
        <v>24</v>
      </c>
      <c r="L11866" t="s">
        <v>22</v>
      </c>
      <c r="M11866">
        <v>50000</v>
      </c>
      <c r="O11866" t="s">
        <v>1024</v>
      </c>
      <c r="P11866" t="s">
        <v>1321</v>
      </c>
    </row>
    <row r="11867" spans="1:16" x14ac:dyDescent="0.25">
      <c r="A11867" t="s">
        <v>139</v>
      </c>
      <c r="B11867" t="s">
        <v>15473</v>
      </c>
      <c r="C11867" t="s">
        <v>376</v>
      </c>
      <c r="D11867" t="s">
        <v>3828</v>
      </c>
      <c r="E11867" t="s">
        <v>34</v>
      </c>
      <c r="F11867" t="b">
        <v>0</v>
      </c>
      <c r="G11867" t="s">
        <v>52</v>
      </c>
      <c r="H11867" s="4">
        <v>45817.668043981481</v>
      </c>
      <c r="I11867" t="b">
        <v>1</v>
      </c>
      <c r="J11867" t="b">
        <v>0</v>
      </c>
      <c r="K11867" t="s">
        <v>24</v>
      </c>
      <c r="L11867" t="s">
        <v>36</v>
      </c>
      <c r="N11867">
        <v>31</v>
      </c>
      <c r="O11867" t="s">
        <v>15474</v>
      </c>
    </row>
    <row r="11868" spans="1:16" x14ac:dyDescent="0.25">
      <c r="A11868" t="s">
        <v>2</v>
      </c>
      <c r="B11868" t="s">
        <v>15475</v>
      </c>
      <c r="C11868" t="s">
        <v>293</v>
      </c>
      <c r="D11868" t="s">
        <v>2208</v>
      </c>
      <c r="E11868" t="s">
        <v>51</v>
      </c>
      <c r="F11868" t="b">
        <v>0</v>
      </c>
      <c r="G11868" t="s">
        <v>27</v>
      </c>
      <c r="H11868" s="4">
        <v>45817.668263888889</v>
      </c>
      <c r="I11868" t="b">
        <v>1</v>
      </c>
      <c r="J11868" t="b">
        <v>0</v>
      </c>
      <c r="K11868" t="s">
        <v>24</v>
      </c>
      <c r="L11868" t="s">
        <v>36</v>
      </c>
      <c r="N11868">
        <v>72.5</v>
      </c>
      <c r="O11868" t="s">
        <v>15476</v>
      </c>
      <c r="P11868" t="s">
        <v>15477</v>
      </c>
    </row>
    <row r="11869" spans="1:16" x14ac:dyDescent="0.25">
      <c r="A11869" t="s">
        <v>2</v>
      </c>
      <c r="B11869" t="s">
        <v>307</v>
      </c>
      <c r="C11869" t="s">
        <v>293</v>
      </c>
      <c r="D11869" t="s">
        <v>2208</v>
      </c>
      <c r="E11869" t="s">
        <v>51</v>
      </c>
      <c r="F11869" t="b">
        <v>0</v>
      </c>
      <c r="G11869" t="s">
        <v>27</v>
      </c>
      <c r="H11869" s="4">
        <v>45817.668263888889</v>
      </c>
      <c r="I11869" t="b">
        <v>1</v>
      </c>
      <c r="J11869" t="b">
        <v>0</v>
      </c>
      <c r="K11869" t="s">
        <v>24</v>
      </c>
      <c r="L11869" t="s">
        <v>36</v>
      </c>
      <c r="N11869">
        <v>72.5</v>
      </c>
      <c r="O11869" t="s">
        <v>15476</v>
      </c>
      <c r="P11869" t="s">
        <v>15477</v>
      </c>
    </row>
    <row r="11870" spans="1:16" x14ac:dyDescent="0.25">
      <c r="A11870" t="s">
        <v>2</v>
      </c>
      <c r="B11870" t="s">
        <v>2</v>
      </c>
      <c r="C11870" t="s">
        <v>3362</v>
      </c>
      <c r="D11870" t="s">
        <v>3828</v>
      </c>
      <c r="E11870" t="s">
        <v>51</v>
      </c>
      <c r="F11870" t="b">
        <v>0</v>
      </c>
      <c r="G11870" t="s">
        <v>41</v>
      </c>
      <c r="H11870" s="4">
        <v>45817.668715277781</v>
      </c>
      <c r="I11870" t="b">
        <v>0</v>
      </c>
      <c r="J11870" t="b">
        <v>0</v>
      </c>
      <c r="K11870" t="s">
        <v>24</v>
      </c>
      <c r="L11870" t="s">
        <v>22</v>
      </c>
      <c r="M11870">
        <v>120681.5078125</v>
      </c>
      <c r="O11870" t="s">
        <v>15478</v>
      </c>
      <c r="P11870" t="s">
        <v>15479</v>
      </c>
    </row>
    <row r="11871" spans="1:16" x14ac:dyDescent="0.25">
      <c r="A11871" t="s">
        <v>40</v>
      </c>
      <c r="B11871" t="s">
        <v>1786</v>
      </c>
      <c r="C11871" t="s">
        <v>1268</v>
      </c>
      <c r="D11871" t="s">
        <v>4084</v>
      </c>
      <c r="E11871" t="s">
        <v>20</v>
      </c>
      <c r="F11871" t="b">
        <v>0</v>
      </c>
      <c r="G11871" t="s">
        <v>1268</v>
      </c>
      <c r="H11871" s="4">
        <v>45817.692499999997</v>
      </c>
      <c r="I11871" t="b">
        <v>1</v>
      </c>
      <c r="J11871" t="b">
        <v>0</v>
      </c>
      <c r="K11871" t="s">
        <v>1268</v>
      </c>
      <c r="L11871" t="s">
        <v>22</v>
      </c>
      <c r="M11871">
        <v>135000</v>
      </c>
      <c r="O11871" t="s">
        <v>15480</v>
      </c>
      <c r="P11871" t="s">
        <v>15481</v>
      </c>
    </row>
    <row r="11872" spans="1:16" x14ac:dyDescent="0.25">
      <c r="A11872" t="s">
        <v>0</v>
      </c>
      <c r="B11872" t="s">
        <v>3944</v>
      </c>
      <c r="C11872" t="s">
        <v>1268</v>
      </c>
      <c r="D11872" t="s">
        <v>4084</v>
      </c>
      <c r="E11872" t="s">
        <v>20</v>
      </c>
      <c r="F11872" t="b">
        <v>0</v>
      </c>
      <c r="G11872" t="s">
        <v>1268</v>
      </c>
      <c r="H11872" s="4">
        <v>45817.69258101852</v>
      </c>
      <c r="I11872" t="b">
        <v>1</v>
      </c>
      <c r="J11872" t="b">
        <v>0</v>
      </c>
      <c r="K11872" t="s">
        <v>1268</v>
      </c>
      <c r="L11872" t="s">
        <v>22</v>
      </c>
      <c r="M11872">
        <v>110000</v>
      </c>
      <c r="O11872" t="s">
        <v>5936</v>
      </c>
    </row>
    <row r="11873" spans="1:16" x14ac:dyDescent="0.25">
      <c r="A11873" t="s">
        <v>0</v>
      </c>
      <c r="B11873" t="s">
        <v>0</v>
      </c>
      <c r="C11873" t="s">
        <v>15482</v>
      </c>
      <c r="D11873" t="s">
        <v>3828</v>
      </c>
      <c r="E11873" t="s">
        <v>20</v>
      </c>
      <c r="F11873" t="b">
        <v>0</v>
      </c>
      <c r="G11873" t="s">
        <v>30</v>
      </c>
      <c r="H11873" s="4">
        <v>45817.708923611113</v>
      </c>
      <c r="I11873" t="b">
        <v>1</v>
      </c>
      <c r="J11873" t="b">
        <v>0</v>
      </c>
      <c r="K11873" t="s">
        <v>24</v>
      </c>
      <c r="L11873" t="s">
        <v>22</v>
      </c>
      <c r="M11873">
        <v>50000</v>
      </c>
      <c r="O11873" t="s">
        <v>15483</v>
      </c>
      <c r="P11873" t="s">
        <v>15484</v>
      </c>
    </row>
    <row r="11874" spans="1:16" x14ac:dyDescent="0.25">
      <c r="A11874" t="s">
        <v>0</v>
      </c>
      <c r="B11874" t="s">
        <v>15485</v>
      </c>
      <c r="C11874" t="s">
        <v>2042</v>
      </c>
      <c r="D11874" t="s">
        <v>3973</v>
      </c>
      <c r="E11874" t="s">
        <v>20</v>
      </c>
      <c r="F11874" t="b">
        <v>0</v>
      </c>
      <c r="G11874" t="s">
        <v>30</v>
      </c>
      <c r="H11874" s="4">
        <v>45817.708923611113</v>
      </c>
      <c r="I11874" t="b">
        <v>0</v>
      </c>
      <c r="J11874" t="b">
        <v>1</v>
      </c>
      <c r="K11874" t="s">
        <v>24</v>
      </c>
      <c r="L11874" t="s">
        <v>36</v>
      </c>
      <c r="N11874">
        <v>48.259998321533203</v>
      </c>
      <c r="O11874" t="s">
        <v>6083</v>
      </c>
      <c r="P11874" t="s">
        <v>15486</v>
      </c>
    </row>
    <row r="11875" spans="1:16" x14ac:dyDescent="0.25">
      <c r="A11875" t="s">
        <v>0</v>
      </c>
      <c r="B11875" t="s">
        <v>15487</v>
      </c>
      <c r="C11875" t="s">
        <v>82</v>
      </c>
      <c r="D11875" t="s">
        <v>3973</v>
      </c>
      <c r="E11875" t="s">
        <v>20</v>
      </c>
      <c r="F11875" t="b">
        <v>0</v>
      </c>
      <c r="G11875" t="s">
        <v>27</v>
      </c>
      <c r="H11875" s="4">
        <v>45817.7499537037</v>
      </c>
      <c r="I11875" t="b">
        <v>1</v>
      </c>
      <c r="J11875" t="b">
        <v>1</v>
      </c>
      <c r="K11875" t="s">
        <v>24</v>
      </c>
      <c r="L11875" t="s">
        <v>22</v>
      </c>
      <c r="M11875">
        <v>75000</v>
      </c>
      <c r="O11875" t="s">
        <v>15488</v>
      </c>
      <c r="P11875" t="s">
        <v>626</v>
      </c>
    </row>
    <row r="11876" spans="1:16" x14ac:dyDescent="0.25">
      <c r="A11876" t="s">
        <v>139</v>
      </c>
      <c r="B11876" t="s">
        <v>15489</v>
      </c>
      <c r="C11876" t="s">
        <v>49</v>
      </c>
      <c r="D11876" t="s">
        <v>3973</v>
      </c>
      <c r="E11876" t="s">
        <v>20</v>
      </c>
      <c r="F11876" t="b">
        <v>0</v>
      </c>
      <c r="G11876" t="s">
        <v>41</v>
      </c>
      <c r="H11876" s="4">
        <v>45817.750381944446</v>
      </c>
      <c r="I11876" t="b">
        <v>1</v>
      </c>
      <c r="J11876" t="b">
        <v>0</v>
      </c>
      <c r="K11876" t="s">
        <v>24</v>
      </c>
      <c r="L11876" t="s">
        <v>22</v>
      </c>
      <c r="M11876">
        <v>61700</v>
      </c>
      <c r="O11876" t="s">
        <v>15490</v>
      </c>
      <c r="P11876" t="s">
        <v>3312</v>
      </c>
    </row>
    <row r="11877" spans="1:16" x14ac:dyDescent="0.25">
      <c r="A11877" t="s">
        <v>139</v>
      </c>
      <c r="B11877" t="s">
        <v>15491</v>
      </c>
      <c r="C11877" t="s">
        <v>151</v>
      </c>
      <c r="D11877" t="s">
        <v>3973</v>
      </c>
      <c r="E11877" t="s">
        <v>20</v>
      </c>
      <c r="F11877" t="b">
        <v>0</v>
      </c>
      <c r="G11877" t="s">
        <v>30</v>
      </c>
      <c r="H11877" s="4">
        <v>45817.750590277778</v>
      </c>
      <c r="I11877" t="b">
        <v>0</v>
      </c>
      <c r="J11877" t="b">
        <v>0</v>
      </c>
      <c r="K11877" t="s">
        <v>24</v>
      </c>
      <c r="L11877" t="s">
        <v>22</v>
      </c>
      <c r="M11877">
        <v>81700</v>
      </c>
      <c r="O11877" t="s">
        <v>2386</v>
      </c>
      <c r="P11877" t="s">
        <v>15492</v>
      </c>
    </row>
    <row r="11878" spans="1:16" x14ac:dyDescent="0.25">
      <c r="A11878" t="s">
        <v>1</v>
      </c>
      <c r="B11878" t="s">
        <v>1</v>
      </c>
      <c r="C11878" t="s">
        <v>3823</v>
      </c>
      <c r="D11878" t="s">
        <v>3973</v>
      </c>
      <c r="E11878" t="s">
        <v>51</v>
      </c>
      <c r="F11878" t="b">
        <v>0</v>
      </c>
      <c r="G11878" t="s">
        <v>41</v>
      </c>
      <c r="H11878" s="4">
        <v>45817.750972222217</v>
      </c>
      <c r="I11878" t="b">
        <v>0</v>
      </c>
      <c r="J11878" t="b">
        <v>1</v>
      </c>
      <c r="K11878" t="s">
        <v>24</v>
      </c>
      <c r="L11878" t="s">
        <v>36</v>
      </c>
      <c r="N11878">
        <v>53.5</v>
      </c>
      <c r="O11878" t="s">
        <v>74</v>
      </c>
      <c r="P11878" t="s">
        <v>15493</v>
      </c>
    </row>
    <row r="11879" spans="1:16" x14ac:dyDescent="0.25">
      <c r="A11879" t="s">
        <v>2</v>
      </c>
      <c r="B11879" t="s">
        <v>3818</v>
      </c>
      <c r="C11879" t="s">
        <v>33</v>
      </c>
      <c r="D11879" t="s">
        <v>4035</v>
      </c>
      <c r="E11879" t="s">
        <v>20</v>
      </c>
      <c r="F11879" t="b">
        <v>0</v>
      </c>
      <c r="G11879" t="s">
        <v>27</v>
      </c>
      <c r="H11879" s="4">
        <v>45817.751516203702</v>
      </c>
      <c r="I11879" t="b">
        <v>0</v>
      </c>
      <c r="J11879" t="b">
        <v>0</v>
      </c>
      <c r="K11879" t="s">
        <v>24</v>
      </c>
      <c r="L11879" t="s">
        <v>22</v>
      </c>
      <c r="M11879">
        <v>184799.5</v>
      </c>
      <c r="O11879" t="s">
        <v>9458</v>
      </c>
      <c r="P11879" t="s">
        <v>9459</v>
      </c>
    </row>
    <row r="11880" spans="1:16" x14ac:dyDescent="0.25">
      <c r="A11880" t="s">
        <v>2</v>
      </c>
      <c r="B11880" t="s">
        <v>1676</v>
      </c>
      <c r="C11880" t="s">
        <v>151</v>
      </c>
      <c r="D11880" t="s">
        <v>3828</v>
      </c>
      <c r="E11880" t="s">
        <v>20</v>
      </c>
      <c r="F11880" t="b">
        <v>0</v>
      </c>
      <c r="G11880" t="s">
        <v>27</v>
      </c>
      <c r="H11880" s="4">
        <v>45817.751574074071</v>
      </c>
      <c r="I11880" t="b">
        <v>0</v>
      </c>
      <c r="J11880" t="b">
        <v>0</v>
      </c>
      <c r="K11880" t="s">
        <v>24</v>
      </c>
      <c r="L11880" t="s">
        <v>22</v>
      </c>
      <c r="M11880">
        <v>125000</v>
      </c>
      <c r="O11880" t="s">
        <v>202</v>
      </c>
      <c r="P11880" t="s">
        <v>7559</v>
      </c>
    </row>
    <row r="11881" spans="1:16" x14ac:dyDescent="0.25">
      <c r="A11881" t="s">
        <v>28</v>
      </c>
      <c r="B11881" t="s">
        <v>28</v>
      </c>
      <c r="C11881" t="s">
        <v>615</v>
      </c>
      <c r="D11881" t="s">
        <v>3973</v>
      </c>
      <c r="E11881" t="s">
        <v>20</v>
      </c>
      <c r="F11881" t="b">
        <v>0</v>
      </c>
      <c r="G11881" t="s">
        <v>27</v>
      </c>
      <c r="H11881" s="4">
        <v>45817.751805555563</v>
      </c>
      <c r="I11881" t="b">
        <v>0</v>
      </c>
      <c r="J11881" t="b">
        <v>1</v>
      </c>
      <c r="K11881" t="s">
        <v>24</v>
      </c>
      <c r="L11881" t="s">
        <v>22</v>
      </c>
      <c r="M11881">
        <v>134500</v>
      </c>
      <c r="O11881" t="s">
        <v>4344</v>
      </c>
      <c r="P11881" t="s">
        <v>15494</v>
      </c>
    </row>
    <row r="11882" spans="1:16" x14ac:dyDescent="0.25">
      <c r="A11882" t="s">
        <v>1</v>
      </c>
      <c r="B11882" t="s">
        <v>15495</v>
      </c>
      <c r="C11882" t="s">
        <v>372</v>
      </c>
      <c r="D11882" t="s">
        <v>3600</v>
      </c>
      <c r="E11882" t="s">
        <v>51</v>
      </c>
      <c r="F11882" t="b">
        <v>0</v>
      </c>
      <c r="G11882" t="s">
        <v>27</v>
      </c>
      <c r="H11882" s="4">
        <v>45817.79246527778</v>
      </c>
      <c r="I11882" t="b">
        <v>0</v>
      </c>
      <c r="J11882" t="b">
        <v>0</v>
      </c>
      <c r="K11882" t="s">
        <v>24</v>
      </c>
      <c r="L11882" t="s">
        <v>36</v>
      </c>
      <c r="N11882">
        <v>65</v>
      </c>
      <c r="O11882" t="s">
        <v>1688</v>
      </c>
      <c r="P11882" t="s">
        <v>15496</v>
      </c>
    </row>
    <row r="11883" spans="1:16" x14ac:dyDescent="0.25">
      <c r="A11883" t="s">
        <v>0</v>
      </c>
      <c r="B11883" t="s">
        <v>15497</v>
      </c>
      <c r="C11883" t="s">
        <v>3003</v>
      </c>
      <c r="D11883" t="s">
        <v>3973</v>
      </c>
      <c r="E11883" t="s">
        <v>20</v>
      </c>
      <c r="F11883" t="b">
        <v>0</v>
      </c>
      <c r="G11883" t="s">
        <v>52</v>
      </c>
      <c r="H11883" s="4">
        <v>45817.793043981481</v>
      </c>
      <c r="I11883" t="b">
        <v>0</v>
      </c>
      <c r="J11883" t="b">
        <v>1</v>
      </c>
      <c r="K11883" t="s">
        <v>24</v>
      </c>
      <c r="L11883" t="s">
        <v>36</v>
      </c>
      <c r="N11883">
        <v>27.619998931884769</v>
      </c>
      <c r="O11883" t="s">
        <v>15498</v>
      </c>
    </row>
    <row r="11884" spans="1:16" x14ac:dyDescent="0.25">
      <c r="A11884" t="s">
        <v>2</v>
      </c>
      <c r="B11884" t="s">
        <v>692</v>
      </c>
      <c r="C11884" t="s">
        <v>823</v>
      </c>
      <c r="D11884" t="s">
        <v>3828</v>
      </c>
      <c r="E11884" t="s">
        <v>20</v>
      </c>
      <c r="F11884" t="b">
        <v>0</v>
      </c>
      <c r="G11884" t="s">
        <v>30</v>
      </c>
      <c r="H11884" s="4">
        <v>45817.809201388889</v>
      </c>
      <c r="I11884" t="b">
        <v>0</v>
      </c>
      <c r="J11884" t="b">
        <v>0</v>
      </c>
      <c r="K11884" t="s">
        <v>24</v>
      </c>
      <c r="L11884" t="s">
        <v>22</v>
      </c>
      <c r="M11884">
        <v>125000</v>
      </c>
      <c r="O11884" t="s">
        <v>15499</v>
      </c>
      <c r="P11884" t="s">
        <v>15500</v>
      </c>
    </row>
    <row r="11885" spans="1:16" x14ac:dyDescent="0.25">
      <c r="A11885" t="s">
        <v>40</v>
      </c>
      <c r="B11885" t="s">
        <v>474</v>
      </c>
      <c r="C11885" t="s">
        <v>106</v>
      </c>
      <c r="D11885" t="s">
        <v>3973</v>
      </c>
      <c r="E11885" t="s">
        <v>20</v>
      </c>
      <c r="F11885" t="b">
        <v>0</v>
      </c>
      <c r="G11885" t="s">
        <v>106</v>
      </c>
      <c r="H11885" s="4">
        <v>45817.812789351847</v>
      </c>
      <c r="I11885" t="b">
        <v>1</v>
      </c>
      <c r="J11885" t="b">
        <v>0</v>
      </c>
      <c r="K11885" t="s">
        <v>106</v>
      </c>
      <c r="L11885" t="s">
        <v>22</v>
      </c>
      <c r="M11885">
        <v>135000</v>
      </c>
      <c r="O11885" t="s">
        <v>10702</v>
      </c>
      <c r="P11885" t="s">
        <v>15501</v>
      </c>
    </row>
    <row r="11886" spans="1:16" x14ac:dyDescent="0.25">
      <c r="A11886" t="s">
        <v>139</v>
      </c>
      <c r="B11886" t="s">
        <v>15502</v>
      </c>
      <c r="C11886" t="s">
        <v>242</v>
      </c>
      <c r="D11886" t="s">
        <v>3828</v>
      </c>
      <c r="E11886" t="s">
        <v>20</v>
      </c>
      <c r="F11886" t="b">
        <v>0</v>
      </c>
      <c r="G11886" t="s">
        <v>35</v>
      </c>
      <c r="H11886" s="4">
        <v>45817.83384259259</v>
      </c>
      <c r="I11886" t="b">
        <v>0</v>
      </c>
      <c r="J11886" t="b">
        <v>1</v>
      </c>
      <c r="K11886" t="s">
        <v>24</v>
      </c>
      <c r="L11886" t="s">
        <v>22</v>
      </c>
      <c r="M11886">
        <v>140000</v>
      </c>
      <c r="O11886" t="s">
        <v>15503</v>
      </c>
      <c r="P11886" t="s">
        <v>15504</v>
      </c>
    </row>
    <row r="11887" spans="1:16" x14ac:dyDescent="0.25">
      <c r="A11887" t="s">
        <v>139</v>
      </c>
      <c r="B11887" t="s">
        <v>15505</v>
      </c>
      <c r="C11887" t="s">
        <v>276</v>
      </c>
      <c r="D11887" t="s">
        <v>3973</v>
      </c>
      <c r="E11887" t="s">
        <v>20</v>
      </c>
      <c r="F11887" t="b">
        <v>0</v>
      </c>
      <c r="G11887" t="s">
        <v>30</v>
      </c>
      <c r="H11887" s="4">
        <v>45817.834016203713</v>
      </c>
      <c r="I11887" t="b">
        <v>0</v>
      </c>
      <c r="J11887" t="b">
        <v>1</v>
      </c>
      <c r="K11887" t="s">
        <v>24</v>
      </c>
      <c r="L11887" t="s">
        <v>22</v>
      </c>
      <c r="M11887">
        <v>107500</v>
      </c>
      <c r="O11887" t="s">
        <v>6337</v>
      </c>
    </row>
    <row r="11888" spans="1:16" x14ac:dyDescent="0.25">
      <c r="A11888" t="s">
        <v>139</v>
      </c>
      <c r="B11888" t="s">
        <v>15506</v>
      </c>
      <c r="C11888" t="s">
        <v>15507</v>
      </c>
      <c r="D11888" t="s">
        <v>3828</v>
      </c>
      <c r="E11888" t="s">
        <v>20</v>
      </c>
      <c r="F11888" t="b">
        <v>0</v>
      </c>
      <c r="G11888" t="s">
        <v>41</v>
      </c>
      <c r="H11888" s="4">
        <v>45817.834340277783</v>
      </c>
      <c r="I11888" t="b">
        <v>0</v>
      </c>
      <c r="J11888" t="b">
        <v>1</v>
      </c>
      <c r="K11888" t="s">
        <v>24</v>
      </c>
      <c r="L11888" t="s">
        <v>22</v>
      </c>
      <c r="M11888">
        <v>68500</v>
      </c>
      <c r="O11888" t="s">
        <v>15508</v>
      </c>
      <c r="P11888" t="s">
        <v>15509</v>
      </c>
    </row>
    <row r="11889" spans="1:16" x14ac:dyDescent="0.25">
      <c r="A11889" t="s">
        <v>2</v>
      </c>
      <c r="B11889" t="s">
        <v>15510</v>
      </c>
      <c r="C11889" t="s">
        <v>386</v>
      </c>
      <c r="D11889" t="s">
        <v>3828</v>
      </c>
      <c r="E11889" t="s">
        <v>20</v>
      </c>
      <c r="F11889" t="b">
        <v>0</v>
      </c>
      <c r="G11889" t="s">
        <v>27</v>
      </c>
      <c r="H11889" s="4">
        <v>45817.834791666668</v>
      </c>
      <c r="I11889" t="b">
        <v>1</v>
      </c>
      <c r="J11889" t="b">
        <v>1</v>
      </c>
      <c r="K11889" t="s">
        <v>24</v>
      </c>
      <c r="L11889" t="s">
        <v>22</v>
      </c>
      <c r="M11889">
        <v>145000</v>
      </c>
      <c r="O11889" t="s">
        <v>15511</v>
      </c>
      <c r="P11889" t="s">
        <v>15512</v>
      </c>
    </row>
    <row r="11890" spans="1:16" x14ac:dyDescent="0.25">
      <c r="A11890" t="s">
        <v>0</v>
      </c>
      <c r="B11890" t="s">
        <v>15513</v>
      </c>
      <c r="C11890" t="s">
        <v>180</v>
      </c>
      <c r="D11890" t="s">
        <v>3973</v>
      </c>
      <c r="E11890" t="s">
        <v>51</v>
      </c>
      <c r="F11890" t="b">
        <v>0</v>
      </c>
      <c r="G11890" t="s">
        <v>27</v>
      </c>
      <c r="H11890" s="4">
        <v>45817.835185185177</v>
      </c>
      <c r="I11890" t="b">
        <v>1</v>
      </c>
      <c r="J11890" t="b">
        <v>1</v>
      </c>
      <c r="K11890" t="s">
        <v>24</v>
      </c>
      <c r="L11890" t="s">
        <v>36</v>
      </c>
      <c r="N11890">
        <v>67.5</v>
      </c>
      <c r="O11890" t="s">
        <v>96</v>
      </c>
    </row>
    <row r="11891" spans="1:16" x14ac:dyDescent="0.25">
      <c r="A11891" t="s">
        <v>25</v>
      </c>
      <c r="B11891" t="s">
        <v>15514</v>
      </c>
      <c r="C11891" t="s">
        <v>82</v>
      </c>
      <c r="D11891" t="s">
        <v>2208</v>
      </c>
      <c r="E11891" t="s">
        <v>20</v>
      </c>
      <c r="F11891" t="b">
        <v>0</v>
      </c>
      <c r="G11891" t="s">
        <v>27</v>
      </c>
      <c r="H11891" s="4">
        <v>45817.875057870369</v>
      </c>
      <c r="I11891" t="b">
        <v>0</v>
      </c>
      <c r="J11891" t="b">
        <v>1</v>
      </c>
      <c r="K11891" t="s">
        <v>24</v>
      </c>
      <c r="L11891" t="s">
        <v>22</v>
      </c>
      <c r="M11891">
        <v>102500</v>
      </c>
      <c r="O11891" t="s">
        <v>387</v>
      </c>
    </row>
    <row r="11892" spans="1:16" x14ac:dyDescent="0.25">
      <c r="A11892" t="s">
        <v>2</v>
      </c>
      <c r="B11892" t="s">
        <v>2</v>
      </c>
      <c r="C11892" t="s">
        <v>15515</v>
      </c>
      <c r="D11892" t="s">
        <v>3828</v>
      </c>
      <c r="E11892" t="s">
        <v>20</v>
      </c>
      <c r="F11892" t="b">
        <v>0</v>
      </c>
      <c r="G11892" t="s">
        <v>27</v>
      </c>
      <c r="H11892" s="4">
        <v>45817.876620370371</v>
      </c>
      <c r="I11892" t="b">
        <v>0</v>
      </c>
      <c r="J11892" t="b">
        <v>1</v>
      </c>
      <c r="K11892" t="s">
        <v>24</v>
      </c>
      <c r="L11892" t="s">
        <v>22</v>
      </c>
      <c r="M11892">
        <v>84031.6484375</v>
      </c>
      <c r="O11892" t="s">
        <v>15516</v>
      </c>
      <c r="P11892" t="s">
        <v>15517</v>
      </c>
    </row>
    <row r="11893" spans="1:16" x14ac:dyDescent="0.25">
      <c r="A11893" t="s">
        <v>0</v>
      </c>
      <c r="B11893" t="s">
        <v>15518</v>
      </c>
      <c r="C11893" t="s">
        <v>203</v>
      </c>
      <c r="D11893" t="s">
        <v>3828</v>
      </c>
      <c r="E11893" t="s">
        <v>20</v>
      </c>
      <c r="F11893" t="b">
        <v>0</v>
      </c>
      <c r="G11893" t="s">
        <v>23</v>
      </c>
      <c r="H11893" s="4">
        <v>45817.883680555547</v>
      </c>
      <c r="I11893" t="b">
        <v>0</v>
      </c>
      <c r="J11893" t="b">
        <v>0</v>
      </c>
      <c r="K11893" t="s">
        <v>24</v>
      </c>
      <c r="L11893" t="s">
        <v>22</v>
      </c>
      <c r="M11893">
        <v>80000</v>
      </c>
      <c r="O11893" t="s">
        <v>15519</v>
      </c>
      <c r="P11893" t="s">
        <v>15520</v>
      </c>
    </row>
    <row r="11894" spans="1:16" x14ac:dyDescent="0.25">
      <c r="A11894" t="s">
        <v>0</v>
      </c>
      <c r="B11894" t="s">
        <v>15521</v>
      </c>
      <c r="C11894" t="s">
        <v>612</v>
      </c>
      <c r="D11894" t="s">
        <v>3973</v>
      </c>
      <c r="F11894" t="b">
        <v>0</v>
      </c>
      <c r="G11894" t="s">
        <v>30</v>
      </c>
      <c r="H11894" s="4">
        <v>45817.89266203704</v>
      </c>
      <c r="I11894" t="b">
        <v>1</v>
      </c>
      <c r="J11894" t="b">
        <v>0</v>
      </c>
      <c r="K11894" t="s">
        <v>24</v>
      </c>
      <c r="L11894" t="s">
        <v>36</v>
      </c>
      <c r="N11894">
        <v>76</v>
      </c>
      <c r="O11894" t="s">
        <v>15522</v>
      </c>
      <c r="P11894" t="s">
        <v>15523</v>
      </c>
    </row>
    <row r="11895" spans="1:16" x14ac:dyDescent="0.25">
      <c r="A11895" t="s">
        <v>2</v>
      </c>
      <c r="B11895" t="s">
        <v>15524</v>
      </c>
      <c r="C11895" t="s">
        <v>1247</v>
      </c>
      <c r="D11895" t="s">
        <v>3828</v>
      </c>
      <c r="E11895" t="s">
        <v>20</v>
      </c>
      <c r="F11895" t="b">
        <v>0</v>
      </c>
      <c r="G11895" t="s">
        <v>1247</v>
      </c>
      <c r="H11895" s="4">
        <v>45817.904479166667</v>
      </c>
      <c r="I11895" t="b">
        <v>0</v>
      </c>
      <c r="J11895" t="b">
        <v>0</v>
      </c>
      <c r="K11895" t="s">
        <v>1247</v>
      </c>
      <c r="L11895" t="s">
        <v>22</v>
      </c>
      <c r="M11895">
        <v>88000</v>
      </c>
      <c r="O11895" t="s">
        <v>15525</v>
      </c>
      <c r="P11895" t="s">
        <v>3900</v>
      </c>
    </row>
    <row r="11896" spans="1:16" x14ac:dyDescent="0.25">
      <c r="A11896" t="s">
        <v>0</v>
      </c>
      <c r="B11896" t="s">
        <v>1934</v>
      </c>
      <c r="C11896" t="s">
        <v>809</v>
      </c>
      <c r="D11896" t="s">
        <v>4084</v>
      </c>
      <c r="E11896" t="s">
        <v>20</v>
      </c>
      <c r="F11896" t="b">
        <v>0</v>
      </c>
      <c r="G11896" t="s">
        <v>41</v>
      </c>
      <c r="H11896" s="4">
        <v>45817.917048611111</v>
      </c>
      <c r="I11896" t="b">
        <v>0</v>
      </c>
      <c r="J11896" t="b">
        <v>0</v>
      </c>
      <c r="K11896" t="s">
        <v>24</v>
      </c>
      <c r="L11896" t="s">
        <v>22</v>
      </c>
      <c r="M11896">
        <v>108975.5</v>
      </c>
      <c r="O11896" t="s">
        <v>374</v>
      </c>
      <c r="P11896" t="s">
        <v>8104</v>
      </c>
    </row>
    <row r="11897" spans="1:16" x14ac:dyDescent="0.25">
      <c r="A11897" t="s">
        <v>40</v>
      </c>
      <c r="B11897" t="s">
        <v>5403</v>
      </c>
      <c r="C11897" t="s">
        <v>5404</v>
      </c>
      <c r="D11897" t="s">
        <v>3973</v>
      </c>
      <c r="E11897" t="s">
        <v>20</v>
      </c>
      <c r="F11897" t="b">
        <v>0</v>
      </c>
      <c r="G11897" t="s">
        <v>52</v>
      </c>
      <c r="H11897" s="4">
        <v>45817.934699074067</v>
      </c>
      <c r="I11897" t="b">
        <v>0</v>
      </c>
      <c r="J11897" t="b">
        <v>0</v>
      </c>
      <c r="K11897" t="s">
        <v>24</v>
      </c>
      <c r="L11897" t="s">
        <v>22</v>
      </c>
      <c r="M11897">
        <v>135000</v>
      </c>
      <c r="O11897" t="s">
        <v>1422</v>
      </c>
      <c r="P11897" t="s">
        <v>11030</v>
      </c>
    </row>
    <row r="11898" spans="1:16" x14ac:dyDescent="0.25">
      <c r="A11898" t="s">
        <v>1</v>
      </c>
      <c r="B11898" t="s">
        <v>15526</v>
      </c>
      <c r="C11898" t="s">
        <v>1431</v>
      </c>
      <c r="D11898" t="s">
        <v>3973</v>
      </c>
      <c r="E11898" t="s">
        <v>20</v>
      </c>
      <c r="F11898" t="b">
        <v>0</v>
      </c>
      <c r="G11898" t="s">
        <v>41</v>
      </c>
      <c r="H11898" s="4">
        <v>45817.959305555552</v>
      </c>
      <c r="I11898" t="b">
        <v>0</v>
      </c>
      <c r="J11898" t="b">
        <v>1</v>
      </c>
      <c r="K11898" t="s">
        <v>24</v>
      </c>
      <c r="L11898" t="s">
        <v>22</v>
      </c>
      <c r="M11898">
        <v>169500</v>
      </c>
      <c r="O11898" t="s">
        <v>1172</v>
      </c>
      <c r="P11898" t="s">
        <v>8323</v>
      </c>
    </row>
    <row r="11899" spans="1:16" x14ac:dyDescent="0.25">
      <c r="A11899" t="s">
        <v>1</v>
      </c>
      <c r="B11899" t="s">
        <v>15527</v>
      </c>
      <c r="C11899" t="s">
        <v>213</v>
      </c>
      <c r="D11899" t="s">
        <v>3973</v>
      </c>
      <c r="E11899" t="s">
        <v>20</v>
      </c>
      <c r="F11899" t="b">
        <v>0</v>
      </c>
      <c r="G11899" t="s">
        <v>41</v>
      </c>
      <c r="H11899" s="4">
        <v>45817.959386574083</v>
      </c>
      <c r="I11899" t="b">
        <v>0</v>
      </c>
      <c r="J11899" t="b">
        <v>1</v>
      </c>
      <c r="K11899" t="s">
        <v>24</v>
      </c>
      <c r="L11899" t="s">
        <v>22</v>
      </c>
      <c r="M11899">
        <v>140000</v>
      </c>
      <c r="O11899" t="s">
        <v>15528</v>
      </c>
      <c r="P11899" t="s">
        <v>15529</v>
      </c>
    </row>
    <row r="11900" spans="1:16" x14ac:dyDescent="0.25">
      <c r="A11900" t="s">
        <v>191</v>
      </c>
      <c r="B11900" t="s">
        <v>15530</v>
      </c>
      <c r="C11900" t="s">
        <v>465</v>
      </c>
      <c r="D11900" t="s">
        <v>2208</v>
      </c>
      <c r="E11900" t="s">
        <v>20</v>
      </c>
      <c r="F11900" t="b">
        <v>0</v>
      </c>
      <c r="G11900" t="s">
        <v>41</v>
      </c>
      <c r="H11900" s="4">
        <v>45817.959386574083</v>
      </c>
      <c r="I11900" t="b">
        <v>0</v>
      </c>
      <c r="J11900" t="b">
        <v>0</v>
      </c>
      <c r="K11900" t="s">
        <v>24</v>
      </c>
      <c r="L11900" t="s">
        <v>22</v>
      </c>
      <c r="M11900">
        <v>127000</v>
      </c>
      <c r="O11900" t="s">
        <v>15531</v>
      </c>
    </row>
    <row r="11901" spans="1:16" x14ac:dyDescent="0.25">
      <c r="A11901" t="s">
        <v>40</v>
      </c>
      <c r="B11901" t="s">
        <v>5403</v>
      </c>
      <c r="C11901" t="s">
        <v>1573</v>
      </c>
      <c r="D11901" t="s">
        <v>3973</v>
      </c>
      <c r="E11901" t="s">
        <v>20</v>
      </c>
      <c r="F11901" t="b">
        <v>0</v>
      </c>
      <c r="G11901" t="s">
        <v>27</v>
      </c>
      <c r="H11901" s="4">
        <v>45817.960104166668</v>
      </c>
      <c r="I11901" t="b">
        <v>0</v>
      </c>
      <c r="J11901" t="b">
        <v>0</v>
      </c>
      <c r="K11901" t="s">
        <v>24</v>
      </c>
      <c r="L11901" t="s">
        <v>22</v>
      </c>
      <c r="M11901">
        <v>135000</v>
      </c>
      <c r="O11901" t="s">
        <v>1422</v>
      </c>
      <c r="P11901" t="s">
        <v>5405</v>
      </c>
    </row>
    <row r="11902" spans="1:16" x14ac:dyDescent="0.25">
      <c r="A11902" t="s">
        <v>40</v>
      </c>
      <c r="B11902" t="s">
        <v>5403</v>
      </c>
      <c r="C11902" t="s">
        <v>2681</v>
      </c>
      <c r="D11902" t="s">
        <v>3973</v>
      </c>
      <c r="E11902" t="s">
        <v>20</v>
      </c>
      <c r="F11902" t="b">
        <v>0</v>
      </c>
      <c r="G11902" t="s">
        <v>41</v>
      </c>
      <c r="H11902" s="4">
        <v>45817.960543981477</v>
      </c>
      <c r="I11902" t="b">
        <v>0</v>
      </c>
      <c r="J11902" t="b">
        <v>0</v>
      </c>
      <c r="K11902" t="s">
        <v>24</v>
      </c>
      <c r="L11902" t="s">
        <v>22</v>
      </c>
      <c r="M11902">
        <v>135000</v>
      </c>
      <c r="O11902" t="s">
        <v>1422</v>
      </c>
      <c r="P11902" t="s">
        <v>11030</v>
      </c>
    </row>
    <row r="11903" spans="1:16" x14ac:dyDescent="0.25">
      <c r="A11903" t="s">
        <v>25</v>
      </c>
      <c r="B11903" t="s">
        <v>15532</v>
      </c>
      <c r="C11903" t="s">
        <v>376</v>
      </c>
      <c r="D11903" t="s">
        <v>3828</v>
      </c>
      <c r="E11903" t="s">
        <v>20</v>
      </c>
      <c r="F11903" t="b">
        <v>0</v>
      </c>
      <c r="G11903" t="s">
        <v>23</v>
      </c>
      <c r="H11903" s="4">
        <v>45817.966967592591</v>
      </c>
      <c r="I11903" t="b">
        <v>0</v>
      </c>
      <c r="J11903" t="b">
        <v>1</v>
      </c>
      <c r="K11903" t="s">
        <v>24</v>
      </c>
      <c r="L11903" t="s">
        <v>22</v>
      </c>
      <c r="M11903">
        <v>72500</v>
      </c>
      <c r="O11903" t="s">
        <v>398</v>
      </c>
      <c r="P11903" t="s">
        <v>15533</v>
      </c>
    </row>
    <row r="11904" spans="1:16" x14ac:dyDescent="0.25">
      <c r="A11904" t="s">
        <v>89</v>
      </c>
      <c r="B11904" t="s">
        <v>89</v>
      </c>
      <c r="C11904" t="s">
        <v>39</v>
      </c>
      <c r="D11904" t="s">
        <v>7434</v>
      </c>
      <c r="E11904" t="s">
        <v>20</v>
      </c>
      <c r="F11904" t="b">
        <v>1</v>
      </c>
      <c r="G11904" t="s">
        <v>1420</v>
      </c>
      <c r="H11904" s="4">
        <v>45817.974178240736</v>
      </c>
      <c r="I11904" t="b">
        <v>1</v>
      </c>
      <c r="J11904" t="b">
        <v>0</v>
      </c>
      <c r="K11904" t="s">
        <v>1420</v>
      </c>
      <c r="L11904" t="s">
        <v>22</v>
      </c>
      <c r="M11904">
        <v>150000</v>
      </c>
      <c r="O11904" t="s">
        <v>15534</v>
      </c>
      <c r="P11904" t="s">
        <v>15535</v>
      </c>
    </row>
    <row r="11905" spans="1:16" x14ac:dyDescent="0.25">
      <c r="A11905" t="s">
        <v>2</v>
      </c>
      <c r="B11905" t="s">
        <v>638</v>
      </c>
      <c r="C11905" t="s">
        <v>1696</v>
      </c>
      <c r="D11905" t="s">
        <v>3828</v>
      </c>
      <c r="E11905" t="s">
        <v>20</v>
      </c>
      <c r="F11905" t="b">
        <v>0</v>
      </c>
      <c r="G11905" t="s">
        <v>52</v>
      </c>
      <c r="H11905" s="4">
        <v>45817.97625</v>
      </c>
      <c r="I11905" t="b">
        <v>0</v>
      </c>
      <c r="J11905" t="b">
        <v>1</v>
      </c>
      <c r="K11905" t="s">
        <v>24</v>
      </c>
      <c r="L11905" t="s">
        <v>22</v>
      </c>
      <c r="M11905">
        <v>87200</v>
      </c>
      <c r="O11905" t="s">
        <v>2697</v>
      </c>
      <c r="P11905" t="s">
        <v>11963</v>
      </c>
    </row>
    <row r="11906" spans="1:16" x14ac:dyDescent="0.25">
      <c r="A11906" t="s">
        <v>89</v>
      </c>
      <c r="B11906" t="s">
        <v>14092</v>
      </c>
      <c r="C11906" t="s">
        <v>10547</v>
      </c>
      <c r="D11906" t="s">
        <v>4014</v>
      </c>
      <c r="E11906" t="s">
        <v>20</v>
      </c>
      <c r="F11906" t="b">
        <v>0</v>
      </c>
      <c r="G11906" t="s">
        <v>106</v>
      </c>
      <c r="H11906" s="4">
        <v>45817.979560185187</v>
      </c>
      <c r="I11906" t="b">
        <v>0</v>
      </c>
      <c r="J11906" t="b">
        <v>1</v>
      </c>
      <c r="K11906" t="s">
        <v>106</v>
      </c>
      <c r="L11906" t="s">
        <v>22</v>
      </c>
      <c r="M11906">
        <v>170000</v>
      </c>
      <c r="O11906" t="s">
        <v>15536</v>
      </c>
      <c r="P11906" t="s">
        <v>2089</v>
      </c>
    </row>
    <row r="11907" spans="1:16" x14ac:dyDescent="0.25">
      <c r="A11907" t="s">
        <v>139</v>
      </c>
      <c r="B11907" t="s">
        <v>15537</v>
      </c>
      <c r="C11907" t="s">
        <v>82</v>
      </c>
      <c r="D11907" t="s">
        <v>3973</v>
      </c>
      <c r="E11907" t="s">
        <v>20</v>
      </c>
      <c r="F11907" t="b">
        <v>0</v>
      </c>
      <c r="G11907" t="s">
        <v>27</v>
      </c>
      <c r="H11907" s="4">
        <v>45818.000173611108</v>
      </c>
      <c r="I11907" t="b">
        <v>0</v>
      </c>
      <c r="J11907" t="b">
        <v>1</v>
      </c>
      <c r="K11907" t="s">
        <v>24</v>
      </c>
      <c r="L11907" t="s">
        <v>22</v>
      </c>
      <c r="M11907">
        <v>80000</v>
      </c>
      <c r="O11907" t="s">
        <v>3622</v>
      </c>
      <c r="P11907" t="s">
        <v>706</v>
      </c>
    </row>
    <row r="11908" spans="1:16" x14ac:dyDescent="0.25">
      <c r="A11908" t="s">
        <v>1</v>
      </c>
      <c r="B11908" t="s">
        <v>15538</v>
      </c>
      <c r="C11908" t="s">
        <v>192</v>
      </c>
      <c r="D11908" t="s">
        <v>3973</v>
      </c>
      <c r="E11908" t="s">
        <v>20</v>
      </c>
      <c r="F11908" t="b">
        <v>0</v>
      </c>
      <c r="G11908" t="s">
        <v>52</v>
      </c>
      <c r="H11908" s="4">
        <v>45818.000752314823</v>
      </c>
      <c r="I11908" t="b">
        <v>0</v>
      </c>
      <c r="J11908" t="b">
        <v>1</v>
      </c>
      <c r="K11908" t="s">
        <v>24</v>
      </c>
      <c r="L11908" t="s">
        <v>22</v>
      </c>
      <c r="M11908">
        <v>145000</v>
      </c>
      <c r="O11908" t="s">
        <v>954</v>
      </c>
      <c r="P11908" t="s">
        <v>6367</v>
      </c>
    </row>
    <row r="11909" spans="1:16" x14ac:dyDescent="0.25">
      <c r="A11909" t="s">
        <v>1</v>
      </c>
      <c r="B11909" t="s">
        <v>15539</v>
      </c>
      <c r="C11909" t="s">
        <v>1624</v>
      </c>
      <c r="D11909" t="s">
        <v>3600</v>
      </c>
      <c r="E11909" t="s">
        <v>20</v>
      </c>
      <c r="F11909" t="b">
        <v>0</v>
      </c>
      <c r="G11909" t="s">
        <v>27</v>
      </c>
      <c r="H11909" s="4">
        <v>45818.000868055547</v>
      </c>
      <c r="I11909" t="b">
        <v>1</v>
      </c>
      <c r="J11909" t="b">
        <v>1</v>
      </c>
      <c r="K11909" t="s">
        <v>24</v>
      </c>
      <c r="L11909" t="s">
        <v>22</v>
      </c>
      <c r="M11909">
        <v>150000</v>
      </c>
      <c r="O11909" t="s">
        <v>15540</v>
      </c>
      <c r="P11909" t="s">
        <v>15541</v>
      </c>
    </row>
    <row r="11910" spans="1:16" x14ac:dyDescent="0.25">
      <c r="A11910" t="s">
        <v>2</v>
      </c>
      <c r="B11910" t="s">
        <v>692</v>
      </c>
      <c r="C11910" t="s">
        <v>690</v>
      </c>
      <c r="D11910" t="s">
        <v>3973</v>
      </c>
      <c r="E11910" t="s">
        <v>20</v>
      </c>
      <c r="F11910" t="b">
        <v>0</v>
      </c>
      <c r="G11910" t="s">
        <v>27</v>
      </c>
      <c r="H11910" s="4">
        <v>45818.001770833333</v>
      </c>
      <c r="I11910" t="b">
        <v>0</v>
      </c>
      <c r="J11910" t="b">
        <v>1</v>
      </c>
      <c r="K11910" t="s">
        <v>24</v>
      </c>
      <c r="L11910" t="s">
        <v>22</v>
      </c>
      <c r="M11910">
        <v>127800</v>
      </c>
      <c r="O11910" t="s">
        <v>691</v>
      </c>
      <c r="P11910" t="s">
        <v>520</v>
      </c>
    </row>
    <row r="11911" spans="1:16" x14ac:dyDescent="0.25">
      <c r="A11911" t="s">
        <v>28</v>
      </c>
      <c r="B11911" t="s">
        <v>14860</v>
      </c>
      <c r="C11911" t="s">
        <v>2283</v>
      </c>
      <c r="D11911" t="s">
        <v>3973</v>
      </c>
      <c r="E11911" t="s">
        <v>20</v>
      </c>
      <c r="F11911" t="b">
        <v>0</v>
      </c>
      <c r="G11911" t="s">
        <v>27</v>
      </c>
      <c r="H11911" s="4">
        <v>45818.001793981479</v>
      </c>
      <c r="I11911" t="b">
        <v>0</v>
      </c>
      <c r="J11911" t="b">
        <v>1</v>
      </c>
      <c r="K11911" t="s">
        <v>24</v>
      </c>
      <c r="L11911" t="s">
        <v>22</v>
      </c>
      <c r="M11911">
        <v>116738.5</v>
      </c>
      <c r="O11911" t="s">
        <v>5482</v>
      </c>
      <c r="P11911" t="s">
        <v>14861</v>
      </c>
    </row>
    <row r="11912" spans="1:16" x14ac:dyDescent="0.25">
      <c r="A11912" t="s">
        <v>28</v>
      </c>
      <c r="B11912" t="s">
        <v>14860</v>
      </c>
      <c r="C11912" t="s">
        <v>1566</v>
      </c>
      <c r="D11912" t="s">
        <v>3973</v>
      </c>
      <c r="E11912" t="s">
        <v>20</v>
      </c>
      <c r="F11912" t="b">
        <v>0</v>
      </c>
      <c r="G11912" t="s">
        <v>27</v>
      </c>
      <c r="H11912" s="4">
        <v>45818.001851851863</v>
      </c>
      <c r="I11912" t="b">
        <v>0</v>
      </c>
      <c r="J11912" t="b">
        <v>1</v>
      </c>
      <c r="K11912" t="s">
        <v>24</v>
      </c>
      <c r="L11912" t="s">
        <v>22</v>
      </c>
      <c r="M11912">
        <v>116738.5</v>
      </c>
      <c r="O11912" t="s">
        <v>5482</v>
      </c>
      <c r="P11912" t="s">
        <v>14861</v>
      </c>
    </row>
    <row r="11913" spans="1:16" x14ac:dyDescent="0.25">
      <c r="A11913" t="s">
        <v>2</v>
      </c>
      <c r="B11913" t="s">
        <v>7407</v>
      </c>
      <c r="C11913" t="s">
        <v>372</v>
      </c>
      <c r="D11913" t="s">
        <v>4014</v>
      </c>
      <c r="E11913" t="s">
        <v>20</v>
      </c>
      <c r="F11913" t="b">
        <v>0</v>
      </c>
      <c r="G11913" t="s">
        <v>41</v>
      </c>
      <c r="H11913" s="4">
        <v>45818.00209490741</v>
      </c>
      <c r="I11913" t="b">
        <v>0</v>
      </c>
      <c r="J11913" t="b">
        <v>1</v>
      </c>
      <c r="K11913" t="s">
        <v>24</v>
      </c>
      <c r="L11913" t="s">
        <v>22</v>
      </c>
      <c r="M11913">
        <v>220900</v>
      </c>
      <c r="O11913" t="s">
        <v>402</v>
      </c>
      <c r="P11913" t="s">
        <v>7408</v>
      </c>
    </row>
    <row r="11914" spans="1:16" x14ac:dyDescent="0.25">
      <c r="A11914" t="s">
        <v>2</v>
      </c>
      <c r="B11914" t="s">
        <v>7406</v>
      </c>
      <c r="C11914" t="s">
        <v>1385</v>
      </c>
      <c r="D11914" t="s">
        <v>3973</v>
      </c>
      <c r="E11914" t="s">
        <v>20</v>
      </c>
      <c r="F11914" t="b">
        <v>0</v>
      </c>
      <c r="G11914" t="s">
        <v>41</v>
      </c>
      <c r="H11914" s="4">
        <v>45818.002222222232</v>
      </c>
      <c r="I11914" t="b">
        <v>0</v>
      </c>
      <c r="J11914" t="b">
        <v>0</v>
      </c>
      <c r="K11914" t="s">
        <v>24</v>
      </c>
      <c r="L11914" t="s">
        <v>22</v>
      </c>
      <c r="M11914">
        <v>82850</v>
      </c>
      <c r="O11914" t="s">
        <v>5482</v>
      </c>
      <c r="P11914" t="s">
        <v>3772</v>
      </c>
    </row>
    <row r="11915" spans="1:16" x14ac:dyDescent="0.25">
      <c r="A11915" t="s">
        <v>1</v>
      </c>
      <c r="B11915" t="s">
        <v>3361</v>
      </c>
      <c r="C11915" t="s">
        <v>1065</v>
      </c>
      <c r="D11915" t="s">
        <v>3973</v>
      </c>
      <c r="E11915" t="s">
        <v>20</v>
      </c>
      <c r="F11915" t="b">
        <v>0</v>
      </c>
      <c r="G11915" t="s">
        <v>35</v>
      </c>
      <c r="H11915" s="4">
        <v>45818.042754629627</v>
      </c>
      <c r="I11915" t="b">
        <v>0</v>
      </c>
      <c r="J11915" t="b">
        <v>1</v>
      </c>
      <c r="K11915" t="s">
        <v>24</v>
      </c>
      <c r="L11915" t="s">
        <v>22</v>
      </c>
      <c r="M11915">
        <v>195575</v>
      </c>
      <c r="O11915" t="s">
        <v>1438</v>
      </c>
      <c r="P11915" t="s">
        <v>15542</v>
      </c>
    </row>
    <row r="11916" spans="1:16" x14ac:dyDescent="0.25">
      <c r="A11916" t="s">
        <v>2</v>
      </c>
      <c r="B11916" t="s">
        <v>15543</v>
      </c>
      <c r="C11916" t="s">
        <v>166</v>
      </c>
      <c r="D11916" t="s">
        <v>3973</v>
      </c>
      <c r="E11916" t="s">
        <v>20</v>
      </c>
      <c r="F11916" t="b">
        <v>0</v>
      </c>
      <c r="G11916" t="s">
        <v>27</v>
      </c>
      <c r="H11916" s="4">
        <v>45818.043495370373</v>
      </c>
      <c r="I11916" t="b">
        <v>0</v>
      </c>
      <c r="J11916" t="b">
        <v>1</v>
      </c>
      <c r="K11916" t="s">
        <v>24</v>
      </c>
      <c r="L11916" t="s">
        <v>22</v>
      </c>
      <c r="M11916">
        <v>152500</v>
      </c>
      <c r="O11916" t="s">
        <v>202</v>
      </c>
      <c r="P11916" t="s">
        <v>15544</v>
      </c>
    </row>
    <row r="11917" spans="1:16" x14ac:dyDescent="0.25">
      <c r="A11917" t="s">
        <v>25</v>
      </c>
      <c r="B11917" t="s">
        <v>15545</v>
      </c>
      <c r="C11917" t="s">
        <v>3594</v>
      </c>
      <c r="D11917" t="s">
        <v>3828</v>
      </c>
      <c r="E11917" t="s">
        <v>20</v>
      </c>
      <c r="F11917" t="b">
        <v>0</v>
      </c>
      <c r="G11917" t="s">
        <v>41</v>
      </c>
      <c r="H11917" s="4">
        <v>45818.08357638889</v>
      </c>
      <c r="I11917" t="b">
        <v>0</v>
      </c>
      <c r="J11917" t="b">
        <v>1</v>
      </c>
      <c r="K11917" t="s">
        <v>24</v>
      </c>
      <c r="L11917" t="s">
        <v>22</v>
      </c>
      <c r="M11917">
        <v>108000</v>
      </c>
      <c r="O11917" t="s">
        <v>1940</v>
      </c>
      <c r="P11917" t="s">
        <v>15546</v>
      </c>
    </row>
    <row r="11918" spans="1:16" x14ac:dyDescent="0.25">
      <c r="A11918" t="s">
        <v>139</v>
      </c>
      <c r="B11918" t="s">
        <v>15547</v>
      </c>
      <c r="C11918" t="s">
        <v>15548</v>
      </c>
      <c r="D11918" t="s">
        <v>3828</v>
      </c>
      <c r="E11918" t="s">
        <v>20</v>
      </c>
      <c r="F11918" t="b">
        <v>0</v>
      </c>
      <c r="G11918" t="s">
        <v>52</v>
      </c>
      <c r="H11918" s="4">
        <v>45818.084710648152</v>
      </c>
      <c r="I11918" t="b">
        <v>0</v>
      </c>
      <c r="J11918" t="b">
        <v>1</v>
      </c>
      <c r="K11918" t="s">
        <v>24</v>
      </c>
      <c r="L11918" t="s">
        <v>22</v>
      </c>
      <c r="M11918">
        <v>150000</v>
      </c>
      <c r="O11918" t="s">
        <v>15549</v>
      </c>
    </row>
    <row r="11919" spans="1:16" x14ac:dyDescent="0.25">
      <c r="A11919" t="s">
        <v>1</v>
      </c>
      <c r="B11919" t="s">
        <v>264</v>
      </c>
      <c r="C11919" t="s">
        <v>39</v>
      </c>
      <c r="D11919" t="s">
        <v>7434</v>
      </c>
      <c r="E11919" t="s">
        <v>20</v>
      </c>
      <c r="F11919" t="b">
        <v>1</v>
      </c>
      <c r="G11919" t="s">
        <v>4057</v>
      </c>
      <c r="H11919" s="4">
        <v>45818.094918981478</v>
      </c>
      <c r="I11919" t="b">
        <v>0</v>
      </c>
      <c r="J11919" t="b">
        <v>0</v>
      </c>
      <c r="K11919" t="s">
        <v>4057</v>
      </c>
      <c r="L11919" t="s">
        <v>22</v>
      </c>
      <c r="M11919">
        <v>125000</v>
      </c>
      <c r="O11919" t="s">
        <v>15534</v>
      </c>
      <c r="P11919" t="s">
        <v>15550</v>
      </c>
    </row>
    <row r="11920" spans="1:16" x14ac:dyDescent="0.25">
      <c r="A11920" t="s">
        <v>0</v>
      </c>
      <c r="B11920" t="s">
        <v>15210</v>
      </c>
      <c r="C11920" t="s">
        <v>431</v>
      </c>
      <c r="D11920" t="s">
        <v>3828</v>
      </c>
      <c r="E11920" t="s">
        <v>20</v>
      </c>
      <c r="F11920" t="b">
        <v>0</v>
      </c>
      <c r="G11920" t="s">
        <v>27</v>
      </c>
      <c r="H11920" s="4">
        <v>45818.249976851846</v>
      </c>
      <c r="I11920" t="b">
        <v>0</v>
      </c>
      <c r="J11920" t="b">
        <v>1</v>
      </c>
      <c r="K11920" t="s">
        <v>24</v>
      </c>
      <c r="L11920" t="s">
        <v>22</v>
      </c>
      <c r="M11920">
        <v>50000</v>
      </c>
      <c r="O11920" t="s">
        <v>15211</v>
      </c>
      <c r="P11920" t="s">
        <v>1374</v>
      </c>
    </row>
    <row r="11921" spans="1:16" x14ac:dyDescent="0.25">
      <c r="A11921" t="s">
        <v>0</v>
      </c>
      <c r="B11921" t="s">
        <v>7419</v>
      </c>
      <c r="C11921" t="s">
        <v>82</v>
      </c>
      <c r="D11921" t="s">
        <v>5915</v>
      </c>
      <c r="E11921" t="s">
        <v>20</v>
      </c>
      <c r="F11921" t="b">
        <v>0</v>
      </c>
      <c r="G11921" t="s">
        <v>27</v>
      </c>
      <c r="H11921" s="4">
        <v>45818.249976851846</v>
      </c>
      <c r="I11921" t="b">
        <v>0</v>
      </c>
      <c r="J11921" t="b">
        <v>1</v>
      </c>
      <c r="K11921" t="s">
        <v>24</v>
      </c>
      <c r="L11921" t="s">
        <v>22</v>
      </c>
      <c r="M11921">
        <v>169500</v>
      </c>
      <c r="O11921" t="s">
        <v>7420</v>
      </c>
      <c r="P11921" t="s">
        <v>2951</v>
      </c>
    </row>
    <row r="11922" spans="1:16" x14ac:dyDescent="0.25">
      <c r="A11922" t="s">
        <v>25</v>
      </c>
      <c r="B11922" t="s">
        <v>15551</v>
      </c>
      <c r="C11922" t="s">
        <v>82</v>
      </c>
      <c r="D11922" t="s">
        <v>3973</v>
      </c>
      <c r="E11922" t="s">
        <v>20</v>
      </c>
      <c r="F11922" t="b">
        <v>0</v>
      </c>
      <c r="G11922" t="s">
        <v>27</v>
      </c>
      <c r="H11922" s="4">
        <v>45818.249976851846</v>
      </c>
      <c r="I11922" t="b">
        <v>1</v>
      </c>
      <c r="J11922" t="b">
        <v>0</v>
      </c>
      <c r="K11922" t="s">
        <v>24</v>
      </c>
      <c r="L11922" t="s">
        <v>22</v>
      </c>
      <c r="M11922">
        <v>105500</v>
      </c>
      <c r="O11922" t="s">
        <v>3703</v>
      </c>
      <c r="P11922" t="s">
        <v>15552</v>
      </c>
    </row>
    <row r="11923" spans="1:16" x14ac:dyDescent="0.25">
      <c r="A11923" t="s">
        <v>0</v>
      </c>
      <c r="B11923" t="s">
        <v>9651</v>
      </c>
      <c r="C11923" t="s">
        <v>2500</v>
      </c>
      <c r="D11923" t="s">
        <v>3828</v>
      </c>
      <c r="E11923" t="s">
        <v>51</v>
      </c>
      <c r="F11923" t="b">
        <v>0</v>
      </c>
      <c r="G11923" t="s">
        <v>41</v>
      </c>
      <c r="H11923" s="4">
        <v>45818.250243055547</v>
      </c>
      <c r="I11923" t="b">
        <v>0</v>
      </c>
      <c r="J11923" t="b">
        <v>0</v>
      </c>
      <c r="K11923" t="s">
        <v>24</v>
      </c>
      <c r="L11923" t="s">
        <v>36</v>
      </c>
      <c r="N11923">
        <v>21.260000228881839</v>
      </c>
      <c r="O11923" t="s">
        <v>15553</v>
      </c>
      <c r="P11923" t="s">
        <v>2149</v>
      </c>
    </row>
    <row r="11924" spans="1:16" x14ac:dyDescent="0.25">
      <c r="A11924" t="s">
        <v>0</v>
      </c>
      <c r="B11924" t="s">
        <v>15554</v>
      </c>
      <c r="C11924" t="s">
        <v>1467</v>
      </c>
      <c r="D11924" t="s">
        <v>3973</v>
      </c>
      <c r="E11924" t="s">
        <v>20</v>
      </c>
      <c r="F11924" t="b">
        <v>0</v>
      </c>
      <c r="G11924" t="s">
        <v>30</v>
      </c>
      <c r="H11924" s="4">
        <v>45818.25072916667</v>
      </c>
      <c r="I11924" t="b">
        <v>1</v>
      </c>
      <c r="J11924" t="b">
        <v>1</v>
      </c>
      <c r="K11924" t="s">
        <v>24</v>
      </c>
      <c r="L11924" t="s">
        <v>22</v>
      </c>
      <c r="M11924">
        <v>100000</v>
      </c>
      <c r="O11924" t="s">
        <v>469</v>
      </c>
      <c r="P11924" t="s">
        <v>15555</v>
      </c>
    </row>
    <row r="11925" spans="1:16" x14ac:dyDescent="0.25">
      <c r="A11925" t="s">
        <v>191</v>
      </c>
      <c r="B11925" t="s">
        <v>9348</v>
      </c>
      <c r="C11925" t="s">
        <v>82</v>
      </c>
      <c r="D11925" t="s">
        <v>3973</v>
      </c>
      <c r="E11925" t="s">
        <v>20</v>
      </c>
      <c r="F11925" t="b">
        <v>0</v>
      </c>
      <c r="G11925" t="s">
        <v>27</v>
      </c>
      <c r="H11925" s="4">
        <v>45818.251168981478</v>
      </c>
      <c r="I11925" t="b">
        <v>0</v>
      </c>
      <c r="J11925" t="b">
        <v>0</v>
      </c>
      <c r="K11925" t="s">
        <v>24</v>
      </c>
      <c r="L11925" t="s">
        <v>36</v>
      </c>
      <c r="N11925">
        <v>70.5</v>
      </c>
      <c r="O11925" t="s">
        <v>4344</v>
      </c>
      <c r="P11925" t="s">
        <v>9349</v>
      </c>
    </row>
    <row r="11926" spans="1:16" x14ac:dyDescent="0.25">
      <c r="A11926" t="s">
        <v>1</v>
      </c>
      <c r="B11926" t="s">
        <v>15539</v>
      </c>
      <c r="C11926" t="s">
        <v>82</v>
      </c>
      <c r="D11926" t="s">
        <v>3973</v>
      </c>
      <c r="E11926" t="s">
        <v>20</v>
      </c>
      <c r="F11926" t="b">
        <v>0</v>
      </c>
      <c r="G11926" t="s">
        <v>27</v>
      </c>
      <c r="H11926" s="4">
        <v>45818.251180555562</v>
      </c>
      <c r="I11926" t="b">
        <v>1</v>
      </c>
      <c r="J11926" t="b">
        <v>1</v>
      </c>
      <c r="K11926" t="s">
        <v>24</v>
      </c>
      <c r="L11926" t="s">
        <v>22</v>
      </c>
      <c r="M11926">
        <v>125000</v>
      </c>
      <c r="O11926" t="s">
        <v>4344</v>
      </c>
      <c r="P11926" t="s">
        <v>15541</v>
      </c>
    </row>
    <row r="11927" spans="1:16" x14ac:dyDescent="0.25">
      <c r="A11927" t="s">
        <v>2</v>
      </c>
      <c r="B11927" t="s">
        <v>15556</v>
      </c>
      <c r="C11927" t="s">
        <v>44</v>
      </c>
      <c r="D11927" t="s">
        <v>3973</v>
      </c>
      <c r="E11927" t="s">
        <v>20</v>
      </c>
      <c r="F11927" t="b">
        <v>0</v>
      </c>
      <c r="G11927" t="s">
        <v>27</v>
      </c>
      <c r="H11927" s="4">
        <v>45818.25204861111</v>
      </c>
      <c r="I11927" t="b">
        <v>0</v>
      </c>
      <c r="J11927" t="b">
        <v>1</v>
      </c>
      <c r="K11927" t="s">
        <v>24</v>
      </c>
      <c r="L11927" t="s">
        <v>22</v>
      </c>
      <c r="M11927">
        <v>160000</v>
      </c>
      <c r="O11927" t="s">
        <v>15557</v>
      </c>
      <c r="P11927" t="s">
        <v>15558</v>
      </c>
    </row>
    <row r="11928" spans="1:16" x14ac:dyDescent="0.25">
      <c r="A11928" t="s">
        <v>2</v>
      </c>
      <c r="B11928" t="s">
        <v>15559</v>
      </c>
      <c r="C11928" t="s">
        <v>15560</v>
      </c>
      <c r="D11928" t="s">
        <v>3973</v>
      </c>
      <c r="E11928" t="s">
        <v>20</v>
      </c>
      <c r="F11928" t="b">
        <v>0</v>
      </c>
      <c r="G11928" t="s">
        <v>27</v>
      </c>
      <c r="H11928" s="4">
        <v>45818.252106481479</v>
      </c>
      <c r="I11928" t="b">
        <v>1</v>
      </c>
      <c r="J11928" t="b">
        <v>1</v>
      </c>
      <c r="K11928" t="s">
        <v>24</v>
      </c>
      <c r="L11928" t="s">
        <v>36</v>
      </c>
      <c r="N11928">
        <v>72.5</v>
      </c>
      <c r="O11928" t="s">
        <v>4344</v>
      </c>
      <c r="P11928" t="s">
        <v>15561</v>
      </c>
    </row>
    <row r="11929" spans="1:16" x14ac:dyDescent="0.25">
      <c r="A11929" t="s">
        <v>2</v>
      </c>
      <c r="B11929" t="s">
        <v>12944</v>
      </c>
      <c r="C11929" t="s">
        <v>167</v>
      </c>
      <c r="D11929" t="s">
        <v>3600</v>
      </c>
      <c r="E11929" t="s">
        <v>20</v>
      </c>
      <c r="F11929" t="b">
        <v>0</v>
      </c>
      <c r="G11929" t="s">
        <v>35</v>
      </c>
      <c r="H11929" s="4">
        <v>45818.25267361111</v>
      </c>
      <c r="I11929" t="b">
        <v>0</v>
      </c>
      <c r="J11929" t="b">
        <v>1</v>
      </c>
      <c r="K11929" t="s">
        <v>24</v>
      </c>
      <c r="L11929" t="s">
        <v>22</v>
      </c>
      <c r="M11929">
        <v>202000</v>
      </c>
      <c r="O11929" t="s">
        <v>7709</v>
      </c>
      <c r="P11929" t="s">
        <v>15562</v>
      </c>
    </row>
    <row r="11930" spans="1:16" x14ac:dyDescent="0.25">
      <c r="A11930" t="s">
        <v>40</v>
      </c>
      <c r="B11930" t="s">
        <v>15563</v>
      </c>
      <c r="C11930" t="s">
        <v>39</v>
      </c>
      <c r="D11930" t="s">
        <v>4014</v>
      </c>
      <c r="E11930" t="s">
        <v>20</v>
      </c>
      <c r="F11930" t="b">
        <v>1</v>
      </c>
      <c r="G11930" t="s">
        <v>35</v>
      </c>
      <c r="H11930" s="4">
        <v>45818.25267361111</v>
      </c>
      <c r="I11930" t="b">
        <v>0</v>
      </c>
      <c r="J11930" t="b">
        <v>1</v>
      </c>
      <c r="K11930" t="s">
        <v>24</v>
      </c>
      <c r="L11930" t="s">
        <v>22</v>
      </c>
      <c r="M11930">
        <v>121650</v>
      </c>
      <c r="O11930" t="s">
        <v>2697</v>
      </c>
      <c r="P11930" t="s">
        <v>11963</v>
      </c>
    </row>
    <row r="11931" spans="1:16" x14ac:dyDescent="0.25">
      <c r="A11931" t="s">
        <v>0</v>
      </c>
      <c r="B11931" t="s">
        <v>12222</v>
      </c>
      <c r="C11931" t="s">
        <v>192</v>
      </c>
      <c r="D11931" t="s">
        <v>3828</v>
      </c>
      <c r="E11931" t="s">
        <v>20</v>
      </c>
      <c r="F11931" t="b">
        <v>0</v>
      </c>
      <c r="G11931" t="s">
        <v>23</v>
      </c>
      <c r="H11931" s="4">
        <v>45818.270439814813</v>
      </c>
      <c r="I11931" t="b">
        <v>0</v>
      </c>
      <c r="J11931" t="b">
        <v>1</v>
      </c>
      <c r="K11931" t="s">
        <v>24</v>
      </c>
      <c r="L11931" t="s">
        <v>22</v>
      </c>
      <c r="M11931">
        <v>87500</v>
      </c>
      <c r="O11931" t="s">
        <v>15564</v>
      </c>
    </row>
    <row r="11932" spans="1:16" x14ac:dyDescent="0.25">
      <c r="A11932" t="s">
        <v>1</v>
      </c>
      <c r="B11932" t="s">
        <v>779</v>
      </c>
      <c r="C11932" t="s">
        <v>73</v>
      </c>
      <c r="D11932" t="s">
        <v>2208</v>
      </c>
      <c r="E11932" t="s">
        <v>105</v>
      </c>
      <c r="F11932" t="b">
        <v>0</v>
      </c>
      <c r="G11932" t="s">
        <v>23</v>
      </c>
      <c r="H11932" s="4">
        <v>45818.270474537043</v>
      </c>
      <c r="I11932" t="b">
        <v>0</v>
      </c>
      <c r="J11932" t="b">
        <v>1</v>
      </c>
      <c r="K11932" t="s">
        <v>24</v>
      </c>
      <c r="L11932" t="s">
        <v>36</v>
      </c>
      <c r="N11932">
        <v>22.5</v>
      </c>
      <c r="O11932" t="s">
        <v>15565</v>
      </c>
      <c r="P11932" t="s">
        <v>15566</v>
      </c>
    </row>
    <row r="11933" spans="1:16" x14ac:dyDescent="0.25">
      <c r="A11933" t="s">
        <v>1</v>
      </c>
      <c r="B11933" t="s">
        <v>1</v>
      </c>
      <c r="C11933" t="s">
        <v>211</v>
      </c>
      <c r="D11933" t="s">
        <v>4072</v>
      </c>
      <c r="E11933" t="s">
        <v>20</v>
      </c>
      <c r="F11933" t="b">
        <v>0</v>
      </c>
      <c r="G11933" t="s">
        <v>23</v>
      </c>
      <c r="H11933" s="4">
        <v>45818.270555555559</v>
      </c>
      <c r="I11933" t="b">
        <v>0</v>
      </c>
      <c r="J11933" t="b">
        <v>0</v>
      </c>
      <c r="K11933" t="s">
        <v>24</v>
      </c>
      <c r="L11933" t="s">
        <v>22</v>
      </c>
      <c r="M11933">
        <v>62636</v>
      </c>
      <c r="O11933" t="s">
        <v>9471</v>
      </c>
    </row>
    <row r="11934" spans="1:16" x14ac:dyDescent="0.25">
      <c r="A11934" t="s">
        <v>19</v>
      </c>
      <c r="B11934" t="s">
        <v>15567</v>
      </c>
      <c r="C11934" t="s">
        <v>39</v>
      </c>
      <c r="D11934" t="s">
        <v>7434</v>
      </c>
      <c r="E11934" t="s">
        <v>20</v>
      </c>
      <c r="F11934" t="b">
        <v>1</v>
      </c>
      <c r="G11934" t="s">
        <v>4057</v>
      </c>
      <c r="H11934" s="4">
        <v>45818.273912037039</v>
      </c>
      <c r="I11934" t="b">
        <v>0</v>
      </c>
      <c r="J11934" t="b">
        <v>0</v>
      </c>
      <c r="K11934" t="s">
        <v>4057</v>
      </c>
      <c r="L11934" t="s">
        <v>22</v>
      </c>
      <c r="M11934">
        <v>270000</v>
      </c>
      <c r="O11934" t="s">
        <v>2570</v>
      </c>
      <c r="P11934" t="s">
        <v>193</v>
      </c>
    </row>
    <row r="11935" spans="1:16" x14ac:dyDescent="0.25">
      <c r="A11935" t="s">
        <v>0</v>
      </c>
      <c r="B11935" t="s">
        <v>13147</v>
      </c>
      <c r="C11935" t="s">
        <v>1501</v>
      </c>
      <c r="D11935" t="s">
        <v>4084</v>
      </c>
      <c r="E11935" t="s">
        <v>20</v>
      </c>
      <c r="F11935" t="b">
        <v>0</v>
      </c>
      <c r="G11935" t="s">
        <v>41</v>
      </c>
      <c r="H11935" s="4">
        <v>45818.292071759257</v>
      </c>
      <c r="I11935" t="b">
        <v>0</v>
      </c>
      <c r="J11935" t="b">
        <v>0</v>
      </c>
      <c r="K11935" t="s">
        <v>24</v>
      </c>
      <c r="L11935" t="s">
        <v>22</v>
      </c>
      <c r="M11935">
        <v>91728</v>
      </c>
      <c r="O11935" t="s">
        <v>374</v>
      </c>
      <c r="P11935" t="s">
        <v>2881</v>
      </c>
    </row>
    <row r="11936" spans="1:16" x14ac:dyDescent="0.25">
      <c r="A11936" t="s">
        <v>0</v>
      </c>
      <c r="B11936" t="s">
        <v>1449</v>
      </c>
      <c r="C11936" t="s">
        <v>12479</v>
      </c>
      <c r="D11936" t="s">
        <v>2208</v>
      </c>
      <c r="E11936" t="s">
        <v>20</v>
      </c>
      <c r="F11936" t="b">
        <v>0</v>
      </c>
      <c r="G11936" t="s">
        <v>35</v>
      </c>
      <c r="H11936" s="4">
        <v>45818.292129629634</v>
      </c>
      <c r="I11936" t="b">
        <v>1</v>
      </c>
      <c r="J11936" t="b">
        <v>1</v>
      </c>
      <c r="K11936" t="s">
        <v>24</v>
      </c>
      <c r="L11936" t="s">
        <v>36</v>
      </c>
      <c r="N11936">
        <v>28.829999923706051</v>
      </c>
      <c r="O11936" t="s">
        <v>1136</v>
      </c>
      <c r="P11936" t="s">
        <v>863</v>
      </c>
    </row>
    <row r="11937" spans="1:16" x14ac:dyDescent="0.25">
      <c r="A11937" t="s">
        <v>1</v>
      </c>
      <c r="B11937" t="s">
        <v>1692</v>
      </c>
      <c r="C11937" t="s">
        <v>120</v>
      </c>
      <c r="D11937" t="s">
        <v>2208</v>
      </c>
      <c r="E11937" t="s">
        <v>20</v>
      </c>
      <c r="F11937" t="b">
        <v>0</v>
      </c>
      <c r="G11937" t="s">
        <v>35</v>
      </c>
      <c r="H11937" s="4">
        <v>45818.292210648149</v>
      </c>
      <c r="I11937" t="b">
        <v>0</v>
      </c>
      <c r="J11937" t="b">
        <v>0</v>
      </c>
      <c r="K11937" t="s">
        <v>24</v>
      </c>
      <c r="L11937" t="s">
        <v>22</v>
      </c>
      <c r="M11937">
        <v>158829.90625</v>
      </c>
      <c r="O11937" t="s">
        <v>14294</v>
      </c>
      <c r="P11937" t="s">
        <v>2747</v>
      </c>
    </row>
    <row r="11938" spans="1:16" x14ac:dyDescent="0.25">
      <c r="A11938" t="s">
        <v>2</v>
      </c>
      <c r="B11938" t="s">
        <v>392</v>
      </c>
      <c r="C11938" t="s">
        <v>49</v>
      </c>
      <c r="D11938" t="s">
        <v>3970</v>
      </c>
      <c r="E11938" t="s">
        <v>20</v>
      </c>
      <c r="F11938" t="b">
        <v>0</v>
      </c>
      <c r="G11938" t="s">
        <v>27</v>
      </c>
      <c r="H11938" s="4">
        <v>45818.293564814812</v>
      </c>
      <c r="I11938" t="b">
        <v>0</v>
      </c>
      <c r="J11938" t="b">
        <v>1</v>
      </c>
      <c r="K11938" t="s">
        <v>24</v>
      </c>
      <c r="L11938" t="s">
        <v>22</v>
      </c>
      <c r="M11938">
        <v>170000</v>
      </c>
      <c r="O11938" t="s">
        <v>987</v>
      </c>
      <c r="P11938" t="s">
        <v>15568</v>
      </c>
    </row>
    <row r="11939" spans="1:16" x14ac:dyDescent="0.25">
      <c r="A11939" t="s">
        <v>0</v>
      </c>
      <c r="B11939" t="s">
        <v>103</v>
      </c>
      <c r="C11939" t="s">
        <v>203</v>
      </c>
      <c r="D11939" t="s">
        <v>2208</v>
      </c>
      <c r="E11939" t="s">
        <v>20</v>
      </c>
      <c r="F11939" t="b">
        <v>0</v>
      </c>
      <c r="G11939" t="s">
        <v>23</v>
      </c>
      <c r="H11939" s="4">
        <v>45818.312141203707</v>
      </c>
      <c r="I11939" t="b">
        <v>0</v>
      </c>
      <c r="J11939" t="b">
        <v>0</v>
      </c>
      <c r="K11939" t="s">
        <v>24</v>
      </c>
      <c r="L11939" t="s">
        <v>22</v>
      </c>
      <c r="M11939">
        <v>70000</v>
      </c>
      <c r="O11939" t="s">
        <v>803</v>
      </c>
      <c r="P11939" t="s">
        <v>9361</v>
      </c>
    </row>
    <row r="11940" spans="1:16" x14ac:dyDescent="0.25">
      <c r="A11940" t="s">
        <v>139</v>
      </c>
      <c r="B11940" t="s">
        <v>15569</v>
      </c>
      <c r="C11940" t="s">
        <v>192</v>
      </c>
      <c r="D11940" t="s">
        <v>3970</v>
      </c>
      <c r="E11940" t="s">
        <v>20</v>
      </c>
      <c r="F11940" t="b">
        <v>0</v>
      </c>
      <c r="G11940" t="s">
        <v>23</v>
      </c>
      <c r="H11940" s="4">
        <v>45818.312337962961</v>
      </c>
      <c r="I11940" t="b">
        <v>0</v>
      </c>
      <c r="J11940" t="b">
        <v>1</v>
      </c>
      <c r="K11940" t="s">
        <v>24</v>
      </c>
      <c r="L11940" t="s">
        <v>22</v>
      </c>
      <c r="M11940">
        <v>85000</v>
      </c>
      <c r="O11940" t="s">
        <v>15570</v>
      </c>
    </row>
    <row r="11941" spans="1:16" x14ac:dyDescent="0.25">
      <c r="A11941" t="s">
        <v>25</v>
      </c>
      <c r="B11941" t="s">
        <v>25</v>
      </c>
      <c r="C11941" t="s">
        <v>15571</v>
      </c>
      <c r="D11941" t="s">
        <v>4090</v>
      </c>
      <c r="E11941" t="s">
        <v>20</v>
      </c>
      <c r="F11941" t="b">
        <v>0</v>
      </c>
      <c r="G11941" t="s">
        <v>27</v>
      </c>
      <c r="H11941" s="4">
        <v>45818.333460648151</v>
      </c>
      <c r="I11941" t="b">
        <v>0</v>
      </c>
      <c r="J11941" t="b">
        <v>0</v>
      </c>
      <c r="K11941" t="s">
        <v>24</v>
      </c>
      <c r="L11941" t="s">
        <v>36</v>
      </c>
      <c r="N11941">
        <v>72</v>
      </c>
      <c r="O11941" t="s">
        <v>13866</v>
      </c>
      <c r="P11941" t="s">
        <v>9974</v>
      </c>
    </row>
    <row r="11942" spans="1:16" x14ac:dyDescent="0.25">
      <c r="A11942" t="s">
        <v>0</v>
      </c>
      <c r="B11942" t="s">
        <v>15572</v>
      </c>
      <c r="C11942" t="s">
        <v>3004</v>
      </c>
      <c r="D11942" t="s">
        <v>4090</v>
      </c>
      <c r="E11942" t="s">
        <v>20</v>
      </c>
      <c r="F11942" t="b">
        <v>0</v>
      </c>
      <c r="G11942" t="s">
        <v>35</v>
      </c>
      <c r="H11942" s="4">
        <v>45818.333854166667</v>
      </c>
      <c r="I11942" t="b">
        <v>1</v>
      </c>
      <c r="J11942" t="b">
        <v>0</v>
      </c>
      <c r="K11942" t="s">
        <v>24</v>
      </c>
      <c r="L11942" t="s">
        <v>36</v>
      </c>
      <c r="N11942">
        <v>56</v>
      </c>
      <c r="O11942" t="s">
        <v>12033</v>
      </c>
      <c r="P11942" t="s">
        <v>424</v>
      </c>
    </row>
    <row r="11943" spans="1:16" x14ac:dyDescent="0.25">
      <c r="A11943" t="s">
        <v>25</v>
      </c>
      <c r="B11943" t="s">
        <v>15573</v>
      </c>
      <c r="C11943" t="s">
        <v>484</v>
      </c>
      <c r="D11943" t="s">
        <v>3970</v>
      </c>
      <c r="E11943" t="s">
        <v>20</v>
      </c>
      <c r="F11943" t="b">
        <v>0</v>
      </c>
      <c r="G11943" t="s">
        <v>27</v>
      </c>
      <c r="H11943" s="4">
        <v>45818.334479166668</v>
      </c>
      <c r="I11943" t="b">
        <v>0</v>
      </c>
      <c r="J11943" t="b">
        <v>1</v>
      </c>
      <c r="K11943" t="s">
        <v>24</v>
      </c>
      <c r="L11943" t="s">
        <v>22</v>
      </c>
      <c r="M11943">
        <v>143000</v>
      </c>
      <c r="O11943" t="s">
        <v>10641</v>
      </c>
    </row>
    <row r="11944" spans="1:16" x14ac:dyDescent="0.25">
      <c r="A11944" t="s">
        <v>89</v>
      </c>
      <c r="B11944" t="s">
        <v>15574</v>
      </c>
      <c r="C11944" t="s">
        <v>2182</v>
      </c>
      <c r="D11944" t="s">
        <v>3970</v>
      </c>
      <c r="E11944" t="s">
        <v>20</v>
      </c>
      <c r="F11944" t="b">
        <v>0</v>
      </c>
      <c r="G11944" t="s">
        <v>27</v>
      </c>
      <c r="H11944" s="4">
        <v>45818.334479166668</v>
      </c>
      <c r="I11944" t="b">
        <v>1</v>
      </c>
      <c r="J11944" t="b">
        <v>0</v>
      </c>
      <c r="K11944" t="s">
        <v>24</v>
      </c>
      <c r="L11944" t="s">
        <v>22</v>
      </c>
      <c r="M11944">
        <v>120000</v>
      </c>
      <c r="O11944" t="s">
        <v>8728</v>
      </c>
    </row>
    <row r="11945" spans="1:16" x14ac:dyDescent="0.25">
      <c r="A11945" t="s">
        <v>2</v>
      </c>
      <c r="B11945" t="s">
        <v>15575</v>
      </c>
      <c r="C11945" t="s">
        <v>44</v>
      </c>
      <c r="D11945" t="s">
        <v>3973</v>
      </c>
      <c r="E11945" t="s">
        <v>20</v>
      </c>
      <c r="F11945" t="b">
        <v>0</v>
      </c>
      <c r="G11945" t="s">
        <v>27</v>
      </c>
      <c r="H11945" s="4">
        <v>45818.335497685177</v>
      </c>
      <c r="I11945" t="b">
        <v>0</v>
      </c>
      <c r="J11945" t="b">
        <v>1</v>
      </c>
      <c r="K11945" t="s">
        <v>24</v>
      </c>
      <c r="L11945" t="s">
        <v>22</v>
      </c>
      <c r="M11945">
        <v>190000</v>
      </c>
      <c r="O11945" t="s">
        <v>15576</v>
      </c>
      <c r="P11945" t="s">
        <v>15577</v>
      </c>
    </row>
    <row r="11946" spans="1:16" x14ac:dyDescent="0.25">
      <c r="A11946" t="s">
        <v>2</v>
      </c>
      <c r="B11946" t="s">
        <v>15578</v>
      </c>
      <c r="C11946" t="s">
        <v>39</v>
      </c>
      <c r="D11946" t="s">
        <v>112</v>
      </c>
      <c r="E11946" t="s">
        <v>51</v>
      </c>
      <c r="F11946" t="b">
        <v>1</v>
      </c>
      <c r="G11946" t="s">
        <v>27</v>
      </c>
      <c r="H11946" s="4">
        <v>45818.376886574071</v>
      </c>
      <c r="I11946" t="b">
        <v>1</v>
      </c>
      <c r="J11946" t="b">
        <v>0</v>
      </c>
      <c r="K11946" t="s">
        <v>24</v>
      </c>
      <c r="L11946" t="s">
        <v>36</v>
      </c>
      <c r="N11946">
        <v>35</v>
      </c>
      <c r="O11946" t="s">
        <v>112</v>
      </c>
      <c r="P11946" t="s">
        <v>15579</v>
      </c>
    </row>
    <row r="11947" spans="1:16" x14ac:dyDescent="0.25">
      <c r="A11947" t="s">
        <v>1</v>
      </c>
      <c r="B11947" t="s">
        <v>135</v>
      </c>
      <c r="C11947" t="s">
        <v>15580</v>
      </c>
      <c r="D11947" t="s">
        <v>3973</v>
      </c>
      <c r="E11947" t="s">
        <v>20</v>
      </c>
      <c r="F11947" t="b">
        <v>0</v>
      </c>
      <c r="G11947" t="s">
        <v>314</v>
      </c>
      <c r="H11947" s="4">
        <v>45818.382951388892</v>
      </c>
      <c r="I11947" t="b">
        <v>0</v>
      </c>
      <c r="J11947" t="b">
        <v>0</v>
      </c>
      <c r="K11947" t="s">
        <v>314</v>
      </c>
      <c r="L11947" t="s">
        <v>22</v>
      </c>
      <c r="M11947">
        <v>85000</v>
      </c>
      <c r="O11947" t="s">
        <v>15581</v>
      </c>
      <c r="P11947" t="s">
        <v>15582</v>
      </c>
    </row>
    <row r="11948" spans="1:16" x14ac:dyDescent="0.25">
      <c r="A11948" t="s">
        <v>2</v>
      </c>
      <c r="B11948" t="s">
        <v>15583</v>
      </c>
      <c r="C11948" t="s">
        <v>3577</v>
      </c>
      <c r="D11948" t="s">
        <v>3957</v>
      </c>
      <c r="E11948" t="s">
        <v>34</v>
      </c>
      <c r="F11948" t="b">
        <v>0</v>
      </c>
      <c r="G11948" t="s">
        <v>35</v>
      </c>
      <c r="H11948" s="4">
        <v>45818.419583333343</v>
      </c>
      <c r="I11948" t="b">
        <v>0</v>
      </c>
      <c r="J11948" t="b">
        <v>1</v>
      </c>
      <c r="K11948" t="s">
        <v>24</v>
      </c>
      <c r="L11948" t="s">
        <v>36</v>
      </c>
      <c r="N11948">
        <v>54.420001983642578</v>
      </c>
      <c r="O11948" t="s">
        <v>9715</v>
      </c>
      <c r="P11948" t="s">
        <v>15584</v>
      </c>
    </row>
    <row r="11949" spans="1:16" x14ac:dyDescent="0.25">
      <c r="A11949" t="s">
        <v>2</v>
      </c>
      <c r="B11949" t="s">
        <v>10930</v>
      </c>
      <c r="C11949" t="s">
        <v>372</v>
      </c>
      <c r="D11949" t="s">
        <v>3973</v>
      </c>
      <c r="E11949" t="s">
        <v>631</v>
      </c>
      <c r="F11949" t="b">
        <v>0</v>
      </c>
      <c r="G11949" t="s">
        <v>27</v>
      </c>
      <c r="H11949" s="4">
        <v>45818.458356481482</v>
      </c>
      <c r="I11949" t="b">
        <v>0</v>
      </c>
      <c r="J11949" t="b">
        <v>1</v>
      </c>
      <c r="K11949" t="s">
        <v>24</v>
      </c>
      <c r="L11949" t="s">
        <v>36</v>
      </c>
      <c r="N11949">
        <v>18</v>
      </c>
      <c r="O11949" t="s">
        <v>15585</v>
      </c>
      <c r="P11949" t="s">
        <v>596</v>
      </c>
    </row>
    <row r="11950" spans="1:16" x14ac:dyDescent="0.25">
      <c r="A11950" t="s">
        <v>0</v>
      </c>
      <c r="B11950" t="s">
        <v>15586</v>
      </c>
      <c r="C11950" t="s">
        <v>197</v>
      </c>
      <c r="D11950" t="s">
        <v>5133</v>
      </c>
      <c r="E11950" t="s">
        <v>20</v>
      </c>
      <c r="F11950" t="b">
        <v>0</v>
      </c>
      <c r="G11950" t="s">
        <v>35</v>
      </c>
      <c r="H11950" s="4">
        <v>45818.461030092592</v>
      </c>
      <c r="I11950" t="b">
        <v>0</v>
      </c>
      <c r="J11950" t="b">
        <v>0</v>
      </c>
      <c r="K11950" t="s">
        <v>24</v>
      </c>
      <c r="L11950" t="s">
        <v>22</v>
      </c>
      <c r="M11950">
        <v>62500</v>
      </c>
      <c r="O11950" t="s">
        <v>15587</v>
      </c>
      <c r="P11950" t="s">
        <v>3856</v>
      </c>
    </row>
    <row r="11951" spans="1:16" x14ac:dyDescent="0.25">
      <c r="A11951" t="s">
        <v>0</v>
      </c>
      <c r="B11951" t="s">
        <v>14800</v>
      </c>
      <c r="C11951" t="s">
        <v>203</v>
      </c>
      <c r="D11951" t="s">
        <v>3957</v>
      </c>
      <c r="E11951" t="s">
        <v>34</v>
      </c>
      <c r="F11951" t="b">
        <v>0</v>
      </c>
      <c r="G11951" t="s">
        <v>23</v>
      </c>
      <c r="H11951" s="4">
        <v>45818.478807870371</v>
      </c>
      <c r="I11951" t="b">
        <v>0</v>
      </c>
      <c r="J11951" t="b">
        <v>1</v>
      </c>
      <c r="K11951" t="s">
        <v>24</v>
      </c>
      <c r="L11951" t="s">
        <v>22</v>
      </c>
      <c r="M11951">
        <v>61500</v>
      </c>
      <c r="O11951" t="s">
        <v>14801</v>
      </c>
      <c r="P11951" t="s">
        <v>1297</v>
      </c>
    </row>
    <row r="11952" spans="1:16" x14ac:dyDescent="0.25">
      <c r="A11952" t="s">
        <v>1</v>
      </c>
      <c r="B11952" t="s">
        <v>15588</v>
      </c>
      <c r="C11952" t="s">
        <v>2789</v>
      </c>
      <c r="D11952" t="s">
        <v>4084</v>
      </c>
      <c r="E11952" t="s">
        <v>20</v>
      </c>
      <c r="F11952" t="b">
        <v>0</v>
      </c>
      <c r="G11952" t="s">
        <v>30</v>
      </c>
      <c r="H11952" s="4">
        <v>45818.501527777778</v>
      </c>
      <c r="I11952" t="b">
        <v>0</v>
      </c>
      <c r="J11952" t="b">
        <v>0</v>
      </c>
      <c r="K11952" t="s">
        <v>24</v>
      </c>
      <c r="L11952" t="s">
        <v>22</v>
      </c>
      <c r="M11952">
        <v>115000</v>
      </c>
      <c r="O11952" t="s">
        <v>2347</v>
      </c>
      <c r="P11952" t="s">
        <v>2028</v>
      </c>
    </row>
    <row r="11953" spans="1:16" x14ac:dyDescent="0.25">
      <c r="A11953" t="s">
        <v>0</v>
      </c>
      <c r="B11953" t="s">
        <v>15589</v>
      </c>
      <c r="C11953" t="s">
        <v>158</v>
      </c>
      <c r="D11953" t="s">
        <v>4035</v>
      </c>
      <c r="E11953" t="s">
        <v>20</v>
      </c>
      <c r="F11953" t="b">
        <v>0</v>
      </c>
      <c r="G11953" t="s">
        <v>158</v>
      </c>
      <c r="H11953" s="4">
        <v>45818.504386574074</v>
      </c>
      <c r="I11953" t="b">
        <v>0</v>
      </c>
      <c r="J11953" t="b">
        <v>0</v>
      </c>
      <c r="K11953" t="s">
        <v>158</v>
      </c>
      <c r="L11953" t="s">
        <v>22</v>
      </c>
      <c r="M11953">
        <v>62624.5</v>
      </c>
      <c r="O11953" t="s">
        <v>2768</v>
      </c>
      <c r="P11953" t="s">
        <v>466</v>
      </c>
    </row>
    <row r="11954" spans="1:16" x14ac:dyDescent="0.25">
      <c r="A11954" t="s">
        <v>28</v>
      </c>
      <c r="B11954" t="s">
        <v>15590</v>
      </c>
      <c r="C11954" t="s">
        <v>158</v>
      </c>
      <c r="D11954" t="s">
        <v>4035</v>
      </c>
      <c r="E11954" t="s">
        <v>20</v>
      </c>
      <c r="F11954" t="b">
        <v>0</v>
      </c>
      <c r="G11954" t="s">
        <v>158</v>
      </c>
      <c r="H11954" s="4">
        <v>45818.504386574074</v>
      </c>
      <c r="I11954" t="b">
        <v>0</v>
      </c>
      <c r="J11954" t="b">
        <v>0</v>
      </c>
      <c r="K11954" t="s">
        <v>158</v>
      </c>
      <c r="L11954" t="s">
        <v>22</v>
      </c>
      <c r="M11954">
        <v>48000</v>
      </c>
      <c r="O11954" t="s">
        <v>1906</v>
      </c>
    </row>
    <row r="11955" spans="1:16" x14ac:dyDescent="0.25">
      <c r="A11955" t="s">
        <v>2</v>
      </c>
      <c r="B11955" t="s">
        <v>15591</v>
      </c>
      <c r="C11955" t="s">
        <v>939</v>
      </c>
      <c r="D11955" t="s">
        <v>4035</v>
      </c>
      <c r="E11955" t="s">
        <v>20</v>
      </c>
      <c r="F11955" t="b">
        <v>0</v>
      </c>
      <c r="G11955" t="s">
        <v>158</v>
      </c>
      <c r="H11955" s="4">
        <v>45818.504745370366</v>
      </c>
      <c r="I11955" t="b">
        <v>0</v>
      </c>
      <c r="J11955" t="b">
        <v>0</v>
      </c>
      <c r="K11955" t="s">
        <v>158</v>
      </c>
      <c r="L11955" t="s">
        <v>22</v>
      </c>
      <c r="M11955">
        <v>40000</v>
      </c>
      <c r="O11955" t="s">
        <v>2768</v>
      </c>
      <c r="P11955" t="s">
        <v>15592</v>
      </c>
    </row>
    <row r="11956" spans="1:16" x14ac:dyDescent="0.25">
      <c r="A11956" t="s">
        <v>1</v>
      </c>
      <c r="B11956" t="s">
        <v>15593</v>
      </c>
      <c r="C11956" t="s">
        <v>1268</v>
      </c>
      <c r="D11956" t="s">
        <v>4084</v>
      </c>
      <c r="E11956" t="s">
        <v>20</v>
      </c>
      <c r="F11956" t="b">
        <v>0</v>
      </c>
      <c r="G11956" t="s">
        <v>1268</v>
      </c>
      <c r="H11956" s="4">
        <v>45818.510787037027</v>
      </c>
      <c r="I11956" t="b">
        <v>0</v>
      </c>
      <c r="J11956" t="b">
        <v>0</v>
      </c>
      <c r="K11956" t="s">
        <v>1268</v>
      </c>
      <c r="L11956" t="s">
        <v>22</v>
      </c>
      <c r="M11956">
        <v>16800</v>
      </c>
      <c r="O11956" t="s">
        <v>15594</v>
      </c>
      <c r="P11956" t="s">
        <v>1303</v>
      </c>
    </row>
    <row r="11957" spans="1:16" x14ac:dyDescent="0.25">
      <c r="A11957" t="s">
        <v>191</v>
      </c>
      <c r="B11957" t="s">
        <v>15595</v>
      </c>
      <c r="C11957" t="s">
        <v>15596</v>
      </c>
      <c r="D11957" t="s">
        <v>15597</v>
      </c>
      <c r="E11957" t="s">
        <v>20</v>
      </c>
      <c r="F11957" t="b">
        <v>0</v>
      </c>
      <c r="G11957" t="s">
        <v>15598</v>
      </c>
      <c r="H11957" s="4">
        <v>45818.513182870367</v>
      </c>
      <c r="I11957" t="b">
        <v>0</v>
      </c>
      <c r="J11957" t="b">
        <v>0</v>
      </c>
      <c r="K11957" t="s">
        <v>15598</v>
      </c>
      <c r="L11957" t="s">
        <v>22</v>
      </c>
      <c r="M11957">
        <v>106000</v>
      </c>
      <c r="O11957" t="s">
        <v>1172</v>
      </c>
      <c r="P11957" t="s">
        <v>1498</v>
      </c>
    </row>
    <row r="11958" spans="1:16" x14ac:dyDescent="0.25">
      <c r="A11958" t="s">
        <v>28</v>
      </c>
      <c r="B11958" t="s">
        <v>15599</v>
      </c>
      <c r="C11958" t="s">
        <v>15600</v>
      </c>
      <c r="D11958" t="s">
        <v>15597</v>
      </c>
      <c r="E11958" t="s">
        <v>20</v>
      </c>
      <c r="F11958" t="b">
        <v>0</v>
      </c>
      <c r="G11958" t="s">
        <v>15598</v>
      </c>
      <c r="H11958" s="4">
        <v>45818.513182870367</v>
      </c>
      <c r="I11958" t="b">
        <v>0</v>
      </c>
      <c r="J11958" t="b">
        <v>0</v>
      </c>
      <c r="K11958" t="s">
        <v>15598</v>
      </c>
      <c r="L11958" t="s">
        <v>22</v>
      </c>
      <c r="M11958">
        <v>225000</v>
      </c>
      <c r="O11958" t="s">
        <v>1172</v>
      </c>
      <c r="P11958" t="s">
        <v>201</v>
      </c>
    </row>
    <row r="11959" spans="1:16" x14ac:dyDescent="0.25">
      <c r="A11959" t="s">
        <v>0</v>
      </c>
      <c r="B11959" t="s">
        <v>15601</v>
      </c>
      <c r="C11959" t="s">
        <v>82</v>
      </c>
      <c r="D11959" t="s">
        <v>3973</v>
      </c>
      <c r="E11959" t="s">
        <v>20</v>
      </c>
      <c r="F11959" t="b">
        <v>0</v>
      </c>
      <c r="G11959" t="s">
        <v>27</v>
      </c>
      <c r="H11959" s="4">
        <v>45818.542812500003</v>
      </c>
      <c r="I11959" t="b">
        <v>0</v>
      </c>
      <c r="J11959" t="b">
        <v>1</v>
      </c>
      <c r="K11959" t="s">
        <v>24</v>
      </c>
      <c r="L11959" t="s">
        <v>36</v>
      </c>
      <c r="N11959">
        <v>25.309999465942379</v>
      </c>
      <c r="O11959" t="s">
        <v>3758</v>
      </c>
      <c r="P11959" t="s">
        <v>3721</v>
      </c>
    </row>
    <row r="11960" spans="1:16" x14ac:dyDescent="0.25">
      <c r="A11960" t="s">
        <v>1</v>
      </c>
      <c r="B11960" t="s">
        <v>15602</v>
      </c>
      <c r="C11960" t="s">
        <v>670</v>
      </c>
      <c r="D11960" t="s">
        <v>3973</v>
      </c>
      <c r="E11960" t="s">
        <v>51</v>
      </c>
      <c r="F11960" t="b">
        <v>0</v>
      </c>
      <c r="G11960" t="s">
        <v>35</v>
      </c>
      <c r="H11960" s="4">
        <v>45818.544606481482</v>
      </c>
      <c r="I11960" t="b">
        <v>1</v>
      </c>
      <c r="J11960" t="b">
        <v>1</v>
      </c>
      <c r="K11960" t="s">
        <v>24</v>
      </c>
      <c r="L11960" t="s">
        <v>36</v>
      </c>
      <c r="N11960">
        <v>50.380001068115227</v>
      </c>
      <c r="O11960" t="s">
        <v>518</v>
      </c>
      <c r="P11960" t="s">
        <v>15603</v>
      </c>
    </row>
    <row r="11961" spans="1:16" x14ac:dyDescent="0.25">
      <c r="A11961" t="s">
        <v>25</v>
      </c>
      <c r="B11961" t="s">
        <v>25</v>
      </c>
      <c r="C11961" t="s">
        <v>3744</v>
      </c>
      <c r="D11961" t="s">
        <v>3828</v>
      </c>
      <c r="E11961" t="s">
        <v>219</v>
      </c>
      <c r="F11961" t="b">
        <v>0</v>
      </c>
      <c r="G11961" t="s">
        <v>27</v>
      </c>
      <c r="H11961" s="4">
        <v>45818.583379629628</v>
      </c>
      <c r="I11961" t="b">
        <v>1</v>
      </c>
      <c r="J11961" t="b">
        <v>0</v>
      </c>
      <c r="K11961" t="s">
        <v>24</v>
      </c>
      <c r="L11961" t="s">
        <v>22</v>
      </c>
      <c r="M11961">
        <v>110851</v>
      </c>
      <c r="O11961" t="s">
        <v>15604</v>
      </c>
      <c r="P11961" t="s">
        <v>883</v>
      </c>
    </row>
    <row r="11962" spans="1:16" x14ac:dyDescent="0.25">
      <c r="A11962" t="s">
        <v>0</v>
      </c>
      <c r="B11962" t="s">
        <v>15605</v>
      </c>
      <c r="C11962" t="s">
        <v>608</v>
      </c>
      <c r="D11962" t="s">
        <v>3973</v>
      </c>
      <c r="E11962" t="s">
        <v>20</v>
      </c>
      <c r="F11962" t="b">
        <v>0</v>
      </c>
      <c r="G11962" t="s">
        <v>27</v>
      </c>
      <c r="H11962" s="4">
        <v>45818.583506944437</v>
      </c>
      <c r="I11962" t="b">
        <v>0</v>
      </c>
      <c r="J11962" t="b">
        <v>1</v>
      </c>
      <c r="K11962" t="s">
        <v>24</v>
      </c>
      <c r="L11962" t="s">
        <v>22</v>
      </c>
      <c r="M11962">
        <v>105000</v>
      </c>
      <c r="O11962" t="s">
        <v>15606</v>
      </c>
      <c r="P11962" t="s">
        <v>15607</v>
      </c>
    </row>
    <row r="11963" spans="1:16" x14ac:dyDescent="0.25">
      <c r="A11963" t="s">
        <v>0</v>
      </c>
      <c r="B11963" t="s">
        <v>0</v>
      </c>
      <c r="C11963" t="s">
        <v>4132</v>
      </c>
      <c r="D11963" t="s">
        <v>3973</v>
      </c>
      <c r="E11963" t="s">
        <v>20</v>
      </c>
      <c r="F11963" t="b">
        <v>0</v>
      </c>
      <c r="G11963" t="s">
        <v>30</v>
      </c>
      <c r="H11963" s="4">
        <v>45818.583981481483</v>
      </c>
      <c r="I11963" t="b">
        <v>0</v>
      </c>
      <c r="J11963" t="b">
        <v>1</v>
      </c>
      <c r="K11963" t="s">
        <v>24</v>
      </c>
      <c r="L11963" t="s">
        <v>22</v>
      </c>
      <c r="M11963">
        <v>85000</v>
      </c>
      <c r="O11963" t="s">
        <v>15608</v>
      </c>
      <c r="P11963" t="s">
        <v>12984</v>
      </c>
    </row>
    <row r="11964" spans="1:16" x14ac:dyDescent="0.25">
      <c r="A11964" t="s">
        <v>2</v>
      </c>
      <c r="B11964" t="s">
        <v>15609</v>
      </c>
      <c r="C11964" t="s">
        <v>39</v>
      </c>
      <c r="D11964" t="s">
        <v>3828</v>
      </c>
      <c r="E11964" t="s">
        <v>20</v>
      </c>
      <c r="F11964" t="b">
        <v>1</v>
      </c>
      <c r="G11964" t="s">
        <v>27</v>
      </c>
      <c r="H11964" s="4">
        <v>45818.585300925923</v>
      </c>
      <c r="I11964" t="b">
        <v>0</v>
      </c>
      <c r="J11964" t="b">
        <v>1</v>
      </c>
      <c r="K11964" t="s">
        <v>24</v>
      </c>
      <c r="L11964" t="s">
        <v>22</v>
      </c>
      <c r="M11964">
        <v>127500</v>
      </c>
      <c r="O11964" t="s">
        <v>15610</v>
      </c>
      <c r="P11964" t="s">
        <v>15611</v>
      </c>
    </row>
    <row r="11965" spans="1:16" x14ac:dyDescent="0.25">
      <c r="A11965" t="s">
        <v>2</v>
      </c>
      <c r="B11965" t="s">
        <v>2</v>
      </c>
      <c r="C11965" t="s">
        <v>6195</v>
      </c>
      <c r="D11965" t="s">
        <v>3828</v>
      </c>
      <c r="E11965" t="s">
        <v>20</v>
      </c>
      <c r="F11965" t="b">
        <v>0</v>
      </c>
      <c r="G11965" t="s">
        <v>41</v>
      </c>
      <c r="H11965" s="4">
        <v>45818.585787037038</v>
      </c>
      <c r="I11965" t="b">
        <v>0</v>
      </c>
      <c r="J11965" t="b">
        <v>0</v>
      </c>
      <c r="K11965" t="s">
        <v>24</v>
      </c>
      <c r="L11965" t="s">
        <v>22</v>
      </c>
      <c r="M11965">
        <v>124000</v>
      </c>
      <c r="O11965" t="s">
        <v>3144</v>
      </c>
      <c r="P11965" t="s">
        <v>15612</v>
      </c>
    </row>
    <row r="11966" spans="1:16" x14ac:dyDescent="0.25">
      <c r="A11966" t="s">
        <v>2</v>
      </c>
      <c r="B11966" t="s">
        <v>15613</v>
      </c>
      <c r="C11966" t="s">
        <v>13476</v>
      </c>
      <c r="D11966" t="s">
        <v>3973</v>
      </c>
      <c r="E11966" t="s">
        <v>20</v>
      </c>
      <c r="F11966" t="b">
        <v>0</v>
      </c>
      <c r="G11966" t="s">
        <v>41</v>
      </c>
      <c r="H11966" s="4">
        <v>45818.585972222223</v>
      </c>
      <c r="I11966" t="b">
        <v>0</v>
      </c>
      <c r="J11966" t="b">
        <v>1</v>
      </c>
      <c r="K11966" t="s">
        <v>24</v>
      </c>
      <c r="L11966" t="s">
        <v>22</v>
      </c>
      <c r="M11966">
        <v>90000</v>
      </c>
      <c r="O11966" t="s">
        <v>202</v>
      </c>
      <c r="P11966" t="s">
        <v>15614</v>
      </c>
    </row>
    <row r="11967" spans="1:16" x14ac:dyDescent="0.25">
      <c r="A11967" t="s">
        <v>2</v>
      </c>
      <c r="B11967" t="s">
        <v>15615</v>
      </c>
      <c r="C11967" t="s">
        <v>44</v>
      </c>
      <c r="D11967" t="s">
        <v>3828</v>
      </c>
      <c r="E11967" t="s">
        <v>20</v>
      </c>
      <c r="F11967" t="b">
        <v>0</v>
      </c>
      <c r="G11967" t="s">
        <v>30</v>
      </c>
      <c r="H11967" s="4">
        <v>45818.586458333331</v>
      </c>
      <c r="I11967" t="b">
        <v>0</v>
      </c>
      <c r="J11967" t="b">
        <v>1</v>
      </c>
      <c r="K11967" t="s">
        <v>24</v>
      </c>
      <c r="L11967" t="s">
        <v>22</v>
      </c>
      <c r="M11967">
        <v>124000</v>
      </c>
      <c r="O11967" t="s">
        <v>1883</v>
      </c>
      <c r="P11967" t="s">
        <v>1229</v>
      </c>
    </row>
    <row r="11968" spans="1:16" x14ac:dyDescent="0.25">
      <c r="A11968" t="s">
        <v>0</v>
      </c>
      <c r="B11968" t="s">
        <v>250</v>
      </c>
      <c r="C11968" t="s">
        <v>395</v>
      </c>
      <c r="D11968" t="s">
        <v>3973</v>
      </c>
      <c r="E11968" t="s">
        <v>51</v>
      </c>
      <c r="F11968" t="b">
        <v>0</v>
      </c>
      <c r="G11968" t="s">
        <v>35</v>
      </c>
      <c r="H11968" s="4">
        <v>45818.625462962962</v>
      </c>
      <c r="I11968" t="b">
        <v>0</v>
      </c>
      <c r="J11968" t="b">
        <v>0</v>
      </c>
      <c r="K11968" t="s">
        <v>24</v>
      </c>
      <c r="L11968" t="s">
        <v>36</v>
      </c>
      <c r="N11968">
        <v>24.5</v>
      </c>
      <c r="O11968" t="s">
        <v>1301</v>
      </c>
      <c r="P11968" t="s">
        <v>883</v>
      </c>
    </row>
    <row r="11969" spans="1:16" x14ac:dyDescent="0.25">
      <c r="A11969" t="s">
        <v>139</v>
      </c>
      <c r="B11969" t="s">
        <v>1634</v>
      </c>
      <c r="C11969" t="s">
        <v>825</v>
      </c>
      <c r="D11969" t="s">
        <v>2208</v>
      </c>
      <c r="F11969" t="b">
        <v>0</v>
      </c>
      <c r="G11969" t="s">
        <v>30</v>
      </c>
      <c r="H11969" s="4">
        <v>45818.62568287037</v>
      </c>
      <c r="I11969" t="b">
        <v>0</v>
      </c>
      <c r="J11969" t="b">
        <v>0</v>
      </c>
      <c r="K11969" t="s">
        <v>24</v>
      </c>
      <c r="L11969" t="s">
        <v>36</v>
      </c>
      <c r="N11969">
        <v>52.5</v>
      </c>
      <c r="O11969" t="s">
        <v>131</v>
      </c>
      <c r="P11969" t="s">
        <v>1109</v>
      </c>
    </row>
    <row r="11970" spans="1:16" x14ac:dyDescent="0.25">
      <c r="A11970" t="s">
        <v>1</v>
      </c>
      <c r="B11970" t="s">
        <v>15616</v>
      </c>
      <c r="C11970" t="s">
        <v>376</v>
      </c>
      <c r="D11970" t="s">
        <v>3973</v>
      </c>
      <c r="E11970" t="s">
        <v>20</v>
      </c>
      <c r="F11970" t="b">
        <v>0</v>
      </c>
      <c r="G11970" t="s">
        <v>52</v>
      </c>
      <c r="H11970" s="4">
        <v>45818.625937500001</v>
      </c>
      <c r="I11970" t="b">
        <v>0</v>
      </c>
      <c r="J11970" t="b">
        <v>1</v>
      </c>
      <c r="K11970" t="s">
        <v>24</v>
      </c>
      <c r="L11970" t="s">
        <v>36</v>
      </c>
      <c r="N11970">
        <v>66.5</v>
      </c>
      <c r="O11970" t="s">
        <v>5482</v>
      </c>
      <c r="P11970" t="s">
        <v>715</v>
      </c>
    </row>
    <row r="11971" spans="1:16" x14ac:dyDescent="0.25">
      <c r="A11971" t="s">
        <v>2</v>
      </c>
      <c r="B11971" t="s">
        <v>5442</v>
      </c>
      <c r="C11971" t="s">
        <v>213</v>
      </c>
      <c r="D11971" t="s">
        <v>3973</v>
      </c>
      <c r="E11971" t="s">
        <v>20</v>
      </c>
      <c r="F11971" t="b">
        <v>0</v>
      </c>
      <c r="G11971" t="s">
        <v>27</v>
      </c>
      <c r="H11971" s="4">
        <v>45818.62699074074</v>
      </c>
      <c r="I11971" t="b">
        <v>0</v>
      </c>
      <c r="J11971" t="b">
        <v>1</v>
      </c>
      <c r="K11971" t="s">
        <v>24</v>
      </c>
      <c r="L11971" t="s">
        <v>22</v>
      </c>
      <c r="M11971">
        <v>193000</v>
      </c>
      <c r="O11971" t="s">
        <v>5482</v>
      </c>
      <c r="P11971" t="s">
        <v>15617</v>
      </c>
    </row>
    <row r="11972" spans="1:16" x14ac:dyDescent="0.25">
      <c r="A11972" t="s">
        <v>40</v>
      </c>
      <c r="B11972" t="s">
        <v>15618</v>
      </c>
      <c r="C11972" t="s">
        <v>615</v>
      </c>
      <c r="D11972" t="s">
        <v>3973</v>
      </c>
      <c r="E11972" t="s">
        <v>51</v>
      </c>
      <c r="F11972" t="b">
        <v>0</v>
      </c>
      <c r="G11972" t="s">
        <v>52</v>
      </c>
      <c r="H11972" s="4">
        <v>45818.62877314815</v>
      </c>
      <c r="I11972" t="b">
        <v>1</v>
      </c>
      <c r="J11972" t="b">
        <v>0</v>
      </c>
      <c r="K11972" t="s">
        <v>24</v>
      </c>
      <c r="L11972" t="s">
        <v>22</v>
      </c>
      <c r="M11972">
        <v>156000</v>
      </c>
      <c r="O11972" t="s">
        <v>102</v>
      </c>
      <c r="P11972" t="s">
        <v>15619</v>
      </c>
    </row>
    <row r="11973" spans="1:16" x14ac:dyDescent="0.25">
      <c r="A11973" t="s">
        <v>2</v>
      </c>
      <c r="B11973" t="s">
        <v>15620</v>
      </c>
      <c r="C11973" t="s">
        <v>1403</v>
      </c>
      <c r="D11973" t="s">
        <v>4035</v>
      </c>
      <c r="E11973" t="s">
        <v>20</v>
      </c>
      <c r="F11973" t="b">
        <v>0</v>
      </c>
      <c r="G11973" t="s">
        <v>158</v>
      </c>
      <c r="H11973" s="4">
        <v>45818.629745370366</v>
      </c>
      <c r="I11973" t="b">
        <v>0</v>
      </c>
      <c r="J11973" t="b">
        <v>0</v>
      </c>
      <c r="K11973" t="s">
        <v>158</v>
      </c>
      <c r="L11973" t="s">
        <v>22</v>
      </c>
      <c r="M11973">
        <v>69000</v>
      </c>
      <c r="O11973" t="s">
        <v>1584</v>
      </c>
      <c r="P11973" t="s">
        <v>15621</v>
      </c>
    </row>
    <row r="11974" spans="1:16" x14ac:dyDescent="0.25">
      <c r="A11974" t="s">
        <v>0</v>
      </c>
      <c r="B11974" t="s">
        <v>0</v>
      </c>
      <c r="C11974" t="s">
        <v>13868</v>
      </c>
      <c r="D11974" t="s">
        <v>4084</v>
      </c>
      <c r="E11974" t="s">
        <v>20</v>
      </c>
      <c r="F11974" t="b">
        <v>0</v>
      </c>
      <c r="G11974" t="s">
        <v>30</v>
      </c>
      <c r="H11974" s="4">
        <v>45818.667395833327</v>
      </c>
      <c r="I11974" t="b">
        <v>0</v>
      </c>
      <c r="J11974" t="b">
        <v>1</v>
      </c>
      <c r="K11974" t="s">
        <v>24</v>
      </c>
      <c r="L11974" t="s">
        <v>22</v>
      </c>
      <c r="M11974">
        <v>82500</v>
      </c>
      <c r="O11974" t="s">
        <v>4359</v>
      </c>
      <c r="P11974" t="s">
        <v>4360</v>
      </c>
    </row>
    <row r="11975" spans="1:16" x14ac:dyDescent="0.25">
      <c r="A11975" t="s">
        <v>0</v>
      </c>
      <c r="B11975" t="s">
        <v>15622</v>
      </c>
      <c r="C11975" t="s">
        <v>39</v>
      </c>
      <c r="D11975" t="s">
        <v>3828</v>
      </c>
      <c r="E11975" t="s">
        <v>20</v>
      </c>
      <c r="F11975" t="b">
        <v>1</v>
      </c>
      <c r="G11975" t="s">
        <v>27</v>
      </c>
      <c r="H11975" s="4">
        <v>45818.668553240743</v>
      </c>
      <c r="I11975" t="b">
        <v>0</v>
      </c>
      <c r="J11975" t="b">
        <v>1</v>
      </c>
      <c r="K11975" t="s">
        <v>24</v>
      </c>
      <c r="L11975" t="s">
        <v>22</v>
      </c>
      <c r="M11975">
        <v>445000</v>
      </c>
      <c r="O11975" t="s">
        <v>822</v>
      </c>
      <c r="P11975" t="s">
        <v>15623</v>
      </c>
    </row>
    <row r="11976" spans="1:16" x14ac:dyDescent="0.25">
      <c r="A11976" t="s">
        <v>2</v>
      </c>
      <c r="B11976" t="s">
        <v>15624</v>
      </c>
      <c r="C11976" t="s">
        <v>92</v>
      </c>
      <c r="D11976" t="s">
        <v>3973</v>
      </c>
      <c r="E11976" t="s">
        <v>51</v>
      </c>
      <c r="F11976" t="b">
        <v>0</v>
      </c>
      <c r="G11976" t="s">
        <v>27</v>
      </c>
      <c r="H11976" s="4">
        <v>45818.668680555558</v>
      </c>
      <c r="I11976" t="b">
        <v>0</v>
      </c>
      <c r="J11976" t="b">
        <v>1</v>
      </c>
      <c r="K11976" t="s">
        <v>24</v>
      </c>
      <c r="L11976" t="s">
        <v>36</v>
      </c>
      <c r="N11976">
        <v>65</v>
      </c>
      <c r="O11976" t="s">
        <v>350</v>
      </c>
      <c r="P11976" t="s">
        <v>2766</v>
      </c>
    </row>
    <row r="11977" spans="1:16" x14ac:dyDescent="0.25">
      <c r="A11977" t="s">
        <v>2</v>
      </c>
      <c r="B11977" t="s">
        <v>15625</v>
      </c>
      <c r="C11977" t="s">
        <v>39</v>
      </c>
      <c r="D11977" t="s">
        <v>112</v>
      </c>
      <c r="E11977" t="s">
        <v>51</v>
      </c>
      <c r="F11977" t="b">
        <v>1</v>
      </c>
      <c r="G11977" t="s">
        <v>30</v>
      </c>
      <c r="H11977" s="4">
        <v>45818.669733796298</v>
      </c>
      <c r="I11977" t="b">
        <v>0</v>
      </c>
      <c r="J11977" t="b">
        <v>0</v>
      </c>
      <c r="K11977" t="s">
        <v>24</v>
      </c>
      <c r="L11977" t="s">
        <v>36</v>
      </c>
      <c r="N11977">
        <v>25</v>
      </c>
      <c r="O11977" t="s">
        <v>112</v>
      </c>
      <c r="P11977" t="s">
        <v>15626</v>
      </c>
    </row>
    <row r="11978" spans="1:16" x14ac:dyDescent="0.25">
      <c r="A11978" t="s">
        <v>28</v>
      </c>
      <c r="B11978" t="s">
        <v>15627</v>
      </c>
      <c r="C11978" t="s">
        <v>1268</v>
      </c>
      <c r="D11978" t="s">
        <v>4084</v>
      </c>
      <c r="E11978" t="s">
        <v>20</v>
      </c>
      <c r="F11978" t="b">
        <v>0</v>
      </c>
      <c r="G11978" t="s">
        <v>1268</v>
      </c>
      <c r="H11978" s="4">
        <v>45818.677499999998</v>
      </c>
      <c r="I11978" t="b">
        <v>0</v>
      </c>
      <c r="J11978" t="b">
        <v>0</v>
      </c>
      <c r="K11978" t="s">
        <v>1268</v>
      </c>
      <c r="L11978" t="s">
        <v>22</v>
      </c>
      <c r="M11978">
        <v>62500</v>
      </c>
      <c r="O11978" t="s">
        <v>15628</v>
      </c>
      <c r="P11978" t="s">
        <v>15629</v>
      </c>
    </row>
    <row r="11979" spans="1:16" x14ac:dyDescent="0.25">
      <c r="A11979" t="s">
        <v>19</v>
      </c>
      <c r="B11979" t="s">
        <v>15630</v>
      </c>
      <c r="C11979" t="s">
        <v>49</v>
      </c>
      <c r="D11979" t="s">
        <v>3973</v>
      </c>
      <c r="E11979" t="s">
        <v>20</v>
      </c>
      <c r="F11979" t="b">
        <v>0</v>
      </c>
      <c r="G11979" t="s">
        <v>41</v>
      </c>
      <c r="H11979" s="4">
        <v>45818.709606481483</v>
      </c>
      <c r="I11979" t="b">
        <v>0</v>
      </c>
      <c r="J11979" t="b">
        <v>1</v>
      </c>
      <c r="K11979" t="s">
        <v>24</v>
      </c>
      <c r="L11979" t="s">
        <v>22</v>
      </c>
      <c r="M11979">
        <v>200000</v>
      </c>
      <c r="O11979" t="s">
        <v>5473</v>
      </c>
      <c r="P11979" t="s">
        <v>149</v>
      </c>
    </row>
    <row r="11980" spans="1:16" x14ac:dyDescent="0.25">
      <c r="A11980" t="s">
        <v>2</v>
      </c>
      <c r="B11980" t="s">
        <v>9399</v>
      </c>
      <c r="C11980" t="s">
        <v>172</v>
      </c>
      <c r="D11980" t="s">
        <v>3973</v>
      </c>
      <c r="E11980" t="s">
        <v>20</v>
      </c>
      <c r="F11980" t="b">
        <v>0</v>
      </c>
      <c r="G11980" t="s">
        <v>27</v>
      </c>
      <c r="H11980" s="4">
        <v>45818.710231481477</v>
      </c>
      <c r="I11980" t="b">
        <v>0</v>
      </c>
      <c r="J11980" t="b">
        <v>1</v>
      </c>
      <c r="K11980" t="s">
        <v>24</v>
      </c>
      <c r="L11980" t="s">
        <v>22</v>
      </c>
      <c r="M11980">
        <v>162500</v>
      </c>
      <c r="O11980" t="s">
        <v>1172</v>
      </c>
      <c r="P11980" t="s">
        <v>9400</v>
      </c>
    </row>
    <row r="11981" spans="1:16" x14ac:dyDescent="0.25">
      <c r="A11981" t="s">
        <v>1</v>
      </c>
      <c r="B11981" t="s">
        <v>15631</v>
      </c>
      <c r="C11981" t="s">
        <v>39</v>
      </c>
      <c r="D11981" t="s">
        <v>3973</v>
      </c>
      <c r="E11981" t="s">
        <v>20</v>
      </c>
      <c r="F11981" t="b">
        <v>1</v>
      </c>
      <c r="G11981" t="s">
        <v>35</v>
      </c>
      <c r="H11981" s="4">
        <v>45818.711296296293</v>
      </c>
      <c r="I11981" t="b">
        <v>0</v>
      </c>
      <c r="J11981" t="b">
        <v>1</v>
      </c>
      <c r="K11981" t="s">
        <v>24</v>
      </c>
      <c r="L11981" t="s">
        <v>36</v>
      </c>
      <c r="N11981">
        <v>37.430000305175781</v>
      </c>
      <c r="O11981" t="s">
        <v>15632</v>
      </c>
    </row>
    <row r="11982" spans="1:16" x14ac:dyDescent="0.25">
      <c r="A11982" t="s">
        <v>2</v>
      </c>
      <c r="B11982" t="s">
        <v>129</v>
      </c>
      <c r="C11982" t="s">
        <v>1573</v>
      </c>
      <c r="D11982" t="s">
        <v>3973</v>
      </c>
      <c r="E11982" t="s">
        <v>20</v>
      </c>
      <c r="F11982" t="b">
        <v>0</v>
      </c>
      <c r="G11982" t="s">
        <v>35</v>
      </c>
      <c r="H11982" s="4">
        <v>45818.711296296293</v>
      </c>
      <c r="I11982" t="b">
        <v>0</v>
      </c>
      <c r="J11982" t="b">
        <v>0</v>
      </c>
      <c r="K11982" t="s">
        <v>24</v>
      </c>
      <c r="L11982" t="s">
        <v>22</v>
      </c>
      <c r="M11982">
        <v>112500</v>
      </c>
      <c r="O11982" t="s">
        <v>1422</v>
      </c>
      <c r="P11982" t="s">
        <v>2103</v>
      </c>
    </row>
    <row r="11983" spans="1:16" x14ac:dyDescent="0.25">
      <c r="A11983" t="s">
        <v>1</v>
      </c>
      <c r="B11983" t="s">
        <v>15633</v>
      </c>
      <c r="C11983" t="s">
        <v>167</v>
      </c>
      <c r="D11983" t="s">
        <v>3973</v>
      </c>
      <c r="E11983" t="s">
        <v>20</v>
      </c>
      <c r="F11983" t="b">
        <v>0</v>
      </c>
      <c r="G11983" t="s">
        <v>35</v>
      </c>
      <c r="H11983" s="4">
        <v>45818.750567129631</v>
      </c>
      <c r="I11983" t="b">
        <v>1</v>
      </c>
      <c r="J11983" t="b">
        <v>1</v>
      </c>
      <c r="K11983" t="s">
        <v>24</v>
      </c>
      <c r="L11983" t="s">
        <v>22</v>
      </c>
      <c r="M11983">
        <v>127500</v>
      </c>
      <c r="O11983" t="s">
        <v>4344</v>
      </c>
      <c r="P11983" t="s">
        <v>1707</v>
      </c>
    </row>
    <row r="11984" spans="1:16" x14ac:dyDescent="0.25">
      <c r="A11984" t="s">
        <v>89</v>
      </c>
      <c r="B11984" t="s">
        <v>15634</v>
      </c>
      <c r="C11984" t="s">
        <v>143</v>
      </c>
      <c r="D11984" t="s">
        <v>3973</v>
      </c>
      <c r="E11984" t="s">
        <v>20</v>
      </c>
      <c r="F11984" t="b">
        <v>0</v>
      </c>
      <c r="G11984" t="s">
        <v>35</v>
      </c>
      <c r="H11984" s="4">
        <v>45818.750590277778</v>
      </c>
      <c r="I11984" t="b">
        <v>0</v>
      </c>
      <c r="J11984" t="b">
        <v>1</v>
      </c>
      <c r="K11984" t="s">
        <v>24</v>
      </c>
      <c r="L11984" t="s">
        <v>36</v>
      </c>
      <c r="N11984">
        <v>13.5</v>
      </c>
      <c r="O11984" t="s">
        <v>4344</v>
      </c>
    </row>
    <row r="11985" spans="1:16" x14ac:dyDescent="0.25">
      <c r="A11985" t="s">
        <v>0</v>
      </c>
      <c r="B11985" t="s">
        <v>1507</v>
      </c>
      <c r="C11985" t="s">
        <v>1803</v>
      </c>
      <c r="D11985" t="s">
        <v>4035</v>
      </c>
      <c r="E11985" t="s">
        <v>20</v>
      </c>
      <c r="F11985" t="b">
        <v>0</v>
      </c>
      <c r="G11985" t="s">
        <v>52</v>
      </c>
      <c r="H11985" s="4">
        <v>45818.750821759262</v>
      </c>
      <c r="I11985" t="b">
        <v>0</v>
      </c>
      <c r="J11985" t="b">
        <v>0</v>
      </c>
      <c r="K11985" t="s">
        <v>24</v>
      </c>
      <c r="L11985" t="s">
        <v>22</v>
      </c>
      <c r="M11985">
        <v>92091.5</v>
      </c>
      <c r="O11985" t="s">
        <v>13180</v>
      </c>
      <c r="P11985" t="s">
        <v>15635</v>
      </c>
    </row>
    <row r="11986" spans="1:16" x14ac:dyDescent="0.25">
      <c r="A11986" t="s">
        <v>40</v>
      </c>
      <c r="B11986" t="s">
        <v>15636</v>
      </c>
      <c r="C11986" t="s">
        <v>245</v>
      </c>
      <c r="D11986" t="s">
        <v>4178</v>
      </c>
      <c r="E11986" t="s">
        <v>20</v>
      </c>
      <c r="F11986" t="b">
        <v>0</v>
      </c>
      <c r="G11986" t="s">
        <v>27</v>
      </c>
      <c r="H11986" s="4">
        <v>45818.751898148148</v>
      </c>
      <c r="I11986" t="b">
        <v>0</v>
      </c>
      <c r="J11986" t="b">
        <v>1</v>
      </c>
      <c r="K11986" t="s">
        <v>24</v>
      </c>
      <c r="L11986" t="s">
        <v>22</v>
      </c>
      <c r="M11986">
        <v>170000</v>
      </c>
      <c r="O11986" t="s">
        <v>59</v>
      </c>
      <c r="P11986" t="s">
        <v>137</v>
      </c>
    </row>
    <row r="11987" spans="1:16" x14ac:dyDescent="0.25">
      <c r="A11987" t="s">
        <v>2</v>
      </c>
      <c r="B11987" t="s">
        <v>241</v>
      </c>
      <c r="C11987" t="s">
        <v>278</v>
      </c>
      <c r="D11987" t="s">
        <v>2208</v>
      </c>
      <c r="E11987" t="s">
        <v>51</v>
      </c>
      <c r="F11987" t="b">
        <v>0</v>
      </c>
      <c r="G11987" t="s">
        <v>27</v>
      </c>
      <c r="H11987" s="4">
        <v>45818.752013888887</v>
      </c>
      <c r="I11987" t="b">
        <v>0</v>
      </c>
      <c r="J11987" t="b">
        <v>1</v>
      </c>
      <c r="K11987" t="s">
        <v>24</v>
      </c>
      <c r="L11987" t="s">
        <v>36</v>
      </c>
      <c r="N11987">
        <v>30</v>
      </c>
      <c r="O11987" t="s">
        <v>1599</v>
      </c>
      <c r="P11987" t="s">
        <v>1671</v>
      </c>
    </row>
    <row r="11988" spans="1:16" x14ac:dyDescent="0.25">
      <c r="A11988" t="s">
        <v>2</v>
      </c>
      <c r="B11988" t="s">
        <v>15609</v>
      </c>
      <c r="C11988" t="s">
        <v>167</v>
      </c>
      <c r="D11988" t="s">
        <v>3973</v>
      </c>
      <c r="E11988" t="s">
        <v>20</v>
      </c>
      <c r="F11988" t="b">
        <v>0</v>
      </c>
      <c r="G11988" t="s">
        <v>27</v>
      </c>
      <c r="H11988" s="4">
        <v>45818.752083333333</v>
      </c>
      <c r="I11988" t="b">
        <v>0</v>
      </c>
      <c r="J11988" t="b">
        <v>1</v>
      </c>
      <c r="K11988" t="s">
        <v>24</v>
      </c>
      <c r="L11988" t="s">
        <v>22</v>
      </c>
      <c r="M11988">
        <v>127500</v>
      </c>
      <c r="O11988" t="s">
        <v>15610</v>
      </c>
      <c r="P11988" t="s">
        <v>15611</v>
      </c>
    </row>
    <row r="11989" spans="1:16" x14ac:dyDescent="0.25">
      <c r="A11989" t="s">
        <v>1</v>
      </c>
      <c r="B11989" t="s">
        <v>15633</v>
      </c>
      <c r="C11989" t="s">
        <v>151</v>
      </c>
      <c r="D11989" t="s">
        <v>3973</v>
      </c>
      <c r="E11989" t="s">
        <v>20</v>
      </c>
      <c r="F11989" t="b">
        <v>0</v>
      </c>
      <c r="G11989" t="s">
        <v>27</v>
      </c>
      <c r="H11989" s="4">
        <v>45818.752106481479</v>
      </c>
      <c r="I11989" t="b">
        <v>1</v>
      </c>
      <c r="J11989" t="b">
        <v>1</v>
      </c>
      <c r="K11989" t="s">
        <v>24</v>
      </c>
      <c r="L11989" t="s">
        <v>22</v>
      </c>
      <c r="M11989">
        <v>127500</v>
      </c>
      <c r="O11989" t="s">
        <v>4344</v>
      </c>
      <c r="P11989" t="s">
        <v>1707</v>
      </c>
    </row>
    <row r="11990" spans="1:16" x14ac:dyDescent="0.25">
      <c r="A11990" t="s">
        <v>2</v>
      </c>
      <c r="B11990" t="s">
        <v>15637</v>
      </c>
      <c r="C11990" t="s">
        <v>180</v>
      </c>
      <c r="D11990" t="s">
        <v>3828</v>
      </c>
      <c r="E11990" t="s">
        <v>20</v>
      </c>
      <c r="F11990" t="b">
        <v>0</v>
      </c>
      <c r="G11990" t="s">
        <v>35</v>
      </c>
      <c r="H11990" s="4">
        <v>45818.752696759257</v>
      </c>
      <c r="I11990" t="b">
        <v>0</v>
      </c>
      <c r="J11990" t="b">
        <v>0</v>
      </c>
      <c r="K11990" t="s">
        <v>24</v>
      </c>
      <c r="L11990" t="s">
        <v>22</v>
      </c>
      <c r="M11990">
        <v>145000</v>
      </c>
      <c r="O11990" t="s">
        <v>15638</v>
      </c>
      <c r="P11990" t="s">
        <v>15639</v>
      </c>
    </row>
    <row r="11991" spans="1:16" x14ac:dyDescent="0.25">
      <c r="A11991" t="s">
        <v>28</v>
      </c>
      <c r="B11991" t="s">
        <v>15640</v>
      </c>
      <c r="C11991" t="s">
        <v>39</v>
      </c>
      <c r="D11991" t="s">
        <v>7166</v>
      </c>
      <c r="F11991" t="b">
        <v>1</v>
      </c>
      <c r="G11991" t="s">
        <v>414</v>
      </c>
      <c r="H11991" s="4">
        <v>45818.758611111109</v>
      </c>
      <c r="I11991" t="b">
        <v>0</v>
      </c>
      <c r="J11991" t="b">
        <v>0</v>
      </c>
      <c r="K11991" t="s">
        <v>414</v>
      </c>
      <c r="L11991" t="s">
        <v>36</v>
      </c>
      <c r="N11991">
        <v>75</v>
      </c>
      <c r="O11991" t="s">
        <v>7413</v>
      </c>
      <c r="P11991" t="s">
        <v>15641</v>
      </c>
    </row>
    <row r="11992" spans="1:16" x14ac:dyDescent="0.25">
      <c r="A11992" t="s">
        <v>139</v>
      </c>
      <c r="B11992" t="s">
        <v>2126</v>
      </c>
      <c r="C11992" t="s">
        <v>1325</v>
      </c>
      <c r="D11992" t="s">
        <v>3973</v>
      </c>
      <c r="E11992" t="s">
        <v>20</v>
      </c>
      <c r="F11992" t="b">
        <v>0</v>
      </c>
      <c r="G11992" t="s">
        <v>41</v>
      </c>
      <c r="H11992" s="4">
        <v>45818.792071759257</v>
      </c>
      <c r="I11992" t="b">
        <v>0</v>
      </c>
      <c r="J11992" t="b">
        <v>1</v>
      </c>
      <c r="K11992" t="s">
        <v>24</v>
      </c>
      <c r="L11992" t="s">
        <v>22</v>
      </c>
      <c r="M11992">
        <v>92500</v>
      </c>
      <c r="O11992" t="s">
        <v>15642</v>
      </c>
      <c r="P11992" t="s">
        <v>1224</v>
      </c>
    </row>
    <row r="11993" spans="1:16" x14ac:dyDescent="0.25">
      <c r="A11993" t="s">
        <v>25</v>
      </c>
      <c r="B11993" t="s">
        <v>6611</v>
      </c>
      <c r="C11993" t="s">
        <v>33</v>
      </c>
      <c r="D11993" t="s">
        <v>3973</v>
      </c>
      <c r="E11993" t="s">
        <v>20</v>
      </c>
      <c r="F11993" t="b">
        <v>0</v>
      </c>
      <c r="G11993" t="s">
        <v>35</v>
      </c>
      <c r="H11993" s="4">
        <v>45818.792129629634</v>
      </c>
      <c r="I11993" t="b">
        <v>0</v>
      </c>
      <c r="J11993" t="b">
        <v>1</v>
      </c>
      <c r="K11993" t="s">
        <v>24</v>
      </c>
      <c r="L11993" t="s">
        <v>22</v>
      </c>
      <c r="M11993">
        <v>133900</v>
      </c>
      <c r="O11993" t="s">
        <v>402</v>
      </c>
      <c r="P11993" t="s">
        <v>3089</v>
      </c>
    </row>
    <row r="11994" spans="1:16" x14ac:dyDescent="0.25">
      <c r="A11994" t="s">
        <v>19</v>
      </c>
      <c r="B11994" t="s">
        <v>15643</v>
      </c>
      <c r="C11994" t="s">
        <v>82</v>
      </c>
      <c r="D11994" t="s">
        <v>4084</v>
      </c>
      <c r="E11994" t="s">
        <v>20</v>
      </c>
      <c r="F11994" t="b">
        <v>0</v>
      </c>
      <c r="G11994" t="s">
        <v>27</v>
      </c>
      <c r="H11994" s="4">
        <v>45818.792754629627</v>
      </c>
      <c r="I11994" t="b">
        <v>0</v>
      </c>
      <c r="J11994" t="b">
        <v>0</v>
      </c>
      <c r="K11994" t="s">
        <v>24</v>
      </c>
      <c r="L11994" t="s">
        <v>22</v>
      </c>
      <c r="M11994">
        <v>152524.5</v>
      </c>
      <c r="O11994" t="s">
        <v>1172</v>
      </c>
      <c r="P11994" t="s">
        <v>10227</v>
      </c>
    </row>
    <row r="11995" spans="1:16" x14ac:dyDescent="0.25">
      <c r="A11995" t="s">
        <v>19</v>
      </c>
      <c r="B11995" t="s">
        <v>15644</v>
      </c>
      <c r="C11995" t="s">
        <v>39</v>
      </c>
      <c r="D11995" t="s">
        <v>2208</v>
      </c>
      <c r="E11995" t="s">
        <v>20</v>
      </c>
      <c r="F11995" t="b">
        <v>1</v>
      </c>
      <c r="G11995" t="s">
        <v>27</v>
      </c>
      <c r="H11995" s="4">
        <v>45818.79283564815</v>
      </c>
      <c r="I11995" t="b">
        <v>0</v>
      </c>
      <c r="J11995" t="b">
        <v>1</v>
      </c>
      <c r="K11995" t="s">
        <v>24</v>
      </c>
      <c r="L11995" t="s">
        <v>22</v>
      </c>
      <c r="M11995">
        <v>114000</v>
      </c>
      <c r="O11995" t="s">
        <v>15645</v>
      </c>
    </row>
    <row r="11996" spans="1:16" x14ac:dyDescent="0.25">
      <c r="A11996" t="s">
        <v>19</v>
      </c>
      <c r="B11996" t="s">
        <v>9493</v>
      </c>
      <c r="C11996" t="s">
        <v>120</v>
      </c>
      <c r="D11996" t="s">
        <v>3828</v>
      </c>
      <c r="E11996" t="s">
        <v>20</v>
      </c>
      <c r="F11996" t="b">
        <v>0</v>
      </c>
      <c r="G11996" t="s">
        <v>35</v>
      </c>
      <c r="H11996" s="4">
        <v>45818.793090277781</v>
      </c>
      <c r="I11996" t="b">
        <v>0</v>
      </c>
      <c r="J11996" t="b">
        <v>0</v>
      </c>
      <c r="K11996" t="s">
        <v>24</v>
      </c>
      <c r="L11996" t="s">
        <v>22</v>
      </c>
      <c r="M11996">
        <v>135000</v>
      </c>
      <c r="O11996" t="s">
        <v>2021</v>
      </c>
      <c r="P11996" t="s">
        <v>9494</v>
      </c>
    </row>
    <row r="11997" spans="1:16" x14ac:dyDescent="0.25">
      <c r="A11997" t="s">
        <v>0</v>
      </c>
      <c r="B11997" t="s">
        <v>3606</v>
      </c>
      <c r="C11997" t="s">
        <v>160</v>
      </c>
      <c r="D11997" t="s">
        <v>2208</v>
      </c>
      <c r="E11997" t="s">
        <v>20</v>
      </c>
      <c r="F11997" t="b">
        <v>0</v>
      </c>
      <c r="G11997" t="s">
        <v>52</v>
      </c>
      <c r="H11997" s="4">
        <v>45818.834155092591</v>
      </c>
      <c r="I11997" t="b">
        <v>1</v>
      </c>
      <c r="J11997" t="b">
        <v>0</v>
      </c>
      <c r="K11997" t="s">
        <v>24</v>
      </c>
      <c r="L11997" t="s">
        <v>36</v>
      </c>
      <c r="N11997">
        <v>30</v>
      </c>
      <c r="O11997" t="s">
        <v>15646</v>
      </c>
      <c r="P11997" t="s">
        <v>1671</v>
      </c>
    </row>
    <row r="11998" spans="1:16" x14ac:dyDescent="0.25">
      <c r="A11998" t="s">
        <v>1</v>
      </c>
      <c r="B11998" t="s">
        <v>15647</v>
      </c>
      <c r="C11998" t="s">
        <v>9801</v>
      </c>
      <c r="D11998" t="s">
        <v>3957</v>
      </c>
      <c r="E11998" t="s">
        <v>20</v>
      </c>
      <c r="F11998" t="b">
        <v>0</v>
      </c>
      <c r="G11998" t="s">
        <v>27</v>
      </c>
      <c r="H11998" s="4">
        <v>45818.834467592591</v>
      </c>
      <c r="I11998" t="b">
        <v>0</v>
      </c>
      <c r="J11998" t="b">
        <v>1</v>
      </c>
      <c r="K11998" t="s">
        <v>24</v>
      </c>
      <c r="L11998" t="s">
        <v>36</v>
      </c>
      <c r="N11998">
        <v>49.895000457763672</v>
      </c>
      <c r="O11998" t="s">
        <v>1642</v>
      </c>
      <c r="P11998" t="s">
        <v>13571</v>
      </c>
    </row>
    <row r="11999" spans="1:16" x14ac:dyDescent="0.25">
      <c r="A11999" t="s">
        <v>40</v>
      </c>
      <c r="B11999" t="s">
        <v>40</v>
      </c>
      <c r="C11999" t="s">
        <v>3004</v>
      </c>
      <c r="D11999" t="s">
        <v>3973</v>
      </c>
      <c r="E11999" t="s">
        <v>20</v>
      </c>
      <c r="F11999" t="b">
        <v>0</v>
      </c>
      <c r="G11999" t="s">
        <v>27</v>
      </c>
      <c r="H11999" s="4">
        <v>45818.835324074083</v>
      </c>
      <c r="I11999" t="b">
        <v>0</v>
      </c>
      <c r="J11999" t="b">
        <v>0</v>
      </c>
      <c r="K11999" t="s">
        <v>24</v>
      </c>
      <c r="L11999" t="s">
        <v>22</v>
      </c>
      <c r="M11999">
        <v>130000</v>
      </c>
      <c r="O11999" t="s">
        <v>131</v>
      </c>
      <c r="P11999" t="s">
        <v>15648</v>
      </c>
    </row>
    <row r="12000" spans="1:16" x14ac:dyDescent="0.25">
      <c r="A12000" t="s">
        <v>1</v>
      </c>
      <c r="B12000" t="s">
        <v>15649</v>
      </c>
      <c r="C12000" t="s">
        <v>143</v>
      </c>
      <c r="D12000" t="s">
        <v>3973</v>
      </c>
      <c r="E12000" t="s">
        <v>51</v>
      </c>
      <c r="F12000" t="b">
        <v>0</v>
      </c>
      <c r="G12000" t="s">
        <v>35</v>
      </c>
      <c r="H12000" s="4">
        <v>45818.875520833331</v>
      </c>
      <c r="I12000" t="b">
        <v>1</v>
      </c>
      <c r="J12000" t="b">
        <v>0</v>
      </c>
      <c r="K12000" t="s">
        <v>24</v>
      </c>
      <c r="L12000" t="s">
        <v>22</v>
      </c>
      <c r="M12000">
        <v>110000</v>
      </c>
      <c r="O12000" t="s">
        <v>74</v>
      </c>
      <c r="P12000" t="s">
        <v>48</v>
      </c>
    </row>
    <row r="12001" spans="1:16" x14ac:dyDescent="0.25">
      <c r="A12001" t="s">
        <v>0</v>
      </c>
      <c r="B12001" t="s">
        <v>3282</v>
      </c>
      <c r="C12001" t="s">
        <v>1318</v>
      </c>
      <c r="D12001" t="s">
        <v>3973</v>
      </c>
      <c r="E12001" t="s">
        <v>20</v>
      </c>
      <c r="F12001" t="b">
        <v>0</v>
      </c>
      <c r="G12001" t="s">
        <v>30</v>
      </c>
      <c r="H12001" s="4">
        <v>45818.87572916667</v>
      </c>
      <c r="I12001" t="b">
        <v>0</v>
      </c>
      <c r="J12001" t="b">
        <v>0</v>
      </c>
      <c r="K12001" t="s">
        <v>24</v>
      </c>
      <c r="L12001" t="s">
        <v>36</v>
      </c>
      <c r="N12001">
        <v>25</v>
      </c>
      <c r="O12001" t="s">
        <v>15650</v>
      </c>
      <c r="P12001" t="s">
        <v>204</v>
      </c>
    </row>
    <row r="12002" spans="1:16" x14ac:dyDescent="0.25">
      <c r="A12002" t="s">
        <v>0</v>
      </c>
      <c r="B12002" t="s">
        <v>0</v>
      </c>
      <c r="C12002" t="s">
        <v>1990</v>
      </c>
      <c r="D12002" t="s">
        <v>3828</v>
      </c>
      <c r="F12002" t="b">
        <v>0</v>
      </c>
      <c r="G12002" t="s">
        <v>30</v>
      </c>
      <c r="H12002" s="4">
        <v>45818.917314814818</v>
      </c>
      <c r="I12002" t="b">
        <v>0</v>
      </c>
      <c r="J12002" t="b">
        <v>1</v>
      </c>
      <c r="K12002" t="s">
        <v>24</v>
      </c>
      <c r="L12002" t="s">
        <v>36</v>
      </c>
      <c r="N12002">
        <v>25.239999771118161</v>
      </c>
      <c r="O12002" t="s">
        <v>14885</v>
      </c>
      <c r="P12002" t="s">
        <v>320</v>
      </c>
    </row>
    <row r="12003" spans="1:16" x14ac:dyDescent="0.25">
      <c r="A12003" t="s">
        <v>2</v>
      </c>
      <c r="B12003" t="s">
        <v>2</v>
      </c>
      <c r="C12003" t="s">
        <v>15651</v>
      </c>
      <c r="D12003" t="s">
        <v>3828</v>
      </c>
      <c r="E12003" t="s">
        <v>20</v>
      </c>
      <c r="F12003" t="b">
        <v>0</v>
      </c>
      <c r="G12003" t="s">
        <v>41</v>
      </c>
      <c r="H12003" s="4">
        <v>45818.919016203698</v>
      </c>
      <c r="I12003" t="b">
        <v>0</v>
      </c>
      <c r="J12003" t="b">
        <v>0</v>
      </c>
      <c r="K12003" t="s">
        <v>24</v>
      </c>
      <c r="L12003" t="s">
        <v>22</v>
      </c>
      <c r="M12003">
        <v>98617</v>
      </c>
      <c r="O12003" t="s">
        <v>7687</v>
      </c>
      <c r="P12003" t="s">
        <v>15652</v>
      </c>
    </row>
    <row r="12004" spans="1:16" x14ac:dyDescent="0.25">
      <c r="A12004" t="s">
        <v>19</v>
      </c>
      <c r="B12004" t="s">
        <v>12006</v>
      </c>
      <c r="C12004" t="s">
        <v>82</v>
      </c>
      <c r="D12004" t="s">
        <v>3973</v>
      </c>
      <c r="E12004" t="s">
        <v>20</v>
      </c>
      <c r="F12004" t="b">
        <v>0</v>
      </c>
      <c r="G12004" t="s">
        <v>27</v>
      </c>
      <c r="H12004" s="4">
        <v>45818.958379629628</v>
      </c>
      <c r="I12004" t="b">
        <v>1</v>
      </c>
      <c r="J12004" t="b">
        <v>1</v>
      </c>
      <c r="K12004" t="s">
        <v>24</v>
      </c>
      <c r="L12004" t="s">
        <v>22</v>
      </c>
      <c r="M12004">
        <v>211500</v>
      </c>
      <c r="O12004" t="s">
        <v>12007</v>
      </c>
    </row>
    <row r="12005" spans="1:16" x14ac:dyDescent="0.25">
      <c r="A12005" t="s">
        <v>1</v>
      </c>
      <c r="B12005" t="s">
        <v>15653</v>
      </c>
      <c r="C12005" t="s">
        <v>82</v>
      </c>
      <c r="D12005" t="s">
        <v>3973</v>
      </c>
      <c r="E12005" t="s">
        <v>20</v>
      </c>
      <c r="F12005" t="b">
        <v>0</v>
      </c>
      <c r="G12005" t="s">
        <v>27</v>
      </c>
      <c r="H12005" s="4">
        <v>45818.959386574083</v>
      </c>
      <c r="I12005" t="b">
        <v>0</v>
      </c>
      <c r="J12005" t="b">
        <v>1</v>
      </c>
      <c r="K12005" t="s">
        <v>24</v>
      </c>
      <c r="L12005" t="s">
        <v>22</v>
      </c>
      <c r="M12005">
        <v>169500</v>
      </c>
      <c r="O12005" t="s">
        <v>1172</v>
      </c>
      <c r="P12005" t="s">
        <v>2059</v>
      </c>
    </row>
    <row r="12006" spans="1:16" x14ac:dyDescent="0.25">
      <c r="A12006" t="s">
        <v>2</v>
      </c>
      <c r="B12006" t="s">
        <v>15654</v>
      </c>
      <c r="C12006" t="s">
        <v>7393</v>
      </c>
      <c r="D12006" t="s">
        <v>3973</v>
      </c>
      <c r="E12006" t="s">
        <v>20</v>
      </c>
      <c r="F12006" t="b">
        <v>0</v>
      </c>
      <c r="G12006" t="s">
        <v>35</v>
      </c>
      <c r="H12006" s="4">
        <v>45818.96125</v>
      </c>
      <c r="I12006" t="b">
        <v>0</v>
      </c>
      <c r="J12006" t="b">
        <v>0</v>
      </c>
      <c r="K12006" t="s">
        <v>24</v>
      </c>
      <c r="L12006" t="s">
        <v>22</v>
      </c>
      <c r="M12006">
        <v>139370.125</v>
      </c>
      <c r="O12006" t="s">
        <v>15655</v>
      </c>
      <c r="P12006" t="s">
        <v>15656</v>
      </c>
    </row>
    <row r="12007" spans="1:16" x14ac:dyDescent="0.25">
      <c r="A12007" t="s">
        <v>0</v>
      </c>
      <c r="B12007" t="s">
        <v>3083</v>
      </c>
      <c r="C12007" t="s">
        <v>172</v>
      </c>
      <c r="D12007" t="s">
        <v>3973</v>
      </c>
      <c r="E12007" t="s">
        <v>20</v>
      </c>
      <c r="F12007" t="b">
        <v>0</v>
      </c>
      <c r="G12007" t="s">
        <v>27</v>
      </c>
      <c r="H12007" s="4">
        <v>45819.000173611108</v>
      </c>
      <c r="I12007" t="b">
        <v>0</v>
      </c>
      <c r="J12007" t="b">
        <v>1</v>
      </c>
      <c r="K12007" t="s">
        <v>24</v>
      </c>
      <c r="L12007" t="s">
        <v>22</v>
      </c>
      <c r="M12007">
        <v>134300</v>
      </c>
      <c r="O12007" t="s">
        <v>5482</v>
      </c>
      <c r="P12007" t="s">
        <v>15657</v>
      </c>
    </row>
    <row r="12008" spans="1:16" x14ac:dyDescent="0.25">
      <c r="A12008" t="s">
        <v>0</v>
      </c>
      <c r="B12008" t="s">
        <v>15658</v>
      </c>
      <c r="C12008" t="s">
        <v>118</v>
      </c>
      <c r="D12008" t="s">
        <v>3973</v>
      </c>
      <c r="E12008" t="s">
        <v>20</v>
      </c>
      <c r="F12008" t="b">
        <v>0</v>
      </c>
      <c r="G12008" t="s">
        <v>27</v>
      </c>
      <c r="H12008" s="4">
        <v>45819.000196759262</v>
      </c>
      <c r="I12008" t="b">
        <v>0</v>
      </c>
      <c r="J12008" t="b">
        <v>1</v>
      </c>
      <c r="K12008" t="s">
        <v>24</v>
      </c>
      <c r="L12008" t="s">
        <v>22</v>
      </c>
      <c r="M12008">
        <v>127700</v>
      </c>
      <c r="O12008" t="s">
        <v>1656</v>
      </c>
      <c r="P12008" t="s">
        <v>11048</v>
      </c>
    </row>
    <row r="12009" spans="1:16" x14ac:dyDescent="0.25">
      <c r="A12009" t="s">
        <v>25</v>
      </c>
      <c r="B12009" t="s">
        <v>25</v>
      </c>
      <c r="C12009" t="s">
        <v>774</v>
      </c>
      <c r="D12009" t="s">
        <v>3973</v>
      </c>
      <c r="E12009" t="s">
        <v>20</v>
      </c>
      <c r="F12009" t="b">
        <v>0</v>
      </c>
      <c r="G12009" t="s">
        <v>41</v>
      </c>
      <c r="H12009" s="4">
        <v>45819.000243055547</v>
      </c>
      <c r="I12009" t="b">
        <v>0</v>
      </c>
      <c r="J12009" t="b">
        <v>1</v>
      </c>
      <c r="K12009" t="s">
        <v>24</v>
      </c>
      <c r="L12009" t="s">
        <v>22</v>
      </c>
      <c r="M12009">
        <v>107500</v>
      </c>
      <c r="O12009" t="s">
        <v>15659</v>
      </c>
      <c r="P12009" t="s">
        <v>15660</v>
      </c>
    </row>
    <row r="12010" spans="1:16" x14ac:dyDescent="0.25">
      <c r="A12010" t="s">
        <v>1</v>
      </c>
      <c r="B12010" t="s">
        <v>15616</v>
      </c>
      <c r="C12010" t="s">
        <v>612</v>
      </c>
      <c r="D12010" t="s">
        <v>3973</v>
      </c>
      <c r="E12010" t="s">
        <v>20</v>
      </c>
      <c r="F12010" t="b">
        <v>0</v>
      </c>
      <c r="G12010" t="s">
        <v>27</v>
      </c>
      <c r="H12010" s="4">
        <v>45819.001134259262</v>
      </c>
      <c r="I12010" t="b">
        <v>0</v>
      </c>
      <c r="J12010" t="b">
        <v>1</v>
      </c>
      <c r="K12010" t="s">
        <v>24</v>
      </c>
      <c r="L12010" t="s">
        <v>36</v>
      </c>
      <c r="N12010">
        <v>66.5</v>
      </c>
      <c r="O12010" t="s">
        <v>5482</v>
      </c>
      <c r="P12010" t="s">
        <v>715</v>
      </c>
    </row>
    <row r="12011" spans="1:16" x14ac:dyDescent="0.25">
      <c r="A12011" t="s">
        <v>0</v>
      </c>
      <c r="B12011" t="s">
        <v>1507</v>
      </c>
      <c r="C12011" t="s">
        <v>1096</v>
      </c>
      <c r="D12011" t="s">
        <v>3973</v>
      </c>
      <c r="E12011" t="s">
        <v>20</v>
      </c>
      <c r="F12011" t="b">
        <v>0</v>
      </c>
      <c r="G12011" t="s">
        <v>27</v>
      </c>
      <c r="H12011" s="4">
        <v>45819.001180555562</v>
      </c>
      <c r="I12011" t="b">
        <v>0</v>
      </c>
      <c r="J12011" t="b">
        <v>1</v>
      </c>
      <c r="K12011" t="s">
        <v>24</v>
      </c>
      <c r="L12011" t="s">
        <v>22</v>
      </c>
      <c r="M12011">
        <v>97500</v>
      </c>
      <c r="O12011" t="s">
        <v>10297</v>
      </c>
      <c r="P12011" t="s">
        <v>15661</v>
      </c>
    </row>
    <row r="12012" spans="1:16" x14ac:dyDescent="0.25">
      <c r="A12012" t="s">
        <v>2</v>
      </c>
      <c r="B12012" t="s">
        <v>15662</v>
      </c>
      <c r="C12012" t="s">
        <v>24</v>
      </c>
      <c r="D12012" t="s">
        <v>4035</v>
      </c>
      <c r="E12012" t="s">
        <v>20</v>
      </c>
      <c r="F12012" t="b">
        <v>0</v>
      </c>
      <c r="G12012" t="s">
        <v>27</v>
      </c>
      <c r="H12012" s="4">
        <v>45819.001886574071</v>
      </c>
      <c r="I12012" t="b">
        <v>0</v>
      </c>
      <c r="J12012" t="b">
        <v>1</v>
      </c>
      <c r="K12012" t="s">
        <v>24</v>
      </c>
      <c r="L12012" t="s">
        <v>22</v>
      </c>
      <c r="M12012">
        <v>129675</v>
      </c>
      <c r="O12012" t="s">
        <v>2546</v>
      </c>
      <c r="P12012" t="s">
        <v>15663</v>
      </c>
    </row>
    <row r="12013" spans="1:16" x14ac:dyDescent="0.25">
      <c r="A12013" t="s">
        <v>89</v>
      </c>
      <c r="B12013" t="s">
        <v>15664</v>
      </c>
      <c r="C12013" t="s">
        <v>13993</v>
      </c>
      <c r="D12013" t="s">
        <v>4014</v>
      </c>
      <c r="E12013" t="s">
        <v>20</v>
      </c>
      <c r="F12013" t="b">
        <v>0</v>
      </c>
      <c r="G12013" t="s">
        <v>27</v>
      </c>
      <c r="H12013" s="4">
        <v>45819.001956018517</v>
      </c>
      <c r="I12013" t="b">
        <v>1</v>
      </c>
      <c r="J12013" t="b">
        <v>1</v>
      </c>
      <c r="K12013" t="s">
        <v>24</v>
      </c>
      <c r="L12013" t="s">
        <v>22</v>
      </c>
      <c r="M12013">
        <v>221720</v>
      </c>
      <c r="O12013" t="s">
        <v>1933</v>
      </c>
      <c r="P12013" t="s">
        <v>15665</v>
      </c>
    </row>
    <row r="12014" spans="1:16" x14ac:dyDescent="0.25">
      <c r="A12014" t="s">
        <v>2</v>
      </c>
      <c r="B12014" t="s">
        <v>15524</v>
      </c>
      <c r="C12014" t="s">
        <v>1247</v>
      </c>
      <c r="D12014" t="s">
        <v>4205</v>
      </c>
      <c r="E12014" t="s">
        <v>20</v>
      </c>
      <c r="F12014" t="b">
        <v>0</v>
      </c>
      <c r="G12014" t="s">
        <v>1247</v>
      </c>
      <c r="H12014" s="4">
        <v>45819.013692129629</v>
      </c>
      <c r="I12014" t="b">
        <v>0</v>
      </c>
      <c r="J12014" t="b">
        <v>0</v>
      </c>
      <c r="K12014" t="s">
        <v>1247</v>
      </c>
      <c r="L12014" t="s">
        <v>22</v>
      </c>
      <c r="M12014">
        <v>88000</v>
      </c>
      <c r="O12014" t="s">
        <v>15525</v>
      </c>
      <c r="P12014" t="s">
        <v>3900</v>
      </c>
    </row>
    <row r="12015" spans="1:16" x14ac:dyDescent="0.25">
      <c r="A12015" t="s">
        <v>0</v>
      </c>
      <c r="B12015" t="s">
        <v>15666</v>
      </c>
      <c r="C12015" t="s">
        <v>2164</v>
      </c>
      <c r="D12015" t="s">
        <v>2208</v>
      </c>
      <c r="E12015" t="s">
        <v>20</v>
      </c>
      <c r="F12015" t="b">
        <v>0</v>
      </c>
      <c r="G12015" t="s">
        <v>30</v>
      </c>
      <c r="H12015" s="4">
        <v>45819.042314814818</v>
      </c>
      <c r="I12015" t="b">
        <v>0</v>
      </c>
      <c r="J12015" t="b">
        <v>1</v>
      </c>
      <c r="K12015" t="s">
        <v>24</v>
      </c>
      <c r="L12015" t="s">
        <v>22</v>
      </c>
      <c r="M12015">
        <v>157200</v>
      </c>
      <c r="O12015" t="s">
        <v>366</v>
      </c>
      <c r="P12015" t="s">
        <v>338</v>
      </c>
    </row>
    <row r="12016" spans="1:16" x14ac:dyDescent="0.25">
      <c r="A12016" t="s">
        <v>40</v>
      </c>
      <c r="B12016" t="s">
        <v>3275</v>
      </c>
      <c r="C12016" t="s">
        <v>601</v>
      </c>
      <c r="D12016" t="s">
        <v>3973</v>
      </c>
      <c r="E12016" t="s">
        <v>20</v>
      </c>
      <c r="F12016" t="b">
        <v>0</v>
      </c>
      <c r="G12016" t="s">
        <v>27</v>
      </c>
      <c r="H12016" s="4">
        <v>45819.043807870366</v>
      </c>
      <c r="I12016" t="b">
        <v>0</v>
      </c>
      <c r="J12016" t="b">
        <v>1</v>
      </c>
      <c r="K12016" t="s">
        <v>24</v>
      </c>
      <c r="L12016" t="s">
        <v>22</v>
      </c>
      <c r="M12016">
        <v>161000</v>
      </c>
      <c r="O12016" t="s">
        <v>1857</v>
      </c>
      <c r="P12016" t="s">
        <v>15667</v>
      </c>
    </row>
    <row r="12017" spans="1:16" x14ac:dyDescent="0.25">
      <c r="A12017" t="s">
        <v>25</v>
      </c>
      <c r="B12017" t="s">
        <v>15668</v>
      </c>
      <c r="C12017" t="s">
        <v>33</v>
      </c>
      <c r="D12017" t="s">
        <v>3973</v>
      </c>
      <c r="E12017" t="s">
        <v>20</v>
      </c>
      <c r="F12017" t="b">
        <v>0</v>
      </c>
      <c r="G12017" t="s">
        <v>35</v>
      </c>
      <c r="H12017" s="4">
        <v>45819.083831018521</v>
      </c>
      <c r="I12017" t="b">
        <v>0</v>
      </c>
      <c r="J12017" t="b">
        <v>1</v>
      </c>
      <c r="K12017" t="s">
        <v>24</v>
      </c>
      <c r="L12017" t="s">
        <v>22</v>
      </c>
      <c r="M12017">
        <v>116500</v>
      </c>
      <c r="O12017" t="s">
        <v>1147</v>
      </c>
      <c r="P12017" t="s">
        <v>15669</v>
      </c>
    </row>
    <row r="12018" spans="1:16" x14ac:dyDescent="0.25">
      <c r="A12018" t="s">
        <v>139</v>
      </c>
      <c r="B12018" t="s">
        <v>1634</v>
      </c>
      <c r="C12018" t="s">
        <v>953</v>
      </c>
      <c r="D12018" t="s">
        <v>3973</v>
      </c>
      <c r="E12018" t="s">
        <v>20</v>
      </c>
      <c r="F12018" t="b">
        <v>0</v>
      </c>
      <c r="G12018" t="s">
        <v>30</v>
      </c>
      <c r="H12018" s="4">
        <v>45819.084016203713</v>
      </c>
      <c r="I12018" t="b">
        <v>0</v>
      </c>
      <c r="J12018" t="b">
        <v>1</v>
      </c>
      <c r="K12018" t="s">
        <v>24</v>
      </c>
      <c r="L12018" t="s">
        <v>22</v>
      </c>
      <c r="M12018">
        <v>82850</v>
      </c>
      <c r="O12018" t="s">
        <v>2292</v>
      </c>
      <c r="P12018" t="s">
        <v>15670</v>
      </c>
    </row>
    <row r="12019" spans="1:16" x14ac:dyDescent="0.25">
      <c r="A12019" t="s">
        <v>2</v>
      </c>
      <c r="B12019" t="s">
        <v>9351</v>
      </c>
      <c r="C12019" t="s">
        <v>114</v>
      </c>
      <c r="D12019" t="s">
        <v>3973</v>
      </c>
      <c r="E12019" t="s">
        <v>20</v>
      </c>
      <c r="F12019" t="b">
        <v>0</v>
      </c>
      <c r="G12019" t="s">
        <v>27</v>
      </c>
      <c r="H12019" s="4">
        <v>45819.085474537038</v>
      </c>
      <c r="I12019" t="b">
        <v>1</v>
      </c>
      <c r="J12019" t="b">
        <v>1</v>
      </c>
      <c r="K12019" t="s">
        <v>24</v>
      </c>
      <c r="L12019" t="s">
        <v>22</v>
      </c>
      <c r="M12019">
        <v>162500</v>
      </c>
      <c r="O12019" t="s">
        <v>13100</v>
      </c>
      <c r="P12019" t="s">
        <v>14372</v>
      </c>
    </row>
    <row r="12020" spans="1:16" x14ac:dyDescent="0.25">
      <c r="A12020" t="s">
        <v>25</v>
      </c>
      <c r="B12020" t="s">
        <v>15668</v>
      </c>
      <c r="C12020" t="s">
        <v>203</v>
      </c>
      <c r="D12020" t="s">
        <v>3973</v>
      </c>
      <c r="E12020" t="s">
        <v>20</v>
      </c>
      <c r="F12020" t="b">
        <v>0</v>
      </c>
      <c r="G12020" t="s">
        <v>23</v>
      </c>
      <c r="H12020" s="4">
        <v>45819.103796296287</v>
      </c>
      <c r="I12020" t="b">
        <v>0</v>
      </c>
      <c r="J12020" t="b">
        <v>1</v>
      </c>
      <c r="K12020" t="s">
        <v>24</v>
      </c>
      <c r="L12020" t="s">
        <v>22</v>
      </c>
      <c r="M12020">
        <v>116500</v>
      </c>
      <c r="O12020" t="s">
        <v>1147</v>
      </c>
      <c r="P12020" t="s">
        <v>15669</v>
      </c>
    </row>
    <row r="12021" spans="1:16" x14ac:dyDescent="0.25">
      <c r="A12021" t="s">
        <v>0</v>
      </c>
      <c r="B12021" t="s">
        <v>4698</v>
      </c>
      <c r="C12021" t="s">
        <v>151</v>
      </c>
      <c r="D12021" t="s">
        <v>2208</v>
      </c>
      <c r="E12021" t="s">
        <v>20</v>
      </c>
      <c r="F12021" t="b">
        <v>0</v>
      </c>
      <c r="G12021" t="s">
        <v>30</v>
      </c>
      <c r="H12021" s="4">
        <v>45819.167337962957</v>
      </c>
      <c r="I12021" t="b">
        <v>0</v>
      </c>
      <c r="J12021" t="b">
        <v>1</v>
      </c>
      <c r="K12021" t="s">
        <v>24</v>
      </c>
      <c r="L12021" t="s">
        <v>22</v>
      </c>
      <c r="M12021">
        <v>93000</v>
      </c>
      <c r="O12021" t="s">
        <v>15671</v>
      </c>
      <c r="P12021" t="s">
        <v>671</v>
      </c>
    </row>
    <row r="12022" spans="1:16" x14ac:dyDescent="0.25">
      <c r="A12022" t="s">
        <v>0</v>
      </c>
      <c r="B12022" t="s">
        <v>288</v>
      </c>
      <c r="C12022" t="s">
        <v>696</v>
      </c>
      <c r="D12022" t="s">
        <v>7423</v>
      </c>
      <c r="E12022" t="s">
        <v>51</v>
      </c>
      <c r="F12022" t="b">
        <v>0</v>
      </c>
      <c r="G12022" t="s">
        <v>30</v>
      </c>
      <c r="H12022" s="4">
        <v>45819.250543981478</v>
      </c>
      <c r="I12022" t="b">
        <v>1</v>
      </c>
      <c r="J12022" t="b">
        <v>1</v>
      </c>
      <c r="K12022" t="s">
        <v>24</v>
      </c>
      <c r="L12022" t="s">
        <v>36</v>
      </c>
      <c r="N12022">
        <v>25</v>
      </c>
      <c r="O12022" t="s">
        <v>2075</v>
      </c>
      <c r="P12022" t="s">
        <v>863</v>
      </c>
    </row>
    <row r="12023" spans="1:16" x14ac:dyDescent="0.25">
      <c r="A12023" t="s">
        <v>19</v>
      </c>
      <c r="B12023" t="s">
        <v>15630</v>
      </c>
      <c r="C12023" t="s">
        <v>49</v>
      </c>
      <c r="D12023" t="s">
        <v>3828</v>
      </c>
      <c r="E12023" t="s">
        <v>20</v>
      </c>
      <c r="F12023" t="b">
        <v>0</v>
      </c>
      <c r="G12023" t="s">
        <v>41</v>
      </c>
      <c r="H12023" s="4">
        <v>45819.251238425917</v>
      </c>
      <c r="I12023" t="b">
        <v>0</v>
      </c>
      <c r="J12023" t="b">
        <v>1</v>
      </c>
      <c r="K12023" t="s">
        <v>24</v>
      </c>
      <c r="L12023" t="s">
        <v>22</v>
      </c>
      <c r="M12023">
        <v>200000</v>
      </c>
      <c r="O12023" t="s">
        <v>5473</v>
      </c>
      <c r="P12023" t="s">
        <v>149</v>
      </c>
    </row>
    <row r="12024" spans="1:16" x14ac:dyDescent="0.25">
      <c r="A12024" t="s">
        <v>19</v>
      </c>
      <c r="B12024" t="s">
        <v>4425</v>
      </c>
      <c r="C12024" t="s">
        <v>49</v>
      </c>
      <c r="D12024" t="s">
        <v>4014</v>
      </c>
      <c r="E12024" t="s">
        <v>20</v>
      </c>
      <c r="F12024" t="b">
        <v>0</v>
      </c>
      <c r="G12024" t="s">
        <v>41</v>
      </c>
      <c r="H12024" s="4">
        <v>45819.251238425917</v>
      </c>
      <c r="I12024" t="b">
        <v>0</v>
      </c>
      <c r="J12024" t="b">
        <v>1</v>
      </c>
      <c r="K12024" t="s">
        <v>24</v>
      </c>
      <c r="L12024" t="s">
        <v>22</v>
      </c>
      <c r="M12024">
        <v>220000</v>
      </c>
      <c r="O12024" t="s">
        <v>1529</v>
      </c>
      <c r="P12024" t="s">
        <v>15672</v>
      </c>
    </row>
    <row r="12025" spans="1:16" x14ac:dyDescent="0.25">
      <c r="A12025" t="s">
        <v>1</v>
      </c>
      <c r="B12025" t="s">
        <v>1</v>
      </c>
      <c r="C12025" t="s">
        <v>3238</v>
      </c>
      <c r="D12025" t="s">
        <v>3828</v>
      </c>
      <c r="E12025" t="s">
        <v>20</v>
      </c>
      <c r="F12025" t="b">
        <v>0</v>
      </c>
      <c r="G12025" t="s">
        <v>41</v>
      </c>
      <c r="H12025" s="4">
        <v>45819.251273148147</v>
      </c>
      <c r="I12025" t="b">
        <v>0</v>
      </c>
      <c r="J12025" t="b">
        <v>0</v>
      </c>
      <c r="K12025" t="s">
        <v>24</v>
      </c>
      <c r="L12025" t="s">
        <v>22</v>
      </c>
      <c r="M12025">
        <v>130000</v>
      </c>
      <c r="O12025" t="s">
        <v>4329</v>
      </c>
      <c r="P12025" t="s">
        <v>12428</v>
      </c>
    </row>
    <row r="12026" spans="1:16" x14ac:dyDescent="0.25">
      <c r="A12026" t="s">
        <v>2</v>
      </c>
      <c r="B12026" t="s">
        <v>15673</v>
      </c>
      <c r="C12026" t="s">
        <v>49</v>
      </c>
      <c r="D12026" t="s">
        <v>3970</v>
      </c>
      <c r="E12026" t="s">
        <v>20</v>
      </c>
      <c r="F12026" t="b">
        <v>0</v>
      </c>
      <c r="G12026" t="s">
        <v>41</v>
      </c>
      <c r="H12026" s="4">
        <v>45819.251331018517</v>
      </c>
      <c r="I12026" t="b">
        <v>0</v>
      </c>
      <c r="J12026" t="b">
        <v>0</v>
      </c>
      <c r="K12026" t="s">
        <v>24</v>
      </c>
      <c r="L12026" t="s">
        <v>22</v>
      </c>
      <c r="M12026">
        <v>200000</v>
      </c>
      <c r="O12026" t="s">
        <v>15674</v>
      </c>
      <c r="P12026" t="s">
        <v>15675</v>
      </c>
    </row>
    <row r="12027" spans="1:16" x14ac:dyDescent="0.25">
      <c r="A12027" t="s">
        <v>1</v>
      </c>
      <c r="B12027" t="s">
        <v>467</v>
      </c>
      <c r="C12027" t="s">
        <v>919</v>
      </c>
      <c r="D12027" t="s">
        <v>2262</v>
      </c>
      <c r="E12027" t="s">
        <v>20</v>
      </c>
      <c r="F12027" t="b">
        <v>0</v>
      </c>
      <c r="G12027" t="s">
        <v>35</v>
      </c>
      <c r="H12027" s="4">
        <v>45819.251400462963</v>
      </c>
      <c r="I12027" t="b">
        <v>0</v>
      </c>
      <c r="J12027" t="b">
        <v>1</v>
      </c>
      <c r="K12027" t="s">
        <v>24</v>
      </c>
      <c r="L12027" t="s">
        <v>22</v>
      </c>
      <c r="M12027">
        <v>122500</v>
      </c>
      <c r="O12027" t="s">
        <v>2262</v>
      </c>
      <c r="P12027" t="s">
        <v>14976</v>
      </c>
    </row>
    <row r="12028" spans="1:16" x14ac:dyDescent="0.25">
      <c r="A12028" t="s">
        <v>1</v>
      </c>
      <c r="B12028" t="s">
        <v>14779</v>
      </c>
      <c r="C12028" t="s">
        <v>151</v>
      </c>
      <c r="D12028" t="s">
        <v>3828</v>
      </c>
      <c r="E12028" t="s">
        <v>20</v>
      </c>
      <c r="F12028" t="b">
        <v>0</v>
      </c>
      <c r="G12028" t="s">
        <v>30</v>
      </c>
      <c r="H12028" s="4">
        <v>45819.251539351862</v>
      </c>
      <c r="I12028" t="b">
        <v>0</v>
      </c>
      <c r="J12028" t="b">
        <v>0</v>
      </c>
      <c r="K12028" t="s">
        <v>24</v>
      </c>
      <c r="L12028" t="s">
        <v>22</v>
      </c>
      <c r="M12028">
        <v>153000</v>
      </c>
      <c r="O12028" t="s">
        <v>294</v>
      </c>
      <c r="P12028" t="s">
        <v>15676</v>
      </c>
    </row>
    <row r="12029" spans="1:16" x14ac:dyDescent="0.25">
      <c r="A12029" t="s">
        <v>1</v>
      </c>
      <c r="B12029" t="s">
        <v>661</v>
      </c>
      <c r="C12029" t="s">
        <v>1521</v>
      </c>
      <c r="D12029" t="s">
        <v>3973</v>
      </c>
      <c r="E12029" t="s">
        <v>20</v>
      </c>
      <c r="F12029" t="b">
        <v>0</v>
      </c>
      <c r="G12029" t="s">
        <v>52</v>
      </c>
      <c r="H12029" s="4">
        <v>45819.251643518517</v>
      </c>
      <c r="I12029" t="b">
        <v>0</v>
      </c>
      <c r="J12029" t="b">
        <v>0</v>
      </c>
      <c r="K12029" t="s">
        <v>24</v>
      </c>
      <c r="L12029" t="s">
        <v>22</v>
      </c>
      <c r="M12029">
        <v>81100</v>
      </c>
      <c r="O12029" t="s">
        <v>1549</v>
      </c>
    </row>
    <row r="12030" spans="1:16" x14ac:dyDescent="0.25">
      <c r="A12030" t="s">
        <v>2</v>
      </c>
      <c r="B12030" t="s">
        <v>267</v>
      </c>
      <c r="C12030" t="s">
        <v>15677</v>
      </c>
      <c r="D12030" t="s">
        <v>4090</v>
      </c>
      <c r="E12030" t="s">
        <v>20</v>
      </c>
      <c r="F12030" t="b">
        <v>0</v>
      </c>
      <c r="G12030" t="s">
        <v>27</v>
      </c>
      <c r="H12030" s="4">
        <v>45819.251770833333</v>
      </c>
      <c r="I12030" t="b">
        <v>0</v>
      </c>
      <c r="J12030" t="b">
        <v>1</v>
      </c>
      <c r="K12030" t="s">
        <v>24</v>
      </c>
      <c r="L12030" t="s">
        <v>22</v>
      </c>
      <c r="M12030">
        <v>188500</v>
      </c>
      <c r="O12030" t="s">
        <v>178</v>
      </c>
      <c r="P12030" t="s">
        <v>15678</v>
      </c>
    </row>
    <row r="12031" spans="1:16" x14ac:dyDescent="0.25">
      <c r="A12031" t="s">
        <v>2</v>
      </c>
      <c r="B12031" t="s">
        <v>15679</v>
      </c>
      <c r="C12031" t="s">
        <v>82</v>
      </c>
      <c r="D12031" t="s">
        <v>3828</v>
      </c>
      <c r="E12031" t="s">
        <v>20</v>
      </c>
      <c r="F12031" t="b">
        <v>0</v>
      </c>
      <c r="G12031" t="s">
        <v>27</v>
      </c>
      <c r="H12031" s="4">
        <v>45819.251817129632</v>
      </c>
      <c r="I12031" t="b">
        <v>1</v>
      </c>
      <c r="J12031" t="b">
        <v>1</v>
      </c>
      <c r="K12031" t="s">
        <v>24</v>
      </c>
      <c r="L12031" t="s">
        <v>22</v>
      </c>
      <c r="M12031">
        <v>165000</v>
      </c>
      <c r="O12031" t="s">
        <v>2989</v>
      </c>
      <c r="P12031" t="s">
        <v>1513</v>
      </c>
    </row>
    <row r="12032" spans="1:16" x14ac:dyDescent="0.25">
      <c r="A12032" t="s">
        <v>40</v>
      </c>
      <c r="B12032" t="s">
        <v>15680</v>
      </c>
      <c r="C12032" t="s">
        <v>158</v>
      </c>
      <c r="D12032" t="s">
        <v>4035</v>
      </c>
      <c r="E12032" t="s">
        <v>20</v>
      </c>
      <c r="F12032" t="b">
        <v>0</v>
      </c>
      <c r="G12032" t="s">
        <v>158</v>
      </c>
      <c r="H12032" s="4">
        <v>45819.254479166673</v>
      </c>
      <c r="I12032" t="b">
        <v>0</v>
      </c>
      <c r="J12032" t="b">
        <v>0</v>
      </c>
      <c r="K12032" t="s">
        <v>158</v>
      </c>
      <c r="L12032" t="s">
        <v>22</v>
      </c>
      <c r="M12032">
        <v>48000</v>
      </c>
      <c r="O12032" t="s">
        <v>2768</v>
      </c>
      <c r="P12032" t="s">
        <v>15681</v>
      </c>
    </row>
    <row r="12033" spans="1:16" x14ac:dyDescent="0.25">
      <c r="A12033" t="s">
        <v>139</v>
      </c>
      <c r="B12033" t="s">
        <v>15682</v>
      </c>
      <c r="C12033" t="s">
        <v>158</v>
      </c>
      <c r="D12033" t="s">
        <v>4035</v>
      </c>
      <c r="E12033" t="s">
        <v>20</v>
      </c>
      <c r="F12033" t="b">
        <v>0</v>
      </c>
      <c r="G12033" t="s">
        <v>158</v>
      </c>
      <c r="H12033" s="4">
        <v>45819.254513888889</v>
      </c>
      <c r="I12033" t="b">
        <v>0</v>
      </c>
      <c r="J12033" t="b">
        <v>0</v>
      </c>
      <c r="K12033" t="s">
        <v>158</v>
      </c>
      <c r="L12033" t="s">
        <v>22</v>
      </c>
      <c r="M12033">
        <v>62624.5</v>
      </c>
      <c r="O12033" t="s">
        <v>2768</v>
      </c>
      <c r="P12033" t="s">
        <v>15683</v>
      </c>
    </row>
    <row r="12034" spans="1:16" x14ac:dyDescent="0.25">
      <c r="A12034" t="s">
        <v>1</v>
      </c>
      <c r="B12034" t="s">
        <v>2392</v>
      </c>
      <c r="C12034" t="s">
        <v>10547</v>
      </c>
      <c r="D12034" t="s">
        <v>6390</v>
      </c>
      <c r="E12034" t="s">
        <v>20</v>
      </c>
      <c r="F12034" t="b">
        <v>0</v>
      </c>
      <c r="G12034" t="s">
        <v>106</v>
      </c>
      <c r="H12034" s="4">
        <v>45819.256284722222</v>
      </c>
      <c r="I12034" t="b">
        <v>0</v>
      </c>
      <c r="J12034" t="b">
        <v>0</v>
      </c>
      <c r="K12034" t="s">
        <v>106</v>
      </c>
      <c r="L12034" t="s">
        <v>22</v>
      </c>
      <c r="M12034">
        <v>170000</v>
      </c>
      <c r="O12034" t="s">
        <v>1252</v>
      </c>
      <c r="P12034" t="s">
        <v>1253</v>
      </c>
    </row>
    <row r="12035" spans="1:16" x14ac:dyDescent="0.25">
      <c r="A12035" t="s">
        <v>2</v>
      </c>
      <c r="B12035" t="s">
        <v>9351</v>
      </c>
      <c r="C12035" t="s">
        <v>1247</v>
      </c>
      <c r="D12035" t="s">
        <v>2208</v>
      </c>
      <c r="E12035" t="s">
        <v>20</v>
      </c>
      <c r="F12035" t="b">
        <v>0</v>
      </c>
      <c r="G12035" t="s">
        <v>1247</v>
      </c>
      <c r="H12035" s="4">
        <v>45819.263842592591</v>
      </c>
      <c r="I12035" t="b">
        <v>1</v>
      </c>
      <c r="J12035" t="b">
        <v>0</v>
      </c>
      <c r="K12035" t="s">
        <v>1247</v>
      </c>
      <c r="L12035" t="s">
        <v>22</v>
      </c>
      <c r="M12035">
        <v>162500</v>
      </c>
      <c r="O12035" t="s">
        <v>9352</v>
      </c>
      <c r="P12035" t="s">
        <v>9353</v>
      </c>
    </row>
    <row r="12036" spans="1:16" x14ac:dyDescent="0.25">
      <c r="A12036" t="s">
        <v>0</v>
      </c>
      <c r="B12036" t="s">
        <v>15684</v>
      </c>
      <c r="C12036" t="s">
        <v>39</v>
      </c>
      <c r="D12036" t="s">
        <v>2366</v>
      </c>
      <c r="E12036" t="s">
        <v>20</v>
      </c>
      <c r="F12036" t="b">
        <v>1</v>
      </c>
      <c r="G12036" t="s">
        <v>2365</v>
      </c>
      <c r="H12036" s="4">
        <v>45819.272256944438</v>
      </c>
      <c r="I12036" t="b">
        <v>0</v>
      </c>
      <c r="J12036" t="b">
        <v>0</v>
      </c>
      <c r="K12036" t="s">
        <v>2365</v>
      </c>
      <c r="L12036" t="s">
        <v>22</v>
      </c>
      <c r="M12036">
        <v>143500</v>
      </c>
      <c r="O12036" t="s">
        <v>2366</v>
      </c>
    </row>
    <row r="12037" spans="1:16" x14ac:dyDescent="0.25">
      <c r="A12037" t="s">
        <v>0</v>
      </c>
      <c r="B12037" t="s">
        <v>1782</v>
      </c>
      <c r="C12037" t="s">
        <v>39</v>
      </c>
      <c r="D12037" t="s">
        <v>4014</v>
      </c>
      <c r="E12037" t="s">
        <v>20</v>
      </c>
      <c r="F12037" t="b">
        <v>1</v>
      </c>
      <c r="G12037" t="s">
        <v>2452</v>
      </c>
      <c r="H12037" s="4">
        <v>45819.285069444442</v>
      </c>
      <c r="I12037" t="b">
        <v>0</v>
      </c>
      <c r="J12037" t="b">
        <v>1</v>
      </c>
      <c r="K12037" t="s">
        <v>2452</v>
      </c>
      <c r="L12037" t="s">
        <v>22</v>
      </c>
      <c r="M12037">
        <v>120500</v>
      </c>
      <c r="O12037" t="s">
        <v>2697</v>
      </c>
      <c r="P12037" t="s">
        <v>3814</v>
      </c>
    </row>
    <row r="12038" spans="1:16" x14ac:dyDescent="0.25">
      <c r="A12038" t="s">
        <v>0</v>
      </c>
      <c r="B12038" t="s">
        <v>15685</v>
      </c>
      <c r="C12038" t="s">
        <v>1008</v>
      </c>
      <c r="D12038" t="s">
        <v>3973</v>
      </c>
      <c r="E12038" t="s">
        <v>51</v>
      </c>
      <c r="F12038" t="b">
        <v>0</v>
      </c>
      <c r="G12038" t="s">
        <v>23</v>
      </c>
      <c r="H12038" s="4">
        <v>45819.285578703697</v>
      </c>
      <c r="I12038" t="b">
        <v>0</v>
      </c>
      <c r="J12038" t="b">
        <v>0</v>
      </c>
      <c r="K12038" t="s">
        <v>24</v>
      </c>
      <c r="L12038" t="s">
        <v>36</v>
      </c>
      <c r="N12038">
        <v>51.5</v>
      </c>
      <c r="O12038" t="s">
        <v>2988</v>
      </c>
      <c r="P12038" t="s">
        <v>1245</v>
      </c>
    </row>
    <row r="12039" spans="1:16" x14ac:dyDescent="0.25">
      <c r="A12039" t="s">
        <v>0</v>
      </c>
      <c r="B12039" t="s">
        <v>15685</v>
      </c>
      <c r="C12039" t="s">
        <v>1008</v>
      </c>
      <c r="D12039" t="s">
        <v>3828</v>
      </c>
      <c r="E12039" t="s">
        <v>20</v>
      </c>
      <c r="F12039" t="b">
        <v>0</v>
      </c>
      <c r="G12039" t="s">
        <v>23</v>
      </c>
      <c r="H12039" s="4">
        <v>45819.285578703697</v>
      </c>
      <c r="I12039" t="b">
        <v>0</v>
      </c>
      <c r="J12039" t="b">
        <v>0</v>
      </c>
      <c r="K12039" t="s">
        <v>24</v>
      </c>
      <c r="L12039" t="s">
        <v>36</v>
      </c>
      <c r="N12039">
        <v>51.5</v>
      </c>
      <c r="O12039" t="s">
        <v>2988</v>
      </c>
      <c r="P12039" t="s">
        <v>1245</v>
      </c>
    </row>
    <row r="12040" spans="1:16" x14ac:dyDescent="0.25">
      <c r="A12040" t="s">
        <v>1</v>
      </c>
      <c r="B12040" t="s">
        <v>11340</v>
      </c>
      <c r="C12040" t="s">
        <v>2640</v>
      </c>
      <c r="D12040" t="s">
        <v>3957</v>
      </c>
      <c r="E12040" t="s">
        <v>20</v>
      </c>
      <c r="F12040" t="b">
        <v>0</v>
      </c>
      <c r="G12040" t="s">
        <v>2641</v>
      </c>
      <c r="H12040" s="4">
        <v>45819.286608796298</v>
      </c>
      <c r="I12040" t="b">
        <v>0</v>
      </c>
      <c r="J12040" t="b">
        <v>0</v>
      </c>
      <c r="K12040" t="s">
        <v>2641</v>
      </c>
      <c r="L12040" t="s">
        <v>36</v>
      </c>
      <c r="N12040">
        <v>37.854999542236328</v>
      </c>
      <c r="O12040" t="s">
        <v>1949</v>
      </c>
      <c r="P12040" t="s">
        <v>15420</v>
      </c>
    </row>
    <row r="12041" spans="1:16" x14ac:dyDescent="0.25">
      <c r="A12041" t="s">
        <v>28</v>
      </c>
      <c r="B12041" t="s">
        <v>15686</v>
      </c>
      <c r="C12041" t="s">
        <v>15687</v>
      </c>
      <c r="D12041" t="s">
        <v>3970</v>
      </c>
      <c r="E12041" t="s">
        <v>20</v>
      </c>
      <c r="F12041" t="b">
        <v>0</v>
      </c>
      <c r="G12041" t="s">
        <v>106</v>
      </c>
      <c r="H12041" s="4">
        <v>45819.298101851848</v>
      </c>
      <c r="I12041" t="b">
        <v>0</v>
      </c>
      <c r="J12041" t="b">
        <v>0</v>
      </c>
      <c r="K12041" t="s">
        <v>106</v>
      </c>
      <c r="L12041" t="s">
        <v>22</v>
      </c>
      <c r="M12041">
        <v>125000</v>
      </c>
      <c r="O12041" t="s">
        <v>15688</v>
      </c>
      <c r="P12041" t="s">
        <v>15689</v>
      </c>
    </row>
    <row r="12042" spans="1:16" x14ac:dyDescent="0.25">
      <c r="A12042" t="s">
        <v>1</v>
      </c>
      <c r="B12042" t="s">
        <v>1</v>
      </c>
      <c r="C12042" t="s">
        <v>6313</v>
      </c>
      <c r="D12042" t="s">
        <v>3970</v>
      </c>
      <c r="E12042" t="s">
        <v>20</v>
      </c>
      <c r="F12042" t="b">
        <v>0</v>
      </c>
      <c r="G12042" t="s">
        <v>1420</v>
      </c>
      <c r="H12042" s="4">
        <v>45819.303553240738</v>
      </c>
      <c r="I12042" t="b">
        <v>0</v>
      </c>
      <c r="J12042" t="b">
        <v>0</v>
      </c>
      <c r="K12042" t="s">
        <v>1420</v>
      </c>
      <c r="L12042" t="s">
        <v>22</v>
      </c>
      <c r="M12042">
        <v>110000</v>
      </c>
      <c r="O12042" t="s">
        <v>7670</v>
      </c>
      <c r="P12042" t="s">
        <v>15690</v>
      </c>
    </row>
    <row r="12043" spans="1:16" x14ac:dyDescent="0.25">
      <c r="A12043" t="s">
        <v>0</v>
      </c>
      <c r="B12043" t="s">
        <v>15691</v>
      </c>
      <c r="C12043" t="s">
        <v>3271</v>
      </c>
      <c r="D12043" t="s">
        <v>4090</v>
      </c>
      <c r="E12043" t="s">
        <v>20</v>
      </c>
      <c r="F12043" t="b">
        <v>0</v>
      </c>
      <c r="G12043" t="s">
        <v>35</v>
      </c>
      <c r="H12043" s="4">
        <v>45819.375381944446</v>
      </c>
      <c r="I12043" t="b">
        <v>0</v>
      </c>
      <c r="J12043" t="b">
        <v>1</v>
      </c>
      <c r="K12043" t="s">
        <v>24</v>
      </c>
      <c r="L12043" t="s">
        <v>22</v>
      </c>
      <c r="M12043">
        <v>60000</v>
      </c>
      <c r="O12043" t="s">
        <v>15692</v>
      </c>
      <c r="P12043" t="s">
        <v>15693</v>
      </c>
    </row>
    <row r="12044" spans="1:16" x14ac:dyDescent="0.25">
      <c r="A12044" t="s">
        <v>0</v>
      </c>
      <c r="B12044" t="s">
        <v>257</v>
      </c>
      <c r="C12044" t="s">
        <v>15694</v>
      </c>
      <c r="D12044" t="s">
        <v>4090</v>
      </c>
      <c r="E12044" t="s">
        <v>20</v>
      </c>
      <c r="F12044" t="b">
        <v>0</v>
      </c>
      <c r="G12044" t="s">
        <v>30</v>
      </c>
      <c r="H12044" s="4">
        <v>45819.375625000001</v>
      </c>
      <c r="I12044" t="b">
        <v>0</v>
      </c>
      <c r="J12044" t="b">
        <v>0</v>
      </c>
      <c r="K12044" t="s">
        <v>24</v>
      </c>
      <c r="L12044" t="s">
        <v>22</v>
      </c>
      <c r="M12044">
        <v>72500</v>
      </c>
      <c r="O12044" t="s">
        <v>15695</v>
      </c>
      <c r="P12044" t="s">
        <v>15696</v>
      </c>
    </row>
    <row r="12045" spans="1:16" x14ac:dyDescent="0.25">
      <c r="A12045" t="s">
        <v>0</v>
      </c>
      <c r="B12045" t="s">
        <v>731</v>
      </c>
      <c r="C12045" t="s">
        <v>2493</v>
      </c>
      <c r="D12045" t="s">
        <v>3957</v>
      </c>
      <c r="E12045" t="s">
        <v>20</v>
      </c>
      <c r="F12045" t="b">
        <v>0</v>
      </c>
      <c r="G12045" t="s">
        <v>30</v>
      </c>
      <c r="H12045" s="4">
        <v>45819.375648148147</v>
      </c>
      <c r="I12045" t="b">
        <v>1</v>
      </c>
      <c r="J12045" t="b">
        <v>1</v>
      </c>
      <c r="K12045" t="s">
        <v>24</v>
      </c>
      <c r="L12045" t="s">
        <v>36</v>
      </c>
      <c r="N12045">
        <v>26.444999694824219</v>
      </c>
      <c r="O12045" t="s">
        <v>3508</v>
      </c>
      <c r="P12045" t="s">
        <v>100</v>
      </c>
    </row>
    <row r="12046" spans="1:16" x14ac:dyDescent="0.25">
      <c r="A12046" t="s">
        <v>0</v>
      </c>
      <c r="B12046" t="s">
        <v>15697</v>
      </c>
      <c r="C12046" t="s">
        <v>459</v>
      </c>
      <c r="D12046" t="s">
        <v>3973</v>
      </c>
      <c r="E12046" t="s">
        <v>20</v>
      </c>
      <c r="F12046" t="b">
        <v>0</v>
      </c>
      <c r="G12046" t="s">
        <v>41</v>
      </c>
      <c r="H12046" s="4">
        <v>45819.376331018517</v>
      </c>
      <c r="I12046" t="b">
        <v>0</v>
      </c>
      <c r="J12046" t="b">
        <v>0</v>
      </c>
      <c r="K12046" t="s">
        <v>24</v>
      </c>
      <c r="L12046" t="s">
        <v>22</v>
      </c>
      <c r="M12046">
        <v>50000</v>
      </c>
      <c r="O12046" t="s">
        <v>15698</v>
      </c>
      <c r="P12046" t="s">
        <v>204</v>
      </c>
    </row>
    <row r="12047" spans="1:16" x14ac:dyDescent="0.25">
      <c r="A12047" t="s">
        <v>40</v>
      </c>
      <c r="B12047" t="s">
        <v>15699</v>
      </c>
      <c r="C12047" t="s">
        <v>158</v>
      </c>
      <c r="D12047" t="s">
        <v>4035</v>
      </c>
      <c r="E12047" t="s">
        <v>20</v>
      </c>
      <c r="F12047" t="b">
        <v>0</v>
      </c>
      <c r="G12047" t="s">
        <v>158</v>
      </c>
      <c r="H12047" s="4">
        <v>45819.379479166673</v>
      </c>
      <c r="I12047" t="b">
        <v>0</v>
      </c>
      <c r="J12047" t="b">
        <v>0</v>
      </c>
      <c r="K12047" t="s">
        <v>158</v>
      </c>
      <c r="L12047" t="s">
        <v>22</v>
      </c>
      <c r="M12047">
        <v>48000</v>
      </c>
      <c r="O12047" t="s">
        <v>2632</v>
      </c>
      <c r="P12047" t="s">
        <v>3315</v>
      </c>
    </row>
    <row r="12048" spans="1:16" x14ac:dyDescent="0.25">
      <c r="A12048" t="s">
        <v>2</v>
      </c>
      <c r="B12048" t="s">
        <v>15700</v>
      </c>
      <c r="C12048" t="s">
        <v>953</v>
      </c>
      <c r="D12048" t="s">
        <v>2208</v>
      </c>
      <c r="E12048" t="s">
        <v>20</v>
      </c>
      <c r="F12048" t="b">
        <v>0</v>
      </c>
      <c r="G12048" t="s">
        <v>30</v>
      </c>
      <c r="H12048" s="4">
        <v>45819.417256944442</v>
      </c>
      <c r="I12048" t="b">
        <v>1</v>
      </c>
      <c r="J12048" t="b">
        <v>0</v>
      </c>
      <c r="K12048" t="s">
        <v>24</v>
      </c>
      <c r="L12048" t="s">
        <v>36</v>
      </c>
      <c r="N12048">
        <v>20</v>
      </c>
      <c r="O12048" t="s">
        <v>15701</v>
      </c>
    </row>
    <row r="12049" spans="1:16" x14ac:dyDescent="0.25">
      <c r="A12049" t="s">
        <v>19</v>
      </c>
      <c r="B12049" t="s">
        <v>19</v>
      </c>
      <c r="C12049" t="s">
        <v>9844</v>
      </c>
      <c r="D12049" t="s">
        <v>3973</v>
      </c>
      <c r="E12049" t="s">
        <v>20</v>
      </c>
      <c r="F12049" t="b">
        <v>0</v>
      </c>
      <c r="G12049" t="s">
        <v>30</v>
      </c>
      <c r="H12049" s="4">
        <v>45819.417314814818</v>
      </c>
      <c r="I12049" t="b">
        <v>0</v>
      </c>
      <c r="J12049" t="b">
        <v>0</v>
      </c>
      <c r="K12049" t="s">
        <v>24</v>
      </c>
      <c r="L12049" t="s">
        <v>22</v>
      </c>
      <c r="M12049">
        <v>168500</v>
      </c>
      <c r="O12049" t="s">
        <v>330</v>
      </c>
      <c r="P12049" t="s">
        <v>15702</v>
      </c>
    </row>
    <row r="12050" spans="1:16" x14ac:dyDescent="0.25">
      <c r="A12050" t="s">
        <v>28</v>
      </c>
      <c r="B12050" t="s">
        <v>28</v>
      </c>
      <c r="C12050" t="s">
        <v>180</v>
      </c>
      <c r="D12050" t="s">
        <v>13998</v>
      </c>
      <c r="E12050" t="s">
        <v>20</v>
      </c>
      <c r="F12050" t="b">
        <v>0</v>
      </c>
      <c r="G12050" t="s">
        <v>41</v>
      </c>
      <c r="H12050" s="4">
        <v>45819.417997685188</v>
      </c>
      <c r="I12050" t="b">
        <v>0</v>
      </c>
      <c r="J12050" t="b">
        <v>1</v>
      </c>
      <c r="K12050" t="s">
        <v>24</v>
      </c>
      <c r="L12050" t="s">
        <v>22</v>
      </c>
      <c r="M12050">
        <v>110438</v>
      </c>
      <c r="O12050" t="s">
        <v>3132</v>
      </c>
      <c r="P12050" t="s">
        <v>15703</v>
      </c>
    </row>
    <row r="12051" spans="1:16" x14ac:dyDescent="0.25">
      <c r="A12051" t="s">
        <v>2</v>
      </c>
      <c r="B12051" t="s">
        <v>15704</v>
      </c>
      <c r="C12051" t="s">
        <v>39</v>
      </c>
      <c r="D12051" t="s">
        <v>112</v>
      </c>
      <c r="E12051" t="s">
        <v>51</v>
      </c>
      <c r="F12051" t="b">
        <v>1</v>
      </c>
      <c r="G12051" t="s">
        <v>27</v>
      </c>
      <c r="H12051" s="4">
        <v>45819.418402777781</v>
      </c>
      <c r="I12051" t="b">
        <v>1</v>
      </c>
      <c r="J12051" t="b">
        <v>0</v>
      </c>
      <c r="K12051" t="s">
        <v>24</v>
      </c>
      <c r="L12051" t="s">
        <v>36</v>
      </c>
      <c r="N12051">
        <v>87.5</v>
      </c>
      <c r="O12051" t="s">
        <v>112</v>
      </c>
      <c r="P12051" t="s">
        <v>15705</v>
      </c>
    </row>
    <row r="12052" spans="1:16" x14ac:dyDescent="0.25">
      <c r="A12052" t="s">
        <v>89</v>
      </c>
      <c r="B12052" t="s">
        <v>15706</v>
      </c>
      <c r="C12052" t="s">
        <v>465</v>
      </c>
      <c r="D12052" t="s">
        <v>3973</v>
      </c>
      <c r="E12052" t="s">
        <v>20</v>
      </c>
      <c r="F12052" t="b">
        <v>0</v>
      </c>
      <c r="G12052" t="s">
        <v>27</v>
      </c>
      <c r="H12052" s="4">
        <v>45819.418703703697</v>
      </c>
      <c r="I12052" t="b">
        <v>0</v>
      </c>
      <c r="J12052" t="b">
        <v>1</v>
      </c>
      <c r="K12052" t="s">
        <v>24</v>
      </c>
      <c r="L12052" t="s">
        <v>22</v>
      </c>
      <c r="M12052">
        <v>160000</v>
      </c>
      <c r="O12052" t="s">
        <v>3876</v>
      </c>
      <c r="P12052" t="s">
        <v>15707</v>
      </c>
    </row>
    <row r="12053" spans="1:16" x14ac:dyDescent="0.25">
      <c r="A12053" t="s">
        <v>25</v>
      </c>
      <c r="B12053" t="s">
        <v>577</v>
      </c>
      <c r="C12053" t="s">
        <v>122</v>
      </c>
      <c r="D12053" t="s">
        <v>3957</v>
      </c>
      <c r="E12053" t="s">
        <v>34</v>
      </c>
      <c r="F12053" t="b">
        <v>0</v>
      </c>
      <c r="G12053" t="s">
        <v>52</v>
      </c>
      <c r="H12053" s="4">
        <v>45819.500787037039</v>
      </c>
      <c r="I12053" t="b">
        <v>0</v>
      </c>
      <c r="J12053" t="b">
        <v>0</v>
      </c>
      <c r="K12053" t="s">
        <v>24</v>
      </c>
      <c r="L12053" t="s">
        <v>36</v>
      </c>
      <c r="N12053">
        <v>67.5</v>
      </c>
      <c r="O12053" t="s">
        <v>5531</v>
      </c>
      <c r="P12053" t="s">
        <v>9485</v>
      </c>
    </row>
    <row r="12054" spans="1:16" x14ac:dyDescent="0.25">
      <c r="A12054" t="s">
        <v>2</v>
      </c>
      <c r="B12054" t="s">
        <v>15708</v>
      </c>
      <c r="C12054" t="s">
        <v>1031</v>
      </c>
      <c r="D12054" t="s">
        <v>3828</v>
      </c>
      <c r="E12054" t="s">
        <v>20</v>
      </c>
      <c r="F12054" t="b">
        <v>0</v>
      </c>
      <c r="G12054" t="s">
        <v>27</v>
      </c>
      <c r="H12054" s="4">
        <v>45819.501817129632</v>
      </c>
      <c r="I12054" t="b">
        <v>0</v>
      </c>
      <c r="J12054" t="b">
        <v>0</v>
      </c>
      <c r="K12054" t="s">
        <v>24</v>
      </c>
      <c r="L12054" t="s">
        <v>22</v>
      </c>
      <c r="M12054">
        <v>125000</v>
      </c>
      <c r="O12054" t="s">
        <v>7749</v>
      </c>
      <c r="P12054" t="s">
        <v>15709</v>
      </c>
    </row>
    <row r="12055" spans="1:16" x14ac:dyDescent="0.25">
      <c r="A12055" t="s">
        <v>2</v>
      </c>
      <c r="B12055" t="s">
        <v>2721</v>
      </c>
      <c r="C12055" t="s">
        <v>188</v>
      </c>
      <c r="D12055" t="s">
        <v>3973</v>
      </c>
      <c r="E12055" t="s">
        <v>20</v>
      </c>
      <c r="F12055" t="b">
        <v>0</v>
      </c>
      <c r="G12055" t="s">
        <v>27</v>
      </c>
      <c r="H12055" s="4">
        <v>45819.501956018517</v>
      </c>
      <c r="I12055" t="b">
        <v>1</v>
      </c>
      <c r="J12055" t="b">
        <v>0</v>
      </c>
      <c r="K12055" t="s">
        <v>24</v>
      </c>
      <c r="L12055" t="s">
        <v>22</v>
      </c>
      <c r="M12055">
        <v>117500</v>
      </c>
      <c r="O12055" t="s">
        <v>15710</v>
      </c>
      <c r="P12055" t="s">
        <v>15711</v>
      </c>
    </row>
    <row r="12056" spans="1:16" x14ac:dyDescent="0.25">
      <c r="A12056" t="s">
        <v>1</v>
      </c>
      <c r="B12056" t="s">
        <v>2955</v>
      </c>
      <c r="C12056" t="s">
        <v>192</v>
      </c>
      <c r="D12056" t="s">
        <v>3973</v>
      </c>
      <c r="E12056" t="s">
        <v>20</v>
      </c>
      <c r="F12056" t="b">
        <v>0</v>
      </c>
      <c r="G12056" t="s">
        <v>23</v>
      </c>
      <c r="H12056" s="4">
        <v>45819.535624999997</v>
      </c>
      <c r="I12056" t="b">
        <v>0</v>
      </c>
      <c r="J12056" t="b">
        <v>1</v>
      </c>
      <c r="K12056" t="s">
        <v>24</v>
      </c>
      <c r="L12056" t="s">
        <v>22</v>
      </c>
      <c r="M12056">
        <v>174000</v>
      </c>
      <c r="O12056" t="s">
        <v>5482</v>
      </c>
      <c r="P12056" t="s">
        <v>603</v>
      </c>
    </row>
    <row r="12057" spans="1:16" x14ac:dyDescent="0.25">
      <c r="A12057" t="s">
        <v>1</v>
      </c>
      <c r="B12057" t="s">
        <v>3361</v>
      </c>
      <c r="C12057" t="s">
        <v>2765</v>
      </c>
      <c r="D12057" t="s">
        <v>3973</v>
      </c>
      <c r="E12057" t="s">
        <v>20</v>
      </c>
      <c r="F12057" t="b">
        <v>0</v>
      </c>
      <c r="G12057" t="s">
        <v>23</v>
      </c>
      <c r="H12057" s="4">
        <v>45819.535798611112</v>
      </c>
      <c r="I12057" t="b">
        <v>0</v>
      </c>
      <c r="J12057" t="b">
        <v>1</v>
      </c>
      <c r="K12057" t="s">
        <v>24</v>
      </c>
      <c r="L12057" t="s">
        <v>22</v>
      </c>
      <c r="M12057">
        <v>126000</v>
      </c>
      <c r="O12057" t="s">
        <v>5482</v>
      </c>
      <c r="P12057" t="s">
        <v>13322</v>
      </c>
    </row>
    <row r="12058" spans="1:16" x14ac:dyDescent="0.25">
      <c r="A12058" t="s">
        <v>0</v>
      </c>
      <c r="B12058" t="s">
        <v>433</v>
      </c>
      <c r="C12058" t="s">
        <v>468</v>
      </c>
      <c r="D12058" t="s">
        <v>3973</v>
      </c>
      <c r="E12058" t="s">
        <v>20</v>
      </c>
      <c r="F12058" t="b">
        <v>0</v>
      </c>
      <c r="G12058" t="s">
        <v>27</v>
      </c>
      <c r="H12058" s="4">
        <v>45819.541770833333</v>
      </c>
      <c r="I12058" t="b">
        <v>0</v>
      </c>
      <c r="J12058" t="b">
        <v>1</v>
      </c>
      <c r="K12058" t="s">
        <v>24</v>
      </c>
      <c r="L12058" t="s">
        <v>22</v>
      </c>
      <c r="M12058">
        <v>95000</v>
      </c>
      <c r="O12058" t="s">
        <v>5482</v>
      </c>
      <c r="P12058" t="s">
        <v>2408</v>
      </c>
    </row>
    <row r="12059" spans="1:16" x14ac:dyDescent="0.25">
      <c r="A12059" t="s">
        <v>1</v>
      </c>
      <c r="B12059" t="s">
        <v>661</v>
      </c>
      <c r="C12059" t="s">
        <v>167</v>
      </c>
      <c r="D12059" t="s">
        <v>3973</v>
      </c>
      <c r="E12059" t="s">
        <v>20</v>
      </c>
      <c r="F12059" t="b">
        <v>0</v>
      </c>
      <c r="G12059" t="s">
        <v>35</v>
      </c>
      <c r="H12059" s="4">
        <v>45819.54215277778</v>
      </c>
      <c r="I12059" t="b">
        <v>0</v>
      </c>
      <c r="J12059" t="b">
        <v>1</v>
      </c>
      <c r="K12059" t="s">
        <v>24</v>
      </c>
      <c r="L12059" t="s">
        <v>22</v>
      </c>
      <c r="M12059">
        <v>162054.5</v>
      </c>
      <c r="O12059" t="s">
        <v>5482</v>
      </c>
      <c r="P12059" t="s">
        <v>15712</v>
      </c>
    </row>
    <row r="12060" spans="1:16" x14ac:dyDescent="0.25">
      <c r="A12060" t="s">
        <v>0</v>
      </c>
      <c r="B12060" t="s">
        <v>0</v>
      </c>
      <c r="C12060" t="s">
        <v>945</v>
      </c>
      <c r="D12060" t="s">
        <v>3973</v>
      </c>
      <c r="E12060" t="s">
        <v>20</v>
      </c>
      <c r="F12060" t="b">
        <v>0</v>
      </c>
      <c r="G12060" t="s">
        <v>30</v>
      </c>
      <c r="H12060" s="4">
        <v>45819.542210648149</v>
      </c>
      <c r="I12060" t="b">
        <v>0</v>
      </c>
      <c r="J12060" t="b">
        <v>0</v>
      </c>
      <c r="K12060" t="s">
        <v>24</v>
      </c>
      <c r="L12060" t="s">
        <v>22</v>
      </c>
      <c r="M12060">
        <v>107500</v>
      </c>
      <c r="O12060" t="s">
        <v>5482</v>
      </c>
      <c r="P12060" t="s">
        <v>351</v>
      </c>
    </row>
    <row r="12061" spans="1:16" x14ac:dyDescent="0.25">
      <c r="A12061" t="s">
        <v>1</v>
      </c>
      <c r="B12061" t="s">
        <v>2955</v>
      </c>
      <c r="C12061" t="s">
        <v>966</v>
      </c>
      <c r="D12061" t="s">
        <v>3973</v>
      </c>
      <c r="E12061" t="s">
        <v>20</v>
      </c>
      <c r="F12061" t="b">
        <v>0</v>
      </c>
      <c r="G12061" t="s">
        <v>30</v>
      </c>
      <c r="H12061" s="4">
        <v>45819.542256944442</v>
      </c>
      <c r="I12061" t="b">
        <v>0</v>
      </c>
      <c r="J12061" t="b">
        <v>1</v>
      </c>
      <c r="K12061" t="s">
        <v>24</v>
      </c>
      <c r="L12061" t="s">
        <v>22</v>
      </c>
      <c r="M12061">
        <v>174000</v>
      </c>
      <c r="O12061" t="s">
        <v>5482</v>
      </c>
      <c r="P12061" t="s">
        <v>603</v>
      </c>
    </row>
    <row r="12062" spans="1:16" x14ac:dyDescent="0.25">
      <c r="A12062" t="s">
        <v>1</v>
      </c>
      <c r="B12062" t="s">
        <v>15616</v>
      </c>
      <c r="C12062" t="s">
        <v>966</v>
      </c>
      <c r="D12062" t="s">
        <v>3973</v>
      </c>
      <c r="E12062" t="s">
        <v>20</v>
      </c>
      <c r="F12062" t="b">
        <v>0</v>
      </c>
      <c r="G12062" t="s">
        <v>30</v>
      </c>
      <c r="H12062" s="4">
        <v>45819.542268518519</v>
      </c>
      <c r="I12062" t="b">
        <v>0</v>
      </c>
      <c r="J12062" t="b">
        <v>1</v>
      </c>
      <c r="K12062" t="s">
        <v>24</v>
      </c>
      <c r="L12062" t="s">
        <v>36</v>
      </c>
      <c r="N12062">
        <v>66.5</v>
      </c>
      <c r="O12062" t="s">
        <v>5482</v>
      </c>
      <c r="P12062" t="s">
        <v>715</v>
      </c>
    </row>
    <row r="12063" spans="1:16" x14ac:dyDescent="0.25">
      <c r="A12063" t="s">
        <v>0</v>
      </c>
      <c r="B12063" t="s">
        <v>0</v>
      </c>
      <c r="C12063" t="s">
        <v>688</v>
      </c>
      <c r="D12063" t="s">
        <v>3973</v>
      </c>
      <c r="E12063" t="s">
        <v>20</v>
      </c>
      <c r="F12063" t="b">
        <v>0</v>
      </c>
      <c r="G12063" t="s">
        <v>30</v>
      </c>
      <c r="H12063" s="4">
        <v>45819.542337962957</v>
      </c>
      <c r="I12063" t="b">
        <v>0</v>
      </c>
      <c r="J12063" t="b">
        <v>1</v>
      </c>
      <c r="K12063" t="s">
        <v>24</v>
      </c>
      <c r="L12063" t="s">
        <v>36</v>
      </c>
      <c r="N12063">
        <v>45</v>
      </c>
      <c r="O12063" t="s">
        <v>5482</v>
      </c>
      <c r="P12063" t="s">
        <v>119</v>
      </c>
    </row>
    <row r="12064" spans="1:16" x14ac:dyDescent="0.25">
      <c r="A12064" t="s">
        <v>139</v>
      </c>
      <c r="B12064" t="s">
        <v>15713</v>
      </c>
      <c r="C12064" t="s">
        <v>9844</v>
      </c>
      <c r="D12064" t="s">
        <v>3973</v>
      </c>
      <c r="E12064" t="s">
        <v>20</v>
      </c>
      <c r="F12064" t="b">
        <v>0</v>
      </c>
      <c r="G12064" t="s">
        <v>30</v>
      </c>
      <c r="H12064" s="4">
        <v>45819.542361111111</v>
      </c>
      <c r="I12064" t="b">
        <v>0</v>
      </c>
      <c r="J12064" t="b">
        <v>1</v>
      </c>
      <c r="K12064" t="s">
        <v>24</v>
      </c>
      <c r="L12064" t="s">
        <v>22</v>
      </c>
      <c r="M12064">
        <v>108000</v>
      </c>
      <c r="O12064" t="s">
        <v>5482</v>
      </c>
      <c r="P12064" t="s">
        <v>15714</v>
      </c>
    </row>
    <row r="12065" spans="1:16" x14ac:dyDescent="0.25">
      <c r="A12065" t="s">
        <v>1</v>
      </c>
      <c r="B12065" t="s">
        <v>15187</v>
      </c>
      <c r="C12065" t="s">
        <v>1754</v>
      </c>
      <c r="D12065" t="s">
        <v>3973</v>
      </c>
      <c r="E12065" t="s">
        <v>20</v>
      </c>
      <c r="F12065" t="b">
        <v>0</v>
      </c>
      <c r="G12065" t="s">
        <v>27</v>
      </c>
      <c r="H12065" s="4">
        <v>45819.542685185188</v>
      </c>
      <c r="I12065" t="b">
        <v>0</v>
      </c>
      <c r="J12065" t="b">
        <v>1</v>
      </c>
      <c r="K12065" t="s">
        <v>24</v>
      </c>
      <c r="L12065" t="s">
        <v>22</v>
      </c>
      <c r="M12065">
        <v>196812.5</v>
      </c>
      <c r="O12065" t="s">
        <v>5482</v>
      </c>
      <c r="P12065" t="s">
        <v>15715</v>
      </c>
    </row>
    <row r="12066" spans="1:16" x14ac:dyDescent="0.25">
      <c r="A12066" t="s">
        <v>139</v>
      </c>
      <c r="B12066" t="s">
        <v>13580</v>
      </c>
      <c r="C12066" t="s">
        <v>82</v>
      </c>
      <c r="D12066" t="s">
        <v>3973</v>
      </c>
      <c r="E12066" t="s">
        <v>20</v>
      </c>
      <c r="F12066" t="b">
        <v>0</v>
      </c>
      <c r="G12066" t="s">
        <v>27</v>
      </c>
      <c r="H12066" s="4">
        <v>45819.543379629627</v>
      </c>
      <c r="I12066" t="b">
        <v>0</v>
      </c>
      <c r="J12066" t="b">
        <v>1</v>
      </c>
      <c r="K12066" t="s">
        <v>24</v>
      </c>
      <c r="L12066" t="s">
        <v>22</v>
      </c>
      <c r="M12066">
        <v>160000</v>
      </c>
      <c r="O12066" t="s">
        <v>4535</v>
      </c>
      <c r="P12066" t="s">
        <v>3247</v>
      </c>
    </row>
    <row r="12067" spans="1:16" x14ac:dyDescent="0.25">
      <c r="A12067" t="s">
        <v>89</v>
      </c>
      <c r="B12067" t="s">
        <v>15716</v>
      </c>
      <c r="C12067" t="s">
        <v>236</v>
      </c>
      <c r="D12067" t="s">
        <v>3973</v>
      </c>
      <c r="E12067" t="s">
        <v>20</v>
      </c>
      <c r="F12067" t="b">
        <v>0</v>
      </c>
      <c r="G12067" t="s">
        <v>27</v>
      </c>
      <c r="H12067" s="4">
        <v>45819.543622685182</v>
      </c>
      <c r="I12067" t="b">
        <v>0</v>
      </c>
      <c r="J12067" t="b">
        <v>0</v>
      </c>
      <c r="K12067" t="s">
        <v>24</v>
      </c>
      <c r="L12067" t="s">
        <v>22</v>
      </c>
      <c r="M12067">
        <v>145000</v>
      </c>
      <c r="O12067" t="s">
        <v>530</v>
      </c>
      <c r="P12067" t="s">
        <v>15717</v>
      </c>
    </row>
    <row r="12068" spans="1:16" x14ac:dyDescent="0.25">
      <c r="A12068" t="s">
        <v>40</v>
      </c>
      <c r="B12068" t="s">
        <v>4534</v>
      </c>
      <c r="C12068" t="s">
        <v>140</v>
      </c>
      <c r="D12068" t="s">
        <v>3973</v>
      </c>
      <c r="E12068" t="s">
        <v>20</v>
      </c>
      <c r="F12068" t="b">
        <v>0</v>
      </c>
      <c r="G12068" t="s">
        <v>27</v>
      </c>
      <c r="H12068" s="4">
        <v>45819.543703703697</v>
      </c>
      <c r="I12068" t="b">
        <v>1</v>
      </c>
      <c r="J12068" t="b">
        <v>1</v>
      </c>
      <c r="K12068" t="s">
        <v>24</v>
      </c>
      <c r="L12068" t="s">
        <v>22</v>
      </c>
      <c r="M12068">
        <v>189500</v>
      </c>
      <c r="O12068" t="s">
        <v>4535</v>
      </c>
      <c r="P12068" t="s">
        <v>3371</v>
      </c>
    </row>
    <row r="12069" spans="1:16" x14ac:dyDescent="0.25">
      <c r="A12069" t="s">
        <v>2</v>
      </c>
      <c r="B12069" t="s">
        <v>2567</v>
      </c>
      <c r="C12069" t="s">
        <v>203</v>
      </c>
      <c r="D12069" t="s">
        <v>3973</v>
      </c>
      <c r="E12069" t="s">
        <v>20</v>
      </c>
      <c r="F12069" t="b">
        <v>0</v>
      </c>
      <c r="G12069" t="s">
        <v>41</v>
      </c>
      <c r="H12069" s="4">
        <v>45819.543993055559</v>
      </c>
      <c r="I12069" t="b">
        <v>0</v>
      </c>
      <c r="J12069" t="b">
        <v>1</v>
      </c>
      <c r="K12069" t="s">
        <v>24</v>
      </c>
      <c r="L12069" t="s">
        <v>22</v>
      </c>
      <c r="M12069">
        <v>97000</v>
      </c>
      <c r="O12069" t="s">
        <v>5482</v>
      </c>
      <c r="P12069" t="s">
        <v>12594</v>
      </c>
    </row>
    <row r="12070" spans="1:16" x14ac:dyDescent="0.25">
      <c r="A12070" t="s">
        <v>2</v>
      </c>
      <c r="B12070" t="s">
        <v>15718</v>
      </c>
      <c r="C12070" t="s">
        <v>71</v>
      </c>
      <c r="D12070" t="s">
        <v>3973</v>
      </c>
      <c r="E12070" t="s">
        <v>20</v>
      </c>
      <c r="F12070" t="b">
        <v>0</v>
      </c>
      <c r="G12070" t="s">
        <v>52</v>
      </c>
      <c r="H12070" s="4">
        <v>45819.545173611114</v>
      </c>
      <c r="I12070" t="b">
        <v>1</v>
      </c>
      <c r="J12070" t="b">
        <v>1</v>
      </c>
      <c r="K12070" t="s">
        <v>24</v>
      </c>
      <c r="L12070" t="s">
        <v>22</v>
      </c>
      <c r="M12070">
        <v>162500</v>
      </c>
      <c r="O12070" t="s">
        <v>4535</v>
      </c>
      <c r="P12070" t="s">
        <v>15719</v>
      </c>
    </row>
    <row r="12071" spans="1:16" x14ac:dyDescent="0.25">
      <c r="A12071" t="s">
        <v>0</v>
      </c>
      <c r="B12071" t="s">
        <v>15720</v>
      </c>
      <c r="C12071" t="s">
        <v>58</v>
      </c>
      <c r="D12071" t="s">
        <v>2208</v>
      </c>
      <c r="E12071" t="s">
        <v>20</v>
      </c>
      <c r="F12071" t="b">
        <v>0</v>
      </c>
      <c r="G12071" t="s">
        <v>27</v>
      </c>
      <c r="H12071" s="4">
        <v>45819.583356481482</v>
      </c>
      <c r="I12071" t="b">
        <v>0</v>
      </c>
      <c r="J12071" t="b">
        <v>0</v>
      </c>
      <c r="K12071" t="s">
        <v>24</v>
      </c>
      <c r="L12071" t="s">
        <v>22</v>
      </c>
      <c r="M12071">
        <v>102500</v>
      </c>
      <c r="O12071" t="s">
        <v>15721</v>
      </c>
      <c r="P12071" t="s">
        <v>119</v>
      </c>
    </row>
    <row r="12072" spans="1:16" x14ac:dyDescent="0.25">
      <c r="A12072" t="s">
        <v>139</v>
      </c>
      <c r="B12072" t="s">
        <v>15722</v>
      </c>
      <c r="C12072" t="s">
        <v>122</v>
      </c>
      <c r="D12072" t="s">
        <v>2208</v>
      </c>
      <c r="E12072" t="s">
        <v>20</v>
      </c>
      <c r="F12072" t="b">
        <v>0</v>
      </c>
      <c r="G12072" t="s">
        <v>52</v>
      </c>
      <c r="H12072" s="4">
        <v>45819.584131944437</v>
      </c>
      <c r="I12072" t="b">
        <v>0</v>
      </c>
      <c r="J12072" t="b">
        <v>1</v>
      </c>
      <c r="K12072" t="s">
        <v>24</v>
      </c>
      <c r="L12072" t="s">
        <v>22</v>
      </c>
      <c r="M12072">
        <v>70000</v>
      </c>
      <c r="O12072" t="s">
        <v>15723</v>
      </c>
    </row>
    <row r="12073" spans="1:16" x14ac:dyDescent="0.25">
      <c r="A12073" t="s">
        <v>1</v>
      </c>
      <c r="B12073" t="s">
        <v>1</v>
      </c>
      <c r="C12073" t="s">
        <v>83</v>
      </c>
      <c r="D12073" t="s">
        <v>3600</v>
      </c>
      <c r="E12073" t="s">
        <v>51</v>
      </c>
      <c r="F12073" t="b">
        <v>0</v>
      </c>
      <c r="G12073" t="s">
        <v>27</v>
      </c>
      <c r="H12073" s="4">
        <v>45819.584317129629</v>
      </c>
      <c r="I12073" t="b">
        <v>0</v>
      </c>
      <c r="J12073" t="b">
        <v>0</v>
      </c>
      <c r="K12073" t="s">
        <v>24</v>
      </c>
      <c r="L12073" t="s">
        <v>36</v>
      </c>
      <c r="N12073">
        <v>45</v>
      </c>
      <c r="O12073" t="s">
        <v>15724</v>
      </c>
      <c r="P12073" t="s">
        <v>201</v>
      </c>
    </row>
    <row r="12074" spans="1:16" x14ac:dyDescent="0.25">
      <c r="A12074" t="s">
        <v>2</v>
      </c>
      <c r="B12074" t="s">
        <v>15725</v>
      </c>
      <c r="C12074" t="s">
        <v>39</v>
      </c>
      <c r="D12074" t="s">
        <v>3973</v>
      </c>
      <c r="E12074" t="s">
        <v>51</v>
      </c>
      <c r="F12074" t="b">
        <v>1</v>
      </c>
      <c r="G12074" t="s">
        <v>27</v>
      </c>
      <c r="H12074" s="4">
        <v>45819.585150462961</v>
      </c>
      <c r="I12074" t="b">
        <v>0</v>
      </c>
      <c r="J12074" t="b">
        <v>1</v>
      </c>
      <c r="K12074" t="s">
        <v>24</v>
      </c>
      <c r="L12074" t="s">
        <v>22</v>
      </c>
      <c r="M12074">
        <v>85000</v>
      </c>
      <c r="O12074" t="s">
        <v>2099</v>
      </c>
      <c r="P12074" t="s">
        <v>15726</v>
      </c>
    </row>
    <row r="12075" spans="1:16" x14ac:dyDescent="0.25">
      <c r="A12075" t="s">
        <v>2</v>
      </c>
      <c r="B12075" t="s">
        <v>15727</v>
      </c>
      <c r="C12075" t="s">
        <v>1350</v>
      </c>
      <c r="D12075" t="s">
        <v>3973</v>
      </c>
      <c r="E12075" t="s">
        <v>20</v>
      </c>
      <c r="F12075" t="b">
        <v>0</v>
      </c>
      <c r="G12075" t="s">
        <v>27</v>
      </c>
      <c r="H12075" s="4">
        <v>45819.585370370369</v>
      </c>
      <c r="I12075" t="b">
        <v>0</v>
      </c>
      <c r="J12075" t="b">
        <v>1</v>
      </c>
      <c r="K12075" t="s">
        <v>24</v>
      </c>
      <c r="L12075" t="s">
        <v>22</v>
      </c>
      <c r="M12075">
        <v>81900</v>
      </c>
      <c r="O12075" t="s">
        <v>13650</v>
      </c>
    </row>
    <row r="12076" spans="1:16" x14ac:dyDescent="0.25">
      <c r="A12076" t="s">
        <v>2</v>
      </c>
      <c r="B12076" t="s">
        <v>1287</v>
      </c>
      <c r="C12076" t="s">
        <v>1902</v>
      </c>
      <c r="D12076" t="s">
        <v>4084</v>
      </c>
      <c r="E12076" t="s">
        <v>20</v>
      </c>
      <c r="F12076" t="b">
        <v>0</v>
      </c>
      <c r="G12076" t="s">
        <v>870</v>
      </c>
      <c r="H12076" s="4">
        <v>45819.591435185182</v>
      </c>
      <c r="I12076" t="b">
        <v>0</v>
      </c>
      <c r="J12076" t="b">
        <v>0</v>
      </c>
      <c r="K12076" t="s">
        <v>870</v>
      </c>
      <c r="L12076" t="s">
        <v>22</v>
      </c>
      <c r="M12076">
        <v>105000</v>
      </c>
      <c r="O12076" t="s">
        <v>14807</v>
      </c>
      <c r="P12076" t="s">
        <v>14808</v>
      </c>
    </row>
    <row r="12077" spans="1:16" x14ac:dyDescent="0.25">
      <c r="A12077" t="s">
        <v>1</v>
      </c>
      <c r="B12077" t="s">
        <v>15728</v>
      </c>
      <c r="C12077" t="s">
        <v>192</v>
      </c>
      <c r="D12077" t="s">
        <v>6017</v>
      </c>
      <c r="E12077" t="s">
        <v>20</v>
      </c>
      <c r="F12077" t="b">
        <v>0</v>
      </c>
      <c r="G12077" t="s">
        <v>23</v>
      </c>
      <c r="H12077" s="4">
        <v>45819.619131944448</v>
      </c>
      <c r="I12077" t="b">
        <v>0</v>
      </c>
      <c r="J12077" t="b">
        <v>0</v>
      </c>
      <c r="K12077" t="s">
        <v>24</v>
      </c>
      <c r="L12077" t="s">
        <v>22</v>
      </c>
      <c r="M12077">
        <v>150000</v>
      </c>
      <c r="O12077" t="s">
        <v>15729</v>
      </c>
      <c r="P12077" t="s">
        <v>15730</v>
      </c>
    </row>
    <row r="12078" spans="1:16" x14ac:dyDescent="0.25">
      <c r="A12078" t="s">
        <v>0</v>
      </c>
      <c r="B12078" t="s">
        <v>0</v>
      </c>
      <c r="C12078" t="s">
        <v>1654</v>
      </c>
      <c r="D12078" t="s">
        <v>3973</v>
      </c>
      <c r="E12078" t="s">
        <v>51</v>
      </c>
      <c r="F12078" t="b">
        <v>0</v>
      </c>
      <c r="G12078" t="s">
        <v>27</v>
      </c>
      <c r="H12078" s="4">
        <v>45819.624976851846</v>
      </c>
      <c r="I12078" t="b">
        <v>1</v>
      </c>
      <c r="J12078" t="b">
        <v>1</v>
      </c>
      <c r="K12078" t="s">
        <v>24</v>
      </c>
      <c r="L12078" t="s">
        <v>36</v>
      </c>
      <c r="N12078">
        <v>52.5</v>
      </c>
      <c r="O12078" t="s">
        <v>144</v>
      </c>
      <c r="P12078" t="s">
        <v>1075</v>
      </c>
    </row>
    <row r="12079" spans="1:16" x14ac:dyDescent="0.25">
      <c r="A12079" t="s">
        <v>0</v>
      </c>
      <c r="B12079" t="s">
        <v>9042</v>
      </c>
      <c r="C12079" t="s">
        <v>49</v>
      </c>
      <c r="D12079" t="s">
        <v>3973</v>
      </c>
      <c r="E12079" t="s">
        <v>51</v>
      </c>
      <c r="F12079" t="b">
        <v>0</v>
      </c>
      <c r="G12079" t="s">
        <v>41</v>
      </c>
      <c r="H12079" s="4">
        <v>45819.625300925924</v>
      </c>
      <c r="I12079" t="b">
        <v>0</v>
      </c>
      <c r="J12079" t="b">
        <v>0</v>
      </c>
      <c r="K12079" t="s">
        <v>24</v>
      </c>
      <c r="L12079" t="s">
        <v>36</v>
      </c>
      <c r="N12079">
        <v>104.5</v>
      </c>
      <c r="O12079" t="s">
        <v>1476</v>
      </c>
      <c r="P12079" t="s">
        <v>15731</v>
      </c>
    </row>
    <row r="12080" spans="1:16" x14ac:dyDescent="0.25">
      <c r="A12080" t="s">
        <v>0</v>
      </c>
      <c r="B12080" t="s">
        <v>0</v>
      </c>
      <c r="C12080" t="s">
        <v>2883</v>
      </c>
      <c r="D12080" t="s">
        <v>3828</v>
      </c>
      <c r="E12080" t="s">
        <v>51</v>
      </c>
      <c r="F12080" t="b">
        <v>0</v>
      </c>
      <c r="G12080" t="s">
        <v>30</v>
      </c>
      <c r="H12080" s="4">
        <v>45819.625601851847</v>
      </c>
      <c r="I12080" t="b">
        <v>1</v>
      </c>
      <c r="J12080" t="b">
        <v>0</v>
      </c>
      <c r="K12080" t="s">
        <v>24</v>
      </c>
      <c r="L12080" t="s">
        <v>36</v>
      </c>
      <c r="N12080">
        <v>45</v>
      </c>
      <c r="O12080" t="s">
        <v>15732</v>
      </c>
      <c r="P12080" t="s">
        <v>280</v>
      </c>
    </row>
    <row r="12081" spans="1:16" x14ac:dyDescent="0.25">
      <c r="A12081" t="s">
        <v>0</v>
      </c>
      <c r="B12081" t="s">
        <v>15733</v>
      </c>
      <c r="C12081" t="s">
        <v>276</v>
      </c>
      <c r="D12081" t="s">
        <v>3828</v>
      </c>
      <c r="E12081" t="s">
        <v>219</v>
      </c>
      <c r="F12081" t="b">
        <v>0</v>
      </c>
      <c r="G12081" t="s">
        <v>30</v>
      </c>
      <c r="H12081" s="4">
        <v>45819.625648148147</v>
      </c>
      <c r="I12081" t="b">
        <v>0</v>
      </c>
      <c r="J12081" t="b">
        <v>0</v>
      </c>
      <c r="K12081" t="s">
        <v>24</v>
      </c>
      <c r="L12081" t="s">
        <v>36</v>
      </c>
      <c r="N12081">
        <v>36.5</v>
      </c>
      <c r="O12081" t="s">
        <v>15734</v>
      </c>
      <c r="P12081" t="s">
        <v>943</v>
      </c>
    </row>
    <row r="12082" spans="1:16" x14ac:dyDescent="0.25">
      <c r="A12082" t="s">
        <v>2</v>
      </c>
      <c r="B12082" t="s">
        <v>15735</v>
      </c>
      <c r="C12082" t="s">
        <v>1351</v>
      </c>
      <c r="D12082" t="s">
        <v>3828</v>
      </c>
      <c r="E12082" t="s">
        <v>20</v>
      </c>
      <c r="F12082" t="b">
        <v>0</v>
      </c>
      <c r="G12082" t="s">
        <v>27</v>
      </c>
      <c r="H12082" s="4">
        <v>45819.626921296287</v>
      </c>
      <c r="I12082" t="b">
        <v>0</v>
      </c>
      <c r="J12082" t="b">
        <v>1</v>
      </c>
      <c r="K12082" t="s">
        <v>24</v>
      </c>
      <c r="L12082" t="s">
        <v>22</v>
      </c>
      <c r="M12082">
        <v>138480</v>
      </c>
      <c r="O12082" t="s">
        <v>2109</v>
      </c>
      <c r="P12082" t="s">
        <v>15736</v>
      </c>
    </row>
    <row r="12083" spans="1:16" x14ac:dyDescent="0.25">
      <c r="A12083" t="s">
        <v>2</v>
      </c>
      <c r="B12083" t="s">
        <v>15737</v>
      </c>
      <c r="C12083" t="s">
        <v>372</v>
      </c>
      <c r="D12083" t="s">
        <v>3828</v>
      </c>
      <c r="E12083" t="s">
        <v>20</v>
      </c>
      <c r="F12083" t="b">
        <v>0</v>
      </c>
      <c r="G12083" t="s">
        <v>41</v>
      </c>
      <c r="H12083" s="4">
        <v>45819.627245370371</v>
      </c>
      <c r="I12083" t="b">
        <v>0</v>
      </c>
      <c r="J12083" t="b">
        <v>0</v>
      </c>
      <c r="K12083" t="s">
        <v>24</v>
      </c>
      <c r="L12083" t="s">
        <v>22</v>
      </c>
      <c r="M12083">
        <v>107500</v>
      </c>
      <c r="O12083" t="s">
        <v>14197</v>
      </c>
      <c r="P12083" t="s">
        <v>15738</v>
      </c>
    </row>
    <row r="12084" spans="1:16" x14ac:dyDescent="0.25">
      <c r="A12084" t="s">
        <v>40</v>
      </c>
      <c r="B12084" t="s">
        <v>15739</v>
      </c>
      <c r="C12084" t="s">
        <v>118</v>
      </c>
      <c r="D12084" t="s">
        <v>3828</v>
      </c>
      <c r="E12084" t="s">
        <v>20</v>
      </c>
      <c r="F12084" t="b">
        <v>0</v>
      </c>
      <c r="G12084" t="s">
        <v>41</v>
      </c>
      <c r="H12084" s="4">
        <v>45819.627280092587</v>
      </c>
      <c r="I12084" t="b">
        <v>0</v>
      </c>
      <c r="J12084" t="b">
        <v>1</v>
      </c>
      <c r="K12084" t="s">
        <v>24</v>
      </c>
      <c r="L12084" t="s">
        <v>22</v>
      </c>
      <c r="M12084">
        <v>180000</v>
      </c>
      <c r="O12084" t="s">
        <v>546</v>
      </c>
    </row>
    <row r="12085" spans="1:16" x14ac:dyDescent="0.25">
      <c r="A12085" t="s">
        <v>89</v>
      </c>
      <c r="B12085" t="s">
        <v>15634</v>
      </c>
      <c r="C12085" t="s">
        <v>179</v>
      </c>
      <c r="D12085" t="s">
        <v>3973</v>
      </c>
      <c r="E12085" t="s">
        <v>51</v>
      </c>
      <c r="F12085" t="b">
        <v>0</v>
      </c>
      <c r="G12085" t="s">
        <v>27</v>
      </c>
      <c r="H12085" s="4">
        <v>45819.66679398148</v>
      </c>
      <c r="I12085" t="b">
        <v>0</v>
      </c>
      <c r="J12085" t="b">
        <v>0</v>
      </c>
      <c r="K12085" t="s">
        <v>24</v>
      </c>
      <c r="L12085" t="s">
        <v>36</v>
      </c>
      <c r="N12085">
        <v>20.5</v>
      </c>
      <c r="O12085" t="s">
        <v>539</v>
      </c>
      <c r="P12085" t="s">
        <v>280</v>
      </c>
    </row>
    <row r="12086" spans="1:16" x14ac:dyDescent="0.25">
      <c r="A12086" t="s">
        <v>139</v>
      </c>
      <c r="B12086" t="s">
        <v>277</v>
      </c>
      <c r="C12086" t="s">
        <v>1065</v>
      </c>
      <c r="D12086" t="s">
        <v>3973</v>
      </c>
      <c r="E12086" t="s">
        <v>20</v>
      </c>
      <c r="F12086" t="b">
        <v>0</v>
      </c>
      <c r="G12086" t="s">
        <v>35</v>
      </c>
      <c r="H12086" s="4">
        <v>45819.667071759257</v>
      </c>
      <c r="I12086" t="b">
        <v>0</v>
      </c>
      <c r="J12086" t="b">
        <v>0</v>
      </c>
      <c r="K12086" t="s">
        <v>24</v>
      </c>
      <c r="L12086" t="s">
        <v>36</v>
      </c>
      <c r="N12086">
        <v>60</v>
      </c>
      <c r="O12086" t="s">
        <v>200</v>
      </c>
      <c r="P12086" t="s">
        <v>7539</v>
      </c>
    </row>
    <row r="12087" spans="1:16" x14ac:dyDescent="0.25">
      <c r="A12087" t="s">
        <v>0</v>
      </c>
      <c r="B12087" t="s">
        <v>15740</v>
      </c>
      <c r="C12087" t="s">
        <v>151</v>
      </c>
      <c r="D12087" t="s">
        <v>3973</v>
      </c>
      <c r="E12087" t="s">
        <v>20</v>
      </c>
      <c r="F12087" t="b">
        <v>0</v>
      </c>
      <c r="G12087" t="s">
        <v>30</v>
      </c>
      <c r="H12087" s="4">
        <v>45819.667268518519</v>
      </c>
      <c r="I12087" t="b">
        <v>0</v>
      </c>
      <c r="J12087" t="b">
        <v>1</v>
      </c>
      <c r="K12087" t="s">
        <v>24</v>
      </c>
      <c r="L12087" t="s">
        <v>22</v>
      </c>
      <c r="M12087">
        <v>110400</v>
      </c>
      <c r="O12087" t="s">
        <v>994</v>
      </c>
      <c r="P12087" t="s">
        <v>15741</v>
      </c>
    </row>
    <row r="12088" spans="1:16" x14ac:dyDescent="0.25">
      <c r="A12088" t="s">
        <v>2</v>
      </c>
      <c r="B12088" t="s">
        <v>1083</v>
      </c>
      <c r="C12088" t="s">
        <v>92</v>
      </c>
      <c r="D12088" t="s">
        <v>3600</v>
      </c>
      <c r="E12088" t="s">
        <v>20</v>
      </c>
      <c r="F12088" t="b">
        <v>0</v>
      </c>
      <c r="G12088" t="s">
        <v>27</v>
      </c>
      <c r="H12088" s="4">
        <v>45819.668402777781</v>
      </c>
      <c r="I12088" t="b">
        <v>0</v>
      </c>
      <c r="J12088" t="b">
        <v>0</v>
      </c>
      <c r="K12088" t="s">
        <v>24</v>
      </c>
      <c r="L12088" t="s">
        <v>22</v>
      </c>
      <c r="M12088">
        <v>145000</v>
      </c>
      <c r="O12088" t="s">
        <v>15742</v>
      </c>
      <c r="P12088" t="s">
        <v>15743</v>
      </c>
    </row>
    <row r="12089" spans="1:16" x14ac:dyDescent="0.25">
      <c r="A12089" t="s">
        <v>0</v>
      </c>
      <c r="B12089" t="s">
        <v>15744</v>
      </c>
      <c r="C12089" t="s">
        <v>3318</v>
      </c>
      <c r="D12089" t="s">
        <v>3600</v>
      </c>
      <c r="E12089" t="s">
        <v>51</v>
      </c>
      <c r="F12089" t="b">
        <v>0</v>
      </c>
      <c r="G12089" t="s">
        <v>27</v>
      </c>
      <c r="H12089" s="4">
        <v>45819.708356481482</v>
      </c>
      <c r="I12089" t="b">
        <v>0</v>
      </c>
      <c r="J12089" t="b">
        <v>0</v>
      </c>
      <c r="K12089" t="s">
        <v>24</v>
      </c>
      <c r="L12089" t="s">
        <v>36</v>
      </c>
      <c r="N12089">
        <v>55</v>
      </c>
      <c r="O12089" t="s">
        <v>12989</v>
      </c>
      <c r="P12089" t="s">
        <v>15745</v>
      </c>
    </row>
    <row r="12090" spans="1:16" x14ac:dyDescent="0.25">
      <c r="A12090" t="s">
        <v>25</v>
      </c>
      <c r="B12090" t="s">
        <v>25</v>
      </c>
      <c r="C12090" t="s">
        <v>937</v>
      </c>
      <c r="D12090" t="s">
        <v>3828</v>
      </c>
      <c r="E12090" t="s">
        <v>20</v>
      </c>
      <c r="F12090" t="b">
        <v>0</v>
      </c>
      <c r="G12090" t="s">
        <v>30</v>
      </c>
      <c r="H12090" s="4">
        <v>45819.708958333344</v>
      </c>
      <c r="I12090" t="b">
        <v>0</v>
      </c>
      <c r="J12090" t="b">
        <v>0</v>
      </c>
      <c r="K12090" t="s">
        <v>24</v>
      </c>
      <c r="L12090" t="s">
        <v>22</v>
      </c>
      <c r="M12090">
        <v>85000</v>
      </c>
      <c r="O12090" t="s">
        <v>15746</v>
      </c>
      <c r="P12090" t="s">
        <v>280</v>
      </c>
    </row>
    <row r="12091" spans="1:16" x14ac:dyDescent="0.25">
      <c r="A12091" t="s">
        <v>139</v>
      </c>
      <c r="B12091" t="s">
        <v>15747</v>
      </c>
      <c r="C12091" t="s">
        <v>64</v>
      </c>
      <c r="D12091" t="s">
        <v>3973</v>
      </c>
      <c r="E12091" t="s">
        <v>51</v>
      </c>
      <c r="F12091" t="b">
        <v>0</v>
      </c>
      <c r="G12091" t="s">
        <v>52</v>
      </c>
      <c r="H12091" s="4">
        <v>45819.709131944437</v>
      </c>
      <c r="I12091" t="b">
        <v>0</v>
      </c>
      <c r="J12091" t="b">
        <v>0</v>
      </c>
      <c r="K12091" t="s">
        <v>24</v>
      </c>
      <c r="L12091" t="s">
        <v>36</v>
      </c>
      <c r="N12091">
        <v>51</v>
      </c>
      <c r="O12091" t="s">
        <v>1837</v>
      </c>
      <c r="P12091" t="s">
        <v>15748</v>
      </c>
    </row>
    <row r="12092" spans="1:16" x14ac:dyDescent="0.25">
      <c r="A12092" t="s">
        <v>0</v>
      </c>
      <c r="B12092" t="s">
        <v>218</v>
      </c>
      <c r="C12092" t="s">
        <v>1492</v>
      </c>
      <c r="D12092" t="s">
        <v>4084</v>
      </c>
      <c r="E12092" t="s">
        <v>20</v>
      </c>
      <c r="F12092" t="b">
        <v>0</v>
      </c>
      <c r="G12092" t="s">
        <v>30</v>
      </c>
      <c r="H12092" s="4">
        <v>45819.709930555553</v>
      </c>
      <c r="I12092" t="b">
        <v>1</v>
      </c>
      <c r="J12092" t="b">
        <v>0</v>
      </c>
      <c r="K12092" t="s">
        <v>24</v>
      </c>
      <c r="L12092" t="s">
        <v>22</v>
      </c>
      <c r="M12092">
        <v>60000</v>
      </c>
      <c r="O12092" t="s">
        <v>374</v>
      </c>
      <c r="P12092" t="s">
        <v>558</v>
      </c>
    </row>
    <row r="12093" spans="1:16" x14ac:dyDescent="0.25">
      <c r="A12093" t="s">
        <v>40</v>
      </c>
      <c r="B12093" t="s">
        <v>5403</v>
      </c>
      <c r="C12093" t="s">
        <v>5404</v>
      </c>
      <c r="D12093" t="s">
        <v>3973</v>
      </c>
      <c r="E12093" t="s">
        <v>20</v>
      </c>
      <c r="F12093" t="b">
        <v>0</v>
      </c>
      <c r="G12093" t="s">
        <v>27</v>
      </c>
      <c r="H12093" s="4">
        <v>45819.710277777784</v>
      </c>
      <c r="I12093" t="b">
        <v>0</v>
      </c>
      <c r="J12093" t="b">
        <v>0</v>
      </c>
      <c r="K12093" t="s">
        <v>24</v>
      </c>
      <c r="L12093" t="s">
        <v>22</v>
      </c>
      <c r="M12093">
        <v>135000</v>
      </c>
      <c r="O12093" t="s">
        <v>1422</v>
      </c>
      <c r="P12093" t="s">
        <v>5405</v>
      </c>
    </row>
    <row r="12094" spans="1:16" x14ac:dyDescent="0.25">
      <c r="A12094" t="s">
        <v>40</v>
      </c>
      <c r="B12094" t="s">
        <v>3805</v>
      </c>
      <c r="C12094" t="s">
        <v>1151</v>
      </c>
      <c r="D12094" t="s">
        <v>3973</v>
      </c>
      <c r="E12094" t="s">
        <v>20</v>
      </c>
      <c r="F12094" t="b">
        <v>0</v>
      </c>
      <c r="G12094" t="s">
        <v>27</v>
      </c>
      <c r="H12094" s="4">
        <v>45819.710312499999</v>
      </c>
      <c r="I12094" t="b">
        <v>1</v>
      </c>
      <c r="J12094" t="b">
        <v>0</v>
      </c>
      <c r="K12094" t="s">
        <v>24</v>
      </c>
      <c r="L12094" t="s">
        <v>22</v>
      </c>
      <c r="M12094">
        <v>150000</v>
      </c>
      <c r="O12094" t="s">
        <v>10702</v>
      </c>
      <c r="P12094" t="s">
        <v>2766</v>
      </c>
    </row>
    <row r="12095" spans="1:16" x14ac:dyDescent="0.25">
      <c r="A12095" t="s">
        <v>2</v>
      </c>
      <c r="B12095" t="s">
        <v>15749</v>
      </c>
      <c r="C12095" t="s">
        <v>985</v>
      </c>
      <c r="D12095" t="s">
        <v>3828</v>
      </c>
      <c r="E12095" t="s">
        <v>20</v>
      </c>
      <c r="F12095" t="b">
        <v>0</v>
      </c>
      <c r="G12095" t="s">
        <v>41</v>
      </c>
      <c r="H12095" s="4">
        <v>45819.71056712963</v>
      </c>
      <c r="I12095" t="b">
        <v>0</v>
      </c>
      <c r="J12095" t="b">
        <v>1</v>
      </c>
      <c r="K12095" t="s">
        <v>24</v>
      </c>
      <c r="L12095" t="s">
        <v>22</v>
      </c>
      <c r="M12095">
        <v>127432.5</v>
      </c>
      <c r="O12095" t="s">
        <v>3067</v>
      </c>
      <c r="P12095" t="s">
        <v>204</v>
      </c>
    </row>
    <row r="12096" spans="1:16" x14ac:dyDescent="0.25">
      <c r="A12096" t="s">
        <v>40</v>
      </c>
      <c r="B12096" t="s">
        <v>5403</v>
      </c>
      <c r="C12096" t="s">
        <v>2681</v>
      </c>
      <c r="D12096" t="s">
        <v>3973</v>
      </c>
      <c r="E12096" t="s">
        <v>20</v>
      </c>
      <c r="F12096" t="b">
        <v>0</v>
      </c>
      <c r="G12096" t="s">
        <v>41</v>
      </c>
      <c r="H12096" s="4">
        <v>45819.710682870369</v>
      </c>
      <c r="I12096" t="b">
        <v>0</v>
      </c>
      <c r="J12096" t="b">
        <v>0</v>
      </c>
      <c r="K12096" t="s">
        <v>24</v>
      </c>
      <c r="L12096" t="s">
        <v>22</v>
      </c>
      <c r="M12096">
        <v>135000</v>
      </c>
      <c r="O12096" t="s">
        <v>1422</v>
      </c>
      <c r="P12096" t="s">
        <v>11030</v>
      </c>
    </row>
    <row r="12097" spans="1:16" x14ac:dyDescent="0.25">
      <c r="A12097" t="s">
        <v>1</v>
      </c>
      <c r="B12097" t="s">
        <v>15750</v>
      </c>
      <c r="C12097" t="s">
        <v>877</v>
      </c>
      <c r="D12097" t="s">
        <v>3973</v>
      </c>
      <c r="E12097" t="s">
        <v>20</v>
      </c>
      <c r="F12097" t="b">
        <v>0</v>
      </c>
      <c r="G12097" t="s">
        <v>27</v>
      </c>
      <c r="H12097" s="4">
        <v>45819.749976851846</v>
      </c>
      <c r="I12097" t="b">
        <v>0</v>
      </c>
      <c r="J12097" t="b">
        <v>0</v>
      </c>
      <c r="K12097" t="s">
        <v>24</v>
      </c>
      <c r="L12097" t="s">
        <v>22</v>
      </c>
      <c r="M12097">
        <v>74650</v>
      </c>
      <c r="O12097" t="s">
        <v>2623</v>
      </c>
      <c r="P12097" t="s">
        <v>15751</v>
      </c>
    </row>
    <row r="12098" spans="1:16" x14ac:dyDescent="0.25">
      <c r="A12098" t="s">
        <v>0</v>
      </c>
      <c r="B12098" t="s">
        <v>15752</v>
      </c>
      <c r="C12098" t="s">
        <v>58</v>
      </c>
      <c r="D12098" t="s">
        <v>3828</v>
      </c>
      <c r="E12098" t="s">
        <v>34</v>
      </c>
      <c r="F12098" t="b">
        <v>0</v>
      </c>
      <c r="G12098" t="s">
        <v>27</v>
      </c>
      <c r="H12098" s="4">
        <v>45819.750023148154</v>
      </c>
      <c r="I12098" t="b">
        <v>1</v>
      </c>
      <c r="J12098" t="b">
        <v>1</v>
      </c>
      <c r="K12098" t="s">
        <v>24</v>
      </c>
      <c r="L12098" t="s">
        <v>36</v>
      </c>
      <c r="N12098">
        <v>25.5</v>
      </c>
      <c r="O12098" t="s">
        <v>15753</v>
      </c>
      <c r="P12098" t="s">
        <v>204</v>
      </c>
    </row>
    <row r="12099" spans="1:16" x14ac:dyDescent="0.25">
      <c r="A12099" t="s">
        <v>0</v>
      </c>
      <c r="B12099" t="s">
        <v>15754</v>
      </c>
      <c r="C12099" t="s">
        <v>1345</v>
      </c>
      <c r="D12099" t="s">
        <v>3828</v>
      </c>
      <c r="E12099" t="s">
        <v>51</v>
      </c>
      <c r="F12099" t="b">
        <v>0</v>
      </c>
      <c r="G12099" t="s">
        <v>30</v>
      </c>
      <c r="H12099" s="4">
        <v>45819.750625000001</v>
      </c>
      <c r="I12099" t="b">
        <v>0</v>
      </c>
      <c r="J12099" t="b">
        <v>0</v>
      </c>
      <c r="K12099" t="s">
        <v>24</v>
      </c>
      <c r="L12099" t="s">
        <v>36</v>
      </c>
      <c r="N12099">
        <v>54</v>
      </c>
      <c r="O12099" t="s">
        <v>99</v>
      </c>
      <c r="P12099" t="s">
        <v>119</v>
      </c>
    </row>
    <row r="12100" spans="1:16" x14ac:dyDescent="0.25">
      <c r="A12100" t="s">
        <v>40</v>
      </c>
      <c r="B12100" t="s">
        <v>40</v>
      </c>
      <c r="C12100" t="s">
        <v>11001</v>
      </c>
      <c r="D12100" t="s">
        <v>3828</v>
      </c>
      <c r="E12100" t="s">
        <v>20</v>
      </c>
      <c r="F12100" t="b">
        <v>0</v>
      </c>
      <c r="G12100" t="s">
        <v>27</v>
      </c>
      <c r="H12100" s="4">
        <v>45819.751689814817</v>
      </c>
      <c r="I12100" t="b">
        <v>1</v>
      </c>
      <c r="J12100" t="b">
        <v>1</v>
      </c>
      <c r="K12100" t="s">
        <v>24</v>
      </c>
      <c r="L12100" t="s">
        <v>22</v>
      </c>
      <c r="M12100">
        <v>180000</v>
      </c>
      <c r="O12100" t="s">
        <v>202</v>
      </c>
      <c r="P12100" t="s">
        <v>15329</v>
      </c>
    </row>
    <row r="12101" spans="1:16" x14ac:dyDescent="0.25">
      <c r="A12101" t="s">
        <v>2</v>
      </c>
      <c r="B12101" t="s">
        <v>15755</v>
      </c>
      <c r="C12101" t="s">
        <v>15756</v>
      </c>
      <c r="D12101" t="s">
        <v>2208</v>
      </c>
      <c r="E12101" t="s">
        <v>20</v>
      </c>
      <c r="F12101" t="b">
        <v>0</v>
      </c>
      <c r="G12101" t="s">
        <v>27</v>
      </c>
      <c r="H12101" s="4">
        <v>45819.751840277779</v>
      </c>
      <c r="I12101" t="b">
        <v>0</v>
      </c>
      <c r="J12101" t="b">
        <v>1</v>
      </c>
      <c r="K12101" t="s">
        <v>24</v>
      </c>
      <c r="L12101" t="s">
        <v>22</v>
      </c>
      <c r="M12101">
        <v>85000</v>
      </c>
      <c r="O12101" t="s">
        <v>15757</v>
      </c>
      <c r="P12101" t="s">
        <v>15758</v>
      </c>
    </row>
    <row r="12102" spans="1:16" x14ac:dyDescent="0.25">
      <c r="A12102" t="s">
        <v>0</v>
      </c>
      <c r="B12102" t="s">
        <v>15759</v>
      </c>
      <c r="C12102" t="s">
        <v>1623</v>
      </c>
      <c r="D12102" t="s">
        <v>3828</v>
      </c>
      <c r="E12102" t="s">
        <v>219</v>
      </c>
      <c r="F12102" t="b">
        <v>0</v>
      </c>
      <c r="G12102" t="s">
        <v>23</v>
      </c>
      <c r="H12102" s="4">
        <v>45819.785752314812</v>
      </c>
      <c r="I12102" t="b">
        <v>0</v>
      </c>
      <c r="J12102" t="b">
        <v>0</v>
      </c>
      <c r="K12102" t="s">
        <v>24</v>
      </c>
      <c r="L12102" t="s">
        <v>36</v>
      </c>
      <c r="N12102">
        <v>40</v>
      </c>
      <c r="O12102" t="s">
        <v>15760</v>
      </c>
      <c r="P12102" t="s">
        <v>119</v>
      </c>
    </row>
    <row r="12103" spans="1:16" x14ac:dyDescent="0.25">
      <c r="A12103" t="s">
        <v>0</v>
      </c>
      <c r="B12103" t="s">
        <v>15761</v>
      </c>
      <c r="C12103" t="s">
        <v>2701</v>
      </c>
      <c r="D12103" t="s">
        <v>3600</v>
      </c>
      <c r="E12103" t="s">
        <v>51</v>
      </c>
      <c r="F12103" t="b">
        <v>0</v>
      </c>
      <c r="G12103" t="s">
        <v>27</v>
      </c>
      <c r="H12103" s="4">
        <v>45819.791574074072</v>
      </c>
      <c r="I12103" t="b">
        <v>0</v>
      </c>
      <c r="J12103" t="b">
        <v>0</v>
      </c>
      <c r="K12103" t="s">
        <v>24</v>
      </c>
      <c r="L12103" t="s">
        <v>36</v>
      </c>
      <c r="N12103">
        <v>55</v>
      </c>
      <c r="O12103" t="s">
        <v>15762</v>
      </c>
      <c r="P12103" t="s">
        <v>15763</v>
      </c>
    </row>
    <row r="12104" spans="1:16" x14ac:dyDescent="0.25">
      <c r="A12104" t="s">
        <v>0</v>
      </c>
      <c r="B12104" t="s">
        <v>15764</v>
      </c>
      <c r="C12104" t="s">
        <v>1356</v>
      </c>
      <c r="D12104" t="s">
        <v>3828</v>
      </c>
      <c r="E12104" t="s">
        <v>20</v>
      </c>
      <c r="F12104" t="b">
        <v>0</v>
      </c>
      <c r="G12104" t="s">
        <v>52</v>
      </c>
      <c r="H12104" s="4">
        <v>45819.792453703703</v>
      </c>
      <c r="I12104" t="b">
        <v>0</v>
      </c>
      <c r="J12104" t="b">
        <v>1</v>
      </c>
      <c r="K12104" t="s">
        <v>24</v>
      </c>
      <c r="L12104" t="s">
        <v>22</v>
      </c>
      <c r="M12104">
        <v>82500</v>
      </c>
      <c r="O12104" t="s">
        <v>15765</v>
      </c>
      <c r="P12104" t="s">
        <v>280</v>
      </c>
    </row>
    <row r="12105" spans="1:16" x14ac:dyDescent="0.25">
      <c r="A12105" t="s">
        <v>139</v>
      </c>
      <c r="B12105" t="s">
        <v>15766</v>
      </c>
      <c r="C12105" t="s">
        <v>1446</v>
      </c>
      <c r="D12105" t="s">
        <v>3828</v>
      </c>
      <c r="E12105" t="s">
        <v>20</v>
      </c>
      <c r="F12105" t="b">
        <v>0</v>
      </c>
      <c r="G12105" t="s">
        <v>52</v>
      </c>
      <c r="H12105" s="4">
        <v>45819.79246527778</v>
      </c>
      <c r="I12105" t="b">
        <v>0</v>
      </c>
      <c r="J12105" t="b">
        <v>1</v>
      </c>
      <c r="K12105" t="s">
        <v>24</v>
      </c>
      <c r="L12105" t="s">
        <v>22</v>
      </c>
      <c r="M12105">
        <v>71195</v>
      </c>
      <c r="O12105" t="s">
        <v>15767</v>
      </c>
    </row>
    <row r="12106" spans="1:16" x14ac:dyDescent="0.25">
      <c r="A12106" t="s">
        <v>2</v>
      </c>
      <c r="B12106" t="s">
        <v>638</v>
      </c>
      <c r="C12106" t="s">
        <v>1633</v>
      </c>
      <c r="D12106" t="s">
        <v>3828</v>
      </c>
      <c r="E12106" t="s">
        <v>20</v>
      </c>
      <c r="F12106" t="b">
        <v>0</v>
      </c>
      <c r="G12106" t="s">
        <v>27</v>
      </c>
      <c r="H12106" s="4">
        <v>45819.793576388889</v>
      </c>
      <c r="I12106" t="b">
        <v>0</v>
      </c>
      <c r="J12106" t="b">
        <v>1</v>
      </c>
      <c r="K12106" t="s">
        <v>24</v>
      </c>
      <c r="L12106" t="s">
        <v>22</v>
      </c>
      <c r="M12106">
        <v>110000</v>
      </c>
      <c r="O12106" t="s">
        <v>15768</v>
      </c>
      <c r="P12106" t="s">
        <v>15769</v>
      </c>
    </row>
    <row r="12107" spans="1:16" x14ac:dyDescent="0.25">
      <c r="A12107" t="s">
        <v>2</v>
      </c>
      <c r="B12107" t="s">
        <v>132</v>
      </c>
      <c r="C12107" t="s">
        <v>1572</v>
      </c>
      <c r="D12107" t="s">
        <v>3973</v>
      </c>
      <c r="E12107" t="s">
        <v>20</v>
      </c>
      <c r="F12107" t="b">
        <v>0</v>
      </c>
      <c r="G12107" t="s">
        <v>27</v>
      </c>
      <c r="H12107" s="4">
        <v>45819.793611111112</v>
      </c>
      <c r="I12107" t="b">
        <v>1</v>
      </c>
      <c r="J12107" t="b">
        <v>0</v>
      </c>
      <c r="K12107" t="s">
        <v>24</v>
      </c>
      <c r="L12107" t="s">
        <v>22</v>
      </c>
      <c r="M12107">
        <v>157500</v>
      </c>
      <c r="O12107" t="s">
        <v>15770</v>
      </c>
      <c r="P12107" t="s">
        <v>15771</v>
      </c>
    </row>
    <row r="12108" spans="1:16" x14ac:dyDescent="0.25">
      <c r="A12108" t="s">
        <v>2</v>
      </c>
      <c r="B12108" t="s">
        <v>15609</v>
      </c>
      <c r="C12108" t="s">
        <v>118</v>
      </c>
      <c r="D12108" t="s">
        <v>3973</v>
      </c>
      <c r="E12108" t="s">
        <v>20</v>
      </c>
      <c r="F12108" t="b">
        <v>0</v>
      </c>
      <c r="G12108" t="s">
        <v>27</v>
      </c>
      <c r="H12108" s="4">
        <v>45819.793645833342</v>
      </c>
      <c r="I12108" t="b">
        <v>0</v>
      </c>
      <c r="J12108" t="b">
        <v>1</v>
      </c>
      <c r="K12108" t="s">
        <v>24</v>
      </c>
      <c r="L12108" t="s">
        <v>22</v>
      </c>
      <c r="M12108">
        <v>127500</v>
      </c>
      <c r="O12108" t="s">
        <v>11994</v>
      </c>
      <c r="P12108" t="s">
        <v>15611</v>
      </c>
    </row>
    <row r="12109" spans="1:16" x14ac:dyDescent="0.25">
      <c r="A12109" t="s">
        <v>28</v>
      </c>
      <c r="B12109" t="s">
        <v>15772</v>
      </c>
      <c r="C12109" t="s">
        <v>1050</v>
      </c>
      <c r="D12109" t="s">
        <v>3973</v>
      </c>
      <c r="E12109" t="s">
        <v>20</v>
      </c>
      <c r="F12109" t="b">
        <v>0</v>
      </c>
      <c r="G12109" t="s">
        <v>27</v>
      </c>
      <c r="H12109" s="4">
        <v>45819.793668981481</v>
      </c>
      <c r="I12109" t="b">
        <v>0</v>
      </c>
      <c r="J12109" t="b">
        <v>0</v>
      </c>
      <c r="K12109" t="s">
        <v>24</v>
      </c>
      <c r="L12109" t="s">
        <v>22</v>
      </c>
      <c r="M12109">
        <v>143000</v>
      </c>
      <c r="O12109" t="s">
        <v>15773</v>
      </c>
      <c r="P12109" t="s">
        <v>15774</v>
      </c>
    </row>
    <row r="12110" spans="1:16" x14ac:dyDescent="0.25">
      <c r="A12110" t="s">
        <v>2</v>
      </c>
      <c r="B12110" t="s">
        <v>15775</v>
      </c>
      <c r="C12110" t="s">
        <v>47</v>
      </c>
      <c r="D12110" t="s">
        <v>3973</v>
      </c>
      <c r="E12110" t="s">
        <v>20</v>
      </c>
      <c r="F12110" t="b">
        <v>0</v>
      </c>
      <c r="G12110" t="s">
        <v>30</v>
      </c>
      <c r="H12110" s="4">
        <v>45819.794965277782</v>
      </c>
      <c r="I12110" t="b">
        <v>0</v>
      </c>
      <c r="J12110" t="b">
        <v>1</v>
      </c>
      <c r="K12110" t="s">
        <v>24</v>
      </c>
      <c r="L12110" t="s">
        <v>22</v>
      </c>
      <c r="M12110">
        <v>254076</v>
      </c>
      <c r="O12110" t="s">
        <v>1547</v>
      </c>
      <c r="P12110" t="s">
        <v>15776</v>
      </c>
    </row>
    <row r="12111" spans="1:16" x14ac:dyDescent="0.25">
      <c r="A12111" t="s">
        <v>2</v>
      </c>
      <c r="B12111" t="s">
        <v>15777</v>
      </c>
      <c r="C12111" t="s">
        <v>2700</v>
      </c>
      <c r="D12111" t="s">
        <v>3973</v>
      </c>
      <c r="E12111" t="s">
        <v>51</v>
      </c>
      <c r="F12111" t="b">
        <v>0</v>
      </c>
      <c r="G12111" t="s">
        <v>41</v>
      </c>
      <c r="H12111" s="4">
        <v>45819.835659722223</v>
      </c>
      <c r="I12111" t="b">
        <v>0</v>
      </c>
      <c r="J12111" t="b">
        <v>0</v>
      </c>
      <c r="K12111" t="s">
        <v>24</v>
      </c>
      <c r="L12111" t="s">
        <v>36</v>
      </c>
      <c r="N12111">
        <v>46.5</v>
      </c>
      <c r="O12111" t="s">
        <v>396</v>
      </c>
      <c r="P12111" t="s">
        <v>15778</v>
      </c>
    </row>
    <row r="12112" spans="1:16" x14ac:dyDescent="0.25">
      <c r="A12112" t="s">
        <v>1</v>
      </c>
      <c r="B12112" t="s">
        <v>15779</v>
      </c>
      <c r="C12112" t="s">
        <v>1591</v>
      </c>
      <c r="D12112" t="s">
        <v>3828</v>
      </c>
      <c r="E12112" t="s">
        <v>20</v>
      </c>
      <c r="F12112" t="b">
        <v>0</v>
      </c>
      <c r="G12112" t="s">
        <v>23</v>
      </c>
      <c r="H12112" s="4">
        <v>45819.869085648148</v>
      </c>
      <c r="I12112" t="b">
        <v>0</v>
      </c>
      <c r="J12112" t="b">
        <v>1</v>
      </c>
      <c r="K12112" t="s">
        <v>24</v>
      </c>
      <c r="L12112" t="s">
        <v>22</v>
      </c>
      <c r="M12112">
        <v>91750</v>
      </c>
      <c r="O12112" t="s">
        <v>1592</v>
      </c>
      <c r="P12112" t="s">
        <v>15780</v>
      </c>
    </row>
    <row r="12113" spans="1:16" x14ac:dyDescent="0.25">
      <c r="A12113" t="s">
        <v>0</v>
      </c>
      <c r="B12113" t="s">
        <v>9426</v>
      </c>
      <c r="C12113" t="s">
        <v>213</v>
      </c>
      <c r="D12113" t="s">
        <v>3828</v>
      </c>
      <c r="E12113" t="s">
        <v>20</v>
      </c>
      <c r="F12113" t="b">
        <v>0</v>
      </c>
      <c r="G12113" t="s">
        <v>41</v>
      </c>
      <c r="H12113" s="4">
        <v>45819.876331018517</v>
      </c>
      <c r="I12113" t="b">
        <v>0</v>
      </c>
      <c r="J12113" t="b">
        <v>1</v>
      </c>
      <c r="K12113" t="s">
        <v>24</v>
      </c>
      <c r="L12113" t="s">
        <v>36</v>
      </c>
      <c r="N12113">
        <v>23</v>
      </c>
      <c r="O12113" t="s">
        <v>9427</v>
      </c>
      <c r="P12113" t="s">
        <v>9428</v>
      </c>
    </row>
    <row r="12114" spans="1:16" x14ac:dyDescent="0.25">
      <c r="A12114" t="s">
        <v>2</v>
      </c>
      <c r="B12114" t="s">
        <v>543</v>
      </c>
      <c r="C12114" t="s">
        <v>1102</v>
      </c>
      <c r="D12114" t="s">
        <v>3973</v>
      </c>
      <c r="E12114" t="s">
        <v>20</v>
      </c>
      <c r="F12114" t="b">
        <v>0</v>
      </c>
      <c r="G12114" t="s">
        <v>27</v>
      </c>
      <c r="H12114" s="4">
        <v>45819.876770833333</v>
      </c>
      <c r="I12114" t="b">
        <v>1</v>
      </c>
      <c r="J12114" t="b">
        <v>0</v>
      </c>
      <c r="K12114" t="s">
        <v>24</v>
      </c>
      <c r="L12114" t="s">
        <v>36</v>
      </c>
      <c r="N12114">
        <v>47.5</v>
      </c>
      <c r="O12114" t="s">
        <v>4344</v>
      </c>
      <c r="P12114" t="s">
        <v>15781</v>
      </c>
    </row>
    <row r="12115" spans="1:16" x14ac:dyDescent="0.25">
      <c r="A12115" t="s">
        <v>2</v>
      </c>
      <c r="B12115" t="s">
        <v>7512</v>
      </c>
      <c r="C12115" t="s">
        <v>24</v>
      </c>
      <c r="D12115" t="s">
        <v>4035</v>
      </c>
      <c r="E12115" t="s">
        <v>20</v>
      </c>
      <c r="F12115" t="b">
        <v>0</v>
      </c>
      <c r="G12115" t="s">
        <v>41</v>
      </c>
      <c r="H12115" s="4">
        <v>45819.877106481479</v>
      </c>
      <c r="I12115" t="b">
        <v>1</v>
      </c>
      <c r="J12115" t="b">
        <v>1</v>
      </c>
      <c r="K12115" t="s">
        <v>24</v>
      </c>
      <c r="L12115" t="s">
        <v>22</v>
      </c>
      <c r="M12115">
        <v>125000</v>
      </c>
      <c r="O12115" t="s">
        <v>1831</v>
      </c>
      <c r="P12115" t="s">
        <v>7513</v>
      </c>
    </row>
    <row r="12116" spans="1:16" x14ac:dyDescent="0.25">
      <c r="A12116" t="s">
        <v>2</v>
      </c>
      <c r="B12116" t="s">
        <v>15755</v>
      </c>
      <c r="C12116" t="s">
        <v>15756</v>
      </c>
      <c r="D12116" t="s">
        <v>3828</v>
      </c>
      <c r="E12116" t="s">
        <v>20</v>
      </c>
      <c r="F12116" t="b">
        <v>0</v>
      </c>
      <c r="G12116" t="s">
        <v>23</v>
      </c>
      <c r="H12116" s="4">
        <v>45819.911122685182</v>
      </c>
      <c r="I12116" t="b">
        <v>0</v>
      </c>
      <c r="J12116" t="b">
        <v>1</v>
      </c>
      <c r="K12116" t="s">
        <v>24</v>
      </c>
      <c r="L12116" t="s">
        <v>36</v>
      </c>
      <c r="N12116">
        <v>40.825000762939453</v>
      </c>
      <c r="O12116" t="s">
        <v>15757</v>
      </c>
      <c r="P12116" t="s">
        <v>15758</v>
      </c>
    </row>
    <row r="12117" spans="1:16" x14ac:dyDescent="0.25">
      <c r="A12117" t="s">
        <v>25</v>
      </c>
      <c r="B12117" t="s">
        <v>15782</v>
      </c>
      <c r="C12117" t="s">
        <v>39</v>
      </c>
      <c r="D12117" t="s">
        <v>2208</v>
      </c>
      <c r="E12117" t="s">
        <v>20</v>
      </c>
      <c r="F12117" t="b">
        <v>1</v>
      </c>
      <c r="G12117" t="s">
        <v>27</v>
      </c>
      <c r="H12117" s="4">
        <v>45819.917650462958</v>
      </c>
      <c r="I12117" t="b">
        <v>1</v>
      </c>
      <c r="J12117" t="b">
        <v>1</v>
      </c>
      <c r="K12117" t="s">
        <v>24</v>
      </c>
      <c r="L12117" t="s">
        <v>22</v>
      </c>
      <c r="M12117">
        <v>127500</v>
      </c>
      <c r="O12117" t="s">
        <v>470</v>
      </c>
      <c r="P12117" t="s">
        <v>50</v>
      </c>
    </row>
    <row r="12118" spans="1:16" x14ac:dyDescent="0.25">
      <c r="A12118" t="s">
        <v>2</v>
      </c>
      <c r="B12118" t="s">
        <v>15783</v>
      </c>
      <c r="C12118" t="s">
        <v>39</v>
      </c>
      <c r="D12118" t="s">
        <v>3828</v>
      </c>
      <c r="E12118" t="s">
        <v>20</v>
      </c>
      <c r="F12118" t="b">
        <v>1</v>
      </c>
      <c r="G12118" t="s">
        <v>52</v>
      </c>
      <c r="H12118" s="4">
        <v>45819.918310185189</v>
      </c>
      <c r="I12118" t="b">
        <v>0</v>
      </c>
      <c r="J12118" t="b">
        <v>1</v>
      </c>
      <c r="K12118" t="s">
        <v>24</v>
      </c>
      <c r="L12118" t="s">
        <v>22</v>
      </c>
      <c r="M12118">
        <v>105048.5</v>
      </c>
      <c r="O12118" t="s">
        <v>773</v>
      </c>
      <c r="P12118" t="s">
        <v>15784</v>
      </c>
    </row>
    <row r="12119" spans="1:16" x14ac:dyDescent="0.25">
      <c r="A12119" t="s">
        <v>2</v>
      </c>
      <c r="B12119" t="s">
        <v>15785</v>
      </c>
      <c r="C12119" t="s">
        <v>693</v>
      </c>
      <c r="D12119" t="s">
        <v>3828</v>
      </c>
      <c r="E12119" t="s">
        <v>20</v>
      </c>
      <c r="F12119" t="b">
        <v>0</v>
      </c>
      <c r="G12119" t="s">
        <v>27</v>
      </c>
      <c r="H12119" s="4">
        <v>45819.918414351851</v>
      </c>
      <c r="I12119" t="b">
        <v>1</v>
      </c>
      <c r="J12119" t="b">
        <v>1</v>
      </c>
      <c r="K12119" t="s">
        <v>24</v>
      </c>
      <c r="L12119" t="s">
        <v>22</v>
      </c>
      <c r="M12119">
        <v>162500</v>
      </c>
      <c r="O12119" t="s">
        <v>15786</v>
      </c>
      <c r="P12119" t="s">
        <v>15787</v>
      </c>
    </row>
    <row r="12120" spans="1:16" x14ac:dyDescent="0.25">
      <c r="A12120" t="s">
        <v>40</v>
      </c>
      <c r="B12120" t="s">
        <v>15788</v>
      </c>
      <c r="C12120" t="s">
        <v>11212</v>
      </c>
      <c r="D12120" t="s">
        <v>3957</v>
      </c>
      <c r="E12120" t="s">
        <v>20</v>
      </c>
      <c r="F12120" t="b">
        <v>0</v>
      </c>
      <c r="G12120" t="s">
        <v>27</v>
      </c>
      <c r="H12120" s="4">
        <v>45819.918576388889</v>
      </c>
      <c r="I12120" t="b">
        <v>0</v>
      </c>
      <c r="J12120" t="b">
        <v>1</v>
      </c>
      <c r="K12120" t="s">
        <v>24</v>
      </c>
      <c r="L12120" t="s">
        <v>36</v>
      </c>
      <c r="N12120">
        <v>58.680000305175781</v>
      </c>
      <c r="O12120" t="s">
        <v>1918</v>
      </c>
    </row>
    <row r="12121" spans="1:16" x14ac:dyDescent="0.25">
      <c r="A12121" t="s">
        <v>2</v>
      </c>
      <c r="B12121" t="s">
        <v>15789</v>
      </c>
      <c r="C12121" t="s">
        <v>176</v>
      </c>
      <c r="D12121" t="s">
        <v>3828</v>
      </c>
      <c r="E12121" t="s">
        <v>20</v>
      </c>
      <c r="F12121" t="b">
        <v>0</v>
      </c>
      <c r="G12121" t="s">
        <v>41</v>
      </c>
      <c r="H12121" s="4">
        <v>45819.918854166674</v>
      </c>
      <c r="I12121" t="b">
        <v>0</v>
      </c>
      <c r="J12121" t="b">
        <v>0</v>
      </c>
      <c r="K12121" t="s">
        <v>24</v>
      </c>
      <c r="L12121" t="s">
        <v>22</v>
      </c>
      <c r="M12121">
        <v>157500</v>
      </c>
      <c r="O12121" t="s">
        <v>15790</v>
      </c>
      <c r="P12121" t="s">
        <v>15791</v>
      </c>
    </row>
    <row r="12122" spans="1:16" x14ac:dyDescent="0.25">
      <c r="A12122" t="s">
        <v>1</v>
      </c>
      <c r="B12122" t="s">
        <v>15792</v>
      </c>
      <c r="C12122" t="s">
        <v>1135</v>
      </c>
      <c r="D12122" t="s">
        <v>3973</v>
      </c>
      <c r="E12122" t="s">
        <v>20</v>
      </c>
      <c r="F12122" t="b">
        <v>0</v>
      </c>
      <c r="G12122" t="s">
        <v>27</v>
      </c>
      <c r="H12122" s="4">
        <v>45819.959317129629</v>
      </c>
      <c r="I12122" t="b">
        <v>0</v>
      </c>
      <c r="J12122" t="b">
        <v>1</v>
      </c>
      <c r="K12122" t="s">
        <v>24</v>
      </c>
      <c r="L12122" t="s">
        <v>22</v>
      </c>
      <c r="M12122">
        <v>100464</v>
      </c>
      <c r="O12122" t="s">
        <v>4194</v>
      </c>
      <c r="P12122" t="s">
        <v>149</v>
      </c>
    </row>
    <row r="12123" spans="1:16" x14ac:dyDescent="0.25">
      <c r="A12123" t="s">
        <v>19</v>
      </c>
      <c r="B12123" t="s">
        <v>15793</v>
      </c>
      <c r="C12123" t="s">
        <v>118</v>
      </c>
      <c r="D12123" t="s">
        <v>3973</v>
      </c>
      <c r="E12123" t="s">
        <v>20</v>
      </c>
      <c r="F12123" t="b">
        <v>0</v>
      </c>
      <c r="G12123" t="s">
        <v>27</v>
      </c>
      <c r="H12123" s="4">
        <v>45819.959351851852</v>
      </c>
      <c r="I12123" t="b">
        <v>0</v>
      </c>
      <c r="J12123" t="b">
        <v>0</v>
      </c>
      <c r="K12123" t="s">
        <v>24</v>
      </c>
      <c r="L12123" t="s">
        <v>22</v>
      </c>
      <c r="M12123">
        <v>138400</v>
      </c>
      <c r="O12123" t="s">
        <v>563</v>
      </c>
      <c r="P12123" t="s">
        <v>3467</v>
      </c>
    </row>
    <row r="12124" spans="1:16" x14ac:dyDescent="0.25">
      <c r="A12124" t="s">
        <v>28</v>
      </c>
      <c r="B12124" t="s">
        <v>28</v>
      </c>
      <c r="C12124" t="s">
        <v>292</v>
      </c>
      <c r="D12124" t="s">
        <v>3973</v>
      </c>
      <c r="E12124" t="s">
        <v>20</v>
      </c>
      <c r="F12124" t="b">
        <v>0</v>
      </c>
      <c r="G12124" t="s">
        <v>30</v>
      </c>
      <c r="H12124" s="4">
        <v>45819.959918981483</v>
      </c>
      <c r="I12124" t="b">
        <v>0</v>
      </c>
      <c r="J12124" t="b">
        <v>1</v>
      </c>
      <c r="K12124" t="s">
        <v>24</v>
      </c>
      <c r="L12124" t="s">
        <v>22</v>
      </c>
      <c r="M12124">
        <v>121000</v>
      </c>
      <c r="O12124" t="s">
        <v>3493</v>
      </c>
      <c r="P12124" t="s">
        <v>770</v>
      </c>
    </row>
    <row r="12125" spans="1:16" x14ac:dyDescent="0.25">
      <c r="A12125" t="s">
        <v>2</v>
      </c>
      <c r="B12125" t="s">
        <v>2314</v>
      </c>
      <c r="C12125" t="s">
        <v>114</v>
      </c>
      <c r="D12125" t="s">
        <v>3973</v>
      </c>
      <c r="E12125" t="s">
        <v>20</v>
      </c>
      <c r="F12125" t="b">
        <v>0</v>
      </c>
      <c r="G12125" t="s">
        <v>27</v>
      </c>
      <c r="H12125" s="4">
        <v>45819.960069444453</v>
      </c>
      <c r="I12125" t="b">
        <v>0</v>
      </c>
      <c r="J12125" t="b">
        <v>1</v>
      </c>
      <c r="K12125" t="s">
        <v>24</v>
      </c>
      <c r="L12125" t="s">
        <v>22</v>
      </c>
      <c r="M12125">
        <v>162000</v>
      </c>
      <c r="O12125" t="s">
        <v>173</v>
      </c>
      <c r="P12125" t="s">
        <v>12009</v>
      </c>
    </row>
    <row r="12126" spans="1:16" x14ac:dyDescent="0.25">
      <c r="A12126" t="s">
        <v>2</v>
      </c>
      <c r="B12126" t="s">
        <v>9616</v>
      </c>
      <c r="C12126" t="s">
        <v>71</v>
      </c>
      <c r="D12126" t="s">
        <v>3973</v>
      </c>
      <c r="E12126" t="s">
        <v>20</v>
      </c>
      <c r="F12126" t="b">
        <v>0</v>
      </c>
      <c r="G12126" t="s">
        <v>35</v>
      </c>
      <c r="H12126" s="4">
        <v>45819.960902777777</v>
      </c>
      <c r="I12126" t="b">
        <v>0</v>
      </c>
      <c r="J12126" t="b">
        <v>1</v>
      </c>
      <c r="K12126" t="s">
        <v>24</v>
      </c>
      <c r="L12126" t="s">
        <v>22</v>
      </c>
      <c r="M12126">
        <v>189500</v>
      </c>
      <c r="O12126" t="s">
        <v>1172</v>
      </c>
      <c r="P12126" t="s">
        <v>3638</v>
      </c>
    </row>
    <row r="12127" spans="1:16" x14ac:dyDescent="0.25">
      <c r="A12127" t="s">
        <v>0</v>
      </c>
      <c r="B12127" t="s">
        <v>15794</v>
      </c>
      <c r="C12127" t="s">
        <v>39</v>
      </c>
      <c r="D12127" t="s">
        <v>3973</v>
      </c>
      <c r="E12127" t="s">
        <v>20</v>
      </c>
      <c r="F12127" t="b">
        <v>1</v>
      </c>
      <c r="G12127" t="s">
        <v>23</v>
      </c>
      <c r="H12127" s="4">
        <v>45819.994571759264</v>
      </c>
      <c r="I12127" t="b">
        <v>0</v>
      </c>
      <c r="J12127" t="b">
        <v>1</v>
      </c>
      <c r="K12127" t="s">
        <v>24</v>
      </c>
      <c r="L12127" t="s">
        <v>22</v>
      </c>
      <c r="M12127">
        <v>121667</v>
      </c>
      <c r="O12127" t="s">
        <v>526</v>
      </c>
      <c r="P12127" t="s">
        <v>15795</v>
      </c>
    </row>
    <row r="12128" spans="1:16" x14ac:dyDescent="0.25">
      <c r="A12128" t="s">
        <v>0</v>
      </c>
      <c r="B12128" t="s">
        <v>15796</v>
      </c>
      <c r="C12128" t="s">
        <v>15797</v>
      </c>
      <c r="D12128" t="s">
        <v>3383</v>
      </c>
      <c r="E12128" t="s">
        <v>20</v>
      </c>
      <c r="F12128" t="b">
        <v>0</v>
      </c>
      <c r="G12128" t="s">
        <v>27</v>
      </c>
      <c r="H12128" s="4">
        <v>45820.0000462963</v>
      </c>
      <c r="I12128" t="b">
        <v>0</v>
      </c>
      <c r="J12128" t="b">
        <v>1</v>
      </c>
      <c r="K12128" t="s">
        <v>24</v>
      </c>
      <c r="L12128" t="s">
        <v>22</v>
      </c>
      <c r="M12128">
        <v>111755</v>
      </c>
      <c r="O12128" t="s">
        <v>254</v>
      </c>
      <c r="P12128" t="s">
        <v>1876</v>
      </c>
    </row>
    <row r="12129" spans="1:16" x14ac:dyDescent="0.25">
      <c r="A12129" t="s">
        <v>1</v>
      </c>
      <c r="B12129" t="s">
        <v>15798</v>
      </c>
      <c r="C12129" t="s">
        <v>49</v>
      </c>
      <c r="D12129" t="s">
        <v>5535</v>
      </c>
      <c r="E12129" t="s">
        <v>20</v>
      </c>
      <c r="F12129" t="b">
        <v>0</v>
      </c>
      <c r="G12129" t="s">
        <v>41</v>
      </c>
      <c r="H12129" s="4">
        <v>45820.001238425917</v>
      </c>
      <c r="I12129" t="b">
        <v>0</v>
      </c>
      <c r="J12129" t="b">
        <v>0</v>
      </c>
      <c r="K12129" t="s">
        <v>24</v>
      </c>
      <c r="L12129" t="s">
        <v>22</v>
      </c>
      <c r="M12129">
        <v>108267</v>
      </c>
      <c r="O12129" t="s">
        <v>697</v>
      </c>
      <c r="P12129" t="s">
        <v>15799</v>
      </c>
    </row>
    <row r="12130" spans="1:16" x14ac:dyDescent="0.25">
      <c r="A12130" t="s">
        <v>0</v>
      </c>
      <c r="B12130" t="s">
        <v>14349</v>
      </c>
      <c r="C12130" t="s">
        <v>1703</v>
      </c>
      <c r="D12130" t="s">
        <v>3973</v>
      </c>
      <c r="E12130" t="s">
        <v>51</v>
      </c>
      <c r="F12130" t="b">
        <v>0</v>
      </c>
      <c r="G12130" t="s">
        <v>41</v>
      </c>
      <c r="H12130" s="4">
        <v>45820.001331018517</v>
      </c>
      <c r="I12130" t="b">
        <v>1</v>
      </c>
      <c r="J12130" t="b">
        <v>0</v>
      </c>
      <c r="K12130" t="s">
        <v>24</v>
      </c>
      <c r="L12130" t="s">
        <v>36</v>
      </c>
      <c r="N12130">
        <v>41</v>
      </c>
      <c r="O12130" t="s">
        <v>200</v>
      </c>
      <c r="P12130" t="s">
        <v>280</v>
      </c>
    </row>
    <row r="12131" spans="1:16" x14ac:dyDescent="0.25">
      <c r="A12131" t="s">
        <v>2</v>
      </c>
      <c r="B12131" t="s">
        <v>15800</v>
      </c>
      <c r="C12131" t="s">
        <v>335</v>
      </c>
      <c r="D12131" t="s">
        <v>4003</v>
      </c>
      <c r="E12131" t="s">
        <v>20</v>
      </c>
      <c r="F12131" t="b">
        <v>0</v>
      </c>
      <c r="G12131" t="s">
        <v>27</v>
      </c>
      <c r="H12131" s="4">
        <v>45820.001770833333</v>
      </c>
      <c r="I12131" t="b">
        <v>1</v>
      </c>
      <c r="J12131" t="b">
        <v>0</v>
      </c>
      <c r="K12131" t="s">
        <v>24</v>
      </c>
      <c r="L12131" t="s">
        <v>22</v>
      </c>
      <c r="M12131">
        <v>162500</v>
      </c>
      <c r="O12131" t="s">
        <v>15801</v>
      </c>
      <c r="P12131" t="s">
        <v>603</v>
      </c>
    </row>
    <row r="12132" spans="1:16" x14ac:dyDescent="0.25">
      <c r="A12132" t="s">
        <v>2</v>
      </c>
      <c r="B12132" t="s">
        <v>15802</v>
      </c>
      <c r="C12132" t="s">
        <v>172</v>
      </c>
      <c r="D12132" t="s">
        <v>3828</v>
      </c>
      <c r="E12132" t="s">
        <v>20</v>
      </c>
      <c r="F12132" t="b">
        <v>0</v>
      </c>
      <c r="G12132" t="s">
        <v>41</v>
      </c>
      <c r="H12132" s="4">
        <v>45820.002303240741</v>
      </c>
      <c r="I12132" t="b">
        <v>0</v>
      </c>
      <c r="J12132" t="b">
        <v>1</v>
      </c>
      <c r="K12132" t="s">
        <v>24</v>
      </c>
      <c r="L12132" t="s">
        <v>22</v>
      </c>
      <c r="M12132">
        <v>140000</v>
      </c>
      <c r="O12132" t="s">
        <v>13283</v>
      </c>
      <c r="P12132" t="s">
        <v>13284</v>
      </c>
    </row>
    <row r="12133" spans="1:16" x14ac:dyDescent="0.25">
      <c r="A12133" t="s">
        <v>40</v>
      </c>
      <c r="B12133" t="s">
        <v>15739</v>
      </c>
      <c r="C12133" t="s">
        <v>118</v>
      </c>
      <c r="D12133" t="s">
        <v>3973</v>
      </c>
      <c r="E12133" t="s">
        <v>20</v>
      </c>
      <c r="F12133" t="b">
        <v>0</v>
      </c>
      <c r="G12133" t="s">
        <v>41</v>
      </c>
      <c r="H12133" s="4">
        <v>45820.002384259264</v>
      </c>
      <c r="I12133" t="b">
        <v>0</v>
      </c>
      <c r="J12133" t="b">
        <v>1</v>
      </c>
      <c r="K12133" t="s">
        <v>24</v>
      </c>
      <c r="L12133" t="s">
        <v>22</v>
      </c>
      <c r="M12133">
        <v>180000</v>
      </c>
      <c r="O12133" t="s">
        <v>1656</v>
      </c>
    </row>
    <row r="12134" spans="1:16" x14ac:dyDescent="0.25">
      <c r="A12134" t="s">
        <v>2</v>
      </c>
      <c r="B12134" t="s">
        <v>7754</v>
      </c>
      <c r="C12134" t="s">
        <v>15803</v>
      </c>
      <c r="D12134" t="s">
        <v>7755</v>
      </c>
      <c r="E12134" t="s">
        <v>20</v>
      </c>
      <c r="F12134" t="b">
        <v>0</v>
      </c>
      <c r="G12134" t="s">
        <v>35</v>
      </c>
      <c r="H12134" s="4">
        <v>45820.002569444441</v>
      </c>
      <c r="I12134" t="b">
        <v>0</v>
      </c>
      <c r="J12134" t="b">
        <v>1</v>
      </c>
      <c r="K12134" t="s">
        <v>24</v>
      </c>
      <c r="L12134" t="s">
        <v>22</v>
      </c>
      <c r="M12134">
        <v>260000</v>
      </c>
      <c r="O12134" t="s">
        <v>2040</v>
      </c>
      <c r="P12134" t="s">
        <v>665</v>
      </c>
    </row>
    <row r="12135" spans="1:16" x14ac:dyDescent="0.25">
      <c r="A12135" t="s">
        <v>0</v>
      </c>
      <c r="B12135" t="s">
        <v>15804</v>
      </c>
      <c r="C12135" t="s">
        <v>82</v>
      </c>
      <c r="D12135" t="s">
        <v>3973</v>
      </c>
      <c r="E12135" t="s">
        <v>20</v>
      </c>
      <c r="F12135" t="b">
        <v>0</v>
      </c>
      <c r="G12135" t="s">
        <v>27</v>
      </c>
      <c r="H12135" s="4">
        <v>45820.041574074072</v>
      </c>
      <c r="I12135" t="b">
        <v>0</v>
      </c>
      <c r="J12135" t="b">
        <v>1</v>
      </c>
      <c r="K12135" t="s">
        <v>24</v>
      </c>
      <c r="L12135" t="s">
        <v>22</v>
      </c>
      <c r="M12135">
        <v>209000</v>
      </c>
      <c r="O12135" t="s">
        <v>407</v>
      </c>
      <c r="P12135" t="s">
        <v>1303</v>
      </c>
    </row>
    <row r="12136" spans="1:16" x14ac:dyDescent="0.25">
      <c r="A12136" t="s">
        <v>25</v>
      </c>
      <c r="B12136" t="s">
        <v>15805</v>
      </c>
      <c r="C12136" t="s">
        <v>329</v>
      </c>
      <c r="D12136" t="s">
        <v>3973</v>
      </c>
      <c r="E12136" t="s">
        <v>20</v>
      </c>
      <c r="F12136" t="b">
        <v>0</v>
      </c>
      <c r="G12136" t="s">
        <v>27</v>
      </c>
      <c r="H12136" s="4">
        <v>45820.041828703703</v>
      </c>
      <c r="I12136" t="b">
        <v>0</v>
      </c>
      <c r="J12136" t="b">
        <v>1</v>
      </c>
      <c r="K12136" t="s">
        <v>24</v>
      </c>
      <c r="L12136" t="s">
        <v>22</v>
      </c>
      <c r="M12136">
        <v>112800</v>
      </c>
      <c r="O12136" t="s">
        <v>14630</v>
      </c>
      <c r="P12136" t="s">
        <v>70</v>
      </c>
    </row>
    <row r="12137" spans="1:16" x14ac:dyDescent="0.25">
      <c r="A12137" t="s">
        <v>2</v>
      </c>
      <c r="B12137" t="s">
        <v>15806</v>
      </c>
      <c r="C12137" t="s">
        <v>24</v>
      </c>
      <c r="D12137" t="s">
        <v>3828</v>
      </c>
      <c r="F12137" t="b">
        <v>0</v>
      </c>
      <c r="G12137" t="s">
        <v>41</v>
      </c>
      <c r="H12137" s="4">
        <v>45820.043773148151</v>
      </c>
      <c r="I12137" t="b">
        <v>0</v>
      </c>
      <c r="J12137" t="b">
        <v>1</v>
      </c>
      <c r="K12137" t="s">
        <v>24</v>
      </c>
      <c r="L12137" t="s">
        <v>36</v>
      </c>
      <c r="N12137">
        <v>70</v>
      </c>
      <c r="O12137" t="s">
        <v>15807</v>
      </c>
      <c r="P12137" t="s">
        <v>3014</v>
      </c>
    </row>
    <row r="12138" spans="1:16" x14ac:dyDescent="0.25">
      <c r="A12138" t="s">
        <v>19</v>
      </c>
      <c r="B12138" t="s">
        <v>2448</v>
      </c>
      <c r="C12138" t="s">
        <v>1270</v>
      </c>
      <c r="D12138" t="s">
        <v>3973</v>
      </c>
      <c r="E12138" t="s">
        <v>20</v>
      </c>
      <c r="F12138" t="b">
        <v>0</v>
      </c>
      <c r="G12138" t="s">
        <v>23</v>
      </c>
      <c r="H12138" s="4">
        <v>45820.077384259261</v>
      </c>
      <c r="I12138" t="b">
        <v>0</v>
      </c>
      <c r="J12138" t="b">
        <v>1</v>
      </c>
      <c r="K12138" t="s">
        <v>24</v>
      </c>
      <c r="L12138" t="s">
        <v>36</v>
      </c>
      <c r="N12138">
        <v>56.5</v>
      </c>
      <c r="O12138" t="s">
        <v>5482</v>
      </c>
      <c r="P12138" t="s">
        <v>149</v>
      </c>
    </row>
    <row r="12139" spans="1:16" x14ac:dyDescent="0.25">
      <c r="A12139" t="s">
        <v>1</v>
      </c>
      <c r="B12139" t="s">
        <v>3361</v>
      </c>
      <c r="C12139" t="s">
        <v>192</v>
      </c>
      <c r="D12139" t="s">
        <v>3973</v>
      </c>
      <c r="E12139" t="s">
        <v>20</v>
      </c>
      <c r="F12139" t="b">
        <v>0</v>
      </c>
      <c r="G12139" t="s">
        <v>23</v>
      </c>
      <c r="H12139" s="4">
        <v>45820.077418981477</v>
      </c>
      <c r="I12139" t="b">
        <v>0</v>
      </c>
      <c r="J12139" t="b">
        <v>1</v>
      </c>
      <c r="K12139" t="s">
        <v>24</v>
      </c>
      <c r="L12139" t="s">
        <v>22</v>
      </c>
      <c r="M12139">
        <v>126000</v>
      </c>
      <c r="O12139" t="s">
        <v>5482</v>
      </c>
      <c r="P12139" t="s">
        <v>13322</v>
      </c>
    </row>
    <row r="12140" spans="1:16" x14ac:dyDescent="0.25">
      <c r="A12140" t="s">
        <v>2</v>
      </c>
      <c r="B12140" t="s">
        <v>1777</v>
      </c>
      <c r="C12140" t="s">
        <v>425</v>
      </c>
      <c r="D12140" t="s">
        <v>3973</v>
      </c>
      <c r="E12140" t="s">
        <v>20</v>
      </c>
      <c r="F12140" t="b">
        <v>0</v>
      </c>
      <c r="G12140" t="s">
        <v>23</v>
      </c>
      <c r="H12140" s="4">
        <v>45820.077789351853</v>
      </c>
      <c r="I12140" t="b">
        <v>0</v>
      </c>
      <c r="J12140" t="b">
        <v>1</v>
      </c>
      <c r="K12140" t="s">
        <v>24</v>
      </c>
      <c r="L12140" t="s">
        <v>22</v>
      </c>
      <c r="M12140">
        <v>230495</v>
      </c>
      <c r="O12140" t="s">
        <v>5482</v>
      </c>
      <c r="P12140" t="s">
        <v>15808</v>
      </c>
    </row>
    <row r="12141" spans="1:16" x14ac:dyDescent="0.25">
      <c r="A12141" t="s">
        <v>2</v>
      </c>
      <c r="B12141" t="s">
        <v>4295</v>
      </c>
      <c r="C12141" t="s">
        <v>114</v>
      </c>
      <c r="D12141" t="s">
        <v>3973</v>
      </c>
      <c r="E12141" t="s">
        <v>20</v>
      </c>
      <c r="F12141" t="b">
        <v>0</v>
      </c>
      <c r="G12141" t="s">
        <v>27</v>
      </c>
      <c r="H12141" s="4">
        <v>45820.083472222221</v>
      </c>
      <c r="I12141" t="b">
        <v>0</v>
      </c>
      <c r="J12141" t="b">
        <v>0</v>
      </c>
      <c r="K12141" t="s">
        <v>24</v>
      </c>
      <c r="L12141" t="s">
        <v>22</v>
      </c>
      <c r="M12141">
        <v>163500</v>
      </c>
      <c r="O12141" t="s">
        <v>5482</v>
      </c>
      <c r="P12141" t="s">
        <v>7573</v>
      </c>
    </row>
    <row r="12142" spans="1:16" x14ac:dyDescent="0.25">
      <c r="A12142" t="s">
        <v>19</v>
      </c>
      <c r="B12142" t="s">
        <v>15809</v>
      </c>
      <c r="C12142" t="s">
        <v>140</v>
      </c>
      <c r="D12142" t="s">
        <v>3973</v>
      </c>
      <c r="E12142" t="s">
        <v>20</v>
      </c>
      <c r="F12142" t="b">
        <v>0</v>
      </c>
      <c r="G12142" t="s">
        <v>35</v>
      </c>
      <c r="H12142" s="4">
        <v>45820.083749999998</v>
      </c>
      <c r="I12142" t="b">
        <v>0</v>
      </c>
      <c r="J12142" t="b">
        <v>0</v>
      </c>
      <c r="K12142" t="s">
        <v>24</v>
      </c>
      <c r="L12142" t="s">
        <v>22</v>
      </c>
      <c r="M12142">
        <v>167500</v>
      </c>
      <c r="O12142" t="s">
        <v>15810</v>
      </c>
      <c r="P12142" t="s">
        <v>15811</v>
      </c>
    </row>
    <row r="12143" spans="1:16" x14ac:dyDescent="0.25">
      <c r="A12143" t="s">
        <v>139</v>
      </c>
      <c r="B12143" t="s">
        <v>1232</v>
      </c>
      <c r="C12143" t="s">
        <v>292</v>
      </c>
      <c r="D12143" t="s">
        <v>3973</v>
      </c>
      <c r="E12143" t="s">
        <v>20</v>
      </c>
      <c r="F12143" t="b">
        <v>0</v>
      </c>
      <c r="G12143" t="s">
        <v>30</v>
      </c>
      <c r="H12143" s="4">
        <v>45820.083981481483</v>
      </c>
      <c r="I12143" t="b">
        <v>0</v>
      </c>
      <c r="J12143" t="b">
        <v>1</v>
      </c>
      <c r="K12143" t="s">
        <v>24</v>
      </c>
      <c r="L12143" t="s">
        <v>22</v>
      </c>
      <c r="M12143">
        <v>105000</v>
      </c>
      <c r="O12143" t="s">
        <v>5482</v>
      </c>
      <c r="P12143" t="s">
        <v>15358</v>
      </c>
    </row>
    <row r="12144" spans="1:16" x14ac:dyDescent="0.25">
      <c r="A12144" t="s">
        <v>19</v>
      </c>
      <c r="B12144" t="s">
        <v>14477</v>
      </c>
      <c r="C12144" t="s">
        <v>559</v>
      </c>
      <c r="D12144" t="s">
        <v>3973</v>
      </c>
      <c r="E12144" t="s">
        <v>20</v>
      </c>
      <c r="F12144" t="b">
        <v>0</v>
      </c>
      <c r="G12144" t="s">
        <v>27</v>
      </c>
      <c r="H12144" s="4">
        <v>45820.084317129629</v>
      </c>
      <c r="I12144" t="b">
        <v>0</v>
      </c>
      <c r="J12144" t="b">
        <v>1</v>
      </c>
      <c r="K12144" t="s">
        <v>24</v>
      </c>
      <c r="L12144" t="s">
        <v>22</v>
      </c>
      <c r="M12144">
        <v>148000</v>
      </c>
      <c r="O12144" t="s">
        <v>5482</v>
      </c>
      <c r="P12144" t="s">
        <v>14478</v>
      </c>
    </row>
    <row r="12145" spans="1:16" x14ac:dyDescent="0.25">
      <c r="A12145" t="s">
        <v>1</v>
      </c>
      <c r="B12145" t="s">
        <v>15616</v>
      </c>
      <c r="C12145" t="s">
        <v>559</v>
      </c>
      <c r="D12145" t="s">
        <v>3973</v>
      </c>
      <c r="E12145" t="s">
        <v>20</v>
      </c>
      <c r="F12145" t="b">
        <v>0</v>
      </c>
      <c r="G12145" t="s">
        <v>27</v>
      </c>
      <c r="H12145" s="4">
        <v>45820.084340277783</v>
      </c>
      <c r="I12145" t="b">
        <v>0</v>
      </c>
      <c r="J12145" t="b">
        <v>1</v>
      </c>
      <c r="K12145" t="s">
        <v>24</v>
      </c>
      <c r="L12145" t="s">
        <v>36</v>
      </c>
      <c r="N12145">
        <v>66.5</v>
      </c>
      <c r="O12145" t="s">
        <v>5482</v>
      </c>
      <c r="P12145" t="s">
        <v>715</v>
      </c>
    </row>
    <row r="12146" spans="1:16" x14ac:dyDescent="0.25">
      <c r="A12146" t="s">
        <v>139</v>
      </c>
      <c r="B12146" t="s">
        <v>15812</v>
      </c>
      <c r="C12146" t="s">
        <v>559</v>
      </c>
      <c r="D12146" t="s">
        <v>3973</v>
      </c>
      <c r="E12146" t="s">
        <v>20</v>
      </c>
      <c r="F12146" t="b">
        <v>0</v>
      </c>
      <c r="G12146" t="s">
        <v>27</v>
      </c>
      <c r="H12146" s="4">
        <v>45820.084351851852</v>
      </c>
      <c r="I12146" t="b">
        <v>0</v>
      </c>
      <c r="J12146" t="b">
        <v>1</v>
      </c>
      <c r="K12146" t="s">
        <v>24</v>
      </c>
      <c r="L12146" t="s">
        <v>22</v>
      </c>
      <c r="M12146">
        <v>257937</v>
      </c>
      <c r="O12146" t="s">
        <v>5482</v>
      </c>
      <c r="P12146" t="s">
        <v>1809</v>
      </c>
    </row>
    <row r="12147" spans="1:16" x14ac:dyDescent="0.25">
      <c r="A12147" t="s">
        <v>2</v>
      </c>
      <c r="B12147" t="s">
        <v>4295</v>
      </c>
      <c r="C12147" t="s">
        <v>612</v>
      </c>
      <c r="D12147" t="s">
        <v>3973</v>
      </c>
      <c r="E12147" t="s">
        <v>20</v>
      </c>
      <c r="F12147" t="b">
        <v>0</v>
      </c>
      <c r="G12147" t="s">
        <v>27</v>
      </c>
      <c r="H12147" s="4">
        <v>45820.084456018521</v>
      </c>
      <c r="I12147" t="b">
        <v>0</v>
      </c>
      <c r="J12147" t="b">
        <v>0</v>
      </c>
      <c r="K12147" t="s">
        <v>24</v>
      </c>
      <c r="L12147" t="s">
        <v>22</v>
      </c>
      <c r="M12147">
        <v>142500</v>
      </c>
      <c r="O12147" t="s">
        <v>5482</v>
      </c>
      <c r="P12147" t="s">
        <v>7573</v>
      </c>
    </row>
    <row r="12148" spans="1:16" x14ac:dyDescent="0.25">
      <c r="A12148" t="s">
        <v>1</v>
      </c>
      <c r="B12148" t="s">
        <v>6284</v>
      </c>
      <c r="C12148" t="s">
        <v>140</v>
      </c>
      <c r="D12148" t="s">
        <v>3973</v>
      </c>
      <c r="E12148" t="s">
        <v>20</v>
      </c>
      <c r="F12148" t="b">
        <v>0</v>
      </c>
      <c r="G12148" t="s">
        <v>35</v>
      </c>
      <c r="H12148" s="4">
        <v>45820.084733796299</v>
      </c>
      <c r="I12148" t="b">
        <v>1</v>
      </c>
      <c r="J12148" t="b">
        <v>1</v>
      </c>
      <c r="K12148" t="s">
        <v>24</v>
      </c>
      <c r="L12148" t="s">
        <v>22</v>
      </c>
      <c r="M12148">
        <v>152250</v>
      </c>
      <c r="O12148" t="s">
        <v>5482</v>
      </c>
      <c r="P12148" t="s">
        <v>6285</v>
      </c>
    </row>
    <row r="12149" spans="1:16" x14ac:dyDescent="0.25">
      <c r="A12149" t="s">
        <v>19</v>
      </c>
      <c r="B12149" t="s">
        <v>19</v>
      </c>
      <c r="C12149" t="s">
        <v>3510</v>
      </c>
      <c r="D12149" t="s">
        <v>3973</v>
      </c>
      <c r="E12149" t="s">
        <v>20</v>
      </c>
      <c r="F12149" t="b">
        <v>0</v>
      </c>
      <c r="G12149" t="s">
        <v>30</v>
      </c>
      <c r="H12149" s="4">
        <v>45820.084872685176</v>
      </c>
      <c r="I12149" t="b">
        <v>0</v>
      </c>
      <c r="J12149" t="b">
        <v>1</v>
      </c>
      <c r="K12149" t="s">
        <v>24</v>
      </c>
      <c r="L12149" t="s">
        <v>22</v>
      </c>
      <c r="M12149">
        <v>154000</v>
      </c>
      <c r="O12149" t="s">
        <v>5482</v>
      </c>
      <c r="P12149" t="s">
        <v>15813</v>
      </c>
    </row>
    <row r="12150" spans="1:16" x14ac:dyDescent="0.25">
      <c r="A12150" t="s">
        <v>1</v>
      </c>
      <c r="B12150" t="s">
        <v>15798</v>
      </c>
      <c r="C12150" t="s">
        <v>400</v>
      </c>
      <c r="D12150" t="s">
        <v>3973</v>
      </c>
      <c r="E12150" t="s">
        <v>20</v>
      </c>
      <c r="F12150" t="b">
        <v>0</v>
      </c>
      <c r="G12150" t="s">
        <v>30</v>
      </c>
      <c r="H12150" s="4">
        <v>45820.084918981483</v>
      </c>
      <c r="I12150" t="b">
        <v>0</v>
      </c>
      <c r="J12150" t="b">
        <v>0</v>
      </c>
      <c r="K12150" t="s">
        <v>24</v>
      </c>
      <c r="L12150" t="s">
        <v>22</v>
      </c>
      <c r="M12150">
        <v>146900</v>
      </c>
      <c r="O12150" t="s">
        <v>5482</v>
      </c>
      <c r="P12150" t="s">
        <v>15814</v>
      </c>
    </row>
    <row r="12151" spans="1:16" x14ac:dyDescent="0.25">
      <c r="A12151" t="s">
        <v>19</v>
      </c>
      <c r="B12151" t="s">
        <v>14477</v>
      </c>
      <c r="C12151" t="s">
        <v>376</v>
      </c>
      <c r="D12151" t="s">
        <v>3973</v>
      </c>
      <c r="E12151" t="s">
        <v>20</v>
      </c>
      <c r="F12151" t="b">
        <v>0</v>
      </c>
      <c r="G12151" t="s">
        <v>52</v>
      </c>
      <c r="H12151" s="4">
        <v>45820.084976851853</v>
      </c>
      <c r="I12151" t="b">
        <v>0</v>
      </c>
      <c r="J12151" t="b">
        <v>1</v>
      </c>
      <c r="K12151" t="s">
        <v>24</v>
      </c>
      <c r="L12151" t="s">
        <v>22</v>
      </c>
      <c r="M12151">
        <v>148000</v>
      </c>
      <c r="O12151" t="s">
        <v>5482</v>
      </c>
      <c r="P12151" t="s">
        <v>14478</v>
      </c>
    </row>
    <row r="12152" spans="1:16" x14ac:dyDescent="0.25">
      <c r="A12152" t="s">
        <v>2</v>
      </c>
      <c r="B12152" t="s">
        <v>553</v>
      </c>
      <c r="C12152" t="s">
        <v>879</v>
      </c>
      <c r="D12152" t="s">
        <v>3973</v>
      </c>
      <c r="E12152" t="s">
        <v>20</v>
      </c>
      <c r="F12152" t="b">
        <v>0</v>
      </c>
      <c r="G12152" t="s">
        <v>27</v>
      </c>
      <c r="H12152" s="4">
        <v>45820.08525462963</v>
      </c>
      <c r="I12152" t="b">
        <v>0</v>
      </c>
      <c r="J12152" t="b">
        <v>0</v>
      </c>
      <c r="K12152" t="s">
        <v>24</v>
      </c>
      <c r="L12152" t="s">
        <v>22</v>
      </c>
      <c r="M12152">
        <v>207500</v>
      </c>
      <c r="O12152" t="s">
        <v>5482</v>
      </c>
      <c r="P12152" t="s">
        <v>566</v>
      </c>
    </row>
    <row r="12153" spans="1:16" x14ac:dyDescent="0.25">
      <c r="A12153" t="s">
        <v>89</v>
      </c>
      <c r="B12153" t="s">
        <v>15815</v>
      </c>
      <c r="C12153" t="s">
        <v>801</v>
      </c>
      <c r="D12153" t="s">
        <v>3973</v>
      </c>
      <c r="E12153" t="s">
        <v>20</v>
      </c>
      <c r="F12153" t="b">
        <v>0</v>
      </c>
      <c r="G12153" t="s">
        <v>27</v>
      </c>
      <c r="H12153" s="4">
        <v>45820.085289351853</v>
      </c>
      <c r="I12153" t="b">
        <v>0</v>
      </c>
      <c r="J12153" t="b">
        <v>1</v>
      </c>
      <c r="K12153" t="s">
        <v>24</v>
      </c>
      <c r="L12153" t="s">
        <v>22</v>
      </c>
      <c r="M12153">
        <v>108225</v>
      </c>
      <c r="O12153" t="s">
        <v>3581</v>
      </c>
      <c r="P12153" t="s">
        <v>2323</v>
      </c>
    </row>
    <row r="12154" spans="1:16" x14ac:dyDescent="0.25">
      <c r="A12154" t="s">
        <v>19</v>
      </c>
      <c r="B12154" t="s">
        <v>15816</v>
      </c>
      <c r="C12154" t="s">
        <v>47</v>
      </c>
      <c r="D12154" t="s">
        <v>3973</v>
      </c>
      <c r="E12154" t="s">
        <v>20</v>
      </c>
      <c r="F12154" t="b">
        <v>0</v>
      </c>
      <c r="G12154" t="s">
        <v>27</v>
      </c>
      <c r="H12154" s="4">
        <v>45820.085312499999</v>
      </c>
      <c r="I12154" t="b">
        <v>1</v>
      </c>
      <c r="J12154" t="b">
        <v>1</v>
      </c>
      <c r="K12154" t="s">
        <v>24</v>
      </c>
      <c r="L12154" t="s">
        <v>22</v>
      </c>
      <c r="M12154">
        <v>160000</v>
      </c>
      <c r="O12154" t="s">
        <v>5482</v>
      </c>
      <c r="P12154" t="s">
        <v>582</v>
      </c>
    </row>
    <row r="12155" spans="1:16" x14ac:dyDescent="0.25">
      <c r="A12155" t="s">
        <v>2</v>
      </c>
      <c r="B12155" t="s">
        <v>1777</v>
      </c>
      <c r="C12155" t="s">
        <v>9393</v>
      </c>
      <c r="D12155" t="s">
        <v>3973</v>
      </c>
      <c r="E12155" t="s">
        <v>20</v>
      </c>
      <c r="F12155" t="b">
        <v>0</v>
      </c>
      <c r="G12155" t="s">
        <v>41</v>
      </c>
      <c r="H12155" s="4">
        <v>45820.085590277777</v>
      </c>
      <c r="I12155" t="b">
        <v>0</v>
      </c>
      <c r="J12155" t="b">
        <v>1</v>
      </c>
      <c r="K12155" t="s">
        <v>24</v>
      </c>
      <c r="L12155" t="s">
        <v>22</v>
      </c>
      <c r="M12155">
        <v>230495</v>
      </c>
      <c r="O12155" t="s">
        <v>5482</v>
      </c>
      <c r="P12155" t="s">
        <v>193</v>
      </c>
    </row>
    <row r="12156" spans="1:16" x14ac:dyDescent="0.25">
      <c r="A12156" t="s">
        <v>191</v>
      </c>
      <c r="B12156" t="s">
        <v>15817</v>
      </c>
      <c r="C12156" t="s">
        <v>1358</v>
      </c>
      <c r="D12156" t="s">
        <v>3973</v>
      </c>
      <c r="E12156" t="s">
        <v>20</v>
      </c>
      <c r="F12156" t="b">
        <v>0</v>
      </c>
      <c r="G12156" t="s">
        <v>35</v>
      </c>
      <c r="H12156" s="4">
        <v>45820.086215277777</v>
      </c>
      <c r="I12156" t="b">
        <v>0</v>
      </c>
      <c r="J12156" t="b">
        <v>1</v>
      </c>
      <c r="K12156" t="s">
        <v>24</v>
      </c>
      <c r="L12156" t="s">
        <v>22</v>
      </c>
      <c r="M12156">
        <v>112350.5</v>
      </c>
      <c r="O12156" t="s">
        <v>5482</v>
      </c>
      <c r="P12156" t="s">
        <v>15818</v>
      </c>
    </row>
    <row r="12157" spans="1:16" x14ac:dyDescent="0.25">
      <c r="A12157" t="s">
        <v>2</v>
      </c>
      <c r="B12157" t="s">
        <v>4295</v>
      </c>
      <c r="C12157" t="s">
        <v>357</v>
      </c>
      <c r="D12157" t="s">
        <v>3973</v>
      </c>
      <c r="E12157" t="s">
        <v>20</v>
      </c>
      <c r="F12157" t="b">
        <v>0</v>
      </c>
      <c r="G12157" t="s">
        <v>35</v>
      </c>
      <c r="H12157" s="4">
        <v>45820.08625</v>
      </c>
      <c r="I12157" t="b">
        <v>0</v>
      </c>
      <c r="J12157" t="b">
        <v>0</v>
      </c>
      <c r="K12157" t="s">
        <v>24</v>
      </c>
      <c r="L12157" t="s">
        <v>22</v>
      </c>
      <c r="M12157">
        <v>163500</v>
      </c>
      <c r="O12157" t="s">
        <v>5482</v>
      </c>
      <c r="P12157" t="s">
        <v>7573</v>
      </c>
    </row>
    <row r="12158" spans="1:16" x14ac:dyDescent="0.25">
      <c r="A12158" t="s">
        <v>2</v>
      </c>
      <c r="B12158" t="s">
        <v>1777</v>
      </c>
      <c r="C12158" t="s">
        <v>357</v>
      </c>
      <c r="D12158" t="s">
        <v>3973</v>
      </c>
      <c r="E12158" t="s">
        <v>20</v>
      </c>
      <c r="F12158" t="b">
        <v>0</v>
      </c>
      <c r="G12158" t="s">
        <v>30</v>
      </c>
      <c r="H12158" s="4">
        <v>45820.086342592593</v>
      </c>
      <c r="I12158" t="b">
        <v>0</v>
      </c>
      <c r="J12158" t="b">
        <v>1</v>
      </c>
      <c r="K12158" t="s">
        <v>24</v>
      </c>
      <c r="L12158" t="s">
        <v>22</v>
      </c>
      <c r="M12158">
        <v>230495</v>
      </c>
      <c r="O12158" t="s">
        <v>5482</v>
      </c>
      <c r="P12158" t="s">
        <v>193</v>
      </c>
    </row>
    <row r="12159" spans="1:16" x14ac:dyDescent="0.25">
      <c r="A12159" t="s">
        <v>89</v>
      </c>
      <c r="B12159" t="s">
        <v>2377</v>
      </c>
      <c r="C12159" t="s">
        <v>475</v>
      </c>
      <c r="D12159" t="s">
        <v>3973</v>
      </c>
      <c r="E12159" t="s">
        <v>20</v>
      </c>
      <c r="F12159" t="b">
        <v>0</v>
      </c>
      <c r="G12159" t="s">
        <v>52</v>
      </c>
      <c r="H12159" s="4">
        <v>45820.087245370371</v>
      </c>
      <c r="I12159" t="b">
        <v>0</v>
      </c>
      <c r="J12159" t="b">
        <v>0</v>
      </c>
      <c r="K12159" t="s">
        <v>24</v>
      </c>
      <c r="L12159" t="s">
        <v>22</v>
      </c>
      <c r="M12159">
        <v>105000</v>
      </c>
      <c r="O12159" t="s">
        <v>5482</v>
      </c>
      <c r="P12159" t="s">
        <v>15819</v>
      </c>
    </row>
    <row r="12160" spans="1:16" x14ac:dyDescent="0.25">
      <c r="A12160" t="s">
        <v>2</v>
      </c>
      <c r="B12160" t="s">
        <v>9399</v>
      </c>
      <c r="C12160" t="s">
        <v>71</v>
      </c>
      <c r="D12160" t="s">
        <v>3973</v>
      </c>
      <c r="E12160" t="s">
        <v>20</v>
      </c>
      <c r="F12160" t="b">
        <v>0</v>
      </c>
      <c r="G12160" t="s">
        <v>27</v>
      </c>
      <c r="H12160" s="4">
        <v>45820.127002314817</v>
      </c>
      <c r="I12160" t="b">
        <v>0</v>
      </c>
      <c r="J12160" t="b">
        <v>1</v>
      </c>
      <c r="K12160" t="s">
        <v>24</v>
      </c>
      <c r="L12160" t="s">
        <v>22</v>
      </c>
      <c r="M12160">
        <v>162500</v>
      </c>
      <c r="O12160" t="s">
        <v>11994</v>
      </c>
      <c r="P12160" t="s">
        <v>9400</v>
      </c>
    </row>
    <row r="12161" spans="1:16" x14ac:dyDescent="0.25">
      <c r="A12161" t="s">
        <v>40</v>
      </c>
      <c r="B12161" t="s">
        <v>15820</v>
      </c>
      <c r="C12161" t="s">
        <v>225</v>
      </c>
      <c r="D12161" t="s">
        <v>3973</v>
      </c>
      <c r="E12161" t="s">
        <v>20</v>
      </c>
      <c r="F12161" t="b">
        <v>0</v>
      </c>
      <c r="G12161" t="s">
        <v>35</v>
      </c>
      <c r="H12161" s="4">
        <v>45820.127789351849</v>
      </c>
      <c r="I12161" t="b">
        <v>0</v>
      </c>
      <c r="J12161" t="b">
        <v>0</v>
      </c>
      <c r="K12161" t="s">
        <v>24</v>
      </c>
      <c r="L12161" t="s">
        <v>36</v>
      </c>
      <c r="N12161">
        <v>58</v>
      </c>
      <c r="O12161" t="s">
        <v>74</v>
      </c>
      <c r="P12161" t="s">
        <v>15821</v>
      </c>
    </row>
    <row r="12162" spans="1:16" x14ac:dyDescent="0.25">
      <c r="A12162" t="s">
        <v>2</v>
      </c>
      <c r="B12162" t="s">
        <v>15822</v>
      </c>
      <c r="C12162" t="s">
        <v>10446</v>
      </c>
      <c r="D12162" t="s">
        <v>4035</v>
      </c>
      <c r="E12162" t="s">
        <v>20</v>
      </c>
      <c r="F12162" t="b">
        <v>0</v>
      </c>
      <c r="G12162" t="s">
        <v>90</v>
      </c>
      <c r="H12162" s="4">
        <v>45820.130624999998</v>
      </c>
      <c r="I12162" t="b">
        <v>1</v>
      </c>
      <c r="J12162" t="b">
        <v>0</v>
      </c>
      <c r="K12162" t="s">
        <v>90</v>
      </c>
      <c r="L12162" t="s">
        <v>22</v>
      </c>
      <c r="M12162">
        <v>184799.5</v>
      </c>
      <c r="O12162" t="s">
        <v>3757</v>
      </c>
      <c r="P12162" t="s">
        <v>15823</v>
      </c>
    </row>
    <row r="12163" spans="1:16" x14ac:dyDescent="0.25">
      <c r="A12163" t="s">
        <v>139</v>
      </c>
      <c r="B12163" t="s">
        <v>15824</v>
      </c>
      <c r="C12163" t="s">
        <v>140</v>
      </c>
      <c r="D12163" t="s">
        <v>3973</v>
      </c>
      <c r="E12163" t="s">
        <v>20</v>
      </c>
      <c r="F12163" t="b">
        <v>0</v>
      </c>
      <c r="G12163" t="s">
        <v>27</v>
      </c>
      <c r="H12163" s="4">
        <v>45820.168645833342</v>
      </c>
      <c r="I12163" t="b">
        <v>1</v>
      </c>
      <c r="J12163" t="b">
        <v>1</v>
      </c>
      <c r="K12163" t="s">
        <v>24</v>
      </c>
      <c r="L12163" t="s">
        <v>22</v>
      </c>
      <c r="M12163">
        <v>137300</v>
      </c>
      <c r="O12163" t="s">
        <v>1172</v>
      </c>
      <c r="P12163" t="s">
        <v>15825</v>
      </c>
    </row>
    <row r="12164" spans="1:16" x14ac:dyDescent="0.25">
      <c r="A12164" t="s">
        <v>0</v>
      </c>
      <c r="B12164" t="s">
        <v>15826</v>
      </c>
      <c r="C12164" t="s">
        <v>82</v>
      </c>
      <c r="D12164" t="s">
        <v>15827</v>
      </c>
      <c r="E12164" t="s">
        <v>20</v>
      </c>
      <c r="F12164" t="b">
        <v>0</v>
      </c>
      <c r="G12164" t="s">
        <v>27</v>
      </c>
      <c r="H12164" s="4">
        <v>45820.249976851846</v>
      </c>
      <c r="I12164" t="b">
        <v>0</v>
      </c>
      <c r="J12164" t="b">
        <v>1</v>
      </c>
      <c r="K12164" t="s">
        <v>24</v>
      </c>
      <c r="L12164" t="s">
        <v>22</v>
      </c>
      <c r="M12164">
        <v>263605</v>
      </c>
      <c r="O12164" t="s">
        <v>1906</v>
      </c>
      <c r="P12164" t="s">
        <v>15828</v>
      </c>
    </row>
    <row r="12165" spans="1:16" x14ac:dyDescent="0.25">
      <c r="A12165" t="s">
        <v>0</v>
      </c>
      <c r="B12165" t="s">
        <v>15829</v>
      </c>
      <c r="C12165" t="s">
        <v>440</v>
      </c>
      <c r="D12165" t="s">
        <v>3828</v>
      </c>
      <c r="E12165" t="s">
        <v>917</v>
      </c>
      <c r="F12165" t="b">
        <v>0</v>
      </c>
      <c r="G12165" t="s">
        <v>27</v>
      </c>
      <c r="H12165" s="4">
        <v>45820.250069444453</v>
      </c>
      <c r="I12165" t="b">
        <v>0</v>
      </c>
      <c r="J12165" t="b">
        <v>0</v>
      </c>
      <c r="K12165" t="s">
        <v>24</v>
      </c>
      <c r="L12165" t="s">
        <v>36</v>
      </c>
      <c r="N12165">
        <v>41.5</v>
      </c>
      <c r="O12165" t="s">
        <v>2626</v>
      </c>
      <c r="P12165" t="s">
        <v>15830</v>
      </c>
    </row>
    <row r="12166" spans="1:16" x14ac:dyDescent="0.25">
      <c r="A12166" t="s">
        <v>0</v>
      </c>
      <c r="B12166" t="s">
        <v>1449</v>
      </c>
      <c r="C12166" t="s">
        <v>3289</v>
      </c>
      <c r="D12166" t="s">
        <v>15831</v>
      </c>
      <c r="E12166" t="s">
        <v>20</v>
      </c>
      <c r="F12166" t="b">
        <v>0</v>
      </c>
      <c r="G12166" t="s">
        <v>41</v>
      </c>
      <c r="H12166" s="4">
        <v>45820.250219907408</v>
      </c>
      <c r="I12166" t="b">
        <v>0</v>
      </c>
      <c r="J12166" t="b">
        <v>0</v>
      </c>
      <c r="K12166" t="s">
        <v>24</v>
      </c>
      <c r="L12166" t="s">
        <v>22</v>
      </c>
      <c r="M12166">
        <v>127000</v>
      </c>
      <c r="O12166" t="s">
        <v>14265</v>
      </c>
      <c r="P12166" t="s">
        <v>14266</v>
      </c>
    </row>
    <row r="12167" spans="1:16" x14ac:dyDescent="0.25">
      <c r="A12167" t="s">
        <v>0</v>
      </c>
      <c r="B12167" t="s">
        <v>1528</v>
      </c>
      <c r="C12167" t="s">
        <v>39</v>
      </c>
      <c r="D12167" t="s">
        <v>4014</v>
      </c>
      <c r="E12167" t="s">
        <v>20</v>
      </c>
      <c r="F12167" t="b">
        <v>1</v>
      </c>
      <c r="G12167" t="s">
        <v>35</v>
      </c>
      <c r="H12167" s="4">
        <v>45820.250300925924</v>
      </c>
      <c r="I12167" t="b">
        <v>0</v>
      </c>
      <c r="J12167" t="b">
        <v>1</v>
      </c>
      <c r="K12167" t="s">
        <v>24</v>
      </c>
      <c r="L12167" t="s">
        <v>22</v>
      </c>
      <c r="M12167">
        <v>120500</v>
      </c>
      <c r="O12167" t="s">
        <v>2697</v>
      </c>
      <c r="P12167" t="s">
        <v>280</v>
      </c>
    </row>
    <row r="12168" spans="1:16" x14ac:dyDescent="0.25">
      <c r="A12168" t="s">
        <v>0</v>
      </c>
      <c r="B12168" t="s">
        <v>0</v>
      </c>
      <c r="C12168" t="s">
        <v>1007</v>
      </c>
      <c r="D12168" t="s">
        <v>2262</v>
      </c>
      <c r="E12168" t="s">
        <v>219</v>
      </c>
      <c r="F12168" t="b">
        <v>0</v>
      </c>
      <c r="G12168" t="s">
        <v>35</v>
      </c>
      <c r="H12168" s="4">
        <v>45820.250300925924</v>
      </c>
      <c r="I12168" t="b">
        <v>0</v>
      </c>
      <c r="J12168" t="b">
        <v>1</v>
      </c>
      <c r="K12168" t="s">
        <v>24</v>
      </c>
      <c r="L12168" t="s">
        <v>36</v>
      </c>
      <c r="N12168">
        <v>65.5</v>
      </c>
      <c r="O12168" t="s">
        <v>2262</v>
      </c>
      <c r="P12168" t="s">
        <v>15832</v>
      </c>
    </row>
    <row r="12169" spans="1:16" x14ac:dyDescent="0.25">
      <c r="A12169" t="s">
        <v>2</v>
      </c>
      <c r="B12169" t="s">
        <v>15833</v>
      </c>
      <c r="C12169" t="s">
        <v>386</v>
      </c>
      <c r="D12169" t="s">
        <v>3828</v>
      </c>
      <c r="E12169" t="s">
        <v>20</v>
      </c>
      <c r="F12169" t="b">
        <v>0</v>
      </c>
      <c r="G12169" t="s">
        <v>41</v>
      </c>
      <c r="H12169" s="4">
        <v>45820.251608796287</v>
      </c>
      <c r="I12169" t="b">
        <v>0</v>
      </c>
      <c r="J12169" t="b">
        <v>1</v>
      </c>
      <c r="K12169" t="s">
        <v>24</v>
      </c>
      <c r="L12169" t="s">
        <v>22</v>
      </c>
      <c r="M12169">
        <v>222187.5</v>
      </c>
      <c r="O12169" t="s">
        <v>2040</v>
      </c>
      <c r="P12169" t="s">
        <v>216</v>
      </c>
    </row>
    <row r="12170" spans="1:16" x14ac:dyDescent="0.25">
      <c r="A12170" t="s">
        <v>0</v>
      </c>
      <c r="B12170" t="s">
        <v>15834</v>
      </c>
      <c r="C12170" t="s">
        <v>298</v>
      </c>
      <c r="D12170" t="s">
        <v>4035</v>
      </c>
      <c r="E12170" t="s">
        <v>20</v>
      </c>
      <c r="F12170" t="b">
        <v>0</v>
      </c>
      <c r="G12170" t="s">
        <v>298</v>
      </c>
      <c r="H12170" s="4">
        <v>45820.255567129629</v>
      </c>
      <c r="I12170" t="b">
        <v>0</v>
      </c>
      <c r="J12170" t="b">
        <v>0</v>
      </c>
      <c r="K12170" t="s">
        <v>298</v>
      </c>
      <c r="L12170" t="s">
        <v>22</v>
      </c>
      <c r="M12170">
        <v>53100</v>
      </c>
      <c r="O12170" t="s">
        <v>3602</v>
      </c>
      <c r="P12170" t="s">
        <v>48</v>
      </c>
    </row>
    <row r="12171" spans="1:16" x14ac:dyDescent="0.25">
      <c r="A12171" t="s">
        <v>2</v>
      </c>
      <c r="B12171" t="s">
        <v>15524</v>
      </c>
      <c r="C12171" t="s">
        <v>1247</v>
      </c>
      <c r="D12171" t="s">
        <v>3828</v>
      </c>
      <c r="E12171" t="s">
        <v>20</v>
      </c>
      <c r="F12171" t="b">
        <v>0</v>
      </c>
      <c r="G12171" t="s">
        <v>1247</v>
      </c>
      <c r="H12171" s="4">
        <v>45820.275972222233</v>
      </c>
      <c r="I12171" t="b">
        <v>0</v>
      </c>
      <c r="J12171" t="b">
        <v>0</v>
      </c>
      <c r="K12171" t="s">
        <v>1247</v>
      </c>
      <c r="L12171" t="s">
        <v>22</v>
      </c>
      <c r="M12171">
        <v>88000</v>
      </c>
      <c r="O12171" t="s">
        <v>15525</v>
      </c>
      <c r="P12171" t="s">
        <v>3900</v>
      </c>
    </row>
    <row r="12172" spans="1:16" x14ac:dyDescent="0.25">
      <c r="A12172" t="s">
        <v>1</v>
      </c>
      <c r="B12172" t="s">
        <v>15779</v>
      </c>
      <c r="C12172" t="s">
        <v>15835</v>
      </c>
      <c r="D12172" t="s">
        <v>4014</v>
      </c>
      <c r="E12172" t="s">
        <v>20</v>
      </c>
      <c r="F12172" t="b">
        <v>0</v>
      </c>
      <c r="G12172" t="s">
        <v>23</v>
      </c>
      <c r="H12172" s="4">
        <v>45820.283715277779</v>
      </c>
      <c r="I12172" t="b">
        <v>0</v>
      </c>
      <c r="J12172" t="b">
        <v>1</v>
      </c>
      <c r="K12172" t="s">
        <v>24</v>
      </c>
      <c r="L12172" t="s">
        <v>22</v>
      </c>
      <c r="M12172">
        <v>91750</v>
      </c>
      <c r="O12172" t="s">
        <v>2917</v>
      </c>
      <c r="P12172" t="s">
        <v>15780</v>
      </c>
    </row>
    <row r="12173" spans="1:16" x14ac:dyDescent="0.25">
      <c r="A12173" t="s">
        <v>0</v>
      </c>
      <c r="B12173" t="s">
        <v>15836</v>
      </c>
      <c r="C12173" t="s">
        <v>39</v>
      </c>
      <c r="D12173" t="s">
        <v>7434</v>
      </c>
      <c r="E12173" t="s">
        <v>51</v>
      </c>
      <c r="F12173" t="b">
        <v>1</v>
      </c>
      <c r="G12173" t="s">
        <v>3053</v>
      </c>
      <c r="H12173" s="4">
        <v>45820.284386574072</v>
      </c>
      <c r="I12173" t="b">
        <v>0</v>
      </c>
      <c r="J12173" t="b">
        <v>0</v>
      </c>
      <c r="K12173" t="s">
        <v>3053</v>
      </c>
      <c r="L12173" t="s">
        <v>22</v>
      </c>
      <c r="M12173">
        <v>40000</v>
      </c>
      <c r="O12173" t="s">
        <v>14517</v>
      </c>
      <c r="P12173" t="s">
        <v>1505</v>
      </c>
    </row>
    <row r="12174" spans="1:16" x14ac:dyDescent="0.25">
      <c r="A12174" t="s">
        <v>0</v>
      </c>
      <c r="B12174" t="s">
        <v>218</v>
      </c>
      <c r="C12174" t="s">
        <v>33</v>
      </c>
      <c r="D12174" t="s">
        <v>3828</v>
      </c>
      <c r="E12174" t="s">
        <v>219</v>
      </c>
      <c r="F12174" t="b">
        <v>0</v>
      </c>
      <c r="G12174" t="s">
        <v>35</v>
      </c>
      <c r="H12174" s="4">
        <v>45820.291967592602</v>
      </c>
      <c r="I12174" t="b">
        <v>0</v>
      </c>
      <c r="J12174" t="b">
        <v>0</v>
      </c>
      <c r="K12174" t="s">
        <v>24</v>
      </c>
      <c r="L12174" t="s">
        <v>22</v>
      </c>
      <c r="M12174">
        <v>50000</v>
      </c>
      <c r="O12174" t="s">
        <v>1024</v>
      </c>
      <c r="P12174" t="s">
        <v>1321</v>
      </c>
    </row>
    <row r="12175" spans="1:16" x14ac:dyDescent="0.25">
      <c r="A12175" t="s">
        <v>89</v>
      </c>
      <c r="B12175" t="s">
        <v>15837</v>
      </c>
      <c r="C12175" t="s">
        <v>15838</v>
      </c>
      <c r="D12175" t="s">
        <v>3970</v>
      </c>
      <c r="E12175" t="s">
        <v>20</v>
      </c>
      <c r="F12175" t="b">
        <v>0</v>
      </c>
      <c r="G12175" t="s">
        <v>23</v>
      </c>
      <c r="H12175" s="4">
        <v>45820.325474537043</v>
      </c>
      <c r="I12175" t="b">
        <v>0</v>
      </c>
      <c r="J12175" t="b">
        <v>0</v>
      </c>
      <c r="K12175" t="s">
        <v>24</v>
      </c>
      <c r="L12175" t="s">
        <v>22</v>
      </c>
      <c r="M12175">
        <v>100000</v>
      </c>
      <c r="O12175" t="s">
        <v>15839</v>
      </c>
    </row>
    <row r="12176" spans="1:16" x14ac:dyDescent="0.25">
      <c r="A12176" t="s">
        <v>0</v>
      </c>
      <c r="B12176" t="s">
        <v>15840</v>
      </c>
      <c r="C12176" t="s">
        <v>15841</v>
      </c>
      <c r="D12176" t="s">
        <v>4090</v>
      </c>
      <c r="E12176" t="s">
        <v>20</v>
      </c>
      <c r="F12176" t="b">
        <v>0</v>
      </c>
      <c r="G12176" t="s">
        <v>35</v>
      </c>
      <c r="H12176" s="4">
        <v>45820.333657407413</v>
      </c>
      <c r="I12176" t="b">
        <v>0</v>
      </c>
      <c r="J12176" t="b">
        <v>1</v>
      </c>
      <c r="K12176" t="s">
        <v>24</v>
      </c>
      <c r="L12176" t="s">
        <v>22</v>
      </c>
      <c r="M12176">
        <v>85000</v>
      </c>
      <c r="O12176" t="s">
        <v>15842</v>
      </c>
      <c r="P12176" t="s">
        <v>1093</v>
      </c>
    </row>
    <row r="12177" spans="1:16" x14ac:dyDescent="0.25">
      <c r="A12177" t="s">
        <v>25</v>
      </c>
      <c r="B12177" t="s">
        <v>15843</v>
      </c>
      <c r="C12177" t="s">
        <v>1113</v>
      </c>
      <c r="D12177" t="s">
        <v>4090</v>
      </c>
      <c r="E12177" t="s">
        <v>20</v>
      </c>
      <c r="F12177" t="b">
        <v>0</v>
      </c>
      <c r="G12177" t="s">
        <v>30</v>
      </c>
      <c r="H12177" s="4">
        <v>45820.333854166667</v>
      </c>
      <c r="I12177" t="b">
        <v>0</v>
      </c>
      <c r="J12177" t="b">
        <v>1</v>
      </c>
      <c r="K12177" t="s">
        <v>24</v>
      </c>
      <c r="L12177" t="s">
        <v>22</v>
      </c>
      <c r="M12177">
        <v>136000</v>
      </c>
      <c r="O12177" t="s">
        <v>8066</v>
      </c>
      <c r="P12177" t="s">
        <v>15844</v>
      </c>
    </row>
    <row r="12178" spans="1:16" x14ac:dyDescent="0.25">
      <c r="A12178" t="s">
        <v>139</v>
      </c>
      <c r="B12178" t="s">
        <v>15845</v>
      </c>
      <c r="C12178" t="s">
        <v>555</v>
      </c>
      <c r="D12178" t="s">
        <v>3970</v>
      </c>
      <c r="E12178" t="s">
        <v>20</v>
      </c>
      <c r="F12178" t="b">
        <v>0</v>
      </c>
      <c r="G12178" t="s">
        <v>30</v>
      </c>
      <c r="H12178" s="4">
        <v>45820.334421296298</v>
      </c>
      <c r="I12178" t="b">
        <v>0</v>
      </c>
      <c r="J12178" t="b">
        <v>1</v>
      </c>
      <c r="K12178" t="s">
        <v>24</v>
      </c>
      <c r="L12178" t="s">
        <v>22</v>
      </c>
      <c r="M12178">
        <v>101400</v>
      </c>
      <c r="O12178" t="s">
        <v>15846</v>
      </c>
      <c r="P12178" t="s">
        <v>1282</v>
      </c>
    </row>
    <row r="12179" spans="1:16" x14ac:dyDescent="0.25">
      <c r="A12179" t="s">
        <v>2</v>
      </c>
      <c r="B12179" t="s">
        <v>1676</v>
      </c>
      <c r="C12179" t="s">
        <v>92</v>
      </c>
      <c r="D12179" t="s">
        <v>4090</v>
      </c>
      <c r="E12179" t="s">
        <v>20</v>
      </c>
      <c r="F12179" t="b">
        <v>0</v>
      </c>
      <c r="G12179" t="s">
        <v>35</v>
      </c>
      <c r="H12179" s="4">
        <v>45820.335509259261</v>
      </c>
      <c r="I12179" t="b">
        <v>0</v>
      </c>
      <c r="J12179" t="b">
        <v>0</v>
      </c>
      <c r="K12179" t="s">
        <v>24</v>
      </c>
      <c r="L12179" t="s">
        <v>22</v>
      </c>
      <c r="M12179">
        <v>125000</v>
      </c>
      <c r="O12179" t="s">
        <v>202</v>
      </c>
      <c r="P12179" t="s">
        <v>7559</v>
      </c>
    </row>
    <row r="12180" spans="1:16" x14ac:dyDescent="0.25">
      <c r="A12180" t="s">
        <v>0</v>
      </c>
      <c r="B12180" t="s">
        <v>10743</v>
      </c>
      <c r="C12180" t="s">
        <v>1268</v>
      </c>
      <c r="D12180" t="s">
        <v>13859</v>
      </c>
      <c r="E12180" t="s">
        <v>20</v>
      </c>
      <c r="F12180" t="b">
        <v>0</v>
      </c>
      <c r="G12180" t="s">
        <v>1268</v>
      </c>
      <c r="H12180" s="4">
        <v>45820.356898148151</v>
      </c>
      <c r="I12180" t="b">
        <v>1</v>
      </c>
      <c r="J12180" t="b">
        <v>0</v>
      </c>
      <c r="K12180" t="s">
        <v>1268</v>
      </c>
      <c r="L12180" t="s">
        <v>22</v>
      </c>
      <c r="M12180">
        <v>60000</v>
      </c>
      <c r="O12180" t="s">
        <v>13860</v>
      </c>
      <c r="P12180" t="s">
        <v>13861</v>
      </c>
    </row>
    <row r="12181" spans="1:16" x14ac:dyDescent="0.25">
      <c r="A12181" t="s">
        <v>2</v>
      </c>
      <c r="B12181" t="s">
        <v>878</v>
      </c>
      <c r="C12181" t="s">
        <v>114</v>
      </c>
      <c r="D12181" t="s">
        <v>3973</v>
      </c>
      <c r="E12181" t="s">
        <v>105</v>
      </c>
      <c r="F12181" t="b">
        <v>0</v>
      </c>
      <c r="G12181" t="s">
        <v>27</v>
      </c>
      <c r="H12181" s="4">
        <v>45820.376180555562</v>
      </c>
      <c r="I12181" t="b">
        <v>0</v>
      </c>
      <c r="J12181" t="b">
        <v>1</v>
      </c>
      <c r="K12181" t="s">
        <v>24</v>
      </c>
      <c r="L12181" t="s">
        <v>22</v>
      </c>
      <c r="M12181">
        <v>101500</v>
      </c>
      <c r="O12181" t="s">
        <v>15847</v>
      </c>
      <c r="P12181" t="s">
        <v>15848</v>
      </c>
    </row>
    <row r="12182" spans="1:16" x14ac:dyDescent="0.25">
      <c r="A12182" t="s">
        <v>191</v>
      </c>
      <c r="B12182" t="s">
        <v>15849</v>
      </c>
      <c r="C12182" t="s">
        <v>820</v>
      </c>
      <c r="D12182" t="s">
        <v>4035</v>
      </c>
      <c r="E12182" t="s">
        <v>20</v>
      </c>
      <c r="F12182" t="b">
        <v>0</v>
      </c>
      <c r="G12182" t="s">
        <v>820</v>
      </c>
      <c r="H12182" s="4">
        <v>45820.380925925929</v>
      </c>
      <c r="I12182" t="b">
        <v>0</v>
      </c>
      <c r="J12182" t="b">
        <v>0</v>
      </c>
      <c r="K12182" t="s">
        <v>820</v>
      </c>
      <c r="L12182" t="s">
        <v>22</v>
      </c>
      <c r="M12182">
        <v>48000</v>
      </c>
      <c r="O12182" t="s">
        <v>15850</v>
      </c>
    </row>
    <row r="12183" spans="1:16" x14ac:dyDescent="0.25">
      <c r="A12183" t="s">
        <v>2</v>
      </c>
      <c r="B12183" t="s">
        <v>15851</v>
      </c>
      <c r="C12183" t="s">
        <v>33</v>
      </c>
      <c r="D12183" t="s">
        <v>3600</v>
      </c>
      <c r="E12183" t="s">
        <v>20</v>
      </c>
      <c r="F12183" t="b">
        <v>0</v>
      </c>
      <c r="G12183" t="s">
        <v>27</v>
      </c>
      <c r="H12183" s="4">
        <v>45820.417916666673</v>
      </c>
      <c r="I12183" t="b">
        <v>1</v>
      </c>
      <c r="J12183" t="b">
        <v>1</v>
      </c>
      <c r="K12183" t="s">
        <v>24</v>
      </c>
      <c r="L12183" t="s">
        <v>22</v>
      </c>
      <c r="M12183">
        <v>93785.5</v>
      </c>
      <c r="O12183" t="s">
        <v>554</v>
      </c>
      <c r="P12183" t="s">
        <v>15852</v>
      </c>
    </row>
    <row r="12184" spans="1:16" x14ac:dyDescent="0.25">
      <c r="A12184" t="s">
        <v>89</v>
      </c>
      <c r="B12184" t="s">
        <v>15853</v>
      </c>
      <c r="C12184" t="s">
        <v>114</v>
      </c>
      <c r="D12184" t="s">
        <v>3973</v>
      </c>
      <c r="E12184" t="s">
        <v>20</v>
      </c>
      <c r="F12184" t="b">
        <v>0</v>
      </c>
      <c r="G12184" t="s">
        <v>27</v>
      </c>
      <c r="H12184" s="4">
        <v>45820.41815972222</v>
      </c>
      <c r="I12184" t="b">
        <v>0</v>
      </c>
      <c r="J12184" t="b">
        <v>1</v>
      </c>
      <c r="K12184" t="s">
        <v>24</v>
      </c>
      <c r="L12184" t="s">
        <v>22</v>
      </c>
      <c r="M12184">
        <v>152000</v>
      </c>
      <c r="O12184" t="s">
        <v>2376</v>
      </c>
      <c r="P12184" t="s">
        <v>15854</v>
      </c>
    </row>
    <row r="12185" spans="1:16" x14ac:dyDescent="0.25">
      <c r="A12185" t="s">
        <v>89</v>
      </c>
      <c r="B12185" t="s">
        <v>15855</v>
      </c>
      <c r="C12185" t="s">
        <v>122</v>
      </c>
      <c r="D12185" t="s">
        <v>3973</v>
      </c>
      <c r="E12185" t="s">
        <v>20</v>
      </c>
      <c r="F12185" t="b">
        <v>0</v>
      </c>
      <c r="G12185" t="s">
        <v>23</v>
      </c>
      <c r="H12185" s="4">
        <v>45820.450879629629</v>
      </c>
      <c r="I12185" t="b">
        <v>1</v>
      </c>
      <c r="J12185" t="b">
        <v>1</v>
      </c>
      <c r="K12185" t="s">
        <v>24</v>
      </c>
      <c r="L12185" t="s">
        <v>22</v>
      </c>
      <c r="M12185">
        <v>112116</v>
      </c>
      <c r="O12185" t="s">
        <v>554</v>
      </c>
      <c r="P12185" t="s">
        <v>15856</v>
      </c>
    </row>
    <row r="12186" spans="1:16" x14ac:dyDescent="0.25">
      <c r="A12186" t="s">
        <v>1</v>
      </c>
      <c r="B12186" t="s">
        <v>15857</v>
      </c>
      <c r="C12186" t="s">
        <v>624</v>
      </c>
      <c r="D12186" t="s">
        <v>3973</v>
      </c>
      <c r="E12186" t="s">
        <v>20</v>
      </c>
      <c r="F12186" t="b">
        <v>0</v>
      </c>
      <c r="G12186" t="s">
        <v>35</v>
      </c>
      <c r="H12186" s="4">
        <v>45820.541990740741</v>
      </c>
      <c r="I12186" t="b">
        <v>0</v>
      </c>
      <c r="J12186" t="b">
        <v>1</v>
      </c>
      <c r="K12186" t="s">
        <v>24</v>
      </c>
      <c r="L12186" t="s">
        <v>22</v>
      </c>
      <c r="M12186">
        <v>273000</v>
      </c>
      <c r="O12186" t="s">
        <v>5482</v>
      </c>
      <c r="P12186" t="s">
        <v>15858</v>
      </c>
    </row>
    <row r="12187" spans="1:16" x14ac:dyDescent="0.25">
      <c r="A12187" t="s">
        <v>2</v>
      </c>
      <c r="B12187" t="s">
        <v>15859</v>
      </c>
      <c r="C12187" t="s">
        <v>2236</v>
      </c>
      <c r="D12187" t="s">
        <v>3973</v>
      </c>
      <c r="E12187" t="s">
        <v>20</v>
      </c>
      <c r="F12187" t="b">
        <v>0</v>
      </c>
      <c r="G12187" t="s">
        <v>27</v>
      </c>
      <c r="H12187" s="4">
        <v>45820.542430555557</v>
      </c>
      <c r="I12187" t="b">
        <v>0</v>
      </c>
      <c r="J12187" t="b">
        <v>1</v>
      </c>
      <c r="K12187" t="s">
        <v>24</v>
      </c>
      <c r="L12187" t="s">
        <v>22</v>
      </c>
      <c r="M12187">
        <v>100000</v>
      </c>
      <c r="O12187" t="s">
        <v>15860</v>
      </c>
      <c r="P12187" t="s">
        <v>15861</v>
      </c>
    </row>
    <row r="12188" spans="1:16" x14ac:dyDescent="0.25">
      <c r="A12188" t="s">
        <v>28</v>
      </c>
      <c r="B12188" t="s">
        <v>15862</v>
      </c>
      <c r="C12188" t="s">
        <v>304</v>
      </c>
      <c r="D12188" t="s">
        <v>3973</v>
      </c>
      <c r="E12188" t="s">
        <v>20</v>
      </c>
      <c r="F12188" t="b">
        <v>0</v>
      </c>
      <c r="G12188" t="s">
        <v>27</v>
      </c>
      <c r="H12188" s="4">
        <v>45820.542430555557</v>
      </c>
      <c r="I12188" t="b">
        <v>0</v>
      </c>
      <c r="J12188" t="b">
        <v>1</v>
      </c>
      <c r="K12188" t="s">
        <v>24</v>
      </c>
      <c r="L12188" t="s">
        <v>22</v>
      </c>
      <c r="M12188">
        <v>175000</v>
      </c>
      <c r="O12188" t="s">
        <v>8171</v>
      </c>
      <c r="P12188" t="s">
        <v>15863</v>
      </c>
    </row>
    <row r="12189" spans="1:16" x14ac:dyDescent="0.25">
      <c r="A12189" t="s">
        <v>1</v>
      </c>
      <c r="B12189" t="s">
        <v>15864</v>
      </c>
      <c r="C12189" t="s">
        <v>919</v>
      </c>
      <c r="D12189" t="s">
        <v>3600</v>
      </c>
      <c r="E12189" t="s">
        <v>20</v>
      </c>
      <c r="F12189" t="b">
        <v>0</v>
      </c>
      <c r="G12189" t="s">
        <v>35</v>
      </c>
      <c r="H12189" s="4">
        <v>45820.542592592603</v>
      </c>
      <c r="I12189" t="b">
        <v>0</v>
      </c>
      <c r="J12189" t="b">
        <v>0</v>
      </c>
      <c r="K12189" t="s">
        <v>24</v>
      </c>
      <c r="L12189" t="s">
        <v>22</v>
      </c>
      <c r="M12189">
        <v>112500</v>
      </c>
      <c r="O12189" t="s">
        <v>2524</v>
      </c>
      <c r="P12189" t="s">
        <v>15865</v>
      </c>
    </row>
    <row r="12190" spans="1:16" x14ac:dyDescent="0.25">
      <c r="A12190" t="s">
        <v>1</v>
      </c>
      <c r="B12190" t="s">
        <v>15866</v>
      </c>
      <c r="C12190" t="s">
        <v>92</v>
      </c>
      <c r="D12190" t="s">
        <v>3973</v>
      </c>
      <c r="E12190" t="s">
        <v>51</v>
      </c>
      <c r="F12190" t="b">
        <v>0</v>
      </c>
      <c r="G12190" t="s">
        <v>27</v>
      </c>
      <c r="H12190" s="4">
        <v>45820.543009259258</v>
      </c>
      <c r="I12190" t="b">
        <v>1</v>
      </c>
      <c r="J12190" t="b">
        <v>1</v>
      </c>
      <c r="K12190" t="s">
        <v>24</v>
      </c>
      <c r="L12190" t="s">
        <v>36</v>
      </c>
      <c r="N12190">
        <v>65.459999084472656</v>
      </c>
      <c r="O12190" t="s">
        <v>2108</v>
      </c>
      <c r="P12190" t="s">
        <v>15867</v>
      </c>
    </row>
    <row r="12191" spans="1:16" x14ac:dyDescent="0.25">
      <c r="A12191" t="s">
        <v>2</v>
      </c>
      <c r="B12191" t="s">
        <v>358</v>
      </c>
      <c r="C12191" t="s">
        <v>2681</v>
      </c>
      <c r="D12191" t="s">
        <v>3973</v>
      </c>
      <c r="E12191" t="s">
        <v>20</v>
      </c>
      <c r="F12191" t="b">
        <v>0</v>
      </c>
      <c r="G12191" t="s">
        <v>41</v>
      </c>
      <c r="H12191" s="4">
        <v>45820.543414351851</v>
      </c>
      <c r="I12191" t="b">
        <v>0</v>
      </c>
      <c r="J12191" t="b">
        <v>1</v>
      </c>
      <c r="K12191" t="s">
        <v>24</v>
      </c>
      <c r="L12191" t="s">
        <v>36</v>
      </c>
      <c r="N12191">
        <v>32.5</v>
      </c>
      <c r="O12191" t="s">
        <v>208</v>
      </c>
      <c r="P12191" t="s">
        <v>15868</v>
      </c>
    </row>
    <row r="12192" spans="1:16" x14ac:dyDescent="0.25">
      <c r="A12192" t="s">
        <v>25</v>
      </c>
      <c r="B12192" t="s">
        <v>15869</v>
      </c>
      <c r="C12192" t="s">
        <v>236</v>
      </c>
      <c r="D12192" t="s">
        <v>3600</v>
      </c>
      <c r="E12192" t="s">
        <v>51</v>
      </c>
      <c r="F12192" t="b">
        <v>0</v>
      </c>
      <c r="G12192" t="s">
        <v>27</v>
      </c>
      <c r="H12192" s="4">
        <v>45820.583402777767</v>
      </c>
      <c r="I12192" t="b">
        <v>1</v>
      </c>
      <c r="J12192" t="b">
        <v>0</v>
      </c>
      <c r="K12192" t="s">
        <v>24</v>
      </c>
      <c r="L12192" t="s">
        <v>36</v>
      </c>
      <c r="N12192">
        <v>86.519996643066406</v>
      </c>
      <c r="O12192" t="s">
        <v>1919</v>
      </c>
      <c r="P12192" t="s">
        <v>15870</v>
      </c>
    </row>
    <row r="12193" spans="1:16" x14ac:dyDescent="0.25">
      <c r="A12193" t="s">
        <v>0</v>
      </c>
      <c r="B12193" t="s">
        <v>1632</v>
      </c>
      <c r="C12193" t="s">
        <v>13308</v>
      </c>
      <c r="D12193" t="s">
        <v>3973</v>
      </c>
      <c r="E12193" t="s">
        <v>51</v>
      </c>
      <c r="F12193" t="b">
        <v>0</v>
      </c>
      <c r="G12193" t="s">
        <v>41</v>
      </c>
      <c r="H12193" s="4">
        <v>45820.583472222221</v>
      </c>
      <c r="I12193" t="b">
        <v>1</v>
      </c>
      <c r="J12193" t="b">
        <v>1</v>
      </c>
      <c r="K12193" t="s">
        <v>24</v>
      </c>
      <c r="L12193" t="s">
        <v>36</v>
      </c>
      <c r="N12193">
        <v>26.119998931884769</v>
      </c>
      <c r="O12193" t="s">
        <v>131</v>
      </c>
      <c r="P12193" t="s">
        <v>850</v>
      </c>
    </row>
    <row r="12194" spans="1:16" x14ac:dyDescent="0.25">
      <c r="A12194" t="s">
        <v>0</v>
      </c>
      <c r="B12194" t="s">
        <v>0</v>
      </c>
      <c r="C12194" t="s">
        <v>2883</v>
      </c>
      <c r="D12194" t="s">
        <v>3973</v>
      </c>
      <c r="E12194" t="s">
        <v>51</v>
      </c>
      <c r="F12194" t="b">
        <v>0</v>
      </c>
      <c r="G12194" t="s">
        <v>30</v>
      </c>
      <c r="H12194" s="4">
        <v>45820.58384259259</v>
      </c>
      <c r="I12194" t="b">
        <v>1</v>
      </c>
      <c r="J12194" t="b">
        <v>0</v>
      </c>
      <c r="K12194" t="s">
        <v>24</v>
      </c>
      <c r="L12194" t="s">
        <v>36</v>
      </c>
      <c r="N12194">
        <v>45</v>
      </c>
      <c r="O12194" t="s">
        <v>15732</v>
      </c>
      <c r="P12194" t="s">
        <v>280</v>
      </c>
    </row>
    <row r="12195" spans="1:16" x14ac:dyDescent="0.25">
      <c r="A12195" t="s">
        <v>1</v>
      </c>
      <c r="B12195" t="s">
        <v>15871</v>
      </c>
      <c r="C12195" t="s">
        <v>39</v>
      </c>
      <c r="D12195" t="s">
        <v>3600</v>
      </c>
      <c r="E12195" t="s">
        <v>51</v>
      </c>
      <c r="F12195" t="b">
        <v>1</v>
      </c>
      <c r="G12195" t="s">
        <v>27</v>
      </c>
      <c r="H12195" s="4">
        <v>45820.584016203713</v>
      </c>
      <c r="I12195" t="b">
        <v>0</v>
      </c>
      <c r="J12195" t="b">
        <v>0</v>
      </c>
      <c r="K12195" t="s">
        <v>24</v>
      </c>
      <c r="L12195" t="s">
        <v>36</v>
      </c>
      <c r="N12195">
        <v>55</v>
      </c>
      <c r="O12195" t="s">
        <v>12699</v>
      </c>
      <c r="P12195" t="s">
        <v>1462</v>
      </c>
    </row>
    <row r="12196" spans="1:16" x14ac:dyDescent="0.25">
      <c r="A12196" t="s">
        <v>1</v>
      </c>
      <c r="B12196" t="s">
        <v>15872</v>
      </c>
      <c r="C12196" t="s">
        <v>151</v>
      </c>
      <c r="D12196" t="s">
        <v>3828</v>
      </c>
      <c r="E12196" t="s">
        <v>20</v>
      </c>
      <c r="F12196" t="b">
        <v>0</v>
      </c>
      <c r="G12196" t="s">
        <v>30</v>
      </c>
      <c r="H12196" s="4">
        <v>45820.584398148138</v>
      </c>
      <c r="I12196" t="b">
        <v>0</v>
      </c>
      <c r="J12196" t="b">
        <v>1</v>
      </c>
      <c r="K12196" t="s">
        <v>24</v>
      </c>
      <c r="L12196" t="s">
        <v>22</v>
      </c>
      <c r="M12196">
        <v>171500</v>
      </c>
      <c r="O12196" t="s">
        <v>1883</v>
      </c>
      <c r="P12196" t="s">
        <v>447</v>
      </c>
    </row>
    <row r="12197" spans="1:16" x14ac:dyDescent="0.25">
      <c r="A12197" t="s">
        <v>2</v>
      </c>
      <c r="B12197" t="s">
        <v>15873</v>
      </c>
      <c r="C12197" t="s">
        <v>39</v>
      </c>
      <c r="D12197" t="s">
        <v>3973</v>
      </c>
      <c r="E12197" t="s">
        <v>20</v>
      </c>
      <c r="F12197" t="b">
        <v>1</v>
      </c>
      <c r="G12197" t="s">
        <v>41</v>
      </c>
      <c r="H12197" s="4">
        <v>45820.585300925923</v>
      </c>
      <c r="I12197" t="b">
        <v>0</v>
      </c>
      <c r="J12197" t="b">
        <v>1</v>
      </c>
      <c r="K12197" t="s">
        <v>24</v>
      </c>
      <c r="L12197" t="s">
        <v>22</v>
      </c>
      <c r="M12197">
        <v>137500</v>
      </c>
      <c r="O12197" t="s">
        <v>3189</v>
      </c>
      <c r="P12197" t="s">
        <v>15874</v>
      </c>
    </row>
    <row r="12198" spans="1:16" x14ac:dyDescent="0.25">
      <c r="A12198" t="s">
        <v>25</v>
      </c>
      <c r="B12198" t="s">
        <v>12778</v>
      </c>
      <c r="C12198" t="s">
        <v>172</v>
      </c>
      <c r="D12198" t="s">
        <v>3973</v>
      </c>
      <c r="E12198" t="s">
        <v>20</v>
      </c>
      <c r="F12198" t="b">
        <v>0</v>
      </c>
      <c r="G12198" t="s">
        <v>27</v>
      </c>
      <c r="H12198" s="4">
        <v>45820.625104166669</v>
      </c>
      <c r="I12198" t="b">
        <v>0</v>
      </c>
      <c r="J12198" t="b">
        <v>1</v>
      </c>
      <c r="K12198" t="s">
        <v>24</v>
      </c>
      <c r="L12198" t="s">
        <v>22</v>
      </c>
      <c r="M12198">
        <v>100000</v>
      </c>
      <c r="O12198" t="s">
        <v>3028</v>
      </c>
      <c r="P12198" t="s">
        <v>12779</v>
      </c>
    </row>
    <row r="12199" spans="1:16" x14ac:dyDescent="0.25">
      <c r="A12199" t="s">
        <v>0</v>
      </c>
      <c r="B12199" t="s">
        <v>15875</v>
      </c>
      <c r="C12199" t="s">
        <v>316</v>
      </c>
      <c r="D12199" t="s">
        <v>3973</v>
      </c>
      <c r="E12199" t="s">
        <v>51</v>
      </c>
      <c r="F12199" t="b">
        <v>0</v>
      </c>
      <c r="G12199" t="s">
        <v>35</v>
      </c>
      <c r="H12199" s="4">
        <v>45820.625324074077</v>
      </c>
      <c r="I12199" t="b">
        <v>0</v>
      </c>
      <c r="J12199" t="b">
        <v>1</v>
      </c>
      <c r="K12199" t="s">
        <v>24</v>
      </c>
      <c r="L12199" t="s">
        <v>36</v>
      </c>
      <c r="N12199">
        <v>31</v>
      </c>
      <c r="O12199" t="s">
        <v>350</v>
      </c>
      <c r="P12199" t="s">
        <v>15876</v>
      </c>
    </row>
    <row r="12200" spans="1:16" x14ac:dyDescent="0.25">
      <c r="A12200" t="s">
        <v>0</v>
      </c>
      <c r="B12200" t="s">
        <v>0</v>
      </c>
      <c r="C12200" t="s">
        <v>1446</v>
      </c>
      <c r="D12200" t="s">
        <v>131</v>
      </c>
      <c r="E12200" t="s">
        <v>20</v>
      </c>
      <c r="F12200" t="b">
        <v>0</v>
      </c>
      <c r="G12200" t="s">
        <v>52</v>
      </c>
      <c r="H12200" s="4">
        <v>45820.625543981478</v>
      </c>
      <c r="I12200" t="b">
        <v>1</v>
      </c>
      <c r="J12200" t="b">
        <v>0</v>
      </c>
      <c r="K12200" t="s">
        <v>24</v>
      </c>
      <c r="L12200" t="s">
        <v>22</v>
      </c>
      <c r="M12200">
        <v>60500</v>
      </c>
      <c r="O12200" t="s">
        <v>131</v>
      </c>
      <c r="P12200" t="s">
        <v>1671</v>
      </c>
    </row>
    <row r="12201" spans="1:16" x14ac:dyDescent="0.25">
      <c r="A12201" t="s">
        <v>2</v>
      </c>
      <c r="B12201" t="s">
        <v>15877</v>
      </c>
      <c r="C12201" t="s">
        <v>39</v>
      </c>
      <c r="D12201" t="s">
        <v>3828</v>
      </c>
      <c r="E12201" t="s">
        <v>219</v>
      </c>
      <c r="F12201" t="b">
        <v>1</v>
      </c>
      <c r="G12201" t="s">
        <v>27</v>
      </c>
      <c r="H12201" s="4">
        <v>45820.626180555562</v>
      </c>
      <c r="I12201" t="b">
        <v>0</v>
      </c>
      <c r="J12201" t="b">
        <v>0</v>
      </c>
      <c r="K12201" t="s">
        <v>24</v>
      </c>
      <c r="L12201" t="s">
        <v>36</v>
      </c>
      <c r="N12201">
        <v>67.5</v>
      </c>
      <c r="O12201" t="s">
        <v>1444</v>
      </c>
      <c r="P12201" t="s">
        <v>15878</v>
      </c>
    </row>
    <row r="12202" spans="1:16" x14ac:dyDescent="0.25">
      <c r="A12202" t="s">
        <v>2</v>
      </c>
      <c r="B12202" t="s">
        <v>392</v>
      </c>
      <c r="C12202" t="s">
        <v>114</v>
      </c>
      <c r="D12202" t="s">
        <v>2208</v>
      </c>
      <c r="E12202" t="s">
        <v>20</v>
      </c>
      <c r="F12202" t="b">
        <v>0</v>
      </c>
      <c r="G12202" t="s">
        <v>27</v>
      </c>
      <c r="H12202" s="4">
        <v>45820.626250000001</v>
      </c>
      <c r="I12202" t="b">
        <v>0</v>
      </c>
      <c r="J12202" t="b">
        <v>0</v>
      </c>
      <c r="K12202" t="s">
        <v>24</v>
      </c>
      <c r="L12202" t="s">
        <v>22</v>
      </c>
      <c r="M12202">
        <v>117400</v>
      </c>
      <c r="O12202" t="s">
        <v>15879</v>
      </c>
      <c r="P12202" t="s">
        <v>15880</v>
      </c>
    </row>
    <row r="12203" spans="1:16" x14ac:dyDescent="0.25">
      <c r="A12203" t="s">
        <v>2</v>
      </c>
      <c r="B12203" t="s">
        <v>15881</v>
      </c>
      <c r="C12203" t="s">
        <v>332</v>
      </c>
      <c r="D12203" t="s">
        <v>3828</v>
      </c>
      <c r="E12203" t="s">
        <v>20</v>
      </c>
      <c r="F12203" t="b">
        <v>0</v>
      </c>
      <c r="G12203" t="s">
        <v>27</v>
      </c>
      <c r="H12203" s="4">
        <v>45820.626284722217</v>
      </c>
      <c r="I12203" t="b">
        <v>1</v>
      </c>
      <c r="J12203" t="b">
        <v>1</v>
      </c>
      <c r="K12203" t="s">
        <v>24</v>
      </c>
      <c r="L12203" t="s">
        <v>22</v>
      </c>
      <c r="M12203">
        <v>125000</v>
      </c>
      <c r="O12203" t="s">
        <v>987</v>
      </c>
      <c r="P12203" t="s">
        <v>15882</v>
      </c>
    </row>
    <row r="12204" spans="1:16" x14ac:dyDescent="0.25">
      <c r="A12204" t="s">
        <v>2</v>
      </c>
      <c r="B12204" t="s">
        <v>307</v>
      </c>
      <c r="C12204" t="s">
        <v>114</v>
      </c>
      <c r="D12204" t="s">
        <v>3973</v>
      </c>
      <c r="E12204" t="s">
        <v>105</v>
      </c>
      <c r="F12204" t="b">
        <v>0</v>
      </c>
      <c r="G12204" t="s">
        <v>27</v>
      </c>
      <c r="H12204" s="4">
        <v>45820.667870370373</v>
      </c>
      <c r="I12204" t="b">
        <v>0</v>
      </c>
      <c r="J12204" t="b">
        <v>1</v>
      </c>
      <c r="K12204" t="s">
        <v>24</v>
      </c>
      <c r="L12204" t="s">
        <v>22</v>
      </c>
      <c r="M12204">
        <v>162000</v>
      </c>
      <c r="O12204" t="s">
        <v>4344</v>
      </c>
      <c r="P12204" t="s">
        <v>12009</v>
      </c>
    </row>
    <row r="12205" spans="1:16" x14ac:dyDescent="0.25">
      <c r="A12205" t="s">
        <v>2</v>
      </c>
      <c r="B12205" t="s">
        <v>15883</v>
      </c>
      <c r="C12205" t="s">
        <v>155</v>
      </c>
      <c r="D12205" t="s">
        <v>3600</v>
      </c>
      <c r="E12205" t="s">
        <v>51</v>
      </c>
      <c r="F12205" t="b">
        <v>0</v>
      </c>
      <c r="G12205" t="s">
        <v>27</v>
      </c>
      <c r="H12205" s="4">
        <v>45820.667905092603</v>
      </c>
      <c r="I12205" t="b">
        <v>0</v>
      </c>
      <c r="J12205" t="b">
        <v>0</v>
      </c>
      <c r="K12205" t="s">
        <v>24</v>
      </c>
      <c r="L12205" t="s">
        <v>36</v>
      </c>
      <c r="N12205">
        <v>60.305000305175781</v>
      </c>
      <c r="O12205" t="s">
        <v>1804</v>
      </c>
      <c r="P12205" t="s">
        <v>15884</v>
      </c>
    </row>
    <row r="12206" spans="1:16" x14ac:dyDescent="0.25">
      <c r="A12206" t="s">
        <v>139</v>
      </c>
      <c r="B12206" t="s">
        <v>15885</v>
      </c>
      <c r="C12206" t="s">
        <v>15886</v>
      </c>
      <c r="D12206" t="s">
        <v>4084</v>
      </c>
      <c r="E12206" t="s">
        <v>20</v>
      </c>
      <c r="F12206" t="b">
        <v>0</v>
      </c>
      <c r="G12206" t="s">
        <v>862</v>
      </c>
      <c r="H12206" s="4">
        <v>45820.672442129631</v>
      </c>
      <c r="I12206" t="b">
        <v>0</v>
      </c>
      <c r="J12206" t="b">
        <v>0</v>
      </c>
      <c r="K12206" t="s">
        <v>862</v>
      </c>
      <c r="L12206" t="s">
        <v>22</v>
      </c>
      <c r="M12206">
        <v>200000</v>
      </c>
      <c r="O12206" t="s">
        <v>15887</v>
      </c>
    </row>
    <row r="12207" spans="1:16" x14ac:dyDescent="0.25">
      <c r="A12207" t="s">
        <v>28</v>
      </c>
      <c r="B12207" t="s">
        <v>15888</v>
      </c>
      <c r="C12207" t="s">
        <v>1752</v>
      </c>
      <c r="D12207" t="s">
        <v>3973</v>
      </c>
      <c r="E12207" t="s">
        <v>20</v>
      </c>
      <c r="F12207" t="b">
        <v>0</v>
      </c>
      <c r="G12207" t="s">
        <v>23</v>
      </c>
      <c r="H12207" s="4">
        <v>45820.700474537043</v>
      </c>
      <c r="I12207" t="b">
        <v>0</v>
      </c>
      <c r="J12207" t="b">
        <v>1</v>
      </c>
      <c r="K12207" t="s">
        <v>24</v>
      </c>
      <c r="L12207" t="s">
        <v>22</v>
      </c>
      <c r="M12207">
        <v>118180</v>
      </c>
      <c r="O12207" t="s">
        <v>15889</v>
      </c>
      <c r="P12207" t="s">
        <v>15890</v>
      </c>
    </row>
    <row r="12208" spans="1:16" x14ac:dyDescent="0.25">
      <c r="A12208" t="s">
        <v>0</v>
      </c>
      <c r="B12208" t="s">
        <v>15891</v>
      </c>
      <c r="C12208" t="s">
        <v>3771</v>
      </c>
      <c r="D12208" t="s">
        <v>3828</v>
      </c>
      <c r="E12208" t="s">
        <v>20</v>
      </c>
      <c r="F12208" t="b">
        <v>0</v>
      </c>
      <c r="G12208" t="s">
        <v>27</v>
      </c>
      <c r="H12208" s="4">
        <v>45820.708402777767</v>
      </c>
      <c r="I12208" t="b">
        <v>0</v>
      </c>
      <c r="J12208" t="b">
        <v>1</v>
      </c>
      <c r="K12208" t="s">
        <v>24</v>
      </c>
      <c r="L12208" t="s">
        <v>22</v>
      </c>
      <c r="M12208">
        <v>96350</v>
      </c>
      <c r="O12208" t="s">
        <v>2697</v>
      </c>
      <c r="P12208" t="s">
        <v>280</v>
      </c>
    </row>
    <row r="12209" spans="1:16" x14ac:dyDescent="0.25">
      <c r="A12209" t="s">
        <v>28</v>
      </c>
      <c r="B12209" t="s">
        <v>15892</v>
      </c>
      <c r="C12209" t="s">
        <v>1041</v>
      </c>
      <c r="D12209" t="s">
        <v>3973</v>
      </c>
      <c r="E12209" t="s">
        <v>51</v>
      </c>
      <c r="F12209" t="b">
        <v>0</v>
      </c>
      <c r="G12209" t="s">
        <v>41</v>
      </c>
      <c r="H12209" s="4">
        <v>45820.709131944437</v>
      </c>
      <c r="I12209" t="b">
        <v>0</v>
      </c>
      <c r="J12209" t="b">
        <v>1</v>
      </c>
      <c r="K12209" t="s">
        <v>24</v>
      </c>
      <c r="L12209" t="s">
        <v>36</v>
      </c>
      <c r="N12209">
        <v>82.5</v>
      </c>
      <c r="O12209" t="s">
        <v>15893</v>
      </c>
      <c r="P12209" t="s">
        <v>15894</v>
      </c>
    </row>
    <row r="12210" spans="1:16" x14ac:dyDescent="0.25">
      <c r="A12210" t="s">
        <v>2</v>
      </c>
      <c r="B12210" t="s">
        <v>15895</v>
      </c>
      <c r="C12210" t="s">
        <v>236</v>
      </c>
      <c r="D12210" t="s">
        <v>3973</v>
      </c>
      <c r="E12210" t="s">
        <v>51</v>
      </c>
      <c r="F12210" t="b">
        <v>0</v>
      </c>
      <c r="G12210" t="s">
        <v>27</v>
      </c>
      <c r="H12210" s="4">
        <v>45820.709583333337</v>
      </c>
      <c r="I12210" t="b">
        <v>1</v>
      </c>
      <c r="J12210" t="b">
        <v>0</v>
      </c>
      <c r="K12210" t="s">
        <v>24</v>
      </c>
      <c r="L12210" t="s">
        <v>36</v>
      </c>
      <c r="N12210">
        <v>41.5</v>
      </c>
      <c r="O12210" t="s">
        <v>9798</v>
      </c>
      <c r="P12210" t="s">
        <v>15896</v>
      </c>
    </row>
    <row r="12211" spans="1:16" x14ac:dyDescent="0.25">
      <c r="A12211" t="s">
        <v>2</v>
      </c>
      <c r="B12211" t="s">
        <v>609</v>
      </c>
      <c r="C12211" t="s">
        <v>180</v>
      </c>
      <c r="D12211" t="s">
        <v>3973</v>
      </c>
      <c r="E12211" t="s">
        <v>20</v>
      </c>
      <c r="F12211" t="b">
        <v>0</v>
      </c>
      <c r="G12211" t="s">
        <v>27</v>
      </c>
      <c r="H12211" s="4">
        <v>45820.709664351853</v>
      </c>
      <c r="I12211" t="b">
        <v>0</v>
      </c>
      <c r="J12211" t="b">
        <v>1</v>
      </c>
      <c r="K12211" t="s">
        <v>24</v>
      </c>
      <c r="L12211" t="s">
        <v>22</v>
      </c>
      <c r="M12211">
        <v>94500</v>
      </c>
      <c r="O12211" t="s">
        <v>1805</v>
      </c>
      <c r="P12211" t="s">
        <v>15897</v>
      </c>
    </row>
    <row r="12212" spans="1:16" x14ac:dyDescent="0.25">
      <c r="A12212" t="s">
        <v>2</v>
      </c>
      <c r="B12212" t="s">
        <v>15898</v>
      </c>
      <c r="C12212" t="s">
        <v>118</v>
      </c>
      <c r="D12212" t="s">
        <v>3973</v>
      </c>
      <c r="E12212" t="s">
        <v>20</v>
      </c>
      <c r="F12212" t="b">
        <v>0</v>
      </c>
      <c r="G12212" t="s">
        <v>27</v>
      </c>
      <c r="H12212" s="4">
        <v>45820.709814814807</v>
      </c>
      <c r="I12212" t="b">
        <v>0</v>
      </c>
      <c r="J12212" t="b">
        <v>0</v>
      </c>
      <c r="K12212" t="s">
        <v>24</v>
      </c>
      <c r="L12212" t="s">
        <v>22</v>
      </c>
      <c r="M12212">
        <v>146500</v>
      </c>
      <c r="O12212" t="s">
        <v>563</v>
      </c>
      <c r="P12212" t="s">
        <v>15899</v>
      </c>
    </row>
    <row r="12213" spans="1:16" x14ac:dyDescent="0.25">
      <c r="A12213" t="s">
        <v>25</v>
      </c>
      <c r="B12213" t="s">
        <v>1555</v>
      </c>
      <c r="C12213" t="s">
        <v>180</v>
      </c>
      <c r="D12213" t="s">
        <v>3973</v>
      </c>
      <c r="E12213" t="s">
        <v>20</v>
      </c>
      <c r="F12213" t="b">
        <v>0</v>
      </c>
      <c r="G12213" t="s">
        <v>41</v>
      </c>
      <c r="H12213" s="4">
        <v>45820.750138888892</v>
      </c>
      <c r="I12213" t="b">
        <v>0</v>
      </c>
      <c r="J12213" t="b">
        <v>1</v>
      </c>
      <c r="K12213" t="s">
        <v>24</v>
      </c>
      <c r="L12213" t="s">
        <v>22</v>
      </c>
      <c r="M12213">
        <v>110000</v>
      </c>
      <c r="O12213" t="s">
        <v>123</v>
      </c>
      <c r="P12213" t="s">
        <v>119</v>
      </c>
    </row>
    <row r="12214" spans="1:16" x14ac:dyDescent="0.25">
      <c r="A12214" t="s">
        <v>139</v>
      </c>
      <c r="B12214" t="s">
        <v>15900</v>
      </c>
      <c r="C12214" t="s">
        <v>1397</v>
      </c>
      <c r="D12214" t="s">
        <v>3973</v>
      </c>
      <c r="E12214" t="s">
        <v>20</v>
      </c>
      <c r="F12214" t="b">
        <v>0</v>
      </c>
      <c r="G12214" t="s">
        <v>27</v>
      </c>
      <c r="H12214" s="4">
        <v>45820.750775462962</v>
      </c>
      <c r="I12214" t="b">
        <v>0</v>
      </c>
      <c r="J12214" t="b">
        <v>0</v>
      </c>
      <c r="K12214" t="s">
        <v>24</v>
      </c>
      <c r="L12214" t="s">
        <v>22</v>
      </c>
      <c r="M12214">
        <v>115000</v>
      </c>
      <c r="O12214" t="s">
        <v>15901</v>
      </c>
      <c r="P12214" t="s">
        <v>15902</v>
      </c>
    </row>
    <row r="12215" spans="1:16" x14ac:dyDescent="0.25">
      <c r="A12215" t="s">
        <v>2</v>
      </c>
      <c r="B12215" t="s">
        <v>15903</v>
      </c>
      <c r="C12215" t="s">
        <v>670</v>
      </c>
      <c r="D12215" t="s">
        <v>3828</v>
      </c>
      <c r="E12215" t="s">
        <v>51</v>
      </c>
      <c r="F12215" t="b">
        <v>0</v>
      </c>
      <c r="G12215" t="s">
        <v>27</v>
      </c>
      <c r="H12215" s="4">
        <v>45820.751296296286</v>
      </c>
      <c r="I12215" t="b">
        <v>1</v>
      </c>
      <c r="J12215" t="b">
        <v>0</v>
      </c>
      <c r="K12215" t="s">
        <v>24</v>
      </c>
      <c r="L12215" t="s">
        <v>36</v>
      </c>
      <c r="N12215">
        <v>47.5</v>
      </c>
      <c r="O12215" t="s">
        <v>3796</v>
      </c>
      <c r="P12215" t="s">
        <v>15904</v>
      </c>
    </row>
    <row r="12216" spans="1:16" x14ac:dyDescent="0.25">
      <c r="A12216" t="s">
        <v>2</v>
      </c>
      <c r="B12216" t="s">
        <v>15905</v>
      </c>
      <c r="C12216" t="s">
        <v>42</v>
      </c>
      <c r="D12216" t="s">
        <v>3600</v>
      </c>
      <c r="E12216" t="s">
        <v>51</v>
      </c>
      <c r="F12216" t="b">
        <v>0</v>
      </c>
      <c r="G12216" t="s">
        <v>27</v>
      </c>
      <c r="H12216" s="4">
        <v>45820.751296296286</v>
      </c>
      <c r="I12216" t="b">
        <v>1</v>
      </c>
      <c r="J12216" t="b">
        <v>0</v>
      </c>
      <c r="K12216" t="s">
        <v>24</v>
      </c>
      <c r="L12216" t="s">
        <v>36</v>
      </c>
      <c r="N12216">
        <v>55</v>
      </c>
      <c r="O12216" t="s">
        <v>15906</v>
      </c>
      <c r="P12216" t="s">
        <v>15907</v>
      </c>
    </row>
    <row r="12217" spans="1:16" x14ac:dyDescent="0.25">
      <c r="A12217" t="s">
        <v>2</v>
      </c>
      <c r="B12217" t="s">
        <v>15908</v>
      </c>
      <c r="C12217" t="s">
        <v>9946</v>
      </c>
      <c r="D12217" t="s">
        <v>3828</v>
      </c>
      <c r="E12217" t="s">
        <v>51</v>
      </c>
      <c r="F12217" t="b">
        <v>0</v>
      </c>
      <c r="G12217" t="s">
        <v>41</v>
      </c>
      <c r="H12217" s="4">
        <v>45820.751782407409</v>
      </c>
      <c r="I12217" t="b">
        <v>1</v>
      </c>
      <c r="J12217" t="b">
        <v>0</v>
      </c>
      <c r="K12217" t="s">
        <v>24</v>
      </c>
      <c r="L12217" t="s">
        <v>36</v>
      </c>
      <c r="N12217">
        <v>55</v>
      </c>
      <c r="O12217" t="s">
        <v>15909</v>
      </c>
      <c r="P12217" t="s">
        <v>15910</v>
      </c>
    </row>
    <row r="12218" spans="1:16" x14ac:dyDescent="0.25">
      <c r="A12218" t="s">
        <v>19</v>
      </c>
      <c r="B12218" t="s">
        <v>15911</v>
      </c>
      <c r="C12218" t="s">
        <v>1325</v>
      </c>
      <c r="D12218" t="s">
        <v>3973</v>
      </c>
      <c r="E12218" t="s">
        <v>20</v>
      </c>
      <c r="F12218" t="b">
        <v>0</v>
      </c>
      <c r="G12218" t="s">
        <v>30</v>
      </c>
      <c r="H12218" s="4">
        <v>45820.752800925933</v>
      </c>
      <c r="I12218" t="b">
        <v>0</v>
      </c>
      <c r="J12218" t="b">
        <v>0</v>
      </c>
      <c r="K12218" t="s">
        <v>24</v>
      </c>
      <c r="L12218" t="s">
        <v>22</v>
      </c>
      <c r="M12218">
        <v>285000</v>
      </c>
      <c r="O12218" t="s">
        <v>5944</v>
      </c>
      <c r="P12218" t="s">
        <v>15912</v>
      </c>
    </row>
    <row r="12219" spans="1:16" x14ac:dyDescent="0.25">
      <c r="A12219" t="s">
        <v>25</v>
      </c>
      <c r="B12219" t="s">
        <v>15913</v>
      </c>
      <c r="C12219" t="s">
        <v>56</v>
      </c>
      <c r="D12219" t="s">
        <v>3973</v>
      </c>
      <c r="E12219" t="s">
        <v>20</v>
      </c>
      <c r="F12219" t="b">
        <v>0</v>
      </c>
      <c r="G12219" t="s">
        <v>23</v>
      </c>
      <c r="H12219" s="4">
        <v>45820.783692129633</v>
      </c>
      <c r="I12219" t="b">
        <v>0</v>
      </c>
      <c r="J12219" t="b">
        <v>1</v>
      </c>
      <c r="K12219" t="s">
        <v>24</v>
      </c>
      <c r="L12219" t="s">
        <v>22</v>
      </c>
      <c r="M12219">
        <v>145019.828125</v>
      </c>
      <c r="O12219" t="s">
        <v>3438</v>
      </c>
      <c r="P12219" t="s">
        <v>715</v>
      </c>
    </row>
    <row r="12220" spans="1:16" x14ac:dyDescent="0.25">
      <c r="A12220" t="s">
        <v>0</v>
      </c>
      <c r="B12220" t="s">
        <v>15914</v>
      </c>
      <c r="C12220" t="s">
        <v>2061</v>
      </c>
      <c r="D12220" t="s">
        <v>81</v>
      </c>
      <c r="E12220" t="s">
        <v>20</v>
      </c>
      <c r="F12220" t="b">
        <v>0</v>
      </c>
      <c r="G12220" t="s">
        <v>27</v>
      </c>
      <c r="H12220" s="4">
        <v>45820.791747685187</v>
      </c>
      <c r="I12220" t="b">
        <v>0</v>
      </c>
      <c r="J12220" t="b">
        <v>1</v>
      </c>
      <c r="K12220" t="s">
        <v>24</v>
      </c>
      <c r="L12220" t="s">
        <v>22</v>
      </c>
      <c r="M12220">
        <v>135000</v>
      </c>
      <c r="O12220" t="s">
        <v>81</v>
      </c>
      <c r="P12220" t="s">
        <v>15915</v>
      </c>
    </row>
    <row r="12221" spans="1:16" x14ac:dyDescent="0.25">
      <c r="A12221" t="s">
        <v>0</v>
      </c>
      <c r="B12221" t="s">
        <v>15916</v>
      </c>
      <c r="C12221" t="s">
        <v>585</v>
      </c>
      <c r="D12221" t="s">
        <v>3828</v>
      </c>
      <c r="E12221" t="s">
        <v>20</v>
      </c>
      <c r="F12221" t="b">
        <v>0</v>
      </c>
      <c r="G12221" t="s">
        <v>41</v>
      </c>
      <c r="H12221" s="4">
        <v>45820.791805555556</v>
      </c>
      <c r="I12221" t="b">
        <v>1</v>
      </c>
      <c r="J12221" t="b">
        <v>1</v>
      </c>
      <c r="K12221" t="s">
        <v>24</v>
      </c>
      <c r="L12221" t="s">
        <v>36</v>
      </c>
      <c r="N12221">
        <v>19</v>
      </c>
      <c r="O12221" t="s">
        <v>15917</v>
      </c>
      <c r="P12221" t="s">
        <v>883</v>
      </c>
    </row>
    <row r="12222" spans="1:16" x14ac:dyDescent="0.25">
      <c r="A12222" t="s">
        <v>28</v>
      </c>
      <c r="B12222" t="s">
        <v>15918</v>
      </c>
      <c r="C12222" t="s">
        <v>82</v>
      </c>
      <c r="D12222" t="s">
        <v>3973</v>
      </c>
      <c r="E12222" t="s">
        <v>20</v>
      </c>
      <c r="F12222" t="b">
        <v>0</v>
      </c>
      <c r="G12222" t="s">
        <v>27</v>
      </c>
      <c r="H12222" s="4">
        <v>45820.792349537027</v>
      </c>
      <c r="I12222" t="b">
        <v>0</v>
      </c>
      <c r="J12222" t="b">
        <v>0</v>
      </c>
      <c r="K12222" t="s">
        <v>24</v>
      </c>
      <c r="L12222" t="s">
        <v>22</v>
      </c>
      <c r="M12222">
        <v>200000</v>
      </c>
      <c r="O12222" t="s">
        <v>15919</v>
      </c>
      <c r="P12222" t="s">
        <v>15920</v>
      </c>
    </row>
    <row r="12223" spans="1:16" x14ac:dyDescent="0.25">
      <c r="A12223" t="s">
        <v>1</v>
      </c>
      <c r="B12223" t="s">
        <v>15921</v>
      </c>
      <c r="C12223" t="s">
        <v>151</v>
      </c>
      <c r="D12223" t="s">
        <v>3973</v>
      </c>
      <c r="E12223" t="s">
        <v>20</v>
      </c>
      <c r="F12223" t="b">
        <v>0</v>
      </c>
      <c r="G12223" t="s">
        <v>30</v>
      </c>
      <c r="H12223" s="4">
        <v>45820.792731481481</v>
      </c>
      <c r="I12223" t="b">
        <v>0</v>
      </c>
      <c r="J12223" t="b">
        <v>0</v>
      </c>
      <c r="K12223" t="s">
        <v>24</v>
      </c>
      <c r="L12223" t="s">
        <v>22</v>
      </c>
      <c r="M12223">
        <v>267500</v>
      </c>
      <c r="O12223" t="s">
        <v>15922</v>
      </c>
      <c r="P12223" t="s">
        <v>2326</v>
      </c>
    </row>
    <row r="12224" spans="1:16" x14ac:dyDescent="0.25">
      <c r="A12224" t="s">
        <v>2</v>
      </c>
      <c r="B12224" t="s">
        <v>15923</v>
      </c>
      <c r="C12224" t="s">
        <v>670</v>
      </c>
      <c r="D12224" t="s">
        <v>3600</v>
      </c>
      <c r="E12224" t="s">
        <v>51</v>
      </c>
      <c r="F12224" t="b">
        <v>0</v>
      </c>
      <c r="G12224" t="s">
        <v>27</v>
      </c>
      <c r="H12224" s="4">
        <v>45820.792847222219</v>
      </c>
      <c r="I12224" t="b">
        <v>0</v>
      </c>
      <c r="J12224" t="b">
        <v>0</v>
      </c>
      <c r="K12224" t="s">
        <v>24</v>
      </c>
      <c r="L12224" t="s">
        <v>36</v>
      </c>
      <c r="N12224">
        <v>62.5</v>
      </c>
      <c r="O12224" t="s">
        <v>2055</v>
      </c>
      <c r="P12224" t="s">
        <v>15924</v>
      </c>
    </row>
    <row r="12225" spans="1:16" x14ac:dyDescent="0.25">
      <c r="A12225" t="s">
        <v>139</v>
      </c>
      <c r="B12225" t="s">
        <v>15925</v>
      </c>
      <c r="C12225" t="s">
        <v>39</v>
      </c>
      <c r="D12225" t="s">
        <v>7434</v>
      </c>
      <c r="E12225" t="s">
        <v>20</v>
      </c>
      <c r="F12225" t="b">
        <v>1</v>
      </c>
      <c r="G12225" t="s">
        <v>2495</v>
      </c>
      <c r="H12225" s="4">
        <v>45820.819722222222</v>
      </c>
      <c r="I12225" t="b">
        <v>0</v>
      </c>
      <c r="J12225" t="b">
        <v>1</v>
      </c>
      <c r="K12225" t="s">
        <v>2495</v>
      </c>
      <c r="L12225" t="s">
        <v>22</v>
      </c>
      <c r="M12225">
        <v>137200</v>
      </c>
      <c r="O12225" t="s">
        <v>4058</v>
      </c>
      <c r="P12225" t="s">
        <v>3636</v>
      </c>
    </row>
    <row r="12226" spans="1:16" x14ac:dyDescent="0.25">
      <c r="A12226" t="s">
        <v>19</v>
      </c>
      <c r="B12226" t="s">
        <v>15926</v>
      </c>
      <c r="C12226" t="s">
        <v>23</v>
      </c>
      <c r="D12226" t="s">
        <v>3828</v>
      </c>
      <c r="E12226" t="s">
        <v>20</v>
      </c>
      <c r="F12226" t="b">
        <v>0</v>
      </c>
      <c r="G12226" t="s">
        <v>23</v>
      </c>
      <c r="H12226" s="4">
        <v>45820.825266203698</v>
      </c>
      <c r="I12226" t="b">
        <v>1</v>
      </c>
      <c r="J12226" t="b">
        <v>1</v>
      </c>
      <c r="K12226" t="s">
        <v>24</v>
      </c>
      <c r="L12226" t="s">
        <v>22</v>
      </c>
      <c r="M12226">
        <v>102000</v>
      </c>
      <c r="O12226" t="s">
        <v>2501</v>
      </c>
      <c r="P12226" t="s">
        <v>15927</v>
      </c>
    </row>
    <row r="12227" spans="1:16" x14ac:dyDescent="0.25">
      <c r="A12227" t="s">
        <v>0</v>
      </c>
      <c r="B12227" t="s">
        <v>15928</v>
      </c>
      <c r="C12227" t="s">
        <v>167</v>
      </c>
      <c r="D12227" t="s">
        <v>3973</v>
      </c>
      <c r="E12227" t="s">
        <v>105</v>
      </c>
      <c r="F12227" t="b">
        <v>0</v>
      </c>
      <c r="G12227" t="s">
        <v>35</v>
      </c>
      <c r="H12227" s="4">
        <v>45820.833680555559</v>
      </c>
      <c r="I12227" t="b">
        <v>0</v>
      </c>
      <c r="J12227" t="b">
        <v>1</v>
      </c>
      <c r="K12227" t="s">
        <v>24</v>
      </c>
      <c r="L12227" t="s">
        <v>36</v>
      </c>
      <c r="N12227">
        <v>34.010002136230469</v>
      </c>
      <c r="O12227" t="s">
        <v>1364</v>
      </c>
      <c r="P12227" t="s">
        <v>700</v>
      </c>
    </row>
    <row r="12228" spans="1:16" x14ac:dyDescent="0.25">
      <c r="A12228" t="s">
        <v>2</v>
      </c>
      <c r="B12228" t="s">
        <v>15929</v>
      </c>
      <c r="C12228" t="s">
        <v>372</v>
      </c>
      <c r="D12228" t="s">
        <v>3600</v>
      </c>
      <c r="E12228" t="s">
        <v>51</v>
      </c>
      <c r="F12228" t="b">
        <v>0</v>
      </c>
      <c r="G12228" t="s">
        <v>27</v>
      </c>
      <c r="H12228" s="4">
        <v>45820.834016203713</v>
      </c>
      <c r="I12228" t="b">
        <v>0</v>
      </c>
      <c r="J12228" t="b">
        <v>0</v>
      </c>
      <c r="K12228" t="s">
        <v>24</v>
      </c>
      <c r="L12228" t="s">
        <v>36</v>
      </c>
      <c r="N12228">
        <v>52.5</v>
      </c>
      <c r="O12228" t="s">
        <v>629</v>
      </c>
      <c r="P12228" t="s">
        <v>15930</v>
      </c>
    </row>
    <row r="12229" spans="1:16" x14ac:dyDescent="0.25">
      <c r="A12229" t="s">
        <v>2</v>
      </c>
      <c r="B12229" t="s">
        <v>15931</v>
      </c>
      <c r="C12229" t="s">
        <v>322</v>
      </c>
      <c r="D12229" t="s">
        <v>3600</v>
      </c>
      <c r="E12229" t="s">
        <v>51</v>
      </c>
      <c r="F12229" t="b">
        <v>0</v>
      </c>
      <c r="G12229" t="s">
        <v>27</v>
      </c>
      <c r="H12229" s="4">
        <v>45820.834537037037</v>
      </c>
      <c r="I12229" t="b">
        <v>1</v>
      </c>
      <c r="J12229" t="b">
        <v>0</v>
      </c>
      <c r="K12229" t="s">
        <v>24</v>
      </c>
      <c r="L12229" t="s">
        <v>22</v>
      </c>
      <c r="M12229">
        <v>50000</v>
      </c>
      <c r="O12229" t="s">
        <v>15932</v>
      </c>
      <c r="P12229" t="s">
        <v>15933</v>
      </c>
    </row>
    <row r="12230" spans="1:16" x14ac:dyDescent="0.25">
      <c r="A12230" t="s">
        <v>2</v>
      </c>
      <c r="B12230" t="s">
        <v>163</v>
      </c>
      <c r="C12230" t="s">
        <v>71</v>
      </c>
      <c r="D12230" t="s">
        <v>3600</v>
      </c>
      <c r="E12230" t="s">
        <v>51</v>
      </c>
      <c r="F12230" t="b">
        <v>0</v>
      </c>
      <c r="G12230" t="s">
        <v>27</v>
      </c>
      <c r="H12230" s="4">
        <v>45820.834606481483</v>
      </c>
      <c r="I12230" t="b">
        <v>1</v>
      </c>
      <c r="J12230" t="b">
        <v>1</v>
      </c>
      <c r="K12230" t="s">
        <v>24</v>
      </c>
      <c r="L12230" t="s">
        <v>36</v>
      </c>
      <c r="N12230">
        <v>59.5</v>
      </c>
      <c r="O12230" t="s">
        <v>783</v>
      </c>
      <c r="P12230" t="s">
        <v>15934</v>
      </c>
    </row>
    <row r="12231" spans="1:16" x14ac:dyDescent="0.25">
      <c r="A12231" t="s">
        <v>2</v>
      </c>
      <c r="B12231" t="s">
        <v>15935</v>
      </c>
      <c r="C12231" t="s">
        <v>2373</v>
      </c>
      <c r="D12231" t="s">
        <v>3973</v>
      </c>
      <c r="E12231" t="s">
        <v>20</v>
      </c>
      <c r="F12231" t="b">
        <v>0</v>
      </c>
      <c r="G12231" t="s">
        <v>27</v>
      </c>
      <c r="H12231" s="4">
        <v>45820.834722222222</v>
      </c>
      <c r="I12231" t="b">
        <v>0</v>
      </c>
      <c r="J12231" t="b">
        <v>0</v>
      </c>
      <c r="K12231" t="s">
        <v>24</v>
      </c>
      <c r="L12231" t="s">
        <v>22</v>
      </c>
      <c r="M12231">
        <v>103669.5</v>
      </c>
      <c r="O12231" t="s">
        <v>15936</v>
      </c>
      <c r="P12231" t="s">
        <v>15937</v>
      </c>
    </row>
    <row r="12232" spans="1:16" x14ac:dyDescent="0.25">
      <c r="A12232" t="s">
        <v>2</v>
      </c>
      <c r="B12232" t="s">
        <v>1159</v>
      </c>
      <c r="C12232" t="s">
        <v>82</v>
      </c>
      <c r="D12232" t="s">
        <v>3828</v>
      </c>
      <c r="E12232" t="s">
        <v>51</v>
      </c>
      <c r="F12232" t="b">
        <v>0</v>
      </c>
      <c r="G12232" t="s">
        <v>30</v>
      </c>
      <c r="H12232" s="4">
        <v>45820.835995370369</v>
      </c>
      <c r="I12232" t="b">
        <v>1</v>
      </c>
      <c r="J12232" t="b">
        <v>0</v>
      </c>
      <c r="K12232" t="s">
        <v>24</v>
      </c>
      <c r="L12232" t="s">
        <v>36</v>
      </c>
      <c r="N12232">
        <v>55</v>
      </c>
      <c r="O12232" t="s">
        <v>15938</v>
      </c>
      <c r="P12232" t="s">
        <v>15939</v>
      </c>
    </row>
    <row r="12233" spans="1:16" x14ac:dyDescent="0.25">
      <c r="A12233" t="s">
        <v>25</v>
      </c>
      <c r="B12233" t="s">
        <v>15940</v>
      </c>
      <c r="C12233" t="s">
        <v>203</v>
      </c>
      <c r="D12233" t="s">
        <v>3828</v>
      </c>
      <c r="E12233" t="s">
        <v>20</v>
      </c>
      <c r="F12233" t="b">
        <v>0</v>
      </c>
      <c r="G12233" t="s">
        <v>23</v>
      </c>
      <c r="H12233" s="4">
        <v>45820.866956018523</v>
      </c>
      <c r="I12233" t="b">
        <v>1</v>
      </c>
      <c r="J12233" t="b">
        <v>1</v>
      </c>
      <c r="K12233" t="s">
        <v>24</v>
      </c>
      <c r="L12233" t="s">
        <v>22</v>
      </c>
      <c r="M12233">
        <v>116500</v>
      </c>
      <c r="O12233" t="s">
        <v>1147</v>
      </c>
      <c r="P12233" t="s">
        <v>15941</v>
      </c>
    </row>
    <row r="12234" spans="1:16" x14ac:dyDescent="0.25">
      <c r="A12234" t="s">
        <v>0</v>
      </c>
      <c r="B12234" t="s">
        <v>0</v>
      </c>
      <c r="C12234" t="s">
        <v>203</v>
      </c>
      <c r="D12234" t="s">
        <v>483</v>
      </c>
      <c r="E12234" t="s">
        <v>51</v>
      </c>
      <c r="F12234" t="b">
        <v>0</v>
      </c>
      <c r="G12234" t="s">
        <v>23</v>
      </c>
      <c r="H12234" s="4">
        <v>45820.866956018523</v>
      </c>
      <c r="I12234" t="b">
        <v>0</v>
      </c>
      <c r="J12234" t="b">
        <v>1</v>
      </c>
      <c r="K12234" t="s">
        <v>24</v>
      </c>
      <c r="L12234" t="s">
        <v>36</v>
      </c>
      <c r="N12234">
        <v>42</v>
      </c>
      <c r="O12234" t="s">
        <v>5372</v>
      </c>
      <c r="P12234" t="s">
        <v>280</v>
      </c>
    </row>
    <row r="12235" spans="1:16" x14ac:dyDescent="0.25">
      <c r="A12235" t="s">
        <v>25</v>
      </c>
      <c r="B12235" t="s">
        <v>15942</v>
      </c>
      <c r="C12235" t="s">
        <v>1664</v>
      </c>
      <c r="D12235" t="s">
        <v>3828</v>
      </c>
      <c r="E12235" t="s">
        <v>20</v>
      </c>
      <c r="F12235" t="b">
        <v>0</v>
      </c>
      <c r="G12235" t="s">
        <v>27</v>
      </c>
      <c r="H12235" s="4">
        <v>45820.875034722223</v>
      </c>
      <c r="I12235" t="b">
        <v>0</v>
      </c>
      <c r="J12235" t="b">
        <v>1</v>
      </c>
      <c r="K12235" t="s">
        <v>24</v>
      </c>
      <c r="L12235" t="s">
        <v>22</v>
      </c>
      <c r="M12235">
        <v>140298</v>
      </c>
      <c r="O12235" t="s">
        <v>15943</v>
      </c>
      <c r="P12235" t="s">
        <v>15944</v>
      </c>
    </row>
    <row r="12236" spans="1:16" x14ac:dyDescent="0.25">
      <c r="A12236" t="s">
        <v>0</v>
      </c>
      <c r="B12236" t="s">
        <v>15945</v>
      </c>
      <c r="C12236" t="s">
        <v>64</v>
      </c>
      <c r="D12236" t="s">
        <v>3973</v>
      </c>
      <c r="E12236" t="s">
        <v>20</v>
      </c>
      <c r="F12236" t="b">
        <v>0</v>
      </c>
      <c r="G12236" t="s">
        <v>52</v>
      </c>
      <c r="H12236" s="4">
        <v>45820.875543981478</v>
      </c>
      <c r="I12236" t="b">
        <v>0</v>
      </c>
      <c r="J12236" t="b">
        <v>1</v>
      </c>
      <c r="K12236" t="s">
        <v>24</v>
      </c>
      <c r="L12236" t="s">
        <v>22</v>
      </c>
      <c r="M12236">
        <v>98900</v>
      </c>
      <c r="O12236" t="s">
        <v>402</v>
      </c>
      <c r="P12236" t="s">
        <v>15946</v>
      </c>
    </row>
    <row r="12237" spans="1:16" x14ac:dyDescent="0.25">
      <c r="A12237" t="s">
        <v>40</v>
      </c>
      <c r="B12237" t="s">
        <v>15947</v>
      </c>
      <c r="C12237" t="s">
        <v>167</v>
      </c>
      <c r="D12237" t="s">
        <v>3973</v>
      </c>
      <c r="E12237" t="s">
        <v>20</v>
      </c>
      <c r="F12237" t="b">
        <v>0</v>
      </c>
      <c r="G12237" t="s">
        <v>27</v>
      </c>
      <c r="H12237" s="4">
        <v>45820.876296296286</v>
      </c>
      <c r="I12237" t="b">
        <v>1</v>
      </c>
      <c r="J12237" t="b">
        <v>1</v>
      </c>
      <c r="K12237" t="s">
        <v>24</v>
      </c>
      <c r="L12237" t="s">
        <v>22</v>
      </c>
      <c r="M12237">
        <v>140000</v>
      </c>
      <c r="O12237" t="s">
        <v>865</v>
      </c>
      <c r="P12237" t="s">
        <v>15948</v>
      </c>
    </row>
    <row r="12238" spans="1:16" x14ac:dyDescent="0.25">
      <c r="A12238" t="s">
        <v>2</v>
      </c>
      <c r="B12238" t="s">
        <v>15949</v>
      </c>
      <c r="C12238" t="s">
        <v>436</v>
      </c>
      <c r="D12238" t="s">
        <v>3973</v>
      </c>
      <c r="E12238" t="s">
        <v>20</v>
      </c>
      <c r="F12238" t="b">
        <v>0</v>
      </c>
      <c r="G12238" t="s">
        <v>27</v>
      </c>
      <c r="H12238" s="4">
        <v>45820.876331018517</v>
      </c>
      <c r="I12238" t="b">
        <v>0</v>
      </c>
      <c r="J12238" t="b">
        <v>0</v>
      </c>
      <c r="K12238" t="s">
        <v>24</v>
      </c>
      <c r="L12238" t="s">
        <v>22</v>
      </c>
      <c r="M12238">
        <v>71000</v>
      </c>
      <c r="O12238" t="s">
        <v>2032</v>
      </c>
      <c r="P12238" t="s">
        <v>15950</v>
      </c>
    </row>
    <row r="12239" spans="1:16" x14ac:dyDescent="0.25">
      <c r="A12239" t="s">
        <v>25</v>
      </c>
      <c r="B12239" t="s">
        <v>15951</v>
      </c>
      <c r="C12239" t="s">
        <v>203</v>
      </c>
      <c r="D12239" t="s">
        <v>3828</v>
      </c>
      <c r="E12239" t="s">
        <v>20</v>
      </c>
      <c r="F12239" t="b">
        <v>0</v>
      </c>
      <c r="G12239" t="s">
        <v>23</v>
      </c>
      <c r="H12239" s="4">
        <v>45820.908634259264</v>
      </c>
      <c r="I12239" t="b">
        <v>0</v>
      </c>
      <c r="J12239" t="b">
        <v>1</v>
      </c>
      <c r="K12239" t="s">
        <v>24</v>
      </c>
      <c r="L12239" t="s">
        <v>22</v>
      </c>
      <c r="M12239">
        <v>128017.5</v>
      </c>
      <c r="O12239" t="s">
        <v>1162</v>
      </c>
      <c r="P12239" t="s">
        <v>15952</v>
      </c>
    </row>
    <row r="12240" spans="1:16" x14ac:dyDescent="0.25">
      <c r="A12240" t="s">
        <v>25</v>
      </c>
      <c r="B12240" t="s">
        <v>15953</v>
      </c>
      <c r="C12240" t="s">
        <v>73</v>
      </c>
      <c r="D12240" t="s">
        <v>3828</v>
      </c>
      <c r="E12240" t="s">
        <v>51</v>
      </c>
      <c r="F12240" t="b">
        <v>0</v>
      </c>
      <c r="G12240" t="s">
        <v>23</v>
      </c>
      <c r="H12240" s="4">
        <v>45820.908807870372</v>
      </c>
      <c r="I12240" t="b">
        <v>1</v>
      </c>
      <c r="J12240" t="b">
        <v>0</v>
      </c>
      <c r="K12240" t="s">
        <v>24</v>
      </c>
      <c r="L12240" t="s">
        <v>36</v>
      </c>
      <c r="N12240">
        <v>38.5</v>
      </c>
      <c r="O12240" t="s">
        <v>6991</v>
      </c>
    </row>
    <row r="12241" spans="1:16" x14ac:dyDescent="0.25">
      <c r="A12241" t="s">
        <v>191</v>
      </c>
      <c r="B12241" t="s">
        <v>15954</v>
      </c>
      <c r="C12241" t="s">
        <v>73</v>
      </c>
      <c r="D12241" t="s">
        <v>3600</v>
      </c>
      <c r="E12241" t="s">
        <v>51</v>
      </c>
      <c r="F12241" t="b">
        <v>0</v>
      </c>
      <c r="G12241" t="s">
        <v>41</v>
      </c>
      <c r="H12241" s="4">
        <v>45820.918449074074</v>
      </c>
      <c r="I12241" t="b">
        <v>1</v>
      </c>
      <c r="J12241" t="b">
        <v>0</v>
      </c>
      <c r="K12241" t="s">
        <v>24</v>
      </c>
      <c r="L12241" t="s">
        <v>36</v>
      </c>
      <c r="N12241">
        <v>55</v>
      </c>
      <c r="O12241" t="s">
        <v>15955</v>
      </c>
      <c r="P12241" t="s">
        <v>15956</v>
      </c>
    </row>
    <row r="12242" spans="1:16" x14ac:dyDescent="0.25">
      <c r="A12242" t="s">
        <v>2</v>
      </c>
      <c r="B12242" t="s">
        <v>117</v>
      </c>
      <c r="C12242" t="s">
        <v>955</v>
      </c>
      <c r="D12242" t="s">
        <v>3973</v>
      </c>
      <c r="E12242" t="s">
        <v>20</v>
      </c>
      <c r="F12242" t="b">
        <v>0</v>
      </c>
      <c r="G12242" t="s">
        <v>27</v>
      </c>
      <c r="H12242" s="4">
        <v>45820.959537037037</v>
      </c>
      <c r="I12242" t="b">
        <v>0</v>
      </c>
      <c r="J12242" t="b">
        <v>1</v>
      </c>
      <c r="K12242" t="s">
        <v>24</v>
      </c>
      <c r="L12242" t="s">
        <v>22</v>
      </c>
      <c r="M12242">
        <v>122500</v>
      </c>
      <c r="O12242" t="s">
        <v>15957</v>
      </c>
      <c r="P12242" t="s">
        <v>15958</v>
      </c>
    </row>
    <row r="12243" spans="1:16" x14ac:dyDescent="0.25">
      <c r="A12243" t="s">
        <v>2</v>
      </c>
      <c r="B12243" t="s">
        <v>15959</v>
      </c>
      <c r="C12243" t="s">
        <v>71</v>
      </c>
      <c r="D12243" t="s">
        <v>3973</v>
      </c>
      <c r="E12243" t="s">
        <v>20</v>
      </c>
      <c r="F12243" t="b">
        <v>0</v>
      </c>
      <c r="G12243" t="s">
        <v>30</v>
      </c>
      <c r="H12243" s="4">
        <v>45821.002476851849</v>
      </c>
      <c r="I12243" t="b">
        <v>0</v>
      </c>
      <c r="J12243" t="b">
        <v>1</v>
      </c>
      <c r="K12243" t="s">
        <v>24</v>
      </c>
      <c r="L12243" t="s">
        <v>22</v>
      </c>
      <c r="M12243">
        <v>162500</v>
      </c>
      <c r="O12243" t="s">
        <v>14537</v>
      </c>
      <c r="P12243" t="s">
        <v>1206</v>
      </c>
    </row>
    <row r="12244" spans="1:16" x14ac:dyDescent="0.25">
      <c r="A12244" t="s">
        <v>139</v>
      </c>
      <c r="B12244" t="s">
        <v>15960</v>
      </c>
      <c r="C12244" t="s">
        <v>82</v>
      </c>
      <c r="D12244" t="s">
        <v>3973</v>
      </c>
      <c r="E12244" t="s">
        <v>20</v>
      </c>
      <c r="F12244" t="b">
        <v>0</v>
      </c>
      <c r="G12244" t="s">
        <v>27</v>
      </c>
      <c r="H12244" s="4">
        <v>45821.249976851846</v>
      </c>
      <c r="I12244" t="b">
        <v>1</v>
      </c>
      <c r="J12244" t="b">
        <v>0</v>
      </c>
      <c r="K12244" t="s">
        <v>24</v>
      </c>
      <c r="L12244" t="s">
        <v>22</v>
      </c>
      <c r="M12244">
        <v>92500</v>
      </c>
      <c r="O12244" t="s">
        <v>15961</v>
      </c>
      <c r="P12244" t="s">
        <v>15962</v>
      </c>
    </row>
    <row r="12245" spans="1:16" x14ac:dyDescent="0.25">
      <c r="A12245" t="s">
        <v>25</v>
      </c>
      <c r="B12245" t="s">
        <v>14602</v>
      </c>
      <c r="C12245" t="s">
        <v>82</v>
      </c>
      <c r="D12245" t="s">
        <v>5915</v>
      </c>
      <c r="E12245" t="s">
        <v>20</v>
      </c>
      <c r="F12245" t="b">
        <v>0</v>
      </c>
      <c r="G12245" t="s">
        <v>27</v>
      </c>
      <c r="H12245" s="4">
        <v>45821.250069444453</v>
      </c>
      <c r="I12245" t="b">
        <v>0</v>
      </c>
      <c r="J12245" t="b">
        <v>0</v>
      </c>
      <c r="K12245" t="s">
        <v>24</v>
      </c>
      <c r="L12245" t="s">
        <v>22</v>
      </c>
      <c r="M12245">
        <v>117500</v>
      </c>
      <c r="O12245" t="s">
        <v>14603</v>
      </c>
      <c r="P12245" t="s">
        <v>14604</v>
      </c>
    </row>
    <row r="12246" spans="1:16" x14ac:dyDescent="0.25">
      <c r="A12246" t="s">
        <v>0</v>
      </c>
      <c r="B12246" t="s">
        <v>1098</v>
      </c>
      <c r="C12246" t="s">
        <v>82</v>
      </c>
      <c r="D12246" t="s">
        <v>15963</v>
      </c>
      <c r="E12246" t="s">
        <v>20</v>
      </c>
      <c r="F12246" t="b">
        <v>0</v>
      </c>
      <c r="G12246" t="s">
        <v>27</v>
      </c>
      <c r="H12246" s="4">
        <v>45821.250069444453</v>
      </c>
      <c r="I12246" t="b">
        <v>0</v>
      </c>
      <c r="J12246" t="b">
        <v>1</v>
      </c>
      <c r="K12246" t="s">
        <v>24</v>
      </c>
      <c r="L12246" t="s">
        <v>22</v>
      </c>
      <c r="M12246">
        <v>142500</v>
      </c>
      <c r="O12246" t="s">
        <v>13655</v>
      </c>
      <c r="P12246" t="s">
        <v>13656</v>
      </c>
    </row>
    <row r="12247" spans="1:16" x14ac:dyDescent="0.25">
      <c r="A12247" t="s">
        <v>0</v>
      </c>
      <c r="B12247" t="s">
        <v>15964</v>
      </c>
      <c r="C12247" t="s">
        <v>151</v>
      </c>
      <c r="D12247" t="s">
        <v>3828</v>
      </c>
      <c r="E12247" t="s">
        <v>20</v>
      </c>
      <c r="F12247" t="b">
        <v>0</v>
      </c>
      <c r="G12247" t="s">
        <v>30</v>
      </c>
      <c r="H12247" s="4">
        <v>45821.251203703701</v>
      </c>
      <c r="I12247" t="b">
        <v>0</v>
      </c>
      <c r="J12247" t="b">
        <v>0</v>
      </c>
      <c r="K12247" t="s">
        <v>24</v>
      </c>
      <c r="L12247" t="s">
        <v>22</v>
      </c>
      <c r="M12247">
        <v>65920</v>
      </c>
      <c r="O12247" t="s">
        <v>1779</v>
      </c>
      <c r="P12247" t="s">
        <v>15965</v>
      </c>
    </row>
    <row r="12248" spans="1:16" x14ac:dyDescent="0.25">
      <c r="A12248" t="s">
        <v>1</v>
      </c>
      <c r="B12248" t="s">
        <v>467</v>
      </c>
      <c r="C12248" t="s">
        <v>949</v>
      </c>
      <c r="D12248" t="s">
        <v>15090</v>
      </c>
      <c r="E12248" t="s">
        <v>20</v>
      </c>
      <c r="F12248" t="b">
        <v>0</v>
      </c>
      <c r="G12248" t="s">
        <v>30</v>
      </c>
      <c r="H12248" s="4">
        <v>45821.251203703701</v>
      </c>
      <c r="I12248" t="b">
        <v>0</v>
      </c>
      <c r="J12248" t="b">
        <v>0</v>
      </c>
      <c r="K12248" t="s">
        <v>24</v>
      </c>
      <c r="L12248" t="s">
        <v>22</v>
      </c>
      <c r="M12248">
        <v>145500</v>
      </c>
      <c r="O12248" t="s">
        <v>212</v>
      </c>
    </row>
    <row r="12249" spans="1:16" x14ac:dyDescent="0.25">
      <c r="A12249" t="s">
        <v>1</v>
      </c>
      <c r="B12249" t="s">
        <v>661</v>
      </c>
      <c r="C12249" t="s">
        <v>1521</v>
      </c>
      <c r="D12249" t="s">
        <v>3383</v>
      </c>
      <c r="E12249" t="s">
        <v>20</v>
      </c>
      <c r="F12249" t="b">
        <v>0</v>
      </c>
      <c r="G12249" t="s">
        <v>52</v>
      </c>
      <c r="H12249" s="4">
        <v>45821.251307870371</v>
      </c>
      <c r="I12249" t="b">
        <v>0</v>
      </c>
      <c r="J12249" t="b">
        <v>0</v>
      </c>
      <c r="K12249" t="s">
        <v>24</v>
      </c>
      <c r="L12249" t="s">
        <v>22</v>
      </c>
      <c r="M12249">
        <v>81100</v>
      </c>
      <c r="O12249" t="s">
        <v>1549</v>
      </c>
    </row>
    <row r="12250" spans="1:16" x14ac:dyDescent="0.25">
      <c r="A12250" t="s">
        <v>1</v>
      </c>
      <c r="B12250" t="s">
        <v>11615</v>
      </c>
      <c r="C12250" t="s">
        <v>54</v>
      </c>
      <c r="D12250" t="s">
        <v>3973</v>
      </c>
      <c r="E12250" t="s">
        <v>20</v>
      </c>
      <c r="F12250" t="b">
        <v>0</v>
      </c>
      <c r="G12250" t="s">
        <v>41</v>
      </c>
      <c r="H12250" s="4">
        <v>45821.251608796287</v>
      </c>
      <c r="I12250" t="b">
        <v>0</v>
      </c>
      <c r="J12250" t="b">
        <v>0</v>
      </c>
      <c r="K12250" t="s">
        <v>24</v>
      </c>
      <c r="L12250" t="s">
        <v>36</v>
      </c>
      <c r="N12250">
        <v>68</v>
      </c>
      <c r="O12250" t="s">
        <v>10790</v>
      </c>
      <c r="P12250" t="s">
        <v>11616</v>
      </c>
    </row>
    <row r="12251" spans="1:16" x14ac:dyDescent="0.25">
      <c r="A12251" t="s">
        <v>2</v>
      </c>
      <c r="B12251" t="s">
        <v>439</v>
      </c>
      <c r="C12251" t="s">
        <v>1216</v>
      </c>
      <c r="D12251" t="s">
        <v>2208</v>
      </c>
      <c r="E12251" t="s">
        <v>20</v>
      </c>
      <c r="F12251" t="b">
        <v>0</v>
      </c>
      <c r="G12251" t="s">
        <v>30</v>
      </c>
      <c r="H12251" s="4">
        <v>45821.252453703702</v>
      </c>
      <c r="I12251" t="b">
        <v>0</v>
      </c>
      <c r="J12251" t="b">
        <v>1</v>
      </c>
      <c r="K12251" t="s">
        <v>24</v>
      </c>
      <c r="L12251" t="s">
        <v>22</v>
      </c>
      <c r="M12251">
        <v>168500</v>
      </c>
      <c r="O12251" t="s">
        <v>11948</v>
      </c>
      <c r="P12251" t="s">
        <v>11949</v>
      </c>
    </row>
    <row r="12252" spans="1:16" x14ac:dyDescent="0.25">
      <c r="A12252" t="s">
        <v>89</v>
      </c>
      <c r="B12252" t="s">
        <v>15966</v>
      </c>
      <c r="C12252" t="s">
        <v>39</v>
      </c>
      <c r="D12252" t="s">
        <v>7434</v>
      </c>
      <c r="E12252" t="s">
        <v>20</v>
      </c>
      <c r="F12252" t="b">
        <v>1</v>
      </c>
      <c r="G12252" t="s">
        <v>5203</v>
      </c>
      <c r="H12252" s="4">
        <v>45821.290069444447</v>
      </c>
      <c r="I12252" t="b">
        <v>0</v>
      </c>
      <c r="J12252" t="b">
        <v>1</v>
      </c>
      <c r="L12252" t="s">
        <v>22</v>
      </c>
      <c r="M12252">
        <v>250000</v>
      </c>
      <c r="O12252" t="s">
        <v>4053</v>
      </c>
      <c r="P12252" t="s">
        <v>15967</v>
      </c>
    </row>
    <row r="12253" spans="1:16" x14ac:dyDescent="0.25">
      <c r="A12253" t="s">
        <v>139</v>
      </c>
      <c r="B12253" t="s">
        <v>15968</v>
      </c>
      <c r="C12253" t="s">
        <v>680</v>
      </c>
      <c r="D12253" t="s">
        <v>3970</v>
      </c>
      <c r="E12253" t="s">
        <v>20</v>
      </c>
      <c r="F12253" t="b">
        <v>0</v>
      </c>
      <c r="G12253" t="s">
        <v>41</v>
      </c>
      <c r="H12253" s="4">
        <v>45821.292118055557</v>
      </c>
      <c r="I12253" t="b">
        <v>0</v>
      </c>
      <c r="J12253" t="b">
        <v>1</v>
      </c>
      <c r="K12253" t="s">
        <v>24</v>
      </c>
      <c r="L12253" t="s">
        <v>22</v>
      </c>
      <c r="M12253">
        <v>145000</v>
      </c>
      <c r="O12253" t="s">
        <v>15969</v>
      </c>
    </row>
    <row r="12254" spans="1:16" x14ac:dyDescent="0.25">
      <c r="A12254" t="s">
        <v>139</v>
      </c>
      <c r="B12254" t="s">
        <v>15970</v>
      </c>
      <c r="C12254" t="s">
        <v>49</v>
      </c>
      <c r="D12254" t="s">
        <v>3970</v>
      </c>
      <c r="E12254" t="s">
        <v>20</v>
      </c>
      <c r="F12254" t="b">
        <v>0</v>
      </c>
      <c r="G12254" t="s">
        <v>41</v>
      </c>
      <c r="H12254" s="4">
        <v>45821.292754629627</v>
      </c>
      <c r="I12254" t="b">
        <v>0</v>
      </c>
      <c r="J12254" t="b">
        <v>0</v>
      </c>
      <c r="K12254" t="s">
        <v>24</v>
      </c>
      <c r="L12254" t="s">
        <v>22</v>
      </c>
      <c r="M12254">
        <v>100000</v>
      </c>
      <c r="O12254" t="s">
        <v>3266</v>
      </c>
    </row>
    <row r="12255" spans="1:16" x14ac:dyDescent="0.25">
      <c r="A12255" t="s">
        <v>2</v>
      </c>
      <c r="B12255" t="s">
        <v>15971</v>
      </c>
      <c r="C12255" t="s">
        <v>1866</v>
      </c>
      <c r="D12255" t="s">
        <v>3970</v>
      </c>
      <c r="E12255" t="s">
        <v>20</v>
      </c>
      <c r="F12255" t="b">
        <v>0</v>
      </c>
      <c r="G12255" t="s">
        <v>27</v>
      </c>
      <c r="H12255" s="4">
        <v>45821.29315972222</v>
      </c>
      <c r="I12255" t="b">
        <v>0</v>
      </c>
      <c r="J12255" t="b">
        <v>0</v>
      </c>
      <c r="K12255" t="s">
        <v>24</v>
      </c>
      <c r="L12255" t="s">
        <v>22</v>
      </c>
      <c r="M12255">
        <v>91732.5</v>
      </c>
      <c r="O12255" t="s">
        <v>15972</v>
      </c>
      <c r="P12255" t="s">
        <v>15973</v>
      </c>
    </row>
    <row r="12256" spans="1:16" x14ac:dyDescent="0.25">
      <c r="A12256" t="s">
        <v>28</v>
      </c>
      <c r="B12256" t="s">
        <v>15974</v>
      </c>
      <c r="C12256" t="s">
        <v>333</v>
      </c>
      <c r="D12256" t="s">
        <v>3973</v>
      </c>
      <c r="E12256" t="s">
        <v>20</v>
      </c>
      <c r="F12256" t="b">
        <v>0</v>
      </c>
      <c r="G12256" t="s">
        <v>52</v>
      </c>
      <c r="H12256" s="4">
        <v>45821.294942129629</v>
      </c>
      <c r="I12256" t="b">
        <v>0</v>
      </c>
      <c r="J12256" t="b">
        <v>0</v>
      </c>
      <c r="K12256" t="s">
        <v>24</v>
      </c>
      <c r="L12256" t="s">
        <v>22</v>
      </c>
      <c r="M12256">
        <v>275000</v>
      </c>
      <c r="O12256" t="s">
        <v>261</v>
      </c>
      <c r="P12256" t="s">
        <v>15975</v>
      </c>
    </row>
    <row r="12257" spans="1:16" x14ac:dyDescent="0.25">
      <c r="A12257" t="s">
        <v>89</v>
      </c>
      <c r="B12257" t="s">
        <v>15976</v>
      </c>
      <c r="C12257" t="s">
        <v>376</v>
      </c>
      <c r="D12257" t="s">
        <v>3970</v>
      </c>
      <c r="E12257" t="s">
        <v>20</v>
      </c>
      <c r="F12257" t="b">
        <v>0</v>
      </c>
      <c r="G12257" t="s">
        <v>23</v>
      </c>
      <c r="H12257" s="4">
        <v>45821.308020833327</v>
      </c>
      <c r="I12257" t="b">
        <v>0</v>
      </c>
      <c r="J12257" t="b">
        <v>0</v>
      </c>
      <c r="K12257" t="s">
        <v>24</v>
      </c>
      <c r="L12257" t="s">
        <v>22</v>
      </c>
      <c r="M12257">
        <v>148500</v>
      </c>
      <c r="O12257" t="s">
        <v>6473</v>
      </c>
      <c r="P12257" t="s">
        <v>1224</v>
      </c>
    </row>
    <row r="12258" spans="1:16" x14ac:dyDescent="0.25">
      <c r="A12258" t="s">
        <v>139</v>
      </c>
      <c r="B12258" t="s">
        <v>7436</v>
      </c>
      <c r="C12258" t="s">
        <v>2500</v>
      </c>
      <c r="D12258" t="s">
        <v>3970</v>
      </c>
      <c r="E12258" t="s">
        <v>20</v>
      </c>
      <c r="F12258" t="b">
        <v>0</v>
      </c>
      <c r="G12258" t="s">
        <v>41</v>
      </c>
      <c r="H12258" s="4">
        <v>45821.333784722221</v>
      </c>
      <c r="I12258" t="b">
        <v>0</v>
      </c>
      <c r="J12258" t="b">
        <v>1</v>
      </c>
      <c r="K12258" t="s">
        <v>24</v>
      </c>
      <c r="L12258" t="s">
        <v>22</v>
      </c>
      <c r="M12258">
        <v>96000</v>
      </c>
      <c r="O12258" t="s">
        <v>7437</v>
      </c>
    </row>
    <row r="12259" spans="1:16" x14ac:dyDescent="0.25">
      <c r="A12259" t="s">
        <v>89</v>
      </c>
      <c r="B12259" t="s">
        <v>15977</v>
      </c>
      <c r="C12259" t="s">
        <v>2102</v>
      </c>
      <c r="D12259" t="s">
        <v>3970</v>
      </c>
      <c r="E12259" t="s">
        <v>20</v>
      </c>
      <c r="F12259" t="b">
        <v>0</v>
      </c>
      <c r="G12259" t="s">
        <v>41</v>
      </c>
      <c r="H12259" s="4">
        <v>45821.334421296298</v>
      </c>
      <c r="I12259" t="b">
        <v>1</v>
      </c>
      <c r="J12259" t="b">
        <v>1</v>
      </c>
      <c r="K12259" t="s">
        <v>24</v>
      </c>
      <c r="L12259" t="s">
        <v>22</v>
      </c>
      <c r="M12259">
        <v>120000</v>
      </c>
      <c r="O12259" t="s">
        <v>15978</v>
      </c>
      <c r="P12259" t="s">
        <v>3889</v>
      </c>
    </row>
    <row r="12260" spans="1:16" x14ac:dyDescent="0.25">
      <c r="A12260" t="s">
        <v>40</v>
      </c>
      <c r="B12260" t="s">
        <v>15979</v>
      </c>
      <c r="C12260" t="s">
        <v>47</v>
      </c>
      <c r="D12260" t="s">
        <v>3828</v>
      </c>
      <c r="E12260" t="s">
        <v>20</v>
      </c>
      <c r="F12260" t="b">
        <v>0</v>
      </c>
      <c r="G12260" t="s">
        <v>27</v>
      </c>
      <c r="H12260" s="4">
        <v>45821.334756944438</v>
      </c>
      <c r="I12260" t="b">
        <v>1</v>
      </c>
      <c r="J12260" t="b">
        <v>1</v>
      </c>
      <c r="K12260" t="s">
        <v>24</v>
      </c>
      <c r="L12260" t="s">
        <v>22</v>
      </c>
      <c r="M12260">
        <v>189500</v>
      </c>
      <c r="O12260" t="s">
        <v>1156</v>
      </c>
      <c r="P12260" t="s">
        <v>1206</v>
      </c>
    </row>
    <row r="12261" spans="1:16" x14ac:dyDescent="0.25">
      <c r="A12261" t="s">
        <v>1</v>
      </c>
      <c r="B12261" t="s">
        <v>15980</v>
      </c>
      <c r="C12261" t="s">
        <v>106</v>
      </c>
      <c r="D12261" t="s">
        <v>14532</v>
      </c>
      <c r="E12261" t="s">
        <v>20</v>
      </c>
      <c r="F12261" t="b">
        <v>0</v>
      </c>
      <c r="G12261" t="s">
        <v>106</v>
      </c>
      <c r="H12261" s="4">
        <v>45821.338182870371</v>
      </c>
      <c r="I12261" t="b">
        <v>0</v>
      </c>
      <c r="J12261" t="b">
        <v>0</v>
      </c>
      <c r="K12261" t="s">
        <v>106</v>
      </c>
      <c r="L12261" t="s">
        <v>22</v>
      </c>
      <c r="M12261">
        <v>68700</v>
      </c>
      <c r="O12261" t="s">
        <v>15981</v>
      </c>
      <c r="P12261" t="s">
        <v>15982</v>
      </c>
    </row>
    <row r="12262" spans="1:16" x14ac:dyDescent="0.25">
      <c r="A12262" t="s">
        <v>139</v>
      </c>
      <c r="B12262" t="s">
        <v>15983</v>
      </c>
      <c r="C12262" t="s">
        <v>15984</v>
      </c>
      <c r="D12262" t="s">
        <v>4324</v>
      </c>
      <c r="E12262" t="s">
        <v>631</v>
      </c>
      <c r="F12262" t="b">
        <v>0</v>
      </c>
      <c r="G12262" t="s">
        <v>4006</v>
      </c>
      <c r="H12262" s="4">
        <v>45821.348113425927</v>
      </c>
      <c r="I12262" t="b">
        <v>0</v>
      </c>
      <c r="J12262" t="b">
        <v>0</v>
      </c>
      <c r="K12262" t="s">
        <v>4006</v>
      </c>
      <c r="L12262" t="s">
        <v>22</v>
      </c>
      <c r="M12262">
        <v>51500</v>
      </c>
      <c r="O12262" t="s">
        <v>15985</v>
      </c>
      <c r="P12262" t="s">
        <v>2014</v>
      </c>
    </row>
    <row r="12263" spans="1:16" x14ac:dyDescent="0.25">
      <c r="A12263" t="s">
        <v>2</v>
      </c>
      <c r="B12263" t="s">
        <v>2</v>
      </c>
      <c r="C12263" t="s">
        <v>15986</v>
      </c>
      <c r="D12263" t="s">
        <v>4090</v>
      </c>
      <c r="E12263" t="s">
        <v>20</v>
      </c>
      <c r="F12263" t="b">
        <v>0</v>
      </c>
      <c r="G12263" t="s">
        <v>23</v>
      </c>
      <c r="H12263" s="4">
        <v>45821.349976851852</v>
      </c>
      <c r="I12263" t="b">
        <v>0</v>
      </c>
      <c r="J12263" t="b">
        <v>0</v>
      </c>
      <c r="K12263" t="s">
        <v>24</v>
      </c>
      <c r="L12263" t="s">
        <v>36</v>
      </c>
      <c r="N12263">
        <v>47.5</v>
      </c>
      <c r="O12263" t="s">
        <v>15987</v>
      </c>
      <c r="P12263" t="s">
        <v>6185</v>
      </c>
    </row>
    <row r="12264" spans="1:16" x14ac:dyDescent="0.25">
      <c r="A12264" t="s">
        <v>19</v>
      </c>
      <c r="B12264" t="s">
        <v>4425</v>
      </c>
      <c r="C12264" t="s">
        <v>332</v>
      </c>
      <c r="D12264" t="s">
        <v>4090</v>
      </c>
      <c r="E12264" t="s">
        <v>20</v>
      </c>
      <c r="F12264" t="b">
        <v>0</v>
      </c>
      <c r="G12264" t="s">
        <v>41</v>
      </c>
      <c r="H12264" s="4">
        <v>45821.376018518517</v>
      </c>
      <c r="I12264" t="b">
        <v>0</v>
      </c>
      <c r="J12264" t="b">
        <v>1</v>
      </c>
      <c r="K12264" t="s">
        <v>24</v>
      </c>
      <c r="L12264" t="s">
        <v>22</v>
      </c>
      <c r="M12264">
        <v>220000</v>
      </c>
      <c r="O12264" t="s">
        <v>1529</v>
      </c>
      <c r="P12264" t="s">
        <v>15672</v>
      </c>
    </row>
    <row r="12265" spans="1:16" x14ac:dyDescent="0.25">
      <c r="A12265" t="s">
        <v>2</v>
      </c>
      <c r="B12265" t="s">
        <v>6691</v>
      </c>
      <c r="C12265" t="s">
        <v>725</v>
      </c>
      <c r="D12265" t="s">
        <v>3973</v>
      </c>
      <c r="E12265" t="s">
        <v>20</v>
      </c>
      <c r="F12265" t="b">
        <v>0</v>
      </c>
      <c r="G12265" t="s">
        <v>27</v>
      </c>
      <c r="H12265" s="4">
        <v>45821.376597222217</v>
      </c>
      <c r="I12265" t="b">
        <v>0</v>
      </c>
      <c r="J12265" t="b">
        <v>0</v>
      </c>
      <c r="K12265" t="s">
        <v>24</v>
      </c>
      <c r="L12265" t="s">
        <v>22</v>
      </c>
      <c r="M12265">
        <v>200000</v>
      </c>
      <c r="O12265" t="s">
        <v>237</v>
      </c>
      <c r="P12265" t="s">
        <v>48</v>
      </c>
    </row>
    <row r="12266" spans="1:16" x14ac:dyDescent="0.25">
      <c r="A12266" t="s">
        <v>2</v>
      </c>
      <c r="B12266" t="s">
        <v>15988</v>
      </c>
      <c r="C12266" t="s">
        <v>158</v>
      </c>
      <c r="D12266" t="s">
        <v>4035</v>
      </c>
      <c r="E12266" t="s">
        <v>20</v>
      </c>
      <c r="F12266" t="b">
        <v>0</v>
      </c>
      <c r="G12266" t="s">
        <v>158</v>
      </c>
      <c r="H12266" s="4">
        <v>45821.378668981481</v>
      </c>
      <c r="I12266" t="b">
        <v>0</v>
      </c>
      <c r="J12266" t="b">
        <v>0</v>
      </c>
      <c r="K12266" t="s">
        <v>158</v>
      </c>
      <c r="L12266" t="s">
        <v>22</v>
      </c>
      <c r="M12266">
        <v>56000</v>
      </c>
      <c r="O12266" t="s">
        <v>15989</v>
      </c>
      <c r="P12266" t="s">
        <v>15990</v>
      </c>
    </row>
    <row r="12267" spans="1:16" x14ac:dyDescent="0.25">
      <c r="A12267" t="s">
        <v>191</v>
      </c>
      <c r="B12267" t="s">
        <v>15991</v>
      </c>
      <c r="C12267" t="s">
        <v>15992</v>
      </c>
      <c r="D12267" t="s">
        <v>4324</v>
      </c>
      <c r="E12267" t="s">
        <v>631</v>
      </c>
      <c r="F12267" t="b">
        <v>0</v>
      </c>
      <c r="G12267" t="s">
        <v>255</v>
      </c>
      <c r="H12267" s="4">
        <v>45821.382280092592</v>
      </c>
      <c r="I12267" t="b">
        <v>0</v>
      </c>
      <c r="J12267" t="b">
        <v>0</v>
      </c>
      <c r="K12267" t="s">
        <v>255</v>
      </c>
      <c r="L12267" t="s">
        <v>22</v>
      </c>
      <c r="M12267">
        <v>121500</v>
      </c>
      <c r="O12267" t="s">
        <v>91</v>
      </c>
      <c r="P12267" t="s">
        <v>2326</v>
      </c>
    </row>
    <row r="12268" spans="1:16" x14ac:dyDescent="0.25">
      <c r="A12268" t="s">
        <v>0</v>
      </c>
      <c r="B12268" t="s">
        <v>15993</v>
      </c>
      <c r="C12268" t="s">
        <v>15994</v>
      </c>
      <c r="D12268" t="s">
        <v>4035</v>
      </c>
      <c r="E12268" t="s">
        <v>51</v>
      </c>
      <c r="F12268" t="b">
        <v>0</v>
      </c>
      <c r="G12268" t="s">
        <v>5138</v>
      </c>
      <c r="H12268" s="4">
        <v>45821.389363425929</v>
      </c>
      <c r="I12268" t="b">
        <v>0</v>
      </c>
      <c r="J12268" t="b">
        <v>0</v>
      </c>
      <c r="K12268" t="s">
        <v>5138</v>
      </c>
      <c r="L12268" t="s">
        <v>22</v>
      </c>
      <c r="M12268">
        <v>70091.5</v>
      </c>
      <c r="O12268" t="s">
        <v>15995</v>
      </c>
      <c r="P12268" t="s">
        <v>15996</v>
      </c>
    </row>
    <row r="12269" spans="1:16" x14ac:dyDescent="0.25">
      <c r="A12269" t="s">
        <v>139</v>
      </c>
      <c r="B12269" t="s">
        <v>15997</v>
      </c>
      <c r="C12269" t="s">
        <v>15998</v>
      </c>
      <c r="D12269" t="s">
        <v>9365</v>
      </c>
      <c r="E12269" t="s">
        <v>631</v>
      </c>
      <c r="F12269" t="b">
        <v>0</v>
      </c>
      <c r="G12269" t="s">
        <v>4006</v>
      </c>
      <c r="H12269" s="4">
        <v>45821.389780092592</v>
      </c>
      <c r="I12269" t="b">
        <v>0</v>
      </c>
      <c r="J12269" t="b">
        <v>0</v>
      </c>
      <c r="K12269" t="s">
        <v>4006</v>
      </c>
      <c r="L12269" t="s">
        <v>36</v>
      </c>
      <c r="N12269">
        <v>29.5</v>
      </c>
      <c r="O12269" t="s">
        <v>15999</v>
      </c>
      <c r="P12269" t="s">
        <v>3050</v>
      </c>
    </row>
    <row r="12270" spans="1:16" x14ac:dyDescent="0.25">
      <c r="A12270" t="s">
        <v>0</v>
      </c>
      <c r="B12270" t="s">
        <v>16000</v>
      </c>
      <c r="C12270" t="s">
        <v>713</v>
      </c>
      <c r="D12270" t="s">
        <v>5133</v>
      </c>
      <c r="E12270" t="s">
        <v>20</v>
      </c>
      <c r="F12270" t="b">
        <v>0</v>
      </c>
      <c r="G12270" t="s">
        <v>23</v>
      </c>
      <c r="H12270" s="4">
        <v>45821.39130787037</v>
      </c>
      <c r="I12270" t="b">
        <v>0</v>
      </c>
      <c r="J12270" t="b">
        <v>1</v>
      </c>
      <c r="K12270" t="s">
        <v>24</v>
      </c>
      <c r="L12270" t="s">
        <v>22</v>
      </c>
      <c r="M12270">
        <v>54165</v>
      </c>
      <c r="O12270" t="s">
        <v>1585</v>
      </c>
      <c r="P12270" t="s">
        <v>2017</v>
      </c>
    </row>
    <row r="12271" spans="1:16" x14ac:dyDescent="0.25">
      <c r="A12271" t="s">
        <v>2</v>
      </c>
      <c r="B12271" t="s">
        <v>2</v>
      </c>
      <c r="C12271" t="s">
        <v>16001</v>
      </c>
      <c r="D12271" t="s">
        <v>4103</v>
      </c>
      <c r="E12271" t="s">
        <v>20</v>
      </c>
      <c r="F12271" t="b">
        <v>0</v>
      </c>
      <c r="G12271" t="s">
        <v>23</v>
      </c>
      <c r="H12271" s="4">
        <v>45821.391701388893</v>
      </c>
      <c r="I12271" t="b">
        <v>1</v>
      </c>
      <c r="J12271" t="b">
        <v>1</v>
      </c>
      <c r="K12271" t="s">
        <v>24</v>
      </c>
      <c r="L12271" t="s">
        <v>36</v>
      </c>
      <c r="N12271">
        <v>33.650001525878913</v>
      </c>
      <c r="O12271" t="s">
        <v>4304</v>
      </c>
      <c r="P12271" t="s">
        <v>2343</v>
      </c>
    </row>
    <row r="12272" spans="1:16" x14ac:dyDescent="0.25">
      <c r="A12272" t="s">
        <v>0</v>
      </c>
      <c r="B12272" t="s">
        <v>3168</v>
      </c>
      <c r="C12272" t="s">
        <v>704</v>
      </c>
      <c r="D12272" t="s">
        <v>4103</v>
      </c>
      <c r="E12272" t="s">
        <v>20</v>
      </c>
      <c r="F12272" t="b">
        <v>0</v>
      </c>
      <c r="G12272" t="s">
        <v>30</v>
      </c>
      <c r="H12272" s="4">
        <v>45821.417372685188</v>
      </c>
      <c r="I12272" t="b">
        <v>0</v>
      </c>
      <c r="J12272" t="b">
        <v>1</v>
      </c>
      <c r="K12272" t="s">
        <v>24</v>
      </c>
      <c r="L12272" t="s">
        <v>22</v>
      </c>
      <c r="M12272">
        <v>94018</v>
      </c>
      <c r="O12272" t="s">
        <v>2750</v>
      </c>
      <c r="P12272" t="s">
        <v>6835</v>
      </c>
    </row>
    <row r="12273" spans="1:16" x14ac:dyDescent="0.25">
      <c r="A12273" t="s">
        <v>0</v>
      </c>
      <c r="B12273" t="s">
        <v>16002</v>
      </c>
      <c r="C12273" t="s">
        <v>9658</v>
      </c>
      <c r="D12273" t="s">
        <v>4084</v>
      </c>
      <c r="E12273" t="s">
        <v>20</v>
      </c>
      <c r="F12273" t="b">
        <v>0</v>
      </c>
      <c r="G12273" t="s">
        <v>158</v>
      </c>
      <c r="H12273" s="4">
        <v>45821.420416666668</v>
      </c>
      <c r="I12273" t="b">
        <v>0</v>
      </c>
      <c r="J12273" t="b">
        <v>0</v>
      </c>
      <c r="K12273" t="s">
        <v>158</v>
      </c>
      <c r="L12273" t="s">
        <v>22</v>
      </c>
      <c r="M12273">
        <v>45000</v>
      </c>
      <c r="O12273" t="s">
        <v>16003</v>
      </c>
      <c r="P12273" t="s">
        <v>221</v>
      </c>
    </row>
    <row r="12274" spans="1:16" x14ac:dyDescent="0.25">
      <c r="A12274" t="s">
        <v>139</v>
      </c>
      <c r="B12274" t="s">
        <v>16004</v>
      </c>
      <c r="C12274" t="s">
        <v>16005</v>
      </c>
      <c r="D12274" t="s">
        <v>4324</v>
      </c>
      <c r="E12274" t="s">
        <v>631</v>
      </c>
      <c r="F12274" t="b">
        <v>0</v>
      </c>
      <c r="G12274" t="s">
        <v>255</v>
      </c>
      <c r="H12274" s="4">
        <v>45821.423946759263</v>
      </c>
      <c r="I12274" t="b">
        <v>0</v>
      </c>
      <c r="J12274" t="b">
        <v>1</v>
      </c>
      <c r="K12274" t="s">
        <v>255</v>
      </c>
      <c r="L12274" t="s">
        <v>22</v>
      </c>
      <c r="M12274">
        <v>67000</v>
      </c>
      <c r="O12274" t="s">
        <v>405</v>
      </c>
      <c r="P12274" t="s">
        <v>230</v>
      </c>
    </row>
    <row r="12275" spans="1:16" x14ac:dyDescent="0.25">
      <c r="A12275" t="s">
        <v>1</v>
      </c>
      <c r="B12275" t="s">
        <v>16006</v>
      </c>
      <c r="C12275" t="s">
        <v>213</v>
      </c>
      <c r="D12275" t="s">
        <v>4103</v>
      </c>
      <c r="E12275" t="s">
        <v>20</v>
      </c>
      <c r="F12275" t="b">
        <v>0</v>
      </c>
      <c r="G12275" t="s">
        <v>41</v>
      </c>
      <c r="H12275" s="4">
        <v>45821.459374999999</v>
      </c>
      <c r="I12275" t="b">
        <v>0</v>
      </c>
      <c r="J12275" t="b">
        <v>0</v>
      </c>
      <c r="K12275" t="s">
        <v>24</v>
      </c>
      <c r="L12275" t="s">
        <v>22</v>
      </c>
      <c r="M12275">
        <v>78600</v>
      </c>
      <c r="O12275" t="s">
        <v>16007</v>
      </c>
      <c r="P12275" t="s">
        <v>11660</v>
      </c>
    </row>
    <row r="12276" spans="1:16" x14ac:dyDescent="0.25">
      <c r="A12276" t="s">
        <v>2</v>
      </c>
      <c r="B12276" t="s">
        <v>16008</v>
      </c>
      <c r="C12276" t="s">
        <v>957</v>
      </c>
      <c r="D12276" t="s">
        <v>2208</v>
      </c>
      <c r="E12276" t="s">
        <v>20</v>
      </c>
      <c r="F12276" t="b">
        <v>0</v>
      </c>
      <c r="G12276" t="s">
        <v>27</v>
      </c>
      <c r="H12276" s="4">
        <v>45821.459687499999</v>
      </c>
      <c r="I12276" t="b">
        <v>1</v>
      </c>
      <c r="J12276" t="b">
        <v>0</v>
      </c>
      <c r="K12276" t="s">
        <v>24</v>
      </c>
      <c r="L12276" t="s">
        <v>36</v>
      </c>
      <c r="N12276">
        <v>64</v>
      </c>
      <c r="O12276" t="s">
        <v>16009</v>
      </c>
      <c r="P12276" t="s">
        <v>16010</v>
      </c>
    </row>
    <row r="12277" spans="1:16" x14ac:dyDescent="0.25">
      <c r="A12277" t="s">
        <v>2</v>
      </c>
      <c r="B12277" t="s">
        <v>16011</v>
      </c>
      <c r="C12277" t="s">
        <v>47</v>
      </c>
      <c r="D12277" t="s">
        <v>3973</v>
      </c>
      <c r="E12277" t="s">
        <v>20</v>
      </c>
      <c r="F12277" t="b">
        <v>0</v>
      </c>
      <c r="G12277" t="s">
        <v>27</v>
      </c>
      <c r="H12277" s="4">
        <v>45821.459861111107</v>
      </c>
      <c r="I12277" t="b">
        <v>0</v>
      </c>
      <c r="J12277" t="b">
        <v>1</v>
      </c>
      <c r="K12277" t="s">
        <v>24</v>
      </c>
      <c r="L12277" t="s">
        <v>22</v>
      </c>
      <c r="M12277">
        <v>162500</v>
      </c>
      <c r="O12277" t="s">
        <v>1172</v>
      </c>
      <c r="P12277" t="s">
        <v>16012</v>
      </c>
    </row>
    <row r="12278" spans="1:16" x14ac:dyDescent="0.25">
      <c r="A12278" t="s">
        <v>0</v>
      </c>
      <c r="B12278" t="s">
        <v>2714</v>
      </c>
      <c r="C12278" t="s">
        <v>236</v>
      </c>
      <c r="D12278" t="s">
        <v>3973</v>
      </c>
      <c r="E12278" t="s">
        <v>20</v>
      </c>
      <c r="F12278" t="b">
        <v>0</v>
      </c>
      <c r="G12278" t="s">
        <v>27</v>
      </c>
      <c r="H12278" s="4">
        <v>45821.500289351847</v>
      </c>
      <c r="I12278" t="b">
        <v>0</v>
      </c>
      <c r="J12278" t="b">
        <v>1</v>
      </c>
      <c r="K12278" t="s">
        <v>24</v>
      </c>
      <c r="L12278" t="s">
        <v>22</v>
      </c>
      <c r="M12278">
        <v>80300</v>
      </c>
      <c r="O12278" t="s">
        <v>5482</v>
      </c>
      <c r="P12278" t="s">
        <v>16013</v>
      </c>
    </row>
    <row r="12279" spans="1:16" x14ac:dyDescent="0.25">
      <c r="A12279" t="s">
        <v>0</v>
      </c>
      <c r="B12279" t="s">
        <v>565</v>
      </c>
      <c r="C12279" t="s">
        <v>94</v>
      </c>
      <c r="D12279" t="s">
        <v>3973</v>
      </c>
      <c r="E12279" t="s">
        <v>20</v>
      </c>
      <c r="F12279" t="b">
        <v>0</v>
      </c>
      <c r="G12279" t="s">
        <v>30</v>
      </c>
      <c r="H12279" s="4">
        <v>45821.50072916667</v>
      </c>
      <c r="I12279" t="b">
        <v>0</v>
      </c>
      <c r="J12279" t="b">
        <v>1</v>
      </c>
      <c r="K12279" t="s">
        <v>24</v>
      </c>
      <c r="L12279" t="s">
        <v>22</v>
      </c>
      <c r="M12279">
        <v>126000</v>
      </c>
      <c r="O12279" t="s">
        <v>5482</v>
      </c>
      <c r="P12279" t="s">
        <v>221</v>
      </c>
    </row>
    <row r="12280" spans="1:16" x14ac:dyDescent="0.25">
      <c r="A12280" t="s">
        <v>0</v>
      </c>
      <c r="B12280" t="s">
        <v>2714</v>
      </c>
      <c r="C12280" t="s">
        <v>94</v>
      </c>
      <c r="D12280" t="s">
        <v>3973</v>
      </c>
      <c r="E12280" t="s">
        <v>20</v>
      </c>
      <c r="F12280" t="b">
        <v>0</v>
      </c>
      <c r="G12280" t="s">
        <v>30</v>
      </c>
      <c r="H12280" s="4">
        <v>45821.500740740739</v>
      </c>
      <c r="I12280" t="b">
        <v>0</v>
      </c>
      <c r="J12280" t="b">
        <v>1</v>
      </c>
      <c r="K12280" t="s">
        <v>24</v>
      </c>
      <c r="L12280" t="s">
        <v>22</v>
      </c>
      <c r="M12280">
        <v>80300</v>
      </c>
      <c r="O12280" t="s">
        <v>5482</v>
      </c>
      <c r="P12280" t="s">
        <v>16013</v>
      </c>
    </row>
    <row r="12281" spans="1:16" x14ac:dyDescent="0.25">
      <c r="A12281" t="s">
        <v>2</v>
      </c>
      <c r="B12281" t="s">
        <v>553</v>
      </c>
      <c r="C12281" t="s">
        <v>780</v>
      </c>
      <c r="D12281" t="s">
        <v>3973</v>
      </c>
      <c r="E12281" t="s">
        <v>20</v>
      </c>
      <c r="F12281" t="b">
        <v>0</v>
      </c>
      <c r="G12281" t="s">
        <v>27</v>
      </c>
      <c r="H12281" s="4">
        <v>45821.501493055563</v>
      </c>
      <c r="I12281" t="b">
        <v>0</v>
      </c>
      <c r="J12281" t="b">
        <v>0</v>
      </c>
      <c r="K12281" t="s">
        <v>24</v>
      </c>
      <c r="L12281" t="s">
        <v>22</v>
      </c>
      <c r="M12281">
        <v>207500</v>
      </c>
      <c r="O12281" t="s">
        <v>5482</v>
      </c>
      <c r="P12281" t="s">
        <v>566</v>
      </c>
    </row>
    <row r="12282" spans="1:16" x14ac:dyDescent="0.25">
      <c r="A12282" t="s">
        <v>19</v>
      </c>
      <c r="B12282" t="s">
        <v>16014</v>
      </c>
      <c r="C12282" t="s">
        <v>58</v>
      </c>
      <c r="D12282" t="s">
        <v>3973</v>
      </c>
      <c r="E12282" t="s">
        <v>20</v>
      </c>
      <c r="F12282" t="b">
        <v>0</v>
      </c>
      <c r="G12282" t="s">
        <v>27</v>
      </c>
      <c r="H12282" s="4">
        <v>45821.501655092587</v>
      </c>
      <c r="I12282" t="b">
        <v>0</v>
      </c>
      <c r="J12282" t="b">
        <v>1</v>
      </c>
      <c r="K12282" t="s">
        <v>24</v>
      </c>
      <c r="L12282" t="s">
        <v>22</v>
      </c>
      <c r="M12282">
        <v>127650</v>
      </c>
      <c r="O12282" t="s">
        <v>5482</v>
      </c>
      <c r="P12282" t="s">
        <v>16015</v>
      </c>
    </row>
    <row r="12283" spans="1:16" x14ac:dyDescent="0.25">
      <c r="A12283" t="s">
        <v>0</v>
      </c>
      <c r="B12283" t="s">
        <v>257</v>
      </c>
      <c r="C12283" t="s">
        <v>453</v>
      </c>
      <c r="D12283" t="s">
        <v>131</v>
      </c>
      <c r="F12283" t="b">
        <v>0</v>
      </c>
      <c r="G12283" t="s">
        <v>27</v>
      </c>
      <c r="H12283" s="4">
        <v>45821.541828703703</v>
      </c>
      <c r="I12283" t="b">
        <v>1</v>
      </c>
      <c r="J12283" t="b">
        <v>0</v>
      </c>
      <c r="K12283" t="s">
        <v>24</v>
      </c>
      <c r="L12283" t="s">
        <v>36</v>
      </c>
      <c r="N12283">
        <v>18.5</v>
      </c>
      <c r="O12283" t="s">
        <v>131</v>
      </c>
      <c r="P12283" t="s">
        <v>204</v>
      </c>
    </row>
    <row r="12284" spans="1:16" x14ac:dyDescent="0.25">
      <c r="A12284" t="s">
        <v>0</v>
      </c>
      <c r="B12284" t="s">
        <v>2880</v>
      </c>
      <c r="C12284" t="s">
        <v>33</v>
      </c>
      <c r="D12284" t="s">
        <v>3957</v>
      </c>
      <c r="E12284" t="s">
        <v>34</v>
      </c>
      <c r="F12284" t="b">
        <v>0</v>
      </c>
      <c r="G12284" t="s">
        <v>35</v>
      </c>
      <c r="H12284" s="4">
        <v>45821.542210648149</v>
      </c>
      <c r="I12284" t="b">
        <v>1</v>
      </c>
      <c r="J12284" t="b">
        <v>0</v>
      </c>
      <c r="K12284" t="s">
        <v>24</v>
      </c>
      <c r="L12284" t="s">
        <v>36</v>
      </c>
      <c r="N12284">
        <v>50</v>
      </c>
      <c r="O12284" t="s">
        <v>8728</v>
      </c>
      <c r="P12284" t="s">
        <v>6405</v>
      </c>
    </row>
    <row r="12285" spans="1:16" x14ac:dyDescent="0.25">
      <c r="A12285" t="s">
        <v>2</v>
      </c>
      <c r="B12285" t="s">
        <v>16016</v>
      </c>
      <c r="C12285" t="s">
        <v>372</v>
      </c>
      <c r="D12285" t="s">
        <v>3973</v>
      </c>
      <c r="E12285" t="s">
        <v>20</v>
      </c>
      <c r="F12285" t="b">
        <v>0</v>
      </c>
      <c r="G12285" t="s">
        <v>27</v>
      </c>
      <c r="H12285" s="4">
        <v>45821.543020833327</v>
      </c>
      <c r="I12285" t="b">
        <v>0</v>
      </c>
      <c r="J12285" t="b">
        <v>1</v>
      </c>
      <c r="K12285" t="s">
        <v>24</v>
      </c>
      <c r="L12285" t="s">
        <v>22</v>
      </c>
      <c r="M12285">
        <v>186273.5</v>
      </c>
      <c r="O12285" t="s">
        <v>11994</v>
      </c>
      <c r="P12285" t="s">
        <v>871</v>
      </c>
    </row>
    <row r="12286" spans="1:16" x14ac:dyDescent="0.25">
      <c r="A12286" t="s">
        <v>0</v>
      </c>
      <c r="B12286" t="s">
        <v>1098</v>
      </c>
      <c r="C12286" t="s">
        <v>966</v>
      </c>
      <c r="D12286" t="s">
        <v>7853</v>
      </c>
      <c r="E12286" t="s">
        <v>20</v>
      </c>
      <c r="F12286" t="b">
        <v>0</v>
      </c>
      <c r="G12286" t="s">
        <v>30</v>
      </c>
      <c r="H12286" s="4">
        <v>45821.584039351852</v>
      </c>
      <c r="I12286" t="b">
        <v>0</v>
      </c>
      <c r="J12286" t="b">
        <v>1</v>
      </c>
      <c r="K12286" t="s">
        <v>24</v>
      </c>
      <c r="L12286" t="s">
        <v>22</v>
      </c>
      <c r="M12286">
        <v>144293</v>
      </c>
      <c r="O12286" t="s">
        <v>15372</v>
      </c>
      <c r="P12286" t="s">
        <v>1297</v>
      </c>
    </row>
    <row r="12287" spans="1:16" x14ac:dyDescent="0.25">
      <c r="A12287" t="s">
        <v>1</v>
      </c>
      <c r="B12287" t="s">
        <v>15872</v>
      </c>
      <c r="C12287" t="s">
        <v>140</v>
      </c>
      <c r="D12287" t="s">
        <v>3828</v>
      </c>
      <c r="E12287" t="s">
        <v>20</v>
      </c>
      <c r="F12287" t="b">
        <v>0</v>
      </c>
      <c r="G12287" t="s">
        <v>35</v>
      </c>
      <c r="H12287" s="4">
        <v>45821.584467592591</v>
      </c>
      <c r="I12287" t="b">
        <v>0</v>
      </c>
      <c r="J12287" t="b">
        <v>1</v>
      </c>
      <c r="K12287" t="s">
        <v>24</v>
      </c>
      <c r="L12287" t="s">
        <v>22</v>
      </c>
      <c r="M12287">
        <v>171500</v>
      </c>
      <c r="O12287" t="s">
        <v>1883</v>
      </c>
      <c r="P12287" t="s">
        <v>447</v>
      </c>
    </row>
    <row r="12288" spans="1:16" x14ac:dyDescent="0.25">
      <c r="A12288" t="s">
        <v>28</v>
      </c>
      <c r="B12288" t="s">
        <v>15640</v>
      </c>
      <c r="C12288" t="s">
        <v>39</v>
      </c>
      <c r="D12288" t="s">
        <v>16017</v>
      </c>
      <c r="E12288" t="s">
        <v>20</v>
      </c>
      <c r="F12288" t="b">
        <v>1</v>
      </c>
      <c r="G12288" t="s">
        <v>2713</v>
      </c>
      <c r="H12288" s="4">
        <v>45821.59946759259</v>
      </c>
      <c r="I12288" t="b">
        <v>0</v>
      </c>
      <c r="J12288" t="b">
        <v>0</v>
      </c>
      <c r="K12288" t="s">
        <v>2713</v>
      </c>
      <c r="L12288" t="s">
        <v>36</v>
      </c>
      <c r="N12288">
        <v>75</v>
      </c>
      <c r="O12288" t="s">
        <v>7413</v>
      </c>
      <c r="P12288" t="s">
        <v>15641</v>
      </c>
    </row>
    <row r="12289" spans="1:16" x14ac:dyDescent="0.25">
      <c r="A12289" t="s">
        <v>2</v>
      </c>
      <c r="B12289" t="s">
        <v>1287</v>
      </c>
      <c r="C12289" t="s">
        <v>192</v>
      </c>
      <c r="D12289" t="s">
        <v>2208</v>
      </c>
      <c r="E12289" t="s">
        <v>20</v>
      </c>
      <c r="F12289" t="b">
        <v>0</v>
      </c>
      <c r="G12289" t="s">
        <v>23</v>
      </c>
      <c r="H12289" s="4">
        <v>45821.599814814806</v>
      </c>
      <c r="I12289" t="b">
        <v>0</v>
      </c>
      <c r="J12289" t="b">
        <v>1</v>
      </c>
      <c r="K12289" t="s">
        <v>24</v>
      </c>
      <c r="L12289" t="s">
        <v>22</v>
      </c>
      <c r="M12289">
        <v>90000</v>
      </c>
      <c r="O12289" t="s">
        <v>16018</v>
      </c>
      <c r="P12289" t="s">
        <v>16019</v>
      </c>
    </row>
    <row r="12290" spans="1:16" x14ac:dyDescent="0.25">
      <c r="A12290" t="s">
        <v>2</v>
      </c>
      <c r="B12290" t="s">
        <v>16020</v>
      </c>
      <c r="C12290" t="s">
        <v>39</v>
      </c>
      <c r="D12290" t="s">
        <v>112</v>
      </c>
      <c r="E12290" t="s">
        <v>51</v>
      </c>
      <c r="F12290" t="b">
        <v>1</v>
      </c>
      <c r="G12290" t="s">
        <v>41</v>
      </c>
      <c r="H12290" s="4">
        <v>45821.626793981479</v>
      </c>
      <c r="I12290" t="b">
        <v>1</v>
      </c>
      <c r="J12290" t="b">
        <v>0</v>
      </c>
      <c r="K12290" t="s">
        <v>24</v>
      </c>
      <c r="L12290" t="s">
        <v>36</v>
      </c>
      <c r="N12290">
        <v>87.5</v>
      </c>
      <c r="O12290" t="s">
        <v>112</v>
      </c>
      <c r="P12290" t="s">
        <v>16021</v>
      </c>
    </row>
    <row r="12291" spans="1:16" x14ac:dyDescent="0.25">
      <c r="A12291" t="s">
        <v>28</v>
      </c>
      <c r="B12291" t="s">
        <v>16022</v>
      </c>
      <c r="C12291" t="s">
        <v>39</v>
      </c>
      <c r="D12291" t="s">
        <v>3973</v>
      </c>
      <c r="E12291" t="s">
        <v>20</v>
      </c>
      <c r="F12291" t="b">
        <v>1</v>
      </c>
      <c r="G12291" t="s">
        <v>625</v>
      </c>
      <c r="H12291" s="4">
        <v>45821.63521990741</v>
      </c>
      <c r="I12291" t="b">
        <v>0</v>
      </c>
      <c r="J12291" t="b">
        <v>0</v>
      </c>
      <c r="K12291" t="s">
        <v>625</v>
      </c>
      <c r="L12291" t="s">
        <v>36</v>
      </c>
      <c r="N12291">
        <v>100</v>
      </c>
      <c r="O12291" t="s">
        <v>7413</v>
      </c>
    </row>
    <row r="12292" spans="1:16" x14ac:dyDescent="0.25">
      <c r="A12292" t="s">
        <v>2</v>
      </c>
      <c r="B12292" t="s">
        <v>2337</v>
      </c>
      <c r="C12292" t="s">
        <v>167</v>
      </c>
      <c r="D12292" t="s">
        <v>3973</v>
      </c>
      <c r="E12292" t="s">
        <v>20</v>
      </c>
      <c r="F12292" t="b">
        <v>0</v>
      </c>
      <c r="G12292" t="s">
        <v>27</v>
      </c>
      <c r="H12292" s="4">
        <v>45821.668344907397</v>
      </c>
      <c r="I12292" t="b">
        <v>1</v>
      </c>
      <c r="J12292" t="b">
        <v>0</v>
      </c>
      <c r="K12292" t="s">
        <v>24</v>
      </c>
      <c r="L12292" t="s">
        <v>22</v>
      </c>
      <c r="M12292">
        <v>210000</v>
      </c>
      <c r="O12292" t="s">
        <v>2742</v>
      </c>
      <c r="P12292" t="s">
        <v>16023</v>
      </c>
    </row>
    <row r="12293" spans="1:16" x14ac:dyDescent="0.25">
      <c r="A12293" t="s">
        <v>2</v>
      </c>
      <c r="B12293" t="s">
        <v>471</v>
      </c>
      <c r="C12293" t="s">
        <v>3605</v>
      </c>
      <c r="D12293" t="s">
        <v>4084</v>
      </c>
      <c r="E12293" t="s">
        <v>20</v>
      </c>
      <c r="F12293" t="b">
        <v>0</v>
      </c>
      <c r="G12293" t="s">
        <v>158</v>
      </c>
      <c r="H12293" s="4">
        <v>45821.670717592591</v>
      </c>
      <c r="I12293" t="b">
        <v>0</v>
      </c>
      <c r="J12293" t="b">
        <v>0</v>
      </c>
      <c r="K12293" t="s">
        <v>158</v>
      </c>
      <c r="L12293" t="s">
        <v>22</v>
      </c>
      <c r="M12293">
        <v>110000</v>
      </c>
      <c r="O12293" t="s">
        <v>2162</v>
      </c>
    </row>
    <row r="12294" spans="1:16" x14ac:dyDescent="0.25">
      <c r="A12294" t="s">
        <v>0</v>
      </c>
      <c r="B12294" t="s">
        <v>103</v>
      </c>
      <c r="C12294" t="s">
        <v>332</v>
      </c>
      <c r="D12294" t="s">
        <v>3973</v>
      </c>
      <c r="F12294" t="b">
        <v>0</v>
      </c>
      <c r="G12294" t="s">
        <v>41</v>
      </c>
      <c r="H12294" s="4">
        <v>45821.708726851852</v>
      </c>
      <c r="I12294" t="b">
        <v>1</v>
      </c>
      <c r="J12294" t="b">
        <v>0</v>
      </c>
      <c r="K12294" t="s">
        <v>24</v>
      </c>
      <c r="L12294" t="s">
        <v>22</v>
      </c>
      <c r="M12294">
        <v>52500</v>
      </c>
      <c r="O12294" t="s">
        <v>964</v>
      </c>
      <c r="P12294" t="s">
        <v>16024</v>
      </c>
    </row>
    <row r="12295" spans="1:16" x14ac:dyDescent="0.25">
      <c r="A12295" t="s">
        <v>19</v>
      </c>
      <c r="B12295" t="s">
        <v>16025</v>
      </c>
      <c r="C12295" t="s">
        <v>151</v>
      </c>
      <c r="D12295" t="s">
        <v>4084</v>
      </c>
      <c r="E12295" t="s">
        <v>20</v>
      </c>
      <c r="F12295" t="b">
        <v>0</v>
      </c>
      <c r="G12295" t="s">
        <v>30</v>
      </c>
      <c r="H12295" s="4">
        <v>45821.709583333337</v>
      </c>
      <c r="I12295" t="b">
        <v>0</v>
      </c>
      <c r="J12295" t="b">
        <v>0</v>
      </c>
      <c r="K12295" t="s">
        <v>24</v>
      </c>
      <c r="L12295" t="s">
        <v>22</v>
      </c>
      <c r="M12295">
        <v>215000</v>
      </c>
      <c r="O12295" t="s">
        <v>4764</v>
      </c>
    </row>
    <row r="12296" spans="1:16" x14ac:dyDescent="0.25">
      <c r="A12296" t="s">
        <v>2</v>
      </c>
      <c r="B12296" t="s">
        <v>16026</v>
      </c>
      <c r="C12296" t="s">
        <v>1157</v>
      </c>
      <c r="D12296" t="s">
        <v>3828</v>
      </c>
      <c r="E12296" t="s">
        <v>20</v>
      </c>
      <c r="F12296" t="b">
        <v>0</v>
      </c>
      <c r="G12296" t="s">
        <v>27</v>
      </c>
      <c r="H12296" s="4">
        <v>45821.709803240738</v>
      </c>
      <c r="I12296" t="b">
        <v>0</v>
      </c>
      <c r="J12296" t="b">
        <v>1</v>
      </c>
      <c r="K12296" t="s">
        <v>24</v>
      </c>
      <c r="L12296" t="s">
        <v>22</v>
      </c>
      <c r="M12296">
        <v>120000</v>
      </c>
      <c r="O12296" t="s">
        <v>16027</v>
      </c>
      <c r="P12296" t="s">
        <v>946</v>
      </c>
    </row>
    <row r="12297" spans="1:16" x14ac:dyDescent="0.25">
      <c r="A12297" t="s">
        <v>40</v>
      </c>
      <c r="B12297" t="s">
        <v>16028</v>
      </c>
      <c r="C12297" t="s">
        <v>1151</v>
      </c>
      <c r="D12297" t="s">
        <v>3973</v>
      </c>
      <c r="E12297" t="s">
        <v>20</v>
      </c>
      <c r="F12297" t="b">
        <v>0</v>
      </c>
      <c r="G12297" t="s">
        <v>27</v>
      </c>
      <c r="H12297" s="4">
        <v>45821.710011574083</v>
      </c>
      <c r="I12297" t="b">
        <v>1</v>
      </c>
      <c r="J12297" t="b">
        <v>1</v>
      </c>
      <c r="K12297" t="s">
        <v>24</v>
      </c>
      <c r="L12297" t="s">
        <v>22</v>
      </c>
      <c r="M12297">
        <v>150000</v>
      </c>
      <c r="O12297" t="s">
        <v>10702</v>
      </c>
      <c r="P12297" t="s">
        <v>16029</v>
      </c>
    </row>
    <row r="12298" spans="1:16" x14ac:dyDescent="0.25">
      <c r="A12298" t="s">
        <v>2</v>
      </c>
      <c r="B12298" t="s">
        <v>16030</v>
      </c>
      <c r="C12298" t="s">
        <v>7893</v>
      </c>
      <c r="D12298" t="s">
        <v>3600</v>
      </c>
      <c r="E12298" t="s">
        <v>20</v>
      </c>
      <c r="F12298" t="b">
        <v>0</v>
      </c>
      <c r="G12298" t="s">
        <v>41</v>
      </c>
      <c r="H12298" s="4">
        <v>45821.710115740738</v>
      </c>
      <c r="I12298" t="b">
        <v>1</v>
      </c>
      <c r="J12298" t="b">
        <v>0</v>
      </c>
      <c r="K12298" t="s">
        <v>24</v>
      </c>
      <c r="L12298" t="s">
        <v>22</v>
      </c>
      <c r="M12298">
        <v>110000</v>
      </c>
      <c r="O12298" t="s">
        <v>6045</v>
      </c>
      <c r="P12298" t="s">
        <v>14151</v>
      </c>
    </row>
    <row r="12299" spans="1:16" x14ac:dyDescent="0.25">
      <c r="A12299" t="s">
        <v>0</v>
      </c>
      <c r="B12299" t="s">
        <v>16031</v>
      </c>
      <c r="C12299" t="s">
        <v>3798</v>
      </c>
      <c r="D12299" t="s">
        <v>3973</v>
      </c>
      <c r="E12299" t="s">
        <v>20</v>
      </c>
      <c r="F12299" t="b">
        <v>0</v>
      </c>
      <c r="G12299" t="s">
        <v>52</v>
      </c>
      <c r="H12299" s="4">
        <v>45821.711608796293</v>
      </c>
      <c r="I12299" t="b">
        <v>1</v>
      </c>
      <c r="J12299" t="b">
        <v>0</v>
      </c>
      <c r="K12299" t="s">
        <v>24</v>
      </c>
      <c r="L12299" t="s">
        <v>22</v>
      </c>
      <c r="M12299">
        <v>82500</v>
      </c>
      <c r="O12299" t="s">
        <v>16032</v>
      </c>
      <c r="P12299" t="s">
        <v>16033</v>
      </c>
    </row>
    <row r="12300" spans="1:16" x14ac:dyDescent="0.25">
      <c r="A12300" t="s">
        <v>0</v>
      </c>
      <c r="B12300" t="s">
        <v>16034</v>
      </c>
      <c r="C12300" t="s">
        <v>680</v>
      </c>
      <c r="D12300" t="s">
        <v>3973</v>
      </c>
      <c r="E12300" t="s">
        <v>105</v>
      </c>
      <c r="F12300" t="b">
        <v>0</v>
      </c>
      <c r="G12300" t="s">
        <v>41</v>
      </c>
      <c r="H12300" s="4">
        <v>45821.750451388893</v>
      </c>
      <c r="I12300" t="b">
        <v>1</v>
      </c>
      <c r="J12300" t="b">
        <v>1</v>
      </c>
      <c r="K12300" t="s">
        <v>24</v>
      </c>
      <c r="L12300" t="s">
        <v>36</v>
      </c>
      <c r="N12300">
        <v>24</v>
      </c>
      <c r="O12300" t="s">
        <v>5482</v>
      </c>
    </row>
    <row r="12301" spans="1:16" x14ac:dyDescent="0.25">
      <c r="A12301" t="s">
        <v>40</v>
      </c>
      <c r="B12301" t="s">
        <v>16035</v>
      </c>
      <c r="C12301" t="s">
        <v>425</v>
      </c>
      <c r="D12301" t="s">
        <v>3973</v>
      </c>
      <c r="E12301" t="s">
        <v>20</v>
      </c>
      <c r="F12301" t="b">
        <v>0</v>
      </c>
      <c r="G12301" t="s">
        <v>30</v>
      </c>
      <c r="H12301" s="4">
        <v>45821.752592592587</v>
      </c>
      <c r="I12301" t="b">
        <v>0</v>
      </c>
      <c r="J12301" t="b">
        <v>1</v>
      </c>
      <c r="K12301" t="s">
        <v>24</v>
      </c>
      <c r="L12301" t="s">
        <v>22</v>
      </c>
      <c r="M12301">
        <v>140000</v>
      </c>
      <c r="O12301" t="s">
        <v>4344</v>
      </c>
      <c r="P12301" t="s">
        <v>16036</v>
      </c>
    </row>
    <row r="12302" spans="1:16" x14ac:dyDescent="0.25">
      <c r="A12302" t="s">
        <v>0</v>
      </c>
      <c r="B12302" t="s">
        <v>16037</v>
      </c>
      <c r="C12302" t="s">
        <v>236</v>
      </c>
      <c r="D12302" t="s">
        <v>3973</v>
      </c>
      <c r="E12302" t="s">
        <v>51</v>
      </c>
      <c r="F12302" t="b">
        <v>0</v>
      </c>
      <c r="G12302" t="s">
        <v>27</v>
      </c>
      <c r="H12302" s="4">
        <v>45821.791932870372</v>
      </c>
      <c r="I12302" t="b">
        <v>0</v>
      </c>
      <c r="J12302" t="b">
        <v>0</v>
      </c>
      <c r="K12302" t="s">
        <v>24</v>
      </c>
      <c r="L12302" t="s">
        <v>36</v>
      </c>
      <c r="N12302">
        <v>72.5</v>
      </c>
      <c r="O12302" t="s">
        <v>16038</v>
      </c>
      <c r="P12302" t="s">
        <v>16039</v>
      </c>
    </row>
    <row r="12303" spans="1:16" x14ac:dyDescent="0.25">
      <c r="A12303" t="s">
        <v>139</v>
      </c>
      <c r="B12303" t="s">
        <v>16040</v>
      </c>
      <c r="C12303" t="s">
        <v>3678</v>
      </c>
      <c r="D12303" t="s">
        <v>3828</v>
      </c>
      <c r="E12303" t="s">
        <v>20</v>
      </c>
      <c r="F12303" t="b">
        <v>0</v>
      </c>
      <c r="G12303" t="s">
        <v>41</v>
      </c>
      <c r="H12303" s="4">
        <v>45821.792083333326</v>
      </c>
      <c r="I12303" t="b">
        <v>0</v>
      </c>
      <c r="J12303" t="b">
        <v>1</v>
      </c>
      <c r="K12303" t="s">
        <v>24</v>
      </c>
      <c r="L12303" t="s">
        <v>22</v>
      </c>
      <c r="M12303">
        <v>68500</v>
      </c>
      <c r="O12303" t="s">
        <v>387</v>
      </c>
      <c r="P12303" t="s">
        <v>16041</v>
      </c>
    </row>
    <row r="12304" spans="1:16" x14ac:dyDescent="0.25">
      <c r="A12304" t="s">
        <v>0</v>
      </c>
      <c r="B12304" t="s">
        <v>16042</v>
      </c>
      <c r="C12304" t="s">
        <v>213</v>
      </c>
      <c r="D12304" t="s">
        <v>2208</v>
      </c>
      <c r="E12304" t="s">
        <v>20</v>
      </c>
      <c r="F12304" t="b">
        <v>0</v>
      </c>
      <c r="G12304" t="s">
        <v>41</v>
      </c>
      <c r="H12304" s="4">
        <v>45821.792118055557</v>
      </c>
      <c r="I12304" t="b">
        <v>1</v>
      </c>
      <c r="J12304" t="b">
        <v>1</v>
      </c>
      <c r="K12304" t="s">
        <v>24</v>
      </c>
      <c r="L12304" t="s">
        <v>36</v>
      </c>
      <c r="N12304">
        <v>28</v>
      </c>
      <c r="O12304" t="s">
        <v>16043</v>
      </c>
    </row>
    <row r="12305" spans="1:16" x14ac:dyDescent="0.25">
      <c r="A12305" t="s">
        <v>1</v>
      </c>
      <c r="B12305" t="s">
        <v>3512</v>
      </c>
      <c r="C12305" t="s">
        <v>316</v>
      </c>
      <c r="D12305" t="s">
        <v>3973</v>
      </c>
      <c r="E12305" t="s">
        <v>20</v>
      </c>
      <c r="F12305" t="b">
        <v>0</v>
      </c>
      <c r="G12305" t="s">
        <v>35</v>
      </c>
      <c r="H12305" s="4">
        <v>45821.792245370372</v>
      </c>
      <c r="I12305" t="b">
        <v>0</v>
      </c>
      <c r="J12305" t="b">
        <v>1</v>
      </c>
      <c r="K12305" t="s">
        <v>24</v>
      </c>
      <c r="L12305" t="s">
        <v>22</v>
      </c>
      <c r="M12305">
        <v>81350</v>
      </c>
      <c r="O12305" t="s">
        <v>12558</v>
      </c>
      <c r="P12305" t="s">
        <v>706</v>
      </c>
    </row>
    <row r="12306" spans="1:16" x14ac:dyDescent="0.25">
      <c r="A12306" t="s">
        <v>40</v>
      </c>
      <c r="B12306" t="s">
        <v>474</v>
      </c>
      <c r="C12306" t="s">
        <v>82</v>
      </c>
      <c r="D12306" t="s">
        <v>3973</v>
      </c>
      <c r="E12306" t="s">
        <v>20</v>
      </c>
      <c r="F12306" t="b">
        <v>0</v>
      </c>
      <c r="G12306" t="s">
        <v>27</v>
      </c>
      <c r="H12306" s="4">
        <v>45821.793020833327</v>
      </c>
      <c r="I12306" t="b">
        <v>0</v>
      </c>
      <c r="J12306" t="b">
        <v>1</v>
      </c>
      <c r="K12306" t="s">
        <v>24</v>
      </c>
      <c r="L12306" t="s">
        <v>22</v>
      </c>
      <c r="M12306">
        <v>136500</v>
      </c>
      <c r="O12306" t="s">
        <v>16044</v>
      </c>
      <c r="P12306" t="s">
        <v>16045</v>
      </c>
    </row>
    <row r="12307" spans="1:16" x14ac:dyDescent="0.25">
      <c r="A12307" t="s">
        <v>2</v>
      </c>
      <c r="B12307" t="s">
        <v>16046</v>
      </c>
      <c r="C12307" t="s">
        <v>151</v>
      </c>
      <c r="D12307" t="s">
        <v>3973</v>
      </c>
      <c r="E12307" t="s">
        <v>20</v>
      </c>
      <c r="F12307" t="b">
        <v>0</v>
      </c>
      <c r="G12307" t="s">
        <v>27</v>
      </c>
      <c r="H12307" s="4">
        <v>45821.793263888889</v>
      </c>
      <c r="I12307" t="b">
        <v>0</v>
      </c>
      <c r="J12307" t="b">
        <v>1</v>
      </c>
      <c r="K12307" t="s">
        <v>24</v>
      </c>
      <c r="L12307" t="s">
        <v>22</v>
      </c>
      <c r="M12307">
        <v>115000</v>
      </c>
      <c r="O12307" t="s">
        <v>5049</v>
      </c>
      <c r="P12307" t="s">
        <v>16047</v>
      </c>
    </row>
    <row r="12308" spans="1:16" x14ac:dyDescent="0.25">
      <c r="A12308" t="s">
        <v>2</v>
      </c>
      <c r="B12308" t="s">
        <v>911</v>
      </c>
      <c r="C12308" t="s">
        <v>166</v>
      </c>
      <c r="D12308" t="s">
        <v>3600</v>
      </c>
      <c r="E12308" t="s">
        <v>20</v>
      </c>
      <c r="F12308" t="b">
        <v>0</v>
      </c>
      <c r="G12308" t="s">
        <v>35</v>
      </c>
      <c r="H12308" s="4">
        <v>45821.793900462973</v>
      </c>
      <c r="I12308" t="b">
        <v>1</v>
      </c>
      <c r="J12308" t="b">
        <v>0</v>
      </c>
      <c r="K12308" t="s">
        <v>24</v>
      </c>
      <c r="L12308" t="s">
        <v>22</v>
      </c>
      <c r="M12308">
        <v>70000</v>
      </c>
      <c r="O12308" t="s">
        <v>95</v>
      </c>
      <c r="P12308" t="s">
        <v>16048</v>
      </c>
    </row>
    <row r="12309" spans="1:16" x14ac:dyDescent="0.25">
      <c r="A12309" t="s">
        <v>139</v>
      </c>
      <c r="B12309" t="s">
        <v>16049</v>
      </c>
      <c r="C12309" t="s">
        <v>192</v>
      </c>
      <c r="D12309" t="s">
        <v>3828</v>
      </c>
      <c r="E12309" t="s">
        <v>20</v>
      </c>
      <c r="F12309" t="b">
        <v>0</v>
      </c>
      <c r="G12309" t="s">
        <v>23</v>
      </c>
      <c r="H12309" s="4">
        <v>45821.808020833327</v>
      </c>
      <c r="I12309" t="b">
        <v>0</v>
      </c>
      <c r="J12309" t="b">
        <v>0</v>
      </c>
      <c r="K12309" t="s">
        <v>24</v>
      </c>
      <c r="L12309" t="s">
        <v>22</v>
      </c>
      <c r="M12309">
        <v>69133</v>
      </c>
      <c r="O12309" t="s">
        <v>2673</v>
      </c>
    </row>
    <row r="12310" spans="1:16" x14ac:dyDescent="0.25">
      <c r="A12310" t="s">
        <v>0</v>
      </c>
      <c r="B12310" t="s">
        <v>16050</v>
      </c>
      <c r="C12310" t="s">
        <v>2957</v>
      </c>
      <c r="D12310" t="s">
        <v>3600</v>
      </c>
      <c r="E12310" t="s">
        <v>20</v>
      </c>
      <c r="F12310" t="b">
        <v>0</v>
      </c>
      <c r="G12310" t="s">
        <v>27</v>
      </c>
      <c r="H12310" s="4">
        <v>45821.833506944437</v>
      </c>
      <c r="I12310" t="b">
        <v>0</v>
      </c>
      <c r="J12310" t="b">
        <v>0</v>
      </c>
      <c r="K12310" t="s">
        <v>24</v>
      </c>
      <c r="L12310" t="s">
        <v>22</v>
      </c>
      <c r="M12310">
        <v>120000</v>
      </c>
      <c r="O12310" t="s">
        <v>1641</v>
      </c>
      <c r="P12310" t="s">
        <v>16051</v>
      </c>
    </row>
    <row r="12311" spans="1:16" x14ac:dyDescent="0.25">
      <c r="A12311" t="s">
        <v>0</v>
      </c>
      <c r="B12311" t="s">
        <v>3246</v>
      </c>
      <c r="C12311" t="s">
        <v>16052</v>
      </c>
      <c r="D12311" t="s">
        <v>2208</v>
      </c>
      <c r="E12311" t="s">
        <v>20</v>
      </c>
      <c r="F12311" t="b">
        <v>0</v>
      </c>
      <c r="G12311" t="s">
        <v>30</v>
      </c>
      <c r="H12311" s="4">
        <v>45821.834074074082</v>
      </c>
      <c r="I12311" t="b">
        <v>0</v>
      </c>
      <c r="J12311" t="b">
        <v>0</v>
      </c>
      <c r="K12311" t="s">
        <v>24</v>
      </c>
      <c r="L12311" t="s">
        <v>36</v>
      </c>
      <c r="N12311">
        <v>27.5</v>
      </c>
      <c r="O12311" t="s">
        <v>16053</v>
      </c>
      <c r="P12311" t="s">
        <v>16054</v>
      </c>
    </row>
    <row r="12312" spans="1:16" x14ac:dyDescent="0.25">
      <c r="A12312" t="s">
        <v>2</v>
      </c>
      <c r="B12312" t="s">
        <v>911</v>
      </c>
      <c r="C12312" t="s">
        <v>13533</v>
      </c>
      <c r="D12312" t="s">
        <v>3600</v>
      </c>
      <c r="E12312" t="s">
        <v>20</v>
      </c>
      <c r="F12312" t="b">
        <v>0</v>
      </c>
      <c r="G12312" t="s">
        <v>27</v>
      </c>
      <c r="H12312" s="4">
        <v>45821.834780092591</v>
      </c>
      <c r="I12312" t="b">
        <v>1</v>
      </c>
      <c r="J12312" t="b">
        <v>1</v>
      </c>
      <c r="K12312" t="s">
        <v>24</v>
      </c>
      <c r="L12312" t="s">
        <v>36</v>
      </c>
      <c r="N12312">
        <v>70</v>
      </c>
      <c r="O12312" t="s">
        <v>406</v>
      </c>
      <c r="P12312" t="s">
        <v>9922</v>
      </c>
    </row>
    <row r="12313" spans="1:16" x14ac:dyDescent="0.25">
      <c r="A12313" t="s">
        <v>2</v>
      </c>
      <c r="B12313" t="s">
        <v>16055</v>
      </c>
      <c r="C12313" t="s">
        <v>322</v>
      </c>
      <c r="D12313" t="s">
        <v>3828</v>
      </c>
      <c r="E12313" t="s">
        <v>20</v>
      </c>
      <c r="F12313" t="b">
        <v>0</v>
      </c>
      <c r="G12313" t="s">
        <v>41</v>
      </c>
      <c r="H12313" s="4">
        <v>45821.835069444453</v>
      </c>
      <c r="I12313" t="b">
        <v>0</v>
      </c>
      <c r="J12313" t="b">
        <v>1</v>
      </c>
      <c r="K12313" t="s">
        <v>24</v>
      </c>
      <c r="L12313" t="s">
        <v>22</v>
      </c>
      <c r="M12313">
        <v>138100</v>
      </c>
      <c r="O12313" t="s">
        <v>1172</v>
      </c>
      <c r="P12313" t="s">
        <v>16056</v>
      </c>
    </row>
    <row r="12314" spans="1:16" x14ac:dyDescent="0.25">
      <c r="A12314" t="s">
        <v>2</v>
      </c>
      <c r="B12314" t="s">
        <v>2</v>
      </c>
      <c r="C12314" t="s">
        <v>3869</v>
      </c>
      <c r="D12314" t="s">
        <v>3828</v>
      </c>
      <c r="E12314" t="s">
        <v>20</v>
      </c>
      <c r="F12314" t="b">
        <v>0</v>
      </c>
      <c r="G12314" t="s">
        <v>52</v>
      </c>
      <c r="H12314" s="4">
        <v>45821.836435185192</v>
      </c>
      <c r="I12314" t="b">
        <v>0</v>
      </c>
      <c r="J12314" t="b">
        <v>1</v>
      </c>
      <c r="K12314" t="s">
        <v>24</v>
      </c>
      <c r="L12314" t="s">
        <v>22</v>
      </c>
      <c r="M12314">
        <v>115000</v>
      </c>
      <c r="O12314" t="s">
        <v>16057</v>
      </c>
      <c r="P12314" t="s">
        <v>16058</v>
      </c>
    </row>
    <row r="12315" spans="1:16" x14ac:dyDescent="0.25">
      <c r="A12315" t="s">
        <v>0</v>
      </c>
      <c r="B12315" t="s">
        <v>16059</v>
      </c>
      <c r="C12315" t="s">
        <v>1679</v>
      </c>
      <c r="D12315" t="s">
        <v>3828</v>
      </c>
      <c r="E12315" t="s">
        <v>20</v>
      </c>
      <c r="F12315" t="b">
        <v>0</v>
      </c>
      <c r="G12315" t="s">
        <v>27</v>
      </c>
      <c r="H12315" s="4">
        <v>45821.875173611108</v>
      </c>
      <c r="I12315" t="b">
        <v>0</v>
      </c>
      <c r="J12315" t="b">
        <v>0</v>
      </c>
      <c r="K12315" t="s">
        <v>24</v>
      </c>
      <c r="L12315" t="s">
        <v>22</v>
      </c>
      <c r="M12315">
        <v>75000</v>
      </c>
      <c r="O12315" t="s">
        <v>3604</v>
      </c>
      <c r="P12315" t="s">
        <v>753</v>
      </c>
    </row>
    <row r="12316" spans="1:16" x14ac:dyDescent="0.25">
      <c r="A12316" t="s">
        <v>2</v>
      </c>
      <c r="B12316" t="s">
        <v>16060</v>
      </c>
      <c r="C12316" t="s">
        <v>140</v>
      </c>
      <c r="D12316" t="s">
        <v>3973</v>
      </c>
      <c r="E12316" t="s">
        <v>51</v>
      </c>
      <c r="F12316" t="b">
        <v>0</v>
      </c>
      <c r="G12316" t="s">
        <v>35</v>
      </c>
      <c r="H12316" s="4">
        <v>45821.876134259262</v>
      </c>
      <c r="I12316" t="b">
        <v>0</v>
      </c>
      <c r="J12316" t="b">
        <v>0</v>
      </c>
      <c r="K12316" t="s">
        <v>24</v>
      </c>
      <c r="L12316" t="s">
        <v>36</v>
      </c>
      <c r="N12316">
        <v>65</v>
      </c>
      <c r="O12316" t="s">
        <v>2686</v>
      </c>
      <c r="P12316" t="s">
        <v>16061</v>
      </c>
    </row>
    <row r="12317" spans="1:16" x14ac:dyDescent="0.25">
      <c r="A12317" t="s">
        <v>28</v>
      </c>
      <c r="B12317" t="s">
        <v>16062</v>
      </c>
      <c r="C12317" t="s">
        <v>114</v>
      </c>
      <c r="D12317" t="s">
        <v>3973</v>
      </c>
      <c r="E12317" t="s">
        <v>20</v>
      </c>
      <c r="F12317" t="b">
        <v>0</v>
      </c>
      <c r="G12317" t="s">
        <v>27</v>
      </c>
      <c r="H12317" s="4">
        <v>45821.876701388886</v>
      </c>
      <c r="I12317" t="b">
        <v>0</v>
      </c>
      <c r="J12317" t="b">
        <v>1</v>
      </c>
      <c r="K12317" t="s">
        <v>24</v>
      </c>
      <c r="L12317" t="s">
        <v>22</v>
      </c>
      <c r="M12317">
        <v>175000</v>
      </c>
      <c r="O12317" t="s">
        <v>2045</v>
      </c>
      <c r="P12317" t="s">
        <v>16063</v>
      </c>
    </row>
    <row r="12318" spans="1:16" x14ac:dyDescent="0.25">
      <c r="A12318" t="s">
        <v>40</v>
      </c>
      <c r="B12318" t="s">
        <v>16064</v>
      </c>
      <c r="C12318" t="s">
        <v>24</v>
      </c>
      <c r="D12318" t="s">
        <v>3973</v>
      </c>
      <c r="E12318" t="s">
        <v>51</v>
      </c>
      <c r="F12318" t="b">
        <v>0</v>
      </c>
      <c r="G12318" t="s">
        <v>41</v>
      </c>
      <c r="H12318" s="4">
        <v>45821.876921296287</v>
      </c>
      <c r="I12318" t="b">
        <v>1</v>
      </c>
      <c r="J12318" t="b">
        <v>0</v>
      </c>
      <c r="K12318" t="s">
        <v>24</v>
      </c>
      <c r="L12318" t="s">
        <v>36</v>
      </c>
      <c r="N12318">
        <v>75</v>
      </c>
      <c r="O12318" t="s">
        <v>729</v>
      </c>
      <c r="P12318" t="s">
        <v>16065</v>
      </c>
    </row>
    <row r="12319" spans="1:16" x14ac:dyDescent="0.25">
      <c r="A12319" t="s">
        <v>2</v>
      </c>
      <c r="B12319" t="s">
        <v>389</v>
      </c>
      <c r="C12319" t="s">
        <v>425</v>
      </c>
      <c r="D12319" t="s">
        <v>3973</v>
      </c>
      <c r="E12319" t="s">
        <v>20</v>
      </c>
      <c r="F12319" t="b">
        <v>0</v>
      </c>
      <c r="G12319" t="s">
        <v>41</v>
      </c>
      <c r="H12319" s="4">
        <v>45821.876956018517</v>
      </c>
      <c r="I12319" t="b">
        <v>0</v>
      </c>
      <c r="J12319" t="b">
        <v>1</v>
      </c>
      <c r="K12319" t="s">
        <v>24</v>
      </c>
      <c r="L12319" t="s">
        <v>22</v>
      </c>
      <c r="M12319">
        <v>120000</v>
      </c>
      <c r="O12319" t="s">
        <v>16066</v>
      </c>
      <c r="P12319" t="s">
        <v>16067</v>
      </c>
    </row>
    <row r="12320" spans="1:16" x14ac:dyDescent="0.25">
      <c r="A12320" t="s">
        <v>2</v>
      </c>
      <c r="B12320" t="s">
        <v>2</v>
      </c>
      <c r="C12320" t="s">
        <v>15410</v>
      </c>
      <c r="D12320" t="s">
        <v>3828</v>
      </c>
      <c r="E12320" t="s">
        <v>20</v>
      </c>
      <c r="F12320" t="b">
        <v>0</v>
      </c>
      <c r="G12320" t="s">
        <v>27</v>
      </c>
      <c r="H12320" s="4">
        <v>45821.918171296304</v>
      </c>
      <c r="I12320" t="b">
        <v>0</v>
      </c>
      <c r="J12320" t="b">
        <v>1</v>
      </c>
      <c r="K12320" t="s">
        <v>24</v>
      </c>
      <c r="L12320" t="s">
        <v>22</v>
      </c>
      <c r="M12320">
        <v>130000</v>
      </c>
      <c r="O12320" t="s">
        <v>16068</v>
      </c>
      <c r="P12320" t="s">
        <v>16069</v>
      </c>
    </row>
    <row r="12321" spans="1:16" x14ac:dyDescent="0.25">
      <c r="A12321" t="s">
        <v>2</v>
      </c>
      <c r="B12321" t="s">
        <v>16070</v>
      </c>
      <c r="C12321" t="s">
        <v>293</v>
      </c>
      <c r="D12321" t="s">
        <v>3973</v>
      </c>
      <c r="E12321" t="s">
        <v>51</v>
      </c>
      <c r="F12321" t="b">
        <v>0</v>
      </c>
      <c r="G12321" t="s">
        <v>27</v>
      </c>
      <c r="H12321" s="4">
        <v>45821.918217592603</v>
      </c>
      <c r="I12321" t="b">
        <v>0</v>
      </c>
      <c r="J12321" t="b">
        <v>0</v>
      </c>
      <c r="K12321" t="s">
        <v>24</v>
      </c>
      <c r="L12321" t="s">
        <v>36</v>
      </c>
      <c r="N12321">
        <v>88.019996643066406</v>
      </c>
      <c r="O12321" t="s">
        <v>5558</v>
      </c>
      <c r="P12321" t="s">
        <v>16071</v>
      </c>
    </row>
    <row r="12322" spans="1:16" x14ac:dyDescent="0.25">
      <c r="A12322" t="s">
        <v>25</v>
      </c>
      <c r="B12322" t="s">
        <v>25</v>
      </c>
      <c r="C12322" t="s">
        <v>1867</v>
      </c>
      <c r="D12322" t="s">
        <v>3828</v>
      </c>
      <c r="E12322" t="s">
        <v>20</v>
      </c>
      <c r="F12322" t="b">
        <v>0</v>
      </c>
      <c r="G12322" t="s">
        <v>27</v>
      </c>
      <c r="H12322" s="4">
        <v>45821.958495370367</v>
      </c>
      <c r="I12322" t="b">
        <v>0</v>
      </c>
      <c r="J12322" t="b">
        <v>1</v>
      </c>
      <c r="K12322" t="s">
        <v>24</v>
      </c>
      <c r="L12322" t="s">
        <v>22</v>
      </c>
      <c r="M12322">
        <v>97110</v>
      </c>
      <c r="O12322" t="s">
        <v>899</v>
      </c>
      <c r="P12322" t="s">
        <v>3353</v>
      </c>
    </row>
    <row r="12323" spans="1:16" x14ac:dyDescent="0.25">
      <c r="A12323" t="s">
        <v>1</v>
      </c>
      <c r="B12323" t="s">
        <v>1690</v>
      </c>
      <c r="C12323" t="s">
        <v>16072</v>
      </c>
      <c r="D12323" t="s">
        <v>3828</v>
      </c>
      <c r="E12323" t="s">
        <v>20</v>
      </c>
      <c r="F12323" t="b">
        <v>0</v>
      </c>
      <c r="G12323" t="s">
        <v>41</v>
      </c>
      <c r="H12323" s="4">
        <v>45821.958773148152</v>
      </c>
      <c r="I12323" t="b">
        <v>0</v>
      </c>
      <c r="J12323" t="b">
        <v>0</v>
      </c>
      <c r="K12323" t="s">
        <v>24</v>
      </c>
      <c r="L12323" t="s">
        <v>22</v>
      </c>
      <c r="M12323">
        <v>100113.5</v>
      </c>
      <c r="O12323" t="s">
        <v>16073</v>
      </c>
      <c r="P12323" t="s">
        <v>16074</v>
      </c>
    </row>
    <row r="12324" spans="1:16" x14ac:dyDescent="0.25">
      <c r="A12324" t="s">
        <v>0</v>
      </c>
      <c r="B12324" t="s">
        <v>2628</v>
      </c>
      <c r="C12324" t="s">
        <v>33</v>
      </c>
      <c r="D12324" t="s">
        <v>2208</v>
      </c>
      <c r="E12324" t="s">
        <v>20</v>
      </c>
      <c r="F12324" t="b">
        <v>0</v>
      </c>
      <c r="G12324" t="s">
        <v>35</v>
      </c>
      <c r="H12324" s="4">
        <v>45821.958877314813</v>
      </c>
      <c r="I12324" t="b">
        <v>0</v>
      </c>
      <c r="J12324" t="b">
        <v>1</v>
      </c>
      <c r="K12324" t="s">
        <v>24</v>
      </c>
      <c r="L12324" t="s">
        <v>22</v>
      </c>
      <c r="M12324">
        <v>85881.6640625</v>
      </c>
      <c r="O12324" t="s">
        <v>5333</v>
      </c>
      <c r="P12324" t="s">
        <v>496</v>
      </c>
    </row>
    <row r="12325" spans="1:16" x14ac:dyDescent="0.25">
      <c r="A12325" t="s">
        <v>25</v>
      </c>
      <c r="B12325" t="s">
        <v>16075</v>
      </c>
      <c r="C12325" t="s">
        <v>16076</v>
      </c>
      <c r="D12325" t="s">
        <v>3973</v>
      </c>
      <c r="E12325" t="s">
        <v>20</v>
      </c>
      <c r="F12325" t="b">
        <v>0</v>
      </c>
      <c r="G12325" t="s">
        <v>30</v>
      </c>
      <c r="H12325" s="4">
        <v>45821.959074074082</v>
      </c>
      <c r="I12325" t="b">
        <v>0</v>
      </c>
      <c r="J12325" t="b">
        <v>1</v>
      </c>
      <c r="K12325" t="s">
        <v>24</v>
      </c>
      <c r="L12325" t="s">
        <v>22</v>
      </c>
      <c r="M12325">
        <v>96750</v>
      </c>
      <c r="O12325" t="s">
        <v>16077</v>
      </c>
      <c r="P12325" t="s">
        <v>16078</v>
      </c>
    </row>
    <row r="12326" spans="1:16" x14ac:dyDescent="0.25">
      <c r="A12326" t="s">
        <v>2</v>
      </c>
      <c r="B12326" t="s">
        <v>241</v>
      </c>
      <c r="C12326" t="s">
        <v>151</v>
      </c>
      <c r="D12326" t="s">
        <v>3973</v>
      </c>
      <c r="E12326" t="s">
        <v>20</v>
      </c>
      <c r="F12326" t="b">
        <v>0</v>
      </c>
      <c r="G12326" t="s">
        <v>27</v>
      </c>
      <c r="H12326" s="4">
        <v>45821.95994212963</v>
      </c>
      <c r="I12326" t="b">
        <v>0</v>
      </c>
      <c r="J12326" t="b">
        <v>1</v>
      </c>
      <c r="K12326" t="s">
        <v>24</v>
      </c>
      <c r="L12326" t="s">
        <v>22</v>
      </c>
      <c r="M12326">
        <v>77500</v>
      </c>
      <c r="O12326" t="s">
        <v>7605</v>
      </c>
      <c r="P12326" t="s">
        <v>16079</v>
      </c>
    </row>
    <row r="12327" spans="1:16" x14ac:dyDescent="0.25">
      <c r="A12327" t="s">
        <v>2</v>
      </c>
      <c r="B12327" t="s">
        <v>16055</v>
      </c>
      <c r="C12327" t="s">
        <v>322</v>
      </c>
      <c r="D12327" t="s">
        <v>3973</v>
      </c>
      <c r="E12327" t="s">
        <v>20</v>
      </c>
      <c r="F12327" t="b">
        <v>0</v>
      </c>
      <c r="G12327" t="s">
        <v>35</v>
      </c>
      <c r="H12327" s="4">
        <v>45821.960555555554</v>
      </c>
      <c r="I12327" t="b">
        <v>0</v>
      </c>
      <c r="J12327" t="b">
        <v>1</v>
      </c>
      <c r="K12327" t="s">
        <v>24</v>
      </c>
      <c r="L12327" t="s">
        <v>22</v>
      </c>
      <c r="M12327">
        <v>138100</v>
      </c>
      <c r="O12327" t="s">
        <v>1172</v>
      </c>
      <c r="P12327" t="s">
        <v>16056</v>
      </c>
    </row>
    <row r="12328" spans="1:16" x14ac:dyDescent="0.25">
      <c r="A12328" t="s">
        <v>40</v>
      </c>
      <c r="B12328" t="s">
        <v>1583</v>
      </c>
      <c r="C12328" t="s">
        <v>808</v>
      </c>
      <c r="D12328" t="s">
        <v>3973</v>
      </c>
      <c r="E12328" t="s">
        <v>20</v>
      </c>
      <c r="F12328" t="b">
        <v>0</v>
      </c>
      <c r="G12328" t="s">
        <v>30</v>
      </c>
      <c r="H12328" s="4">
        <v>45821.9612037037</v>
      </c>
      <c r="I12328" t="b">
        <v>0</v>
      </c>
      <c r="J12328" t="b">
        <v>1</v>
      </c>
      <c r="K12328" t="s">
        <v>24</v>
      </c>
      <c r="L12328" t="s">
        <v>22</v>
      </c>
      <c r="M12328">
        <v>215000</v>
      </c>
      <c r="O12328" t="s">
        <v>855</v>
      </c>
      <c r="P12328" t="s">
        <v>16080</v>
      </c>
    </row>
    <row r="12329" spans="1:16" x14ac:dyDescent="0.25">
      <c r="A12329" t="s">
        <v>0</v>
      </c>
      <c r="B12329" t="s">
        <v>545</v>
      </c>
      <c r="C12329" t="s">
        <v>1143</v>
      </c>
      <c r="D12329" t="s">
        <v>5535</v>
      </c>
      <c r="E12329" t="s">
        <v>20</v>
      </c>
      <c r="F12329" t="b">
        <v>0</v>
      </c>
      <c r="G12329" t="s">
        <v>27</v>
      </c>
      <c r="H12329" s="4">
        <v>45822.000162037039</v>
      </c>
      <c r="I12329" t="b">
        <v>0</v>
      </c>
      <c r="J12329" t="b">
        <v>0</v>
      </c>
      <c r="K12329" t="s">
        <v>24</v>
      </c>
      <c r="L12329" t="s">
        <v>22</v>
      </c>
      <c r="M12329">
        <v>187008</v>
      </c>
      <c r="O12329" t="s">
        <v>16081</v>
      </c>
      <c r="P12329" t="s">
        <v>3648</v>
      </c>
    </row>
    <row r="12330" spans="1:16" x14ac:dyDescent="0.25">
      <c r="A12330" t="s">
        <v>0</v>
      </c>
      <c r="B12330" t="s">
        <v>565</v>
      </c>
      <c r="C12330" t="s">
        <v>829</v>
      </c>
      <c r="D12330" t="s">
        <v>3973</v>
      </c>
      <c r="E12330" t="s">
        <v>20</v>
      </c>
      <c r="F12330" t="b">
        <v>0</v>
      </c>
      <c r="G12330" t="s">
        <v>27</v>
      </c>
      <c r="H12330" s="4">
        <v>45822.000173611108</v>
      </c>
      <c r="I12330" t="b">
        <v>0</v>
      </c>
      <c r="J12330" t="b">
        <v>1</v>
      </c>
      <c r="K12330" t="s">
        <v>24</v>
      </c>
      <c r="L12330" t="s">
        <v>22</v>
      </c>
      <c r="M12330">
        <v>126000</v>
      </c>
      <c r="O12330" t="s">
        <v>5482</v>
      </c>
      <c r="P12330" t="s">
        <v>221</v>
      </c>
    </row>
    <row r="12331" spans="1:16" x14ac:dyDescent="0.25">
      <c r="A12331" t="s">
        <v>0</v>
      </c>
      <c r="B12331" t="s">
        <v>2656</v>
      </c>
      <c r="C12331" t="s">
        <v>114</v>
      </c>
      <c r="D12331" t="s">
        <v>3973</v>
      </c>
      <c r="E12331" t="s">
        <v>20</v>
      </c>
      <c r="F12331" t="b">
        <v>0</v>
      </c>
      <c r="G12331" t="s">
        <v>27</v>
      </c>
      <c r="H12331" s="4">
        <v>45822.000300925924</v>
      </c>
      <c r="I12331" t="b">
        <v>0</v>
      </c>
      <c r="J12331" t="b">
        <v>0</v>
      </c>
      <c r="K12331" t="s">
        <v>24</v>
      </c>
      <c r="L12331" t="s">
        <v>22</v>
      </c>
      <c r="M12331">
        <v>87051.5</v>
      </c>
      <c r="O12331" t="s">
        <v>714</v>
      </c>
      <c r="P12331" t="s">
        <v>3118</v>
      </c>
    </row>
    <row r="12332" spans="1:16" x14ac:dyDescent="0.25">
      <c r="A12332" t="s">
        <v>1</v>
      </c>
      <c r="B12332" t="s">
        <v>16082</v>
      </c>
      <c r="C12332" t="s">
        <v>1959</v>
      </c>
      <c r="D12332" t="s">
        <v>3973</v>
      </c>
      <c r="E12332" t="s">
        <v>20</v>
      </c>
      <c r="F12332" t="b">
        <v>0</v>
      </c>
      <c r="G12332" t="s">
        <v>41</v>
      </c>
      <c r="H12332" s="4">
        <v>45822.000439814823</v>
      </c>
      <c r="I12332" t="b">
        <v>0</v>
      </c>
      <c r="J12332" t="b">
        <v>1</v>
      </c>
      <c r="K12332" t="s">
        <v>24</v>
      </c>
      <c r="L12332" t="s">
        <v>22</v>
      </c>
      <c r="M12332">
        <v>95000</v>
      </c>
      <c r="O12332" t="s">
        <v>12384</v>
      </c>
      <c r="P12332" t="s">
        <v>3701</v>
      </c>
    </row>
    <row r="12333" spans="1:16" x14ac:dyDescent="0.25">
      <c r="A12333" t="s">
        <v>0</v>
      </c>
      <c r="B12333" t="s">
        <v>16083</v>
      </c>
      <c r="C12333" t="s">
        <v>122</v>
      </c>
      <c r="D12333" t="s">
        <v>3957</v>
      </c>
      <c r="E12333" t="s">
        <v>34</v>
      </c>
      <c r="F12333" t="b">
        <v>0</v>
      </c>
      <c r="G12333" t="s">
        <v>52</v>
      </c>
      <c r="H12333" s="4">
        <v>45822.000891203701</v>
      </c>
      <c r="I12333" t="b">
        <v>1</v>
      </c>
      <c r="J12333" t="b">
        <v>0</v>
      </c>
      <c r="K12333" t="s">
        <v>24</v>
      </c>
      <c r="L12333" t="s">
        <v>36</v>
      </c>
      <c r="N12333">
        <v>60</v>
      </c>
      <c r="O12333" t="s">
        <v>5531</v>
      </c>
      <c r="P12333" t="s">
        <v>2460</v>
      </c>
    </row>
    <row r="12334" spans="1:16" x14ac:dyDescent="0.25">
      <c r="A12334" t="s">
        <v>2</v>
      </c>
      <c r="B12334" t="s">
        <v>16084</v>
      </c>
      <c r="C12334" t="s">
        <v>693</v>
      </c>
      <c r="D12334" t="s">
        <v>4014</v>
      </c>
      <c r="E12334" t="s">
        <v>20</v>
      </c>
      <c r="F12334" t="b">
        <v>0</v>
      </c>
      <c r="G12334" t="s">
        <v>27</v>
      </c>
      <c r="H12334" s="4">
        <v>45822.001469907409</v>
      </c>
      <c r="I12334" t="b">
        <v>0</v>
      </c>
      <c r="J12334" t="b">
        <v>1</v>
      </c>
      <c r="K12334" t="s">
        <v>24</v>
      </c>
      <c r="L12334" t="s">
        <v>22</v>
      </c>
      <c r="M12334">
        <v>146000</v>
      </c>
      <c r="O12334" t="s">
        <v>694</v>
      </c>
      <c r="P12334" t="s">
        <v>1402</v>
      </c>
    </row>
    <row r="12335" spans="1:16" x14ac:dyDescent="0.25">
      <c r="A12335" t="s">
        <v>2</v>
      </c>
      <c r="B12335" t="s">
        <v>911</v>
      </c>
      <c r="C12335" t="s">
        <v>13533</v>
      </c>
      <c r="D12335" t="s">
        <v>3973</v>
      </c>
      <c r="E12335" t="s">
        <v>20</v>
      </c>
      <c r="F12335" t="b">
        <v>0</v>
      </c>
      <c r="G12335" t="s">
        <v>27</v>
      </c>
      <c r="H12335" s="4">
        <v>45822.001481481479</v>
      </c>
      <c r="I12335" t="b">
        <v>1</v>
      </c>
      <c r="J12335" t="b">
        <v>1</v>
      </c>
      <c r="K12335" t="s">
        <v>24</v>
      </c>
      <c r="L12335" t="s">
        <v>36</v>
      </c>
      <c r="N12335">
        <v>79.625</v>
      </c>
      <c r="O12335" t="s">
        <v>4344</v>
      </c>
      <c r="P12335" t="s">
        <v>9922</v>
      </c>
    </row>
    <row r="12336" spans="1:16" x14ac:dyDescent="0.25">
      <c r="A12336" t="s">
        <v>0</v>
      </c>
      <c r="B12336" t="s">
        <v>565</v>
      </c>
      <c r="C12336" t="s">
        <v>780</v>
      </c>
      <c r="D12336" t="s">
        <v>3973</v>
      </c>
      <c r="E12336" t="s">
        <v>20</v>
      </c>
      <c r="F12336" t="b">
        <v>0</v>
      </c>
      <c r="G12336" t="s">
        <v>52</v>
      </c>
      <c r="H12336" s="4">
        <v>45822.003275462957</v>
      </c>
      <c r="I12336" t="b">
        <v>0</v>
      </c>
      <c r="J12336" t="b">
        <v>1</v>
      </c>
      <c r="K12336" t="s">
        <v>24</v>
      </c>
      <c r="L12336" t="s">
        <v>22</v>
      </c>
      <c r="M12336">
        <v>126000</v>
      </c>
      <c r="O12336" t="s">
        <v>5482</v>
      </c>
      <c r="P12336" t="s">
        <v>221</v>
      </c>
    </row>
    <row r="12337" spans="1:16" x14ac:dyDescent="0.25">
      <c r="A12337" t="s">
        <v>0</v>
      </c>
      <c r="B12337" t="s">
        <v>16085</v>
      </c>
      <c r="C12337" t="s">
        <v>62</v>
      </c>
      <c r="D12337" t="s">
        <v>3973</v>
      </c>
      <c r="E12337" t="s">
        <v>20</v>
      </c>
      <c r="F12337" t="b">
        <v>0</v>
      </c>
      <c r="G12337" t="s">
        <v>62</v>
      </c>
      <c r="H12337" s="4">
        <v>45822.007951388892</v>
      </c>
      <c r="I12337" t="b">
        <v>0</v>
      </c>
      <c r="J12337" t="b">
        <v>0</v>
      </c>
      <c r="K12337" t="s">
        <v>62</v>
      </c>
      <c r="L12337" t="s">
        <v>22</v>
      </c>
      <c r="M12337">
        <v>160500</v>
      </c>
      <c r="O12337" t="s">
        <v>91</v>
      </c>
    </row>
    <row r="12338" spans="1:16" x14ac:dyDescent="0.25">
      <c r="A12338" t="s">
        <v>89</v>
      </c>
      <c r="B12338" t="s">
        <v>16086</v>
      </c>
      <c r="C12338" t="s">
        <v>39</v>
      </c>
      <c r="D12338" t="s">
        <v>4109</v>
      </c>
      <c r="E12338" t="s">
        <v>20</v>
      </c>
      <c r="F12338" t="b">
        <v>1</v>
      </c>
      <c r="G12338" t="s">
        <v>799</v>
      </c>
      <c r="H12338" s="4">
        <v>45822.01326388889</v>
      </c>
      <c r="I12338" t="b">
        <v>1</v>
      </c>
      <c r="J12338" t="b">
        <v>0</v>
      </c>
      <c r="K12338" t="s">
        <v>799</v>
      </c>
      <c r="L12338" t="s">
        <v>22</v>
      </c>
      <c r="M12338">
        <v>90000</v>
      </c>
      <c r="O12338" t="s">
        <v>16087</v>
      </c>
      <c r="P12338" t="s">
        <v>16088</v>
      </c>
    </row>
    <row r="12339" spans="1:16" x14ac:dyDescent="0.25">
      <c r="A12339" t="s">
        <v>25</v>
      </c>
      <c r="B12339" t="s">
        <v>16089</v>
      </c>
      <c r="C12339" t="s">
        <v>39</v>
      </c>
      <c r="D12339" t="s">
        <v>3828</v>
      </c>
      <c r="E12339" t="s">
        <v>20</v>
      </c>
      <c r="F12339" t="b">
        <v>1</v>
      </c>
      <c r="G12339" t="s">
        <v>30</v>
      </c>
      <c r="H12339" s="4">
        <v>45822.084004629629</v>
      </c>
      <c r="I12339" t="b">
        <v>0</v>
      </c>
      <c r="J12339" t="b">
        <v>1</v>
      </c>
      <c r="K12339" t="s">
        <v>24</v>
      </c>
      <c r="L12339" t="s">
        <v>22</v>
      </c>
      <c r="M12339">
        <v>129710</v>
      </c>
      <c r="O12339" t="s">
        <v>6902</v>
      </c>
    </row>
    <row r="12340" spans="1:16" x14ac:dyDescent="0.25">
      <c r="A12340" t="s">
        <v>0</v>
      </c>
      <c r="B12340" t="s">
        <v>16090</v>
      </c>
      <c r="C12340" t="s">
        <v>213</v>
      </c>
      <c r="D12340" t="s">
        <v>3828</v>
      </c>
      <c r="E12340" t="s">
        <v>20</v>
      </c>
      <c r="F12340" t="b">
        <v>0</v>
      </c>
      <c r="G12340" t="s">
        <v>41</v>
      </c>
      <c r="H12340" s="4">
        <v>45822.250243055547</v>
      </c>
      <c r="I12340" t="b">
        <v>0</v>
      </c>
      <c r="J12340" t="b">
        <v>1</v>
      </c>
      <c r="K12340" t="s">
        <v>24</v>
      </c>
      <c r="L12340" t="s">
        <v>22</v>
      </c>
      <c r="M12340">
        <v>92500</v>
      </c>
      <c r="O12340" t="s">
        <v>16091</v>
      </c>
      <c r="P12340" t="s">
        <v>16092</v>
      </c>
    </row>
    <row r="12341" spans="1:16" x14ac:dyDescent="0.25">
      <c r="A12341" t="s">
        <v>0</v>
      </c>
      <c r="B12341" t="s">
        <v>9651</v>
      </c>
      <c r="C12341" t="s">
        <v>2500</v>
      </c>
      <c r="D12341" t="s">
        <v>16093</v>
      </c>
      <c r="F12341" t="b">
        <v>0</v>
      </c>
      <c r="G12341" t="s">
        <v>41</v>
      </c>
      <c r="H12341" s="4">
        <v>45822.250243055547</v>
      </c>
      <c r="I12341" t="b">
        <v>0</v>
      </c>
      <c r="J12341" t="b">
        <v>0</v>
      </c>
      <c r="K12341" t="s">
        <v>24</v>
      </c>
      <c r="L12341" t="s">
        <v>36</v>
      </c>
      <c r="N12341">
        <v>21.260000228881839</v>
      </c>
      <c r="O12341" t="s">
        <v>3299</v>
      </c>
      <c r="P12341" t="s">
        <v>2149</v>
      </c>
    </row>
    <row r="12342" spans="1:16" x14ac:dyDescent="0.25">
      <c r="A12342" t="s">
        <v>89</v>
      </c>
      <c r="B12342" t="s">
        <v>16094</v>
      </c>
      <c r="C12342" t="s">
        <v>167</v>
      </c>
      <c r="D12342" t="s">
        <v>3970</v>
      </c>
      <c r="E12342" t="s">
        <v>20</v>
      </c>
      <c r="F12342" t="b">
        <v>0</v>
      </c>
      <c r="G12342" t="s">
        <v>35</v>
      </c>
      <c r="H12342" s="4">
        <v>45822.250451388893</v>
      </c>
      <c r="I12342" t="b">
        <v>1</v>
      </c>
      <c r="J12342" t="b">
        <v>0</v>
      </c>
      <c r="K12342" t="s">
        <v>24</v>
      </c>
      <c r="L12342" t="s">
        <v>22</v>
      </c>
      <c r="M12342">
        <v>145000</v>
      </c>
      <c r="O12342" t="s">
        <v>7749</v>
      </c>
      <c r="P12342" t="s">
        <v>16095</v>
      </c>
    </row>
    <row r="12343" spans="1:16" x14ac:dyDescent="0.25">
      <c r="A12343" t="s">
        <v>19</v>
      </c>
      <c r="B12343" t="s">
        <v>1026</v>
      </c>
      <c r="C12343" t="s">
        <v>825</v>
      </c>
      <c r="D12343" t="s">
        <v>3970</v>
      </c>
      <c r="E12343" t="s">
        <v>20</v>
      </c>
      <c r="F12343" t="b">
        <v>0</v>
      </c>
      <c r="G12343" t="s">
        <v>30</v>
      </c>
      <c r="H12343" s="4">
        <v>45822.250520833331</v>
      </c>
      <c r="I12343" t="b">
        <v>0</v>
      </c>
      <c r="J12343" t="b">
        <v>1</v>
      </c>
      <c r="K12343" t="s">
        <v>24</v>
      </c>
      <c r="L12343" t="s">
        <v>22</v>
      </c>
      <c r="M12343">
        <v>185000</v>
      </c>
      <c r="O12343" t="s">
        <v>1662</v>
      </c>
      <c r="P12343" t="s">
        <v>274</v>
      </c>
    </row>
    <row r="12344" spans="1:16" x14ac:dyDescent="0.25">
      <c r="A12344" t="s">
        <v>1</v>
      </c>
      <c r="B12344" t="s">
        <v>16096</v>
      </c>
      <c r="C12344" t="s">
        <v>2265</v>
      </c>
      <c r="D12344" t="s">
        <v>3828</v>
      </c>
      <c r="E12344" t="s">
        <v>20</v>
      </c>
      <c r="F12344" t="b">
        <v>0</v>
      </c>
      <c r="G12344" t="s">
        <v>41</v>
      </c>
      <c r="H12344" s="4">
        <v>45822.250937500001</v>
      </c>
      <c r="I12344" t="b">
        <v>0</v>
      </c>
      <c r="J12344" t="b">
        <v>0</v>
      </c>
      <c r="K12344" t="s">
        <v>24</v>
      </c>
      <c r="L12344" t="s">
        <v>22</v>
      </c>
      <c r="M12344">
        <v>155000</v>
      </c>
      <c r="O12344" t="s">
        <v>16097</v>
      </c>
      <c r="P12344" t="s">
        <v>16098</v>
      </c>
    </row>
    <row r="12345" spans="1:16" x14ac:dyDescent="0.25">
      <c r="A12345" t="s">
        <v>1</v>
      </c>
      <c r="B12345" t="s">
        <v>16099</v>
      </c>
      <c r="C12345" t="s">
        <v>180</v>
      </c>
      <c r="D12345" t="s">
        <v>3828</v>
      </c>
      <c r="E12345" t="s">
        <v>20</v>
      </c>
      <c r="F12345" t="b">
        <v>0</v>
      </c>
      <c r="G12345" t="s">
        <v>41</v>
      </c>
      <c r="H12345" s="4">
        <v>45822.250937500001</v>
      </c>
      <c r="I12345" t="b">
        <v>0</v>
      </c>
      <c r="J12345" t="b">
        <v>1</v>
      </c>
      <c r="K12345" t="s">
        <v>24</v>
      </c>
      <c r="L12345" t="s">
        <v>22</v>
      </c>
      <c r="M12345">
        <v>96500</v>
      </c>
      <c r="O12345" t="s">
        <v>5006</v>
      </c>
      <c r="P12345" t="s">
        <v>5297</v>
      </c>
    </row>
    <row r="12346" spans="1:16" x14ac:dyDescent="0.25">
      <c r="A12346" t="s">
        <v>139</v>
      </c>
      <c r="B12346" t="s">
        <v>16100</v>
      </c>
      <c r="C12346" t="s">
        <v>39</v>
      </c>
      <c r="D12346" t="s">
        <v>16101</v>
      </c>
      <c r="E12346" t="s">
        <v>20</v>
      </c>
      <c r="F12346" t="b">
        <v>1</v>
      </c>
      <c r="G12346" t="s">
        <v>4125</v>
      </c>
      <c r="H12346" s="4">
        <v>45822.272118055553</v>
      </c>
      <c r="I12346" t="b">
        <v>0</v>
      </c>
      <c r="J12346" t="b">
        <v>0</v>
      </c>
      <c r="K12346" t="s">
        <v>4125</v>
      </c>
      <c r="L12346" t="s">
        <v>22</v>
      </c>
      <c r="M12346">
        <v>114480</v>
      </c>
      <c r="O12346" t="s">
        <v>4577</v>
      </c>
      <c r="P12346" t="s">
        <v>16102</v>
      </c>
    </row>
    <row r="12347" spans="1:16" x14ac:dyDescent="0.25">
      <c r="A12347" t="s">
        <v>139</v>
      </c>
      <c r="B12347" t="s">
        <v>16103</v>
      </c>
      <c r="C12347" t="s">
        <v>3494</v>
      </c>
      <c r="D12347" t="s">
        <v>3970</v>
      </c>
      <c r="E12347" t="s">
        <v>20</v>
      </c>
      <c r="F12347" t="b">
        <v>0</v>
      </c>
      <c r="G12347" t="s">
        <v>41</v>
      </c>
      <c r="H12347" s="4">
        <v>45822.291944444441</v>
      </c>
      <c r="I12347" t="b">
        <v>0</v>
      </c>
      <c r="J12347" t="b">
        <v>1</v>
      </c>
      <c r="K12347" t="s">
        <v>24</v>
      </c>
      <c r="L12347" t="s">
        <v>22</v>
      </c>
      <c r="M12347">
        <v>144000</v>
      </c>
      <c r="O12347" t="s">
        <v>2506</v>
      </c>
      <c r="P12347" t="s">
        <v>863</v>
      </c>
    </row>
    <row r="12348" spans="1:16" x14ac:dyDescent="0.25">
      <c r="A12348" t="s">
        <v>19</v>
      </c>
      <c r="B12348" t="s">
        <v>16104</v>
      </c>
      <c r="C12348" t="s">
        <v>316</v>
      </c>
      <c r="D12348" t="s">
        <v>3970</v>
      </c>
      <c r="E12348" t="s">
        <v>20</v>
      </c>
      <c r="F12348" t="b">
        <v>0</v>
      </c>
      <c r="G12348" t="s">
        <v>35</v>
      </c>
      <c r="H12348" s="4">
        <v>45822.292719907397</v>
      </c>
      <c r="I12348" t="b">
        <v>0</v>
      </c>
      <c r="J12348" t="b">
        <v>1</v>
      </c>
      <c r="K12348" t="s">
        <v>24</v>
      </c>
      <c r="L12348" t="s">
        <v>22</v>
      </c>
      <c r="M12348">
        <v>120500</v>
      </c>
      <c r="O12348" t="s">
        <v>4135</v>
      </c>
      <c r="P12348" t="s">
        <v>16105</v>
      </c>
    </row>
    <row r="12349" spans="1:16" x14ac:dyDescent="0.25">
      <c r="A12349" t="s">
        <v>2</v>
      </c>
      <c r="B12349" t="s">
        <v>16106</v>
      </c>
      <c r="C12349" t="s">
        <v>622</v>
      </c>
      <c r="D12349" t="s">
        <v>3970</v>
      </c>
      <c r="E12349" t="s">
        <v>20</v>
      </c>
      <c r="F12349" t="b">
        <v>0</v>
      </c>
      <c r="G12349" t="s">
        <v>27</v>
      </c>
      <c r="H12349" s="4">
        <v>45822.292870370373</v>
      </c>
      <c r="I12349" t="b">
        <v>0</v>
      </c>
      <c r="J12349" t="b">
        <v>0</v>
      </c>
      <c r="K12349" t="s">
        <v>24</v>
      </c>
      <c r="L12349" t="s">
        <v>22</v>
      </c>
      <c r="M12349">
        <v>110000</v>
      </c>
      <c r="O12349" t="s">
        <v>11639</v>
      </c>
      <c r="P12349" t="s">
        <v>16107</v>
      </c>
    </row>
    <row r="12350" spans="1:16" x14ac:dyDescent="0.25">
      <c r="A12350" t="s">
        <v>2</v>
      </c>
      <c r="B12350" t="s">
        <v>2</v>
      </c>
      <c r="C12350" t="s">
        <v>16108</v>
      </c>
      <c r="D12350" t="s">
        <v>3970</v>
      </c>
      <c r="E12350" t="s">
        <v>20</v>
      </c>
      <c r="F12350" t="b">
        <v>0</v>
      </c>
      <c r="G12350" t="s">
        <v>27</v>
      </c>
      <c r="H12350" s="4">
        <v>45822.292870370373</v>
      </c>
      <c r="I12350" t="b">
        <v>0</v>
      </c>
      <c r="J12350" t="b">
        <v>0</v>
      </c>
      <c r="K12350" t="s">
        <v>24</v>
      </c>
      <c r="L12350" t="s">
        <v>22</v>
      </c>
      <c r="M12350">
        <v>93600</v>
      </c>
      <c r="O12350" t="s">
        <v>2087</v>
      </c>
      <c r="P12350" t="s">
        <v>10107</v>
      </c>
    </row>
    <row r="12351" spans="1:16" x14ac:dyDescent="0.25">
      <c r="A12351" t="s">
        <v>139</v>
      </c>
      <c r="B12351" t="s">
        <v>16109</v>
      </c>
      <c r="C12351" t="s">
        <v>774</v>
      </c>
      <c r="D12351" t="s">
        <v>3970</v>
      </c>
      <c r="E12351" t="s">
        <v>20</v>
      </c>
      <c r="F12351" t="b">
        <v>0</v>
      </c>
      <c r="G12351" t="s">
        <v>41</v>
      </c>
      <c r="H12351" s="4">
        <v>45822.333622685182</v>
      </c>
      <c r="I12351" t="b">
        <v>0</v>
      </c>
      <c r="J12351" t="b">
        <v>0</v>
      </c>
      <c r="K12351" t="s">
        <v>24</v>
      </c>
      <c r="L12351" t="s">
        <v>22</v>
      </c>
      <c r="M12351">
        <v>97500</v>
      </c>
      <c r="O12351" t="s">
        <v>16110</v>
      </c>
    </row>
    <row r="12352" spans="1:16" x14ac:dyDescent="0.25">
      <c r="A12352" t="s">
        <v>89</v>
      </c>
      <c r="B12352" t="s">
        <v>16111</v>
      </c>
      <c r="C12352" t="s">
        <v>213</v>
      </c>
      <c r="D12352" t="s">
        <v>3970</v>
      </c>
      <c r="E12352" t="s">
        <v>20</v>
      </c>
      <c r="F12352" t="b">
        <v>0</v>
      </c>
      <c r="G12352" t="s">
        <v>41</v>
      </c>
      <c r="H12352" s="4">
        <v>45822.333622685182</v>
      </c>
      <c r="I12352" t="b">
        <v>1</v>
      </c>
      <c r="J12352" t="b">
        <v>0</v>
      </c>
      <c r="K12352" t="s">
        <v>24</v>
      </c>
      <c r="L12352" t="s">
        <v>22</v>
      </c>
      <c r="M12352">
        <v>140000</v>
      </c>
      <c r="O12352" t="s">
        <v>1066</v>
      </c>
      <c r="P12352" t="s">
        <v>16112</v>
      </c>
    </row>
    <row r="12353" spans="1:16" x14ac:dyDescent="0.25">
      <c r="A12353" t="s">
        <v>191</v>
      </c>
      <c r="B12353" t="s">
        <v>16113</v>
      </c>
      <c r="C12353" t="s">
        <v>143</v>
      </c>
      <c r="D12353" t="s">
        <v>3970</v>
      </c>
      <c r="E12353" t="s">
        <v>20</v>
      </c>
      <c r="F12353" t="b">
        <v>0</v>
      </c>
      <c r="G12353" t="s">
        <v>35</v>
      </c>
      <c r="H12353" s="4">
        <v>45822.333819444437</v>
      </c>
      <c r="I12353" t="b">
        <v>1</v>
      </c>
      <c r="J12353" t="b">
        <v>1</v>
      </c>
      <c r="K12353" t="s">
        <v>24</v>
      </c>
      <c r="L12353" t="s">
        <v>22</v>
      </c>
      <c r="M12353">
        <v>130000</v>
      </c>
      <c r="O12353" t="s">
        <v>16114</v>
      </c>
      <c r="P12353" t="s">
        <v>1877</v>
      </c>
    </row>
    <row r="12354" spans="1:16" x14ac:dyDescent="0.25">
      <c r="A12354" t="s">
        <v>139</v>
      </c>
      <c r="B12354" t="s">
        <v>16115</v>
      </c>
      <c r="C12354" t="s">
        <v>16116</v>
      </c>
      <c r="D12354" t="s">
        <v>3970</v>
      </c>
      <c r="E12354" t="s">
        <v>20</v>
      </c>
      <c r="F12354" t="b">
        <v>0</v>
      </c>
      <c r="G12354" t="s">
        <v>35</v>
      </c>
      <c r="H12354" s="4">
        <v>45822.333819444437</v>
      </c>
      <c r="I12354" t="b">
        <v>0</v>
      </c>
      <c r="J12354" t="b">
        <v>0</v>
      </c>
      <c r="K12354" t="s">
        <v>24</v>
      </c>
      <c r="L12354" t="s">
        <v>22</v>
      </c>
      <c r="M12354">
        <v>110000</v>
      </c>
      <c r="O12354" t="s">
        <v>512</v>
      </c>
    </row>
    <row r="12355" spans="1:16" x14ac:dyDescent="0.25">
      <c r="A12355" t="s">
        <v>2</v>
      </c>
      <c r="B12355" t="s">
        <v>16016</v>
      </c>
      <c r="C12355" t="s">
        <v>372</v>
      </c>
      <c r="D12355" t="s">
        <v>3970</v>
      </c>
      <c r="E12355" t="s">
        <v>20</v>
      </c>
      <c r="F12355" t="b">
        <v>0</v>
      </c>
      <c r="G12355" t="s">
        <v>27</v>
      </c>
      <c r="H12355" s="4">
        <v>45822.334143518521</v>
      </c>
      <c r="I12355" t="b">
        <v>0</v>
      </c>
      <c r="J12355" t="b">
        <v>1</v>
      </c>
      <c r="K12355" t="s">
        <v>24</v>
      </c>
      <c r="L12355" t="s">
        <v>22</v>
      </c>
      <c r="M12355">
        <v>186273.5</v>
      </c>
      <c r="O12355" t="s">
        <v>1172</v>
      </c>
      <c r="P12355" t="s">
        <v>871</v>
      </c>
    </row>
    <row r="12356" spans="1:16" x14ac:dyDescent="0.25">
      <c r="A12356" t="s">
        <v>89</v>
      </c>
      <c r="B12356" t="s">
        <v>16117</v>
      </c>
      <c r="C12356" t="s">
        <v>386</v>
      </c>
      <c r="D12356" t="s">
        <v>3828</v>
      </c>
      <c r="E12356" t="s">
        <v>20</v>
      </c>
      <c r="F12356" t="b">
        <v>0</v>
      </c>
      <c r="G12356" t="s">
        <v>41</v>
      </c>
      <c r="H12356" s="4">
        <v>45822.375277777777</v>
      </c>
      <c r="I12356" t="b">
        <v>0</v>
      </c>
      <c r="J12356" t="b">
        <v>0</v>
      </c>
      <c r="K12356" t="s">
        <v>24</v>
      </c>
      <c r="L12356" t="s">
        <v>22</v>
      </c>
      <c r="M12356">
        <v>91712.171875</v>
      </c>
      <c r="O12356" t="s">
        <v>16118</v>
      </c>
      <c r="P12356" t="s">
        <v>16119</v>
      </c>
    </row>
    <row r="12357" spans="1:16" x14ac:dyDescent="0.25">
      <c r="A12357" t="s">
        <v>139</v>
      </c>
      <c r="B12357" t="s">
        <v>16120</v>
      </c>
      <c r="C12357" t="s">
        <v>180</v>
      </c>
      <c r="D12357" t="s">
        <v>3828</v>
      </c>
      <c r="E12357" t="s">
        <v>20</v>
      </c>
      <c r="F12357" t="b">
        <v>0</v>
      </c>
      <c r="G12357" t="s">
        <v>41</v>
      </c>
      <c r="H12357" s="4">
        <v>45822.375289351847</v>
      </c>
      <c r="I12357" t="b">
        <v>0</v>
      </c>
      <c r="J12357" t="b">
        <v>1</v>
      </c>
      <c r="K12357" t="s">
        <v>24</v>
      </c>
      <c r="L12357" t="s">
        <v>36</v>
      </c>
      <c r="N12357">
        <v>41.314998626708977</v>
      </c>
      <c r="O12357" t="s">
        <v>16121</v>
      </c>
    </row>
    <row r="12358" spans="1:16" x14ac:dyDescent="0.25">
      <c r="A12358" t="s">
        <v>2</v>
      </c>
      <c r="B12358" t="s">
        <v>16122</v>
      </c>
      <c r="C12358" t="s">
        <v>24</v>
      </c>
      <c r="D12358" t="s">
        <v>4035</v>
      </c>
      <c r="E12358" t="s">
        <v>20</v>
      </c>
      <c r="F12358" t="b">
        <v>0</v>
      </c>
      <c r="G12358" t="s">
        <v>23</v>
      </c>
      <c r="H12358" s="4">
        <v>45822.391215277778</v>
      </c>
      <c r="I12358" t="b">
        <v>0</v>
      </c>
      <c r="J12358" t="b">
        <v>0</v>
      </c>
      <c r="K12358" t="s">
        <v>24</v>
      </c>
      <c r="L12358" t="s">
        <v>22</v>
      </c>
      <c r="M12358">
        <v>110240</v>
      </c>
      <c r="O12358" t="s">
        <v>4329</v>
      </c>
      <c r="P12358" t="s">
        <v>16123</v>
      </c>
    </row>
    <row r="12359" spans="1:16" x14ac:dyDescent="0.25">
      <c r="A12359" t="s">
        <v>139</v>
      </c>
      <c r="B12359" t="s">
        <v>16124</v>
      </c>
      <c r="C12359" t="s">
        <v>2593</v>
      </c>
      <c r="D12359" t="s">
        <v>3828</v>
      </c>
      <c r="E12359" t="s">
        <v>20</v>
      </c>
      <c r="F12359" t="b">
        <v>0</v>
      </c>
      <c r="G12359" t="s">
        <v>41</v>
      </c>
      <c r="H12359" s="4">
        <v>45822.416956018518</v>
      </c>
      <c r="I12359" t="b">
        <v>1</v>
      </c>
      <c r="J12359" t="b">
        <v>0</v>
      </c>
      <c r="K12359" t="s">
        <v>24</v>
      </c>
      <c r="L12359" t="s">
        <v>36</v>
      </c>
      <c r="N12359">
        <v>20.5</v>
      </c>
      <c r="O12359" t="s">
        <v>16125</v>
      </c>
    </row>
    <row r="12360" spans="1:16" x14ac:dyDescent="0.25">
      <c r="A12360" t="s">
        <v>0</v>
      </c>
      <c r="B12360" t="s">
        <v>16126</v>
      </c>
      <c r="C12360" t="s">
        <v>49</v>
      </c>
      <c r="D12360" t="s">
        <v>6017</v>
      </c>
      <c r="E12360" t="s">
        <v>20</v>
      </c>
      <c r="F12360" t="b">
        <v>0</v>
      </c>
      <c r="G12360" t="s">
        <v>41</v>
      </c>
      <c r="H12360" s="4">
        <v>45822.417650462958</v>
      </c>
      <c r="I12360" t="b">
        <v>0</v>
      </c>
      <c r="J12360" t="b">
        <v>1</v>
      </c>
      <c r="K12360" t="s">
        <v>24</v>
      </c>
      <c r="L12360" t="s">
        <v>22</v>
      </c>
      <c r="M12360">
        <v>190063.5</v>
      </c>
      <c r="O12360" t="s">
        <v>16127</v>
      </c>
      <c r="P12360" t="s">
        <v>3440</v>
      </c>
    </row>
    <row r="12361" spans="1:16" x14ac:dyDescent="0.25">
      <c r="A12361" t="s">
        <v>191</v>
      </c>
      <c r="B12361" t="s">
        <v>16128</v>
      </c>
      <c r="C12361" t="s">
        <v>3766</v>
      </c>
      <c r="D12361" t="s">
        <v>3828</v>
      </c>
      <c r="E12361" t="s">
        <v>20</v>
      </c>
      <c r="F12361" t="b">
        <v>0</v>
      </c>
      <c r="G12361" t="s">
        <v>35</v>
      </c>
      <c r="H12361" s="4">
        <v>45822.458784722221</v>
      </c>
      <c r="I12361" t="b">
        <v>1</v>
      </c>
      <c r="J12361" t="b">
        <v>1</v>
      </c>
      <c r="K12361" t="s">
        <v>24</v>
      </c>
      <c r="L12361" t="s">
        <v>22</v>
      </c>
      <c r="M12361">
        <v>55000</v>
      </c>
      <c r="O12361" t="s">
        <v>16129</v>
      </c>
    </row>
    <row r="12362" spans="1:16" x14ac:dyDescent="0.25">
      <c r="A12362" t="s">
        <v>28</v>
      </c>
      <c r="B12362" t="s">
        <v>16130</v>
      </c>
      <c r="C12362" t="s">
        <v>372</v>
      </c>
      <c r="D12362" t="s">
        <v>3973</v>
      </c>
      <c r="E12362" t="s">
        <v>20</v>
      </c>
      <c r="F12362" t="b">
        <v>0</v>
      </c>
      <c r="G12362" t="s">
        <v>27</v>
      </c>
      <c r="H12362" s="4">
        <v>45822.459143518521</v>
      </c>
      <c r="I12362" t="b">
        <v>0</v>
      </c>
      <c r="J12362" t="b">
        <v>1</v>
      </c>
      <c r="K12362" t="s">
        <v>24</v>
      </c>
      <c r="L12362" t="s">
        <v>22</v>
      </c>
      <c r="M12362">
        <v>206500</v>
      </c>
      <c r="O12362" t="s">
        <v>4535</v>
      </c>
      <c r="P12362" t="s">
        <v>201</v>
      </c>
    </row>
    <row r="12363" spans="1:16" x14ac:dyDescent="0.25">
      <c r="A12363" t="s">
        <v>89</v>
      </c>
      <c r="B12363" t="s">
        <v>16131</v>
      </c>
      <c r="C12363" t="s">
        <v>606</v>
      </c>
      <c r="D12363" t="s">
        <v>3973</v>
      </c>
      <c r="E12363" t="s">
        <v>20</v>
      </c>
      <c r="F12363" t="b">
        <v>0</v>
      </c>
      <c r="G12363" t="s">
        <v>27</v>
      </c>
      <c r="H12363" s="4">
        <v>45822.459502314807</v>
      </c>
      <c r="I12363" t="b">
        <v>0</v>
      </c>
      <c r="J12363" t="b">
        <v>1</v>
      </c>
      <c r="K12363" t="s">
        <v>24</v>
      </c>
      <c r="L12363" t="s">
        <v>22</v>
      </c>
      <c r="M12363">
        <v>131750</v>
      </c>
      <c r="O12363" t="s">
        <v>3895</v>
      </c>
      <c r="P12363" t="s">
        <v>16132</v>
      </c>
    </row>
    <row r="12364" spans="1:16" x14ac:dyDescent="0.25">
      <c r="A12364" t="s">
        <v>139</v>
      </c>
      <c r="B12364" t="s">
        <v>16133</v>
      </c>
      <c r="C12364" t="s">
        <v>172</v>
      </c>
      <c r="D12364" t="s">
        <v>3973</v>
      </c>
      <c r="E12364" t="s">
        <v>20</v>
      </c>
      <c r="F12364" t="b">
        <v>0</v>
      </c>
      <c r="G12364" t="s">
        <v>27</v>
      </c>
      <c r="H12364" s="4">
        <v>45822.459548611107</v>
      </c>
      <c r="I12364" t="b">
        <v>1</v>
      </c>
      <c r="J12364" t="b">
        <v>1</v>
      </c>
      <c r="K12364" t="s">
        <v>24</v>
      </c>
      <c r="L12364" t="s">
        <v>22</v>
      </c>
      <c r="M12364">
        <v>160000</v>
      </c>
      <c r="O12364" t="s">
        <v>1172</v>
      </c>
      <c r="P12364" t="s">
        <v>1033</v>
      </c>
    </row>
    <row r="12365" spans="1:16" x14ac:dyDescent="0.25">
      <c r="A12365" t="s">
        <v>139</v>
      </c>
      <c r="B12365" t="s">
        <v>16134</v>
      </c>
      <c r="C12365" t="s">
        <v>2201</v>
      </c>
      <c r="D12365" t="s">
        <v>3973</v>
      </c>
      <c r="E12365" t="s">
        <v>105</v>
      </c>
      <c r="F12365" t="b">
        <v>0</v>
      </c>
      <c r="G12365" t="s">
        <v>41</v>
      </c>
      <c r="H12365" s="4">
        <v>45822.500277777777</v>
      </c>
      <c r="I12365" t="b">
        <v>0</v>
      </c>
      <c r="J12365" t="b">
        <v>1</v>
      </c>
      <c r="K12365" t="s">
        <v>24</v>
      </c>
      <c r="L12365" t="s">
        <v>36</v>
      </c>
      <c r="N12365">
        <v>18.75</v>
      </c>
      <c r="O12365" t="s">
        <v>3733</v>
      </c>
    </row>
    <row r="12366" spans="1:16" x14ac:dyDescent="0.25">
      <c r="A12366" t="s">
        <v>0</v>
      </c>
      <c r="B12366" t="s">
        <v>565</v>
      </c>
      <c r="C12366" t="s">
        <v>140</v>
      </c>
      <c r="D12366" t="s">
        <v>3973</v>
      </c>
      <c r="E12366" t="s">
        <v>20</v>
      </c>
      <c r="F12366" t="b">
        <v>0</v>
      </c>
      <c r="G12366" t="s">
        <v>35</v>
      </c>
      <c r="H12366" s="4">
        <v>45822.500335648147</v>
      </c>
      <c r="I12366" t="b">
        <v>0</v>
      </c>
      <c r="J12366" t="b">
        <v>1</v>
      </c>
      <c r="K12366" t="s">
        <v>24</v>
      </c>
      <c r="L12366" t="s">
        <v>22</v>
      </c>
      <c r="M12366">
        <v>126000</v>
      </c>
      <c r="O12366" t="s">
        <v>5482</v>
      </c>
      <c r="P12366" t="s">
        <v>221</v>
      </c>
    </row>
    <row r="12367" spans="1:16" x14ac:dyDescent="0.25">
      <c r="A12367" t="s">
        <v>0</v>
      </c>
      <c r="B12367" t="s">
        <v>3282</v>
      </c>
      <c r="C12367" t="s">
        <v>276</v>
      </c>
      <c r="D12367" t="s">
        <v>3973</v>
      </c>
      <c r="E12367" t="s">
        <v>20</v>
      </c>
      <c r="F12367" t="b">
        <v>0</v>
      </c>
      <c r="G12367" t="s">
        <v>30</v>
      </c>
      <c r="H12367" s="4">
        <v>45822.500578703701</v>
      </c>
      <c r="I12367" t="b">
        <v>0</v>
      </c>
      <c r="J12367" t="b">
        <v>1</v>
      </c>
      <c r="K12367" t="s">
        <v>24</v>
      </c>
      <c r="L12367" t="s">
        <v>36</v>
      </c>
      <c r="N12367">
        <v>24.5</v>
      </c>
      <c r="O12367" t="s">
        <v>1020</v>
      </c>
    </row>
    <row r="12368" spans="1:16" x14ac:dyDescent="0.25">
      <c r="A12368" t="s">
        <v>2</v>
      </c>
      <c r="B12368" t="s">
        <v>7406</v>
      </c>
      <c r="C12368" t="s">
        <v>3608</v>
      </c>
      <c r="D12368" t="s">
        <v>3973</v>
      </c>
      <c r="E12368" t="s">
        <v>20</v>
      </c>
      <c r="F12368" t="b">
        <v>0</v>
      </c>
      <c r="G12368" t="s">
        <v>27</v>
      </c>
      <c r="H12368" s="4">
        <v>45822.501215277778</v>
      </c>
      <c r="I12368" t="b">
        <v>0</v>
      </c>
      <c r="J12368" t="b">
        <v>0</v>
      </c>
      <c r="K12368" t="s">
        <v>24</v>
      </c>
      <c r="L12368" t="s">
        <v>22</v>
      </c>
      <c r="M12368">
        <v>82850</v>
      </c>
      <c r="O12368" t="s">
        <v>5482</v>
      </c>
      <c r="P12368" t="s">
        <v>3772</v>
      </c>
    </row>
    <row r="12369" spans="1:16" x14ac:dyDescent="0.25">
      <c r="A12369" t="s">
        <v>2</v>
      </c>
      <c r="B12369" t="s">
        <v>7406</v>
      </c>
      <c r="C12369" t="s">
        <v>1358</v>
      </c>
      <c r="D12369" t="s">
        <v>3973</v>
      </c>
      <c r="E12369" t="s">
        <v>20</v>
      </c>
      <c r="F12369" t="b">
        <v>0</v>
      </c>
      <c r="G12369" t="s">
        <v>41</v>
      </c>
      <c r="H12369" s="4">
        <v>45822.501400462963</v>
      </c>
      <c r="I12369" t="b">
        <v>0</v>
      </c>
      <c r="J12369" t="b">
        <v>0</v>
      </c>
      <c r="K12369" t="s">
        <v>24</v>
      </c>
      <c r="L12369" t="s">
        <v>22</v>
      </c>
      <c r="M12369">
        <v>82850</v>
      </c>
      <c r="O12369" t="s">
        <v>5482</v>
      </c>
      <c r="P12369" t="s">
        <v>3772</v>
      </c>
    </row>
    <row r="12370" spans="1:16" x14ac:dyDescent="0.25">
      <c r="A12370" t="s">
        <v>139</v>
      </c>
      <c r="B12370" t="s">
        <v>16135</v>
      </c>
      <c r="C12370" t="s">
        <v>82</v>
      </c>
      <c r="D12370" t="s">
        <v>3973</v>
      </c>
      <c r="E12370" t="s">
        <v>20</v>
      </c>
      <c r="F12370" t="b">
        <v>0</v>
      </c>
      <c r="G12370" t="s">
        <v>27</v>
      </c>
      <c r="H12370" s="4">
        <v>45822.54247685185</v>
      </c>
      <c r="I12370" t="b">
        <v>0</v>
      </c>
      <c r="J12370" t="b">
        <v>0</v>
      </c>
      <c r="K12370" t="s">
        <v>24</v>
      </c>
      <c r="L12370" t="s">
        <v>22</v>
      </c>
      <c r="M12370">
        <v>152500</v>
      </c>
      <c r="O12370" t="s">
        <v>16136</v>
      </c>
      <c r="P12370" t="s">
        <v>16137</v>
      </c>
    </row>
    <row r="12371" spans="1:16" x14ac:dyDescent="0.25">
      <c r="A12371" t="s">
        <v>28</v>
      </c>
      <c r="B12371" t="s">
        <v>16138</v>
      </c>
      <c r="C12371" t="s">
        <v>140</v>
      </c>
      <c r="D12371" t="s">
        <v>3973</v>
      </c>
      <c r="E12371" t="s">
        <v>20</v>
      </c>
      <c r="F12371" t="b">
        <v>0</v>
      </c>
      <c r="G12371" t="s">
        <v>35</v>
      </c>
      <c r="H12371" s="4">
        <v>45822.542719907397</v>
      </c>
      <c r="I12371" t="b">
        <v>0</v>
      </c>
      <c r="J12371" t="b">
        <v>0</v>
      </c>
      <c r="K12371" t="s">
        <v>24</v>
      </c>
      <c r="L12371" t="s">
        <v>22</v>
      </c>
      <c r="M12371">
        <v>169000</v>
      </c>
      <c r="O12371" t="s">
        <v>294</v>
      </c>
    </row>
    <row r="12372" spans="1:16" x14ac:dyDescent="0.25">
      <c r="A12372" t="s">
        <v>2</v>
      </c>
      <c r="B12372" t="s">
        <v>11993</v>
      </c>
      <c r="C12372" t="s">
        <v>71</v>
      </c>
      <c r="D12372" t="s">
        <v>3973</v>
      </c>
      <c r="E12372" t="s">
        <v>20</v>
      </c>
      <c r="F12372" t="b">
        <v>0</v>
      </c>
      <c r="G12372" t="s">
        <v>27</v>
      </c>
      <c r="H12372" s="4">
        <v>45822.542928240742</v>
      </c>
      <c r="I12372" t="b">
        <v>0</v>
      </c>
      <c r="J12372" t="b">
        <v>1</v>
      </c>
      <c r="K12372" t="s">
        <v>24</v>
      </c>
      <c r="L12372" t="s">
        <v>22</v>
      </c>
      <c r="M12372">
        <v>138100</v>
      </c>
      <c r="O12372" t="s">
        <v>11994</v>
      </c>
      <c r="P12372" t="s">
        <v>11995</v>
      </c>
    </row>
    <row r="12373" spans="1:16" x14ac:dyDescent="0.25">
      <c r="A12373" t="s">
        <v>2</v>
      </c>
      <c r="B12373" t="s">
        <v>16139</v>
      </c>
      <c r="C12373" t="s">
        <v>1086</v>
      </c>
      <c r="D12373" t="s">
        <v>2208</v>
      </c>
      <c r="E12373" t="s">
        <v>20</v>
      </c>
      <c r="F12373" t="b">
        <v>0</v>
      </c>
      <c r="G12373" t="s">
        <v>27</v>
      </c>
      <c r="H12373" s="4">
        <v>45822.542962962973</v>
      </c>
      <c r="I12373" t="b">
        <v>0</v>
      </c>
      <c r="J12373" t="b">
        <v>0</v>
      </c>
      <c r="K12373" t="s">
        <v>24</v>
      </c>
      <c r="L12373" t="s">
        <v>22</v>
      </c>
      <c r="M12373">
        <v>131695.375</v>
      </c>
      <c r="O12373" t="s">
        <v>16140</v>
      </c>
      <c r="P12373" t="s">
        <v>11658</v>
      </c>
    </row>
    <row r="12374" spans="1:16" x14ac:dyDescent="0.25">
      <c r="A12374" t="s">
        <v>40</v>
      </c>
      <c r="B12374" t="s">
        <v>3571</v>
      </c>
      <c r="C12374" t="s">
        <v>92</v>
      </c>
      <c r="D12374" t="s">
        <v>3973</v>
      </c>
      <c r="E12374" t="s">
        <v>20</v>
      </c>
      <c r="F12374" t="b">
        <v>0</v>
      </c>
      <c r="G12374" t="s">
        <v>27</v>
      </c>
      <c r="H12374" s="4">
        <v>45822.543009259258</v>
      </c>
      <c r="I12374" t="b">
        <v>0</v>
      </c>
      <c r="J12374" t="b">
        <v>1</v>
      </c>
      <c r="K12374" t="s">
        <v>24</v>
      </c>
      <c r="L12374" t="s">
        <v>22</v>
      </c>
      <c r="M12374">
        <v>146036.5</v>
      </c>
      <c r="O12374" t="s">
        <v>2697</v>
      </c>
      <c r="P12374" t="s">
        <v>11669</v>
      </c>
    </row>
    <row r="12375" spans="1:16" x14ac:dyDescent="0.25">
      <c r="A12375" t="s">
        <v>0</v>
      </c>
      <c r="B12375" t="s">
        <v>1098</v>
      </c>
      <c r="C12375" t="s">
        <v>612</v>
      </c>
      <c r="D12375" t="s">
        <v>7853</v>
      </c>
      <c r="E12375" t="s">
        <v>20</v>
      </c>
      <c r="F12375" t="b">
        <v>0</v>
      </c>
      <c r="G12375" t="s">
        <v>27</v>
      </c>
      <c r="H12375" s="4">
        <v>45822.583518518521</v>
      </c>
      <c r="I12375" t="b">
        <v>0</v>
      </c>
      <c r="J12375" t="b">
        <v>1</v>
      </c>
      <c r="K12375" t="s">
        <v>24</v>
      </c>
      <c r="L12375" t="s">
        <v>22</v>
      </c>
      <c r="M12375">
        <v>144293</v>
      </c>
      <c r="O12375" t="s">
        <v>15372</v>
      </c>
      <c r="P12375" t="s">
        <v>1297</v>
      </c>
    </row>
    <row r="12376" spans="1:16" x14ac:dyDescent="0.25">
      <c r="A12376" t="s">
        <v>25</v>
      </c>
      <c r="B12376" t="s">
        <v>1504</v>
      </c>
      <c r="C12376" t="s">
        <v>1339</v>
      </c>
      <c r="D12376" t="s">
        <v>3828</v>
      </c>
      <c r="E12376" t="s">
        <v>20</v>
      </c>
      <c r="F12376" t="b">
        <v>0</v>
      </c>
      <c r="G12376" t="s">
        <v>30</v>
      </c>
      <c r="H12376" s="4">
        <v>45822.583854166667</v>
      </c>
      <c r="I12376" t="b">
        <v>0</v>
      </c>
      <c r="J12376" t="b">
        <v>1</v>
      </c>
      <c r="K12376" t="s">
        <v>24</v>
      </c>
      <c r="L12376" t="s">
        <v>22</v>
      </c>
      <c r="M12376">
        <v>79594</v>
      </c>
      <c r="O12376" t="s">
        <v>254</v>
      </c>
      <c r="P12376" t="s">
        <v>16141</v>
      </c>
    </row>
    <row r="12377" spans="1:16" x14ac:dyDescent="0.25">
      <c r="A12377" t="s">
        <v>2</v>
      </c>
      <c r="B12377" t="s">
        <v>195</v>
      </c>
      <c r="C12377" t="s">
        <v>1612</v>
      </c>
      <c r="D12377" t="s">
        <v>7853</v>
      </c>
      <c r="E12377" t="s">
        <v>20</v>
      </c>
      <c r="F12377" t="b">
        <v>0</v>
      </c>
      <c r="G12377" t="s">
        <v>41</v>
      </c>
      <c r="H12377" s="4">
        <v>45822.584872685176</v>
      </c>
      <c r="I12377" t="b">
        <v>1</v>
      </c>
      <c r="J12377" t="b">
        <v>1</v>
      </c>
      <c r="K12377" t="s">
        <v>24</v>
      </c>
      <c r="L12377" t="s">
        <v>22</v>
      </c>
      <c r="M12377">
        <v>176938.65625</v>
      </c>
      <c r="O12377" t="s">
        <v>3704</v>
      </c>
      <c r="P12377" t="s">
        <v>11461</v>
      </c>
    </row>
    <row r="12378" spans="1:16" x14ac:dyDescent="0.25">
      <c r="A12378" t="s">
        <v>139</v>
      </c>
      <c r="B12378" t="s">
        <v>16142</v>
      </c>
      <c r="C12378" t="s">
        <v>16143</v>
      </c>
      <c r="D12378" t="s">
        <v>4324</v>
      </c>
      <c r="E12378" t="s">
        <v>631</v>
      </c>
      <c r="F12378" t="b">
        <v>0</v>
      </c>
      <c r="G12378" t="s">
        <v>414</v>
      </c>
      <c r="H12378" s="4">
        <v>45822.63140046296</v>
      </c>
      <c r="I12378" t="b">
        <v>0</v>
      </c>
      <c r="J12378" t="b">
        <v>0</v>
      </c>
      <c r="K12378" t="s">
        <v>414</v>
      </c>
      <c r="L12378" t="s">
        <v>22</v>
      </c>
      <c r="M12378">
        <v>70000</v>
      </c>
      <c r="O12378" t="s">
        <v>16144</v>
      </c>
    </row>
    <row r="12379" spans="1:16" x14ac:dyDescent="0.25">
      <c r="A12379" t="s">
        <v>2</v>
      </c>
      <c r="B12379" t="s">
        <v>16145</v>
      </c>
      <c r="C12379" t="s">
        <v>8486</v>
      </c>
      <c r="D12379" t="s">
        <v>3957</v>
      </c>
      <c r="E12379" t="s">
        <v>20</v>
      </c>
      <c r="F12379" t="b">
        <v>0</v>
      </c>
      <c r="G12379" t="s">
        <v>27</v>
      </c>
      <c r="H12379" s="4">
        <v>45822.667986111112</v>
      </c>
      <c r="I12379" t="b">
        <v>0</v>
      </c>
      <c r="J12379" t="b">
        <v>1</v>
      </c>
      <c r="K12379" t="s">
        <v>24</v>
      </c>
      <c r="L12379" t="s">
        <v>36</v>
      </c>
      <c r="N12379">
        <v>75</v>
      </c>
      <c r="O12379" t="s">
        <v>381</v>
      </c>
      <c r="P12379" t="s">
        <v>16146</v>
      </c>
    </row>
    <row r="12380" spans="1:16" x14ac:dyDescent="0.25">
      <c r="A12380" t="s">
        <v>139</v>
      </c>
      <c r="B12380" t="s">
        <v>16147</v>
      </c>
      <c r="C12380" t="s">
        <v>39</v>
      </c>
      <c r="D12380" t="s">
        <v>7434</v>
      </c>
      <c r="E12380" t="s">
        <v>20</v>
      </c>
      <c r="F12380" t="b">
        <v>1</v>
      </c>
      <c r="G12380" t="s">
        <v>1391</v>
      </c>
      <c r="H12380" s="4">
        <v>45822.675671296303</v>
      </c>
      <c r="I12380" t="b">
        <v>1</v>
      </c>
      <c r="J12380" t="b">
        <v>1</v>
      </c>
      <c r="K12380" t="s">
        <v>1391</v>
      </c>
      <c r="L12380" t="s">
        <v>22</v>
      </c>
      <c r="M12380">
        <v>137500</v>
      </c>
      <c r="O12380" t="s">
        <v>4058</v>
      </c>
      <c r="P12380" t="s">
        <v>16148</v>
      </c>
    </row>
    <row r="12381" spans="1:16" x14ac:dyDescent="0.25">
      <c r="A12381" t="s">
        <v>139</v>
      </c>
      <c r="B12381" t="s">
        <v>16149</v>
      </c>
      <c r="C12381" t="s">
        <v>39</v>
      </c>
      <c r="D12381" t="s">
        <v>7434</v>
      </c>
      <c r="E12381" t="s">
        <v>20</v>
      </c>
      <c r="F12381" t="b">
        <v>1</v>
      </c>
      <c r="G12381" t="s">
        <v>1420</v>
      </c>
      <c r="H12381" s="4">
        <v>45822.690613425933</v>
      </c>
      <c r="I12381" t="b">
        <v>0</v>
      </c>
      <c r="J12381" t="b">
        <v>1</v>
      </c>
      <c r="K12381" t="s">
        <v>1420</v>
      </c>
      <c r="L12381" t="s">
        <v>22</v>
      </c>
      <c r="M12381">
        <v>145000</v>
      </c>
      <c r="O12381" t="s">
        <v>3189</v>
      </c>
      <c r="P12381" t="s">
        <v>274</v>
      </c>
    </row>
    <row r="12382" spans="1:16" x14ac:dyDescent="0.25">
      <c r="A12382" t="s">
        <v>25</v>
      </c>
      <c r="B12382" t="s">
        <v>2416</v>
      </c>
      <c r="C12382" t="s">
        <v>33</v>
      </c>
      <c r="D12382" t="s">
        <v>4084</v>
      </c>
      <c r="E12382" t="s">
        <v>20</v>
      </c>
      <c r="F12382" t="b">
        <v>0</v>
      </c>
      <c r="G12382" t="s">
        <v>35</v>
      </c>
      <c r="H12382" s="4">
        <v>45822.708796296298</v>
      </c>
      <c r="I12382" t="b">
        <v>1</v>
      </c>
      <c r="J12382" t="b">
        <v>1</v>
      </c>
      <c r="K12382" t="s">
        <v>24</v>
      </c>
      <c r="L12382" t="s">
        <v>22</v>
      </c>
      <c r="M12382">
        <v>124000</v>
      </c>
      <c r="O12382" t="s">
        <v>1147</v>
      </c>
      <c r="P12382" t="s">
        <v>2649</v>
      </c>
    </row>
    <row r="12383" spans="1:16" x14ac:dyDescent="0.25">
      <c r="A12383" t="s">
        <v>139</v>
      </c>
      <c r="B12383" t="s">
        <v>16150</v>
      </c>
      <c r="C12383" t="s">
        <v>39</v>
      </c>
      <c r="D12383" t="s">
        <v>7434</v>
      </c>
      <c r="E12383" t="s">
        <v>20</v>
      </c>
      <c r="F12383" t="b">
        <v>1</v>
      </c>
      <c r="G12383" t="s">
        <v>1420</v>
      </c>
      <c r="H12383" s="4">
        <v>45822.73228009259</v>
      </c>
      <c r="I12383" t="b">
        <v>1</v>
      </c>
      <c r="J12383" t="b">
        <v>1</v>
      </c>
      <c r="K12383" t="s">
        <v>1420</v>
      </c>
      <c r="L12383" t="s">
        <v>22</v>
      </c>
      <c r="M12383">
        <v>230000</v>
      </c>
      <c r="O12383" t="s">
        <v>16151</v>
      </c>
      <c r="P12383" t="s">
        <v>16152</v>
      </c>
    </row>
    <row r="12384" spans="1:16" x14ac:dyDescent="0.25">
      <c r="A12384" t="s">
        <v>139</v>
      </c>
      <c r="B12384" t="s">
        <v>16153</v>
      </c>
      <c r="C12384" t="s">
        <v>16154</v>
      </c>
      <c r="D12384" t="s">
        <v>4324</v>
      </c>
      <c r="E12384" t="s">
        <v>631</v>
      </c>
      <c r="F12384" t="b">
        <v>0</v>
      </c>
      <c r="G12384" t="s">
        <v>903</v>
      </c>
      <c r="H12384" s="4">
        <v>45822.753854166673</v>
      </c>
      <c r="I12384" t="b">
        <v>0</v>
      </c>
      <c r="J12384" t="b">
        <v>0</v>
      </c>
      <c r="K12384" t="s">
        <v>903</v>
      </c>
      <c r="L12384" t="s">
        <v>22</v>
      </c>
      <c r="M12384">
        <v>82500</v>
      </c>
      <c r="O12384" t="s">
        <v>1762</v>
      </c>
      <c r="P12384" t="s">
        <v>150</v>
      </c>
    </row>
    <row r="12385" spans="1:16" x14ac:dyDescent="0.25">
      <c r="A12385" t="s">
        <v>139</v>
      </c>
      <c r="B12385" t="s">
        <v>16155</v>
      </c>
      <c r="C12385" t="s">
        <v>16156</v>
      </c>
      <c r="D12385" t="s">
        <v>4324</v>
      </c>
      <c r="E12385" t="s">
        <v>631</v>
      </c>
      <c r="F12385" t="b">
        <v>0</v>
      </c>
      <c r="G12385" t="s">
        <v>903</v>
      </c>
      <c r="H12385" s="4">
        <v>45822.753877314812</v>
      </c>
      <c r="I12385" t="b">
        <v>0</v>
      </c>
      <c r="J12385" t="b">
        <v>1</v>
      </c>
      <c r="K12385" t="s">
        <v>903</v>
      </c>
      <c r="L12385" t="s">
        <v>22</v>
      </c>
      <c r="M12385">
        <v>75500</v>
      </c>
      <c r="O12385" t="s">
        <v>1172</v>
      </c>
      <c r="P12385" t="s">
        <v>16157</v>
      </c>
    </row>
    <row r="12386" spans="1:16" x14ac:dyDescent="0.25">
      <c r="A12386" t="s">
        <v>0</v>
      </c>
      <c r="B12386" t="s">
        <v>16158</v>
      </c>
      <c r="C12386" t="s">
        <v>16159</v>
      </c>
      <c r="D12386" t="s">
        <v>3828</v>
      </c>
      <c r="E12386" t="s">
        <v>105</v>
      </c>
      <c r="F12386" t="b">
        <v>0</v>
      </c>
      <c r="G12386" t="s">
        <v>52</v>
      </c>
      <c r="H12386" s="4">
        <v>45822.792337962957</v>
      </c>
      <c r="I12386" t="b">
        <v>0</v>
      </c>
      <c r="J12386" t="b">
        <v>0</v>
      </c>
      <c r="K12386" t="s">
        <v>24</v>
      </c>
      <c r="L12386" t="s">
        <v>36</v>
      </c>
      <c r="N12386">
        <v>23</v>
      </c>
      <c r="O12386" t="s">
        <v>16160</v>
      </c>
      <c r="P12386" t="s">
        <v>2442</v>
      </c>
    </row>
    <row r="12387" spans="1:16" x14ac:dyDescent="0.25">
      <c r="A12387" t="s">
        <v>1</v>
      </c>
      <c r="B12387" t="s">
        <v>15616</v>
      </c>
      <c r="C12387" t="s">
        <v>559</v>
      </c>
      <c r="D12387" t="s">
        <v>10881</v>
      </c>
      <c r="E12387" t="s">
        <v>20</v>
      </c>
      <c r="F12387" t="b">
        <v>0</v>
      </c>
      <c r="G12387" t="s">
        <v>27</v>
      </c>
      <c r="H12387" s="4">
        <v>45822.79247685185</v>
      </c>
      <c r="I12387" t="b">
        <v>0</v>
      </c>
      <c r="J12387" t="b">
        <v>1</v>
      </c>
      <c r="K12387" t="s">
        <v>24</v>
      </c>
      <c r="L12387" t="s">
        <v>36</v>
      </c>
      <c r="N12387">
        <v>66.5</v>
      </c>
      <c r="O12387" t="s">
        <v>5482</v>
      </c>
      <c r="P12387" t="s">
        <v>715</v>
      </c>
    </row>
    <row r="12388" spans="1:16" x14ac:dyDescent="0.25">
      <c r="A12388" t="s">
        <v>139</v>
      </c>
      <c r="B12388" t="s">
        <v>16161</v>
      </c>
      <c r="C12388" t="s">
        <v>1586</v>
      </c>
      <c r="D12388" t="s">
        <v>3828</v>
      </c>
      <c r="E12388" t="s">
        <v>20</v>
      </c>
      <c r="F12388" t="b">
        <v>0</v>
      </c>
      <c r="G12388" t="s">
        <v>35</v>
      </c>
      <c r="H12388" s="4">
        <v>45822.833784722221</v>
      </c>
      <c r="I12388" t="b">
        <v>1</v>
      </c>
      <c r="J12388" t="b">
        <v>1</v>
      </c>
      <c r="K12388" t="s">
        <v>24</v>
      </c>
      <c r="L12388" t="s">
        <v>22</v>
      </c>
      <c r="M12388">
        <v>62500</v>
      </c>
      <c r="O12388" t="s">
        <v>16162</v>
      </c>
      <c r="P12388" t="s">
        <v>204</v>
      </c>
    </row>
    <row r="12389" spans="1:16" x14ac:dyDescent="0.25">
      <c r="A12389" t="s">
        <v>139</v>
      </c>
      <c r="B12389" t="s">
        <v>16163</v>
      </c>
      <c r="C12389" t="s">
        <v>16164</v>
      </c>
      <c r="D12389" t="s">
        <v>3828</v>
      </c>
      <c r="E12389" t="s">
        <v>20</v>
      </c>
      <c r="F12389" t="b">
        <v>0</v>
      </c>
      <c r="G12389" t="s">
        <v>35</v>
      </c>
      <c r="H12389" s="4">
        <v>45822.87605324074</v>
      </c>
      <c r="I12389" t="b">
        <v>0</v>
      </c>
      <c r="J12389" t="b">
        <v>1</v>
      </c>
      <c r="K12389" t="s">
        <v>24</v>
      </c>
      <c r="L12389" t="s">
        <v>36</v>
      </c>
      <c r="N12389">
        <v>20.680000305175781</v>
      </c>
      <c r="O12389" t="s">
        <v>16165</v>
      </c>
      <c r="P12389" t="s">
        <v>274</v>
      </c>
    </row>
    <row r="12390" spans="1:16" x14ac:dyDescent="0.25">
      <c r="A12390" t="s">
        <v>2</v>
      </c>
      <c r="B12390" t="s">
        <v>9430</v>
      </c>
      <c r="C12390" t="s">
        <v>145</v>
      </c>
      <c r="D12390" t="s">
        <v>3828</v>
      </c>
      <c r="E12390" t="s">
        <v>20</v>
      </c>
      <c r="F12390" t="b">
        <v>0</v>
      </c>
      <c r="G12390" t="s">
        <v>27</v>
      </c>
      <c r="H12390" s="4">
        <v>45822.917870370373</v>
      </c>
      <c r="I12390" t="b">
        <v>0</v>
      </c>
      <c r="J12390" t="b">
        <v>1</v>
      </c>
      <c r="K12390" t="s">
        <v>24</v>
      </c>
      <c r="L12390" t="s">
        <v>22</v>
      </c>
      <c r="M12390">
        <v>204500</v>
      </c>
      <c r="O12390" t="s">
        <v>9431</v>
      </c>
      <c r="P12390" t="s">
        <v>9432</v>
      </c>
    </row>
    <row r="12391" spans="1:16" x14ac:dyDescent="0.25">
      <c r="A12391" t="s">
        <v>2</v>
      </c>
      <c r="B12391" t="s">
        <v>16166</v>
      </c>
      <c r="C12391" t="s">
        <v>39</v>
      </c>
      <c r="D12391" t="s">
        <v>7434</v>
      </c>
      <c r="E12391" t="s">
        <v>20</v>
      </c>
      <c r="F12391" t="b">
        <v>1</v>
      </c>
      <c r="G12391" t="s">
        <v>41</v>
      </c>
      <c r="H12391" s="4">
        <v>45822.918113425927</v>
      </c>
      <c r="I12391" t="b">
        <v>1</v>
      </c>
      <c r="J12391" t="b">
        <v>1</v>
      </c>
      <c r="K12391" t="s">
        <v>24</v>
      </c>
      <c r="L12391" t="s">
        <v>22</v>
      </c>
      <c r="M12391">
        <v>150000</v>
      </c>
      <c r="O12391" t="s">
        <v>16167</v>
      </c>
      <c r="P12391" t="s">
        <v>16168</v>
      </c>
    </row>
    <row r="12392" spans="1:16" x14ac:dyDescent="0.25">
      <c r="A12392" t="s">
        <v>25</v>
      </c>
      <c r="B12392" t="s">
        <v>16169</v>
      </c>
      <c r="C12392" t="s">
        <v>1325</v>
      </c>
      <c r="D12392" t="s">
        <v>3973</v>
      </c>
      <c r="E12392" t="s">
        <v>20</v>
      </c>
      <c r="F12392" t="b">
        <v>0</v>
      </c>
      <c r="G12392" t="s">
        <v>41</v>
      </c>
      <c r="H12392" s="4">
        <v>45822.959317129629</v>
      </c>
      <c r="I12392" t="b">
        <v>0</v>
      </c>
      <c r="J12392" t="b">
        <v>1</v>
      </c>
      <c r="K12392" t="s">
        <v>24</v>
      </c>
      <c r="L12392" t="s">
        <v>22</v>
      </c>
      <c r="M12392">
        <v>190000</v>
      </c>
      <c r="O12392" t="s">
        <v>6337</v>
      </c>
      <c r="P12392" t="s">
        <v>385</v>
      </c>
    </row>
    <row r="12393" spans="1:16" x14ac:dyDescent="0.25">
      <c r="A12393" t="s">
        <v>0</v>
      </c>
      <c r="B12393" t="s">
        <v>1957</v>
      </c>
      <c r="C12393" t="s">
        <v>750</v>
      </c>
      <c r="D12393" t="s">
        <v>5535</v>
      </c>
      <c r="E12393" t="s">
        <v>20</v>
      </c>
      <c r="F12393" t="b">
        <v>0</v>
      </c>
      <c r="G12393" t="s">
        <v>35</v>
      </c>
      <c r="H12393" s="4">
        <v>45823.000335648147</v>
      </c>
      <c r="I12393" t="b">
        <v>0</v>
      </c>
      <c r="J12393" t="b">
        <v>1</v>
      </c>
      <c r="K12393" t="s">
        <v>24</v>
      </c>
      <c r="L12393" t="s">
        <v>22</v>
      </c>
      <c r="M12393">
        <v>167323</v>
      </c>
      <c r="O12393" t="s">
        <v>16170</v>
      </c>
    </row>
    <row r="12394" spans="1:16" x14ac:dyDescent="0.25">
      <c r="A12394" t="s">
        <v>40</v>
      </c>
      <c r="B12394" t="s">
        <v>1276</v>
      </c>
      <c r="C12394" t="s">
        <v>192</v>
      </c>
      <c r="D12394" t="s">
        <v>3973</v>
      </c>
      <c r="E12394" t="s">
        <v>20</v>
      </c>
      <c r="F12394" t="b">
        <v>0</v>
      </c>
      <c r="G12394" t="s">
        <v>52</v>
      </c>
      <c r="H12394" s="4">
        <v>45823.000752314823</v>
      </c>
      <c r="I12394" t="b">
        <v>0</v>
      </c>
      <c r="J12394" t="b">
        <v>0</v>
      </c>
      <c r="K12394" t="s">
        <v>24</v>
      </c>
      <c r="L12394" t="s">
        <v>22</v>
      </c>
      <c r="M12394">
        <v>113450</v>
      </c>
      <c r="O12394" t="s">
        <v>5482</v>
      </c>
      <c r="P12394" t="s">
        <v>16171</v>
      </c>
    </row>
    <row r="12395" spans="1:16" x14ac:dyDescent="0.25">
      <c r="A12395" t="s">
        <v>1</v>
      </c>
      <c r="B12395" t="s">
        <v>5643</v>
      </c>
      <c r="C12395" t="s">
        <v>1080</v>
      </c>
      <c r="D12395" t="s">
        <v>4084</v>
      </c>
      <c r="E12395" t="s">
        <v>20</v>
      </c>
      <c r="F12395" t="b">
        <v>0</v>
      </c>
      <c r="G12395" t="s">
        <v>27</v>
      </c>
      <c r="H12395" s="4">
        <v>45823.000868055547</v>
      </c>
      <c r="I12395" t="b">
        <v>0</v>
      </c>
      <c r="J12395" t="b">
        <v>0</v>
      </c>
      <c r="K12395" t="s">
        <v>24</v>
      </c>
      <c r="L12395" t="s">
        <v>22</v>
      </c>
      <c r="M12395">
        <v>117500</v>
      </c>
      <c r="O12395" t="s">
        <v>374</v>
      </c>
      <c r="P12395" t="s">
        <v>5645</v>
      </c>
    </row>
    <row r="12396" spans="1:16" x14ac:dyDescent="0.25">
      <c r="A12396" t="s">
        <v>40</v>
      </c>
      <c r="B12396" t="s">
        <v>1276</v>
      </c>
      <c r="C12396" t="s">
        <v>829</v>
      </c>
      <c r="D12396" t="s">
        <v>3973</v>
      </c>
      <c r="E12396" t="s">
        <v>20</v>
      </c>
      <c r="F12396" t="b">
        <v>0</v>
      </c>
      <c r="G12396" t="s">
        <v>27</v>
      </c>
      <c r="H12396" s="4">
        <v>45823.001168981478</v>
      </c>
      <c r="I12396" t="b">
        <v>0</v>
      </c>
      <c r="J12396" t="b">
        <v>0</v>
      </c>
      <c r="K12396" t="s">
        <v>24</v>
      </c>
      <c r="L12396" t="s">
        <v>22</v>
      </c>
      <c r="M12396">
        <v>113450</v>
      </c>
      <c r="O12396" t="s">
        <v>5482</v>
      </c>
      <c r="P12396" t="s">
        <v>16171</v>
      </c>
    </row>
    <row r="12397" spans="1:16" x14ac:dyDescent="0.25">
      <c r="A12397" t="s">
        <v>2</v>
      </c>
      <c r="B12397" t="s">
        <v>609</v>
      </c>
      <c r="C12397" t="s">
        <v>8461</v>
      </c>
      <c r="D12397" t="s">
        <v>4014</v>
      </c>
      <c r="E12397" t="s">
        <v>20</v>
      </c>
      <c r="F12397" t="b">
        <v>0</v>
      </c>
      <c r="G12397" t="s">
        <v>27</v>
      </c>
      <c r="H12397" s="4">
        <v>45823.001261574071</v>
      </c>
      <c r="I12397" t="b">
        <v>0</v>
      </c>
      <c r="J12397" t="b">
        <v>1</v>
      </c>
      <c r="K12397" t="s">
        <v>24</v>
      </c>
      <c r="L12397" t="s">
        <v>22</v>
      </c>
      <c r="M12397">
        <v>113113.296875</v>
      </c>
      <c r="O12397" t="s">
        <v>12242</v>
      </c>
      <c r="P12397" t="s">
        <v>16172</v>
      </c>
    </row>
    <row r="12398" spans="1:16" x14ac:dyDescent="0.25">
      <c r="A12398" t="s">
        <v>40</v>
      </c>
      <c r="B12398" t="s">
        <v>1276</v>
      </c>
      <c r="C12398" t="s">
        <v>140</v>
      </c>
      <c r="D12398" t="s">
        <v>3973</v>
      </c>
      <c r="E12398" t="s">
        <v>20</v>
      </c>
      <c r="F12398" t="b">
        <v>0</v>
      </c>
      <c r="G12398" t="s">
        <v>41</v>
      </c>
      <c r="H12398" s="4">
        <v>45823.001446759263</v>
      </c>
      <c r="I12398" t="b">
        <v>0</v>
      </c>
      <c r="J12398" t="b">
        <v>0</v>
      </c>
      <c r="K12398" t="s">
        <v>24</v>
      </c>
      <c r="L12398" t="s">
        <v>22</v>
      </c>
      <c r="M12398">
        <v>113450</v>
      </c>
      <c r="O12398" t="s">
        <v>5482</v>
      </c>
      <c r="P12398" t="s">
        <v>16171</v>
      </c>
    </row>
    <row r="12399" spans="1:16" x14ac:dyDescent="0.25">
      <c r="A12399" t="s">
        <v>40</v>
      </c>
      <c r="B12399" t="s">
        <v>1276</v>
      </c>
      <c r="C12399" t="s">
        <v>1270</v>
      </c>
      <c r="D12399" t="s">
        <v>3973</v>
      </c>
      <c r="E12399" t="s">
        <v>20</v>
      </c>
      <c r="F12399" t="b">
        <v>0</v>
      </c>
      <c r="G12399" t="s">
        <v>30</v>
      </c>
      <c r="H12399" s="4">
        <v>45823.002025462964</v>
      </c>
      <c r="I12399" t="b">
        <v>0</v>
      </c>
      <c r="J12399" t="b">
        <v>0</v>
      </c>
      <c r="K12399" t="s">
        <v>24</v>
      </c>
      <c r="L12399" t="s">
        <v>22</v>
      </c>
      <c r="M12399">
        <v>113450</v>
      </c>
      <c r="O12399" t="s">
        <v>5482</v>
      </c>
      <c r="P12399" t="s">
        <v>16171</v>
      </c>
    </row>
    <row r="12400" spans="1:16" x14ac:dyDescent="0.25">
      <c r="A12400" t="s">
        <v>2</v>
      </c>
      <c r="B12400" t="s">
        <v>16173</v>
      </c>
      <c r="C12400" t="s">
        <v>5427</v>
      </c>
      <c r="D12400" t="s">
        <v>4014</v>
      </c>
      <c r="E12400" t="s">
        <v>20</v>
      </c>
      <c r="F12400" t="b">
        <v>0</v>
      </c>
      <c r="G12400" t="s">
        <v>52</v>
      </c>
      <c r="H12400" s="4">
        <v>45823.002337962957</v>
      </c>
      <c r="I12400" t="b">
        <v>0</v>
      </c>
      <c r="J12400" t="b">
        <v>1</v>
      </c>
      <c r="K12400" t="s">
        <v>24</v>
      </c>
      <c r="L12400" t="s">
        <v>22</v>
      </c>
      <c r="M12400">
        <v>202500</v>
      </c>
      <c r="O12400" t="s">
        <v>3602</v>
      </c>
      <c r="P12400" t="s">
        <v>16174</v>
      </c>
    </row>
    <row r="12401" spans="1:16" x14ac:dyDescent="0.25">
      <c r="A12401" t="s">
        <v>0</v>
      </c>
      <c r="B12401" t="s">
        <v>565</v>
      </c>
      <c r="C12401" t="s">
        <v>376</v>
      </c>
      <c r="D12401" t="s">
        <v>3973</v>
      </c>
      <c r="E12401" t="s">
        <v>20</v>
      </c>
      <c r="F12401" t="b">
        <v>0</v>
      </c>
      <c r="G12401" t="s">
        <v>23</v>
      </c>
      <c r="H12401" s="4">
        <v>45823.015868055547</v>
      </c>
      <c r="I12401" t="b">
        <v>0</v>
      </c>
      <c r="J12401" t="b">
        <v>1</v>
      </c>
      <c r="K12401" t="s">
        <v>24</v>
      </c>
      <c r="L12401" t="s">
        <v>22</v>
      </c>
      <c r="M12401">
        <v>126000</v>
      </c>
      <c r="O12401" t="s">
        <v>5482</v>
      </c>
      <c r="P12401" t="s">
        <v>221</v>
      </c>
    </row>
    <row r="12402" spans="1:16" x14ac:dyDescent="0.25">
      <c r="A12402" t="s">
        <v>28</v>
      </c>
      <c r="B12402" t="s">
        <v>16175</v>
      </c>
      <c r="C12402" t="s">
        <v>39</v>
      </c>
      <c r="D12402" t="s">
        <v>7434</v>
      </c>
      <c r="E12402" t="s">
        <v>20</v>
      </c>
      <c r="F12402" t="b">
        <v>1</v>
      </c>
      <c r="G12402" t="s">
        <v>1420</v>
      </c>
      <c r="H12402" s="4">
        <v>45823.023946759262</v>
      </c>
      <c r="I12402" t="b">
        <v>1</v>
      </c>
      <c r="J12402" t="b">
        <v>0</v>
      </c>
      <c r="K12402" t="s">
        <v>1420</v>
      </c>
      <c r="L12402" t="s">
        <v>22</v>
      </c>
      <c r="M12402">
        <v>125000</v>
      </c>
      <c r="O12402" t="s">
        <v>16151</v>
      </c>
      <c r="P12402" t="s">
        <v>16176</v>
      </c>
    </row>
    <row r="12403" spans="1:16" x14ac:dyDescent="0.25">
      <c r="A12403" t="s">
        <v>139</v>
      </c>
      <c r="B12403" t="s">
        <v>16177</v>
      </c>
      <c r="C12403" t="s">
        <v>39</v>
      </c>
      <c r="D12403" t="s">
        <v>7434</v>
      </c>
      <c r="E12403" t="s">
        <v>20</v>
      </c>
      <c r="F12403" t="b">
        <v>1</v>
      </c>
      <c r="G12403" t="s">
        <v>1247</v>
      </c>
      <c r="H12403" s="4">
        <v>45823.051527777781</v>
      </c>
      <c r="I12403" t="b">
        <v>0</v>
      </c>
      <c r="J12403" t="b">
        <v>1</v>
      </c>
      <c r="K12403" t="s">
        <v>1247</v>
      </c>
      <c r="L12403" t="s">
        <v>22</v>
      </c>
      <c r="M12403">
        <v>175000</v>
      </c>
      <c r="O12403" t="s">
        <v>3189</v>
      </c>
      <c r="P12403" t="s">
        <v>16178</v>
      </c>
    </row>
    <row r="12404" spans="1:16" x14ac:dyDescent="0.25">
      <c r="A12404" t="s">
        <v>0</v>
      </c>
      <c r="B12404" t="s">
        <v>2086</v>
      </c>
      <c r="C12404" t="s">
        <v>143</v>
      </c>
      <c r="D12404" t="s">
        <v>4328</v>
      </c>
      <c r="E12404" t="s">
        <v>20</v>
      </c>
      <c r="F12404" t="b">
        <v>0</v>
      </c>
      <c r="G12404" t="s">
        <v>35</v>
      </c>
      <c r="H12404" s="4">
        <v>45823.250439814823</v>
      </c>
      <c r="I12404" t="b">
        <v>1</v>
      </c>
      <c r="J12404" t="b">
        <v>0</v>
      </c>
      <c r="K12404" t="s">
        <v>24</v>
      </c>
      <c r="L12404" t="s">
        <v>36</v>
      </c>
      <c r="N12404">
        <v>50.575000762939453</v>
      </c>
      <c r="O12404" t="s">
        <v>16179</v>
      </c>
    </row>
    <row r="12405" spans="1:16" x14ac:dyDescent="0.25">
      <c r="A12405" t="s">
        <v>1</v>
      </c>
      <c r="B12405" t="s">
        <v>16180</v>
      </c>
      <c r="C12405" t="s">
        <v>82</v>
      </c>
      <c r="D12405" t="s">
        <v>3973</v>
      </c>
      <c r="E12405" t="s">
        <v>20</v>
      </c>
      <c r="F12405" t="b">
        <v>0</v>
      </c>
      <c r="G12405" t="s">
        <v>27</v>
      </c>
      <c r="H12405" s="4">
        <v>45823.250879629632</v>
      </c>
      <c r="I12405" t="b">
        <v>0</v>
      </c>
      <c r="J12405" t="b">
        <v>0</v>
      </c>
      <c r="K12405" t="s">
        <v>24</v>
      </c>
      <c r="L12405" t="s">
        <v>22</v>
      </c>
      <c r="M12405">
        <v>220000</v>
      </c>
      <c r="O12405" t="s">
        <v>3669</v>
      </c>
      <c r="P12405" t="s">
        <v>662</v>
      </c>
    </row>
    <row r="12406" spans="1:16" x14ac:dyDescent="0.25">
      <c r="A12406" t="s">
        <v>1</v>
      </c>
      <c r="B12406" t="s">
        <v>265</v>
      </c>
      <c r="C12406" t="s">
        <v>465</v>
      </c>
      <c r="D12406" t="s">
        <v>4109</v>
      </c>
      <c r="E12406" t="s">
        <v>20</v>
      </c>
      <c r="F12406" t="b">
        <v>0</v>
      </c>
      <c r="G12406" t="s">
        <v>41</v>
      </c>
      <c r="H12406" s="4">
        <v>45823.250972222217</v>
      </c>
      <c r="I12406" t="b">
        <v>0</v>
      </c>
      <c r="J12406" t="b">
        <v>0</v>
      </c>
      <c r="K12406" t="s">
        <v>24</v>
      </c>
      <c r="L12406" t="s">
        <v>22</v>
      </c>
      <c r="M12406">
        <v>165000</v>
      </c>
      <c r="O12406" t="s">
        <v>16181</v>
      </c>
      <c r="P12406" t="s">
        <v>3380</v>
      </c>
    </row>
    <row r="12407" spans="1:16" x14ac:dyDescent="0.25">
      <c r="A12407" t="s">
        <v>191</v>
      </c>
      <c r="B12407" t="s">
        <v>16182</v>
      </c>
      <c r="C12407" t="s">
        <v>8874</v>
      </c>
      <c r="D12407" t="s">
        <v>3973</v>
      </c>
      <c r="E12407" t="s">
        <v>20</v>
      </c>
      <c r="F12407" t="b">
        <v>0</v>
      </c>
      <c r="G12407" t="s">
        <v>27</v>
      </c>
      <c r="H12407" s="4">
        <v>45823.251423611109</v>
      </c>
      <c r="I12407" t="b">
        <v>0</v>
      </c>
      <c r="J12407" t="b">
        <v>1</v>
      </c>
      <c r="K12407" t="s">
        <v>24</v>
      </c>
      <c r="L12407" t="s">
        <v>22</v>
      </c>
      <c r="M12407">
        <v>143000</v>
      </c>
      <c r="O12407" t="s">
        <v>2768</v>
      </c>
    </row>
    <row r="12408" spans="1:16" x14ac:dyDescent="0.25">
      <c r="A12408" t="s">
        <v>2</v>
      </c>
      <c r="B12408" t="s">
        <v>1550</v>
      </c>
      <c r="C12408" t="s">
        <v>680</v>
      </c>
      <c r="D12408" t="s">
        <v>3970</v>
      </c>
      <c r="E12408" t="s">
        <v>20</v>
      </c>
      <c r="F12408" t="b">
        <v>0</v>
      </c>
      <c r="G12408" t="s">
        <v>41</v>
      </c>
      <c r="H12408" s="4">
        <v>45823.251655092587</v>
      </c>
      <c r="I12408" t="b">
        <v>1</v>
      </c>
      <c r="J12408" t="b">
        <v>0</v>
      </c>
      <c r="K12408" t="s">
        <v>24</v>
      </c>
      <c r="L12408" t="s">
        <v>22</v>
      </c>
      <c r="M12408">
        <v>155000</v>
      </c>
      <c r="O12408" t="s">
        <v>16183</v>
      </c>
      <c r="P12408" t="s">
        <v>16184</v>
      </c>
    </row>
    <row r="12409" spans="1:16" x14ac:dyDescent="0.25">
      <c r="A12409" t="s">
        <v>2</v>
      </c>
      <c r="B12409" t="s">
        <v>16185</v>
      </c>
      <c r="C12409" t="s">
        <v>2643</v>
      </c>
      <c r="D12409" t="s">
        <v>3973</v>
      </c>
      <c r="E12409" t="s">
        <v>51</v>
      </c>
      <c r="F12409" t="b">
        <v>0</v>
      </c>
      <c r="G12409" t="s">
        <v>35</v>
      </c>
      <c r="H12409" s="4">
        <v>45823.25204861111</v>
      </c>
      <c r="I12409" t="b">
        <v>0</v>
      </c>
      <c r="J12409" t="b">
        <v>0</v>
      </c>
      <c r="K12409" t="s">
        <v>24</v>
      </c>
      <c r="L12409" t="s">
        <v>22</v>
      </c>
      <c r="M12409">
        <v>125000</v>
      </c>
      <c r="O12409" t="s">
        <v>4344</v>
      </c>
    </row>
    <row r="12410" spans="1:16" x14ac:dyDescent="0.25">
      <c r="A12410" t="s">
        <v>0</v>
      </c>
      <c r="B12410" t="s">
        <v>16186</v>
      </c>
      <c r="C12410" t="s">
        <v>39</v>
      </c>
      <c r="D12410" t="s">
        <v>16187</v>
      </c>
      <c r="E12410" t="s">
        <v>20</v>
      </c>
      <c r="F12410" t="b">
        <v>1</v>
      </c>
      <c r="G12410" t="s">
        <v>912</v>
      </c>
      <c r="H12410" s="4">
        <v>45823.263726851852</v>
      </c>
      <c r="I12410" t="b">
        <v>0</v>
      </c>
      <c r="J12410" t="b">
        <v>0</v>
      </c>
      <c r="K12410" t="s">
        <v>912</v>
      </c>
      <c r="L12410" t="s">
        <v>22</v>
      </c>
      <c r="M12410">
        <v>40000</v>
      </c>
      <c r="O12410" t="s">
        <v>3457</v>
      </c>
      <c r="P12410" t="s">
        <v>16188</v>
      </c>
    </row>
    <row r="12411" spans="1:16" x14ac:dyDescent="0.25">
      <c r="A12411" t="s">
        <v>0</v>
      </c>
      <c r="B12411" t="s">
        <v>16189</v>
      </c>
      <c r="C12411" t="s">
        <v>39</v>
      </c>
      <c r="D12411" t="s">
        <v>7434</v>
      </c>
      <c r="E12411" t="s">
        <v>20</v>
      </c>
      <c r="F12411" t="b">
        <v>1</v>
      </c>
      <c r="G12411" t="s">
        <v>2940</v>
      </c>
      <c r="H12411" s="4">
        <v>45823.266261574077</v>
      </c>
      <c r="I12411" t="b">
        <v>0</v>
      </c>
      <c r="J12411" t="b">
        <v>1</v>
      </c>
      <c r="K12411" t="s">
        <v>2940</v>
      </c>
      <c r="L12411" t="s">
        <v>22</v>
      </c>
      <c r="M12411">
        <v>115000</v>
      </c>
      <c r="O12411" t="s">
        <v>3189</v>
      </c>
      <c r="P12411" t="s">
        <v>16190</v>
      </c>
    </row>
    <row r="12412" spans="1:16" x14ac:dyDescent="0.25">
      <c r="A12412" t="s">
        <v>0</v>
      </c>
      <c r="B12412" t="s">
        <v>250</v>
      </c>
      <c r="C12412" t="s">
        <v>1591</v>
      </c>
      <c r="D12412" t="s">
        <v>5535</v>
      </c>
      <c r="E12412" t="s">
        <v>20</v>
      </c>
      <c r="F12412" t="b">
        <v>0</v>
      </c>
      <c r="G12412" t="s">
        <v>23</v>
      </c>
      <c r="H12412" s="4">
        <v>45823.269131944442</v>
      </c>
      <c r="I12412" t="b">
        <v>0</v>
      </c>
      <c r="J12412" t="b">
        <v>1</v>
      </c>
      <c r="K12412" t="s">
        <v>24</v>
      </c>
      <c r="L12412" t="s">
        <v>22</v>
      </c>
      <c r="M12412">
        <v>147637.5</v>
      </c>
      <c r="O12412" t="s">
        <v>16191</v>
      </c>
      <c r="P12412" t="s">
        <v>1303</v>
      </c>
    </row>
    <row r="12413" spans="1:16" x14ac:dyDescent="0.25">
      <c r="A12413" t="s">
        <v>0</v>
      </c>
      <c r="B12413" t="s">
        <v>257</v>
      </c>
      <c r="C12413" t="s">
        <v>5629</v>
      </c>
      <c r="D12413" t="s">
        <v>3970</v>
      </c>
      <c r="E12413" t="s">
        <v>20</v>
      </c>
      <c r="F12413" t="b">
        <v>0</v>
      </c>
      <c r="G12413" t="s">
        <v>27</v>
      </c>
      <c r="H12413" s="4">
        <v>45823.291666666657</v>
      </c>
      <c r="I12413" t="b">
        <v>0</v>
      </c>
      <c r="J12413" t="b">
        <v>1</v>
      </c>
      <c r="K12413" t="s">
        <v>24</v>
      </c>
      <c r="L12413" t="s">
        <v>22</v>
      </c>
      <c r="M12413">
        <v>92273.5</v>
      </c>
      <c r="O12413" t="s">
        <v>1911</v>
      </c>
      <c r="P12413" t="s">
        <v>16192</v>
      </c>
    </row>
    <row r="12414" spans="1:16" x14ac:dyDescent="0.25">
      <c r="A12414" t="s">
        <v>139</v>
      </c>
      <c r="B12414" t="s">
        <v>16193</v>
      </c>
      <c r="C12414" t="s">
        <v>376</v>
      </c>
      <c r="D12414" t="s">
        <v>3970</v>
      </c>
      <c r="E12414" t="s">
        <v>20</v>
      </c>
      <c r="F12414" t="b">
        <v>0</v>
      </c>
      <c r="G12414" t="s">
        <v>52</v>
      </c>
      <c r="H12414" s="4">
        <v>45823.29246527778</v>
      </c>
      <c r="I12414" t="b">
        <v>0</v>
      </c>
      <c r="J12414" t="b">
        <v>1</v>
      </c>
      <c r="K12414" t="s">
        <v>24</v>
      </c>
      <c r="L12414" t="s">
        <v>22</v>
      </c>
      <c r="M12414">
        <v>105500</v>
      </c>
      <c r="O12414" t="s">
        <v>11919</v>
      </c>
    </row>
    <row r="12415" spans="1:16" x14ac:dyDescent="0.25">
      <c r="A12415" t="s">
        <v>40</v>
      </c>
      <c r="B12415" t="s">
        <v>16194</v>
      </c>
      <c r="C12415" t="s">
        <v>16195</v>
      </c>
      <c r="D12415" t="s">
        <v>3970</v>
      </c>
      <c r="E12415" t="s">
        <v>20</v>
      </c>
      <c r="F12415" t="b">
        <v>0</v>
      </c>
      <c r="G12415" t="s">
        <v>27</v>
      </c>
      <c r="H12415" s="4">
        <v>45823.292881944442</v>
      </c>
      <c r="I12415" t="b">
        <v>0</v>
      </c>
      <c r="J12415" t="b">
        <v>1</v>
      </c>
      <c r="K12415" t="s">
        <v>24</v>
      </c>
      <c r="L12415" t="s">
        <v>22</v>
      </c>
      <c r="M12415">
        <v>160000</v>
      </c>
      <c r="O12415" t="s">
        <v>444</v>
      </c>
      <c r="P12415" t="s">
        <v>16196</v>
      </c>
    </row>
    <row r="12416" spans="1:16" x14ac:dyDescent="0.25">
      <c r="A12416" t="s">
        <v>89</v>
      </c>
      <c r="B12416" t="s">
        <v>16197</v>
      </c>
      <c r="C12416" t="s">
        <v>16198</v>
      </c>
      <c r="D12416" t="s">
        <v>3973</v>
      </c>
      <c r="E12416" t="s">
        <v>20</v>
      </c>
      <c r="F12416" t="b">
        <v>0</v>
      </c>
      <c r="G12416" t="s">
        <v>27</v>
      </c>
      <c r="H12416" s="4">
        <v>45823.293032407397</v>
      </c>
      <c r="I12416" t="b">
        <v>0</v>
      </c>
      <c r="J12416" t="b">
        <v>1</v>
      </c>
      <c r="K12416" t="s">
        <v>24</v>
      </c>
      <c r="L12416" t="s">
        <v>22</v>
      </c>
      <c r="M12416">
        <v>121650</v>
      </c>
      <c r="O12416" t="s">
        <v>16199</v>
      </c>
    </row>
    <row r="12417" spans="1:16" x14ac:dyDescent="0.25">
      <c r="A12417" t="s">
        <v>139</v>
      </c>
      <c r="B12417" t="s">
        <v>16200</v>
      </c>
      <c r="C12417" t="s">
        <v>192</v>
      </c>
      <c r="D12417" t="s">
        <v>3970</v>
      </c>
      <c r="E12417" t="s">
        <v>20</v>
      </c>
      <c r="F12417" t="b">
        <v>0</v>
      </c>
      <c r="G12417" t="s">
        <v>23</v>
      </c>
      <c r="H12417" s="4">
        <v>45823.310856481483</v>
      </c>
      <c r="I12417" t="b">
        <v>0</v>
      </c>
      <c r="J12417" t="b">
        <v>1</v>
      </c>
      <c r="K12417" t="s">
        <v>24</v>
      </c>
      <c r="L12417" t="s">
        <v>22</v>
      </c>
      <c r="M12417">
        <v>95000</v>
      </c>
      <c r="O12417" t="s">
        <v>1598</v>
      </c>
    </row>
    <row r="12418" spans="1:16" x14ac:dyDescent="0.25">
      <c r="A12418" t="s">
        <v>139</v>
      </c>
      <c r="B12418" t="s">
        <v>16201</v>
      </c>
      <c r="C12418" t="s">
        <v>16202</v>
      </c>
      <c r="D12418" t="s">
        <v>3970</v>
      </c>
      <c r="E12418" t="s">
        <v>20</v>
      </c>
      <c r="F12418" t="b">
        <v>0</v>
      </c>
      <c r="G12418" t="s">
        <v>23</v>
      </c>
      <c r="H12418" s="4">
        <v>45823.310891203713</v>
      </c>
      <c r="I12418" t="b">
        <v>0</v>
      </c>
      <c r="J12418" t="b">
        <v>0</v>
      </c>
      <c r="K12418" t="s">
        <v>24</v>
      </c>
      <c r="L12418" t="s">
        <v>22</v>
      </c>
      <c r="M12418">
        <v>98255.5</v>
      </c>
      <c r="O12418" t="s">
        <v>16203</v>
      </c>
      <c r="P12418" t="s">
        <v>649</v>
      </c>
    </row>
    <row r="12419" spans="1:16" x14ac:dyDescent="0.25">
      <c r="A12419" t="s">
        <v>139</v>
      </c>
      <c r="B12419" t="s">
        <v>16204</v>
      </c>
      <c r="C12419" t="s">
        <v>15346</v>
      </c>
      <c r="D12419" t="s">
        <v>3970</v>
      </c>
      <c r="E12419" t="s">
        <v>20</v>
      </c>
      <c r="F12419" t="b">
        <v>0</v>
      </c>
      <c r="G12419" t="s">
        <v>52</v>
      </c>
      <c r="H12419" s="4">
        <v>45823.334131944437</v>
      </c>
      <c r="I12419" t="b">
        <v>0</v>
      </c>
      <c r="J12419" t="b">
        <v>1</v>
      </c>
      <c r="K12419" t="s">
        <v>24</v>
      </c>
      <c r="L12419" t="s">
        <v>22</v>
      </c>
      <c r="M12419">
        <v>132728.5</v>
      </c>
      <c r="O12419" t="s">
        <v>1010</v>
      </c>
    </row>
    <row r="12420" spans="1:16" x14ac:dyDescent="0.25">
      <c r="A12420" t="s">
        <v>2</v>
      </c>
      <c r="B12420" t="s">
        <v>15775</v>
      </c>
      <c r="C12420" t="s">
        <v>114</v>
      </c>
      <c r="D12420" t="s">
        <v>3970</v>
      </c>
      <c r="E12420" t="s">
        <v>20</v>
      </c>
      <c r="F12420" t="b">
        <v>0</v>
      </c>
      <c r="G12420" t="s">
        <v>27</v>
      </c>
      <c r="H12420" s="4">
        <v>45823.334594907406</v>
      </c>
      <c r="I12420" t="b">
        <v>0</v>
      </c>
      <c r="J12420" t="b">
        <v>1</v>
      </c>
      <c r="K12420" t="s">
        <v>24</v>
      </c>
      <c r="L12420" t="s">
        <v>22</v>
      </c>
      <c r="M12420">
        <v>254076</v>
      </c>
      <c r="O12420" t="s">
        <v>1547</v>
      </c>
      <c r="P12420" t="s">
        <v>15776</v>
      </c>
    </row>
    <row r="12421" spans="1:16" x14ac:dyDescent="0.25">
      <c r="A12421" t="s">
        <v>0</v>
      </c>
      <c r="B12421" t="s">
        <v>2153</v>
      </c>
      <c r="C12421" t="s">
        <v>680</v>
      </c>
      <c r="D12421" t="s">
        <v>4178</v>
      </c>
      <c r="E12421" t="s">
        <v>20</v>
      </c>
      <c r="F12421" t="b">
        <v>0</v>
      </c>
      <c r="G12421" t="s">
        <v>41</v>
      </c>
      <c r="H12421" s="4">
        <v>45823.375289351847</v>
      </c>
      <c r="I12421" t="b">
        <v>0</v>
      </c>
      <c r="J12421" t="b">
        <v>0</v>
      </c>
      <c r="K12421" t="s">
        <v>24</v>
      </c>
      <c r="L12421" t="s">
        <v>22</v>
      </c>
      <c r="M12421">
        <v>136000</v>
      </c>
      <c r="O12421" t="s">
        <v>16205</v>
      </c>
      <c r="P12421" t="s">
        <v>16206</v>
      </c>
    </row>
    <row r="12422" spans="1:16" x14ac:dyDescent="0.25">
      <c r="A12422" t="s">
        <v>0</v>
      </c>
      <c r="B12422" t="s">
        <v>1782</v>
      </c>
      <c r="C12422" t="s">
        <v>1696</v>
      </c>
      <c r="D12422" t="s">
        <v>3600</v>
      </c>
      <c r="E12422" t="s">
        <v>20</v>
      </c>
      <c r="F12422" t="b">
        <v>0</v>
      </c>
      <c r="G12422" t="s">
        <v>27</v>
      </c>
      <c r="H12422" s="4">
        <v>45823.376342592594</v>
      </c>
      <c r="I12422" t="b">
        <v>0</v>
      </c>
      <c r="J12422" t="b">
        <v>1</v>
      </c>
      <c r="K12422" t="s">
        <v>24</v>
      </c>
      <c r="L12422" t="s">
        <v>22</v>
      </c>
      <c r="M12422">
        <v>155000</v>
      </c>
      <c r="O12422" t="s">
        <v>2697</v>
      </c>
      <c r="P12422" t="s">
        <v>3814</v>
      </c>
    </row>
    <row r="12423" spans="1:16" x14ac:dyDescent="0.25">
      <c r="A12423" t="s">
        <v>2</v>
      </c>
      <c r="B12423" t="s">
        <v>16207</v>
      </c>
      <c r="C12423" t="s">
        <v>2348</v>
      </c>
      <c r="D12423" t="s">
        <v>4084</v>
      </c>
      <c r="F12423" t="b">
        <v>0</v>
      </c>
      <c r="G12423" t="s">
        <v>414</v>
      </c>
      <c r="H12423" s="4">
        <v>45823.381597222222</v>
      </c>
      <c r="I12423" t="b">
        <v>0</v>
      </c>
      <c r="J12423" t="b">
        <v>0</v>
      </c>
      <c r="K12423" t="s">
        <v>414</v>
      </c>
      <c r="L12423" t="s">
        <v>22</v>
      </c>
      <c r="M12423">
        <v>50000</v>
      </c>
      <c r="O12423" t="s">
        <v>16208</v>
      </c>
      <c r="P12423" t="s">
        <v>204</v>
      </c>
    </row>
    <row r="12424" spans="1:16" x14ac:dyDescent="0.25">
      <c r="A12424" t="s">
        <v>2</v>
      </c>
      <c r="B12424" t="s">
        <v>16209</v>
      </c>
      <c r="C12424" t="s">
        <v>82</v>
      </c>
      <c r="D12424" t="s">
        <v>3973</v>
      </c>
      <c r="E12424" t="s">
        <v>20</v>
      </c>
      <c r="F12424" t="b">
        <v>0</v>
      </c>
      <c r="G12424" t="s">
        <v>35</v>
      </c>
      <c r="H12424" s="4">
        <v>45823.418946759259</v>
      </c>
      <c r="I12424" t="b">
        <v>0</v>
      </c>
      <c r="J12424" t="b">
        <v>1</v>
      </c>
      <c r="K12424" t="s">
        <v>24</v>
      </c>
      <c r="L12424" t="s">
        <v>22</v>
      </c>
      <c r="M12424">
        <v>204000</v>
      </c>
      <c r="O12424" t="s">
        <v>2418</v>
      </c>
      <c r="P12424" t="s">
        <v>16210</v>
      </c>
    </row>
    <row r="12425" spans="1:16" x14ac:dyDescent="0.25">
      <c r="A12425" t="s">
        <v>1</v>
      </c>
      <c r="B12425" t="s">
        <v>15616</v>
      </c>
      <c r="C12425" t="s">
        <v>829</v>
      </c>
      <c r="D12425" t="s">
        <v>10881</v>
      </c>
      <c r="E12425" t="s">
        <v>20</v>
      </c>
      <c r="F12425" t="b">
        <v>0</v>
      </c>
      <c r="G12425" t="s">
        <v>27</v>
      </c>
      <c r="H12425" s="4">
        <v>45823.459236111114</v>
      </c>
      <c r="I12425" t="b">
        <v>0</v>
      </c>
      <c r="J12425" t="b">
        <v>1</v>
      </c>
      <c r="K12425" t="s">
        <v>24</v>
      </c>
      <c r="L12425" t="s">
        <v>36</v>
      </c>
      <c r="N12425">
        <v>66.5</v>
      </c>
      <c r="O12425" t="s">
        <v>5482</v>
      </c>
      <c r="P12425" t="s">
        <v>16211</v>
      </c>
    </row>
    <row r="12426" spans="1:16" x14ac:dyDescent="0.25">
      <c r="A12426" t="s">
        <v>2</v>
      </c>
      <c r="B12426" t="s">
        <v>1777</v>
      </c>
      <c r="C12426" t="s">
        <v>559</v>
      </c>
      <c r="D12426" t="s">
        <v>3973</v>
      </c>
      <c r="E12426" t="s">
        <v>20</v>
      </c>
      <c r="F12426" t="b">
        <v>0</v>
      </c>
      <c r="G12426" t="s">
        <v>27</v>
      </c>
      <c r="H12426" s="4">
        <v>45823.500057870369</v>
      </c>
      <c r="I12426" t="b">
        <v>0</v>
      </c>
      <c r="J12426" t="b">
        <v>1</v>
      </c>
      <c r="K12426" t="s">
        <v>24</v>
      </c>
      <c r="L12426" t="s">
        <v>22</v>
      </c>
      <c r="M12426">
        <v>230495</v>
      </c>
      <c r="O12426" t="s">
        <v>5482</v>
      </c>
      <c r="P12426" t="s">
        <v>193</v>
      </c>
    </row>
    <row r="12427" spans="1:16" x14ac:dyDescent="0.25">
      <c r="A12427" t="s">
        <v>0</v>
      </c>
      <c r="B12427" t="s">
        <v>15404</v>
      </c>
      <c r="C12427" t="s">
        <v>570</v>
      </c>
      <c r="D12427" t="s">
        <v>3973</v>
      </c>
      <c r="E12427" t="s">
        <v>20</v>
      </c>
      <c r="F12427" t="b">
        <v>0</v>
      </c>
      <c r="G12427" t="s">
        <v>27</v>
      </c>
      <c r="H12427" s="4">
        <v>45823.500081018523</v>
      </c>
      <c r="I12427" t="b">
        <v>0</v>
      </c>
      <c r="J12427" t="b">
        <v>1</v>
      </c>
      <c r="K12427" t="s">
        <v>24</v>
      </c>
      <c r="L12427" t="s">
        <v>22</v>
      </c>
      <c r="M12427">
        <v>70700</v>
      </c>
      <c r="O12427" t="s">
        <v>5482</v>
      </c>
      <c r="P12427" t="s">
        <v>1678</v>
      </c>
    </row>
    <row r="12428" spans="1:16" x14ac:dyDescent="0.25">
      <c r="A12428" t="s">
        <v>0</v>
      </c>
      <c r="B12428" t="s">
        <v>16212</v>
      </c>
      <c r="C12428" t="s">
        <v>336</v>
      </c>
      <c r="D12428" t="s">
        <v>3973</v>
      </c>
      <c r="E12428" t="s">
        <v>20</v>
      </c>
      <c r="F12428" t="b">
        <v>0</v>
      </c>
      <c r="G12428" t="s">
        <v>30</v>
      </c>
      <c r="H12428" s="4">
        <v>45823.500590277778</v>
      </c>
      <c r="I12428" t="b">
        <v>0</v>
      </c>
      <c r="J12428" t="b">
        <v>1</v>
      </c>
      <c r="K12428" t="s">
        <v>24</v>
      </c>
      <c r="L12428" t="s">
        <v>22</v>
      </c>
      <c r="M12428">
        <v>93000</v>
      </c>
      <c r="O12428" t="s">
        <v>5482</v>
      </c>
      <c r="P12428" t="s">
        <v>16213</v>
      </c>
    </row>
    <row r="12429" spans="1:16" x14ac:dyDescent="0.25">
      <c r="A12429" t="s">
        <v>0</v>
      </c>
      <c r="B12429" t="s">
        <v>16214</v>
      </c>
      <c r="C12429" t="s">
        <v>151</v>
      </c>
      <c r="D12429" t="s">
        <v>3973</v>
      </c>
      <c r="E12429" t="s">
        <v>20</v>
      </c>
      <c r="F12429" t="b">
        <v>0</v>
      </c>
      <c r="G12429" t="s">
        <v>30</v>
      </c>
      <c r="H12429" s="4">
        <v>45823.500590277778</v>
      </c>
      <c r="I12429" t="b">
        <v>0</v>
      </c>
      <c r="J12429" t="b">
        <v>0</v>
      </c>
      <c r="K12429" t="s">
        <v>24</v>
      </c>
      <c r="L12429" t="s">
        <v>22</v>
      </c>
      <c r="M12429">
        <v>80070.8515625</v>
      </c>
      <c r="O12429" t="s">
        <v>5482</v>
      </c>
      <c r="P12429" t="s">
        <v>3432</v>
      </c>
    </row>
    <row r="12430" spans="1:16" x14ac:dyDescent="0.25">
      <c r="A12430" t="s">
        <v>2</v>
      </c>
      <c r="B12430" t="s">
        <v>1777</v>
      </c>
      <c r="C12430" t="s">
        <v>94</v>
      </c>
      <c r="D12430" t="s">
        <v>3973</v>
      </c>
      <c r="E12430" t="s">
        <v>20</v>
      </c>
      <c r="F12430" t="b">
        <v>0</v>
      </c>
      <c r="G12430" t="s">
        <v>30</v>
      </c>
      <c r="H12430" s="4">
        <v>45823.500613425917</v>
      </c>
      <c r="I12430" t="b">
        <v>0</v>
      </c>
      <c r="J12430" t="b">
        <v>1</v>
      </c>
      <c r="K12430" t="s">
        <v>24</v>
      </c>
      <c r="L12430" t="s">
        <v>22</v>
      </c>
      <c r="M12430">
        <v>228060</v>
      </c>
      <c r="O12430" t="s">
        <v>5482</v>
      </c>
      <c r="P12430" t="s">
        <v>48</v>
      </c>
    </row>
    <row r="12431" spans="1:16" x14ac:dyDescent="0.25">
      <c r="A12431" t="s">
        <v>89</v>
      </c>
      <c r="B12431" t="s">
        <v>2682</v>
      </c>
      <c r="C12431" t="s">
        <v>94</v>
      </c>
      <c r="D12431" t="s">
        <v>3973</v>
      </c>
      <c r="E12431" t="s">
        <v>20</v>
      </c>
      <c r="F12431" t="b">
        <v>0</v>
      </c>
      <c r="G12431" t="s">
        <v>30</v>
      </c>
      <c r="H12431" s="4">
        <v>45823.500648148147</v>
      </c>
      <c r="I12431" t="b">
        <v>0</v>
      </c>
      <c r="J12431" t="b">
        <v>0</v>
      </c>
      <c r="K12431" t="s">
        <v>24</v>
      </c>
      <c r="L12431" t="s">
        <v>22</v>
      </c>
      <c r="M12431">
        <v>190000</v>
      </c>
      <c r="O12431" t="s">
        <v>5482</v>
      </c>
      <c r="P12431" t="s">
        <v>119</v>
      </c>
    </row>
    <row r="12432" spans="1:16" x14ac:dyDescent="0.25">
      <c r="A12432" t="s">
        <v>89</v>
      </c>
      <c r="B12432" t="s">
        <v>2682</v>
      </c>
      <c r="C12432" t="s">
        <v>376</v>
      </c>
      <c r="D12432" t="s">
        <v>3973</v>
      </c>
      <c r="E12432" t="s">
        <v>20</v>
      </c>
      <c r="F12432" t="b">
        <v>0</v>
      </c>
      <c r="G12432" t="s">
        <v>52</v>
      </c>
      <c r="H12432" s="4">
        <v>45823.500798611109</v>
      </c>
      <c r="I12432" t="b">
        <v>0</v>
      </c>
      <c r="J12432" t="b">
        <v>0</v>
      </c>
      <c r="K12432" t="s">
        <v>24</v>
      </c>
      <c r="L12432" t="s">
        <v>22</v>
      </c>
      <c r="M12432">
        <v>190000</v>
      </c>
      <c r="O12432" t="s">
        <v>5482</v>
      </c>
      <c r="P12432" t="s">
        <v>119</v>
      </c>
    </row>
    <row r="12433" spans="1:16" x14ac:dyDescent="0.25">
      <c r="A12433" t="s">
        <v>2</v>
      </c>
      <c r="B12433" t="s">
        <v>2492</v>
      </c>
      <c r="C12433" t="s">
        <v>825</v>
      </c>
      <c r="D12433" t="s">
        <v>3973</v>
      </c>
      <c r="E12433" t="s">
        <v>20</v>
      </c>
      <c r="F12433" t="b">
        <v>0</v>
      </c>
      <c r="G12433" t="s">
        <v>27</v>
      </c>
      <c r="H12433" s="4">
        <v>45823.501261574071</v>
      </c>
      <c r="I12433" t="b">
        <v>0</v>
      </c>
      <c r="J12433" t="b">
        <v>1</v>
      </c>
      <c r="K12433" t="s">
        <v>24</v>
      </c>
      <c r="L12433" t="s">
        <v>22</v>
      </c>
      <c r="M12433">
        <v>122087</v>
      </c>
      <c r="O12433" t="s">
        <v>5482</v>
      </c>
      <c r="P12433" t="s">
        <v>7409</v>
      </c>
    </row>
    <row r="12434" spans="1:16" x14ac:dyDescent="0.25">
      <c r="A12434" t="s">
        <v>2</v>
      </c>
      <c r="B12434" t="s">
        <v>7406</v>
      </c>
      <c r="C12434" t="s">
        <v>155</v>
      </c>
      <c r="D12434" t="s">
        <v>3973</v>
      </c>
      <c r="E12434" t="s">
        <v>20</v>
      </c>
      <c r="F12434" t="b">
        <v>0</v>
      </c>
      <c r="G12434" t="s">
        <v>27</v>
      </c>
      <c r="H12434" s="4">
        <v>45823.501342592594</v>
      </c>
      <c r="I12434" t="b">
        <v>0</v>
      </c>
      <c r="J12434" t="b">
        <v>0</v>
      </c>
      <c r="K12434" t="s">
        <v>24</v>
      </c>
      <c r="L12434" t="s">
        <v>22</v>
      </c>
      <c r="M12434">
        <v>82850</v>
      </c>
      <c r="O12434" t="s">
        <v>5482</v>
      </c>
      <c r="P12434" t="s">
        <v>3772</v>
      </c>
    </row>
    <row r="12435" spans="1:16" x14ac:dyDescent="0.25">
      <c r="A12435" t="s">
        <v>2</v>
      </c>
      <c r="B12435" t="s">
        <v>2</v>
      </c>
      <c r="C12435" t="s">
        <v>362</v>
      </c>
      <c r="D12435" t="s">
        <v>3973</v>
      </c>
      <c r="E12435" t="s">
        <v>20</v>
      </c>
      <c r="F12435" t="b">
        <v>0</v>
      </c>
      <c r="G12435" t="s">
        <v>27</v>
      </c>
      <c r="H12435" s="4">
        <v>45823.501377314817</v>
      </c>
      <c r="I12435" t="b">
        <v>0</v>
      </c>
      <c r="J12435" t="b">
        <v>1</v>
      </c>
      <c r="K12435" t="s">
        <v>24</v>
      </c>
      <c r="L12435" t="s">
        <v>22</v>
      </c>
      <c r="M12435">
        <v>187153</v>
      </c>
      <c r="O12435" t="s">
        <v>5482</v>
      </c>
      <c r="P12435" t="s">
        <v>3226</v>
      </c>
    </row>
    <row r="12436" spans="1:16" x14ac:dyDescent="0.25">
      <c r="A12436" t="s">
        <v>2</v>
      </c>
      <c r="B12436" t="s">
        <v>9374</v>
      </c>
      <c r="C12436" t="s">
        <v>1705</v>
      </c>
      <c r="D12436" t="s">
        <v>3973</v>
      </c>
      <c r="E12436" t="s">
        <v>20</v>
      </c>
      <c r="F12436" t="b">
        <v>0</v>
      </c>
      <c r="G12436" t="s">
        <v>27</v>
      </c>
      <c r="H12436" s="4">
        <v>45823.501377314817</v>
      </c>
      <c r="I12436" t="b">
        <v>0</v>
      </c>
      <c r="J12436" t="b">
        <v>1</v>
      </c>
      <c r="K12436" t="s">
        <v>24</v>
      </c>
      <c r="L12436" t="s">
        <v>22</v>
      </c>
      <c r="M12436">
        <v>122900</v>
      </c>
      <c r="O12436" t="s">
        <v>5482</v>
      </c>
      <c r="P12436" t="s">
        <v>9375</v>
      </c>
    </row>
    <row r="12437" spans="1:16" x14ac:dyDescent="0.25">
      <c r="A12437" t="s">
        <v>1</v>
      </c>
      <c r="B12437" t="s">
        <v>7561</v>
      </c>
      <c r="C12437" t="s">
        <v>16215</v>
      </c>
      <c r="D12437" t="s">
        <v>3973</v>
      </c>
      <c r="E12437" t="s">
        <v>20</v>
      </c>
      <c r="F12437" t="b">
        <v>0</v>
      </c>
      <c r="G12437" t="s">
        <v>27</v>
      </c>
      <c r="H12437" s="4">
        <v>45823.501493055563</v>
      </c>
      <c r="I12437" t="b">
        <v>0</v>
      </c>
      <c r="J12437" t="b">
        <v>1</v>
      </c>
      <c r="K12437" t="s">
        <v>24</v>
      </c>
      <c r="L12437" t="s">
        <v>22</v>
      </c>
      <c r="M12437">
        <v>113750</v>
      </c>
      <c r="O12437" t="s">
        <v>5482</v>
      </c>
      <c r="P12437" t="s">
        <v>7562</v>
      </c>
    </row>
    <row r="12438" spans="1:16" x14ac:dyDescent="0.25">
      <c r="A12438" t="s">
        <v>1</v>
      </c>
      <c r="B12438" t="s">
        <v>7561</v>
      </c>
      <c r="C12438" t="s">
        <v>357</v>
      </c>
      <c r="D12438" t="s">
        <v>3973</v>
      </c>
      <c r="E12438" t="s">
        <v>20</v>
      </c>
      <c r="F12438" t="b">
        <v>0</v>
      </c>
      <c r="G12438" t="s">
        <v>27</v>
      </c>
      <c r="H12438" s="4">
        <v>45823.501504629632</v>
      </c>
      <c r="I12438" t="b">
        <v>0</v>
      </c>
      <c r="J12438" t="b">
        <v>1</v>
      </c>
      <c r="K12438" t="s">
        <v>24</v>
      </c>
      <c r="L12438" t="s">
        <v>22</v>
      </c>
      <c r="M12438">
        <v>113750</v>
      </c>
      <c r="O12438" t="s">
        <v>5482</v>
      </c>
      <c r="P12438" t="s">
        <v>7562</v>
      </c>
    </row>
    <row r="12439" spans="1:16" x14ac:dyDescent="0.25">
      <c r="A12439" t="s">
        <v>1</v>
      </c>
      <c r="B12439" t="s">
        <v>7561</v>
      </c>
      <c r="C12439" t="s">
        <v>1154</v>
      </c>
      <c r="D12439" t="s">
        <v>3973</v>
      </c>
      <c r="E12439" t="s">
        <v>20</v>
      </c>
      <c r="F12439" t="b">
        <v>0</v>
      </c>
      <c r="G12439" t="s">
        <v>27</v>
      </c>
      <c r="H12439" s="4">
        <v>45823.501504629632</v>
      </c>
      <c r="I12439" t="b">
        <v>0</v>
      </c>
      <c r="J12439" t="b">
        <v>1</v>
      </c>
      <c r="K12439" t="s">
        <v>24</v>
      </c>
      <c r="L12439" t="s">
        <v>22</v>
      </c>
      <c r="M12439">
        <v>113750</v>
      </c>
      <c r="O12439" t="s">
        <v>5482</v>
      </c>
      <c r="P12439" t="s">
        <v>7562</v>
      </c>
    </row>
    <row r="12440" spans="1:16" x14ac:dyDescent="0.25">
      <c r="A12440" t="s">
        <v>1</v>
      </c>
      <c r="B12440" t="s">
        <v>9376</v>
      </c>
      <c r="C12440" t="s">
        <v>357</v>
      </c>
      <c r="D12440" t="s">
        <v>3973</v>
      </c>
      <c r="E12440" t="s">
        <v>20</v>
      </c>
      <c r="F12440" t="b">
        <v>0</v>
      </c>
      <c r="G12440" t="s">
        <v>27</v>
      </c>
      <c r="H12440" s="4">
        <v>45823.501527777778</v>
      </c>
      <c r="I12440" t="b">
        <v>0</v>
      </c>
      <c r="J12440" t="b">
        <v>1</v>
      </c>
      <c r="K12440" t="s">
        <v>24</v>
      </c>
      <c r="L12440" t="s">
        <v>36</v>
      </c>
      <c r="N12440">
        <v>73</v>
      </c>
      <c r="O12440" t="s">
        <v>5482</v>
      </c>
      <c r="P12440" t="s">
        <v>354</v>
      </c>
    </row>
    <row r="12441" spans="1:16" x14ac:dyDescent="0.25">
      <c r="A12441" t="s">
        <v>1</v>
      </c>
      <c r="B12441" t="s">
        <v>7561</v>
      </c>
      <c r="C12441" t="s">
        <v>1230</v>
      </c>
      <c r="D12441" t="s">
        <v>3973</v>
      </c>
      <c r="E12441" t="s">
        <v>20</v>
      </c>
      <c r="F12441" t="b">
        <v>0</v>
      </c>
      <c r="G12441" t="s">
        <v>27</v>
      </c>
      <c r="H12441" s="4">
        <v>45823.501527777778</v>
      </c>
      <c r="I12441" t="b">
        <v>0</v>
      </c>
      <c r="J12441" t="b">
        <v>1</v>
      </c>
      <c r="K12441" t="s">
        <v>24</v>
      </c>
      <c r="L12441" t="s">
        <v>22</v>
      </c>
      <c r="M12441">
        <v>113750</v>
      </c>
      <c r="O12441" t="s">
        <v>5482</v>
      </c>
      <c r="P12441" t="s">
        <v>7562</v>
      </c>
    </row>
    <row r="12442" spans="1:16" x14ac:dyDescent="0.25">
      <c r="A12442" t="s">
        <v>1</v>
      </c>
      <c r="B12442" t="s">
        <v>9376</v>
      </c>
      <c r="C12442" t="s">
        <v>425</v>
      </c>
      <c r="D12442" t="s">
        <v>3973</v>
      </c>
      <c r="E12442" t="s">
        <v>20</v>
      </c>
      <c r="F12442" t="b">
        <v>0</v>
      </c>
      <c r="G12442" t="s">
        <v>27</v>
      </c>
      <c r="H12442" s="4">
        <v>45823.501527777778</v>
      </c>
      <c r="I12442" t="b">
        <v>0</v>
      </c>
      <c r="J12442" t="b">
        <v>1</v>
      </c>
      <c r="K12442" t="s">
        <v>24</v>
      </c>
      <c r="L12442" t="s">
        <v>36</v>
      </c>
      <c r="N12442">
        <v>73</v>
      </c>
      <c r="O12442" t="s">
        <v>5482</v>
      </c>
      <c r="P12442" t="s">
        <v>16216</v>
      </c>
    </row>
    <row r="12443" spans="1:16" x14ac:dyDescent="0.25">
      <c r="A12443" t="s">
        <v>0</v>
      </c>
      <c r="B12443" t="s">
        <v>565</v>
      </c>
      <c r="C12443" t="s">
        <v>10659</v>
      </c>
      <c r="D12443" t="s">
        <v>3973</v>
      </c>
      <c r="E12443" t="s">
        <v>20</v>
      </c>
      <c r="F12443" t="b">
        <v>0</v>
      </c>
      <c r="G12443" t="s">
        <v>27</v>
      </c>
      <c r="H12443" s="4">
        <v>45823.501527777778</v>
      </c>
      <c r="I12443" t="b">
        <v>0</v>
      </c>
      <c r="J12443" t="b">
        <v>1</v>
      </c>
      <c r="K12443" t="s">
        <v>24</v>
      </c>
      <c r="L12443" t="s">
        <v>22</v>
      </c>
      <c r="M12443">
        <v>126000</v>
      </c>
      <c r="O12443" t="s">
        <v>5482</v>
      </c>
      <c r="P12443" t="s">
        <v>221</v>
      </c>
    </row>
    <row r="12444" spans="1:16" x14ac:dyDescent="0.25">
      <c r="A12444" t="s">
        <v>1</v>
      </c>
      <c r="B12444" t="s">
        <v>9376</v>
      </c>
      <c r="C12444" t="s">
        <v>864</v>
      </c>
      <c r="D12444" t="s">
        <v>3973</v>
      </c>
      <c r="E12444" t="s">
        <v>20</v>
      </c>
      <c r="F12444" t="b">
        <v>0</v>
      </c>
      <c r="G12444" t="s">
        <v>27</v>
      </c>
      <c r="H12444" s="4">
        <v>45823.501539351862</v>
      </c>
      <c r="I12444" t="b">
        <v>0</v>
      </c>
      <c r="J12444" t="b">
        <v>1</v>
      </c>
      <c r="K12444" t="s">
        <v>24</v>
      </c>
      <c r="L12444" t="s">
        <v>36</v>
      </c>
      <c r="N12444">
        <v>73</v>
      </c>
      <c r="O12444" t="s">
        <v>5482</v>
      </c>
      <c r="P12444" t="s">
        <v>354</v>
      </c>
    </row>
    <row r="12445" spans="1:16" x14ac:dyDescent="0.25">
      <c r="A12445" t="s">
        <v>0</v>
      </c>
      <c r="B12445" t="s">
        <v>565</v>
      </c>
      <c r="C12445" t="s">
        <v>1705</v>
      </c>
      <c r="D12445" t="s">
        <v>3973</v>
      </c>
      <c r="E12445" t="s">
        <v>20</v>
      </c>
      <c r="F12445" t="b">
        <v>0</v>
      </c>
      <c r="G12445" t="s">
        <v>27</v>
      </c>
      <c r="H12445" s="4">
        <v>45823.501539351862</v>
      </c>
      <c r="I12445" t="b">
        <v>0</v>
      </c>
      <c r="J12445" t="b">
        <v>1</v>
      </c>
      <c r="K12445" t="s">
        <v>24</v>
      </c>
      <c r="L12445" t="s">
        <v>22</v>
      </c>
      <c r="M12445">
        <v>126000</v>
      </c>
      <c r="O12445" t="s">
        <v>5482</v>
      </c>
      <c r="P12445" t="s">
        <v>221</v>
      </c>
    </row>
    <row r="12446" spans="1:16" x14ac:dyDescent="0.25">
      <c r="A12446" t="s">
        <v>1</v>
      </c>
      <c r="B12446" t="s">
        <v>15616</v>
      </c>
      <c r="C12446" t="s">
        <v>1705</v>
      </c>
      <c r="D12446" t="s">
        <v>3973</v>
      </c>
      <c r="E12446" t="s">
        <v>20</v>
      </c>
      <c r="F12446" t="b">
        <v>0</v>
      </c>
      <c r="G12446" t="s">
        <v>27</v>
      </c>
      <c r="H12446" s="4">
        <v>45823.501539351862</v>
      </c>
      <c r="I12446" t="b">
        <v>0</v>
      </c>
      <c r="J12446" t="b">
        <v>1</v>
      </c>
      <c r="K12446" t="s">
        <v>24</v>
      </c>
      <c r="L12446" t="s">
        <v>36</v>
      </c>
      <c r="N12446">
        <v>66.5</v>
      </c>
      <c r="O12446" t="s">
        <v>5482</v>
      </c>
      <c r="P12446" t="s">
        <v>715</v>
      </c>
    </row>
    <row r="12447" spans="1:16" x14ac:dyDescent="0.25">
      <c r="A12447" t="s">
        <v>0</v>
      </c>
      <c r="B12447" t="s">
        <v>565</v>
      </c>
      <c r="C12447" t="s">
        <v>713</v>
      </c>
      <c r="D12447" t="s">
        <v>3973</v>
      </c>
      <c r="E12447" t="s">
        <v>20</v>
      </c>
      <c r="F12447" t="b">
        <v>0</v>
      </c>
      <c r="G12447" t="s">
        <v>27</v>
      </c>
      <c r="H12447" s="4">
        <v>45823.501539351862</v>
      </c>
      <c r="I12447" t="b">
        <v>0</v>
      </c>
      <c r="J12447" t="b">
        <v>1</v>
      </c>
      <c r="K12447" t="s">
        <v>24</v>
      </c>
      <c r="L12447" t="s">
        <v>22</v>
      </c>
      <c r="M12447">
        <v>126000</v>
      </c>
      <c r="O12447" t="s">
        <v>5482</v>
      </c>
      <c r="P12447" t="s">
        <v>221</v>
      </c>
    </row>
    <row r="12448" spans="1:16" x14ac:dyDescent="0.25">
      <c r="A12448" t="s">
        <v>0</v>
      </c>
      <c r="B12448" t="s">
        <v>0</v>
      </c>
      <c r="C12448" t="s">
        <v>10659</v>
      </c>
      <c r="D12448" t="s">
        <v>3973</v>
      </c>
      <c r="E12448" t="s">
        <v>20</v>
      </c>
      <c r="F12448" t="b">
        <v>0</v>
      </c>
      <c r="G12448" t="s">
        <v>27</v>
      </c>
      <c r="H12448" s="4">
        <v>45823.501539351862</v>
      </c>
      <c r="I12448" t="b">
        <v>0</v>
      </c>
      <c r="J12448" t="b">
        <v>1</v>
      </c>
      <c r="K12448" t="s">
        <v>24</v>
      </c>
      <c r="L12448" t="s">
        <v>36</v>
      </c>
      <c r="N12448">
        <v>45</v>
      </c>
      <c r="O12448" t="s">
        <v>5482</v>
      </c>
      <c r="P12448" t="s">
        <v>13935</v>
      </c>
    </row>
    <row r="12449" spans="1:16" x14ac:dyDescent="0.25">
      <c r="A12449" t="s">
        <v>2</v>
      </c>
      <c r="B12449" t="s">
        <v>241</v>
      </c>
      <c r="C12449" t="s">
        <v>315</v>
      </c>
      <c r="D12449" t="s">
        <v>3973</v>
      </c>
      <c r="E12449" t="s">
        <v>20</v>
      </c>
      <c r="F12449" t="b">
        <v>0</v>
      </c>
      <c r="G12449" t="s">
        <v>41</v>
      </c>
      <c r="H12449" s="4">
        <v>45823.501793981479</v>
      </c>
      <c r="I12449" t="b">
        <v>0</v>
      </c>
      <c r="J12449" t="b">
        <v>0</v>
      </c>
      <c r="K12449" t="s">
        <v>24</v>
      </c>
      <c r="L12449" t="s">
        <v>22</v>
      </c>
      <c r="M12449">
        <v>137500</v>
      </c>
      <c r="O12449" t="s">
        <v>5482</v>
      </c>
      <c r="P12449" t="s">
        <v>16217</v>
      </c>
    </row>
    <row r="12450" spans="1:16" x14ac:dyDescent="0.25">
      <c r="A12450" t="s">
        <v>1</v>
      </c>
      <c r="B12450" t="s">
        <v>2955</v>
      </c>
      <c r="C12450" t="s">
        <v>1705</v>
      </c>
      <c r="D12450" t="s">
        <v>3973</v>
      </c>
      <c r="E12450" t="s">
        <v>20</v>
      </c>
      <c r="F12450" t="b">
        <v>0</v>
      </c>
      <c r="G12450" t="s">
        <v>41</v>
      </c>
      <c r="H12450" s="4">
        <v>45823.501805555563</v>
      </c>
      <c r="I12450" t="b">
        <v>0</v>
      </c>
      <c r="J12450" t="b">
        <v>1</v>
      </c>
      <c r="K12450" t="s">
        <v>24</v>
      </c>
      <c r="L12450" t="s">
        <v>22</v>
      </c>
      <c r="M12450">
        <v>174000</v>
      </c>
      <c r="O12450" t="s">
        <v>5482</v>
      </c>
      <c r="P12450" t="s">
        <v>603</v>
      </c>
    </row>
    <row r="12451" spans="1:16" x14ac:dyDescent="0.25">
      <c r="A12451" t="s">
        <v>191</v>
      </c>
      <c r="B12451" t="s">
        <v>16218</v>
      </c>
      <c r="C12451" t="s">
        <v>140</v>
      </c>
      <c r="D12451" t="s">
        <v>3973</v>
      </c>
      <c r="E12451" t="s">
        <v>20</v>
      </c>
      <c r="F12451" t="b">
        <v>0</v>
      </c>
      <c r="G12451" t="s">
        <v>41</v>
      </c>
      <c r="H12451" s="4">
        <v>45823.501875000002</v>
      </c>
      <c r="I12451" t="b">
        <v>0</v>
      </c>
      <c r="J12451" t="b">
        <v>1</v>
      </c>
      <c r="K12451" t="s">
        <v>24</v>
      </c>
      <c r="L12451" t="s">
        <v>22</v>
      </c>
      <c r="M12451">
        <v>137300</v>
      </c>
      <c r="O12451" t="s">
        <v>5482</v>
      </c>
      <c r="P12451" t="s">
        <v>3509</v>
      </c>
    </row>
    <row r="12452" spans="1:16" x14ac:dyDescent="0.25">
      <c r="A12452" t="s">
        <v>1</v>
      </c>
      <c r="B12452" t="s">
        <v>9376</v>
      </c>
      <c r="C12452" t="s">
        <v>2765</v>
      </c>
      <c r="D12452" t="s">
        <v>3973</v>
      </c>
      <c r="E12452" t="s">
        <v>20</v>
      </c>
      <c r="F12452" t="b">
        <v>0</v>
      </c>
      <c r="G12452" t="s">
        <v>35</v>
      </c>
      <c r="H12452" s="4">
        <v>45823.502314814818</v>
      </c>
      <c r="I12452" t="b">
        <v>0</v>
      </c>
      <c r="J12452" t="b">
        <v>1</v>
      </c>
      <c r="K12452" t="s">
        <v>24</v>
      </c>
      <c r="L12452" t="s">
        <v>36</v>
      </c>
      <c r="N12452">
        <v>73</v>
      </c>
      <c r="O12452" t="s">
        <v>5482</v>
      </c>
      <c r="P12452" t="s">
        <v>354</v>
      </c>
    </row>
    <row r="12453" spans="1:16" x14ac:dyDescent="0.25">
      <c r="A12453" t="s">
        <v>1</v>
      </c>
      <c r="B12453" t="s">
        <v>9376</v>
      </c>
      <c r="C12453" t="s">
        <v>2010</v>
      </c>
      <c r="D12453" t="s">
        <v>3973</v>
      </c>
      <c r="E12453" t="s">
        <v>20</v>
      </c>
      <c r="F12453" t="b">
        <v>0</v>
      </c>
      <c r="G12453" t="s">
        <v>35</v>
      </c>
      <c r="H12453" s="4">
        <v>45823.502349537041</v>
      </c>
      <c r="I12453" t="b">
        <v>0</v>
      </c>
      <c r="J12453" t="b">
        <v>1</v>
      </c>
      <c r="K12453" t="s">
        <v>24</v>
      </c>
      <c r="L12453" t="s">
        <v>36</v>
      </c>
      <c r="N12453">
        <v>73</v>
      </c>
      <c r="O12453" t="s">
        <v>5482</v>
      </c>
      <c r="P12453" t="s">
        <v>354</v>
      </c>
    </row>
    <row r="12454" spans="1:16" x14ac:dyDescent="0.25">
      <c r="A12454" t="s">
        <v>1</v>
      </c>
      <c r="B12454" t="s">
        <v>844</v>
      </c>
      <c r="C12454" t="s">
        <v>425</v>
      </c>
      <c r="D12454" t="s">
        <v>3973</v>
      </c>
      <c r="E12454" t="s">
        <v>20</v>
      </c>
      <c r="F12454" t="b">
        <v>0</v>
      </c>
      <c r="G12454" t="s">
        <v>35</v>
      </c>
      <c r="H12454" s="4">
        <v>45823.502349537041</v>
      </c>
      <c r="I12454" t="b">
        <v>0</v>
      </c>
      <c r="J12454" t="b">
        <v>0</v>
      </c>
      <c r="K12454" t="s">
        <v>24</v>
      </c>
      <c r="L12454" t="s">
        <v>22</v>
      </c>
      <c r="M12454">
        <v>174500</v>
      </c>
      <c r="O12454" t="s">
        <v>5482</v>
      </c>
      <c r="P12454" t="s">
        <v>16219</v>
      </c>
    </row>
    <row r="12455" spans="1:16" x14ac:dyDescent="0.25">
      <c r="A12455" t="s">
        <v>1</v>
      </c>
      <c r="B12455" t="s">
        <v>9376</v>
      </c>
      <c r="C12455" t="s">
        <v>1050</v>
      </c>
      <c r="D12455" t="s">
        <v>3973</v>
      </c>
      <c r="E12455" t="s">
        <v>20</v>
      </c>
      <c r="F12455" t="b">
        <v>0</v>
      </c>
      <c r="G12455" t="s">
        <v>35</v>
      </c>
      <c r="H12455" s="4">
        <v>45823.502349537041</v>
      </c>
      <c r="I12455" t="b">
        <v>0</v>
      </c>
      <c r="J12455" t="b">
        <v>1</v>
      </c>
      <c r="K12455" t="s">
        <v>24</v>
      </c>
      <c r="L12455" t="s">
        <v>36</v>
      </c>
      <c r="N12455">
        <v>73</v>
      </c>
      <c r="O12455" t="s">
        <v>5482</v>
      </c>
      <c r="P12455" t="s">
        <v>354</v>
      </c>
    </row>
    <row r="12456" spans="1:16" x14ac:dyDescent="0.25">
      <c r="A12456" t="s">
        <v>1</v>
      </c>
      <c r="B12456" t="s">
        <v>2955</v>
      </c>
      <c r="C12456" t="s">
        <v>1230</v>
      </c>
      <c r="D12456" t="s">
        <v>3973</v>
      </c>
      <c r="E12456" t="s">
        <v>20</v>
      </c>
      <c r="F12456" t="b">
        <v>0</v>
      </c>
      <c r="G12456" t="s">
        <v>30</v>
      </c>
      <c r="H12456" s="4">
        <v>45823.502581018518</v>
      </c>
      <c r="I12456" t="b">
        <v>0</v>
      </c>
      <c r="J12456" t="b">
        <v>1</v>
      </c>
      <c r="K12456" t="s">
        <v>24</v>
      </c>
      <c r="L12456" t="s">
        <v>22</v>
      </c>
      <c r="M12456">
        <v>174000</v>
      </c>
      <c r="O12456" t="s">
        <v>5482</v>
      </c>
      <c r="P12456" t="s">
        <v>603</v>
      </c>
    </row>
    <row r="12457" spans="1:16" x14ac:dyDescent="0.25">
      <c r="A12457" t="s">
        <v>0</v>
      </c>
      <c r="B12457" t="s">
        <v>14399</v>
      </c>
      <c r="C12457" t="s">
        <v>1270</v>
      </c>
      <c r="D12457" t="s">
        <v>3973</v>
      </c>
      <c r="E12457" t="s">
        <v>20</v>
      </c>
      <c r="F12457" t="b">
        <v>0</v>
      </c>
      <c r="G12457" t="s">
        <v>23</v>
      </c>
      <c r="H12457" s="4">
        <v>45823.519201388888</v>
      </c>
      <c r="I12457" t="b">
        <v>0</v>
      </c>
      <c r="J12457" t="b">
        <v>1</v>
      </c>
      <c r="K12457" t="s">
        <v>24</v>
      </c>
      <c r="L12457" t="s">
        <v>22</v>
      </c>
      <c r="M12457">
        <v>72500</v>
      </c>
      <c r="O12457" t="s">
        <v>5482</v>
      </c>
      <c r="P12457" t="s">
        <v>16220</v>
      </c>
    </row>
    <row r="12458" spans="1:16" x14ac:dyDescent="0.25">
      <c r="A12458" t="s">
        <v>2</v>
      </c>
      <c r="B12458" t="s">
        <v>1777</v>
      </c>
      <c r="C12458" t="s">
        <v>2765</v>
      </c>
      <c r="D12458" t="s">
        <v>3973</v>
      </c>
      <c r="E12458" t="s">
        <v>20</v>
      </c>
      <c r="F12458" t="b">
        <v>0</v>
      </c>
      <c r="G12458" t="s">
        <v>23</v>
      </c>
      <c r="H12458" s="4">
        <v>45823.519270833327</v>
      </c>
      <c r="I12458" t="b">
        <v>0</v>
      </c>
      <c r="J12458" t="b">
        <v>1</v>
      </c>
      <c r="K12458" t="s">
        <v>24</v>
      </c>
      <c r="L12458" t="s">
        <v>22</v>
      </c>
      <c r="M12458">
        <v>230495</v>
      </c>
      <c r="O12458" t="s">
        <v>5482</v>
      </c>
      <c r="P12458" t="s">
        <v>193</v>
      </c>
    </row>
    <row r="12459" spans="1:16" x14ac:dyDescent="0.25">
      <c r="A12459" t="s">
        <v>89</v>
      </c>
      <c r="B12459" t="s">
        <v>16221</v>
      </c>
      <c r="C12459" t="s">
        <v>713</v>
      </c>
      <c r="D12459" t="s">
        <v>3973</v>
      </c>
      <c r="E12459" t="s">
        <v>20</v>
      </c>
      <c r="F12459" t="b">
        <v>0</v>
      </c>
      <c r="G12459" t="s">
        <v>23</v>
      </c>
      <c r="H12459" s="4">
        <v>45823.519444444442</v>
      </c>
      <c r="I12459" t="b">
        <v>0</v>
      </c>
      <c r="J12459" t="b">
        <v>1</v>
      </c>
      <c r="K12459" t="s">
        <v>24</v>
      </c>
      <c r="L12459" t="s">
        <v>22</v>
      </c>
      <c r="M12459">
        <v>251000</v>
      </c>
      <c r="O12459" t="s">
        <v>5482</v>
      </c>
      <c r="P12459" t="s">
        <v>16222</v>
      </c>
    </row>
    <row r="12460" spans="1:16" x14ac:dyDescent="0.25">
      <c r="A12460" t="s">
        <v>89</v>
      </c>
      <c r="B12460" t="s">
        <v>16221</v>
      </c>
      <c r="C12460" t="s">
        <v>1705</v>
      </c>
      <c r="D12460" t="s">
        <v>3973</v>
      </c>
      <c r="E12460" t="s">
        <v>20</v>
      </c>
      <c r="F12460" t="b">
        <v>0</v>
      </c>
      <c r="G12460" t="s">
        <v>23</v>
      </c>
      <c r="H12460" s="4">
        <v>45823.519618055558</v>
      </c>
      <c r="I12460" t="b">
        <v>0</v>
      </c>
      <c r="J12460" t="b">
        <v>1</v>
      </c>
      <c r="K12460" t="s">
        <v>24</v>
      </c>
      <c r="L12460" t="s">
        <v>22</v>
      </c>
      <c r="M12460">
        <v>251000</v>
      </c>
      <c r="O12460" t="s">
        <v>5482</v>
      </c>
      <c r="P12460" t="s">
        <v>16222</v>
      </c>
    </row>
    <row r="12461" spans="1:16" x14ac:dyDescent="0.25">
      <c r="A12461" t="s">
        <v>28</v>
      </c>
      <c r="B12461" t="s">
        <v>16223</v>
      </c>
      <c r="C12461" t="s">
        <v>39</v>
      </c>
      <c r="D12461" t="s">
        <v>7434</v>
      </c>
      <c r="E12461" t="s">
        <v>20</v>
      </c>
      <c r="F12461" t="b">
        <v>1</v>
      </c>
      <c r="G12461" t="s">
        <v>2012</v>
      </c>
      <c r="H12461" s="4">
        <v>45823.524293981478</v>
      </c>
      <c r="I12461" t="b">
        <v>1</v>
      </c>
      <c r="J12461" t="b">
        <v>0</v>
      </c>
      <c r="K12461" t="s">
        <v>2012</v>
      </c>
      <c r="L12461" t="s">
        <v>22</v>
      </c>
      <c r="M12461">
        <v>170000</v>
      </c>
      <c r="O12461" t="s">
        <v>16151</v>
      </c>
      <c r="P12461" t="s">
        <v>16176</v>
      </c>
    </row>
    <row r="12462" spans="1:16" x14ac:dyDescent="0.25">
      <c r="A12462" t="s">
        <v>89</v>
      </c>
      <c r="B12462" t="s">
        <v>16224</v>
      </c>
      <c r="C12462" t="s">
        <v>24</v>
      </c>
      <c r="D12462" t="s">
        <v>3973</v>
      </c>
      <c r="E12462" t="s">
        <v>20</v>
      </c>
      <c r="F12462" t="b">
        <v>0</v>
      </c>
      <c r="G12462" t="s">
        <v>41</v>
      </c>
      <c r="H12462" s="4">
        <v>45823.543541666673</v>
      </c>
      <c r="I12462" t="b">
        <v>0</v>
      </c>
      <c r="J12462" t="b">
        <v>1</v>
      </c>
      <c r="K12462" t="s">
        <v>24</v>
      </c>
      <c r="L12462" t="s">
        <v>22</v>
      </c>
      <c r="M12462">
        <v>119500</v>
      </c>
      <c r="O12462" t="s">
        <v>1512</v>
      </c>
      <c r="P12462" t="s">
        <v>16225</v>
      </c>
    </row>
    <row r="12463" spans="1:16" x14ac:dyDescent="0.25">
      <c r="A12463" t="s">
        <v>2</v>
      </c>
      <c r="B12463" t="s">
        <v>16226</v>
      </c>
      <c r="C12463" t="s">
        <v>15596</v>
      </c>
      <c r="D12463" t="s">
        <v>15597</v>
      </c>
      <c r="E12463" t="s">
        <v>20</v>
      </c>
      <c r="F12463" t="b">
        <v>0</v>
      </c>
      <c r="G12463" t="s">
        <v>15598</v>
      </c>
      <c r="H12463" s="4">
        <v>45823.554618055547</v>
      </c>
      <c r="I12463" t="b">
        <v>0</v>
      </c>
      <c r="J12463" t="b">
        <v>0</v>
      </c>
      <c r="K12463" t="s">
        <v>15598</v>
      </c>
      <c r="L12463" t="s">
        <v>22</v>
      </c>
      <c r="M12463">
        <v>148500</v>
      </c>
      <c r="O12463" t="s">
        <v>1172</v>
      </c>
    </row>
    <row r="12464" spans="1:16" x14ac:dyDescent="0.25">
      <c r="A12464" t="s">
        <v>89</v>
      </c>
      <c r="B12464" t="s">
        <v>16227</v>
      </c>
      <c r="C12464" t="s">
        <v>39</v>
      </c>
      <c r="D12464" t="s">
        <v>7434</v>
      </c>
      <c r="E12464" t="s">
        <v>20</v>
      </c>
      <c r="F12464" t="b">
        <v>1</v>
      </c>
      <c r="G12464" t="s">
        <v>16228</v>
      </c>
      <c r="H12464" s="4">
        <v>45823.564467592587</v>
      </c>
      <c r="I12464" t="b">
        <v>0</v>
      </c>
      <c r="J12464" t="b">
        <v>1</v>
      </c>
      <c r="K12464" t="s">
        <v>16228</v>
      </c>
      <c r="L12464" t="s">
        <v>22</v>
      </c>
      <c r="M12464">
        <v>227500</v>
      </c>
      <c r="O12464" t="s">
        <v>1426</v>
      </c>
      <c r="P12464" t="s">
        <v>16229</v>
      </c>
    </row>
    <row r="12465" spans="1:16" x14ac:dyDescent="0.25">
      <c r="A12465" t="s">
        <v>0</v>
      </c>
      <c r="B12465" t="s">
        <v>766</v>
      </c>
      <c r="C12465" t="s">
        <v>1993</v>
      </c>
      <c r="D12465" t="s">
        <v>4084</v>
      </c>
      <c r="E12465" t="s">
        <v>20</v>
      </c>
      <c r="F12465" t="b">
        <v>0</v>
      </c>
      <c r="G12465" t="s">
        <v>41</v>
      </c>
      <c r="H12465" s="4">
        <v>45823.625381944446</v>
      </c>
      <c r="I12465" t="b">
        <v>1</v>
      </c>
      <c r="J12465" t="b">
        <v>0</v>
      </c>
      <c r="K12465" t="s">
        <v>24</v>
      </c>
      <c r="L12465" t="s">
        <v>22</v>
      </c>
      <c r="M12465">
        <v>46500</v>
      </c>
      <c r="O12465" t="s">
        <v>3205</v>
      </c>
      <c r="P12465" t="s">
        <v>1075</v>
      </c>
    </row>
    <row r="12466" spans="1:16" x14ac:dyDescent="0.25">
      <c r="A12466" t="s">
        <v>0</v>
      </c>
      <c r="B12466" t="s">
        <v>16002</v>
      </c>
      <c r="C12466" t="s">
        <v>9658</v>
      </c>
      <c r="D12466" t="s">
        <v>4084</v>
      </c>
      <c r="E12466" t="s">
        <v>20</v>
      </c>
      <c r="F12466" t="b">
        <v>0</v>
      </c>
      <c r="G12466" t="s">
        <v>158</v>
      </c>
      <c r="H12466" s="4">
        <v>45823.628506944442</v>
      </c>
      <c r="I12466" t="b">
        <v>0</v>
      </c>
      <c r="J12466" t="b">
        <v>0</v>
      </c>
      <c r="K12466" t="s">
        <v>158</v>
      </c>
      <c r="L12466" t="s">
        <v>22</v>
      </c>
      <c r="M12466">
        <v>45000</v>
      </c>
      <c r="O12466" t="s">
        <v>16003</v>
      </c>
      <c r="P12466" t="s">
        <v>221</v>
      </c>
    </row>
    <row r="12467" spans="1:16" x14ac:dyDescent="0.25">
      <c r="A12467" t="s">
        <v>2</v>
      </c>
      <c r="B12467" t="s">
        <v>16230</v>
      </c>
      <c r="C12467" t="s">
        <v>16231</v>
      </c>
      <c r="D12467" t="s">
        <v>3973</v>
      </c>
      <c r="E12467" t="s">
        <v>20</v>
      </c>
      <c r="F12467" t="b">
        <v>0</v>
      </c>
      <c r="G12467" t="s">
        <v>27</v>
      </c>
      <c r="H12467" s="4">
        <v>45823.709780092591</v>
      </c>
      <c r="I12467" t="b">
        <v>0</v>
      </c>
      <c r="J12467" t="b">
        <v>0</v>
      </c>
      <c r="K12467" t="s">
        <v>24</v>
      </c>
      <c r="L12467" t="s">
        <v>22</v>
      </c>
      <c r="M12467">
        <v>162500</v>
      </c>
      <c r="O12467" t="s">
        <v>1736</v>
      </c>
      <c r="P12467" t="s">
        <v>16232</v>
      </c>
    </row>
    <row r="12468" spans="1:16" x14ac:dyDescent="0.25">
      <c r="A12468" t="s">
        <v>2</v>
      </c>
      <c r="B12468" t="s">
        <v>16233</v>
      </c>
      <c r="C12468" t="s">
        <v>39</v>
      </c>
      <c r="D12468" t="s">
        <v>112</v>
      </c>
      <c r="E12468" t="s">
        <v>51</v>
      </c>
      <c r="F12468" t="b">
        <v>1</v>
      </c>
      <c r="G12468" t="s">
        <v>27</v>
      </c>
      <c r="H12468" s="4">
        <v>45823.876215277778</v>
      </c>
      <c r="I12468" t="b">
        <v>1</v>
      </c>
      <c r="J12468" t="b">
        <v>0</v>
      </c>
      <c r="K12468" t="s">
        <v>24</v>
      </c>
      <c r="L12468" t="s">
        <v>36</v>
      </c>
      <c r="N12468">
        <v>55</v>
      </c>
      <c r="O12468" t="s">
        <v>112</v>
      </c>
      <c r="P12468" t="s">
        <v>338</v>
      </c>
    </row>
    <row r="12469" spans="1:16" x14ac:dyDescent="0.25">
      <c r="A12469" t="s">
        <v>2</v>
      </c>
      <c r="B12469" t="s">
        <v>16234</v>
      </c>
      <c r="C12469" t="s">
        <v>82</v>
      </c>
      <c r="D12469" t="s">
        <v>4103</v>
      </c>
      <c r="E12469" t="s">
        <v>631</v>
      </c>
      <c r="F12469" t="b">
        <v>0</v>
      </c>
      <c r="G12469" t="s">
        <v>41</v>
      </c>
      <c r="H12469" s="4">
        <v>45823.918414351851</v>
      </c>
      <c r="I12469" t="b">
        <v>0</v>
      </c>
      <c r="J12469" t="b">
        <v>0</v>
      </c>
      <c r="K12469" t="s">
        <v>24</v>
      </c>
      <c r="L12469" t="s">
        <v>36</v>
      </c>
      <c r="N12469">
        <v>19</v>
      </c>
      <c r="O12469" t="s">
        <v>16235</v>
      </c>
      <c r="P12469" t="s">
        <v>547</v>
      </c>
    </row>
    <row r="12470" spans="1:16" x14ac:dyDescent="0.25">
      <c r="A12470" t="s">
        <v>89</v>
      </c>
      <c r="B12470" t="s">
        <v>16236</v>
      </c>
      <c r="C12470" t="s">
        <v>39</v>
      </c>
      <c r="D12470" t="s">
        <v>7434</v>
      </c>
      <c r="E12470" t="s">
        <v>20</v>
      </c>
      <c r="F12470" t="b">
        <v>1</v>
      </c>
      <c r="G12470" t="s">
        <v>1247</v>
      </c>
      <c r="H12470" s="4">
        <v>45823.971516203703</v>
      </c>
      <c r="I12470" t="b">
        <v>0</v>
      </c>
      <c r="J12470" t="b">
        <v>0</v>
      </c>
      <c r="K12470" t="s">
        <v>1247</v>
      </c>
      <c r="L12470" t="s">
        <v>22</v>
      </c>
      <c r="M12470">
        <v>190000</v>
      </c>
      <c r="O12470" t="s">
        <v>4052</v>
      </c>
      <c r="P12470" t="s">
        <v>16237</v>
      </c>
    </row>
    <row r="12471" spans="1:16" x14ac:dyDescent="0.25">
      <c r="A12471" t="s">
        <v>0</v>
      </c>
      <c r="B12471" t="s">
        <v>565</v>
      </c>
      <c r="C12471" t="s">
        <v>114</v>
      </c>
      <c r="D12471" t="s">
        <v>3973</v>
      </c>
      <c r="E12471" t="s">
        <v>20</v>
      </c>
      <c r="F12471" t="b">
        <v>0</v>
      </c>
      <c r="G12471" t="s">
        <v>27</v>
      </c>
      <c r="H12471" s="4">
        <v>45824.000081018523</v>
      </c>
      <c r="I12471" t="b">
        <v>0</v>
      </c>
      <c r="J12471" t="b">
        <v>1</v>
      </c>
      <c r="K12471" t="s">
        <v>24</v>
      </c>
      <c r="L12471" t="s">
        <v>22</v>
      </c>
      <c r="M12471">
        <v>126000</v>
      </c>
      <c r="O12471" t="s">
        <v>5482</v>
      </c>
      <c r="P12471" t="s">
        <v>221</v>
      </c>
    </row>
    <row r="12472" spans="1:16" x14ac:dyDescent="0.25">
      <c r="A12472" t="s">
        <v>0</v>
      </c>
      <c r="B12472" t="s">
        <v>14399</v>
      </c>
      <c r="C12472" t="s">
        <v>780</v>
      </c>
      <c r="D12472" t="s">
        <v>3973</v>
      </c>
      <c r="E12472" t="s">
        <v>20</v>
      </c>
      <c r="F12472" t="b">
        <v>0</v>
      </c>
      <c r="G12472" t="s">
        <v>27</v>
      </c>
      <c r="H12472" s="4">
        <v>45824.000185185178</v>
      </c>
      <c r="I12472" t="b">
        <v>0</v>
      </c>
      <c r="J12472" t="b">
        <v>1</v>
      </c>
      <c r="K12472" t="s">
        <v>24</v>
      </c>
      <c r="L12472" t="s">
        <v>22</v>
      </c>
      <c r="M12472">
        <v>72500</v>
      </c>
      <c r="O12472" t="s">
        <v>5482</v>
      </c>
      <c r="P12472" t="s">
        <v>16220</v>
      </c>
    </row>
    <row r="12473" spans="1:16" x14ac:dyDescent="0.25">
      <c r="A12473" t="s">
        <v>1</v>
      </c>
      <c r="B12473" t="s">
        <v>2955</v>
      </c>
      <c r="C12473" t="s">
        <v>292</v>
      </c>
      <c r="D12473" t="s">
        <v>3973</v>
      </c>
      <c r="E12473" t="s">
        <v>20</v>
      </c>
      <c r="F12473" t="b">
        <v>0</v>
      </c>
      <c r="G12473" t="s">
        <v>30</v>
      </c>
      <c r="H12473" s="4">
        <v>45824.001076388893</v>
      </c>
      <c r="I12473" t="b">
        <v>0</v>
      </c>
      <c r="J12473" t="b">
        <v>1</v>
      </c>
      <c r="K12473" t="s">
        <v>24</v>
      </c>
      <c r="L12473" t="s">
        <v>22</v>
      </c>
      <c r="M12473">
        <v>174000</v>
      </c>
      <c r="O12473" t="s">
        <v>5482</v>
      </c>
      <c r="P12473" t="s">
        <v>603</v>
      </c>
    </row>
    <row r="12474" spans="1:16" x14ac:dyDescent="0.25">
      <c r="A12474" t="s">
        <v>1</v>
      </c>
      <c r="B12474" t="s">
        <v>10818</v>
      </c>
      <c r="C12474" t="s">
        <v>839</v>
      </c>
      <c r="D12474" t="s">
        <v>6017</v>
      </c>
      <c r="E12474" t="s">
        <v>20</v>
      </c>
      <c r="F12474" t="b">
        <v>0</v>
      </c>
      <c r="G12474" t="s">
        <v>30</v>
      </c>
      <c r="H12474" s="4">
        <v>45824.001099537039</v>
      </c>
      <c r="I12474" t="b">
        <v>0</v>
      </c>
      <c r="J12474" t="b">
        <v>0</v>
      </c>
      <c r="K12474" t="s">
        <v>24</v>
      </c>
      <c r="L12474" t="s">
        <v>22</v>
      </c>
      <c r="M12474">
        <v>130000</v>
      </c>
      <c r="O12474" t="s">
        <v>3243</v>
      </c>
      <c r="P12474" t="s">
        <v>10819</v>
      </c>
    </row>
    <row r="12475" spans="1:16" x14ac:dyDescent="0.25">
      <c r="A12475" t="s">
        <v>40</v>
      </c>
      <c r="B12475" t="s">
        <v>11329</v>
      </c>
      <c r="C12475" t="s">
        <v>456</v>
      </c>
      <c r="D12475" t="s">
        <v>5535</v>
      </c>
      <c r="E12475" t="s">
        <v>20</v>
      </c>
      <c r="F12475" t="b">
        <v>0</v>
      </c>
      <c r="G12475" t="s">
        <v>27</v>
      </c>
      <c r="H12475" s="4">
        <v>45824.001261574071</v>
      </c>
      <c r="I12475" t="b">
        <v>0</v>
      </c>
      <c r="J12475" t="b">
        <v>1</v>
      </c>
      <c r="K12475" t="s">
        <v>24</v>
      </c>
      <c r="L12475" t="s">
        <v>22</v>
      </c>
      <c r="M12475">
        <v>147637.5</v>
      </c>
      <c r="O12475" t="s">
        <v>16238</v>
      </c>
      <c r="P12475" t="s">
        <v>11331</v>
      </c>
    </row>
    <row r="12476" spans="1:16" x14ac:dyDescent="0.25">
      <c r="A12476" t="s">
        <v>2</v>
      </c>
      <c r="B12476" t="s">
        <v>13530</v>
      </c>
      <c r="C12476" t="s">
        <v>39</v>
      </c>
      <c r="D12476" t="s">
        <v>4014</v>
      </c>
      <c r="E12476" t="s">
        <v>20</v>
      </c>
      <c r="F12476" t="b">
        <v>1</v>
      </c>
      <c r="G12476" t="s">
        <v>27</v>
      </c>
      <c r="H12476" s="4">
        <v>45824.001342592594</v>
      </c>
      <c r="I12476" t="b">
        <v>0</v>
      </c>
      <c r="J12476" t="b">
        <v>1</v>
      </c>
      <c r="K12476" t="s">
        <v>24</v>
      </c>
      <c r="L12476" t="s">
        <v>22</v>
      </c>
      <c r="M12476">
        <v>101925</v>
      </c>
      <c r="O12476" t="s">
        <v>13531</v>
      </c>
      <c r="P12476" t="s">
        <v>13532</v>
      </c>
    </row>
    <row r="12477" spans="1:16" x14ac:dyDescent="0.25">
      <c r="A12477" t="s">
        <v>2</v>
      </c>
      <c r="B12477" t="s">
        <v>16239</v>
      </c>
      <c r="C12477" t="s">
        <v>622</v>
      </c>
      <c r="D12477" t="s">
        <v>4014</v>
      </c>
      <c r="E12477" t="s">
        <v>20</v>
      </c>
      <c r="F12477" t="b">
        <v>0</v>
      </c>
      <c r="G12477" t="s">
        <v>27</v>
      </c>
      <c r="H12477" s="4">
        <v>45824.00136574074</v>
      </c>
      <c r="I12477" t="b">
        <v>0</v>
      </c>
      <c r="J12477" t="b">
        <v>1</v>
      </c>
      <c r="K12477" t="s">
        <v>24</v>
      </c>
      <c r="L12477" t="s">
        <v>22</v>
      </c>
      <c r="M12477">
        <v>138850</v>
      </c>
      <c r="O12477" t="s">
        <v>254</v>
      </c>
      <c r="P12477" t="s">
        <v>16240</v>
      </c>
    </row>
    <row r="12478" spans="1:16" x14ac:dyDescent="0.25">
      <c r="A12478" t="s">
        <v>0</v>
      </c>
      <c r="B12478" t="s">
        <v>565</v>
      </c>
      <c r="C12478" t="s">
        <v>3608</v>
      </c>
      <c r="D12478" t="s">
        <v>3973</v>
      </c>
      <c r="E12478" t="s">
        <v>20</v>
      </c>
      <c r="F12478" t="b">
        <v>0</v>
      </c>
      <c r="G12478" t="s">
        <v>27</v>
      </c>
      <c r="H12478" s="4">
        <v>45824.001504629632</v>
      </c>
      <c r="I12478" t="b">
        <v>0</v>
      </c>
      <c r="J12478" t="b">
        <v>1</v>
      </c>
      <c r="K12478" t="s">
        <v>24</v>
      </c>
      <c r="L12478" t="s">
        <v>22</v>
      </c>
      <c r="M12478">
        <v>126000</v>
      </c>
      <c r="O12478" t="s">
        <v>5482</v>
      </c>
      <c r="P12478" t="s">
        <v>221</v>
      </c>
    </row>
    <row r="12479" spans="1:16" x14ac:dyDescent="0.25">
      <c r="A12479" t="s">
        <v>2</v>
      </c>
      <c r="B12479" t="s">
        <v>16241</v>
      </c>
      <c r="C12479" t="s">
        <v>5427</v>
      </c>
      <c r="D12479" t="s">
        <v>4014</v>
      </c>
      <c r="E12479" t="s">
        <v>20</v>
      </c>
      <c r="F12479" t="b">
        <v>0</v>
      </c>
      <c r="G12479" t="s">
        <v>41</v>
      </c>
      <c r="H12479" s="4">
        <v>45824.001770833333</v>
      </c>
      <c r="I12479" t="b">
        <v>1</v>
      </c>
      <c r="J12479" t="b">
        <v>1</v>
      </c>
      <c r="K12479" t="s">
        <v>24</v>
      </c>
      <c r="L12479" t="s">
        <v>22</v>
      </c>
      <c r="M12479">
        <v>175000</v>
      </c>
      <c r="O12479" t="s">
        <v>3602</v>
      </c>
      <c r="P12479" t="s">
        <v>16242</v>
      </c>
    </row>
    <row r="12480" spans="1:16" x14ac:dyDescent="0.25">
      <c r="A12480" t="s">
        <v>139</v>
      </c>
      <c r="B12480" t="s">
        <v>16243</v>
      </c>
      <c r="C12480" t="s">
        <v>808</v>
      </c>
      <c r="D12480" t="s">
        <v>3973</v>
      </c>
      <c r="E12480" t="s">
        <v>20</v>
      </c>
      <c r="F12480" t="b">
        <v>0</v>
      </c>
      <c r="G12480" t="s">
        <v>30</v>
      </c>
      <c r="H12480" s="4">
        <v>45824.002581018518</v>
      </c>
      <c r="I12480" t="b">
        <v>0</v>
      </c>
      <c r="J12480" t="b">
        <v>1</v>
      </c>
      <c r="K12480" t="s">
        <v>24</v>
      </c>
      <c r="L12480" t="s">
        <v>22</v>
      </c>
      <c r="M12480">
        <v>137300</v>
      </c>
      <c r="O12480" t="s">
        <v>5482</v>
      </c>
      <c r="P12480" t="s">
        <v>15269</v>
      </c>
    </row>
    <row r="12481" spans="1:16" x14ac:dyDescent="0.25">
      <c r="A12481" t="s">
        <v>2</v>
      </c>
      <c r="B12481" t="s">
        <v>16173</v>
      </c>
      <c r="C12481" t="s">
        <v>16244</v>
      </c>
      <c r="D12481" t="s">
        <v>4035</v>
      </c>
      <c r="E12481" t="s">
        <v>20</v>
      </c>
      <c r="F12481" t="b">
        <v>0</v>
      </c>
      <c r="G12481" t="s">
        <v>27</v>
      </c>
      <c r="H12481" s="4">
        <v>45824.251168981478</v>
      </c>
      <c r="I12481" t="b">
        <v>0</v>
      </c>
      <c r="J12481" t="b">
        <v>1</v>
      </c>
      <c r="K12481" t="s">
        <v>24</v>
      </c>
      <c r="L12481" t="s">
        <v>22</v>
      </c>
      <c r="M12481">
        <v>202500</v>
      </c>
      <c r="O12481" t="s">
        <v>3602</v>
      </c>
      <c r="P12481" t="s">
        <v>16174</v>
      </c>
    </row>
    <row r="12482" spans="1:16" x14ac:dyDescent="0.25">
      <c r="A12482" t="s">
        <v>1</v>
      </c>
      <c r="B12482" t="s">
        <v>16245</v>
      </c>
      <c r="C12482" t="s">
        <v>151</v>
      </c>
      <c r="D12482" t="s">
        <v>81</v>
      </c>
      <c r="E12482" t="s">
        <v>20</v>
      </c>
      <c r="F12482" t="b">
        <v>0</v>
      </c>
      <c r="G12482" t="s">
        <v>30</v>
      </c>
      <c r="H12482" s="4">
        <v>45824.251782407409</v>
      </c>
      <c r="I12482" t="b">
        <v>0</v>
      </c>
      <c r="J12482" t="b">
        <v>1</v>
      </c>
      <c r="K12482" t="s">
        <v>24</v>
      </c>
      <c r="L12482" t="s">
        <v>22</v>
      </c>
      <c r="M12482">
        <v>170000</v>
      </c>
      <c r="O12482" t="s">
        <v>81</v>
      </c>
      <c r="P12482" t="s">
        <v>16246</v>
      </c>
    </row>
    <row r="12483" spans="1:16" x14ac:dyDescent="0.25">
      <c r="A12483" t="s">
        <v>2</v>
      </c>
      <c r="B12483" t="s">
        <v>16247</v>
      </c>
      <c r="C12483" t="s">
        <v>1268</v>
      </c>
      <c r="D12483" t="s">
        <v>4035</v>
      </c>
      <c r="E12483" t="s">
        <v>20</v>
      </c>
      <c r="F12483" t="b">
        <v>0</v>
      </c>
      <c r="G12483" t="s">
        <v>1268</v>
      </c>
      <c r="H12483" s="4">
        <v>45824.261342592603</v>
      </c>
      <c r="I12483" t="b">
        <v>0</v>
      </c>
      <c r="J12483" t="b">
        <v>0</v>
      </c>
      <c r="K12483" t="s">
        <v>1268</v>
      </c>
      <c r="L12483" t="s">
        <v>22</v>
      </c>
      <c r="M12483">
        <v>90999.5</v>
      </c>
      <c r="O12483" t="s">
        <v>16248</v>
      </c>
      <c r="P12483" t="s">
        <v>16249</v>
      </c>
    </row>
    <row r="12484" spans="1:16" x14ac:dyDescent="0.25">
      <c r="A12484" t="s">
        <v>0</v>
      </c>
      <c r="B12484" t="s">
        <v>15685</v>
      </c>
      <c r="C12484" t="s">
        <v>1008</v>
      </c>
      <c r="D12484" t="s">
        <v>3828</v>
      </c>
      <c r="E12484" t="s">
        <v>20</v>
      </c>
      <c r="F12484" t="b">
        <v>0</v>
      </c>
      <c r="G12484" t="s">
        <v>23</v>
      </c>
      <c r="H12484" s="4">
        <v>45824.271145833343</v>
      </c>
      <c r="I12484" t="b">
        <v>0</v>
      </c>
      <c r="J12484" t="b">
        <v>0</v>
      </c>
      <c r="K12484" t="s">
        <v>24</v>
      </c>
      <c r="L12484" t="s">
        <v>36</v>
      </c>
      <c r="N12484">
        <v>51.5</v>
      </c>
      <c r="O12484" t="s">
        <v>2988</v>
      </c>
      <c r="P12484" t="s">
        <v>1245</v>
      </c>
    </row>
    <row r="12485" spans="1:16" x14ac:dyDescent="0.25">
      <c r="A12485" t="s">
        <v>0</v>
      </c>
      <c r="B12485" t="s">
        <v>16250</v>
      </c>
      <c r="C12485" t="s">
        <v>529</v>
      </c>
      <c r="D12485" t="s">
        <v>3973</v>
      </c>
      <c r="E12485" t="s">
        <v>20</v>
      </c>
      <c r="F12485" t="b">
        <v>0</v>
      </c>
      <c r="G12485" t="s">
        <v>23</v>
      </c>
      <c r="H12485" s="4">
        <v>45824.271145833343</v>
      </c>
      <c r="I12485" t="b">
        <v>0</v>
      </c>
      <c r="J12485" t="b">
        <v>0</v>
      </c>
      <c r="K12485" t="s">
        <v>24</v>
      </c>
      <c r="L12485" t="s">
        <v>22</v>
      </c>
      <c r="M12485">
        <v>75000</v>
      </c>
      <c r="O12485" t="s">
        <v>16251</v>
      </c>
      <c r="P12485" t="s">
        <v>16252</v>
      </c>
    </row>
    <row r="12486" spans="1:16" x14ac:dyDescent="0.25">
      <c r="A12486" t="s">
        <v>40</v>
      </c>
      <c r="B12486" t="s">
        <v>16253</v>
      </c>
      <c r="C12486" t="s">
        <v>39</v>
      </c>
      <c r="D12486" t="s">
        <v>4014</v>
      </c>
      <c r="E12486" t="s">
        <v>20</v>
      </c>
      <c r="F12486" t="b">
        <v>1</v>
      </c>
      <c r="G12486" t="s">
        <v>9685</v>
      </c>
      <c r="H12486" s="4">
        <v>45824.273692129631</v>
      </c>
      <c r="I12486" t="b">
        <v>0</v>
      </c>
      <c r="J12486" t="b">
        <v>1</v>
      </c>
      <c r="K12486" t="s">
        <v>9685</v>
      </c>
      <c r="L12486" t="s">
        <v>22</v>
      </c>
      <c r="M12486">
        <v>187818</v>
      </c>
      <c r="O12486" t="s">
        <v>9686</v>
      </c>
      <c r="P12486" t="s">
        <v>16254</v>
      </c>
    </row>
    <row r="12487" spans="1:16" x14ac:dyDescent="0.25">
      <c r="A12487" t="s">
        <v>139</v>
      </c>
      <c r="B12487" t="s">
        <v>16255</v>
      </c>
      <c r="C12487" t="s">
        <v>39</v>
      </c>
      <c r="D12487" t="s">
        <v>7434</v>
      </c>
      <c r="E12487" t="s">
        <v>20</v>
      </c>
      <c r="F12487" t="b">
        <v>1</v>
      </c>
      <c r="G12487" t="s">
        <v>4068</v>
      </c>
      <c r="H12487" s="4">
        <v>45824.278020833342</v>
      </c>
      <c r="I12487" t="b">
        <v>0</v>
      </c>
      <c r="J12487" t="b">
        <v>1</v>
      </c>
      <c r="L12487" t="s">
        <v>22</v>
      </c>
      <c r="M12487">
        <v>142350</v>
      </c>
      <c r="O12487" t="s">
        <v>4058</v>
      </c>
      <c r="P12487" t="s">
        <v>16256</v>
      </c>
    </row>
    <row r="12488" spans="1:16" x14ac:dyDescent="0.25">
      <c r="A12488" t="s">
        <v>0</v>
      </c>
      <c r="B12488" t="s">
        <v>309</v>
      </c>
      <c r="C12488" t="s">
        <v>400</v>
      </c>
      <c r="D12488" t="s">
        <v>16257</v>
      </c>
      <c r="E12488" t="s">
        <v>20</v>
      </c>
      <c r="F12488" t="b">
        <v>0</v>
      </c>
      <c r="G12488" t="s">
        <v>30</v>
      </c>
      <c r="H12488" s="4">
        <v>45824.292430555557</v>
      </c>
      <c r="I12488" t="b">
        <v>0</v>
      </c>
      <c r="J12488" t="b">
        <v>1</v>
      </c>
      <c r="K12488" t="s">
        <v>24</v>
      </c>
      <c r="L12488" t="s">
        <v>22</v>
      </c>
      <c r="M12488">
        <v>92750</v>
      </c>
      <c r="O12488" t="s">
        <v>401</v>
      </c>
      <c r="P12488" t="s">
        <v>16258</v>
      </c>
    </row>
    <row r="12489" spans="1:16" x14ac:dyDescent="0.25">
      <c r="A12489" t="s">
        <v>1</v>
      </c>
      <c r="B12489" t="s">
        <v>16259</v>
      </c>
      <c r="C12489" t="s">
        <v>16260</v>
      </c>
      <c r="D12489" t="s">
        <v>4084</v>
      </c>
      <c r="E12489" t="s">
        <v>20</v>
      </c>
      <c r="F12489" t="b">
        <v>0</v>
      </c>
      <c r="G12489" t="s">
        <v>158</v>
      </c>
      <c r="H12489" s="4">
        <v>45824.296770833331</v>
      </c>
      <c r="I12489" t="b">
        <v>0</v>
      </c>
      <c r="J12489" t="b">
        <v>0</v>
      </c>
      <c r="K12489" t="s">
        <v>158</v>
      </c>
      <c r="L12489" t="s">
        <v>22</v>
      </c>
      <c r="M12489">
        <v>120000</v>
      </c>
      <c r="O12489" t="s">
        <v>16261</v>
      </c>
      <c r="P12489" t="s">
        <v>438</v>
      </c>
    </row>
    <row r="12490" spans="1:16" x14ac:dyDescent="0.25">
      <c r="A12490" t="s">
        <v>19</v>
      </c>
      <c r="B12490" t="s">
        <v>16262</v>
      </c>
      <c r="C12490" t="s">
        <v>1270</v>
      </c>
      <c r="D12490" t="s">
        <v>3970</v>
      </c>
      <c r="E12490" t="s">
        <v>20</v>
      </c>
      <c r="F12490" t="b">
        <v>0</v>
      </c>
      <c r="G12490" t="s">
        <v>23</v>
      </c>
      <c r="H12490" s="4">
        <v>45824.312858796293</v>
      </c>
      <c r="I12490" t="b">
        <v>0</v>
      </c>
      <c r="J12490" t="b">
        <v>1</v>
      </c>
      <c r="K12490" t="s">
        <v>24</v>
      </c>
      <c r="L12490" t="s">
        <v>22</v>
      </c>
      <c r="M12490">
        <v>135000</v>
      </c>
      <c r="O12490" t="s">
        <v>3105</v>
      </c>
      <c r="P12490" t="s">
        <v>274</v>
      </c>
    </row>
    <row r="12491" spans="1:16" x14ac:dyDescent="0.25">
      <c r="A12491" t="s">
        <v>0</v>
      </c>
      <c r="B12491" t="s">
        <v>1269</v>
      </c>
      <c r="C12491" t="s">
        <v>151</v>
      </c>
      <c r="D12491" t="s">
        <v>4084</v>
      </c>
      <c r="E12491" t="s">
        <v>20</v>
      </c>
      <c r="F12491" t="b">
        <v>0</v>
      </c>
      <c r="G12491" t="s">
        <v>30</v>
      </c>
      <c r="H12491" s="4">
        <v>45824.334108796298</v>
      </c>
      <c r="I12491" t="b">
        <v>0</v>
      </c>
      <c r="J12491" t="b">
        <v>0</v>
      </c>
      <c r="K12491" t="s">
        <v>24</v>
      </c>
      <c r="L12491" t="s">
        <v>22</v>
      </c>
      <c r="M12491">
        <v>105000</v>
      </c>
      <c r="O12491" t="s">
        <v>4873</v>
      </c>
      <c r="P12491" t="s">
        <v>2591</v>
      </c>
    </row>
    <row r="12492" spans="1:16" x14ac:dyDescent="0.25">
      <c r="A12492" t="s">
        <v>0</v>
      </c>
      <c r="B12492" t="s">
        <v>16263</v>
      </c>
      <c r="C12492" t="s">
        <v>49</v>
      </c>
      <c r="D12492" t="s">
        <v>3828</v>
      </c>
      <c r="E12492" t="s">
        <v>20</v>
      </c>
      <c r="F12492" t="b">
        <v>0</v>
      </c>
      <c r="G12492" t="s">
        <v>41</v>
      </c>
      <c r="H12492" s="4">
        <v>45824.334652777783</v>
      </c>
      <c r="I12492" t="b">
        <v>0</v>
      </c>
      <c r="J12492" t="b">
        <v>1</v>
      </c>
      <c r="K12492" t="s">
        <v>24</v>
      </c>
      <c r="L12492" t="s">
        <v>22</v>
      </c>
      <c r="M12492">
        <v>171500</v>
      </c>
      <c r="O12492" t="s">
        <v>1883</v>
      </c>
      <c r="P12492" t="s">
        <v>16264</v>
      </c>
    </row>
    <row r="12493" spans="1:16" x14ac:dyDescent="0.25">
      <c r="A12493" t="s">
        <v>19</v>
      </c>
      <c r="B12493" t="s">
        <v>16265</v>
      </c>
      <c r="C12493" t="s">
        <v>774</v>
      </c>
      <c r="D12493" t="s">
        <v>4103</v>
      </c>
      <c r="E12493" t="s">
        <v>20</v>
      </c>
      <c r="F12493" t="b">
        <v>0</v>
      </c>
      <c r="G12493" t="s">
        <v>41</v>
      </c>
      <c r="H12493" s="4">
        <v>45824.334652777783</v>
      </c>
      <c r="I12493" t="b">
        <v>0</v>
      </c>
      <c r="J12493" t="b">
        <v>0</v>
      </c>
      <c r="K12493" t="s">
        <v>24</v>
      </c>
      <c r="L12493" t="s">
        <v>22</v>
      </c>
      <c r="M12493">
        <v>108000</v>
      </c>
      <c r="O12493" t="s">
        <v>294</v>
      </c>
      <c r="P12493" t="s">
        <v>15676</v>
      </c>
    </row>
    <row r="12494" spans="1:16" x14ac:dyDescent="0.25">
      <c r="A12494" t="s">
        <v>40</v>
      </c>
      <c r="B12494" t="s">
        <v>9472</v>
      </c>
      <c r="C12494" t="s">
        <v>1413</v>
      </c>
      <c r="D12494" t="s">
        <v>4178</v>
      </c>
      <c r="E12494" t="s">
        <v>20</v>
      </c>
      <c r="F12494" t="b">
        <v>0</v>
      </c>
      <c r="G12494" t="s">
        <v>41</v>
      </c>
      <c r="H12494" s="4">
        <v>45824.336226851847</v>
      </c>
      <c r="I12494" t="b">
        <v>0</v>
      </c>
      <c r="J12494" t="b">
        <v>1</v>
      </c>
      <c r="K12494" t="s">
        <v>24</v>
      </c>
      <c r="L12494" t="s">
        <v>22</v>
      </c>
      <c r="M12494">
        <v>170000</v>
      </c>
      <c r="O12494" t="s">
        <v>59</v>
      </c>
      <c r="P12494" t="s">
        <v>137</v>
      </c>
    </row>
    <row r="12495" spans="1:16" x14ac:dyDescent="0.25">
      <c r="A12495" t="s">
        <v>40</v>
      </c>
      <c r="B12495" t="s">
        <v>9472</v>
      </c>
      <c r="C12495" t="s">
        <v>58</v>
      </c>
      <c r="D12495" t="s">
        <v>4178</v>
      </c>
      <c r="E12495" t="s">
        <v>20</v>
      </c>
      <c r="F12495" t="b">
        <v>0</v>
      </c>
      <c r="G12495" t="s">
        <v>30</v>
      </c>
      <c r="H12495" s="4">
        <v>45824.337048611109</v>
      </c>
      <c r="I12495" t="b">
        <v>0</v>
      </c>
      <c r="J12495" t="b">
        <v>1</v>
      </c>
      <c r="K12495" t="s">
        <v>24</v>
      </c>
      <c r="L12495" t="s">
        <v>22</v>
      </c>
      <c r="M12495">
        <v>170000</v>
      </c>
      <c r="O12495" t="s">
        <v>59</v>
      </c>
      <c r="P12495" t="s">
        <v>137</v>
      </c>
    </row>
    <row r="12496" spans="1:16" x14ac:dyDescent="0.25">
      <c r="A12496" t="s">
        <v>139</v>
      </c>
      <c r="B12496" t="s">
        <v>16266</v>
      </c>
      <c r="C12496" t="s">
        <v>459</v>
      </c>
      <c r="D12496" t="s">
        <v>3973</v>
      </c>
      <c r="E12496" t="s">
        <v>20</v>
      </c>
      <c r="F12496" t="b">
        <v>0</v>
      </c>
      <c r="G12496" t="s">
        <v>41</v>
      </c>
      <c r="H12496" s="4">
        <v>45824.375300925924</v>
      </c>
      <c r="I12496" t="b">
        <v>0</v>
      </c>
      <c r="J12496" t="b">
        <v>0</v>
      </c>
      <c r="K12496" t="s">
        <v>24</v>
      </c>
      <c r="L12496" t="s">
        <v>22</v>
      </c>
      <c r="M12496">
        <v>91356</v>
      </c>
      <c r="O12496" t="s">
        <v>16267</v>
      </c>
      <c r="P12496" t="s">
        <v>16268</v>
      </c>
    </row>
    <row r="12497" spans="1:16" x14ac:dyDescent="0.25">
      <c r="A12497" t="s">
        <v>0</v>
      </c>
      <c r="B12497" t="s">
        <v>16269</v>
      </c>
      <c r="C12497" t="s">
        <v>140</v>
      </c>
      <c r="D12497" t="s">
        <v>4084</v>
      </c>
      <c r="E12497" t="s">
        <v>20</v>
      </c>
      <c r="F12497" t="b">
        <v>0</v>
      </c>
      <c r="G12497" t="s">
        <v>35</v>
      </c>
      <c r="H12497" s="4">
        <v>45824.375590277778</v>
      </c>
      <c r="I12497" t="b">
        <v>0</v>
      </c>
      <c r="J12497" t="b">
        <v>0</v>
      </c>
      <c r="K12497" t="s">
        <v>24</v>
      </c>
      <c r="L12497" t="s">
        <v>22</v>
      </c>
      <c r="M12497">
        <v>175000</v>
      </c>
      <c r="O12497" t="s">
        <v>16270</v>
      </c>
      <c r="P12497" t="s">
        <v>16271</v>
      </c>
    </row>
    <row r="12498" spans="1:16" x14ac:dyDescent="0.25">
      <c r="A12498" t="s">
        <v>1</v>
      </c>
      <c r="B12498" t="s">
        <v>16272</v>
      </c>
      <c r="C12498" t="s">
        <v>82</v>
      </c>
      <c r="D12498" t="s">
        <v>4103</v>
      </c>
      <c r="E12498" t="s">
        <v>20</v>
      </c>
      <c r="F12498" t="b">
        <v>0</v>
      </c>
      <c r="G12498" t="s">
        <v>27</v>
      </c>
      <c r="H12498" s="4">
        <v>45824.376122685193</v>
      </c>
      <c r="I12498" t="b">
        <v>0</v>
      </c>
      <c r="J12498" t="b">
        <v>0</v>
      </c>
      <c r="K12498" t="s">
        <v>24</v>
      </c>
      <c r="L12498" t="s">
        <v>22</v>
      </c>
      <c r="M12498">
        <v>154000</v>
      </c>
      <c r="O12498" t="s">
        <v>65</v>
      </c>
      <c r="P12498" t="s">
        <v>723</v>
      </c>
    </row>
    <row r="12499" spans="1:16" x14ac:dyDescent="0.25">
      <c r="A12499" t="s">
        <v>28</v>
      </c>
      <c r="B12499" t="s">
        <v>16273</v>
      </c>
      <c r="C12499" t="s">
        <v>82</v>
      </c>
      <c r="D12499" t="s">
        <v>4178</v>
      </c>
      <c r="E12499" t="s">
        <v>20</v>
      </c>
      <c r="F12499" t="b">
        <v>0</v>
      </c>
      <c r="G12499" t="s">
        <v>27</v>
      </c>
      <c r="H12499" s="4">
        <v>45824.376145833332</v>
      </c>
      <c r="I12499" t="b">
        <v>0</v>
      </c>
      <c r="J12499" t="b">
        <v>1</v>
      </c>
      <c r="K12499" t="s">
        <v>24</v>
      </c>
      <c r="L12499" t="s">
        <v>22</v>
      </c>
      <c r="M12499">
        <v>188500</v>
      </c>
      <c r="O12499" t="s">
        <v>59</v>
      </c>
      <c r="P12499" t="s">
        <v>16274</v>
      </c>
    </row>
    <row r="12500" spans="1:16" x14ac:dyDescent="0.25">
      <c r="A12500" t="s">
        <v>2</v>
      </c>
      <c r="B12500" t="s">
        <v>9369</v>
      </c>
      <c r="C12500" t="s">
        <v>179</v>
      </c>
      <c r="D12500" t="s">
        <v>4178</v>
      </c>
      <c r="E12500" t="s">
        <v>20</v>
      </c>
      <c r="F12500" t="b">
        <v>0</v>
      </c>
      <c r="G12500" t="s">
        <v>27</v>
      </c>
      <c r="H12500" s="4">
        <v>45824.377337962957</v>
      </c>
      <c r="I12500" t="b">
        <v>0</v>
      </c>
      <c r="J12500" t="b">
        <v>1</v>
      </c>
      <c r="K12500" t="s">
        <v>24</v>
      </c>
      <c r="L12500" t="s">
        <v>22</v>
      </c>
      <c r="M12500">
        <v>207000</v>
      </c>
      <c r="O12500" t="s">
        <v>59</v>
      </c>
      <c r="P12500" t="s">
        <v>137</v>
      </c>
    </row>
    <row r="12501" spans="1:16" x14ac:dyDescent="0.25">
      <c r="A12501" t="s">
        <v>28</v>
      </c>
      <c r="B12501" t="s">
        <v>16022</v>
      </c>
      <c r="C12501" t="s">
        <v>39</v>
      </c>
      <c r="D12501" t="s">
        <v>3973</v>
      </c>
      <c r="E12501" t="s">
        <v>20</v>
      </c>
      <c r="F12501" t="b">
        <v>1</v>
      </c>
      <c r="G12501" t="s">
        <v>158</v>
      </c>
      <c r="H12501" s="4">
        <v>45824.380462962959</v>
      </c>
      <c r="I12501" t="b">
        <v>0</v>
      </c>
      <c r="J12501" t="b">
        <v>0</v>
      </c>
      <c r="K12501" t="s">
        <v>158</v>
      </c>
      <c r="L12501" t="s">
        <v>36</v>
      </c>
      <c r="N12501">
        <v>100</v>
      </c>
      <c r="O12501" t="s">
        <v>7413</v>
      </c>
    </row>
    <row r="12502" spans="1:16" x14ac:dyDescent="0.25">
      <c r="A12502" t="s">
        <v>28</v>
      </c>
      <c r="B12502" t="s">
        <v>7458</v>
      </c>
      <c r="C12502" t="s">
        <v>39</v>
      </c>
      <c r="D12502" t="s">
        <v>3973</v>
      </c>
      <c r="E12502" t="s">
        <v>20</v>
      </c>
      <c r="F12502" t="b">
        <v>1</v>
      </c>
      <c r="G12502" t="s">
        <v>106</v>
      </c>
      <c r="H12502" s="4">
        <v>45824.381493055553</v>
      </c>
      <c r="I12502" t="b">
        <v>0</v>
      </c>
      <c r="J12502" t="b">
        <v>0</v>
      </c>
      <c r="K12502" t="s">
        <v>106</v>
      </c>
      <c r="L12502" t="s">
        <v>36</v>
      </c>
      <c r="N12502">
        <v>50</v>
      </c>
      <c r="O12502" t="s">
        <v>7413</v>
      </c>
      <c r="P12502" t="s">
        <v>7459</v>
      </c>
    </row>
    <row r="12503" spans="1:16" x14ac:dyDescent="0.25">
      <c r="A12503" t="s">
        <v>2</v>
      </c>
      <c r="B12503" t="s">
        <v>16275</v>
      </c>
      <c r="C12503" t="s">
        <v>192</v>
      </c>
      <c r="D12503" t="s">
        <v>746</v>
      </c>
      <c r="E12503" t="s">
        <v>51</v>
      </c>
      <c r="F12503" t="b">
        <v>0</v>
      </c>
      <c r="G12503" t="s">
        <v>27</v>
      </c>
      <c r="H12503" s="4">
        <v>45824.418807870366</v>
      </c>
      <c r="I12503" t="b">
        <v>0</v>
      </c>
      <c r="J12503" t="b">
        <v>1</v>
      </c>
      <c r="K12503" t="s">
        <v>24</v>
      </c>
      <c r="L12503" t="s">
        <v>36</v>
      </c>
      <c r="N12503">
        <v>50</v>
      </c>
      <c r="O12503" t="s">
        <v>746</v>
      </c>
      <c r="P12503" t="s">
        <v>16276</v>
      </c>
    </row>
    <row r="12504" spans="1:16" x14ac:dyDescent="0.25">
      <c r="A12504" t="s">
        <v>2</v>
      </c>
      <c r="B12504" t="s">
        <v>553</v>
      </c>
      <c r="C12504" t="s">
        <v>16277</v>
      </c>
      <c r="D12504" t="s">
        <v>12135</v>
      </c>
      <c r="E12504" t="s">
        <v>20</v>
      </c>
      <c r="F12504" t="b">
        <v>0</v>
      </c>
      <c r="G12504" t="s">
        <v>27</v>
      </c>
      <c r="H12504" s="4">
        <v>45824.418819444443</v>
      </c>
      <c r="I12504" t="b">
        <v>0</v>
      </c>
      <c r="J12504" t="b">
        <v>1</v>
      </c>
      <c r="K12504" t="s">
        <v>24</v>
      </c>
      <c r="L12504" t="s">
        <v>22</v>
      </c>
      <c r="M12504">
        <v>174500</v>
      </c>
      <c r="O12504" t="s">
        <v>341</v>
      </c>
      <c r="P12504" t="s">
        <v>566</v>
      </c>
    </row>
    <row r="12505" spans="1:16" x14ac:dyDescent="0.25">
      <c r="A12505" t="s">
        <v>0</v>
      </c>
      <c r="B12505" t="s">
        <v>766</v>
      </c>
      <c r="C12505" t="s">
        <v>10408</v>
      </c>
      <c r="D12505" t="s">
        <v>4084</v>
      </c>
      <c r="E12505" t="s">
        <v>20</v>
      </c>
      <c r="F12505" t="b">
        <v>0</v>
      </c>
      <c r="G12505" t="s">
        <v>41</v>
      </c>
      <c r="H12505" s="4">
        <v>45824.500405092593</v>
      </c>
      <c r="I12505" t="b">
        <v>0</v>
      </c>
      <c r="J12505" t="b">
        <v>0</v>
      </c>
      <c r="K12505" t="s">
        <v>24</v>
      </c>
      <c r="L12505" t="s">
        <v>22</v>
      </c>
      <c r="M12505">
        <v>46500</v>
      </c>
      <c r="O12505" t="s">
        <v>3205</v>
      </c>
      <c r="P12505" t="s">
        <v>1075</v>
      </c>
    </row>
    <row r="12506" spans="1:16" x14ac:dyDescent="0.25">
      <c r="A12506" t="s">
        <v>40</v>
      </c>
      <c r="B12506" t="s">
        <v>9472</v>
      </c>
      <c r="C12506" t="s">
        <v>509</v>
      </c>
      <c r="D12506" t="s">
        <v>4178</v>
      </c>
      <c r="E12506" t="s">
        <v>20</v>
      </c>
      <c r="F12506" t="b">
        <v>0</v>
      </c>
      <c r="G12506" t="s">
        <v>27</v>
      </c>
      <c r="H12506" s="4">
        <v>45824.502476851849</v>
      </c>
      <c r="I12506" t="b">
        <v>0</v>
      </c>
      <c r="J12506" t="b">
        <v>1</v>
      </c>
      <c r="K12506" t="s">
        <v>24</v>
      </c>
      <c r="L12506" t="s">
        <v>22</v>
      </c>
      <c r="M12506">
        <v>154500</v>
      </c>
      <c r="O12506" t="s">
        <v>59</v>
      </c>
      <c r="P12506" t="s">
        <v>137</v>
      </c>
    </row>
    <row r="12507" spans="1:16" x14ac:dyDescent="0.25">
      <c r="A12507" t="s">
        <v>0</v>
      </c>
      <c r="B12507" t="s">
        <v>16278</v>
      </c>
      <c r="C12507" t="s">
        <v>180</v>
      </c>
      <c r="D12507" t="s">
        <v>3973</v>
      </c>
      <c r="E12507" t="s">
        <v>51</v>
      </c>
      <c r="F12507" t="b">
        <v>0</v>
      </c>
      <c r="G12507" t="s">
        <v>41</v>
      </c>
      <c r="H12507" s="4">
        <v>45824.543090277781</v>
      </c>
      <c r="I12507" t="b">
        <v>0</v>
      </c>
      <c r="J12507" t="b">
        <v>0</v>
      </c>
      <c r="K12507" t="s">
        <v>24</v>
      </c>
      <c r="L12507" t="s">
        <v>36</v>
      </c>
      <c r="N12507">
        <v>64.834999084472656</v>
      </c>
      <c r="O12507" t="s">
        <v>2901</v>
      </c>
      <c r="P12507" t="s">
        <v>286</v>
      </c>
    </row>
    <row r="12508" spans="1:16" x14ac:dyDescent="0.25">
      <c r="A12508" t="s">
        <v>28</v>
      </c>
      <c r="B12508" t="s">
        <v>16279</v>
      </c>
      <c r="C12508" t="s">
        <v>16280</v>
      </c>
      <c r="D12508" t="s">
        <v>15597</v>
      </c>
      <c r="E12508" t="s">
        <v>20</v>
      </c>
      <c r="F12508" t="b">
        <v>0</v>
      </c>
      <c r="G12508" t="s">
        <v>15598</v>
      </c>
      <c r="H12508" s="4">
        <v>45824.554756944453</v>
      </c>
      <c r="I12508" t="b">
        <v>0</v>
      </c>
      <c r="J12508" t="b">
        <v>0</v>
      </c>
      <c r="K12508" t="s">
        <v>15598</v>
      </c>
      <c r="L12508" t="s">
        <v>22</v>
      </c>
      <c r="M12508">
        <v>140000</v>
      </c>
      <c r="O12508" t="s">
        <v>16281</v>
      </c>
      <c r="P12508" t="s">
        <v>16282</v>
      </c>
    </row>
    <row r="12509" spans="1:16" x14ac:dyDescent="0.25">
      <c r="A12509" t="s">
        <v>0</v>
      </c>
      <c r="B12509" t="s">
        <v>0</v>
      </c>
      <c r="C12509" t="s">
        <v>3802</v>
      </c>
      <c r="D12509" t="s">
        <v>3973</v>
      </c>
      <c r="E12509" t="s">
        <v>51</v>
      </c>
      <c r="F12509" t="b">
        <v>0</v>
      </c>
      <c r="G12509" t="s">
        <v>27</v>
      </c>
      <c r="H12509" s="4">
        <v>45824.583495370367</v>
      </c>
      <c r="I12509" t="b">
        <v>0</v>
      </c>
      <c r="J12509" t="b">
        <v>1</v>
      </c>
      <c r="K12509" t="s">
        <v>24</v>
      </c>
      <c r="L12509" t="s">
        <v>36</v>
      </c>
      <c r="N12509">
        <v>37.5</v>
      </c>
      <c r="O12509" t="s">
        <v>80</v>
      </c>
      <c r="P12509" t="s">
        <v>1776</v>
      </c>
    </row>
    <row r="12510" spans="1:16" x14ac:dyDescent="0.25">
      <c r="A12510" t="s">
        <v>0</v>
      </c>
      <c r="B12510" t="s">
        <v>16283</v>
      </c>
      <c r="C12510" t="s">
        <v>316</v>
      </c>
      <c r="D12510" t="s">
        <v>2208</v>
      </c>
      <c r="F12510" t="b">
        <v>0</v>
      </c>
      <c r="G12510" t="s">
        <v>35</v>
      </c>
      <c r="H12510" s="4">
        <v>45824.583773148152</v>
      </c>
      <c r="I12510" t="b">
        <v>1</v>
      </c>
      <c r="J12510" t="b">
        <v>0</v>
      </c>
      <c r="K12510" t="s">
        <v>24</v>
      </c>
      <c r="L12510" t="s">
        <v>36</v>
      </c>
      <c r="N12510">
        <v>20</v>
      </c>
      <c r="O12510" t="s">
        <v>16284</v>
      </c>
      <c r="P12510" t="s">
        <v>1702</v>
      </c>
    </row>
    <row r="12511" spans="1:16" x14ac:dyDescent="0.25">
      <c r="A12511" t="s">
        <v>2</v>
      </c>
      <c r="B12511" t="s">
        <v>16285</v>
      </c>
      <c r="C12511" t="s">
        <v>71</v>
      </c>
      <c r="D12511" t="s">
        <v>3973</v>
      </c>
      <c r="E12511" t="s">
        <v>51</v>
      </c>
      <c r="F12511" t="b">
        <v>0</v>
      </c>
      <c r="G12511" t="s">
        <v>27</v>
      </c>
      <c r="H12511" s="4">
        <v>45824.585810185177</v>
      </c>
      <c r="I12511" t="b">
        <v>0</v>
      </c>
      <c r="J12511" t="b">
        <v>1</v>
      </c>
      <c r="K12511" t="s">
        <v>24</v>
      </c>
      <c r="L12511" t="s">
        <v>36</v>
      </c>
      <c r="N12511">
        <v>61</v>
      </c>
      <c r="O12511" t="s">
        <v>15893</v>
      </c>
    </row>
    <row r="12512" spans="1:16" x14ac:dyDescent="0.25">
      <c r="A12512" t="s">
        <v>2</v>
      </c>
      <c r="B12512" t="s">
        <v>269</v>
      </c>
      <c r="C12512" t="s">
        <v>16286</v>
      </c>
      <c r="D12512" t="s">
        <v>4109</v>
      </c>
      <c r="E12512" t="s">
        <v>20</v>
      </c>
      <c r="F12512" t="b">
        <v>0</v>
      </c>
      <c r="G12512" t="s">
        <v>41</v>
      </c>
      <c r="H12512" s="4">
        <v>45824.586018518523</v>
      </c>
      <c r="I12512" t="b">
        <v>1</v>
      </c>
      <c r="J12512" t="b">
        <v>1</v>
      </c>
      <c r="K12512" t="s">
        <v>24</v>
      </c>
      <c r="L12512" t="s">
        <v>22</v>
      </c>
      <c r="M12512">
        <v>160000</v>
      </c>
      <c r="O12512" t="s">
        <v>5250</v>
      </c>
      <c r="P12512" t="s">
        <v>5251</v>
      </c>
    </row>
    <row r="12513" spans="1:16" x14ac:dyDescent="0.25">
      <c r="A12513" t="s">
        <v>0</v>
      </c>
      <c r="B12513" t="s">
        <v>9291</v>
      </c>
      <c r="C12513" t="s">
        <v>1349</v>
      </c>
      <c r="D12513" t="s">
        <v>3973</v>
      </c>
      <c r="E12513" t="s">
        <v>20</v>
      </c>
      <c r="F12513" t="b">
        <v>0</v>
      </c>
      <c r="G12513" t="s">
        <v>52</v>
      </c>
      <c r="H12513" s="4">
        <v>45824.587604166663</v>
      </c>
      <c r="I12513" t="b">
        <v>1</v>
      </c>
      <c r="J12513" t="b">
        <v>0</v>
      </c>
      <c r="K12513" t="s">
        <v>24</v>
      </c>
      <c r="L12513" t="s">
        <v>22</v>
      </c>
      <c r="M12513">
        <v>100000</v>
      </c>
      <c r="O12513" t="s">
        <v>1736</v>
      </c>
      <c r="P12513" t="s">
        <v>1941</v>
      </c>
    </row>
    <row r="12514" spans="1:16" x14ac:dyDescent="0.25">
      <c r="A12514" t="s">
        <v>0</v>
      </c>
      <c r="B12514" t="s">
        <v>16287</v>
      </c>
      <c r="C12514" t="s">
        <v>829</v>
      </c>
      <c r="D12514" t="s">
        <v>3973</v>
      </c>
      <c r="E12514" t="s">
        <v>20</v>
      </c>
      <c r="F12514" t="b">
        <v>0</v>
      </c>
      <c r="G12514" t="s">
        <v>27</v>
      </c>
      <c r="H12514" s="4">
        <v>45824.625057870369</v>
      </c>
      <c r="I12514" t="b">
        <v>0</v>
      </c>
      <c r="J12514" t="b">
        <v>1</v>
      </c>
      <c r="K12514" t="s">
        <v>24</v>
      </c>
      <c r="L12514" t="s">
        <v>36</v>
      </c>
      <c r="N12514">
        <v>34.55999755859375</v>
      </c>
      <c r="O12514" t="s">
        <v>5482</v>
      </c>
      <c r="P12514" t="s">
        <v>3176</v>
      </c>
    </row>
    <row r="12515" spans="1:16" x14ac:dyDescent="0.25">
      <c r="A12515" t="s">
        <v>0</v>
      </c>
      <c r="B12515" t="s">
        <v>7475</v>
      </c>
      <c r="C12515" t="s">
        <v>179</v>
      </c>
      <c r="D12515" t="s">
        <v>2208</v>
      </c>
      <c r="E12515" t="s">
        <v>20</v>
      </c>
      <c r="F12515" t="b">
        <v>0</v>
      </c>
      <c r="G12515" t="s">
        <v>27</v>
      </c>
      <c r="H12515" s="4">
        <v>45824.625173611108</v>
      </c>
      <c r="I12515" t="b">
        <v>0</v>
      </c>
      <c r="J12515" t="b">
        <v>0</v>
      </c>
      <c r="K12515" t="s">
        <v>24</v>
      </c>
      <c r="L12515" t="s">
        <v>22</v>
      </c>
      <c r="M12515">
        <v>61750</v>
      </c>
      <c r="O12515" t="s">
        <v>7476</v>
      </c>
      <c r="P12515" t="s">
        <v>7477</v>
      </c>
    </row>
    <row r="12516" spans="1:16" x14ac:dyDescent="0.25">
      <c r="A12516" t="s">
        <v>139</v>
      </c>
      <c r="B12516" t="s">
        <v>16288</v>
      </c>
      <c r="C12516" t="s">
        <v>16289</v>
      </c>
      <c r="D12516" t="s">
        <v>3973</v>
      </c>
      <c r="E12516" t="s">
        <v>20</v>
      </c>
      <c r="F12516" t="b">
        <v>0</v>
      </c>
      <c r="G12516" t="s">
        <v>35</v>
      </c>
      <c r="H12516" s="4">
        <v>45824.625671296293</v>
      </c>
      <c r="I12516" t="b">
        <v>0</v>
      </c>
      <c r="J12516" t="b">
        <v>0</v>
      </c>
      <c r="K12516" t="s">
        <v>24</v>
      </c>
      <c r="L12516" t="s">
        <v>22</v>
      </c>
      <c r="M12516">
        <v>65000</v>
      </c>
      <c r="O12516" t="s">
        <v>16290</v>
      </c>
      <c r="P12516" t="s">
        <v>3557</v>
      </c>
    </row>
    <row r="12517" spans="1:16" x14ac:dyDescent="0.25">
      <c r="A12517" t="s">
        <v>2</v>
      </c>
      <c r="B12517" t="s">
        <v>2</v>
      </c>
      <c r="C12517" t="s">
        <v>2765</v>
      </c>
      <c r="D12517" t="s">
        <v>3973</v>
      </c>
      <c r="E12517" t="s">
        <v>20</v>
      </c>
      <c r="F12517" t="b">
        <v>0</v>
      </c>
      <c r="G12517" t="s">
        <v>52</v>
      </c>
      <c r="H12517" s="4">
        <v>45824.626030092593</v>
      </c>
      <c r="I12517" t="b">
        <v>0</v>
      </c>
      <c r="J12517" t="b">
        <v>1</v>
      </c>
      <c r="K12517" t="s">
        <v>24</v>
      </c>
      <c r="L12517" t="s">
        <v>22</v>
      </c>
      <c r="M12517">
        <v>187153</v>
      </c>
      <c r="O12517" t="s">
        <v>5482</v>
      </c>
      <c r="P12517" t="s">
        <v>3226</v>
      </c>
    </row>
    <row r="12518" spans="1:16" x14ac:dyDescent="0.25">
      <c r="A12518" t="s">
        <v>2</v>
      </c>
      <c r="B12518" t="s">
        <v>2567</v>
      </c>
      <c r="C12518" t="s">
        <v>2130</v>
      </c>
      <c r="D12518" t="s">
        <v>3973</v>
      </c>
      <c r="E12518" t="s">
        <v>20</v>
      </c>
      <c r="F12518" t="b">
        <v>0</v>
      </c>
      <c r="G12518" t="s">
        <v>27</v>
      </c>
      <c r="H12518" s="4">
        <v>45824.626261574071</v>
      </c>
      <c r="I12518" t="b">
        <v>0</v>
      </c>
      <c r="J12518" t="b">
        <v>1</v>
      </c>
      <c r="K12518" t="s">
        <v>24</v>
      </c>
      <c r="L12518" t="s">
        <v>22</v>
      </c>
      <c r="M12518">
        <v>97000</v>
      </c>
      <c r="O12518" t="s">
        <v>5482</v>
      </c>
      <c r="P12518" t="s">
        <v>12594</v>
      </c>
    </row>
    <row r="12519" spans="1:16" x14ac:dyDescent="0.25">
      <c r="A12519" t="s">
        <v>1</v>
      </c>
      <c r="B12519" t="s">
        <v>1</v>
      </c>
      <c r="C12519" t="s">
        <v>2164</v>
      </c>
      <c r="D12519" t="s">
        <v>3828</v>
      </c>
      <c r="E12519" t="s">
        <v>51</v>
      </c>
      <c r="F12519" t="b">
        <v>0</v>
      </c>
      <c r="G12519" t="s">
        <v>30</v>
      </c>
      <c r="H12519" s="4">
        <v>45824.626782407409</v>
      </c>
      <c r="I12519" t="b">
        <v>0</v>
      </c>
      <c r="J12519" t="b">
        <v>1</v>
      </c>
      <c r="K12519" t="s">
        <v>24</v>
      </c>
      <c r="L12519" t="s">
        <v>36</v>
      </c>
      <c r="N12519">
        <v>32.5</v>
      </c>
      <c r="O12519" t="s">
        <v>12181</v>
      </c>
      <c r="P12519" t="s">
        <v>12182</v>
      </c>
    </row>
    <row r="12520" spans="1:16" x14ac:dyDescent="0.25">
      <c r="A12520" t="s">
        <v>1</v>
      </c>
      <c r="B12520" t="s">
        <v>1</v>
      </c>
      <c r="C12520" t="s">
        <v>2514</v>
      </c>
      <c r="D12520" t="s">
        <v>3973</v>
      </c>
      <c r="E12520" t="s">
        <v>20</v>
      </c>
      <c r="F12520" t="b">
        <v>0</v>
      </c>
      <c r="G12520" t="s">
        <v>30</v>
      </c>
      <c r="H12520" s="4">
        <v>45824.626782407409</v>
      </c>
      <c r="I12520" t="b">
        <v>0</v>
      </c>
      <c r="J12520" t="b">
        <v>1</v>
      </c>
      <c r="K12520" t="s">
        <v>24</v>
      </c>
      <c r="L12520" t="s">
        <v>22</v>
      </c>
      <c r="M12520">
        <v>120150</v>
      </c>
      <c r="O12520" t="s">
        <v>5482</v>
      </c>
      <c r="P12520" t="s">
        <v>10654</v>
      </c>
    </row>
    <row r="12521" spans="1:16" x14ac:dyDescent="0.25">
      <c r="A12521" t="s">
        <v>2</v>
      </c>
      <c r="B12521" t="s">
        <v>7481</v>
      </c>
      <c r="C12521" t="s">
        <v>24</v>
      </c>
      <c r="D12521" t="s">
        <v>4328</v>
      </c>
      <c r="E12521" t="s">
        <v>20</v>
      </c>
      <c r="F12521" t="b">
        <v>0</v>
      </c>
      <c r="G12521" t="s">
        <v>27</v>
      </c>
      <c r="H12521" s="4">
        <v>45824.626979166656</v>
      </c>
      <c r="I12521" t="b">
        <v>0</v>
      </c>
      <c r="J12521" t="b">
        <v>0</v>
      </c>
      <c r="K12521" t="s">
        <v>24</v>
      </c>
      <c r="L12521" t="s">
        <v>22</v>
      </c>
      <c r="M12521">
        <v>126500</v>
      </c>
      <c r="O12521" t="s">
        <v>7482</v>
      </c>
      <c r="P12521" t="s">
        <v>7483</v>
      </c>
    </row>
    <row r="12522" spans="1:16" x14ac:dyDescent="0.25">
      <c r="A12522" t="s">
        <v>40</v>
      </c>
      <c r="B12522" t="s">
        <v>9392</v>
      </c>
      <c r="C12522" t="s">
        <v>1118</v>
      </c>
      <c r="D12522" t="s">
        <v>3973</v>
      </c>
      <c r="E12522" t="s">
        <v>20</v>
      </c>
      <c r="F12522" t="b">
        <v>0</v>
      </c>
      <c r="G12522" t="s">
        <v>27</v>
      </c>
      <c r="H12522" s="4">
        <v>45824.627222222232</v>
      </c>
      <c r="I12522" t="b">
        <v>0</v>
      </c>
      <c r="J12522" t="b">
        <v>1</v>
      </c>
      <c r="K12522" t="s">
        <v>24</v>
      </c>
      <c r="L12522" t="s">
        <v>22</v>
      </c>
      <c r="M12522">
        <v>135000</v>
      </c>
      <c r="O12522" t="s">
        <v>1784</v>
      </c>
      <c r="P12522" t="s">
        <v>2489</v>
      </c>
    </row>
    <row r="12523" spans="1:16" x14ac:dyDescent="0.25">
      <c r="A12523" t="s">
        <v>2</v>
      </c>
      <c r="B12523" t="s">
        <v>9399</v>
      </c>
      <c r="C12523" t="s">
        <v>71</v>
      </c>
      <c r="D12523" t="s">
        <v>3973</v>
      </c>
      <c r="E12523" t="s">
        <v>20</v>
      </c>
      <c r="F12523" t="b">
        <v>0</v>
      </c>
      <c r="G12523" t="s">
        <v>27</v>
      </c>
      <c r="H12523" s="4">
        <v>45824.627337962957</v>
      </c>
      <c r="I12523" t="b">
        <v>0</v>
      </c>
      <c r="J12523" t="b">
        <v>1</v>
      </c>
      <c r="K12523" t="s">
        <v>24</v>
      </c>
      <c r="L12523" t="s">
        <v>22</v>
      </c>
      <c r="M12523">
        <v>162500</v>
      </c>
      <c r="O12523" t="s">
        <v>5482</v>
      </c>
      <c r="P12523" t="s">
        <v>9400</v>
      </c>
    </row>
    <row r="12524" spans="1:16" x14ac:dyDescent="0.25">
      <c r="A12524" t="s">
        <v>2</v>
      </c>
      <c r="B12524" t="s">
        <v>7406</v>
      </c>
      <c r="C12524" t="s">
        <v>10659</v>
      </c>
      <c r="D12524" t="s">
        <v>3973</v>
      </c>
      <c r="E12524" t="s">
        <v>20</v>
      </c>
      <c r="F12524" t="b">
        <v>0</v>
      </c>
      <c r="G12524" t="s">
        <v>27</v>
      </c>
      <c r="H12524" s="4">
        <v>45824.627337962957</v>
      </c>
      <c r="I12524" t="b">
        <v>0</v>
      </c>
      <c r="J12524" t="b">
        <v>0</v>
      </c>
      <c r="K12524" t="s">
        <v>24</v>
      </c>
      <c r="L12524" t="s">
        <v>22</v>
      </c>
      <c r="M12524">
        <v>82850</v>
      </c>
      <c r="O12524" t="s">
        <v>5482</v>
      </c>
      <c r="P12524" t="s">
        <v>3772</v>
      </c>
    </row>
    <row r="12525" spans="1:16" x14ac:dyDescent="0.25">
      <c r="A12525" t="s">
        <v>2</v>
      </c>
      <c r="B12525" t="s">
        <v>2</v>
      </c>
      <c r="C12525" t="s">
        <v>9669</v>
      </c>
      <c r="D12525" t="s">
        <v>3973</v>
      </c>
      <c r="E12525" t="s">
        <v>20</v>
      </c>
      <c r="F12525" t="b">
        <v>0</v>
      </c>
      <c r="G12525" t="s">
        <v>27</v>
      </c>
      <c r="H12525" s="4">
        <v>45824.62736111111</v>
      </c>
      <c r="I12525" t="b">
        <v>0</v>
      </c>
      <c r="J12525" t="b">
        <v>1</v>
      </c>
      <c r="K12525" t="s">
        <v>24</v>
      </c>
      <c r="L12525" t="s">
        <v>22</v>
      </c>
      <c r="M12525">
        <v>187153</v>
      </c>
      <c r="O12525" t="s">
        <v>5482</v>
      </c>
      <c r="P12525" t="s">
        <v>3226</v>
      </c>
    </row>
    <row r="12526" spans="1:16" x14ac:dyDescent="0.25">
      <c r="A12526" t="s">
        <v>2</v>
      </c>
      <c r="B12526" t="s">
        <v>7406</v>
      </c>
      <c r="C12526" t="s">
        <v>16291</v>
      </c>
      <c r="D12526" t="s">
        <v>3973</v>
      </c>
      <c r="E12526" t="s">
        <v>20</v>
      </c>
      <c r="F12526" t="b">
        <v>0</v>
      </c>
      <c r="G12526" t="s">
        <v>41</v>
      </c>
      <c r="H12526" s="4">
        <v>45824.627858796302</v>
      </c>
      <c r="I12526" t="b">
        <v>0</v>
      </c>
      <c r="J12526" t="b">
        <v>0</v>
      </c>
      <c r="K12526" t="s">
        <v>24</v>
      </c>
      <c r="L12526" t="s">
        <v>22</v>
      </c>
      <c r="M12526">
        <v>82850</v>
      </c>
      <c r="O12526" t="s">
        <v>5482</v>
      </c>
      <c r="P12526" t="s">
        <v>3772</v>
      </c>
    </row>
    <row r="12527" spans="1:16" x14ac:dyDescent="0.25">
      <c r="A12527" t="s">
        <v>2</v>
      </c>
      <c r="B12527" t="s">
        <v>2</v>
      </c>
      <c r="C12527" t="s">
        <v>9393</v>
      </c>
      <c r="D12527" t="s">
        <v>3973</v>
      </c>
      <c r="E12527" t="s">
        <v>20</v>
      </c>
      <c r="F12527" t="b">
        <v>0</v>
      </c>
      <c r="G12527" t="s">
        <v>52</v>
      </c>
      <c r="H12527" s="4">
        <v>45824.629131944443</v>
      </c>
      <c r="I12527" t="b">
        <v>0</v>
      </c>
      <c r="J12527" t="b">
        <v>1</v>
      </c>
      <c r="K12527" t="s">
        <v>24</v>
      </c>
      <c r="L12527" t="s">
        <v>22</v>
      </c>
      <c r="M12527">
        <v>187153</v>
      </c>
      <c r="O12527" t="s">
        <v>5482</v>
      </c>
      <c r="P12527" t="s">
        <v>3226</v>
      </c>
    </row>
    <row r="12528" spans="1:16" x14ac:dyDescent="0.25">
      <c r="A12528" t="s">
        <v>139</v>
      </c>
      <c r="B12528" t="s">
        <v>16292</v>
      </c>
      <c r="C12528" t="s">
        <v>3137</v>
      </c>
      <c r="D12528" t="s">
        <v>3828</v>
      </c>
      <c r="E12528" t="s">
        <v>20</v>
      </c>
      <c r="F12528" t="b">
        <v>0</v>
      </c>
      <c r="G12528" t="s">
        <v>1247</v>
      </c>
      <c r="H12528" s="4">
        <v>45824.63826388889</v>
      </c>
      <c r="I12528" t="b">
        <v>0</v>
      </c>
      <c r="J12528" t="b">
        <v>0</v>
      </c>
      <c r="K12528" t="s">
        <v>1247</v>
      </c>
      <c r="L12528" t="s">
        <v>22</v>
      </c>
      <c r="M12528">
        <v>75000</v>
      </c>
      <c r="O12528" t="s">
        <v>16293</v>
      </c>
      <c r="P12528" t="s">
        <v>726</v>
      </c>
    </row>
    <row r="12529" spans="1:16" x14ac:dyDescent="0.25">
      <c r="A12529" t="s">
        <v>0</v>
      </c>
      <c r="B12529" t="s">
        <v>3005</v>
      </c>
      <c r="C12529" t="s">
        <v>192</v>
      </c>
      <c r="D12529" t="s">
        <v>3973</v>
      </c>
      <c r="E12529" t="s">
        <v>51</v>
      </c>
      <c r="F12529" t="b">
        <v>0</v>
      </c>
      <c r="G12529" t="s">
        <v>52</v>
      </c>
      <c r="H12529" s="4">
        <v>45824.667719907397</v>
      </c>
      <c r="I12529" t="b">
        <v>1</v>
      </c>
      <c r="J12529" t="b">
        <v>0</v>
      </c>
      <c r="K12529" t="s">
        <v>24</v>
      </c>
      <c r="L12529" t="s">
        <v>36</v>
      </c>
      <c r="N12529">
        <v>19.5</v>
      </c>
      <c r="O12529" t="s">
        <v>16294</v>
      </c>
    </row>
    <row r="12530" spans="1:16" x14ac:dyDescent="0.25">
      <c r="A12530" t="s">
        <v>2</v>
      </c>
      <c r="B12530" t="s">
        <v>16295</v>
      </c>
      <c r="C12530" t="s">
        <v>425</v>
      </c>
      <c r="D12530" t="s">
        <v>3600</v>
      </c>
      <c r="E12530" t="s">
        <v>51</v>
      </c>
      <c r="F12530" t="b">
        <v>0</v>
      </c>
      <c r="G12530" t="s">
        <v>27</v>
      </c>
      <c r="H12530" s="4">
        <v>45824.668807870366</v>
      </c>
      <c r="I12530" t="b">
        <v>1</v>
      </c>
      <c r="J12530" t="b">
        <v>0</v>
      </c>
      <c r="K12530" t="s">
        <v>24</v>
      </c>
      <c r="L12530" t="s">
        <v>36</v>
      </c>
      <c r="N12530">
        <v>55</v>
      </c>
      <c r="O12530" t="s">
        <v>923</v>
      </c>
      <c r="P12530" t="s">
        <v>16296</v>
      </c>
    </row>
    <row r="12531" spans="1:16" x14ac:dyDescent="0.25">
      <c r="A12531" t="s">
        <v>2</v>
      </c>
      <c r="B12531" t="s">
        <v>16297</v>
      </c>
      <c r="C12531" t="s">
        <v>242</v>
      </c>
      <c r="D12531" t="s">
        <v>4607</v>
      </c>
      <c r="E12531" t="s">
        <v>20</v>
      </c>
      <c r="F12531" t="b">
        <v>0</v>
      </c>
      <c r="G12531" t="s">
        <v>23</v>
      </c>
      <c r="H12531" s="4">
        <v>45824.688148148147</v>
      </c>
      <c r="I12531" t="b">
        <v>0</v>
      </c>
      <c r="J12531" t="b">
        <v>1</v>
      </c>
      <c r="K12531" t="s">
        <v>24</v>
      </c>
      <c r="L12531" t="s">
        <v>22</v>
      </c>
      <c r="M12531">
        <v>189615</v>
      </c>
      <c r="O12531" t="s">
        <v>16298</v>
      </c>
      <c r="P12531" t="s">
        <v>16299</v>
      </c>
    </row>
    <row r="12532" spans="1:16" x14ac:dyDescent="0.25">
      <c r="A12532" t="s">
        <v>25</v>
      </c>
      <c r="B12532" t="s">
        <v>3119</v>
      </c>
      <c r="C12532" t="s">
        <v>335</v>
      </c>
      <c r="D12532" t="s">
        <v>3973</v>
      </c>
      <c r="E12532" t="s">
        <v>20</v>
      </c>
      <c r="F12532" t="b">
        <v>0</v>
      </c>
      <c r="G12532" t="s">
        <v>27</v>
      </c>
      <c r="H12532" s="4">
        <v>45824.708414351851</v>
      </c>
      <c r="I12532" t="b">
        <v>0</v>
      </c>
      <c r="J12532" t="b">
        <v>1</v>
      </c>
      <c r="K12532" t="s">
        <v>24</v>
      </c>
      <c r="L12532" t="s">
        <v>22</v>
      </c>
      <c r="M12532">
        <v>100000</v>
      </c>
      <c r="O12532" t="s">
        <v>16300</v>
      </c>
      <c r="P12532" t="s">
        <v>16301</v>
      </c>
    </row>
    <row r="12533" spans="1:16" x14ac:dyDescent="0.25">
      <c r="A12533" t="s">
        <v>0</v>
      </c>
      <c r="B12533" t="s">
        <v>16302</v>
      </c>
      <c r="C12533" t="s">
        <v>16303</v>
      </c>
      <c r="D12533" t="s">
        <v>3973</v>
      </c>
      <c r="E12533" t="s">
        <v>20</v>
      </c>
      <c r="F12533" t="b">
        <v>0</v>
      </c>
      <c r="G12533" t="s">
        <v>30</v>
      </c>
      <c r="H12533" s="4">
        <v>45824.709027777782</v>
      </c>
      <c r="I12533" t="b">
        <v>0</v>
      </c>
      <c r="J12533" t="b">
        <v>1</v>
      </c>
      <c r="K12533" t="s">
        <v>24</v>
      </c>
      <c r="L12533" t="s">
        <v>22</v>
      </c>
      <c r="M12533">
        <v>85000</v>
      </c>
      <c r="O12533" t="s">
        <v>16304</v>
      </c>
      <c r="P12533" t="s">
        <v>16305</v>
      </c>
    </row>
    <row r="12534" spans="1:16" x14ac:dyDescent="0.25">
      <c r="A12534" t="s">
        <v>2</v>
      </c>
      <c r="B12534" t="s">
        <v>16306</v>
      </c>
      <c r="C12534" t="s">
        <v>236</v>
      </c>
      <c r="D12534" t="s">
        <v>3973</v>
      </c>
      <c r="E12534" t="s">
        <v>20</v>
      </c>
      <c r="F12534" t="b">
        <v>0</v>
      </c>
      <c r="G12534" t="s">
        <v>27</v>
      </c>
      <c r="H12534" s="4">
        <v>45824.710474537038</v>
      </c>
      <c r="I12534" t="b">
        <v>0</v>
      </c>
      <c r="J12534" t="b">
        <v>0</v>
      </c>
      <c r="K12534" t="s">
        <v>24</v>
      </c>
      <c r="L12534" t="s">
        <v>22</v>
      </c>
      <c r="M12534">
        <v>215000</v>
      </c>
      <c r="O12534" t="s">
        <v>13468</v>
      </c>
      <c r="P12534" t="s">
        <v>16307</v>
      </c>
    </row>
    <row r="12535" spans="1:16" x14ac:dyDescent="0.25">
      <c r="A12535" t="s">
        <v>2</v>
      </c>
      <c r="B12535" t="s">
        <v>16308</v>
      </c>
      <c r="C12535" t="s">
        <v>92</v>
      </c>
      <c r="D12535" t="s">
        <v>4328</v>
      </c>
      <c r="E12535" t="s">
        <v>51</v>
      </c>
      <c r="F12535" t="b">
        <v>0</v>
      </c>
      <c r="G12535" t="s">
        <v>27</v>
      </c>
      <c r="H12535" s="4">
        <v>45824.710555555554</v>
      </c>
      <c r="I12535" t="b">
        <v>1</v>
      </c>
      <c r="J12535" t="b">
        <v>0</v>
      </c>
      <c r="K12535" t="s">
        <v>24</v>
      </c>
      <c r="L12535" t="s">
        <v>36</v>
      </c>
      <c r="N12535">
        <v>80</v>
      </c>
      <c r="O12535" t="s">
        <v>16309</v>
      </c>
      <c r="P12535" t="s">
        <v>16310</v>
      </c>
    </row>
    <row r="12536" spans="1:16" x14ac:dyDescent="0.25">
      <c r="A12536" t="s">
        <v>0</v>
      </c>
      <c r="B12536" t="s">
        <v>2221</v>
      </c>
      <c r="C12536" t="s">
        <v>532</v>
      </c>
      <c r="D12536" t="s">
        <v>3828</v>
      </c>
      <c r="E12536" t="s">
        <v>20</v>
      </c>
      <c r="F12536" t="b">
        <v>0</v>
      </c>
      <c r="G12536" t="s">
        <v>23</v>
      </c>
      <c r="H12536" s="4">
        <v>45824.729548611111</v>
      </c>
      <c r="I12536" t="b">
        <v>0</v>
      </c>
      <c r="J12536" t="b">
        <v>1</v>
      </c>
      <c r="K12536" t="s">
        <v>24</v>
      </c>
      <c r="L12536" t="s">
        <v>22</v>
      </c>
      <c r="M12536">
        <v>70000</v>
      </c>
      <c r="O12536" t="s">
        <v>16311</v>
      </c>
      <c r="P12536" t="s">
        <v>1503</v>
      </c>
    </row>
    <row r="12537" spans="1:16" x14ac:dyDescent="0.25">
      <c r="A12537" t="s">
        <v>40</v>
      </c>
      <c r="B12537" t="s">
        <v>16312</v>
      </c>
      <c r="C12537" t="s">
        <v>49</v>
      </c>
      <c r="D12537" t="s">
        <v>81</v>
      </c>
      <c r="E12537" t="s">
        <v>20</v>
      </c>
      <c r="F12537" t="b">
        <v>0</v>
      </c>
      <c r="G12537" t="s">
        <v>27</v>
      </c>
      <c r="H12537" s="4">
        <v>45824.752141203702</v>
      </c>
      <c r="I12537" t="b">
        <v>1</v>
      </c>
      <c r="J12537" t="b">
        <v>1</v>
      </c>
      <c r="K12537" t="s">
        <v>24</v>
      </c>
      <c r="L12537" t="s">
        <v>22</v>
      </c>
      <c r="M12537">
        <v>160000</v>
      </c>
      <c r="O12537" t="s">
        <v>81</v>
      </c>
      <c r="P12537" t="s">
        <v>16313</v>
      </c>
    </row>
    <row r="12538" spans="1:16" x14ac:dyDescent="0.25">
      <c r="A12538" t="s">
        <v>1</v>
      </c>
      <c r="B12538" t="s">
        <v>2825</v>
      </c>
      <c r="C12538" t="s">
        <v>333</v>
      </c>
      <c r="D12538" t="s">
        <v>4109</v>
      </c>
      <c r="E12538" t="s">
        <v>20</v>
      </c>
      <c r="F12538" t="b">
        <v>0</v>
      </c>
      <c r="G12538" t="s">
        <v>27</v>
      </c>
      <c r="H12538" s="4">
        <v>45824.752152777779</v>
      </c>
      <c r="I12538" t="b">
        <v>0</v>
      </c>
      <c r="J12538" t="b">
        <v>0</v>
      </c>
      <c r="K12538" t="s">
        <v>24</v>
      </c>
      <c r="L12538" t="s">
        <v>22</v>
      </c>
      <c r="M12538">
        <v>160000</v>
      </c>
      <c r="O12538" t="s">
        <v>16314</v>
      </c>
      <c r="P12538" t="s">
        <v>48</v>
      </c>
    </row>
    <row r="12539" spans="1:16" x14ac:dyDescent="0.25">
      <c r="A12539" t="s">
        <v>0</v>
      </c>
      <c r="B12539" t="s">
        <v>16315</v>
      </c>
      <c r="C12539" t="s">
        <v>360</v>
      </c>
      <c r="D12539" t="s">
        <v>131</v>
      </c>
      <c r="F12539" t="b">
        <v>0</v>
      </c>
      <c r="G12539" t="s">
        <v>27</v>
      </c>
      <c r="H12539" s="4">
        <v>45824.791724537034</v>
      </c>
      <c r="I12539" t="b">
        <v>1</v>
      </c>
      <c r="J12539" t="b">
        <v>0</v>
      </c>
      <c r="K12539" t="s">
        <v>24</v>
      </c>
      <c r="L12539" t="s">
        <v>36</v>
      </c>
      <c r="N12539">
        <v>50.5</v>
      </c>
      <c r="O12539" t="s">
        <v>131</v>
      </c>
      <c r="P12539" t="s">
        <v>1314</v>
      </c>
    </row>
    <row r="12540" spans="1:16" x14ac:dyDescent="0.25">
      <c r="A12540" t="s">
        <v>0</v>
      </c>
      <c r="B12540" t="s">
        <v>16316</v>
      </c>
      <c r="C12540" t="s">
        <v>386</v>
      </c>
      <c r="D12540" t="s">
        <v>3828</v>
      </c>
      <c r="E12540" t="s">
        <v>20</v>
      </c>
      <c r="F12540" t="b">
        <v>0</v>
      </c>
      <c r="G12540" t="s">
        <v>41</v>
      </c>
      <c r="H12540" s="4">
        <v>45824.791932870372</v>
      </c>
      <c r="I12540" t="b">
        <v>0</v>
      </c>
      <c r="J12540" t="b">
        <v>1</v>
      </c>
      <c r="K12540" t="s">
        <v>24</v>
      </c>
      <c r="L12540" t="s">
        <v>36</v>
      </c>
      <c r="N12540">
        <v>55</v>
      </c>
      <c r="O12540" t="s">
        <v>3923</v>
      </c>
      <c r="P12540" t="s">
        <v>16317</v>
      </c>
    </row>
    <row r="12541" spans="1:16" x14ac:dyDescent="0.25">
      <c r="A12541" t="s">
        <v>0</v>
      </c>
      <c r="B12541" t="s">
        <v>16318</v>
      </c>
      <c r="C12541" t="s">
        <v>167</v>
      </c>
      <c r="D12541" t="s">
        <v>3973</v>
      </c>
      <c r="E12541" t="s">
        <v>20</v>
      </c>
      <c r="F12541" t="b">
        <v>0</v>
      </c>
      <c r="G12541" t="s">
        <v>35</v>
      </c>
      <c r="H12541" s="4">
        <v>45824.792256944442</v>
      </c>
      <c r="I12541" t="b">
        <v>0</v>
      </c>
      <c r="J12541" t="b">
        <v>1</v>
      </c>
      <c r="K12541" t="s">
        <v>24</v>
      </c>
      <c r="L12541" t="s">
        <v>22</v>
      </c>
      <c r="M12541">
        <v>48495</v>
      </c>
      <c r="O12541" t="s">
        <v>6337</v>
      </c>
      <c r="P12541" t="s">
        <v>280</v>
      </c>
    </row>
    <row r="12542" spans="1:16" x14ac:dyDescent="0.25">
      <c r="A12542" t="s">
        <v>40</v>
      </c>
      <c r="B12542" t="s">
        <v>40</v>
      </c>
      <c r="C12542" t="s">
        <v>592</v>
      </c>
      <c r="D12542" t="s">
        <v>3973</v>
      </c>
      <c r="E12542" t="s">
        <v>20</v>
      </c>
      <c r="F12542" t="b">
        <v>0</v>
      </c>
      <c r="G12542" t="s">
        <v>27</v>
      </c>
      <c r="H12542" s="4">
        <v>45824.794004629628</v>
      </c>
      <c r="I12542" t="b">
        <v>0</v>
      </c>
      <c r="J12542" t="b">
        <v>0</v>
      </c>
      <c r="K12542" t="s">
        <v>24</v>
      </c>
      <c r="L12542" t="s">
        <v>22</v>
      </c>
      <c r="M12542">
        <v>184799.5</v>
      </c>
      <c r="O12542" t="s">
        <v>2037</v>
      </c>
      <c r="P12542" t="s">
        <v>16319</v>
      </c>
    </row>
    <row r="12543" spans="1:16" x14ac:dyDescent="0.25">
      <c r="A12543" t="s">
        <v>2</v>
      </c>
      <c r="B12543" t="s">
        <v>16320</v>
      </c>
      <c r="C12543" t="s">
        <v>1151</v>
      </c>
      <c r="D12543" t="s">
        <v>3973</v>
      </c>
      <c r="E12543" t="s">
        <v>20</v>
      </c>
      <c r="F12543" t="b">
        <v>0</v>
      </c>
      <c r="G12543" t="s">
        <v>27</v>
      </c>
      <c r="H12543" s="4">
        <v>45824.794050925928</v>
      </c>
      <c r="I12543" t="b">
        <v>1</v>
      </c>
      <c r="J12543" t="b">
        <v>1</v>
      </c>
      <c r="K12543" t="s">
        <v>24</v>
      </c>
      <c r="L12543" t="s">
        <v>22</v>
      </c>
      <c r="M12543">
        <v>115000</v>
      </c>
      <c r="O12543" t="s">
        <v>10702</v>
      </c>
      <c r="P12543" t="s">
        <v>16321</v>
      </c>
    </row>
    <row r="12544" spans="1:16" x14ac:dyDescent="0.25">
      <c r="A12544" t="s">
        <v>1</v>
      </c>
      <c r="B12544" t="s">
        <v>10711</v>
      </c>
      <c r="C12544" t="s">
        <v>39</v>
      </c>
      <c r="D12544" t="s">
        <v>12135</v>
      </c>
      <c r="E12544" t="s">
        <v>20</v>
      </c>
      <c r="F12544" t="b">
        <v>1</v>
      </c>
      <c r="G12544" t="s">
        <v>314</v>
      </c>
      <c r="H12544" s="4">
        <v>45824.800532407397</v>
      </c>
      <c r="I12544" t="b">
        <v>0</v>
      </c>
      <c r="J12544" t="b">
        <v>1</v>
      </c>
      <c r="K12544" t="s">
        <v>314</v>
      </c>
      <c r="L12544" t="s">
        <v>22</v>
      </c>
      <c r="M12544">
        <v>198000</v>
      </c>
      <c r="O12544" t="s">
        <v>16322</v>
      </c>
      <c r="P12544" t="s">
        <v>16323</v>
      </c>
    </row>
    <row r="12545" spans="1:16" x14ac:dyDescent="0.25">
      <c r="A12545" t="s">
        <v>19</v>
      </c>
      <c r="B12545" t="s">
        <v>16324</v>
      </c>
      <c r="C12545" t="s">
        <v>3259</v>
      </c>
      <c r="D12545" t="s">
        <v>3973</v>
      </c>
      <c r="E12545" t="s">
        <v>20</v>
      </c>
      <c r="F12545" t="b">
        <v>0</v>
      </c>
      <c r="G12545" t="s">
        <v>27</v>
      </c>
      <c r="H12545" s="4">
        <v>45824.834456018521</v>
      </c>
      <c r="I12545" t="b">
        <v>0</v>
      </c>
      <c r="J12545" t="b">
        <v>1</v>
      </c>
      <c r="K12545" t="s">
        <v>24</v>
      </c>
      <c r="L12545" t="s">
        <v>22</v>
      </c>
      <c r="M12545">
        <v>93700</v>
      </c>
      <c r="O12545" t="s">
        <v>16325</v>
      </c>
      <c r="P12545" t="s">
        <v>448</v>
      </c>
    </row>
    <row r="12546" spans="1:16" x14ac:dyDescent="0.25">
      <c r="A12546" t="s">
        <v>40</v>
      </c>
      <c r="B12546" t="s">
        <v>1473</v>
      </c>
      <c r="C12546" t="s">
        <v>515</v>
      </c>
      <c r="D12546" t="s">
        <v>3828</v>
      </c>
      <c r="E12546" t="s">
        <v>20</v>
      </c>
      <c r="F12546" t="b">
        <v>0</v>
      </c>
      <c r="G12546" t="s">
        <v>27</v>
      </c>
      <c r="H12546" s="4">
        <v>45824.835474537038</v>
      </c>
      <c r="I12546" t="b">
        <v>1</v>
      </c>
      <c r="J12546" t="b">
        <v>0</v>
      </c>
      <c r="K12546" t="s">
        <v>24</v>
      </c>
      <c r="L12546" t="s">
        <v>36</v>
      </c>
      <c r="N12546">
        <v>57.5</v>
      </c>
      <c r="O12546" t="s">
        <v>16326</v>
      </c>
      <c r="P12546" t="s">
        <v>227</v>
      </c>
    </row>
    <row r="12547" spans="1:16" x14ac:dyDescent="0.25">
      <c r="A12547" t="s">
        <v>2</v>
      </c>
      <c r="B12547" t="s">
        <v>307</v>
      </c>
      <c r="C12547" t="s">
        <v>949</v>
      </c>
      <c r="D12547" t="s">
        <v>3828</v>
      </c>
      <c r="E12547" t="s">
        <v>20</v>
      </c>
      <c r="F12547" t="b">
        <v>0</v>
      </c>
      <c r="G12547" t="s">
        <v>27</v>
      </c>
      <c r="H12547" s="4">
        <v>45824.835474537038</v>
      </c>
      <c r="I12547" t="b">
        <v>0</v>
      </c>
      <c r="J12547" t="b">
        <v>1</v>
      </c>
      <c r="K12547" t="s">
        <v>24</v>
      </c>
      <c r="L12547" t="s">
        <v>22</v>
      </c>
      <c r="M12547">
        <v>200000</v>
      </c>
      <c r="O12547" t="s">
        <v>15503</v>
      </c>
      <c r="P12547" t="s">
        <v>16327</v>
      </c>
    </row>
    <row r="12548" spans="1:16" x14ac:dyDescent="0.25">
      <c r="A12548" t="s">
        <v>2</v>
      </c>
      <c r="B12548" t="s">
        <v>2378</v>
      </c>
      <c r="C12548" t="s">
        <v>949</v>
      </c>
      <c r="D12548" t="s">
        <v>3828</v>
      </c>
      <c r="E12548" t="s">
        <v>20</v>
      </c>
      <c r="F12548" t="b">
        <v>0</v>
      </c>
      <c r="G12548" t="s">
        <v>27</v>
      </c>
      <c r="H12548" s="4">
        <v>45824.835486111107</v>
      </c>
      <c r="I12548" t="b">
        <v>1</v>
      </c>
      <c r="J12548" t="b">
        <v>1</v>
      </c>
      <c r="K12548" t="s">
        <v>24</v>
      </c>
      <c r="L12548" t="s">
        <v>22</v>
      </c>
      <c r="M12548">
        <v>202500</v>
      </c>
      <c r="O12548" t="s">
        <v>15503</v>
      </c>
      <c r="P12548" t="s">
        <v>16328</v>
      </c>
    </row>
    <row r="12549" spans="1:16" x14ac:dyDescent="0.25">
      <c r="A12549" t="s">
        <v>28</v>
      </c>
      <c r="B12549" t="s">
        <v>1328</v>
      </c>
      <c r="C12549" t="s">
        <v>9658</v>
      </c>
      <c r="D12549" t="s">
        <v>4084</v>
      </c>
      <c r="E12549" t="s">
        <v>20</v>
      </c>
      <c r="F12549" t="b">
        <v>0</v>
      </c>
      <c r="G12549" t="s">
        <v>158</v>
      </c>
      <c r="H12549" s="4">
        <v>45824.838472222233</v>
      </c>
      <c r="I12549" t="b">
        <v>0</v>
      </c>
      <c r="J12549" t="b">
        <v>0</v>
      </c>
      <c r="K12549" t="s">
        <v>158</v>
      </c>
      <c r="L12549" t="s">
        <v>22</v>
      </c>
      <c r="M12549">
        <v>150000</v>
      </c>
      <c r="O12549" t="s">
        <v>3165</v>
      </c>
      <c r="P12549" t="s">
        <v>16329</v>
      </c>
    </row>
    <row r="12550" spans="1:16" x14ac:dyDescent="0.25">
      <c r="A12550" t="s">
        <v>1</v>
      </c>
      <c r="B12550" t="s">
        <v>1104</v>
      </c>
      <c r="C12550" t="s">
        <v>490</v>
      </c>
      <c r="D12550" t="s">
        <v>3973</v>
      </c>
      <c r="E12550" t="s">
        <v>51</v>
      </c>
      <c r="F12550" t="b">
        <v>0</v>
      </c>
      <c r="G12550" t="s">
        <v>27</v>
      </c>
      <c r="H12550" s="4">
        <v>45824.875173611108</v>
      </c>
      <c r="I12550" t="b">
        <v>0</v>
      </c>
      <c r="J12550" t="b">
        <v>0</v>
      </c>
      <c r="K12550" t="s">
        <v>24</v>
      </c>
      <c r="L12550" t="s">
        <v>36</v>
      </c>
      <c r="N12550">
        <v>47.5</v>
      </c>
      <c r="O12550" t="s">
        <v>364</v>
      </c>
      <c r="P12550" t="s">
        <v>221</v>
      </c>
    </row>
    <row r="12551" spans="1:16" x14ac:dyDescent="0.25">
      <c r="A12551" t="s">
        <v>0</v>
      </c>
      <c r="B12551" t="s">
        <v>16330</v>
      </c>
      <c r="C12551" t="s">
        <v>613</v>
      </c>
      <c r="D12551" t="s">
        <v>3828</v>
      </c>
      <c r="E12551" t="s">
        <v>20</v>
      </c>
      <c r="F12551" t="b">
        <v>0</v>
      </c>
      <c r="G12551" t="s">
        <v>41</v>
      </c>
      <c r="H12551" s="4">
        <v>45824.8752662037</v>
      </c>
      <c r="I12551" t="b">
        <v>0</v>
      </c>
      <c r="J12551" t="b">
        <v>0</v>
      </c>
      <c r="K12551" t="s">
        <v>24</v>
      </c>
      <c r="L12551" t="s">
        <v>22</v>
      </c>
      <c r="M12551">
        <v>70000</v>
      </c>
      <c r="O12551" t="s">
        <v>16331</v>
      </c>
      <c r="P12551" t="s">
        <v>753</v>
      </c>
    </row>
    <row r="12552" spans="1:16" x14ac:dyDescent="0.25">
      <c r="A12552" t="s">
        <v>2</v>
      </c>
      <c r="B12552" t="s">
        <v>4741</v>
      </c>
      <c r="C12552" t="s">
        <v>2231</v>
      </c>
      <c r="D12552" t="s">
        <v>3828</v>
      </c>
      <c r="E12552" t="s">
        <v>20</v>
      </c>
      <c r="F12552" t="b">
        <v>0</v>
      </c>
      <c r="G12552" t="s">
        <v>27</v>
      </c>
      <c r="H12552" s="4">
        <v>45824.877280092587</v>
      </c>
      <c r="I12552" t="b">
        <v>0</v>
      </c>
      <c r="J12552" t="b">
        <v>1</v>
      </c>
      <c r="K12552" t="s">
        <v>24</v>
      </c>
      <c r="L12552" t="s">
        <v>22</v>
      </c>
      <c r="M12552">
        <v>115303.1875</v>
      </c>
      <c r="O12552" t="s">
        <v>16332</v>
      </c>
      <c r="P12552" t="s">
        <v>16333</v>
      </c>
    </row>
    <row r="12553" spans="1:16" x14ac:dyDescent="0.25">
      <c r="A12553" t="s">
        <v>2</v>
      </c>
      <c r="B12553" t="s">
        <v>16334</v>
      </c>
      <c r="C12553" t="s">
        <v>192</v>
      </c>
      <c r="D12553" t="s">
        <v>3973</v>
      </c>
      <c r="E12553" t="s">
        <v>20</v>
      </c>
      <c r="F12553" t="b">
        <v>0</v>
      </c>
      <c r="G12553" t="s">
        <v>27</v>
      </c>
      <c r="H12553" s="4">
        <v>45824.87736111111</v>
      </c>
      <c r="I12553" t="b">
        <v>1</v>
      </c>
      <c r="J12553" t="b">
        <v>1</v>
      </c>
      <c r="K12553" t="s">
        <v>24</v>
      </c>
      <c r="L12553" t="s">
        <v>22</v>
      </c>
      <c r="M12553">
        <v>115000</v>
      </c>
      <c r="O12553" t="s">
        <v>10702</v>
      </c>
      <c r="P12553" t="s">
        <v>16321</v>
      </c>
    </row>
    <row r="12554" spans="1:16" x14ac:dyDescent="0.25">
      <c r="A12554" t="s">
        <v>40</v>
      </c>
      <c r="B12554" t="s">
        <v>2521</v>
      </c>
      <c r="C12554" t="s">
        <v>16335</v>
      </c>
      <c r="D12554" t="s">
        <v>3973</v>
      </c>
      <c r="E12554" t="s">
        <v>20</v>
      </c>
      <c r="F12554" t="b">
        <v>0</v>
      </c>
      <c r="G12554" t="s">
        <v>41</v>
      </c>
      <c r="H12554" s="4">
        <v>45824.877858796302</v>
      </c>
      <c r="I12554" t="b">
        <v>1</v>
      </c>
      <c r="J12554" t="b">
        <v>1</v>
      </c>
      <c r="K12554" t="s">
        <v>24</v>
      </c>
      <c r="L12554" t="s">
        <v>36</v>
      </c>
      <c r="N12554">
        <v>87</v>
      </c>
      <c r="O12554" t="s">
        <v>16336</v>
      </c>
      <c r="P12554" t="s">
        <v>3192</v>
      </c>
    </row>
    <row r="12555" spans="1:16" x14ac:dyDescent="0.25">
      <c r="A12555" t="s">
        <v>40</v>
      </c>
      <c r="B12555" t="s">
        <v>40</v>
      </c>
      <c r="C12555" t="s">
        <v>16337</v>
      </c>
      <c r="D12555" t="s">
        <v>3828</v>
      </c>
      <c r="E12555" t="s">
        <v>20</v>
      </c>
      <c r="F12555" t="b">
        <v>0</v>
      </c>
      <c r="G12555" t="s">
        <v>52</v>
      </c>
      <c r="H12555" s="4">
        <v>45824.879016203697</v>
      </c>
      <c r="I12555" t="b">
        <v>1</v>
      </c>
      <c r="J12555" t="b">
        <v>1</v>
      </c>
      <c r="K12555" t="s">
        <v>24</v>
      </c>
      <c r="L12555" t="s">
        <v>22</v>
      </c>
      <c r="M12555">
        <v>132500</v>
      </c>
      <c r="O12555" t="s">
        <v>16338</v>
      </c>
      <c r="P12555" t="s">
        <v>16339</v>
      </c>
    </row>
    <row r="12556" spans="1:16" x14ac:dyDescent="0.25">
      <c r="A12556" t="s">
        <v>0</v>
      </c>
      <c r="B12556" t="s">
        <v>16340</v>
      </c>
      <c r="C12556" t="s">
        <v>490</v>
      </c>
      <c r="D12556" t="s">
        <v>3600</v>
      </c>
      <c r="E12556" t="s">
        <v>51</v>
      </c>
      <c r="F12556" t="b">
        <v>0</v>
      </c>
      <c r="G12556" t="s">
        <v>27</v>
      </c>
      <c r="H12556" s="4">
        <v>45824.916724537034</v>
      </c>
      <c r="I12556" t="b">
        <v>0</v>
      </c>
      <c r="J12556" t="b">
        <v>0</v>
      </c>
      <c r="K12556" t="s">
        <v>24</v>
      </c>
      <c r="L12556" t="s">
        <v>36</v>
      </c>
      <c r="N12556">
        <v>47.5</v>
      </c>
      <c r="O12556" t="s">
        <v>3356</v>
      </c>
      <c r="P12556" t="s">
        <v>221</v>
      </c>
    </row>
    <row r="12557" spans="1:16" x14ac:dyDescent="0.25">
      <c r="A12557" t="s">
        <v>0</v>
      </c>
      <c r="B12557" t="s">
        <v>2484</v>
      </c>
      <c r="C12557" t="s">
        <v>490</v>
      </c>
      <c r="D12557" t="s">
        <v>3973</v>
      </c>
      <c r="E12557" t="s">
        <v>51</v>
      </c>
      <c r="F12557" t="b">
        <v>0</v>
      </c>
      <c r="G12557" t="s">
        <v>27</v>
      </c>
      <c r="H12557" s="4">
        <v>45824.916828703703</v>
      </c>
      <c r="I12557" t="b">
        <v>0</v>
      </c>
      <c r="J12557" t="b">
        <v>0</v>
      </c>
      <c r="K12557" t="s">
        <v>24</v>
      </c>
      <c r="L12557" t="s">
        <v>36</v>
      </c>
      <c r="N12557">
        <v>49</v>
      </c>
      <c r="O12557" t="s">
        <v>16341</v>
      </c>
      <c r="P12557" t="s">
        <v>221</v>
      </c>
    </row>
    <row r="12558" spans="1:16" x14ac:dyDescent="0.25">
      <c r="A12558" t="s">
        <v>2</v>
      </c>
      <c r="B12558" t="s">
        <v>16342</v>
      </c>
      <c r="C12558" t="s">
        <v>1181</v>
      </c>
      <c r="D12558" t="s">
        <v>3828</v>
      </c>
      <c r="E12558" t="s">
        <v>20</v>
      </c>
      <c r="F12558" t="b">
        <v>0</v>
      </c>
      <c r="G12558" t="s">
        <v>27</v>
      </c>
      <c r="H12558" s="4">
        <v>45824.918912037043</v>
      </c>
      <c r="I12558" t="b">
        <v>0</v>
      </c>
      <c r="J12558" t="b">
        <v>1</v>
      </c>
      <c r="K12558" t="s">
        <v>24</v>
      </c>
      <c r="L12558" t="s">
        <v>22</v>
      </c>
      <c r="M12558">
        <v>183500</v>
      </c>
      <c r="O12558" t="s">
        <v>2285</v>
      </c>
      <c r="P12558" t="s">
        <v>16343</v>
      </c>
    </row>
    <row r="12559" spans="1:16" x14ac:dyDescent="0.25">
      <c r="A12559" t="s">
        <v>1</v>
      </c>
      <c r="B12559" t="s">
        <v>2620</v>
      </c>
      <c r="C12559" t="s">
        <v>176</v>
      </c>
      <c r="D12559" t="s">
        <v>3973</v>
      </c>
      <c r="E12559" t="s">
        <v>51</v>
      </c>
      <c r="F12559" t="b">
        <v>0</v>
      </c>
      <c r="G12559" t="s">
        <v>35</v>
      </c>
      <c r="H12559" s="4">
        <v>45824.919895833344</v>
      </c>
      <c r="I12559" t="b">
        <v>1</v>
      </c>
      <c r="J12559" t="b">
        <v>1</v>
      </c>
      <c r="K12559" t="s">
        <v>24</v>
      </c>
      <c r="L12559" t="s">
        <v>36</v>
      </c>
      <c r="N12559">
        <v>75</v>
      </c>
      <c r="O12559" t="s">
        <v>1424</v>
      </c>
      <c r="P12559" t="s">
        <v>149</v>
      </c>
    </row>
    <row r="12560" spans="1:16" x14ac:dyDescent="0.25">
      <c r="A12560" t="s">
        <v>2</v>
      </c>
      <c r="B12560" t="s">
        <v>422</v>
      </c>
      <c r="C12560" t="s">
        <v>114</v>
      </c>
      <c r="D12560" t="s">
        <v>16344</v>
      </c>
      <c r="E12560" t="s">
        <v>20</v>
      </c>
      <c r="F12560" t="b">
        <v>0</v>
      </c>
      <c r="G12560" t="s">
        <v>52</v>
      </c>
      <c r="H12560" s="4">
        <v>45824.92046296296</v>
      </c>
      <c r="I12560" t="b">
        <v>0</v>
      </c>
      <c r="J12560" t="b">
        <v>1</v>
      </c>
      <c r="K12560" t="s">
        <v>24</v>
      </c>
      <c r="L12560" t="s">
        <v>22</v>
      </c>
      <c r="M12560">
        <v>105000</v>
      </c>
      <c r="O12560" t="s">
        <v>16345</v>
      </c>
      <c r="P12560" t="s">
        <v>16346</v>
      </c>
    </row>
    <row r="12561" spans="1:16" x14ac:dyDescent="0.25">
      <c r="A12561" t="s">
        <v>40</v>
      </c>
      <c r="B12561" t="s">
        <v>3275</v>
      </c>
      <c r="C12561" t="s">
        <v>459</v>
      </c>
      <c r="D12561" t="s">
        <v>3828</v>
      </c>
      <c r="E12561" t="s">
        <v>20</v>
      </c>
      <c r="F12561" t="b">
        <v>0</v>
      </c>
      <c r="G12561" t="s">
        <v>52</v>
      </c>
      <c r="H12561" s="4">
        <v>45824.920787037037</v>
      </c>
      <c r="I12561" t="b">
        <v>0</v>
      </c>
      <c r="J12561" t="b">
        <v>1</v>
      </c>
      <c r="K12561" t="s">
        <v>24</v>
      </c>
      <c r="L12561" t="s">
        <v>22</v>
      </c>
      <c r="M12561">
        <v>102070</v>
      </c>
      <c r="O12561" t="s">
        <v>1564</v>
      </c>
      <c r="P12561" t="s">
        <v>1488</v>
      </c>
    </row>
    <row r="12562" spans="1:16" x14ac:dyDescent="0.25">
      <c r="A12562" t="s">
        <v>40</v>
      </c>
      <c r="B12562" t="s">
        <v>16347</v>
      </c>
      <c r="C12562" t="s">
        <v>1270</v>
      </c>
      <c r="D12562" t="s">
        <v>3973</v>
      </c>
      <c r="E12562" t="s">
        <v>20</v>
      </c>
      <c r="F12562" t="b">
        <v>0</v>
      </c>
      <c r="G12562" t="s">
        <v>23</v>
      </c>
      <c r="H12562" s="4">
        <v>45824.937905092593</v>
      </c>
      <c r="I12562" t="b">
        <v>0</v>
      </c>
      <c r="J12562" t="b">
        <v>1</v>
      </c>
      <c r="K12562" t="s">
        <v>24</v>
      </c>
      <c r="L12562" t="s">
        <v>22</v>
      </c>
      <c r="M12562">
        <v>112500</v>
      </c>
      <c r="O12562" t="s">
        <v>16348</v>
      </c>
      <c r="P12562" t="s">
        <v>16349</v>
      </c>
    </row>
    <row r="12563" spans="1:16" x14ac:dyDescent="0.25">
      <c r="A12563" t="s">
        <v>139</v>
      </c>
      <c r="B12563" t="s">
        <v>1232</v>
      </c>
      <c r="C12563" t="s">
        <v>213</v>
      </c>
      <c r="D12563" t="s">
        <v>3973</v>
      </c>
      <c r="E12563" t="s">
        <v>20</v>
      </c>
      <c r="F12563" t="b">
        <v>0</v>
      </c>
      <c r="G12563" t="s">
        <v>41</v>
      </c>
      <c r="H12563" s="4">
        <v>45824.958657407413</v>
      </c>
      <c r="I12563" t="b">
        <v>0</v>
      </c>
      <c r="J12563" t="b">
        <v>1</v>
      </c>
      <c r="K12563" t="s">
        <v>24</v>
      </c>
      <c r="L12563" t="s">
        <v>22</v>
      </c>
      <c r="M12563">
        <v>117000</v>
      </c>
      <c r="O12563" t="s">
        <v>16350</v>
      </c>
      <c r="P12563" t="s">
        <v>16351</v>
      </c>
    </row>
    <row r="12564" spans="1:16" x14ac:dyDescent="0.25">
      <c r="A12564" t="s">
        <v>0</v>
      </c>
      <c r="B12564" t="s">
        <v>9343</v>
      </c>
      <c r="C12564" t="s">
        <v>16303</v>
      </c>
      <c r="D12564" t="s">
        <v>3973</v>
      </c>
      <c r="E12564" t="s">
        <v>20</v>
      </c>
      <c r="F12564" t="b">
        <v>0</v>
      </c>
      <c r="G12564" t="s">
        <v>30</v>
      </c>
      <c r="H12564" s="4">
        <v>45824.959027777782</v>
      </c>
      <c r="I12564" t="b">
        <v>0</v>
      </c>
      <c r="J12564" t="b">
        <v>1</v>
      </c>
      <c r="K12564" t="s">
        <v>24</v>
      </c>
      <c r="L12564" t="s">
        <v>36</v>
      </c>
      <c r="N12564">
        <v>43.875</v>
      </c>
      <c r="O12564" t="s">
        <v>6083</v>
      </c>
      <c r="P12564" t="s">
        <v>9344</v>
      </c>
    </row>
    <row r="12565" spans="1:16" x14ac:dyDescent="0.25">
      <c r="A12565" t="s">
        <v>139</v>
      </c>
      <c r="B12565" t="s">
        <v>1232</v>
      </c>
      <c r="C12565" t="s">
        <v>966</v>
      </c>
      <c r="D12565" t="s">
        <v>3973</v>
      </c>
      <c r="E12565" t="s">
        <v>20</v>
      </c>
      <c r="F12565" t="b">
        <v>0</v>
      </c>
      <c r="G12565" t="s">
        <v>30</v>
      </c>
      <c r="H12565" s="4">
        <v>45824.959097222221</v>
      </c>
      <c r="I12565" t="b">
        <v>0</v>
      </c>
      <c r="J12565" t="b">
        <v>1</v>
      </c>
      <c r="K12565" t="s">
        <v>24</v>
      </c>
      <c r="L12565" t="s">
        <v>22</v>
      </c>
      <c r="M12565">
        <v>115256</v>
      </c>
      <c r="O12565" t="s">
        <v>16352</v>
      </c>
      <c r="P12565" t="s">
        <v>16353</v>
      </c>
    </row>
    <row r="12566" spans="1:16" x14ac:dyDescent="0.25">
      <c r="A12566" t="s">
        <v>1</v>
      </c>
      <c r="B12566" t="s">
        <v>16354</v>
      </c>
      <c r="C12566" t="s">
        <v>82</v>
      </c>
      <c r="D12566" t="s">
        <v>3973</v>
      </c>
      <c r="E12566" t="s">
        <v>20</v>
      </c>
      <c r="F12566" t="b">
        <v>0</v>
      </c>
      <c r="G12566" t="s">
        <v>27</v>
      </c>
      <c r="H12566" s="4">
        <v>45824.959456018521</v>
      </c>
      <c r="I12566" t="b">
        <v>0</v>
      </c>
      <c r="J12566" t="b">
        <v>1</v>
      </c>
      <c r="K12566" t="s">
        <v>24</v>
      </c>
      <c r="L12566" t="s">
        <v>22</v>
      </c>
      <c r="M12566">
        <v>169500</v>
      </c>
      <c r="O12566" t="s">
        <v>1172</v>
      </c>
      <c r="P12566" t="s">
        <v>55</v>
      </c>
    </row>
    <row r="12567" spans="1:16" x14ac:dyDescent="0.25">
      <c r="A12567" t="s">
        <v>40</v>
      </c>
      <c r="B12567" t="s">
        <v>16355</v>
      </c>
      <c r="C12567" t="s">
        <v>236</v>
      </c>
      <c r="D12567" t="s">
        <v>2208</v>
      </c>
      <c r="E12567" t="s">
        <v>20</v>
      </c>
      <c r="F12567" t="b">
        <v>0</v>
      </c>
      <c r="G12567" t="s">
        <v>27</v>
      </c>
      <c r="H12567" s="4">
        <v>45824.960601851853</v>
      </c>
      <c r="I12567" t="b">
        <v>0</v>
      </c>
      <c r="J12567" t="b">
        <v>1</v>
      </c>
      <c r="K12567" t="s">
        <v>24</v>
      </c>
      <c r="L12567" t="s">
        <v>22</v>
      </c>
      <c r="M12567">
        <v>184000</v>
      </c>
      <c r="O12567" t="s">
        <v>14936</v>
      </c>
    </row>
    <row r="12568" spans="1:16" x14ac:dyDescent="0.25">
      <c r="A12568" t="s">
        <v>2</v>
      </c>
      <c r="B12568" t="s">
        <v>16356</v>
      </c>
      <c r="C12568" t="s">
        <v>71</v>
      </c>
      <c r="D12568" t="s">
        <v>3973</v>
      </c>
      <c r="E12568" t="s">
        <v>20</v>
      </c>
      <c r="F12568" t="b">
        <v>0</v>
      </c>
      <c r="G12568" t="s">
        <v>27</v>
      </c>
      <c r="H12568" s="4">
        <v>45824.960613425923</v>
      </c>
      <c r="I12568" t="b">
        <v>0</v>
      </c>
      <c r="J12568" t="b">
        <v>1</v>
      </c>
      <c r="K12568" t="s">
        <v>24</v>
      </c>
      <c r="L12568" t="s">
        <v>22</v>
      </c>
      <c r="M12568">
        <v>189500</v>
      </c>
      <c r="O12568" t="s">
        <v>4827</v>
      </c>
      <c r="P12568" t="s">
        <v>16357</v>
      </c>
    </row>
    <row r="12569" spans="1:16" x14ac:dyDescent="0.25">
      <c r="A12569" t="s">
        <v>2</v>
      </c>
      <c r="B12569" t="s">
        <v>129</v>
      </c>
      <c r="C12569" t="s">
        <v>1573</v>
      </c>
      <c r="D12569" t="s">
        <v>3973</v>
      </c>
      <c r="E12569" t="s">
        <v>20</v>
      </c>
      <c r="F12569" t="b">
        <v>0</v>
      </c>
      <c r="G12569" t="s">
        <v>27</v>
      </c>
      <c r="H12569" s="4">
        <v>45824.960625</v>
      </c>
      <c r="I12569" t="b">
        <v>0</v>
      </c>
      <c r="J12569" t="b">
        <v>0</v>
      </c>
      <c r="K12569" t="s">
        <v>24</v>
      </c>
      <c r="L12569" t="s">
        <v>22</v>
      </c>
      <c r="M12569">
        <v>112500</v>
      </c>
      <c r="O12569" t="s">
        <v>1422</v>
      </c>
      <c r="P12569" t="s">
        <v>2103</v>
      </c>
    </row>
    <row r="12570" spans="1:16" x14ac:dyDescent="0.25">
      <c r="A12570" t="s">
        <v>2</v>
      </c>
      <c r="B12570" t="s">
        <v>129</v>
      </c>
      <c r="C12570" t="s">
        <v>427</v>
      </c>
      <c r="D12570" t="s">
        <v>3973</v>
      </c>
      <c r="E12570" t="s">
        <v>20</v>
      </c>
      <c r="F12570" t="b">
        <v>0</v>
      </c>
      <c r="G12570" t="s">
        <v>41</v>
      </c>
      <c r="H12570" s="4">
        <v>45824.961145833331</v>
      </c>
      <c r="I12570" t="b">
        <v>0</v>
      </c>
      <c r="J12570" t="b">
        <v>0</v>
      </c>
      <c r="K12570" t="s">
        <v>24</v>
      </c>
      <c r="L12570" t="s">
        <v>22</v>
      </c>
      <c r="M12570">
        <v>112500</v>
      </c>
      <c r="O12570" t="s">
        <v>1422</v>
      </c>
      <c r="P12570" t="s">
        <v>2103</v>
      </c>
    </row>
    <row r="12571" spans="1:16" x14ac:dyDescent="0.25">
      <c r="A12571" t="s">
        <v>2</v>
      </c>
      <c r="B12571" t="s">
        <v>129</v>
      </c>
      <c r="C12571" t="s">
        <v>12175</v>
      </c>
      <c r="D12571" t="s">
        <v>3973</v>
      </c>
      <c r="E12571" t="s">
        <v>20</v>
      </c>
      <c r="F12571" t="b">
        <v>0</v>
      </c>
      <c r="G12571" t="s">
        <v>41</v>
      </c>
      <c r="H12571" s="4">
        <v>45824.961168981477</v>
      </c>
      <c r="I12571" t="b">
        <v>0</v>
      </c>
      <c r="J12571" t="b">
        <v>0</v>
      </c>
      <c r="K12571" t="s">
        <v>24</v>
      </c>
      <c r="L12571" t="s">
        <v>22</v>
      </c>
      <c r="M12571">
        <v>112500</v>
      </c>
      <c r="O12571" t="s">
        <v>1422</v>
      </c>
      <c r="P12571" t="s">
        <v>2103</v>
      </c>
    </row>
    <row r="12572" spans="1:16" x14ac:dyDescent="0.25">
      <c r="A12572" t="s">
        <v>0</v>
      </c>
      <c r="B12572" t="s">
        <v>257</v>
      </c>
      <c r="C12572" t="s">
        <v>468</v>
      </c>
      <c r="D12572" t="s">
        <v>3973</v>
      </c>
      <c r="E12572" t="s">
        <v>20</v>
      </c>
      <c r="F12572" t="b">
        <v>0</v>
      </c>
      <c r="G12572" t="s">
        <v>27</v>
      </c>
      <c r="H12572" s="4">
        <v>45825.000231481477</v>
      </c>
      <c r="I12572" t="b">
        <v>0</v>
      </c>
      <c r="J12572" t="b">
        <v>1</v>
      </c>
      <c r="K12572" t="s">
        <v>24</v>
      </c>
      <c r="L12572" t="s">
        <v>22</v>
      </c>
      <c r="M12572">
        <v>125000</v>
      </c>
      <c r="O12572" t="s">
        <v>5482</v>
      </c>
      <c r="P12572" t="s">
        <v>9339</v>
      </c>
    </row>
    <row r="12573" spans="1:16" x14ac:dyDescent="0.25">
      <c r="A12573" t="s">
        <v>0</v>
      </c>
      <c r="B12573" t="s">
        <v>288</v>
      </c>
      <c r="C12573" t="s">
        <v>213</v>
      </c>
      <c r="D12573" t="s">
        <v>3828</v>
      </c>
      <c r="E12573" t="s">
        <v>20</v>
      </c>
      <c r="F12573" t="b">
        <v>0</v>
      </c>
      <c r="G12573" t="s">
        <v>41</v>
      </c>
      <c r="H12573" s="4">
        <v>45825.0002662037</v>
      </c>
      <c r="I12573" t="b">
        <v>0</v>
      </c>
      <c r="J12573" t="b">
        <v>0</v>
      </c>
      <c r="K12573" t="s">
        <v>24</v>
      </c>
      <c r="L12573" t="s">
        <v>36</v>
      </c>
      <c r="N12573">
        <v>37.5</v>
      </c>
      <c r="O12573" t="s">
        <v>16358</v>
      </c>
      <c r="P12573" t="s">
        <v>338</v>
      </c>
    </row>
    <row r="12574" spans="1:16" x14ac:dyDescent="0.25">
      <c r="A12574" t="s">
        <v>1</v>
      </c>
      <c r="B12574" t="s">
        <v>15616</v>
      </c>
      <c r="C12574" t="s">
        <v>966</v>
      </c>
      <c r="D12574" t="s">
        <v>3973</v>
      </c>
      <c r="E12574" t="s">
        <v>20</v>
      </c>
      <c r="F12574" t="b">
        <v>0</v>
      </c>
      <c r="G12574" t="s">
        <v>30</v>
      </c>
      <c r="H12574" s="4">
        <v>45825.000775462962</v>
      </c>
      <c r="I12574" t="b">
        <v>0</v>
      </c>
      <c r="J12574" t="b">
        <v>1</v>
      </c>
      <c r="K12574" t="s">
        <v>24</v>
      </c>
      <c r="L12574" t="s">
        <v>36</v>
      </c>
      <c r="N12574">
        <v>66.5</v>
      </c>
      <c r="O12574" t="s">
        <v>5482</v>
      </c>
      <c r="P12574" t="s">
        <v>715</v>
      </c>
    </row>
    <row r="12575" spans="1:16" x14ac:dyDescent="0.25">
      <c r="A12575" t="s">
        <v>1</v>
      </c>
      <c r="B12575" t="s">
        <v>15616</v>
      </c>
      <c r="C12575" t="s">
        <v>612</v>
      </c>
      <c r="D12575" t="s">
        <v>3973</v>
      </c>
      <c r="E12575" t="s">
        <v>20</v>
      </c>
      <c r="F12575" t="b">
        <v>0</v>
      </c>
      <c r="G12575" t="s">
        <v>27</v>
      </c>
      <c r="H12575" s="4">
        <v>45825.001238425917</v>
      </c>
      <c r="I12575" t="b">
        <v>0</v>
      </c>
      <c r="J12575" t="b">
        <v>1</v>
      </c>
      <c r="K12575" t="s">
        <v>24</v>
      </c>
      <c r="L12575" t="s">
        <v>36</v>
      </c>
      <c r="N12575">
        <v>66.5</v>
      </c>
      <c r="O12575" t="s">
        <v>5482</v>
      </c>
      <c r="P12575" t="s">
        <v>715</v>
      </c>
    </row>
    <row r="12576" spans="1:16" x14ac:dyDescent="0.25">
      <c r="A12576" t="s">
        <v>0</v>
      </c>
      <c r="B12576" t="s">
        <v>16359</v>
      </c>
      <c r="C12576" t="s">
        <v>1041</v>
      </c>
      <c r="D12576" t="s">
        <v>3973</v>
      </c>
      <c r="E12576" t="s">
        <v>20</v>
      </c>
      <c r="F12576" t="b">
        <v>0</v>
      </c>
      <c r="G12576" t="s">
        <v>41</v>
      </c>
      <c r="H12576" s="4">
        <v>45825.001423611109</v>
      </c>
      <c r="I12576" t="b">
        <v>0</v>
      </c>
      <c r="J12576" t="b">
        <v>1</v>
      </c>
      <c r="K12576" t="s">
        <v>24</v>
      </c>
      <c r="L12576" t="s">
        <v>22</v>
      </c>
      <c r="M12576">
        <v>91600</v>
      </c>
      <c r="O12576" t="s">
        <v>5482</v>
      </c>
      <c r="P12576" t="s">
        <v>16360</v>
      </c>
    </row>
    <row r="12577" spans="1:16" x14ac:dyDescent="0.25">
      <c r="A12577" t="s">
        <v>2</v>
      </c>
      <c r="B12577" t="s">
        <v>553</v>
      </c>
      <c r="C12577" t="s">
        <v>118</v>
      </c>
      <c r="D12577" t="s">
        <v>3973</v>
      </c>
      <c r="E12577" t="s">
        <v>20</v>
      </c>
      <c r="F12577" t="b">
        <v>0</v>
      </c>
      <c r="G12577" t="s">
        <v>27</v>
      </c>
      <c r="H12577" s="4">
        <v>45825.001979166656</v>
      </c>
      <c r="I12577" t="b">
        <v>0</v>
      </c>
      <c r="J12577" t="b">
        <v>0</v>
      </c>
      <c r="K12577" t="s">
        <v>24</v>
      </c>
      <c r="L12577" t="s">
        <v>22</v>
      </c>
      <c r="M12577">
        <v>207500</v>
      </c>
      <c r="O12577" t="s">
        <v>5482</v>
      </c>
      <c r="P12577" t="s">
        <v>566</v>
      </c>
    </row>
    <row r="12578" spans="1:16" x14ac:dyDescent="0.25">
      <c r="A12578" t="s">
        <v>2</v>
      </c>
      <c r="B12578" t="s">
        <v>1777</v>
      </c>
      <c r="C12578" t="s">
        <v>1705</v>
      </c>
      <c r="D12578" t="s">
        <v>3973</v>
      </c>
      <c r="E12578" t="s">
        <v>20</v>
      </c>
      <c r="F12578" t="b">
        <v>0</v>
      </c>
      <c r="G12578" t="s">
        <v>27</v>
      </c>
      <c r="H12578" s="4">
        <v>45825.002476851849</v>
      </c>
      <c r="I12578" t="b">
        <v>0</v>
      </c>
      <c r="J12578" t="b">
        <v>1</v>
      </c>
      <c r="K12578" t="s">
        <v>24</v>
      </c>
      <c r="L12578" t="s">
        <v>22</v>
      </c>
      <c r="M12578">
        <v>230495</v>
      </c>
      <c r="O12578" t="s">
        <v>5482</v>
      </c>
      <c r="P12578" t="s">
        <v>193</v>
      </c>
    </row>
    <row r="12579" spans="1:16" x14ac:dyDescent="0.25">
      <c r="A12579" t="s">
        <v>2</v>
      </c>
      <c r="B12579" t="s">
        <v>267</v>
      </c>
      <c r="C12579" t="s">
        <v>1588</v>
      </c>
      <c r="D12579" t="s">
        <v>4014</v>
      </c>
      <c r="E12579" t="s">
        <v>20</v>
      </c>
      <c r="F12579" t="b">
        <v>0</v>
      </c>
      <c r="G12579" t="s">
        <v>41</v>
      </c>
      <c r="H12579" s="4">
        <v>45825.002685185187</v>
      </c>
      <c r="I12579" t="b">
        <v>0</v>
      </c>
      <c r="J12579" t="b">
        <v>1</v>
      </c>
      <c r="K12579" t="s">
        <v>24</v>
      </c>
      <c r="L12579" t="s">
        <v>22</v>
      </c>
      <c r="M12579">
        <v>199000</v>
      </c>
      <c r="O12579" t="s">
        <v>2156</v>
      </c>
      <c r="P12579" t="s">
        <v>16361</v>
      </c>
    </row>
    <row r="12580" spans="1:16" x14ac:dyDescent="0.25">
      <c r="A12580" t="s">
        <v>2</v>
      </c>
      <c r="B12580" t="s">
        <v>553</v>
      </c>
      <c r="C12580" t="s">
        <v>1141</v>
      </c>
      <c r="D12580" t="s">
        <v>3973</v>
      </c>
      <c r="E12580" t="s">
        <v>20</v>
      </c>
      <c r="F12580" t="b">
        <v>0</v>
      </c>
      <c r="G12580" t="s">
        <v>41</v>
      </c>
      <c r="H12580" s="4">
        <v>45825.002835648149</v>
      </c>
      <c r="I12580" t="b">
        <v>0</v>
      </c>
      <c r="J12580" t="b">
        <v>0</v>
      </c>
      <c r="K12580" t="s">
        <v>24</v>
      </c>
      <c r="L12580" t="s">
        <v>22</v>
      </c>
      <c r="M12580">
        <v>207500</v>
      </c>
      <c r="O12580" t="s">
        <v>5482</v>
      </c>
      <c r="P12580" t="s">
        <v>566</v>
      </c>
    </row>
    <row r="12581" spans="1:16" x14ac:dyDescent="0.25">
      <c r="A12581" t="s">
        <v>2</v>
      </c>
      <c r="B12581" t="s">
        <v>553</v>
      </c>
      <c r="C12581" t="s">
        <v>3608</v>
      </c>
      <c r="D12581" t="s">
        <v>3973</v>
      </c>
      <c r="E12581" t="s">
        <v>20</v>
      </c>
      <c r="F12581" t="b">
        <v>0</v>
      </c>
      <c r="G12581" t="s">
        <v>35</v>
      </c>
      <c r="H12581" s="4">
        <v>45825.003067129634</v>
      </c>
      <c r="I12581" t="b">
        <v>0</v>
      </c>
      <c r="J12581" t="b">
        <v>0</v>
      </c>
      <c r="K12581" t="s">
        <v>24</v>
      </c>
      <c r="L12581" t="s">
        <v>22</v>
      </c>
      <c r="M12581">
        <v>207500</v>
      </c>
      <c r="O12581" t="s">
        <v>5482</v>
      </c>
      <c r="P12581" t="s">
        <v>566</v>
      </c>
    </row>
    <row r="12582" spans="1:16" x14ac:dyDescent="0.25">
      <c r="A12582" t="s">
        <v>1</v>
      </c>
      <c r="B12582" t="s">
        <v>844</v>
      </c>
      <c r="C12582" t="s">
        <v>2293</v>
      </c>
      <c r="D12582" t="s">
        <v>3973</v>
      </c>
      <c r="E12582" t="s">
        <v>20</v>
      </c>
      <c r="F12582" t="b">
        <v>0</v>
      </c>
      <c r="G12582" t="s">
        <v>35</v>
      </c>
      <c r="H12582" s="4">
        <v>45825.003391203703</v>
      </c>
      <c r="I12582" t="b">
        <v>0</v>
      </c>
      <c r="J12582" t="b">
        <v>0</v>
      </c>
      <c r="K12582" t="s">
        <v>24</v>
      </c>
      <c r="L12582" t="s">
        <v>22</v>
      </c>
      <c r="M12582">
        <v>174500</v>
      </c>
      <c r="O12582" t="s">
        <v>5482</v>
      </c>
      <c r="P12582" t="s">
        <v>302</v>
      </c>
    </row>
    <row r="12583" spans="1:16" x14ac:dyDescent="0.25">
      <c r="A12583" t="s">
        <v>2</v>
      </c>
      <c r="B12583" t="s">
        <v>16362</v>
      </c>
      <c r="C12583" t="s">
        <v>503</v>
      </c>
      <c r="D12583" t="s">
        <v>3828</v>
      </c>
      <c r="E12583" t="s">
        <v>20</v>
      </c>
      <c r="F12583" t="b">
        <v>0</v>
      </c>
      <c r="G12583" t="s">
        <v>30</v>
      </c>
      <c r="H12583" s="4">
        <v>45825.003599537027</v>
      </c>
      <c r="I12583" t="b">
        <v>0</v>
      </c>
      <c r="J12583" t="b">
        <v>1</v>
      </c>
      <c r="K12583" t="s">
        <v>24</v>
      </c>
      <c r="L12583" t="s">
        <v>22</v>
      </c>
      <c r="M12583">
        <v>189500</v>
      </c>
      <c r="O12583" t="s">
        <v>2822</v>
      </c>
      <c r="P12583" t="s">
        <v>16363</v>
      </c>
    </row>
    <row r="12584" spans="1:16" x14ac:dyDescent="0.25">
      <c r="A12584" t="s">
        <v>139</v>
      </c>
      <c r="B12584" t="s">
        <v>6626</v>
      </c>
      <c r="C12584" t="s">
        <v>49</v>
      </c>
      <c r="D12584" t="s">
        <v>2208</v>
      </c>
      <c r="E12584" t="s">
        <v>20</v>
      </c>
      <c r="F12584" t="b">
        <v>0</v>
      </c>
      <c r="G12584" t="s">
        <v>41</v>
      </c>
      <c r="H12584" s="4">
        <v>45825.041990740741</v>
      </c>
      <c r="I12584" t="b">
        <v>0</v>
      </c>
      <c r="J12584" t="b">
        <v>1</v>
      </c>
      <c r="K12584" t="s">
        <v>24</v>
      </c>
      <c r="L12584" t="s">
        <v>22</v>
      </c>
      <c r="M12584">
        <v>75000</v>
      </c>
      <c r="O12584" t="s">
        <v>16364</v>
      </c>
      <c r="P12584" t="s">
        <v>16365</v>
      </c>
    </row>
    <row r="12585" spans="1:16" x14ac:dyDescent="0.25">
      <c r="A12585" t="s">
        <v>2</v>
      </c>
      <c r="B12585" t="s">
        <v>13929</v>
      </c>
      <c r="C12585" t="s">
        <v>236</v>
      </c>
      <c r="D12585" t="s">
        <v>3973</v>
      </c>
      <c r="E12585" t="s">
        <v>20</v>
      </c>
      <c r="F12585" t="b">
        <v>0</v>
      </c>
      <c r="G12585" t="s">
        <v>35</v>
      </c>
      <c r="H12585" s="4">
        <v>45825.045057870368</v>
      </c>
      <c r="I12585" t="b">
        <v>0</v>
      </c>
      <c r="J12585" t="b">
        <v>1</v>
      </c>
      <c r="K12585" t="s">
        <v>24</v>
      </c>
      <c r="L12585" t="s">
        <v>22</v>
      </c>
      <c r="M12585">
        <v>103000</v>
      </c>
      <c r="O12585" t="s">
        <v>1980</v>
      </c>
      <c r="P12585" t="s">
        <v>13930</v>
      </c>
    </row>
    <row r="12586" spans="1:16" x14ac:dyDescent="0.25">
      <c r="A12586" t="s">
        <v>40</v>
      </c>
      <c r="B12586" t="s">
        <v>16366</v>
      </c>
      <c r="C12586" t="s">
        <v>622</v>
      </c>
      <c r="D12586" t="s">
        <v>3973</v>
      </c>
      <c r="E12586" t="s">
        <v>20</v>
      </c>
      <c r="F12586" t="b">
        <v>0</v>
      </c>
      <c r="G12586" t="s">
        <v>35</v>
      </c>
      <c r="H12586" s="4">
        <v>45825.08394675926</v>
      </c>
      <c r="I12586" t="b">
        <v>0</v>
      </c>
      <c r="J12586" t="b">
        <v>1</v>
      </c>
      <c r="K12586" t="s">
        <v>24</v>
      </c>
      <c r="L12586" t="s">
        <v>22</v>
      </c>
      <c r="M12586">
        <v>157500</v>
      </c>
      <c r="O12586" t="s">
        <v>444</v>
      </c>
      <c r="P12586" t="s">
        <v>16367</v>
      </c>
    </row>
    <row r="12587" spans="1:16" x14ac:dyDescent="0.25">
      <c r="A12587" t="s">
        <v>28</v>
      </c>
      <c r="B12587" t="s">
        <v>7886</v>
      </c>
      <c r="C12587" t="s">
        <v>989</v>
      </c>
      <c r="D12587" t="s">
        <v>3973</v>
      </c>
      <c r="E12587" t="s">
        <v>20</v>
      </c>
      <c r="F12587" t="b">
        <v>0</v>
      </c>
      <c r="G12587" t="s">
        <v>41</v>
      </c>
      <c r="H12587" s="4">
        <v>45825.209652777783</v>
      </c>
      <c r="I12587" t="b">
        <v>0</v>
      </c>
      <c r="J12587" t="b">
        <v>1</v>
      </c>
      <c r="K12587" t="s">
        <v>24</v>
      </c>
      <c r="L12587" t="s">
        <v>22</v>
      </c>
      <c r="M12587">
        <v>176000</v>
      </c>
      <c r="O12587" t="s">
        <v>1906</v>
      </c>
      <c r="P12587" t="s">
        <v>7887</v>
      </c>
    </row>
    <row r="12588" spans="1:16" x14ac:dyDescent="0.25">
      <c r="A12588" t="s">
        <v>28</v>
      </c>
      <c r="B12588" t="s">
        <v>16368</v>
      </c>
      <c r="C12588" t="s">
        <v>989</v>
      </c>
      <c r="D12588" t="s">
        <v>3973</v>
      </c>
      <c r="E12588" t="s">
        <v>20</v>
      </c>
      <c r="F12588" t="b">
        <v>0</v>
      </c>
      <c r="G12588" t="s">
        <v>41</v>
      </c>
      <c r="H12588" s="4">
        <v>45825.209652777783</v>
      </c>
      <c r="I12588" t="b">
        <v>0</v>
      </c>
      <c r="J12588" t="b">
        <v>1</v>
      </c>
      <c r="K12588" t="s">
        <v>24</v>
      </c>
      <c r="L12588" t="s">
        <v>22</v>
      </c>
      <c r="M12588">
        <v>140500</v>
      </c>
      <c r="O12588" t="s">
        <v>1906</v>
      </c>
      <c r="P12588" t="s">
        <v>16369</v>
      </c>
    </row>
    <row r="12589" spans="1:16" x14ac:dyDescent="0.25">
      <c r="A12589" t="s">
        <v>2</v>
      </c>
      <c r="B12589" t="s">
        <v>129</v>
      </c>
      <c r="C12589" t="s">
        <v>528</v>
      </c>
      <c r="D12589" t="s">
        <v>3973</v>
      </c>
      <c r="E12589" t="s">
        <v>20</v>
      </c>
      <c r="F12589" t="b">
        <v>0</v>
      </c>
      <c r="G12589" t="s">
        <v>35</v>
      </c>
      <c r="H12589" s="4">
        <v>45825.211689814823</v>
      </c>
      <c r="I12589" t="b">
        <v>0</v>
      </c>
      <c r="J12589" t="b">
        <v>0</v>
      </c>
      <c r="K12589" t="s">
        <v>24</v>
      </c>
      <c r="L12589" t="s">
        <v>22</v>
      </c>
      <c r="M12589">
        <v>112500</v>
      </c>
      <c r="O12589" t="s">
        <v>1422</v>
      </c>
      <c r="P12589" t="s">
        <v>2103</v>
      </c>
    </row>
    <row r="12590" spans="1:16" x14ac:dyDescent="0.25">
      <c r="A12590" t="s">
        <v>0</v>
      </c>
      <c r="B12590" t="s">
        <v>545</v>
      </c>
      <c r="C12590" t="s">
        <v>82</v>
      </c>
      <c r="D12590" t="s">
        <v>3828</v>
      </c>
      <c r="E12590" t="s">
        <v>20</v>
      </c>
      <c r="F12590" t="b">
        <v>0</v>
      </c>
      <c r="G12590" t="s">
        <v>27</v>
      </c>
      <c r="H12590" s="4">
        <v>45825.249976851846</v>
      </c>
      <c r="I12590" t="b">
        <v>0</v>
      </c>
      <c r="J12590" t="b">
        <v>0</v>
      </c>
      <c r="K12590" t="s">
        <v>24</v>
      </c>
      <c r="L12590" t="s">
        <v>22</v>
      </c>
      <c r="M12590">
        <v>85000</v>
      </c>
      <c r="O12590" t="s">
        <v>16370</v>
      </c>
      <c r="P12590" t="s">
        <v>596</v>
      </c>
    </row>
    <row r="12591" spans="1:16" x14ac:dyDescent="0.25">
      <c r="A12591" t="s">
        <v>0</v>
      </c>
      <c r="B12591" t="s">
        <v>16371</v>
      </c>
      <c r="C12591" t="s">
        <v>5427</v>
      </c>
      <c r="D12591" t="s">
        <v>4014</v>
      </c>
      <c r="E12591" t="s">
        <v>20</v>
      </c>
      <c r="F12591" t="b">
        <v>0</v>
      </c>
      <c r="G12591" t="s">
        <v>27</v>
      </c>
      <c r="H12591" s="4">
        <v>45825.249976851846</v>
      </c>
      <c r="I12591" t="b">
        <v>0</v>
      </c>
      <c r="J12591" t="b">
        <v>1</v>
      </c>
      <c r="K12591" t="s">
        <v>24</v>
      </c>
      <c r="L12591" t="s">
        <v>22</v>
      </c>
      <c r="M12591">
        <v>115500</v>
      </c>
      <c r="O12591" t="s">
        <v>14600</v>
      </c>
      <c r="P12591" t="s">
        <v>16372</v>
      </c>
    </row>
    <row r="12592" spans="1:16" x14ac:dyDescent="0.25">
      <c r="A12592" t="s">
        <v>0</v>
      </c>
      <c r="B12592" t="s">
        <v>288</v>
      </c>
      <c r="C12592" t="s">
        <v>213</v>
      </c>
      <c r="D12592" t="s">
        <v>2208</v>
      </c>
      <c r="E12592" t="s">
        <v>20</v>
      </c>
      <c r="F12592" t="b">
        <v>0</v>
      </c>
      <c r="G12592" t="s">
        <v>41</v>
      </c>
      <c r="H12592" s="4">
        <v>45825.250324074077</v>
      </c>
      <c r="I12592" t="b">
        <v>0</v>
      </c>
      <c r="J12592" t="b">
        <v>0</v>
      </c>
      <c r="K12592" t="s">
        <v>24</v>
      </c>
      <c r="L12592" t="s">
        <v>36</v>
      </c>
      <c r="N12592">
        <v>37.5</v>
      </c>
      <c r="O12592" t="s">
        <v>16358</v>
      </c>
      <c r="P12592" t="s">
        <v>338</v>
      </c>
    </row>
    <row r="12593" spans="1:16" x14ac:dyDescent="0.25">
      <c r="A12593" t="s">
        <v>0</v>
      </c>
      <c r="B12593" t="s">
        <v>16373</v>
      </c>
      <c r="C12593" t="s">
        <v>969</v>
      </c>
      <c r="D12593" t="s">
        <v>2298</v>
      </c>
      <c r="E12593" t="s">
        <v>20</v>
      </c>
      <c r="F12593" t="b">
        <v>0</v>
      </c>
      <c r="G12593" t="s">
        <v>41</v>
      </c>
      <c r="H12593" s="4">
        <v>45825.250324074077</v>
      </c>
      <c r="I12593" t="b">
        <v>0</v>
      </c>
      <c r="J12593" t="b">
        <v>1</v>
      </c>
      <c r="K12593" t="s">
        <v>24</v>
      </c>
      <c r="L12593" t="s">
        <v>36</v>
      </c>
      <c r="N12593">
        <v>35</v>
      </c>
      <c r="O12593" t="s">
        <v>16374</v>
      </c>
      <c r="P12593" t="s">
        <v>3867</v>
      </c>
    </row>
    <row r="12594" spans="1:16" x14ac:dyDescent="0.25">
      <c r="A12594" t="s">
        <v>0</v>
      </c>
      <c r="B12594" t="s">
        <v>0</v>
      </c>
      <c r="C12594" t="s">
        <v>598</v>
      </c>
      <c r="D12594" t="s">
        <v>4084</v>
      </c>
      <c r="E12594" t="s">
        <v>34</v>
      </c>
      <c r="F12594" t="b">
        <v>0</v>
      </c>
      <c r="G12594" t="s">
        <v>35</v>
      </c>
      <c r="H12594" s="4">
        <v>45825.250543981478</v>
      </c>
      <c r="I12594" t="b">
        <v>1</v>
      </c>
      <c r="J12594" t="b">
        <v>1</v>
      </c>
      <c r="K12594" t="s">
        <v>24</v>
      </c>
      <c r="L12594" t="s">
        <v>22</v>
      </c>
      <c r="M12594">
        <v>87500</v>
      </c>
      <c r="O12594" t="s">
        <v>16375</v>
      </c>
    </row>
    <row r="12595" spans="1:16" x14ac:dyDescent="0.25">
      <c r="A12595" t="s">
        <v>0</v>
      </c>
      <c r="B12595" t="s">
        <v>2770</v>
      </c>
      <c r="C12595" t="s">
        <v>151</v>
      </c>
      <c r="D12595" t="s">
        <v>4100</v>
      </c>
      <c r="E12595" t="s">
        <v>20</v>
      </c>
      <c r="F12595" t="b">
        <v>0</v>
      </c>
      <c r="G12595" t="s">
        <v>30</v>
      </c>
      <c r="H12595" s="4">
        <v>45825.250625000001</v>
      </c>
      <c r="I12595" t="b">
        <v>0</v>
      </c>
      <c r="J12595" t="b">
        <v>1</v>
      </c>
      <c r="K12595" t="s">
        <v>24</v>
      </c>
      <c r="L12595" t="s">
        <v>22</v>
      </c>
      <c r="M12595">
        <v>91750</v>
      </c>
      <c r="O12595" t="s">
        <v>2008</v>
      </c>
      <c r="P12595" t="s">
        <v>16376</v>
      </c>
    </row>
    <row r="12596" spans="1:16" x14ac:dyDescent="0.25">
      <c r="A12596" t="s">
        <v>0</v>
      </c>
      <c r="B12596" t="s">
        <v>16377</v>
      </c>
      <c r="C12596" t="s">
        <v>151</v>
      </c>
      <c r="D12596" t="s">
        <v>2208</v>
      </c>
      <c r="E12596" t="s">
        <v>20</v>
      </c>
      <c r="F12596" t="b">
        <v>0</v>
      </c>
      <c r="G12596" t="s">
        <v>30</v>
      </c>
      <c r="H12596" s="4">
        <v>45825.250625000001</v>
      </c>
      <c r="I12596" t="b">
        <v>0</v>
      </c>
      <c r="J12596" t="b">
        <v>0</v>
      </c>
      <c r="K12596" t="s">
        <v>24</v>
      </c>
      <c r="L12596" t="s">
        <v>22</v>
      </c>
      <c r="M12596">
        <v>117300</v>
      </c>
      <c r="O12596" t="s">
        <v>12077</v>
      </c>
      <c r="P12596" t="s">
        <v>2430</v>
      </c>
    </row>
    <row r="12597" spans="1:16" x14ac:dyDescent="0.25">
      <c r="A12597" t="s">
        <v>0</v>
      </c>
      <c r="B12597" t="s">
        <v>0</v>
      </c>
      <c r="C12597" t="s">
        <v>4132</v>
      </c>
      <c r="D12597" t="s">
        <v>3383</v>
      </c>
      <c r="E12597" t="s">
        <v>20</v>
      </c>
      <c r="F12597" t="b">
        <v>0</v>
      </c>
      <c r="G12597" t="s">
        <v>30</v>
      </c>
      <c r="H12597" s="4">
        <v>45825.250625000001</v>
      </c>
      <c r="I12597" t="b">
        <v>0</v>
      </c>
      <c r="J12597" t="b">
        <v>1</v>
      </c>
      <c r="K12597" t="s">
        <v>24</v>
      </c>
      <c r="L12597" t="s">
        <v>22</v>
      </c>
      <c r="M12597">
        <v>85000</v>
      </c>
      <c r="O12597" t="s">
        <v>15608</v>
      </c>
      <c r="P12597" t="s">
        <v>12984</v>
      </c>
    </row>
    <row r="12598" spans="1:16" x14ac:dyDescent="0.25">
      <c r="A12598" t="s">
        <v>0</v>
      </c>
      <c r="B12598" t="s">
        <v>1254</v>
      </c>
      <c r="C12598" t="s">
        <v>16076</v>
      </c>
      <c r="D12598" t="s">
        <v>4084</v>
      </c>
      <c r="E12598" t="s">
        <v>20</v>
      </c>
      <c r="F12598" t="b">
        <v>0</v>
      </c>
      <c r="G12598" t="s">
        <v>30</v>
      </c>
      <c r="H12598" s="4">
        <v>45825.25072916667</v>
      </c>
      <c r="I12598" t="b">
        <v>1</v>
      </c>
      <c r="J12598" t="b">
        <v>0</v>
      </c>
      <c r="K12598" t="s">
        <v>24</v>
      </c>
      <c r="L12598" t="s">
        <v>22</v>
      </c>
      <c r="M12598">
        <v>96750</v>
      </c>
      <c r="O12598" t="s">
        <v>16378</v>
      </c>
      <c r="P12598" t="s">
        <v>204</v>
      </c>
    </row>
    <row r="12599" spans="1:16" x14ac:dyDescent="0.25">
      <c r="A12599" t="s">
        <v>1</v>
      </c>
      <c r="B12599" t="s">
        <v>661</v>
      </c>
      <c r="C12599" t="s">
        <v>3787</v>
      </c>
      <c r="D12599" t="s">
        <v>16379</v>
      </c>
      <c r="E12599" t="s">
        <v>20</v>
      </c>
      <c r="F12599" t="b">
        <v>0</v>
      </c>
      <c r="G12599" t="s">
        <v>52</v>
      </c>
      <c r="H12599" s="4">
        <v>45825.251435185193</v>
      </c>
      <c r="I12599" t="b">
        <v>0</v>
      </c>
      <c r="J12599" t="b">
        <v>0</v>
      </c>
      <c r="K12599" t="s">
        <v>24</v>
      </c>
      <c r="L12599" t="s">
        <v>22</v>
      </c>
      <c r="M12599">
        <v>81100</v>
      </c>
      <c r="O12599" t="s">
        <v>16380</v>
      </c>
    </row>
    <row r="12600" spans="1:16" x14ac:dyDescent="0.25">
      <c r="A12600" t="s">
        <v>2</v>
      </c>
      <c r="B12600" t="s">
        <v>16381</v>
      </c>
      <c r="C12600" t="s">
        <v>167</v>
      </c>
      <c r="D12600" t="s">
        <v>4003</v>
      </c>
      <c r="E12600" t="s">
        <v>20</v>
      </c>
      <c r="F12600" t="b">
        <v>0</v>
      </c>
      <c r="G12600" t="s">
        <v>52</v>
      </c>
      <c r="H12600" s="4">
        <v>45825.253101851849</v>
      </c>
      <c r="I12600" t="b">
        <v>1</v>
      </c>
      <c r="J12600" t="b">
        <v>0</v>
      </c>
      <c r="K12600" t="s">
        <v>24</v>
      </c>
      <c r="L12600" t="s">
        <v>22</v>
      </c>
      <c r="M12600">
        <v>182000</v>
      </c>
      <c r="O12600" t="s">
        <v>1172</v>
      </c>
    </row>
    <row r="12601" spans="1:16" x14ac:dyDescent="0.25">
      <c r="A12601" t="s">
        <v>25</v>
      </c>
      <c r="B12601" t="s">
        <v>16382</v>
      </c>
      <c r="C12601" t="s">
        <v>870</v>
      </c>
      <c r="D12601" t="s">
        <v>4035</v>
      </c>
      <c r="E12601" t="s">
        <v>20</v>
      </c>
      <c r="F12601" t="b">
        <v>0</v>
      </c>
      <c r="G12601" t="s">
        <v>870</v>
      </c>
      <c r="H12601" s="4">
        <v>45825.256342592591</v>
      </c>
      <c r="I12601" t="b">
        <v>1</v>
      </c>
      <c r="J12601" t="b">
        <v>0</v>
      </c>
      <c r="K12601" t="s">
        <v>870</v>
      </c>
      <c r="L12601" t="s">
        <v>22</v>
      </c>
      <c r="M12601">
        <v>140400</v>
      </c>
      <c r="O12601" t="s">
        <v>2768</v>
      </c>
      <c r="P12601" t="s">
        <v>16383</v>
      </c>
    </row>
    <row r="12602" spans="1:16" x14ac:dyDescent="0.25">
      <c r="A12602" t="s">
        <v>25</v>
      </c>
      <c r="B12602" t="s">
        <v>25</v>
      </c>
      <c r="C12602" t="s">
        <v>39</v>
      </c>
      <c r="D12602" t="s">
        <v>7434</v>
      </c>
      <c r="E12602" t="s">
        <v>20</v>
      </c>
      <c r="F12602" t="b">
        <v>1</v>
      </c>
      <c r="G12602" t="s">
        <v>912</v>
      </c>
      <c r="H12602" s="4">
        <v>45825.277280092603</v>
      </c>
      <c r="I12602" t="b">
        <v>1</v>
      </c>
      <c r="J12602" t="b">
        <v>0</v>
      </c>
      <c r="K12602" t="s">
        <v>912</v>
      </c>
      <c r="L12602" t="s">
        <v>22</v>
      </c>
      <c r="M12602">
        <v>136000</v>
      </c>
      <c r="O12602" t="s">
        <v>15280</v>
      </c>
      <c r="P12602" t="s">
        <v>16384</v>
      </c>
    </row>
    <row r="12603" spans="1:16" x14ac:dyDescent="0.25">
      <c r="A12603" t="s">
        <v>2</v>
      </c>
      <c r="B12603" t="s">
        <v>16385</v>
      </c>
      <c r="C12603" t="s">
        <v>140</v>
      </c>
      <c r="D12603" t="s">
        <v>2208</v>
      </c>
      <c r="E12603" t="s">
        <v>20</v>
      </c>
      <c r="F12603" t="b">
        <v>0</v>
      </c>
      <c r="G12603" t="s">
        <v>35</v>
      </c>
      <c r="H12603" s="4">
        <v>45825.292905092603</v>
      </c>
      <c r="I12603" t="b">
        <v>0</v>
      </c>
      <c r="J12603" t="b">
        <v>1</v>
      </c>
      <c r="K12603" t="s">
        <v>24</v>
      </c>
      <c r="L12603" t="s">
        <v>22</v>
      </c>
      <c r="M12603">
        <v>107028</v>
      </c>
      <c r="O12603" t="s">
        <v>800</v>
      </c>
      <c r="P12603" t="s">
        <v>16386</v>
      </c>
    </row>
    <row r="12604" spans="1:16" x14ac:dyDescent="0.25">
      <c r="A12604" t="s">
        <v>139</v>
      </c>
      <c r="B12604" t="s">
        <v>16387</v>
      </c>
      <c r="C12604" t="s">
        <v>6008</v>
      </c>
      <c r="D12604" t="s">
        <v>4035</v>
      </c>
      <c r="E12604" t="s">
        <v>20</v>
      </c>
      <c r="F12604" t="b">
        <v>0</v>
      </c>
      <c r="G12604" t="s">
        <v>6008</v>
      </c>
      <c r="H12604" s="4">
        <v>45825.298981481479</v>
      </c>
      <c r="I12604" t="b">
        <v>0</v>
      </c>
      <c r="J12604" t="b">
        <v>0</v>
      </c>
      <c r="L12604" t="s">
        <v>22</v>
      </c>
      <c r="M12604">
        <v>40000</v>
      </c>
      <c r="O12604" t="s">
        <v>6009</v>
      </c>
      <c r="P12604" t="s">
        <v>16388</v>
      </c>
    </row>
    <row r="12605" spans="1:16" x14ac:dyDescent="0.25">
      <c r="A12605" t="s">
        <v>139</v>
      </c>
      <c r="B12605" t="s">
        <v>16389</v>
      </c>
      <c r="C12605" t="s">
        <v>6008</v>
      </c>
      <c r="D12605" t="s">
        <v>4035</v>
      </c>
      <c r="E12605" t="s">
        <v>20</v>
      </c>
      <c r="F12605" t="b">
        <v>0</v>
      </c>
      <c r="G12605" t="s">
        <v>6008</v>
      </c>
      <c r="H12605" s="4">
        <v>45825.298981481479</v>
      </c>
      <c r="I12605" t="b">
        <v>0</v>
      </c>
      <c r="J12605" t="b">
        <v>0</v>
      </c>
      <c r="L12605" t="s">
        <v>22</v>
      </c>
      <c r="M12605">
        <v>42399.5</v>
      </c>
      <c r="O12605" t="s">
        <v>6009</v>
      </c>
      <c r="P12605" t="s">
        <v>16390</v>
      </c>
    </row>
    <row r="12606" spans="1:16" x14ac:dyDescent="0.25">
      <c r="A12606" t="s">
        <v>1</v>
      </c>
      <c r="B12606" t="s">
        <v>16391</v>
      </c>
      <c r="C12606" t="s">
        <v>16392</v>
      </c>
      <c r="D12606" t="s">
        <v>3970</v>
      </c>
      <c r="E12606" t="s">
        <v>20</v>
      </c>
      <c r="F12606" t="b">
        <v>0</v>
      </c>
      <c r="G12606" t="s">
        <v>27</v>
      </c>
      <c r="H12606" s="4">
        <v>45825.334328703713</v>
      </c>
      <c r="I12606" t="b">
        <v>0</v>
      </c>
      <c r="J12606" t="b">
        <v>0</v>
      </c>
      <c r="K12606" t="s">
        <v>24</v>
      </c>
      <c r="L12606" t="s">
        <v>22</v>
      </c>
      <c r="M12606">
        <v>155000</v>
      </c>
      <c r="O12606" t="s">
        <v>16393</v>
      </c>
      <c r="P12606" t="s">
        <v>16394</v>
      </c>
    </row>
    <row r="12607" spans="1:16" x14ac:dyDescent="0.25">
      <c r="A12607" t="s">
        <v>40</v>
      </c>
      <c r="B12607" t="s">
        <v>40</v>
      </c>
      <c r="C12607" t="s">
        <v>592</v>
      </c>
      <c r="D12607" t="s">
        <v>4035</v>
      </c>
      <c r="E12607" t="s">
        <v>20</v>
      </c>
      <c r="F12607" t="b">
        <v>0</v>
      </c>
      <c r="G12607" t="s">
        <v>27</v>
      </c>
      <c r="H12607" s="4">
        <v>45825.376562500001</v>
      </c>
      <c r="I12607" t="b">
        <v>0</v>
      </c>
      <c r="J12607" t="b">
        <v>0</v>
      </c>
      <c r="K12607" t="s">
        <v>24</v>
      </c>
      <c r="L12607" t="s">
        <v>22</v>
      </c>
      <c r="M12607">
        <v>184799.5</v>
      </c>
      <c r="O12607" t="s">
        <v>2037</v>
      </c>
      <c r="P12607" t="s">
        <v>16319</v>
      </c>
    </row>
    <row r="12608" spans="1:16" x14ac:dyDescent="0.25">
      <c r="A12608" t="s">
        <v>0</v>
      </c>
      <c r="B12608" t="s">
        <v>16395</v>
      </c>
      <c r="C12608" t="s">
        <v>49</v>
      </c>
      <c r="D12608" t="s">
        <v>2208</v>
      </c>
      <c r="E12608" t="s">
        <v>20</v>
      </c>
      <c r="F12608" t="b">
        <v>0</v>
      </c>
      <c r="G12608" t="s">
        <v>41</v>
      </c>
      <c r="H12608" s="4">
        <v>45825.416990740741</v>
      </c>
      <c r="I12608" t="b">
        <v>1</v>
      </c>
      <c r="J12608" t="b">
        <v>0</v>
      </c>
      <c r="K12608" t="s">
        <v>24</v>
      </c>
      <c r="L12608" t="s">
        <v>36</v>
      </c>
      <c r="N12608">
        <v>28.845001220703121</v>
      </c>
      <c r="O12608" t="s">
        <v>16396</v>
      </c>
    </row>
    <row r="12609" spans="1:16" x14ac:dyDescent="0.25">
      <c r="A12609" t="s">
        <v>0</v>
      </c>
      <c r="B12609" t="s">
        <v>16397</v>
      </c>
      <c r="C12609" t="s">
        <v>49</v>
      </c>
      <c r="D12609" t="s">
        <v>2208</v>
      </c>
      <c r="E12609" t="s">
        <v>20</v>
      </c>
      <c r="F12609" t="b">
        <v>0</v>
      </c>
      <c r="G12609" t="s">
        <v>41</v>
      </c>
      <c r="H12609" s="4">
        <v>45825.417013888888</v>
      </c>
      <c r="I12609" t="b">
        <v>1</v>
      </c>
      <c r="J12609" t="b">
        <v>0</v>
      </c>
      <c r="K12609" t="s">
        <v>24</v>
      </c>
      <c r="L12609" t="s">
        <v>36</v>
      </c>
      <c r="N12609">
        <v>28.845001220703121</v>
      </c>
      <c r="O12609" t="s">
        <v>16396</v>
      </c>
    </row>
    <row r="12610" spans="1:16" x14ac:dyDescent="0.25">
      <c r="A12610" t="s">
        <v>0</v>
      </c>
      <c r="B12610" t="s">
        <v>16398</v>
      </c>
      <c r="C12610" t="s">
        <v>559</v>
      </c>
      <c r="D12610" t="s">
        <v>3957</v>
      </c>
      <c r="E12610" t="s">
        <v>34</v>
      </c>
      <c r="F12610" t="b">
        <v>0</v>
      </c>
      <c r="G12610" t="s">
        <v>27</v>
      </c>
      <c r="H12610" s="4">
        <v>45825.458541666667</v>
      </c>
      <c r="I12610" t="b">
        <v>0</v>
      </c>
      <c r="J12610" t="b">
        <v>0</v>
      </c>
      <c r="K12610" t="s">
        <v>24</v>
      </c>
      <c r="L12610" t="s">
        <v>36</v>
      </c>
      <c r="N12610">
        <v>71.5</v>
      </c>
      <c r="O12610" t="s">
        <v>3930</v>
      </c>
      <c r="P12610" t="s">
        <v>16399</v>
      </c>
    </row>
    <row r="12611" spans="1:16" x14ac:dyDescent="0.25">
      <c r="A12611" t="s">
        <v>1</v>
      </c>
      <c r="B12611" t="s">
        <v>1</v>
      </c>
      <c r="C12611" t="s">
        <v>13948</v>
      </c>
      <c r="D12611" t="s">
        <v>4084</v>
      </c>
      <c r="E12611" t="s">
        <v>20</v>
      </c>
      <c r="F12611" t="b">
        <v>0</v>
      </c>
      <c r="G12611" t="s">
        <v>27</v>
      </c>
      <c r="H12611" s="4">
        <v>45825.459398148138</v>
      </c>
      <c r="I12611" t="b">
        <v>0</v>
      </c>
      <c r="J12611" t="b">
        <v>1</v>
      </c>
      <c r="K12611" t="s">
        <v>24</v>
      </c>
      <c r="L12611" t="s">
        <v>22</v>
      </c>
      <c r="M12611">
        <v>140000</v>
      </c>
      <c r="O12611" t="s">
        <v>16400</v>
      </c>
    </row>
    <row r="12612" spans="1:16" x14ac:dyDescent="0.25">
      <c r="A12612" t="s">
        <v>2</v>
      </c>
      <c r="B12612" t="s">
        <v>7406</v>
      </c>
      <c r="C12612" t="s">
        <v>1157</v>
      </c>
      <c r="D12612" t="s">
        <v>3973</v>
      </c>
      <c r="E12612" t="s">
        <v>20</v>
      </c>
      <c r="F12612" t="b">
        <v>0</v>
      </c>
      <c r="G12612" t="s">
        <v>27</v>
      </c>
      <c r="H12612" s="4">
        <v>45825.500243055547</v>
      </c>
      <c r="I12612" t="b">
        <v>0</v>
      </c>
      <c r="J12612" t="b">
        <v>0</v>
      </c>
      <c r="K12612" t="s">
        <v>24</v>
      </c>
      <c r="L12612" t="s">
        <v>22</v>
      </c>
      <c r="M12612">
        <v>82850</v>
      </c>
      <c r="O12612" t="s">
        <v>5482</v>
      </c>
      <c r="P12612" t="s">
        <v>3772</v>
      </c>
    </row>
    <row r="12613" spans="1:16" x14ac:dyDescent="0.25">
      <c r="A12613" t="s">
        <v>1</v>
      </c>
      <c r="B12613" t="s">
        <v>7561</v>
      </c>
      <c r="C12613" t="s">
        <v>140</v>
      </c>
      <c r="D12613" t="s">
        <v>3973</v>
      </c>
      <c r="E12613" t="s">
        <v>20</v>
      </c>
      <c r="F12613" t="b">
        <v>0</v>
      </c>
      <c r="G12613" t="s">
        <v>35</v>
      </c>
      <c r="H12613" s="4">
        <v>45825.500590277778</v>
      </c>
      <c r="I12613" t="b">
        <v>0</v>
      </c>
      <c r="J12613" t="b">
        <v>1</v>
      </c>
      <c r="K12613" t="s">
        <v>24</v>
      </c>
      <c r="L12613" t="s">
        <v>22</v>
      </c>
      <c r="M12613">
        <v>113750</v>
      </c>
      <c r="O12613" t="s">
        <v>5482</v>
      </c>
      <c r="P12613" t="s">
        <v>7562</v>
      </c>
    </row>
    <row r="12614" spans="1:16" x14ac:dyDescent="0.25">
      <c r="A12614" t="s">
        <v>139</v>
      </c>
      <c r="B12614" t="s">
        <v>16401</v>
      </c>
      <c r="C12614" t="s">
        <v>825</v>
      </c>
      <c r="D12614" t="s">
        <v>3973</v>
      </c>
      <c r="E12614" t="s">
        <v>51</v>
      </c>
      <c r="F12614" t="b">
        <v>0</v>
      </c>
      <c r="G12614" t="s">
        <v>30</v>
      </c>
      <c r="H12614" s="4">
        <v>45825.500659722216</v>
      </c>
      <c r="I12614" t="b">
        <v>0</v>
      </c>
      <c r="J12614" t="b">
        <v>1</v>
      </c>
      <c r="K12614" t="s">
        <v>24</v>
      </c>
      <c r="L12614" t="s">
        <v>36</v>
      </c>
      <c r="N12614">
        <v>55</v>
      </c>
      <c r="O12614" t="s">
        <v>5482</v>
      </c>
      <c r="P12614" t="s">
        <v>466</v>
      </c>
    </row>
    <row r="12615" spans="1:16" x14ac:dyDescent="0.25">
      <c r="A12615" t="s">
        <v>1</v>
      </c>
      <c r="B12615" t="s">
        <v>2955</v>
      </c>
      <c r="C12615" t="s">
        <v>2765</v>
      </c>
      <c r="D12615" t="s">
        <v>3973</v>
      </c>
      <c r="E12615" t="s">
        <v>20</v>
      </c>
      <c r="F12615" t="b">
        <v>0</v>
      </c>
      <c r="G12615" t="s">
        <v>52</v>
      </c>
      <c r="H12615" s="4">
        <v>45825.500891203701</v>
      </c>
      <c r="I12615" t="b">
        <v>0</v>
      </c>
      <c r="J12615" t="b">
        <v>1</v>
      </c>
      <c r="K12615" t="s">
        <v>24</v>
      </c>
      <c r="L12615" t="s">
        <v>22</v>
      </c>
      <c r="M12615">
        <v>174000</v>
      </c>
      <c r="O12615" t="s">
        <v>5482</v>
      </c>
      <c r="P12615" t="s">
        <v>603</v>
      </c>
    </row>
    <row r="12616" spans="1:16" x14ac:dyDescent="0.25">
      <c r="A12616" t="s">
        <v>1</v>
      </c>
      <c r="B12616" t="s">
        <v>844</v>
      </c>
      <c r="C12616" t="s">
        <v>16402</v>
      </c>
      <c r="D12616" t="s">
        <v>3973</v>
      </c>
      <c r="E12616" t="s">
        <v>20</v>
      </c>
      <c r="F12616" t="b">
        <v>0</v>
      </c>
      <c r="G12616" t="s">
        <v>27</v>
      </c>
      <c r="H12616" s="4">
        <v>45825.50099537037</v>
      </c>
      <c r="I12616" t="b">
        <v>0</v>
      </c>
      <c r="J12616" t="b">
        <v>0</v>
      </c>
      <c r="K12616" t="s">
        <v>24</v>
      </c>
      <c r="L12616" t="s">
        <v>22</v>
      </c>
      <c r="M12616">
        <v>174500</v>
      </c>
      <c r="O12616" t="s">
        <v>5482</v>
      </c>
      <c r="P12616" t="s">
        <v>302</v>
      </c>
    </row>
    <row r="12617" spans="1:16" x14ac:dyDescent="0.25">
      <c r="A12617" t="s">
        <v>2</v>
      </c>
      <c r="B12617" t="s">
        <v>9399</v>
      </c>
      <c r="C12617" t="s">
        <v>172</v>
      </c>
      <c r="D12617" t="s">
        <v>3973</v>
      </c>
      <c r="E12617" t="s">
        <v>20</v>
      </c>
      <c r="F12617" t="b">
        <v>0</v>
      </c>
      <c r="G12617" t="s">
        <v>27</v>
      </c>
      <c r="H12617" s="4">
        <v>45825.501562500001</v>
      </c>
      <c r="I12617" t="b">
        <v>0</v>
      </c>
      <c r="J12617" t="b">
        <v>1</v>
      </c>
      <c r="K12617" t="s">
        <v>24</v>
      </c>
      <c r="L12617" t="s">
        <v>22</v>
      </c>
      <c r="M12617">
        <v>162500</v>
      </c>
      <c r="O12617" t="s">
        <v>5482</v>
      </c>
      <c r="P12617" t="s">
        <v>9400</v>
      </c>
    </row>
    <row r="12618" spans="1:16" x14ac:dyDescent="0.25">
      <c r="A12618" t="s">
        <v>2</v>
      </c>
      <c r="B12618" t="s">
        <v>2</v>
      </c>
      <c r="C12618" t="s">
        <v>612</v>
      </c>
      <c r="D12618" t="s">
        <v>3973</v>
      </c>
      <c r="E12618" t="s">
        <v>20</v>
      </c>
      <c r="F12618" t="b">
        <v>0</v>
      </c>
      <c r="G12618" t="s">
        <v>27</v>
      </c>
      <c r="H12618" s="4">
        <v>45825.501574074071</v>
      </c>
      <c r="I12618" t="b">
        <v>0</v>
      </c>
      <c r="J12618" t="b">
        <v>1</v>
      </c>
      <c r="K12618" t="s">
        <v>24</v>
      </c>
      <c r="L12618" t="s">
        <v>22</v>
      </c>
      <c r="M12618">
        <v>187153</v>
      </c>
      <c r="O12618" t="s">
        <v>5482</v>
      </c>
      <c r="P12618" t="s">
        <v>3226</v>
      </c>
    </row>
    <row r="12619" spans="1:16" x14ac:dyDescent="0.25">
      <c r="A12619" t="s">
        <v>2</v>
      </c>
      <c r="B12619" t="s">
        <v>1777</v>
      </c>
      <c r="C12619" t="s">
        <v>780</v>
      </c>
      <c r="D12619" t="s">
        <v>3973</v>
      </c>
      <c r="E12619" t="s">
        <v>20</v>
      </c>
      <c r="F12619" t="b">
        <v>0</v>
      </c>
      <c r="G12619" t="s">
        <v>27</v>
      </c>
      <c r="H12619" s="4">
        <v>45825.501597222217</v>
      </c>
      <c r="I12619" t="b">
        <v>0</v>
      </c>
      <c r="J12619" t="b">
        <v>1</v>
      </c>
      <c r="K12619" t="s">
        <v>24</v>
      </c>
      <c r="L12619" t="s">
        <v>22</v>
      </c>
      <c r="M12619">
        <v>251714</v>
      </c>
      <c r="O12619" t="s">
        <v>5482</v>
      </c>
      <c r="P12619" t="s">
        <v>48</v>
      </c>
    </row>
    <row r="12620" spans="1:16" x14ac:dyDescent="0.25">
      <c r="A12620" t="s">
        <v>2</v>
      </c>
      <c r="B12620" t="s">
        <v>7406</v>
      </c>
      <c r="C12620" t="s">
        <v>155</v>
      </c>
      <c r="D12620" t="s">
        <v>3973</v>
      </c>
      <c r="E12620" t="s">
        <v>20</v>
      </c>
      <c r="F12620" t="b">
        <v>0</v>
      </c>
      <c r="G12620" t="s">
        <v>27</v>
      </c>
      <c r="H12620" s="4">
        <v>45825.501631944448</v>
      </c>
      <c r="I12620" t="b">
        <v>0</v>
      </c>
      <c r="J12620" t="b">
        <v>0</v>
      </c>
      <c r="K12620" t="s">
        <v>24</v>
      </c>
      <c r="L12620" t="s">
        <v>22</v>
      </c>
      <c r="M12620">
        <v>82850</v>
      </c>
      <c r="O12620" t="s">
        <v>5482</v>
      </c>
      <c r="P12620" t="s">
        <v>3772</v>
      </c>
    </row>
    <row r="12621" spans="1:16" x14ac:dyDescent="0.25">
      <c r="A12621" t="s">
        <v>2</v>
      </c>
      <c r="B12621" t="s">
        <v>16403</v>
      </c>
      <c r="C12621" t="s">
        <v>16404</v>
      </c>
      <c r="D12621" t="s">
        <v>3973</v>
      </c>
      <c r="E12621" t="s">
        <v>20</v>
      </c>
      <c r="F12621" t="b">
        <v>0</v>
      </c>
      <c r="G12621" t="s">
        <v>27</v>
      </c>
      <c r="H12621" s="4">
        <v>45825.501666666663</v>
      </c>
      <c r="I12621" t="b">
        <v>1</v>
      </c>
      <c r="J12621" t="b">
        <v>0</v>
      </c>
      <c r="K12621" t="s">
        <v>24</v>
      </c>
      <c r="L12621" t="s">
        <v>22</v>
      </c>
      <c r="M12621">
        <v>137500</v>
      </c>
      <c r="O12621" t="s">
        <v>16405</v>
      </c>
    </row>
    <row r="12622" spans="1:16" x14ac:dyDescent="0.25">
      <c r="A12622" t="s">
        <v>2</v>
      </c>
      <c r="B12622" t="s">
        <v>7406</v>
      </c>
      <c r="C12622" t="s">
        <v>14272</v>
      </c>
      <c r="D12622" t="s">
        <v>3973</v>
      </c>
      <c r="E12622" t="s">
        <v>20</v>
      </c>
      <c r="F12622" t="b">
        <v>0</v>
      </c>
      <c r="G12622" t="s">
        <v>27</v>
      </c>
      <c r="H12622" s="4">
        <v>45825.501736111109</v>
      </c>
      <c r="I12622" t="b">
        <v>0</v>
      </c>
      <c r="J12622" t="b">
        <v>0</v>
      </c>
      <c r="K12622" t="s">
        <v>24</v>
      </c>
      <c r="L12622" t="s">
        <v>22</v>
      </c>
      <c r="M12622">
        <v>82850</v>
      </c>
      <c r="O12622" t="s">
        <v>5482</v>
      </c>
      <c r="P12622" t="s">
        <v>3772</v>
      </c>
    </row>
    <row r="12623" spans="1:16" x14ac:dyDescent="0.25">
      <c r="A12623" t="s">
        <v>2</v>
      </c>
      <c r="B12623" t="s">
        <v>2</v>
      </c>
      <c r="C12623" t="s">
        <v>10659</v>
      </c>
      <c r="D12623" t="s">
        <v>3973</v>
      </c>
      <c r="E12623" t="s">
        <v>20</v>
      </c>
      <c r="F12623" t="b">
        <v>0</v>
      </c>
      <c r="G12623" t="s">
        <v>41</v>
      </c>
      <c r="H12623" s="4">
        <v>45825.502118055563</v>
      </c>
      <c r="I12623" t="b">
        <v>0</v>
      </c>
      <c r="J12623" t="b">
        <v>1</v>
      </c>
      <c r="K12623" t="s">
        <v>24</v>
      </c>
      <c r="L12623" t="s">
        <v>22</v>
      </c>
      <c r="M12623">
        <v>187153</v>
      </c>
      <c r="O12623" t="s">
        <v>5482</v>
      </c>
      <c r="P12623" t="s">
        <v>3226</v>
      </c>
    </row>
    <row r="12624" spans="1:16" x14ac:dyDescent="0.25">
      <c r="A12624" t="s">
        <v>2</v>
      </c>
      <c r="B12624" t="s">
        <v>9495</v>
      </c>
      <c r="C12624" t="s">
        <v>49</v>
      </c>
      <c r="D12624" t="s">
        <v>3973</v>
      </c>
      <c r="E12624" t="s">
        <v>20</v>
      </c>
      <c r="F12624" t="b">
        <v>0</v>
      </c>
      <c r="G12624" t="s">
        <v>35</v>
      </c>
      <c r="H12624" s="4">
        <v>45825.502430555563</v>
      </c>
      <c r="I12624" t="b">
        <v>0</v>
      </c>
      <c r="J12624" t="b">
        <v>1</v>
      </c>
      <c r="K12624" t="s">
        <v>24</v>
      </c>
      <c r="L12624" t="s">
        <v>22</v>
      </c>
      <c r="M12624">
        <v>232500</v>
      </c>
      <c r="O12624" t="s">
        <v>5482</v>
      </c>
      <c r="P12624" t="s">
        <v>128</v>
      </c>
    </row>
    <row r="12625" spans="1:16" x14ac:dyDescent="0.25">
      <c r="A12625" t="s">
        <v>2</v>
      </c>
      <c r="B12625" t="s">
        <v>9495</v>
      </c>
      <c r="C12625" t="s">
        <v>14272</v>
      </c>
      <c r="D12625" t="s">
        <v>3973</v>
      </c>
      <c r="E12625" t="s">
        <v>20</v>
      </c>
      <c r="F12625" t="b">
        <v>0</v>
      </c>
      <c r="G12625" t="s">
        <v>35</v>
      </c>
      <c r="H12625" s="4">
        <v>45825.502465277779</v>
      </c>
      <c r="I12625" t="b">
        <v>0</v>
      </c>
      <c r="J12625" t="b">
        <v>1</v>
      </c>
      <c r="K12625" t="s">
        <v>24</v>
      </c>
      <c r="L12625" t="s">
        <v>22</v>
      </c>
      <c r="M12625">
        <v>232500</v>
      </c>
      <c r="O12625" t="s">
        <v>5482</v>
      </c>
      <c r="P12625" t="s">
        <v>128</v>
      </c>
    </row>
    <row r="12626" spans="1:16" x14ac:dyDescent="0.25">
      <c r="A12626" t="s">
        <v>2</v>
      </c>
      <c r="B12626" t="s">
        <v>7406</v>
      </c>
      <c r="C12626" t="s">
        <v>1939</v>
      </c>
      <c r="D12626" t="s">
        <v>3973</v>
      </c>
      <c r="E12626" t="s">
        <v>20</v>
      </c>
      <c r="F12626" t="b">
        <v>0</v>
      </c>
      <c r="G12626" t="s">
        <v>35</v>
      </c>
      <c r="H12626" s="4">
        <v>45825.502465277779</v>
      </c>
      <c r="I12626" t="b">
        <v>0</v>
      </c>
      <c r="J12626" t="b">
        <v>0</v>
      </c>
      <c r="K12626" t="s">
        <v>24</v>
      </c>
      <c r="L12626" t="s">
        <v>22</v>
      </c>
      <c r="M12626">
        <v>82850</v>
      </c>
      <c r="O12626" t="s">
        <v>5482</v>
      </c>
      <c r="P12626" t="s">
        <v>3772</v>
      </c>
    </row>
    <row r="12627" spans="1:16" x14ac:dyDescent="0.25">
      <c r="A12627" t="s">
        <v>0</v>
      </c>
      <c r="B12627" t="s">
        <v>16406</v>
      </c>
      <c r="C12627" t="s">
        <v>468</v>
      </c>
      <c r="D12627" t="s">
        <v>3828</v>
      </c>
      <c r="E12627" t="s">
        <v>51</v>
      </c>
      <c r="F12627" t="b">
        <v>0</v>
      </c>
      <c r="G12627" t="s">
        <v>27</v>
      </c>
      <c r="H12627" s="4">
        <v>45825.541817129633</v>
      </c>
      <c r="I12627" t="b">
        <v>1</v>
      </c>
      <c r="J12627" t="b">
        <v>0</v>
      </c>
      <c r="K12627" t="s">
        <v>24</v>
      </c>
      <c r="L12627" t="s">
        <v>36</v>
      </c>
      <c r="N12627">
        <v>59.825000762939453</v>
      </c>
      <c r="O12627" t="s">
        <v>16407</v>
      </c>
      <c r="P12627" t="s">
        <v>16408</v>
      </c>
    </row>
    <row r="12628" spans="1:16" x14ac:dyDescent="0.25">
      <c r="A12628" t="s">
        <v>0</v>
      </c>
      <c r="B12628" t="s">
        <v>565</v>
      </c>
      <c r="C12628" t="s">
        <v>140</v>
      </c>
      <c r="D12628" t="s">
        <v>3973</v>
      </c>
      <c r="E12628" t="s">
        <v>20</v>
      </c>
      <c r="F12628" t="b">
        <v>0</v>
      </c>
      <c r="G12628" t="s">
        <v>35</v>
      </c>
      <c r="H12628" s="4">
        <v>45825.542233796303</v>
      </c>
      <c r="I12628" t="b">
        <v>0</v>
      </c>
      <c r="J12628" t="b">
        <v>1</v>
      </c>
      <c r="K12628" t="s">
        <v>24</v>
      </c>
      <c r="L12628" t="s">
        <v>22</v>
      </c>
      <c r="M12628">
        <v>126000</v>
      </c>
      <c r="O12628" t="s">
        <v>5482</v>
      </c>
      <c r="P12628" t="s">
        <v>221</v>
      </c>
    </row>
    <row r="12629" spans="1:16" x14ac:dyDescent="0.25">
      <c r="A12629" t="s">
        <v>0</v>
      </c>
      <c r="B12629" t="s">
        <v>3835</v>
      </c>
      <c r="C12629" t="s">
        <v>151</v>
      </c>
      <c r="D12629" t="s">
        <v>3973</v>
      </c>
      <c r="E12629" t="s">
        <v>20</v>
      </c>
      <c r="F12629" t="b">
        <v>0</v>
      </c>
      <c r="G12629" t="s">
        <v>30</v>
      </c>
      <c r="H12629" s="4">
        <v>45825.542326388888</v>
      </c>
      <c r="I12629" t="b">
        <v>0</v>
      </c>
      <c r="J12629" t="b">
        <v>1</v>
      </c>
      <c r="K12629" t="s">
        <v>24</v>
      </c>
      <c r="L12629" t="s">
        <v>22</v>
      </c>
      <c r="M12629">
        <v>95000</v>
      </c>
      <c r="O12629" t="s">
        <v>5482</v>
      </c>
      <c r="P12629" t="s">
        <v>14250</v>
      </c>
    </row>
    <row r="12630" spans="1:16" x14ac:dyDescent="0.25">
      <c r="A12630" t="s">
        <v>139</v>
      </c>
      <c r="B12630" t="s">
        <v>16409</v>
      </c>
      <c r="C12630" t="s">
        <v>3072</v>
      </c>
      <c r="D12630" t="s">
        <v>2208</v>
      </c>
      <c r="E12630" t="s">
        <v>20</v>
      </c>
      <c r="F12630" t="b">
        <v>0</v>
      </c>
      <c r="G12630" t="s">
        <v>27</v>
      </c>
      <c r="H12630" s="4">
        <v>45825.542638888888</v>
      </c>
      <c r="I12630" t="b">
        <v>0</v>
      </c>
      <c r="J12630" t="b">
        <v>1</v>
      </c>
      <c r="K12630" t="s">
        <v>24</v>
      </c>
      <c r="L12630" t="s">
        <v>36</v>
      </c>
      <c r="N12630">
        <v>41.5</v>
      </c>
      <c r="O12630" t="s">
        <v>12402</v>
      </c>
    </row>
    <row r="12631" spans="1:16" x14ac:dyDescent="0.25">
      <c r="A12631" t="s">
        <v>2</v>
      </c>
      <c r="B12631" t="s">
        <v>2567</v>
      </c>
      <c r="C12631" t="s">
        <v>2130</v>
      </c>
      <c r="D12631" t="s">
        <v>3973</v>
      </c>
      <c r="E12631" t="s">
        <v>20</v>
      </c>
      <c r="F12631" t="b">
        <v>0</v>
      </c>
      <c r="G12631" t="s">
        <v>27</v>
      </c>
      <c r="H12631" s="4">
        <v>45825.542708333327</v>
      </c>
      <c r="I12631" t="b">
        <v>0</v>
      </c>
      <c r="J12631" t="b">
        <v>1</v>
      </c>
      <c r="K12631" t="s">
        <v>24</v>
      </c>
      <c r="L12631" t="s">
        <v>22</v>
      </c>
      <c r="M12631">
        <v>97000</v>
      </c>
      <c r="O12631" t="s">
        <v>5482</v>
      </c>
      <c r="P12631" t="s">
        <v>12594</v>
      </c>
    </row>
    <row r="12632" spans="1:16" x14ac:dyDescent="0.25">
      <c r="A12632" t="s">
        <v>2</v>
      </c>
      <c r="B12632" t="s">
        <v>7406</v>
      </c>
      <c r="C12632" t="s">
        <v>612</v>
      </c>
      <c r="D12632" t="s">
        <v>3973</v>
      </c>
      <c r="E12632" t="s">
        <v>20</v>
      </c>
      <c r="F12632" t="b">
        <v>0</v>
      </c>
      <c r="G12632" t="s">
        <v>27</v>
      </c>
      <c r="H12632" s="4">
        <v>45825.542743055557</v>
      </c>
      <c r="I12632" t="b">
        <v>0</v>
      </c>
      <c r="J12632" t="b">
        <v>0</v>
      </c>
      <c r="K12632" t="s">
        <v>24</v>
      </c>
      <c r="L12632" t="s">
        <v>22</v>
      </c>
      <c r="M12632">
        <v>82850</v>
      </c>
      <c r="O12632" t="s">
        <v>5482</v>
      </c>
      <c r="P12632" t="s">
        <v>3772</v>
      </c>
    </row>
    <row r="12633" spans="1:16" x14ac:dyDescent="0.25">
      <c r="A12633" t="s">
        <v>2</v>
      </c>
      <c r="B12633" t="s">
        <v>7406</v>
      </c>
      <c r="C12633" t="s">
        <v>3608</v>
      </c>
      <c r="D12633" t="s">
        <v>3973</v>
      </c>
      <c r="E12633" t="s">
        <v>20</v>
      </c>
      <c r="F12633" t="b">
        <v>0</v>
      </c>
      <c r="G12633" t="s">
        <v>27</v>
      </c>
      <c r="H12633" s="4">
        <v>45825.543414351851</v>
      </c>
      <c r="I12633" t="b">
        <v>0</v>
      </c>
      <c r="J12633" t="b">
        <v>0</v>
      </c>
      <c r="K12633" t="s">
        <v>24</v>
      </c>
      <c r="L12633" t="s">
        <v>22</v>
      </c>
      <c r="M12633">
        <v>82850</v>
      </c>
      <c r="O12633" t="s">
        <v>5482</v>
      </c>
      <c r="P12633" t="s">
        <v>3772</v>
      </c>
    </row>
    <row r="12634" spans="1:16" x14ac:dyDescent="0.25">
      <c r="A12634" t="s">
        <v>2</v>
      </c>
      <c r="B12634" t="s">
        <v>9399</v>
      </c>
      <c r="C12634" t="s">
        <v>71</v>
      </c>
      <c r="D12634" t="s">
        <v>3973</v>
      </c>
      <c r="E12634" t="s">
        <v>20</v>
      </c>
      <c r="F12634" t="b">
        <v>0</v>
      </c>
      <c r="G12634" t="s">
        <v>27</v>
      </c>
      <c r="H12634" s="4">
        <v>45825.543425925927</v>
      </c>
      <c r="I12634" t="b">
        <v>0</v>
      </c>
      <c r="J12634" t="b">
        <v>1</v>
      </c>
      <c r="K12634" t="s">
        <v>24</v>
      </c>
      <c r="L12634" t="s">
        <v>22</v>
      </c>
      <c r="M12634">
        <v>162500</v>
      </c>
      <c r="O12634" t="s">
        <v>5482</v>
      </c>
      <c r="P12634" t="s">
        <v>9400</v>
      </c>
    </row>
    <row r="12635" spans="1:16" x14ac:dyDescent="0.25">
      <c r="A12635" t="s">
        <v>2</v>
      </c>
      <c r="B12635" t="s">
        <v>609</v>
      </c>
      <c r="C12635" t="s">
        <v>180</v>
      </c>
      <c r="D12635" t="s">
        <v>3973</v>
      </c>
      <c r="E12635" t="s">
        <v>20</v>
      </c>
      <c r="F12635" t="b">
        <v>0</v>
      </c>
      <c r="G12635" t="s">
        <v>27</v>
      </c>
      <c r="H12635" s="4">
        <v>45825.543425925927</v>
      </c>
      <c r="I12635" t="b">
        <v>0</v>
      </c>
      <c r="J12635" t="b">
        <v>1</v>
      </c>
      <c r="K12635" t="s">
        <v>24</v>
      </c>
      <c r="L12635" t="s">
        <v>22</v>
      </c>
      <c r="M12635">
        <v>94500</v>
      </c>
      <c r="O12635" t="s">
        <v>5482</v>
      </c>
      <c r="P12635" t="s">
        <v>15897</v>
      </c>
    </row>
    <row r="12636" spans="1:16" x14ac:dyDescent="0.25">
      <c r="A12636" t="s">
        <v>2</v>
      </c>
      <c r="B12636" t="s">
        <v>2492</v>
      </c>
      <c r="C12636" t="s">
        <v>825</v>
      </c>
      <c r="D12636" t="s">
        <v>3973</v>
      </c>
      <c r="E12636" t="s">
        <v>20</v>
      </c>
      <c r="F12636" t="b">
        <v>0</v>
      </c>
      <c r="G12636" t="s">
        <v>27</v>
      </c>
      <c r="H12636" s="4">
        <v>45825.543425925927</v>
      </c>
      <c r="I12636" t="b">
        <v>0</v>
      </c>
      <c r="J12636" t="b">
        <v>1</v>
      </c>
      <c r="K12636" t="s">
        <v>24</v>
      </c>
      <c r="L12636" t="s">
        <v>22</v>
      </c>
      <c r="M12636">
        <v>122087</v>
      </c>
      <c r="O12636" t="s">
        <v>5482</v>
      </c>
      <c r="P12636" t="s">
        <v>7409</v>
      </c>
    </row>
    <row r="12637" spans="1:16" x14ac:dyDescent="0.25">
      <c r="A12637" t="s">
        <v>2</v>
      </c>
      <c r="B12637" t="s">
        <v>7406</v>
      </c>
      <c r="C12637" t="s">
        <v>199</v>
      </c>
      <c r="D12637" t="s">
        <v>3973</v>
      </c>
      <c r="E12637" t="s">
        <v>20</v>
      </c>
      <c r="F12637" t="b">
        <v>0</v>
      </c>
      <c r="G12637" t="s">
        <v>41</v>
      </c>
      <c r="H12637" s="4">
        <v>45825.54378472222</v>
      </c>
      <c r="I12637" t="b">
        <v>0</v>
      </c>
      <c r="J12637" t="b">
        <v>0</v>
      </c>
      <c r="K12637" t="s">
        <v>24</v>
      </c>
      <c r="L12637" t="s">
        <v>22</v>
      </c>
      <c r="M12637">
        <v>82850</v>
      </c>
      <c r="O12637" t="s">
        <v>5482</v>
      </c>
      <c r="P12637" t="s">
        <v>3772</v>
      </c>
    </row>
    <row r="12638" spans="1:16" x14ac:dyDescent="0.25">
      <c r="A12638" t="s">
        <v>2</v>
      </c>
      <c r="B12638" t="s">
        <v>1777</v>
      </c>
      <c r="C12638" t="s">
        <v>1705</v>
      </c>
      <c r="D12638" t="s">
        <v>3973</v>
      </c>
      <c r="E12638" t="s">
        <v>20</v>
      </c>
      <c r="F12638" t="b">
        <v>0</v>
      </c>
      <c r="G12638" t="s">
        <v>41</v>
      </c>
      <c r="H12638" s="4">
        <v>45825.543842592589</v>
      </c>
      <c r="I12638" t="b">
        <v>0</v>
      </c>
      <c r="J12638" t="b">
        <v>1</v>
      </c>
      <c r="K12638" t="s">
        <v>24</v>
      </c>
      <c r="L12638" t="s">
        <v>22</v>
      </c>
      <c r="M12638">
        <v>228060</v>
      </c>
      <c r="O12638" t="s">
        <v>5482</v>
      </c>
      <c r="P12638" t="s">
        <v>193</v>
      </c>
    </row>
    <row r="12639" spans="1:16" x14ac:dyDescent="0.25">
      <c r="A12639" t="s">
        <v>2</v>
      </c>
      <c r="B12639" t="s">
        <v>16410</v>
      </c>
      <c r="C12639" t="s">
        <v>44</v>
      </c>
      <c r="D12639" t="s">
        <v>3828</v>
      </c>
      <c r="E12639" t="s">
        <v>20</v>
      </c>
      <c r="F12639" t="b">
        <v>0</v>
      </c>
      <c r="G12639" t="s">
        <v>30</v>
      </c>
      <c r="H12639" s="4">
        <v>45825.544490740736</v>
      </c>
      <c r="I12639" t="b">
        <v>1</v>
      </c>
      <c r="J12639" t="b">
        <v>1</v>
      </c>
      <c r="K12639" t="s">
        <v>24</v>
      </c>
      <c r="L12639" t="s">
        <v>22</v>
      </c>
      <c r="M12639">
        <v>237500</v>
      </c>
      <c r="O12639" t="s">
        <v>2687</v>
      </c>
      <c r="P12639" t="s">
        <v>16411</v>
      </c>
    </row>
    <row r="12640" spans="1:16" x14ac:dyDescent="0.25">
      <c r="A12640" t="s">
        <v>1</v>
      </c>
      <c r="B12640" t="s">
        <v>11862</v>
      </c>
      <c r="C12640" t="s">
        <v>33</v>
      </c>
      <c r="D12640" t="s">
        <v>3957</v>
      </c>
      <c r="E12640" t="s">
        <v>20</v>
      </c>
      <c r="F12640" t="b">
        <v>0</v>
      </c>
      <c r="G12640" t="s">
        <v>35</v>
      </c>
      <c r="H12640" s="4">
        <v>45825.58390046296</v>
      </c>
      <c r="I12640" t="b">
        <v>0</v>
      </c>
      <c r="J12640" t="b">
        <v>1</v>
      </c>
      <c r="K12640" t="s">
        <v>24</v>
      </c>
      <c r="L12640" t="s">
        <v>36</v>
      </c>
      <c r="N12640">
        <v>13.41500091552734</v>
      </c>
      <c r="O12640" t="s">
        <v>1162</v>
      </c>
      <c r="P12640" t="s">
        <v>3723</v>
      </c>
    </row>
    <row r="12641" spans="1:16" x14ac:dyDescent="0.25">
      <c r="A12641" t="s">
        <v>1</v>
      </c>
      <c r="B12641" t="s">
        <v>14741</v>
      </c>
      <c r="C12641" t="s">
        <v>2130</v>
      </c>
      <c r="D12641" t="s">
        <v>3957</v>
      </c>
      <c r="E12641" t="s">
        <v>20</v>
      </c>
      <c r="F12641" t="b">
        <v>0</v>
      </c>
      <c r="G12641" t="s">
        <v>27</v>
      </c>
      <c r="H12641" s="4">
        <v>45825.584398148138</v>
      </c>
      <c r="I12641" t="b">
        <v>0</v>
      </c>
      <c r="J12641" t="b">
        <v>0</v>
      </c>
      <c r="K12641" t="s">
        <v>24</v>
      </c>
      <c r="L12641" t="s">
        <v>36</v>
      </c>
      <c r="N12641">
        <v>41.505001068115227</v>
      </c>
      <c r="O12641" t="s">
        <v>563</v>
      </c>
      <c r="P12641" t="s">
        <v>274</v>
      </c>
    </row>
    <row r="12642" spans="1:16" x14ac:dyDescent="0.25">
      <c r="A12642" t="s">
        <v>2</v>
      </c>
      <c r="B12642" t="s">
        <v>16412</v>
      </c>
      <c r="C12642" t="s">
        <v>515</v>
      </c>
      <c r="D12642" t="s">
        <v>3828</v>
      </c>
      <c r="E12642" t="s">
        <v>51</v>
      </c>
      <c r="F12642" t="b">
        <v>0</v>
      </c>
      <c r="G12642" t="s">
        <v>27</v>
      </c>
      <c r="H12642" s="4">
        <v>45825.58489583333</v>
      </c>
      <c r="I12642" t="b">
        <v>1</v>
      </c>
      <c r="J12642" t="b">
        <v>0</v>
      </c>
      <c r="K12642" t="s">
        <v>24</v>
      </c>
      <c r="L12642" t="s">
        <v>36</v>
      </c>
      <c r="N12642">
        <v>52.5</v>
      </c>
      <c r="O12642" t="s">
        <v>3222</v>
      </c>
      <c r="P12642" t="s">
        <v>16413</v>
      </c>
    </row>
    <row r="12643" spans="1:16" x14ac:dyDescent="0.25">
      <c r="A12643" t="s">
        <v>0</v>
      </c>
      <c r="B12643" t="s">
        <v>16414</v>
      </c>
      <c r="C12643" t="s">
        <v>192</v>
      </c>
      <c r="D12643" t="s">
        <v>2208</v>
      </c>
      <c r="E12643" t="s">
        <v>631</v>
      </c>
      <c r="F12643" t="b">
        <v>0</v>
      </c>
      <c r="G12643" t="s">
        <v>52</v>
      </c>
      <c r="H12643" s="4">
        <v>45825.625914351847</v>
      </c>
      <c r="I12643" t="b">
        <v>0</v>
      </c>
      <c r="J12643" t="b">
        <v>0</v>
      </c>
      <c r="K12643" t="s">
        <v>24</v>
      </c>
      <c r="L12643" t="s">
        <v>36</v>
      </c>
      <c r="N12643">
        <v>14</v>
      </c>
      <c r="O12643" t="s">
        <v>16415</v>
      </c>
      <c r="P12643" t="s">
        <v>16416</v>
      </c>
    </row>
    <row r="12644" spans="1:16" x14ac:dyDescent="0.25">
      <c r="A12644" t="s">
        <v>25</v>
      </c>
      <c r="B12644" t="s">
        <v>16417</v>
      </c>
      <c r="C12644" t="s">
        <v>8461</v>
      </c>
      <c r="D12644" t="s">
        <v>2208</v>
      </c>
      <c r="E12644" t="s">
        <v>20</v>
      </c>
      <c r="F12644" t="b">
        <v>0</v>
      </c>
      <c r="G12644" t="s">
        <v>30</v>
      </c>
      <c r="H12644" s="4">
        <v>45825.667326388888</v>
      </c>
      <c r="I12644" t="b">
        <v>1</v>
      </c>
      <c r="J12644" t="b">
        <v>0</v>
      </c>
      <c r="K12644" t="s">
        <v>24</v>
      </c>
      <c r="L12644" t="s">
        <v>22</v>
      </c>
      <c r="M12644">
        <v>107450</v>
      </c>
      <c r="O12644" t="s">
        <v>16418</v>
      </c>
    </row>
    <row r="12645" spans="1:16" x14ac:dyDescent="0.25">
      <c r="A12645" t="s">
        <v>0</v>
      </c>
      <c r="B12645" t="s">
        <v>0</v>
      </c>
      <c r="C12645" t="s">
        <v>937</v>
      </c>
      <c r="D12645" t="s">
        <v>3828</v>
      </c>
      <c r="E12645" t="s">
        <v>20</v>
      </c>
      <c r="F12645" t="b">
        <v>0</v>
      </c>
      <c r="G12645" t="s">
        <v>30</v>
      </c>
      <c r="H12645" s="4">
        <v>45825.667349537027</v>
      </c>
      <c r="I12645" t="b">
        <v>1</v>
      </c>
      <c r="J12645" t="b">
        <v>0</v>
      </c>
      <c r="K12645" t="s">
        <v>24</v>
      </c>
      <c r="L12645" t="s">
        <v>22</v>
      </c>
      <c r="M12645">
        <v>78957</v>
      </c>
      <c r="O12645" t="s">
        <v>7687</v>
      </c>
      <c r="P12645" t="s">
        <v>3674</v>
      </c>
    </row>
    <row r="12646" spans="1:16" x14ac:dyDescent="0.25">
      <c r="A12646" t="s">
        <v>2</v>
      </c>
      <c r="B12646" t="s">
        <v>16419</v>
      </c>
      <c r="C12646" t="s">
        <v>71</v>
      </c>
      <c r="D12646" t="s">
        <v>3973</v>
      </c>
      <c r="E12646" t="s">
        <v>20</v>
      </c>
      <c r="F12646" t="b">
        <v>0</v>
      </c>
      <c r="G12646" t="s">
        <v>27</v>
      </c>
      <c r="H12646" s="4">
        <v>45825.709988425922</v>
      </c>
      <c r="I12646" t="b">
        <v>0</v>
      </c>
      <c r="J12646" t="b">
        <v>1</v>
      </c>
      <c r="K12646" t="s">
        <v>24</v>
      </c>
      <c r="L12646" t="s">
        <v>22</v>
      </c>
      <c r="M12646">
        <v>162500</v>
      </c>
      <c r="O12646" t="s">
        <v>8970</v>
      </c>
      <c r="P12646" t="s">
        <v>1377</v>
      </c>
    </row>
    <row r="12647" spans="1:16" x14ac:dyDescent="0.25">
      <c r="A12647" t="s">
        <v>40</v>
      </c>
      <c r="B12647" t="s">
        <v>16420</v>
      </c>
      <c r="C12647" t="s">
        <v>71</v>
      </c>
      <c r="D12647" t="s">
        <v>3973</v>
      </c>
      <c r="E12647" t="s">
        <v>20</v>
      </c>
      <c r="F12647" t="b">
        <v>0</v>
      </c>
      <c r="G12647" t="s">
        <v>27</v>
      </c>
      <c r="H12647" s="4">
        <v>45825.71</v>
      </c>
      <c r="I12647" t="b">
        <v>1</v>
      </c>
      <c r="J12647" t="b">
        <v>1</v>
      </c>
      <c r="K12647" t="s">
        <v>24</v>
      </c>
      <c r="L12647" t="s">
        <v>22</v>
      </c>
      <c r="M12647">
        <v>189500</v>
      </c>
      <c r="O12647" t="s">
        <v>8970</v>
      </c>
      <c r="P12647" t="s">
        <v>2315</v>
      </c>
    </row>
    <row r="12648" spans="1:16" x14ac:dyDescent="0.25">
      <c r="A12648" t="s">
        <v>2</v>
      </c>
      <c r="B12648" t="s">
        <v>307</v>
      </c>
      <c r="C12648" t="s">
        <v>245</v>
      </c>
      <c r="D12648" t="s">
        <v>3973</v>
      </c>
      <c r="E12648" t="s">
        <v>631</v>
      </c>
      <c r="F12648" t="b">
        <v>0</v>
      </c>
      <c r="G12648" t="s">
        <v>27</v>
      </c>
      <c r="H12648" s="4">
        <v>45825.71020833333</v>
      </c>
      <c r="I12648" t="b">
        <v>0</v>
      </c>
      <c r="J12648" t="b">
        <v>1</v>
      </c>
      <c r="K12648" t="s">
        <v>24</v>
      </c>
      <c r="L12648" t="s">
        <v>36</v>
      </c>
      <c r="N12648">
        <v>58.680000305175781</v>
      </c>
      <c r="O12648" t="s">
        <v>59</v>
      </c>
      <c r="P12648" t="s">
        <v>137</v>
      </c>
    </row>
    <row r="12649" spans="1:16" x14ac:dyDescent="0.25">
      <c r="A12649" t="s">
        <v>2</v>
      </c>
      <c r="B12649" t="s">
        <v>16421</v>
      </c>
      <c r="C12649" t="s">
        <v>120</v>
      </c>
      <c r="D12649" t="s">
        <v>4328</v>
      </c>
      <c r="E12649" t="s">
        <v>51</v>
      </c>
      <c r="F12649" t="b">
        <v>0</v>
      </c>
      <c r="G12649" t="s">
        <v>41</v>
      </c>
      <c r="H12649" s="4">
        <v>45825.710324074083</v>
      </c>
      <c r="I12649" t="b">
        <v>1</v>
      </c>
      <c r="J12649" t="b">
        <v>0</v>
      </c>
      <c r="K12649" t="s">
        <v>24</v>
      </c>
      <c r="L12649" t="s">
        <v>36</v>
      </c>
      <c r="N12649">
        <v>65</v>
      </c>
      <c r="O12649" t="s">
        <v>16422</v>
      </c>
      <c r="P12649" t="s">
        <v>16423</v>
      </c>
    </row>
    <row r="12650" spans="1:16" x14ac:dyDescent="0.25">
      <c r="A12650" t="s">
        <v>40</v>
      </c>
      <c r="B12650" t="s">
        <v>1786</v>
      </c>
      <c r="C12650" t="s">
        <v>1268</v>
      </c>
      <c r="D12650" t="s">
        <v>4084</v>
      </c>
      <c r="E12650" t="s">
        <v>20</v>
      </c>
      <c r="F12650" t="b">
        <v>0</v>
      </c>
      <c r="G12650" t="s">
        <v>1268</v>
      </c>
      <c r="H12650" s="4">
        <v>45825.732673611114</v>
      </c>
      <c r="I12650" t="b">
        <v>1</v>
      </c>
      <c r="J12650" t="b">
        <v>0</v>
      </c>
      <c r="K12650" t="s">
        <v>1268</v>
      </c>
      <c r="L12650" t="s">
        <v>22</v>
      </c>
      <c r="M12650">
        <v>135000</v>
      </c>
      <c r="O12650" t="s">
        <v>15480</v>
      </c>
      <c r="P12650" t="s">
        <v>15481</v>
      </c>
    </row>
    <row r="12651" spans="1:16" x14ac:dyDescent="0.25">
      <c r="A12651" t="s">
        <v>0</v>
      </c>
      <c r="B12651" t="s">
        <v>0</v>
      </c>
      <c r="C12651" t="s">
        <v>459</v>
      </c>
      <c r="D12651" t="s">
        <v>3828</v>
      </c>
      <c r="E12651" t="s">
        <v>20</v>
      </c>
      <c r="F12651" t="b">
        <v>0</v>
      </c>
      <c r="G12651" t="s">
        <v>41</v>
      </c>
      <c r="H12651" s="4">
        <v>45825.750324074077</v>
      </c>
      <c r="I12651" t="b">
        <v>0</v>
      </c>
      <c r="J12651" t="b">
        <v>1</v>
      </c>
      <c r="K12651" t="s">
        <v>24</v>
      </c>
      <c r="L12651" t="s">
        <v>22</v>
      </c>
      <c r="M12651">
        <v>88562</v>
      </c>
      <c r="O12651" t="s">
        <v>16424</v>
      </c>
      <c r="P12651" t="s">
        <v>6676</v>
      </c>
    </row>
    <row r="12652" spans="1:16" x14ac:dyDescent="0.25">
      <c r="A12652" t="s">
        <v>139</v>
      </c>
      <c r="B12652" t="s">
        <v>235</v>
      </c>
      <c r="C12652" t="s">
        <v>2243</v>
      </c>
      <c r="D12652" t="s">
        <v>3973</v>
      </c>
      <c r="E12652" t="s">
        <v>51</v>
      </c>
      <c r="F12652" t="b">
        <v>0</v>
      </c>
      <c r="G12652" t="s">
        <v>41</v>
      </c>
      <c r="H12652" s="4">
        <v>45825.750439814823</v>
      </c>
      <c r="I12652" t="b">
        <v>0</v>
      </c>
      <c r="J12652" t="b">
        <v>0</v>
      </c>
      <c r="K12652" t="s">
        <v>24</v>
      </c>
      <c r="L12652" t="s">
        <v>36</v>
      </c>
      <c r="N12652">
        <v>30</v>
      </c>
      <c r="O12652" t="s">
        <v>1177</v>
      </c>
      <c r="P12652" t="s">
        <v>338</v>
      </c>
    </row>
    <row r="12653" spans="1:16" x14ac:dyDescent="0.25">
      <c r="A12653" t="s">
        <v>139</v>
      </c>
      <c r="B12653" t="s">
        <v>16425</v>
      </c>
      <c r="C12653" t="s">
        <v>192</v>
      </c>
      <c r="D12653" t="s">
        <v>3828</v>
      </c>
      <c r="E12653" t="s">
        <v>20</v>
      </c>
      <c r="F12653" t="b">
        <v>0</v>
      </c>
      <c r="G12653" t="s">
        <v>52</v>
      </c>
      <c r="H12653" s="4">
        <v>45825.750902777778</v>
      </c>
      <c r="I12653" t="b">
        <v>0</v>
      </c>
      <c r="J12653" t="b">
        <v>1</v>
      </c>
      <c r="K12653" t="s">
        <v>24</v>
      </c>
      <c r="L12653" t="s">
        <v>22</v>
      </c>
      <c r="M12653">
        <v>88632.5</v>
      </c>
      <c r="O12653" t="s">
        <v>16426</v>
      </c>
      <c r="P12653" t="s">
        <v>16427</v>
      </c>
    </row>
    <row r="12654" spans="1:16" x14ac:dyDescent="0.25">
      <c r="A12654" t="s">
        <v>2</v>
      </c>
      <c r="B12654" t="s">
        <v>11574</v>
      </c>
      <c r="C12654" t="s">
        <v>179</v>
      </c>
      <c r="D12654" t="s">
        <v>13394</v>
      </c>
      <c r="E12654" t="s">
        <v>34</v>
      </c>
      <c r="F12654" t="b">
        <v>0</v>
      </c>
      <c r="G12654" t="s">
        <v>27</v>
      </c>
      <c r="H12654" s="4">
        <v>45825.751562500001</v>
      </c>
      <c r="I12654" t="b">
        <v>0</v>
      </c>
      <c r="J12654" t="b">
        <v>1</v>
      </c>
      <c r="K12654" t="s">
        <v>24</v>
      </c>
      <c r="L12654" t="s">
        <v>22</v>
      </c>
      <c r="M12654">
        <v>207000</v>
      </c>
      <c r="O12654" t="s">
        <v>59</v>
      </c>
      <c r="P12654" t="s">
        <v>2020</v>
      </c>
    </row>
    <row r="12655" spans="1:16" x14ac:dyDescent="0.25">
      <c r="A12655" t="s">
        <v>2</v>
      </c>
      <c r="B12655" t="s">
        <v>2</v>
      </c>
      <c r="C12655" t="s">
        <v>16428</v>
      </c>
      <c r="D12655" t="s">
        <v>3600</v>
      </c>
      <c r="E12655" t="s">
        <v>20</v>
      </c>
      <c r="F12655" t="b">
        <v>0</v>
      </c>
      <c r="G12655" t="s">
        <v>41</v>
      </c>
      <c r="H12655" s="4">
        <v>45825.751979166656</v>
      </c>
      <c r="I12655" t="b">
        <v>1</v>
      </c>
      <c r="J12655" t="b">
        <v>0</v>
      </c>
      <c r="K12655" t="s">
        <v>24</v>
      </c>
      <c r="L12655" t="s">
        <v>22</v>
      </c>
      <c r="M12655">
        <v>140000</v>
      </c>
      <c r="O12655" t="s">
        <v>16429</v>
      </c>
      <c r="P12655" t="s">
        <v>16430</v>
      </c>
    </row>
    <row r="12656" spans="1:16" x14ac:dyDescent="0.25">
      <c r="A12656" t="s">
        <v>0</v>
      </c>
      <c r="B12656" t="s">
        <v>16431</v>
      </c>
      <c r="C12656" t="s">
        <v>114</v>
      </c>
      <c r="D12656" t="s">
        <v>3973</v>
      </c>
      <c r="E12656" t="s">
        <v>20</v>
      </c>
      <c r="F12656" t="b">
        <v>0</v>
      </c>
      <c r="G12656" t="s">
        <v>27</v>
      </c>
      <c r="H12656" s="4">
        <v>45825.791886574072</v>
      </c>
      <c r="I12656" t="b">
        <v>1</v>
      </c>
      <c r="J12656" t="b">
        <v>1</v>
      </c>
      <c r="K12656" t="s">
        <v>24</v>
      </c>
      <c r="L12656" t="s">
        <v>22</v>
      </c>
      <c r="M12656">
        <v>134300</v>
      </c>
      <c r="O12656" t="s">
        <v>1857</v>
      </c>
      <c r="P12656" t="s">
        <v>16432</v>
      </c>
    </row>
    <row r="12657" spans="1:16" x14ac:dyDescent="0.25">
      <c r="A12657" t="s">
        <v>28</v>
      </c>
      <c r="B12657" t="s">
        <v>16433</v>
      </c>
      <c r="C12657" t="s">
        <v>2634</v>
      </c>
      <c r="D12657" t="s">
        <v>3973</v>
      </c>
      <c r="E12657" t="s">
        <v>20</v>
      </c>
      <c r="F12657" t="b">
        <v>0</v>
      </c>
      <c r="G12657" t="s">
        <v>35</v>
      </c>
      <c r="H12657" s="4">
        <v>45825.792928240742</v>
      </c>
      <c r="I12657" t="b">
        <v>0</v>
      </c>
      <c r="J12657" t="b">
        <v>0</v>
      </c>
      <c r="K12657" t="s">
        <v>24</v>
      </c>
      <c r="L12657" t="s">
        <v>22</v>
      </c>
      <c r="M12657">
        <v>115000</v>
      </c>
      <c r="O12657" t="s">
        <v>2404</v>
      </c>
      <c r="P12657" t="s">
        <v>3056</v>
      </c>
    </row>
    <row r="12658" spans="1:16" x14ac:dyDescent="0.25">
      <c r="A12658" t="s">
        <v>2</v>
      </c>
      <c r="B12658" t="s">
        <v>16434</v>
      </c>
      <c r="C12658" t="s">
        <v>425</v>
      </c>
      <c r="D12658" t="s">
        <v>4328</v>
      </c>
      <c r="E12658" t="s">
        <v>51</v>
      </c>
      <c r="F12658" t="b">
        <v>0</v>
      </c>
      <c r="G12658" t="s">
        <v>27</v>
      </c>
      <c r="H12658" s="4">
        <v>45825.793287037042</v>
      </c>
      <c r="I12658" t="b">
        <v>1</v>
      </c>
      <c r="J12658" t="b">
        <v>0</v>
      </c>
      <c r="K12658" t="s">
        <v>24</v>
      </c>
      <c r="L12658" t="s">
        <v>36</v>
      </c>
      <c r="N12658">
        <v>53</v>
      </c>
      <c r="O12658" t="s">
        <v>3233</v>
      </c>
      <c r="P12658" t="s">
        <v>16435</v>
      </c>
    </row>
    <row r="12659" spans="1:16" x14ac:dyDescent="0.25">
      <c r="A12659" t="s">
        <v>2</v>
      </c>
      <c r="B12659" t="s">
        <v>16436</v>
      </c>
      <c r="C12659" t="s">
        <v>236</v>
      </c>
      <c r="D12659" t="s">
        <v>4328</v>
      </c>
      <c r="E12659" t="s">
        <v>20</v>
      </c>
      <c r="F12659" t="b">
        <v>0</v>
      </c>
      <c r="G12659" t="s">
        <v>35</v>
      </c>
      <c r="H12659" s="4">
        <v>45825.79409722222</v>
      </c>
      <c r="I12659" t="b">
        <v>1</v>
      </c>
      <c r="J12659" t="b">
        <v>0</v>
      </c>
      <c r="K12659" t="s">
        <v>24</v>
      </c>
      <c r="L12659" t="s">
        <v>36</v>
      </c>
      <c r="N12659">
        <v>50</v>
      </c>
      <c r="O12659" t="s">
        <v>16437</v>
      </c>
      <c r="P12659" t="s">
        <v>665</v>
      </c>
    </row>
    <row r="12660" spans="1:16" x14ac:dyDescent="0.25">
      <c r="A12660" t="s">
        <v>2</v>
      </c>
      <c r="B12660" t="s">
        <v>2924</v>
      </c>
      <c r="C12660" t="s">
        <v>1013</v>
      </c>
      <c r="D12660" t="s">
        <v>3973</v>
      </c>
      <c r="E12660" t="s">
        <v>20</v>
      </c>
      <c r="F12660" t="b">
        <v>0</v>
      </c>
      <c r="G12660" t="s">
        <v>30</v>
      </c>
      <c r="H12660" s="4">
        <v>45825.794571759259</v>
      </c>
      <c r="I12660" t="b">
        <v>0</v>
      </c>
      <c r="J12660" t="b">
        <v>0</v>
      </c>
      <c r="K12660" t="s">
        <v>24</v>
      </c>
      <c r="L12660" t="s">
        <v>22</v>
      </c>
      <c r="M12660">
        <v>72500</v>
      </c>
      <c r="O12660" t="s">
        <v>2891</v>
      </c>
      <c r="P12660" t="s">
        <v>16438</v>
      </c>
    </row>
    <row r="12661" spans="1:16" x14ac:dyDescent="0.25">
      <c r="A12661" t="s">
        <v>139</v>
      </c>
      <c r="B12661" t="s">
        <v>16439</v>
      </c>
      <c r="C12661" t="s">
        <v>542</v>
      </c>
      <c r="D12661" t="s">
        <v>3973</v>
      </c>
      <c r="E12661" t="s">
        <v>51</v>
      </c>
      <c r="F12661" t="b">
        <v>0</v>
      </c>
      <c r="G12661" t="s">
        <v>41</v>
      </c>
      <c r="H12661" s="4">
        <v>45825.833703703713</v>
      </c>
      <c r="I12661" t="b">
        <v>0</v>
      </c>
      <c r="J12661" t="b">
        <v>0</v>
      </c>
      <c r="K12661" t="s">
        <v>24</v>
      </c>
      <c r="L12661" t="s">
        <v>36</v>
      </c>
      <c r="N12661">
        <v>50</v>
      </c>
      <c r="O12661" t="s">
        <v>964</v>
      </c>
      <c r="P12661" t="s">
        <v>726</v>
      </c>
    </row>
    <row r="12662" spans="1:16" x14ac:dyDescent="0.25">
      <c r="A12662" t="s">
        <v>2</v>
      </c>
      <c r="B12662" t="s">
        <v>16440</v>
      </c>
      <c r="C12662" t="s">
        <v>571</v>
      </c>
      <c r="D12662" t="s">
        <v>3973</v>
      </c>
      <c r="E12662" t="s">
        <v>51</v>
      </c>
      <c r="F12662" t="b">
        <v>0</v>
      </c>
      <c r="G12662" t="s">
        <v>27</v>
      </c>
      <c r="H12662" s="4">
        <v>45825.834965277783</v>
      </c>
      <c r="I12662" t="b">
        <v>0</v>
      </c>
      <c r="J12662" t="b">
        <v>0</v>
      </c>
      <c r="K12662" t="s">
        <v>24</v>
      </c>
      <c r="L12662" t="s">
        <v>36</v>
      </c>
      <c r="N12662">
        <v>44</v>
      </c>
      <c r="O12662" t="s">
        <v>1961</v>
      </c>
      <c r="P12662" t="s">
        <v>10107</v>
      </c>
    </row>
    <row r="12663" spans="1:16" x14ac:dyDescent="0.25">
      <c r="A12663" t="s">
        <v>2</v>
      </c>
      <c r="B12663" t="s">
        <v>16441</v>
      </c>
      <c r="C12663" t="s">
        <v>333</v>
      </c>
      <c r="D12663" t="s">
        <v>3828</v>
      </c>
      <c r="E12663" t="s">
        <v>20</v>
      </c>
      <c r="F12663" t="b">
        <v>0</v>
      </c>
      <c r="G12663" t="s">
        <v>41</v>
      </c>
      <c r="H12663" s="4">
        <v>45825.835324074083</v>
      </c>
      <c r="I12663" t="b">
        <v>0</v>
      </c>
      <c r="J12663" t="b">
        <v>1</v>
      </c>
      <c r="K12663" t="s">
        <v>24</v>
      </c>
      <c r="L12663" t="s">
        <v>22</v>
      </c>
      <c r="M12663">
        <v>177500</v>
      </c>
      <c r="O12663" t="s">
        <v>1883</v>
      </c>
      <c r="P12663" t="s">
        <v>1484</v>
      </c>
    </row>
    <row r="12664" spans="1:16" x14ac:dyDescent="0.25">
      <c r="A12664" t="s">
        <v>0</v>
      </c>
      <c r="B12664" t="s">
        <v>16442</v>
      </c>
      <c r="C12664" t="s">
        <v>509</v>
      </c>
      <c r="D12664" t="s">
        <v>2208</v>
      </c>
      <c r="E12664" t="s">
        <v>20</v>
      </c>
      <c r="F12664" t="b">
        <v>0</v>
      </c>
      <c r="G12664" t="s">
        <v>35</v>
      </c>
      <c r="H12664" s="4">
        <v>45825.875486111108</v>
      </c>
      <c r="I12664" t="b">
        <v>1</v>
      </c>
      <c r="J12664" t="b">
        <v>0</v>
      </c>
      <c r="K12664" t="s">
        <v>24</v>
      </c>
      <c r="L12664" t="s">
        <v>36</v>
      </c>
      <c r="N12664">
        <v>21.5</v>
      </c>
      <c r="O12664" t="s">
        <v>2197</v>
      </c>
      <c r="P12664" t="s">
        <v>3308</v>
      </c>
    </row>
    <row r="12665" spans="1:16" x14ac:dyDescent="0.25">
      <c r="A12665" t="s">
        <v>40</v>
      </c>
      <c r="B12665" t="s">
        <v>16443</v>
      </c>
      <c r="C12665" t="s">
        <v>120</v>
      </c>
      <c r="D12665" t="s">
        <v>4328</v>
      </c>
      <c r="E12665" t="s">
        <v>51</v>
      </c>
      <c r="F12665" t="b">
        <v>0</v>
      </c>
      <c r="G12665" t="s">
        <v>27</v>
      </c>
      <c r="H12665" s="4">
        <v>45825.876562500001</v>
      </c>
      <c r="I12665" t="b">
        <v>0</v>
      </c>
      <c r="J12665" t="b">
        <v>0</v>
      </c>
      <c r="K12665" t="s">
        <v>24</v>
      </c>
      <c r="L12665" t="s">
        <v>36</v>
      </c>
      <c r="N12665">
        <v>72.5</v>
      </c>
      <c r="O12665" t="s">
        <v>16444</v>
      </c>
      <c r="P12665" t="s">
        <v>16445</v>
      </c>
    </row>
    <row r="12666" spans="1:16" x14ac:dyDescent="0.25">
      <c r="A12666" t="s">
        <v>0</v>
      </c>
      <c r="B12666" t="s">
        <v>2840</v>
      </c>
      <c r="C12666" t="s">
        <v>1040</v>
      </c>
      <c r="D12666" t="s">
        <v>3973</v>
      </c>
      <c r="E12666" t="s">
        <v>51</v>
      </c>
      <c r="F12666" t="b">
        <v>0</v>
      </c>
      <c r="G12666" t="s">
        <v>27</v>
      </c>
      <c r="H12666" s="4">
        <v>45825.876631944448</v>
      </c>
      <c r="I12666" t="b">
        <v>0</v>
      </c>
      <c r="J12666" t="b">
        <v>0</v>
      </c>
      <c r="K12666" t="s">
        <v>24</v>
      </c>
      <c r="L12666" t="s">
        <v>36</v>
      </c>
      <c r="N12666">
        <v>42.5</v>
      </c>
      <c r="O12666" t="s">
        <v>3336</v>
      </c>
      <c r="P12666" t="s">
        <v>10107</v>
      </c>
    </row>
    <row r="12667" spans="1:16" x14ac:dyDescent="0.25">
      <c r="A12667" t="s">
        <v>2</v>
      </c>
      <c r="B12667" t="s">
        <v>16446</v>
      </c>
      <c r="C12667" t="s">
        <v>82</v>
      </c>
      <c r="D12667" t="s">
        <v>4328</v>
      </c>
      <c r="E12667" t="s">
        <v>51</v>
      </c>
      <c r="F12667" t="b">
        <v>0</v>
      </c>
      <c r="G12667" t="s">
        <v>41</v>
      </c>
      <c r="H12667" s="4">
        <v>45825.87703703704</v>
      </c>
      <c r="I12667" t="b">
        <v>1</v>
      </c>
      <c r="J12667" t="b">
        <v>0</v>
      </c>
      <c r="K12667" t="s">
        <v>24</v>
      </c>
      <c r="L12667" t="s">
        <v>36</v>
      </c>
      <c r="N12667">
        <v>77.5</v>
      </c>
      <c r="O12667" t="s">
        <v>514</v>
      </c>
      <c r="P12667" t="s">
        <v>16447</v>
      </c>
    </row>
    <row r="12668" spans="1:16" x14ac:dyDescent="0.25">
      <c r="A12668" t="s">
        <v>2</v>
      </c>
      <c r="B12668" t="s">
        <v>392</v>
      </c>
      <c r="C12668" t="s">
        <v>1041</v>
      </c>
      <c r="D12668" t="s">
        <v>4328</v>
      </c>
      <c r="E12668" t="s">
        <v>51</v>
      </c>
      <c r="F12668" t="b">
        <v>0</v>
      </c>
      <c r="G12668" t="s">
        <v>35</v>
      </c>
      <c r="H12668" s="4">
        <v>45825.87740740741</v>
      </c>
      <c r="I12668" t="b">
        <v>0</v>
      </c>
      <c r="J12668" t="b">
        <v>0</v>
      </c>
      <c r="K12668" t="s">
        <v>24</v>
      </c>
      <c r="L12668" t="s">
        <v>36</v>
      </c>
      <c r="N12668">
        <v>84.5</v>
      </c>
      <c r="O12668" t="s">
        <v>2331</v>
      </c>
      <c r="P12668" t="s">
        <v>16448</v>
      </c>
    </row>
    <row r="12669" spans="1:16" x14ac:dyDescent="0.25">
      <c r="A12669" t="s">
        <v>25</v>
      </c>
      <c r="B12669" t="s">
        <v>16449</v>
      </c>
      <c r="C12669" t="s">
        <v>122</v>
      </c>
      <c r="D12669" t="s">
        <v>4084</v>
      </c>
      <c r="E12669" t="s">
        <v>20</v>
      </c>
      <c r="F12669" t="b">
        <v>0</v>
      </c>
      <c r="G12669" t="s">
        <v>52</v>
      </c>
      <c r="H12669" s="4">
        <v>45825.917557870373</v>
      </c>
      <c r="I12669" t="b">
        <v>0</v>
      </c>
      <c r="J12669" t="b">
        <v>1</v>
      </c>
      <c r="K12669" t="s">
        <v>24</v>
      </c>
      <c r="L12669" t="s">
        <v>22</v>
      </c>
      <c r="M12669">
        <v>141500</v>
      </c>
      <c r="O12669" t="s">
        <v>402</v>
      </c>
      <c r="P12669" t="s">
        <v>871</v>
      </c>
    </row>
    <row r="12670" spans="1:16" x14ac:dyDescent="0.25">
      <c r="A12670" t="s">
        <v>2</v>
      </c>
      <c r="B12670" t="s">
        <v>16450</v>
      </c>
      <c r="C12670" t="s">
        <v>1041</v>
      </c>
      <c r="D12670" t="s">
        <v>2208</v>
      </c>
      <c r="E12670" t="s">
        <v>51</v>
      </c>
      <c r="F12670" t="b">
        <v>0</v>
      </c>
      <c r="G12670" t="s">
        <v>27</v>
      </c>
      <c r="H12670" s="4">
        <v>45825.918263888889</v>
      </c>
      <c r="I12670" t="b">
        <v>0</v>
      </c>
      <c r="J12670" t="b">
        <v>0</v>
      </c>
      <c r="K12670" t="s">
        <v>24</v>
      </c>
      <c r="L12670" t="s">
        <v>36</v>
      </c>
      <c r="N12670">
        <v>84.5</v>
      </c>
      <c r="O12670" t="s">
        <v>2331</v>
      </c>
      <c r="P12670" t="s">
        <v>16448</v>
      </c>
    </row>
    <row r="12671" spans="1:16" x14ac:dyDescent="0.25">
      <c r="A12671" t="s">
        <v>139</v>
      </c>
      <c r="B12671" t="s">
        <v>16425</v>
      </c>
      <c r="C12671" t="s">
        <v>192</v>
      </c>
      <c r="D12671" t="s">
        <v>2208</v>
      </c>
      <c r="E12671" t="s">
        <v>20</v>
      </c>
      <c r="F12671" t="b">
        <v>0</v>
      </c>
      <c r="G12671" t="s">
        <v>23</v>
      </c>
      <c r="H12671" s="4">
        <v>45825.918761574067</v>
      </c>
      <c r="I12671" t="b">
        <v>0</v>
      </c>
      <c r="J12671" t="b">
        <v>1</v>
      </c>
      <c r="K12671" t="s">
        <v>24</v>
      </c>
      <c r="L12671" t="s">
        <v>22</v>
      </c>
      <c r="M12671">
        <v>88632.5</v>
      </c>
      <c r="O12671" t="s">
        <v>16426</v>
      </c>
      <c r="P12671" t="s">
        <v>16427</v>
      </c>
    </row>
    <row r="12672" spans="1:16" x14ac:dyDescent="0.25">
      <c r="A12672" t="s">
        <v>0</v>
      </c>
      <c r="B12672" t="s">
        <v>16451</v>
      </c>
      <c r="C12672" t="s">
        <v>10835</v>
      </c>
      <c r="D12672" t="s">
        <v>4084</v>
      </c>
      <c r="E12672" t="s">
        <v>20</v>
      </c>
      <c r="F12672" t="b">
        <v>0</v>
      </c>
      <c r="G12672" t="s">
        <v>41</v>
      </c>
      <c r="H12672" s="4">
        <v>45825.958738425928</v>
      </c>
      <c r="I12672" t="b">
        <v>0</v>
      </c>
      <c r="J12672" t="b">
        <v>1</v>
      </c>
      <c r="K12672" t="s">
        <v>24</v>
      </c>
      <c r="L12672" t="s">
        <v>22</v>
      </c>
      <c r="M12672">
        <v>111215</v>
      </c>
      <c r="O12672" t="s">
        <v>16452</v>
      </c>
      <c r="P12672" t="s">
        <v>280</v>
      </c>
    </row>
    <row r="12673" spans="1:16" x14ac:dyDescent="0.25">
      <c r="A12673" t="s">
        <v>0</v>
      </c>
      <c r="B12673" t="s">
        <v>3005</v>
      </c>
      <c r="C12673" t="s">
        <v>160</v>
      </c>
      <c r="D12673" t="s">
        <v>4084</v>
      </c>
      <c r="E12673" t="s">
        <v>20</v>
      </c>
      <c r="F12673" t="b">
        <v>0</v>
      </c>
      <c r="G12673" t="s">
        <v>52</v>
      </c>
      <c r="H12673" s="4">
        <v>45825.959224537037</v>
      </c>
      <c r="I12673" t="b">
        <v>1</v>
      </c>
      <c r="J12673" t="b">
        <v>0</v>
      </c>
      <c r="K12673" t="s">
        <v>24</v>
      </c>
      <c r="L12673" t="s">
        <v>22</v>
      </c>
      <c r="M12673">
        <v>52500</v>
      </c>
      <c r="O12673" t="s">
        <v>16453</v>
      </c>
      <c r="P12673" t="s">
        <v>126</v>
      </c>
    </row>
    <row r="12674" spans="1:16" x14ac:dyDescent="0.25">
      <c r="A12674" t="s">
        <v>1</v>
      </c>
      <c r="B12674" t="s">
        <v>135</v>
      </c>
      <c r="C12674" t="s">
        <v>749</v>
      </c>
      <c r="D12674" t="s">
        <v>4084</v>
      </c>
      <c r="E12674" t="s">
        <v>20</v>
      </c>
      <c r="F12674" t="b">
        <v>0</v>
      </c>
      <c r="G12674" t="s">
        <v>30</v>
      </c>
      <c r="H12674" s="4">
        <v>45825.959641203714</v>
      </c>
      <c r="I12674" t="b">
        <v>0</v>
      </c>
      <c r="J12674" t="b">
        <v>0</v>
      </c>
      <c r="K12674" t="s">
        <v>24</v>
      </c>
      <c r="L12674" t="s">
        <v>22</v>
      </c>
      <c r="M12674">
        <v>130000</v>
      </c>
      <c r="O12674" t="s">
        <v>3243</v>
      </c>
      <c r="P12674" t="s">
        <v>1196</v>
      </c>
    </row>
    <row r="12675" spans="1:16" x14ac:dyDescent="0.25">
      <c r="A12675" t="s">
        <v>28</v>
      </c>
      <c r="B12675" t="s">
        <v>16454</v>
      </c>
      <c r="C12675" t="s">
        <v>151</v>
      </c>
      <c r="D12675" t="s">
        <v>3973</v>
      </c>
      <c r="E12675" t="s">
        <v>20</v>
      </c>
      <c r="F12675" t="b">
        <v>0</v>
      </c>
      <c r="G12675" t="s">
        <v>30</v>
      </c>
      <c r="H12675" s="4">
        <v>45825.959641203714</v>
      </c>
      <c r="I12675" t="b">
        <v>0</v>
      </c>
      <c r="J12675" t="b">
        <v>1</v>
      </c>
      <c r="K12675" t="s">
        <v>24</v>
      </c>
      <c r="L12675" t="s">
        <v>22</v>
      </c>
      <c r="M12675">
        <v>176000</v>
      </c>
      <c r="O12675" t="s">
        <v>1906</v>
      </c>
      <c r="P12675" t="s">
        <v>16455</v>
      </c>
    </row>
    <row r="12676" spans="1:16" x14ac:dyDescent="0.25">
      <c r="A12676" t="s">
        <v>0</v>
      </c>
      <c r="B12676" t="s">
        <v>16456</v>
      </c>
      <c r="C12676" t="s">
        <v>1288</v>
      </c>
      <c r="D12676" t="s">
        <v>3973</v>
      </c>
      <c r="E12676" t="s">
        <v>20</v>
      </c>
      <c r="F12676" t="b">
        <v>0</v>
      </c>
      <c r="G12676" t="s">
        <v>27</v>
      </c>
      <c r="H12676" s="4">
        <v>45825.96</v>
      </c>
      <c r="I12676" t="b">
        <v>1</v>
      </c>
      <c r="J12676" t="b">
        <v>1</v>
      </c>
      <c r="K12676" t="s">
        <v>24</v>
      </c>
      <c r="L12676" t="s">
        <v>36</v>
      </c>
      <c r="N12676">
        <v>24.5</v>
      </c>
      <c r="O12676" t="s">
        <v>74</v>
      </c>
      <c r="P12676" t="s">
        <v>5966</v>
      </c>
    </row>
    <row r="12677" spans="1:16" x14ac:dyDescent="0.25">
      <c r="A12677" t="s">
        <v>0</v>
      </c>
      <c r="B12677" t="s">
        <v>16457</v>
      </c>
      <c r="C12677" t="s">
        <v>559</v>
      </c>
      <c r="D12677" t="s">
        <v>5535</v>
      </c>
      <c r="E12677" t="s">
        <v>20</v>
      </c>
      <c r="F12677" t="b">
        <v>0</v>
      </c>
      <c r="G12677" t="s">
        <v>27</v>
      </c>
      <c r="H12677" s="4">
        <v>45826.000127314823</v>
      </c>
      <c r="I12677" t="b">
        <v>0</v>
      </c>
      <c r="J12677" t="b">
        <v>0</v>
      </c>
      <c r="K12677" t="s">
        <v>24</v>
      </c>
      <c r="L12677" t="s">
        <v>22</v>
      </c>
      <c r="M12677">
        <v>127952</v>
      </c>
      <c r="O12677" t="s">
        <v>697</v>
      </c>
      <c r="P12677" t="s">
        <v>16458</v>
      </c>
    </row>
    <row r="12678" spans="1:16" x14ac:dyDescent="0.25">
      <c r="A12678" t="s">
        <v>0</v>
      </c>
      <c r="B12678" t="s">
        <v>1581</v>
      </c>
      <c r="C12678" t="s">
        <v>13825</v>
      </c>
      <c r="D12678" t="s">
        <v>3973</v>
      </c>
      <c r="E12678" t="s">
        <v>20</v>
      </c>
      <c r="F12678" t="b">
        <v>0</v>
      </c>
      <c r="G12678" t="s">
        <v>27</v>
      </c>
      <c r="H12678" s="4">
        <v>45826.000127314823</v>
      </c>
      <c r="I12678" t="b">
        <v>0</v>
      </c>
      <c r="J12678" t="b">
        <v>1</v>
      </c>
      <c r="K12678" t="s">
        <v>24</v>
      </c>
      <c r="L12678" t="s">
        <v>22</v>
      </c>
      <c r="M12678">
        <v>80050</v>
      </c>
      <c r="O12678" t="s">
        <v>3414</v>
      </c>
      <c r="P12678" t="s">
        <v>2429</v>
      </c>
    </row>
    <row r="12679" spans="1:16" x14ac:dyDescent="0.25">
      <c r="A12679" t="s">
        <v>0</v>
      </c>
      <c r="B12679" t="s">
        <v>565</v>
      </c>
      <c r="C12679" t="s">
        <v>114</v>
      </c>
      <c r="D12679" t="s">
        <v>3973</v>
      </c>
      <c r="E12679" t="s">
        <v>20</v>
      </c>
      <c r="F12679" t="b">
        <v>0</v>
      </c>
      <c r="G12679" t="s">
        <v>27</v>
      </c>
      <c r="H12679" s="4">
        <v>45826.000208333331</v>
      </c>
      <c r="I12679" t="b">
        <v>0</v>
      </c>
      <c r="J12679" t="b">
        <v>1</v>
      </c>
      <c r="K12679" t="s">
        <v>24</v>
      </c>
      <c r="L12679" t="s">
        <v>22</v>
      </c>
      <c r="M12679">
        <v>126000</v>
      </c>
      <c r="O12679" t="s">
        <v>5482</v>
      </c>
      <c r="P12679" t="s">
        <v>221</v>
      </c>
    </row>
    <row r="12680" spans="1:16" x14ac:dyDescent="0.25">
      <c r="A12680" t="s">
        <v>0</v>
      </c>
      <c r="B12680" t="s">
        <v>16459</v>
      </c>
      <c r="C12680" t="s">
        <v>14486</v>
      </c>
      <c r="D12680" t="s">
        <v>3973</v>
      </c>
      <c r="E12680" t="s">
        <v>20</v>
      </c>
      <c r="F12680" t="b">
        <v>0</v>
      </c>
      <c r="G12680" t="s">
        <v>27</v>
      </c>
      <c r="H12680" s="4">
        <v>45826.000243055547</v>
      </c>
      <c r="I12680" t="b">
        <v>0</v>
      </c>
      <c r="J12680" t="b">
        <v>1</v>
      </c>
      <c r="K12680" t="s">
        <v>24</v>
      </c>
      <c r="L12680" t="s">
        <v>22</v>
      </c>
      <c r="M12680">
        <v>92500</v>
      </c>
      <c r="O12680" t="s">
        <v>16460</v>
      </c>
      <c r="P12680" t="s">
        <v>16461</v>
      </c>
    </row>
    <row r="12681" spans="1:16" x14ac:dyDescent="0.25">
      <c r="A12681" t="s">
        <v>0</v>
      </c>
      <c r="B12681" t="s">
        <v>1254</v>
      </c>
      <c r="C12681" t="s">
        <v>316</v>
      </c>
      <c r="D12681" t="s">
        <v>3973</v>
      </c>
      <c r="E12681" t="s">
        <v>20</v>
      </c>
      <c r="F12681" t="b">
        <v>0</v>
      </c>
      <c r="G12681" t="s">
        <v>35</v>
      </c>
      <c r="H12681" s="4">
        <v>45826.000486111108</v>
      </c>
      <c r="I12681" t="b">
        <v>1</v>
      </c>
      <c r="J12681" t="b">
        <v>1</v>
      </c>
      <c r="K12681" t="s">
        <v>24</v>
      </c>
      <c r="L12681" t="s">
        <v>22</v>
      </c>
      <c r="M12681">
        <v>76209</v>
      </c>
      <c r="O12681" t="s">
        <v>5482</v>
      </c>
    </row>
    <row r="12682" spans="1:16" x14ac:dyDescent="0.25">
      <c r="A12682" t="s">
        <v>139</v>
      </c>
      <c r="B12682" t="s">
        <v>16462</v>
      </c>
      <c r="C12682" t="s">
        <v>140</v>
      </c>
      <c r="D12682" t="s">
        <v>3973</v>
      </c>
      <c r="E12682" t="s">
        <v>20</v>
      </c>
      <c r="F12682" t="b">
        <v>0</v>
      </c>
      <c r="G12682" t="s">
        <v>35</v>
      </c>
      <c r="H12682" s="4">
        <v>45826.000590277778</v>
      </c>
      <c r="I12682" t="b">
        <v>0</v>
      </c>
      <c r="J12682" t="b">
        <v>1</v>
      </c>
      <c r="K12682" t="s">
        <v>24</v>
      </c>
      <c r="L12682" t="s">
        <v>22</v>
      </c>
      <c r="M12682">
        <v>96350</v>
      </c>
      <c r="O12682" t="s">
        <v>5482</v>
      </c>
      <c r="P12682" t="s">
        <v>3195</v>
      </c>
    </row>
    <row r="12683" spans="1:16" x14ac:dyDescent="0.25">
      <c r="A12683" t="s">
        <v>19</v>
      </c>
      <c r="B12683" t="s">
        <v>16463</v>
      </c>
      <c r="C12683" t="s">
        <v>118</v>
      </c>
      <c r="D12683" t="s">
        <v>3973</v>
      </c>
      <c r="E12683" t="s">
        <v>20</v>
      </c>
      <c r="F12683" t="b">
        <v>0</v>
      </c>
      <c r="G12683" t="s">
        <v>27</v>
      </c>
      <c r="H12683" s="4">
        <v>45826.001030092593</v>
      </c>
      <c r="I12683" t="b">
        <v>0</v>
      </c>
      <c r="J12683" t="b">
        <v>1</v>
      </c>
      <c r="K12683" t="s">
        <v>24</v>
      </c>
      <c r="L12683" t="s">
        <v>22</v>
      </c>
      <c r="M12683">
        <v>188500</v>
      </c>
      <c r="O12683" t="s">
        <v>1656</v>
      </c>
    </row>
    <row r="12684" spans="1:16" x14ac:dyDescent="0.25">
      <c r="A12684" t="s">
        <v>1</v>
      </c>
      <c r="B12684" t="s">
        <v>16464</v>
      </c>
      <c r="C12684" t="s">
        <v>7555</v>
      </c>
      <c r="D12684" t="s">
        <v>5123</v>
      </c>
      <c r="E12684" t="s">
        <v>20</v>
      </c>
      <c r="F12684" t="b">
        <v>0</v>
      </c>
      <c r="G12684" t="s">
        <v>30</v>
      </c>
      <c r="H12684" s="4">
        <v>45826.001331018517</v>
      </c>
      <c r="I12684" t="b">
        <v>0</v>
      </c>
      <c r="J12684" t="b">
        <v>1</v>
      </c>
      <c r="K12684" t="s">
        <v>24</v>
      </c>
      <c r="L12684" t="s">
        <v>22</v>
      </c>
      <c r="M12684">
        <v>284000</v>
      </c>
      <c r="O12684" t="s">
        <v>59</v>
      </c>
      <c r="P12684" t="s">
        <v>16465</v>
      </c>
    </row>
    <row r="12685" spans="1:16" x14ac:dyDescent="0.25">
      <c r="A12685" t="s">
        <v>2</v>
      </c>
      <c r="B12685" t="s">
        <v>16466</v>
      </c>
      <c r="C12685" t="s">
        <v>167</v>
      </c>
      <c r="D12685" t="s">
        <v>3973</v>
      </c>
      <c r="E12685" t="s">
        <v>20</v>
      </c>
      <c r="F12685" t="b">
        <v>0</v>
      </c>
      <c r="G12685" t="s">
        <v>27</v>
      </c>
      <c r="H12685" s="4">
        <v>45826.001655092587</v>
      </c>
      <c r="I12685" t="b">
        <v>1</v>
      </c>
      <c r="J12685" t="b">
        <v>0</v>
      </c>
      <c r="K12685" t="s">
        <v>24</v>
      </c>
      <c r="L12685" t="s">
        <v>22</v>
      </c>
      <c r="M12685">
        <v>127500</v>
      </c>
      <c r="O12685" t="s">
        <v>4344</v>
      </c>
      <c r="P12685" t="s">
        <v>16467</v>
      </c>
    </row>
    <row r="12686" spans="1:16" x14ac:dyDescent="0.25">
      <c r="A12686" t="s">
        <v>2</v>
      </c>
      <c r="B12686" t="s">
        <v>267</v>
      </c>
      <c r="C12686" t="s">
        <v>1588</v>
      </c>
      <c r="D12686" t="s">
        <v>3973</v>
      </c>
      <c r="E12686" t="s">
        <v>20</v>
      </c>
      <c r="F12686" t="b">
        <v>0</v>
      </c>
      <c r="G12686" t="s">
        <v>41</v>
      </c>
      <c r="H12686" s="4">
        <v>45826.00199074074</v>
      </c>
      <c r="I12686" t="b">
        <v>0</v>
      </c>
      <c r="J12686" t="b">
        <v>1</v>
      </c>
      <c r="K12686" t="s">
        <v>24</v>
      </c>
      <c r="L12686" t="s">
        <v>22</v>
      </c>
      <c r="M12686">
        <v>199000</v>
      </c>
      <c r="O12686" t="s">
        <v>2156</v>
      </c>
      <c r="P12686" t="s">
        <v>16361</v>
      </c>
    </row>
    <row r="12687" spans="1:16" x14ac:dyDescent="0.25">
      <c r="A12687" t="s">
        <v>2</v>
      </c>
      <c r="B12687" t="s">
        <v>2567</v>
      </c>
      <c r="C12687" t="s">
        <v>203</v>
      </c>
      <c r="D12687" t="s">
        <v>3973</v>
      </c>
      <c r="E12687" t="s">
        <v>20</v>
      </c>
      <c r="F12687" t="b">
        <v>0</v>
      </c>
      <c r="G12687" t="s">
        <v>23</v>
      </c>
      <c r="H12687" s="4">
        <v>45826.002071759263</v>
      </c>
      <c r="I12687" t="b">
        <v>0</v>
      </c>
      <c r="J12687" t="b">
        <v>1</v>
      </c>
      <c r="K12687" t="s">
        <v>24</v>
      </c>
      <c r="L12687" t="s">
        <v>22</v>
      </c>
      <c r="M12687">
        <v>97000</v>
      </c>
      <c r="O12687" t="s">
        <v>5482</v>
      </c>
      <c r="P12687" t="s">
        <v>12594</v>
      </c>
    </row>
    <row r="12688" spans="1:16" x14ac:dyDescent="0.25">
      <c r="A12688" t="s">
        <v>0</v>
      </c>
      <c r="B12688" t="s">
        <v>16468</v>
      </c>
      <c r="C12688" t="s">
        <v>16469</v>
      </c>
      <c r="D12688" t="s">
        <v>3383</v>
      </c>
      <c r="E12688" t="s">
        <v>20</v>
      </c>
      <c r="F12688" t="b">
        <v>0</v>
      </c>
      <c r="G12688" t="s">
        <v>23</v>
      </c>
      <c r="H12688" s="4">
        <v>45826.002071759263</v>
      </c>
      <c r="I12688" t="b">
        <v>0</v>
      </c>
      <c r="J12688" t="b">
        <v>0</v>
      </c>
      <c r="K12688" t="s">
        <v>24</v>
      </c>
      <c r="L12688" t="s">
        <v>22</v>
      </c>
      <c r="M12688">
        <v>71507.5</v>
      </c>
      <c r="O12688" t="s">
        <v>16470</v>
      </c>
      <c r="P12688" t="s">
        <v>16471</v>
      </c>
    </row>
    <row r="12689" spans="1:16" x14ac:dyDescent="0.25">
      <c r="A12689" t="s">
        <v>2</v>
      </c>
      <c r="B12689" t="s">
        <v>506</v>
      </c>
      <c r="C12689" t="s">
        <v>283</v>
      </c>
      <c r="D12689" t="s">
        <v>3973</v>
      </c>
      <c r="E12689" t="s">
        <v>105</v>
      </c>
      <c r="F12689" t="b">
        <v>0</v>
      </c>
      <c r="G12689" t="s">
        <v>30</v>
      </c>
      <c r="H12689" s="4">
        <v>45826.002766203703</v>
      </c>
      <c r="I12689" t="b">
        <v>0</v>
      </c>
      <c r="J12689" t="b">
        <v>1</v>
      </c>
      <c r="K12689" t="s">
        <v>24</v>
      </c>
      <c r="L12689" t="s">
        <v>22</v>
      </c>
      <c r="M12689">
        <v>226018</v>
      </c>
      <c r="O12689" t="s">
        <v>5482</v>
      </c>
      <c r="P12689" t="s">
        <v>871</v>
      </c>
    </row>
    <row r="12690" spans="1:16" x14ac:dyDescent="0.25">
      <c r="A12690" t="s">
        <v>0</v>
      </c>
      <c r="B12690" t="s">
        <v>16472</v>
      </c>
      <c r="C12690" t="s">
        <v>16473</v>
      </c>
      <c r="D12690" t="s">
        <v>4035</v>
      </c>
      <c r="E12690" t="s">
        <v>20</v>
      </c>
      <c r="F12690" t="b">
        <v>0</v>
      </c>
      <c r="G12690" t="s">
        <v>414</v>
      </c>
      <c r="H12690" s="4">
        <v>45826.007523148153</v>
      </c>
      <c r="I12690" t="b">
        <v>0</v>
      </c>
      <c r="J12690" t="b">
        <v>0</v>
      </c>
      <c r="K12690" t="s">
        <v>414</v>
      </c>
      <c r="L12690" t="s">
        <v>22</v>
      </c>
      <c r="M12690">
        <v>56814.5</v>
      </c>
      <c r="O12690" t="s">
        <v>2552</v>
      </c>
      <c r="P12690" t="s">
        <v>16474</v>
      </c>
    </row>
    <row r="12691" spans="1:16" x14ac:dyDescent="0.25">
      <c r="A12691" t="s">
        <v>0</v>
      </c>
      <c r="B12691" t="s">
        <v>16475</v>
      </c>
      <c r="C12691" t="s">
        <v>122</v>
      </c>
      <c r="D12691" t="s">
        <v>3973</v>
      </c>
      <c r="E12691" t="s">
        <v>51</v>
      </c>
      <c r="F12691" t="b">
        <v>0</v>
      </c>
      <c r="G12691" t="s">
        <v>52</v>
      </c>
      <c r="H12691" s="4">
        <v>45826.042511574073</v>
      </c>
      <c r="I12691" t="b">
        <v>0</v>
      </c>
      <c r="J12691" t="b">
        <v>0</v>
      </c>
      <c r="K12691" t="s">
        <v>24</v>
      </c>
      <c r="L12691" t="s">
        <v>36</v>
      </c>
      <c r="N12691">
        <v>37.389999389648438</v>
      </c>
      <c r="O12691" t="s">
        <v>16476</v>
      </c>
      <c r="P12691" t="s">
        <v>863</v>
      </c>
    </row>
    <row r="12692" spans="1:16" x14ac:dyDescent="0.25">
      <c r="A12692" t="s">
        <v>1</v>
      </c>
      <c r="B12692" t="s">
        <v>16477</v>
      </c>
      <c r="C12692" t="s">
        <v>1867</v>
      </c>
      <c r="D12692" t="s">
        <v>3973</v>
      </c>
      <c r="E12692" t="s">
        <v>105</v>
      </c>
      <c r="F12692" t="b">
        <v>0</v>
      </c>
      <c r="G12692" t="s">
        <v>27</v>
      </c>
      <c r="H12692" s="4">
        <v>45826.042638888888</v>
      </c>
      <c r="I12692" t="b">
        <v>0</v>
      </c>
      <c r="J12692" t="b">
        <v>1</v>
      </c>
      <c r="K12692" t="s">
        <v>24</v>
      </c>
      <c r="L12692" t="s">
        <v>22</v>
      </c>
      <c r="M12692">
        <v>186375</v>
      </c>
      <c r="O12692" t="s">
        <v>13650</v>
      </c>
      <c r="P12692" t="s">
        <v>2014</v>
      </c>
    </row>
    <row r="12693" spans="1:16" x14ac:dyDescent="0.25">
      <c r="A12693" t="s">
        <v>40</v>
      </c>
      <c r="B12693" t="s">
        <v>1931</v>
      </c>
      <c r="C12693" t="s">
        <v>166</v>
      </c>
      <c r="D12693" t="s">
        <v>3973</v>
      </c>
      <c r="E12693" t="s">
        <v>51</v>
      </c>
      <c r="F12693" t="b">
        <v>0</v>
      </c>
      <c r="G12693" t="s">
        <v>30</v>
      </c>
      <c r="H12693" s="4">
        <v>45826.044571759259</v>
      </c>
      <c r="I12693" t="b">
        <v>0</v>
      </c>
      <c r="J12693" t="b">
        <v>0</v>
      </c>
      <c r="K12693" t="s">
        <v>24</v>
      </c>
      <c r="L12693" t="s">
        <v>36</v>
      </c>
      <c r="N12693">
        <v>82.5</v>
      </c>
      <c r="O12693" t="s">
        <v>12201</v>
      </c>
      <c r="P12693" t="s">
        <v>16478</v>
      </c>
    </row>
    <row r="12694" spans="1:16" x14ac:dyDescent="0.25">
      <c r="A12694" t="s">
        <v>0</v>
      </c>
      <c r="B12694" t="s">
        <v>218</v>
      </c>
      <c r="C12694" t="s">
        <v>33</v>
      </c>
      <c r="D12694" t="s">
        <v>3828</v>
      </c>
      <c r="E12694" t="s">
        <v>219</v>
      </c>
      <c r="F12694" t="b">
        <v>0</v>
      </c>
      <c r="G12694" t="s">
        <v>35</v>
      </c>
      <c r="H12694" s="4">
        <v>45826.25037037037</v>
      </c>
      <c r="I12694" t="b">
        <v>0</v>
      </c>
      <c r="J12694" t="b">
        <v>0</v>
      </c>
      <c r="K12694" t="s">
        <v>24</v>
      </c>
      <c r="L12694" t="s">
        <v>22</v>
      </c>
      <c r="M12694">
        <v>50000</v>
      </c>
      <c r="O12694" t="s">
        <v>1024</v>
      </c>
      <c r="P12694" t="s">
        <v>1321</v>
      </c>
    </row>
    <row r="12695" spans="1:16" x14ac:dyDescent="0.25">
      <c r="A12695" t="s">
        <v>0</v>
      </c>
      <c r="B12695" t="s">
        <v>9343</v>
      </c>
      <c r="C12695" t="s">
        <v>151</v>
      </c>
      <c r="D12695" t="s">
        <v>3973</v>
      </c>
      <c r="E12695" t="s">
        <v>20</v>
      </c>
      <c r="F12695" t="b">
        <v>0</v>
      </c>
      <c r="G12695" t="s">
        <v>30</v>
      </c>
      <c r="H12695" s="4">
        <v>45826.250555555547</v>
      </c>
      <c r="I12695" t="b">
        <v>0</v>
      </c>
      <c r="J12695" t="b">
        <v>1</v>
      </c>
      <c r="K12695" t="s">
        <v>24</v>
      </c>
      <c r="L12695" t="s">
        <v>36</v>
      </c>
      <c r="N12695">
        <v>43.875</v>
      </c>
      <c r="O12695" t="s">
        <v>6083</v>
      </c>
      <c r="P12695" t="s">
        <v>9344</v>
      </c>
    </row>
    <row r="12696" spans="1:16" x14ac:dyDescent="0.25">
      <c r="A12696" t="s">
        <v>1</v>
      </c>
      <c r="B12696" t="s">
        <v>16479</v>
      </c>
      <c r="C12696" t="s">
        <v>555</v>
      </c>
      <c r="D12696" t="s">
        <v>3828</v>
      </c>
      <c r="E12696" t="s">
        <v>51</v>
      </c>
      <c r="F12696" t="b">
        <v>0</v>
      </c>
      <c r="G12696" t="s">
        <v>30</v>
      </c>
      <c r="H12696" s="4">
        <v>45826.251354166663</v>
      </c>
      <c r="I12696" t="b">
        <v>0</v>
      </c>
      <c r="J12696" t="b">
        <v>1</v>
      </c>
      <c r="K12696" t="s">
        <v>24</v>
      </c>
      <c r="L12696" t="s">
        <v>36</v>
      </c>
      <c r="N12696">
        <v>62.5</v>
      </c>
      <c r="O12696" t="s">
        <v>16480</v>
      </c>
      <c r="P12696" t="s">
        <v>700</v>
      </c>
    </row>
    <row r="12697" spans="1:16" x14ac:dyDescent="0.25">
      <c r="A12697" t="s">
        <v>2</v>
      </c>
      <c r="B12697" t="s">
        <v>16481</v>
      </c>
      <c r="C12697" t="s">
        <v>82</v>
      </c>
      <c r="D12697" t="s">
        <v>5562</v>
      </c>
      <c r="E12697" t="s">
        <v>20</v>
      </c>
      <c r="F12697" t="b">
        <v>0</v>
      </c>
      <c r="G12697" t="s">
        <v>27</v>
      </c>
      <c r="H12697" s="4">
        <v>45826.251481481479</v>
      </c>
      <c r="I12697" t="b">
        <v>0</v>
      </c>
      <c r="J12697" t="b">
        <v>1</v>
      </c>
      <c r="K12697" t="s">
        <v>24</v>
      </c>
      <c r="L12697" t="s">
        <v>22</v>
      </c>
      <c r="M12697">
        <v>112642.5</v>
      </c>
      <c r="O12697" t="s">
        <v>5563</v>
      </c>
      <c r="P12697" t="s">
        <v>16482</v>
      </c>
    </row>
    <row r="12698" spans="1:16" x14ac:dyDescent="0.25">
      <c r="A12698" t="s">
        <v>2</v>
      </c>
      <c r="B12698" t="s">
        <v>195</v>
      </c>
      <c r="C12698" t="s">
        <v>3059</v>
      </c>
      <c r="D12698" t="s">
        <v>3828</v>
      </c>
      <c r="E12698" t="s">
        <v>20</v>
      </c>
      <c r="F12698" t="b">
        <v>0</v>
      </c>
      <c r="G12698" t="s">
        <v>41</v>
      </c>
      <c r="H12698" s="4">
        <v>45826.251944444448</v>
      </c>
      <c r="I12698" t="b">
        <v>0</v>
      </c>
      <c r="J12698" t="b">
        <v>1</v>
      </c>
      <c r="K12698" t="s">
        <v>24</v>
      </c>
      <c r="L12698" t="s">
        <v>22</v>
      </c>
      <c r="M12698">
        <v>135000</v>
      </c>
      <c r="O12698" t="s">
        <v>16483</v>
      </c>
      <c r="P12698" t="s">
        <v>16484</v>
      </c>
    </row>
    <row r="12699" spans="1:16" x14ac:dyDescent="0.25">
      <c r="A12699" t="s">
        <v>2</v>
      </c>
      <c r="B12699" t="s">
        <v>16485</v>
      </c>
      <c r="C12699" t="s">
        <v>82</v>
      </c>
      <c r="D12699" t="s">
        <v>3973</v>
      </c>
      <c r="E12699" t="s">
        <v>20</v>
      </c>
      <c r="F12699" t="b">
        <v>0</v>
      </c>
      <c r="G12699" t="s">
        <v>35</v>
      </c>
      <c r="H12699" s="4">
        <v>45826.252453703702</v>
      </c>
      <c r="I12699" t="b">
        <v>1</v>
      </c>
      <c r="J12699" t="b">
        <v>0</v>
      </c>
      <c r="K12699" t="s">
        <v>24</v>
      </c>
      <c r="L12699" t="s">
        <v>36</v>
      </c>
      <c r="N12699">
        <v>67.5</v>
      </c>
      <c r="O12699" t="s">
        <v>4344</v>
      </c>
      <c r="P12699" t="s">
        <v>16486</v>
      </c>
    </row>
    <row r="12700" spans="1:16" x14ac:dyDescent="0.25">
      <c r="A12700" t="s">
        <v>28</v>
      </c>
      <c r="B12700" t="s">
        <v>16487</v>
      </c>
      <c r="C12700" t="s">
        <v>1602</v>
      </c>
      <c r="D12700" t="s">
        <v>4035</v>
      </c>
      <c r="E12700" t="s">
        <v>20</v>
      </c>
      <c r="F12700" t="b">
        <v>0</v>
      </c>
      <c r="G12700" t="s">
        <v>820</v>
      </c>
      <c r="H12700" s="4">
        <v>45826.256655092591</v>
      </c>
      <c r="I12700" t="b">
        <v>0</v>
      </c>
      <c r="J12700" t="b">
        <v>0</v>
      </c>
      <c r="K12700" t="s">
        <v>820</v>
      </c>
      <c r="L12700" t="s">
        <v>22</v>
      </c>
      <c r="M12700">
        <v>113900</v>
      </c>
      <c r="O12700" t="s">
        <v>5619</v>
      </c>
      <c r="P12700" t="s">
        <v>16488</v>
      </c>
    </row>
    <row r="12701" spans="1:16" x14ac:dyDescent="0.25">
      <c r="A12701" t="s">
        <v>0</v>
      </c>
      <c r="B12701" t="s">
        <v>7447</v>
      </c>
      <c r="C12701" t="s">
        <v>585</v>
      </c>
      <c r="D12701" t="s">
        <v>4084</v>
      </c>
      <c r="E12701" t="s">
        <v>20</v>
      </c>
      <c r="F12701" t="b">
        <v>0</v>
      </c>
      <c r="G12701" t="s">
        <v>41</v>
      </c>
      <c r="H12701" s="4">
        <v>45826.291990740741</v>
      </c>
      <c r="I12701" t="b">
        <v>0</v>
      </c>
      <c r="J12701" t="b">
        <v>0</v>
      </c>
      <c r="K12701" t="s">
        <v>24</v>
      </c>
      <c r="L12701" t="s">
        <v>22</v>
      </c>
      <c r="M12701">
        <v>125000</v>
      </c>
      <c r="O12701" t="s">
        <v>374</v>
      </c>
      <c r="P12701" t="s">
        <v>7448</v>
      </c>
    </row>
    <row r="12702" spans="1:16" x14ac:dyDescent="0.25">
      <c r="A12702" t="s">
        <v>19</v>
      </c>
      <c r="B12702" t="s">
        <v>19</v>
      </c>
      <c r="C12702" t="s">
        <v>1041</v>
      </c>
      <c r="D12702" t="s">
        <v>2208</v>
      </c>
      <c r="F12702" t="b">
        <v>0</v>
      </c>
      <c r="G12702" t="s">
        <v>41</v>
      </c>
      <c r="H12702" s="4">
        <v>45826.291990740741</v>
      </c>
      <c r="I12702" t="b">
        <v>0</v>
      </c>
      <c r="J12702" t="b">
        <v>1</v>
      </c>
      <c r="K12702" t="s">
        <v>24</v>
      </c>
      <c r="L12702" t="s">
        <v>36</v>
      </c>
      <c r="N12702">
        <v>89.5</v>
      </c>
      <c r="O12702" t="s">
        <v>16489</v>
      </c>
      <c r="P12702" t="s">
        <v>16490</v>
      </c>
    </row>
    <row r="12703" spans="1:16" x14ac:dyDescent="0.25">
      <c r="A12703" t="s">
        <v>25</v>
      </c>
      <c r="B12703" t="s">
        <v>11632</v>
      </c>
      <c r="C12703" t="s">
        <v>180</v>
      </c>
      <c r="D12703" t="s">
        <v>4084</v>
      </c>
      <c r="E12703" t="s">
        <v>20</v>
      </c>
      <c r="F12703" t="b">
        <v>0</v>
      </c>
      <c r="G12703" t="s">
        <v>41</v>
      </c>
      <c r="H12703" s="4">
        <v>45826.292013888888</v>
      </c>
      <c r="I12703" t="b">
        <v>0</v>
      </c>
      <c r="J12703" t="b">
        <v>0</v>
      </c>
      <c r="K12703" t="s">
        <v>24</v>
      </c>
      <c r="L12703" t="s">
        <v>22</v>
      </c>
      <c r="M12703">
        <v>142000</v>
      </c>
      <c r="O12703" t="s">
        <v>11633</v>
      </c>
      <c r="P12703" t="s">
        <v>11634</v>
      </c>
    </row>
    <row r="12704" spans="1:16" x14ac:dyDescent="0.25">
      <c r="A12704" t="s">
        <v>0</v>
      </c>
      <c r="B12704" t="s">
        <v>2900</v>
      </c>
      <c r="C12704" t="s">
        <v>11746</v>
      </c>
      <c r="D12704" t="s">
        <v>4084</v>
      </c>
      <c r="E12704" t="s">
        <v>20</v>
      </c>
      <c r="F12704" t="b">
        <v>0</v>
      </c>
      <c r="G12704" t="s">
        <v>41</v>
      </c>
      <c r="H12704" s="4">
        <v>45826.292013888888</v>
      </c>
      <c r="I12704" t="b">
        <v>0</v>
      </c>
      <c r="J12704" t="b">
        <v>0</v>
      </c>
      <c r="K12704" t="s">
        <v>24</v>
      </c>
      <c r="L12704" t="s">
        <v>36</v>
      </c>
      <c r="N12704">
        <v>29.95999908447266</v>
      </c>
      <c r="O12704" t="s">
        <v>10360</v>
      </c>
    </row>
    <row r="12705" spans="1:16" x14ac:dyDescent="0.25">
      <c r="A12705" t="s">
        <v>1</v>
      </c>
      <c r="B12705" t="s">
        <v>3217</v>
      </c>
      <c r="C12705" t="s">
        <v>1492</v>
      </c>
      <c r="D12705" t="s">
        <v>4084</v>
      </c>
      <c r="E12705" t="s">
        <v>20</v>
      </c>
      <c r="F12705" t="b">
        <v>0</v>
      </c>
      <c r="G12705" t="s">
        <v>30</v>
      </c>
      <c r="H12705" s="4">
        <v>45826.292245370372</v>
      </c>
      <c r="I12705" t="b">
        <v>0</v>
      </c>
      <c r="J12705" t="b">
        <v>0</v>
      </c>
      <c r="K12705" t="s">
        <v>24</v>
      </c>
      <c r="L12705" t="s">
        <v>22</v>
      </c>
      <c r="M12705">
        <v>100000</v>
      </c>
      <c r="O12705" t="s">
        <v>374</v>
      </c>
      <c r="P12705" t="s">
        <v>16491</v>
      </c>
    </row>
    <row r="12706" spans="1:16" x14ac:dyDescent="0.25">
      <c r="A12706" t="s">
        <v>25</v>
      </c>
      <c r="B12706" t="s">
        <v>16492</v>
      </c>
      <c r="C12706" t="s">
        <v>3894</v>
      </c>
      <c r="D12706" t="s">
        <v>2208</v>
      </c>
      <c r="E12706" t="s">
        <v>20</v>
      </c>
      <c r="F12706" t="b">
        <v>0</v>
      </c>
      <c r="G12706" t="s">
        <v>30</v>
      </c>
      <c r="H12706" s="4">
        <v>45826.292291666658</v>
      </c>
      <c r="I12706" t="b">
        <v>0</v>
      </c>
      <c r="J12706" t="b">
        <v>1</v>
      </c>
      <c r="K12706" t="s">
        <v>24</v>
      </c>
      <c r="L12706" t="s">
        <v>22</v>
      </c>
      <c r="M12706">
        <v>101081</v>
      </c>
      <c r="O12706" t="s">
        <v>16493</v>
      </c>
      <c r="P12706" t="s">
        <v>16494</v>
      </c>
    </row>
    <row r="12707" spans="1:16" x14ac:dyDescent="0.25">
      <c r="A12707" t="s">
        <v>1</v>
      </c>
      <c r="B12707" t="s">
        <v>12267</v>
      </c>
      <c r="C12707" t="s">
        <v>3756</v>
      </c>
      <c r="D12707" t="s">
        <v>4084</v>
      </c>
      <c r="E12707" t="s">
        <v>20</v>
      </c>
      <c r="F12707" t="b">
        <v>0</v>
      </c>
      <c r="G12707" t="s">
        <v>27</v>
      </c>
      <c r="H12707" s="4">
        <v>45826.292766203696</v>
      </c>
      <c r="I12707" t="b">
        <v>0</v>
      </c>
      <c r="J12707" t="b">
        <v>0</v>
      </c>
      <c r="K12707" t="s">
        <v>24</v>
      </c>
      <c r="L12707" t="s">
        <v>22</v>
      </c>
      <c r="M12707">
        <v>228000</v>
      </c>
      <c r="O12707" t="s">
        <v>563</v>
      </c>
      <c r="P12707" t="s">
        <v>12268</v>
      </c>
    </row>
    <row r="12708" spans="1:16" x14ac:dyDescent="0.25">
      <c r="A12708" t="s">
        <v>1</v>
      </c>
      <c r="B12708" t="s">
        <v>10347</v>
      </c>
      <c r="C12708" t="s">
        <v>151</v>
      </c>
      <c r="D12708" t="s">
        <v>4084</v>
      </c>
      <c r="E12708" t="s">
        <v>20</v>
      </c>
      <c r="F12708" t="b">
        <v>0</v>
      </c>
      <c r="G12708" t="s">
        <v>30</v>
      </c>
      <c r="H12708" s="4">
        <v>45826.293067129627</v>
      </c>
      <c r="I12708" t="b">
        <v>0</v>
      </c>
      <c r="J12708" t="b">
        <v>0</v>
      </c>
      <c r="K12708" t="s">
        <v>24</v>
      </c>
      <c r="L12708" t="s">
        <v>22</v>
      </c>
      <c r="M12708">
        <v>138400</v>
      </c>
      <c r="O12708" t="s">
        <v>563</v>
      </c>
      <c r="P12708" t="s">
        <v>3641</v>
      </c>
    </row>
    <row r="12709" spans="1:16" x14ac:dyDescent="0.25">
      <c r="A12709" t="s">
        <v>1</v>
      </c>
      <c r="B12709" t="s">
        <v>10818</v>
      </c>
      <c r="C12709" t="s">
        <v>839</v>
      </c>
      <c r="D12709" t="s">
        <v>4084</v>
      </c>
      <c r="E12709" t="s">
        <v>20</v>
      </c>
      <c r="F12709" t="b">
        <v>0</v>
      </c>
      <c r="G12709" t="s">
        <v>30</v>
      </c>
      <c r="H12709" s="4">
        <v>45826.29315972222</v>
      </c>
      <c r="I12709" t="b">
        <v>0</v>
      </c>
      <c r="J12709" t="b">
        <v>0</v>
      </c>
      <c r="K12709" t="s">
        <v>24</v>
      </c>
      <c r="L12709" t="s">
        <v>22</v>
      </c>
      <c r="M12709">
        <v>130000</v>
      </c>
      <c r="O12709" t="s">
        <v>3243</v>
      </c>
      <c r="P12709" t="s">
        <v>10819</v>
      </c>
    </row>
    <row r="12710" spans="1:16" x14ac:dyDescent="0.25">
      <c r="A12710" t="s">
        <v>19</v>
      </c>
      <c r="B12710" t="s">
        <v>5799</v>
      </c>
      <c r="C12710" t="s">
        <v>749</v>
      </c>
      <c r="D12710" t="s">
        <v>4084</v>
      </c>
      <c r="E12710" t="s">
        <v>20</v>
      </c>
      <c r="F12710" t="b">
        <v>0</v>
      </c>
      <c r="G12710" t="s">
        <v>30</v>
      </c>
      <c r="H12710" s="4">
        <v>45826.293206018519</v>
      </c>
      <c r="I12710" t="b">
        <v>0</v>
      </c>
      <c r="J12710" t="b">
        <v>0</v>
      </c>
      <c r="K12710" t="s">
        <v>24</v>
      </c>
      <c r="L12710" t="s">
        <v>22</v>
      </c>
      <c r="M12710">
        <v>145080</v>
      </c>
      <c r="O12710" t="s">
        <v>3243</v>
      </c>
      <c r="P12710" t="s">
        <v>5800</v>
      </c>
    </row>
    <row r="12711" spans="1:16" x14ac:dyDescent="0.25">
      <c r="A12711" t="s">
        <v>2</v>
      </c>
      <c r="B12711" t="s">
        <v>12240</v>
      </c>
      <c r="C12711" t="s">
        <v>54</v>
      </c>
      <c r="D12711" t="s">
        <v>2208</v>
      </c>
      <c r="E12711" t="s">
        <v>20</v>
      </c>
      <c r="F12711" t="b">
        <v>0</v>
      </c>
      <c r="G12711" t="s">
        <v>27</v>
      </c>
      <c r="H12711" s="4">
        <v>45826.293379629627</v>
      </c>
      <c r="I12711" t="b">
        <v>1</v>
      </c>
      <c r="J12711" t="b">
        <v>0</v>
      </c>
      <c r="K12711" t="s">
        <v>24</v>
      </c>
      <c r="L12711" t="s">
        <v>22</v>
      </c>
      <c r="M12711">
        <v>209500</v>
      </c>
      <c r="O12711" t="s">
        <v>405</v>
      </c>
      <c r="P12711" t="s">
        <v>534</v>
      </c>
    </row>
    <row r="12712" spans="1:16" x14ac:dyDescent="0.25">
      <c r="A12712" t="s">
        <v>2</v>
      </c>
      <c r="B12712" t="s">
        <v>13458</v>
      </c>
      <c r="C12712" t="s">
        <v>357</v>
      </c>
      <c r="D12712" t="s">
        <v>2208</v>
      </c>
      <c r="E12712" t="s">
        <v>20</v>
      </c>
      <c r="F12712" t="b">
        <v>0</v>
      </c>
      <c r="G12712" t="s">
        <v>27</v>
      </c>
      <c r="H12712" s="4">
        <v>45826.293437499997</v>
      </c>
      <c r="I12712" t="b">
        <v>0</v>
      </c>
      <c r="J12712" t="b">
        <v>1</v>
      </c>
      <c r="K12712" t="s">
        <v>24</v>
      </c>
      <c r="L12712" t="s">
        <v>22</v>
      </c>
      <c r="M12712">
        <v>98189.5</v>
      </c>
      <c r="O12712" t="s">
        <v>3434</v>
      </c>
      <c r="P12712" t="s">
        <v>13459</v>
      </c>
    </row>
    <row r="12713" spans="1:16" x14ac:dyDescent="0.25">
      <c r="A12713" t="s">
        <v>2</v>
      </c>
      <c r="B12713" t="s">
        <v>7589</v>
      </c>
      <c r="C12713" t="s">
        <v>1946</v>
      </c>
      <c r="D12713" t="s">
        <v>7590</v>
      </c>
      <c r="E12713" t="s">
        <v>51</v>
      </c>
      <c r="F12713" t="b">
        <v>0</v>
      </c>
      <c r="G12713" t="s">
        <v>106</v>
      </c>
      <c r="H12713" s="4">
        <v>45826.297418981478</v>
      </c>
      <c r="I12713" t="b">
        <v>1</v>
      </c>
      <c r="J12713" t="b">
        <v>0</v>
      </c>
      <c r="K12713" t="s">
        <v>106</v>
      </c>
      <c r="L12713" t="s">
        <v>22</v>
      </c>
      <c r="M12713">
        <v>150000</v>
      </c>
      <c r="O12713" t="s">
        <v>7591</v>
      </c>
      <c r="P12713" t="s">
        <v>1932</v>
      </c>
    </row>
    <row r="12714" spans="1:16" x14ac:dyDescent="0.25">
      <c r="A12714" t="s">
        <v>19</v>
      </c>
      <c r="B12714" t="s">
        <v>19</v>
      </c>
      <c r="C12714" t="s">
        <v>2781</v>
      </c>
      <c r="D12714" t="s">
        <v>3970</v>
      </c>
      <c r="E12714" t="s">
        <v>20</v>
      </c>
      <c r="F12714" t="b">
        <v>0</v>
      </c>
      <c r="G12714" t="s">
        <v>30</v>
      </c>
      <c r="H12714" s="4">
        <v>45826.333958333344</v>
      </c>
      <c r="I12714" t="b">
        <v>0</v>
      </c>
      <c r="J12714" t="b">
        <v>0</v>
      </c>
      <c r="K12714" t="s">
        <v>24</v>
      </c>
      <c r="L12714" t="s">
        <v>22</v>
      </c>
      <c r="M12714">
        <v>140000</v>
      </c>
      <c r="O12714" t="s">
        <v>3932</v>
      </c>
      <c r="P12714" t="s">
        <v>16495</v>
      </c>
    </row>
    <row r="12715" spans="1:16" x14ac:dyDescent="0.25">
      <c r="A12715" t="s">
        <v>25</v>
      </c>
      <c r="B12715" t="s">
        <v>16496</v>
      </c>
      <c r="C12715" t="s">
        <v>122</v>
      </c>
      <c r="D12715" t="s">
        <v>3973</v>
      </c>
      <c r="E12715" t="s">
        <v>20</v>
      </c>
      <c r="F12715" t="b">
        <v>0</v>
      </c>
      <c r="G12715" t="s">
        <v>52</v>
      </c>
      <c r="H12715" s="4">
        <v>45826.375821759262</v>
      </c>
      <c r="I12715" t="b">
        <v>0</v>
      </c>
      <c r="J12715" t="b">
        <v>1</v>
      </c>
      <c r="K12715" t="s">
        <v>24</v>
      </c>
      <c r="L12715" t="s">
        <v>22</v>
      </c>
      <c r="M12715">
        <v>126750</v>
      </c>
      <c r="O12715" t="s">
        <v>173</v>
      </c>
    </row>
    <row r="12716" spans="1:16" x14ac:dyDescent="0.25">
      <c r="A12716" t="s">
        <v>2</v>
      </c>
      <c r="B12716" t="s">
        <v>16497</v>
      </c>
      <c r="C12716" t="s">
        <v>1925</v>
      </c>
      <c r="D12716" t="s">
        <v>3828</v>
      </c>
      <c r="E12716" t="s">
        <v>20</v>
      </c>
      <c r="F12716" t="b">
        <v>0</v>
      </c>
      <c r="G12716" t="s">
        <v>27</v>
      </c>
      <c r="H12716" s="4">
        <v>45826.376666666663</v>
      </c>
      <c r="I12716" t="b">
        <v>1</v>
      </c>
      <c r="J12716" t="b">
        <v>0</v>
      </c>
      <c r="K12716" t="s">
        <v>24</v>
      </c>
      <c r="L12716" t="s">
        <v>22</v>
      </c>
      <c r="M12716">
        <v>112500</v>
      </c>
      <c r="O12716" t="s">
        <v>1695</v>
      </c>
      <c r="P12716" t="s">
        <v>3905</v>
      </c>
    </row>
    <row r="12717" spans="1:16" x14ac:dyDescent="0.25">
      <c r="A12717" t="s">
        <v>0</v>
      </c>
      <c r="B12717" t="s">
        <v>0</v>
      </c>
      <c r="C12717" t="s">
        <v>16498</v>
      </c>
      <c r="D12717" t="s">
        <v>7547</v>
      </c>
      <c r="E12717" t="s">
        <v>34</v>
      </c>
      <c r="F12717" t="b">
        <v>0</v>
      </c>
      <c r="G12717" t="s">
        <v>27</v>
      </c>
      <c r="H12717" s="4">
        <v>45826.41684027778</v>
      </c>
      <c r="I12717" t="b">
        <v>0</v>
      </c>
      <c r="J12717" t="b">
        <v>0</v>
      </c>
      <c r="K12717" t="s">
        <v>24</v>
      </c>
      <c r="L12717" t="s">
        <v>36</v>
      </c>
      <c r="N12717">
        <v>15</v>
      </c>
      <c r="O12717" t="s">
        <v>7548</v>
      </c>
      <c r="P12717" t="s">
        <v>61</v>
      </c>
    </row>
    <row r="12718" spans="1:16" x14ac:dyDescent="0.25">
      <c r="A12718" t="s">
        <v>2</v>
      </c>
      <c r="B12718" t="s">
        <v>16499</v>
      </c>
      <c r="C12718" t="s">
        <v>39</v>
      </c>
      <c r="D12718" t="s">
        <v>2208</v>
      </c>
      <c r="E12718" t="s">
        <v>34</v>
      </c>
      <c r="F12718" t="b">
        <v>1</v>
      </c>
      <c r="G12718" t="s">
        <v>41</v>
      </c>
      <c r="H12718" s="4">
        <v>45826.418865740743</v>
      </c>
      <c r="I12718" t="b">
        <v>0</v>
      </c>
      <c r="J12718" t="b">
        <v>1</v>
      </c>
      <c r="K12718" t="s">
        <v>24</v>
      </c>
      <c r="L12718" t="s">
        <v>22</v>
      </c>
      <c r="M12718">
        <v>135000</v>
      </c>
      <c r="O12718" t="s">
        <v>428</v>
      </c>
    </row>
    <row r="12719" spans="1:16" x14ac:dyDescent="0.25">
      <c r="A12719" t="s">
        <v>0</v>
      </c>
      <c r="B12719" t="s">
        <v>1174</v>
      </c>
      <c r="C12719" t="s">
        <v>1064</v>
      </c>
      <c r="D12719" t="s">
        <v>3957</v>
      </c>
      <c r="E12719" t="s">
        <v>34</v>
      </c>
      <c r="F12719" t="b">
        <v>0</v>
      </c>
      <c r="G12719" t="s">
        <v>41</v>
      </c>
      <c r="H12719" s="4">
        <v>45826.458622685182</v>
      </c>
      <c r="I12719" t="b">
        <v>0</v>
      </c>
      <c r="J12719" t="b">
        <v>1</v>
      </c>
      <c r="K12719" t="s">
        <v>24</v>
      </c>
      <c r="L12719" t="s">
        <v>36</v>
      </c>
      <c r="N12719">
        <v>36</v>
      </c>
      <c r="O12719" t="s">
        <v>4851</v>
      </c>
      <c r="P12719" t="s">
        <v>1526</v>
      </c>
    </row>
    <row r="12720" spans="1:16" x14ac:dyDescent="0.25">
      <c r="A12720" t="s">
        <v>1</v>
      </c>
      <c r="B12720" t="s">
        <v>16500</v>
      </c>
      <c r="C12720" t="s">
        <v>185</v>
      </c>
      <c r="D12720" t="s">
        <v>3957</v>
      </c>
      <c r="E12720" t="s">
        <v>34</v>
      </c>
      <c r="F12720" t="b">
        <v>0</v>
      </c>
      <c r="G12720" t="s">
        <v>27</v>
      </c>
      <c r="H12720" s="4">
        <v>45826.459293981483</v>
      </c>
      <c r="I12720" t="b">
        <v>0</v>
      </c>
      <c r="J12720" t="b">
        <v>0</v>
      </c>
      <c r="K12720" t="s">
        <v>24</v>
      </c>
      <c r="L12720" t="s">
        <v>36</v>
      </c>
      <c r="N12720">
        <v>66</v>
      </c>
      <c r="O12720" t="s">
        <v>1551</v>
      </c>
      <c r="P12720" t="s">
        <v>2336</v>
      </c>
    </row>
    <row r="12721" spans="1:16" x14ac:dyDescent="0.25">
      <c r="A12721" t="s">
        <v>2</v>
      </c>
      <c r="B12721" t="s">
        <v>16501</v>
      </c>
      <c r="C12721" t="s">
        <v>39</v>
      </c>
      <c r="D12721" t="s">
        <v>3828</v>
      </c>
      <c r="E12721" t="s">
        <v>51</v>
      </c>
      <c r="F12721" t="b">
        <v>1</v>
      </c>
      <c r="G12721" t="s">
        <v>41</v>
      </c>
      <c r="H12721" s="4">
        <v>45826.460405092592</v>
      </c>
      <c r="I12721" t="b">
        <v>1</v>
      </c>
      <c r="J12721" t="b">
        <v>0</v>
      </c>
      <c r="K12721" t="s">
        <v>24</v>
      </c>
      <c r="L12721" t="s">
        <v>36</v>
      </c>
      <c r="N12721">
        <v>52.5</v>
      </c>
      <c r="O12721" t="s">
        <v>16502</v>
      </c>
    </row>
    <row r="12722" spans="1:16" x14ac:dyDescent="0.25">
      <c r="A12722" t="s">
        <v>89</v>
      </c>
      <c r="B12722" t="s">
        <v>16503</v>
      </c>
      <c r="C12722" t="s">
        <v>203</v>
      </c>
      <c r="D12722" t="s">
        <v>3973</v>
      </c>
      <c r="E12722" t="s">
        <v>20</v>
      </c>
      <c r="F12722" t="b">
        <v>0</v>
      </c>
      <c r="G12722" t="s">
        <v>23</v>
      </c>
      <c r="H12722" s="4">
        <v>45826.487754629627</v>
      </c>
      <c r="I12722" t="b">
        <v>0</v>
      </c>
      <c r="J12722" t="b">
        <v>1</v>
      </c>
      <c r="K12722" t="s">
        <v>24</v>
      </c>
      <c r="L12722" t="s">
        <v>22</v>
      </c>
      <c r="M12722">
        <v>100000</v>
      </c>
      <c r="O12722" t="s">
        <v>16504</v>
      </c>
      <c r="P12722" t="s">
        <v>126</v>
      </c>
    </row>
    <row r="12723" spans="1:16" x14ac:dyDescent="0.25">
      <c r="A12723" t="s">
        <v>1</v>
      </c>
      <c r="B12723" t="s">
        <v>16505</v>
      </c>
      <c r="C12723" t="s">
        <v>192</v>
      </c>
      <c r="D12723" t="s">
        <v>4084</v>
      </c>
      <c r="E12723" t="s">
        <v>20</v>
      </c>
      <c r="F12723" t="b">
        <v>0</v>
      </c>
      <c r="G12723" t="s">
        <v>23</v>
      </c>
      <c r="H12723" s="4">
        <v>45826.487870370373</v>
      </c>
      <c r="I12723" t="b">
        <v>0</v>
      </c>
      <c r="J12723" t="b">
        <v>0</v>
      </c>
      <c r="K12723" t="s">
        <v>24</v>
      </c>
      <c r="L12723" t="s">
        <v>22</v>
      </c>
      <c r="M12723">
        <v>150000</v>
      </c>
      <c r="O12723" t="s">
        <v>3364</v>
      </c>
      <c r="P12723" t="s">
        <v>16506</v>
      </c>
    </row>
    <row r="12724" spans="1:16" x14ac:dyDescent="0.25">
      <c r="A12724" t="s">
        <v>0</v>
      </c>
      <c r="B12724" t="s">
        <v>14099</v>
      </c>
      <c r="C12724" t="s">
        <v>1845</v>
      </c>
      <c r="D12724" t="s">
        <v>3600</v>
      </c>
      <c r="E12724" t="s">
        <v>20</v>
      </c>
      <c r="F12724" t="b">
        <v>0</v>
      </c>
      <c r="G12724" t="s">
        <v>27</v>
      </c>
      <c r="H12724" s="4">
        <v>45826.5000462963</v>
      </c>
      <c r="I12724" t="b">
        <v>0</v>
      </c>
      <c r="J12724" t="b">
        <v>1</v>
      </c>
      <c r="K12724" t="s">
        <v>24</v>
      </c>
      <c r="L12724" t="s">
        <v>36</v>
      </c>
      <c r="N12724">
        <v>31.184999465942379</v>
      </c>
      <c r="O12724" t="s">
        <v>144</v>
      </c>
      <c r="P12724" t="s">
        <v>14100</v>
      </c>
    </row>
    <row r="12725" spans="1:16" x14ac:dyDescent="0.25">
      <c r="A12725" t="s">
        <v>25</v>
      </c>
      <c r="B12725" t="s">
        <v>10327</v>
      </c>
      <c r="C12725" t="s">
        <v>1316</v>
      </c>
      <c r="D12725" t="s">
        <v>4084</v>
      </c>
      <c r="E12725" t="s">
        <v>20</v>
      </c>
      <c r="F12725" t="b">
        <v>0</v>
      </c>
      <c r="G12725" t="s">
        <v>41</v>
      </c>
      <c r="H12725" s="4">
        <v>45826.500324074077</v>
      </c>
      <c r="I12725" t="b">
        <v>0</v>
      </c>
      <c r="J12725" t="b">
        <v>0</v>
      </c>
      <c r="K12725" t="s">
        <v>24</v>
      </c>
      <c r="L12725" t="s">
        <v>22</v>
      </c>
      <c r="M12725">
        <v>120000</v>
      </c>
      <c r="O12725" t="s">
        <v>1317</v>
      </c>
      <c r="P12725" t="s">
        <v>10328</v>
      </c>
    </row>
    <row r="12726" spans="1:16" x14ac:dyDescent="0.25">
      <c r="A12726" t="s">
        <v>0</v>
      </c>
      <c r="B12726" t="s">
        <v>12823</v>
      </c>
      <c r="C12726" t="s">
        <v>120</v>
      </c>
      <c r="D12726" t="s">
        <v>4084</v>
      </c>
      <c r="E12726" t="s">
        <v>51</v>
      </c>
      <c r="F12726" t="b">
        <v>0</v>
      </c>
      <c r="G12726" t="s">
        <v>35</v>
      </c>
      <c r="H12726" s="4">
        <v>45826.500532407408</v>
      </c>
      <c r="I12726" t="b">
        <v>0</v>
      </c>
      <c r="J12726" t="b">
        <v>1</v>
      </c>
      <c r="K12726" t="s">
        <v>24</v>
      </c>
      <c r="L12726" t="s">
        <v>36</v>
      </c>
      <c r="N12726">
        <v>16.510000228881839</v>
      </c>
      <c r="O12726" t="s">
        <v>406</v>
      </c>
    </row>
    <row r="12727" spans="1:16" x14ac:dyDescent="0.25">
      <c r="A12727" t="s">
        <v>1</v>
      </c>
      <c r="B12727" t="s">
        <v>974</v>
      </c>
      <c r="C12727" t="s">
        <v>1240</v>
      </c>
      <c r="D12727" t="s">
        <v>4084</v>
      </c>
      <c r="E12727" t="s">
        <v>20</v>
      </c>
      <c r="F12727" t="b">
        <v>0</v>
      </c>
      <c r="G12727" t="s">
        <v>27</v>
      </c>
      <c r="H12727" s="4">
        <v>45826.501099537039</v>
      </c>
      <c r="I12727" t="b">
        <v>0</v>
      </c>
      <c r="J12727" t="b">
        <v>0</v>
      </c>
      <c r="K12727" t="s">
        <v>24</v>
      </c>
      <c r="L12727" t="s">
        <v>22</v>
      </c>
      <c r="M12727">
        <v>143541.5</v>
      </c>
      <c r="O12727" t="s">
        <v>2535</v>
      </c>
      <c r="P12727" t="s">
        <v>16507</v>
      </c>
    </row>
    <row r="12728" spans="1:16" x14ac:dyDescent="0.25">
      <c r="A12728" t="s">
        <v>19</v>
      </c>
      <c r="B12728" t="s">
        <v>1849</v>
      </c>
      <c r="C12728" t="s">
        <v>140</v>
      </c>
      <c r="D12728" t="s">
        <v>4084</v>
      </c>
      <c r="E12728" t="s">
        <v>20</v>
      </c>
      <c r="F12728" t="b">
        <v>0</v>
      </c>
      <c r="G12728" t="s">
        <v>35</v>
      </c>
      <c r="H12728" s="4">
        <v>45826.501331018517</v>
      </c>
      <c r="I12728" t="b">
        <v>0</v>
      </c>
      <c r="J12728" t="b">
        <v>1</v>
      </c>
      <c r="K12728" t="s">
        <v>24</v>
      </c>
      <c r="L12728" t="s">
        <v>22</v>
      </c>
      <c r="M12728">
        <v>181500</v>
      </c>
      <c r="O12728" t="s">
        <v>237</v>
      </c>
      <c r="P12728" t="s">
        <v>16508</v>
      </c>
    </row>
    <row r="12729" spans="1:16" x14ac:dyDescent="0.25">
      <c r="A12729" t="s">
        <v>1</v>
      </c>
      <c r="B12729" t="s">
        <v>1</v>
      </c>
      <c r="C12729" t="s">
        <v>16509</v>
      </c>
      <c r="D12729" t="s">
        <v>4084</v>
      </c>
      <c r="E12729" t="s">
        <v>20</v>
      </c>
      <c r="F12729" t="b">
        <v>0</v>
      </c>
      <c r="G12729" t="s">
        <v>30</v>
      </c>
      <c r="H12729" s="4">
        <v>45826.501400462963</v>
      </c>
      <c r="I12729" t="b">
        <v>0</v>
      </c>
      <c r="J12729" t="b">
        <v>0</v>
      </c>
      <c r="K12729" t="s">
        <v>24</v>
      </c>
      <c r="L12729" t="s">
        <v>22</v>
      </c>
      <c r="M12729">
        <v>145000</v>
      </c>
      <c r="O12729" t="s">
        <v>16510</v>
      </c>
      <c r="P12729" t="s">
        <v>16511</v>
      </c>
    </row>
    <row r="12730" spans="1:16" x14ac:dyDescent="0.25">
      <c r="A12730" t="s">
        <v>0</v>
      </c>
      <c r="B12730" t="s">
        <v>16512</v>
      </c>
      <c r="C12730" t="s">
        <v>2081</v>
      </c>
      <c r="D12730" t="s">
        <v>4084</v>
      </c>
      <c r="E12730" t="s">
        <v>20</v>
      </c>
      <c r="F12730" t="b">
        <v>0</v>
      </c>
      <c r="G12730" t="s">
        <v>30</v>
      </c>
      <c r="H12730" s="4">
        <v>45826.501504629632</v>
      </c>
      <c r="I12730" t="b">
        <v>0</v>
      </c>
      <c r="J12730" t="b">
        <v>0</v>
      </c>
      <c r="K12730" t="s">
        <v>24</v>
      </c>
      <c r="L12730" t="s">
        <v>22</v>
      </c>
      <c r="M12730">
        <v>198000</v>
      </c>
      <c r="O12730" t="s">
        <v>16513</v>
      </c>
    </row>
    <row r="12731" spans="1:16" x14ac:dyDescent="0.25">
      <c r="A12731" t="s">
        <v>2</v>
      </c>
      <c r="B12731" t="s">
        <v>730</v>
      </c>
      <c r="C12731" t="s">
        <v>71</v>
      </c>
      <c r="D12731" t="s">
        <v>3828</v>
      </c>
      <c r="E12731" t="s">
        <v>20</v>
      </c>
      <c r="F12731" t="b">
        <v>0</v>
      </c>
      <c r="G12731" t="s">
        <v>27</v>
      </c>
      <c r="H12731" s="4">
        <v>45826.501655092587</v>
      </c>
      <c r="I12731" t="b">
        <v>0</v>
      </c>
      <c r="J12731" t="b">
        <v>1</v>
      </c>
      <c r="K12731" t="s">
        <v>24</v>
      </c>
      <c r="L12731" t="s">
        <v>22</v>
      </c>
      <c r="M12731">
        <v>125000</v>
      </c>
      <c r="O12731" t="s">
        <v>14475</v>
      </c>
      <c r="P12731" t="s">
        <v>16514</v>
      </c>
    </row>
    <row r="12732" spans="1:16" x14ac:dyDescent="0.25">
      <c r="A12732" t="s">
        <v>89</v>
      </c>
      <c r="B12732" t="s">
        <v>2377</v>
      </c>
      <c r="C12732" t="s">
        <v>475</v>
      </c>
      <c r="D12732" t="s">
        <v>3973</v>
      </c>
      <c r="E12732" t="s">
        <v>20</v>
      </c>
      <c r="F12732" t="b">
        <v>0</v>
      </c>
      <c r="G12732" t="s">
        <v>27</v>
      </c>
      <c r="H12732" s="4">
        <v>45826.501898148148</v>
      </c>
      <c r="I12732" t="b">
        <v>0</v>
      </c>
      <c r="J12732" t="b">
        <v>0</v>
      </c>
      <c r="K12732" t="s">
        <v>24</v>
      </c>
      <c r="L12732" t="s">
        <v>22</v>
      </c>
      <c r="M12732">
        <v>105000</v>
      </c>
      <c r="O12732" t="s">
        <v>5482</v>
      </c>
      <c r="P12732" t="s">
        <v>15819</v>
      </c>
    </row>
    <row r="12733" spans="1:16" x14ac:dyDescent="0.25">
      <c r="A12733" t="s">
        <v>89</v>
      </c>
      <c r="B12733" t="s">
        <v>16515</v>
      </c>
      <c r="C12733" t="s">
        <v>82</v>
      </c>
      <c r="D12733" t="s">
        <v>3108</v>
      </c>
      <c r="E12733" t="s">
        <v>20</v>
      </c>
      <c r="F12733" t="b">
        <v>0</v>
      </c>
      <c r="G12733" t="s">
        <v>41</v>
      </c>
      <c r="H12733" s="4">
        <v>45826.502118055563</v>
      </c>
      <c r="I12733" t="b">
        <v>1</v>
      </c>
      <c r="J12733" t="b">
        <v>1</v>
      </c>
      <c r="K12733" t="s">
        <v>24</v>
      </c>
      <c r="L12733" t="s">
        <v>22</v>
      </c>
      <c r="M12733">
        <v>174000</v>
      </c>
      <c r="O12733" t="s">
        <v>405</v>
      </c>
      <c r="P12733" t="s">
        <v>16516</v>
      </c>
    </row>
    <row r="12734" spans="1:16" x14ac:dyDescent="0.25">
      <c r="A12734" t="s">
        <v>2</v>
      </c>
      <c r="B12734" t="s">
        <v>16517</v>
      </c>
      <c r="C12734" t="s">
        <v>1041</v>
      </c>
      <c r="D12734" t="s">
        <v>3828</v>
      </c>
      <c r="E12734" t="s">
        <v>20</v>
      </c>
      <c r="F12734" t="b">
        <v>0</v>
      </c>
      <c r="G12734" t="s">
        <v>35</v>
      </c>
      <c r="H12734" s="4">
        <v>45826.502442129633</v>
      </c>
      <c r="I12734" t="b">
        <v>1</v>
      </c>
      <c r="J12734" t="b">
        <v>1</v>
      </c>
      <c r="K12734" t="s">
        <v>24</v>
      </c>
      <c r="L12734" t="s">
        <v>22</v>
      </c>
      <c r="M12734">
        <v>132500</v>
      </c>
      <c r="O12734" t="s">
        <v>14475</v>
      </c>
      <c r="P12734" t="s">
        <v>1876</v>
      </c>
    </row>
    <row r="12735" spans="1:16" x14ac:dyDescent="0.25">
      <c r="A12735" t="s">
        <v>0</v>
      </c>
      <c r="B12735" t="s">
        <v>2221</v>
      </c>
      <c r="C12735" t="s">
        <v>532</v>
      </c>
      <c r="D12735" t="s">
        <v>2208</v>
      </c>
      <c r="E12735" t="s">
        <v>20</v>
      </c>
      <c r="F12735" t="b">
        <v>0</v>
      </c>
      <c r="G12735" t="s">
        <v>23</v>
      </c>
      <c r="H12735" s="4">
        <v>45826.529421296298</v>
      </c>
      <c r="I12735" t="b">
        <v>0</v>
      </c>
      <c r="J12735" t="b">
        <v>1</v>
      </c>
      <c r="K12735" t="s">
        <v>24</v>
      </c>
      <c r="L12735" t="s">
        <v>22</v>
      </c>
      <c r="M12735">
        <v>70000</v>
      </c>
      <c r="O12735" t="s">
        <v>16311</v>
      </c>
      <c r="P12735" t="s">
        <v>1503</v>
      </c>
    </row>
    <row r="12736" spans="1:16" x14ac:dyDescent="0.25">
      <c r="A12736" t="s">
        <v>0</v>
      </c>
      <c r="B12736" t="s">
        <v>7586</v>
      </c>
      <c r="C12736" t="s">
        <v>1343</v>
      </c>
      <c r="D12736" t="s">
        <v>2208</v>
      </c>
      <c r="E12736" t="s">
        <v>20</v>
      </c>
      <c r="F12736" t="b">
        <v>0</v>
      </c>
      <c r="G12736" t="s">
        <v>27</v>
      </c>
      <c r="H12736" s="4">
        <v>45826.541712962957</v>
      </c>
      <c r="I12736" t="b">
        <v>0</v>
      </c>
      <c r="J12736" t="b">
        <v>1</v>
      </c>
      <c r="K12736" t="s">
        <v>24</v>
      </c>
      <c r="L12736" t="s">
        <v>22</v>
      </c>
      <c r="M12736">
        <v>60700</v>
      </c>
      <c r="O12736" t="s">
        <v>2918</v>
      </c>
      <c r="P12736" t="s">
        <v>1711</v>
      </c>
    </row>
    <row r="12737" spans="1:16" x14ac:dyDescent="0.25">
      <c r="A12737" t="s">
        <v>0</v>
      </c>
      <c r="B12737" t="s">
        <v>16395</v>
      </c>
      <c r="C12737" t="s">
        <v>465</v>
      </c>
      <c r="D12737" t="s">
        <v>2208</v>
      </c>
      <c r="E12737" t="s">
        <v>20</v>
      </c>
      <c r="F12737" t="b">
        <v>0</v>
      </c>
      <c r="G12737" t="s">
        <v>41</v>
      </c>
      <c r="H12737" s="4">
        <v>45826.541863425933</v>
      </c>
      <c r="I12737" t="b">
        <v>1</v>
      </c>
      <c r="J12737" t="b">
        <v>1</v>
      </c>
      <c r="K12737" t="s">
        <v>24</v>
      </c>
      <c r="L12737" t="s">
        <v>36</v>
      </c>
      <c r="N12737">
        <v>28.845001220703121</v>
      </c>
      <c r="O12737" t="s">
        <v>16518</v>
      </c>
      <c r="P12737" t="s">
        <v>1791</v>
      </c>
    </row>
    <row r="12738" spans="1:16" x14ac:dyDescent="0.25">
      <c r="A12738" t="s">
        <v>19</v>
      </c>
      <c r="B12738" t="s">
        <v>19</v>
      </c>
      <c r="C12738" t="s">
        <v>16519</v>
      </c>
      <c r="D12738" t="s">
        <v>2208</v>
      </c>
      <c r="E12738" t="s">
        <v>20</v>
      </c>
      <c r="F12738" t="b">
        <v>0</v>
      </c>
      <c r="G12738" t="s">
        <v>41</v>
      </c>
      <c r="H12738" s="4">
        <v>45826.541956018518</v>
      </c>
      <c r="I12738" t="b">
        <v>0</v>
      </c>
      <c r="J12738" t="b">
        <v>0</v>
      </c>
      <c r="K12738" t="s">
        <v>24</v>
      </c>
      <c r="L12738" t="s">
        <v>22</v>
      </c>
      <c r="M12738">
        <v>180000</v>
      </c>
      <c r="O12738" t="s">
        <v>16520</v>
      </c>
      <c r="P12738" t="s">
        <v>16521</v>
      </c>
    </row>
    <row r="12739" spans="1:16" x14ac:dyDescent="0.25">
      <c r="A12739" t="s">
        <v>0</v>
      </c>
      <c r="B12739" t="s">
        <v>565</v>
      </c>
      <c r="C12739" t="s">
        <v>49</v>
      </c>
      <c r="D12739" t="s">
        <v>3973</v>
      </c>
      <c r="E12739" t="s">
        <v>20</v>
      </c>
      <c r="F12739" t="b">
        <v>0</v>
      </c>
      <c r="G12739" t="s">
        <v>41</v>
      </c>
      <c r="H12739" s="4">
        <v>45826.541956018518</v>
      </c>
      <c r="I12739" t="b">
        <v>1</v>
      </c>
      <c r="J12739" t="b">
        <v>0</v>
      </c>
      <c r="K12739" t="s">
        <v>24</v>
      </c>
      <c r="L12739" t="s">
        <v>22</v>
      </c>
      <c r="M12739">
        <v>110500</v>
      </c>
      <c r="O12739" t="s">
        <v>2467</v>
      </c>
      <c r="P12739" t="s">
        <v>3781</v>
      </c>
    </row>
    <row r="12740" spans="1:16" x14ac:dyDescent="0.25">
      <c r="A12740" t="s">
        <v>0</v>
      </c>
      <c r="B12740" t="s">
        <v>16397</v>
      </c>
      <c r="C12740" t="s">
        <v>465</v>
      </c>
      <c r="D12740" t="s">
        <v>2208</v>
      </c>
      <c r="E12740" t="s">
        <v>20</v>
      </c>
      <c r="F12740" t="b">
        <v>0</v>
      </c>
      <c r="G12740" t="s">
        <v>41</v>
      </c>
      <c r="H12740" s="4">
        <v>45826.541967592602</v>
      </c>
      <c r="I12740" t="b">
        <v>1</v>
      </c>
      <c r="J12740" t="b">
        <v>1</v>
      </c>
      <c r="K12740" t="s">
        <v>24</v>
      </c>
      <c r="L12740" t="s">
        <v>36</v>
      </c>
      <c r="N12740">
        <v>28.845001220703121</v>
      </c>
      <c r="O12740" t="s">
        <v>16518</v>
      </c>
      <c r="P12740" t="s">
        <v>16522</v>
      </c>
    </row>
    <row r="12741" spans="1:16" x14ac:dyDescent="0.25">
      <c r="A12741" t="s">
        <v>0</v>
      </c>
      <c r="B12741" t="s">
        <v>0</v>
      </c>
      <c r="C12741" t="s">
        <v>898</v>
      </c>
      <c r="D12741" t="s">
        <v>7547</v>
      </c>
      <c r="E12741" t="s">
        <v>34</v>
      </c>
      <c r="F12741" t="b">
        <v>0</v>
      </c>
      <c r="G12741" t="s">
        <v>41</v>
      </c>
      <c r="H12741" s="4">
        <v>45826.542013888888</v>
      </c>
      <c r="I12741" t="b">
        <v>0</v>
      </c>
      <c r="J12741" t="b">
        <v>0</v>
      </c>
      <c r="K12741" t="s">
        <v>24</v>
      </c>
      <c r="L12741" t="s">
        <v>36</v>
      </c>
      <c r="N12741">
        <v>15</v>
      </c>
      <c r="O12741" t="s">
        <v>7548</v>
      </c>
      <c r="P12741" t="s">
        <v>61</v>
      </c>
    </row>
    <row r="12742" spans="1:16" x14ac:dyDescent="0.25">
      <c r="A12742" t="s">
        <v>0</v>
      </c>
      <c r="B12742" t="s">
        <v>16523</v>
      </c>
      <c r="C12742" t="s">
        <v>122</v>
      </c>
      <c r="D12742" t="s">
        <v>2208</v>
      </c>
      <c r="E12742" t="s">
        <v>20</v>
      </c>
      <c r="F12742" t="b">
        <v>0</v>
      </c>
      <c r="G12742" t="s">
        <v>52</v>
      </c>
      <c r="H12742" s="4">
        <v>45826.542372685188</v>
      </c>
      <c r="I12742" t="b">
        <v>0</v>
      </c>
      <c r="J12742" t="b">
        <v>0</v>
      </c>
      <c r="K12742" t="s">
        <v>24</v>
      </c>
      <c r="L12742" t="s">
        <v>36</v>
      </c>
      <c r="N12742">
        <v>35.5</v>
      </c>
      <c r="O12742" t="s">
        <v>1136</v>
      </c>
      <c r="P12742" t="s">
        <v>496</v>
      </c>
    </row>
    <row r="12743" spans="1:16" x14ac:dyDescent="0.25">
      <c r="A12743" t="s">
        <v>139</v>
      </c>
      <c r="B12743" t="s">
        <v>16524</v>
      </c>
      <c r="C12743" t="s">
        <v>192</v>
      </c>
      <c r="D12743" t="s">
        <v>3973</v>
      </c>
      <c r="E12743" t="s">
        <v>20</v>
      </c>
      <c r="F12743" t="b">
        <v>0</v>
      </c>
      <c r="G12743" t="s">
        <v>27</v>
      </c>
      <c r="H12743" s="4">
        <v>45826.543611111112</v>
      </c>
      <c r="I12743" t="b">
        <v>0</v>
      </c>
      <c r="J12743" t="b">
        <v>1</v>
      </c>
      <c r="K12743" t="s">
        <v>24</v>
      </c>
      <c r="L12743" t="s">
        <v>22</v>
      </c>
      <c r="M12743">
        <v>160000</v>
      </c>
      <c r="O12743" t="s">
        <v>1172</v>
      </c>
      <c r="P12743" t="s">
        <v>582</v>
      </c>
    </row>
    <row r="12744" spans="1:16" x14ac:dyDescent="0.25">
      <c r="A12744" t="s">
        <v>40</v>
      </c>
      <c r="B12744" t="s">
        <v>3805</v>
      </c>
      <c r="C12744" t="s">
        <v>166</v>
      </c>
      <c r="D12744" t="s">
        <v>3973</v>
      </c>
      <c r="E12744" t="s">
        <v>51</v>
      </c>
      <c r="F12744" t="b">
        <v>0</v>
      </c>
      <c r="G12744" t="s">
        <v>23</v>
      </c>
      <c r="H12744" s="4">
        <v>45826.571504629632</v>
      </c>
      <c r="I12744" t="b">
        <v>1</v>
      </c>
      <c r="J12744" t="b">
        <v>0</v>
      </c>
      <c r="K12744" t="s">
        <v>24</v>
      </c>
      <c r="L12744" t="s">
        <v>36</v>
      </c>
      <c r="N12744">
        <v>74.260002136230469</v>
      </c>
      <c r="O12744" t="s">
        <v>2114</v>
      </c>
      <c r="P12744" t="s">
        <v>14549</v>
      </c>
    </row>
    <row r="12745" spans="1:16" x14ac:dyDescent="0.25">
      <c r="A12745" t="s">
        <v>0</v>
      </c>
      <c r="B12745" t="s">
        <v>16525</v>
      </c>
      <c r="C12745" t="s">
        <v>39</v>
      </c>
      <c r="D12745" t="s">
        <v>3973</v>
      </c>
      <c r="E12745" t="s">
        <v>51</v>
      </c>
      <c r="F12745" t="b">
        <v>1</v>
      </c>
      <c r="G12745" t="s">
        <v>41</v>
      </c>
      <c r="H12745" s="4">
        <v>45826.58353009259</v>
      </c>
      <c r="I12745" t="b">
        <v>0</v>
      </c>
      <c r="J12745" t="b">
        <v>0</v>
      </c>
      <c r="K12745" t="s">
        <v>24</v>
      </c>
      <c r="L12745" t="s">
        <v>36</v>
      </c>
      <c r="N12745">
        <v>72.5</v>
      </c>
      <c r="O12745" t="s">
        <v>2085</v>
      </c>
      <c r="P12745" t="s">
        <v>16526</v>
      </c>
    </row>
    <row r="12746" spans="1:16" x14ac:dyDescent="0.25">
      <c r="A12746" t="s">
        <v>2</v>
      </c>
      <c r="B12746" t="s">
        <v>1302</v>
      </c>
      <c r="C12746" t="s">
        <v>668</v>
      </c>
      <c r="D12746" t="s">
        <v>3828</v>
      </c>
      <c r="E12746" t="s">
        <v>20</v>
      </c>
      <c r="F12746" t="b">
        <v>0</v>
      </c>
      <c r="G12746" t="s">
        <v>27</v>
      </c>
      <c r="H12746" s="4">
        <v>45826.585023148153</v>
      </c>
      <c r="I12746" t="b">
        <v>0</v>
      </c>
      <c r="J12746" t="b">
        <v>1</v>
      </c>
      <c r="K12746" t="s">
        <v>24</v>
      </c>
      <c r="L12746" t="s">
        <v>22</v>
      </c>
      <c r="M12746">
        <v>116500</v>
      </c>
      <c r="O12746" t="s">
        <v>16527</v>
      </c>
      <c r="P12746" t="s">
        <v>16528</v>
      </c>
    </row>
    <row r="12747" spans="1:16" x14ac:dyDescent="0.25">
      <c r="A12747" t="s">
        <v>191</v>
      </c>
      <c r="B12747" t="s">
        <v>16529</v>
      </c>
      <c r="C12747" t="s">
        <v>24</v>
      </c>
      <c r="D12747" t="s">
        <v>3973</v>
      </c>
      <c r="E12747" t="s">
        <v>20</v>
      </c>
      <c r="F12747" t="b">
        <v>0</v>
      </c>
      <c r="G12747" t="s">
        <v>27</v>
      </c>
      <c r="H12747" s="4">
        <v>45826.585312499999</v>
      </c>
      <c r="I12747" t="b">
        <v>0</v>
      </c>
      <c r="J12747" t="b">
        <v>1</v>
      </c>
      <c r="K12747" t="s">
        <v>24</v>
      </c>
      <c r="L12747" t="s">
        <v>22</v>
      </c>
      <c r="M12747">
        <v>189000</v>
      </c>
      <c r="O12747" t="s">
        <v>1362</v>
      </c>
      <c r="P12747" t="s">
        <v>16530</v>
      </c>
    </row>
    <row r="12748" spans="1:16" x14ac:dyDescent="0.25">
      <c r="A12748" t="s">
        <v>2</v>
      </c>
      <c r="B12748" t="s">
        <v>16531</v>
      </c>
      <c r="C12748" t="s">
        <v>82</v>
      </c>
      <c r="D12748" t="s">
        <v>3973</v>
      </c>
      <c r="E12748" t="s">
        <v>20</v>
      </c>
      <c r="F12748" t="b">
        <v>0</v>
      </c>
      <c r="G12748" t="s">
        <v>41</v>
      </c>
      <c r="H12748" s="4">
        <v>45826.585474537038</v>
      </c>
      <c r="I12748" t="b">
        <v>0</v>
      </c>
      <c r="J12748" t="b">
        <v>0</v>
      </c>
      <c r="K12748" t="s">
        <v>24</v>
      </c>
      <c r="L12748" t="s">
        <v>22</v>
      </c>
      <c r="M12748">
        <v>157500</v>
      </c>
      <c r="O12748" t="s">
        <v>2308</v>
      </c>
      <c r="P12748" t="s">
        <v>16532</v>
      </c>
    </row>
    <row r="12749" spans="1:16" x14ac:dyDescent="0.25">
      <c r="A12749" t="s">
        <v>2</v>
      </c>
      <c r="B12749" t="s">
        <v>16533</v>
      </c>
      <c r="C12749" t="s">
        <v>2712</v>
      </c>
      <c r="D12749" t="s">
        <v>4035</v>
      </c>
      <c r="E12749" t="s">
        <v>20</v>
      </c>
      <c r="F12749" t="b">
        <v>0</v>
      </c>
      <c r="G12749" t="s">
        <v>2713</v>
      </c>
      <c r="H12749" s="4">
        <v>45826.612291666657</v>
      </c>
      <c r="I12749" t="b">
        <v>0</v>
      </c>
      <c r="J12749" t="b">
        <v>0</v>
      </c>
      <c r="K12749" t="s">
        <v>2713</v>
      </c>
      <c r="L12749" t="s">
        <v>22</v>
      </c>
      <c r="M12749">
        <v>109200</v>
      </c>
      <c r="O12749" t="s">
        <v>16534</v>
      </c>
      <c r="P12749" t="s">
        <v>16535</v>
      </c>
    </row>
    <row r="12750" spans="1:16" x14ac:dyDescent="0.25">
      <c r="A12750" t="s">
        <v>0</v>
      </c>
      <c r="B12750" t="s">
        <v>16536</v>
      </c>
      <c r="C12750" t="s">
        <v>114</v>
      </c>
      <c r="D12750" t="s">
        <v>3828</v>
      </c>
      <c r="E12750" t="s">
        <v>20</v>
      </c>
      <c r="F12750" t="b">
        <v>0</v>
      </c>
      <c r="G12750" t="s">
        <v>27</v>
      </c>
      <c r="H12750" s="4">
        <v>45826.625069444453</v>
      </c>
      <c r="I12750" t="b">
        <v>0</v>
      </c>
      <c r="J12750" t="b">
        <v>0</v>
      </c>
      <c r="K12750" t="s">
        <v>24</v>
      </c>
      <c r="L12750" t="s">
        <v>22</v>
      </c>
      <c r="M12750">
        <v>112050</v>
      </c>
      <c r="O12750" t="s">
        <v>16537</v>
      </c>
      <c r="P12750" t="s">
        <v>16538</v>
      </c>
    </row>
    <row r="12751" spans="1:16" x14ac:dyDescent="0.25">
      <c r="A12751" t="s">
        <v>25</v>
      </c>
      <c r="B12751" t="s">
        <v>25</v>
      </c>
      <c r="C12751" t="s">
        <v>465</v>
      </c>
      <c r="D12751" t="s">
        <v>4103</v>
      </c>
      <c r="E12751" t="s">
        <v>20</v>
      </c>
      <c r="F12751" t="b">
        <v>0</v>
      </c>
      <c r="G12751" t="s">
        <v>41</v>
      </c>
      <c r="H12751" s="4">
        <v>45826.625324074077</v>
      </c>
      <c r="I12751" t="b">
        <v>0</v>
      </c>
      <c r="J12751" t="b">
        <v>1</v>
      </c>
      <c r="K12751" t="s">
        <v>24</v>
      </c>
      <c r="L12751" t="s">
        <v>22</v>
      </c>
      <c r="M12751">
        <v>110000</v>
      </c>
      <c r="O12751" t="s">
        <v>16539</v>
      </c>
      <c r="P12751" t="s">
        <v>16540</v>
      </c>
    </row>
    <row r="12752" spans="1:16" x14ac:dyDescent="0.25">
      <c r="A12752" t="s">
        <v>0</v>
      </c>
      <c r="B12752" t="s">
        <v>766</v>
      </c>
      <c r="C12752" t="s">
        <v>1993</v>
      </c>
      <c r="D12752" t="s">
        <v>4084</v>
      </c>
      <c r="E12752" t="s">
        <v>20</v>
      </c>
      <c r="F12752" t="b">
        <v>0</v>
      </c>
      <c r="G12752" t="s">
        <v>41</v>
      </c>
      <c r="H12752" s="4">
        <v>45826.625347222223</v>
      </c>
      <c r="I12752" t="b">
        <v>1</v>
      </c>
      <c r="J12752" t="b">
        <v>0</v>
      </c>
      <c r="K12752" t="s">
        <v>24</v>
      </c>
      <c r="L12752" t="s">
        <v>22</v>
      </c>
      <c r="M12752">
        <v>46500</v>
      </c>
      <c r="O12752" t="s">
        <v>3205</v>
      </c>
      <c r="P12752" t="s">
        <v>1075</v>
      </c>
    </row>
    <row r="12753" spans="1:16" x14ac:dyDescent="0.25">
      <c r="A12753" t="s">
        <v>0</v>
      </c>
      <c r="B12753" t="s">
        <v>766</v>
      </c>
      <c r="C12753" t="s">
        <v>16541</v>
      </c>
      <c r="D12753" t="s">
        <v>4084</v>
      </c>
      <c r="E12753" t="s">
        <v>20</v>
      </c>
      <c r="F12753" t="b">
        <v>0</v>
      </c>
      <c r="G12753" t="s">
        <v>41</v>
      </c>
      <c r="H12753" s="4">
        <v>45826.625347222223</v>
      </c>
      <c r="I12753" t="b">
        <v>1</v>
      </c>
      <c r="J12753" t="b">
        <v>0</v>
      </c>
      <c r="K12753" t="s">
        <v>24</v>
      </c>
      <c r="L12753" t="s">
        <v>22</v>
      </c>
      <c r="M12753">
        <v>46500</v>
      </c>
      <c r="O12753" t="s">
        <v>3205</v>
      </c>
      <c r="P12753" t="s">
        <v>1075</v>
      </c>
    </row>
    <row r="12754" spans="1:16" x14ac:dyDescent="0.25">
      <c r="A12754" t="s">
        <v>2</v>
      </c>
      <c r="B12754" t="s">
        <v>16542</v>
      </c>
      <c r="C12754" t="s">
        <v>845</v>
      </c>
      <c r="D12754" t="s">
        <v>3973</v>
      </c>
      <c r="E12754" t="s">
        <v>20</v>
      </c>
      <c r="F12754" t="b">
        <v>0</v>
      </c>
      <c r="G12754" t="s">
        <v>27</v>
      </c>
      <c r="H12754" s="4">
        <v>45826.625960648147</v>
      </c>
      <c r="I12754" t="b">
        <v>0</v>
      </c>
      <c r="J12754" t="b">
        <v>1</v>
      </c>
      <c r="K12754" t="s">
        <v>24</v>
      </c>
      <c r="L12754" t="s">
        <v>22</v>
      </c>
      <c r="M12754">
        <v>140000</v>
      </c>
      <c r="O12754" t="s">
        <v>1530</v>
      </c>
      <c r="P12754" t="s">
        <v>16543</v>
      </c>
    </row>
    <row r="12755" spans="1:16" x14ac:dyDescent="0.25">
      <c r="A12755" t="s">
        <v>0</v>
      </c>
      <c r="B12755" t="s">
        <v>1934</v>
      </c>
      <c r="C12755" t="s">
        <v>2839</v>
      </c>
      <c r="D12755" t="s">
        <v>6017</v>
      </c>
      <c r="E12755" t="s">
        <v>20</v>
      </c>
      <c r="F12755" t="b">
        <v>0</v>
      </c>
      <c r="G12755" t="s">
        <v>35</v>
      </c>
      <c r="H12755" s="4">
        <v>45826.626331018517</v>
      </c>
      <c r="I12755" t="b">
        <v>0</v>
      </c>
      <c r="J12755" t="b">
        <v>0</v>
      </c>
      <c r="K12755" t="s">
        <v>24</v>
      </c>
      <c r="L12755" t="s">
        <v>22</v>
      </c>
      <c r="M12755">
        <v>92500</v>
      </c>
      <c r="O12755" t="s">
        <v>374</v>
      </c>
      <c r="P12755" t="s">
        <v>15027</v>
      </c>
    </row>
    <row r="12756" spans="1:16" x14ac:dyDescent="0.25">
      <c r="A12756" t="s">
        <v>40</v>
      </c>
      <c r="B12756" t="s">
        <v>16544</v>
      </c>
      <c r="C12756" t="s">
        <v>1574</v>
      </c>
      <c r="D12756" t="s">
        <v>3828</v>
      </c>
      <c r="E12756" t="s">
        <v>20</v>
      </c>
      <c r="F12756" t="b">
        <v>0</v>
      </c>
      <c r="G12756" t="s">
        <v>27</v>
      </c>
      <c r="H12756" s="4">
        <v>45826.626655092587</v>
      </c>
      <c r="I12756" t="b">
        <v>1</v>
      </c>
      <c r="J12756" t="b">
        <v>1</v>
      </c>
      <c r="K12756" t="s">
        <v>24</v>
      </c>
      <c r="L12756" t="s">
        <v>22</v>
      </c>
      <c r="M12756">
        <v>190000</v>
      </c>
      <c r="O12756" t="s">
        <v>9452</v>
      </c>
      <c r="P12756" t="s">
        <v>16545</v>
      </c>
    </row>
    <row r="12757" spans="1:16" x14ac:dyDescent="0.25">
      <c r="A12757" t="s">
        <v>2</v>
      </c>
      <c r="B12757" t="s">
        <v>9642</v>
      </c>
      <c r="C12757" t="s">
        <v>140</v>
      </c>
      <c r="D12757" t="s">
        <v>3973</v>
      </c>
      <c r="E12757" t="s">
        <v>51</v>
      </c>
      <c r="F12757" t="b">
        <v>0</v>
      </c>
      <c r="G12757" t="s">
        <v>27</v>
      </c>
      <c r="H12757" s="4">
        <v>45826.626782407409</v>
      </c>
      <c r="I12757" t="b">
        <v>0</v>
      </c>
      <c r="J12757" t="b">
        <v>1</v>
      </c>
      <c r="K12757" t="s">
        <v>24</v>
      </c>
      <c r="L12757" t="s">
        <v>36</v>
      </c>
      <c r="N12757">
        <v>71</v>
      </c>
      <c r="O12757" t="s">
        <v>1454</v>
      </c>
      <c r="P12757" t="s">
        <v>9643</v>
      </c>
    </row>
    <row r="12758" spans="1:16" x14ac:dyDescent="0.25">
      <c r="A12758" t="s">
        <v>0</v>
      </c>
      <c r="B12758" t="s">
        <v>2484</v>
      </c>
      <c r="C12758" t="s">
        <v>490</v>
      </c>
      <c r="D12758" t="s">
        <v>483</v>
      </c>
      <c r="E12758" t="s">
        <v>51</v>
      </c>
      <c r="F12758" t="b">
        <v>0</v>
      </c>
      <c r="G12758" t="s">
        <v>27</v>
      </c>
      <c r="H12758" s="4">
        <v>45826.666712962957</v>
      </c>
      <c r="I12758" t="b">
        <v>0</v>
      </c>
      <c r="J12758" t="b">
        <v>1</v>
      </c>
      <c r="K12758" t="s">
        <v>24</v>
      </c>
      <c r="L12758" t="s">
        <v>36</v>
      </c>
      <c r="N12758">
        <v>52.5</v>
      </c>
      <c r="O12758" t="s">
        <v>5372</v>
      </c>
      <c r="P12758" t="s">
        <v>221</v>
      </c>
    </row>
    <row r="12759" spans="1:16" x14ac:dyDescent="0.25">
      <c r="A12759" t="s">
        <v>0</v>
      </c>
      <c r="B12759" t="s">
        <v>16546</v>
      </c>
      <c r="C12759" t="s">
        <v>82</v>
      </c>
      <c r="D12759" t="s">
        <v>3973</v>
      </c>
      <c r="E12759" t="s">
        <v>20</v>
      </c>
      <c r="F12759" t="b">
        <v>0</v>
      </c>
      <c r="G12759" t="s">
        <v>27</v>
      </c>
      <c r="H12759" s="4">
        <v>45826.708321759259</v>
      </c>
      <c r="I12759" t="b">
        <v>1</v>
      </c>
      <c r="J12759" t="b">
        <v>0</v>
      </c>
      <c r="K12759" t="s">
        <v>24</v>
      </c>
      <c r="L12759" t="s">
        <v>22</v>
      </c>
      <c r="M12759">
        <v>225000</v>
      </c>
      <c r="O12759" t="s">
        <v>69</v>
      </c>
      <c r="P12759" t="s">
        <v>432</v>
      </c>
    </row>
    <row r="12760" spans="1:16" x14ac:dyDescent="0.25">
      <c r="A12760" t="s">
        <v>1</v>
      </c>
      <c r="B12760" t="s">
        <v>16547</v>
      </c>
      <c r="C12760" t="s">
        <v>82</v>
      </c>
      <c r="D12760" t="s">
        <v>3973</v>
      </c>
      <c r="E12760" t="s">
        <v>20</v>
      </c>
      <c r="F12760" t="b">
        <v>0</v>
      </c>
      <c r="G12760" t="s">
        <v>27</v>
      </c>
      <c r="H12760" s="4">
        <v>45826.708368055559</v>
      </c>
      <c r="I12760" t="b">
        <v>1</v>
      </c>
      <c r="J12760" t="b">
        <v>0</v>
      </c>
      <c r="K12760" t="s">
        <v>24</v>
      </c>
      <c r="L12760" t="s">
        <v>22</v>
      </c>
      <c r="M12760">
        <v>97500</v>
      </c>
      <c r="O12760" t="s">
        <v>15455</v>
      </c>
      <c r="P12760" t="s">
        <v>16548</v>
      </c>
    </row>
    <row r="12761" spans="1:16" x14ac:dyDescent="0.25">
      <c r="A12761" t="s">
        <v>1</v>
      </c>
      <c r="B12761" t="s">
        <v>16549</v>
      </c>
      <c r="C12761" t="s">
        <v>315</v>
      </c>
      <c r="D12761" t="s">
        <v>3973</v>
      </c>
      <c r="E12761" t="s">
        <v>20</v>
      </c>
      <c r="F12761" t="b">
        <v>0</v>
      </c>
      <c r="G12761" t="s">
        <v>27</v>
      </c>
      <c r="H12761" s="4">
        <v>45826.708460648151</v>
      </c>
      <c r="I12761" t="b">
        <v>0</v>
      </c>
      <c r="J12761" t="b">
        <v>1</v>
      </c>
      <c r="K12761" t="s">
        <v>24</v>
      </c>
      <c r="L12761" t="s">
        <v>22</v>
      </c>
      <c r="M12761">
        <v>150500</v>
      </c>
      <c r="O12761" t="s">
        <v>971</v>
      </c>
      <c r="P12761" t="s">
        <v>16550</v>
      </c>
    </row>
    <row r="12762" spans="1:16" x14ac:dyDescent="0.25">
      <c r="A12762" t="s">
        <v>1</v>
      </c>
      <c r="B12762" t="s">
        <v>16551</v>
      </c>
      <c r="C12762" t="s">
        <v>82</v>
      </c>
      <c r="D12762" t="s">
        <v>3973</v>
      </c>
      <c r="E12762" t="s">
        <v>51</v>
      </c>
      <c r="F12762" t="b">
        <v>0</v>
      </c>
      <c r="G12762" t="s">
        <v>27</v>
      </c>
      <c r="H12762" s="4">
        <v>45826.709224537037</v>
      </c>
      <c r="I12762" t="b">
        <v>0</v>
      </c>
      <c r="J12762" t="b">
        <v>0</v>
      </c>
      <c r="K12762" t="s">
        <v>24</v>
      </c>
      <c r="L12762" t="s">
        <v>36</v>
      </c>
      <c r="N12762">
        <v>105</v>
      </c>
      <c r="O12762" t="s">
        <v>16552</v>
      </c>
      <c r="P12762" t="s">
        <v>960</v>
      </c>
    </row>
    <row r="12763" spans="1:16" x14ac:dyDescent="0.25">
      <c r="A12763" t="s">
        <v>2</v>
      </c>
      <c r="B12763" t="s">
        <v>16553</v>
      </c>
      <c r="C12763" t="s">
        <v>276</v>
      </c>
      <c r="D12763" t="s">
        <v>3973</v>
      </c>
      <c r="E12763" t="s">
        <v>631</v>
      </c>
      <c r="F12763" t="b">
        <v>0</v>
      </c>
      <c r="G12763" t="s">
        <v>27</v>
      </c>
      <c r="H12763" s="4">
        <v>45826.710300925923</v>
      </c>
      <c r="I12763" t="b">
        <v>0</v>
      </c>
      <c r="J12763" t="b">
        <v>0</v>
      </c>
      <c r="K12763" t="s">
        <v>24</v>
      </c>
      <c r="L12763" t="s">
        <v>22</v>
      </c>
      <c r="M12763">
        <v>79543</v>
      </c>
      <c r="O12763" t="s">
        <v>16554</v>
      </c>
      <c r="P12763" t="s">
        <v>2651</v>
      </c>
    </row>
    <row r="12764" spans="1:16" x14ac:dyDescent="0.25">
      <c r="A12764" t="s">
        <v>2</v>
      </c>
      <c r="B12764" t="s">
        <v>16555</v>
      </c>
      <c r="C12764" t="s">
        <v>39</v>
      </c>
      <c r="D12764" t="s">
        <v>112</v>
      </c>
      <c r="E12764" t="s">
        <v>51</v>
      </c>
      <c r="F12764" t="b">
        <v>1</v>
      </c>
      <c r="G12764" t="s">
        <v>41</v>
      </c>
      <c r="H12764" s="4">
        <v>45826.710416666669</v>
      </c>
      <c r="I12764" t="b">
        <v>1</v>
      </c>
      <c r="J12764" t="b">
        <v>0</v>
      </c>
      <c r="K12764" t="s">
        <v>24</v>
      </c>
      <c r="L12764" t="s">
        <v>36</v>
      </c>
      <c r="N12764">
        <v>17.5</v>
      </c>
      <c r="O12764" t="s">
        <v>112</v>
      </c>
      <c r="P12764" t="s">
        <v>16556</v>
      </c>
    </row>
    <row r="12765" spans="1:16" x14ac:dyDescent="0.25">
      <c r="A12765" t="s">
        <v>2</v>
      </c>
      <c r="B12765" t="s">
        <v>7618</v>
      </c>
      <c r="C12765" t="s">
        <v>7619</v>
      </c>
      <c r="D12765" t="s">
        <v>3828</v>
      </c>
      <c r="E12765" t="s">
        <v>105</v>
      </c>
      <c r="F12765" t="b">
        <v>0</v>
      </c>
      <c r="G12765" t="s">
        <v>41</v>
      </c>
      <c r="H12765" s="4">
        <v>45826.710474537038</v>
      </c>
      <c r="I12765" t="b">
        <v>0</v>
      </c>
      <c r="J12765" t="b">
        <v>0</v>
      </c>
      <c r="K12765" t="s">
        <v>24</v>
      </c>
      <c r="L12765" t="s">
        <v>36</v>
      </c>
      <c r="N12765">
        <v>25</v>
      </c>
      <c r="O12765" t="s">
        <v>7620</v>
      </c>
      <c r="P12765" t="s">
        <v>1224</v>
      </c>
    </row>
    <row r="12766" spans="1:16" x14ac:dyDescent="0.25">
      <c r="A12766" t="s">
        <v>2</v>
      </c>
      <c r="B12766" t="s">
        <v>9403</v>
      </c>
      <c r="C12766" t="s">
        <v>9404</v>
      </c>
      <c r="D12766" t="s">
        <v>4084</v>
      </c>
      <c r="E12766" t="s">
        <v>20</v>
      </c>
      <c r="F12766" t="b">
        <v>0</v>
      </c>
      <c r="G12766" t="s">
        <v>158</v>
      </c>
      <c r="H12766" s="4">
        <v>45826.712916666656</v>
      </c>
      <c r="I12766" t="b">
        <v>0</v>
      </c>
      <c r="J12766" t="b">
        <v>0</v>
      </c>
      <c r="K12766" t="s">
        <v>158</v>
      </c>
      <c r="L12766" t="s">
        <v>22</v>
      </c>
      <c r="M12766">
        <v>110000</v>
      </c>
      <c r="O12766" t="s">
        <v>9405</v>
      </c>
      <c r="P12766" t="s">
        <v>1244</v>
      </c>
    </row>
    <row r="12767" spans="1:16" x14ac:dyDescent="0.25">
      <c r="A12767" t="s">
        <v>1</v>
      </c>
      <c r="B12767" t="s">
        <v>16557</v>
      </c>
      <c r="C12767" t="s">
        <v>120</v>
      </c>
      <c r="D12767" t="s">
        <v>3973</v>
      </c>
      <c r="E12767" t="s">
        <v>51</v>
      </c>
      <c r="F12767" t="b">
        <v>0</v>
      </c>
      <c r="G12767" t="s">
        <v>35</v>
      </c>
      <c r="H12767" s="4">
        <v>45826.750393518523</v>
      </c>
      <c r="I12767" t="b">
        <v>0</v>
      </c>
      <c r="J12767" t="b">
        <v>0</v>
      </c>
      <c r="K12767" t="s">
        <v>24</v>
      </c>
      <c r="L12767" t="s">
        <v>36</v>
      </c>
      <c r="N12767">
        <v>82.5</v>
      </c>
      <c r="O12767" t="s">
        <v>719</v>
      </c>
      <c r="P12767" t="s">
        <v>16558</v>
      </c>
    </row>
    <row r="12768" spans="1:16" x14ac:dyDescent="0.25">
      <c r="A12768" t="s">
        <v>0</v>
      </c>
      <c r="B12768" t="s">
        <v>1052</v>
      </c>
      <c r="C12768" t="s">
        <v>3759</v>
      </c>
      <c r="D12768" t="s">
        <v>3973</v>
      </c>
      <c r="E12768" t="s">
        <v>20</v>
      </c>
      <c r="F12768" t="b">
        <v>0</v>
      </c>
      <c r="G12768" t="s">
        <v>30</v>
      </c>
      <c r="H12768" s="4">
        <v>45826.750601851847</v>
      </c>
      <c r="I12768" t="b">
        <v>0</v>
      </c>
      <c r="J12768" t="b">
        <v>1</v>
      </c>
      <c r="K12768" t="s">
        <v>24</v>
      </c>
      <c r="L12768" t="s">
        <v>22</v>
      </c>
      <c r="M12768">
        <v>82510</v>
      </c>
      <c r="O12768" t="s">
        <v>1162</v>
      </c>
      <c r="P12768" t="s">
        <v>204</v>
      </c>
    </row>
    <row r="12769" spans="1:16" x14ac:dyDescent="0.25">
      <c r="A12769" t="s">
        <v>0</v>
      </c>
      <c r="B12769" t="s">
        <v>0</v>
      </c>
      <c r="C12769" t="s">
        <v>1343</v>
      </c>
      <c r="D12769" t="s">
        <v>3973</v>
      </c>
      <c r="E12769" t="s">
        <v>105</v>
      </c>
      <c r="F12769" t="b">
        <v>0</v>
      </c>
      <c r="G12769" t="s">
        <v>27</v>
      </c>
      <c r="H12769" s="4">
        <v>45826.750914351847</v>
      </c>
      <c r="I12769" t="b">
        <v>0</v>
      </c>
      <c r="J12769" t="b">
        <v>1</v>
      </c>
      <c r="K12769" t="s">
        <v>24</v>
      </c>
      <c r="L12769" t="s">
        <v>36</v>
      </c>
      <c r="N12769">
        <v>34</v>
      </c>
      <c r="O12769" t="s">
        <v>10988</v>
      </c>
      <c r="P12769" t="s">
        <v>204</v>
      </c>
    </row>
    <row r="12770" spans="1:16" x14ac:dyDescent="0.25">
      <c r="A12770" t="s">
        <v>2</v>
      </c>
      <c r="B12770" t="s">
        <v>2381</v>
      </c>
      <c r="C12770" t="s">
        <v>2370</v>
      </c>
      <c r="D12770" t="s">
        <v>3600</v>
      </c>
      <c r="E12770" t="s">
        <v>51</v>
      </c>
      <c r="F12770" t="b">
        <v>0</v>
      </c>
      <c r="G12770" t="s">
        <v>27</v>
      </c>
      <c r="H12770" s="4">
        <v>45826.751631944448</v>
      </c>
      <c r="I12770" t="b">
        <v>1</v>
      </c>
      <c r="J12770" t="b">
        <v>0</v>
      </c>
      <c r="K12770" t="s">
        <v>24</v>
      </c>
      <c r="L12770" t="s">
        <v>36</v>
      </c>
      <c r="N12770">
        <v>77.5</v>
      </c>
      <c r="O12770" t="s">
        <v>16559</v>
      </c>
      <c r="P12770" t="s">
        <v>16560</v>
      </c>
    </row>
    <row r="12771" spans="1:16" x14ac:dyDescent="0.25">
      <c r="A12771" t="s">
        <v>2</v>
      </c>
      <c r="B12771" t="s">
        <v>16561</v>
      </c>
      <c r="C12771" t="s">
        <v>509</v>
      </c>
      <c r="D12771" t="s">
        <v>3973</v>
      </c>
      <c r="E12771" t="s">
        <v>20</v>
      </c>
      <c r="F12771" t="b">
        <v>0</v>
      </c>
      <c r="G12771" t="s">
        <v>27</v>
      </c>
      <c r="H12771" s="4">
        <v>45826.752002314817</v>
      </c>
      <c r="I12771" t="b">
        <v>0</v>
      </c>
      <c r="J12771" t="b">
        <v>1</v>
      </c>
      <c r="K12771" t="s">
        <v>24</v>
      </c>
      <c r="L12771" t="s">
        <v>36</v>
      </c>
      <c r="N12771">
        <v>40.384998321533203</v>
      </c>
      <c r="O12771" t="s">
        <v>341</v>
      </c>
      <c r="P12771" t="s">
        <v>16562</v>
      </c>
    </row>
    <row r="12772" spans="1:16" x14ac:dyDescent="0.25">
      <c r="A12772" t="s">
        <v>2</v>
      </c>
      <c r="B12772" t="s">
        <v>16563</v>
      </c>
      <c r="C12772" t="s">
        <v>2011</v>
      </c>
      <c r="D12772" t="s">
        <v>3973</v>
      </c>
      <c r="E12772" t="s">
        <v>20</v>
      </c>
      <c r="F12772" t="b">
        <v>0</v>
      </c>
      <c r="G12772" t="s">
        <v>41</v>
      </c>
      <c r="H12772" s="4">
        <v>45826.752083333333</v>
      </c>
      <c r="I12772" t="b">
        <v>1</v>
      </c>
      <c r="J12772" t="b">
        <v>0</v>
      </c>
      <c r="K12772" t="s">
        <v>24</v>
      </c>
      <c r="L12772" t="s">
        <v>22</v>
      </c>
      <c r="M12772">
        <v>127500</v>
      </c>
      <c r="O12772" t="s">
        <v>16564</v>
      </c>
      <c r="P12772" t="s">
        <v>463</v>
      </c>
    </row>
    <row r="12773" spans="1:16" x14ac:dyDescent="0.25">
      <c r="A12773" t="s">
        <v>2</v>
      </c>
      <c r="B12773" t="s">
        <v>16565</v>
      </c>
      <c r="C12773" t="s">
        <v>315</v>
      </c>
      <c r="D12773" t="s">
        <v>3973</v>
      </c>
      <c r="E12773" t="s">
        <v>51</v>
      </c>
      <c r="F12773" t="b">
        <v>0</v>
      </c>
      <c r="G12773" t="s">
        <v>35</v>
      </c>
      <c r="H12773" s="4">
        <v>45826.752488425933</v>
      </c>
      <c r="I12773" t="b">
        <v>1</v>
      </c>
      <c r="J12773" t="b">
        <v>1</v>
      </c>
      <c r="K12773" t="s">
        <v>24</v>
      </c>
      <c r="L12773" t="s">
        <v>36</v>
      </c>
      <c r="N12773">
        <v>67.5</v>
      </c>
      <c r="O12773" t="s">
        <v>144</v>
      </c>
    </row>
    <row r="12774" spans="1:16" x14ac:dyDescent="0.25">
      <c r="A12774" t="s">
        <v>1</v>
      </c>
      <c r="B12774" t="s">
        <v>7500</v>
      </c>
      <c r="C12774" t="s">
        <v>624</v>
      </c>
      <c r="D12774" t="s">
        <v>3973</v>
      </c>
      <c r="E12774" t="s">
        <v>20</v>
      </c>
      <c r="F12774" t="b">
        <v>0</v>
      </c>
      <c r="G12774" t="s">
        <v>35</v>
      </c>
      <c r="H12774" s="4">
        <v>45826.792164351849</v>
      </c>
      <c r="I12774" t="b">
        <v>0</v>
      </c>
      <c r="J12774" t="b">
        <v>1</v>
      </c>
      <c r="K12774" t="s">
        <v>24</v>
      </c>
      <c r="L12774" t="s">
        <v>22</v>
      </c>
      <c r="M12774">
        <v>184000</v>
      </c>
      <c r="O12774" t="s">
        <v>65</v>
      </c>
      <c r="P12774" t="s">
        <v>66</v>
      </c>
    </row>
    <row r="12775" spans="1:16" x14ac:dyDescent="0.25">
      <c r="A12775" t="s">
        <v>0</v>
      </c>
      <c r="B12775" t="s">
        <v>103</v>
      </c>
      <c r="C12775" t="s">
        <v>94</v>
      </c>
      <c r="D12775" t="s">
        <v>3828</v>
      </c>
      <c r="E12775" t="s">
        <v>51</v>
      </c>
      <c r="F12775" t="b">
        <v>0</v>
      </c>
      <c r="G12775" t="s">
        <v>30</v>
      </c>
      <c r="H12775" s="4">
        <v>45826.792245370372</v>
      </c>
      <c r="I12775" t="b">
        <v>0</v>
      </c>
      <c r="J12775" t="b">
        <v>0</v>
      </c>
      <c r="K12775" t="s">
        <v>24</v>
      </c>
      <c r="L12775" t="s">
        <v>36</v>
      </c>
      <c r="N12775">
        <v>36</v>
      </c>
      <c r="O12775" t="s">
        <v>16566</v>
      </c>
      <c r="P12775" t="s">
        <v>16567</v>
      </c>
    </row>
    <row r="12776" spans="1:16" x14ac:dyDescent="0.25">
      <c r="A12776" t="s">
        <v>19</v>
      </c>
      <c r="B12776" t="s">
        <v>16568</v>
      </c>
      <c r="C12776" t="s">
        <v>82</v>
      </c>
      <c r="D12776" t="s">
        <v>3973</v>
      </c>
      <c r="E12776" t="s">
        <v>20</v>
      </c>
      <c r="F12776" t="b">
        <v>0</v>
      </c>
      <c r="G12776" t="s">
        <v>27</v>
      </c>
      <c r="H12776" s="4">
        <v>45826.792557870373</v>
      </c>
      <c r="I12776" t="b">
        <v>0</v>
      </c>
      <c r="J12776" t="b">
        <v>1</v>
      </c>
      <c r="K12776" t="s">
        <v>24</v>
      </c>
      <c r="L12776" t="s">
        <v>22</v>
      </c>
      <c r="M12776">
        <v>184000</v>
      </c>
      <c r="O12776" t="s">
        <v>65</v>
      </c>
      <c r="P12776" t="s">
        <v>3451</v>
      </c>
    </row>
    <row r="12777" spans="1:16" x14ac:dyDescent="0.25">
      <c r="A12777" t="s">
        <v>2</v>
      </c>
      <c r="B12777" t="s">
        <v>16342</v>
      </c>
      <c r="C12777" t="s">
        <v>16569</v>
      </c>
      <c r="D12777" t="s">
        <v>3973</v>
      </c>
      <c r="E12777" t="s">
        <v>20</v>
      </c>
      <c r="F12777" t="b">
        <v>0</v>
      </c>
      <c r="G12777" t="s">
        <v>35</v>
      </c>
      <c r="H12777" s="4">
        <v>45826.794432870367</v>
      </c>
      <c r="I12777" t="b">
        <v>0</v>
      </c>
      <c r="J12777" t="b">
        <v>1</v>
      </c>
      <c r="K12777" t="s">
        <v>24</v>
      </c>
      <c r="L12777" t="s">
        <v>22</v>
      </c>
      <c r="M12777">
        <v>183500</v>
      </c>
      <c r="O12777" t="s">
        <v>1857</v>
      </c>
      <c r="P12777" t="s">
        <v>16343</v>
      </c>
    </row>
    <row r="12778" spans="1:16" x14ac:dyDescent="0.25">
      <c r="A12778" t="s">
        <v>0</v>
      </c>
      <c r="B12778" t="s">
        <v>2876</v>
      </c>
      <c r="C12778" t="s">
        <v>732</v>
      </c>
      <c r="D12778" t="s">
        <v>131</v>
      </c>
      <c r="E12778" t="s">
        <v>20</v>
      </c>
      <c r="F12778" t="b">
        <v>0</v>
      </c>
      <c r="G12778" t="s">
        <v>23</v>
      </c>
      <c r="H12778" s="4">
        <v>45826.821006944447</v>
      </c>
      <c r="I12778" t="b">
        <v>1</v>
      </c>
      <c r="J12778" t="b">
        <v>0</v>
      </c>
      <c r="K12778" t="s">
        <v>24</v>
      </c>
      <c r="L12778" t="s">
        <v>36</v>
      </c>
      <c r="N12778">
        <v>17.5</v>
      </c>
      <c r="O12778" t="s">
        <v>131</v>
      </c>
      <c r="P12778" t="s">
        <v>204</v>
      </c>
    </row>
    <row r="12779" spans="1:16" x14ac:dyDescent="0.25">
      <c r="A12779" t="s">
        <v>0</v>
      </c>
      <c r="B12779" t="s">
        <v>16570</v>
      </c>
      <c r="C12779" t="s">
        <v>82</v>
      </c>
      <c r="D12779" t="s">
        <v>3973</v>
      </c>
      <c r="E12779" t="s">
        <v>20</v>
      </c>
      <c r="F12779" t="b">
        <v>0</v>
      </c>
      <c r="G12779" t="s">
        <v>27</v>
      </c>
      <c r="H12779" s="4">
        <v>45826.833368055559</v>
      </c>
      <c r="I12779" t="b">
        <v>0</v>
      </c>
      <c r="J12779" t="b">
        <v>1</v>
      </c>
      <c r="K12779" t="s">
        <v>24</v>
      </c>
      <c r="L12779" t="s">
        <v>22</v>
      </c>
      <c r="M12779">
        <v>79683.5</v>
      </c>
      <c r="O12779" t="s">
        <v>6337</v>
      </c>
      <c r="P12779" t="s">
        <v>16571</v>
      </c>
    </row>
    <row r="12780" spans="1:16" x14ac:dyDescent="0.25">
      <c r="A12780" t="s">
        <v>25</v>
      </c>
      <c r="B12780" t="s">
        <v>1452</v>
      </c>
      <c r="C12780" t="s">
        <v>1316</v>
      </c>
      <c r="D12780" t="s">
        <v>3828</v>
      </c>
      <c r="E12780" t="s">
        <v>20</v>
      </c>
      <c r="F12780" t="b">
        <v>0</v>
      </c>
      <c r="G12780" t="s">
        <v>41</v>
      </c>
      <c r="H12780" s="4">
        <v>45826.83353009259</v>
      </c>
      <c r="I12780" t="b">
        <v>0</v>
      </c>
      <c r="J12780" t="b">
        <v>1</v>
      </c>
      <c r="K12780" t="s">
        <v>24</v>
      </c>
      <c r="L12780" t="s">
        <v>22</v>
      </c>
      <c r="M12780">
        <v>85000</v>
      </c>
      <c r="O12780" t="s">
        <v>16572</v>
      </c>
      <c r="P12780" t="s">
        <v>16573</v>
      </c>
    </row>
    <row r="12781" spans="1:16" x14ac:dyDescent="0.25">
      <c r="A12781" t="s">
        <v>0</v>
      </c>
      <c r="B12781" t="s">
        <v>14127</v>
      </c>
      <c r="C12781" t="s">
        <v>33</v>
      </c>
      <c r="D12781" t="s">
        <v>3957</v>
      </c>
      <c r="E12781" t="s">
        <v>20</v>
      </c>
      <c r="F12781" t="b">
        <v>0</v>
      </c>
      <c r="G12781" t="s">
        <v>35</v>
      </c>
      <c r="H12781" s="4">
        <v>45826.833796296298</v>
      </c>
      <c r="I12781" t="b">
        <v>0</v>
      </c>
      <c r="J12781" t="b">
        <v>1</v>
      </c>
      <c r="K12781" t="s">
        <v>24</v>
      </c>
      <c r="L12781" t="s">
        <v>36</v>
      </c>
      <c r="N12781">
        <v>16.510000228881839</v>
      </c>
      <c r="O12781" t="s">
        <v>7595</v>
      </c>
      <c r="P12781" t="s">
        <v>708</v>
      </c>
    </row>
    <row r="12782" spans="1:16" x14ac:dyDescent="0.25">
      <c r="A12782" t="s">
        <v>139</v>
      </c>
      <c r="B12782" t="s">
        <v>16574</v>
      </c>
      <c r="C12782" t="s">
        <v>151</v>
      </c>
      <c r="D12782" t="s">
        <v>3973</v>
      </c>
      <c r="E12782" t="s">
        <v>20</v>
      </c>
      <c r="F12782" t="b">
        <v>0</v>
      </c>
      <c r="G12782" t="s">
        <v>30</v>
      </c>
      <c r="H12782" s="4">
        <v>45826.833912037036</v>
      </c>
      <c r="I12782" t="b">
        <v>0</v>
      </c>
      <c r="J12782" t="b">
        <v>0</v>
      </c>
      <c r="K12782" t="s">
        <v>24</v>
      </c>
      <c r="L12782" t="s">
        <v>22</v>
      </c>
      <c r="M12782">
        <v>60000</v>
      </c>
      <c r="O12782" t="s">
        <v>16575</v>
      </c>
      <c r="P12782" t="s">
        <v>119</v>
      </c>
    </row>
    <row r="12783" spans="1:16" x14ac:dyDescent="0.25">
      <c r="A12783" t="s">
        <v>40</v>
      </c>
      <c r="B12783" t="s">
        <v>620</v>
      </c>
      <c r="C12783" t="s">
        <v>11298</v>
      </c>
      <c r="D12783" t="s">
        <v>3973</v>
      </c>
      <c r="E12783" t="s">
        <v>20</v>
      </c>
      <c r="F12783" t="b">
        <v>0</v>
      </c>
      <c r="G12783" t="s">
        <v>27</v>
      </c>
      <c r="H12783" s="4">
        <v>45826.835115740738</v>
      </c>
      <c r="I12783" t="b">
        <v>0</v>
      </c>
      <c r="J12783" t="b">
        <v>1</v>
      </c>
      <c r="K12783" t="s">
        <v>24</v>
      </c>
      <c r="L12783" t="s">
        <v>22</v>
      </c>
      <c r="M12783">
        <v>126920</v>
      </c>
      <c r="O12783" t="s">
        <v>738</v>
      </c>
      <c r="P12783" t="s">
        <v>16576</v>
      </c>
    </row>
    <row r="12784" spans="1:16" x14ac:dyDescent="0.25">
      <c r="A12784" t="s">
        <v>2</v>
      </c>
      <c r="B12784" t="s">
        <v>195</v>
      </c>
      <c r="C12784" t="s">
        <v>889</v>
      </c>
      <c r="D12784" t="s">
        <v>3973</v>
      </c>
      <c r="E12784" t="s">
        <v>51</v>
      </c>
      <c r="F12784" t="b">
        <v>0</v>
      </c>
      <c r="G12784" t="s">
        <v>27</v>
      </c>
      <c r="H12784" s="4">
        <v>45826.835231481477</v>
      </c>
      <c r="I12784" t="b">
        <v>0</v>
      </c>
      <c r="J12784" t="b">
        <v>0</v>
      </c>
      <c r="K12784" t="s">
        <v>24</v>
      </c>
      <c r="L12784" t="s">
        <v>36</v>
      </c>
      <c r="N12784">
        <v>65</v>
      </c>
      <c r="O12784" t="s">
        <v>3305</v>
      </c>
      <c r="P12784" t="s">
        <v>16577</v>
      </c>
    </row>
    <row r="12785" spans="1:16" x14ac:dyDescent="0.25">
      <c r="A12785" t="s">
        <v>0</v>
      </c>
      <c r="B12785" t="s">
        <v>7525</v>
      </c>
      <c r="C12785" t="s">
        <v>372</v>
      </c>
      <c r="D12785" t="s">
        <v>2208</v>
      </c>
      <c r="E12785" t="s">
        <v>20</v>
      </c>
      <c r="F12785" t="b">
        <v>0</v>
      </c>
      <c r="G12785" t="s">
        <v>27</v>
      </c>
      <c r="H12785" s="4">
        <v>45826.874988425923</v>
      </c>
      <c r="I12785" t="b">
        <v>0</v>
      </c>
      <c r="J12785" t="b">
        <v>0</v>
      </c>
      <c r="K12785" t="s">
        <v>24</v>
      </c>
      <c r="L12785" t="s">
        <v>22</v>
      </c>
      <c r="M12785">
        <v>82500</v>
      </c>
      <c r="O12785" t="s">
        <v>7526</v>
      </c>
      <c r="P12785" t="s">
        <v>7527</v>
      </c>
    </row>
    <row r="12786" spans="1:16" x14ac:dyDescent="0.25">
      <c r="A12786" t="s">
        <v>0</v>
      </c>
      <c r="B12786" t="s">
        <v>16316</v>
      </c>
      <c r="C12786" t="s">
        <v>180</v>
      </c>
      <c r="D12786" t="s">
        <v>4103</v>
      </c>
      <c r="E12786" t="s">
        <v>20</v>
      </c>
      <c r="F12786" t="b">
        <v>0</v>
      </c>
      <c r="G12786" t="s">
        <v>41</v>
      </c>
      <c r="H12786" s="4">
        <v>45826.875289351847</v>
      </c>
      <c r="I12786" t="b">
        <v>1</v>
      </c>
      <c r="J12786" t="b">
        <v>1</v>
      </c>
      <c r="K12786" t="s">
        <v>24</v>
      </c>
      <c r="L12786" t="s">
        <v>36</v>
      </c>
      <c r="N12786">
        <v>45</v>
      </c>
      <c r="O12786" t="s">
        <v>4351</v>
      </c>
      <c r="P12786" t="s">
        <v>16317</v>
      </c>
    </row>
    <row r="12787" spans="1:16" x14ac:dyDescent="0.25">
      <c r="A12787" t="s">
        <v>1</v>
      </c>
      <c r="B12787" t="s">
        <v>1692</v>
      </c>
      <c r="C12787" t="s">
        <v>877</v>
      </c>
      <c r="D12787" t="s">
        <v>3828</v>
      </c>
      <c r="E12787" t="s">
        <v>20</v>
      </c>
      <c r="F12787" t="b">
        <v>0</v>
      </c>
      <c r="G12787" t="s">
        <v>27</v>
      </c>
      <c r="H12787" s="4">
        <v>45826.875891203701</v>
      </c>
      <c r="I12787" t="b">
        <v>0</v>
      </c>
      <c r="J12787" t="b">
        <v>0</v>
      </c>
      <c r="K12787" t="s">
        <v>24</v>
      </c>
      <c r="L12787" t="s">
        <v>22</v>
      </c>
      <c r="M12787">
        <v>150500</v>
      </c>
      <c r="O12787" t="s">
        <v>2623</v>
      </c>
      <c r="P12787" t="s">
        <v>16578</v>
      </c>
    </row>
    <row r="12788" spans="1:16" x14ac:dyDescent="0.25">
      <c r="A12788" t="s">
        <v>40</v>
      </c>
      <c r="B12788" t="s">
        <v>16579</v>
      </c>
      <c r="C12788" t="s">
        <v>82</v>
      </c>
      <c r="D12788" t="s">
        <v>3600</v>
      </c>
      <c r="E12788" t="s">
        <v>20</v>
      </c>
      <c r="F12788" t="b">
        <v>0</v>
      </c>
      <c r="G12788" t="s">
        <v>41</v>
      </c>
      <c r="H12788" s="4">
        <v>45826.877141203702</v>
      </c>
      <c r="I12788" t="b">
        <v>0</v>
      </c>
      <c r="J12788" t="b">
        <v>1</v>
      </c>
      <c r="K12788" t="s">
        <v>24</v>
      </c>
      <c r="L12788" t="s">
        <v>22</v>
      </c>
      <c r="M12788">
        <v>186000</v>
      </c>
      <c r="O12788" t="s">
        <v>16580</v>
      </c>
      <c r="P12788" t="s">
        <v>16581</v>
      </c>
    </row>
    <row r="12789" spans="1:16" x14ac:dyDescent="0.25">
      <c r="A12789" t="s">
        <v>0</v>
      </c>
      <c r="B12789" t="s">
        <v>16582</v>
      </c>
      <c r="C12789" t="s">
        <v>39</v>
      </c>
      <c r="D12789" t="s">
        <v>3828</v>
      </c>
      <c r="E12789" t="s">
        <v>51</v>
      </c>
      <c r="F12789" t="b">
        <v>1</v>
      </c>
      <c r="G12789" t="s">
        <v>41</v>
      </c>
      <c r="H12789" s="4">
        <v>45826.916863425933</v>
      </c>
      <c r="I12789" t="b">
        <v>0</v>
      </c>
      <c r="J12789" t="b">
        <v>0</v>
      </c>
      <c r="K12789" t="s">
        <v>24</v>
      </c>
      <c r="L12789" t="s">
        <v>36</v>
      </c>
      <c r="N12789">
        <v>37.5</v>
      </c>
      <c r="O12789" t="s">
        <v>16583</v>
      </c>
      <c r="P12789" t="s">
        <v>16584</v>
      </c>
    </row>
    <row r="12790" spans="1:16" x14ac:dyDescent="0.25">
      <c r="A12790" t="s">
        <v>2</v>
      </c>
      <c r="B12790" t="s">
        <v>16585</v>
      </c>
      <c r="C12790" t="s">
        <v>47</v>
      </c>
      <c r="D12790" t="s">
        <v>3828</v>
      </c>
      <c r="E12790" t="s">
        <v>20</v>
      </c>
      <c r="F12790" t="b">
        <v>0</v>
      </c>
      <c r="G12790" t="s">
        <v>27</v>
      </c>
      <c r="H12790" s="4">
        <v>45826.918379629627</v>
      </c>
      <c r="I12790" t="b">
        <v>0</v>
      </c>
      <c r="J12790" t="b">
        <v>1</v>
      </c>
      <c r="K12790" t="s">
        <v>24</v>
      </c>
      <c r="L12790" t="s">
        <v>22</v>
      </c>
      <c r="M12790">
        <v>208500</v>
      </c>
      <c r="O12790" t="s">
        <v>1156</v>
      </c>
      <c r="P12790" t="s">
        <v>16586</v>
      </c>
    </row>
    <row r="12791" spans="1:16" x14ac:dyDescent="0.25">
      <c r="A12791" t="s">
        <v>0</v>
      </c>
      <c r="B12791" t="s">
        <v>16587</v>
      </c>
      <c r="C12791" t="s">
        <v>3560</v>
      </c>
      <c r="D12791" t="s">
        <v>3828</v>
      </c>
      <c r="E12791" t="s">
        <v>20</v>
      </c>
      <c r="F12791" t="b">
        <v>0</v>
      </c>
      <c r="G12791" t="s">
        <v>41</v>
      </c>
      <c r="H12791" s="4">
        <v>45826.958622685182</v>
      </c>
      <c r="I12791" t="b">
        <v>0</v>
      </c>
      <c r="J12791" t="b">
        <v>1</v>
      </c>
      <c r="K12791" t="s">
        <v>24</v>
      </c>
      <c r="L12791" t="s">
        <v>22</v>
      </c>
      <c r="M12791">
        <v>110874</v>
      </c>
      <c r="O12791" t="s">
        <v>11359</v>
      </c>
      <c r="P12791" t="s">
        <v>16588</v>
      </c>
    </row>
    <row r="12792" spans="1:16" x14ac:dyDescent="0.25">
      <c r="A12792" t="s">
        <v>2</v>
      </c>
      <c r="B12792" t="s">
        <v>7312</v>
      </c>
      <c r="C12792" t="s">
        <v>47</v>
      </c>
      <c r="D12792" t="s">
        <v>3973</v>
      </c>
      <c r="E12792" t="s">
        <v>20</v>
      </c>
      <c r="F12792" t="b">
        <v>0</v>
      </c>
      <c r="G12792" t="s">
        <v>27</v>
      </c>
      <c r="H12792" s="4">
        <v>45826.960081018522</v>
      </c>
      <c r="I12792" t="b">
        <v>0</v>
      </c>
      <c r="J12792" t="b">
        <v>1</v>
      </c>
      <c r="K12792" t="s">
        <v>24</v>
      </c>
      <c r="L12792" t="s">
        <v>22</v>
      </c>
      <c r="M12792">
        <v>162500</v>
      </c>
      <c r="O12792" t="s">
        <v>4535</v>
      </c>
      <c r="P12792" t="s">
        <v>1447</v>
      </c>
    </row>
    <row r="12793" spans="1:16" x14ac:dyDescent="0.25">
      <c r="A12793" t="s">
        <v>2</v>
      </c>
      <c r="B12793" t="s">
        <v>3847</v>
      </c>
      <c r="C12793" t="s">
        <v>1705</v>
      </c>
      <c r="D12793" t="s">
        <v>3973</v>
      </c>
      <c r="E12793" t="s">
        <v>51</v>
      </c>
      <c r="F12793" t="b">
        <v>0</v>
      </c>
      <c r="G12793" t="s">
        <v>27</v>
      </c>
      <c r="H12793" s="4">
        <v>45826.960312499999</v>
      </c>
      <c r="I12793" t="b">
        <v>0</v>
      </c>
      <c r="J12793" t="b">
        <v>1</v>
      </c>
      <c r="K12793" t="s">
        <v>24</v>
      </c>
      <c r="L12793" t="s">
        <v>36</v>
      </c>
      <c r="N12793">
        <v>67.5</v>
      </c>
      <c r="O12793" t="s">
        <v>806</v>
      </c>
      <c r="P12793" t="s">
        <v>16589</v>
      </c>
    </row>
    <row r="12794" spans="1:16" x14ac:dyDescent="0.25">
      <c r="A12794" t="s">
        <v>2</v>
      </c>
      <c r="B12794" t="s">
        <v>2161</v>
      </c>
      <c r="C12794" t="s">
        <v>42</v>
      </c>
      <c r="D12794" t="s">
        <v>3973</v>
      </c>
      <c r="E12794" t="s">
        <v>51</v>
      </c>
      <c r="F12794" t="b">
        <v>0</v>
      </c>
      <c r="G12794" t="s">
        <v>27</v>
      </c>
      <c r="H12794" s="4">
        <v>45826.960312499999</v>
      </c>
      <c r="I12794" t="b">
        <v>1</v>
      </c>
      <c r="J12794" t="b">
        <v>0</v>
      </c>
      <c r="K12794" t="s">
        <v>24</v>
      </c>
      <c r="L12794" t="s">
        <v>36</v>
      </c>
      <c r="N12794">
        <v>54.5</v>
      </c>
      <c r="O12794" t="s">
        <v>806</v>
      </c>
      <c r="P12794" t="s">
        <v>603</v>
      </c>
    </row>
    <row r="12795" spans="1:16" x14ac:dyDescent="0.25">
      <c r="A12795" t="s">
        <v>2</v>
      </c>
      <c r="B12795" t="s">
        <v>16590</v>
      </c>
      <c r="C12795" t="s">
        <v>140</v>
      </c>
      <c r="D12795" t="s">
        <v>3973</v>
      </c>
      <c r="E12795" t="s">
        <v>20</v>
      </c>
      <c r="F12795" t="b">
        <v>0</v>
      </c>
      <c r="G12795" t="s">
        <v>27</v>
      </c>
      <c r="H12795" s="4">
        <v>45826.960335648153</v>
      </c>
      <c r="I12795" t="b">
        <v>0</v>
      </c>
      <c r="J12795" t="b">
        <v>1</v>
      </c>
      <c r="K12795" t="s">
        <v>24</v>
      </c>
      <c r="L12795" t="s">
        <v>22</v>
      </c>
      <c r="M12795">
        <v>120000</v>
      </c>
      <c r="O12795" t="s">
        <v>16591</v>
      </c>
      <c r="P12795" t="s">
        <v>16592</v>
      </c>
    </row>
    <row r="12796" spans="1:16" x14ac:dyDescent="0.25">
      <c r="A12796" t="s">
        <v>2</v>
      </c>
      <c r="B12796" t="s">
        <v>16593</v>
      </c>
      <c r="C12796" t="s">
        <v>283</v>
      </c>
      <c r="D12796" t="s">
        <v>3600</v>
      </c>
      <c r="E12796" t="s">
        <v>51</v>
      </c>
      <c r="F12796" t="b">
        <v>0</v>
      </c>
      <c r="G12796" t="s">
        <v>35</v>
      </c>
      <c r="H12796" s="4">
        <v>45826.960902777777</v>
      </c>
      <c r="I12796" t="b">
        <v>1</v>
      </c>
      <c r="J12796" t="b">
        <v>0</v>
      </c>
      <c r="K12796" t="s">
        <v>24</v>
      </c>
      <c r="L12796" t="s">
        <v>36</v>
      </c>
      <c r="N12796">
        <v>90</v>
      </c>
      <c r="O12796" t="s">
        <v>16594</v>
      </c>
      <c r="P12796" t="s">
        <v>55</v>
      </c>
    </row>
    <row r="12797" spans="1:16" x14ac:dyDescent="0.25">
      <c r="A12797" t="s">
        <v>0</v>
      </c>
      <c r="B12797" t="s">
        <v>103</v>
      </c>
      <c r="C12797" t="s">
        <v>332</v>
      </c>
      <c r="D12797" t="s">
        <v>6017</v>
      </c>
      <c r="E12797" t="s">
        <v>20</v>
      </c>
      <c r="F12797" t="b">
        <v>0</v>
      </c>
      <c r="G12797" t="s">
        <v>41</v>
      </c>
      <c r="H12797" s="4">
        <v>45827.000300925924</v>
      </c>
      <c r="I12797" t="b">
        <v>1</v>
      </c>
      <c r="J12797" t="b">
        <v>1</v>
      </c>
      <c r="K12797" t="s">
        <v>24</v>
      </c>
      <c r="L12797" t="s">
        <v>22</v>
      </c>
      <c r="M12797">
        <v>52500</v>
      </c>
      <c r="O12797" t="s">
        <v>964</v>
      </c>
      <c r="P12797" t="s">
        <v>16024</v>
      </c>
    </row>
    <row r="12798" spans="1:16" x14ac:dyDescent="0.25">
      <c r="A12798" t="s">
        <v>1</v>
      </c>
      <c r="B12798" t="s">
        <v>974</v>
      </c>
      <c r="C12798" t="s">
        <v>3238</v>
      </c>
      <c r="D12798" t="s">
        <v>3973</v>
      </c>
      <c r="E12798" t="s">
        <v>20</v>
      </c>
      <c r="F12798" t="b">
        <v>0</v>
      </c>
      <c r="G12798" t="s">
        <v>41</v>
      </c>
      <c r="H12798" s="4">
        <v>45827.001122685193</v>
      </c>
      <c r="I12798" t="b">
        <v>0</v>
      </c>
      <c r="J12798" t="b">
        <v>1</v>
      </c>
      <c r="K12798" t="s">
        <v>24</v>
      </c>
      <c r="L12798" t="s">
        <v>22</v>
      </c>
      <c r="M12798">
        <v>130000</v>
      </c>
      <c r="O12798" t="s">
        <v>4329</v>
      </c>
      <c r="P12798" t="s">
        <v>10435</v>
      </c>
    </row>
    <row r="12799" spans="1:16" x14ac:dyDescent="0.25">
      <c r="A12799" t="s">
        <v>89</v>
      </c>
      <c r="B12799" t="s">
        <v>16595</v>
      </c>
      <c r="C12799" t="s">
        <v>44</v>
      </c>
      <c r="D12799" t="s">
        <v>3973</v>
      </c>
      <c r="E12799" t="s">
        <v>20</v>
      </c>
      <c r="F12799" t="b">
        <v>0</v>
      </c>
      <c r="G12799" t="s">
        <v>27</v>
      </c>
      <c r="H12799" s="4">
        <v>45827.001921296287</v>
      </c>
      <c r="I12799" t="b">
        <v>0</v>
      </c>
      <c r="J12799" t="b">
        <v>0</v>
      </c>
      <c r="K12799" t="s">
        <v>24</v>
      </c>
      <c r="L12799" t="s">
        <v>36</v>
      </c>
      <c r="N12799">
        <v>65</v>
      </c>
      <c r="O12799" t="s">
        <v>4344</v>
      </c>
      <c r="P12799" t="s">
        <v>16596</v>
      </c>
    </row>
    <row r="12800" spans="1:16" x14ac:dyDescent="0.25">
      <c r="A12800" t="s">
        <v>2</v>
      </c>
      <c r="B12800" t="s">
        <v>16597</v>
      </c>
      <c r="C12800" t="s">
        <v>315</v>
      </c>
      <c r="D12800" t="s">
        <v>3973</v>
      </c>
      <c r="E12800" t="s">
        <v>51</v>
      </c>
      <c r="F12800" t="b">
        <v>0</v>
      </c>
      <c r="G12800" t="s">
        <v>41</v>
      </c>
      <c r="H12800" s="4">
        <v>45827.00209490741</v>
      </c>
      <c r="I12800" t="b">
        <v>0</v>
      </c>
      <c r="J12800" t="b">
        <v>1</v>
      </c>
      <c r="K12800" t="s">
        <v>24</v>
      </c>
      <c r="L12800" t="s">
        <v>36</v>
      </c>
      <c r="N12800">
        <v>67.5</v>
      </c>
      <c r="O12800" t="s">
        <v>4344</v>
      </c>
    </row>
    <row r="12801" spans="1:16" x14ac:dyDescent="0.25">
      <c r="A12801" t="s">
        <v>0</v>
      </c>
      <c r="B12801" t="s">
        <v>433</v>
      </c>
      <c r="C12801" t="s">
        <v>468</v>
      </c>
      <c r="D12801" t="s">
        <v>3973</v>
      </c>
      <c r="E12801" t="s">
        <v>20</v>
      </c>
      <c r="F12801" t="b">
        <v>0</v>
      </c>
      <c r="G12801" t="s">
        <v>27</v>
      </c>
      <c r="H12801" s="4">
        <v>45827.041747685187</v>
      </c>
      <c r="I12801" t="b">
        <v>0</v>
      </c>
      <c r="J12801" t="b">
        <v>1</v>
      </c>
      <c r="K12801" t="s">
        <v>24</v>
      </c>
      <c r="L12801" t="s">
        <v>22</v>
      </c>
      <c r="M12801">
        <v>95000</v>
      </c>
      <c r="O12801" t="s">
        <v>5482</v>
      </c>
      <c r="P12801" t="s">
        <v>2408</v>
      </c>
    </row>
    <row r="12802" spans="1:16" x14ac:dyDescent="0.25">
      <c r="A12802" t="s">
        <v>1</v>
      </c>
      <c r="B12802" t="s">
        <v>1999</v>
      </c>
      <c r="C12802" t="s">
        <v>1041</v>
      </c>
      <c r="D12802" t="s">
        <v>3973</v>
      </c>
      <c r="E12802" t="s">
        <v>51</v>
      </c>
      <c r="F12802" t="b">
        <v>0</v>
      </c>
      <c r="G12802" t="s">
        <v>41</v>
      </c>
      <c r="H12802" s="4">
        <v>45827.041956018518</v>
      </c>
      <c r="I12802" t="b">
        <v>0</v>
      </c>
      <c r="J12802" t="b">
        <v>0</v>
      </c>
      <c r="K12802" t="s">
        <v>24</v>
      </c>
      <c r="L12802" t="s">
        <v>36</v>
      </c>
      <c r="N12802">
        <v>98.94000244140625</v>
      </c>
      <c r="O12802" t="s">
        <v>16476</v>
      </c>
      <c r="P12802" t="s">
        <v>16598</v>
      </c>
    </row>
    <row r="12803" spans="1:16" x14ac:dyDescent="0.25">
      <c r="A12803" t="s">
        <v>2</v>
      </c>
      <c r="B12803" t="s">
        <v>16599</v>
      </c>
      <c r="C12803" t="s">
        <v>325</v>
      </c>
      <c r="D12803" t="s">
        <v>3973</v>
      </c>
      <c r="E12803" t="s">
        <v>20</v>
      </c>
      <c r="F12803" t="b">
        <v>0</v>
      </c>
      <c r="G12803" t="s">
        <v>27</v>
      </c>
      <c r="H12803" s="4">
        <v>45827.043298611112</v>
      </c>
      <c r="I12803" t="b">
        <v>0</v>
      </c>
      <c r="J12803" t="b">
        <v>1</v>
      </c>
      <c r="K12803" t="s">
        <v>24</v>
      </c>
      <c r="L12803" t="s">
        <v>22</v>
      </c>
      <c r="M12803">
        <v>160000</v>
      </c>
      <c r="O12803" t="s">
        <v>16600</v>
      </c>
      <c r="P12803" t="s">
        <v>16601</v>
      </c>
    </row>
    <row r="12804" spans="1:16" x14ac:dyDescent="0.25">
      <c r="A12804" t="s">
        <v>40</v>
      </c>
      <c r="B12804" t="s">
        <v>16602</v>
      </c>
      <c r="C12804" t="s">
        <v>122</v>
      </c>
      <c r="D12804" t="s">
        <v>3973</v>
      </c>
      <c r="E12804" t="s">
        <v>20</v>
      </c>
      <c r="F12804" t="b">
        <v>0</v>
      </c>
      <c r="G12804" t="s">
        <v>30</v>
      </c>
      <c r="H12804" s="4">
        <v>45827.044768518521</v>
      </c>
      <c r="I12804" t="b">
        <v>0</v>
      </c>
      <c r="J12804" t="b">
        <v>1</v>
      </c>
      <c r="K12804" t="s">
        <v>24</v>
      </c>
      <c r="L12804" t="s">
        <v>22</v>
      </c>
      <c r="M12804">
        <v>142300</v>
      </c>
      <c r="O12804" t="s">
        <v>402</v>
      </c>
      <c r="P12804" t="s">
        <v>16603</v>
      </c>
    </row>
    <row r="12805" spans="1:16" x14ac:dyDescent="0.25">
      <c r="A12805" t="s">
        <v>2</v>
      </c>
      <c r="B12805" t="s">
        <v>129</v>
      </c>
      <c r="C12805" t="s">
        <v>16604</v>
      </c>
      <c r="D12805" t="s">
        <v>3973</v>
      </c>
      <c r="E12805" t="s">
        <v>20</v>
      </c>
      <c r="F12805" t="b">
        <v>0</v>
      </c>
      <c r="G12805" t="s">
        <v>30</v>
      </c>
      <c r="H12805" s="4">
        <v>45827.044768518521</v>
      </c>
      <c r="I12805" t="b">
        <v>0</v>
      </c>
      <c r="J12805" t="b">
        <v>1</v>
      </c>
      <c r="K12805" t="s">
        <v>24</v>
      </c>
      <c r="L12805" t="s">
        <v>22</v>
      </c>
      <c r="M12805">
        <v>180000</v>
      </c>
      <c r="O12805" t="s">
        <v>14231</v>
      </c>
      <c r="P12805" t="s">
        <v>16605</v>
      </c>
    </row>
    <row r="12806" spans="1:16" x14ac:dyDescent="0.25">
      <c r="A12806" t="s">
        <v>40</v>
      </c>
      <c r="B12806" t="s">
        <v>16602</v>
      </c>
      <c r="C12806" t="s">
        <v>122</v>
      </c>
      <c r="D12806" t="s">
        <v>3828</v>
      </c>
      <c r="E12806" t="s">
        <v>20</v>
      </c>
      <c r="F12806" t="b">
        <v>0</v>
      </c>
      <c r="G12806" t="s">
        <v>27</v>
      </c>
      <c r="H12806" s="4">
        <v>45827.16847222222</v>
      </c>
      <c r="I12806" t="b">
        <v>0</v>
      </c>
      <c r="J12806" t="b">
        <v>1</v>
      </c>
      <c r="K12806" t="s">
        <v>24</v>
      </c>
      <c r="L12806" t="s">
        <v>22</v>
      </c>
      <c r="M12806">
        <v>142300</v>
      </c>
      <c r="O12806" t="s">
        <v>402</v>
      </c>
      <c r="P12806" t="s">
        <v>16603</v>
      </c>
    </row>
    <row r="12807" spans="1:16" x14ac:dyDescent="0.25">
      <c r="A12807" t="s">
        <v>0</v>
      </c>
      <c r="B12807" t="s">
        <v>16606</v>
      </c>
      <c r="C12807" t="s">
        <v>120</v>
      </c>
      <c r="D12807" t="s">
        <v>3828</v>
      </c>
      <c r="E12807" t="s">
        <v>20</v>
      </c>
      <c r="F12807" t="b">
        <v>0</v>
      </c>
      <c r="G12807" t="s">
        <v>35</v>
      </c>
      <c r="H12807" s="4">
        <v>45827.250254629631</v>
      </c>
      <c r="I12807" t="b">
        <v>0</v>
      </c>
      <c r="J12807" t="b">
        <v>1</v>
      </c>
      <c r="K12807" t="s">
        <v>24</v>
      </c>
      <c r="L12807" t="s">
        <v>22</v>
      </c>
      <c r="M12807">
        <v>70000</v>
      </c>
      <c r="O12807" t="s">
        <v>16607</v>
      </c>
      <c r="P12807" t="s">
        <v>3295</v>
      </c>
    </row>
    <row r="12808" spans="1:16" x14ac:dyDescent="0.25">
      <c r="A12808" t="s">
        <v>0</v>
      </c>
      <c r="B12808" t="s">
        <v>16608</v>
      </c>
      <c r="C12808" t="s">
        <v>39</v>
      </c>
      <c r="D12808" t="s">
        <v>3600</v>
      </c>
      <c r="E12808" t="s">
        <v>20</v>
      </c>
      <c r="F12808" t="b">
        <v>1</v>
      </c>
      <c r="G12808" t="s">
        <v>35</v>
      </c>
      <c r="H12808" s="4">
        <v>45827.250254629631</v>
      </c>
      <c r="I12808" t="b">
        <v>1</v>
      </c>
      <c r="J12808" t="b">
        <v>1</v>
      </c>
      <c r="K12808" t="s">
        <v>24</v>
      </c>
      <c r="L12808" t="s">
        <v>36</v>
      </c>
      <c r="N12808">
        <v>72.5</v>
      </c>
      <c r="O12808" t="s">
        <v>16609</v>
      </c>
      <c r="P12808" t="s">
        <v>16610</v>
      </c>
    </row>
    <row r="12809" spans="1:16" x14ac:dyDescent="0.25">
      <c r="A12809" t="s">
        <v>25</v>
      </c>
      <c r="B12809" t="s">
        <v>16611</v>
      </c>
      <c r="C12809" t="s">
        <v>39</v>
      </c>
      <c r="D12809" t="s">
        <v>4014</v>
      </c>
      <c r="E12809" t="s">
        <v>20</v>
      </c>
      <c r="F12809" t="b">
        <v>1</v>
      </c>
      <c r="G12809" t="s">
        <v>35</v>
      </c>
      <c r="H12809" s="4">
        <v>45827.250254629631</v>
      </c>
      <c r="I12809" t="b">
        <v>0</v>
      </c>
      <c r="J12809" t="b">
        <v>0</v>
      </c>
      <c r="K12809" t="s">
        <v>24</v>
      </c>
      <c r="L12809" t="s">
        <v>22</v>
      </c>
      <c r="M12809">
        <v>124000</v>
      </c>
      <c r="O12809" t="s">
        <v>3799</v>
      </c>
      <c r="P12809" t="s">
        <v>16612</v>
      </c>
    </row>
    <row r="12810" spans="1:16" x14ac:dyDescent="0.25">
      <c r="A12810" t="s">
        <v>40</v>
      </c>
      <c r="B12810" t="s">
        <v>16355</v>
      </c>
      <c r="C12810" t="s">
        <v>44</v>
      </c>
      <c r="D12810" t="s">
        <v>3973</v>
      </c>
      <c r="E12810" t="s">
        <v>20</v>
      </c>
      <c r="F12810" t="b">
        <v>0</v>
      </c>
      <c r="G12810" t="s">
        <v>41</v>
      </c>
      <c r="H12810" s="4">
        <v>45827.266261574077</v>
      </c>
      <c r="I12810" t="b">
        <v>1</v>
      </c>
      <c r="J12810" t="b">
        <v>1</v>
      </c>
      <c r="K12810" t="s">
        <v>24</v>
      </c>
      <c r="L12810" t="s">
        <v>22</v>
      </c>
      <c r="M12810">
        <v>184000</v>
      </c>
      <c r="O12810" t="s">
        <v>1489</v>
      </c>
    </row>
    <row r="12811" spans="1:16" x14ac:dyDescent="0.25">
      <c r="A12811" t="s">
        <v>25</v>
      </c>
      <c r="B12811" t="s">
        <v>14159</v>
      </c>
      <c r="C12811" t="s">
        <v>39</v>
      </c>
      <c r="D12811" t="s">
        <v>10356</v>
      </c>
      <c r="E12811" t="s">
        <v>20</v>
      </c>
      <c r="F12811" t="b">
        <v>1</v>
      </c>
      <c r="G12811" t="s">
        <v>106</v>
      </c>
      <c r="H12811" s="4">
        <v>45827.269201388888</v>
      </c>
      <c r="I12811" t="b">
        <v>1</v>
      </c>
      <c r="J12811" t="b">
        <v>0</v>
      </c>
      <c r="K12811" t="s">
        <v>106</v>
      </c>
      <c r="L12811" t="s">
        <v>22</v>
      </c>
      <c r="M12811">
        <v>136000</v>
      </c>
      <c r="O12811" t="s">
        <v>3492</v>
      </c>
      <c r="P12811" t="s">
        <v>3034</v>
      </c>
    </row>
    <row r="12812" spans="1:16" x14ac:dyDescent="0.25">
      <c r="A12812" t="s">
        <v>28</v>
      </c>
      <c r="B12812" t="s">
        <v>2229</v>
      </c>
      <c r="C12812" t="s">
        <v>39</v>
      </c>
      <c r="D12812" t="s">
        <v>16613</v>
      </c>
      <c r="E12812" t="s">
        <v>20</v>
      </c>
      <c r="F12812" t="b">
        <v>1</v>
      </c>
      <c r="G12812" t="s">
        <v>1792</v>
      </c>
      <c r="H12812" s="4">
        <v>45827.275150462963</v>
      </c>
      <c r="I12812" t="b">
        <v>0</v>
      </c>
      <c r="J12812" t="b">
        <v>0</v>
      </c>
      <c r="K12812" t="s">
        <v>1792</v>
      </c>
      <c r="L12812" t="s">
        <v>22</v>
      </c>
      <c r="M12812">
        <v>82500</v>
      </c>
      <c r="O12812" t="s">
        <v>16614</v>
      </c>
      <c r="P12812" t="s">
        <v>16615</v>
      </c>
    </row>
    <row r="12813" spans="1:16" x14ac:dyDescent="0.25">
      <c r="A12813" t="s">
        <v>0</v>
      </c>
      <c r="B12813" t="s">
        <v>16616</v>
      </c>
      <c r="C12813" t="s">
        <v>16617</v>
      </c>
      <c r="D12813" t="s">
        <v>4090</v>
      </c>
      <c r="E12813" t="s">
        <v>219</v>
      </c>
      <c r="F12813" t="b">
        <v>0</v>
      </c>
      <c r="G12813" t="s">
        <v>27</v>
      </c>
      <c r="H12813" s="4">
        <v>45827.291666666657</v>
      </c>
      <c r="I12813" t="b">
        <v>0</v>
      </c>
      <c r="J12813" t="b">
        <v>1</v>
      </c>
      <c r="K12813" t="s">
        <v>24</v>
      </c>
      <c r="L12813" t="s">
        <v>22</v>
      </c>
      <c r="M12813">
        <v>75000</v>
      </c>
      <c r="O12813" t="s">
        <v>16618</v>
      </c>
      <c r="P12813" t="s">
        <v>320</v>
      </c>
    </row>
    <row r="12814" spans="1:16" x14ac:dyDescent="0.25">
      <c r="A12814" t="s">
        <v>40</v>
      </c>
      <c r="B12814" t="s">
        <v>16619</v>
      </c>
      <c r="C12814" t="s">
        <v>431</v>
      </c>
      <c r="D12814" t="s">
        <v>3970</v>
      </c>
      <c r="E12814" t="s">
        <v>20</v>
      </c>
      <c r="F12814" t="b">
        <v>0</v>
      </c>
      <c r="G12814" t="s">
        <v>27</v>
      </c>
      <c r="H12814" s="4">
        <v>45827.307638888888</v>
      </c>
      <c r="I12814" t="b">
        <v>0</v>
      </c>
      <c r="J12814" t="b">
        <v>0</v>
      </c>
      <c r="K12814" t="s">
        <v>24</v>
      </c>
      <c r="L12814" t="s">
        <v>22</v>
      </c>
      <c r="M12814">
        <v>178245</v>
      </c>
      <c r="O12814" t="s">
        <v>16620</v>
      </c>
      <c r="P12814" t="s">
        <v>16621</v>
      </c>
    </row>
    <row r="12815" spans="1:16" x14ac:dyDescent="0.25">
      <c r="A12815" t="s">
        <v>2</v>
      </c>
      <c r="B12815" t="s">
        <v>16622</v>
      </c>
      <c r="C12815" t="s">
        <v>39</v>
      </c>
      <c r="D12815" t="s">
        <v>112</v>
      </c>
      <c r="E12815" t="s">
        <v>51</v>
      </c>
      <c r="F12815" t="b">
        <v>1</v>
      </c>
      <c r="G12815" t="s">
        <v>41</v>
      </c>
      <c r="H12815" s="4">
        <v>45827.307997685188</v>
      </c>
      <c r="I12815" t="b">
        <v>1</v>
      </c>
      <c r="J12815" t="b">
        <v>0</v>
      </c>
      <c r="K12815" t="s">
        <v>24</v>
      </c>
      <c r="L12815" t="s">
        <v>36</v>
      </c>
      <c r="N12815">
        <v>24</v>
      </c>
      <c r="O12815" t="s">
        <v>112</v>
      </c>
      <c r="P12815" t="s">
        <v>16623</v>
      </c>
    </row>
    <row r="12816" spans="1:16" x14ac:dyDescent="0.25">
      <c r="A12816" t="s">
        <v>0</v>
      </c>
      <c r="B12816" t="s">
        <v>214</v>
      </c>
      <c r="C12816" t="s">
        <v>1320</v>
      </c>
      <c r="D12816" t="s">
        <v>4084</v>
      </c>
      <c r="E12816" t="s">
        <v>20</v>
      </c>
      <c r="F12816" t="b">
        <v>0</v>
      </c>
      <c r="G12816" t="s">
        <v>41</v>
      </c>
      <c r="H12816" s="4">
        <v>45827.333495370367</v>
      </c>
      <c r="I12816" t="b">
        <v>0</v>
      </c>
      <c r="J12816" t="b">
        <v>0</v>
      </c>
      <c r="K12816" t="s">
        <v>24</v>
      </c>
      <c r="L12816" t="s">
        <v>22</v>
      </c>
      <c r="M12816">
        <v>67500</v>
      </c>
      <c r="O12816" t="s">
        <v>16624</v>
      </c>
      <c r="P12816" t="s">
        <v>16625</v>
      </c>
    </row>
    <row r="12817" spans="1:16" x14ac:dyDescent="0.25">
      <c r="A12817" t="s">
        <v>0</v>
      </c>
      <c r="B12817" t="s">
        <v>3563</v>
      </c>
      <c r="C12817" t="s">
        <v>509</v>
      </c>
      <c r="D12817" t="s">
        <v>4084</v>
      </c>
      <c r="E12817" t="s">
        <v>20</v>
      </c>
      <c r="F12817" t="b">
        <v>0</v>
      </c>
      <c r="G12817" t="s">
        <v>35</v>
      </c>
      <c r="H12817" s="4">
        <v>45827.333634259259</v>
      </c>
      <c r="I12817" t="b">
        <v>0</v>
      </c>
      <c r="J12817" t="b">
        <v>0</v>
      </c>
      <c r="K12817" t="s">
        <v>24</v>
      </c>
      <c r="L12817" t="s">
        <v>22</v>
      </c>
      <c r="M12817">
        <v>105000</v>
      </c>
      <c r="O12817" t="s">
        <v>10589</v>
      </c>
      <c r="P12817" t="s">
        <v>3392</v>
      </c>
    </row>
    <row r="12818" spans="1:16" x14ac:dyDescent="0.25">
      <c r="A12818" t="s">
        <v>0</v>
      </c>
      <c r="B12818" t="s">
        <v>16626</v>
      </c>
      <c r="C12818" t="s">
        <v>94</v>
      </c>
      <c r="D12818" t="s">
        <v>4084</v>
      </c>
      <c r="E12818" t="s">
        <v>20</v>
      </c>
      <c r="F12818" t="b">
        <v>0</v>
      </c>
      <c r="G12818" t="s">
        <v>30</v>
      </c>
      <c r="H12818" s="4">
        <v>45827.333923611113</v>
      </c>
      <c r="I12818" t="b">
        <v>0</v>
      </c>
      <c r="J12818" t="b">
        <v>0</v>
      </c>
      <c r="K12818" t="s">
        <v>24</v>
      </c>
      <c r="L12818" t="s">
        <v>22</v>
      </c>
      <c r="M12818">
        <v>115000</v>
      </c>
      <c r="O12818" t="s">
        <v>16627</v>
      </c>
      <c r="P12818" t="s">
        <v>16567</v>
      </c>
    </row>
    <row r="12819" spans="1:16" x14ac:dyDescent="0.25">
      <c r="A12819" t="s">
        <v>19</v>
      </c>
      <c r="B12819" t="s">
        <v>16628</v>
      </c>
      <c r="C12819" t="s">
        <v>555</v>
      </c>
      <c r="D12819" t="s">
        <v>4084</v>
      </c>
      <c r="E12819" t="s">
        <v>20</v>
      </c>
      <c r="F12819" t="b">
        <v>0</v>
      </c>
      <c r="G12819" t="s">
        <v>30</v>
      </c>
      <c r="H12819" s="4">
        <v>45827.349224537043</v>
      </c>
      <c r="I12819" t="b">
        <v>0</v>
      </c>
      <c r="J12819" t="b">
        <v>0</v>
      </c>
      <c r="K12819" t="s">
        <v>24</v>
      </c>
      <c r="L12819" t="s">
        <v>22</v>
      </c>
      <c r="M12819">
        <v>180000</v>
      </c>
      <c r="O12819" t="s">
        <v>16629</v>
      </c>
    </row>
    <row r="12820" spans="1:16" x14ac:dyDescent="0.25">
      <c r="A12820" t="s">
        <v>2</v>
      </c>
      <c r="B12820" t="s">
        <v>16630</v>
      </c>
      <c r="C12820" t="s">
        <v>199</v>
      </c>
      <c r="D12820" t="s">
        <v>3970</v>
      </c>
      <c r="E12820" t="s">
        <v>20</v>
      </c>
      <c r="F12820" t="b">
        <v>0</v>
      </c>
      <c r="G12820" t="s">
        <v>23</v>
      </c>
      <c r="H12820" s="4">
        <v>45827.36550925926</v>
      </c>
      <c r="I12820" t="b">
        <v>0</v>
      </c>
      <c r="J12820" t="b">
        <v>1</v>
      </c>
      <c r="K12820" t="s">
        <v>24</v>
      </c>
      <c r="L12820" t="s">
        <v>22</v>
      </c>
      <c r="M12820">
        <v>140500</v>
      </c>
      <c r="O12820" t="s">
        <v>867</v>
      </c>
      <c r="P12820" t="s">
        <v>149</v>
      </c>
    </row>
    <row r="12821" spans="1:16" x14ac:dyDescent="0.25">
      <c r="A12821" t="s">
        <v>0</v>
      </c>
      <c r="B12821" t="s">
        <v>0</v>
      </c>
      <c r="C12821" t="s">
        <v>16631</v>
      </c>
      <c r="D12821" t="s">
        <v>3970</v>
      </c>
      <c r="E12821" t="s">
        <v>20</v>
      </c>
      <c r="F12821" t="b">
        <v>0</v>
      </c>
      <c r="G12821" t="s">
        <v>27</v>
      </c>
      <c r="H12821" s="4">
        <v>45827.374907407408</v>
      </c>
      <c r="I12821" t="b">
        <v>0</v>
      </c>
      <c r="J12821" t="b">
        <v>0</v>
      </c>
      <c r="K12821" t="s">
        <v>24</v>
      </c>
      <c r="L12821" t="s">
        <v>22</v>
      </c>
      <c r="M12821">
        <v>95000</v>
      </c>
      <c r="O12821" t="s">
        <v>1694</v>
      </c>
      <c r="P12821" t="s">
        <v>12350</v>
      </c>
    </row>
    <row r="12822" spans="1:16" x14ac:dyDescent="0.25">
      <c r="A12822" t="s">
        <v>19</v>
      </c>
      <c r="B12822" t="s">
        <v>16632</v>
      </c>
      <c r="C12822" t="s">
        <v>332</v>
      </c>
      <c r="D12822" t="s">
        <v>3973</v>
      </c>
      <c r="E12822" t="s">
        <v>20</v>
      </c>
      <c r="F12822" t="b">
        <v>0</v>
      </c>
      <c r="G12822" t="s">
        <v>41</v>
      </c>
      <c r="H12822" s="4">
        <v>45827.375127314823</v>
      </c>
      <c r="I12822" t="b">
        <v>0</v>
      </c>
      <c r="J12822" t="b">
        <v>0</v>
      </c>
      <c r="K12822" t="s">
        <v>24</v>
      </c>
      <c r="L12822" t="s">
        <v>22</v>
      </c>
      <c r="M12822">
        <v>220000</v>
      </c>
      <c r="O12822" t="s">
        <v>16267</v>
      </c>
      <c r="P12822" t="s">
        <v>119</v>
      </c>
    </row>
    <row r="12823" spans="1:16" x14ac:dyDescent="0.25">
      <c r="A12823" t="s">
        <v>191</v>
      </c>
      <c r="B12823" t="s">
        <v>16633</v>
      </c>
      <c r="C12823" t="s">
        <v>225</v>
      </c>
      <c r="D12823" t="s">
        <v>3973</v>
      </c>
      <c r="E12823" t="s">
        <v>20</v>
      </c>
      <c r="F12823" t="b">
        <v>0</v>
      </c>
      <c r="G12823" t="s">
        <v>27</v>
      </c>
      <c r="H12823" s="4">
        <v>45827.391226851847</v>
      </c>
      <c r="I12823" t="b">
        <v>0</v>
      </c>
      <c r="J12823" t="b">
        <v>1</v>
      </c>
      <c r="K12823" t="s">
        <v>24</v>
      </c>
      <c r="L12823" t="s">
        <v>22</v>
      </c>
      <c r="M12823">
        <v>182500</v>
      </c>
      <c r="O12823" t="s">
        <v>1883</v>
      </c>
    </row>
    <row r="12824" spans="1:16" x14ac:dyDescent="0.25">
      <c r="A12824" t="s">
        <v>28</v>
      </c>
      <c r="B12824" t="s">
        <v>16634</v>
      </c>
      <c r="C12824" t="s">
        <v>82</v>
      </c>
      <c r="D12824" t="s">
        <v>3828</v>
      </c>
      <c r="E12824" t="s">
        <v>20</v>
      </c>
      <c r="F12824" t="b">
        <v>0</v>
      </c>
      <c r="G12824" t="s">
        <v>27</v>
      </c>
      <c r="H12824" s="4">
        <v>45827.432638888888</v>
      </c>
      <c r="I12824" t="b">
        <v>0</v>
      </c>
      <c r="J12824" t="b">
        <v>1</v>
      </c>
      <c r="K12824" t="s">
        <v>24</v>
      </c>
      <c r="L12824" t="s">
        <v>22</v>
      </c>
      <c r="M12824">
        <v>125000</v>
      </c>
      <c r="O12824" t="s">
        <v>202</v>
      </c>
      <c r="P12824" t="s">
        <v>16635</v>
      </c>
    </row>
    <row r="12825" spans="1:16" x14ac:dyDescent="0.25">
      <c r="A12825" t="s">
        <v>0</v>
      </c>
      <c r="B12825" t="s">
        <v>731</v>
      </c>
      <c r="C12825" t="s">
        <v>2157</v>
      </c>
      <c r="D12825" t="s">
        <v>3957</v>
      </c>
      <c r="E12825" t="s">
        <v>34</v>
      </c>
      <c r="F12825" t="b">
        <v>0</v>
      </c>
      <c r="G12825" t="s">
        <v>27</v>
      </c>
      <c r="H12825" s="4">
        <v>45827.500034722223</v>
      </c>
      <c r="I12825" t="b">
        <v>0</v>
      </c>
      <c r="J12825" t="b">
        <v>1</v>
      </c>
      <c r="K12825" t="s">
        <v>24</v>
      </c>
      <c r="L12825" t="s">
        <v>36</v>
      </c>
      <c r="N12825">
        <v>65.5</v>
      </c>
      <c r="O12825" t="s">
        <v>1807</v>
      </c>
      <c r="P12825" t="s">
        <v>16636</v>
      </c>
    </row>
    <row r="12826" spans="1:16" x14ac:dyDescent="0.25">
      <c r="A12826" t="s">
        <v>1</v>
      </c>
      <c r="B12826" t="s">
        <v>661</v>
      </c>
      <c r="C12826" t="s">
        <v>167</v>
      </c>
      <c r="D12826" t="s">
        <v>3973</v>
      </c>
      <c r="E12826" t="s">
        <v>20</v>
      </c>
      <c r="F12826" t="b">
        <v>0</v>
      </c>
      <c r="G12826" t="s">
        <v>35</v>
      </c>
      <c r="H12826" s="4">
        <v>45827.500289351847</v>
      </c>
      <c r="I12826" t="b">
        <v>0</v>
      </c>
      <c r="J12826" t="b">
        <v>1</v>
      </c>
      <c r="K12826" t="s">
        <v>24</v>
      </c>
      <c r="L12826" t="s">
        <v>22</v>
      </c>
      <c r="M12826">
        <v>162054.5</v>
      </c>
      <c r="O12826" t="s">
        <v>5482</v>
      </c>
      <c r="P12826" t="s">
        <v>15712</v>
      </c>
    </row>
    <row r="12827" spans="1:16" x14ac:dyDescent="0.25">
      <c r="A12827" t="s">
        <v>1</v>
      </c>
      <c r="B12827" t="s">
        <v>6284</v>
      </c>
      <c r="C12827" t="s">
        <v>140</v>
      </c>
      <c r="D12827" t="s">
        <v>3973</v>
      </c>
      <c r="E12827" t="s">
        <v>20</v>
      </c>
      <c r="F12827" t="b">
        <v>0</v>
      </c>
      <c r="G12827" t="s">
        <v>35</v>
      </c>
      <c r="H12827" s="4">
        <v>45827.500300925924</v>
      </c>
      <c r="I12827" t="b">
        <v>1</v>
      </c>
      <c r="J12827" t="b">
        <v>1</v>
      </c>
      <c r="K12827" t="s">
        <v>24</v>
      </c>
      <c r="L12827" t="s">
        <v>22</v>
      </c>
      <c r="M12827">
        <v>152250</v>
      </c>
      <c r="O12827" t="s">
        <v>5482</v>
      </c>
      <c r="P12827" t="s">
        <v>6285</v>
      </c>
    </row>
    <row r="12828" spans="1:16" x14ac:dyDescent="0.25">
      <c r="A12828" t="s">
        <v>2</v>
      </c>
      <c r="B12828" t="s">
        <v>14278</v>
      </c>
      <c r="C12828" t="s">
        <v>1065</v>
      </c>
      <c r="D12828" t="s">
        <v>3973</v>
      </c>
      <c r="E12828" t="s">
        <v>20</v>
      </c>
      <c r="F12828" t="b">
        <v>0</v>
      </c>
      <c r="G12828" t="s">
        <v>35</v>
      </c>
      <c r="H12828" s="4">
        <v>45827.500324074077</v>
      </c>
      <c r="I12828" t="b">
        <v>0</v>
      </c>
      <c r="J12828" t="b">
        <v>0</v>
      </c>
      <c r="K12828" t="s">
        <v>24</v>
      </c>
      <c r="L12828" t="s">
        <v>22</v>
      </c>
      <c r="M12828">
        <v>160000</v>
      </c>
      <c r="O12828" t="s">
        <v>5482</v>
      </c>
      <c r="P12828" t="s">
        <v>14279</v>
      </c>
    </row>
    <row r="12829" spans="1:16" x14ac:dyDescent="0.25">
      <c r="A12829" t="s">
        <v>2</v>
      </c>
      <c r="B12829" t="s">
        <v>15362</v>
      </c>
      <c r="C12829" t="s">
        <v>82</v>
      </c>
      <c r="D12829" t="s">
        <v>3973</v>
      </c>
      <c r="F12829" t="b">
        <v>0</v>
      </c>
      <c r="G12829" t="s">
        <v>27</v>
      </c>
      <c r="H12829" s="4">
        <v>45827.515972222223</v>
      </c>
      <c r="I12829" t="b">
        <v>0</v>
      </c>
      <c r="J12829" t="b">
        <v>1</v>
      </c>
      <c r="K12829" t="s">
        <v>24</v>
      </c>
      <c r="L12829" t="s">
        <v>22</v>
      </c>
      <c r="M12829">
        <v>137300</v>
      </c>
      <c r="O12829" t="s">
        <v>5482</v>
      </c>
      <c r="P12829" t="s">
        <v>15363</v>
      </c>
    </row>
    <row r="12830" spans="1:16" x14ac:dyDescent="0.25">
      <c r="A12830" t="s">
        <v>2</v>
      </c>
      <c r="B12830" t="s">
        <v>9495</v>
      </c>
      <c r="C12830" t="s">
        <v>335</v>
      </c>
      <c r="D12830" t="s">
        <v>3973</v>
      </c>
      <c r="E12830" t="s">
        <v>20</v>
      </c>
      <c r="F12830" t="b">
        <v>0</v>
      </c>
      <c r="G12830" t="s">
        <v>27</v>
      </c>
      <c r="H12830" s="4">
        <v>45827.515972222223</v>
      </c>
      <c r="I12830" t="b">
        <v>0</v>
      </c>
      <c r="J12830" t="b">
        <v>1</v>
      </c>
      <c r="K12830" t="s">
        <v>24</v>
      </c>
      <c r="L12830" t="s">
        <v>22</v>
      </c>
      <c r="M12830">
        <v>232500</v>
      </c>
      <c r="O12830" t="s">
        <v>5482</v>
      </c>
      <c r="P12830" t="s">
        <v>128</v>
      </c>
    </row>
    <row r="12831" spans="1:16" x14ac:dyDescent="0.25">
      <c r="A12831" t="s">
        <v>2</v>
      </c>
      <c r="B12831" t="s">
        <v>553</v>
      </c>
      <c r="C12831" t="s">
        <v>376</v>
      </c>
      <c r="D12831" t="s">
        <v>3973</v>
      </c>
      <c r="E12831" t="s">
        <v>20</v>
      </c>
      <c r="F12831" t="b">
        <v>0</v>
      </c>
      <c r="G12831" t="s">
        <v>27</v>
      </c>
      <c r="H12831" s="4">
        <v>45827.516180555547</v>
      </c>
      <c r="I12831" t="b">
        <v>0</v>
      </c>
      <c r="J12831" t="b">
        <v>0</v>
      </c>
      <c r="K12831" t="s">
        <v>24</v>
      </c>
      <c r="L12831" t="s">
        <v>22</v>
      </c>
      <c r="M12831">
        <v>174500</v>
      </c>
      <c r="O12831" t="s">
        <v>5482</v>
      </c>
      <c r="P12831" t="s">
        <v>566</v>
      </c>
    </row>
    <row r="12832" spans="1:16" x14ac:dyDescent="0.25">
      <c r="A12832" t="s">
        <v>40</v>
      </c>
      <c r="B12832" t="s">
        <v>40</v>
      </c>
      <c r="C12832" t="s">
        <v>3608</v>
      </c>
      <c r="D12832" t="s">
        <v>3973</v>
      </c>
      <c r="E12832" t="s">
        <v>20</v>
      </c>
      <c r="F12832" t="b">
        <v>0</v>
      </c>
      <c r="G12832" t="s">
        <v>27</v>
      </c>
      <c r="H12832" s="4">
        <v>45827.516180555547</v>
      </c>
      <c r="I12832" t="b">
        <v>0</v>
      </c>
      <c r="J12832" t="b">
        <v>1</v>
      </c>
      <c r="K12832" t="s">
        <v>24</v>
      </c>
      <c r="L12832" t="s">
        <v>22</v>
      </c>
      <c r="M12832">
        <v>148000</v>
      </c>
      <c r="O12832" t="s">
        <v>5482</v>
      </c>
      <c r="P12832" t="s">
        <v>9444</v>
      </c>
    </row>
    <row r="12833" spans="1:16" x14ac:dyDescent="0.25">
      <c r="A12833" t="s">
        <v>40</v>
      </c>
      <c r="B12833" t="s">
        <v>40</v>
      </c>
      <c r="C12833" t="s">
        <v>10659</v>
      </c>
      <c r="D12833" t="s">
        <v>3973</v>
      </c>
      <c r="E12833" t="s">
        <v>20</v>
      </c>
      <c r="F12833" t="b">
        <v>0</v>
      </c>
      <c r="G12833" t="s">
        <v>27</v>
      </c>
      <c r="H12833" s="4">
        <v>45827.516203703701</v>
      </c>
      <c r="I12833" t="b">
        <v>0</v>
      </c>
      <c r="J12833" t="b">
        <v>1</v>
      </c>
      <c r="K12833" t="s">
        <v>24</v>
      </c>
      <c r="L12833" t="s">
        <v>22</v>
      </c>
      <c r="M12833">
        <v>148000</v>
      </c>
      <c r="O12833" t="s">
        <v>5482</v>
      </c>
      <c r="P12833" t="s">
        <v>9444</v>
      </c>
    </row>
    <row r="12834" spans="1:16" x14ac:dyDescent="0.25">
      <c r="A12834" t="s">
        <v>191</v>
      </c>
      <c r="B12834" t="s">
        <v>15817</v>
      </c>
      <c r="C12834" t="s">
        <v>166</v>
      </c>
      <c r="D12834" t="s">
        <v>3973</v>
      </c>
      <c r="E12834" t="s">
        <v>20</v>
      </c>
      <c r="F12834" t="b">
        <v>0</v>
      </c>
      <c r="G12834" t="s">
        <v>27</v>
      </c>
      <c r="H12834" s="4">
        <v>45827.516203703701</v>
      </c>
      <c r="I12834" t="b">
        <v>0</v>
      </c>
      <c r="J12834" t="b">
        <v>1</v>
      </c>
      <c r="K12834" t="s">
        <v>24</v>
      </c>
      <c r="L12834" t="s">
        <v>22</v>
      </c>
      <c r="M12834">
        <v>112350.5</v>
      </c>
      <c r="O12834" t="s">
        <v>5482</v>
      </c>
      <c r="P12834" t="s">
        <v>15818</v>
      </c>
    </row>
    <row r="12835" spans="1:16" x14ac:dyDescent="0.25">
      <c r="A12835" t="s">
        <v>2</v>
      </c>
      <c r="B12835" t="s">
        <v>638</v>
      </c>
      <c r="C12835" t="s">
        <v>372</v>
      </c>
      <c r="D12835" t="s">
        <v>3973</v>
      </c>
      <c r="E12835" t="s">
        <v>20</v>
      </c>
      <c r="F12835" t="b">
        <v>0</v>
      </c>
      <c r="G12835" t="s">
        <v>41</v>
      </c>
      <c r="H12835" s="4">
        <v>45827.516365740739</v>
      </c>
      <c r="I12835" t="b">
        <v>0</v>
      </c>
      <c r="J12835" t="b">
        <v>1</v>
      </c>
      <c r="K12835" t="s">
        <v>24</v>
      </c>
      <c r="L12835" t="s">
        <v>22</v>
      </c>
      <c r="M12835">
        <v>186273.5</v>
      </c>
      <c r="O12835" t="s">
        <v>5482</v>
      </c>
      <c r="P12835" t="s">
        <v>871</v>
      </c>
    </row>
    <row r="12836" spans="1:16" x14ac:dyDescent="0.25">
      <c r="A12836" t="s">
        <v>2</v>
      </c>
      <c r="B12836" t="s">
        <v>553</v>
      </c>
      <c r="C12836" t="s">
        <v>1230</v>
      </c>
      <c r="D12836" t="s">
        <v>3973</v>
      </c>
      <c r="E12836" t="s">
        <v>20</v>
      </c>
      <c r="F12836" t="b">
        <v>0</v>
      </c>
      <c r="G12836" t="s">
        <v>41</v>
      </c>
      <c r="H12836" s="4">
        <v>45827.516388888893</v>
      </c>
      <c r="I12836" t="b">
        <v>0</v>
      </c>
      <c r="J12836" t="b">
        <v>0</v>
      </c>
      <c r="K12836" t="s">
        <v>24</v>
      </c>
      <c r="L12836" t="s">
        <v>22</v>
      </c>
      <c r="M12836">
        <v>174500</v>
      </c>
      <c r="O12836" t="s">
        <v>5482</v>
      </c>
      <c r="P12836" t="s">
        <v>566</v>
      </c>
    </row>
    <row r="12837" spans="1:16" x14ac:dyDescent="0.25">
      <c r="A12837" t="s">
        <v>40</v>
      </c>
      <c r="B12837" t="s">
        <v>40</v>
      </c>
      <c r="C12837" t="s">
        <v>713</v>
      </c>
      <c r="D12837" t="s">
        <v>3973</v>
      </c>
      <c r="E12837" t="s">
        <v>20</v>
      </c>
      <c r="F12837" t="b">
        <v>0</v>
      </c>
      <c r="G12837" t="s">
        <v>41</v>
      </c>
      <c r="H12837" s="4">
        <v>45827.516458333332</v>
      </c>
      <c r="I12837" t="b">
        <v>0</v>
      </c>
      <c r="J12837" t="b">
        <v>0</v>
      </c>
      <c r="K12837" t="s">
        <v>24</v>
      </c>
      <c r="L12837" t="s">
        <v>22</v>
      </c>
      <c r="M12837">
        <v>180000</v>
      </c>
      <c r="O12837" t="s">
        <v>5482</v>
      </c>
      <c r="P12837" t="s">
        <v>16637</v>
      </c>
    </row>
    <row r="12838" spans="1:16" x14ac:dyDescent="0.25">
      <c r="A12838" t="s">
        <v>2</v>
      </c>
      <c r="B12838" t="s">
        <v>1777</v>
      </c>
      <c r="C12838" t="s">
        <v>966</v>
      </c>
      <c r="D12838" t="s">
        <v>3973</v>
      </c>
      <c r="E12838" t="s">
        <v>20</v>
      </c>
      <c r="F12838" t="b">
        <v>0</v>
      </c>
      <c r="G12838" t="s">
        <v>30</v>
      </c>
      <c r="H12838" s="4">
        <v>45827.516956018517</v>
      </c>
      <c r="I12838" t="b">
        <v>0</v>
      </c>
      <c r="J12838" t="b">
        <v>1</v>
      </c>
      <c r="K12838" t="s">
        <v>24</v>
      </c>
      <c r="L12838" t="s">
        <v>22</v>
      </c>
      <c r="M12838">
        <v>228060</v>
      </c>
      <c r="O12838" t="s">
        <v>5482</v>
      </c>
      <c r="P12838" t="s">
        <v>48</v>
      </c>
    </row>
    <row r="12839" spans="1:16" x14ac:dyDescent="0.25">
      <c r="A12839" t="s">
        <v>2</v>
      </c>
      <c r="B12839" t="s">
        <v>553</v>
      </c>
      <c r="C12839" t="s">
        <v>1270</v>
      </c>
      <c r="D12839" t="s">
        <v>3973</v>
      </c>
      <c r="E12839" t="s">
        <v>20</v>
      </c>
      <c r="F12839" t="b">
        <v>0</v>
      </c>
      <c r="G12839" t="s">
        <v>30</v>
      </c>
      <c r="H12839" s="4">
        <v>45827.517013888893</v>
      </c>
      <c r="I12839" t="b">
        <v>0</v>
      </c>
      <c r="J12839" t="b">
        <v>0</v>
      </c>
      <c r="K12839" t="s">
        <v>24</v>
      </c>
      <c r="L12839" t="s">
        <v>22</v>
      </c>
      <c r="M12839">
        <v>174500</v>
      </c>
      <c r="O12839" t="s">
        <v>5482</v>
      </c>
      <c r="P12839" t="s">
        <v>566</v>
      </c>
    </row>
    <row r="12840" spans="1:16" x14ac:dyDescent="0.25">
      <c r="A12840" t="s">
        <v>2</v>
      </c>
      <c r="B12840" t="s">
        <v>553</v>
      </c>
      <c r="C12840" t="s">
        <v>1358</v>
      </c>
      <c r="D12840" t="s">
        <v>3973</v>
      </c>
      <c r="E12840" t="s">
        <v>20</v>
      </c>
      <c r="F12840" t="b">
        <v>0</v>
      </c>
      <c r="G12840" t="s">
        <v>23</v>
      </c>
      <c r="H12840" s="4">
        <v>45827.532314814824</v>
      </c>
      <c r="I12840" t="b">
        <v>0</v>
      </c>
      <c r="J12840" t="b">
        <v>0</v>
      </c>
      <c r="K12840" t="s">
        <v>24</v>
      </c>
      <c r="L12840" t="s">
        <v>22</v>
      </c>
      <c r="M12840">
        <v>174500</v>
      </c>
      <c r="O12840" t="s">
        <v>5482</v>
      </c>
      <c r="P12840" t="s">
        <v>566</v>
      </c>
    </row>
    <row r="12841" spans="1:16" x14ac:dyDescent="0.25">
      <c r="A12841" t="s">
        <v>40</v>
      </c>
      <c r="B12841" t="s">
        <v>40</v>
      </c>
      <c r="C12841" t="s">
        <v>612</v>
      </c>
      <c r="D12841" t="s">
        <v>3973</v>
      </c>
      <c r="E12841" t="s">
        <v>20</v>
      </c>
      <c r="F12841" t="b">
        <v>0</v>
      </c>
      <c r="G12841" t="s">
        <v>23</v>
      </c>
      <c r="H12841" s="4">
        <v>45827.532314814824</v>
      </c>
      <c r="I12841" t="b">
        <v>0</v>
      </c>
      <c r="J12841" t="b">
        <v>1</v>
      </c>
      <c r="K12841" t="s">
        <v>24</v>
      </c>
      <c r="L12841" t="s">
        <v>22</v>
      </c>
      <c r="M12841">
        <v>148000</v>
      </c>
      <c r="O12841" t="s">
        <v>5482</v>
      </c>
      <c r="P12841" t="s">
        <v>9444</v>
      </c>
    </row>
    <row r="12842" spans="1:16" x14ac:dyDescent="0.25">
      <c r="A12842" t="s">
        <v>0</v>
      </c>
      <c r="B12842" t="s">
        <v>16638</v>
      </c>
      <c r="C12842" t="s">
        <v>122</v>
      </c>
      <c r="D12842" t="s">
        <v>3973</v>
      </c>
      <c r="E12842" t="s">
        <v>51</v>
      </c>
      <c r="F12842" t="b">
        <v>0</v>
      </c>
      <c r="G12842" t="s">
        <v>52</v>
      </c>
      <c r="H12842" s="4">
        <v>45827.542314814818</v>
      </c>
      <c r="I12842" t="b">
        <v>1</v>
      </c>
      <c r="J12842" t="b">
        <v>0</v>
      </c>
      <c r="K12842" t="s">
        <v>24</v>
      </c>
      <c r="L12842" t="s">
        <v>36</v>
      </c>
      <c r="N12842">
        <v>74</v>
      </c>
      <c r="O12842" t="s">
        <v>1783</v>
      </c>
    </row>
    <row r="12843" spans="1:16" x14ac:dyDescent="0.25">
      <c r="A12843" t="s">
        <v>2</v>
      </c>
      <c r="B12843" t="s">
        <v>16639</v>
      </c>
      <c r="C12843" t="s">
        <v>1007</v>
      </c>
      <c r="D12843" t="s">
        <v>3973</v>
      </c>
      <c r="E12843" t="s">
        <v>51</v>
      </c>
      <c r="F12843" t="b">
        <v>0</v>
      </c>
      <c r="G12843" t="s">
        <v>27</v>
      </c>
      <c r="H12843" s="4">
        <v>45827.55777777778</v>
      </c>
      <c r="I12843" t="b">
        <v>0</v>
      </c>
      <c r="J12843" t="b">
        <v>1</v>
      </c>
      <c r="K12843" t="s">
        <v>24</v>
      </c>
      <c r="L12843" t="s">
        <v>36</v>
      </c>
      <c r="N12843">
        <v>60</v>
      </c>
      <c r="O12843" t="s">
        <v>80</v>
      </c>
      <c r="P12843" t="s">
        <v>16640</v>
      </c>
    </row>
    <row r="12844" spans="1:16" x14ac:dyDescent="0.25">
      <c r="A12844" t="s">
        <v>191</v>
      </c>
      <c r="B12844" t="s">
        <v>16641</v>
      </c>
      <c r="C12844" t="s">
        <v>15596</v>
      </c>
      <c r="D12844" t="s">
        <v>15597</v>
      </c>
      <c r="E12844" t="s">
        <v>20</v>
      </c>
      <c r="F12844" t="b">
        <v>0</v>
      </c>
      <c r="G12844" t="s">
        <v>15598</v>
      </c>
      <c r="H12844" s="4">
        <v>45827.56763888889</v>
      </c>
      <c r="I12844" t="b">
        <v>0</v>
      </c>
      <c r="J12844" t="b">
        <v>0</v>
      </c>
      <c r="K12844" t="s">
        <v>15598</v>
      </c>
      <c r="L12844" t="s">
        <v>22</v>
      </c>
      <c r="M12844">
        <v>105000</v>
      </c>
      <c r="O12844" t="s">
        <v>1172</v>
      </c>
      <c r="P12844" t="s">
        <v>16642</v>
      </c>
    </row>
    <row r="12845" spans="1:16" x14ac:dyDescent="0.25">
      <c r="A12845" t="s">
        <v>0</v>
      </c>
      <c r="B12845" t="s">
        <v>16643</v>
      </c>
      <c r="C12845" t="s">
        <v>704</v>
      </c>
      <c r="D12845" t="s">
        <v>3828</v>
      </c>
      <c r="E12845" t="s">
        <v>20</v>
      </c>
      <c r="F12845" t="b">
        <v>0</v>
      </c>
      <c r="G12845" t="s">
        <v>30</v>
      </c>
      <c r="H12845" s="4">
        <v>45827.583796296298</v>
      </c>
      <c r="I12845" t="b">
        <v>0</v>
      </c>
      <c r="J12845" t="b">
        <v>1</v>
      </c>
      <c r="K12845" t="s">
        <v>24</v>
      </c>
      <c r="L12845" t="s">
        <v>22</v>
      </c>
      <c r="M12845">
        <v>54000</v>
      </c>
      <c r="O12845" t="s">
        <v>16644</v>
      </c>
      <c r="P12845" t="s">
        <v>280</v>
      </c>
    </row>
    <row r="12846" spans="1:16" x14ac:dyDescent="0.25">
      <c r="A12846" t="s">
        <v>2</v>
      </c>
      <c r="B12846" t="s">
        <v>267</v>
      </c>
      <c r="C12846" t="s">
        <v>390</v>
      </c>
      <c r="D12846" t="s">
        <v>7853</v>
      </c>
      <c r="E12846" t="s">
        <v>20</v>
      </c>
      <c r="F12846" t="b">
        <v>0</v>
      </c>
      <c r="G12846" t="s">
        <v>27</v>
      </c>
      <c r="H12846" s="4">
        <v>45827.599432870367</v>
      </c>
      <c r="I12846" t="b">
        <v>1</v>
      </c>
      <c r="J12846" t="b">
        <v>1</v>
      </c>
      <c r="K12846" t="s">
        <v>24</v>
      </c>
      <c r="L12846" t="s">
        <v>22</v>
      </c>
      <c r="M12846">
        <v>135000</v>
      </c>
      <c r="O12846" t="s">
        <v>1790</v>
      </c>
    </row>
    <row r="12847" spans="1:16" x14ac:dyDescent="0.25">
      <c r="A12847" t="s">
        <v>0</v>
      </c>
      <c r="B12847" t="s">
        <v>2876</v>
      </c>
      <c r="C12847" t="s">
        <v>39</v>
      </c>
      <c r="D12847" t="s">
        <v>2208</v>
      </c>
      <c r="F12847" t="b">
        <v>1</v>
      </c>
      <c r="G12847" t="s">
        <v>27</v>
      </c>
      <c r="H12847" s="4">
        <v>45827.624907407408</v>
      </c>
      <c r="I12847" t="b">
        <v>1</v>
      </c>
      <c r="J12847" t="b">
        <v>0</v>
      </c>
      <c r="K12847" t="s">
        <v>24</v>
      </c>
      <c r="L12847" t="s">
        <v>36</v>
      </c>
      <c r="N12847">
        <v>17.5</v>
      </c>
      <c r="O12847" t="s">
        <v>131</v>
      </c>
      <c r="P12847" t="s">
        <v>204</v>
      </c>
    </row>
    <row r="12848" spans="1:16" x14ac:dyDescent="0.25">
      <c r="A12848" t="s">
        <v>0</v>
      </c>
      <c r="B12848" t="s">
        <v>16645</v>
      </c>
      <c r="C12848" t="s">
        <v>39</v>
      </c>
      <c r="D12848" t="s">
        <v>3973</v>
      </c>
      <c r="E12848" t="s">
        <v>51</v>
      </c>
      <c r="F12848" t="b">
        <v>1</v>
      </c>
      <c r="G12848" t="s">
        <v>27</v>
      </c>
      <c r="H12848" s="4">
        <v>45827.624965277777</v>
      </c>
      <c r="I12848" t="b">
        <v>1</v>
      </c>
      <c r="J12848" t="b">
        <v>1</v>
      </c>
      <c r="K12848" t="s">
        <v>24</v>
      </c>
      <c r="L12848" t="s">
        <v>36</v>
      </c>
      <c r="N12848">
        <v>62.5</v>
      </c>
      <c r="O12848" t="s">
        <v>364</v>
      </c>
      <c r="P12848" t="s">
        <v>16646</v>
      </c>
    </row>
    <row r="12849" spans="1:16" x14ac:dyDescent="0.25">
      <c r="A12849" t="s">
        <v>0</v>
      </c>
      <c r="B12849" t="s">
        <v>16647</v>
      </c>
      <c r="C12849" t="s">
        <v>2705</v>
      </c>
      <c r="D12849" t="s">
        <v>4035</v>
      </c>
      <c r="E12849" t="s">
        <v>20</v>
      </c>
      <c r="F12849" t="b">
        <v>0</v>
      </c>
      <c r="G12849" t="s">
        <v>2706</v>
      </c>
      <c r="H12849" s="4">
        <v>45827.631608796299</v>
      </c>
      <c r="I12849" t="b">
        <v>0</v>
      </c>
      <c r="J12849" t="b">
        <v>0</v>
      </c>
      <c r="K12849" t="s">
        <v>2706</v>
      </c>
      <c r="L12849" t="s">
        <v>22</v>
      </c>
      <c r="M12849">
        <v>87900</v>
      </c>
      <c r="O12849" t="s">
        <v>4316</v>
      </c>
      <c r="P12849" t="s">
        <v>16648</v>
      </c>
    </row>
    <row r="12850" spans="1:16" x14ac:dyDescent="0.25">
      <c r="A12850" t="s">
        <v>2</v>
      </c>
      <c r="B12850" t="s">
        <v>2</v>
      </c>
      <c r="C12850" t="s">
        <v>16649</v>
      </c>
      <c r="D12850" t="s">
        <v>3600</v>
      </c>
      <c r="E12850" t="s">
        <v>51</v>
      </c>
      <c r="F12850" t="b">
        <v>0</v>
      </c>
      <c r="G12850" t="s">
        <v>27</v>
      </c>
      <c r="H12850" s="4">
        <v>45827.641006944446</v>
      </c>
      <c r="I12850" t="b">
        <v>0</v>
      </c>
      <c r="J12850" t="b">
        <v>0</v>
      </c>
      <c r="K12850" t="s">
        <v>24</v>
      </c>
      <c r="L12850" t="s">
        <v>36</v>
      </c>
      <c r="N12850">
        <v>41.5</v>
      </c>
      <c r="O12850" t="s">
        <v>16650</v>
      </c>
      <c r="P12850" t="s">
        <v>16651</v>
      </c>
    </row>
    <row r="12851" spans="1:16" x14ac:dyDescent="0.25">
      <c r="A12851" t="s">
        <v>2</v>
      </c>
      <c r="B12851" t="s">
        <v>16652</v>
      </c>
      <c r="C12851" t="s">
        <v>114</v>
      </c>
      <c r="D12851" t="s">
        <v>3600</v>
      </c>
      <c r="E12851" t="s">
        <v>20</v>
      </c>
      <c r="F12851" t="b">
        <v>0</v>
      </c>
      <c r="G12851" t="s">
        <v>41</v>
      </c>
      <c r="H12851" s="4">
        <v>45827.641273148147</v>
      </c>
      <c r="I12851" t="b">
        <v>0</v>
      </c>
      <c r="J12851" t="b">
        <v>0</v>
      </c>
      <c r="K12851" t="s">
        <v>24</v>
      </c>
      <c r="L12851" t="s">
        <v>22</v>
      </c>
      <c r="M12851">
        <v>145000</v>
      </c>
      <c r="O12851" t="s">
        <v>16653</v>
      </c>
      <c r="P12851" t="s">
        <v>16654</v>
      </c>
    </row>
    <row r="12852" spans="1:16" x14ac:dyDescent="0.25">
      <c r="A12852" t="s">
        <v>191</v>
      </c>
      <c r="B12852" t="s">
        <v>16655</v>
      </c>
      <c r="C12852" t="s">
        <v>2447</v>
      </c>
      <c r="D12852" t="s">
        <v>4035</v>
      </c>
      <c r="E12852" t="s">
        <v>20</v>
      </c>
      <c r="F12852" t="b">
        <v>0</v>
      </c>
      <c r="G12852" t="s">
        <v>1391</v>
      </c>
      <c r="H12852" s="4">
        <v>45827.65053240741</v>
      </c>
      <c r="I12852" t="b">
        <v>0</v>
      </c>
      <c r="J12852" t="b">
        <v>0</v>
      </c>
      <c r="K12852" t="s">
        <v>1391</v>
      </c>
      <c r="L12852" t="s">
        <v>22</v>
      </c>
      <c r="M12852">
        <v>132600</v>
      </c>
      <c r="O12852" t="s">
        <v>16656</v>
      </c>
      <c r="P12852" t="s">
        <v>16657</v>
      </c>
    </row>
    <row r="12853" spans="1:16" x14ac:dyDescent="0.25">
      <c r="A12853" t="s">
        <v>0</v>
      </c>
      <c r="B12853" t="s">
        <v>16658</v>
      </c>
      <c r="C12853" t="s">
        <v>122</v>
      </c>
      <c r="D12853" t="s">
        <v>364</v>
      </c>
      <c r="E12853" t="s">
        <v>20</v>
      </c>
      <c r="F12853" t="b">
        <v>0</v>
      </c>
      <c r="G12853" t="s">
        <v>52</v>
      </c>
      <c r="H12853" s="4">
        <v>45827.667314814818</v>
      </c>
      <c r="I12853" t="b">
        <v>0</v>
      </c>
      <c r="J12853" t="b">
        <v>0</v>
      </c>
      <c r="K12853" t="s">
        <v>24</v>
      </c>
      <c r="L12853" t="s">
        <v>22</v>
      </c>
      <c r="M12853">
        <v>80000</v>
      </c>
      <c r="O12853" t="s">
        <v>364</v>
      </c>
      <c r="P12853" t="s">
        <v>204</v>
      </c>
    </row>
    <row r="12854" spans="1:16" x14ac:dyDescent="0.25">
      <c r="A12854" t="s">
        <v>1</v>
      </c>
      <c r="B12854" t="s">
        <v>135</v>
      </c>
      <c r="C12854" t="s">
        <v>749</v>
      </c>
      <c r="D12854" t="s">
        <v>4084</v>
      </c>
      <c r="E12854" t="s">
        <v>20</v>
      </c>
      <c r="F12854" t="b">
        <v>0</v>
      </c>
      <c r="G12854" t="s">
        <v>30</v>
      </c>
      <c r="H12854" s="4">
        <v>45827.682511574072</v>
      </c>
      <c r="I12854" t="b">
        <v>0</v>
      </c>
      <c r="J12854" t="b">
        <v>0</v>
      </c>
      <c r="K12854" t="s">
        <v>24</v>
      </c>
      <c r="L12854" t="s">
        <v>22</v>
      </c>
      <c r="M12854">
        <v>130000</v>
      </c>
      <c r="O12854" t="s">
        <v>3243</v>
      </c>
      <c r="P12854" t="s">
        <v>1196</v>
      </c>
    </row>
    <row r="12855" spans="1:16" x14ac:dyDescent="0.25">
      <c r="A12855" t="s">
        <v>40</v>
      </c>
      <c r="B12855" t="s">
        <v>1931</v>
      </c>
      <c r="C12855" t="s">
        <v>425</v>
      </c>
      <c r="D12855" t="s">
        <v>3973</v>
      </c>
      <c r="E12855" t="s">
        <v>51</v>
      </c>
      <c r="F12855" t="b">
        <v>0</v>
      </c>
      <c r="G12855" t="s">
        <v>27</v>
      </c>
      <c r="H12855" s="4">
        <v>45827.682870370372</v>
      </c>
      <c r="I12855" t="b">
        <v>1</v>
      </c>
      <c r="J12855" t="b">
        <v>0</v>
      </c>
      <c r="K12855" t="s">
        <v>24</v>
      </c>
      <c r="L12855" t="s">
        <v>36</v>
      </c>
      <c r="N12855">
        <v>82.5</v>
      </c>
      <c r="O12855" t="s">
        <v>12201</v>
      </c>
      <c r="P12855" t="s">
        <v>16478</v>
      </c>
    </row>
    <row r="12856" spans="1:16" x14ac:dyDescent="0.25">
      <c r="A12856" t="s">
        <v>0</v>
      </c>
      <c r="B12856" t="s">
        <v>16659</v>
      </c>
      <c r="C12856" t="s">
        <v>49</v>
      </c>
      <c r="D12856" t="s">
        <v>4084</v>
      </c>
      <c r="E12856" t="s">
        <v>105</v>
      </c>
      <c r="F12856" t="b">
        <v>0</v>
      </c>
      <c r="G12856" t="s">
        <v>41</v>
      </c>
      <c r="H12856" s="4">
        <v>45827.708541666667</v>
      </c>
      <c r="I12856" t="b">
        <v>1</v>
      </c>
      <c r="J12856" t="b">
        <v>0</v>
      </c>
      <c r="K12856" t="s">
        <v>24</v>
      </c>
      <c r="L12856" t="s">
        <v>22</v>
      </c>
      <c r="M12856">
        <v>48000</v>
      </c>
      <c r="O12856" t="s">
        <v>16660</v>
      </c>
      <c r="P12856" t="s">
        <v>204</v>
      </c>
    </row>
    <row r="12857" spans="1:16" x14ac:dyDescent="0.25">
      <c r="A12857" t="s">
        <v>0</v>
      </c>
      <c r="B12857" t="s">
        <v>9660</v>
      </c>
      <c r="C12857" t="s">
        <v>143</v>
      </c>
      <c r="D12857" t="s">
        <v>4084</v>
      </c>
      <c r="E12857" t="s">
        <v>20</v>
      </c>
      <c r="F12857" t="b">
        <v>0</v>
      </c>
      <c r="G12857" t="s">
        <v>35</v>
      </c>
      <c r="H12857" s="4">
        <v>45827.708738425928</v>
      </c>
      <c r="I12857" t="b">
        <v>0</v>
      </c>
      <c r="J12857" t="b">
        <v>1</v>
      </c>
      <c r="K12857" t="s">
        <v>24</v>
      </c>
      <c r="L12857" t="s">
        <v>22</v>
      </c>
      <c r="M12857">
        <v>108267</v>
      </c>
      <c r="O12857" t="s">
        <v>1607</v>
      </c>
    </row>
    <row r="12858" spans="1:16" x14ac:dyDescent="0.25">
      <c r="A12858" t="s">
        <v>0</v>
      </c>
      <c r="B12858" t="s">
        <v>3005</v>
      </c>
      <c r="C12858" t="s">
        <v>160</v>
      </c>
      <c r="D12858" t="s">
        <v>4084</v>
      </c>
      <c r="E12858" t="s">
        <v>20</v>
      </c>
      <c r="F12858" t="b">
        <v>0</v>
      </c>
      <c r="G12858" t="s">
        <v>52</v>
      </c>
      <c r="H12858" s="4">
        <v>45827.709050925929</v>
      </c>
      <c r="I12858" t="b">
        <v>1</v>
      </c>
      <c r="J12858" t="b">
        <v>0</v>
      </c>
      <c r="K12858" t="s">
        <v>24</v>
      </c>
      <c r="L12858" t="s">
        <v>22</v>
      </c>
      <c r="M12858">
        <v>52500</v>
      </c>
      <c r="O12858" t="s">
        <v>16453</v>
      </c>
      <c r="P12858" t="s">
        <v>126</v>
      </c>
    </row>
    <row r="12859" spans="1:16" x14ac:dyDescent="0.25">
      <c r="A12859" t="s">
        <v>28</v>
      </c>
      <c r="B12859" t="s">
        <v>16661</v>
      </c>
      <c r="C12859" t="s">
        <v>106</v>
      </c>
      <c r="D12859" t="s">
        <v>3973</v>
      </c>
      <c r="E12859" t="s">
        <v>20</v>
      </c>
      <c r="F12859" t="b">
        <v>0</v>
      </c>
      <c r="G12859" t="s">
        <v>106</v>
      </c>
      <c r="H12859" s="4">
        <v>45827.727592592593</v>
      </c>
      <c r="I12859" t="b">
        <v>0</v>
      </c>
      <c r="J12859" t="b">
        <v>0</v>
      </c>
      <c r="K12859" t="s">
        <v>106</v>
      </c>
      <c r="L12859" t="s">
        <v>22</v>
      </c>
      <c r="M12859">
        <v>165000</v>
      </c>
      <c r="O12859" t="s">
        <v>69</v>
      </c>
      <c r="P12859" t="s">
        <v>16662</v>
      </c>
    </row>
    <row r="12860" spans="1:16" x14ac:dyDescent="0.25">
      <c r="A12860" t="s">
        <v>0</v>
      </c>
      <c r="B12860" t="s">
        <v>16663</v>
      </c>
      <c r="C12860" t="s">
        <v>332</v>
      </c>
      <c r="D12860" t="s">
        <v>2208</v>
      </c>
      <c r="F12860" t="b">
        <v>0</v>
      </c>
      <c r="G12860" t="s">
        <v>41</v>
      </c>
      <c r="H12860" s="4">
        <v>45827.750127314823</v>
      </c>
      <c r="I12860" t="b">
        <v>0</v>
      </c>
      <c r="J12860" t="b">
        <v>0</v>
      </c>
      <c r="K12860" t="s">
        <v>24</v>
      </c>
      <c r="L12860" t="s">
        <v>36</v>
      </c>
      <c r="N12860">
        <v>38.25</v>
      </c>
      <c r="O12860" t="s">
        <v>2000</v>
      </c>
      <c r="P12860" t="s">
        <v>3412</v>
      </c>
    </row>
    <row r="12861" spans="1:16" x14ac:dyDescent="0.25">
      <c r="A12861" t="s">
        <v>139</v>
      </c>
      <c r="B12861" t="s">
        <v>1634</v>
      </c>
      <c r="C12861" t="s">
        <v>3209</v>
      </c>
      <c r="D12861" t="s">
        <v>3973</v>
      </c>
      <c r="E12861" t="s">
        <v>51</v>
      </c>
      <c r="F12861" t="b">
        <v>0</v>
      </c>
      <c r="G12861" t="s">
        <v>30</v>
      </c>
      <c r="H12861" s="4">
        <v>45827.750532407408</v>
      </c>
      <c r="I12861" t="b">
        <v>0</v>
      </c>
      <c r="J12861" t="b">
        <v>0</v>
      </c>
      <c r="K12861" t="s">
        <v>24</v>
      </c>
      <c r="L12861" t="s">
        <v>36</v>
      </c>
      <c r="N12861">
        <v>25.5</v>
      </c>
      <c r="O12861" t="s">
        <v>1783</v>
      </c>
    </row>
    <row r="12862" spans="1:16" x14ac:dyDescent="0.25">
      <c r="A12862" t="s">
        <v>19</v>
      </c>
      <c r="B12862" t="s">
        <v>1190</v>
      </c>
      <c r="C12862" t="s">
        <v>56</v>
      </c>
      <c r="D12862" t="s">
        <v>3828</v>
      </c>
      <c r="E12862" t="s">
        <v>20</v>
      </c>
      <c r="F12862" t="b">
        <v>0</v>
      </c>
      <c r="G12862" t="s">
        <v>23</v>
      </c>
      <c r="H12862" s="4">
        <v>45827.782002314823</v>
      </c>
      <c r="I12862" t="b">
        <v>0</v>
      </c>
      <c r="J12862" t="b">
        <v>1</v>
      </c>
      <c r="K12862" t="s">
        <v>24</v>
      </c>
      <c r="L12862" t="s">
        <v>22</v>
      </c>
      <c r="M12862">
        <v>162000</v>
      </c>
      <c r="O12862" t="s">
        <v>1341</v>
      </c>
      <c r="P12862" t="s">
        <v>764</v>
      </c>
    </row>
    <row r="12863" spans="1:16" x14ac:dyDescent="0.25">
      <c r="A12863" t="s">
        <v>139</v>
      </c>
      <c r="B12863" t="s">
        <v>16664</v>
      </c>
      <c r="C12863" t="s">
        <v>774</v>
      </c>
      <c r="D12863" t="s">
        <v>3828</v>
      </c>
      <c r="E12863" t="s">
        <v>20</v>
      </c>
      <c r="F12863" t="b">
        <v>0</v>
      </c>
      <c r="G12863" t="s">
        <v>41</v>
      </c>
      <c r="H12863" s="4">
        <v>45827.791805555556</v>
      </c>
      <c r="I12863" t="b">
        <v>0</v>
      </c>
      <c r="J12863" t="b">
        <v>1</v>
      </c>
      <c r="K12863" t="s">
        <v>24</v>
      </c>
      <c r="L12863" t="s">
        <v>22</v>
      </c>
      <c r="M12863">
        <v>105200</v>
      </c>
      <c r="O12863" t="s">
        <v>11480</v>
      </c>
      <c r="P12863" t="s">
        <v>1965</v>
      </c>
    </row>
    <row r="12864" spans="1:16" x14ac:dyDescent="0.25">
      <c r="A12864" t="s">
        <v>0</v>
      </c>
      <c r="B12864" t="s">
        <v>16665</v>
      </c>
      <c r="C12864" t="s">
        <v>192</v>
      </c>
      <c r="D12864" t="s">
        <v>2208</v>
      </c>
      <c r="E12864" t="s">
        <v>51</v>
      </c>
      <c r="F12864" t="b">
        <v>0</v>
      </c>
      <c r="G12864" t="s">
        <v>52</v>
      </c>
      <c r="H12864" s="4">
        <v>45827.792361111111</v>
      </c>
      <c r="I12864" t="b">
        <v>0</v>
      </c>
      <c r="J12864" t="b">
        <v>0</v>
      </c>
      <c r="K12864" t="s">
        <v>24</v>
      </c>
      <c r="L12864" t="s">
        <v>36</v>
      </c>
      <c r="N12864">
        <v>61</v>
      </c>
      <c r="O12864" t="s">
        <v>13070</v>
      </c>
      <c r="P12864" t="s">
        <v>16666</v>
      </c>
    </row>
    <row r="12865" spans="1:16" x14ac:dyDescent="0.25">
      <c r="A12865" t="s">
        <v>2</v>
      </c>
      <c r="B12865" t="s">
        <v>692</v>
      </c>
      <c r="C12865" t="s">
        <v>1624</v>
      </c>
      <c r="D12865" t="s">
        <v>3828</v>
      </c>
      <c r="E12865" t="s">
        <v>20</v>
      </c>
      <c r="F12865" t="b">
        <v>0</v>
      </c>
      <c r="G12865" t="s">
        <v>27</v>
      </c>
      <c r="H12865" s="4">
        <v>45827.807638888888</v>
      </c>
      <c r="I12865" t="b">
        <v>0</v>
      </c>
      <c r="J12865" t="b">
        <v>1</v>
      </c>
      <c r="K12865" t="s">
        <v>24</v>
      </c>
      <c r="L12865" t="s">
        <v>22</v>
      </c>
      <c r="M12865">
        <v>150000</v>
      </c>
      <c r="O12865" t="s">
        <v>8047</v>
      </c>
      <c r="P12865" t="s">
        <v>16667</v>
      </c>
    </row>
    <row r="12866" spans="1:16" x14ac:dyDescent="0.25">
      <c r="A12866" t="s">
        <v>2</v>
      </c>
      <c r="B12866" t="s">
        <v>16668</v>
      </c>
      <c r="C12866" t="s">
        <v>967</v>
      </c>
      <c r="D12866" t="s">
        <v>3828</v>
      </c>
      <c r="E12866" t="s">
        <v>51</v>
      </c>
      <c r="F12866" t="b">
        <v>0</v>
      </c>
      <c r="G12866" t="s">
        <v>27</v>
      </c>
      <c r="H12866" s="4">
        <v>45827.807650462957</v>
      </c>
      <c r="I12866" t="b">
        <v>1</v>
      </c>
      <c r="J12866" t="b">
        <v>1</v>
      </c>
      <c r="K12866" t="s">
        <v>24</v>
      </c>
      <c r="L12866" t="s">
        <v>36</v>
      </c>
      <c r="N12866">
        <v>44.424999237060547</v>
      </c>
      <c r="O12866" t="s">
        <v>1066</v>
      </c>
      <c r="P12866" t="s">
        <v>16669</v>
      </c>
    </row>
    <row r="12867" spans="1:16" x14ac:dyDescent="0.25">
      <c r="A12867" t="s">
        <v>191</v>
      </c>
      <c r="B12867" t="s">
        <v>16670</v>
      </c>
      <c r="C12867" t="s">
        <v>505</v>
      </c>
      <c r="D12867" t="s">
        <v>3828</v>
      </c>
      <c r="E12867" t="s">
        <v>20</v>
      </c>
      <c r="F12867" t="b">
        <v>0</v>
      </c>
      <c r="G12867" t="s">
        <v>27</v>
      </c>
      <c r="H12867" s="4">
        <v>45827.807708333326</v>
      </c>
      <c r="I12867" t="b">
        <v>0</v>
      </c>
      <c r="J12867" t="b">
        <v>1</v>
      </c>
      <c r="K12867" t="s">
        <v>24</v>
      </c>
      <c r="L12867" t="s">
        <v>22</v>
      </c>
      <c r="M12867">
        <v>150000</v>
      </c>
      <c r="O12867" t="s">
        <v>16671</v>
      </c>
      <c r="P12867" t="s">
        <v>16672</v>
      </c>
    </row>
    <row r="12868" spans="1:16" x14ac:dyDescent="0.25">
      <c r="A12868" t="s">
        <v>1</v>
      </c>
      <c r="B12868" t="s">
        <v>1104</v>
      </c>
      <c r="C12868" t="s">
        <v>2201</v>
      </c>
      <c r="D12868" t="s">
        <v>3973</v>
      </c>
      <c r="E12868" t="s">
        <v>20</v>
      </c>
      <c r="F12868" t="b">
        <v>0</v>
      </c>
      <c r="G12868" t="s">
        <v>41</v>
      </c>
      <c r="H12868" s="4">
        <v>45827.833460648151</v>
      </c>
      <c r="I12868" t="b">
        <v>0</v>
      </c>
      <c r="J12868" t="b">
        <v>1</v>
      </c>
      <c r="K12868" t="s">
        <v>24</v>
      </c>
      <c r="L12868" t="s">
        <v>36</v>
      </c>
      <c r="N12868">
        <v>28.5</v>
      </c>
      <c r="O12868" t="s">
        <v>16673</v>
      </c>
      <c r="P12868" t="s">
        <v>16674</v>
      </c>
    </row>
    <row r="12869" spans="1:16" x14ac:dyDescent="0.25">
      <c r="A12869" t="s">
        <v>40</v>
      </c>
      <c r="B12869" t="s">
        <v>40</v>
      </c>
      <c r="C12869" t="s">
        <v>1810</v>
      </c>
      <c r="D12869" t="s">
        <v>3973</v>
      </c>
      <c r="E12869" t="s">
        <v>20</v>
      </c>
      <c r="F12869" t="b">
        <v>0</v>
      </c>
      <c r="G12869" t="s">
        <v>27</v>
      </c>
      <c r="H12869" s="4">
        <v>45827.849537037036</v>
      </c>
      <c r="I12869" t="b">
        <v>0</v>
      </c>
      <c r="J12869" t="b">
        <v>1</v>
      </c>
      <c r="K12869" t="s">
        <v>24</v>
      </c>
      <c r="L12869" t="s">
        <v>22</v>
      </c>
      <c r="M12869">
        <v>137500</v>
      </c>
      <c r="O12869" t="s">
        <v>2850</v>
      </c>
      <c r="P12869" t="s">
        <v>16675</v>
      </c>
    </row>
    <row r="12870" spans="1:16" x14ac:dyDescent="0.25">
      <c r="A12870" t="s">
        <v>2</v>
      </c>
      <c r="B12870" t="s">
        <v>16226</v>
      </c>
      <c r="C12870" t="s">
        <v>591</v>
      </c>
      <c r="D12870" t="s">
        <v>3973</v>
      </c>
      <c r="E12870" t="s">
        <v>20</v>
      </c>
      <c r="F12870" t="b">
        <v>0</v>
      </c>
      <c r="G12870" t="s">
        <v>30</v>
      </c>
      <c r="H12870" s="4">
        <v>45827.850682870368</v>
      </c>
      <c r="I12870" t="b">
        <v>0</v>
      </c>
      <c r="J12870" t="b">
        <v>0</v>
      </c>
      <c r="K12870" t="s">
        <v>24</v>
      </c>
      <c r="L12870" t="s">
        <v>22</v>
      </c>
      <c r="M12870">
        <v>105000</v>
      </c>
      <c r="O12870" t="s">
        <v>2420</v>
      </c>
    </row>
    <row r="12871" spans="1:16" x14ac:dyDescent="0.25">
      <c r="A12871" t="s">
        <v>0</v>
      </c>
      <c r="B12871" t="s">
        <v>16676</v>
      </c>
      <c r="C12871" t="s">
        <v>172</v>
      </c>
      <c r="D12871" t="s">
        <v>3828</v>
      </c>
      <c r="E12871" t="s">
        <v>20</v>
      </c>
      <c r="F12871" t="b">
        <v>0</v>
      </c>
      <c r="G12871" t="s">
        <v>27</v>
      </c>
      <c r="H12871" s="4">
        <v>45827.874965277777</v>
      </c>
      <c r="I12871" t="b">
        <v>0</v>
      </c>
      <c r="J12871" t="b">
        <v>1</v>
      </c>
      <c r="K12871" t="s">
        <v>24</v>
      </c>
      <c r="L12871" t="s">
        <v>22</v>
      </c>
      <c r="M12871">
        <v>132500</v>
      </c>
      <c r="O12871" t="s">
        <v>16677</v>
      </c>
      <c r="P12871" t="s">
        <v>16678</v>
      </c>
    </row>
    <row r="12872" spans="1:16" x14ac:dyDescent="0.25">
      <c r="A12872" t="s">
        <v>2</v>
      </c>
      <c r="B12872" t="s">
        <v>16679</v>
      </c>
      <c r="C12872" t="s">
        <v>5493</v>
      </c>
      <c r="D12872" t="s">
        <v>3600</v>
      </c>
      <c r="E12872" t="s">
        <v>51</v>
      </c>
      <c r="F12872" t="b">
        <v>0</v>
      </c>
      <c r="G12872" t="s">
        <v>27</v>
      </c>
      <c r="H12872" s="4">
        <v>45827.891041666669</v>
      </c>
      <c r="I12872" t="b">
        <v>1</v>
      </c>
      <c r="J12872" t="b">
        <v>0</v>
      </c>
      <c r="K12872" t="s">
        <v>24</v>
      </c>
      <c r="L12872" t="s">
        <v>36</v>
      </c>
      <c r="N12872">
        <v>55</v>
      </c>
      <c r="O12872" t="s">
        <v>1625</v>
      </c>
      <c r="P12872" t="s">
        <v>16680</v>
      </c>
    </row>
    <row r="12873" spans="1:16" x14ac:dyDescent="0.25">
      <c r="A12873" t="s">
        <v>2</v>
      </c>
      <c r="B12873" t="s">
        <v>1055</v>
      </c>
      <c r="C12873" t="s">
        <v>143</v>
      </c>
      <c r="D12873" t="s">
        <v>3973</v>
      </c>
      <c r="E12873" t="s">
        <v>51</v>
      </c>
      <c r="F12873" t="b">
        <v>0</v>
      </c>
      <c r="G12873" t="s">
        <v>41</v>
      </c>
      <c r="H12873" s="4">
        <v>45827.891331018523</v>
      </c>
      <c r="I12873" t="b">
        <v>0</v>
      </c>
      <c r="J12873" t="b">
        <v>0</v>
      </c>
      <c r="K12873" t="s">
        <v>24</v>
      </c>
      <c r="L12873" t="s">
        <v>36</v>
      </c>
      <c r="N12873">
        <v>38.5</v>
      </c>
      <c r="O12873" t="s">
        <v>74</v>
      </c>
      <c r="P12873" t="s">
        <v>16681</v>
      </c>
    </row>
    <row r="12874" spans="1:16" x14ac:dyDescent="0.25">
      <c r="A12874" t="s">
        <v>139</v>
      </c>
      <c r="B12874" t="s">
        <v>11430</v>
      </c>
      <c r="C12874" t="s">
        <v>1100</v>
      </c>
      <c r="D12874" t="s">
        <v>3973</v>
      </c>
      <c r="E12874" t="s">
        <v>20</v>
      </c>
      <c r="F12874" t="b">
        <v>0</v>
      </c>
      <c r="G12874" t="s">
        <v>41</v>
      </c>
      <c r="H12874" s="4">
        <v>45827.916828703703</v>
      </c>
      <c r="I12874" t="b">
        <v>0</v>
      </c>
      <c r="J12874" t="b">
        <v>1</v>
      </c>
      <c r="K12874" t="s">
        <v>24</v>
      </c>
      <c r="L12874" t="s">
        <v>22</v>
      </c>
      <c r="M12874">
        <v>90000</v>
      </c>
      <c r="O12874" t="s">
        <v>11431</v>
      </c>
      <c r="P12874" t="s">
        <v>11432</v>
      </c>
    </row>
    <row r="12875" spans="1:16" x14ac:dyDescent="0.25">
      <c r="A12875" t="s">
        <v>2</v>
      </c>
      <c r="B12875" t="s">
        <v>16682</v>
      </c>
      <c r="C12875" t="s">
        <v>889</v>
      </c>
      <c r="D12875" t="s">
        <v>3828</v>
      </c>
      <c r="E12875" t="s">
        <v>20</v>
      </c>
      <c r="F12875" t="b">
        <v>0</v>
      </c>
      <c r="G12875" t="s">
        <v>27</v>
      </c>
      <c r="H12875" s="4">
        <v>45827.932685185187</v>
      </c>
      <c r="I12875" t="b">
        <v>0</v>
      </c>
      <c r="J12875" t="b">
        <v>1</v>
      </c>
      <c r="K12875" t="s">
        <v>24</v>
      </c>
      <c r="L12875" t="s">
        <v>22</v>
      </c>
      <c r="M12875">
        <v>115000</v>
      </c>
      <c r="O12875" t="s">
        <v>16683</v>
      </c>
      <c r="P12875" t="s">
        <v>1361</v>
      </c>
    </row>
    <row r="12876" spans="1:16" x14ac:dyDescent="0.25">
      <c r="A12876" t="s">
        <v>0</v>
      </c>
      <c r="B12876" t="s">
        <v>16684</v>
      </c>
      <c r="C12876" t="s">
        <v>1972</v>
      </c>
      <c r="D12876" t="s">
        <v>3828</v>
      </c>
      <c r="E12876" t="s">
        <v>219</v>
      </c>
      <c r="F12876" t="b">
        <v>0</v>
      </c>
      <c r="G12876" t="s">
        <v>41</v>
      </c>
      <c r="H12876" s="4">
        <v>45827.958460648151</v>
      </c>
      <c r="I12876" t="b">
        <v>1</v>
      </c>
      <c r="J12876" t="b">
        <v>0</v>
      </c>
      <c r="K12876" t="s">
        <v>24</v>
      </c>
      <c r="L12876" t="s">
        <v>36</v>
      </c>
      <c r="N12876">
        <v>21.010000228881839</v>
      </c>
      <c r="O12876" t="s">
        <v>16685</v>
      </c>
      <c r="P12876" t="s">
        <v>2466</v>
      </c>
    </row>
    <row r="12877" spans="1:16" x14ac:dyDescent="0.25">
      <c r="A12877" t="s">
        <v>40</v>
      </c>
      <c r="B12877" t="s">
        <v>16686</v>
      </c>
      <c r="C12877" t="s">
        <v>16687</v>
      </c>
      <c r="D12877" t="s">
        <v>5535</v>
      </c>
      <c r="E12877" t="s">
        <v>20</v>
      </c>
      <c r="F12877" t="b">
        <v>0</v>
      </c>
      <c r="G12877" t="s">
        <v>23</v>
      </c>
      <c r="H12877" s="4">
        <v>45827.990451388891</v>
      </c>
      <c r="I12877" t="b">
        <v>1</v>
      </c>
      <c r="J12877" t="b">
        <v>0</v>
      </c>
      <c r="K12877" t="s">
        <v>24</v>
      </c>
      <c r="L12877" t="s">
        <v>22</v>
      </c>
      <c r="M12877">
        <v>167323</v>
      </c>
      <c r="O12877" t="s">
        <v>742</v>
      </c>
      <c r="P12877" t="s">
        <v>16688</v>
      </c>
    </row>
    <row r="12878" spans="1:16" x14ac:dyDescent="0.25">
      <c r="A12878" t="s">
        <v>0</v>
      </c>
      <c r="B12878" t="s">
        <v>16689</v>
      </c>
      <c r="C12878" t="s">
        <v>2938</v>
      </c>
      <c r="D12878" t="s">
        <v>3828</v>
      </c>
      <c r="E12878" t="s">
        <v>20</v>
      </c>
      <c r="F12878" t="b">
        <v>0</v>
      </c>
      <c r="G12878" t="s">
        <v>27</v>
      </c>
      <c r="H12878" s="4">
        <v>45827.999884259261</v>
      </c>
      <c r="I12878" t="b">
        <v>0</v>
      </c>
      <c r="J12878" t="b">
        <v>0</v>
      </c>
      <c r="K12878" t="s">
        <v>24</v>
      </c>
      <c r="L12878" t="s">
        <v>36</v>
      </c>
      <c r="N12878">
        <v>27.5</v>
      </c>
      <c r="O12878" t="s">
        <v>16690</v>
      </c>
      <c r="P12878" t="s">
        <v>16691</v>
      </c>
    </row>
    <row r="12879" spans="1:16" x14ac:dyDescent="0.25">
      <c r="A12879" t="s">
        <v>0</v>
      </c>
      <c r="B12879" t="s">
        <v>16457</v>
      </c>
      <c r="C12879" t="s">
        <v>213</v>
      </c>
      <c r="D12879" t="s">
        <v>5535</v>
      </c>
      <c r="E12879" t="s">
        <v>20</v>
      </c>
      <c r="F12879" t="b">
        <v>0</v>
      </c>
      <c r="G12879" t="s">
        <v>41</v>
      </c>
      <c r="H12879" s="4">
        <v>45828.000127314823</v>
      </c>
      <c r="I12879" t="b">
        <v>0</v>
      </c>
      <c r="J12879" t="b">
        <v>0</v>
      </c>
      <c r="K12879" t="s">
        <v>24</v>
      </c>
      <c r="L12879" t="s">
        <v>22</v>
      </c>
      <c r="M12879">
        <v>147637.5</v>
      </c>
      <c r="O12879" t="s">
        <v>697</v>
      </c>
      <c r="P12879" t="s">
        <v>8177</v>
      </c>
    </row>
    <row r="12880" spans="1:16" x14ac:dyDescent="0.25">
      <c r="A12880" t="s">
        <v>2</v>
      </c>
      <c r="B12880" t="s">
        <v>543</v>
      </c>
      <c r="C12880" t="s">
        <v>16692</v>
      </c>
      <c r="D12880" t="s">
        <v>5535</v>
      </c>
      <c r="E12880" t="s">
        <v>20</v>
      </c>
      <c r="F12880" t="b">
        <v>0</v>
      </c>
      <c r="G12880" t="s">
        <v>27</v>
      </c>
      <c r="H12880" s="4">
        <v>45828.015972222223</v>
      </c>
      <c r="I12880" t="b">
        <v>0</v>
      </c>
      <c r="J12880" t="b">
        <v>1</v>
      </c>
      <c r="K12880" t="s">
        <v>24</v>
      </c>
      <c r="L12880" t="s">
        <v>22</v>
      </c>
      <c r="M12880">
        <v>88582</v>
      </c>
      <c r="O12880" t="s">
        <v>1653</v>
      </c>
      <c r="P12880" t="s">
        <v>16693</v>
      </c>
    </row>
    <row r="12881" spans="1:16" x14ac:dyDescent="0.25">
      <c r="A12881" t="s">
        <v>28</v>
      </c>
      <c r="B12881" t="s">
        <v>1539</v>
      </c>
      <c r="C12881" t="s">
        <v>33</v>
      </c>
      <c r="D12881" t="s">
        <v>3973</v>
      </c>
      <c r="E12881" t="s">
        <v>20</v>
      </c>
      <c r="F12881" t="b">
        <v>0</v>
      </c>
      <c r="G12881" t="s">
        <v>27</v>
      </c>
      <c r="H12881" s="4">
        <v>45828.016180555547</v>
      </c>
      <c r="I12881" t="b">
        <v>0</v>
      </c>
      <c r="J12881" t="b">
        <v>0</v>
      </c>
      <c r="K12881" t="s">
        <v>24</v>
      </c>
      <c r="L12881" t="s">
        <v>22</v>
      </c>
      <c r="M12881">
        <v>145000</v>
      </c>
      <c r="O12881" t="s">
        <v>6549</v>
      </c>
      <c r="P12881" t="s">
        <v>16694</v>
      </c>
    </row>
    <row r="12882" spans="1:16" x14ac:dyDescent="0.25">
      <c r="A12882" t="s">
        <v>0</v>
      </c>
      <c r="B12882" t="s">
        <v>2528</v>
      </c>
      <c r="C12882" t="s">
        <v>16695</v>
      </c>
      <c r="D12882" t="s">
        <v>3973</v>
      </c>
      <c r="E12882" t="s">
        <v>20</v>
      </c>
      <c r="F12882" t="b">
        <v>0</v>
      </c>
      <c r="G12882" t="s">
        <v>27</v>
      </c>
      <c r="H12882" s="4">
        <v>45828.041585648149</v>
      </c>
      <c r="I12882" t="b">
        <v>0</v>
      </c>
      <c r="J12882" t="b">
        <v>1</v>
      </c>
      <c r="K12882" t="s">
        <v>24</v>
      </c>
      <c r="L12882" t="s">
        <v>22</v>
      </c>
      <c r="M12882">
        <v>62000</v>
      </c>
      <c r="O12882" t="s">
        <v>5482</v>
      </c>
      <c r="P12882" t="s">
        <v>16696</v>
      </c>
    </row>
    <row r="12883" spans="1:16" x14ac:dyDescent="0.25">
      <c r="A12883" t="s">
        <v>0</v>
      </c>
      <c r="B12883" t="s">
        <v>2528</v>
      </c>
      <c r="C12883" t="s">
        <v>236</v>
      </c>
      <c r="D12883" t="s">
        <v>3973</v>
      </c>
      <c r="E12883" t="s">
        <v>20</v>
      </c>
      <c r="F12883" t="b">
        <v>0</v>
      </c>
      <c r="G12883" t="s">
        <v>27</v>
      </c>
      <c r="H12883" s="4">
        <v>45828.041631944441</v>
      </c>
      <c r="I12883" t="b">
        <v>0</v>
      </c>
      <c r="J12883" t="b">
        <v>1</v>
      </c>
      <c r="K12883" t="s">
        <v>24</v>
      </c>
      <c r="L12883" t="s">
        <v>22</v>
      </c>
      <c r="M12883">
        <v>62000</v>
      </c>
      <c r="O12883" t="s">
        <v>5482</v>
      </c>
      <c r="P12883" t="s">
        <v>16696</v>
      </c>
    </row>
    <row r="12884" spans="1:16" x14ac:dyDescent="0.25">
      <c r="A12884" t="s">
        <v>0</v>
      </c>
      <c r="B12884" t="s">
        <v>2528</v>
      </c>
      <c r="C12884" t="s">
        <v>688</v>
      </c>
      <c r="D12884" t="s">
        <v>3973</v>
      </c>
      <c r="E12884" t="s">
        <v>20</v>
      </c>
      <c r="F12884" t="b">
        <v>0</v>
      </c>
      <c r="G12884" t="s">
        <v>30</v>
      </c>
      <c r="H12884" s="4">
        <v>45828.042210648149</v>
      </c>
      <c r="I12884" t="b">
        <v>0</v>
      </c>
      <c r="J12884" t="b">
        <v>1</v>
      </c>
      <c r="K12884" t="s">
        <v>24</v>
      </c>
      <c r="L12884" t="s">
        <v>22</v>
      </c>
      <c r="M12884">
        <v>62000</v>
      </c>
      <c r="O12884" t="s">
        <v>5482</v>
      </c>
      <c r="P12884" t="s">
        <v>16696</v>
      </c>
    </row>
    <row r="12885" spans="1:16" x14ac:dyDescent="0.25">
      <c r="A12885" t="s">
        <v>0</v>
      </c>
      <c r="B12885" t="s">
        <v>16697</v>
      </c>
      <c r="C12885" t="s">
        <v>82</v>
      </c>
      <c r="D12885" t="s">
        <v>3973</v>
      </c>
      <c r="E12885" t="s">
        <v>51</v>
      </c>
      <c r="F12885" t="b">
        <v>0</v>
      </c>
      <c r="G12885" t="s">
        <v>27</v>
      </c>
      <c r="H12885" s="4">
        <v>45828.08321759259</v>
      </c>
      <c r="I12885" t="b">
        <v>0</v>
      </c>
      <c r="J12885" t="b">
        <v>0</v>
      </c>
      <c r="K12885" t="s">
        <v>24</v>
      </c>
      <c r="L12885" t="s">
        <v>22</v>
      </c>
      <c r="M12885">
        <v>97500</v>
      </c>
      <c r="O12885" t="s">
        <v>1848</v>
      </c>
      <c r="P12885" t="s">
        <v>320</v>
      </c>
    </row>
    <row r="12886" spans="1:16" x14ac:dyDescent="0.25">
      <c r="A12886" t="s">
        <v>2</v>
      </c>
      <c r="B12886" t="s">
        <v>195</v>
      </c>
      <c r="C12886" t="s">
        <v>33</v>
      </c>
      <c r="D12886" t="s">
        <v>2208</v>
      </c>
      <c r="E12886" t="s">
        <v>20</v>
      </c>
      <c r="F12886" t="b">
        <v>0</v>
      </c>
      <c r="G12886" t="s">
        <v>23</v>
      </c>
      <c r="H12886" s="4">
        <v>45828.157233796293</v>
      </c>
      <c r="I12886" t="b">
        <v>0</v>
      </c>
      <c r="J12886" t="b">
        <v>1</v>
      </c>
      <c r="K12886" t="s">
        <v>24</v>
      </c>
      <c r="L12886" t="s">
        <v>22</v>
      </c>
      <c r="M12886">
        <v>151474.5</v>
      </c>
      <c r="O12886" t="s">
        <v>254</v>
      </c>
      <c r="P12886" t="s">
        <v>16698</v>
      </c>
    </row>
    <row r="12887" spans="1:16" x14ac:dyDescent="0.25">
      <c r="A12887" t="s">
        <v>2</v>
      </c>
      <c r="B12887" t="s">
        <v>307</v>
      </c>
      <c r="C12887" t="s">
        <v>801</v>
      </c>
      <c r="D12887" t="s">
        <v>3973</v>
      </c>
      <c r="E12887" t="s">
        <v>51</v>
      </c>
      <c r="F12887" t="b">
        <v>0</v>
      </c>
      <c r="G12887" t="s">
        <v>27</v>
      </c>
      <c r="H12887" s="4">
        <v>45828.182685185187</v>
      </c>
      <c r="I12887" t="b">
        <v>0</v>
      </c>
      <c r="J12887" t="b">
        <v>1</v>
      </c>
      <c r="K12887" t="s">
        <v>24</v>
      </c>
      <c r="L12887" t="s">
        <v>36</v>
      </c>
      <c r="N12887">
        <v>62.5</v>
      </c>
      <c r="O12887" t="s">
        <v>74</v>
      </c>
      <c r="P12887" t="s">
        <v>16699</v>
      </c>
    </row>
    <row r="12888" spans="1:16" x14ac:dyDescent="0.25">
      <c r="A12888" t="s">
        <v>25</v>
      </c>
      <c r="B12888" t="s">
        <v>16700</v>
      </c>
      <c r="C12888" t="s">
        <v>39</v>
      </c>
      <c r="D12888" t="s">
        <v>4014</v>
      </c>
      <c r="E12888" t="s">
        <v>20</v>
      </c>
      <c r="F12888" t="b">
        <v>1</v>
      </c>
      <c r="G12888" t="s">
        <v>27</v>
      </c>
      <c r="H12888" s="4">
        <v>45828.250057870369</v>
      </c>
      <c r="I12888" t="b">
        <v>0</v>
      </c>
      <c r="J12888" t="b">
        <v>1</v>
      </c>
      <c r="K12888" t="s">
        <v>24</v>
      </c>
      <c r="L12888" t="s">
        <v>22</v>
      </c>
      <c r="M12888">
        <v>99512.5</v>
      </c>
      <c r="O12888" t="s">
        <v>3142</v>
      </c>
      <c r="P12888" t="s">
        <v>16701</v>
      </c>
    </row>
    <row r="12889" spans="1:16" x14ac:dyDescent="0.25">
      <c r="A12889" t="s">
        <v>25</v>
      </c>
      <c r="B12889" t="s">
        <v>16702</v>
      </c>
      <c r="C12889" t="s">
        <v>192</v>
      </c>
      <c r="D12889" t="s">
        <v>4090</v>
      </c>
      <c r="E12889" t="s">
        <v>20</v>
      </c>
      <c r="F12889" t="b">
        <v>0</v>
      </c>
      <c r="G12889" t="s">
        <v>52</v>
      </c>
      <c r="H12889" s="4">
        <v>45828.250914351847</v>
      </c>
      <c r="I12889" t="b">
        <v>0</v>
      </c>
      <c r="J12889" t="b">
        <v>1</v>
      </c>
      <c r="K12889" t="s">
        <v>24</v>
      </c>
      <c r="L12889" t="s">
        <v>22</v>
      </c>
      <c r="M12889">
        <v>132500</v>
      </c>
      <c r="O12889" t="s">
        <v>524</v>
      </c>
      <c r="P12889" t="s">
        <v>1725</v>
      </c>
    </row>
    <row r="12890" spans="1:16" x14ac:dyDescent="0.25">
      <c r="A12890" t="s">
        <v>1</v>
      </c>
      <c r="B12890" t="s">
        <v>16703</v>
      </c>
      <c r="C12890" t="s">
        <v>949</v>
      </c>
      <c r="D12890" t="s">
        <v>212</v>
      </c>
      <c r="E12890" t="s">
        <v>20</v>
      </c>
      <c r="F12890" t="b">
        <v>0</v>
      </c>
      <c r="G12890" t="s">
        <v>30</v>
      </c>
      <c r="H12890" s="4">
        <v>45828.251550925917</v>
      </c>
      <c r="I12890" t="b">
        <v>0</v>
      </c>
      <c r="J12890" t="b">
        <v>0</v>
      </c>
      <c r="K12890" t="s">
        <v>24</v>
      </c>
      <c r="L12890" t="s">
        <v>22</v>
      </c>
      <c r="M12890">
        <v>104000</v>
      </c>
      <c r="O12890" t="s">
        <v>212</v>
      </c>
    </row>
    <row r="12891" spans="1:16" x14ac:dyDescent="0.25">
      <c r="A12891" t="s">
        <v>1</v>
      </c>
      <c r="B12891" t="s">
        <v>1728</v>
      </c>
      <c r="C12891" t="s">
        <v>151</v>
      </c>
      <c r="D12891" t="s">
        <v>4100</v>
      </c>
      <c r="E12891" t="s">
        <v>20</v>
      </c>
      <c r="F12891" t="b">
        <v>0</v>
      </c>
      <c r="G12891" t="s">
        <v>30</v>
      </c>
      <c r="H12891" s="4">
        <v>45828.251550925917</v>
      </c>
      <c r="I12891" t="b">
        <v>0</v>
      </c>
      <c r="J12891" t="b">
        <v>1</v>
      </c>
      <c r="K12891" t="s">
        <v>24</v>
      </c>
      <c r="L12891" t="s">
        <v>22</v>
      </c>
      <c r="M12891">
        <v>107965</v>
      </c>
      <c r="O12891" t="s">
        <v>16704</v>
      </c>
      <c r="P12891" t="s">
        <v>16705</v>
      </c>
    </row>
    <row r="12892" spans="1:16" x14ac:dyDescent="0.25">
      <c r="A12892" t="s">
        <v>2</v>
      </c>
      <c r="B12892" t="s">
        <v>692</v>
      </c>
      <c r="C12892" t="s">
        <v>1624</v>
      </c>
      <c r="D12892" t="s">
        <v>3828</v>
      </c>
      <c r="E12892" t="s">
        <v>20</v>
      </c>
      <c r="F12892" t="b">
        <v>0</v>
      </c>
      <c r="G12892" t="s">
        <v>27</v>
      </c>
      <c r="H12892" s="4">
        <v>45828.251701388886</v>
      </c>
      <c r="I12892" t="b">
        <v>0</v>
      </c>
      <c r="J12892" t="b">
        <v>1</v>
      </c>
      <c r="K12892" t="s">
        <v>24</v>
      </c>
      <c r="L12892" t="s">
        <v>22</v>
      </c>
      <c r="M12892">
        <v>150000</v>
      </c>
      <c r="O12892" t="s">
        <v>8047</v>
      </c>
      <c r="P12892" t="s">
        <v>16667</v>
      </c>
    </row>
    <row r="12893" spans="1:16" x14ac:dyDescent="0.25">
      <c r="A12893" t="s">
        <v>1</v>
      </c>
      <c r="B12893" t="s">
        <v>15220</v>
      </c>
      <c r="C12893" t="s">
        <v>39</v>
      </c>
      <c r="D12893" t="s">
        <v>4014</v>
      </c>
      <c r="E12893" t="s">
        <v>20</v>
      </c>
      <c r="F12893" t="b">
        <v>1</v>
      </c>
      <c r="G12893" t="s">
        <v>158</v>
      </c>
      <c r="H12893" s="4">
        <v>45828.254259259258</v>
      </c>
      <c r="I12893" t="b">
        <v>0</v>
      </c>
      <c r="J12893" t="b">
        <v>1</v>
      </c>
      <c r="K12893" t="s">
        <v>158</v>
      </c>
      <c r="L12893" t="s">
        <v>22</v>
      </c>
      <c r="M12893">
        <v>127500</v>
      </c>
      <c r="O12893" t="s">
        <v>2803</v>
      </c>
      <c r="P12893" t="s">
        <v>4801</v>
      </c>
    </row>
    <row r="12894" spans="1:16" x14ac:dyDescent="0.25">
      <c r="A12894" t="s">
        <v>2</v>
      </c>
      <c r="B12894" t="s">
        <v>2338</v>
      </c>
      <c r="C12894" t="s">
        <v>203</v>
      </c>
      <c r="D12894" t="s">
        <v>2208</v>
      </c>
      <c r="E12894" t="s">
        <v>20</v>
      </c>
      <c r="F12894" t="b">
        <v>0</v>
      </c>
      <c r="G12894" t="s">
        <v>23</v>
      </c>
      <c r="H12894" s="4">
        <v>45828.26766203704</v>
      </c>
      <c r="I12894" t="b">
        <v>0</v>
      </c>
      <c r="J12894" t="b">
        <v>0</v>
      </c>
      <c r="K12894" t="s">
        <v>24</v>
      </c>
      <c r="L12894" t="s">
        <v>22</v>
      </c>
      <c r="M12894">
        <v>126200</v>
      </c>
      <c r="O12894" t="s">
        <v>5315</v>
      </c>
      <c r="P12894" t="s">
        <v>5316</v>
      </c>
    </row>
    <row r="12895" spans="1:16" x14ac:dyDescent="0.25">
      <c r="A12895" t="s">
        <v>2</v>
      </c>
      <c r="B12895" t="s">
        <v>5005</v>
      </c>
      <c r="C12895" t="s">
        <v>1291</v>
      </c>
      <c r="D12895" t="s">
        <v>3828</v>
      </c>
      <c r="E12895" t="s">
        <v>20</v>
      </c>
      <c r="F12895" t="b">
        <v>0</v>
      </c>
      <c r="G12895" t="s">
        <v>1247</v>
      </c>
      <c r="H12895" s="4">
        <v>45828.27621527778</v>
      </c>
      <c r="I12895" t="b">
        <v>0</v>
      </c>
      <c r="J12895" t="b">
        <v>0</v>
      </c>
      <c r="K12895" t="s">
        <v>1247</v>
      </c>
      <c r="L12895" t="s">
        <v>22</v>
      </c>
      <c r="M12895">
        <v>166000</v>
      </c>
      <c r="O12895" t="s">
        <v>5006</v>
      </c>
      <c r="P12895" t="s">
        <v>5007</v>
      </c>
    </row>
    <row r="12896" spans="1:16" x14ac:dyDescent="0.25">
      <c r="A12896" t="s">
        <v>2</v>
      </c>
      <c r="B12896" t="s">
        <v>16706</v>
      </c>
      <c r="C12896" t="s">
        <v>372</v>
      </c>
      <c r="D12896" t="s">
        <v>3973</v>
      </c>
      <c r="E12896" t="s">
        <v>20</v>
      </c>
      <c r="F12896" t="b">
        <v>0</v>
      </c>
      <c r="G12896" t="s">
        <v>23</v>
      </c>
      <c r="H12896" s="4">
        <v>45828.282280092593</v>
      </c>
      <c r="I12896" t="b">
        <v>0</v>
      </c>
      <c r="J12896" t="b">
        <v>1</v>
      </c>
      <c r="K12896" t="s">
        <v>24</v>
      </c>
      <c r="L12896" t="s">
        <v>22</v>
      </c>
      <c r="M12896">
        <v>125500</v>
      </c>
      <c r="O12896" t="s">
        <v>12007</v>
      </c>
      <c r="P12896" t="s">
        <v>16707</v>
      </c>
    </row>
    <row r="12897" spans="1:16" x14ac:dyDescent="0.25">
      <c r="A12897" t="s">
        <v>19</v>
      </c>
      <c r="B12897" t="s">
        <v>1849</v>
      </c>
      <c r="C12897" t="s">
        <v>140</v>
      </c>
      <c r="D12897" t="s">
        <v>3973</v>
      </c>
      <c r="E12897" t="s">
        <v>20</v>
      </c>
      <c r="F12897" t="b">
        <v>0</v>
      </c>
      <c r="G12897" t="s">
        <v>35</v>
      </c>
      <c r="H12897" s="4">
        <v>45828.292256944442</v>
      </c>
      <c r="I12897" t="b">
        <v>0</v>
      </c>
      <c r="J12897" t="b">
        <v>0</v>
      </c>
      <c r="K12897" t="s">
        <v>24</v>
      </c>
      <c r="L12897" t="s">
        <v>22</v>
      </c>
      <c r="M12897">
        <v>181500</v>
      </c>
      <c r="O12897" t="s">
        <v>237</v>
      </c>
      <c r="P12897" t="s">
        <v>16508</v>
      </c>
    </row>
    <row r="12898" spans="1:16" x14ac:dyDescent="0.25">
      <c r="A12898" t="s">
        <v>2</v>
      </c>
      <c r="B12898" t="s">
        <v>16708</v>
      </c>
      <c r="C12898" t="s">
        <v>42</v>
      </c>
      <c r="D12898" t="s">
        <v>3970</v>
      </c>
      <c r="E12898" t="s">
        <v>20</v>
      </c>
      <c r="F12898" t="b">
        <v>0</v>
      </c>
      <c r="G12898" t="s">
        <v>27</v>
      </c>
      <c r="H12898" s="4">
        <v>45828.293425925927</v>
      </c>
      <c r="I12898" t="b">
        <v>1</v>
      </c>
      <c r="J12898" t="b">
        <v>0</v>
      </c>
      <c r="K12898" t="s">
        <v>24</v>
      </c>
      <c r="L12898" t="s">
        <v>22</v>
      </c>
      <c r="M12898">
        <v>155000</v>
      </c>
      <c r="O12898" t="s">
        <v>16709</v>
      </c>
      <c r="P12898" t="s">
        <v>16710</v>
      </c>
    </row>
    <row r="12899" spans="1:16" x14ac:dyDescent="0.25">
      <c r="A12899" t="s">
        <v>0</v>
      </c>
      <c r="B12899" t="s">
        <v>16451</v>
      </c>
      <c r="C12899" t="s">
        <v>10835</v>
      </c>
      <c r="D12899" t="s">
        <v>4084</v>
      </c>
      <c r="E12899" t="s">
        <v>20</v>
      </c>
      <c r="F12899" t="b">
        <v>0</v>
      </c>
      <c r="G12899" t="s">
        <v>41</v>
      </c>
      <c r="H12899" s="4">
        <v>45828.375486111108</v>
      </c>
      <c r="I12899" t="b">
        <v>0</v>
      </c>
      <c r="J12899" t="b">
        <v>1</v>
      </c>
      <c r="K12899" t="s">
        <v>24</v>
      </c>
      <c r="L12899" t="s">
        <v>22</v>
      </c>
      <c r="M12899">
        <v>111215</v>
      </c>
      <c r="O12899" t="s">
        <v>16452</v>
      </c>
      <c r="P12899" t="s">
        <v>280</v>
      </c>
    </row>
    <row r="12900" spans="1:16" x14ac:dyDescent="0.25">
      <c r="A12900" t="s">
        <v>0</v>
      </c>
      <c r="B12900" t="s">
        <v>1507</v>
      </c>
      <c r="C12900" t="s">
        <v>2289</v>
      </c>
      <c r="D12900" t="s">
        <v>4090</v>
      </c>
      <c r="E12900" t="s">
        <v>20</v>
      </c>
      <c r="F12900" t="b">
        <v>0</v>
      </c>
      <c r="G12900" t="s">
        <v>35</v>
      </c>
      <c r="H12900" s="4">
        <v>45828.375532407408</v>
      </c>
      <c r="I12900" t="b">
        <v>1</v>
      </c>
      <c r="J12900" t="b">
        <v>0</v>
      </c>
      <c r="K12900" t="s">
        <v>24</v>
      </c>
      <c r="L12900" t="s">
        <v>36</v>
      </c>
      <c r="N12900">
        <v>60</v>
      </c>
      <c r="O12900" t="s">
        <v>16711</v>
      </c>
      <c r="P12900" t="s">
        <v>119</v>
      </c>
    </row>
    <row r="12901" spans="1:16" x14ac:dyDescent="0.25">
      <c r="A12901" t="s">
        <v>1</v>
      </c>
      <c r="B12901" t="s">
        <v>9457</v>
      </c>
      <c r="C12901" t="s">
        <v>82</v>
      </c>
      <c r="D12901" t="s">
        <v>4084</v>
      </c>
      <c r="E12901" t="s">
        <v>20</v>
      </c>
      <c r="F12901" t="b">
        <v>0</v>
      </c>
      <c r="G12901" t="s">
        <v>27</v>
      </c>
      <c r="H12901" s="4">
        <v>45828.376157407409</v>
      </c>
      <c r="I12901" t="b">
        <v>0</v>
      </c>
      <c r="J12901" t="b">
        <v>0</v>
      </c>
      <c r="K12901" t="s">
        <v>24</v>
      </c>
      <c r="L12901" t="s">
        <v>22</v>
      </c>
      <c r="M12901">
        <v>245000</v>
      </c>
      <c r="O12901" t="s">
        <v>2761</v>
      </c>
      <c r="P12901" t="s">
        <v>3842</v>
      </c>
    </row>
    <row r="12902" spans="1:16" x14ac:dyDescent="0.25">
      <c r="A12902" t="s">
        <v>1</v>
      </c>
      <c r="B12902" t="s">
        <v>16712</v>
      </c>
      <c r="C12902" t="s">
        <v>372</v>
      </c>
      <c r="D12902" t="s">
        <v>4084</v>
      </c>
      <c r="E12902" t="s">
        <v>20</v>
      </c>
      <c r="F12902" t="b">
        <v>0</v>
      </c>
      <c r="G12902" t="s">
        <v>27</v>
      </c>
      <c r="H12902" s="4">
        <v>45828.376180555562</v>
      </c>
      <c r="I12902" t="b">
        <v>0</v>
      </c>
      <c r="J12902" t="b">
        <v>0</v>
      </c>
      <c r="K12902" t="s">
        <v>24</v>
      </c>
      <c r="L12902" t="s">
        <v>22</v>
      </c>
      <c r="M12902">
        <v>124941</v>
      </c>
      <c r="O12902" t="s">
        <v>16114</v>
      </c>
      <c r="P12902" t="s">
        <v>16713</v>
      </c>
    </row>
    <row r="12903" spans="1:16" x14ac:dyDescent="0.25">
      <c r="A12903" t="s">
        <v>0</v>
      </c>
      <c r="B12903" t="s">
        <v>16512</v>
      </c>
      <c r="C12903" t="s">
        <v>2081</v>
      </c>
      <c r="D12903" t="s">
        <v>4084</v>
      </c>
      <c r="E12903" t="s">
        <v>20</v>
      </c>
      <c r="F12903" t="b">
        <v>0</v>
      </c>
      <c r="G12903" t="s">
        <v>30</v>
      </c>
      <c r="H12903" s="4">
        <v>45828.376620370371</v>
      </c>
      <c r="I12903" t="b">
        <v>0</v>
      </c>
      <c r="J12903" t="b">
        <v>0</v>
      </c>
      <c r="K12903" t="s">
        <v>24</v>
      </c>
      <c r="L12903" t="s">
        <v>22</v>
      </c>
      <c r="M12903">
        <v>198000</v>
      </c>
      <c r="O12903" t="s">
        <v>16513</v>
      </c>
    </row>
    <row r="12904" spans="1:16" x14ac:dyDescent="0.25">
      <c r="A12904" t="s">
        <v>2</v>
      </c>
      <c r="B12904" t="s">
        <v>16714</v>
      </c>
      <c r="C12904" t="s">
        <v>1925</v>
      </c>
      <c r="D12904" t="s">
        <v>3600</v>
      </c>
      <c r="E12904" t="s">
        <v>20</v>
      </c>
      <c r="F12904" t="b">
        <v>0</v>
      </c>
      <c r="G12904" t="s">
        <v>27</v>
      </c>
      <c r="H12904" s="4">
        <v>45828.376817129632</v>
      </c>
      <c r="I12904" t="b">
        <v>1</v>
      </c>
      <c r="J12904" t="b">
        <v>0</v>
      </c>
      <c r="K12904" t="s">
        <v>24</v>
      </c>
      <c r="L12904" t="s">
        <v>22</v>
      </c>
      <c r="M12904">
        <v>115000</v>
      </c>
      <c r="O12904" t="s">
        <v>16715</v>
      </c>
      <c r="P12904" t="s">
        <v>3905</v>
      </c>
    </row>
    <row r="12905" spans="1:16" x14ac:dyDescent="0.25">
      <c r="A12905" t="s">
        <v>2</v>
      </c>
      <c r="B12905" t="s">
        <v>16716</v>
      </c>
      <c r="C12905" t="s">
        <v>171</v>
      </c>
      <c r="D12905" t="s">
        <v>3600</v>
      </c>
      <c r="E12905" t="s">
        <v>20</v>
      </c>
      <c r="F12905" t="b">
        <v>0</v>
      </c>
      <c r="G12905" t="s">
        <v>27</v>
      </c>
      <c r="H12905" s="4">
        <v>45828.376840277779</v>
      </c>
      <c r="I12905" t="b">
        <v>0</v>
      </c>
      <c r="J12905" t="b">
        <v>1</v>
      </c>
      <c r="K12905" t="s">
        <v>24</v>
      </c>
      <c r="L12905" t="s">
        <v>22</v>
      </c>
      <c r="M12905">
        <v>174000</v>
      </c>
      <c r="O12905" t="s">
        <v>2113</v>
      </c>
      <c r="P12905" t="s">
        <v>16717</v>
      </c>
    </row>
    <row r="12906" spans="1:16" x14ac:dyDescent="0.25">
      <c r="A12906" t="s">
        <v>28</v>
      </c>
      <c r="B12906" t="s">
        <v>16022</v>
      </c>
      <c r="C12906" t="s">
        <v>39</v>
      </c>
      <c r="D12906" t="s">
        <v>3973</v>
      </c>
      <c r="E12906" t="s">
        <v>20</v>
      </c>
      <c r="F12906" t="b">
        <v>1</v>
      </c>
      <c r="G12906" t="s">
        <v>106</v>
      </c>
      <c r="H12906" s="4">
        <v>45828.380393518521</v>
      </c>
      <c r="I12906" t="b">
        <v>0</v>
      </c>
      <c r="J12906" t="b">
        <v>0</v>
      </c>
      <c r="K12906" t="s">
        <v>106</v>
      </c>
      <c r="L12906" t="s">
        <v>36</v>
      </c>
      <c r="N12906">
        <v>100</v>
      </c>
      <c r="O12906" t="s">
        <v>7413</v>
      </c>
    </row>
    <row r="12907" spans="1:16" x14ac:dyDescent="0.25">
      <c r="A12907" t="s">
        <v>0</v>
      </c>
      <c r="B12907" t="s">
        <v>16659</v>
      </c>
      <c r="C12907" t="s">
        <v>203</v>
      </c>
      <c r="D12907" t="s">
        <v>4084</v>
      </c>
      <c r="E12907" t="s">
        <v>105</v>
      </c>
      <c r="F12907" t="b">
        <v>0</v>
      </c>
      <c r="G12907" t="s">
        <v>23</v>
      </c>
      <c r="H12907" s="4">
        <v>45828.392500000002</v>
      </c>
      <c r="I12907" t="b">
        <v>1</v>
      </c>
      <c r="J12907" t="b">
        <v>0</v>
      </c>
      <c r="K12907" t="s">
        <v>24</v>
      </c>
      <c r="L12907" t="s">
        <v>22</v>
      </c>
      <c r="M12907">
        <v>22500</v>
      </c>
      <c r="O12907" t="s">
        <v>16660</v>
      </c>
      <c r="P12907" t="s">
        <v>204</v>
      </c>
    </row>
    <row r="12908" spans="1:16" x14ac:dyDescent="0.25">
      <c r="A12908" t="s">
        <v>0</v>
      </c>
      <c r="B12908" t="s">
        <v>16718</v>
      </c>
      <c r="C12908" t="s">
        <v>16719</v>
      </c>
      <c r="D12908" t="s">
        <v>4084</v>
      </c>
      <c r="E12908" t="s">
        <v>20</v>
      </c>
      <c r="F12908" t="b">
        <v>0</v>
      </c>
      <c r="G12908" t="s">
        <v>30</v>
      </c>
      <c r="H12908" s="4">
        <v>45828.417500000003</v>
      </c>
      <c r="I12908" t="b">
        <v>0</v>
      </c>
      <c r="J12908" t="b">
        <v>0</v>
      </c>
      <c r="K12908" t="s">
        <v>24</v>
      </c>
      <c r="L12908" t="s">
        <v>22</v>
      </c>
      <c r="M12908">
        <v>115000</v>
      </c>
      <c r="O12908" t="s">
        <v>374</v>
      </c>
      <c r="P12908" t="s">
        <v>16720</v>
      </c>
    </row>
    <row r="12909" spans="1:16" x14ac:dyDescent="0.25">
      <c r="A12909" t="s">
        <v>25</v>
      </c>
      <c r="B12909" t="s">
        <v>25</v>
      </c>
      <c r="C12909" t="s">
        <v>1111</v>
      </c>
      <c r="D12909" t="s">
        <v>4084</v>
      </c>
      <c r="E12909" t="s">
        <v>20</v>
      </c>
      <c r="F12909" t="b">
        <v>0</v>
      </c>
      <c r="G12909" t="s">
        <v>30</v>
      </c>
      <c r="H12909" s="4">
        <v>45828.417500000003</v>
      </c>
      <c r="I12909" t="b">
        <v>1</v>
      </c>
      <c r="J12909" t="b">
        <v>0</v>
      </c>
      <c r="K12909" t="s">
        <v>24</v>
      </c>
      <c r="L12909" t="s">
        <v>22</v>
      </c>
      <c r="M12909">
        <v>93000</v>
      </c>
      <c r="O12909" t="s">
        <v>2391</v>
      </c>
      <c r="P12909" t="s">
        <v>2407</v>
      </c>
    </row>
    <row r="12910" spans="1:16" x14ac:dyDescent="0.25">
      <c r="A12910" t="s">
        <v>28</v>
      </c>
      <c r="B12910" t="s">
        <v>16721</v>
      </c>
      <c r="C12910" t="s">
        <v>829</v>
      </c>
      <c r="D12910" t="s">
        <v>3973</v>
      </c>
      <c r="E12910" t="s">
        <v>20</v>
      </c>
      <c r="F12910" t="b">
        <v>0</v>
      </c>
      <c r="G12910" t="s">
        <v>27</v>
      </c>
      <c r="H12910" s="4">
        <v>45828.418657407397</v>
      </c>
      <c r="I12910" t="b">
        <v>0</v>
      </c>
      <c r="J12910" t="b">
        <v>1</v>
      </c>
      <c r="K12910" t="s">
        <v>24</v>
      </c>
      <c r="L12910" t="s">
        <v>22</v>
      </c>
      <c r="M12910">
        <v>161500</v>
      </c>
      <c r="O12910" t="s">
        <v>1642</v>
      </c>
      <c r="P12910" t="s">
        <v>6516</v>
      </c>
    </row>
    <row r="12911" spans="1:16" x14ac:dyDescent="0.25">
      <c r="A12911" t="s">
        <v>28</v>
      </c>
      <c r="B12911" t="s">
        <v>16022</v>
      </c>
      <c r="C12911" t="s">
        <v>39</v>
      </c>
      <c r="D12911" t="s">
        <v>3973</v>
      </c>
      <c r="E12911" t="s">
        <v>20</v>
      </c>
      <c r="F12911" t="b">
        <v>1</v>
      </c>
      <c r="G12911" t="s">
        <v>870</v>
      </c>
      <c r="H12911" s="4">
        <v>45828.422905092593</v>
      </c>
      <c r="I12911" t="b">
        <v>0</v>
      </c>
      <c r="J12911" t="b">
        <v>0</v>
      </c>
      <c r="K12911" t="s">
        <v>870</v>
      </c>
      <c r="L12911" t="s">
        <v>36</v>
      </c>
      <c r="N12911">
        <v>100</v>
      </c>
      <c r="O12911" t="s">
        <v>7413</v>
      </c>
    </row>
    <row r="12912" spans="1:16" x14ac:dyDescent="0.25">
      <c r="A12912" t="s">
        <v>2</v>
      </c>
      <c r="B12912" t="s">
        <v>16722</v>
      </c>
      <c r="C12912" t="s">
        <v>2297</v>
      </c>
      <c r="D12912" t="s">
        <v>3973</v>
      </c>
      <c r="E12912" t="s">
        <v>20</v>
      </c>
      <c r="F12912" t="b">
        <v>0</v>
      </c>
      <c r="G12912" t="s">
        <v>27</v>
      </c>
      <c r="H12912" s="4">
        <v>45828.460173611107</v>
      </c>
      <c r="I12912" t="b">
        <v>0</v>
      </c>
      <c r="J12912" t="b">
        <v>1</v>
      </c>
      <c r="K12912" t="s">
        <v>24</v>
      </c>
      <c r="L12912" t="s">
        <v>22</v>
      </c>
      <c r="M12912">
        <v>132500</v>
      </c>
      <c r="O12912" t="s">
        <v>16723</v>
      </c>
      <c r="P12912" t="s">
        <v>16724</v>
      </c>
    </row>
    <row r="12913" spans="1:16" x14ac:dyDescent="0.25">
      <c r="A12913" t="s">
        <v>0</v>
      </c>
      <c r="B12913" t="s">
        <v>2528</v>
      </c>
      <c r="C12913" t="s">
        <v>829</v>
      </c>
      <c r="D12913" t="s">
        <v>3973</v>
      </c>
      <c r="E12913" t="s">
        <v>20</v>
      </c>
      <c r="F12913" t="b">
        <v>0</v>
      </c>
      <c r="G12913" t="s">
        <v>27</v>
      </c>
      <c r="H12913" s="4">
        <v>45828.500104166669</v>
      </c>
      <c r="I12913" t="b">
        <v>0</v>
      </c>
      <c r="J12913" t="b">
        <v>1</v>
      </c>
      <c r="K12913" t="s">
        <v>24</v>
      </c>
      <c r="L12913" t="s">
        <v>22</v>
      </c>
      <c r="M12913">
        <v>62000</v>
      </c>
      <c r="O12913" t="s">
        <v>5482</v>
      </c>
      <c r="P12913" t="s">
        <v>16696</v>
      </c>
    </row>
    <row r="12914" spans="1:16" x14ac:dyDescent="0.25">
      <c r="A12914" t="s">
        <v>0</v>
      </c>
      <c r="B12914" t="s">
        <v>2528</v>
      </c>
      <c r="C12914" t="s">
        <v>292</v>
      </c>
      <c r="D12914" t="s">
        <v>3973</v>
      </c>
      <c r="E12914" t="s">
        <v>20</v>
      </c>
      <c r="F12914" t="b">
        <v>0</v>
      </c>
      <c r="G12914" t="s">
        <v>30</v>
      </c>
      <c r="H12914" s="4">
        <v>45828.50068287037</v>
      </c>
      <c r="I12914" t="b">
        <v>0</v>
      </c>
      <c r="J12914" t="b">
        <v>1</v>
      </c>
      <c r="K12914" t="s">
        <v>24</v>
      </c>
      <c r="L12914" t="s">
        <v>22</v>
      </c>
      <c r="M12914">
        <v>62000</v>
      </c>
      <c r="O12914" t="s">
        <v>5482</v>
      </c>
      <c r="P12914" t="s">
        <v>16696</v>
      </c>
    </row>
    <row r="12915" spans="1:16" x14ac:dyDescent="0.25">
      <c r="A12915" t="s">
        <v>1</v>
      </c>
      <c r="B12915" t="s">
        <v>2392</v>
      </c>
      <c r="C12915" t="s">
        <v>94</v>
      </c>
      <c r="D12915" t="s">
        <v>3973</v>
      </c>
      <c r="E12915" t="s">
        <v>20</v>
      </c>
      <c r="F12915" t="b">
        <v>0</v>
      </c>
      <c r="G12915" t="s">
        <v>30</v>
      </c>
      <c r="H12915" s="4">
        <v>45828.500717592593</v>
      </c>
      <c r="I12915" t="b">
        <v>0</v>
      </c>
      <c r="J12915" t="b">
        <v>1</v>
      </c>
      <c r="K12915" t="s">
        <v>24</v>
      </c>
      <c r="L12915" t="s">
        <v>22</v>
      </c>
      <c r="M12915">
        <v>193426.5</v>
      </c>
      <c r="O12915" t="s">
        <v>5482</v>
      </c>
      <c r="P12915" t="s">
        <v>1809</v>
      </c>
    </row>
    <row r="12916" spans="1:16" x14ac:dyDescent="0.25">
      <c r="A12916" t="s">
        <v>1</v>
      </c>
      <c r="B12916" t="s">
        <v>2392</v>
      </c>
      <c r="C12916" t="s">
        <v>829</v>
      </c>
      <c r="D12916" t="s">
        <v>3973</v>
      </c>
      <c r="E12916" t="s">
        <v>20</v>
      </c>
      <c r="F12916" t="b">
        <v>0</v>
      </c>
      <c r="G12916" t="s">
        <v>27</v>
      </c>
      <c r="H12916" s="4">
        <v>45828.501087962963</v>
      </c>
      <c r="I12916" t="b">
        <v>0</v>
      </c>
      <c r="J12916" t="b">
        <v>1</v>
      </c>
      <c r="K12916" t="s">
        <v>24</v>
      </c>
      <c r="L12916" t="s">
        <v>22</v>
      </c>
      <c r="M12916">
        <v>193426.5</v>
      </c>
      <c r="O12916" t="s">
        <v>5482</v>
      </c>
      <c r="P12916" t="s">
        <v>1809</v>
      </c>
    </row>
    <row r="12917" spans="1:16" x14ac:dyDescent="0.25">
      <c r="A12917" t="s">
        <v>2</v>
      </c>
      <c r="B12917" t="s">
        <v>9374</v>
      </c>
      <c r="C12917" t="s">
        <v>1050</v>
      </c>
      <c r="D12917" t="s">
        <v>3973</v>
      </c>
      <c r="E12917" t="s">
        <v>20</v>
      </c>
      <c r="F12917" t="b">
        <v>0</v>
      </c>
      <c r="G12917" t="s">
        <v>27</v>
      </c>
      <c r="H12917" s="4">
        <v>45828.501898148148</v>
      </c>
      <c r="I12917" t="b">
        <v>0</v>
      </c>
      <c r="J12917" t="b">
        <v>1</v>
      </c>
      <c r="K12917" t="s">
        <v>24</v>
      </c>
      <c r="L12917" t="s">
        <v>22</v>
      </c>
      <c r="M12917">
        <v>122900</v>
      </c>
      <c r="O12917" t="s">
        <v>5482</v>
      </c>
      <c r="P12917" t="s">
        <v>9375</v>
      </c>
    </row>
    <row r="12918" spans="1:16" x14ac:dyDescent="0.25">
      <c r="A12918" t="s">
        <v>2</v>
      </c>
      <c r="B12918" t="s">
        <v>16725</v>
      </c>
      <c r="C12918" t="s">
        <v>436</v>
      </c>
      <c r="D12918" t="s">
        <v>3973</v>
      </c>
      <c r="E12918" t="s">
        <v>20</v>
      </c>
      <c r="F12918" t="b">
        <v>0</v>
      </c>
      <c r="G12918" t="s">
        <v>27</v>
      </c>
      <c r="H12918" s="4">
        <v>45828.502013888887</v>
      </c>
      <c r="I12918" t="b">
        <v>0</v>
      </c>
      <c r="J12918" t="b">
        <v>1</v>
      </c>
      <c r="K12918" t="s">
        <v>24</v>
      </c>
      <c r="L12918" t="s">
        <v>22</v>
      </c>
      <c r="M12918">
        <v>99500</v>
      </c>
      <c r="O12918" t="s">
        <v>16726</v>
      </c>
      <c r="P12918" t="s">
        <v>996</v>
      </c>
    </row>
    <row r="12919" spans="1:16" x14ac:dyDescent="0.25">
      <c r="A12919" t="s">
        <v>2</v>
      </c>
      <c r="B12919" t="s">
        <v>16727</v>
      </c>
      <c r="C12919" t="s">
        <v>82</v>
      </c>
      <c r="D12919" t="s">
        <v>3828</v>
      </c>
      <c r="E12919" t="s">
        <v>105</v>
      </c>
      <c r="F12919" t="b">
        <v>0</v>
      </c>
      <c r="G12919" t="s">
        <v>41</v>
      </c>
      <c r="H12919" s="4">
        <v>45828.502152777779</v>
      </c>
      <c r="I12919" t="b">
        <v>1</v>
      </c>
      <c r="J12919" t="b">
        <v>0</v>
      </c>
      <c r="K12919" t="s">
        <v>24</v>
      </c>
      <c r="L12919" t="s">
        <v>36</v>
      </c>
      <c r="N12919">
        <v>42</v>
      </c>
      <c r="O12919" t="s">
        <v>16728</v>
      </c>
      <c r="P12919" t="s">
        <v>16729</v>
      </c>
    </row>
    <row r="12920" spans="1:16" x14ac:dyDescent="0.25">
      <c r="A12920" t="s">
        <v>1</v>
      </c>
      <c r="B12920" t="s">
        <v>2392</v>
      </c>
      <c r="C12920" t="s">
        <v>2530</v>
      </c>
      <c r="D12920" t="s">
        <v>3973</v>
      </c>
      <c r="E12920" t="s">
        <v>20</v>
      </c>
      <c r="F12920" t="b">
        <v>0</v>
      </c>
      <c r="G12920" t="s">
        <v>41</v>
      </c>
      <c r="H12920" s="4">
        <v>45828.502337962957</v>
      </c>
      <c r="I12920" t="b">
        <v>0</v>
      </c>
      <c r="J12920" t="b">
        <v>1</v>
      </c>
      <c r="K12920" t="s">
        <v>24</v>
      </c>
      <c r="L12920" t="s">
        <v>22</v>
      </c>
      <c r="M12920">
        <v>193426.5</v>
      </c>
      <c r="O12920" t="s">
        <v>5482</v>
      </c>
      <c r="P12920" t="s">
        <v>1809</v>
      </c>
    </row>
    <row r="12921" spans="1:16" x14ac:dyDescent="0.25">
      <c r="A12921" t="s">
        <v>2</v>
      </c>
      <c r="B12921" t="s">
        <v>9374</v>
      </c>
      <c r="C12921" t="s">
        <v>362</v>
      </c>
      <c r="D12921" t="s">
        <v>3973</v>
      </c>
      <c r="E12921" t="s">
        <v>20</v>
      </c>
      <c r="F12921" t="b">
        <v>0</v>
      </c>
      <c r="G12921" t="s">
        <v>35</v>
      </c>
      <c r="H12921" s="4">
        <v>45828.502488425933</v>
      </c>
      <c r="I12921" t="b">
        <v>0</v>
      </c>
      <c r="J12921" t="b">
        <v>1</v>
      </c>
      <c r="K12921" t="s">
        <v>24</v>
      </c>
      <c r="L12921" t="s">
        <v>22</v>
      </c>
      <c r="M12921">
        <v>122900</v>
      </c>
      <c r="O12921" t="s">
        <v>5482</v>
      </c>
      <c r="P12921" t="s">
        <v>9375</v>
      </c>
    </row>
    <row r="12922" spans="1:16" x14ac:dyDescent="0.25">
      <c r="A12922" t="s">
        <v>2</v>
      </c>
      <c r="B12922" t="s">
        <v>1777</v>
      </c>
      <c r="C12922" t="s">
        <v>713</v>
      </c>
      <c r="D12922" t="s">
        <v>3973</v>
      </c>
      <c r="E12922" t="s">
        <v>20</v>
      </c>
      <c r="F12922" t="b">
        <v>0</v>
      </c>
      <c r="G12922" t="s">
        <v>23</v>
      </c>
      <c r="H12922" s="4">
        <v>45828.517430555563</v>
      </c>
      <c r="I12922" t="b">
        <v>0</v>
      </c>
      <c r="J12922" t="b">
        <v>1</v>
      </c>
      <c r="K12922" t="s">
        <v>24</v>
      </c>
      <c r="L12922" t="s">
        <v>22</v>
      </c>
      <c r="M12922">
        <v>228060</v>
      </c>
      <c r="O12922" t="s">
        <v>5482</v>
      </c>
      <c r="P12922" t="s">
        <v>48</v>
      </c>
    </row>
    <row r="12923" spans="1:16" x14ac:dyDescent="0.25">
      <c r="A12923" t="s">
        <v>1</v>
      </c>
      <c r="B12923" t="s">
        <v>2392</v>
      </c>
      <c r="C12923" t="s">
        <v>713</v>
      </c>
      <c r="D12923" t="s">
        <v>3973</v>
      </c>
      <c r="E12923" t="s">
        <v>20</v>
      </c>
      <c r="F12923" t="b">
        <v>0</v>
      </c>
      <c r="G12923" t="s">
        <v>23</v>
      </c>
      <c r="H12923" s="4">
        <v>45828.517453703702</v>
      </c>
      <c r="I12923" t="b">
        <v>0</v>
      </c>
      <c r="J12923" t="b">
        <v>1</v>
      </c>
      <c r="K12923" t="s">
        <v>24</v>
      </c>
      <c r="L12923" t="s">
        <v>22</v>
      </c>
      <c r="M12923">
        <v>193426.5</v>
      </c>
      <c r="O12923" t="s">
        <v>5482</v>
      </c>
      <c r="P12923" t="s">
        <v>1809</v>
      </c>
    </row>
    <row r="12924" spans="1:16" x14ac:dyDescent="0.25">
      <c r="A12924" t="s">
        <v>28</v>
      </c>
      <c r="B12924" t="s">
        <v>16730</v>
      </c>
      <c r="C12924" t="s">
        <v>188</v>
      </c>
      <c r="D12924" t="s">
        <v>3973</v>
      </c>
      <c r="E12924" t="s">
        <v>20</v>
      </c>
      <c r="F12924" t="b">
        <v>0</v>
      </c>
      <c r="G12924" t="s">
        <v>41</v>
      </c>
      <c r="H12924" s="4">
        <v>45828.544108796297</v>
      </c>
      <c r="I12924" t="b">
        <v>0</v>
      </c>
      <c r="J12924" t="b">
        <v>1</v>
      </c>
      <c r="K12924" t="s">
        <v>24</v>
      </c>
      <c r="L12924" t="s">
        <v>22</v>
      </c>
      <c r="M12924">
        <v>176500</v>
      </c>
      <c r="O12924" t="s">
        <v>4535</v>
      </c>
      <c r="P12924" t="s">
        <v>3824</v>
      </c>
    </row>
    <row r="12925" spans="1:16" x14ac:dyDescent="0.25">
      <c r="A12925" t="s">
        <v>1</v>
      </c>
      <c r="B12925" t="s">
        <v>16731</v>
      </c>
      <c r="C12925" t="s">
        <v>1077</v>
      </c>
      <c r="D12925" t="s">
        <v>3828</v>
      </c>
      <c r="E12925" t="s">
        <v>20</v>
      </c>
      <c r="F12925" t="b">
        <v>0</v>
      </c>
      <c r="G12925" t="s">
        <v>41</v>
      </c>
      <c r="H12925" s="4">
        <v>45828.583692129629</v>
      </c>
      <c r="I12925" t="b">
        <v>0</v>
      </c>
      <c r="J12925" t="b">
        <v>1</v>
      </c>
      <c r="K12925" t="s">
        <v>24</v>
      </c>
      <c r="L12925" t="s">
        <v>36</v>
      </c>
      <c r="N12925">
        <v>31.25</v>
      </c>
      <c r="O12925" t="s">
        <v>16732</v>
      </c>
      <c r="P12925" t="s">
        <v>16733</v>
      </c>
    </row>
    <row r="12926" spans="1:16" x14ac:dyDescent="0.25">
      <c r="A12926" t="s">
        <v>19</v>
      </c>
      <c r="B12926" t="s">
        <v>16734</v>
      </c>
      <c r="C12926" t="s">
        <v>82</v>
      </c>
      <c r="D12926" t="s">
        <v>3828</v>
      </c>
      <c r="E12926" t="s">
        <v>20</v>
      </c>
      <c r="F12926" t="b">
        <v>0</v>
      </c>
      <c r="G12926" t="s">
        <v>27</v>
      </c>
      <c r="H12926" s="4">
        <v>45828.584374999999</v>
      </c>
      <c r="I12926" t="b">
        <v>0</v>
      </c>
      <c r="J12926" t="b">
        <v>1</v>
      </c>
      <c r="K12926" t="s">
        <v>24</v>
      </c>
      <c r="L12926" t="s">
        <v>22</v>
      </c>
      <c r="M12926">
        <v>167500</v>
      </c>
      <c r="O12926" t="s">
        <v>1401</v>
      </c>
      <c r="P12926" t="s">
        <v>16735</v>
      </c>
    </row>
    <row r="12927" spans="1:16" x14ac:dyDescent="0.25">
      <c r="A12927" t="s">
        <v>2</v>
      </c>
      <c r="B12927" t="s">
        <v>16736</v>
      </c>
      <c r="C12927" t="s">
        <v>236</v>
      </c>
      <c r="D12927" t="s">
        <v>81</v>
      </c>
      <c r="E12927" t="s">
        <v>20</v>
      </c>
      <c r="F12927" t="b">
        <v>0</v>
      </c>
      <c r="G12927" t="s">
        <v>27</v>
      </c>
      <c r="H12927" s="4">
        <v>45828.585046296299</v>
      </c>
      <c r="I12927" t="b">
        <v>0</v>
      </c>
      <c r="J12927" t="b">
        <v>1</v>
      </c>
      <c r="K12927" t="s">
        <v>24</v>
      </c>
      <c r="L12927" t="s">
        <v>22</v>
      </c>
      <c r="M12927">
        <v>205000</v>
      </c>
      <c r="O12927" t="s">
        <v>81</v>
      </c>
      <c r="P12927" t="s">
        <v>682</v>
      </c>
    </row>
    <row r="12928" spans="1:16" x14ac:dyDescent="0.25">
      <c r="A12928" t="s">
        <v>2</v>
      </c>
      <c r="B12928" t="s">
        <v>7441</v>
      </c>
      <c r="C12928" t="s">
        <v>3579</v>
      </c>
      <c r="D12928" t="s">
        <v>3957</v>
      </c>
      <c r="E12928" t="s">
        <v>20</v>
      </c>
      <c r="F12928" t="b">
        <v>0</v>
      </c>
      <c r="G12928" t="s">
        <v>27</v>
      </c>
      <c r="H12928" s="4">
        <v>45828.585092592592</v>
      </c>
      <c r="I12928" t="b">
        <v>0</v>
      </c>
      <c r="J12928" t="b">
        <v>1</v>
      </c>
      <c r="K12928" t="s">
        <v>24</v>
      </c>
      <c r="L12928" t="s">
        <v>36</v>
      </c>
      <c r="N12928">
        <v>44.470001220703118</v>
      </c>
      <c r="O12928" t="s">
        <v>2768</v>
      </c>
      <c r="P12928" t="s">
        <v>128</v>
      </c>
    </row>
    <row r="12929" spans="1:16" x14ac:dyDescent="0.25">
      <c r="A12929" t="s">
        <v>2</v>
      </c>
      <c r="B12929" t="s">
        <v>2</v>
      </c>
      <c r="C12929" t="s">
        <v>854</v>
      </c>
      <c r="D12929" t="s">
        <v>7853</v>
      </c>
      <c r="E12929" t="s">
        <v>20</v>
      </c>
      <c r="F12929" t="b">
        <v>0</v>
      </c>
      <c r="G12929" t="s">
        <v>27</v>
      </c>
      <c r="H12929" s="4">
        <v>45828.585196759261</v>
      </c>
      <c r="I12929" t="b">
        <v>1</v>
      </c>
      <c r="J12929" t="b">
        <v>1</v>
      </c>
      <c r="K12929" t="s">
        <v>24</v>
      </c>
      <c r="L12929" t="s">
        <v>22</v>
      </c>
      <c r="M12929">
        <v>132704</v>
      </c>
      <c r="O12929" t="s">
        <v>9139</v>
      </c>
      <c r="P12929" t="s">
        <v>11461</v>
      </c>
    </row>
    <row r="12930" spans="1:16" x14ac:dyDescent="0.25">
      <c r="A12930" t="s">
        <v>2</v>
      </c>
      <c r="B12930" t="s">
        <v>11766</v>
      </c>
      <c r="C12930" t="s">
        <v>8982</v>
      </c>
      <c r="D12930" t="s">
        <v>3957</v>
      </c>
      <c r="E12930" t="s">
        <v>20</v>
      </c>
      <c r="F12930" t="b">
        <v>0</v>
      </c>
      <c r="G12930" t="s">
        <v>27</v>
      </c>
      <c r="H12930" s="4">
        <v>45828.585300925923</v>
      </c>
      <c r="I12930" t="b">
        <v>0</v>
      </c>
      <c r="J12930" t="b">
        <v>1</v>
      </c>
      <c r="K12930" t="s">
        <v>24</v>
      </c>
      <c r="L12930" t="s">
        <v>36</v>
      </c>
      <c r="N12930">
        <v>56.145000457763672</v>
      </c>
      <c r="O12930" t="s">
        <v>2768</v>
      </c>
      <c r="P12930" t="s">
        <v>5007</v>
      </c>
    </row>
    <row r="12931" spans="1:16" x14ac:dyDescent="0.25">
      <c r="A12931" t="s">
        <v>2</v>
      </c>
      <c r="B12931" t="s">
        <v>14437</v>
      </c>
      <c r="C12931" t="s">
        <v>8982</v>
      </c>
      <c r="D12931" t="s">
        <v>3957</v>
      </c>
      <c r="E12931" t="s">
        <v>20</v>
      </c>
      <c r="F12931" t="b">
        <v>0</v>
      </c>
      <c r="G12931" t="s">
        <v>27</v>
      </c>
      <c r="H12931" s="4">
        <v>45828.585324074083</v>
      </c>
      <c r="I12931" t="b">
        <v>0</v>
      </c>
      <c r="J12931" t="b">
        <v>1</v>
      </c>
      <c r="K12931" t="s">
        <v>24</v>
      </c>
      <c r="L12931" t="s">
        <v>36</v>
      </c>
      <c r="N12931">
        <v>56.145000457763672</v>
      </c>
      <c r="O12931" t="s">
        <v>2768</v>
      </c>
      <c r="P12931" t="s">
        <v>5569</v>
      </c>
    </row>
    <row r="12932" spans="1:16" x14ac:dyDescent="0.25">
      <c r="A12932" t="s">
        <v>40</v>
      </c>
      <c r="B12932" t="s">
        <v>40</v>
      </c>
      <c r="C12932" t="s">
        <v>275</v>
      </c>
      <c r="D12932" t="s">
        <v>3973</v>
      </c>
      <c r="E12932" t="s">
        <v>20</v>
      </c>
      <c r="F12932" t="b">
        <v>0</v>
      </c>
      <c r="G12932" t="s">
        <v>41</v>
      </c>
      <c r="H12932" s="4">
        <v>45828.5856712963</v>
      </c>
      <c r="I12932" t="b">
        <v>0</v>
      </c>
      <c r="J12932" t="b">
        <v>1</v>
      </c>
      <c r="K12932" t="s">
        <v>24</v>
      </c>
      <c r="L12932" t="s">
        <v>22</v>
      </c>
      <c r="M12932">
        <v>184000</v>
      </c>
      <c r="O12932" t="s">
        <v>8648</v>
      </c>
      <c r="P12932" t="s">
        <v>16737</v>
      </c>
    </row>
    <row r="12933" spans="1:16" x14ac:dyDescent="0.25">
      <c r="A12933" t="s">
        <v>2</v>
      </c>
      <c r="B12933" t="s">
        <v>2334</v>
      </c>
      <c r="C12933" t="s">
        <v>44</v>
      </c>
      <c r="D12933" t="s">
        <v>3973</v>
      </c>
      <c r="E12933" t="s">
        <v>20</v>
      </c>
      <c r="F12933" t="b">
        <v>0</v>
      </c>
      <c r="G12933" t="s">
        <v>35</v>
      </c>
      <c r="H12933" s="4">
        <v>45828.585960648154</v>
      </c>
      <c r="I12933" t="b">
        <v>0</v>
      </c>
      <c r="J12933" t="b">
        <v>0</v>
      </c>
      <c r="K12933" t="s">
        <v>24</v>
      </c>
      <c r="L12933" t="s">
        <v>22</v>
      </c>
      <c r="M12933">
        <v>200000</v>
      </c>
      <c r="O12933" t="s">
        <v>16738</v>
      </c>
      <c r="P12933" t="s">
        <v>16739</v>
      </c>
    </row>
    <row r="12934" spans="1:16" x14ac:dyDescent="0.25">
      <c r="A12934" t="s">
        <v>0</v>
      </c>
      <c r="B12934" t="s">
        <v>16740</v>
      </c>
      <c r="C12934" t="s">
        <v>624</v>
      </c>
      <c r="D12934" t="s">
        <v>3973</v>
      </c>
      <c r="E12934" t="s">
        <v>20</v>
      </c>
      <c r="F12934" t="b">
        <v>0</v>
      </c>
      <c r="G12934" t="s">
        <v>35</v>
      </c>
      <c r="H12934" s="4">
        <v>45828.625509259262</v>
      </c>
      <c r="I12934" t="b">
        <v>1</v>
      </c>
      <c r="J12934" t="b">
        <v>0</v>
      </c>
      <c r="K12934" t="s">
        <v>24</v>
      </c>
      <c r="L12934" t="s">
        <v>36</v>
      </c>
      <c r="N12934">
        <v>65</v>
      </c>
      <c r="O12934" t="s">
        <v>6345</v>
      </c>
      <c r="P12934" t="s">
        <v>280</v>
      </c>
    </row>
    <row r="12935" spans="1:16" x14ac:dyDescent="0.25">
      <c r="A12935" t="s">
        <v>0</v>
      </c>
      <c r="B12935" t="s">
        <v>257</v>
      </c>
      <c r="C12935" t="s">
        <v>937</v>
      </c>
      <c r="D12935" t="s">
        <v>3973</v>
      </c>
      <c r="E12935" t="s">
        <v>20</v>
      </c>
      <c r="F12935" t="b">
        <v>0</v>
      </c>
      <c r="G12935" t="s">
        <v>30</v>
      </c>
      <c r="H12935" s="4">
        <v>45828.625706018523</v>
      </c>
      <c r="I12935" t="b">
        <v>0</v>
      </c>
      <c r="J12935" t="b">
        <v>0</v>
      </c>
      <c r="K12935" t="s">
        <v>24</v>
      </c>
      <c r="L12935" t="s">
        <v>22</v>
      </c>
      <c r="M12935">
        <v>85000</v>
      </c>
      <c r="O12935" t="s">
        <v>5979</v>
      </c>
      <c r="P12935" t="s">
        <v>351</v>
      </c>
    </row>
    <row r="12936" spans="1:16" x14ac:dyDescent="0.25">
      <c r="A12936" t="s">
        <v>139</v>
      </c>
      <c r="B12936" t="s">
        <v>16741</v>
      </c>
      <c r="C12936" t="s">
        <v>937</v>
      </c>
      <c r="D12936" t="s">
        <v>3973</v>
      </c>
      <c r="E12936" t="s">
        <v>20</v>
      </c>
      <c r="F12936" t="b">
        <v>0</v>
      </c>
      <c r="G12936" t="s">
        <v>30</v>
      </c>
      <c r="H12936" s="4">
        <v>45828.625798611109</v>
      </c>
      <c r="I12936" t="b">
        <v>0</v>
      </c>
      <c r="J12936" t="b">
        <v>0</v>
      </c>
      <c r="K12936" t="s">
        <v>24</v>
      </c>
      <c r="L12936" t="s">
        <v>22</v>
      </c>
      <c r="M12936">
        <v>85000</v>
      </c>
      <c r="O12936" t="s">
        <v>5979</v>
      </c>
      <c r="P12936" t="s">
        <v>351</v>
      </c>
    </row>
    <row r="12937" spans="1:16" x14ac:dyDescent="0.25">
      <c r="A12937" t="s">
        <v>2</v>
      </c>
      <c r="B12937" t="s">
        <v>16742</v>
      </c>
      <c r="C12937" t="s">
        <v>39</v>
      </c>
      <c r="D12937" t="s">
        <v>112</v>
      </c>
      <c r="E12937" t="s">
        <v>51</v>
      </c>
      <c r="F12937" t="b">
        <v>1</v>
      </c>
      <c r="G12937" t="s">
        <v>27</v>
      </c>
      <c r="H12937" s="4">
        <v>45828.626747685194</v>
      </c>
      <c r="I12937" t="b">
        <v>1</v>
      </c>
      <c r="J12937" t="b">
        <v>0</v>
      </c>
      <c r="K12937" t="s">
        <v>24</v>
      </c>
      <c r="L12937" t="s">
        <v>36</v>
      </c>
      <c r="N12937">
        <v>25</v>
      </c>
      <c r="O12937" t="s">
        <v>112</v>
      </c>
      <c r="P12937" t="s">
        <v>665</v>
      </c>
    </row>
    <row r="12938" spans="1:16" x14ac:dyDescent="0.25">
      <c r="A12938" t="s">
        <v>2</v>
      </c>
      <c r="B12938" t="s">
        <v>16743</v>
      </c>
      <c r="C12938" t="s">
        <v>622</v>
      </c>
      <c r="D12938" t="s">
        <v>2208</v>
      </c>
      <c r="E12938" t="s">
        <v>20</v>
      </c>
      <c r="F12938" t="b">
        <v>0</v>
      </c>
      <c r="G12938" t="s">
        <v>27</v>
      </c>
      <c r="H12938" s="4">
        <v>45828.626793981479</v>
      </c>
      <c r="I12938" t="b">
        <v>0</v>
      </c>
      <c r="J12938" t="b">
        <v>1</v>
      </c>
      <c r="K12938" t="s">
        <v>24</v>
      </c>
      <c r="L12938" t="s">
        <v>22</v>
      </c>
      <c r="M12938">
        <v>163000</v>
      </c>
      <c r="O12938" t="s">
        <v>16744</v>
      </c>
      <c r="P12938" t="s">
        <v>16745</v>
      </c>
    </row>
    <row r="12939" spans="1:16" x14ac:dyDescent="0.25">
      <c r="A12939" t="s">
        <v>0</v>
      </c>
      <c r="B12939" t="s">
        <v>16746</v>
      </c>
      <c r="C12939" t="s">
        <v>1867</v>
      </c>
      <c r="D12939" t="s">
        <v>3828</v>
      </c>
      <c r="E12939" t="s">
        <v>219</v>
      </c>
      <c r="F12939" t="b">
        <v>0</v>
      </c>
      <c r="G12939" t="s">
        <v>27</v>
      </c>
      <c r="H12939" s="4">
        <v>45828.666770833333</v>
      </c>
      <c r="I12939" t="b">
        <v>0</v>
      </c>
      <c r="J12939" t="b">
        <v>0</v>
      </c>
      <c r="K12939" t="s">
        <v>24</v>
      </c>
      <c r="L12939" t="s">
        <v>36</v>
      </c>
      <c r="N12939">
        <v>31.25</v>
      </c>
      <c r="O12939" t="s">
        <v>16747</v>
      </c>
      <c r="P12939" t="s">
        <v>671</v>
      </c>
    </row>
    <row r="12940" spans="1:16" x14ac:dyDescent="0.25">
      <c r="A12940" t="s">
        <v>0</v>
      </c>
      <c r="B12940" t="s">
        <v>1821</v>
      </c>
      <c r="C12940" t="s">
        <v>1867</v>
      </c>
      <c r="D12940" t="s">
        <v>3973</v>
      </c>
      <c r="E12940" t="s">
        <v>51</v>
      </c>
      <c r="F12940" t="b">
        <v>0</v>
      </c>
      <c r="G12940" t="s">
        <v>27</v>
      </c>
      <c r="H12940" s="4">
        <v>45828.666770833333</v>
      </c>
      <c r="I12940" t="b">
        <v>0</v>
      </c>
      <c r="J12940" t="b">
        <v>0</v>
      </c>
      <c r="K12940" t="s">
        <v>24</v>
      </c>
      <c r="L12940" t="s">
        <v>36</v>
      </c>
      <c r="N12940">
        <v>28.715000152587891</v>
      </c>
      <c r="O12940" t="s">
        <v>396</v>
      </c>
      <c r="P12940" t="s">
        <v>671</v>
      </c>
    </row>
    <row r="12941" spans="1:16" x14ac:dyDescent="0.25">
      <c r="A12941" t="s">
        <v>89</v>
      </c>
      <c r="B12941" t="s">
        <v>16748</v>
      </c>
      <c r="C12941" t="s">
        <v>332</v>
      </c>
      <c r="D12941" t="s">
        <v>81</v>
      </c>
      <c r="E12941" t="s">
        <v>20</v>
      </c>
      <c r="F12941" t="b">
        <v>0</v>
      </c>
      <c r="G12941" t="s">
        <v>27</v>
      </c>
      <c r="H12941" s="4">
        <v>45828.668414351851</v>
      </c>
      <c r="I12941" t="b">
        <v>0</v>
      </c>
      <c r="J12941" t="b">
        <v>1</v>
      </c>
      <c r="K12941" t="s">
        <v>24</v>
      </c>
      <c r="L12941" t="s">
        <v>22</v>
      </c>
      <c r="M12941">
        <v>160000</v>
      </c>
      <c r="O12941" t="s">
        <v>81</v>
      </c>
      <c r="P12941" t="s">
        <v>16749</v>
      </c>
    </row>
    <row r="12942" spans="1:16" x14ac:dyDescent="0.25">
      <c r="A12942" t="s">
        <v>2</v>
      </c>
      <c r="B12942" t="s">
        <v>959</v>
      </c>
      <c r="C12942" t="s">
        <v>39</v>
      </c>
      <c r="D12942" t="s">
        <v>2208</v>
      </c>
      <c r="E12942" t="s">
        <v>20</v>
      </c>
      <c r="F12942" t="b">
        <v>1</v>
      </c>
      <c r="G12942" t="s">
        <v>27</v>
      </c>
      <c r="H12942" s="4">
        <v>45828.668576388889</v>
      </c>
      <c r="I12942" t="b">
        <v>0</v>
      </c>
      <c r="J12942" t="b">
        <v>1</v>
      </c>
      <c r="K12942" t="s">
        <v>24</v>
      </c>
      <c r="L12942" t="s">
        <v>22</v>
      </c>
      <c r="M12942">
        <v>160310</v>
      </c>
      <c r="O12942" t="s">
        <v>16750</v>
      </c>
      <c r="P12942" t="s">
        <v>1785</v>
      </c>
    </row>
    <row r="12943" spans="1:16" x14ac:dyDescent="0.25">
      <c r="A12943" t="s">
        <v>2</v>
      </c>
      <c r="B12943" t="s">
        <v>959</v>
      </c>
      <c r="C12943" t="s">
        <v>82</v>
      </c>
      <c r="D12943" t="s">
        <v>2208</v>
      </c>
      <c r="E12943" t="s">
        <v>20</v>
      </c>
      <c r="F12943" t="b">
        <v>0</v>
      </c>
      <c r="G12943" t="s">
        <v>41</v>
      </c>
      <c r="H12943" s="4">
        <v>45828.668854166674</v>
      </c>
      <c r="I12943" t="b">
        <v>0</v>
      </c>
      <c r="J12943" t="b">
        <v>1</v>
      </c>
      <c r="K12943" t="s">
        <v>24</v>
      </c>
      <c r="L12943" t="s">
        <v>22</v>
      </c>
      <c r="M12943">
        <v>185841</v>
      </c>
      <c r="O12943" t="s">
        <v>16750</v>
      </c>
      <c r="P12943" t="s">
        <v>16751</v>
      </c>
    </row>
    <row r="12944" spans="1:16" x14ac:dyDescent="0.25">
      <c r="A12944" t="s">
        <v>1</v>
      </c>
      <c r="B12944" t="s">
        <v>16752</v>
      </c>
      <c r="C12944" t="s">
        <v>3464</v>
      </c>
      <c r="D12944" t="s">
        <v>3973</v>
      </c>
      <c r="E12944" t="s">
        <v>20</v>
      </c>
      <c r="F12944" t="b">
        <v>0</v>
      </c>
      <c r="G12944" t="s">
        <v>41</v>
      </c>
      <c r="H12944" s="4">
        <v>45828.668946759259</v>
      </c>
      <c r="I12944" t="b">
        <v>0</v>
      </c>
      <c r="J12944" t="b">
        <v>0</v>
      </c>
      <c r="K12944" t="s">
        <v>24</v>
      </c>
      <c r="L12944" t="s">
        <v>22</v>
      </c>
      <c r="M12944">
        <v>44500</v>
      </c>
      <c r="O12944" t="s">
        <v>16753</v>
      </c>
      <c r="P12944" t="s">
        <v>204</v>
      </c>
    </row>
    <row r="12945" spans="1:16" x14ac:dyDescent="0.25">
      <c r="A12945" t="s">
        <v>2</v>
      </c>
      <c r="B12945" t="s">
        <v>16754</v>
      </c>
      <c r="C12945" t="s">
        <v>114</v>
      </c>
      <c r="D12945" t="s">
        <v>2208</v>
      </c>
      <c r="E12945" t="s">
        <v>20</v>
      </c>
      <c r="F12945" t="b">
        <v>0</v>
      </c>
      <c r="G12945" t="s">
        <v>27</v>
      </c>
      <c r="H12945" s="4">
        <v>45828.710219907407</v>
      </c>
      <c r="I12945" t="b">
        <v>0</v>
      </c>
      <c r="J12945" t="b">
        <v>1</v>
      </c>
      <c r="K12945" t="s">
        <v>24</v>
      </c>
      <c r="L12945" t="s">
        <v>22</v>
      </c>
      <c r="M12945">
        <v>150000</v>
      </c>
      <c r="O12945" t="s">
        <v>16755</v>
      </c>
      <c r="P12945" t="s">
        <v>16756</v>
      </c>
    </row>
    <row r="12946" spans="1:16" x14ac:dyDescent="0.25">
      <c r="A12946" t="s">
        <v>2</v>
      </c>
      <c r="B12946" t="s">
        <v>16757</v>
      </c>
      <c r="C12946" t="s">
        <v>33</v>
      </c>
      <c r="D12946" t="s">
        <v>3973</v>
      </c>
      <c r="E12946" t="s">
        <v>20</v>
      </c>
      <c r="F12946" t="b">
        <v>0</v>
      </c>
      <c r="G12946" t="s">
        <v>41</v>
      </c>
      <c r="H12946" s="4">
        <v>45828.710509259261</v>
      </c>
      <c r="I12946" t="b">
        <v>0</v>
      </c>
      <c r="J12946" t="b">
        <v>1</v>
      </c>
      <c r="K12946" t="s">
        <v>24</v>
      </c>
      <c r="L12946" t="s">
        <v>22</v>
      </c>
      <c r="M12946">
        <v>93500</v>
      </c>
      <c r="O12946" t="s">
        <v>720</v>
      </c>
      <c r="P12946" t="s">
        <v>16758</v>
      </c>
    </row>
    <row r="12947" spans="1:16" x14ac:dyDescent="0.25">
      <c r="A12947" t="s">
        <v>89</v>
      </c>
      <c r="B12947" t="s">
        <v>16759</v>
      </c>
      <c r="C12947" t="s">
        <v>372</v>
      </c>
      <c r="D12947" t="s">
        <v>3973</v>
      </c>
      <c r="E12947" t="s">
        <v>51</v>
      </c>
      <c r="F12947" t="b">
        <v>0</v>
      </c>
      <c r="G12947" t="s">
        <v>41</v>
      </c>
      <c r="H12947" s="4">
        <v>45828.710613425923</v>
      </c>
      <c r="I12947" t="b">
        <v>1</v>
      </c>
      <c r="J12947" t="b">
        <v>1</v>
      </c>
      <c r="K12947" t="s">
        <v>24</v>
      </c>
      <c r="L12947" t="s">
        <v>36</v>
      </c>
      <c r="N12947">
        <v>66.5</v>
      </c>
      <c r="O12947" t="s">
        <v>1136</v>
      </c>
      <c r="P12947" t="s">
        <v>150</v>
      </c>
    </row>
    <row r="12948" spans="1:16" x14ac:dyDescent="0.25">
      <c r="A12948" t="s">
        <v>2</v>
      </c>
      <c r="B12948" t="s">
        <v>1464</v>
      </c>
      <c r="C12948" t="s">
        <v>3878</v>
      </c>
      <c r="D12948" t="s">
        <v>3973</v>
      </c>
      <c r="E12948" t="s">
        <v>20</v>
      </c>
      <c r="F12948" t="b">
        <v>0</v>
      </c>
      <c r="G12948" t="s">
        <v>41</v>
      </c>
      <c r="H12948" s="4">
        <v>45828.710636574076</v>
      </c>
      <c r="I12948" t="b">
        <v>0</v>
      </c>
      <c r="J12948" t="b">
        <v>0</v>
      </c>
      <c r="K12948" t="s">
        <v>24</v>
      </c>
      <c r="L12948" t="s">
        <v>22</v>
      </c>
      <c r="M12948">
        <v>126000</v>
      </c>
      <c r="O12948" t="s">
        <v>16760</v>
      </c>
      <c r="P12948" t="s">
        <v>16761</v>
      </c>
    </row>
    <row r="12949" spans="1:16" x14ac:dyDescent="0.25">
      <c r="A12949" t="s">
        <v>28</v>
      </c>
      <c r="B12949" t="s">
        <v>16762</v>
      </c>
      <c r="C12949" t="s">
        <v>39</v>
      </c>
      <c r="D12949" t="s">
        <v>3973</v>
      </c>
      <c r="E12949" t="s">
        <v>105</v>
      </c>
      <c r="F12949" t="b">
        <v>1</v>
      </c>
      <c r="G12949" t="s">
        <v>41</v>
      </c>
      <c r="H12949" s="4">
        <v>45828.710648148153</v>
      </c>
      <c r="I12949" t="b">
        <v>0</v>
      </c>
      <c r="J12949" t="b">
        <v>1</v>
      </c>
      <c r="K12949" t="s">
        <v>24</v>
      </c>
      <c r="L12949" t="s">
        <v>22</v>
      </c>
      <c r="M12949">
        <v>170000</v>
      </c>
      <c r="O12949" t="s">
        <v>3154</v>
      </c>
      <c r="P12949" t="s">
        <v>16763</v>
      </c>
    </row>
    <row r="12950" spans="1:16" x14ac:dyDescent="0.25">
      <c r="A12950" t="s">
        <v>0</v>
      </c>
      <c r="B12950" t="s">
        <v>16764</v>
      </c>
      <c r="C12950" t="s">
        <v>92</v>
      </c>
      <c r="D12950" t="s">
        <v>3973</v>
      </c>
      <c r="E12950" t="s">
        <v>20</v>
      </c>
      <c r="F12950" t="b">
        <v>0</v>
      </c>
      <c r="G12950" t="s">
        <v>23</v>
      </c>
      <c r="H12950" s="4">
        <v>45828.726307870369</v>
      </c>
      <c r="I12950" t="b">
        <v>0</v>
      </c>
      <c r="J12950" t="b">
        <v>1</v>
      </c>
      <c r="K12950" t="s">
        <v>24</v>
      </c>
      <c r="L12950" t="s">
        <v>22</v>
      </c>
      <c r="M12950">
        <v>115000</v>
      </c>
      <c r="O12950" t="s">
        <v>3028</v>
      </c>
      <c r="P12950" t="s">
        <v>16765</v>
      </c>
    </row>
    <row r="12951" spans="1:16" x14ac:dyDescent="0.25">
      <c r="A12951" t="s">
        <v>25</v>
      </c>
      <c r="B12951" t="s">
        <v>16766</v>
      </c>
      <c r="C12951" t="s">
        <v>985</v>
      </c>
      <c r="D12951" t="s">
        <v>3973</v>
      </c>
      <c r="E12951" t="s">
        <v>51</v>
      </c>
      <c r="F12951" t="b">
        <v>0</v>
      </c>
      <c r="G12951" t="s">
        <v>27</v>
      </c>
      <c r="H12951" s="4">
        <v>45828.750127314823</v>
      </c>
      <c r="I12951" t="b">
        <v>0</v>
      </c>
      <c r="J12951" t="b">
        <v>0</v>
      </c>
      <c r="K12951" t="s">
        <v>24</v>
      </c>
      <c r="L12951" t="s">
        <v>36</v>
      </c>
      <c r="N12951">
        <v>50</v>
      </c>
      <c r="O12951" t="s">
        <v>3840</v>
      </c>
      <c r="P12951" t="s">
        <v>16767</v>
      </c>
    </row>
    <row r="12952" spans="1:16" x14ac:dyDescent="0.25">
      <c r="A12952" t="s">
        <v>0</v>
      </c>
      <c r="B12952" t="s">
        <v>16768</v>
      </c>
      <c r="C12952" t="s">
        <v>114</v>
      </c>
      <c r="D12952" t="s">
        <v>3828</v>
      </c>
      <c r="E12952" t="s">
        <v>20</v>
      </c>
      <c r="F12952" t="b">
        <v>0</v>
      </c>
      <c r="G12952" t="s">
        <v>27</v>
      </c>
      <c r="H12952" s="4">
        <v>45828.750173611108</v>
      </c>
      <c r="I12952" t="b">
        <v>0</v>
      </c>
      <c r="J12952" t="b">
        <v>1</v>
      </c>
      <c r="K12952" t="s">
        <v>24</v>
      </c>
      <c r="L12952" t="s">
        <v>22</v>
      </c>
      <c r="M12952">
        <v>102500</v>
      </c>
      <c r="O12952" t="s">
        <v>16769</v>
      </c>
      <c r="P12952" t="s">
        <v>603</v>
      </c>
    </row>
    <row r="12953" spans="1:16" x14ac:dyDescent="0.25">
      <c r="A12953" t="s">
        <v>139</v>
      </c>
      <c r="B12953" t="s">
        <v>16770</v>
      </c>
      <c r="C12953" t="s">
        <v>465</v>
      </c>
      <c r="D12953" t="s">
        <v>3973</v>
      </c>
      <c r="E12953" t="s">
        <v>20</v>
      </c>
      <c r="F12953" t="b">
        <v>0</v>
      </c>
      <c r="G12953" t="s">
        <v>41</v>
      </c>
      <c r="H12953" s="4">
        <v>45828.750462962962</v>
      </c>
      <c r="I12953" t="b">
        <v>0</v>
      </c>
      <c r="J12953" t="b">
        <v>0</v>
      </c>
      <c r="K12953" t="s">
        <v>24</v>
      </c>
      <c r="L12953" t="s">
        <v>22</v>
      </c>
      <c r="M12953">
        <v>82500</v>
      </c>
      <c r="O12953" t="s">
        <v>16771</v>
      </c>
    </row>
    <row r="12954" spans="1:16" x14ac:dyDescent="0.25">
      <c r="A12954" t="s">
        <v>25</v>
      </c>
      <c r="B12954" t="s">
        <v>10327</v>
      </c>
      <c r="C12954" t="s">
        <v>1316</v>
      </c>
      <c r="D12954" t="s">
        <v>4084</v>
      </c>
      <c r="E12954" t="s">
        <v>20</v>
      </c>
      <c r="F12954" t="b">
        <v>0</v>
      </c>
      <c r="G12954" t="s">
        <v>41</v>
      </c>
      <c r="H12954" s="4">
        <v>45828.750486111108</v>
      </c>
      <c r="I12954" t="b">
        <v>0</v>
      </c>
      <c r="J12954" t="b">
        <v>0</v>
      </c>
      <c r="K12954" t="s">
        <v>24</v>
      </c>
      <c r="L12954" t="s">
        <v>22</v>
      </c>
      <c r="M12954">
        <v>120000</v>
      </c>
      <c r="O12954" t="s">
        <v>1317</v>
      </c>
      <c r="P12954" t="s">
        <v>10328</v>
      </c>
    </row>
    <row r="12955" spans="1:16" x14ac:dyDescent="0.25">
      <c r="A12955" t="s">
        <v>0</v>
      </c>
      <c r="B12955" t="s">
        <v>1909</v>
      </c>
      <c r="C12955" t="s">
        <v>33</v>
      </c>
      <c r="D12955" t="s">
        <v>3973</v>
      </c>
      <c r="E12955" t="s">
        <v>20</v>
      </c>
      <c r="F12955" t="b">
        <v>0</v>
      </c>
      <c r="G12955" t="s">
        <v>35</v>
      </c>
      <c r="H12955" s="4">
        <v>45828.750509259262</v>
      </c>
      <c r="I12955" t="b">
        <v>0</v>
      </c>
      <c r="J12955" t="b">
        <v>1</v>
      </c>
      <c r="K12955" t="s">
        <v>24</v>
      </c>
      <c r="L12955" t="s">
        <v>22</v>
      </c>
      <c r="M12955">
        <v>77500</v>
      </c>
      <c r="O12955" t="s">
        <v>16772</v>
      </c>
      <c r="P12955" t="s">
        <v>204</v>
      </c>
    </row>
    <row r="12956" spans="1:16" x14ac:dyDescent="0.25">
      <c r="A12956" t="s">
        <v>1</v>
      </c>
      <c r="B12956" t="s">
        <v>3531</v>
      </c>
      <c r="C12956" t="s">
        <v>336</v>
      </c>
      <c r="D12956" t="s">
        <v>3973</v>
      </c>
      <c r="E12956" t="s">
        <v>20</v>
      </c>
      <c r="F12956" t="b">
        <v>0</v>
      </c>
      <c r="G12956" t="s">
        <v>30</v>
      </c>
      <c r="H12956" s="4">
        <v>45828.750659722216</v>
      </c>
      <c r="I12956" t="b">
        <v>0</v>
      </c>
      <c r="J12956" t="b">
        <v>1</v>
      </c>
      <c r="K12956" t="s">
        <v>24</v>
      </c>
      <c r="L12956" t="s">
        <v>22</v>
      </c>
      <c r="M12956">
        <v>131496.5</v>
      </c>
      <c r="O12956" t="s">
        <v>9675</v>
      </c>
      <c r="P12956" t="s">
        <v>16773</v>
      </c>
    </row>
    <row r="12957" spans="1:16" x14ac:dyDescent="0.25">
      <c r="A12957" t="s">
        <v>25</v>
      </c>
      <c r="B12957" t="s">
        <v>25</v>
      </c>
      <c r="C12957" t="s">
        <v>2462</v>
      </c>
      <c r="D12957" t="s">
        <v>3973</v>
      </c>
      <c r="E12957" t="s">
        <v>20</v>
      </c>
      <c r="F12957" t="b">
        <v>0</v>
      </c>
      <c r="G12957" t="s">
        <v>30</v>
      </c>
      <c r="H12957" s="4">
        <v>45828.750706018523</v>
      </c>
      <c r="I12957" t="b">
        <v>0</v>
      </c>
      <c r="J12957" t="b">
        <v>0</v>
      </c>
      <c r="K12957" t="s">
        <v>24</v>
      </c>
      <c r="L12957" t="s">
        <v>36</v>
      </c>
      <c r="N12957">
        <v>55</v>
      </c>
      <c r="O12957" t="s">
        <v>3903</v>
      </c>
      <c r="P12957" t="s">
        <v>16774</v>
      </c>
    </row>
    <row r="12958" spans="1:16" x14ac:dyDescent="0.25">
      <c r="A12958" t="s">
        <v>0</v>
      </c>
      <c r="B12958" t="s">
        <v>11970</v>
      </c>
      <c r="C12958" t="s">
        <v>151</v>
      </c>
      <c r="D12958" t="s">
        <v>4084</v>
      </c>
      <c r="E12958" t="s">
        <v>20</v>
      </c>
      <c r="F12958" t="b">
        <v>0</v>
      </c>
      <c r="G12958" t="s">
        <v>30</v>
      </c>
      <c r="H12958" s="4">
        <v>45828.750717592593</v>
      </c>
      <c r="I12958" t="b">
        <v>0</v>
      </c>
      <c r="J12958" t="b">
        <v>1</v>
      </c>
      <c r="K12958" t="s">
        <v>24</v>
      </c>
      <c r="L12958" t="s">
        <v>22</v>
      </c>
      <c r="M12958">
        <v>90000</v>
      </c>
      <c r="O12958" t="s">
        <v>9147</v>
      </c>
      <c r="P12958" t="s">
        <v>11971</v>
      </c>
    </row>
    <row r="12959" spans="1:16" x14ac:dyDescent="0.25">
      <c r="A12959" t="s">
        <v>2</v>
      </c>
      <c r="B12959" t="s">
        <v>16775</v>
      </c>
      <c r="C12959" t="s">
        <v>199</v>
      </c>
      <c r="D12959" t="s">
        <v>3828</v>
      </c>
      <c r="E12959" t="s">
        <v>20</v>
      </c>
      <c r="F12959" t="b">
        <v>0</v>
      </c>
      <c r="G12959" t="s">
        <v>27</v>
      </c>
      <c r="H12959" s="4">
        <v>45828.751793981479</v>
      </c>
      <c r="I12959" t="b">
        <v>0</v>
      </c>
      <c r="J12959" t="b">
        <v>1</v>
      </c>
      <c r="K12959" t="s">
        <v>24</v>
      </c>
      <c r="L12959" t="s">
        <v>22</v>
      </c>
      <c r="M12959">
        <v>140000</v>
      </c>
      <c r="O12959" t="s">
        <v>16776</v>
      </c>
      <c r="P12959" t="s">
        <v>16777</v>
      </c>
    </row>
    <row r="12960" spans="1:16" x14ac:dyDescent="0.25">
      <c r="A12960" t="s">
        <v>40</v>
      </c>
      <c r="B12960" t="s">
        <v>2521</v>
      </c>
      <c r="C12960" t="s">
        <v>213</v>
      </c>
      <c r="D12960" t="s">
        <v>3973</v>
      </c>
      <c r="E12960" t="s">
        <v>20</v>
      </c>
      <c r="F12960" t="b">
        <v>0</v>
      </c>
      <c r="G12960" t="s">
        <v>27</v>
      </c>
      <c r="H12960" s="4">
        <v>45828.751932870371</v>
      </c>
      <c r="I12960" t="b">
        <v>0</v>
      </c>
      <c r="J12960" t="b">
        <v>1</v>
      </c>
      <c r="K12960" t="s">
        <v>24</v>
      </c>
      <c r="L12960" t="s">
        <v>22</v>
      </c>
      <c r="M12960">
        <v>150374</v>
      </c>
      <c r="O12960" t="s">
        <v>16778</v>
      </c>
      <c r="P12960" t="s">
        <v>1635</v>
      </c>
    </row>
    <row r="12961" spans="1:16" x14ac:dyDescent="0.25">
      <c r="A12961" t="s">
        <v>0</v>
      </c>
      <c r="B12961" t="s">
        <v>16779</v>
      </c>
      <c r="C12961" t="s">
        <v>16780</v>
      </c>
      <c r="D12961" t="s">
        <v>2208</v>
      </c>
      <c r="E12961" t="s">
        <v>20</v>
      </c>
      <c r="F12961" t="b">
        <v>0</v>
      </c>
      <c r="G12961" t="s">
        <v>27</v>
      </c>
      <c r="H12961" s="4">
        <v>45828.751944444448</v>
      </c>
      <c r="I12961" t="b">
        <v>1</v>
      </c>
      <c r="J12961" t="b">
        <v>1</v>
      </c>
      <c r="K12961" t="s">
        <v>24</v>
      </c>
      <c r="L12961" t="s">
        <v>36</v>
      </c>
      <c r="N12961">
        <v>20</v>
      </c>
      <c r="O12961" t="s">
        <v>16781</v>
      </c>
      <c r="P12961" t="s">
        <v>2608</v>
      </c>
    </row>
    <row r="12962" spans="1:16" x14ac:dyDescent="0.25">
      <c r="A12962" t="s">
        <v>2</v>
      </c>
      <c r="B12962" t="s">
        <v>16782</v>
      </c>
      <c r="C12962" t="s">
        <v>1240</v>
      </c>
      <c r="D12962" t="s">
        <v>3973</v>
      </c>
      <c r="E12962" t="s">
        <v>20</v>
      </c>
      <c r="F12962" t="b">
        <v>0</v>
      </c>
      <c r="G12962" t="s">
        <v>41</v>
      </c>
      <c r="H12962" s="4">
        <v>45828.752314814818</v>
      </c>
      <c r="I12962" t="b">
        <v>0</v>
      </c>
      <c r="J12962" t="b">
        <v>0</v>
      </c>
      <c r="K12962" t="s">
        <v>24</v>
      </c>
      <c r="L12962" t="s">
        <v>22</v>
      </c>
      <c r="M12962">
        <v>150000</v>
      </c>
      <c r="O12962" t="s">
        <v>16783</v>
      </c>
      <c r="P12962" t="s">
        <v>16784</v>
      </c>
    </row>
    <row r="12963" spans="1:16" x14ac:dyDescent="0.25">
      <c r="A12963" t="s">
        <v>2</v>
      </c>
      <c r="B12963" t="s">
        <v>16785</v>
      </c>
      <c r="C12963" t="s">
        <v>49</v>
      </c>
      <c r="D12963" t="s">
        <v>3973</v>
      </c>
      <c r="E12963" t="s">
        <v>20</v>
      </c>
      <c r="F12963" t="b">
        <v>0</v>
      </c>
      <c r="G12963" t="s">
        <v>52</v>
      </c>
      <c r="H12963" s="4">
        <v>45828.753587962958</v>
      </c>
      <c r="I12963" t="b">
        <v>0</v>
      </c>
      <c r="J12963" t="b">
        <v>0</v>
      </c>
      <c r="K12963" t="s">
        <v>24</v>
      </c>
      <c r="L12963" t="s">
        <v>22</v>
      </c>
      <c r="M12963">
        <v>115296.1015625</v>
      </c>
      <c r="O12963" t="s">
        <v>2420</v>
      </c>
    </row>
    <row r="12964" spans="1:16" x14ac:dyDescent="0.25">
      <c r="A12964" t="s">
        <v>28</v>
      </c>
      <c r="B12964" t="s">
        <v>1328</v>
      </c>
      <c r="C12964" t="s">
        <v>9658</v>
      </c>
      <c r="D12964" t="s">
        <v>4084</v>
      </c>
      <c r="E12964" t="s">
        <v>20</v>
      </c>
      <c r="F12964" t="b">
        <v>0</v>
      </c>
      <c r="G12964" t="s">
        <v>158</v>
      </c>
      <c r="H12964" s="4">
        <v>45828.754282407397</v>
      </c>
      <c r="I12964" t="b">
        <v>0</v>
      </c>
      <c r="J12964" t="b">
        <v>0</v>
      </c>
      <c r="K12964" t="s">
        <v>158</v>
      </c>
      <c r="L12964" t="s">
        <v>22</v>
      </c>
      <c r="M12964">
        <v>150000</v>
      </c>
      <c r="O12964" t="s">
        <v>3165</v>
      </c>
      <c r="P12964" t="s">
        <v>16329</v>
      </c>
    </row>
    <row r="12965" spans="1:16" x14ac:dyDescent="0.25">
      <c r="A12965" t="s">
        <v>2</v>
      </c>
      <c r="B12965" t="s">
        <v>471</v>
      </c>
      <c r="C12965" t="s">
        <v>16786</v>
      </c>
      <c r="D12965" t="s">
        <v>4084</v>
      </c>
      <c r="E12965" t="s">
        <v>20</v>
      </c>
      <c r="F12965" t="b">
        <v>0</v>
      </c>
      <c r="G12965" t="s">
        <v>158</v>
      </c>
      <c r="H12965" s="4">
        <v>45828.754479166673</v>
      </c>
      <c r="I12965" t="b">
        <v>0</v>
      </c>
      <c r="J12965" t="b">
        <v>0</v>
      </c>
      <c r="K12965" t="s">
        <v>158</v>
      </c>
      <c r="L12965" t="s">
        <v>22</v>
      </c>
      <c r="M12965">
        <v>130000</v>
      </c>
      <c r="O12965" t="s">
        <v>2162</v>
      </c>
      <c r="P12965" t="s">
        <v>16787</v>
      </c>
    </row>
    <row r="12966" spans="1:16" x14ac:dyDescent="0.25">
      <c r="A12966" t="s">
        <v>25</v>
      </c>
      <c r="B12966" t="s">
        <v>16788</v>
      </c>
      <c r="C12966" t="s">
        <v>236</v>
      </c>
      <c r="D12966" t="s">
        <v>3973</v>
      </c>
      <c r="E12966" t="s">
        <v>20</v>
      </c>
      <c r="F12966" t="b">
        <v>0</v>
      </c>
      <c r="G12966" t="s">
        <v>27</v>
      </c>
      <c r="H12966" s="4">
        <v>45828.791875000003</v>
      </c>
      <c r="I12966" t="b">
        <v>0</v>
      </c>
      <c r="J12966" t="b">
        <v>0</v>
      </c>
      <c r="K12966" t="s">
        <v>24</v>
      </c>
      <c r="L12966" t="s">
        <v>22</v>
      </c>
      <c r="M12966">
        <v>112350</v>
      </c>
      <c r="O12966" t="s">
        <v>3719</v>
      </c>
      <c r="P12966" t="s">
        <v>16789</v>
      </c>
    </row>
    <row r="12967" spans="1:16" x14ac:dyDescent="0.25">
      <c r="A12967" t="s">
        <v>0</v>
      </c>
      <c r="B12967" t="s">
        <v>16790</v>
      </c>
      <c r="C12967" t="s">
        <v>16791</v>
      </c>
      <c r="D12967" t="s">
        <v>3973</v>
      </c>
      <c r="E12967" t="s">
        <v>20</v>
      </c>
      <c r="F12967" t="b">
        <v>0</v>
      </c>
      <c r="G12967" t="s">
        <v>41</v>
      </c>
      <c r="H12967" s="4">
        <v>45828.792013888888</v>
      </c>
      <c r="I12967" t="b">
        <v>0</v>
      </c>
      <c r="J12967" t="b">
        <v>1</v>
      </c>
      <c r="K12967" t="s">
        <v>24</v>
      </c>
      <c r="L12967" t="s">
        <v>22</v>
      </c>
      <c r="M12967">
        <v>106000</v>
      </c>
      <c r="O12967" t="s">
        <v>822</v>
      </c>
      <c r="P12967" t="s">
        <v>16792</v>
      </c>
    </row>
    <row r="12968" spans="1:16" x14ac:dyDescent="0.25">
      <c r="A12968" t="s">
        <v>0</v>
      </c>
      <c r="B12968" t="s">
        <v>16793</v>
      </c>
      <c r="C12968" t="s">
        <v>16794</v>
      </c>
      <c r="D12968" t="s">
        <v>3828</v>
      </c>
      <c r="E12968" t="s">
        <v>20</v>
      </c>
      <c r="F12968" t="b">
        <v>0</v>
      </c>
      <c r="G12968" t="s">
        <v>41</v>
      </c>
      <c r="H12968" s="4">
        <v>45828.792013888888</v>
      </c>
      <c r="I12968" t="b">
        <v>0</v>
      </c>
      <c r="J12968" t="b">
        <v>1</v>
      </c>
      <c r="K12968" t="s">
        <v>24</v>
      </c>
      <c r="L12968" t="s">
        <v>22</v>
      </c>
      <c r="M12968">
        <v>101000</v>
      </c>
      <c r="O12968" t="s">
        <v>13048</v>
      </c>
      <c r="P12968" t="s">
        <v>16795</v>
      </c>
    </row>
    <row r="12969" spans="1:16" x14ac:dyDescent="0.25">
      <c r="A12969" t="s">
        <v>1</v>
      </c>
      <c r="B12969" t="s">
        <v>16796</v>
      </c>
      <c r="C12969" t="s">
        <v>897</v>
      </c>
      <c r="D12969" t="s">
        <v>3973</v>
      </c>
      <c r="E12969" t="s">
        <v>20</v>
      </c>
      <c r="F12969" t="b">
        <v>0</v>
      </c>
      <c r="G12969" t="s">
        <v>41</v>
      </c>
      <c r="H12969" s="4">
        <v>45828.792025462957</v>
      </c>
      <c r="I12969" t="b">
        <v>0</v>
      </c>
      <c r="J12969" t="b">
        <v>1</v>
      </c>
      <c r="K12969" t="s">
        <v>24</v>
      </c>
      <c r="L12969" t="s">
        <v>22</v>
      </c>
      <c r="M12969">
        <v>166000</v>
      </c>
      <c r="O12969" t="s">
        <v>16797</v>
      </c>
      <c r="P12969" t="s">
        <v>16798</v>
      </c>
    </row>
    <row r="12970" spans="1:16" x14ac:dyDescent="0.25">
      <c r="A12970" t="s">
        <v>2</v>
      </c>
      <c r="B12970" t="s">
        <v>16799</v>
      </c>
      <c r="C12970" t="s">
        <v>505</v>
      </c>
      <c r="D12970" t="s">
        <v>3828</v>
      </c>
      <c r="E12970" t="s">
        <v>20</v>
      </c>
      <c r="F12970" t="b">
        <v>0</v>
      </c>
      <c r="G12970" t="s">
        <v>27</v>
      </c>
      <c r="H12970" s="4">
        <v>45828.793506944443</v>
      </c>
      <c r="I12970" t="b">
        <v>1</v>
      </c>
      <c r="J12970" t="b">
        <v>0</v>
      </c>
      <c r="K12970" t="s">
        <v>24</v>
      </c>
      <c r="L12970" t="s">
        <v>36</v>
      </c>
      <c r="N12970">
        <v>85</v>
      </c>
      <c r="O12970" t="s">
        <v>1476</v>
      </c>
      <c r="P12970" t="s">
        <v>3572</v>
      </c>
    </row>
    <row r="12971" spans="1:16" x14ac:dyDescent="0.25">
      <c r="A12971" t="s">
        <v>28</v>
      </c>
      <c r="B12971" t="s">
        <v>1830</v>
      </c>
      <c r="C12971" t="s">
        <v>336</v>
      </c>
      <c r="D12971" t="s">
        <v>3973</v>
      </c>
      <c r="E12971" t="s">
        <v>20</v>
      </c>
      <c r="F12971" t="b">
        <v>0</v>
      </c>
      <c r="G12971" t="s">
        <v>27</v>
      </c>
      <c r="H12971" s="4">
        <v>45828.793657407397</v>
      </c>
      <c r="I12971" t="b">
        <v>0</v>
      </c>
      <c r="J12971" t="b">
        <v>0</v>
      </c>
      <c r="K12971" t="s">
        <v>24</v>
      </c>
      <c r="L12971" t="s">
        <v>22</v>
      </c>
      <c r="M12971">
        <v>125000</v>
      </c>
      <c r="O12971" t="s">
        <v>12046</v>
      </c>
      <c r="P12971" t="s">
        <v>16800</v>
      </c>
    </row>
    <row r="12972" spans="1:16" x14ac:dyDescent="0.25">
      <c r="A12972" t="s">
        <v>2</v>
      </c>
      <c r="B12972" t="s">
        <v>7589</v>
      </c>
      <c r="C12972" t="s">
        <v>1946</v>
      </c>
      <c r="D12972" t="s">
        <v>7590</v>
      </c>
      <c r="E12972" t="s">
        <v>51</v>
      </c>
      <c r="F12972" t="b">
        <v>0</v>
      </c>
      <c r="G12972" t="s">
        <v>106</v>
      </c>
      <c r="H12972" s="4">
        <v>45828.796990740739</v>
      </c>
      <c r="I12972" t="b">
        <v>1</v>
      </c>
      <c r="J12972" t="b">
        <v>0</v>
      </c>
      <c r="K12972" t="s">
        <v>106</v>
      </c>
      <c r="L12972" t="s">
        <v>22</v>
      </c>
      <c r="M12972">
        <v>150000</v>
      </c>
      <c r="O12972" t="s">
        <v>7591</v>
      </c>
      <c r="P12972" t="s">
        <v>1932</v>
      </c>
    </row>
    <row r="12973" spans="1:16" x14ac:dyDescent="0.25">
      <c r="A12973" t="s">
        <v>1</v>
      </c>
      <c r="B12973" t="s">
        <v>974</v>
      </c>
      <c r="C12973" t="s">
        <v>23</v>
      </c>
      <c r="D12973" t="s">
        <v>3600</v>
      </c>
      <c r="E12973" t="s">
        <v>51</v>
      </c>
      <c r="F12973" t="b">
        <v>0</v>
      </c>
      <c r="G12973" t="s">
        <v>23</v>
      </c>
      <c r="H12973" s="4">
        <v>45828.809189814812</v>
      </c>
      <c r="I12973" t="b">
        <v>0</v>
      </c>
      <c r="J12973" t="b">
        <v>0</v>
      </c>
      <c r="K12973" t="s">
        <v>24</v>
      </c>
      <c r="L12973" t="s">
        <v>36</v>
      </c>
      <c r="N12973">
        <v>65</v>
      </c>
      <c r="O12973" t="s">
        <v>16801</v>
      </c>
      <c r="P12973" t="s">
        <v>3103</v>
      </c>
    </row>
    <row r="12974" spans="1:16" x14ac:dyDescent="0.25">
      <c r="A12974" t="s">
        <v>2</v>
      </c>
      <c r="B12974" t="s">
        <v>16802</v>
      </c>
      <c r="C12974" t="s">
        <v>39</v>
      </c>
      <c r="D12974" t="s">
        <v>112</v>
      </c>
      <c r="E12974" t="s">
        <v>51</v>
      </c>
      <c r="F12974" t="b">
        <v>1</v>
      </c>
      <c r="G12974" t="s">
        <v>23</v>
      </c>
      <c r="H12974" s="4">
        <v>45828.809386574067</v>
      </c>
      <c r="I12974" t="b">
        <v>0</v>
      </c>
      <c r="J12974" t="b">
        <v>0</v>
      </c>
      <c r="K12974" t="s">
        <v>24</v>
      </c>
      <c r="L12974" t="s">
        <v>36</v>
      </c>
      <c r="N12974">
        <v>32.5</v>
      </c>
      <c r="O12974" t="s">
        <v>112</v>
      </c>
      <c r="P12974" t="s">
        <v>2675</v>
      </c>
    </row>
    <row r="12975" spans="1:16" x14ac:dyDescent="0.25">
      <c r="A12975" t="s">
        <v>2</v>
      </c>
      <c r="B12975" t="s">
        <v>7965</v>
      </c>
      <c r="C12975" t="s">
        <v>2042</v>
      </c>
      <c r="D12975" t="s">
        <v>3973</v>
      </c>
      <c r="E12975" t="s">
        <v>20</v>
      </c>
      <c r="F12975" t="b">
        <v>0</v>
      </c>
      <c r="G12975" t="s">
        <v>30</v>
      </c>
      <c r="H12975" s="4">
        <v>45828.833993055552</v>
      </c>
      <c r="I12975" t="b">
        <v>0</v>
      </c>
      <c r="J12975" t="b">
        <v>1</v>
      </c>
      <c r="K12975" t="s">
        <v>24</v>
      </c>
      <c r="L12975" t="s">
        <v>36</v>
      </c>
      <c r="N12975">
        <v>23.5</v>
      </c>
      <c r="O12975" t="s">
        <v>16803</v>
      </c>
      <c r="P12975" t="s">
        <v>943</v>
      </c>
    </row>
    <row r="12976" spans="1:16" x14ac:dyDescent="0.25">
      <c r="A12976" t="s">
        <v>2</v>
      </c>
      <c r="B12976" t="s">
        <v>392</v>
      </c>
      <c r="C12976" t="s">
        <v>1456</v>
      </c>
      <c r="D12976" t="s">
        <v>2208</v>
      </c>
      <c r="E12976" t="s">
        <v>20</v>
      </c>
      <c r="F12976" t="b">
        <v>0</v>
      </c>
      <c r="G12976" t="s">
        <v>27</v>
      </c>
      <c r="H12976" s="4">
        <v>45828.835196759261</v>
      </c>
      <c r="I12976" t="b">
        <v>0</v>
      </c>
      <c r="J12976" t="b">
        <v>1</v>
      </c>
      <c r="K12976" t="s">
        <v>24</v>
      </c>
      <c r="L12976" t="s">
        <v>22</v>
      </c>
      <c r="M12976">
        <v>157500</v>
      </c>
      <c r="O12976" t="s">
        <v>16804</v>
      </c>
      <c r="P12976" t="s">
        <v>16805</v>
      </c>
    </row>
    <row r="12977" spans="1:16" x14ac:dyDescent="0.25">
      <c r="A12977" t="s">
        <v>2</v>
      </c>
      <c r="B12977" t="s">
        <v>16806</v>
      </c>
      <c r="C12977" t="s">
        <v>386</v>
      </c>
      <c r="D12977" t="s">
        <v>3973</v>
      </c>
      <c r="E12977" t="s">
        <v>20</v>
      </c>
      <c r="F12977" t="b">
        <v>0</v>
      </c>
      <c r="G12977" t="s">
        <v>27</v>
      </c>
      <c r="H12977" s="4">
        <v>45828.835266203707</v>
      </c>
      <c r="I12977" t="b">
        <v>0</v>
      </c>
      <c r="J12977" t="b">
        <v>1</v>
      </c>
      <c r="K12977" t="s">
        <v>24</v>
      </c>
      <c r="L12977" t="s">
        <v>22</v>
      </c>
      <c r="M12977">
        <v>139000</v>
      </c>
      <c r="O12977" t="s">
        <v>3844</v>
      </c>
      <c r="P12977" t="s">
        <v>16807</v>
      </c>
    </row>
    <row r="12978" spans="1:16" x14ac:dyDescent="0.25">
      <c r="A12978" t="s">
        <v>2</v>
      </c>
      <c r="B12978" t="s">
        <v>16808</v>
      </c>
      <c r="C12978" t="s">
        <v>24</v>
      </c>
      <c r="D12978" t="s">
        <v>3973</v>
      </c>
      <c r="E12978" t="s">
        <v>20</v>
      </c>
      <c r="F12978" t="b">
        <v>0</v>
      </c>
      <c r="G12978" t="s">
        <v>41</v>
      </c>
      <c r="H12978" s="4">
        <v>45828.835636574076</v>
      </c>
      <c r="I12978" t="b">
        <v>1</v>
      </c>
      <c r="J12978" t="b">
        <v>0</v>
      </c>
      <c r="K12978" t="s">
        <v>24</v>
      </c>
      <c r="L12978" t="s">
        <v>22</v>
      </c>
      <c r="M12978">
        <v>127500</v>
      </c>
      <c r="O12978" t="s">
        <v>1433</v>
      </c>
      <c r="P12978" t="s">
        <v>8404</v>
      </c>
    </row>
    <row r="12979" spans="1:16" x14ac:dyDescent="0.25">
      <c r="A12979" t="s">
        <v>28</v>
      </c>
      <c r="B12979" t="s">
        <v>7458</v>
      </c>
      <c r="C12979" t="s">
        <v>39</v>
      </c>
      <c r="D12979" t="s">
        <v>3973</v>
      </c>
      <c r="E12979" t="s">
        <v>20</v>
      </c>
      <c r="F12979" t="b">
        <v>1</v>
      </c>
      <c r="G12979" t="s">
        <v>158</v>
      </c>
      <c r="H12979" s="4">
        <v>45828.837858796287</v>
      </c>
      <c r="I12979" t="b">
        <v>0</v>
      </c>
      <c r="J12979" t="b">
        <v>0</v>
      </c>
      <c r="K12979" t="s">
        <v>158</v>
      </c>
      <c r="L12979" t="s">
        <v>36</v>
      </c>
      <c r="N12979">
        <v>50</v>
      </c>
      <c r="O12979" t="s">
        <v>7413</v>
      </c>
      <c r="P12979" t="s">
        <v>7459</v>
      </c>
    </row>
    <row r="12980" spans="1:16" x14ac:dyDescent="0.25">
      <c r="A12980" t="s">
        <v>139</v>
      </c>
      <c r="B12980" t="s">
        <v>1634</v>
      </c>
      <c r="C12980" t="s">
        <v>945</v>
      </c>
      <c r="D12980" t="s">
        <v>3973</v>
      </c>
      <c r="E12980" t="s">
        <v>20</v>
      </c>
      <c r="F12980" t="b">
        <v>0</v>
      </c>
      <c r="G12980" t="s">
        <v>30</v>
      </c>
      <c r="H12980" s="4">
        <v>45828.917349537027</v>
      </c>
      <c r="I12980" t="b">
        <v>0</v>
      </c>
      <c r="J12980" t="b">
        <v>1</v>
      </c>
      <c r="K12980" t="s">
        <v>24</v>
      </c>
      <c r="L12980" t="s">
        <v>22</v>
      </c>
      <c r="M12980">
        <v>128000</v>
      </c>
      <c r="O12980" t="s">
        <v>2016</v>
      </c>
      <c r="P12980" t="s">
        <v>16809</v>
      </c>
    </row>
    <row r="12981" spans="1:16" x14ac:dyDescent="0.25">
      <c r="A12981" t="s">
        <v>28</v>
      </c>
      <c r="B12981" t="s">
        <v>16810</v>
      </c>
      <c r="C12981" t="s">
        <v>213</v>
      </c>
      <c r="D12981" t="s">
        <v>3973</v>
      </c>
      <c r="E12981" t="s">
        <v>51</v>
      </c>
      <c r="F12981" t="b">
        <v>0</v>
      </c>
      <c r="G12981" t="s">
        <v>41</v>
      </c>
      <c r="H12981" s="4">
        <v>45828.917986111112</v>
      </c>
      <c r="I12981" t="b">
        <v>0</v>
      </c>
      <c r="J12981" t="b">
        <v>1</v>
      </c>
      <c r="K12981" t="s">
        <v>24</v>
      </c>
      <c r="L12981" t="s">
        <v>36</v>
      </c>
      <c r="N12981">
        <v>60</v>
      </c>
      <c r="O12981" t="s">
        <v>16811</v>
      </c>
      <c r="P12981" t="s">
        <v>193</v>
      </c>
    </row>
    <row r="12982" spans="1:16" x14ac:dyDescent="0.25">
      <c r="A12982" t="s">
        <v>2</v>
      </c>
      <c r="B12982" t="s">
        <v>2</v>
      </c>
      <c r="C12982" t="s">
        <v>644</v>
      </c>
      <c r="D12982" t="s">
        <v>3973</v>
      </c>
      <c r="E12982" t="s">
        <v>20</v>
      </c>
      <c r="F12982" t="b">
        <v>0</v>
      </c>
      <c r="G12982" t="s">
        <v>27</v>
      </c>
      <c r="H12982" s="4">
        <v>45828.918576388889</v>
      </c>
      <c r="I12982" t="b">
        <v>0</v>
      </c>
      <c r="J12982" t="b">
        <v>0</v>
      </c>
      <c r="K12982" t="s">
        <v>24</v>
      </c>
      <c r="L12982" t="s">
        <v>22</v>
      </c>
      <c r="M12982">
        <v>165000</v>
      </c>
      <c r="O12982" t="s">
        <v>69</v>
      </c>
      <c r="P12982" t="s">
        <v>16812</v>
      </c>
    </row>
    <row r="12983" spans="1:16" x14ac:dyDescent="0.25">
      <c r="A12983" t="s">
        <v>139</v>
      </c>
      <c r="B12983" t="s">
        <v>16813</v>
      </c>
      <c r="C12983" t="s">
        <v>33</v>
      </c>
      <c r="D12983" t="s">
        <v>3973</v>
      </c>
      <c r="E12983" t="s">
        <v>20</v>
      </c>
      <c r="F12983" t="b">
        <v>0</v>
      </c>
      <c r="G12983" t="s">
        <v>35</v>
      </c>
      <c r="H12983" s="4">
        <v>45828.958935185183</v>
      </c>
      <c r="I12983" t="b">
        <v>0</v>
      </c>
      <c r="J12983" t="b">
        <v>1</v>
      </c>
      <c r="K12983" t="s">
        <v>24</v>
      </c>
      <c r="L12983" t="s">
        <v>22</v>
      </c>
      <c r="M12983">
        <v>105996</v>
      </c>
      <c r="O12983" t="s">
        <v>554</v>
      </c>
    </row>
    <row r="12984" spans="1:16" x14ac:dyDescent="0.25">
      <c r="A12984" t="s">
        <v>40</v>
      </c>
      <c r="B12984" t="s">
        <v>5403</v>
      </c>
      <c r="C12984" t="s">
        <v>1573</v>
      </c>
      <c r="D12984" t="s">
        <v>3973</v>
      </c>
      <c r="E12984" t="s">
        <v>20</v>
      </c>
      <c r="F12984" t="b">
        <v>0</v>
      </c>
      <c r="G12984" t="s">
        <v>27</v>
      </c>
      <c r="H12984" s="4">
        <v>45828.960277777784</v>
      </c>
      <c r="I12984" t="b">
        <v>0</v>
      </c>
      <c r="J12984" t="b">
        <v>0</v>
      </c>
      <c r="K12984" t="s">
        <v>24</v>
      </c>
      <c r="L12984" t="s">
        <v>22</v>
      </c>
      <c r="M12984">
        <v>135000</v>
      </c>
      <c r="O12984" t="s">
        <v>1422</v>
      </c>
      <c r="P12984" t="s">
        <v>5405</v>
      </c>
    </row>
    <row r="12985" spans="1:16" x14ac:dyDescent="0.25">
      <c r="A12985" t="s">
        <v>40</v>
      </c>
      <c r="B12985" t="s">
        <v>6786</v>
      </c>
      <c r="C12985" t="s">
        <v>774</v>
      </c>
      <c r="D12985" t="s">
        <v>3973</v>
      </c>
      <c r="E12985" t="s">
        <v>20</v>
      </c>
      <c r="F12985" t="b">
        <v>0</v>
      </c>
      <c r="G12985" t="s">
        <v>41</v>
      </c>
      <c r="H12985" s="4">
        <v>45828.960381944453</v>
      </c>
      <c r="I12985" t="b">
        <v>0</v>
      </c>
      <c r="J12985" t="b">
        <v>0</v>
      </c>
      <c r="K12985" t="s">
        <v>24</v>
      </c>
      <c r="L12985" t="s">
        <v>22</v>
      </c>
      <c r="M12985">
        <v>147500</v>
      </c>
      <c r="O12985" t="s">
        <v>1422</v>
      </c>
      <c r="P12985" t="s">
        <v>13232</v>
      </c>
    </row>
    <row r="12986" spans="1:16" x14ac:dyDescent="0.25">
      <c r="A12986" t="s">
        <v>40</v>
      </c>
      <c r="B12986" t="s">
        <v>6786</v>
      </c>
      <c r="C12986" t="s">
        <v>425</v>
      </c>
      <c r="D12986" t="s">
        <v>3973</v>
      </c>
      <c r="E12986" t="s">
        <v>20</v>
      </c>
      <c r="F12986" t="b">
        <v>0</v>
      </c>
      <c r="G12986" t="s">
        <v>41</v>
      </c>
      <c r="H12986" s="4">
        <v>45828.960601851853</v>
      </c>
      <c r="I12986" t="b">
        <v>0</v>
      </c>
      <c r="J12986" t="b">
        <v>0</v>
      </c>
      <c r="K12986" t="s">
        <v>24</v>
      </c>
      <c r="L12986" t="s">
        <v>22</v>
      </c>
      <c r="M12986">
        <v>147500</v>
      </c>
      <c r="O12986" t="s">
        <v>1422</v>
      </c>
      <c r="P12986" t="s">
        <v>13232</v>
      </c>
    </row>
    <row r="12987" spans="1:16" x14ac:dyDescent="0.25">
      <c r="A12987" t="s">
        <v>40</v>
      </c>
      <c r="B12987" t="s">
        <v>6786</v>
      </c>
      <c r="C12987" t="s">
        <v>151</v>
      </c>
      <c r="D12987" t="s">
        <v>3973</v>
      </c>
      <c r="E12987" t="s">
        <v>20</v>
      </c>
      <c r="F12987" t="b">
        <v>0</v>
      </c>
      <c r="G12987" t="s">
        <v>41</v>
      </c>
      <c r="H12987" s="4">
        <v>45828.960613425923</v>
      </c>
      <c r="I12987" t="b">
        <v>0</v>
      </c>
      <c r="J12987" t="b">
        <v>0</v>
      </c>
      <c r="K12987" t="s">
        <v>24</v>
      </c>
      <c r="L12987" t="s">
        <v>22</v>
      </c>
      <c r="M12987">
        <v>147500</v>
      </c>
      <c r="O12987" t="s">
        <v>1422</v>
      </c>
      <c r="P12987" t="s">
        <v>13232</v>
      </c>
    </row>
    <row r="12988" spans="1:16" x14ac:dyDescent="0.25">
      <c r="A12988" t="s">
        <v>40</v>
      </c>
      <c r="B12988" t="s">
        <v>6786</v>
      </c>
      <c r="C12988" t="s">
        <v>528</v>
      </c>
      <c r="D12988" t="s">
        <v>3973</v>
      </c>
      <c r="E12988" t="s">
        <v>20</v>
      </c>
      <c r="F12988" t="b">
        <v>0</v>
      </c>
      <c r="G12988" t="s">
        <v>41</v>
      </c>
      <c r="H12988" s="4">
        <v>45828.960636574076</v>
      </c>
      <c r="I12988" t="b">
        <v>0</v>
      </c>
      <c r="J12988" t="b">
        <v>0</v>
      </c>
      <c r="K12988" t="s">
        <v>24</v>
      </c>
      <c r="L12988" t="s">
        <v>22</v>
      </c>
      <c r="M12988">
        <v>147500</v>
      </c>
      <c r="O12988" t="s">
        <v>1422</v>
      </c>
      <c r="P12988" t="s">
        <v>13232</v>
      </c>
    </row>
    <row r="12989" spans="1:16" x14ac:dyDescent="0.25">
      <c r="A12989" t="s">
        <v>40</v>
      </c>
      <c r="B12989" t="s">
        <v>6786</v>
      </c>
      <c r="C12989" t="s">
        <v>670</v>
      </c>
      <c r="D12989" t="s">
        <v>3973</v>
      </c>
      <c r="E12989" t="s">
        <v>20</v>
      </c>
      <c r="F12989" t="b">
        <v>0</v>
      </c>
      <c r="G12989" t="s">
        <v>41</v>
      </c>
      <c r="H12989" s="4">
        <v>45828.960717592592</v>
      </c>
      <c r="I12989" t="b">
        <v>0</v>
      </c>
      <c r="J12989" t="b">
        <v>0</v>
      </c>
      <c r="K12989" t="s">
        <v>24</v>
      </c>
      <c r="L12989" t="s">
        <v>22</v>
      </c>
      <c r="M12989">
        <v>147500</v>
      </c>
      <c r="O12989" t="s">
        <v>1422</v>
      </c>
      <c r="P12989" t="s">
        <v>13232</v>
      </c>
    </row>
    <row r="12990" spans="1:16" x14ac:dyDescent="0.25">
      <c r="A12990" t="s">
        <v>40</v>
      </c>
      <c r="B12990" t="s">
        <v>6786</v>
      </c>
      <c r="C12990" t="s">
        <v>670</v>
      </c>
      <c r="D12990" t="s">
        <v>3973</v>
      </c>
      <c r="E12990" t="s">
        <v>20</v>
      </c>
      <c r="F12990" t="b">
        <v>0</v>
      </c>
      <c r="G12990" t="s">
        <v>41</v>
      </c>
      <c r="H12990" s="4">
        <v>45828.960717592592</v>
      </c>
      <c r="I12990" t="b">
        <v>0</v>
      </c>
      <c r="J12990" t="b">
        <v>0</v>
      </c>
      <c r="K12990" t="s">
        <v>24</v>
      </c>
      <c r="L12990" t="s">
        <v>22</v>
      </c>
      <c r="M12990">
        <v>147500</v>
      </c>
      <c r="O12990" t="s">
        <v>1422</v>
      </c>
      <c r="P12990" t="s">
        <v>13232</v>
      </c>
    </row>
    <row r="12991" spans="1:16" x14ac:dyDescent="0.25">
      <c r="A12991" t="s">
        <v>139</v>
      </c>
      <c r="B12991" t="s">
        <v>277</v>
      </c>
      <c r="C12991" t="s">
        <v>16814</v>
      </c>
      <c r="D12991" t="s">
        <v>3973</v>
      </c>
      <c r="E12991" t="s">
        <v>20</v>
      </c>
      <c r="F12991" t="b">
        <v>0</v>
      </c>
      <c r="G12991" t="s">
        <v>41</v>
      </c>
      <c r="H12991" s="4">
        <v>45829.000347222223</v>
      </c>
      <c r="I12991" t="b">
        <v>1</v>
      </c>
      <c r="J12991" t="b">
        <v>1</v>
      </c>
      <c r="K12991" t="s">
        <v>24</v>
      </c>
      <c r="L12991" t="s">
        <v>22</v>
      </c>
      <c r="M12991">
        <v>92500</v>
      </c>
      <c r="O12991" t="s">
        <v>16815</v>
      </c>
      <c r="P12991" t="s">
        <v>16816</v>
      </c>
    </row>
    <row r="12992" spans="1:16" x14ac:dyDescent="0.25">
      <c r="A12992" t="s">
        <v>19</v>
      </c>
      <c r="B12992" t="s">
        <v>12709</v>
      </c>
      <c r="C12992" t="s">
        <v>2920</v>
      </c>
      <c r="D12992" t="s">
        <v>5123</v>
      </c>
      <c r="E12992" t="s">
        <v>20</v>
      </c>
      <c r="F12992" t="b">
        <v>0</v>
      </c>
      <c r="G12992" t="s">
        <v>41</v>
      </c>
      <c r="H12992" s="4">
        <v>45829.001284722217</v>
      </c>
      <c r="I12992" t="b">
        <v>0</v>
      </c>
      <c r="J12992" t="b">
        <v>1</v>
      </c>
      <c r="K12992" t="s">
        <v>24</v>
      </c>
      <c r="L12992" t="s">
        <v>22</v>
      </c>
      <c r="M12992">
        <v>177000</v>
      </c>
      <c r="O12992" t="s">
        <v>703</v>
      </c>
      <c r="P12992" t="s">
        <v>12710</v>
      </c>
    </row>
    <row r="12993" spans="1:16" x14ac:dyDescent="0.25">
      <c r="A12993" t="s">
        <v>2</v>
      </c>
      <c r="B12993" t="s">
        <v>1777</v>
      </c>
      <c r="C12993" t="s">
        <v>140</v>
      </c>
      <c r="D12993" t="s">
        <v>3973</v>
      </c>
      <c r="E12993" t="s">
        <v>20</v>
      </c>
      <c r="F12993" t="b">
        <v>0</v>
      </c>
      <c r="G12993" t="s">
        <v>35</v>
      </c>
      <c r="H12993" s="4">
        <v>45829.001423611109</v>
      </c>
      <c r="I12993" t="b">
        <v>0</v>
      </c>
      <c r="J12993" t="b">
        <v>1</v>
      </c>
      <c r="K12993" t="s">
        <v>24</v>
      </c>
      <c r="L12993" t="s">
        <v>22</v>
      </c>
      <c r="M12993">
        <v>228060</v>
      </c>
      <c r="O12993" t="s">
        <v>5482</v>
      </c>
      <c r="P12993" t="s">
        <v>48</v>
      </c>
    </row>
    <row r="12994" spans="1:16" x14ac:dyDescent="0.25">
      <c r="A12994" t="s">
        <v>0</v>
      </c>
      <c r="B12994" t="s">
        <v>1326</v>
      </c>
      <c r="C12994" t="s">
        <v>1385</v>
      </c>
      <c r="D12994" t="s">
        <v>3973</v>
      </c>
      <c r="E12994" t="s">
        <v>20</v>
      </c>
      <c r="F12994" t="b">
        <v>0</v>
      </c>
      <c r="G12994" t="s">
        <v>27</v>
      </c>
      <c r="H12994" s="4">
        <v>45829.00199074074</v>
      </c>
      <c r="I12994" t="b">
        <v>0</v>
      </c>
      <c r="J12994" t="b">
        <v>0</v>
      </c>
      <c r="K12994" t="s">
        <v>24</v>
      </c>
      <c r="L12994" t="s">
        <v>22</v>
      </c>
      <c r="M12994">
        <v>94792.3359375</v>
      </c>
      <c r="O12994" t="s">
        <v>5482</v>
      </c>
      <c r="P12994" t="s">
        <v>16817</v>
      </c>
    </row>
    <row r="12995" spans="1:16" x14ac:dyDescent="0.25">
      <c r="A12995" t="s">
        <v>2</v>
      </c>
      <c r="B12995" t="s">
        <v>4295</v>
      </c>
      <c r="C12995" t="s">
        <v>713</v>
      </c>
      <c r="D12995" t="s">
        <v>3973</v>
      </c>
      <c r="E12995" t="s">
        <v>20</v>
      </c>
      <c r="F12995" t="b">
        <v>0</v>
      </c>
      <c r="G12995" t="s">
        <v>23</v>
      </c>
      <c r="H12995" s="4">
        <v>45829.017430555563</v>
      </c>
      <c r="I12995" t="b">
        <v>0</v>
      </c>
      <c r="J12995" t="b">
        <v>1</v>
      </c>
      <c r="K12995" t="s">
        <v>24</v>
      </c>
      <c r="L12995" t="s">
        <v>22</v>
      </c>
      <c r="M12995">
        <v>163500</v>
      </c>
      <c r="O12995" t="s">
        <v>5482</v>
      </c>
      <c r="P12995" t="s">
        <v>7573</v>
      </c>
    </row>
    <row r="12996" spans="1:16" x14ac:dyDescent="0.25">
      <c r="A12996" t="s">
        <v>1</v>
      </c>
      <c r="B12996" t="s">
        <v>16818</v>
      </c>
      <c r="C12996" t="s">
        <v>192</v>
      </c>
      <c r="D12996" t="s">
        <v>3973</v>
      </c>
      <c r="E12996" t="s">
        <v>20</v>
      </c>
      <c r="F12996" t="b">
        <v>0</v>
      </c>
      <c r="G12996" t="s">
        <v>52</v>
      </c>
      <c r="H12996" s="4">
        <v>45829.042581018519</v>
      </c>
      <c r="I12996" t="b">
        <v>0</v>
      </c>
      <c r="J12996" t="b">
        <v>1</v>
      </c>
      <c r="K12996" t="s">
        <v>24</v>
      </c>
      <c r="L12996" t="s">
        <v>22</v>
      </c>
      <c r="M12996">
        <v>89000</v>
      </c>
      <c r="O12996" t="s">
        <v>3047</v>
      </c>
      <c r="P12996" t="s">
        <v>16819</v>
      </c>
    </row>
    <row r="12997" spans="1:16" x14ac:dyDescent="0.25">
      <c r="A12997" t="s">
        <v>89</v>
      </c>
      <c r="B12997" t="s">
        <v>16820</v>
      </c>
      <c r="C12997" t="s">
        <v>39</v>
      </c>
      <c r="D12997" t="s">
        <v>16101</v>
      </c>
      <c r="E12997" t="s">
        <v>51</v>
      </c>
      <c r="F12997" t="b">
        <v>1</v>
      </c>
      <c r="G12997" t="s">
        <v>1775</v>
      </c>
      <c r="H12997" s="4">
        <v>45829.180995370371</v>
      </c>
      <c r="I12997" t="b">
        <v>0</v>
      </c>
      <c r="J12997" t="b">
        <v>0</v>
      </c>
      <c r="K12997" t="s">
        <v>1775</v>
      </c>
      <c r="L12997" t="s">
        <v>22</v>
      </c>
      <c r="M12997">
        <v>83200</v>
      </c>
      <c r="O12997" t="s">
        <v>12516</v>
      </c>
      <c r="P12997" t="s">
        <v>16821</v>
      </c>
    </row>
    <row r="12998" spans="1:16" x14ac:dyDescent="0.25">
      <c r="A12998" t="s">
        <v>0</v>
      </c>
      <c r="B12998" t="s">
        <v>16822</v>
      </c>
      <c r="C12998" t="s">
        <v>3726</v>
      </c>
      <c r="D12998" t="s">
        <v>16823</v>
      </c>
      <c r="E12998" t="s">
        <v>20</v>
      </c>
      <c r="F12998" t="b">
        <v>0</v>
      </c>
      <c r="G12998" t="s">
        <v>41</v>
      </c>
      <c r="H12998" s="4">
        <v>45829.250381944446</v>
      </c>
      <c r="I12998" t="b">
        <v>1</v>
      </c>
      <c r="J12998" t="b">
        <v>0</v>
      </c>
      <c r="K12998" t="s">
        <v>24</v>
      </c>
      <c r="L12998" t="s">
        <v>36</v>
      </c>
      <c r="N12998">
        <v>42</v>
      </c>
      <c r="O12998" t="s">
        <v>16823</v>
      </c>
    </row>
    <row r="12999" spans="1:16" x14ac:dyDescent="0.25">
      <c r="A12999" t="s">
        <v>0</v>
      </c>
      <c r="B12999" t="s">
        <v>0</v>
      </c>
      <c r="C12999" t="s">
        <v>459</v>
      </c>
      <c r="D12999" t="s">
        <v>3828</v>
      </c>
      <c r="E12999" t="s">
        <v>20</v>
      </c>
      <c r="F12999" t="b">
        <v>0</v>
      </c>
      <c r="G12999" t="s">
        <v>41</v>
      </c>
      <c r="H12999" s="4">
        <v>45829.250381944446</v>
      </c>
      <c r="I12999" t="b">
        <v>0</v>
      </c>
      <c r="J12999" t="b">
        <v>1</v>
      </c>
      <c r="K12999" t="s">
        <v>24</v>
      </c>
      <c r="L12999" t="s">
        <v>22</v>
      </c>
      <c r="M12999">
        <v>88562</v>
      </c>
      <c r="O12999" t="s">
        <v>16424</v>
      </c>
      <c r="P12999" t="s">
        <v>6676</v>
      </c>
    </row>
    <row r="13000" spans="1:16" x14ac:dyDescent="0.25">
      <c r="A13000" t="s">
        <v>0</v>
      </c>
      <c r="B13000" t="s">
        <v>250</v>
      </c>
      <c r="C13000" t="s">
        <v>1077</v>
      </c>
      <c r="D13000" t="s">
        <v>3973</v>
      </c>
      <c r="E13000" t="s">
        <v>20</v>
      </c>
      <c r="F13000" t="b">
        <v>0</v>
      </c>
      <c r="G13000" t="s">
        <v>41</v>
      </c>
      <c r="H13000" s="4">
        <v>45829.250381944446</v>
      </c>
      <c r="I13000" t="b">
        <v>0</v>
      </c>
      <c r="J13000" t="b">
        <v>0</v>
      </c>
      <c r="K13000" t="s">
        <v>24</v>
      </c>
      <c r="L13000" t="s">
        <v>22</v>
      </c>
      <c r="M13000">
        <v>69500</v>
      </c>
      <c r="O13000" t="s">
        <v>16824</v>
      </c>
      <c r="P13000" t="s">
        <v>204</v>
      </c>
    </row>
    <row r="13001" spans="1:16" x14ac:dyDescent="0.25">
      <c r="A13001" t="s">
        <v>0</v>
      </c>
      <c r="B13001" t="s">
        <v>0</v>
      </c>
      <c r="C13001" t="s">
        <v>16825</v>
      </c>
      <c r="D13001" t="s">
        <v>16826</v>
      </c>
      <c r="E13001" t="s">
        <v>20</v>
      </c>
      <c r="F13001" t="b">
        <v>0</v>
      </c>
      <c r="G13001" t="s">
        <v>35</v>
      </c>
      <c r="H13001" s="4">
        <v>45829.250578703701</v>
      </c>
      <c r="I13001" t="b">
        <v>0</v>
      </c>
      <c r="J13001" t="b">
        <v>1</v>
      </c>
      <c r="K13001" t="s">
        <v>24</v>
      </c>
      <c r="L13001" t="s">
        <v>22</v>
      </c>
      <c r="M13001">
        <v>95000</v>
      </c>
      <c r="O13001" t="s">
        <v>16827</v>
      </c>
      <c r="P13001" t="s">
        <v>1303</v>
      </c>
    </row>
    <row r="13002" spans="1:16" x14ac:dyDescent="0.25">
      <c r="A13002" t="s">
        <v>0</v>
      </c>
      <c r="B13002" t="s">
        <v>103</v>
      </c>
      <c r="C13002" t="s">
        <v>33</v>
      </c>
      <c r="D13002" t="s">
        <v>3383</v>
      </c>
      <c r="E13002" t="s">
        <v>219</v>
      </c>
      <c r="F13002" t="b">
        <v>0</v>
      </c>
      <c r="G13002" t="s">
        <v>35</v>
      </c>
      <c r="H13002" s="4">
        <v>45829.250578703701</v>
      </c>
      <c r="I13002" t="b">
        <v>0</v>
      </c>
      <c r="J13002" t="b">
        <v>0</v>
      </c>
      <c r="K13002" t="s">
        <v>24</v>
      </c>
      <c r="L13002" t="s">
        <v>22</v>
      </c>
      <c r="M13002">
        <v>50000</v>
      </c>
      <c r="O13002" t="s">
        <v>9563</v>
      </c>
      <c r="P13002" t="s">
        <v>16828</v>
      </c>
    </row>
    <row r="13003" spans="1:16" x14ac:dyDescent="0.25">
      <c r="A13003" t="s">
        <v>2</v>
      </c>
      <c r="B13003" t="s">
        <v>195</v>
      </c>
      <c r="C13003" t="s">
        <v>92</v>
      </c>
      <c r="D13003" t="s">
        <v>3973</v>
      </c>
      <c r="E13003" t="s">
        <v>20</v>
      </c>
      <c r="F13003" t="b">
        <v>0</v>
      </c>
      <c r="G13003" t="s">
        <v>30</v>
      </c>
      <c r="H13003" s="4">
        <v>45829.252939814818</v>
      </c>
      <c r="I13003" t="b">
        <v>1</v>
      </c>
      <c r="J13003" t="b">
        <v>1</v>
      </c>
      <c r="K13003" t="s">
        <v>24</v>
      </c>
      <c r="L13003" t="s">
        <v>22</v>
      </c>
      <c r="M13003">
        <v>176938.65625</v>
      </c>
      <c r="O13003" t="s">
        <v>1681</v>
      </c>
      <c r="P13003" t="s">
        <v>5117</v>
      </c>
    </row>
    <row r="13004" spans="1:16" x14ac:dyDescent="0.25">
      <c r="A13004" t="s">
        <v>2</v>
      </c>
      <c r="B13004" t="s">
        <v>16829</v>
      </c>
      <c r="C13004" t="s">
        <v>24</v>
      </c>
      <c r="D13004" t="s">
        <v>10453</v>
      </c>
      <c r="E13004" t="s">
        <v>20</v>
      </c>
      <c r="F13004" t="b">
        <v>0</v>
      </c>
      <c r="G13004" t="s">
        <v>52</v>
      </c>
      <c r="H13004" s="4">
        <v>45829.253321759257</v>
      </c>
      <c r="I13004" t="b">
        <v>1</v>
      </c>
      <c r="J13004" t="b">
        <v>1</v>
      </c>
      <c r="K13004" t="s">
        <v>24</v>
      </c>
      <c r="L13004" t="s">
        <v>22</v>
      </c>
      <c r="M13004">
        <v>127500</v>
      </c>
      <c r="O13004" t="s">
        <v>1289</v>
      </c>
      <c r="P13004" t="s">
        <v>16830</v>
      </c>
    </row>
    <row r="13005" spans="1:16" x14ac:dyDescent="0.25">
      <c r="A13005" t="s">
        <v>2</v>
      </c>
      <c r="B13005" t="s">
        <v>16831</v>
      </c>
      <c r="C13005" t="s">
        <v>39</v>
      </c>
      <c r="D13005" t="s">
        <v>4597</v>
      </c>
      <c r="E13005" t="s">
        <v>20</v>
      </c>
      <c r="F13005" t="b">
        <v>1</v>
      </c>
      <c r="G13005" t="s">
        <v>807</v>
      </c>
      <c r="H13005" s="4">
        <v>45829.253912037027</v>
      </c>
      <c r="I13005" t="b">
        <v>1</v>
      </c>
      <c r="J13005" t="b">
        <v>0</v>
      </c>
      <c r="K13005" t="s">
        <v>807</v>
      </c>
      <c r="L13005" t="s">
        <v>22</v>
      </c>
      <c r="M13005">
        <v>445000</v>
      </c>
      <c r="O13005" t="s">
        <v>822</v>
      </c>
      <c r="P13005" t="s">
        <v>16832</v>
      </c>
    </row>
    <row r="13006" spans="1:16" x14ac:dyDescent="0.25">
      <c r="A13006" t="s">
        <v>1</v>
      </c>
      <c r="B13006" t="s">
        <v>974</v>
      </c>
      <c r="C13006" t="s">
        <v>3238</v>
      </c>
      <c r="D13006" t="s">
        <v>4014</v>
      </c>
      <c r="E13006" t="s">
        <v>20</v>
      </c>
      <c r="F13006" t="b">
        <v>0</v>
      </c>
      <c r="G13006" t="s">
        <v>41</v>
      </c>
      <c r="H13006" s="4">
        <v>45829.262453703697</v>
      </c>
      <c r="I13006" t="b">
        <v>0</v>
      </c>
      <c r="J13006" t="b">
        <v>1</v>
      </c>
      <c r="K13006" t="s">
        <v>24</v>
      </c>
      <c r="L13006" t="s">
        <v>22</v>
      </c>
      <c r="M13006">
        <v>130000</v>
      </c>
      <c r="O13006" t="s">
        <v>4329</v>
      </c>
      <c r="P13006" t="s">
        <v>10435</v>
      </c>
    </row>
    <row r="13007" spans="1:16" x14ac:dyDescent="0.25">
      <c r="A13007" t="s">
        <v>1</v>
      </c>
      <c r="B13007" t="s">
        <v>1570</v>
      </c>
      <c r="C13007" t="s">
        <v>49</v>
      </c>
      <c r="D13007" t="s">
        <v>10643</v>
      </c>
      <c r="E13007" t="s">
        <v>20</v>
      </c>
      <c r="F13007" t="b">
        <v>0</v>
      </c>
      <c r="G13007" t="s">
        <v>41</v>
      </c>
      <c r="H13007" s="4">
        <v>45829.262453703697</v>
      </c>
      <c r="I13007" t="b">
        <v>0</v>
      </c>
      <c r="J13007" t="b">
        <v>1</v>
      </c>
      <c r="K13007" t="s">
        <v>24</v>
      </c>
      <c r="L13007" t="s">
        <v>22</v>
      </c>
      <c r="M13007">
        <v>145000</v>
      </c>
      <c r="O13007" t="s">
        <v>16833</v>
      </c>
      <c r="P13007" t="s">
        <v>3041</v>
      </c>
    </row>
    <row r="13008" spans="1:16" x14ac:dyDescent="0.25">
      <c r="A13008" t="s">
        <v>19</v>
      </c>
      <c r="B13008" t="s">
        <v>16834</v>
      </c>
      <c r="C13008" t="s">
        <v>140</v>
      </c>
      <c r="D13008" t="s">
        <v>3973</v>
      </c>
      <c r="E13008" t="s">
        <v>20</v>
      </c>
      <c r="F13008" t="b">
        <v>0</v>
      </c>
      <c r="G13008" t="s">
        <v>35</v>
      </c>
      <c r="H13008" s="4">
        <v>45829.26253472222</v>
      </c>
      <c r="I13008" t="b">
        <v>0</v>
      </c>
      <c r="J13008" t="b">
        <v>1</v>
      </c>
      <c r="K13008" t="s">
        <v>24</v>
      </c>
      <c r="L13008" t="s">
        <v>22</v>
      </c>
      <c r="M13008">
        <v>195500</v>
      </c>
      <c r="O13008" t="s">
        <v>1172</v>
      </c>
      <c r="P13008" t="s">
        <v>3360</v>
      </c>
    </row>
    <row r="13009" spans="1:16" x14ac:dyDescent="0.25">
      <c r="A13009" t="s">
        <v>1</v>
      </c>
      <c r="B13009" t="s">
        <v>1</v>
      </c>
      <c r="C13009" t="s">
        <v>6818</v>
      </c>
      <c r="D13009" t="s">
        <v>4014</v>
      </c>
      <c r="E13009" t="s">
        <v>20</v>
      </c>
      <c r="F13009" t="b">
        <v>0</v>
      </c>
      <c r="G13009" t="s">
        <v>30</v>
      </c>
      <c r="H13009" s="4">
        <v>45829.26258101852</v>
      </c>
      <c r="I13009" t="b">
        <v>0</v>
      </c>
      <c r="J13009" t="b">
        <v>1</v>
      </c>
      <c r="K13009" t="s">
        <v>24</v>
      </c>
      <c r="L13009" t="s">
        <v>22</v>
      </c>
      <c r="M13009">
        <v>106200</v>
      </c>
      <c r="O13009" t="s">
        <v>6819</v>
      </c>
      <c r="P13009" t="s">
        <v>16835</v>
      </c>
    </row>
    <row r="13010" spans="1:16" x14ac:dyDescent="0.25">
      <c r="A13010" t="s">
        <v>1</v>
      </c>
      <c r="B13010" t="s">
        <v>3531</v>
      </c>
      <c r="C13010" t="s">
        <v>336</v>
      </c>
      <c r="D13010" t="s">
        <v>3973</v>
      </c>
      <c r="E13010" t="s">
        <v>20</v>
      </c>
      <c r="F13010" t="b">
        <v>0</v>
      </c>
      <c r="G13010" t="s">
        <v>30</v>
      </c>
      <c r="H13010" s="4">
        <v>45829.26258101852</v>
      </c>
      <c r="I13010" t="b">
        <v>0</v>
      </c>
      <c r="J13010" t="b">
        <v>1</v>
      </c>
      <c r="K13010" t="s">
        <v>24</v>
      </c>
      <c r="L13010" t="s">
        <v>22</v>
      </c>
      <c r="M13010">
        <v>138015</v>
      </c>
      <c r="O13010" t="s">
        <v>9675</v>
      </c>
      <c r="P13010" t="s">
        <v>16773</v>
      </c>
    </row>
    <row r="13011" spans="1:16" x14ac:dyDescent="0.25">
      <c r="A13011" t="s">
        <v>2</v>
      </c>
      <c r="B13011" t="s">
        <v>129</v>
      </c>
      <c r="C13011" t="s">
        <v>337</v>
      </c>
      <c r="D13011" t="s">
        <v>3970</v>
      </c>
      <c r="E13011" t="s">
        <v>20</v>
      </c>
      <c r="F13011" t="b">
        <v>0</v>
      </c>
      <c r="G13011" t="s">
        <v>27</v>
      </c>
      <c r="H13011" s="4">
        <v>45829.262835648151</v>
      </c>
      <c r="I13011" t="b">
        <v>0</v>
      </c>
      <c r="J13011" t="b">
        <v>1</v>
      </c>
      <c r="K13011" t="s">
        <v>24</v>
      </c>
      <c r="L13011" t="s">
        <v>22</v>
      </c>
      <c r="M13011">
        <v>180000</v>
      </c>
      <c r="O13011" t="s">
        <v>14231</v>
      </c>
      <c r="P13011" t="s">
        <v>16836</v>
      </c>
    </row>
    <row r="13012" spans="1:16" x14ac:dyDescent="0.25">
      <c r="A13012" t="s">
        <v>2</v>
      </c>
      <c r="B13012" t="s">
        <v>16837</v>
      </c>
      <c r="C13012" t="s">
        <v>122</v>
      </c>
      <c r="D13012" t="s">
        <v>3600</v>
      </c>
      <c r="E13012" t="s">
        <v>20</v>
      </c>
      <c r="F13012" t="b">
        <v>0</v>
      </c>
      <c r="G13012" t="s">
        <v>52</v>
      </c>
      <c r="H13012" s="4">
        <v>45829.264050925929</v>
      </c>
      <c r="I13012" t="b">
        <v>0</v>
      </c>
      <c r="J13012" t="b">
        <v>1</v>
      </c>
      <c r="K13012" t="s">
        <v>24</v>
      </c>
      <c r="L13012" t="s">
        <v>22</v>
      </c>
      <c r="M13012">
        <v>85000</v>
      </c>
      <c r="O13012" t="s">
        <v>8412</v>
      </c>
      <c r="P13012" t="s">
        <v>14428</v>
      </c>
    </row>
    <row r="13013" spans="1:16" x14ac:dyDescent="0.25">
      <c r="A13013" t="s">
        <v>1</v>
      </c>
      <c r="B13013" t="s">
        <v>661</v>
      </c>
      <c r="C13013" t="s">
        <v>39</v>
      </c>
      <c r="D13013" t="s">
        <v>7434</v>
      </c>
      <c r="E13013" t="s">
        <v>20</v>
      </c>
      <c r="F13013" t="b">
        <v>1</v>
      </c>
      <c r="G13013" t="s">
        <v>106</v>
      </c>
      <c r="H13013" s="4">
        <v>45829.265856481477</v>
      </c>
      <c r="I13013" t="b">
        <v>0</v>
      </c>
      <c r="J13013" t="b">
        <v>0</v>
      </c>
      <c r="K13013" t="s">
        <v>106</v>
      </c>
      <c r="L13013" t="s">
        <v>22</v>
      </c>
      <c r="M13013">
        <v>150000</v>
      </c>
      <c r="O13013" t="s">
        <v>2358</v>
      </c>
      <c r="P13013" t="s">
        <v>727</v>
      </c>
    </row>
    <row r="13014" spans="1:16" x14ac:dyDescent="0.25">
      <c r="A13014" t="s">
        <v>2</v>
      </c>
      <c r="B13014" t="s">
        <v>195</v>
      </c>
      <c r="C13014" t="s">
        <v>39</v>
      </c>
      <c r="D13014" t="s">
        <v>4109</v>
      </c>
      <c r="E13014" t="s">
        <v>20</v>
      </c>
      <c r="F13014" t="b">
        <v>1</v>
      </c>
      <c r="G13014" t="s">
        <v>414</v>
      </c>
      <c r="H13014" s="4">
        <v>45829.267534722218</v>
      </c>
      <c r="I13014" t="b">
        <v>1</v>
      </c>
      <c r="J13014" t="b">
        <v>0</v>
      </c>
      <c r="K13014" t="s">
        <v>414</v>
      </c>
      <c r="L13014" t="s">
        <v>22</v>
      </c>
      <c r="M13014">
        <v>75000</v>
      </c>
      <c r="O13014" t="s">
        <v>16838</v>
      </c>
    </row>
    <row r="13015" spans="1:16" x14ac:dyDescent="0.25">
      <c r="A13015" t="s">
        <v>89</v>
      </c>
      <c r="B13015" t="s">
        <v>16839</v>
      </c>
      <c r="C13015" t="s">
        <v>39</v>
      </c>
      <c r="D13015" t="s">
        <v>7434</v>
      </c>
      <c r="E13015" t="s">
        <v>20</v>
      </c>
      <c r="F13015" t="b">
        <v>1</v>
      </c>
      <c r="G13015" t="s">
        <v>2012</v>
      </c>
      <c r="H13015" s="4">
        <v>45829.283333333333</v>
      </c>
      <c r="I13015" t="b">
        <v>1</v>
      </c>
      <c r="J13015" t="b">
        <v>0</v>
      </c>
      <c r="K13015" t="s">
        <v>2012</v>
      </c>
      <c r="L13015" t="s">
        <v>22</v>
      </c>
      <c r="M13015">
        <v>250000</v>
      </c>
      <c r="O13015" t="s">
        <v>4052</v>
      </c>
      <c r="P13015" t="s">
        <v>16840</v>
      </c>
    </row>
    <row r="13016" spans="1:16" x14ac:dyDescent="0.25">
      <c r="A13016" t="s">
        <v>0</v>
      </c>
      <c r="B13016" t="s">
        <v>11855</v>
      </c>
      <c r="C13016" t="s">
        <v>3211</v>
      </c>
      <c r="D13016" t="s">
        <v>4084</v>
      </c>
      <c r="E13016" t="s">
        <v>20</v>
      </c>
      <c r="F13016" t="b">
        <v>0</v>
      </c>
      <c r="G13016" t="s">
        <v>27</v>
      </c>
      <c r="H13016" s="4">
        <v>45829.291863425933</v>
      </c>
      <c r="I13016" t="b">
        <v>0</v>
      </c>
      <c r="J13016" t="b">
        <v>1</v>
      </c>
      <c r="K13016" t="s">
        <v>24</v>
      </c>
      <c r="L13016" t="s">
        <v>22</v>
      </c>
      <c r="M13016">
        <v>65779.5</v>
      </c>
      <c r="O13016" t="s">
        <v>11856</v>
      </c>
      <c r="P13016" t="s">
        <v>204</v>
      </c>
    </row>
    <row r="13017" spans="1:16" x14ac:dyDescent="0.25">
      <c r="A13017" t="s">
        <v>0</v>
      </c>
      <c r="B13017" t="s">
        <v>3335</v>
      </c>
      <c r="C13017" t="s">
        <v>160</v>
      </c>
      <c r="D13017" t="s">
        <v>4084</v>
      </c>
      <c r="E13017" t="s">
        <v>20</v>
      </c>
      <c r="F13017" t="b">
        <v>0</v>
      </c>
      <c r="G13017" t="s">
        <v>52</v>
      </c>
      <c r="H13017" s="4">
        <v>45829.303819444453</v>
      </c>
      <c r="I13017" t="b">
        <v>0</v>
      </c>
      <c r="J13017" t="b">
        <v>1</v>
      </c>
      <c r="K13017" t="s">
        <v>24</v>
      </c>
      <c r="L13017" t="s">
        <v>22</v>
      </c>
      <c r="M13017">
        <v>137500</v>
      </c>
      <c r="O13017" t="s">
        <v>88</v>
      </c>
      <c r="P13017" t="s">
        <v>7435</v>
      </c>
    </row>
    <row r="13018" spans="1:16" x14ac:dyDescent="0.25">
      <c r="A13018" t="s">
        <v>1</v>
      </c>
      <c r="B13018" t="s">
        <v>16818</v>
      </c>
      <c r="C13018" t="s">
        <v>192</v>
      </c>
      <c r="D13018" t="s">
        <v>2208</v>
      </c>
      <c r="E13018" t="s">
        <v>20</v>
      </c>
      <c r="F13018" t="b">
        <v>0</v>
      </c>
      <c r="G13018" t="s">
        <v>52</v>
      </c>
      <c r="H13018" s="4">
        <v>45829.303842592592</v>
      </c>
      <c r="I13018" t="b">
        <v>0</v>
      </c>
      <c r="J13018" t="b">
        <v>1</v>
      </c>
      <c r="K13018" t="s">
        <v>24</v>
      </c>
      <c r="L13018" t="s">
        <v>22</v>
      </c>
      <c r="M13018">
        <v>89000</v>
      </c>
      <c r="O13018" t="s">
        <v>3047</v>
      </c>
      <c r="P13018" t="s">
        <v>16819</v>
      </c>
    </row>
    <row r="13019" spans="1:16" x14ac:dyDescent="0.25">
      <c r="A13019" t="s">
        <v>1</v>
      </c>
      <c r="B13019" t="s">
        <v>7480</v>
      </c>
      <c r="C13019" t="s">
        <v>82</v>
      </c>
      <c r="D13019" t="s">
        <v>4084</v>
      </c>
      <c r="E13019" t="s">
        <v>20</v>
      </c>
      <c r="F13019" t="b">
        <v>0</v>
      </c>
      <c r="G13019" t="s">
        <v>27</v>
      </c>
      <c r="H13019" s="4">
        <v>45829.303993055553</v>
      </c>
      <c r="I13019" t="b">
        <v>0</v>
      </c>
      <c r="J13019" t="b">
        <v>0</v>
      </c>
      <c r="K13019" t="s">
        <v>24</v>
      </c>
      <c r="L13019" t="s">
        <v>22</v>
      </c>
      <c r="M13019">
        <v>155000</v>
      </c>
      <c r="O13019" t="s">
        <v>377</v>
      </c>
      <c r="P13019" t="s">
        <v>3559</v>
      </c>
    </row>
    <row r="13020" spans="1:16" x14ac:dyDescent="0.25">
      <c r="A13020" t="s">
        <v>2</v>
      </c>
      <c r="B13020" t="s">
        <v>389</v>
      </c>
      <c r="C13020" t="s">
        <v>5348</v>
      </c>
      <c r="D13020" t="s">
        <v>3970</v>
      </c>
      <c r="E13020" t="s">
        <v>20</v>
      </c>
      <c r="F13020" t="b">
        <v>0</v>
      </c>
      <c r="G13020" t="s">
        <v>106</v>
      </c>
      <c r="H13020" s="4">
        <v>45829.307569444441</v>
      </c>
      <c r="I13020" t="b">
        <v>0</v>
      </c>
      <c r="J13020" t="b">
        <v>0</v>
      </c>
      <c r="K13020" t="s">
        <v>106</v>
      </c>
      <c r="L13020" t="s">
        <v>22</v>
      </c>
      <c r="M13020">
        <v>120000</v>
      </c>
      <c r="O13020" t="s">
        <v>593</v>
      </c>
      <c r="P13020" t="s">
        <v>16841</v>
      </c>
    </row>
    <row r="13021" spans="1:16" x14ac:dyDescent="0.25">
      <c r="A13021" t="s">
        <v>1</v>
      </c>
      <c r="B13021" t="s">
        <v>10770</v>
      </c>
      <c r="C13021" t="s">
        <v>2915</v>
      </c>
      <c r="D13021" t="s">
        <v>3970</v>
      </c>
      <c r="E13021" t="s">
        <v>20</v>
      </c>
      <c r="F13021" t="b">
        <v>0</v>
      </c>
      <c r="G13021" t="s">
        <v>106</v>
      </c>
      <c r="H13021" s="4">
        <v>45829.307592592602</v>
      </c>
      <c r="I13021" t="b">
        <v>0</v>
      </c>
      <c r="J13021" t="b">
        <v>0</v>
      </c>
      <c r="K13021" t="s">
        <v>106</v>
      </c>
      <c r="L13021" t="s">
        <v>22</v>
      </c>
      <c r="M13021">
        <v>115000</v>
      </c>
      <c r="O13021" t="s">
        <v>777</v>
      </c>
      <c r="P13021" t="s">
        <v>16842</v>
      </c>
    </row>
    <row r="13022" spans="1:16" x14ac:dyDescent="0.25">
      <c r="A13022" t="s">
        <v>89</v>
      </c>
      <c r="B13022" t="s">
        <v>16843</v>
      </c>
      <c r="C13022" t="s">
        <v>54</v>
      </c>
      <c r="D13022" t="s">
        <v>2208</v>
      </c>
      <c r="E13022" t="s">
        <v>20</v>
      </c>
      <c r="F13022" t="b">
        <v>0</v>
      </c>
      <c r="G13022" t="s">
        <v>41</v>
      </c>
      <c r="H13022" s="4">
        <v>45829.346493055556</v>
      </c>
      <c r="I13022" t="b">
        <v>0</v>
      </c>
      <c r="J13022" t="b">
        <v>1</v>
      </c>
      <c r="K13022" t="s">
        <v>24</v>
      </c>
      <c r="L13022" t="s">
        <v>22</v>
      </c>
      <c r="M13022">
        <v>244000</v>
      </c>
      <c r="O13022" t="s">
        <v>405</v>
      </c>
      <c r="P13022" t="s">
        <v>16844</v>
      </c>
    </row>
    <row r="13023" spans="1:16" x14ac:dyDescent="0.25">
      <c r="A13023" t="s">
        <v>0</v>
      </c>
      <c r="B13023" t="s">
        <v>2153</v>
      </c>
      <c r="C13023" t="s">
        <v>16845</v>
      </c>
      <c r="D13023" t="s">
        <v>4090</v>
      </c>
      <c r="E13023" t="s">
        <v>20</v>
      </c>
      <c r="F13023" t="b">
        <v>0</v>
      </c>
      <c r="G13023" t="s">
        <v>27</v>
      </c>
      <c r="H13023" s="4">
        <v>45829.375196759262</v>
      </c>
      <c r="I13023" t="b">
        <v>1</v>
      </c>
      <c r="J13023" t="b">
        <v>0</v>
      </c>
      <c r="K13023" t="s">
        <v>24</v>
      </c>
      <c r="L13023" t="s">
        <v>36</v>
      </c>
      <c r="N13023">
        <v>42.5</v>
      </c>
      <c r="O13023" t="s">
        <v>4932</v>
      </c>
      <c r="P13023" t="s">
        <v>665</v>
      </c>
    </row>
    <row r="13024" spans="1:16" x14ac:dyDescent="0.25">
      <c r="A13024" t="s">
        <v>139</v>
      </c>
      <c r="B13024" t="s">
        <v>16846</v>
      </c>
      <c r="C13024" t="s">
        <v>39</v>
      </c>
      <c r="D13024" t="s">
        <v>3600</v>
      </c>
      <c r="E13024" t="s">
        <v>20</v>
      </c>
      <c r="F13024" t="b">
        <v>1</v>
      </c>
      <c r="G13024" t="s">
        <v>52</v>
      </c>
      <c r="H13024" s="4">
        <v>45829.387152777781</v>
      </c>
      <c r="I13024" t="b">
        <v>0</v>
      </c>
      <c r="J13024" t="b">
        <v>1</v>
      </c>
      <c r="K13024" t="s">
        <v>24</v>
      </c>
      <c r="L13024" t="s">
        <v>22</v>
      </c>
      <c r="M13024">
        <v>166000</v>
      </c>
      <c r="O13024" t="s">
        <v>2917</v>
      </c>
      <c r="P13024" t="s">
        <v>119</v>
      </c>
    </row>
    <row r="13025" spans="1:16" x14ac:dyDescent="0.25">
      <c r="A13025" t="s">
        <v>2</v>
      </c>
      <c r="B13025" t="s">
        <v>1059</v>
      </c>
      <c r="C13025" t="s">
        <v>327</v>
      </c>
      <c r="D13025" t="s">
        <v>2208</v>
      </c>
      <c r="E13025" t="s">
        <v>34</v>
      </c>
      <c r="F13025" t="b">
        <v>0</v>
      </c>
      <c r="G13025" t="s">
        <v>30</v>
      </c>
      <c r="H13025" s="4">
        <v>45829.430451388893</v>
      </c>
      <c r="I13025" t="b">
        <v>0</v>
      </c>
      <c r="J13025" t="b">
        <v>1</v>
      </c>
      <c r="K13025" t="s">
        <v>24</v>
      </c>
      <c r="L13025" t="s">
        <v>22</v>
      </c>
      <c r="M13025">
        <v>148500</v>
      </c>
      <c r="O13025" t="s">
        <v>428</v>
      </c>
      <c r="P13025" t="s">
        <v>16847</v>
      </c>
    </row>
    <row r="13026" spans="1:16" x14ac:dyDescent="0.25">
      <c r="A13026" t="s">
        <v>25</v>
      </c>
      <c r="B13026" t="s">
        <v>1451</v>
      </c>
      <c r="C13026" t="s">
        <v>82</v>
      </c>
      <c r="D13026" t="s">
        <v>3973</v>
      </c>
      <c r="E13026" t="s">
        <v>20</v>
      </c>
      <c r="F13026" t="b">
        <v>0</v>
      </c>
      <c r="G13026" t="s">
        <v>27</v>
      </c>
      <c r="H13026" s="4">
        <v>45829.458333333343</v>
      </c>
      <c r="I13026" t="b">
        <v>1</v>
      </c>
      <c r="J13026" t="b">
        <v>0</v>
      </c>
      <c r="K13026" t="s">
        <v>24</v>
      </c>
      <c r="L13026" t="s">
        <v>22</v>
      </c>
      <c r="M13026">
        <v>210186.5</v>
      </c>
      <c r="O13026" t="s">
        <v>15256</v>
      </c>
    </row>
    <row r="13027" spans="1:16" x14ac:dyDescent="0.25">
      <c r="A13027" t="s">
        <v>0</v>
      </c>
      <c r="B13027" t="s">
        <v>1174</v>
      </c>
      <c r="C13027" t="s">
        <v>16848</v>
      </c>
      <c r="D13027" t="s">
        <v>3957</v>
      </c>
      <c r="E13027" t="s">
        <v>34</v>
      </c>
      <c r="F13027" t="b">
        <v>0</v>
      </c>
      <c r="G13027" t="s">
        <v>27</v>
      </c>
      <c r="H13027" s="4">
        <v>45829.458425925928</v>
      </c>
      <c r="I13027" t="b">
        <v>1</v>
      </c>
      <c r="J13027" t="b">
        <v>1</v>
      </c>
      <c r="K13027" t="s">
        <v>24</v>
      </c>
      <c r="L13027" t="s">
        <v>36</v>
      </c>
      <c r="N13027">
        <v>52.5</v>
      </c>
      <c r="O13027" t="s">
        <v>1807</v>
      </c>
      <c r="P13027" t="s">
        <v>1075</v>
      </c>
    </row>
    <row r="13028" spans="1:16" x14ac:dyDescent="0.25">
      <c r="A13028" t="s">
        <v>0</v>
      </c>
      <c r="B13028" t="s">
        <v>1174</v>
      </c>
      <c r="C13028" t="s">
        <v>6184</v>
      </c>
      <c r="D13028" t="s">
        <v>3957</v>
      </c>
      <c r="E13028" t="s">
        <v>34</v>
      </c>
      <c r="F13028" t="b">
        <v>0</v>
      </c>
      <c r="G13028" t="s">
        <v>30</v>
      </c>
      <c r="H13028" s="4">
        <v>45829.470381944448</v>
      </c>
      <c r="I13028" t="b">
        <v>0</v>
      </c>
      <c r="J13028" t="b">
        <v>0</v>
      </c>
      <c r="K13028" t="s">
        <v>24</v>
      </c>
      <c r="L13028" t="s">
        <v>36</v>
      </c>
      <c r="N13028">
        <v>23</v>
      </c>
      <c r="O13028" t="s">
        <v>1136</v>
      </c>
      <c r="P13028" t="s">
        <v>1671</v>
      </c>
    </row>
    <row r="13029" spans="1:16" x14ac:dyDescent="0.25">
      <c r="A13029" t="s">
        <v>19</v>
      </c>
      <c r="B13029" t="s">
        <v>19</v>
      </c>
      <c r="C13029" t="s">
        <v>1845</v>
      </c>
      <c r="D13029" t="s">
        <v>4084</v>
      </c>
      <c r="E13029" t="s">
        <v>20</v>
      </c>
      <c r="F13029" t="b">
        <v>0</v>
      </c>
      <c r="G13029" t="s">
        <v>27</v>
      </c>
      <c r="H13029" s="4">
        <v>45829.47074074074</v>
      </c>
      <c r="I13029" t="b">
        <v>0</v>
      </c>
      <c r="J13029" t="b">
        <v>0</v>
      </c>
      <c r="K13029" t="s">
        <v>24</v>
      </c>
      <c r="L13029" t="s">
        <v>22</v>
      </c>
      <c r="M13029">
        <v>140000</v>
      </c>
      <c r="O13029" t="s">
        <v>1388</v>
      </c>
      <c r="P13029" t="s">
        <v>193</v>
      </c>
    </row>
    <row r="13030" spans="1:16" x14ac:dyDescent="0.25">
      <c r="A13030" t="s">
        <v>2</v>
      </c>
      <c r="B13030" t="s">
        <v>16849</v>
      </c>
      <c r="C13030" t="s">
        <v>47</v>
      </c>
      <c r="D13030" t="s">
        <v>3973</v>
      </c>
      <c r="E13030" t="s">
        <v>20</v>
      </c>
      <c r="F13030" t="b">
        <v>0</v>
      </c>
      <c r="G13030" t="s">
        <v>27</v>
      </c>
      <c r="H13030" s="4">
        <v>45829.471180555563</v>
      </c>
      <c r="I13030" t="b">
        <v>0</v>
      </c>
      <c r="J13030" t="b">
        <v>1</v>
      </c>
      <c r="K13030" t="s">
        <v>24</v>
      </c>
      <c r="L13030" t="s">
        <v>22</v>
      </c>
      <c r="M13030">
        <v>120050</v>
      </c>
      <c r="O13030" t="s">
        <v>1172</v>
      </c>
      <c r="P13030" t="s">
        <v>16850</v>
      </c>
    </row>
    <row r="13031" spans="1:16" x14ac:dyDescent="0.25">
      <c r="A13031" t="s">
        <v>2</v>
      </c>
      <c r="B13031" t="s">
        <v>307</v>
      </c>
      <c r="C13031" t="s">
        <v>538</v>
      </c>
      <c r="D13031" t="s">
        <v>4084</v>
      </c>
      <c r="E13031" t="s">
        <v>20</v>
      </c>
      <c r="F13031" t="b">
        <v>0</v>
      </c>
      <c r="G13031" t="s">
        <v>41</v>
      </c>
      <c r="H13031" s="4">
        <v>45829.471736111111</v>
      </c>
      <c r="I13031" t="b">
        <v>0</v>
      </c>
      <c r="J13031" t="b">
        <v>0</v>
      </c>
      <c r="K13031" t="s">
        <v>24</v>
      </c>
      <c r="L13031" t="s">
        <v>22</v>
      </c>
      <c r="M13031">
        <v>100000</v>
      </c>
      <c r="O13031" t="s">
        <v>6276</v>
      </c>
      <c r="P13031" t="s">
        <v>6277</v>
      </c>
    </row>
    <row r="13032" spans="1:16" x14ac:dyDescent="0.25">
      <c r="A13032" t="s">
        <v>19</v>
      </c>
      <c r="B13032" t="s">
        <v>16851</v>
      </c>
      <c r="C13032" t="s">
        <v>73</v>
      </c>
      <c r="D13032" t="s">
        <v>3973</v>
      </c>
      <c r="E13032" t="s">
        <v>20</v>
      </c>
      <c r="F13032" t="b">
        <v>0</v>
      </c>
      <c r="G13032" t="s">
        <v>23</v>
      </c>
      <c r="H13032" s="4">
        <v>45829.485439814824</v>
      </c>
      <c r="I13032" t="b">
        <v>0</v>
      </c>
      <c r="J13032" t="b">
        <v>1</v>
      </c>
      <c r="K13032" t="s">
        <v>24</v>
      </c>
      <c r="L13032" t="s">
        <v>22</v>
      </c>
      <c r="M13032">
        <v>241000</v>
      </c>
      <c r="O13032" t="s">
        <v>5482</v>
      </c>
      <c r="P13032" t="s">
        <v>1478</v>
      </c>
    </row>
    <row r="13033" spans="1:16" x14ac:dyDescent="0.25">
      <c r="A13033" t="s">
        <v>0</v>
      </c>
      <c r="B13033" t="s">
        <v>0</v>
      </c>
      <c r="C13033" t="s">
        <v>780</v>
      </c>
      <c r="D13033" t="s">
        <v>3973</v>
      </c>
      <c r="E13033" t="s">
        <v>20</v>
      </c>
      <c r="F13033" t="b">
        <v>0</v>
      </c>
      <c r="G13033" t="s">
        <v>27</v>
      </c>
      <c r="H13033" s="4">
        <v>45829.500173611108</v>
      </c>
      <c r="I13033" t="b">
        <v>0</v>
      </c>
      <c r="J13033" t="b">
        <v>1</v>
      </c>
      <c r="K13033" t="s">
        <v>24</v>
      </c>
      <c r="L13033" t="s">
        <v>36</v>
      </c>
      <c r="N13033">
        <v>45</v>
      </c>
      <c r="O13033" t="s">
        <v>5482</v>
      </c>
      <c r="P13033" t="s">
        <v>13935</v>
      </c>
    </row>
    <row r="13034" spans="1:16" x14ac:dyDescent="0.25">
      <c r="A13034" t="s">
        <v>28</v>
      </c>
      <c r="B13034" t="s">
        <v>1751</v>
      </c>
      <c r="C13034" t="s">
        <v>1292</v>
      </c>
      <c r="D13034" t="s">
        <v>3973</v>
      </c>
      <c r="E13034" t="s">
        <v>20</v>
      </c>
      <c r="F13034" t="b">
        <v>0</v>
      </c>
      <c r="G13034" t="s">
        <v>27</v>
      </c>
      <c r="H13034" s="4">
        <v>45829.512326388889</v>
      </c>
      <c r="I13034" t="b">
        <v>0</v>
      </c>
      <c r="J13034" t="b">
        <v>1</v>
      </c>
      <c r="K13034" t="s">
        <v>24</v>
      </c>
      <c r="L13034" t="s">
        <v>22</v>
      </c>
      <c r="M13034">
        <v>135000</v>
      </c>
      <c r="O13034" t="s">
        <v>6669</v>
      </c>
      <c r="P13034" t="s">
        <v>6670</v>
      </c>
    </row>
    <row r="13035" spans="1:16" x14ac:dyDescent="0.25">
      <c r="A13035" t="s">
        <v>1</v>
      </c>
      <c r="B13035" t="s">
        <v>3400</v>
      </c>
      <c r="C13035" t="s">
        <v>42</v>
      </c>
      <c r="D13035" t="s">
        <v>3973</v>
      </c>
      <c r="E13035" t="s">
        <v>20</v>
      </c>
      <c r="F13035" t="b">
        <v>0</v>
      </c>
      <c r="G13035" t="s">
        <v>27</v>
      </c>
      <c r="H13035" s="4">
        <v>45829.512939814813</v>
      </c>
      <c r="I13035" t="b">
        <v>0</v>
      </c>
      <c r="J13035" t="b">
        <v>1</v>
      </c>
      <c r="K13035" t="s">
        <v>24</v>
      </c>
      <c r="L13035" t="s">
        <v>22</v>
      </c>
      <c r="M13035">
        <v>154393.5</v>
      </c>
      <c r="O13035" t="s">
        <v>3401</v>
      </c>
      <c r="P13035" t="s">
        <v>4854</v>
      </c>
    </row>
    <row r="13036" spans="1:16" x14ac:dyDescent="0.25">
      <c r="A13036" t="s">
        <v>28</v>
      </c>
      <c r="B13036" t="s">
        <v>16852</v>
      </c>
      <c r="C13036" t="s">
        <v>213</v>
      </c>
      <c r="D13036" t="s">
        <v>3973</v>
      </c>
      <c r="E13036" t="s">
        <v>20</v>
      </c>
      <c r="F13036" t="b">
        <v>0</v>
      </c>
      <c r="G13036" t="s">
        <v>41</v>
      </c>
      <c r="H13036" s="4">
        <v>45829.554143518522</v>
      </c>
      <c r="I13036" t="b">
        <v>0</v>
      </c>
      <c r="J13036" t="b">
        <v>1</v>
      </c>
      <c r="K13036" t="s">
        <v>24</v>
      </c>
      <c r="L13036" t="s">
        <v>22</v>
      </c>
      <c r="M13036">
        <v>205000</v>
      </c>
      <c r="O13036" t="s">
        <v>1172</v>
      </c>
      <c r="P13036" t="s">
        <v>16853</v>
      </c>
    </row>
    <row r="13037" spans="1:16" x14ac:dyDescent="0.25">
      <c r="A13037" t="s">
        <v>0</v>
      </c>
      <c r="B13037" t="s">
        <v>16854</v>
      </c>
      <c r="C13037" t="s">
        <v>1025</v>
      </c>
      <c r="D13037" t="s">
        <v>3973</v>
      </c>
      <c r="E13037" t="s">
        <v>20</v>
      </c>
      <c r="F13037" t="b">
        <v>0</v>
      </c>
      <c r="G13037" t="s">
        <v>27</v>
      </c>
      <c r="H13037" s="4">
        <v>45829.583333333343</v>
      </c>
      <c r="I13037" t="b">
        <v>0</v>
      </c>
      <c r="J13037" t="b">
        <v>1</v>
      </c>
      <c r="K13037" t="s">
        <v>24</v>
      </c>
      <c r="L13037" t="s">
        <v>36</v>
      </c>
      <c r="N13037">
        <v>19.5</v>
      </c>
      <c r="O13037" t="s">
        <v>289</v>
      </c>
    </row>
    <row r="13038" spans="1:16" x14ac:dyDescent="0.25">
      <c r="A13038" t="s">
        <v>2</v>
      </c>
      <c r="B13038" t="s">
        <v>16855</v>
      </c>
      <c r="C13038" t="s">
        <v>668</v>
      </c>
      <c r="D13038" t="s">
        <v>7853</v>
      </c>
      <c r="E13038" t="s">
        <v>20</v>
      </c>
      <c r="F13038" t="b">
        <v>0</v>
      </c>
      <c r="G13038" t="s">
        <v>27</v>
      </c>
      <c r="H13038" s="4">
        <v>45829.596226851849</v>
      </c>
      <c r="I13038" t="b">
        <v>1</v>
      </c>
      <c r="J13038" t="b">
        <v>1</v>
      </c>
      <c r="K13038" t="s">
        <v>24</v>
      </c>
      <c r="L13038" t="s">
        <v>22</v>
      </c>
      <c r="M13038">
        <v>135000</v>
      </c>
      <c r="O13038" t="s">
        <v>1790</v>
      </c>
    </row>
    <row r="13039" spans="1:16" x14ac:dyDescent="0.25">
      <c r="A13039" t="s">
        <v>2</v>
      </c>
      <c r="B13039" t="s">
        <v>16856</v>
      </c>
      <c r="C13039" t="s">
        <v>2047</v>
      </c>
      <c r="D13039" t="s">
        <v>7853</v>
      </c>
      <c r="E13039" t="s">
        <v>20</v>
      </c>
      <c r="F13039" t="b">
        <v>0</v>
      </c>
      <c r="G13039" t="s">
        <v>41</v>
      </c>
      <c r="H13039" s="4">
        <v>45829.596655092602</v>
      </c>
      <c r="I13039" t="b">
        <v>0</v>
      </c>
      <c r="J13039" t="b">
        <v>0</v>
      </c>
      <c r="K13039" t="s">
        <v>24</v>
      </c>
      <c r="L13039" t="s">
        <v>22</v>
      </c>
      <c r="M13039">
        <v>85000</v>
      </c>
      <c r="O13039" t="s">
        <v>9136</v>
      </c>
    </row>
    <row r="13040" spans="1:16" x14ac:dyDescent="0.25">
      <c r="A13040" t="s">
        <v>2</v>
      </c>
      <c r="B13040" t="s">
        <v>506</v>
      </c>
      <c r="C13040" t="s">
        <v>2047</v>
      </c>
      <c r="D13040" t="s">
        <v>7853</v>
      </c>
      <c r="E13040" t="s">
        <v>20</v>
      </c>
      <c r="F13040" t="b">
        <v>0</v>
      </c>
      <c r="G13040" t="s">
        <v>35</v>
      </c>
      <c r="H13040" s="4">
        <v>45829.596851851849</v>
      </c>
      <c r="I13040" t="b">
        <v>0</v>
      </c>
      <c r="J13040" t="b">
        <v>1</v>
      </c>
      <c r="K13040" t="s">
        <v>24</v>
      </c>
      <c r="L13040" t="s">
        <v>22</v>
      </c>
      <c r="M13040">
        <v>85000</v>
      </c>
      <c r="O13040" t="s">
        <v>9136</v>
      </c>
    </row>
    <row r="13041" spans="1:16" x14ac:dyDescent="0.25">
      <c r="A13041" t="s">
        <v>25</v>
      </c>
      <c r="B13041" t="s">
        <v>9138</v>
      </c>
      <c r="C13041" t="s">
        <v>2080</v>
      </c>
      <c r="D13041" t="s">
        <v>7853</v>
      </c>
      <c r="E13041" t="s">
        <v>20</v>
      </c>
      <c r="F13041" t="b">
        <v>0</v>
      </c>
      <c r="G13041" t="s">
        <v>23</v>
      </c>
      <c r="H13041" s="4">
        <v>45829.610358796293</v>
      </c>
      <c r="I13041" t="b">
        <v>0</v>
      </c>
      <c r="J13041" t="b">
        <v>1</v>
      </c>
      <c r="K13041" t="s">
        <v>24</v>
      </c>
      <c r="L13041" t="s">
        <v>22</v>
      </c>
      <c r="M13041">
        <v>133120</v>
      </c>
      <c r="O13041" t="s">
        <v>9139</v>
      </c>
      <c r="P13041" t="s">
        <v>1682</v>
      </c>
    </row>
    <row r="13042" spans="1:16" x14ac:dyDescent="0.25">
      <c r="A13042" t="s">
        <v>0</v>
      </c>
      <c r="B13042" t="s">
        <v>16857</v>
      </c>
      <c r="C13042" t="s">
        <v>315</v>
      </c>
      <c r="D13042" t="s">
        <v>3985</v>
      </c>
      <c r="E13042" t="s">
        <v>20</v>
      </c>
      <c r="F13042" t="b">
        <v>0</v>
      </c>
      <c r="G13042" t="s">
        <v>27</v>
      </c>
      <c r="H13042" s="4">
        <v>45829.625162037039</v>
      </c>
      <c r="I13042" t="b">
        <v>0</v>
      </c>
      <c r="J13042" t="b">
        <v>1</v>
      </c>
      <c r="K13042" t="s">
        <v>24</v>
      </c>
      <c r="L13042" t="s">
        <v>22</v>
      </c>
      <c r="M13042">
        <v>162000</v>
      </c>
      <c r="O13042" t="s">
        <v>1906</v>
      </c>
      <c r="P13042" t="s">
        <v>15828</v>
      </c>
    </row>
    <row r="13043" spans="1:16" x14ac:dyDescent="0.25">
      <c r="A13043" t="s">
        <v>0</v>
      </c>
      <c r="B13043" t="s">
        <v>16858</v>
      </c>
      <c r="C13043" t="s">
        <v>151</v>
      </c>
      <c r="D13043" t="s">
        <v>3985</v>
      </c>
      <c r="E13043" t="s">
        <v>20</v>
      </c>
      <c r="F13043" t="b">
        <v>0</v>
      </c>
      <c r="G13043" t="s">
        <v>30</v>
      </c>
      <c r="H13043" s="4">
        <v>45829.625810185193</v>
      </c>
      <c r="I13043" t="b">
        <v>0</v>
      </c>
      <c r="J13043" t="b">
        <v>1</v>
      </c>
      <c r="K13043" t="s">
        <v>24</v>
      </c>
      <c r="L13043" t="s">
        <v>22</v>
      </c>
      <c r="M13043">
        <v>211510</v>
      </c>
      <c r="O13043" t="s">
        <v>1906</v>
      </c>
      <c r="P13043" t="s">
        <v>15828</v>
      </c>
    </row>
    <row r="13044" spans="1:16" x14ac:dyDescent="0.25">
      <c r="A13044" t="s">
        <v>2</v>
      </c>
      <c r="B13044" t="s">
        <v>16859</v>
      </c>
      <c r="C13044" t="s">
        <v>1060</v>
      </c>
      <c r="D13044" t="s">
        <v>3973</v>
      </c>
      <c r="E13044" t="s">
        <v>20</v>
      </c>
      <c r="F13044" t="b">
        <v>0</v>
      </c>
      <c r="G13044" t="s">
        <v>27</v>
      </c>
      <c r="H13044" s="4">
        <v>45829.721122685187</v>
      </c>
      <c r="I13044" t="b">
        <v>0</v>
      </c>
      <c r="J13044" t="b">
        <v>1</v>
      </c>
      <c r="K13044" t="s">
        <v>24</v>
      </c>
      <c r="L13044" t="s">
        <v>22</v>
      </c>
      <c r="M13044">
        <v>138100</v>
      </c>
      <c r="O13044" t="s">
        <v>8970</v>
      </c>
      <c r="P13044" t="s">
        <v>16860</v>
      </c>
    </row>
    <row r="13045" spans="1:16" x14ac:dyDescent="0.25">
      <c r="A13045" t="s">
        <v>2</v>
      </c>
      <c r="B13045" t="s">
        <v>2679</v>
      </c>
      <c r="C13045" t="s">
        <v>122</v>
      </c>
      <c r="D13045" t="s">
        <v>3973</v>
      </c>
      <c r="E13045" t="s">
        <v>20</v>
      </c>
      <c r="F13045" t="b">
        <v>0</v>
      </c>
      <c r="G13045" t="s">
        <v>27</v>
      </c>
      <c r="H13045" s="4">
        <v>45829.762835648151</v>
      </c>
      <c r="I13045" t="b">
        <v>1</v>
      </c>
      <c r="J13045" t="b">
        <v>1</v>
      </c>
      <c r="K13045" t="s">
        <v>24</v>
      </c>
      <c r="L13045" t="s">
        <v>22</v>
      </c>
      <c r="M13045">
        <v>112000</v>
      </c>
      <c r="O13045" t="s">
        <v>554</v>
      </c>
      <c r="P13045" t="s">
        <v>16861</v>
      </c>
    </row>
    <row r="13046" spans="1:16" x14ac:dyDescent="0.25">
      <c r="A13046" t="s">
        <v>2</v>
      </c>
      <c r="B13046" t="s">
        <v>16862</v>
      </c>
      <c r="C13046" t="s">
        <v>2368</v>
      </c>
      <c r="D13046" t="s">
        <v>4084</v>
      </c>
      <c r="E13046" t="s">
        <v>20</v>
      </c>
      <c r="F13046" t="b">
        <v>0</v>
      </c>
      <c r="G13046" t="s">
        <v>158</v>
      </c>
      <c r="H13046" s="4">
        <v>45829.765023148153</v>
      </c>
      <c r="I13046" t="b">
        <v>1</v>
      </c>
      <c r="J13046" t="b">
        <v>0</v>
      </c>
      <c r="K13046" t="s">
        <v>158</v>
      </c>
      <c r="L13046" t="s">
        <v>22</v>
      </c>
      <c r="M13046">
        <v>145000</v>
      </c>
      <c r="O13046" t="s">
        <v>784</v>
      </c>
      <c r="P13046" t="s">
        <v>16863</v>
      </c>
    </row>
    <row r="13047" spans="1:16" x14ac:dyDescent="0.25">
      <c r="A13047" t="s">
        <v>25</v>
      </c>
      <c r="B13047" t="s">
        <v>1160</v>
      </c>
      <c r="C13047" t="s">
        <v>236</v>
      </c>
      <c r="D13047" t="s">
        <v>4084</v>
      </c>
      <c r="E13047" t="s">
        <v>20</v>
      </c>
      <c r="F13047" t="b">
        <v>0</v>
      </c>
      <c r="G13047" t="s">
        <v>27</v>
      </c>
      <c r="H13047" s="4">
        <v>45829.791990740741</v>
      </c>
      <c r="I13047" t="b">
        <v>0</v>
      </c>
      <c r="J13047" t="b">
        <v>0</v>
      </c>
      <c r="K13047" t="s">
        <v>24</v>
      </c>
      <c r="L13047" t="s">
        <v>22</v>
      </c>
      <c r="M13047">
        <v>170000</v>
      </c>
      <c r="O13047" t="s">
        <v>1275</v>
      </c>
      <c r="P13047" t="s">
        <v>10868</v>
      </c>
    </row>
    <row r="13048" spans="1:16" x14ac:dyDescent="0.25">
      <c r="A13048" t="s">
        <v>0</v>
      </c>
      <c r="B13048" t="s">
        <v>1246</v>
      </c>
      <c r="C13048" t="s">
        <v>768</v>
      </c>
      <c r="D13048" t="s">
        <v>4084</v>
      </c>
      <c r="F13048" t="b">
        <v>0</v>
      </c>
      <c r="G13048" t="s">
        <v>27</v>
      </c>
      <c r="H13048" s="4">
        <v>45829.792013888888</v>
      </c>
      <c r="I13048" t="b">
        <v>0</v>
      </c>
      <c r="J13048" t="b">
        <v>0</v>
      </c>
      <c r="K13048" t="s">
        <v>24</v>
      </c>
      <c r="L13048" t="s">
        <v>22</v>
      </c>
      <c r="M13048">
        <v>93176</v>
      </c>
      <c r="O13048" t="s">
        <v>9412</v>
      </c>
    </row>
    <row r="13049" spans="1:16" x14ac:dyDescent="0.25">
      <c r="A13049" t="s">
        <v>0</v>
      </c>
      <c r="B13049" t="s">
        <v>12823</v>
      </c>
      <c r="C13049" t="s">
        <v>120</v>
      </c>
      <c r="D13049" t="s">
        <v>4084</v>
      </c>
      <c r="E13049" t="s">
        <v>51</v>
      </c>
      <c r="F13049" t="b">
        <v>0</v>
      </c>
      <c r="G13049" t="s">
        <v>35</v>
      </c>
      <c r="H13049" s="4">
        <v>45829.79241898148</v>
      </c>
      <c r="I13049" t="b">
        <v>0</v>
      </c>
      <c r="J13049" t="b">
        <v>1</v>
      </c>
      <c r="K13049" t="s">
        <v>24</v>
      </c>
      <c r="L13049" t="s">
        <v>36</v>
      </c>
      <c r="N13049">
        <v>16.510000228881839</v>
      </c>
      <c r="O13049" t="s">
        <v>406</v>
      </c>
    </row>
    <row r="13050" spans="1:16" x14ac:dyDescent="0.25">
      <c r="A13050" t="s">
        <v>1</v>
      </c>
      <c r="B13050" t="s">
        <v>16864</v>
      </c>
      <c r="C13050" t="s">
        <v>39</v>
      </c>
      <c r="D13050" t="s">
        <v>3828</v>
      </c>
      <c r="E13050" t="s">
        <v>20</v>
      </c>
      <c r="F13050" t="b">
        <v>1</v>
      </c>
      <c r="G13050" t="s">
        <v>41</v>
      </c>
      <c r="H13050" s="4">
        <v>45829.846493055556</v>
      </c>
      <c r="I13050" t="b">
        <v>0</v>
      </c>
      <c r="J13050" t="b">
        <v>0</v>
      </c>
      <c r="K13050" t="s">
        <v>24</v>
      </c>
      <c r="L13050" t="s">
        <v>22</v>
      </c>
      <c r="M13050">
        <v>90000</v>
      </c>
      <c r="O13050" t="s">
        <v>16865</v>
      </c>
      <c r="P13050" t="s">
        <v>16866</v>
      </c>
    </row>
    <row r="13051" spans="1:16" x14ac:dyDescent="0.25">
      <c r="A13051" t="s">
        <v>2</v>
      </c>
      <c r="B13051" t="s">
        <v>2</v>
      </c>
      <c r="C13051" t="s">
        <v>1415</v>
      </c>
      <c r="D13051" t="s">
        <v>3973</v>
      </c>
      <c r="E13051" t="s">
        <v>20</v>
      </c>
      <c r="F13051" t="b">
        <v>0</v>
      </c>
      <c r="G13051" t="s">
        <v>27</v>
      </c>
      <c r="H13051" s="4">
        <v>45829.887245370373</v>
      </c>
      <c r="I13051" t="b">
        <v>1</v>
      </c>
      <c r="J13051" t="b">
        <v>0</v>
      </c>
      <c r="K13051" t="s">
        <v>24</v>
      </c>
      <c r="L13051" t="s">
        <v>22</v>
      </c>
      <c r="M13051">
        <v>85000</v>
      </c>
      <c r="O13051" t="s">
        <v>13771</v>
      </c>
      <c r="P13051" t="s">
        <v>721</v>
      </c>
    </row>
    <row r="13052" spans="1:16" x14ac:dyDescent="0.25">
      <c r="A13052" t="s">
        <v>0</v>
      </c>
      <c r="B13052" t="s">
        <v>2005</v>
      </c>
      <c r="C13052" t="s">
        <v>829</v>
      </c>
      <c r="D13052" t="s">
        <v>3973</v>
      </c>
      <c r="E13052" t="s">
        <v>20</v>
      </c>
      <c r="F13052" t="b">
        <v>0</v>
      </c>
      <c r="G13052" t="s">
        <v>27</v>
      </c>
      <c r="H13052" s="4">
        <v>45830</v>
      </c>
      <c r="I13052" t="b">
        <v>0</v>
      </c>
      <c r="J13052" t="b">
        <v>1</v>
      </c>
      <c r="K13052" t="s">
        <v>24</v>
      </c>
      <c r="L13052" t="s">
        <v>36</v>
      </c>
      <c r="N13052">
        <v>45.430000305175781</v>
      </c>
      <c r="O13052" t="s">
        <v>5482</v>
      </c>
      <c r="P13052" t="s">
        <v>709</v>
      </c>
    </row>
    <row r="13053" spans="1:16" x14ac:dyDescent="0.25">
      <c r="A13053" t="s">
        <v>0</v>
      </c>
      <c r="B13053" t="s">
        <v>1632</v>
      </c>
      <c r="C13053" t="s">
        <v>16867</v>
      </c>
      <c r="D13053" t="s">
        <v>5123</v>
      </c>
      <c r="E13053" t="s">
        <v>20</v>
      </c>
      <c r="F13053" t="b">
        <v>0</v>
      </c>
      <c r="G13053" t="s">
        <v>52</v>
      </c>
      <c r="H13053" s="4">
        <v>45830.012152777781</v>
      </c>
      <c r="I13053" t="b">
        <v>0</v>
      </c>
      <c r="J13053" t="b">
        <v>0</v>
      </c>
      <c r="K13053" t="s">
        <v>24</v>
      </c>
      <c r="L13053" t="s">
        <v>22</v>
      </c>
      <c r="M13053">
        <v>63000</v>
      </c>
      <c r="O13053" t="s">
        <v>16868</v>
      </c>
      <c r="P13053" t="s">
        <v>1329</v>
      </c>
    </row>
    <row r="13054" spans="1:16" x14ac:dyDescent="0.25">
      <c r="A13054" t="s">
        <v>2</v>
      </c>
      <c r="B13054" t="s">
        <v>16869</v>
      </c>
      <c r="C13054" t="s">
        <v>39</v>
      </c>
      <c r="D13054" t="s">
        <v>3973</v>
      </c>
      <c r="E13054" t="s">
        <v>20</v>
      </c>
      <c r="F13054" t="b">
        <v>1</v>
      </c>
      <c r="G13054" t="s">
        <v>27</v>
      </c>
      <c r="H13054" s="4">
        <v>45830.012812499997</v>
      </c>
      <c r="I13054" t="b">
        <v>0</v>
      </c>
      <c r="J13054" t="b">
        <v>0</v>
      </c>
      <c r="K13054" t="s">
        <v>24</v>
      </c>
      <c r="L13054" t="s">
        <v>36</v>
      </c>
      <c r="N13054">
        <v>58.5</v>
      </c>
      <c r="O13054" t="s">
        <v>5482</v>
      </c>
      <c r="P13054" t="s">
        <v>16870</v>
      </c>
    </row>
    <row r="13055" spans="1:16" x14ac:dyDescent="0.25">
      <c r="A13055" t="s">
        <v>2</v>
      </c>
      <c r="B13055" t="s">
        <v>16871</v>
      </c>
      <c r="C13055" t="s">
        <v>16872</v>
      </c>
      <c r="D13055" t="s">
        <v>4014</v>
      </c>
      <c r="E13055" t="s">
        <v>20</v>
      </c>
      <c r="F13055" t="b">
        <v>0</v>
      </c>
      <c r="G13055" t="s">
        <v>41</v>
      </c>
      <c r="H13055" s="4">
        <v>45830.01326388889</v>
      </c>
      <c r="I13055" t="b">
        <v>0</v>
      </c>
      <c r="J13055" t="b">
        <v>1</v>
      </c>
      <c r="K13055" t="s">
        <v>24</v>
      </c>
      <c r="L13055" t="s">
        <v>22</v>
      </c>
      <c r="M13055">
        <v>121125</v>
      </c>
      <c r="O13055" t="s">
        <v>2614</v>
      </c>
      <c r="P13055" t="s">
        <v>16873</v>
      </c>
    </row>
    <row r="13056" spans="1:16" x14ac:dyDescent="0.25">
      <c r="A13056" t="s">
        <v>2</v>
      </c>
      <c r="B13056" t="s">
        <v>14690</v>
      </c>
      <c r="C13056" t="s">
        <v>236</v>
      </c>
      <c r="D13056" t="s">
        <v>3957</v>
      </c>
      <c r="E13056" t="s">
        <v>20</v>
      </c>
      <c r="F13056" t="b">
        <v>0</v>
      </c>
      <c r="G13056" t="s">
        <v>35</v>
      </c>
      <c r="H13056" s="4">
        <v>45830.055277777778</v>
      </c>
      <c r="I13056" t="b">
        <v>0</v>
      </c>
      <c r="J13056" t="b">
        <v>1</v>
      </c>
      <c r="K13056" t="s">
        <v>24</v>
      </c>
      <c r="L13056" t="s">
        <v>36</v>
      </c>
      <c r="N13056">
        <v>55.590000152587891</v>
      </c>
      <c r="O13056" t="s">
        <v>2893</v>
      </c>
      <c r="P13056" t="s">
        <v>14691</v>
      </c>
    </row>
    <row r="13057" spans="1:16" x14ac:dyDescent="0.25">
      <c r="A13057" t="s">
        <v>0</v>
      </c>
      <c r="B13057" t="s">
        <v>3188</v>
      </c>
      <c r="C13057" t="s">
        <v>82</v>
      </c>
      <c r="D13057" t="s">
        <v>2262</v>
      </c>
      <c r="E13057" t="s">
        <v>20</v>
      </c>
      <c r="F13057" t="b">
        <v>0</v>
      </c>
      <c r="G13057" t="s">
        <v>27</v>
      </c>
      <c r="H13057" s="4">
        <v>45830.250023148154</v>
      </c>
      <c r="I13057" t="b">
        <v>0</v>
      </c>
      <c r="J13057" t="b">
        <v>1</v>
      </c>
      <c r="K13057" t="s">
        <v>24</v>
      </c>
      <c r="L13057" t="s">
        <v>36</v>
      </c>
      <c r="N13057">
        <v>33.5</v>
      </c>
      <c r="O13057" t="s">
        <v>2262</v>
      </c>
    </row>
    <row r="13058" spans="1:16" x14ac:dyDescent="0.25">
      <c r="A13058" t="s">
        <v>0</v>
      </c>
      <c r="B13058" t="s">
        <v>16874</v>
      </c>
      <c r="C13058" t="s">
        <v>151</v>
      </c>
      <c r="D13058" t="s">
        <v>3973</v>
      </c>
      <c r="E13058" t="s">
        <v>20</v>
      </c>
      <c r="F13058" t="b">
        <v>0</v>
      </c>
      <c r="G13058" t="s">
        <v>30</v>
      </c>
      <c r="H13058" s="4">
        <v>45830.250625000001</v>
      </c>
      <c r="I13058" t="b">
        <v>0</v>
      </c>
      <c r="J13058" t="b">
        <v>1</v>
      </c>
      <c r="K13058" t="s">
        <v>24</v>
      </c>
      <c r="L13058" t="s">
        <v>36</v>
      </c>
      <c r="N13058">
        <v>46.375</v>
      </c>
      <c r="O13058" t="s">
        <v>2143</v>
      </c>
      <c r="P13058" t="s">
        <v>2390</v>
      </c>
    </row>
    <row r="13059" spans="1:16" x14ac:dyDescent="0.25">
      <c r="A13059" t="s">
        <v>0</v>
      </c>
      <c r="B13059" t="s">
        <v>1954</v>
      </c>
      <c r="C13059" t="s">
        <v>151</v>
      </c>
      <c r="D13059" t="s">
        <v>3828</v>
      </c>
      <c r="E13059" t="s">
        <v>20</v>
      </c>
      <c r="F13059" t="b">
        <v>0</v>
      </c>
      <c r="G13059" t="s">
        <v>30</v>
      </c>
      <c r="H13059" s="4">
        <v>45830.250625000001</v>
      </c>
      <c r="I13059" t="b">
        <v>0</v>
      </c>
      <c r="J13059" t="b">
        <v>1</v>
      </c>
      <c r="K13059" t="s">
        <v>24</v>
      </c>
      <c r="L13059" t="s">
        <v>22</v>
      </c>
      <c r="M13059">
        <v>73000</v>
      </c>
      <c r="O13059" t="s">
        <v>16875</v>
      </c>
      <c r="P13059" t="s">
        <v>204</v>
      </c>
    </row>
    <row r="13060" spans="1:16" x14ac:dyDescent="0.25">
      <c r="A13060" t="s">
        <v>0</v>
      </c>
      <c r="B13060" t="s">
        <v>545</v>
      </c>
      <c r="C13060" t="s">
        <v>151</v>
      </c>
      <c r="D13060" t="s">
        <v>3828</v>
      </c>
      <c r="E13060" t="s">
        <v>20</v>
      </c>
      <c r="F13060" t="b">
        <v>0</v>
      </c>
      <c r="G13060" t="s">
        <v>30</v>
      </c>
      <c r="H13060" s="4">
        <v>45830.250625000001</v>
      </c>
      <c r="I13060" t="b">
        <v>0</v>
      </c>
      <c r="J13060" t="b">
        <v>1</v>
      </c>
      <c r="K13060" t="s">
        <v>24</v>
      </c>
      <c r="L13060" t="s">
        <v>22</v>
      </c>
      <c r="M13060">
        <v>101250</v>
      </c>
      <c r="O13060" t="s">
        <v>16876</v>
      </c>
      <c r="P13060" t="s">
        <v>3338</v>
      </c>
    </row>
    <row r="13061" spans="1:16" x14ac:dyDescent="0.25">
      <c r="A13061" t="s">
        <v>0</v>
      </c>
      <c r="B13061" t="s">
        <v>2770</v>
      </c>
      <c r="C13061" t="s">
        <v>151</v>
      </c>
      <c r="D13061" t="s">
        <v>2208</v>
      </c>
      <c r="E13061" t="s">
        <v>34</v>
      </c>
      <c r="F13061" t="b">
        <v>0</v>
      </c>
      <c r="G13061" t="s">
        <v>30</v>
      </c>
      <c r="H13061" s="4">
        <v>45830.250625000001</v>
      </c>
      <c r="I13061" t="b">
        <v>0</v>
      </c>
      <c r="J13061" t="b">
        <v>0</v>
      </c>
      <c r="K13061" t="s">
        <v>24</v>
      </c>
      <c r="L13061" t="s">
        <v>22</v>
      </c>
      <c r="M13061">
        <v>91750</v>
      </c>
      <c r="O13061" t="s">
        <v>2008</v>
      </c>
      <c r="P13061" t="s">
        <v>16376</v>
      </c>
    </row>
    <row r="13062" spans="1:16" x14ac:dyDescent="0.25">
      <c r="A13062" t="s">
        <v>0</v>
      </c>
      <c r="B13062" t="s">
        <v>9343</v>
      </c>
      <c r="C13062" t="s">
        <v>151</v>
      </c>
      <c r="D13062" t="s">
        <v>2208</v>
      </c>
      <c r="E13062" t="s">
        <v>20</v>
      </c>
      <c r="F13062" t="b">
        <v>0</v>
      </c>
      <c r="G13062" t="s">
        <v>30</v>
      </c>
      <c r="H13062" s="4">
        <v>45830.250625000001</v>
      </c>
      <c r="I13062" t="b">
        <v>0</v>
      </c>
      <c r="J13062" t="b">
        <v>1</v>
      </c>
      <c r="K13062" t="s">
        <v>24</v>
      </c>
      <c r="L13062" t="s">
        <v>36</v>
      </c>
      <c r="N13062">
        <v>43.875</v>
      </c>
      <c r="O13062" t="s">
        <v>16877</v>
      </c>
    </row>
    <row r="13063" spans="1:16" x14ac:dyDescent="0.25">
      <c r="A13063" t="s">
        <v>1</v>
      </c>
      <c r="B13063" t="s">
        <v>3531</v>
      </c>
      <c r="C13063" t="s">
        <v>336</v>
      </c>
      <c r="D13063" t="s">
        <v>3973</v>
      </c>
      <c r="E13063" t="s">
        <v>20</v>
      </c>
      <c r="F13063" t="b">
        <v>0</v>
      </c>
      <c r="G13063" t="s">
        <v>30</v>
      </c>
      <c r="H13063" s="4">
        <v>45830.251273148147</v>
      </c>
      <c r="I13063" t="b">
        <v>0</v>
      </c>
      <c r="J13063" t="b">
        <v>1</v>
      </c>
      <c r="K13063" t="s">
        <v>24</v>
      </c>
      <c r="L13063" t="s">
        <v>22</v>
      </c>
      <c r="M13063">
        <v>138015</v>
      </c>
      <c r="O13063" t="s">
        <v>9675</v>
      </c>
      <c r="P13063" t="s">
        <v>16773</v>
      </c>
    </row>
    <row r="13064" spans="1:16" x14ac:dyDescent="0.25">
      <c r="A13064" t="s">
        <v>2</v>
      </c>
      <c r="B13064" t="s">
        <v>16878</v>
      </c>
      <c r="C13064" t="s">
        <v>1065</v>
      </c>
      <c r="D13064" t="s">
        <v>3970</v>
      </c>
      <c r="E13064" t="s">
        <v>20</v>
      </c>
      <c r="F13064" t="b">
        <v>0</v>
      </c>
      <c r="G13064" t="s">
        <v>27</v>
      </c>
      <c r="H13064" s="4">
        <v>45830.251481481479</v>
      </c>
      <c r="I13064" t="b">
        <v>0</v>
      </c>
      <c r="J13064" t="b">
        <v>0</v>
      </c>
      <c r="K13064" t="s">
        <v>24</v>
      </c>
      <c r="L13064" t="s">
        <v>22</v>
      </c>
      <c r="M13064">
        <v>100000</v>
      </c>
      <c r="O13064" t="s">
        <v>16879</v>
      </c>
      <c r="P13064" t="s">
        <v>16880</v>
      </c>
    </row>
    <row r="13065" spans="1:16" x14ac:dyDescent="0.25">
      <c r="A13065" t="s">
        <v>2</v>
      </c>
      <c r="B13065" t="s">
        <v>16881</v>
      </c>
      <c r="C13065" t="s">
        <v>750</v>
      </c>
      <c r="D13065" t="s">
        <v>3970</v>
      </c>
      <c r="E13065" t="s">
        <v>20</v>
      </c>
      <c r="F13065" t="b">
        <v>0</v>
      </c>
      <c r="G13065" t="s">
        <v>35</v>
      </c>
      <c r="H13065" s="4">
        <v>45830.252141203702</v>
      </c>
      <c r="I13065" t="b">
        <v>0</v>
      </c>
      <c r="J13065" t="b">
        <v>0</v>
      </c>
      <c r="K13065" t="s">
        <v>24</v>
      </c>
      <c r="L13065" t="s">
        <v>22</v>
      </c>
      <c r="M13065">
        <v>109600</v>
      </c>
      <c r="O13065" t="s">
        <v>697</v>
      </c>
      <c r="P13065" t="s">
        <v>16882</v>
      </c>
    </row>
    <row r="13066" spans="1:16" x14ac:dyDescent="0.25">
      <c r="A13066" t="s">
        <v>0</v>
      </c>
      <c r="B13066" t="s">
        <v>1528</v>
      </c>
      <c r="C13066" t="s">
        <v>39</v>
      </c>
      <c r="D13066" t="s">
        <v>4014</v>
      </c>
      <c r="E13066" t="s">
        <v>20</v>
      </c>
      <c r="F13066" t="b">
        <v>1</v>
      </c>
      <c r="G13066" t="s">
        <v>106</v>
      </c>
      <c r="H13066" s="4">
        <v>45830.265821759262</v>
      </c>
      <c r="I13066" t="b">
        <v>0</v>
      </c>
      <c r="J13066" t="b">
        <v>1</v>
      </c>
      <c r="K13066" t="s">
        <v>106</v>
      </c>
      <c r="L13066" t="s">
        <v>22</v>
      </c>
      <c r="M13066">
        <v>120500</v>
      </c>
      <c r="O13066" t="s">
        <v>2697</v>
      </c>
      <c r="P13066" t="s">
        <v>280</v>
      </c>
    </row>
    <row r="13067" spans="1:16" x14ac:dyDescent="0.25">
      <c r="A13067" t="s">
        <v>0</v>
      </c>
      <c r="B13067" t="s">
        <v>0</v>
      </c>
      <c r="C13067" t="s">
        <v>16883</v>
      </c>
      <c r="D13067" t="s">
        <v>4035</v>
      </c>
      <c r="E13067" t="s">
        <v>20</v>
      </c>
      <c r="F13067" t="b">
        <v>0</v>
      </c>
      <c r="G13067" t="s">
        <v>314</v>
      </c>
      <c r="H13067" s="4">
        <v>45830.267233796287</v>
      </c>
      <c r="I13067" t="b">
        <v>1</v>
      </c>
      <c r="J13067" t="b">
        <v>0</v>
      </c>
      <c r="K13067" t="s">
        <v>314</v>
      </c>
      <c r="L13067" t="s">
        <v>22</v>
      </c>
      <c r="M13067">
        <v>78400</v>
      </c>
      <c r="O13067" t="s">
        <v>16884</v>
      </c>
      <c r="P13067" t="s">
        <v>16885</v>
      </c>
    </row>
    <row r="13068" spans="1:16" x14ac:dyDescent="0.25">
      <c r="A13068" t="s">
        <v>2</v>
      </c>
      <c r="B13068" t="s">
        <v>16886</v>
      </c>
      <c r="C13068" t="s">
        <v>39</v>
      </c>
      <c r="D13068" t="s">
        <v>16101</v>
      </c>
      <c r="E13068" t="s">
        <v>20</v>
      </c>
      <c r="F13068" t="b">
        <v>1</v>
      </c>
      <c r="G13068" t="s">
        <v>1792</v>
      </c>
      <c r="H13068" s="4">
        <v>45830.271041666667</v>
      </c>
      <c r="I13068" t="b">
        <v>0</v>
      </c>
      <c r="J13068" t="b">
        <v>0</v>
      </c>
      <c r="K13068" t="s">
        <v>1792</v>
      </c>
      <c r="L13068" t="s">
        <v>22</v>
      </c>
      <c r="M13068">
        <v>27000</v>
      </c>
      <c r="O13068" t="s">
        <v>5201</v>
      </c>
      <c r="P13068" t="s">
        <v>16887</v>
      </c>
    </row>
    <row r="13069" spans="1:16" x14ac:dyDescent="0.25">
      <c r="A13069" t="s">
        <v>2</v>
      </c>
      <c r="B13069" t="s">
        <v>16533</v>
      </c>
      <c r="C13069" t="s">
        <v>2712</v>
      </c>
      <c r="D13069" t="s">
        <v>5585</v>
      </c>
      <c r="E13069" t="s">
        <v>20</v>
      </c>
      <c r="F13069" t="b">
        <v>0</v>
      </c>
      <c r="G13069" t="s">
        <v>2713</v>
      </c>
      <c r="H13069" s="4">
        <v>45830.275717592587</v>
      </c>
      <c r="I13069" t="b">
        <v>1</v>
      </c>
      <c r="J13069" t="b">
        <v>0</v>
      </c>
      <c r="K13069" t="s">
        <v>2713</v>
      </c>
      <c r="L13069" t="s">
        <v>22</v>
      </c>
      <c r="M13069">
        <v>109200</v>
      </c>
      <c r="O13069" t="s">
        <v>16534</v>
      </c>
      <c r="P13069" t="s">
        <v>16535</v>
      </c>
    </row>
    <row r="13070" spans="1:16" x14ac:dyDescent="0.25">
      <c r="A13070" t="s">
        <v>40</v>
      </c>
      <c r="B13070" t="s">
        <v>1276</v>
      </c>
      <c r="C13070" t="s">
        <v>16888</v>
      </c>
      <c r="D13070" t="s">
        <v>3970</v>
      </c>
      <c r="E13070" t="s">
        <v>20</v>
      </c>
      <c r="F13070" t="b">
        <v>0</v>
      </c>
      <c r="G13070" t="s">
        <v>27</v>
      </c>
      <c r="H13070" s="4">
        <v>45830.292604166672</v>
      </c>
      <c r="I13070" t="b">
        <v>0</v>
      </c>
      <c r="J13070" t="b">
        <v>0</v>
      </c>
      <c r="K13070" t="s">
        <v>24</v>
      </c>
      <c r="L13070" t="s">
        <v>22</v>
      </c>
      <c r="M13070">
        <v>140000</v>
      </c>
      <c r="O13070" t="s">
        <v>16889</v>
      </c>
      <c r="P13070" t="s">
        <v>16890</v>
      </c>
    </row>
    <row r="13071" spans="1:16" x14ac:dyDescent="0.25">
      <c r="A13071" t="s">
        <v>2</v>
      </c>
      <c r="B13071" t="s">
        <v>2</v>
      </c>
      <c r="C13071" t="s">
        <v>16891</v>
      </c>
      <c r="D13071" t="s">
        <v>3970</v>
      </c>
      <c r="E13071" t="s">
        <v>20</v>
      </c>
      <c r="F13071" t="b">
        <v>0</v>
      </c>
      <c r="G13071" t="s">
        <v>27</v>
      </c>
      <c r="H13071" s="4">
        <v>45830.292604166672</v>
      </c>
      <c r="I13071" t="b">
        <v>0</v>
      </c>
      <c r="J13071" t="b">
        <v>0</v>
      </c>
      <c r="K13071" t="s">
        <v>24</v>
      </c>
      <c r="L13071" t="s">
        <v>22</v>
      </c>
      <c r="M13071">
        <v>95000</v>
      </c>
      <c r="O13071" t="s">
        <v>777</v>
      </c>
      <c r="P13071" t="s">
        <v>16892</v>
      </c>
    </row>
    <row r="13072" spans="1:16" x14ac:dyDescent="0.25">
      <c r="A13072" t="s">
        <v>2</v>
      </c>
      <c r="B13072" t="s">
        <v>2</v>
      </c>
      <c r="C13072" t="s">
        <v>16893</v>
      </c>
      <c r="D13072" t="s">
        <v>3970</v>
      </c>
      <c r="E13072" t="s">
        <v>20</v>
      </c>
      <c r="F13072" t="b">
        <v>0</v>
      </c>
      <c r="G13072" t="s">
        <v>27</v>
      </c>
      <c r="H13072" s="4">
        <v>45830.29310185185</v>
      </c>
      <c r="I13072" t="b">
        <v>0</v>
      </c>
      <c r="J13072" t="b">
        <v>0</v>
      </c>
      <c r="K13072" t="s">
        <v>24</v>
      </c>
      <c r="L13072" t="s">
        <v>22</v>
      </c>
      <c r="M13072">
        <v>100500</v>
      </c>
      <c r="O13072" t="s">
        <v>12443</v>
      </c>
      <c r="P13072" t="s">
        <v>16894</v>
      </c>
    </row>
    <row r="13073" spans="1:16" x14ac:dyDescent="0.25">
      <c r="A13073" t="s">
        <v>2</v>
      </c>
      <c r="B13073" t="s">
        <v>16895</v>
      </c>
      <c r="C13073" t="s">
        <v>425</v>
      </c>
      <c r="D13073" t="s">
        <v>3970</v>
      </c>
      <c r="E13073" t="s">
        <v>20</v>
      </c>
      <c r="F13073" t="b">
        <v>0</v>
      </c>
      <c r="G13073" t="s">
        <v>27</v>
      </c>
      <c r="H13073" s="4">
        <v>45830.293124999997</v>
      </c>
      <c r="I13073" t="b">
        <v>1</v>
      </c>
      <c r="J13073" t="b">
        <v>0</v>
      </c>
      <c r="K13073" t="s">
        <v>24</v>
      </c>
      <c r="L13073" t="s">
        <v>22</v>
      </c>
      <c r="M13073">
        <v>135000</v>
      </c>
      <c r="O13073" t="s">
        <v>16889</v>
      </c>
      <c r="P13073" t="s">
        <v>1981</v>
      </c>
    </row>
    <row r="13074" spans="1:16" x14ac:dyDescent="0.25">
      <c r="A13074" t="s">
        <v>2</v>
      </c>
      <c r="B13074" t="s">
        <v>16896</v>
      </c>
      <c r="C13074" t="s">
        <v>801</v>
      </c>
      <c r="D13074" t="s">
        <v>3970</v>
      </c>
      <c r="E13074" t="s">
        <v>20</v>
      </c>
      <c r="F13074" t="b">
        <v>0</v>
      </c>
      <c r="G13074" t="s">
        <v>27</v>
      </c>
      <c r="H13074" s="4">
        <v>45830.293182870373</v>
      </c>
      <c r="I13074" t="b">
        <v>1</v>
      </c>
      <c r="J13074" t="b">
        <v>0</v>
      </c>
      <c r="K13074" t="s">
        <v>24</v>
      </c>
      <c r="L13074" t="s">
        <v>22</v>
      </c>
      <c r="M13074">
        <v>115000</v>
      </c>
      <c r="O13074" t="s">
        <v>16889</v>
      </c>
      <c r="P13074" t="s">
        <v>16897</v>
      </c>
    </row>
    <row r="13075" spans="1:16" x14ac:dyDescent="0.25">
      <c r="A13075" t="s">
        <v>40</v>
      </c>
      <c r="B13075" t="s">
        <v>16898</v>
      </c>
      <c r="C13075" t="s">
        <v>977</v>
      </c>
      <c r="D13075" t="s">
        <v>3970</v>
      </c>
      <c r="E13075" t="s">
        <v>20</v>
      </c>
      <c r="F13075" t="b">
        <v>0</v>
      </c>
      <c r="G13075" t="s">
        <v>41</v>
      </c>
      <c r="H13075" s="4">
        <v>45830.293541666673</v>
      </c>
      <c r="I13075" t="b">
        <v>1</v>
      </c>
      <c r="J13075" t="b">
        <v>0</v>
      </c>
      <c r="K13075" t="s">
        <v>24</v>
      </c>
      <c r="L13075" t="s">
        <v>22</v>
      </c>
      <c r="M13075">
        <v>155000</v>
      </c>
      <c r="O13075" t="s">
        <v>16889</v>
      </c>
      <c r="P13075" t="s">
        <v>1180</v>
      </c>
    </row>
    <row r="13076" spans="1:16" x14ac:dyDescent="0.25">
      <c r="A13076" t="s">
        <v>2</v>
      </c>
      <c r="B13076" t="s">
        <v>16899</v>
      </c>
      <c r="C13076" t="s">
        <v>801</v>
      </c>
      <c r="D13076" t="s">
        <v>3970</v>
      </c>
      <c r="E13076" t="s">
        <v>20</v>
      </c>
      <c r="F13076" t="b">
        <v>0</v>
      </c>
      <c r="G13076" t="s">
        <v>52</v>
      </c>
      <c r="H13076" s="4">
        <v>45830.305914351848</v>
      </c>
      <c r="I13076" t="b">
        <v>1</v>
      </c>
      <c r="J13076" t="b">
        <v>0</v>
      </c>
      <c r="K13076" t="s">
        <v>24</v>
      </c>
      <c r="L13076" t="s">
        <v>22</v>
      </c>
      <c r="M13076">
        <v>115000</v>
      </c>
      <c r="O13076" t="s">
        <v>16889</v>
      </c>
      <c r="P13076" t="s">
        <v>16900</v>
      </c>
    </row>
    <row r="13077" spans="1:16" x14ac:dyDescent="0.25">
      <c r="A13077" t="s">
        <v>40</v>
      </c>
      <c r="B13077" t="s">
        <v>16901</v>
      </c>
      <c r="C13077" t="s">
        <v>203</v>
      </c>
      <c r="D13077" t="s">
        <v>3970</v>
      </c>
      <c r="E13077" t="s">
        <v>20</v>
      </c>
      <c r="F13077" t="b">
        <v>0</v>
      </c>
      <c r="G13077" t="s">
        <v>23</v>
      </c>
      <c r="H13077" s="4">
        <v>45830.317893518521</v>
      </c>
      <c r="I13077" t="b">
        <v>0</v>
      </c>
      <c r="J13077" t="b">
        <v>0</v>
      </c>
      <c r="K13077" t="s">
        <v>24</v>
      </c>
      <c r="L13077" t="s">
        <v>22</v>
      </c>
      <c r="M13077">
        <v>115000</v>
      </c>
      <c r="O13077" t="s">
        <v>16889</v>
      </c>
      <c r="P13077" t="s">
        <v>16902</v>
      </c>
    </row>
    <row r="13078" spans="1:16" x14ac:dyDescent="0.25">
      <c r="A13078" t="s">
        <v>0</v>
      </c>
      <c r="B13078" t="s">
        <v>0</v>
      </c>
      <c r="C13078" t="s">
        <v>16903</v>
      </c>
      <c r="D13078" t="s">
        <v>4084</v>
      </c>
      <c r="E13078" t="s">
        <v>20</v>
      </c>
      <c r="F13078" t="b">
        <v>0</v>
      </c>
      <c r="G13078" t="s">
        <v>27</v>
      </c>
      <c r="H13078" s="4">
        <v>45830.33357638889</v>
      </c>
      <c r="I13078" t="b">
        <v>1</v>
      </c>
      <c r="J13078" t="b">
        <v>0</v>
      </c>
      <c r="K13078" t="s">
        <v>24</v>
      </c>
      <c r="L13078" t="s">
        <v>22</v>
      </c>
      <c r="M13078">
        <v>71000</v>
      </c>
      <c r="O13078" t="s">
        <v>16904</v>
      </c>
      <c r="P13078" t="s">
        <v>1321</v>
      </c>
    </row>
    <row r="13079" spans="1:16" x14ac:dyDescent="0.25">
      <c r="A13079" t="s">
        <v>2</v>
      </c>
      <c r="B13079" t="s">
        <v>16905</v>
      </c>
      <c r="C13079" t="s">
        <v>54</v>
      </c>
      <c r="D13079" t="s">
        <v>2208</v>
      </c>
      <c r="E13079" t="s">
        <v>20</v>
      </c>
      <c r="F13079" t="b">
        <v>0</v>
      </c>
      <c r="G13079" t="s">
        <v>27</v>
      </c>
      <c r="H13079" s="4">
        <v>45830.334849537037</v>
      </c>
      <c r="I13079" t="b">
        <v>0</v>
      </c>
      <c r="J13079" t="b">
        <v>1</v>
      </c>
      <c r="K13079" t="s">
        <v>24</v>
      </c>
      <c r="L13079" t="s">
        <v>22</v>
      </c>
      <c r="M13079">
        <v>244000</v>
      </c>
      <c r="O13079" t="s">
        <v>405</v>
      </c>
      <c r="P13079" t="s">
        <v>16906</v>
      </c>
    </row>
    <row r="13080" spans="1:16" x14ac:dyDescent="0.25">
      <c r="A13080" t="s">
        <v>2</v>
      </c>
      <c r="B13080" t="s">
        <v>16907</v>
      </c>
      <c r="C13080" t="s">
        <v>54</v>
      </c>
      <c r="D13080" t="s">
        <v>2208</v>
      </c>
      <c r="E13080" t="s">
        <v>20</v>
      </c>
      <c r="F13080" t="b">
        <v>0</v>
      </c>
      <c r="G13080" t="s">
        <v>27</v>
      </c>
      <c r="H13080" s="4">
        <v>45830.334918981483</v>
      </c>
      <c r="I13080" t="b">
        <v>0</v>
      </c>
      <c r="J13080" t="b">
        <v>1</v>
      </c>
      <c r="K13080" t="s">
        <v>24</v>
      </c>
      <c r="L13080" t="s">
        <v>22</v>
      </c>
      <c r="M13080">
        <v>220000</v>
      </c>
      <c r="O13080" t="s">
        <v>405</v>
      </c>
      <c r="P13080" t="s">
        <v>193</v>
      </c>
    </row>
    <row r="13081" spans="1:16" x14ac:dyDescent="0.25">
      <c r="A13081" t="s">
        <v>1</v>
      </c>
      <c r="B13081" t="s">
        <v>1104</v>
      </c>
      <c r="C13081" t="s">
        <v>504</v>
      </c>
      <c r="D13081" t="s">
        <v>2208</v>
      </c>
      <c r="E13081" t="s">
        <v>20</v>
      </c>
      <c r="F13081" t="b">
        <v>0</v>
      </c>
      <c r="G13081" t="s">
        <v>35</v>
      </c>
      <c r="H13081" s="4">
        <v>45830.375520833331</v>
      </c>
      <c r="I13081" t="b">
        <v>0</v>
      </c>
      <c r="J13081" t="b">
        <v>1</v>
      </c>
      <c r="K13081" t="s">
        <v>24</v>
      </c>
      <c r="L13081" t="s">
        <v>22</v>
      </c>
      <c r="M13081">
        <v>52400</v>
      </c>
      <c r="O13081" t="s">
        <v>16908</v>
      </c>
      <c r="P13081" t="s">
        <v>16909</v>
      </c>
    </row>
    <row r="13082" spans="1:16" x14ac:dyDescent="0.25">
      <c r="A13082" t="s">
        <v>0</v>
      </c>
      <c r="B13082" t="s">
        <v>16910</v>
      </c>
      <c r="C13082" t="s">
        <v>2246</v>
      </c>
      <c r="D13082" t="s">
        <v>3600</v>
      </c>
      <c r="E13082" t="s">
        <v>20</v>
      </c>
      <c r="F13082" t="b">
        <v>0</v>
      </c>
      <c r="G13082" t="s">
        <v>30</v>
      </c>
      <c r="H13082" s="4">
        <v>45830.375648148147</v>
      </c>
      <c r="I13082" t="b">
        <v>0</v>
      </c>
      <c r="J13082" t="b">
        <v>1</v>
      </c>
      <c r="K13082" t="s">
        <v>24</v>
      </c>
      <c r="L13082" t="s">
        <v>22</v>
      </c>
      <c r="M13082">
        <v>155000</v>
      </c>
      <c r="O13082" t="s">
        <v>2697</v>
      </c>
      <c r="P13082" t="s">
        <v>223</v>
      </c>
    </row>
    <row r="13083" spans="1:16" x14ac:dyDescent="0.25">
      <c r="A13083" t="s">
        <v>2</v>
      </c>
      <c r="B13083" t="s">
        <v>2</v>
      </c>
      <c r="C13083" t="s">
        <v>1277</v>
      </c>
      <c r="D13083" t="s">
        <v>3600</v>
      </c>
      <c r="E13083" t="s">
        <v>20</v>
      </c>
      <c r="F13083" t="b">
        <v>0</v>
      </c>
      <c r="G13083" t="s">
        <v>27</v>
      </c>
      <c r="H13083" s="4">
        <v>45830.376435185193</v>
      </c>
      <c r="I13083" t="b">
        <v>0</v>
      </c>
      <c r="J13083" t="b">
        <v>0</v>
      </c>
      <c r="K13083" t="s">
        <v>24</v>
      </c>
      <c r="L13083" t="s">
        <v>22</v>
      </c>
      <c r="M13083">
        <v>107000</v>
      </c>
      <c r="O13083" t="s">
        <v>16911</v>
      </c>
      <c r="P13083" t="s">
        <v>16912</v>
      </c>
    </row>
    <row r="13084" spans="1:16" x14ac:dyDescent="0.25">
      <c r="A13084" t="s">
        <v>2</v>
      </c>
      <c r="B13084" t="s">
        <v>16913</v>
      </c>
      <c r="C13084" t="s">
        <v>774</v>
      </c>
      <c r="D13084" t="s">
        <v>2208</v>
      </c>
      <c r="E13084" t="s">
        <v>20</v>
      </c>
      <c r="F13084" t="b">
        <v>0</v>
      </c>
      <c r="G13084" t="s">
        <v>41</v>
      </c>
      <c r="H13084" s="4">
        <v>45830.417766203696</v>
      </c>
      <c r="I13084" t="b">
        <v>0</v>
      </c>
      <c r="J13084" t="b">
        <v>1</v>
      </c>
      <c r="K13084" t="s">
        <v>24</v>
      </c>
      <c r="L13084" t="s">
        <v>22</v>
      </c>
      <c r="M13084">
        <v>176000</v>
      </c>
      <c r="O13084" t="s">
        <v>5465</v>
      </c>
      <c r="P13084" t="s">
        <v>16914</v>
      </c>
    </row>
    <row r="13085" spans="1:16" x14ac:dyDescent="0.25">
      <c r="A13085" t="s">
        <v>0</v>
      </c>
      <c r="B13085" t="s">
        <v>1248</v>
      </c>
      <c r="C13085" t="s">
        <v>76</v>
      </c>
      <c r="D13085" t="s">
        <v>3957</v>
      </c>
      <c r="E13085" t="s">
        <v>34</v>
      </c>
      <c r="F13085" t="b">
        <v>0</v>
      </c>
      <c r="G13085" t="s">
        <v>41</v>
      </c>
      <c r="H13085" s="4">
        <v>45830.458668981482</v>
      </c>
      <c r="I13085" t="b">
        <v>0</v>
      </c>
      <c r="J13085" t="b">
        <v>0</v>
      </c>
      <c r="K13085" t="s">
        <v>24</v>
      </c>
      <c r="L13085" t="s">
        <v>22</v>
      </c>
      <c r="M13085">
        <v>105000</v>
      </c>
      <c r="O13085" t="s">
        <v>10179</v>
      </c>
    </row>
    <row r="13086" spans="1:16" x14ac:dyDescent="0.25">
      <c r="A13086" t="s">
        <v>2</v>
      </c>
      <c r="B13086" t="s">
        <v>553</v>
      </c>
      <c r="C13086" t="s">
        <v>118</v>
      </c>
      <c r="D13086" t="s">
        <v>3973</v>
      </c>
      <c r="E13086" t="s">
        <v>20</v>
      </c>
      <c r="F13086" t="b">
        <v>0</v>
      </c>
      <c r="G13086" t="s">
        <v>27</v>
      </c>
      <c r="H13086" s="4">
        <v>45830.50099537037</v>
      </c>
      <c r="I13086" t="b">
        <v>0</v>
      </c>
      <c r="J13086" t="b">
        <v>0</v>
      </c>
      <c r="K13086" t="s">
        <v>24</v>
      </c>
      <c r="L13086" t="s">
        <v>22</v>
      </c>
      <c r="M13086">
        <v>207500</v>
      </c>
      <c r="O13086" t="s">
        <v>5482</v>
      </c>
      <c r="P13086" t="s">
        <v>566</v>
      </c>
    </row>
    <row r="13087" spans="1:16" x14ac:dyDescent="0.25">
      <c r="A13087" t="s">
        <v>2</v>
      </c>
      <c r="B13087" t="s">
        <v>9374</v>
      </c>
      <c r="C13087" t="s">
        <v>612</v>
      </c>
      <c r="D13087" t="s">
        <v>3973</v>
      </c>
      <c r="E13087" t="s">
        <v>20</v>
      </c>
      <c r="F13087" t="b">
        <v>0</v>
      </c>
      <c r="G13087" t="s">
        <v>27</v>
      </c>
      <c r="H13087" s="4">
        <v>45830.501006944447</v>
      </c>
      <c r="I13087" t="b">
        <v>0</v>
      </c>
      <c r="J13087" t="b">
        <v>1</v>
      </c>
      <c r="K13087" t="s">
        <v>24</v>
      </c>
      <c r="L13087" t="s">
        <v>22</v>
      </c>
      <c r="M13087">
        <v>122900</v>
      </c>
      <c r="O13087" t="s">
        <v>5482</v>
      </c>
      <c r="P13087" t="s">
        <v>9375</v>
      </c>
    </row>
    <row r="13088" spans="1:16" x14ac:dyDescent="0.25">
      <c r="A13088" t="s">
        <v>0</v>
      </c>
      <c r="B13088" t="s">
        <v>16359</v>
      </c>
      <c r="C13088" t="s">
        <v>1041</v>
      </c>
      <c r="D13088" t="s">
        <v>3973</v>
      </c>
      <c r="E13088" t="s">
        <v>20</v>
      </c>
      <c r="F13088" t="b">
        <v>0</v>
      </c>
      <c r="G13088" t="s">
        <v>41</v>
      </c>
      <c r="H13088" s="4">
        <v>45830.501076388893</v>
      </c>
      <c r="I13088" t="b">
        <v>0</v>
      </c>
      <c r="J13088" t="b">
        <v>1</v>
      </c>
      <c r="K13088" t="s">
        <v>24</v>
      </c>
      <c r="L13088" t="s">
        <v>22</v>
      </c>
      <c r="M13088">
        <v>91600</v>
      </c>
      <c r="O13088" t="s">
        <v>5482</v>
      </c>
      <c r="P13088" t="s">
        <v>16360</v>
      </c>
    </row>
    <row r="13089" spans="1:16" x14ac:dyDescent="0.25">
      <c r="A13089" t="s">
        <v>2</v>
      </c>
      <c r="B13089" t="s">
        <v>2</v>
      </c>
      <c r="C13089" t="s">
        <v>1774</v>
      </c>
      <c r="D13089" t="s">
        <v>3973</v>
      </c>
      <c r="E13089" t="s">
        <v>20</v>
      </c>
      <c r="F13089" t="b">
        <v>0</v>
      </c>
      <c r="G13089" t="s">
        <v>27</v>
      </c>
      <c r="H13089" s="4">
        <v>45830.501481481479</v>
      </c>
      <c r="I13089" t="b">
        <v>0</v>
      </c>
      <c r="J13089" t="b">
        <v>1</v>
      </c>
      <c r="K13089" t="s">
        <v>24</v>
      </c>
      <c r="L13089" t="s">
        <v>22</v>
      </c>
      <c r="M13089">
        <v>162500</v>
      </c>
      <c r="O13089" t="s">
        <v>5482</v>
      </c>
      <c r="P13089" t="s">
        <v>16915</v>
      </c>
    </row>
    <row r="13090" spans="1:16" x14ac:dyDescent="0.25">
      <c r="A13090" t="s">
        <v>2</v>
      </c>
      <c r="B13090" t="s">
        <v>16916</v>
      </c>
      <c r="C13090" t="s">
        <v>337</v>
      </c>
      <c r="D13090" t="s">
        <v>15295</v>
      </c>
      <c r="E13090" t="s">
        <v>20</v>
      </c>
      <c r="F13090" t="b">
        <v>0</v>
      </c>
      <c r="G13090" t="s">
        <v>27</v>
      </c>
      <c r="H13090" s="4">
        <v>45830.501481481479</v>
      </c>
      <c r="I13090" t="b">
        <v>0</v>
      </c>
      <c r="J13090" t="b">
        <v>1</v>
      </c>
      <c r="K13090" t="s">
        <v>24</v>
      </c>
      <c r="L13090" t="s">
        <v>22</v>
      </c>
      <c r="M13090">
        <v>160467</v>
      </c>
      <c r="O13090" t="s">
        <v>16917</v>
      </c>
    </row>
    <row r="13091" spans="1:16" x14ac:dyDescent="0.25">
      <c r="A13091" t="s">
        <v>2</v>
      </c>
      <c r="B13091" t="s">
        <v>2</v>
      </c>
      <c r="C13091" t="s">
        <v>199</v>
      </c>
      <c r="D13091" t="s">
        <v>3973</v>
      </c>
      <c r="E13091" t="s">
        <v>20</v>
      </c>
      <c r="F13091" t="b">
        <v>0</v>
      </c>
      <c r="G13091" t="s">
        <v>27</v>
      </c>
      <c r="H13091" s="4">
        <v>45830.501481481479</v>
      </c>
      <c r="I13091" t="b">
        <v>0</v>
      </c>
      <c r="J13091" t="b">
        <v>1</v>
      </c>
      <c r="K13091" t="s">
        <v>24</v>
      </c>
      <c r="L13091" t="s">
        <v>22</v>
      </c>
      <c r="M13091">
        <v>113750</v>
      </c>
      <c r="O13091" t="s">
        <v>5482</v>
      </c>
      <c r="P13091" t="s">
        <v>16918</v>
      </c>
    </row>
    <row r="13092" spans="1:16" x14ac:dyDescent="0.25">
      <c r="A13092" t="s">
        <v>1</v>
      </c>
      <c r="B13092" t="s">
        <v>10770</v>
      </c>
      <c r="C13092" t="s">
        <v>192</v>
      </c>
      <c r="D13092" t="s">
        <v>4084</v>
      </c>
      <c r="E13092" t="s">
        <v>20</v>
      </c>
      <c r="F13092" t="b">
        <v>0</v>
      </c>
      <c r="G13092" t="s">
        <v>23</v>
      </c>
      <c r="H13092" s="4">
        <v>45830.526180555556</v>
      </c>
      <c r="I13092" t="b">
        <v>0</v>
      </c>
      <c r="J13092" t="b">
        <v>0</v>
      </c>
      <c r="K13092" t="s">
        <v>24</v>
      </c>
      <c r="L13092" t="s">
        <v>22</v>
      </c>
      <c r="M13092">
        <v>210000</v>
      </c>
      <c r="O13092" t="s">
        <v>1308</v>
      </c>
      <c r="P13092" t="s">
        <v>10771</v>
      </c>
    </row>
    <row r="13093" spans="1:16" x14ac:dyDescent="0.25">
      <c r="A13093" t="s">
        <v>2</v>
      </c>
      <c r="B13093" t="s">
        <v>15188</v>
      </c>
      <c r="C13093" t="s">
        <v>71</v>
      </c>
      <c r="D13093" t="s">
        <v>3973</v>
      </c>
      <c r="F13093" t="b">
        <v>0</v>
      </c>
      <c r="G13093" t="s">
        <v>23</v>
      </c>
      <c r="H13093" s="4">
        <v>45830.526226851849</v>
      </c>
      <c r="I13093" t="b">
        <v>1</v>
      </c>
      <c r="J13093" t="b">
        <v>1</v>
      </c>
      <c r="K13093" t="s">
        <v>24</v>
      </c>
      <c r="L13093" t="s">
        <v>22</v>
      </c>
      <c r="M13093">
        <v>138100</v>
      </c>
      <c r="O13093" t="s">
        <v>5482</v>
      </c>
      <c r="P13093" t="s">
        <v>15189</v>
      </c>
    </row>
    <row r="13094" spans="1:16" x14ac:dyDescent="0.25">
      <c r="A13094" t="s">
        <v>89</v>
      </c>
      <c r="B13094" t="s">
        <v>16919</v>
      </c>
      <c r="C13094" t="s">
        <v>39</v>
      </c>
      <c r="D13094" t="s">
        <v>16101</v>
      </c>
      <c r="E13094" t="s">
        <v>20</v>
      </c>
      <c r="F13094" t="b">
        <v>1</v>
      </c>
      <c r="G13094" t="s">
        <v>4068</v>
      </c>
      <c r="H13094" s="4">
        <v>45830.531701388893</v>
      </c>
      <c r="I13094" t="b">
        <v>0</v>
      </c>
      <c r="J13094" t="b">
        <v>1</v>
      </c>
      <c r="L13094" t="s">
        <v>22</v>
      </c>
      <c r="M13094">
        <v>167500</v>
      </c>
      <c r="O13094" t="s">
        <v>2690</v>
      </c>
      <c r="P13094" t="s">
        <v>16920</v>
      </c>
    </row>
    <row r="13095" spans="1:16" x14ac:dyDescent="0.25">
      <c r="A13095" t="s">
        <v>0</v>
      </c>
      <c r="B13095" t="s">
        <v>16451</v>
      </c>
      <c r="C13095" t="s">
        <v>10835</v>
      </c>
      <c r="D13095" t="s">
        <v>4084</v>
      </c>
      <c r="E13095" t="s">
        <v>20</v>
      </c>
      <c r="F13095" t="b">
        <v>0</v>
      </c>
      <c r="G13095" t="s">
        <v>41</v>
      </c>
      <c r="H13095" s="4">
        <v>45830.542013888888</v>
      </c>
      <c r="I13095" t="b">
        <v>0</v>
      </c>
      <c r="J13095" t="b">
        <v>1</v>
      </c>
      <c r="K13095" t="s">
        <v>24</v>
      </c>
      <c r="L13095" t="s">
        <v>22</v>
      </c>
      <c r="M13095">
        <v>111215</v>
      </c>
      <c r="O13095" t="s">
        <v>16452</v>
      </c>
      <c r="P13095" t="s">
        <v>280</v>
      </c>
    </row>
    <row r="13096" spans="1:16" x14ac:dyDescent="0.25">
      <c r="A13096" t="s">
        <v>0</v>
      </c>
      <c r="B13096" t="s">
        <v>16512</v>
      </c>
      <c r="C13096" t="s">
        <v>2081</v>
      </c>
      <c r="D13096" t="s">
        <v>4084</v>
      </c>
      <c r="E13096" t="s">
        <v>20</v>
      </c>
      <c r="F13096" t="b">
        <v>0</v>
      </c>
      <c r="G13096" t="s">
        <v>30</v>
      </c>
      <c r="H13096" s="4">
        <v>45830.542986111112</v>
      </c>
      <c r="I13096" t="b">
        <v>0</v>
      </c>
      <c r="J13096" t="b">
        <v>0</v>
      </c>
      <c r="K13096" t="s">
        <v>24</v>
      </c>
      <c r="L13096" t="s">
        <v>22</v>
      </c>
      <c r="M13096">
        <v>198000</v>
      </c>
      <c r="O13096" t="s">
        <v>16513</v>
      </c>
    </row>
    <row r="13097" spans="1:16" x14ac:dyDescent="0.25">
      <c r="A13097" t="s">
        <v>19</v>
      </c>
      <c r="B13097" t="s">
        <v>16628</v>
      </c>
      <c r="C13097" t="s">
        <v>555</v>
      </c>
      <c r="D13097" t="s">
        <v>4084</v>
      </c>
      <c r="E13097" t="s">
        <v>20</v>
      </c>
      <c r="F13097" t="b">
        <v>0</v>
      </c>
      <c r="G13097" t="s">
        <v>30</v>
      </c>
      <c r="H13097" s="4">
        <v>45830.542986111112</v>
      </c>
      <c r="I13097" t="b">
        <v>0</v>
      </c>
      <c r="J13097" t="b">
        <v>0</v>
      </c>
      <c r="K13097" t="s">
        <v>24</v>
      </c>
      <c r="L13097" t="s">
        <v>22</v>
      </c>
      <c r="M13097">
        <v>180000</v>
      </c>
      <c r="O13097" t="s">
        <v>16629</v>
      </c>
    </row>
    <row r="13098" spans="1:16" x14ac:dyDescent="0.25">
      <c r="A13098" t="s">
        <v>1</v>
      </c>
      <c r="B13098" t="s">
        <v>11214</v>
      </c>
      <c r="C13098" t="s">
        <v>1521</v>
      </c>
      <c r="D13098" t="s">
        <v>4084</v>
      </c>
      <c r="E13098" t="s">
        <v>20</v>
      </c>
      <c r="F13098" t="b">
        <v>0</v>
      </c>
      <c r="G13098" t="s">
        <v>52</v>
      </c>
      <c r="H13098" s="4">
        <v>45830.543020833327</v>
      </c>
      <c r="I13098" t="b">
        <v>0</v>
      </c>
      <c r="J13098" t="b">
        <v>0</v>
      </c>
      <c r="K13098" t="s">
        <v>24</v>
      </c>
      <c r="L13098" t="s">
        <v>22</v>
      </c>
      <c r="M13098">
        <v>135000</v>
      </c>
      <c r="O13098" t="s">
        <v>1549</v>
      </c>
    </row>
    <row r="13099" spans="1:16" x14ac:dyDescent="0.25">
      <c r="A13099" t="s">
        <v>25</v>
      </c>
      <c r="B13099" t="s">
        <v>9138</v>
      </c>
      <c r="C13099" t="s">
        <v>14300</v>
      </c>
      <c r="D13099" t="s">
        <v>7853</v>
      </c>
      <c r="E13099" t="s">
        <v>20</v>
      </c>
      <c r="F13099" t="b">
        <v>0</v>
      </c>
      <c r="G13099" t="s">
        <v>52</v>
      </c>
      <c r="H13099" s="4">
        <v>45830.584247685183</v>
      </c>
      <c r="I13099" t="b">
        <v>0</v>
      </c>
      <c r="J13099" t="b">
        <v>1</v>
      </c>
      <c r="K13099" t="s">
        <v>24</v>
      </c>
      <c r="L13099" t="s">
        <v>22</v>
      </c>
      <c r="M13099">
        <v>133120</v>
      </c>
      <c r="O13099" t="s">
        <v>9139</v>
      </c>
      <c r="P13099" t="s">
        <v>1682</v>
      </c>
    </row>
    <row r="13100" spans="1:16" x14ac:dyDescent="0.25">
      <c r="A13100" t="s">
        <v>2</v>
      </c>
      <c r="B13100" t="s">
        <v>471</v>
      </c>
      <c r="C13100" t="s">
        <v>16921</v>
      </c>
      <c r="D13100" t="s">
        <v>4084</v>
      </c>
      <c r="E13100" t="s">
        <v>20</v>
      </c>
      <c r="F13100" t="b">
        <v>0</v>
      </c>
      <c r="G13100" t="s">
        <v>158</v>
      </c>
      <c r="H13100" s="4">
        <v>45830.640196759261</v>
      </c>
      <c r="I13100" t="b">
        <v>0</v>
      </c>
      <c r="J13100" t="b">
        <v>0</v>
      </c>
      <c r="K13100" t="s">
        <v>158</v>
      </c>
      <c r="L13100" t="s">
        <v>22</v>
      </c>
      <c r="M13100">
        <v>150000</v>
      </c>
      <c r="O13100" t="s">
        <v>2162</v>
      </c>
    </row>
    <row r="13101" spans="1:16" x14ac:dyDescent="0.25">
      <c r="A13101" t="s">
        <v>0</v>
      </c>
      <c r="B13101" t="s">
        <v>16718</v>
      </c>
      <c r="C13101" t="s">
        <v>16719</v>
      </c>
      <c r="D13101" t="s">
        <v>4084</v>
      </c>
      <c r="E13101" t="s">
        <v>20</v>
      </c>
      <c r="F13101" t="b">
        <v>0</v>
      </c>
      <c r="G13101" t="s">
        <v>30</v>
      </c>
      <c r="H13101" s="4">
        <v>45830.667453703703</v>
      </c>
      <c r="I13101" t="b">
        <v>0</v>
      </c>
      <c r="J13101" t="b">
        <v>0</v>
      </c>
      <c r="K13101" t="s">
        <v>24</v>
      </c>
      <c r="L13101" t="s">
        <v>22</v>
      </c>
      <c r="M13101">
        <v>115000</v>
      </c>
      <c r="O13101" t="s">
        <v>374</v>
      </c>
      <c r="P13101" t="s">
        <v>16720</v>
      </c>
    </row>
    <row r="13102" spans="1:16" x14ac:dyDescent="0.25">
      <c r="A13102" t="s">
        <v>2</v>
      </c>
      <c r="B13102" t="s">
        <v>16922</v>
      </c>
      <c r="C13102" t="s">
        <v>39</v>
      </c>
      <c r="D13102" t="s">
        <v>16101</v>
      </c>
      <c r="E13102" t="s">
        <v>20</v>
      </c>
      <c r="F13102" t="b">
        <v>1</v>
      </c>
      <c r="G13102" t="s">
        <v>10138</v>
      </c>
      <c r="H13102" s="4">
        <v>45830.824791666673</v>
      </c>
      <c r="I13102" t="b">
        <v>1</v>
      </c>
      <c r="J13102" t="b">
        <v>1</v>
      </c>
      <c r="L13102" t="s">
        <v>22</v>
      </c>
      <c r="M13102">
        <v>178500</v>
      </c>
      <c r="O13102" t="s">
        <v>2836</v>
      </c>
      <c r="P13102" t="s">
        <v>16923</v>
      </c>
    </row>
    <row r="13103" spans="1:16" x14ac:dyDescent="0.25">
      <c r="A13103" t="s">
        <v>89</v>
      </c>
      <c r="B13103" t="s">
        <v>16924</v>
      </c>
      <c r="C13103" t="s">
        <v>39</v>
      </c>
      <c r="D13103" t="s">
        <v>16101</v>
      </c>
      <c r="E13103" t="s">
        <v>20</v>
      </c>
      <c r="F13103" t="b">
        <v>1</v>
      </c>
      <c r="G13103" t="s">
        <v>2012</v>
      </c>
      <c r="H13103" s="4">
        <v>45830.906388888892</v>
      </c>
      <c r="I13103" t="b">
        <v>1</v>
      </c>
      <c r="J13103" t="b">
        <v>1</v>
      </c>
      <c r="K13103" t="s">
        <v>2012</v>
      </c>
      <c r="L13103" t="s">
        <v>22</v>
      </c>
      <c r="M13103">
        <v>205000</v>
      </c>
      <c r="O13103" t="s">
        <v>2836</v>
      </c>
      <c r="P13103" t="s">
        <v>16925</v>
      </c>
    </row>
    <row r="13104" spans="1:16" x14ac:dyDescent="0.25">
      <c r="A13104" t="s">
        <v>0</v>
      </c>
      <c r="B13104" t="s">
        <v>731</v>
      </c>
      <c r="C13104" t="s">
        <v>64</v>
      </c>
      <c r="D13104" t="s">
        <v>3957</v>
      </c>
      <c r="E13104" t="s">
        <v>34</v>
      </c>
      <c r="F13104" t="b">
        <v>0</v>
      </c>
      <c r="G13104" t="s">
        <v>52</v>
      </c>
      <c r="H13104" s="4">
        <v>45830.959189814806</v>
      </c>
      <c r="I13104" t="b">
        <v>0</v>
      </c>
      <c r="J13104" t="b">
        <v>1</v>
      </c>
      <c r="K13104" t="s">
        <v>24</v>
      </c>
      <c r="L13104" t="s">
        <v>36</v>
      </c>
      <c r="N13104">
        <v>52</v>
      </c>
      <c r="O13104" t="s">
        <v>483</v>
      </c>
    </row>
    <row r="13105" spans="1:16" x14ac:dyDescent="0.25">
      <c r="A13105" t="s">
        <v>19</v>
      </c>
      <c r="B13105" t="s">
        <v>2448</v>
      </c>
      <c r="C13105" t="s">
        <v>192</v>
      </c>
      <c r="D13105" t="s">
        <v>3973</v>
      </c>
      <c r="E13105" t="s">
        <v>20</v>
      </c>
      <c r="F13105" t="b">
        <v>0</v>
      </c>
      <c r="G13105" t="s">
        <v>23</v>
      </c>
      <c r="H13105" s="4">
        <v>45830.984502314823</v>
      </c>
      <c r="I13105" t="b">
        <v>0</v>
      </c>
      <c r="J13105" t="b">
        <v>1</v>
      </c>
      <c r="K13105" t="s">
        <v>24</v>
      </c>
      <c r="L13105" t="s">
        <v>36</v>
      </c>
      <c r="N13105">
        <v>56.5</v>
      </c>
      <c r="O13105" t="s">
        <v>5482</v>
      </c>
      <c r="P13105" t="s">
        <v>149</v>
      </c>
    </row>
    <row r="13106" spans="1:16" x14ac:dyDescent="0.25">
      <c r="A13106" t="s">
        <v>0</v>
      </c>
      <c r="B13106" t="s">
        <v>6544</v>
      </c>
      <c r="C13106" t="s">
        <v>94</v>
      </c>
      <c r="D13106" t="s">
        <v>4084</v>
      </c>
      <c r="E13106" t="s">
        <v>20</v>
      </c>
      <c r="F13106" t="b">
        <v>0</v>
      </c>
      <c r="G13106" t="s">
        <v>30</v>
      </c>
      <c r="H13106" s="4">
        <v>45831.00068287037</v>
      </c>
      <c r="I13106" t="b">
        <v>1</v>
      </c>
      <c r="J13106" t="b">
        <v>0</v>
      </c>
      <c r="K13106" t="s">
        <v>24</v>
      </c>
      <c r="L13106" t="s">
        <v>22</v>
      </c>
      <c r="M13106">
        <v>105000</v>
      </c>
      <c r="O13106" t="s">
        <v>16926</v>
      </c>
      <c r="P13106" t="s">
        <v>702</v>
      </c>
    </row>
    <row r="13107" spans="1:16" x14ac:dyDescent="0.25">
      <c r="A13107" t="s">
        <v>1</v>
      </c>
      <c r="B13107" t="s">
        <v>15616</v>
      </c>
      <c r="C13107" t="s">
        <v>829</v>
      </c>
      <c r="D13107" t="s">
        <v>3973</v>
      </c>
      <c r="E13107" t="s">
        <v>20</v>
      </c>
      <c r="F13107" t="b">
        <v>0</v>
      </c>
      <c r="G13107" t="s">
        <v>27</v>
      </c>
      <c r="H13107" s="4">
        <v>45831.000937500001</v>
      </c>
      <c r="I13107" t="b">
        <v>0</v>
      </c>
      <c r="J13107" t="b">
        <v>1</v>
      </c>
      <c r="K13107" t="s">
        <v>24</v>
      </c>
      <c r="L13107" t="s">
        <v>36</v>
      </c>
      <c r="N13107">
        <v>66.5</v>
      </c>
      <c r="O13107" t="s">
        <v>5482</v>
      </c>
      <c r="P13107" t="s">
        <v>16211</v>
      </c>
    </row>
    <row r="13108" spans="1:16" x14ac:dyDescent="0.25">
      <c r="A13108" t="s">
        <v>2</v>
      </c>
      <c r="B13108" t="s">
        <v>241</v>
      </c>
      <c r="C13108" t="s">
        <v>76</v>
      </c>
      <c r="D13108" t="s">
        <v>3973</v>
      </c>
      <c r="E13108" t="s">
        <v>20</v>
      </c>
      <c r="F13108" t="b">
        <v>0</v>
      </c>
      <c r="G13108" t="s">
        <v>27</v>
      </c>
      <c r="H13108" s="4">
        <v>45831.001585648148</v>
      </c>
      <c r="I13108" t="b">
        <v>0</v>
      </c>
      <c r="J13108" t="b">
        <v>1</v>
      </c>
      <c r="K13108" t="s">
        <v>24</v>
      </c>
      <c r="L13108" t="s">
        <v>22</v>
      </c>
      <c r="M13108">
        <v>90000</v>
      </c>
      <c r="O13108" t="s">
        <v>11036</v>
      </c>
      <c r="P13108" t="s">
        <v>16927</v>
      </c>
    </row>
    <row r="13109" spans="1:16" x14ac:dyDescent="0.25">
      <c r="A13109" t="s">
        <v>2</v>
      </c>
      <c r="B13109" t="s">
        <v>9399</v>
      </c>
      <c r="C13109" t="s">
        <v>172</v>
      </c>
      <c r="D13109" t="s">
        <v>3973</v>
      </c>
      <c r="E13109" t="s">
        <v>20</v>
      </c>
      <c r="F13109" t="b">
        <v>0</v>
      </c>
      <c r="G13109" t="s">
        <v>35</v>
      </c>
      <c r="H13109" s="4">
        <v>45831.002175925933</v>
      </c>
      <c r="I13109" t="b">
        <v>0</v>
      </c>
      <c r="J13109" t="b">
        <v>1</v>
      </c>
      <c r="K13109" t="s">
        <v>24</v>
      </c>
      <c r="L13109" t="s">
        <v>22</v>
      </c>
      <c r="M13109">
        <v>162500</v>
      </c>
      <c r="O13109" t="s">
        <v>5482</v>
      </c>
      <c r="P13109" t="s">
        <v>9400</v>
      </c>
    </row>
    <row r="13110" spans="1:16" x14ac:dyDescent="0.25">
      <c r="A13110" t="s">
        <v>40</v>
      </c>
      <c r="B13110" t="s">
        <v>12014</v>
      </c>
      <c r="C13110" t="s">
        <v>16928</v>
      </c>
      <c r="D13110" t="s">
        <v>4014</v>
      </c>
      <c r="E13110" t="s">
        <v>20</v>
      </c>
      <c r="F13110" t="b">
        <v>0</v>
      </c>
      <c r="G13110" t="s">
        <v>35</v>
      </c>
      <c r="H13110" s="4">
        <v>45831.002199074072</v>
      </c>
      <c r="I13110" t="b">
        <v>1</v>
      </c>
      <c r="J13110" t="b">
        <v>1</v>
      </c>
      <c r="K13110" t="s">
        <v>24</v>
      </c>
      <c r="L13110" t="s">
        <v>22</v>
      </c>
      <c r="M13110">
        <v>153000</v>
      </c>
      <c r="O13110" t="s">
        <v>722</v>
      </c>
      <c r="P13110" t="s">
        <v>12016</v>
      </c>
    </row>
    <row r="13111" spans="1:16" x14ac:dyDescent="0.25">
      <c r="A13111" t="s">
        <v>2</v>
      </c>
      <c r="B13111" t="s">
        <v>16929</v>
      </c>
      <c r="C13111" t="s">
        <v>238</v>
      </c>
      <c r="D13111" t="s">
        <v>4014</v>
      </c>
      <c r="E13111" t="s">
        <v>20</v>
      </c>
      <c r="F13111" t="b">
        <v>0</v>
      </c>
      <c r="G13111" t="s">
        <v>52</v>
      </c>
      <c r="H13111" s="4">
        <v>45831.014224537037</v>
      </c>
      <c r="I13111" t="b">
        <v>1</v>
      </c>
      <c r="J13111" t="b">
        <v>0</v>
      </c>
      <c r="K13111" t="s">
        <v>24</v>
      </c>
      <c r="L13111" t="s">
        <v>22</v>
      </c>
      <c r="M13111">
        <v>124774.546875</v>
      </c>
      <c r="O13111" t="s">
        <v>12049</v>
      </c>
      <c r="P13111" t="s">
        <v>16930</v>
      </c>
    </row>
    <row r="13112" spans="1:16" x14ac:dyDescent="0.25">
      <c r="A13112" t="s">
        <v>19</v>
      </c>
      <c r="B13112" t="s">
        <v>16931</v>
      </c>
      <c r="C13112" t="s">
        <v>151</v>
      </c>
      <c r="D13112" t="s">
        <v>4084</v>
      </c>
      <c r="E13112" t="s">
        <v>20</v>
      </c>
      <c r="F13112" t="b">
        <v>0</v>
      </c>
      <c r="G13112" t="s">
        <v>30</v>
      </c>
      <c r="H13112" s="4">
        <v>45831.042962962973</v>
      </c>
      <c r="I13112" t="b">
        <v>0</v>
      </c>
      <c r="J13112" t="b">
        <v>1</v>
      </c>
      <c r="K13112" t="s">
        <v>24</v>
      </c>
      <c r="L13112" t="s">
        <v>22</v>
      </c>
      <c r="M13112">
        <v>140500</v>
      </c>
      <c r="O13112" t="s">
        <v>12994</v>
      </c>
      <c r="P13112" t="s">
        <v>12995</v>
      </c>
    </row>
    <row r="13113" spans="1:16" x14ac:dyDescent="0.25">
      <c r="A13113" t="s">
        <v>19</v>
      </c>
      <c r="B13113" t="s">
        <v>16734</v>
      </c>
      <c r="C13113" t="s">
        <v>82</v>
      </c>
      <c r="D13113" t="s">
        <v>4109</v>
      </c>
      <c r="E13113" t="s">
        <v>20</v>
      </c>
      <c r="F13113" t="b">
        <v>0</v>
      </c>
      <c r="G13113" t="s">
        <v>27</v>
      </c>
      <c r="H13113" s="4">
        <v>45831.251030092593</v>
      </c>
      <c r="I13113" t="b">
        <v>0</v>
      </c>
      <c r="J13113" t="b">
        <v>1</v>
      </c>
      <c r="K13113" t="s">
        <v>24</v>
      </c>
      <c r="L13113" t="s">
        <v>22</v>
      </c>
      <c r="M13113">
        <v>167500</v>
      </c>
      <c r="O13113" t="s">
        <v>1401</v>
      </c>
      <c r="P13113" t="s">
        <v>16735</v>
      </c>
    </row>
    <row r="13114" spans="1:16" x14ac:dyDescent="0.25">
      <c r="A13114" t="s">
        <v>1</v>
      </c>
      <c r="B13114" t="s">
        <v>3531</v>
      </c>
      <c r="C13114" t="s">
        <v>82</v>
      </c>
      <c r="D13114" t="s">
        <v>3970</v>
      </c>
      <c r="E13114" t="s">
        <v>20</v>
      </c>
      <c r="F13114" t="b">
        <v>0</v>
      </c>
      <c r="G13114" t="s">
        <v>27</v>
      </c>
      <c r="H13114" s="4">
        <v>45831.251030092593</v>
      </c>
      <c r="I13114" t="b">
        <v>0</v>
      </c>
      <c r="J13114" t="b">
        <v>0</v>
      </c>
      <c r="K13114" t="s">
        <v>24</v>
      </c>
      <c r="L13114" t="s">
        <v>22</v>
      </c>
      <c r="M13114">
        <v>145000</v>
      </c>
      <c r="O13114" t="s">
        <v>9675</v>
      </c>
      <c r="P13114" t="s">
        <v>1834</v>
      </c>
    </row>
    <row r="13115" spans="1:16" x14ac:dyDescent="0.25">
      <c r="A13115" t="s">
        <v>1</v>
      </c>
      <c r="B13115" t="s">
        <v>14077</v>
      </c>
      <c r="C13115" t="s">
        <v>82</v>
      </c>
      <c r="D13115" t="s">
        <v>5915</v>
      </c>
      <c r="E13115" t="s">
        <v>20</v>
      </c>
      <c r="F13115" t="b">
        <v>0</v>
      </c>
      <c r="G13115" t="s">
        <v>27</v>
      </c>
      <c r="H13115" s="4">
        <v>45831.251030092593</v>
      </c>
      <c r="I13115" t="b">
        <v>0</v>
      </c>
      <c r="J13115" t="b">
        <v>1</v>
      </c>
      <c r="K13115" t="s">
        <v>24</v>
      </c>
      <c r="L13115" t="s">
        <v>22</v>
      </c>
      <c r="M13115">
        <v>137500</v>
      </c>
      <c r="O13115" t="s">
        <v>3602</v>
      </c>
      <c r="P13115" t="s">
        <v>2124</v>
      </c>
    </row>
    <row r="13116" spans="1:16" x14ac:dyDescent="0.25">
      <c r="A13116" t="s">
        <v>1</v>
      </c>
      <c r="B13116" t="s">
        <v>1767</v>
      </c>
      <c r="C13116" t="s">
        <v>185</v>
      </c>
      <c r="D13116" t="s">
        <v>4084</v>
      </c>
      <c r="E13116" t="s">
        <v>20</v>
      </c>
      <c r="F13116" t="b">
        <v>0</v>
      </c>
      <c r="G13116" t="s">
        <v>27</v>
      </c>
      <c r="H13116" s="4">
        <v>45831.251168981478</v>
      </c>
      <c r="I13116" t="b">
        <v>0</v>
      </c>
      <c r="J13116" t="b">
        <v>1</v>
      </c>
      <c r="K13116" t="s">
        <v>24</v>
      </c>
      <c r="L13116" t="s">
        <v>36</v>
      </c>
      <c r="N13116">
        <v>78.949996948242188</v>
      </c>
      <c r="O13116" t="s">
        <v>2056</v>
      </c>
      <c r="P13116" t="s">
        <v>1030</v>
      </c>
    </row>
    <row r="13117" spans="1:16" x14ac:dyDescent="0.25">
      <c r="A13117" t="s">
        <v>1</v>
      </c>
      <c r="B13117" t="s">
        <v>3531</v>
      </c>
      <c r="C13117" t="s">
        <v>16932</v>
      </c>
      <c r="D13117" t="s">
        <v>3973</v>
      </c>
      <c r="E13117" t="s">
        <v>20</v>
      </c>
      <c r="F13117" t="b">
        <v>0</v>
      </c>
      <c r="G13117" t="s">
        <v>30</v>
      </c>
      <c r="H13117" s="4">
        <v>45831.25167824074</v>
      </c>
      <c r="I13117" t="b">
        <v>0</v>
      </c>
      <c r="J13117" t="b">
        <v>1</v>
      </c>
      <c r="K13117" t="s">
        <v>24</v>
      </c>
      <c r="L13117" t="s">
        <v>22</v>
      </c>
      <c r="M13117">
        <v>138015</v>
      </c>
      <c r="O13117" t="s">
        <v>9675</v>
      </c>
      <c r="P13117" t="s">
        <v>16773</v>
      </c>
    </row>
    <row r="13118" spans="1:16" x14ac:dyDescent="0.25">
      <c r="A13118" t="s">
        <v>1</v>
      </c>
      <c r="B13118" t="s">
        <v>974</v>
      </c>
      <c r="C13118" t="s">
        <v>39</v>
      </c>
      <c r="D13118" t="s">
        <v>4014</v>
      </c>
      <c r="E13118" t="s">
        <v>20</v>
      </c>
      <c r="F13118" t="b">
        <v>1</v>
      </c>
      <c r="G13118" t="s">
        <v>106</v>
      </c>
      <c r="H13118" s="4">
        <v>45831.265856481477</v>
      </c>
      <c r="I13118" t="b">
        <v>0</v>
      </c>
      <c r="J13118" t="b">
        <v>1</v>
      </c>
      <c r="K13118" t="s">
        <v>106</v>
      </c>
      <c r="L13118" t="s">
        <v>22</v>
      </c>
      <c r="M13118">
        <v>157500</v>
      </c>
      <c r="O13118" t="s">
        <v>3016</v>
      </c>
      <c r="P13118" t="s">
        <v>16933</v>
      </c>
    </row>
    <row r="13119" spans="1:16" x14ac:dyDescent="0.25">
      <c r="A13119" t="s">
        <v>2</v>
      </c>
      <c r="B13119" t="s">
        <v>638</v>
      </c>
      <c r="C13119" t="s">
        <v>757</v>
      </c>
      <c r="D13119" t="s">
        <v>16934</v>
      </c>
      <c r="E13119" t="s">
        <v>20</v>
      </c>
      <c r="F13119" t="b">
        <v>0</v>
      </c>
      <c r="G13119" t="s">
        <v>23</v>
      </c>
      <c r="H13119" s="4">
        <v>45831.269259259258</v>
      </c>
      <c r="I13119" t="b">
        <v>0</v>
      </c>
      <c r="J13119" t="b">
        <v>1</v>
      </c>
      <c r="K13119" t="s">
        <v>24</v>
      </c>
      <c r="L13119" t="s">
        <v>22</v>
      </c>
      <c r="M13119">
        <v>102620.1796875</v>
      </c>
      <c r="O13119" t="s">
        <v>9784</v>
      </c>
      <c r="P13119" t="s">
        <v>9785</v>
      </c>
    </row>
    <row r="13120" spans="1:16" x14ac:dyDescent="0.25">
      <c r="A13120" t="s">
        <v>2</v>
      </c>
      <c r="B13120" t="s">
        <v>11989</v>
      </c>
      <c r="C13120" t="s">
        <v>2293</v>
      </c>
      <c r="D13120" t="s">
        <v>3985</v>
      </c>
      <c r="E13120" t="s">
        <v>20</v>
      </c>
      <c r="F13120" t="b">
        <v>0</v>
      </c>
      <c r="G13120" t="s">
        <v>41</v>
      </c>
      <c r="H13120" s="4">
        <v>45831.293993055559</v>
      </c>
      <c r="I13120" t="b">
        <v>0</v>
      </c>
      <c r="J13120" t="b">
        <v>0</v>
      </c>
      <c r="K13120" t="s">
        <v>24</v>
      </c>
      <c r="L13120" t="s">
        <v>22</v>
      </c>
      <c r="M13120">
        <v>100000</v>
      </c>
      <c r="O13120" t="s">
        <v>374</v>
      </c>
      <c r="P13120" t="s">
        <v>11990</v>
      </c>
    </row>
    <row r="13121" spans="1:16" x14ac:dyDescent="0.25">
      <c r="A13121" t="s">
        <v>0</v>
      </c>
      <c r="B13121" t="s">
        <v>16935</v>
      </c>
      <c r="C13121" t="s">
        <v>820</v>
      </c>
      <c r="D13121" t="s">
        <v>3985</v>
      </c>
      <c r="E13121" t="s">
        <v>20</v>
      </c>
      <c r="F13121" t="b">
        <v>0</v>
      </c>
      <c r="G13121" t="s">
        <v>820</v>
      </c>
      <c r="H13121" s="4">
        <v>45831.298402777778</v>
      </c>
      <c r="I13121" t="b">
        <v>0</v>
      </c>
      <c r="J13121" t="b">
        <v>0</v>
      </c>
      <c r="K13121" t="s">
        <v>820</v>
      </c>
      <c r="L13121" t="s">
        <v>22</v>
      </c>
      <c r="M13121">
        <v>100000</v>
      </c>
      <c r="O13121" t="s">
        <v>374</v>
      </c>
      <c r="P13121" t="s">
        <v>16936</v>
      </c>
    </row>
    <row r="13122" spans="1:16" x14ac:dyDescent="0.25">
      <c r="A13122" t="s">
        <v>0</v>
      </c>
      <c r="B13122" t="s">
        <v>16937</v>
      </c>
      <c r="C13122" t="s">
        <v>1986</v>
      </c>
      <c r="D13122" t="s">
        <v>3828</v>
      </c>
      <c r="E13122" t="s">
        <v>105</v>
      </c>
      <c r="F13122" t="b">
        <v>0</v>
      </c>
      <c r="G13122" t="s">
        <v>23</v>
      </c>
      <c r="H13122" s="4">
        <v>45831.310624999998</v>
      </c>
      <c r="I13122" t="b">
        <v>0</v>
      </c>
      <c r="J13122" t="b">
        <v>0</v>
      </c>
      <c r="K13122" t="s">
        <v>24</v>
      </c>
      <c r="L13122" t="s">
        <v>36</v>
      </c>
      <c r="N13122">
        <v>38</v>
      </c>
      <c r="O13122" t="s">
        <v>2723</v>
      </c>
      <c r="P13122" t="s">
        <v>3140</v>
      </c>
    </row>
    <row r="13123" spans="1:16" x14ac:dyDescent="0.25">
      <c r="A13123" t="s">
        <v>1</v>
      </c>
      <c r="B13123" t="s">
        <v>16938</v>
      </c>
      <c r="C13123" t="s">
        <v>16939</v>
      </c>
      <c r="D13123" t="s">
        <v>3985</v>
      </c>
      <c r="E13123" t="s">
        <v>20</v>
      </c>
      <c r="F13123" t="b">
        <v>0</v>
      </c>
      <c r="G13123" t="s">
        <v>5203</v>
      </c>
      <c r="H13123" s="4">
        <v>45831.315509259257</v>
      </c>
      <c r="I13123" t="b">
        <v>0</v>
      </c>
      <c r="J13123" t="b">
        <v>0</v>
      </c>
      <c r="L13123" t="s">
        <v>22</v>
      </c>
      <c r="M13123">
        <v>100000</v>
      </c>
      <c r="O13123" t="s">
        <v>374</v>
      </c>
      <c r="P13123" t="s">
        <v>11990</v>
      </c>
    </row>
    <row r="13124" spans="1:16" x14ac:dyDescent="0.25">
      <c r="A13124" t="s">
        <v>40</v>
      </c>
      <c r="B13124" t="s">
        <v>12754</v>
      </c>
      <c r="C13124" t="s">
        <v>357</v>
      </c>
      <c r="D13124" t="s">
        <v>4178</v>
      </c>
      <c r="E13124" t="s">
        <v>20</v>
      </c>
      <c r="F13124" t="b">
        <v>0</v>
      </c>
      <c r="G13124" t="s">
        <v>27</v>
      </c>
      <c r="H13124" s="4">
        <v>45831.335277777784</v>
      </c>
      <c r="I13124" t="b">
        <v>0</v>
      </c>
      <c r="J13124" t="b">
        <v>1</v>
      </c>
      <c r="K13124" t="s">
        <v>24</v>
      </c>
      <c r="L13124" t="s">
        <v>22</v>
      </c>
      <c r="M13124">
        <v>170000</v>
      </c>
      <c r="O13124" t="s">
        <v>59</v>
      </c>
      <c r="P13124" t="s">
        <v>2020</v>
      </c>
    </row>
    <row r="13125" spans="1:16" x14ac:dyDescent="0.25">
      <c r="A13125" t="s">
        <v>2</v>
      </c>
      <c r="B13125" t="s">
        <v>16940</v>
      </c>
      <c r="C13125" t="s">
        <v>7325</v>
      </c>
      <c r="D13125" t="s">
        <v>3600</v>
      </c>
      <c r="E13125" t="s">
        <v>20</v>
      </c>
      <c r="F13125" t="b">
        <v>0</v>
      </c>
      <c r="G13125" t="s">
        <v>52</v>
      </c>
      <c r="H13125" s="4">
        <v>45831.336840277778</v>
      </c>
      <c r="I13125" t="b">
        <v>0</v>
      </c>
      <c r="J13125" t="b">
        <v>1</v>
      </c>
      <c r="K13125" t="s">
        <v>24</v>
      </c>
      <c r="L13125" t="s">
        <v>22</v>
      </c>
      <c r="M13125">
        <v>214000</v>
      </c>
      <c r="O13125" t="s">
        <v>16580</v>
      </c>
      <c r="P13125" t="s">
        <v>16941</v>
      </c>
    </row>
    <row r="13126" spans="1:16" x14ac:dyDescent="0.25">
      <c r="A13126" t="s">
        <v>40</v>
      </c>
      <c r="B13126" t="s">
        <v>9472</v>
      </c>
      <c r="C13126" t="s">
        <v>58</v>
      </c>
      <c r="D13126" t="s">
        <v>4178</v>
      </c>
      <c r="E13126" t="s">
        <v>20</v>
      </c>
      <c r="F13126" t="b">
        <v>0</v>
      </c>
      <c r="G13126" t="s">
        <v>52</v>
      </c>
      <c r="H13126" s="4">
        <v>45831.337164351848</v>
      </c>
      <c r="I13126" t="b">
        <v>0</v>
      </c>
      <c r="J13126" t="b">
        <v>1</v>
      </c>
      <c r="K13126" t="s">
        <v>24</v>
      </c>
      <c r="L13126" t="s">
        <v>22</v>
      </c>
      <c r="M13126">
        <v>170000</v>
      </c>
      <c r="O13126" t="s">
        <v>59</v>
      </c>
      <c r="P13126" t="s">
        <v>137</v>
      </c>
    </row>
    <row r="13127" spans="1:16" x14ac:dyDescent="0.25">
      <c r="A13127" t="s">
        <v>0</v>
      </c>
      <c r="B13127" t="s">
        <v>16659</v>
      </c>
      <c r="C13127" t="s">
        <v>82</v>
      </c>
      <c r="D13127" t="s">
        <v>4084</v>
      </c>
      <c r="E13127" t="s">
        <v>105</v>
      </c>
      <c r="F13127" t="b">
        <v>0</v>
      </c>
      <c r="G13127" t="s">
        <v>27</v>
      </c>
      <c r="H13127" s="4">
        <v>45831.375057870369</v>
      </c>
      <c r="I13127" t="b">
        <v>1</v>
      </c>
      <c r="J13127" t="b">
        <v>0</v>
      </c>
      <c r="K13127" t="s">
        <v>24</v>
      </c>
      <c r="L13127" t="s">
        <v>22</v>
      </c>
      <c r="M13127">
        <v>55650</v>
      </c>
      <c r="O13127" t="s">
        <v>16660</v>
      </c>
      <c r="P13127" t="s">
        <v>204</v>
      </c>
    </row>
    <row r="13128" spans="1:16" x14ac:dyDescent="0.25">
      <c r="A13128" t="s">
        <v>0</v>
      </c>
      <c r="B13128" t="s">
        <v>16942</v>
      </c>
      <c r="C13128" t="s">
        <v>316</v>
      </c>
      <c r="D13128" t="s">
        <v>4084</v>
      </c>
      <c r="E13128" t="s">
        <v>105</v>
      </c>
      <c r="F13128" t="b">
        <v>0</v>
      </c>
      <c r="G13128" t="s">
        <v>35</v>
      </c>
      <c r="H13128" s="4">
        <v>45831.375590277778</v>
      </c>
      <c r="I13128" t="b">
        <v>1</v>
      </c>
      <c r="J13128" t="b">
        <v>0</v>
      </c>
      <c r="K13128" t="s">
        <v>24</v>
      </c>
      <c r="L13128" t="s">
        <v>22</v>
      </c>
      <c r="M13128">
        <v>40500</v>
      </c>
      <c r="O13128" t="s">
        <v>16660</v>
      </c>
      <c r="P13128" t="s">
        <v>204</v>
      </c>
    </row>
    <row r="13129" spans="1:16" x14ac:dyDescent="0.25">
      <c r="A13129" t="s">
        <v>0</v>
      </c>
      <c r="B13129" t="s">
        <v>3563</v>
      </c>
      <c r="C13129" t="s">
        <v>509</v>
      </c>
      <c r="D13129" t="s">
        <v>4084</v>
      </c>
      <c r="E13129" t="s">
        <v>20</v>
      </c>
      <c r="F13129" t="b">
        <v>0</v>
      </c>
      <c r="G13129" t="s">
        <v>35</v>
      </c>
      <c r="H13129" s="4">
        <v>45831.375613425917</v>
      </c>
      <c r="I13129" t="b">
        <v>0</v>
      </c>
      <c r="J13129" t="b">
        <v>0</v>
      </c>
      <c r="K13129" t="s">
        <v>24</v>
      </c>
      <c r="L13129" t="s">
        <v>22</v>
      </c>
      <c r="M13129">
        <v>105000</v>
      </c>
      <c r="O13129" t="s">
        <v>10589</v>
      </c>
      <c r="P13129" t="s">
        <v>3392</v>
      </c>
    </row>
    <row r="13130" spans="1:16" x14ac:dyDescent="0.25">
      <c r="A13130" t="s">
        <v>19</v>
      </c>
      <c r="B13130" t="s">
        <v>19</v>
      </c>
      <c r="C13130" t="s">
        <v>1845</v>
      </c>
      <c r="D13130" t="s">
        <v>4084</v>
      </c>
      <c r="E13130" t="s">
        <v>20</v>
      </c>
      <c r="F13130" t="b">
        <v>0</v>
      </c>
      <c r="G13130" t="s">
        <v>27</v>
      </c>
      <c r="H13130" s="4">
        <v>45831.376192129632</v>
      </c>
      <c r="I13130" t="b">
        <v>0</v>
      </c>
      <c r="J13130" t="b">
        <v>0</v>
      </c>
      <c r="K13130" t="s">
        <v>24</v>
      </c>
      <c r="L13130" t="s">
        <v>22</v>
      </c>
      <c r="M13130">
        <v>140000</v>
      </c>
      <c r="O13130" t="s">
        <v>1388</v>
      </c>
      <c r="P13130" t="s">
        <v>193</v>
      </c>
    </row>
    <row r="13131" spans="1:16" x14ac:dyDescent="0.25">
      <c r="A13131" t="s">
        <v>0</v>
      </c>
      <c r="B13131" t="s">
        <v>16943</v>
      </c>
      <c r="C13131" t="s">
        <v>158</v>
      </c>
      <c r="D13131" t="s">
        <v>4035</v>
      </c>
      <c r="E13131" t="s">
        <v>20</v>
      </c>
      <c r="F13131" t="b">
        <v>0</v>
      </c>
      <c r="G13131" t="s">
        <v>158</v>
      </c>
      <c r="H13131" s="4">
        <v>45831.379560185182</v>
      </c>
      <c r="I13131" t="b">
        <v>0</v>
      </c>
      <c r="J13131" t="b">
        <v>0</v>
      </c>
      <c r="K13131" t="s">
        <v>158</v>
      </c>
      <c r="L13131" t="s">
        <v>22</v>
      </c>
      <c r="M13131">
        <v>62500</v>
      </c>
      <c r="O13131" t="s">
        <v>2632</v>
      </c>
    </row>
    <row r="13132" spans="1:16" x14ac:dyDescent="0.25">
      <c r="A13132" t="s">
        <v>25</v>
      </c>
      <c r="B13132" t="s">
        <v>16944</v>
      </c>
      <c r="C13132" t="s">
        <v>160</v>
      </c>
      <c r="D13132" t="s">
        <v>2208</v>
      </c>
      <c r="E13132" t="s">
        <v>20</v>
      </c>
      <c r="F13132" t="b">
        <v>0</v>
      </c>
      <c r="G13132" t="s">
        <v>52</v>
      </c>
      <c r="H13132" s="4">
        <v>45831.417604166672</v>
      </c>
      <c r="I13132" t="b">
        <v>0</v>
      </c>
      <c r="J13132" t="b">
        <v>1</v>
      </c>
      <c r="K13132" t="s">
        <v>24</v>
      </c>
      <c r="L13132" t="s">
        <v>22</v>
      </c>
      <c r="M13132">
        <v>183040</v>
      </c>
      <c r="O13132" t="s">
        <v>16945</v>
      </c>
      <c r="P13132" t="s">
        <v>1682</v>
      </c>
    </row>
    <row r="13133" spans="1:16" x14ac:dyDescent="0.25">
      <c r="A13133" t="s">
        <v>40</v>
      </c>
      <c r="B13133" t="s">
        <v>16619</v>
      </c>
      <c r="C13133" t="s">
        <v>39</v>
      </c>
      <c r="D13133" t="s">
        <v>16101</v>
      </c>
      <c r="E13133" t="s">
        <v>20</v>
      </c>
      <c r="F13133" t="b">
        <v>1</v>
      </c>
      <c r="G13133" t="s">
        <v>1247</v>
      </c>
      <c r="H13133" s="4">
        <v>45831.470104166663</v>
      </c>
      <c r="I13133" t="b">
        <v>0</v>
      </c>
      <c r="J13133" t="b">
        <v>0</v>
      </c>
      <c r="K13133" t="s">
        <v>1247</v>
      </c>
      <c r="L13133" t="s">
        <v>22</v>
      </c>
      <c r="M13133">
        <v>178245</v>
      </c>
      <c r="O13133" t="s">
        <v>16620</v>
      </c>
      <c r="P13133" t="s">
        <v>16621</v>
      </c>
    </row>
    <row r="13134" spans="1:16" x14ac:dyDescent="0.25">
      <c r="A13134" t="s">
        <v>2</v>
      </c>
      <c r="B13134" t="s">
        <v>132</v>
      </c>
      <c r="C13134" t="s">
        <v>732</v>
      </c>
      <c r="D13134" t="s">
        <v>3973</v>
      </c>
      <c r="E13134" t="s">
        <v>20</v>
      </c>
      <c r="F13134" t="b">
        <v>0</v>
      </c>
      <c r="G13134" t="s">
        <v>27</v>
      </c>
      <c r="H13134" s="4">
        <v>45831.502164351848</v>
      </c>
      <c r="I13134" t="b">
        <v>0</v>
      </c>
      <c r="J13134" t="b">
        <v>0</v>
      </c>
      <c r="K13134" t="s">
        <v>24</v>
      </c>
      <c r="L13134" t="s">
        <v>22</v>
      </c>
      <c r="M13134">
        <v>155000</v>
      </c>
      <c r="O13134" t="s">
        <v>3632</v>
      </c>
      <c r="P13134" t="s">
        <v>16946</v>
      </c>
    </row>
    <row r="13135" spans="1:16" x14ac:dyDescent="0.25">
      <c r="A13135" t="s">
        <v>19</v>
      </c>
      <c r="B13135" t="s">
        <v>16947</v>
      </c>
      <c r="C13135" t="s">
        <v>158</v>
      </c>
      <c r="D13135" t="s">
        <v>4035</v>
      </c>
      <c r="E13135" t="s">
        <v>20</v>
      </c>
      <c r="F13135" t="b">
        <v>0</v>
      </c>
      <c r="G13135" t="s">
        <v>158</v>
      </c>
      <c r="H13135" s="4">
        <v>45831.504560185182</v>
      </c>
      <c r="I13135" t="b">
        <v>0</v>
      </c>
      <c r="J13135" t="b">
        <v>0</v>
      </c>
      <c r="K13135" t="s">
        <v>158</v>
      </c>
      <c r="L13135" t="s">
        <v>22</v>
      </c>
      <c r="M13135">
        <v>93960</v>
      </c>
      <c r="O13135" t="s">
        <v>2768</v>
      </c>
      <c r="P13135" t="s">
        <v>16948</v>
      </c>
    </row>
    <row r="13136" spans="1:16" x14ac:dyDescent="0.25">
      <c r="A13136" t="s">
        <v>28</v>
      </c>
      <c r="B13136" t="s">
        <v>16949</v>
      </c>
      <c r="C13136" t="s">
        <v>298</v>
      </c>
      <c r="D13136" t="s">
        <v>4035</v>
      </c>
      <c r="E13136" t="s">
        <v>20</v>
      </c>
      <c r="F13136" t="b">
        <v>0</v>
      </c>
      <c r="G13136" t="s">
        <v>298</v>
      </c>
      <c r="H13136" s="4">
        <v>45831.506423611107</v>
      </c>
      <c r="I13136" t="b">
        <v>0</v>
      </c>
      <c r="J13136" t="b">
        <v>0</v>
      </c>
      <c r="K13136" t="s">
        <v>298</v>
      </c>
      <c r="L13136" t="s">
        <v>22</v>
      </c>
      <c r="M13136">
        <v>32000</v>
      </c>
      <c r="O13136" t="s">
        <v>6909</v>
      </c>
    </row>
    <row r="13137" spans="1:16" x14ac:dyDescent="0.25">
      <c r="A13137" t="s">
        <v>0</v>
      </c>
      <c r="B13137" t="s">
        <v>16950</v>
      </c>
      <c r="C13137" t="s">
        <v>39</v>
      </c>
      <c r="D13137" t="s">
        <v>3828</v>
      </c>
      <c r="E13137" t="s">
        <v>105</v>
      </c>
      <c r="F13137" t="b">
        <v>1</v>
      </c>
      <c r="G13137" t="s">
        <v>27</v>
      </c>
      <c r="H13137" s="4">
        <v>45831.541724537034</v>
      </c>
      <c r="I13137" t="b">
        <v>0</v>
      </c>
      <c r="J13137" t="b">
        <v>0</v>
      </c>
      <c r="K13137" t="s">
        <v>24</v>
      </c>
      <c r="L13137" t="s">
        <v>22</v>
      </c>
      <c r="M13137">
        <v>97500</v>
      </c>
      <c r="O13137" t="s">
        <v>2949</v>
      </c>
      <c r="P13137" t="s">
        <v>715</v>
      </c>
    </row>
    <row r="13138" spans="1:16" x14ac:dyDescent="0.25">
      <c r="A13138" t="s">
        <v>0</v>
      </c>
      <c r="B13138" t="s">
        <v>214</v>
      </c>
      <c r="C13138" t="s">
        <v>1320</v>
      </c>
      <c r="D13138" t="s">
        <v>4084</v>
      </c>
      <c r="E13138" t="s">
        <v>20</v>
      </c>
      <c r="F13138" t="b">
        <v>0</v>
      </c>
      <c r="G13138" t="s">
        <v>41</v>
      </c>
      <c r="H13138" s="4">
        <v>45831.542060185187</v>
      </c>
      <c r="I13138" t="b">
        <v>0</v>
      </c>
      <c r="J13138" t="b">
        <v>1</v>
      </c>
      <c r="K13138" t="s">
        <v>24</v>
      </c>
      <c r="L13138" t="s">
        <v>22</v>
      </c>
      <c r="M13138">
        <v>67500</v>
      </c>
      <c r="O13138" t="s">
        <v>16624</v>
      </c>
      <c r="P13138" t="s">
        <v>16625</v>
      </c>
    </row>
    <row r="13139" spans="1:16" x14ac:dyDescent="0.25">
      <c r="A13139" t="s">
        <v>25</v>
      </c>
      <c r="B13139" t="s">
        <v>16449</v>
      </c>
      <c r="C13139" t="s">
        <v>122</v>
      </c>
      <c r="D13139" t="s">
        <v>4084</v>
      </c>
      <c r="E13139" t="s">
        <v>20</v>
      </c>
      <c r="F13139" t="b">
        <v>0</v>
      </c>
      <c r="G13139" t="s">
        <v>52</v>
      </c>
      <c r="H13139" s="4">
        <v>45831.542627314811</v>
      </c>
      <c r="I13139" t="b">
        <v>0</v>
      </c>
      <c r="J13139" t="b">
        <v>0</v>
      </c>
      <c r="K13139" t="s">
        <v>24</v>
      </c>
      <c r="L13139" t="s">
        <v>22</v>
      </c>
      <c r="M13139">
        <v>141500</v>
      </c>
      <c r="O13139" t="s">
        <v>402</v>
      </c>
      <c r="P13139" t="s">
        <v>871</v>
      </c>
    </row>
    <row r="13140" spans="1:16" x14ac:dyDescent="0.25">
      <c r="A13140" t="s">
        <v>1</v>
      </c>
      <c r="B13140" t="s">
        <v>7480</v>
      </c>
      <c r="C13140" t="s">
        <v>82</v>
      </c>
      <c r="D13140" t="s">
        <v>4084</v>
      </c>
      <c r="E13140" t="s">
        <v>20</v>
      </c>
      <c r="F13140" t="b">
        <v>0</v>
      </c>
      <c r="G13140" t="s">
        <v>27</v>
      </c>
      <c r="H13140" s="4">
        <v>45831.542800925927</v>
      </c>
      <c r="I13140" t="b">
        <v>0</v>
      </c>
      <c r="J13140" t="b">
        <v>0</v>
      </c>
      <c r="K13140" t="s">
        <v>24</v>
      </c>
      <c r="L13140" t="s">
        <v>22</v>
      </c>
      <c r="M13140">
        <v>155000</v>
      </c>
      <c r="O13140" t="s">
        <v>377</v>
      </c>
      <c r="P13140" t="s">
        <v>3559</v>
      </c>
    </row>
    <row r="13141" spans="1:16" x14ac:dyDescent="0.25">
      <c r="A13141" t="s">
        <v>40</v>
      </c>
      <c r="B13141" t="s">
        <v>16951</v>
      </c>
      <c r="C13141" t="s">
        <v>82</v>
      </c>
      <c r="D13141" t="s">
        <v>3973</v>
      </c>
      <c r="E13141" t="s">
        <v>20</v>
      </c>
      <c r="F13141" t="b">
        <v>0</v>
      </c>
      <c r="G13141" t="s">
        <v>27</v>
      </c>
      <c r="H13141" s="4">
        <v>45831.543541666673</v>
      </c>
      <c r="I13141" t="b">
        <v>0</v>
      </c>
      <c r="J13141" t="b">
        <v>0</v>
      </c>
      <c r="K13141" t="s">
        <v>24</v>
      </c>
      <c r="L13141" t="s">
        <v>22</v>
      </c>
      <c r="M13141">
        <v>280000</v>
      </c>
      <c r="O13141" t="s">
        <v>384</v>
      </c>
      <c r="P13141" t="s">
        <v>16952</v>
      </c>
    </row>
    <row r="13142" spans="1:16" x14ac:dyDescent="0.25">
      <c r="A13142" t="s">
        <v>2</v>
      </c>
      <c r="B13142" t="s">
        <v>13369</v>
      </c>
      <c r="C13142" t="s">
        <v>612</v>
      </c>
      <c r="D13142" t="s">
        <v>16953</v>
      </c>
      <c r="E13142" t="s">
        <v>34</v>
      </c>
      <c r="F13142" t="b">
        <v>0</v>
      </c>
      <c r="G13142" t="s">
        <v>41</v>
      </c>
      <c r="H13142" s="4">
        <v>45831.543969907398</v>
      </c>
      <c r="I13142" t="b">
        <v>0</v>
      </c>
      <c r="J13142" t="b">
        <v>1</v>
      </c>
      <c r="K13142" t="s">
        <v>24</v>
      </c>
      <c r="L13142" t="s">
        <v>22</v>
      </c>
      <c r="M13142">
        <v>207000</v>
      </c>
      <c r="O13142" t="s">
        <v>59</v>
      </c>
      <c r="P13142" t="s">
        <v>13370</v>
      </c>
    </row>
    <row r="13143" spans="1:16" x14ac:dyDescent="0.25">
      <c r="A13143" t="s">
        <v>40</v>
      </c>
      <c r="B13143" t="s">
        <v>15636</v>
      </c>
      <c r="C13143" t="s">
        <v>179</v>
      </c>
      <c r="D13143" t="s">
        <v>16953</v>
      </c>
      <c r="E13143" t="s">
        <v>34</v>
      </c>
      <c r="F13143" t="b">
        <v>0</v>
      </c>
      <c r="G13143" t="s">
        <v>30</v>
      </c>
      <c r="H13143" s="4">
        <v>45831.54482638889</v>
      </c>
      <c r="I13143" t="b">
        <v>0</v>
      </c>
      <c r="J13143" t="b">
        <v>1</v>
      </c>
      <c r="K13143" t="s">
        <v>24</v>
      </c>
      <c r="L13143" t="s">
        <v>22</v>
      </c>
      <c r="M13143">
        <v>170000</v>
      </c>
      <c r="O13143" t="s">
        <v>59</v>
      </c>
      <c r="P13143" t="s">
        <v>137</v>
      </c>
    </row>
    <row r="13144" spans="1:16" x14ac:dyDescent="0.25">
      <c r="A13144" t="s">
        <v>0</v>
      </c>
      <c r="B13144" t="s">
        <v>5906</v>
      </c>
      <c r="C13144" t="s">
        <v>298</v>
      </c>
      <c r="D13144" t="s">
        <v>6017</v>
      </c>
      <c r="E13144" t="s">
        <v>20</v>
      </c>
      <c r="F13144" t="b">
        <v>0</v>
      </c>
      <c r="G13144" t="s">
        <v>298</v>
      </c>
      <c r="H13144" s="4">
        <v>45831.548009259262</v>
      </c>
      <c r="I13144" t="b">
        <v>0</v>
      </c>
      <c r="J13144" t="b">
        <v>0</v>
      </c>
      <c r="K13144" t="s">
        <v>298</v>
      </c>
      <c r="L13144" t="s">
        <v>22</v>
      </c>
      <c r="M13144">
        <v>53560</v>
      </c>
      <c r="O13144" t="s">
        <v>5908</v>
      </c>
      <c r="P13144" t="s">
        <v>1503</v>
      </c>
    </row>
    <row r="13145" spans="1:16" x14ac:dyDescent="0.25">
      <c r="A13145" t="s">
        <v>0</v>
      </c>
      <c r="B13145" t="s">
        <v>0</v>
      </c>
      <c r="C13145" t="s">
        <v>3122</v>
      </c>
      <c r="D13145" t="s">
        <v>3973</v>
      </c>
      <c r="E13145" t="s">
        <v>51</v>
      </c>
      <c r="F13145" t="b">
        <v>0</v>
      </c>
      <c r="G13145" t="s">
        <v>27</v>
      </c>
      <c r="H13145" s="4">
        <v>45831.583368055559</v>
      </c>
      <c r="I13145" t="b">
        <v>1</v>
      </c>
      <c r="J13145" t="b">
        <v>0</v>
      </c>
      <c r="K13145" t="s">
        <v>24</v>
      </c>
      <c r="L13145" t="s">
        <v>36</v>
      </c>
      <c r="N13145">
        <v>21.5</v>
      </c>
      <c r="O13145" t="s">
        <v>3452</v>
      </c>
      <c r="P13145" t="s">
        <v>496</v>
      </c>
    </row>
    <row r="13146" spans="1:16" x14ac:dyDescent="0.25">
      <c r="A13146" t="s">
        <v>0</v>
      </c>
      <c r="B13146" t="s">
        <v>16954</v>
      </c>
      <c r="C13146" t="s">
        <v>76</v>
      </c>
      <c r="D13146" t="s">
        <v>3973</v>
      </c>
      <c r="E13146" t="s">
        <v>20</v>
      </c>
      <c r="F13146" t="b">
        <v>0</v>
      </c>
      <c r="G13146" t="s">
        <v>41</v>
      </c>
      <c r="H13146" s="4">
        <v>45831.583692129629</v>
      </c>
      <c r="I13146" t="b">
        <v>0</v>
      </c>
      <c r="J13146" t="b">
        <v>0</v>
      </c>
      <c r="K13146" t="s">
        <v>24</v>
      </c>
      <c r="L13146" t="s">
        <v>36</v>
      </c>
      <c r="N13146">
        <v>22</v>
      </c>
      <c r="O13146" t="s">
        <v>16955</v>
      </c>
      <c r="P13146" t="s">
        <v>204</v>
      </c>
    </row>
    <row r="13147" spans="1:16" x14ac:dyDescent="0.25">
      <c r="A13147" t="s">
        <v>2</v>
      </c>
      <c r="B13147" t="s">
        <v>16956</v>
      </c>
      <c r="C13147" t="s">
        <v>825</v>
      </c>
      <c r="D13147" t="s">
        <v>3973</v>
      </c>
      <c r="E13147" t="s">
        <v>20</v>
      </c>
      <c r="F13147" t="b">
        <v>0</v>
      </c>
      <c r="G13147" t="s">
        <v>27</v>
      </c>
      <c r="H13147" s="4">
        <v>45831.585393518522</v>
      </c>
      <c r="I13147" t="b">
        <v>1</v>
      </c>
      <c r="J13147" t="b">
        <v>0</v>
      </c>
      <c r="K13147" t="s">
        <v>24</v>
      </c>
      <c r="L13147" t="s">
        <v>22</v>
      </c>
      <c r="M13147">
        <v>162000</v>
      </c>
      <c r="O13147" t="s">
        <v>16957</v>
      </c>
      <c r="P13147" t="s">
        <v>16958</v>
      </c>
    </row>
    <row r="13148" spans="1:16" x14ac:dyDescent="0.25">
      <c r="A13148" t="s">
        <v>2</v>
      </c>
      <c r="B13148" t="s">
        <v>638</v>
      </c>
      <c r="C13148" t="s">
        <v>2047</v>
      </c>
      <c r="D13148" t="s">
        <v>7853</v>
      </c>
      <c r="E13148" t="s">
        <v>20</v>
      </c>
      <c r="F13148" t="b">
        <v>0</v>
      </c>
      <c r="G13148" t="s">
        <v>27</v>
      </c>
      <c r="H13148" s="4">
        <v>45831.585416666669</v>
      </c>
      <c r="I13148" t="b">
        <v>0</v>
      </c>
      <c r="J13148" t="b">
        <v>0</v>
      </c>
      <c r="K13148" t="s">
        <v>24</v>
      </c>
      <c r="L13148" t="s">
        <v>22</v>
      </c>
      <c r="M13148">
        <v>75000</v>
      </c>
      <c r="O13148" t="s">
        <v>9136</v>
      </c>
      <c r="P13148" t="s">
        <v>3378</v>
      </c>
    </row>
    <row r="13149" spans="1:16" x14ac:dyDescent="0.25">
      <c r="A13149" t="s">
        <v>89</v>
      </c>
      <c r="B13149" t="s">
        <v>16959</v>
      </c>
      <c r="C13149" t="s">
        <v>73</v>
      </c>
      <c r="D13149" t="s">
        <v>3973</v>
      </c>
      <c r="E13149" t="s">
        <v>51</v>
      </c>
      <c r="F13149" t="b">
        <v>0</v>
      </c>
      <c r="G13149" t="s">
        <v>27</v>
      </c>
      <c r="H13149" s="4">
        <v>45831.585462962961</v>
      </c>
      <c r="I13149" t="b">
        <v>1</v>
      </c>
      <c r="J13149" t="b">
        <v>0</v>
      </c>
      <c r="K13149" t="s">
        <v>24</v>
      </c>
      <c r="L13149" t="s">
        <v>36</v>
      </c>
      <c r="N13149">
        <v>55</v>
      </c>
      <c r="O13149" t="s">
        <v>16960</v>
      </c>
      <c r="P13149" t="s">
        <v>2444</v>
      </c>
    </row>
    <row r="13150" spans="1:16" x14ac:dyDescent="0.25">
      <c r="A13150" t="s">
        <v>2</v>
      </c>
      <c r="B13150" t="s">
        <v>1668</v>
      </c>
      <c r="C13150" t="s">
        <v>517</v>
      </c>
      <c r="D13150" t="s">
        <v>131</v>
      </c>
      <c r="F13150" t="b">
        <v>0</v>
      </c>
      <c r="G13150" t="s">
        <v>41</v>
      </c>
      <c r="H13150" s="4">
        <v>45831.585590277777</v>
      </c>
      <c r="I13150" t="b">
        <v>1</v>
      </c>
      <c r="J13150" t="b">
        <v>0</v>
      </c>
      <c r="K13150" t="s">
        <v>24</v>
      </c>
      <c r="L13150" t="s">
        <v>36</v>
      </c>
      <c r="N13150">
        <v>55</v>
      </c>
      <c r="O13150" t="s">
        <v>131</v>
      </c>
    </row>
    <row r="13151" spans="1:16" x14ac:dyDescent="0.25">
      <c r="A13151" t="s">
        <v>2</v>
      </c>
      <c r="B13151" t="s">
        <v>16961</v>
      </c>
      <c r="C13151" t="s">
        <v>16962</v>
      </c>
      <c r="D13151" t="s">
        <v>4084</v>
      </c>
      <c r="E13151" t="s">
        <v>20</v>
      </c>
      <c r="F13151" t="b">
        <v>0</v>
      </c>
      <c r="G13151" t="s">
        <v>4029</v>
      </c>
      <c r="H13151" s="4">
        <v>45831.603796296287</v>
      </c>
      <c r="I13151" t="b">
        <v>0</v>
      </c>
      <c r="J13151" t="b">
        <v>0</v>
      </c>
      <c r="K13151" t="s">
        <v>4029</v>
      </c>
      <c r="L13151" t="s">
        <v>22</v>
      </c>
      <c r="M13151">
        <v>130000</v>
      </c>
      <c r="O13151" t="s">
        <v>7473</v>
      </c>
      <c r="P13151" t="s">
        <v>7474</v>
      </c>
    </row>
    <row r="13152" spans="1:16" x14ac:dyDescent="0.25">
      <c r="A13152" t="s">
        <v>1</v>
      </c>
      <c r="B13152" t="s">
        <v>16963</v>
      </c>
      <c r="C13152" t="s">
        <v>39</v>
      </c>
      <c r="D13152" t="s">
        <v>3973</v>
      </c>
      <c r="E13152" t="s">
        <v>20</v>
      </c>
      <c r="F13152" t="b">
        <v>1</v>
      </c>
      <c r="G13152" t="s">
        <v>27</v>
      </c>
      <c r="H13152" s="4">
        <v>45831.626087962963</v>
      </c>
      <c r="I13152" t="b">
        <v>1</v>
      </c>
      <c r="J13152" t="b">
        <v>0</v>
      </c>
      <c r="K13152" t="s">
        <v>24</v>
      </c>
      <c r="L13152" t="s">
        <v>36</v>
      </c>
      <c r="N13152">
        <v>29</v>
      </c>
      <c r="O13152" t="s">
        <v>4246</v>
      </c>
    </row>
    <row r="13153" spans="1:16" x14ac:dyDescent="0.25">
      <c r="A13153" t="s">
        <v>2</v>
      </c>
      <c r="B13153" t="s">
        <v>16964</v>
      </c>
      <c r="C13153" t="s">
        <v>82</v>
      </c>
      <c r="D13153" t="s">
        <v>3828</v>
      </c>
      <c r="E13153" t="s">
        <v>51</v>
      </c>
      <c r="F13153" t="b">
        <v>0</v>
      </c>
      <c r="G13153" t="s">
        <v>27</v>
      </c>
      <c r="H13153" s="4">
        <v>45831.626875000002</v>
      </c>
      <c r="I13153" t="b">
        <v>0</v>
      </c>
      <c r="J13153" t="b">
        <v>1</v>
      </c>
      <c r="K13153" t="s">
        <v>24</v>
      </c>
      <c r="L13153" t="s">
        <v>36</v>
      </c>
      <c r="N13153">
        <v>72.5</v>
      </c>
      <c r="O13153" t="s">
        <v>1136</v>
      </c>
      <c r="P13153" t="s">
        <v>16965</v>
      </c>
    </row>
    <row r="13154" spans="1:16" x14ac:dyDescent="0.25">
      <c r="A13154" t="s">
        <v>2</v>
      </c>
      <c r="B13154" t="s">
        <v>1145</v>
      </c>
      <c r="C13154" t="s">
        <v>1358</v>
      </c>
      <c r="D13154" t="s">
        <v>3600</v>
      </c>
      <c r="E13154" t="s">
        <v>51</v>
      </c>
      <c r="F13154" t="b">
        <v>0</v>
      </c>
      <c r="G13154" t="s">
        <v>27</v>
      </c>
      <c r="H13154" s="4">
        <v>45831.626944444448</v>
      </c>
      <c r="I13154" t="b">
        <v>0</v>
      </c>
      <c r="J13154" t="b">
        <v>1</v>
      </c>
      <c r="K13154" t="s">
        <v>24</v>
      </c>
      <c r="L13154" t="s">
        <v>22</v>
      </c>
      <c r="M13154">
        <v>95000</v>
      </c>
      <c r="O13154" t="s">
        <v>16966</v>
      </c>
      <c r="P13154" t="s">
        <v>10083</v>
      </c>
    </row>
    <row r="13155" spans="1:16" x14ac:dyDescent="0.25">
      <c r="A13155" t="s">
        <v>89</v>
      </c>
      <c r="B13155" t="s">
        <v>13897</v>
      </c>
      <c r="C13155" t="s">
        <v>37</v>
      </c>
      <c r="D13155" t="s">
        <v>3973</v>
      </c>
      <c r="E13155" t="s">
        <v>20</v>
      </c>
      <c r="F13155" t="b">
        <v>0</v>
      </c>
      <c r="G13155" t="s">
        <v>27</v>
      </c>
      <c r="H13155" s="4">
        <v>45831.627141203702</v>
      </c>
      <c r="I13155" t="b">
        <v>0</v>
      </c>
      <c r="J13155" t="b">
        <v>1</v>
      </c>
      <c r="K13155" t="s">
        <v>24</v>
      </c>
      <c r="L13155" t="s">
        <v>22</v>
      </c>
      <c r="M13155">
        <v>175000</v>
      </c>
      <c r="O13155" t="s">
        <v>3267</v>
      </c>
      <c r="P13155" t="s">
        <v>13898</v>
      </c>
    </row>
    <row r="13156" spans="1:16" x14ac:dyDescent="0.25">
      <c r="A13156" t="s">
        <v>2</v>
      </c>
      <c r="B13156" t="s">
        <v>16967</v>
      </c>
      <c r="C13156" t="s">
        <v>92</v>
      </c>
      <c r="D13156" t="s">
        <v>3973</v>
      </c>
      <c r="E13156" t="s">
        <v>20</v>
      </c>
      <c r="F13156" t="b">
        <v>0</v>
      </c>
      <c r="G13156" t="s">
        <v>27</v>
      </c>
      <c r="H13156" s="4">
        <v>45831.627175925933</v>
      </c>
      <c r="I13156" t="b">
        <v>0</v>
      </c>
      <c r="J13156" t="b">
        <v>0</v>
      </c>
      <c r="K13156" t="s">
        <v>24</v>
      </c>
      <c r="L13156" t="s">
        <v>22</v>
      </c>
      <c r="M13156">
        <v>102000</v>
      </c>
      <c r="O13156" t="s">
        <v>16968</v>
      </c>
      <c r="P13156" t="s">
        <v>16969</v>
      </c>
    </row>
    <row r="13157" spans="1:16" x14ac:dyDescent="0.25">
      <c r="A13157" t="s">
        <v>2</v>
      </c>
      <c r="B13157" t="s">
        <v>16970</v>
      </c>
      <c r="C13157" t="s">
        <v>1270</v>
      </c>
      <c r="D13157" t="s">
        <v>3828</v>
      </c>
      <c r="E13157" t="s">
        <v>20</v>
      </c>
      <c r="F13157" t="b">
        <v>0</v>
      </c>
      <c r="G13157" t="s">
        <v>27</v>
      </c>
      <c r="H13157" s="4">
        <v>45831.668726851851</v>
      </c>
      <c r="I13157" t="b">
        <v>0</v>
      </c>
      <c r="J13157" t="b">
        <v>1</v>
      </c>
      <c r="K13157" t="s">
        <v>24</v>
      </c>
      <c r="L13157" t="s">
        <v>22</v>
      </c>
      <c r="M13157">
        <v>119000</v>
      </c>
      <c r="O13157" t="s">
        <v>734</v>
      </c>
      <c r="P13157" t="s">
        <v>9417</v>
      </c>
    </row>
    <row r="13158" spans="1:16" x14ac:dyDescent="0.25">
      <c r="A13158" t="s">
        <v>0</v>
      </c>
      <c r="B13158" t="s">
        <v>16971</v>
      </c>
      <c r="C13158" t="s">
        <v>84</v>
      </c>
      <c r="D13158" t="s">
        <v>3828</v>
      </c>
      <c r="E13158" t="s">
        <v>51</v>
      </c>
      <c r="F13158" t="b">
        <v>0</v>
      </c>
      <c r="G13158" t="s">
        <v>41</v>
      </c>
      <c r="H13158" s="4">
        <v>45831.708657407413</v>
      </c>
      <c r="I13158" t="b">
        <v>0</v>
      </c>
      <c r="J13158" t="b">
        <v>0</v>
      </c>
      <c r="K13158" t="s">
        <v>24</v>
      </c>
      <c r="L13158" t="s">
        <v>36</v>
      </c>
      <c r="N13158">
        <v>29.5</v>
      </c>
      <c r="O13158" t="s">
        <v>3768</v>
      </c>
      <c r="P13158" t="s">
        <v>16972</v>
      </c>
    </row>
    <row r="13159" spans="1:16" x14ac:dyDescent="0.25">
      <c r="A13159" t="s">
        <v>19</v>
      </c>
      <c r="B13159" t="s">
        <v>16973</v>
      </c>
      <c r="C13159" t="s">
        <v>120</v>
      </c>
      <c r="D13159" t="s">
        <v>3973</v>
      </c>
      <c r="E13159" t="s">
        <v>20</v>
      </c>
      <c r="F13159" t="b">
        <v>0</v>
      </c>
      <c r="G13159" t="s">
        <v>35</v>
      </c>
      <c r="H13159" s="4">
        <v>45831.709814814807</v>
      </c>
      <c r="I13159" t="b">
        <v>0</v>
      </c>
      <c r="J13159" t="b">
        <v>0</v>
      </c>
      <c r="K13159" t="s">
        <v>24</v>
      </c>
      <c r="L13159" t="s">
        <v>22</v>
      </c>
      <c r="M13159">
        <v>185000</v>
      </c>
      <c r="O13159" t="s">
        <v>16974</v>
      </c>
      <c r="P13159" t="s">
        <v>16975</v>
      </c>
    </row>
    <row r="13160" spans="1:16" x14ac:dyDescent="0.25">
      <c r="A13160" t="s">
        <v>2</v>
      </c>
      <c r="B13160" t="s">
        <v>16976</v>
      </c>
      <c r="C13160" t="s">
        <v>624</v>
      </c>
      <c r="D13160" t="s">
        <v>3600</v>
      </c>
      <c r="E13160" t="s">
        <v>51</v>
      </c>
      <c r="F13160" t="b">
        <v>0</v>
      </c>
      <c r="G13160" t="s">
        <v>27</v>
      </c>
      <c r="H13160" s="4">
        <v>45831.710474537038</v>
      </c>
      <c r="I13160" t="b">
        <v>1</v>
      </c>
      <c r="J13160" t="b">
        <v>0</v>
      </c>
      <c r="K13160" t="s">
        <v>24</v>
      </c>
      <c r="L13160" t="s">
        <v>36</v>
      </c>
      <c r="N13160">
        <v>65</v>
      </c>
      <c r="O13160" t="s">
        <v>1951</v>
      </c>
      <c r="P13160" t="s">
        <v>951</v>
      </c>
    </row>
    <row r="13161" spans="1:16" x14ac:dyDescent="0.25">
      <c r="A13161" t="s">
        <v>2</v>
      </c>
      <c r="B13161" t="s">
        <v>16977</v>
      </c>
      <c r="C13161" t="s">
        <v>166</v>
      </c>
      <c r="D13161" t="s">
        <v>3973</v>
      </c>
      <c r="E13161" t="s">
        <v>20</v>
      </c>
      <c r="F13161" t="b">
        <v>0</v>
      </c>
      <c r="G13161" t="s">
        <v>27</v>
      </c>
      <c r="H13161" s="4">
        <v>45831.710532407407</v>
      </c>
      <c r="I13161" t="b">
        <v>0</v>
      </c>
      <c r="J13161" t="b">
        <v>1</v>
      </c>
      <c r="K13161" t="s">
        <v>24</v>
      </c>
      <c r="L13161" t="s">
        <v>22</v>
      </c>
      <c r="M13161">
        <v>145000</v>
      </c>
      <c r="O13161" t="s">
        <v>1136</v>
      </c>
      <c r="P13161" t="s">
        <v>16978</v>
      </c>
    </row>
    <row r="13162" spans="1:16" x14ac:dyDescent="0.25">
      <c r="A13162" t="s">
        <v>2</v>
      </c>
      <c r="B13162" t="s">
        <v>16979</v>
      </c>
      <c r="C13162" t="s">
        <v>2522</v>
      </c>
      <c r="D13162" t="s">
        <v>3973</v>
      </c>
      <c r="E13162" t="s">
        <v>20</v>
      </c>
      <c r="F13162" t="b">
        <v>0</v>
      </c>
      <c r="G13162" t="s">
        <v>41</v>
      </c>
      <c r="H13162" s="4">
        <v>45831.7109375</v>
      </c>
      <c r="I13162" t="b">
        <v>0</v>
      </c>
      <c r="J13162" t="b">
        <v>1</v>
      </c>
      <c r="K13162" t="s">
        <v>24</v>
      </c>
      <c r="L13162" t="s">
        <v>22</v>
      </c>
      <c r="M13162">
        <v>101500</v>
      </c>
      <c r="O13162" t="s">
        <v>173</v>
      </c>
      <c r="P13162" t="s">
        <v>16980</v>
      </c>
    </row>
    <row r="13163" spans="1:16" x14ac:dyDescent="0.25">
      <c r="A13163" t="s">
        <v>0</v>
      </c>
      <c r="B13163" t="s">
        <v>16981</v>
      </c>
      <c r="C13163" t="s">
        <v>140</v>
      </c>
      <c r="D13163" t="s">
        <v>3828</v>
      </c>
      <c r="E13163" t="s">
        <v>219</v>
      </c>
      <c r="F13163" t="b">
        <v>0</v>
      </c>
      <c r="G13163" t="s">
        <v>35</v>
      </c>
      <c r="H13163" s="4">
        <v>45831.750474537039</v>
      </c>
      <c r="I13163" t="b">
        <v>1</v>
      </c>
      <c r="J13163" t="b">
        <v>0</v>
      </c>
      <c r="K13163" t="s">
        <v>24</v>
      </c>
      <c r="L13163" t="s">
        <v>36</v>
      </c>
      <c r="N13163">
        <v>72.5</v>
      </c>
      <c r="O13163" t="s">
        <v>11204</v>
      </c>
      <c r="P13163" t="s">
        <v>16982</v>
      </c>
    </row>
    <row r="13164" spans="1:16" x14ac:dyDescent="0.25">
      <c r="A13164" t="s">
        <v>191</v>
      </c>
      <c r="B13164" t="s">
        <v>16983</v>
      </c>
      <c r="C13164" t="s">
        <v>82</v>
      </c>
      <c r="D13164" t="s">
        <v>4084</v>
      </c>
      <c r="E13164" t="s">
        <v>20</v>
      </c>
      <c r="F13164" t="b">
        <v>0</v>
      </c>
      <c r="G13164" t="s">
        <v>27</v>
      </c>
      <c r="H13164" s="4">
        <v>45831.751157407409</v>
      </c>
      <c r="I13164" t="b">
        <v>0</v>
      </c>
      <c r="J13164" t="b">
        <v>0</v>
      </c>
      <c r="K13164" t="s">
        <v>24</v>
      </c>
      <c r="L13164" t="s">
        <v>22</v>
      </c>
      <c r="M13164">
        <v>171000</v>
      </c>
      <c r="O13164" t="s">
        <v>1172</v>
      </c>
      <c r="P13164" t="s">
        <v>6230</v>
      </c>
    </row>
    <row r="13165" spans="1:16" x14ac:dyDescent="0.25">
      <c r="A13165" t="s">
        <v>1</v>
      </c>
      <c r="B13165" t="s">
        <v>10818</v>
      </c>
      <c r="C13165" t="s">
        <v>839</v>
      </c>
      <c r="D13165" t="s">
        <v>4084</v>
      </c>
      <c r="E13165" t="s">
        <v>20</v>
      </c>
      <c r="F13165" t="b">
        <v>0</v>
      </c>
      <c r="G13165" t="s">
        <v>30</v>
      </c>
      <c r="H13165" s="4">
        <v>45831.751701388886</v>
      </c>
      <c r="I13165" t="b">
        <v>0</v>
      </c>
      <c r="J13165" t="b">
        <v>0</v>
      </c>
      <c r="K13165" t="s">
        <v>24</v>
      </c>
      <c r="L13165" t="s">
        <v>22</v>
      </c>
      <c r="M13165">
        <v>130000</v>
      </c>
      <c r="O13165" t="s">
        <v>3243</v>
      </c>
      <c r="P13165" t="s">
        <v>10819</v>
      </c>
    </row>
    <row r="13166" spans="1:16" x14ac:dyDescent="0.25">
      <c r="A13166" t="s">
        <v>40</v>
      </c>
      <c r="B13166" t="s">
        <v>16984</v>
      </c>
      <c r="C13166" t="s">
        <v>114</v>
      </c>
      <c r="D13166" t="s">
        <v>3973</v>
      </c>
      <c r="E13166" t="s">
        <v>51</v>
      </c>
      <c r="F13166" t="b">
        <v>0</v>
      </c>
      <c r="G13166" t="s">
        <v>27</v>
      </c>
      <c r="H13166" s="4">
        <v>45831.752164351848</v>
      </c>
      <c r="I13166" t="b">
        <v>1</v>
      </c>
      <c r="J13166" t="b">
        <v>0</v>
      </c>
      <c r="K13166" t="s">
        <v>24</v>
      </c>
      <c r="L13166" t="s">
        <v>36</v>
      </c>
      <c r="N13166">
        <v>67.5</v>
      </c>
      <c r="O13166" t="s">
        <v>11982</v>
      </c>
      <c r="P13166" t="s">
        <v>16985</v>
      </c>
    </row>
    <row r="13167" spans="1:16" x14ac:dyDescent="0.25">
      <c r="A13167" t="s">
        <v>40</v>
      </c>
      <c r="B13167" t="s">
        <v>812</v>
      </c>
      <c r="C13167" t="s">
        <v>4702</v>
      </c>
      <c r="D13167" t="s">
        <v>3973</v>
      </c>
      <c r="E13167" t="s">
        <v>51</v>
      </c>
      <c r="F13167" t="b">
        <v>0</v>
      </c>
      <c r="G13167" t="s">
        <v>30</v>
      </c>
      <c r="H13167" s="4">
        <v>45831.753379629627</v>
      </c>
      <c r="I13167" t="b">
        <v>0</v>
      </c>
      <c r="J13167" t="b">
        <v>1</v>
      </c>
      <c r="K13167" t="s">
        <v>24</v>
      </c>
      <c r="L13167" t="s">
        <v>36</v>
      </c>
      <c r="N13167">
        <v>87</v>
      </c>
      <c r="O13167" t="s">
        <v>1301</v>
      </c>
      <c r="P13167" t="s">
        <v>16986</v>
      </c>
    </row>
    <row r="13168" spans="1:16" x14ac:dyDescent="0.25">
      <c r="A13168" t="s">
        <v>0</v>
      </c>
      <c r="B13168" t="s">
        <v>16987</v>
      </c>
      <c r="C13168" t="s">
        <v>298</v>
      </c>
      <c r="D13168" t="s">
        <v>4035</v>
      </c>
      <c r="E13168" t="s">
        <v>20</v>
      </c>
      <c r="F13168" t="b">
        <v>0</v>
      </c>
      <c r="G13168" t="s">
        <v>298</v>
      </c>
      <c r="H13168" s="4">
        <v>45831.756423611107</v>
      </c>
      <c r="I13168" t="b">
        <v>0</v>
      </c>
      <c r="J13168" t="b">
        <v>0</v>
      </c>
      <c r="K13168" t="s">
        <v>298</v>
      </c>
      <c r="L13168" t="s">
        <v>22</v>
      </c>
      <c r="M13168">
        <v>53000</v>
      </c>
      <c r="O13168" t="s">
        <v>16988</v>
      </c>
      <c r="P13168" t="s">
        <v>385</v>
      </c>
    </row>
    <row r="13169" spans="1:16" x14ac:dyDescent="0.25">
      <c r="A13169" t="s">
        <v>0</v>
      </c>
      <c r="B13169" t="s">
        <v>16989</v>
      </c>
      <c r="C13169" t="s">
        <v>39</v>
      </c>
      <c r="D13169" t="s">
        <v>2208</v>
      </c>
      <c r="E13169" t="s">
        <v>20</v>
      </c>
      <c r="F13169" t="b">
        <v>1</v>
      </c>
      <c r="G13169" t="s">
        <v>30</v>
      </c>
      <c r="H13169" s="4">
        <v>45831.792384259257</v>
      </c>
      <c r="I13169" t="b">
        <v>0</v>
      </c>
      <c r="J13169" t="b">
        <v>1</v>
      </c>
      <c r="K13169" t="s">
        <v>24</v>
      </c>
      <c r="L13169" t="s">
        <v>36</v>
      </c>
      <c r="N13169">
        <v>50.375</v>
      </c>
      <c r="O13169" t="s">
        <v>16990</v>
      </c>
      <c r="P13169" t="s">
        <v>16991</v>
      </c>
    </row>
    <row r="13170" spans="1:16" x14ac:dyDescent="0.25">
      <c r="A13170" t="s">
        <v>2</v>
      </c>
      <c r="B13170" t="s">
        <v>9415</v>
      </c>
      <c r="C13170" t="s">
        <v>9416</v>
      </c>
      <c r="D13170" t="s">
        <v>3973</v>
      </c>
      <c r="E13170" t="s">
        <v>20</v>
      </c>
      <c r="F13170" t="b">
        <v>0</v>
      </c>
      <c r="G13170" t="s">
        <v>27</v>
      </c>
      <c r="H13170" s="4">
        <v>45831.793703703697</v>
      </c>
      <c r="I13170" t="b">
        <v>0</v>
      </c>
      <c r="J13170" t="b">
        <v>1</v>
      </c>
      <c r="K13170" t="s">
        <v>24</v>
      </c>
      <c r="L13170" t="s">
        <v>22</v>
      </c>
      <c r="M13170">
        <v>119000</v>
      </c>
      <c r="O13170" t="s">
        <v>734</v>
      </c>
      <c r="P13170" t="s">
        <v>9417</v>
      </c>
    </row>
    <row r="13171" spans="1:16" x14ac:dyDescent="0.25">
      <c r="A13171" t="s">
        <v>2</v>
      </c>
      <c r="B13171" t="s">
        <v>506</v>
      </c>
      <c r="C13171" t="s">
        <v>322</v>
      </c>
      <c r="D13171" t="s">
        <v>3973</v>
      </c>
      <c r="E13171" t="s">
        <v>20</v>
      </c>
      <c r="F13171" t="b">
        <v>0</v>
      </c>
      <c r="G13171" t="s">
        <v>27</v>
      </c>
      <c r="H13171" s="4">
        <v>45831.793726851851</v>
      </c>
      <c r="I13171" t="b">
        <v>0</v>
      </c>
      <c r="J13171" t="b">
        <v>0</v>
      </c>
      <c r="K13171" t="s">
        <v>24</v>
      </c>
      <c r="L13171" t="s">
        <v>36</v>
      </c>
      <c r="N13171">
        <v>75</v>
      </c>
      <c r="O13171" t="s">
        <v>3044</v>
      </c>
      <c r="P13171" t="s">
        <v>16992</v>
      </c>
    </row>
    <row r="13172" spans="1:16" x14ac:dyDescent="0.25">
      <c r="A13172" t="s">
        <v>0</v>
      </c>
      <c r="B13172" t="s">
        <v>1219</v>
      </c>
      <c r="C13172" t="s">
        <v>203</v>
      </c>
      <c r="D13172" t="s">
        <v>3973</v>
      </c>
      <c r="E13172" t="s">
        <v>51</v>
      </c>
      <c r="F13172" t="b">
        <v>0</v>
      </c>
      <c r="G13172" t="s">
        <v>23</v>
      </c>
      <c r="H13172" s="4">
        <v>45831.810659722221</v>
      </c>
      <c r="I13172" t="b">
        <v>0</v>
      </c>
      <c r="J13172" t="b">
        <v>1</v>
      </c>
      <c r="K13172" t="s">
        <v>24</v>
      </c>
      <c r="L13172" t="s">
        <v>36</v>
      </c>
      <c r="N13172">
        <v>62.5</v>
      </c>
      <c r="O13172" t="s">
        <v>144</v>
      </c>
      <c r="P13172" t="s">
        <v>16993</v>
      </c>
    </row>
    <row r="13173" spans="1:16" x14ac:dyDescent="0.25">
      <c r="A13173" t="s">
        <v>0</v>
      </c>
      <c r="B13173" t="s">
        <v>16994</v>
      </c>
      <c r="C13173" t="s">
        <v>2051</v>
      </c>
      <c r="D13173" t="s">
        <v>3973</v>
      </c>
      <c r="E13173" t="s">
        <v>20</v>
      </c>
      <c r="F13173" t="b">
        <v>0</v>
      </c>
      <c r="G13173" t="s">
        <v>23</v>
      </c>
      <c r="H13173" s="4">
        <v>45831.810694444437</v>
      </c>
      <c r="I13173" t="b">
        <v>0</v>
      </c>
      <c r="J13173" t="b">
        <v>0</v>
      </c>
      <c r="K13173" t="s">
        <v>24</v>
      </c>
      <c r="L13173" t="s">
        <v>22</v>
      </c>
      <c r="M13173">
        <v>46945</v>
      </c>
      <c r="O13173" t="s">
        <v>792</v>
      </c>
      <c r="P13173" t="s">
        <v>767</v>
      </c>
    </row>
    <row r="13174" spans="1:16" x14ac:dyDescent="0.25">
      <c r="A13174" t="s">
        <v>0</v>
      </c>
      <c r="B13174" t="s">
        <v>16995</v>
      </c>
      <c r="C13174" t="s">
        <v>8279</v>
      </c>
      <c r="D13174" t="s">
        <v>3828</v>
      </c>
      <c r="E13174" t="s">
        <v>105</v>
      </c>
      <c r="F13174" t="b">
        <v>0</v>
      </c>
      <c r="G13174" t="s">
        <v>41</v>
      </c>
      <c r="H13174" s="4">
        <v>45831.833657407413</v>
      </c>
      <c r="I13174" t="b">
        <v>1</v>
      </c>
      <c r="J13174" t="b">
        <v>0</v>
      </c>
      <c r="K13174" t="s">
        <v>24</v>
      </c>
      <c r="L13174" t="s">
        <v>36</v>
      </c>
      <c r="N13174">
        <v>28.5</v>
      </c>
      <c r="O13174" t="s">
        <v>2912</v>
      </c>
      <c r="P13174" t="s">
        <v>16996</v>
      </c>
    </row>
    <row r="13175" spans="1:16" x14ac:dyDescent="0.25">
      <c r="A13175" t="s">
        <v>0</v>
      </c>
      <c r="B13175" t="s">
        <v>16997</v>
      </c>
      <c r="C13175" t="s">
        <v>2841</v>
      </c>
      <c r="D13175" t="s">
        <v>4084</v>
      </c>
      <c r="E13175" t="s">
        <v>631</v>
      </c>
      <c r="F13175" t="b">
        <v>0</v>
      </c>
      <c r="G13175" t="s">
        <v>52</v>
      </c>
      <c r="H13175" s="4">
        <v>45831.875983796293</v>
      </c>
      <c r="I13175" t="b">
        <v>0</v>
      </c>
      <c r="J13175" t="b">
        <v>0</v>
      </c>
      <c r="K13175" t="s">
        <v>24</v>
      </c>
      <c r="L13175" t="s">
        <v>22</v>
      </c>
      <c r="M13175">
        <v>82500</v>
      </c>
      <c r="O13175" t="s">
        <v>3801</v>
      </c>
    </row>
    <row r="13176" spans="1:16" x14ac:dyDescent="0.25">
      <c r="A13176" t="s">
        <v>2</v>
      </c>
      <c r="B13176" t="s">
        <v>16998</v>
      </c>
      <c r="C13176" t="s">
        <v>6440</v>
      </c>
      <c r="D13176" t="s">
        <v>3828</v>
      </c>
      <c r="E13176" t="s">
        <v>219</v>
      </c>
      <c r="F13176" t="b">
        <v>0</v>
      </c>
      <c r="G13176" t="s">
        <v>27</v>
      </c>
      <c r="H13176" s="4">
        <v>45831.918541666673</v>
      </c>
      <c r="I13176" t="b">
        <v>0</v>
      </c>
      <c r="J13176" t="b">
        <v>0</v>
      </c>
      <c r="K13176" t="s">
        <v>24</v>
      </c>
      <c r="L13176" t="s">
        <v>36</v>
      </c>
      <c r="N13176">
        <v>47.5</v>
      </c>
      <c r="O13176" t="s">
        <v>16999</v>
      </c>
      <c r="P13176" t="s">
        <v>17000</v>
      </c>
    </row>
    <row r="13177" spans="1:16" x14ac:dyDescent="0.25">
      <c r="A13177" t="s">
        <v>89</v>
      </c>
      <c r="B13177" t="s">
        <v>13899</v>
      </c>
      <c r="C13177" t="s">
        <v>1050</v>
      </c>
      <c r="D13177" t="s">
        <v>3973</v>
      </c>
      <c r="E13177" t="s">
        <v>20</v>
      </c>
      <c r="F13177" t="b">
        <v>0</v>
      </c>
      <c r="G13177" t="s">
        <v>41</v>
      </c>
      <c r="H13177" s="4">
        <v>45831.919236111113</v>
      </c>
      <c r="I13177" t="b">
        <v>0</v>
      </c>
      <c r="J13177" t="b">
        <v>1</v>
      </c>
      <c r="K13177" t="s">
        <v>24</v>
      </c>
      <c r="L13177" t="s">
        <v>22</v>
      </c>
      <c r="M13177">
        <v>175000</v>
      </c>
      <c r="O13177" t="s">
        <v>3267</v>
      </c>
      <c r="P13177" t="s">
        <v>13898</v>
      </c>
    </row>
    <row r="13178" spans="1:16" x14ac:dyDescent="0.25">
      <c r="A13178" t="s">
        <v>1</v>
      </c>
      <c r="B13178" t="s">
        <v>17001</v>
      </c>
      <c r="C13178" t="s">
        <v>17002</v>
      </c>
      <c r="D13178" t="s">
        <v>4084</v>
      </c>
      <c r="E13178" t="s">
        <v>20</v>
      </c>
      <c r="F13178" t="b">
        <v>0</v>
      </c>
      <c r="G13178" t="s">
        <v>23</v>
      </c>
      <c r="H13178" s="4">
        <v>45831.935879629629</v>
      </c>
      <c r="I13178" t="b">
        <v>0</v>
      </c>
      <c r="J13178" t="b">
        <v>0</v>
      </c>
      <c r="K13178" t="s">
        <v>24</v>
      </c>
      <c r="L13178" t="s">
        <v>22</v>
      </c>
      <c r="M13178">
        <v>113895</v>
      </c>
      <c r="O13178" t="s">
        <v>5353</v>
      </c>
    </row>
    <row r="13179" spans="1:16" x14ac:dyDescent="0.25">
      <c r="A13179" t="s">
        <v>0</v>
      </c>
      <c r="B13179" t="s">
        <v>1871</v>
      </c>
      <c r="C13179" t="s">
        <v>82</v>
      </c>
      <c r="D13179" t="s">
        <v>3957</v>
      </c>
      <c r="E13179" t="s">
        <v>34</v>
      </c>
      <c r="F13179" t="b">
        <v>0</v>
      </c>
      <c r="G13179" t="s">
        <v>27</v>
      </c>
      <c r="H13179" s="4">
        <v>45831.958368055559</v>
      </c>
      <c r="I13179" t="b">
        <v>0</v>
      </c>
      <c r="J13179" t="b">
        <v>0</v>
      </c>
      <c r="K13179" t="s">
        <v>24</v>
      </c>
      <c r="L13179" t="s">
        <v>36</v>
      </c>
      <c r="N13179">
        <v>67.5</v>
      </c>
      <c r="O13179" t="s">
        <v>1961</v>
      </c>
      <c r="P13179" t="s">
        <v>17003</v>
      </c>
    </row>
    <row r="13180" spans="1:16" x14ac:dyDescent="0.25">
      <c r="A13180" t="s">
        <v>0</v>
      </c>
      <c r="B13180" t="s">
        <v>17004</v>
      </c>
      <c r="C13180" t="s">
        <v>17005</v>
      </c>
      <c r="D13180" t="s">
        <v>3828</v>
      </c>
      <c r="F13180" t="b">
        <v>0</v>
      </c>
      <c r="G13180" t="s">
        <v>27</v>
      </c>
      <c r="H13180" s="4">
        <v>45831.958368055559</v>
      </c>
      <c r="I13180" t="b">
        <v>0</v>
      </c>
      <c r="J13180" t="b">
        <v>0</v>
      </c>
      <c r="K13180" t="s">
        <v>24</v>
      </c>
      <c r="L13180" t="s">
        <v>36</v>
      </c>
      <c r="N13180">
        <v>32</v>
      </c>
      <c r="O13180" t="s">
        <v>2219</v>
      </c>
      <c r="P13180" t="s">
        <v>17006</v>
      </c>
    </row>
    <row r="13181" spans="1:16" x14ac:dyDescent="0.25">
      <c r="A13181" t="s">
        <v>1</v>
      </c>
      <c r="B13181" t="s">
        <v>17001</v>
      </c>
      <c r="C13181" t="s">
        <v>17007</v>
      </c>
      <c r="D13181" t="s">
        <v>4084</v>
      </c>
      <c r="E13181" t="s">
        <v>20</v>
      </c>
      <c r="F13181" t="b">
        <v>0</v>
      </c>
      <c r="G13181" t="s">
        <v>27</v>
      </c>
      <c r="H13181" s="4">
        <v>45831.95952546296</v>
      </c>
      <c r="I13181" t="b">
        <v>0</v>
      </c>
      <c r="J13181" t="b">
        <v>0</v>
      </c>
      <c r="K13181" t="s">
        <v>24</v>
      </c>
      <c r="L13181" t="s">
        <v>22</v>
      </c>
      <c r="M13181">
        <v>113895</v>
      </c>
      <c r="O13181" t="s">
        <v>5353</v>
      </c>
      <c r="P13181" t="s">
        <v>204</v>
      </c>
    </row>
    <row r="13182" spans="1:16" x14ac:dyDescent="0.25">
      <c r="A13182" t="s">
        <v>1</v>
      </c>
      <c r="B13182" t="s">
        <v>17001</v>
      </c>
      <c r="C13182" t="s">
        <v>17008</v>
      </c>
      <c r="D13182" t="s">
        <v>4084</v>
      </c>
      <c r="E13182" t="s">
        <v>20</v>
      </c>
      <c r="F13182" t="b">
        <v>0</v>
      </c>
      <c r="G13182" t="s">
        <v>27</v>
      </c>
      <c r="H13182" s="4">
        <v>45831.959560185183</v>
      </c>
      <c r="I13182" t="b">
        <v>0</v>
      </c>
      <c r="J13182" t="b">
        <v>0</v>
      </c>
      <c r="K13182" t="s">
        <v>24</v>
      </c>
      <c r="L13182" t="s">
        <v>22</v>
      </c>
      <c r="M13182">
        <v>113895</v>
      </c>
      <c r="O13182" t="s">
        <v>5353</v>
      </c>
      <c r="P13182" t="s">
        <v>204</v>
      </c>
    </row>
    <row r="13183" spans="1:16" x14ac:dyDescent="0.25">
      <c r="A13183" t="s">
        <v>1</v>
      </c>
      <c r="B13183" t="s">
        <v>17001</v>
      </c>
      <c r="C13183" t="s">
        <v>17009</v>
      </c>
      <c r="D13183" t="s">
        <v>4084</v>
      </c>
      <c r="E13183" t="s">
        <v>20</v>
      </c>
      <c r="F13183" t="b">
        <v>0</v>
      </c>
      <c r="G13183" t="s">
        <v>27</v>
      </c>
      <c r="H13183" s="4">
        <v>45831.959583333337</v>
      </c>
      <c r="I13183" t="b">
        <v>0</v>
      </c>
      <c r="J13183" t="b">
        <v>0</v>
      </c>
      <c r="K13183" t="s">
        <v>24</v>
      </c>
      <c r="L13183" t="s">
        <v>22</v>
      </c>
      <c r="M13183">
        <v>113895</v>
      </c>
      <c r="O13183" t="s">
        <v>5353</v>
      </c>
    </row>
    <row r="13184" spans="1:16" x14ac:dyDescent="0.25">
      <c r="A13184" t="s">
        <v>1</v>
      </c>
      <c r="B13184" t="s">
        <v>17001</v>
      </c>
      <c r="C13184" t="s">
        <v>17010</v>
      </c>
      <c r="D13184" t="s">
        <v>4084</v>
      </c>
      <c r="E13184" t="s">
        <v>20</v>
      </c>
      <c r="F13184" t="b">
        <v>0</v>
      </c>
      <c r="G13184" t="s">
        <v>30</v>
      </c>
      <c r="H13184" s="4">
        <v>45831.960034722222</v>
      </c>
      <c r="I13184" t="b">
        <v>0</v>
      </c>
      <c r="J13184" t="b">
        <v>0</v>
      </c>
      <c r="K13184" t="s">
        <v>24</v>
      </c>
      <c r="L13184" t="s">
        <v>22</v>
      </c>
      <c r="M13184">
        <v>113895</v>
      </c>
      <c r="O13184" t="s">
        <v>5353</v>
      </c>
    </row>
    <row r="13185" spans="1:16" x14ac:dyDescent="0.25">
      <c r="A13185" t="s">
        <v>1</v>
      </c>
      <c r="B13185" t="s">
        <v>17001</v>
      </c>
      <c r="C13185" t="s">
        <v>17011</v>
      </c>
      <c r="D13185" t="s">
        <v>4084</v>
      </c>
      <c r="E13185" t="s">
        <v>20</v>
      </c>
      <c r="F13185" t="b">
        <v>0</v>
      </c>
      <c r="G13185" t="s">
        <v>30</v>
      </c>
      <c r="H13185" s="4">
        <v>45831.960057870368</v>
      </c>
      <c r="I13185" t="b">
        <v>0</v>
      </c>
      <c r="J13185" t="b">
        <v>0</v>
      </c>
      <c r="K13185" t="s">
        <v>24</v>
      </c>
      <c r="L13185" t="s">
        <v>22</v>
      </c>
      <c r="M13185">
        <v>113895</v>
      </c>
      <c r="O13185" t="s">
        <v>5353</v>
      </c>
    </row>
    <row r="13186" spans="1:16" x14ac:dyDescent="0.25">
      <c r="A13186" t="s">
        <v>1</v>
      </c>
      <c r="B13186" t="s">
        <v>17001</v>
      </c>
      <c r="C13186" t="s">
        <v>17012</v>
      </c>
      <c r="D13186" t="s">
        <v>4084</v>
      </c>
      <c r="E13186" t="s">
        <v>20</v>
      </c>
      <c r="F13186" t="b">
        <v>0</v>
      </c>
      <c r="G13186" t="s">
        <v>30</v>
      </c>
      <c r="H13186" s="4">
        <v>45831.960069444453</v>
      </c>
      <c r="I13186" t="b">
        <v>0</v>
      </c>
      <c r="J13186" t="b">
        <v>0</v>
      </c>
      <c r="K13186" t="s">
        <v>24</v>
      </c>
      <c r="L13186" t="s">
        <v>22</v>
      </c>
      <c r="M13186">
        <v>113895</v>
      </c>
      <c r="O13186" t="s">
        <v>5353</v>
      </c>
    </row>
    <row r="13187" spans="1:16" x14ac:dyDescent="0.25">
      <c r="A13187" t="s">
        <v>1</v>
      </c>
      <c r="B13187" t="s">
        <v>17001</v>
      </c>
      <c r="C13187" t="s">
        <v>17013</v>
      </c>
      <c r="D13187" t="s">
        <v>4084</v>
      </c>
      <c r="E13187" t="s">
        <v>20</v>
      </c>
      <c r="F13187" t="b">
        <v>0</v>
      </c>
      <c r="G13187" t="s">
        <v>30</v>
      </c>
      <c r="H13187" s="4">
        <v>45831.960092592592</v>
      </c>
      <c r="I13187" t="b">
        <v>0</v>
      </c>
      <c r="J13187" t="b">
        <v>1</v>
      </c>
      <c r="K13187" t="s">
        <v>24</v>
      </c>
      <c r="L13187" t="s">
        <v>22</v>
      </c>
      <c r="M13187">
        <v>113895</v>
      </c>
      <c r="O13187" t="s">
        <v>5353</v>
      </c>
    </row>
    <row r="13188" spans="1:16" x14ac:dyDescent="0.25">
      <c r="A13188" t="s">
        <v>1</v>
      </c>
      <c r="B13188" t="s">
        <v>17001</v>
      </c>
      <c r="C13188" t="s">
        <v>3809</v>
      </c>
      <c r="D13188" t="s">
        <v>4084</v>
      </c>
      <c r="E13188" t="s">
        <v>20</v>
      </c>
      <c r="F13188" t="b">
        <v>0</v>
      </c>
      <c r="G13188" t="s">
        <v>30</v>
      </c>
      <c r="H13188" s="4">
        <v>45831.960092592592</v>
      </c>
      <c r="I13188" t="b">
        <v>0</v>
      </c>
      <c r="J13188" t="b">
        <v>0</v>
      </c>
      <c r="K13188" t="s">
        <v>24</v>
      </c>
      <c r="L13188" t="s">
        <v>22</v>
      </c>
      <c r="M13188">
        <v>113895</v>
      </c>
      <c r="O13188" t="s">
        <v>5353</v>
      </c>
    </row>
    <row r="13189" spans="1:16" x14ac:dyDescent="0.25">
      <c r="A13189" t="s">
        <v>1</v>
      </c>
      <c r="B13189" t="s">
        <v>17001</v>
      </c>
      <c r="C13189" t="s">
        <v>5744</v>
      </c>
      <c r="D13189" t="s">
        <v>4084</v>
      </c>
      <c r="E13189" t="s">
        <v>20</v>
      </c>
      <c r="F13189" t="b">
        <v>0</v>
      </c>
      <c r="G13189" t="s">
        <v>30</v>
      </c>
      <c r="H13189" s="4">
        <v>45831.960092592592</v>
      </c>
      <c r="I13189" t="b">
        <v>0</v>
      </c>
      <c r="J13189" t="b">
        <v>1</v>
      </c>
      <c r="K13189" t="s">
        <v>24</v>
      </c>
      <c r="L13189" t="s">
        <v>22</v>
      </c>
      <c r="M13189">
        <v>113895</v>
      </c>
      <c r="O13189" t="s">
        <v>5353</v>
      </c>
    </row>
    <row r="13190" spans="1:16" x14ac:dyDescent="0.25">
      <c r="A13190" t="s">
        <v>1</v>
      </c>
      <c r="B13190" t="s">
        <v>17001</v>
      </c>
      <c r="C13190" t="s">
        <v>17014</v>
      </c>
      <c r="D13190" t="s">
        <v>4084</v>
      </c>
      <c r="E13190" t="s">
        <v>20</v>
      </c>
      <c r="F13190" t="b">
        <v>0</v>
      </c>
      <c r="G13190" t="s">
        <v>30</v>
      </c>
      <c r="H13190" s="4">
        <v>45831.960115740738</v>
      </c>
      <c r="I13190" t="b">
        <v>0</v>
      </c>
      <c r="J13190" t="b">
        <v>1</v>
      </c>
      <c r="K13190" t="s">
        <v>24</v>
      </c>
      <c r="L13190" t="s">
        <v>22</v>
      </c>
      <c r="M13190">
        <v>112130.5</v>
      </c>
      <c r="O13190" t="s">
        <v>5353</v>
      </c>
    </row>
    <row r="13191" spans="1:16" x14ac:dyDescent="0.25">
      <c r="A13191" t="s">
        <v>1</v>
      </c>
      <c r="B13191" t="s">
        <v>17001</v>
      </c>
      <c r="C13191" t="s">
        <v>17015</v>
      </c>
      <c r="D13191" t="s">
        <v>4084</v>
      </c>
      <c r="E13191" t="s">
        <v>20</v>
      </c>
      <c r="F13191" t="b">
        <v>0</v>
      </c>
      <c r="G13191" t="s">
        <v>30</v>
      </c>
      <c r="H13191" s="4">
        <v>45831.960115740738</v>
      </c>
      <c r="I13191" t="b">
        <v>0</v>
      </c>
      <c r="J13191" t="b">
        <v>1</v>
      </c>
      <c r="K13191" t="s">
        <v>24</v>
      </c>
      <c r="L13191" t="s">
        <v>22</v>
      </c>
      <c r="M13191">
        <v>113895</v>
      </c>
      <c r="O13191" t="s">
        <v>5353</v>
      </c>
    </row>
    <row r="13192" spans="1:16" x14ac:dyDescent="0.25">
      <c r="A13192" t="s">
        <v>1</v>
      </c>
      <c r="B13192" t="s">
        <v>17001</v>
      </c>
      <c r="C13192" t="s">
        <v>2458</v>
      </c>
      <c r="D13192" t="s">
        <v>4084</v>
      </c>
      <c r="E13192" t="s">
        <v>20</v>
      </c>
      <c r="F13192" t="b">
        <v>0</v>
      </c>
      <c r="G13192" t="s">
        <v>30</v>
      </c>
      <c r="H13192" s="4">
        <v>45831.960115740738</v>
      </c>
      <c r="I13192" t="b">
        <v>0</v>
      </c>
      <c r="J13192" t="b">
        <v>0</v>
      </c>
      <c r="K13192" t="s">
        <v>24</v>
      </c>
      <c r="L13192" t="s">
        <v>22</v>
      </c>
      <c r="M13192">
        <v>113895</v>
      </c>
      <c r="O13192" t="s">
        <v>5353</v>
      </c>
    </row>
    <row r="13193" spans="1:16" x14ac:dyDescent="0.25">
      <c r="A13193" t="s">
        <v>19</v>
      </c>
      <c r="B13193" t="s">
        <v>2180</v>
      </c>
      <c r="C13193" t="s">
        <v>39</v>
      </c>
      <c r="D13193" t="s">
        <v>3973</v>
      </c>
      <c r="E13193" t="s">
        <v>51</v>
      </c>
      <c r="F13193" t="b">
        <v>1</v>
      </c>
      <c r="G13193" t="s">
        <v>23</v>
      </c>
      <c r="H13193" s="4">
        <v>45831.977453703701</v>
      </c>
      <c r="I13193" t="b">
        <v>0</v>
      </c>
      <c r="J13193" t="b">
        <v>1</v>
      </c>
      <c r="K13193" t="s">
        <v>24</v>
      </c>
      <c r="L13193" t="s">
        <v>36</v>
      </c>
      <c r="N13193">
        <v>45</v>
      </c>
      <c r="O13193" t="s">
        <v>3933</v>
      </c>
      <c r="P13193" t="s">
        <v>17016</v>
      </c>
    </row>
    <row r="13194" spans="1:16" x14ac:dyDescent="0.25">
      <c r="A13194" t="s">
        <v>0</v>
      </c>
      <c r="B13194" t="s">
        <v>13147</v>
      </c>
      <c r="C13194" t="s">
        <v>966</v>
      </c>
      <c r="D13194" t="s">
        <v>4084</v>
      </c>
      <c r="E13194" t="s">
        <v>20</v>
      </c>
      <c r="F13194" t="b">
        <v>0</v>
      </c>
      <c r="G13194" t="s">
        <v>30</v>
      </c>
      <c r="H13194" s="4">
        <v>45832.000798611109</v>
      </c>
      <c r="I13194" t="b">
        <v>0</v>
      </c>
      <c r="J13194" t="b">
        <v>0</v>
      </c>
      <c r="K13194" t="s">
        <v>24</v>
      </c>
      <c r="L13194" t="s">
        <v>22</v>
      </c>
      <c r="M13194">
        <v>80000</v>
      </c>
      <c r="O13194" t="s">
        <v>374</v>
      </c>
      <c r="P13194" t="s">
        <v>13148</v>
      </c>
    </row>
    <row r="13195" spans="1:16" x14ac:dyDescent="0.25">
      <c r="A13195" t="s">
        <v>1</v>
      </c>
      <c r="B13195" t="s">
        <v>17017</v>
      </c>
      <c r="C13195" t="s">
        <v>17018</v>
      </c>
      <c r="D13195" t="s">
        <v>5915</v>
      </c>
      <c r="E13195" t="s">
        <v>20</v>
      </c>
      <c r="F13195" t="b">
        <v>0</v>
      </c>
      <c r="G13195" t="s">
        <v>41</v>
      </c>
      <c r="H13195" s="4">
        <v>45832.001342592594</v>
      </c>
      <c r="I13195" t="b">
        <v>0</v>
      </c>
      <c r="J13195" t="b">
        <v>1</v>
      </c>
      <c r="K13195" t="s">
        <v>24</v>
      </c>
      <c r="L13195" t="s">
        <v>22</v>
      </c>
      <c r="M13195">
        <v>195000</v>
      </c>
      <c r="O13195" t="s">
        <v>17019</v>
      </c>
      <c r="P13195" t="s">
        <v>17020</v>
      </c>
    </row>
    <row r="13196" spans="1:16" x14ac:dyDescent="0.25">
      <c r="A13196" t="s">
        <v>19</v>
      </c>
      <c r="B13196" t="s">
        <v>17021</v>
      </c>
      <c r="C13196" t="s">
        <v>2821</v>
      </c>
      <c r="D13196" t="s">
        <v>3973</v>
      </c>
      <c r="E13196" t="s">
        <v>20</v>
      </c>
      <c r="F13196" t="b">
        <v>0</v>
      </c>
      <c r="G13196" t="s">
        <v>41</v>
      </c>
      <c r="H13196" s="4">
        <v>45832.001342592594</v>
      </c>
      <c r="I13196" t="b">
        <v>0</v>
      </c>
      <c r="J13196" t="b">
        <v>0</v>
      </c>
      <c r="K13196" t="s">
        <v>24</v>
      </c>
      <c r="L13196" t="s">
        <v>22</v>
      </c>
      <c r="M13196">
        <v>157500</v>
      </c>
      <c r="O13196" t="s">
        <v>12162</v>
      </c>
      <c r="P13196" t="s">
        <v>17022</v>
      </c>
    </row>
    <row r="13197" spans="1:16" x14ac:dyDescent="0.25">
      <c r="A13197" t="s">
        <v>0</v>
      </c>
      <c r="B13197" t="s">
        <v>17023</v>
      </c>
      <c r="C13197" t="s">
        <v>213</v>
      </c>
      <c r="D13197" t="s">
        <v>3973</v>
      </c>
      <c r="E13197" t="s">
        <v>631</v>
      </c>
      <c r="F13197" t="b">
        <v>0</v>
      </c>
      <c r="G13197" t="s">
        <v>41</v>
      </c>
      <c r="H13197" s="4">
        <v>45832.041990740741</v>
      </c>
      <c r="I13197" t="b">
        <v>0</v>
      </c>
      <c r="J13197" t="b">
        <v>0</v>
      </c>
      <c r="K13197" t="s">
        <v>24</v>
      </c>
      <c r="L13197" t="s">
        <v>36</v>
      </c>
      <c r="N13197">
        <v>22</v>
      </c>
      <c r="O13197" t="s">
        <v>17024</v>
      </c>
      <c r="P13197" t="s">
        <v>17025</v>
      </c>
    </row>
    <row r="13198" spans="1:16" x14ac:dyDescent="0.25">
      <c r="A13198" t="s">
        <v>2</v>
      </c>
      <c r="B13198" t="s">
        <v>17026</v>
      </c>
      <c r="C13198" t="s">
        <v>167</v>
      </c>
      <c r="D13198" t="s">
        <v>3828</v>
      </c>
      <c r="E13198" t="s">
        <v>20</v>
      </c>
      <c r="F13198" t="b">
        <v>0</v>
      </c>
      <c r="G13198" t="s">
        <v>35</v>
      </c>
      <c r="H13198" s="4">
        <v>45832.086018518523</v>
      </c>
      <c r="I13198" t="b">
        <v>1</v>
      </c>
      <c r="J13198" t="b">
        <v>1</v>
      </c>
      <c r="K13198" t="s">
        <v>24</v>
      </c>
      <c r="L13198" t="s">
        <v>22</v>
      </c>
      <c r="M13198">
        <v>138100</v>
      </c>
      <c r="O13198" t="s">
        <v>1172</v>
      </c>
      <c r="P13198" t="s">
        <v>17027</v>
      </c>
    </row>
    <row r="13199" spans="1:16" x14ac:dyDescent="0.25">
      <c r="A13199" t="s">
        <v>89</v>
      </c>
      <c r="B13199" t="s">
        <v>4026</v>
      </c>
      <c r="C13199" t="s">
        <v>39</v>
      </c>
      <c r="D13199" t="s">
        <v>16101</v>
      </c>
      <c r="E13199" t="s">
        <v>51</v>
      </c>
      <c r="F13199" t="b">
        <v>1</v>
      </c>
      <c r="G13199" t="s">
        <v>997</v>
      </c>
      <c r="H13199" s="4">
        <v>45832.090277777781</v>
      </c>
      <c r="I13199" t="b">
        <v>0</v>
      </c>
      <c r="J13199" t="b">
        <v>0</v>
      </c>
      <c r="K13199" t="s">
        <v>997</v>
      </c>
      <c r="L13199" t="s">
        <v>22</v>
      </c>
      <c r="M13199">
        <v>83200</v>
      </c>
      <c r="O13199" t="s">
        <v>12516</v>
      </c>
      <c r="P13199" t="s">
        <v>16821</v>
      </c>
    </row>
    <row r="13200" spans="1:16" x14ac:dyDescent="0.25">
      <c r="A13200" t="s">
        <v>0</v>
      </c>
      <c r="B13200" t="s">
        <v>0</v>
      </c>
      <c r="C13200" t="s">
        <v>17028</v>
      </c>
      <c r="D13200" t="s">
        <v>3828</v>
      </c>
      <c r="E13200" t="s">
        <v>20</v>
      </c>
      <c r="F13200" t="b">
        <v>0</v>
      </c>
      <c r="G13200" t="s">
        <v>27</v>
      </c>
      <c r="H13200" s="4">
        <v>45832.249988425923</v>
      </c>
      <c r="I13200" t="b">
        <v>1</v>
      </c>
      <c r="J13200" t="b">
        <v>1</v>
      </c>
      <c r="K13200" t="s">
        <v>24</v>
      </c>
      <c r="L13200" t="s">
        <v>36</v>
      </c>
      <c r="N13200">
        <v>32.68499755859375</v>
      </c>
      <c r="O13200" t="s">
        <v>17029</v>
      </c>
      <c r="P13200" t="s">
        <v>17030</v>
      </c>
    </row>
    <row r="13201" spans="1:16" x14ac:dyDescent="0.25">
      <c r="A13201" t="s">
        <v>0</v>
      </c>
      <c r="B13201" t="s">
        <v>0</v>
      </c>
      <c r="C13201" t="s">
        <v>598</v>
      </c>
      <c r="D13201" t="s">
        <v>4084</v>
      </c>
      <c r="E13201" t="s">
        <v>34</v>
      </c>
      <c r="F13201" t="b">
        <v>0</v>
      </c>
      <c r="G13201" t="s">
        <v>35</v>
      </c>
      <c r="H13201" s="4">
        <v>45832.250520833331</v>
      </c>
      <c r="I13201" t="b">
        <v>1</v>
      </c>
      <c r="J13201" t="b">
        <v>1</v>
      </c>
      <c r="K13201" t="s">
        <v>24</v>
      </c>
      <c r="L13201" t="s">
        <v>22</v>
      </c>
      <c r="M13201">
        <v>110000</v>
      </c>
      <c r="O13201" t="s">
        <v>17031</v>
      </c>
      <c r="P13201" t="s">
        <v>17032</v>
      </c>
    </row>
    <row r="13202" spans="1:16" x14ac:dyDescent="0.25">
      <c r="A13202" t="s">
        <v>0</v>
      </c>
      <c r="B13202" t="s">
        <v>3335</v>
      </c>
      <c r="C13202" t="s">
        <v>167</v>
      </c>
      <c r="D13202" t="s">
        <v>4084</v>
      </c>
      <c r="E13202" t="s">
        <v>20</v>
      </c>
      <c r="F13202" t="b">
        <v>0</v>
      </c>
      <c r="G13202" t="s">
        <v>35</v>
      </c>
      <c r="H13202" s="4">
        <v>45832.250532407408</v>
      </c>
      <c r="I13202" t="b">
        <v>1</v>
      </c>
      <c r="J13202" t="b">
        <v>0</v>
      </c>
      <c r="K13202" t="s">
        <v>24</v>
      </c>
      <c r="L13202" t="s">
        <v>22</v>
      </c>
      <c r="M13202">
        <v>125000</v>
      </c>
      <c r="O13202" t="s">
        <v>88</v>
      </c>
    </row>
    <row r="13203" spans="1:16" x14ac:dyDescent="0.25">
      <c r="A13203" t="s">
        <v>0</v>
      </c>
      <c r="B13203" t="s">
        <v>9343</v>
      </c>
      <c r="C13203" t="s">
        <v>151</v>
      </c>
      <c r="D13203" t="s">
        <v>3828</v>
      </c>
      <c r="E13203" t="s">
        <v>20</v>
      </c>
      <c r="F13203" t="b">
        <v>0</v>
      </c>
      <c r="G13203" t="s">
        <v>30</v>
      </c>
      <c r="H13203" s="4">
        <v>45832.250567129631</v>
      </c>
      <c r="I13203" t="b">
        <v>0</v>
      </c>
      <c r="J13203" t="b">
        <v>1</v>
      </c>
      <c r="K13203" t="s">
        <v>24</v>
      </c>
      <c r="L13203" t="s">
        <v>36</v>
      </c>
      <c r="N13203">
        <v>43.875</v>
      </c>
      <c r="O13203" t="s">
        <v>6083</v>
      </c>
      <c r="P13203" t="s">
        <v>9344</v>
      </c>
    </row>
    <row r="13204" spans="1:16" x14ac:dyDescent="0.25">
      <c r="A13204" t="s">
        <v>1</v>
      </c>
      <c r="B13204" t="s">
        <v>9350</v>
      </c>
      <c r="C13204" t="s">
        <v>1521</v>
      </c>
      <c r="D13204" t="s">
        <v>3973</v>
      </c>
      <c r="E13204" t="s">
        <v>20</v>
      </c>
      <c r="F13204" t="b">
        <v>0</v>
      </c>
      <c r="G13204" t="s">
        <v>52</v>
      </c>
      <c r="H13204" s="4">
        <v>45832.251354166663</v>
      </c>
      <c r="I13204" t="b">
        <v>0</v>
      </c>
      <c r="J13204" t="b">
        <v>1</v>
      </c>
      <c r="K13204" t="s">
        <v>24</v>
      </c>
      <c r="L13204" t="s">
        <v>22</v>
      </c>
      <c r="M13204">
        <v>80000</v>
      </c>
      <c r="O13204" t="s">
        <v>1549</v>
      </c>
      <c r="P13204" t="s">
        <v>700</v>
      </c>
    </row>
    <row r="13205" spans="1:16" x14ac:dyDescent="0.25">
      <c r="A13205" t="s">
        <v>2</v>
      </c>
      <c r="B13205" t="s">
        <v>16855</v>
      </c>
      <c r="C13205" t="s">
        <v>591</v>
      </c>
      <c r="D13205" t="s">
        <v>3973</v>
      </c>
      <c r="E13205" t="s">
        <v>20</v>
      </c>
      <c r="F13205" t="b">
        <v>0</v>
      </c>
      <c r="G13205" t="s">
        <v>27</v>
      </c>
      <c r="H13205" s="4">
        <v>45832.251608796287</v>
      </c>
      <c r="I13205" t="b">
        <v>0</v>
      </c>
      <c r="J13205" t="b">
        <v>0</v>
      </c>
      <c r="K13205" t="s">
        <v>24</v>
      </c>
      <c r="L13205" t="s">
        <v>36</v>
      </c>
      <c r="N13205">
        <v>45</v>
      </c>
      <c r="O13205" t="s">
        <v>4344</v>
      </c>
      <c r="P13205" t="s">
        <v>2608</v>
      </c>
    </row>
    <row r="13206" spans="1:16" x14ac:dyDescent="0.25">
      <c r="A13206" t="s">
        <v>1</v>
      </c>
      <c r="B13206" t="s">
        <v>17033</v>
      </c>
      <c r="C13206" t="s">
        <v>940</v>
      </c>
      <c r="D13206" t="s">
        <v>4035</v>
      </c>
      <c r="E13206" t="s">
        <v>20</v>
      </c>
      <c r="F13206" t="b">
        <v>0</v>
      </c>
      <c r="G13206" t="s">
        <v>941</v>
      </c>
      <c r="H13206" s="4">
        <v>45832.258310185192</v>
      </c>
      <c r="I13206" t="b">
        <v>0</v>
      </c>
      <c r="J13206" t="b">
        <v>0</v>
      </c>
      <c r="K13206" t="s">
        <v>941</v>
      </c>
      <c r="L13206" t="s">
        <v>22</v>
      </c>
      <c r="M13206">
        <v>88799.5</v>
      </c>
      <c r="O13206" t="s">
        <v>17034</v>
      </c>
      <c r="P13206" t="s">
        <v>149</v>
      </c>
    </row>
    <row r="13207" spans="1:16" x14ac:dyDescent="0.25">
      <c r="A13207" t="s">
        <v>1</v>
      </c>
      <c r="B13207" t="s">
        <v>17035</v>
      </c>
      <c r="C13207" t="s">
        <v>106</v>
      </c>
      <c r="D13207" t="s">
        <v>3985</v>
      </c>
      <c r="E13207" t="s">
        <v>20</v>
      </c>
      <c r="F13207" t="b">
        <v>0</v>
      </c>
      <c r="G13207" t="s">
        <v>106</v>
      </c>
      <c r="H13207" s="4">
        <v>45832.296550925923</v>
      </c>
      <c r="I13207" t="b">
        <v>0</v>
      </c>
      <c r="J13207" t="b">
        <v>0</v>
      </c>
      <c r="K13207" t="s">
        <v>106</v>
      </c>
      <c r="L13207" t="s">
        <v>22</v>
      </c>
      <c r="M13207">
        <v>127317</v>
      </c>
      <c r="O13207" t="s">
        <v>17036</v>
      </c>
      <c r="P13207" t="s">
        <v>17037</v>
      </c>
    </row>
    <row r="13208" spans="1:16" x14ac:dyDescent="0.25">
      <c r="A13208" t="s">
        <v>1</v>
      </c>
      <c r="B13208" t="s">
        <v>661</v>
      </c>
      <c r="C13208" t="s">
        <v>1240</v>
      </c>
      <c r="D13208" t="s">
        <v>6017</v>
      </c>
      <c r="E13208" t="s">
        <v>20</v>
      </c>
      <c r="F13208" t="b">
        <v>0</v>
      </c>
      <c r="G13208" t="s">
        <v>27</v>
      </c>
      <c r="H13208" s="4">
        <v>45832.375972222217</v>
      </c>
      <c r="I13208" t="b">
        <v>0</v>
      </c>
      <c r="J13208" t="b">
        <v>0</v>
      </c>
      <c r="K13208" t="s">
        <v>24</v>
      </c>
      <c r="L13208" t="s">
        <v>22</v>
      </c>
      <c r="M13208">
        <v>121500</v>
      </c>
      <c r="O13208" t="s">
        <v>2239</v>
      </c>
      <c r="P13208" t="s">
        <v>17038</v>
      </c>
    </row>
    <row r="13209" spans="1:16" x14ac:dyDescent="0.25">
      <c r="A13209" t="s">
        <v>2</v>
      </c>
      <c r="B13209" t="s">
        <v>17039</v>
      </c>
      <c r="C13209" t="s">
        <v>151</v>
      </c>
      <c r="D13209" t="s">
        <v>3970</v>
      </c>
      <c r="E13209" t="s">
        <v>20</v>
      </c>
      <c r="F13209" t="b">
        <v>0</v>
      </c>
      <c r="G13209" t="s">
        <v>27</v>
      </c>
      <c r="H13209" s="4">
        <v>45832.376516203702</v>
      </c>
      <c r="I13209" t="b">
        <v>0</v>
      </c>
      <c r="J13209" t="b">
        <v>1</v>
      </c>
      <c r="K13209" t="s">
        <v>24</v>
      </c>
      <c r="L13209" t="s">
        <v>22</v>
      </c>
      <c r="M13209">
        <v>155000</v>
      </c>
      <c r="O13209" t="s">
        <v>16114</v>
      </c>
      <c r="P13209" t="s">
        <v>17040</v>
      </c>
    </row>
    <row r="13210" spans="1:16" x14ac:dyDescent="0.25">
      <c r="A13210" t="s">
        <v>89</v>
      </c>
      <c r="B13210" t="s">
        <v>17041</v>
      </c>
      <c r="C13210" t="s">
        <v>367</v>
      </c>
      <c r="D13210" t="s">
        <v>3973</v>
      </c>
      <c r="E13210" t="s">
        <v>20</v>
      </c>
      <c r="F13210" t="b">
        <v>0</v>
      </c>
      <c r="G13210" t="s">
        <v>27</v>
      </c>
      <c r="H13210" s="4">
        <v>45832.37672453704</v>
      </c>
      <c r="I13210" t="b">
        <v>0</v>
      </c>
      <c r="J13210" t="b">
        <v>1</v>
      </c>
      <c r="K13210" t="s">
        <v>24</v>
      </c>
      <c r="L13210" t="s">
        <v>22</v>
      </c>
      <c r="M13210">
        <v>158300</v>
      </c>
      <c r="O13210" t="s">
        <v>173</v>
      </c>
      <c r="P13210" t="s">
        <v>17042</v>
      </c>
    </row>
    <row r="13211" spans="1:16" x14ac:dyDescent="0.25">
      <c r="A13211" t="s">
        <v>25</v>
      </c>
      <c r="B13211" t="s">
        <v>17043</v>
      </c>
      <c r="C13211" t="s">
        <v>39</v>
      </c>
      <c r="D13211" t="s">
        <v>17044</v>
      </c>
      <c r="E13211" t="s">
        <v>20</v>
      </c>
      <c r="F13211" t="b">
        <v>1</v>
      </c>
      <c r="G13211" t="s">
        <v>35</v>
      </c>
      <c r="H13211" s="4">
        <v>45832.417175925933</v>
      </c>
      <c r="I13211" t="b">
        <v>0</v>
      </c>
      <c r="J13211" t="b">
        <v>1</v>
      </c>
      <c r="K13211" t="s">
        <v>24</v>
      </c>
      <c r="L13211" t="s">
        <v>22</v>
      </c>
      <c r="M13211">
        <v>159710</v>
      </c>
      <c r="O13211" t="s">
        <v>759</v>
      </c>
      <c r="P13211" t="s">
        <v>815</v>
      </c>
    </row>
    <row r="13212" spans="1:16" x14ac:dyDescent="0.25">
      <c r="A13212" t="s">
        <v>0</v>
      </c>
      <c r="B13212" t="s">
        <v>17045</v>
      </c>
      <c r="C13212" t="s">
        <v>160</v>
      </c>
      <c r="D13212" t="s">
        <v>4084</v>
      </c>
      <c r="E13212" t="s">
        <v>20</v>
      </c>
      <c r="F13212" t="b">
        <v>0</v>
      </c>
      <c r="G13212" t="s">
        <v>52</v>
      </c>
      <c r="H13212" s="4">
        <v>45832.417407407411</v>
      </c>
      <c r="I13212" t="b">
        <v>1</v>
      </c>
      <c r="J13212" t="b">
        <v>0</v>
      </c>
      <c r="K13212" t="s">
        <v>24</v>
      </c>
      <c r="L13212" t="s">
        <v>22</v>
      </c>
      <c r="M13212">
        <v>110000</v>
      </c>
      <c r="O13212" t="s">
        <v>17046</v>
      </c>
      <c r="P13212" t="s">
        <v>17047</v>
      </c>
    </row>
    <row r="13213" spans="1:16" x14ac:dyDescent="0.25">
      <c r="A13213" t="s">
        <v>1</v>
      </c>
      <c r="B13213" t="s">
        <v>16712</v>
      </c>
      <c r="C13213" t="s">
        <v>372</v>
      </c>
      <c r="D13213" t="s">
        <v>4084</v>
      </c>
      <c r="E13213" t="s">
        <v>20</v>
      </c>
      <c r="F13213" t="b">
        <v>0</v>
      </c>
      <c r="G13213" t="s">
        <v>27</v>
      </c>
      <c r="H13213" s="4">
        <v>45832.417604166672</v>
      </c>
      <c r="I13213" t="b">
        <v>0</v>
      </c>
      <c r="J13213" t="b">
        <v>0</v>
      </c>
      <c r="K13213" t="s">
        <v>24</v>
      </c>
      <c r="L13213" t="s">
        <v>22</v>
      </c>
      <c r="M13213">
        <v>124941</v>
      </c>
      <c r="O13213" t="s">
        <v>16114</v>
      </c>
      <c r="P13213" t="s">
        <v>16713</v>
      </c>
    </row>
    <row r="13214" spans="1:16" x14ac:dyDescent="0.25">
      <c r="A13214" t="s">
        <v>1</v>
      </c>
      <c r="B13214" t="s">
        <v>17048</v>
      </c>
      <c r="C13214" t="s">
        <v>39</v>
      </c>
      <c r="D13214" t="s">
        <v>2208</v>
      </c>
      <c r="E13214" t="s">
        <v>20</v>
      </c>
      <c r="F13214" t="b">
        <v>1</v>
      </c>
      <c r="G13214" t="s">
        <v>41</v>
      </c>
      <c r="H13214" s="4">
        <v>45832.417708333327</v>
      </c>
      <c r="I13214" t="b">
        <v>0</v>
      </c>
      <c r="J13214" t="b">
        <v>0</v>
      </c>
      <c r="K13214" t="s">
        <v>24</v>
      </c>
      <c r="L13214" t="s">
        <v>22</v>
      </c>
      <c r="M13214">
        <v>150000</v>
      </c>
      <c r="O13214" t="s">
        <v>123</v>
      </c>
      <c r="P13214" t="s">
        <v>17049</v>
      </c>
    </row>
    <row r="13215" spans="1:16" x14ac:dyDescent="0.25">
      <c r="A13215" t="s">
        <v>2</v>
      </c>
      <c r="B13215" t="s">
        <v>17050</v>
      </c>
      <c r="C13215" t="s">
        <v>1157</v>
      </c>
      <c r="D13215" t="s">
        <v>3957</v>
      </c>
      <c r="E13215" t="s">
        <v>20</v>
      </c>
      <c r="F13215" t="b">
        <v>0</v>
      </c>
      <c r="G13215" t="s">
        <v>27</v>
      </c>
      <c r="H13215" s="4">
        <v>45832.418252314812</v>
      </c>
      <c r="I13215" t="b">
        <v>1</v>
      </c>
      <c r="J13215" t="b">
        <v>1</v>
      </c>
      <c r="K13215" t="s">
        <v>24</v>
      </c>
      <c r="L13215" t="s">
        <v>36</v>
      </c>
      <c r="N13215">
        <v>44.090000152587891</v>
      </c>
      <c r="O13215" t="s">
        <v>17051</v>
      </c>
      <c r="P13215" t="s">
        <v>17052</v>
      </c>
    </row>
    <row r="13216" spans="1:16" x14ac:dyDescent="0.25">
      <c r="A13216" t="s">
        <v>40</v>
      </c>
      <c r="B13216" t="s">
        <v>17053</v>
      </c>
      <c r="C13216" t="s">
        <v>71</v>
      </c>
      <c r="D13216" t="s">
        <v>3973</v>
      </c>
      <c r="E13216" t="s">
        <v>20</v>
      </c>
      <c r="F13216" t="b">
        <v>0</v>
      </c>
      <c r="G13216" t="s">
        <v>23</v>
      </c>
      <c r="H13216" s="4">
        <v>45832.493206018517</v>
      </c>
      <c r="I13216" t="b">
        <v>0</v>
      </c>
      <c r="J13216" t="b">
        <v>0</v>
      </c>
      <c r="K13216" t="s">
        <v>24</v>
      </c>
      <c r="L13216" t="s">
        <v>22</v>
      </c>
      <c r="M13216">
        <v>125000</v>
      </c>
      <c r="O13216" t="s">
        <v>9691</v>
      </c>
      <c r="P13216" t="s">
        <v>17054</v>
      </c>
    </row>
    <row r="13217" spans="1:16" x14ac:dyDescent="0.25">
      <c r="A13217" t="s">
        <v>1</v>
      </c>
      <c r="B13217" t="s">
        <v>17055</v>
      </c>
      <c r="C13217" t="s">
        <v>82</v>
      </c>
      <c r="D13217" t="s">
        <v>3973</v>
      </c>
      <c r="E13217" t="s">
        <v>20</v>
      </c>
      <c r="F13217" t="b">
        <v>0</v>
      </c>
      <c r="G13217" t="s">
        <v>27</v>
      </c>
      <c r="H13217" s="4">
        <v>45832.500902777778</v>
      </c>
      <c r="I13217" t="b">
        <v>0</v>
      </c>
      <c r="J13217" t="b">
        <v>1</v>
      </c>
      <c r="K13217" t="s">
        <v>24</v>
      </c>
      <c r="L13217" t="s">
        <v>22</v>
      </c>
      <c r="M13217">
        <v>169500</v>
      </c>
      <c r="O13217" t="s">
        <v>1172</v>
      </c>
      <c r="P13217" t="s">
        <v>2059</v>
      </c>
    </row>
    <row r="13218" spans="1:16" x14ac:dyDescent="0.25">
      <c r="A13218" t="s">
        <v>1</v>
      </c>
      <c r="B13218" t="s">
        <v>17056</v>
      </c>
      <c r="C13218" t="s">
        <v>185</v>
      </c>
      <c r="D13218" t="s">
        <v>3957</v>
      </c>
      <c r="E13218" t="s">
        <v>34</v>
      </c>
      <c r="F13218" t="b">
        <v>0</v>
      </c>
      <c r="G13218" t="s">
        <v>27</v>
      </c>
      <c r="H13218" s="4">
        <v>45832.500902777778</v>
      </c>
      <c r="I13218" t="b">
        <v>0</v>
      </c>
      <c r="J13218" t="b">
        <v>1</v>
      </c>
      <c r="K13218" t="s">
        <v>24</v>
      </c>
      <c r="L13218" t="s">
        <v>36</v>
      </c>
      <c r="N13218">
        <v>56</v>
      </c>
      <c r="O13218" t="s">
        <v>1807</v>
      </c>
      <c r="P13218" t="s">
        <v>14508</v>
      </c>
    </row>
    <row r="13219" spans="1:16" x14ac:dyDescent="0.25">
      <c r="A13219" t="s">
        <v>2</v>
      </c>
      <c r="B13219" t="s">
        <v>17057</v>
      </c>
      <c r="C13219" t="s">
        <v>192</v>
      </c>
      <c r="D13219" t="s">
        <v>4093</v>
      </c>
      <c r="E13219" t="s">
        <v>20</v>
      </c>
      <c r="F13219" t="b">
        <v>0</v>
      </c>
      <c r="G13219" t="s">
        <v>27</v>
      </c>
      <c r="H13219" s="4">
        <v>45832.501527777778</v>
      </c>
      <c r="I13219" t="b">
        <v>0</v>
      </c>
      <c r="J13219" t="b">
        <v>1</v>
      </c>
      <c r="K13219" t="s">
        <v>24</v>
      </c>
      <c r="L13219" t="s">
        <v>36</v>
      </c>
      <c r="N13219">
        <v>110</v>
      </c>
      <c r="O13219" t="s">
        <v>1511</v>
      </c>
      <c r="P13219" t="s">
        <v>17058</v>
      </c>
    </row>
    <row r="13220" spans="1:16" x14ac:dyDescent="0.25">
      <c r="A13220" t="s">
        <v>2</v>
      </c>
      <c r="B13220" t="s">
        <v>17026</v>
      </c>
      <c r="C13220" t="s">
        <v>71</v>
      </c>
      <c r="D13220" t="s">
        <v>3973</v>
      </c>
      <c r="E13220" t="s">
        <v>20</v>
      </c>
      <c r="F13220" t="b">
        <v>0</v>
      </c>
      <c r="G13220" t="s">
        <v>41</v>
      </c>
      <c r="H13220" s="4">
        <v>45832.501828703702</v>
      </c>
      <c r="I13220" t="b">
        <v>1</v>
      </c>
      <c r="J13220" t="b">
        <v>1</v>
      </c>
      <c r="K13220" t="s">
        <v>24</v>
      </c>
      <c r="L13220" t="s">
        <v>22</v>
      </c>
      <c r="M13220">
        <v>138100</v>
      </c>
      <c r="O13220" t="s">
        <v>4535</v>
      </c>
      <c r="P13220" t="s">
        <v>17027</v>
      </c>
    </row>
    <row r="13221" spans="1:16" x14ac:dyDescent="0.25">
      <c r="A13221" t="s">
        <v>2</v>
      </c>
      <c r="B13221" t="s">
        <v>17059</v>
      </c>
      <c r="C13221" t="s">
        <v>390</v>
      </c>
      <c r="D13221" t="s">
        <v>17060</v>
      </c>
      <c r="E13221" t="s">
        <v>34</v>
      </c>
      <c r="F13221" t="b">
        <v>0</v>
      </c>
      <c r="G13221" t="s">
        <v>41</v>
      </c>
      <c r="H13221" s="4">
        <v>45832.501840277779</v>
      </c>
      <c r="I13221" t="b">
        <v>0</v>
      </c>
      <c r="J13221" t="b">
        <v>1</v>
      </c>
      <c r="K13221" t="s">
        <v>24</v>
      </c>
      <c r="L13221" t="s">
        <v>22</v>
      </c>
      <c r="M13221">
        <v>103687.5</v>
      </c>
      <c r="O13221" t="s">
        <v>2546</v>
      </c>
      <c r="P13221" t="s">
        <v>17061</v>
      </c>
    </row>
    <row r="13222" spans="1:16" x14ac:dyDescent="0.25">
      <c r="A13222" t="s">
        <v>2</v>
      </c>
      <c r="B13222" t="s">
        <v>17062</v>
      </c>
      <c r="C13222" t="s">
        <v>158</v>
      </c>
      <c r="D13222" t="s">
        <v>4035</v>
      </c>
      <c r="E13222" t="s">
        <v>20</v>
      </c>
      <c r="F13222" t="b">
        <v>0</v>
      </c>
      <c r="G13222" t="s">
        <v>158</v>
      </c>
      <c r="H13222" s="4">
        <v>45832.503981481481</v>
      </c>
      <c r="I13222" t="b">
        <v>0</v>
      </c>
      <c r="J13222" t="b">
        <v>0</v>
      </c>
      <c r="K13222" t="s">
        <v>158</v>
      </c>
      <c r="L13222" t="s">
        <v>22</v>
      </c>
      <c r="M13222">
        <v>75000</v>
      </c>
      <c r="O13222" t="s">
        <v>2768</v>
      </c>
      <c r="P13222" t="s">
        <v>17063</v>
      </c>
    </row>
    <row r="13223" spans="1:16" x14ac:dyDescent="0.25">
      <c r="A13223" t="s">
        <v>2</v>
      </c>
      <c r="B13223" t="s">
        <v>692</v>
      </c>
      <c r="C13223" t="s">
        <v>1436</v>
      </c>
      <c r="D13223" t="s">
        <v>3973</v>
      </c>
      <c r="E13223" t="s">
        <v>20</v>
      </c>
      <c r="F13223" t="b">
        <v>0</v>
      </c>
      <c r="G13223" t="s">
        <v>23</v>
      </c>
      <c r="H13223" s="4">
        <v>45832.534942129627</v>
      </c>
      <c r="I13223" t="b">
        <v>0</v>
      </c>
      <c r="J13223" t="b">
        <v>0</v>
      </c>
      <c r="K13223" t="s">
        <v>24</v>
      </c>
      <c r="L13223" t="s">
        <v>22</v>
      </c>
      <c r="M13223">
        <v>135000</v>
      </c>
      <c r="O13223" t="s">
        <v>17064</v>
      </c>
      <c r="P13223" t="s">
        <v>17065</v>
      </c>
    </row>
    <row r="13224" spans="1:16" x14ac:dyDescent="0.25">
      <c r="A13224" t="s">
        <v>0</v>
      </c>
      <c r="B13224" t="s">
        <v>2656</v>
      </c>
      <c r="C13224" t="s">
        <v>114</v>
      </c>
      <c r="D13224" t="s">
        <v>3973</v>
      </c>
      <c r="E13224" t="s">
        <v>51</v>
      </c>
      <c r="F13224" t="b">
        <v>0</v>
      </c>
      <c r="G13224" t="s">
        <v>27</v>
      </c>
      <c r="H13224" s="4">
        <v>45832.541898148149</v>
      </c>
      <c r="I13224" t="b">
        <v>0</v>
      </c>
      <c r="J13224" t="b">
        <v>0</v>
      </c>
      <c r="K13224" t="s">
        <v>24</v>
      </c>
      <c r="L13224" t="s">
        <v>22</v>
      </c>
      <c r="M13224">
        <v>87051.5</v>
      </c>
      <c r="O13224" t="s">
        <v>5482</v>
      </c>
      <c r="P13224" t="s">
        <v>3118</v>
      </c>
    </row>
    <row r="13225" spans="1:16" x14ac:dyDescent="0.25">
      <c r="A13225" t="s">
        <v>0</v>
      </c>
      <c r="B13225" t="s">
        <v>1254</v>
      </c>
      <c r="C13225" t="s">
        <v>140</v>
      </c>
      <c r="D13225" t="s">
        <v>3973</v>
      </c>
      <c r="E13225" t="s">
        <v>20</v>
      </c>
      <c r="F13225" t="b">
        <v>0</v>
      </c>
      <c r="G13225" t="s">
        <v>35</v>
      </c>
      <c r="H13225" s="4">
        <v>45832.542129629634</v>
      </c>
      <c r="I13225" t="b">
        <v>1</v>
      </c>
      <c r="J13225" t="b">
        <v>1</v>
      </c>
      <c r="K13225" t="s">
        <v>24</v>
      </c>
      <c r="L13225" t="s">
        <v>22</v>
      </c>
      <c r="M13225">
        <v>76209</v>
      </c>
      <c r="O13225" t="s">
        <v>5482</v>
      </c>
    </row>
    <row r="13226" spans="1:16" x14ac:dyDescent="0.25">
      <c r="A13226" t="s">
        <v>1</v>
      </c>
      <c r="B13226" t="s">
        <v>17066</v>
      </c>
      <c r="C13226" t="s">
        <v>39</v>
      </c>
      <c r="D13226" t="s">
        <v>3973</v>
      </c>
      <c r="E13226" t="s">
        <v>20</v>
      </c>
      <c r="F13226" t="b">
        <v>1</v>
      </c>
      <c r="G13226" t="s">
        <v>30</v>
      </c>
      <c r="H13226" s="4">
        <v>45832.542280092603</v>
      </c>
      <c r="I13226" t="b">
        <v>1</v>
      </c>
      <c r="J13226" t="b">
        <v>0</v>
      </c>
      <c r="K13226" t="s">
        <v>24</v>
      </c>
      <c r="L13226" t="s">
        <v>22</v>
      </c>
      <c r="M13226">
        <v>69848.5</v>
      </c>
      <c r="O13226" t="s">
        <v>17067</v>
      </c>
      <c r="P13226" t="s">
        <v>17068</v>
      </c>
    </row>
    <row r="13227" spans="1:16" x14ac:dyDescent="0.25">
      <c r="A13227" t="s">
        <v>0</v>
      </c>
      <c r="B13227" t="s">
        <v>15105</v>
      </c>
      <c r="C13227" t="s">
        <v>192</v>
      </c>
      <c r="D13227" t="s">
        <v>3973</v>
      </c>
      <c r="E13227" t="s">
        <v>20</v>
      </c>
      <c r="F13227" t="b">
        <v>0</v>
      </c>
      <c r="G13227" t="s">
        <v>52</v>
      </c>
      <c r="H13227" s="4">
        <v>45832.542500000003</v>
      </c>
      <c r="I13227" t="b">
        <v>0</v>
      </c>
      <c r="J13227" t="b">
        <v>0</v>
      </c>
      <c r="K13227" t="s">
        <v>24</v>
      </c>
      <c r="L13227" t="s">
        <v>22</v>
      </c>
      <c r="M13227">
        <v>96750</v>
      </c>
      <c r="O13227" t="s">
        <v>5482</v>
      </c>
    </row>
    <row r="13228" spans="1:16" x14ac:dyDescent="0.25">
      <c r="A13228" t="s">
        <v>2</v>
      </c>
      <c r="B13228" t="s">
        <v>7528</v>
      </c>
      <c r="C13228" t="s">
        <v>82</v>
      </c>
      <c r="D13228" t="s">
        <v>3828</v>
      </c>
      <c r="E13228" t="s">
        <v>51</v>
      </c>
      <c r="F13228" t="b">
        <v>0</v>
      </c>
      <c r="G13228" t="s">
        <v>41</v>
      </c>
      <c r="H13228" s="4">
        <v>45832.543599537043</v>
      </c>
      <c r="I13228" t="b">
        <v>0</v>
      </c>
      <c r="J13228" t="b">
        <v>0</v>
      </c>
      <c r="K13228" t="s">
        <v>24</v>
      </c>
      <c r="L13228" t="s">
        <v>36</v>
      </c>
      <c r="N13228">
        <v>50</v>
      </c>
      <c r="O13228" t="s">
        <v>17069</v>
      </c>
      <c r="P13228" t="s">
        <v>17070</v>
      </c>
    </row>
    <row r="13229" spans="1:16" x14ac:dyDescent="0.25">
      <c r="A13229" t="s">
        <v>0</v>
      </c>
      <c r="B13229" t="s">
        <v>17071</v>
      </c>
      <c r="C13229" t="s">
        <v>957</v>
      </c>
      <c r="D13229" t="s">
        <v>7853</v>
      </c>
      <c r="E13229" t="s">
        <v>20</v>
      </c>
      <c r="F13229" t="b">
        <v>0</v>
      </c>
      <c r="G13229" t="s">
        <v>27</v>
      </c>
      <c r="H13229" s="4">
        <v>45832.583391203712</v>
      </c>
      <c r="I13229" t="b">
        <v>0</v>
      </c>
      <c r="J13229" t="b">
        <v>1</v>
      </c>
      <c r="K13229" t="s">
        <v>24</v>
      </c>
      <c r="L13229" t="s">
        <v>22</v>
      </c>
      <c r="M13229">
        <v>201625</v>
      </c>
      <c r="O13229" t="s">
        <v>1906</v>
      </c>
    </row>
    <row r="13230" spans="1:16" x14ac:dyDescent="0.25">
      <c r="A13230" t="s">
        <v>2</v>
      </c>
      <c r="B13230" t="s">
        <v>17072</v>
      </c>
      <c r="C13230" t="s">
        <v>372</v>
      </c>
      <c r="D13230" t="s">
        <v>3600</v>
      </c>
      <c r="E13230" t="s">
        <v>51</v>
      </c>
      <c r="F13230" t="b">
        <v>0</v>
      </c>
      <c r="G13230" t="s">
        <v>27</v>
      </c>
      <c r="H13230" s="4">
        <v>45832.584780092591</v>
      </c>
      <c r="I13230" t="b">
        <v>1</v>
      </c>
      <c r="J13230" t="b">
        <v>0</v>
      </c>
      <c r="K13230" t="s">
        <v>24</v>
      </c>
      <c r="L13230" t="s">
        <v>22</v>
      </c>
      <c r="M13230">
        <v>110000</v>
      </c>
      <c r="O13230" t="s">
        <v>17073</v>
      </c>
      <c r="P13230" t="s">
        <v>17074</v>
      </c>
    </row>
    <row r="13231" spans="1:16" x14ac:dyDescent="0.25">
      <c r="A13231" t="s">
        <v>2</v>
      </c>
      <c r="B13231" t="s">
        <v>17075</v>
      </c>
      <c r="C13231" t="s">
        <v>42</v>
      </c>
      <c r="D13231" t="s">
        <v>3828</v>
      </c>
      <c r="E13231" t="s">
        <v>20</v>
      </c>
      <c r="F13231" t="b">
        <v>0</v>
      </c>
      <c r="G13231" t="s">
        <v>27</v>
      </c>
      <c r="H13231" s="4">
        <v>45832.584826388891</v>
      </c>
      <c r="I13231" t="b">
        <v>0</v>
      </c>
      <c r="J13231" t="b">
        <v>1</v>
      </c>
      <c r="K13231" t="s">
        <v>24</v>
      </c>
      <c r="L13231" t="s">
        <v>22</v>
      </c>
      <c r="M13231">
        <v>185000</v>
      </c>
      <c r="O13231" t="s">
        <v>1883</v>
      </c>
      <c r="P13231" t="s">
        <v>17076</v>
      </c>
    </row>
    <row r="13232" spans="1:16" x14ac:dyDescent="0.25">
      <c r="A13232" t="s">
        <v>40</v>
      </c>
      <c r="B13232" t="s">
        <v>40</v>
      </c>
      <c r="C13232" t="s">
        <v>4702</v>
      </c>
      <c r="D13232" t="s">
        <v>3973</v>
      </c>
      <c r="E13232" t="s">
        <v>51</v>
      </c>
      <c r="F13232" t="b">
        <v>0</v>
      </c>
      <c r="G13232" t="s">
        <v>27</v>
      </c>
      <c r="H13232" s="4">
        <v>45832.584988425922</v>
      </c>
      <c r="I13232" t="b">
        <v>0</v>
      </c>
      <c r="J13232" t="b">
        <v>0</v>
      </c>
      <c r="K13232" t="s">
        <v>24</v>
      </c>
      <c r="L13232" t="s">
        <v>36</v>
      </c>
      <c r="N13232">
        <v>91</v>
      </c>
      <c r="O13232" t="s">
        <v>1301</v>
      </c>
      <c r="P13232" t="s">
        <v>17077</v>
      </c>
    </row>
    <row r="13233" spans="1:16" x14ac:dyDescent="0.25">
      <c r="A13233" t="s">
        <v>40</v>
      </c>
      <c r="B13233" t="s">
        <v>40</v>
      </c>
      <c r="C13233" t="s">
        <v>1023</v>
      </c>
      <c r="D13233" t="s">
        <v>3973</v>
      </c>
      <c r="E13233" t="s">
        <v>20</v>
      </c>
      <c r="F13233" t="b">
        <v>0</v>
      </c>
      <c r="G13233" t="s">
        <v>27</v>
      </c>
      <c r="H13233" s="4">
        <v>45832.585011574083</v>
      </c>
      <c r="I13233" t="b">
        <v>1</v>
      </c>
      <c r="J13233" t="b">
        <v>1</v>
      </c>
      <c r="K13233" t="s">
        <v>24</v>
      </c>
      <c r="L13233" t="s">
        <v>36</v>
      </c>
      <c r="N13233">
        <v>62.5</v>
      </c>
      <c r="O13233" t="s">
        <v>289</v>
      </c>
      <c r="P13233" t="s">
        <v>17078</v>
      </c>
    </row>
    <row r="13234" spans="1:16" x14ac:dyDescent="0.25">
      <c r="A13234" t="s">
        <v>2</v>
      </c>
      <c r="B13234" t="s">
        <v>17075</v>
      </c>
      <c r="C13234" t="s">
        <v>151</v>
      </c>
      <c r="D13234" t="s">
        <v>3973</v>
      </c>
      <c r="E13234" t="s">
        <v>20</v>
      </c>
      <c r="F13234" t="b">
        <v>0</v>
      </c>
      <c r="G13234" t="s">
        <v>52</v>
      </c>
      <c r="H13234" s="4">
        <v>45832.586493055547</v>
      </c>
      <c r="I13234" t="b">
        <v>0</v>
      </c>
      <c r="J13234" t="b">
        <v>1</v>
      </c>
      <c r="K13234" t="s">
        <v>24</v>
      </c>
      <c r="L13234" t="s">
        <v>22</v>
      </c>
      <c r="M13234">
        <v>185000</v>
      </c>
      <c r="O13234" t="s">
        <v>1883</v>
      </c>
      <c r="P13234" t="s">
        <v>17076</v>
      </c>
    </row>
    <row r="13235" spans="1:16" x14ac:dyDescent="0.25">
      <c r="A13235" t="s">
        <v>89</v>
      </c>
      <c r="B13235" t="s">
        <v>17079</v>
      </c>
      <c r="C13235" t="s">
        <v>472</v>
      </c>
      <c r="D13235" t="s">
        <v>4035</v>
      </c>
      <c r="E13235" t="s">
        <v>20</v>
      </c>
      <c r="F13235" t="b">
        <v>0</v>
      </c>
      <c r="G13235" t="s">
        <v>473</v>
      </c>
      <c r="H13235" s="4">
        <v>45832.614259259259</v>
      </c>
      <c r="I13235" t="b">
        <v>0</v>
      </c>
      <c r="J13235" t="b">
        <v>0</v>
      </c>
      <c r="K13235" t="s">
        <v>473</v>
      </c>
      <c r="L13235" t="s">
        <v>22</v>
      </c>
      <c r="M13235">
        <v>103674.5</v>
      </c>
      <c r="O13235" t="s">
        <v>17080</v>
      </c>
      <c r="P13235" t="s">
        <v>193</v>
      </c>
    </row>
    <row r="13236" spans="1:16" x14ac:dyDescent="0.25">
      <c r="A13236" t="s">
        <v>25</v>
      </c>
      <c r="B13236" t="s">
        <v>25</v>
      </c>
      <c r="C13236" t="s">
        <v>1985</v>
      </c>
      <c r="D13236" t="s">
        <v>3973</v>
      </c>
      <c r="E13236" t="s">
        <v>20</v>
      </c>
      <c r="F13236" t="b">
        <v>0</v>
      </c>
      <c r="G13236" t="s">
        <v>27</v>
      </c>
      <c r="H13236" s="4">
        <v>45832.625081018523</v>
      </c>
      <c r="I13236" t="b">
        <v>0</v>
      </c>
      <c r="J13236" t="b">
        <v>1</v>
      </c>
      <c r="K13236" t="s">
        <v>24</v>
      </c>
      <c r="L13236" t="s">
        <v>22</v>
      </c>
      <c r="M13236">
        <v>117500</v>
      </c>
      <c r="O13236" t="s">
        <v>74</v>
      </c>
      <c r="P13236" t="s">
        <v>17081</v>
      </c>
    </row>
    <row r="13237" spans="1:16" x14ac:dyDescent="0.25">
      <c r="A13237" t="s">
        <v>0</v>
      </c>
      <c r="B13237" t="s">
        <v>0</v>
      </c>
      <c r="C13237" t="s">
        <v>17082</v>
      </c>
      <c r="D13237" t="s">
        <v>3828</v>
      </c>
      <c r="E13237" t="s">
        <v>20</v>
      </c>
      <c r="F13237" t="b">
        <v>0</v>
      </c>
      <c r="G13237" t="s">
        <v>52</v>
      </c>
      <c r="H13237" s="4">
        <v>45832.625717592593</v>
      </c>
      <c r="I13237" t="b">
        <v>1</v>
      </c>
      <c r="J13237" t="b">
        <v>1</v>
      </c>
      <c r="K13237" t="s">
        <v>24</v>
      </c>
      <c r="L13237" t="s">
        <v>22</v>
      </c>
      <c r="M13237">
        <v>70000</v>
      </c>
      <c r="O13237" t="s">
        <v>17083</v>
      </c>
      <c r="P13237" t="s">
        <v>17084</v>
      </c>
    </row>
    <row r="13238" spans="1:16" x14ac:dyDescent="0.25">
      <c r="A13238" t="s">
        <v>191</v>
      </c>
      <c r="B13238" t="s">
        <v>17085</v>
      </c>
      <c r="C13238" t="s">
        <v>1268</v>
      </c>
      <c r="D13238" t="s">
        <v>4035</v>
      </c>
      <c r="E13238" t="s">
        <v>20</v>
      </c>
      <c r="F13238" t="b">
        <v>0</v>
      </c>
      <c r="G13238" t="s">
        <v>1268</v>
      </c>
      <c r="H13238" s="4">
        <v>45832.634560185194</v>
      </c>
      <c r="I13238" t="b">
        <v>0</v>
      </c>
      <c r="J13238" t="b">
        <v>0</v>
      </c>
      <c r="K13238" t="s">
        <v>1268</v>
      </c>
      <c r="L13238" t="s">
        <v>22</v>
      </c>
      <c r="M13238">
        <v>69600</v>
      </c>
      <c r="O13238" t="s">
        <v>11450</v>
      </c>
      <c r="P13238" t="s">
        <v>1183</v>
      </c>
    </row>
    <row r="13239" spans="1:16" x14ac:dyDescent="0.25">
      <c r="A13239" t="s">
        <v>0</v>
      </c>
      <c r="B13239" t="s">
        <v>1632</v>
      </c>
      <c r="C13239" t="s">
        <v>3920</v>
      </c>
      <c r="D13239" t="s">
        <v>3973</v>
      </c>
      <c r="E13239" t="s">
        <v>51</v>
      </c>
      <c r="F13239" t="b">
        <v>0</v>
      </c>
      <c r="G13239" t="s">
        <v>52</v>
      </c>
      <c r="H13239" s="4">
        <v>45832.667384259257</v>
      </c>
      <c r="I13239" t="b">
        <v>1</v>
      </c>
      <c r="J13239" t="b">
        <v>0</v>
      </c>
      <c r="K13239" t="s">
        <v>24</v>
      </c>
      <c r="L13239" t="s">
        <v>36</v>
      </c>
      <c r="N13239">
        <v>24.5</v>
      </c>
      <c r="O13239" t="s">
        <v>1783</v>
      </c>
    </row>
    <row r="13240" spans="1:16" x14ac:dyDescent="0.25">
      <c r="A13240" t="s">
        <v>2</v>
      </c>
      <c r="B13240" t="s">
        <v>17086</v>
      </c>
      <c r="C13240" t="s">
        <v>1737</v>
      </c>
      <c r="D13240" t="s">
        <v>3828</v>
      </c>
      <c r="E13240" t="s">
        <v>20</v>
      </c>
      <c r="F13240" t="b">
        <v>0</v>
      </c>
      <c r="G13240" t="s">
        <v>27</v>
      </c>
      <c r="H13240" s="4">
        <v>45832.668113425927</v>
      </c>
      <c r="I13240" t="b">
        <v>0</v>
      </c>
      <c r="J13240" t="b">
        <v>0</v>
      </c>
      <c r="K13240" t="s">
        <v>24</v>
      </c>
      <c r="L13240" t="s">
        <v>22</v>
      </c>
      <c r="M13240">
        <v>125000</v>
      </c>
      <c r="O13240" t="s">
        <v>17087</v>
      </c>
      <c r="P13240" t="s">
        <v>492</v>
      </c>
    </row>
    <row r="13241" spans="1:16" x14ac:dyDescent="0.25">
      <c r="A13241" t="s">
        <v>40</v>
      </c>
      <c r="B13241" t="s">
        <v>40</v>
      </c>
      <c r="C13241" t="s">
        <v>449</v>
      </c>
      <c r="D13241" t="s">
        <v>3828</v>
      </c>
      <c r="E13241" t="s">
        <v>20</v>
      </c>
      <c r="F13241" t="b">
        <v>0</v>
      </c>
      <c r="G13241" t="s">
        <v>27</v>
      </c>
      <c r="H13241" s="4">
        <v>45832.668182870373</v>
      </c>
      <c r="I13241" t="b">
        <v>1</v>
      </c>
      <c r="J13241" t="b">
        <v>1</v>
      </c>
      <c r="K13241" t="s">
        <v>24</v>
      </c>
      <c r="L13241" t="s">
        <v>22</v>
      </c>
      <c r="M13241">
        <v>132500</v>
      </c>
      <c r="O13241" t="s">
        <v>17088</v>
      </c>
      <c r="P13241" t="s">
        <v>17089</v>
      </c>
    </row>
    <row r="13242" spans="1:16" x14ac:dyDescent="0.25">
      <c r="A13242" t="s">
        <v>0</v>
      </c>
      <c r="B13242" t="s">
        <v>12900</v>
      </c>
      <c r="C13242" t="s">
        <v>203</v>
      </c>
      <c r="D13242" t="s">
        <v>3973</v>
      </c>
      <c r="E13242" t="s">
        <v>51</v>
      </c>
      <c r="F13242" t="b">
        <v>0</v>
      </c>
      <c r="G13242" t="s">
        <v>23</v>
      </c>
      <c r="H13242" s="4">
        <v>45832.70108796296</v>
      </c>
      <c r="I13242" t="b">
        <v>0</v>
      </c>
      <c r="J13242" t="b">
        <v>1</v>
      </c>
      <c r="K13242" t="s">
        <v>24</v>
      </c>
      <c r="L13242" t="s">
        <v>36</v>
      </c>
      <c r="N13242">
        <v>63.5</v>
      </c>
      <c r="O13242" t="s">
        <v>144</v>
      </c>
    </row>
    <row r="13243" spans="1:16" x14ac:dyDescent="0.25">
      <c r="A13243" t="s">
        <v>0</v>
      </c>
      <c r="B13243" t="s">
        <v>0</v>
      </c>
      <c r="C13243" t="s">
        <v>621</v>
      </c>
      <c r="D13243" t="s">
        <v>3973</v>
      </c>
      <c r="E13243" t="s">
        <v>51</v>
      </c>
      <c r="F13243" t="b">
        <v>0</v>
      </c>
      <c r="G13243" t="s">
        <v>52</v>
      </c>
      <c r="H13243" s="4">
        <v>45832.709050925929</v>
      </c>
      <c r="I13243" t="b">
        <v>1</v>
      </c>
      <c r="J13243" t="b">
        <v>0</v>
      </c>
      <c r="K13243" t="s">
        <v>24</v>
      </c>
      <c r="L13243" t="s">
        <v>36</v>
      </c>
      <c r="N13243">
        <v>22.5</v>
      </c>
      <c r="O13243" t="s">
        <v>1783</v>
      </c>
    </row>
    <row r="13244" spans="1:16" x14ac:dyDescent="0.25">
      <c r="A13244" t="s">
        <v>1</v>
      </c>
      <c r="B13244" t="s">
        <v>17090</v>
      </c>
      <c r="C13244" t="s">
        <v>23</v>
      </c>
      <c r="D13244" t="s">
        <v>3973</v>
      </c>
      <c r="E13244" t="s">
        <v>20</v>
      </c>
      <c r="F13244" t="b">
        <v>0</v>
      </c>
      <c r="G13244" t="s">
        <v>52</v>
      </c>
      <c r="H13244" s="4">
        <v>45832.709097222221</v>
      </c>
      <c r="I13244" t="b">
        <v>0</v>
      </c>
      <c r="J13244" t="b">
        <v>0</v>
      </c>
      <c r="K13244" t="s">
        <v>24</v>
      </c>
      <c r="L13244" t="s">
        <v>22</v>
      </c>
      <c r="M13244">
        <v>77500</v>
      </c>
      <c r="O13244" t="s">
        <v>17091</v>
      </c>
      <c r="P13244" t="s">
        <v>1478</v>
      </c>
    </row>
    <row r="13245" spans="1:16" x14ac:dyDescent="0.25">
      <c r="A13245" t="s">
        <v>2</v>
      </c>
      <c r="B13245" t="s">
        <v>7892</v>
      </c>
      <c r="C13245" t="s">
        <v>7893</v>
      </c>
      <c r="D13245" t="s">
        <v>3973</v>
      </c>
      <c r="E13245" t="s">
        <v>20</v>
      </c>
      <c r="F13245" t="b">
        <v>0</v>
      </c>
      <c r="G13245" t="s">
        <v>27</v>
      </c>
      <c r="H13245" s="4">
        <v>45832.709780092591</v>
      </c>
      <c r="I13245" t="b">
        <v>0</v>
      </c>
      <c r="J13245" t="b">
        <v>1</v>
      </c>
      <c r="K13245" t="s">
        <v>24</v>
      </c>
      <c r="L13245" t="s">
        <v>22</v>
      </c>
      <c r="M13245">
        <v>127500</v>
      </c>
      <c r="O13245" t="s">
        <v>6337</v>
      </c>
      <c r="P13245" t="s">
        <v>7894</v>
      </c>
    </row>
    <row r="13246" spans="1:16" x14ac:dyDescent="0.25">
      <c r="A13246" t="s">
        <v>2</v>
      </c>
      <c r="B13246" t="s">
        <v>2378</v>
      </c>
      <c r="C13246" t="s">
        <v>17092</v>
      </c>
      <c r="D13246" t="s">
        <v>3600</v>
      </c>
      <c r="E13246" t="s">
        <v>20</v>
      </c>
      <c r="F13246" t="b">
        <v>0</v>
      </c>
      <c r="G13246" t="s">
        <v>27</v>
      </c>
      <c r="H13246" s="4">
        <v>45832.709861111107</v>
      </c>
      <c r="I13246" t="b">
        <v>1</v>
      </c>
      <c r="J13246" t="b">
        <v>1</v>
      </c>
      <c r="K13246" t="s">
        <v>24</v>
      </c>
      <c r="L13246" t="s">
        <v>22</v>
      </c>
      <c r="M13246">
        <v>253000</v>
      </c>
      <c r="O13246" t="s">
        <v>1744</v>
      </c>
      <c r="P13246" t="s">
        <v>16328</v>
      </c>
    </row>
    <row r="13247" spans="1:16" x14ac:dyDescent="0.25">
      <c r="A13247" t="s">
        <v>2</v>
      </c>
      <c r="B13247" t="s">
        <v>506</v>
      </c>
      <c r="C13247" t="s">
        <v>334</v>
      </c>
      <c r="D13247" t="s">
        <v>3973</v>
      </c>
      <c r="E13247" t="s">
        <v>20</v>
      </c>
      <c r="F13247" t="b">
        <v>0</v>
      </c>
      <c r="G13247" t="s">
        <v>27</v>
      </c>
      <c r="H13247" s="4">
        <v>45832.709930555553</v>
      </c>
      <c r="I13247" t="b">
        <v>0</v>
      </c>
      <c r="J13247" t="b">
        <v>1</v>
      </c>
      <c r="K13247" t="s">
        <v>24</v>
      </c>
      <c r="L13247" t="s">
        <v>22</v>
      </c>
      <c r="M13247">
        <v>116000</v>
      </c>
      <c r="O13247" t="s">
        <v>17093</v>
      </c>
      <c r="P13247" t="s">
        <v>3498</v>
      </c>
    </row>
    <row r="13248" spans="1:16" x14ac:dyDescent="0.25">
      <c r="A13248" t="s">
        <v>2</v>
      </c>
      <c r="B13248" t="s">
        <v>132</v>
      </c>
      <c r="C13248" t="s">
        <v>17094</v>
      </c>
      <c r="D13248" t="s">
        <v>4084</v>
      </c>
      <c r="E13248" t="s">
        <v>20</v>
      </c>
      <c r="F13248" t="b">
        <v>0</v>
      </c>
      <c r="G13248" t="s">
        <v>158</v>
      </c>
      <c r="H13248" s="4">
        <v>45832.712500000001</v>
      </c>
      <c r="I13248" t="b">
        <v>0</v>
      </c>
      <c r="J13248" t="b">
        <v>0</v>
      </c>
      <c r="K13248" t="s">
        <v>158</v>
      </c>
      <c r="L13248" t="s">
        <v>22</v>
      </c>
      <c r="M13248">
        <v>150000</v>
      </c>
      <c r="O13248" t="s">
        <v>17095</v>
      </c>
      <c r="P13248" t="s">
        <v>918</v>
      </c>
    </row>
    <row r="13249" spans="1:16" x14ac:dyDescent="0.25">
      <c r="A13249" t="s">
        <v>0</v>
      </c>
      <c r="B13249" t="s">
        <v>17096</v>
      </c>
      <c r="C13249" t="s">
        <v>114</v>
      </c>
      <c r="D13249" t="s">
        <v>3973</v>
      </c>
      <c r="E13249" t="s">
        <v>20</v>
      </c>
      <c r="F13249" t="b">
        <v>0</v>
      </c>
      <c r="G13249" t="s">
        <v>27</v>
      </c>
      <c r="H13249" s="4">
        <v>45832.750081018523</v>
      </c>
      <c r="I13249" t="b">
        <v>1</v>
      </c>
      <c r="J13249" t="b">
        <v>1</v>
      </c>
      <c r="K13249" t="s">
        <v>24</v>
      </c>
      <c r="L13249" t="s">
        <v>22</v>
      </c>
      <c r="M13249">
        <v>87300</v>
      </c>
      <c r="O13249" t="s">
        <v>17097</v>
      </c>
      <c r="P13249" t="s">
        <v>17098</v>
      </c>
    </row>
    <row r="13250" spans="1:16" x14ac:dyDescent="0.25">
      <c r="A13250" t="s">
        <v>0</v>
      </c>
      <c r="B13250" t="s">
        <v>17099</v>
      </c>
      <c r="C13250" t="s">
        <v>253</v>
      </c>
      <c r="D13250" t="s">
        <v>3828</v>
      </c>
      <c r="E13250" t="s">
        <v>20</v>
      </c>
      <c r="F13250" t="b">
        <v>0</v>
      </c>
      <c r="G13250" t="s">
        <v>27</v>
      </c>
      <c r="H13250" s="4">
        <v>45832.750081018523</v>
      </c>
      <c r="I13250" t="b">
        <v>1</v>
      </c>
      <c r="J13250" t="b">
        <v>0</v>
      </c>
      <c r="K13250" t="s">
        <v>24</v>
      </c>
      <c r="L13250" t="s">
        <v>36</v>
      </c>
      <c r="N13250">
        <v>32.5</v>
      </c>
      <c r="O13250" t="s">
        <v>17100</v>
      </c>
      <c r="P13250" t="s">
        <v>2744</v>
      </c>
    </row>
    <row r="13251" spans="1:16" x14ac:dyDescent="0.25">
      <c r="A13251" t="s">
        <v>0</v>
      </c>
      <c r="B13251" t="s">
        <v>1556</v>
      </c>
      <c r="C13251" t="s">
        <v>39</v>
      </c>
      <c r="D13251" t="s">
        <v>3973</v>
      </c>
      <c r="E13251" t="s">
        <v>51</v>
      </c>
      <c r="F13251" t="b">
        <v>1</v>
      </c>
      <c r="G13251" t="s">
        <v>27</v>
      </c>
      <c r="H13251" s="4">
        <v>45832.750173611108</v>
      </c>
      <c r="I13251" t="b">
        <v>0</v>
      </c>
      <c r="J13251" t="b">
        <v>1</v>
      </c>
      <c r="K13251" t="s">
        <v>24</v>
      </c>
      <c r="L13251" t="s">
        <v>36</v>
      </c>
      <c r="N13251">
        <v>26.5</v>
      </c>
      <c r="O13251" t="s">
        <v>483</v>
      </c>
      <c r="P13251" t="s">
        <v>11395</v>
      </c>
    </row>
    <row r="13252" spans="1:16" x14ac:dyDescent="0.25">
      <c r="A13252" t="s">
        <v>0</v>
      </c>
      <c r="B13252" t="s">
        <v>17101</v>
      </c>
      <c r="C13252" t="s">
        <v>84</v>
      </c>
      <c r="D13252" t="s">
        <v>2208</v>
      </c>
      <c r="E13252" t="s">
        <v>20</v>
      </c>
      <c r="F13252" t="b">
        <v>0</v>
      </c>
      <c r="G13252" t="s">
        <v>41</v>
      </c>
      <c r="H13252" s="4">
        <v>45832.750347222223</v>
      </c>
      <c r="I13252" t="b">
        <v>0</v>
      </c>
      <c r="J13252" t="b">
        <v>0</v>
      </c>
      <c r="K13252" t="s">
        <v>24</v>
      </c>
      <c r="L13252" t="s">
        <v>36</v>
      </c>
      <c r="N13252">
        <v>32.5</v>
      </c>
      <c r="O13252" t="s">
        <v>2220</v>
      </c>
      <c r="P13252" t="s">
        <v>17102</v>
      </c>
    </row>
    <row r="13253" spans="1:16" x14ac:dyDescent="0.25">
      <c r="A13253" t="s">
        <v>25</v>
      </c>
      <c r="B13253" t="s">
        <v>17103</v>
      </c>
      <c r="C13253" t="s">
        <v>33</v>
      </c>
      <c r="D13253" t="s">
        <v>3973</v>
      </c>
      <c r="E13253" t="s">
        <v>20</v>
      </c>
      <c r="F13253" t="b">
        <v>0</v>
      </c>
      <c r="G13253" t="s">
        <v>35</v>
      </c>
      <c r="H13253" s="4">
        <v>45832.750497685192</v>
      </c>
      <c r="I13253" t="b">
        <v>0</v>
      </c>
      <c r="J13253" t="b">
        <v>1</v>
      </c>
      <c r="K13253" t="s">
        <v>24</v>
      </c>
      <c r="L13253" t="s">
        <v>22</v>
      </c>
      <c r="M13253">
        <v>140000</v>
      </c>
      <c r="O13253" t="s">
        <v>1761</v>
      </c>
      <c r="P13253" t="s">
        <v>17104</v>
      </c>
    </row>
    <row r="13254" spans="1:16" x14ac:dyDescent="0.25">
      <c r="A13254" t="s">
        <v>139</v>
      </c>
      <c r="B13254" t="s">
        <v>17105</v>
      </c>
      <c r="C13254" t="s">
        <v>122</v>
      </c>
      <c r="D13254" t="s">
        <v>3973</v>
      </c>
      <c r="E13254" t="s">
        <v>20</v>
      </c>
      <c r="F13254" t="b">
        <v>0</v>
      </c>
      <c r="G13254" t="s">
        <v>52</v>
      </c>
      <c r="H13254" s="4">
        <v>45832.750717592593</v>
      </c>
      <c r="I13254" t="b">
        <v>0</v>
      </c>
      <c r="J13254" t="b">
        <v>1</v>
      </c>
      <c r="K13254" t="s">
        <v>24</v>
      </c>
      <c r="L13254" t="s">
        <v>22</v>
      </c>
      <c r="M13254">
        <v>113098.5</v>
      </c>
      <c r="O13254" t="s">
        <v>17106</v>
      </c>
      <c r="P13254" t="s">
        <v>463</v>
      </c>
    </row>
    <row r="13255" spans="1:16" x14ac:dyDescent="0.25">
      <c r="A13255" t="s">
        <v>2</v>
      </c>
      <c r="B13255" t="s">
        <v>17107</v>
      </c>
      <c r="C13255" t="s">
        <v>606</v>
      </c>
      <c r="D13255" t="s">
        <v>2208</v>
      </c>
      <c r="E13255" t="s">
        <v>51</v>
      </c>
      <c r="F13255" t="b">
        <v>0</v>
      </c>
      <c r="G13255" t="s">
        <v>27</v>
      </c>
      <c r="H13255" s="4">
        <v>45832.750902777778</v>
      </c>
      <c r="I13255" t="b">
        <v>0</v>
      </c>
      <c r="J13255" t="b">
        <v>1</v>
      </c>
      <c r="K13255" t="s">
        <v>24</v>
      </c>
      <c r="L13255" t="s">
        <v>36</v>
      </c>
      <c r="N13255">
        <v>39.680000305175781</v>
      </c>
      <c r="O13255" t="s">
        <v>17108</v>
      </c>
      <c r="P13255" t="s">
        <v>17000</v>
      </c>
    </row>
    <row r="13256" spans="1:16" x14ac:dyDescent="0.25">
      <c r="A13256" t="s">
        <v>2</v>
      </c>
      <c r="B13256" t="s">
        <v>17109</v>
      </c>
      <c r="C13256" t="s">
        <v>47</v>
      </c>
      <c r="D13256" t="s">
        <v>3973</v>
      </c>
      <c r="E13256" t="s">
        <v>20</v>
      </c>
      <c r="F13256" t="b">
        <v>0</v>
      </c>
      <c r="G13256" t="s">
        <v>27</v>
      </c>
      <c r="H13256" s="4">
        <v>45832.751655092587</v>
      </c>
      <c r="I13256" t="b">
        <v>0</v>
      </c>
      <c r="J13256" t="b">
        <v>1</v>
      </c>
      <c r="K13256" t="s">
        <v>24</v>
      </c>
      <c r="L13256" t="s">
        <v>22</v>
      </c>
      <c r="M13256">
        <v>212500</v>
      </c>
      <c r="O13256" t="s">
        <v>1547</v>
      </c>
      <c r="P13256" t="s">
        <v>17110</v>
      </c>
    </row>
    <row r="13257" spans="1:16" x14ac:dyDescent="0.25">
      <c r="A13257" t="s">
        <v>2</v>
      </c>
      <c r="B13257" t="s">
        <v>17111</v>
      </c>
      <c r="C13257" t="s">
        <v>653</v>
      </c>
      <c r="D13257" t="s">
        <v>4328</v>
      </c>
      <c r="E13257" t="s">
        <v>51</v>
      </c>
      <c r="F13257" t="b">
        <v>0</v>
      </c>
      <c r="G13257" t="s">
        <v>41</v>
      </c>
      <c r="H13257" s="4">
        <v>45832.751805555563</v>
      </c>
      <c r="I13257" t="b">
        <v>1</v>
      </c>
      <c r="J13257" t="b">
        <v>0</v>
      </c>
      <c r="K13257" t="s">
        <v>24</v>
      </c>
      <c r="L13257" t="s">
        <v>36</v>
      </c>
      <c r="N13257">
        <v>65</v>
      </c>
      <c r="O13257" t="s">
        <v>17112</v>
      </c>
      <c r="P13257" t="s">
        <v>17113</v>
      </c>
    </row>
    <row r="13258" spans="1:16" x14ac:dyDescent="0.25">
      <c r="A13258" t="s">
        <v>0</v>
      </c>
      <c r="B13258" t="s">
        <v>10698</v>
      </c>
      <c r="C13258" t="s">
        <v>559</v>
      </c>
      <c r="D13258" t="s">
        <v>3973</v>
      </c>
      <c r="E13258" t="s">
        <v>20</v>
      </c>
      <c r="F13258" t="b">
        <v>0</v>
      </c>
      <c r="G13258" t="s">
        <v>27</v>
      </c>
      <c r="H13258" s="4">
        <v>45832.791724537034</v>
      </c>
      <c r="I13258" t="b">
        <v>0</v>
      </c>
      <c r="J13258" t="b">
        <v>1</v>
      </c>
      <c r="K13258" t="s">
        <v>24</v>
      </c>
      <c r="L13258" t="s">
        <v>22</v>
      </c>
      <c r="M13258">
        <v>76044.5</v>
      </c>
      <c r="O13258" t="s">
        <v>1355</v>
      </c>
      <c r="P13258" t="s">
        <v>10699</v>
      </c>
    </row>
    <row r="13259" spans="1:16" x14ac:dyDescent="0.25">
      <c r="A13259" t="s">
        <v>0</v>
      </c>
      <c r="B13259" t="s">
        <v>17114</v>
      </c>
      <c r="C13259" t="s">
        <v>210</v>
      </c>
      <c r="D13259" t="s">
        <v>3973</v>
      </c>
      <c r="E13259" t="s">
        <v>20</v>
      </c>
      <c r="F13259" t="b">
        <v>0</v>
      </c>
      <c r="G13259" t="s">
        <v>27</v>
      </c>
      <c r="H13259" s="4">
        <v>45832.791979166657</v>
      </c>
      <c r="I13259" t="b">
        <v>0</v>
      </c>
      <c r="J13259" t="b">
        <v>1</v>
      </c>
      <c r="K13259" t="s">
        <v>24</v>
      </c>
      <c r="L13259" t="s">
        <v>22</v>
      </c>
      <c r="M13259">
        <v>134300</v>
      </c>
      <c r="O13259" t="s">
        <v>1857</v>
      </c>
      <c r="P13259" t="s">
        <v>338</v>
      </c>
    </row>
    <row r="13260" spans="1:16" x14ac:dyDescent="0.25">
      <c r="A13260" t="s">
        <v>139</v>
      </c>
      <c r="B13260" t="s">
        <v>17115</v>
      </c>
      <c r="C13260" t="s">
        <v>11930</v>
      </c>
      <c r="D13260" t="s">
        <v>3973</v>
      </c>
      <c r="E13260" t="s">
        <v>20</v>
      </c>
      <c r="F13260" t="b">
        <v>0</v>
      </c>
      <c r="G13260" t="s">
        <v>30</v>
      </c>
      <c r="H13260" s="4">
        <v>45832.792326388888</v>
      </c>
      <c r="I13260" t="b">
        <v>0</v>
      </c>
      <c r="J13260" t="b">
        <v>1</v>
      </c>
      <c r="K13260" t="s">
        <v>24</v>
      </c>
      <c r="L13260" t="s">
        <v>22</v>
      </c>
      <c r="M13260">
        <v>100500</v>
      </c>
      <c r="O13260" t="s">
        <v>17116</v>
      </c>
      <c r="P13260" t="s">
        <v>17117</v>
      </c>
    </row>
    <row r="13261" spans="1:16" x14ac:dyDescent="0.25">
      <c r="A13261" t="s">
        <v>2</v>
      </c>
      <c r="B13261" t="s">
        <v>17118</v>
      </c>
      <c r="C13261" t="s">
        <v>2465</v>
      </c>
      <c r="D13261" t="s">
        <v>3828</v>
      </c>
      <c r="E13261" t="s">
        <v>51</v>
      </c>
      <c r="F13261" t="b">
        <v>0</v>
      </c>
      <c r="G13261" t="s">
        <v>27</v>
      </c>
      <c r="H13261" s="4">
        <v>45832.793252314812</v>
      </c>
      <c r="I13261" t="b">
        <v>0</v>
      </c>
      <c r="J13261" t="b">
        <v>0</v>
      </c>
      <c r="K13261" t="s">
        <v>24</v>
      </c>
      <c r="L13261" t="s">
        <v>36</v>
      </c>
      <c r="N13261">
        <v>52.5</v>
      </c>
      <c r="O13261" t="s">
        <v>3796</v>
      </c>
      <c r="P13261" t="s">
        <v>10083</v>
      </c>
    </row>
    <row r="13262" spans="1:16" x14ac:dyDescent="0.25">
      <c r="A13262" t="s">
        <v>40</v>
      </c>
      <c r="B13262" t="s">
        <v>6786</v>
      </c>
      <c r="C13262" t="s">
        <v>167</v>
      </c>
      <c r="D13262" t="s">
        <v>3973</v>
      </c>
      <c r="E13262" t="s">
        <v>20</v>
      </c>
      <c r="F13262" t="b">
        <v>0</v>
      </c>
      <c r="G13262" t="s">
        <v>41</v>
      </c>
      <c r="H13262" s="4">
        <v>45832.793703703697</v>
      </c>
      <c r="I13262" t="b">
        <v>0</v>
      </c>
      <c r="J13262" t="b">
        <v>0</v>
      </c>
      <c r="K13262" t="s">
        <v>24</v>
      </c>
      <c r="L13262" t="s">
        <v>22</v>
      </c>
      <c r="M13262">
        <v>147500</v>
      </c>
      <c r="O13262" t="s">
        <v>1422</v>
      </c>
      <c r="P13262" t="s">
        <v>13232</v>
      </c>
    </row>
    <row r="13263" spans="1:16" x14ac:dyDescent="0.25">
      <c r="A13263" t="s">
        <v>2</v>
      </c>
      <c r="B13263" t="s">
        <v>17119</v>
      </c>
      <c r="C13263" t="s">
        <v>2245</v>
      </c>
      <c r="D13263" t="s">
        <v>4328</v>
      </c>
      <c r="E13263" t="s">
        <v>20</v>
      </c>
      <c r="F13263" t="b">
        <v>0</v>
      </c>
      <c r="G13263" t="s">
        <v>106</v>
      </c>
      <c r="H13263" s="4">
        <v>45832.796585648153</v>
      </c>
      <c r="I13263" t="b">
        <v>0</v>
      </c>
      <c r="J13263" t="b">
        <v>0</v>
      </c>
      <c r="K13263" t="s">
        <v>106</v>
      </c>
      <c r="L13263" t="s">
        <v>22</v>
      </c>
      <c r="M13263">
        <v>110000</v>
      </c>
      <c r="O13263" t="s">
        <v>6014</v>
      </c>
      <c r="P13263" t="s">
        <v>17120</v>
      </c>
    </row>
    <row r="13264" spans="1:16" x14ac:dyDescent="0.25">
      <c r="A13264" t="s">
        <v>1</v>
      </c>
      <c r="B13264" t="s">
        <v>17121</v>
      </c>
      <c r="C13264" t="s">
        <v>423</v>
      </c>
      <c r="D13264" t="s">
        <v>3828</v>
      </c>
      <c r="E13264" t="s">
        <v>20</v>
      </c>
      <c r="F13264" t="b">
        <v>0</v>
      </c>
      <c r="G13264" t="s">
        <v>27</v>
      </c>
      <c r="H13264" s="4">
        <v>45832.833449074067</v>
      </c>
      <c r="I13264" t="b">
        <v>0</v>
      </c>
      <c r="J13264" t="b">
        <v>1</v>
      </c>
      <c r="K13264" t="s">
        <v>24</v>
      </c>
      <c r="L13264" t="s">
        <v>22</v>
      </c>
      <c r="M13264">
        <v>97500.4375</v>
      </c>
      <c r="O13264" t="s">
        <v>17122</v>
      </c>
      <c r="P13264" t="s">
        <v>302</v>
      </c>
    </row>
    <row r="13265" spans="1:16" x14ac:dyDescent="0.25">
      <c r="A13265" t="s">
        <v>0</v>
      </c>
      <c r="B13265" t="s">
        <v>288</v>
      </c>
      <c r="C13265" t="s">
        <v>15379</v>
      </c>
      <c r="D13265" t="s">
        <v>3973</v>
      </c>
      <c r="E13265" t="s">
        <v>51</v>
      </c>
      <c r="F13265" t="b">
        <v>0</v>
      </c>
      <c r="G13265" t="s">
        <v>30</v>
      </c>
      <c r="H13265" s="4">
        <v>45832.833935185183</v>
      </c>
      <c r="I13265" t="b">
        <v>0</v>
      </c>
      <c r="J13265" t="b">
        <v>0</v>
      </c>
      <c r="K13265" t="s">
        <v>24</v>
      </c>
      <c r="L13265" t="s">
        <v>36</v>
      </c>
      <c r="N13265">
        <v>52</v>
      </c>
      <c r="O13265" t="s">
        <v>1551</v>
      </c>
      <c r="P13265" t="s">
        <v>709</v>
      </c>
    </row>
    <row r="13266" spans="1:16" x14ac:dyDescent="0.25">
      <c r="A13266" t="s">
        <v>2</v>
      </c>
      <c r="B13266" t="s">
        <v>17123</v>
      </c>
      <c r="C13266" t="s">
        <v>134</v>
      </c>
      <c r="D13266" t="s">
        <v>4328</v>
      </c>
      <c r="E13266" t="s">
        <v>51</v>
      </c>
      <c r="F13266" t="b">
        <v>0</v>
      </c>
      <c r="G13266" t="s">
        <v>41</v>
      </c>
      <c r="H13266" s="4">
        <v>45832.835104166668</v>
      </c>
      <c r="I13266" t="b">
        <v>1</v>
      </c>
      <c r="J13266" t="b">
        <v>0</v>
      </c>
      <c r="K13266" t="s">
        <v>24</v>
      </c>
      <c r="L13266" t="s">
        <v>36</v>
      </c>
      <c r="N13266">
        <v>60</v>
      </c>
      <c r="O13266" t="s">
        <v>2252</v>
      </c>
      <c r="P13266" t="s">
        <v>17124</v>
      </c>
    </row>
    <row r="13267" spans="1:16" x14ac:dyDescent="0.25">
      <c r="A13267" t="s">
        <v>0</v>
      </c>
      <c r="B13267" t="s">
        <v>7516</v>
      </c>
      <c r="C13267" t="s">
        <v>3678</v>
      </c>
      <c r="D13267" t="s">
        <v>2208</v>
      </c>
      <c r="E13267" t="s">
        <v>51</v>
      </c>
      <c r="F13267" t="b">
        <v>0</v>
      </c>
      <c r="G13267" t="s">
        <v>41</v>
      </c>
      <c r="H13267" s="4">
        <v>45832.875347222223</v>
      </c>
      <c r="I13267" t="b">
        <v>0</v>
      </c>
      <c r="J13267" t="b">
        <v>0</v>
      </c>
      <c r="K13267" t="s">
        <v>24</v>
      </c>
      <c r="L13267" t="s">
        <v>36</v>
      </c>
      <c r="N13267">
        <v>67.5</v>
      </c>
      <c r="O13267" t="s">
        <v>17125</v>
      </c>
      <c r="P13267" t="s">
        <v>280</v>
      </c>
    </row>
    <row r="13268" spans="1:16" x14ac:dyDescent="0.25">
      <c r="A13268" t="s">
        <v>2</v>
      </c>
      <c r="B13268" t="s">
        <v>17126</v>
      </c>
      <c r="C13268" t="s">
        <v>1793</v>
      </c>
      <c r="D13268" t="s">
        <v>4035</v>
      </c>
      <c r="E13268" t="s">
        <v>20</v>
      </c>
      <c r="F13268" t="b">
        <v>0</v>
      </c>
      <c r="G13268" t="s">
        <v>27</v>
      </c>
      <c r="H13268" s="4">
        <v>45832.876527777778</v>
      </c>
      <c r="I13268" t="b">
        <v>0</v>
      </c>
      <c r="J13268" t="b">
        <v>1</v>
      </c>
      <c r="K13268" t="s">
        <v>24</v>
      </c>
      <c r="L13268" t="s">
        <v>22</v>
      </c>
      <c r="M13268">
        <v>183174.5</v>
      </c>
      <c r="O13268" t="s">
        <v>1794</v>
      </c>
      <c r="P13268" t="s">
        <v>17127</v>
      </c>
    </row>
    <row r="13269" spans="1:16" x14ac:dyDescent="0.25">
      <c r="A13269" t="s">
        <v>0</v>
      </c>
      <c r="B13269" t="s">
        <v>16126</v>
      </c>
      <c r="C13269" t="s">
        <v>49</v>
      </c>
      <c r="D13269" t="s">
        <v>4084</v>
      </c>
      <c r="E13269" t="s">
        <v>20</v>
      </c>
      <c r="F13269" t="b">
        <v>0</v>
      </c>
      <c r="G13269" t="s">
        <v>41</v>
      </c>
      <c r="H13269" s="4">
        <v>45832.917083333326</v>
      </c>
      <c r="I13269" t="b">
        <v>0</v>
      </c>
      <c r="J13269" t="b">
        <v>1</v>
      </c>
      <c r="K13269" t="s">
        <v>24</v>
      </c>
      <c r="L13269" t="s">
        <v>22</v>
      </c>
      <c r="M13269">
        <v>190063.5</v>
      </c>
      <c r="O13269" t="s">
        <v>16127</v>
      </c>
      <c r="P13269" t="s">
        <v>3440</v>
      </c>
    </row>
    <row r="13270" spans="1:16" x14ac:dyDescent="0.25">
      <c r="A13270" t="s">
        <v>2</v>
      </c>
      <c r="B13270" t="s">
        <v>17128</v>
      </c>
      <c r="C13270" t="s">
        <v>981</v>
      </c>
      <c r="D13270" t="s">
        <v>3828</v>
      </c>
      <c r="E13270" t="s">
        <v>20</v>
      </c>
      <c r="F13270" t="b">
        <v>0</v>
      </c>
      <c r="G13270" t="s">
        <v>41</v>
      </c>
      <c r="H13270" s="4">
        <v>45832.918599537043</v>
      </c>
      <c r="I13270" t="b">
        <v>0</v>
      </c>
      <c r="J13270" t="b">
        <v>1</v>
      </c>
      <c r="K13270" t="s">
        <v>24</v>
      </c>
      <c r="L13270" t="s">
        <v>22</v>
      </c>
      <c r="M13270">
        <v>144000</v>
      </c>
      <c r="O13270" t="s">
        <v>6117</v>
      </c>
      <c r="P13270" t="s">
        <v>17129</v>
      </c>
    </row>
    <row r="13271" spans="1:16" x14ac:dyDescent="0.25">
      <c r="A13271" t="s">
        <v>2</v>
      </c>
      <c r="B13271" t="s">
        <v>17130</v>
      </c>
      <c r="C13271" t="s">
        <v>151</v>
      </c>
      <c r="D13271" t="s">
        <v>81</v>
      </c>
      <c r="E13271" t="s">
        <v>20</v>
      </c>
      <c r="F13271" t="b">
        <v>0</v>
      </c>
      <c r="G13271" t="s">
        <v>52</v>
      </c>
      <c r="H13271" s="4">
        <v>45832.919687499998</v>
      </c>
      <c r="I13271" t="b">
        <v>1</v>
      </c>
      <c r="J13271" t="b">
        <v>1</v>
      </c>
      <c r="K13271" t="s">
        <v>24</v>
      </c>
      <c r="L13271" t="s">
        <v>22</v>
      </c>
      <c r="M13271">
        <v>170000</v>
      </c>
      <c r="O13271" t="s">
        <v>81</v>
      </c>
      <c r="P13271" t="s">
        <v>17131</v>
      </c>
    </row>
    <row r="13272" spans="1:16" x14ac:dyDescent="0.25">
      <c r="A13272" t="s">
        <v>0</v>
      </c>
      <c r="B13272" t="s">
        <v>1954</v>
      </c>
      <c r="C13272" t="s">
        <v>203</v>
      </c>
      <c r="D13272" t="s">
        <v>3828</v>
      </c>
      <c r="E13272" t="s">
        <v>20</v>
      </c>
      <c r="F13272" t="b">
        <v>0</v>
      </c>
      <c r="G13272" t="s">
        <v>23</v>
      </c>
      <c r="H13272" s="4">
        <v>45832.95108796296</v>
      </c>
      <c r="I13272" t="b">
        <v>0</v>
      </c>
      <c r="J13272" t="b">
        <v>1</v>
      </c>
      <c r="K13272" t="s">
        <v>24</v>
      </c>
      <c r="L13272" t="s">
        <v>22</v>
      </c>
      <c r="M13272">
        <v>120500</v>
      </c>
      <c r="O13272" t="s">
        <v>3067</v>
      </c>
      <c r="P13272" t="s">
        <v>17132</v>
      </c>
    </row>
    <row r="13273" spans="1:16" x14ac:dyDescent="0.25">
      <c r="A13273" t="s">
        <v>1</v>
      </c>
      <c r="B13273" t="s">
        <v>17133</v>
      </c>
      <c r="C13273" t="s">
        <v>39</v>
      </c>
      <c r="D13273" t="s">
        <v>3973</v>
      </c>
      <c r="E13273" t="s">
        <v>20</v>
      </c>
      <c r="F13273" t="b">
        <v>1</v>
      </c>
      <c r="G13273" t="s">
        <v>41</v>
      </c>
      <c r="H13273" s="4">
        <v>45832.958703703713</v>
      </c>
      <c r="I13273" t="b">
        <v>1</v>
      </c>
      <c r="J13273" t="b">
        <v>1</v>
      </c>
      <c r="K13273" t="s">
        <v>24</v>
      </c>
      <c r="L13273" t="s">
        <v>22</v>
      </c>
      <c r="M13273">
        <v>55000</v>
      </c>
      <c r="O13273" t="s">
        <v>17134</v>
      </c>
    </row>
    <row r="13274" spans="1:16" x14ac:dyDescent="0.25">
      <c r="A13274" t="s">
        <v>28</v>
      </c>
      <c r="B13274" t="s">
        <v>11636</v>
      </c>
      <c r="C13274" t="s">
        <v>606</v>
      </c>
      <c r="D13274" t="s">
        <v>3973</v>
      </c>
      <c r="E13274" t="s">
        <v>20</v>
      </c>
      <c r="F13274" t="b">
        <v>0</v>
      </c>
      <c r="G13274" t="s">
        <v>27</v>
      </c>
      <c r="H13274" s="4">
        <v>45832.959236111114</v>
      </c>
      <c r="I13274" t="b">
        <v>0</v>
      </c>
      <c r="J13274" t="b">
        <v>1</v>
      </c>
      <c r="K13274" t="s">
        <v>24</v>
      </c>
      <c r="L13274" t="s">
        <v>22</v>
      </c>
      <c r="M13274">
        <v>172500</v>
      </c>
      <c r="O13274" t="s">
        <v>2431</v>
      </c>
      <c r="P13274" t="s">
        <v>11637</v>
      </c>
    </row>
    <row r="13275" spans="1:16" x14ac:dyDescent="0.25">
      <c r="A13275" t="s">
        <v>1</v>
      </c>
      <c r="B13275" t="s">
        <v>467</v>
      </c>
      <c r="C13275" t="s">
        <v>118</v>
      </c>
      <c r="D13275" t="s">
        <v>3828</v>
      </c>
      <c r="E13275" t="s">
        <v>20</v>
      </c>
      <c r="F13275" t="b">
        <v>0</v>
      </c>
      <c r="G13275" t="s">
        <v>27</v>
      </c>
      <c r="H13275" s="4">
        <v>45832.959270833337</v>
      </c>
      <c r="I13275" t="b">
        <v>0</v>
      </c>
      <c r="J13275" t="b">
        <v>0</v>
      </c>
      <c r="K13275" t="s">
        <v>24</v>
      </c>
      <c r="L13275" t="s">
        <v>22</v>
      </c>
      <c r="M13275">
        <v>138400</v>
      </c>
      <c r="O13275" t="s">
        <v>563</v>
      </c>
      <c r="P13275" t="s">
        <v>596</v>
      </c>
    </row>
    <row r="13276" spans="1:16" x14ac:dyDescent="0.25">
      <c r="A13276" t="s">
        <v>1</v>
      </c>
      <c r="B13276" t="s">
        <v>168</v>
      </c>
      <c r="C13276" t="s">
        <v>12528</v>
      </c>
      <c r="D13276" t="s">
        <v>4084</v>
      </c>
      <c r="E13276" t="s">
        <v>20</v>
      </c>
      <c r="F13276" t="b">
        <v>0</v>
      </c>
      <c r="G13276" t="s">
        <v>27</v>
      </c>
      <c r="H13276" s="4">
        <v>45832.959351851852</v>
      </c>
      <c r="I13276" t="b">
        <v>0</v>
      </c>
      <c r="J13276" t="b">
        <v>1</v>
      </c>
      <c r="K13276" t="s">
        <v>24</v>
      </c>
      <c r="L13276" t="s">
        <v>22</v>
      </c>
      <c r="M13276">
        <v>200000</v>
      </c>
      <c r="O13276" t="s">
        <v>3656</v>
      </c>
      <c r="P13276" t="s">
        <v>1960</v>
      </c>
    </row>
    <row r="13277" spans="1:16" x14ac:dyDescent="0.25">
      <c r="A13277" t="s">
        <v>2</v>
      </c>
      <c r="B13277" t="s">
        <v>6699</v>
      </c>
      <c r="C13277" t="s">
        <v>118</v>
      </c>
      <c r="D13277" t="s">
        <v>3973</v>
      </c>
      <c r="E13277" t="s">
        <v>20</v>
      </c>
      <c r="F13277" t="b">
        <v>0</v>
      </c>
      <c r="G13277" t="s">
        <v>27</v>
      </c>
      <c r="H13277" s="4">
        <v>45832.959988425922</v>
      </c>
      <c r="I13277" t="b">
        <v>0</v>
      </c>
      <c r="J13277" t="b">
        <v>1</v>
      </c>
      <c r="K13277" t="s">
        <v>24</v>
      </c>
      <c r="L13277" t="s">
        <v>22</v>
      </c>
      <c r="M13277">
        <v>145000</v>
      </c>
      <c r="O13277" t="s">
        <v>554</v>
      </c>
      <c r="P13277" t="s">
        <v>17135</v>
      </c>
    </row>
    <row r="13278" spans="1:16" x14ac:dyDescent="0.25">
      <c r="A13278" t="s">
        <v>40</v>
      </c>
      <c r="B13278" t="s">
        <v>6786</v>
      </c>
      <c r="C13278" t="s">
        <v>203</v>
      </c>
      <c r="D13278" t="s">
        <v>3973</v>
      </c>
      <c r="E13278" t="s">
        <v>20</v>
      </c>
      <c r="F13278" t="b">
        <v>0</v>
      </c>
      <c r="G13278" t="s">
        <v>27</v>
      </c>
      <c r="H13278" s="4">
        <v>45832.960046296299</v>
      </c>
      <c r="I13278" t="b">
        <v>0</v>
      </c>
      <c r="J13278" t="b">
        <v>0</v>
      </c>
      <c r="K13278" t="s">
        <v>24</v>
      </c>
      <c r="L13278" t="s">
        <v>22</v>
      </c>
      <c r="M13278">
        <v>147500</v>
      </c>
      <c r="O13278" t="s">
        <v>1422</v>
      </c>
      <c r="P13278" t="s">
        <v>13232</v>
      </c>
    </row>
    <row r="13279" spans="1:16" x14ac:dyDescent="0.25">
      <c r="A13279" t="s">
        <v>40</v>
      </c>
      <c r="B13279" t="s">
        <v>6786</v>
      </c>
      <c r="C13279" t="s">
        <v>73</v>
      </c>
      <c r="D13279" t="s">
        <v>3973</v>
      </c>
      <c r="E13279" t="s">
        <v>20</v>
      </c>
      <c r="F13279" t="b">
        <v>0</v>
      </c>
      <c r="G13279" t="s">
        <v>41</v>
      </c>
      <c r="H13279" s="4">
        <v>45832.960416666669</v>
      </c>
      <c r="I13279" t="b">
        <v>0</v>
      </c>
      <c r="J13279" t="b">
        <v>0</v>
      </c>
      <c r="K13279" t="s">
        <v>24</v>
      </c>
      <c r="L13279" t="s">
        <v>22</v>
      </c>
      <c r="M13279">
        <v>147500</v>
      </c>
      <c r="O13279" t="s">
        <v>1422</v>
      </c>
      <c r="P13279" t="s">
        <v>13232</v>
      </c>
    </row>
    <row r="13280" spans="1:16" x14ac:dyDescent="0.25">
      <c r="A13280" t="s">
        <v>0</v>
      </c>
      <c r="B13280" t="s">
        <v>6544</v>
      </c>
      <c r="C13280" t="s">
        <v>1413</v>
      </c>
      <c r="D13280" t="s">
        <v>4328</v>
      </c>
      <c r="E13280" t="s">
        <v>20</v>
      </c>
      <c r="F13280" t="b">
        <v>0</v>
      </c>
      <c r="G13280" t="s">
        <v>27</v>
      </c>
      <c r="H13280" s="4">
        <v>45833.000115740739</v>
      </c>
      <c r="I13280" t="b">
        <v>0</v>
      </c>
      <c r="J13280" t="b">
        <v>1</v>
      </c>
      <c r="K13280" t="s">
        <v>24</v>
      </c>
      <c r="L13280" t="s">
        <v>22</v>
      </c>
      <c r="M13280">
        <v>83000</v>
      </c>
      <c r="O13280" t="s">
        <v>17136</v>
      </c>
      <c r="P13280" t="s">
        <v>496</v>
      </c>
    </row>
    <row r="13281" spans="1:16" x14ac:dyDescent="0.25">
      <c r="A13281" t="s">
        <v>0</v>
      </c>
      <c r="B13281" t="s">
        <v>257</v>
      </c>
      <c r="C13281" t="s">
        <v>468</v>
      </c>
      <c r="D13281" t="s">
        <v>3973</v>
      </c>
      <c r="E13281" t="s">
        <v>20</v>
      </c>
      <c r="F13281" t="b">
        <v>0</v>
      </c>
      <c r="G13281" t="s">
        <v>27</v>
      </c>
      <c r="H13281" s="4">
        <v>45833.000231481477</v>
      </c>
      <c r="I13281" t="b">
        <v>0</v>
      </c>
      <c r="J13281" t="b">
        <v>1</v>
      </c>
      <c r="K13281" t="s">
        <v>24</v>
      </c>
      <c r="L13281" t="s">
        <v>22</v>
      </c>
      <c r="M13281">
        <v>125000</v>
      </c>
      <c r="O13281" t="s">
        <v>5482</v>
      </c>
      <c r="P13281" t="s">
        <v>9339</v>
      </c>
    </row>
    <row r="13282" spans="1:16" x14ac:dyDescent="0.25">
      <c r="A13282" t="s">
        <v>0</v>
      </c>
      <c r="B13282" t="s">
        <v>17137</v>
      </c>
      <c r="C13282" t="s">
        <v>334</v>
      </c>
      <c r="D13282" t="s">
        <v>3973</v>
      </c>
      <c r="E13282" t="s">
        <v>20</v>
      </c>
      <c r="F13282" t="b">
        <v>0</v>
      </c>
      <c r="G13282" t="s">
        <v>27</v>
      </c>
      <c r="H13282" s="4">
        <v>45833.000243055547</v>
      </c>
      <c r="I13282" t="b">
        <v>0</v>
      </c>
      <c r="J13282" t="b">
        <v>0</v>
      </c>
      <c r="K13282" t="s">
        <v>24</v>
      </c>
      <c r="L13282" t="s">
        <v>22</v>
      </c>
      <c r="M13282">
        <v>90085</v>
      </c>
      <c r="O13282" t="s">
        <v>714</v>
      </c>
      <c r="P13282" t="s">
        <v>17138</v>
      </c>
    </row>
    <row r="13283" spans="1:16" x14ac:dyDescent="0.25">
      <c r="A13283" t="s">
        <v>0</v>
      </c>
      <c r="B13283" t="s">
        <v>17139</v>
      </c>
      <c r="C13283" t="s">
        <v>180</v>
      </c>
      <c r="D13283" t="s">
        <v>81</v>
      </c>
      <c r="E13283" t="s">
        <v>20</v>
      </c>
      <c r="F13283" t="b">
        <v>0</v>
      </c>
      <c r="G13283" t="s">
        <v>41</v>
      </c>
      <c r="H13283" s="4">
        <v>45833.000347222223</v>
      </c>
      <c r="I13283" t="b">
        <v>0</v>
      </c>
      <c r="J13283" t="b">
        <v>1</v>
      </c>
      <c r="K13283" t="s">
        <v>24</v>
      </c>
      <c r="L13283" t="s">
        <v>22</v>
      </c>
      <c r="M13283">
        <v>105000</v>
      </c>
      <c r="O13283" t="s">
        <v>81</v>
      </c>
      <c r="P13283" t="s">
        <v>17140</v>
      </c>
    </row>
    <row r="13284" spans="1:16" x14ac:dyDescent="0.25">
      <c r="A13284" t="s">
        <v>25</v>
      </c>
      <c r="B13284" t="s">
        <v>17141</v>
      </c>
      <c r="C13284" t="s">
        <v>122</v>
      </c>
      <c r="D13284" t="s">
        <v>5535</v>
      </c>
      <c r="E13284" t="s">
        <v>20</v>
      </c>
      <c r="F13284" t="b">
        <v>0</v>
      </c>
      <c r="G13284" t="s">
        <v>52</v>
      </c>
      <c r="H13284" s="4">
        <v>45833.000717592593</v>
      </c>
      <c r="I13284" t="b">
        <v>0</v>
      </c>
      <c r="J13284" t="b">
        <v>1</v>
      </c>
      <c r="K13284" t="s">
        <v>24</v>
      </c>
      <c r="L13284" t="s">
        <v>22</v>
      </c>
      <c r="M13284">
        <v>147637.5</v>
      </c>
      <c r="O13284" t="s">
        <v>675</v>
      </c>
      <c r="P13284" t="s">
        <v>1942</v>
      </c>
    </row>
    <row r="13285" spans="1:16" x14ac:dyDescent="0.25">
      <c r="A13285" t="s">
        <v>28</v>
      </c>
      <c r="B13285" t="s">
        <v>17142</v>
      </c>
      <c r="C13285" t="s">
        <v>2414</v>
      </c>
      <c r="D13285" t="s">
        <v>3973</v>
      </c>
      <c r="E13285" t="s">
        <v>20</v>
      </c>
      <c r="F13285" t="b">
        <v>0</v>
      </c>
      <c r="G13285" t="s">
        <v>27</v>
      </c>
      <c r="H13285" s="4">
        <v>45833.000949074078</v>
      </c>
      <c r="I13285" t="b">
        <v>0</v>
      </c>
      <c r="J13285" t="b">
        <v>1</v>
      </c>
      <c r="K13285" t="s">
        <v>24</v>
      </c>
      <c r="L13285" t="s">
        <v>36</v>
      </c>
      <c r="N13285">
        <v>73.205001831054688</v>
      </c>
      <c r="O13285" t="s">
        <v>4344</v>
      </c>
      <c r="P13285" t="s">
        <v>17143</v>
      </c>
    </row>
    <row r="13286" spans="1:16" x14ac:dyDescent="0.25">
      <c r="A13286" t="s">
        <v>1</v>
      </c>
      <c r="B13286" t="s">
        <v>17144</v>
      </c>
      <c r="C13286" t="s">
        <v>181</v>
      </c>
      <c r="D13286" t="s">
        <v>3973</v>
      </c>
      <c r="E13286" t="s">
        <v>20</v>
      </c>
      <c r="F13286" t="b">
        <v>0</v>
      </c>
      <c r="G13286" t="s">
        <v>41</v>
      </c>
      <c r="H13286" s="4">
        <v>45833.00104166667</v>
      </c>
      <c r="I13286" t="b">
        <v>0</v>
      </c>
      <c r="J13286" t="b">
        <v>0</v>
      </c>
      <c r="K13286" t="s">
        <v>24</v>
      </c>
      <c r="L13286" t="s">
        <v>22</v>
      </c>
      <c r="M13286">
        <v>187352.5</v>
      </c>
      <c r="O13286" t="s">
        <v>17145</v>
      </c>
      <c r="P13286" t="s">
        <v>17146</v>
      </c>
    </row>
    <row r="13287" spans="1:16" x14ac:dyDescent="0.25">
      <c r="A13287" t="s">
        <v>40</v>
      </c>
      <c r="B13287" t="s">
        <v>17147</v>
      </c>
      <c r="C13287" t="s">
        <v>82</v>
      </c>
      <c r="D13287" t="s">
        <v>5535</v>
      </c>
      <c r="E13287" t="s">
        <v>20</v>
      </c>
      <c r="F13287" t="b">
        <v>0</v>
      </c>
      <c r="G13287" t="s">
        <v>27</v>
      </c>
      <c r="H13287" s="4">
        <v>45833.001446759263</v>
      </c>
      <c r="I13287" t="b">
        <v>0</v>
      </c>
      <c r="J13287" t="b">
        <v>1</v>
      </c>
      <c r="K13287" t="s">
        <v>24</v>
      </c>
      <c r="L13287" t="s">
        <v>22</v>
      </c>
      <c r="M13287">
        <v>216535.5</v>
      </c>
      <c r="O13287" t="s">
        <v>675</v>
      </c>
      <c r="P13287" t="s">
        <v>17148</v>
      </c>
    </row>
    <row r="13288" spans="1:16" x14ac:dyDescent="0.25">
      <c r="A13288" t="s">
        <v>2</v>
      </c>
      <c r="B13288" t="s">
        <v>17149</v>
      </c>
      <c r="C13288" t="s">
        <v>136</v>
      </c>
      <c r="D13288" t="s">
        <v>5535</v>
      </c>
      <c r="E13288" t="s">
        <v>20</v>
      </c>
      <c r="F13288" t="b">
        <v>0</v>
      </c>
      <c r="G13288" t="s">
        <v>27</v>
      </c>
      <c r="H13288" s="4">
        <v>45833.001493055563</v>
      </c>
      <c r="I13288" t="b">
        <v>0</v>
      </c>
      <c r="J13288" t="b">
        <v>0</v>
      </c>
      <c r="K13288" t="s">
        <v>24</v>
      </c>
      <c r="L13288" t="s">
        <v>22</v>
      </c>
      <c r="M13288">
        <v>187008</v>
      </c>
      <c r="O13288" t="s">
        <v>2502</v>
      </c>
      <c r="P13288" t="s">
        <v>17150</v>
      </c>
    </row>
    <row r="13289" spans="1:16" x14ac:dyDescent="0.25">
      <c r="A13289" t="s">
        <v>2</v>
      </c>
      <c r="B13289" t="s">
        <v>17151</v>
      </c>
      <c r="C13289" t="s">
        <v>495</v>
      </c>
      <c r="D13289" t="s">
        <v>5535</v>
      </c>
      <c r="E13289" t="s">
        <v>20</v>
      </c>
      <c r="F13289" t="b">
        <v>0</v>
      </c>
      <c r="G13289" t="s">
        <v>35</v>
      </c>
      <c r="H13289" s="4">
        <v>45833.002152777779</v>
      </c>
      <c r="I13289" t="b">
        <v>1</v>
      </c>
      <c r="J13289" t="b">
        <v>1</v>
      </c>
      <c r="K13289" t="s">
        <v>24</v>
      </c>
      <c r="L13289" t="s">
        <v>22</v>
      </c>
      <c r="M13289">
        <v>216535.5</v>
      </c>
      <c r="O13289" t="s">
        <v>2719</v>
      </c>
      <c r="P13289" t="s">
        <v>17152</v>
      </c>
    </row>
    <row r="13290" spans="1:16" x14ac:dyDescent="0.25">
      <c r="A13290" t="s">
        <v>0</v>
      </c>
      <c r="B13290" t="s">
        <v>17153</v>
      </c>
      <c r="C13290" t="s">
        <v>414</v>
      </c>
      <c r="D13290" t="s">
        <v>4035</v>
      </c>
      <c r="E13290" t="s">
        <v>20</v>
      </c>
      <c r="F13290" t="b">
        <v>0</v>
      </c>
      <c r="G13290" t="s">
        <v>414</v>
      </c>
      <c r="H13290" s="4">
        <v>45833.007662037038</v>
      </c>
      <c r="I13290" t="b">
        <v>0</v>
      </c>
      <c r="J13290" t="b">
        <v>0</v>
      </c>
      <c r="K13290" t="s">
        <v>414</v>
      </c>
      <c r="L13290" t="s">
        <v>22</v>
      </c>
      <c r="M13290">
        <v>42399.5</v>
      </c>
      <c r="O13290" t="s">
        <v>2970</v>
      </c>
      <c r="P13290" t="s">
        <v>17154</v>
      </c>
    </row>
    <row r="13291" spans="1:16" x14ac:dyDescent="0.25">
      <c r="A13291" t="s">
        <v>2</v>
      </c>
      <c r="B13291" t="s">
        <v>17155</v>
      </c>
      <c r="C13291" t="s">
        <v>160</v>
      </c>
      <c r="D13291" t="s">
        <v>3973</v>
      </c>
      <c r="E13291" t="s">
        <v>51</v>
      </c>
      <c r="F13291" t="b">
        <v>0</v>
      </c>
      <c r="G13291" t="s">
        <v>23</v>
      </c>
      <c r="H13291" s="4">
        <v>45833.034849537027</v>
      </c>
      <c r="I13291" t="b">
        <v>1</v>
      </c>
      <c r="J13291" t="b">
        <v>0</v>
      </c>
      <c r="K13291" t="s">
        <v>24</v>
      </c>
      <c r="L13291" t="s">
        <v>36</v>
      </c>
      <c r="N13291">
        <v>72.410003662109375</v>
      </c>
      <c r="O13291" t="s">
        <v>16476</v>
      </c>
      <c r="P13291" t="s">
        <v>17156</v>
      </c>
    </row>
    <row r="13292" spans="1:16" x14ac:dyDescent="0.25">
      <c r="A13292" t="s">
        <v>0</v>
      </c>
      <c r="B13292" t="s">
        <v>17157</v>
      </c>
      <c r="C13292" t="s">
        <v>2247</v>
      </c>
      <c r="D13292" t="s">
        <v>2208</v>
      </c>
      <c r="E13292" t="s">
        <v>20</v>
      </c>
      <c r="F13292" t="b">
        <v>0</v>
      </c>
      <c r="G13292" t="s">
        <v>27</v>
      </c>
      <c r="H13292" s="4">
        <v>45833.04178240741</v>
      </c>
      <c r="I13292" t="b">
        <v>0</v>
      </c>
      <c r="J13292" t="b">
        <v>1</v>
      </c>
      <c r="K13292" t="s">
        <v>24</v>
      </c>
      <c r="L13292" t="s">
        <v>22</v>
      </c>
      <c r="M13292">
        <v>114500</v>
      </c>
      <c r="O13292" t="s">
        <v>13438</v>
      </c>
      <c r="P13292" t="s">
        <v>415</v>
      </c>
    </row>
    <row r="13293" spans="1:16" x14ac:dyDescent="0.25">
      <c r="A13293" t="s">
        <v>0</v>
      </c>
      <c r="B13293" t="s">
        <v>17158</v>
      </c>
      <c r="C13293" t="s">
        <v>245</v>
      </c>
      <c r="D13293" t="s">
        <v>3973</v>
      </c>
      <c r="E13293" t="s">
        <v>20</v>
      </c>
      <c r="F13293" t="b">
        <v>0</v>
      </c>
      <c r="G13293" t="s">
        <v>35</v>
      </c>
      <c r="H13293" s="4">
        <v>45833.042175925933</v>
      </c>
      <c r="I13293" t="b">
        <v>0</v>
      </c>
      <c r="J13293" t="b">
        <v>0</v>
      </c>
      <c r="K13293" t="s">
        <v>24</v>
      </c>
      <c r="L13293" t="s">
        <v>22</v>
      </c>
      <c r="M13293">
        <v>60419.51953125</v>
      </c>
      <c r="O13293" t="s">
        <v>9063</v>
      </c>
      <c r="P13293" t="s">
        <v>1329</v>
      </c>
    </row>
    <row r="13294" spans="1:16" x14ac:dyDescent="0.25">
      <c r="A13294" t="s">
        <v>40</v>
      </c>
      <c r="B13294" t="s">
        <v>17159</v>
      </c>
      <c r="C13294" t="s">
        <v>985</v>
      </c>
      <c r="D13294" t="s">
        <v>3973</v>
      </c>
      <c r="E13294" t="s">
        <v>20</v>
      </c>
      <c r="F13294" t="b">
        <v>0</v>
      </c>
      <c r="G13294" t="s">
        <v>27</v>
      </c>
      <c r="H13294" s="4">
        <v>45833.043136574073</v>
      </c>
      <c r="I13294" t="b">
        <v>0</v>
      </c>
      <c r="J13294" t="b">
        <v>1</v>
      </c>
      <c r="K13294" t="s">
        <v>24</v>
      </c>
      <c r="L13294" t="s">
        <v>22</v>
      </c>
      <c r="M13294">
        <v>222000</v>
      </c>
      <c r="O13294" t="s">
        <v>1147</v>
      </c>
      <c r="P13294" t="s">
        <v>17160</v>
      </c>
    </row>
    <row r="13295" spans="1:16" x14ac:dyDescent="0.25">
      <c r="A13295" t="s">
        <v>2</v>
      </c>
      <c r="B13295" t="s">
        <v>17161</v>
      </c>
      <c r="C13295" t="s">
        <v>1845</v>
      </c>
      <c r="D13295" t="s">
        <v>3973</v>
      </c>
      <c r="E13295" t="s">
        <v>20</v>
      </c>
      <c r="F13295" t="b">
        <v>0</v>
      </c>
      <c r="G13295" t="s">
        <v>27</v>
      </c>
      <c r="H13295" s="4">
        <v>45833.043344907397</v>
      </c>
      <c r="I13295" t="b">
        <v>0</v>
      </c>
      <c r="J13295" t="b">
        <v>1</v>
      </c>
      <c r="K13295" t="s">
        <v>24</v>
      </c>
      <c r="L13295" t="s">
        <v>22</v>
      </c>
      <c r="M13295">
        <v>110000</v>
      </c>
      <c r="O13295" t="s">
        <v>482</v>
      </c>
      <c r="P13295" t="s">
        <v>17162</v>
      </c>
    </row>
    <row r="13296" spans="1:16" x14ac:dyDescent="0.25">
      <c r="A13296" t="s">
        <v>2</v>
      </c>
      <c r="B13296" t="s">
        <v>17163</v>
      </c>
      <c r="C13296" t="s">
        <v>293</v>
      </c>
      <c r="D13296" t="s">
        <v>3973</v>
      </c>
      <c r="E13296" t="s">
        <v>20</v>
      </c>
      <c r="F13296" t="b">
        <v>0</v>
      </c>
      <c r="G13296" t="s">
        <v>27</v>
      </c>
      <c r="H13296" s="4">
        <v>45833.043379629627</v>
      </c>
      <c r="I13296" t="b">
        <v>0</v>
      </c>
      <c r="J13296" t="b">
        <v>1</v>
      </c>
      <c r="K13296" t="s">
        <v>24</v>
      </c>
      <c r="L13296" t="s">
        <v>22</v>
      </c>
      <c r="M13296">
        <v>140000</v>
      </c>
      <c r="O13296" t="s">
        <v>4664</v>
      </c>
      <c r="P13296" t="s">
        <v>17164</v>
      </c>
    </row>
    <row r="13297" spans="1:16" x14ac:dyDescent="0.25">
      <c r="A13297" t="s">
        <v>0</v>
      </c>
      <c r="B13297" t="s">
        <v>17165</v>
      </c>
      <c r="C13297" t="s">
        <v>73</v>
      </c>
      <c r="D13297" t="s">
        <v>3828</v>
      </c>
      <c r="E13297" t="s">
        <v>20</v>
      </c>
      <c r="F13297" t="b">
        <v>0</v>
      </c>
      <c r="G13297" t="s">
        <v>23</v>
      </c>
      <c r="H13297" s="4">
        <v>45833.07603009259</v>
      </c>
      <c r="I13297" t="b">
        <v>1</v>
      </c>
      <c r="J13297" t="b">
        <v>0</v>
      </c>
      <c r="K13297" t="s">
        <v>24</v>
      </c>
      <c r="L13297" t="s">
        <v>36</v>
      </c>
      <c r="N13297">
        <v>12</v>
      </c>
      <c r="O13297" t="s">
        <v>17166</v>
      </c>
      <c r="P13297" t="s">
        <v>942</v>
      </c>
    </row>
    <row r="13298" spans="1:16" x14ac:dyDescent="0.25">
      <c r="A13298" t="s">
        <v>25</v>
      </c>
      <c r="B13298" t="s">
        <v>17167</v>
      </c>
      <c r="C13298" t="s">
        <v>365</v>
      </c>
      <c r="D13298" t="s">
        <v>4084</v>
      </c>
      <c r="E13298" t="s">
        <v>20</v>
      </c>
      <c r="F13298" t="b">
        <v>0</v>
      </c>
      <c r="G13298" t="s">
        <v>27</v>
      </c>
      <c r="H13298" s="4">
        <v>45833.084328703713</v>
      </c>
      <c r="I13298" t="b">
        <v>0</v>
      </c>
      <c r="J13298" t="b">
        <v>0</v>
      </c>
      <c r="K13298" t="s">
        <v>24</v>
      </c>
      <c r="L13298" t="s">
        <v>22</v>
      </c>
      <c r="M13298">
        <v>143541.5</v>
      </c>
      <c r="O13298" t="s">
        <v>12049</v>
      </c>
      <c r="P13298" t="s">
        <v>17168</v>
      </c>
    </row>
    <row r="13299" spans="1:16" x14ac:dyDescent="0.25">
      <c r="A13299" t="s">
        <v>40</v>
      </c>
      <c r="B13299" t="s">
        <v>40</v>
      </c>
      <c r="C13299" t="s">
        <v>3426</v>
      </c>
      <c r="D13299" t="s">
        <v>2208</v>
      </c>
      <c r="E13299" t="s">
        <v>20</v>
      </c>
      <c r="F13299" t="b">
        <v>0</v>
      </c>
      <c r="G13299" t="s">
        <v>41</v>
      </c>
      <c r="H13299" s="4">
        <v>45833.085173611107</v>
      </c>
      <c r="I13299" t="b">
        <v>0</v>
      </c>
      <c r="J13299" t="b">
        <v>0</v>
      </c>
      <c r="K13299" t="s">
        <v>24</v>
      </c>
      <c r="L13299" t="s">
        <v>36</v>
      </c>
      <c r="N13299">
        <v>62.5</v>
      </c>
      <c r="O13299" t="s">
        <v>17169</v>
      </c>
      <c r="P13299" t="s">
        <v>17170</v>
      </c>
    </row>
    <row r="13300" spans="1:16" x14ac:dyDescent="0.25">
      <c r="A13300" t="s">
        <v>2</v>
      </c>
      <c r="B13300" t="s">
        <v>17026</v>
      </c>
      <c r="C13300" t="s">
        <v>167</v>
      </c>
      <c r="D13300" t="s">
        <v>3973</v>
      </c>
      <c r="E13300" t="s">
        <v>20</v>
      </c>
      <c r="F13300" t="b">
        <v>0</v>
      </c>
      <c r="G13300" t="s">
        <v>52</v>
      </c>
      <c r="H13300" s="4">
        <v>45833.086597222216</v>
      </c>
      <c r="I13300" t="b">
        <v>1</v>
      </c>
      <c r="J13300" t="b">
        <v>1</v>
      </c>
      <c r="K13300" t="s">
        <v>24</v>
      </c>
      <c r="L13300" t="s">
        <v>22</v>
      </c>
      <c r="M13300">
        <v>138100</v>
      </c>
      <c r="O13300" t="s">
        <v>11994</v>
      </c>
      <c r="P13300" t="s">
        <v>17027</v>
      </c>
    </row>
    <row r="13301" spans="1:16" x14ac:dyDescent="0.25">
      <c r="A13301" t="s">
        <v>2</v>
      </c>
      <c r="B13301" t="s">
        <v>3617</v>
      </c>
      <c r="C13301" t="s">
        <v>118</v>
      </c>
      <c r="D13301" t="s">
        <v>3973</v>
      </c>
      <c r="E13301" t="s">
        <v>20</v>
      </c>
      <c r="F13301" t="b">
        <v>0</v>
      </c>
      <c r="G13301" t="s">
        <v>27</v>
      </c>
      <c r="H13301" s="4">
        <v>45833.209930555553</v>
      </c>
      <c r="I13301" t="b">
        <v>0</v>
      </c>
      <c r="J13301" t="b">
        <v>1</v>
      </c>
      <c r="K13301" t="s">
        <v>24</v>
      </c>
      <c r="L13301" t="s">
        <v>22</v>
      </c>
      <c r="M13301">
        <v>130000</v>
      </c>
      <c r="O13301" t="s">
        <v>554</v>
      </c>
      <c r="P13301" t="s">
        <v>201</v>
      </c>
    </row>
    <row r="13302" spans="1:16" x14ac:dyDescent="0.25">
      <c r="A13302" t="s">
        <v>0</v>
      </c>
      <c r="B13302" t="s">
        <v>0</v>
      </c>
      <c r="C13302" t="s">
        <v>17028</v>
      </c>
      <c r="D13302" t="s">
        <v>2208</v>
      </c>
      <c r="E13302" t="s">
        <v>20</v>
      </c>
      <c r="F13302" t="b">
        <v>0</v>
      </c>
      <c r="G13302" t="s">
        <v>27</v>
      </c>
      <c r="H13302" s="4">
        <v>45833.249907407408</v>
      </c>
      <c r="I13302" t="b">
        <v>1</v>
      </c>
      <c r="J13302" t="b">
        <v>1</v>
      </c>
      <c r="K13302" t="s">
        <v>24</v>
      </c>
      <c r="L13302" t="s">
        <v>36</v>
      </c>
      <c r="N13302">
        <v>32.68499755859375</v>
      </c>
      <c r="O13302" t="s">
        <v>17029</v>
      </c>
      <c r="P13302" t="s">
        <v>17030</v>
      </c>
    </row>
    <row r="13303" spans="1:16" x14ac:dyDescent="0.25">
      <c r="A13303" t="s">
        <v>0</v>
      </c>
      <c r="B13303" t="s">
        <v>6544</v>
      </c>
      <c r="C13303" t="s">
        <v>1413</v>
      </c>
      <c r="D13303" t="s">
        <v>3973</v>
      </c>
      <c r="E13303" t="s">
        <v>20</v>
      </c>
      <c r="F13303" t="b">
        <v>0</v>
      </c>
      <c r="G13303" t="s">
        <v>27</v>
      </c>
      <c r="H13303" s="4">
        <v>45833.250034722223</v>
      </c>
      <c r="I13303" t="b">
        <v>0</v>
      </c>
      <c r="J13303" t="b">
        <v>1</v>
      </c>
      <c r="K13303" t="s">
        <v>24</v>
      </c>
      <c r="L13303" t="s">
        <v>22</v>
      </c>
      <c r="M13303">
        <v>69500</v>
      </c>
      <c r="O13303" t="s">
        <v>4344</v>
      </c>
      <c r="P13303" t="s">
        <v>496</v>
      </c>
    </row>
    <row r="13304" spans="1:16" x14ac:dyDescent="0.25">
      <c r="A13304" t="s">
        <v>0</v>
      </c>
      <c r="B13304" t="s">
        <v>17171</v>
      </c>
      <c r="C13304" t="s">
        <v>180</v>
      </c>
      <c r="D13304" t="s">
        <v>81</v>
      </c>
      <c r="E13304" t="s">
        <v>20</v>
      </c>
      <c r="F13304" t="b">
        <v>0</v>
      </c>
      <c r="G13304" t="s">
        <v>41</v>
      </c>
      <c r="H13304" s="4">
        <v>45833.250162037039</v>
      </c>
      <c r="I13304" t="b">
        <v>0</v>
      </c>
      <c r="J13304" t="b">
        <v>1</v>
      </c>
      <c r="K13304" t="s">
        <v>24</v>
      </c>
      <c r="L13304" t="s">
        <v>22</v>
      </c>
      <c r="M13304">
        <v>105000</v>
      </c>
      <c r="O13304" t="s">
        <v>81</v>
      </c>
      <c r="P13304" t="s">
        <v>17140</v>
      </c>
    </row>
    <row r="13305" spans="1:16" x14ac:dyDescent="0.25">
      <c r="A13305" t="s">
        <v>0</v>
      </c>
      <c r="B13305" t="s">
        <v>0</v>
      </c>
      <c r="C13305" t="s">
        <v>585</v>
      </c>
      <c r="D13305" t="s">
        <v>131</v>
      </c>
      <c r="E13305" t="s">
        <v>20</v>
      </c>
      <c r="F13305" t="b">
        <v>0</v>
      </c>
      <c r="G13305" t="s">
        <v>41</v>
      </c>
      <c r="H13305" s="4">
        <v>45833.250162037039</v>
      </c>
      <c r="I13305" t="b">
        <v>1</v>
      </c>
      <c r="J13305" t="b">
        <v>0</v>
      </c>
      <c r="K13305" t="s">
        <v>24</v>
      </c>
      <c r="L13305" t="s">
        <v>36</v>
      </c>
      <c r="N13305">
        <v>24.59999847412109</v>
      </c>
      <c r="O13305" t="s">
        <v>131</v>
      </c>
      <c r="P13305" t="s">
        <v>280</v>
      </c>
    </row>
    <row r="13306" spans="1:16" x14ac:dyDescent="0.25">
      <c r="A13306" t="s">
        <v>0</v>
      </c>
      <c r="B13306" t="s">
        <v>0</v>
      </c>
      <c r="C13306" t="s">
        <v>2063</v>
      </c>
      <c r="D13306" t="s">
        <v>17172</v>
      </c>
      <c r="E13306" t="s">
        <v>20</v>
      </c>
      <c r="F13306" t="b">
        <v>0</v>
      </c>
      <c r="G13306" t="s">
        <v>41</v>
      </c>
      <c r="H13306" s="4">
        <v>45833.250162037039</v>
      </c>
      <c r="I13306" t="b">
        <v>0</v>
      </c>
      <c r="J13306" t="b">
        <v>1</v>
      </c>
      <c r="K13306" t="s">
        <v>24</v>
      </c>
      <c r="L13306" t="s">
        <v>36</v>
      </c>
      <c r="N13306">
        <v>34</v>
      </c>
      <c r="O13306" t="s">
        <v>11730</v>
      </c>
      <c r="P13306" t="s">
        <v>262</v>
      </c>
    </row>
    <row r="13307" spans="1:16" x14ac:dyDescent="0.25">
      <c r="A13307" t="s">
        <v>0</v>
      </c>
      <c r="B13307" t="s">
        <v>17157</v>
      </c>
      <c r="C13307" t="s">
        <v>400</v>
      </c>
      <c r="D13307" t="s">
        <v>3973</v>
      </c>
      <c r="E13307" t="s">
        <v>20</v>
      </c>
      <c r="F13307" t="b">
        <v>0</v>
      </c>
      <c r="G13307" t="s">
        <v>30</v>
      </c>
      <c r="H13307" s="4">
        <v>45833.25072916667</v>
      </c>
      <c r="I13307" t="b">
        <v>0</v>
      </c>
      <c r="J13307" t="b">
        <v>1</v>
      </c>
      <c r="K13307" t="s">
        <v>24</v>
      </c>
      <c r="L13307" t="s">
        <v>22</v>
      </c>
      <c r="M13307">
        <v>114500</v>
      </c>
      <c r="O13307" t="s">
        <v>1162</v>
      </c>
      <c r="P13307" t="s">
        <v>415</v>
      </c>
    </row>
    <row r="13308" spans="1:16" x14ac:dyDescent="0.25">
      <c r="A13308" t="s">
        <v>2</v>
      </c>
      <c r="B13308" t="s">
        <v>1145</v>
      </c>
      <c r="C13308" t="s">
        <v>33</v>
      </c>
      <c r="D13308" t="s">
        <v>3970</v>
      </c>
      <c r="E13308" t="s">
        <v>20</v>
      </c>
      <c r="F13308" t="b">
        <v>0</v>
      </c>
      <c r="G13308" t="s">
        <v>35</v>
      </c>
      <c r="H13308" s="4">
        <v>45833.252245370371</v>
      </c>
      <c r="I13308" t="b">
        <v>1</v>
      </c>
      <c r="J13308" t="b">
        <v>1</v>
      </c>
      <c r="K13308" t="s">
        <v>24</v>
      </c>
      <c r="L13308" t="s">
        <v>22</v>
      </c>
      <c r="M13308">
        <v>110000</v>
      </c>
      <c r="O13308" t="s">
        <v>17173</v>
      </c>
      <c r="P13308" t="s">
        <v>17174</v>
      </c>
    </row>
    <row r="13309" spans="1:16" x14ac:dyDescent="0.25">
      <c r="A13309" t="s">
        <v>2</v>
      </c>
      <c r="B13309" t="s">
        <v>9495</v>
      </c>
      <c r="C13309" t="s">
        <v>1216</v>
      </c>
      <c r="D13309" t="s">
        <v>3828</v>
      </c>
      <c r="E13309" t="s">
        <v>20</v>
      </c>
      <c r="F13309" t="b">
        <v>0</v>
      </c>
      <c r="G13309" t="s">
        <v>30</v>
      </c>
      <c r="H13309" s="4">
        <v>45833.252534722233</v>
      </c>
      <c r="I13309" t="b">
        <v>0</v>
      </c>
      <c r="J13309" t="b">
        <v>1</v>
      </c>
      <c r="K13309" t="s">
        <v>24</v>
      </c>
      <c r="L13309" t="s">
        <v>22</v>
      </c>
      <c r="M13309">
        <v>232500</v>
      </c>
      <c r="O13309" t="s">
        <v>5006</v>
      </c>
      <c r="P13309" t="s">
        <v>128</v>
      </c>
    </row>
    <row r="13310" spans="1:16" x14ac:dyDescent="0.25">
      <c r="A13310" t="s">
        <v>2</v>
      </c>
      <c r="B13310" t="s">
        <v>17175</v>
      </c>
      <c r="C13310" t="s">
        <v>158</v>
      </c>
      <c r="D13310" t="s">
        <v>4035</v>
      </c>
      <c r="E13310" t="s">
        <v>20</v>
      </c>
      <c r="F13310" t="b">
        <v>0</v>
      </c>
      <c r="G13310" t="s">
        <v>158</v>
      </c>
      <c r="H13310" s="4">
        <v>45833.25409722222</v>
      </c>
      <c r="I13310" t="b">
        <v>0</v>
      </c>
      <c r="J13310" t="b">
        <v>0</v>
      </c>
      <c r="K13310" t="s">
        <v>158</v>
      </c>
      <c r="L13310" t="s">
        <v>22</v>
      </c>
      <c r="M13310">
        <v>75000</v>
      </c>
      <c r="O13310" t="s">
        <v>2768</v>
      </c>
      <c r="P13310" t="s">
        <v>17176</v>
      </c>
    </row>
    <row r="13311" spans="1:16" x14ac:dyDescent="0.25">
      <c r="A13311" t="s">
        <v>2</v>
      </c>
      <c r="B13311" t="s">
        <v>17177</v>
      </c>
      <c r="C13311" t="s">
        <v>1084</v>
      </c>
      <c r="D13311" t="s">
        <v>4035</v>
      </c>
      <c r="E13311" t="s">
        <v>20</v>
      </c>
      <c r="F13311" t="b">
        <v>0</v>
      </c>
      <c r="G13311" t="s">
        <v>158</v>
      </c>
      <c r="H13311" s="4">
        <v>45833.254166666673</v>
      </c>
      <c r="I13311" t="b">
        <v>0</v>
      </c>
      <c r="J13311" t="b">
        <v>0</v>
      </c>
      <c r="K13311" t="s">
        <v>158</v>
      </c>
      <c r="L13311" t="s">
        <v>22</v>
      </c>
      <c r="M13311">
        <v>75000</v>
      </c>
      <c r="O13311" t="s">
        <v>2768</v>
      </c>
      <c r="P13311" t="s">
        <v>17178</v>
      </c>
    </row>
    <row r="13312" spans="1:16" x14ac:dyDescent="0.25">
      <c r="A13312" t="s">
        <v>0</v>
      </c>
      <c r="B13312" t="s">
        <v>16616</v>
      </c>
      <c r="C13312" t="s">
        <v>820</v>
      </c>
      <c r="D13312" t="s">
        <v>3985</v>
      </c>
      <c r="E13312" t="s">
        <v>20</v>
      </c>
      <c r="F13312" t="b">
        <v>0</v>
      </c>
      <c r="G13312" t="s">
        <v>820</v>
      </c>
      <c r="H13312" s="4">
        <v>45833.255844907413</v>
      </c>
      <c r="I13312" t="b">
        <v>0</v>
      </c>
      <c r="J13312" t="b">
        <v>0</v>
      </c>
      <c r="K13312" t="s">
        <v>820</v>
      </c>
      <c r="L13312" t="s">
        <v>22</v>
      </c>
      <c r="M13312">
        <v>65000</v>
      </c>
      <c r="O13312" t="s">
        <v>17179</v>
      </c>
      <c r="P13312" t="s">
        <v>320</v>
      </c>
    </row>
    <row r="13313" spans="1:16" x14ac:dyDescent="0.25">
      <c r="A13313" t="s">
        <v>40</v>
      </c>
      <c r="B13313" t="s">
        <v>17180</v>
      </c>
      <c r="C13313" t="s">
        <v>414</v>
      </c>
      <c r="D13313" t="s">
        <v>4035</v>
      </c>
      <c r="E13313" t="s">
        <v>20</v>
      </c>
      <c r="F13313" t="b">
        <v>0</v>
      </c>
      <c r="G13313" t="s">
        <v>414</v>
      </c>
      <c r="H13313" s="4">
        <v>45833.258055555547</v>
      </c>
      <c r="I13313" t="b">
        <v>0</v>
      </c>
      <c r="J13313" t="b">
        <v>0</v>
      </c>
      <c r="K13313" t="s">
        <v>414</v>
      </c>
      <c r="L13313" t="s">
        <v>22</v>
      </c>
      <c r="M13313">
        <v>84373.5</v>
      </c>
      <c r="O13313" t="s">
        <v>17181</v>
      </c>
      <c r="P13313" t="s">
        <v>17182</v>
      </c>
    </row>
    <row r="13314" spans="1:16" x14ac:dyDescent="0.25">
      <c r="A13314" t="s">
        <v>0</v>
      </c>
      <c r="B13314" t="s">
        <v>103</v>
      </c>
      <c r="C13314" t="s">
        <v>33</v>
      </c>
      <c r="D13314" t="s">
        <v>3828</v>
      </c>
      <c r="E13314" t="s">
        <v>219</v>
      </c>
      <c r="F13314" t="b">
        <v>0</v>
      </c>
      <c r="G13314" t="s">
        <v>35</v>
      </c>
      <c r="H13314" s="4">
        <v>45833.292071759257</v>
      </c>
      <c r="I13314" t="b">
        <v>0</v>
      </c>
      <c r="J13314" t="b">
        <v>0</v>
      </c>
      <c r="K13314" t="s">
        <v>24</v>
      </c>
      <c r="L13314" t="s">
        <v>22</v>
      </c>
      <c r="M13314">
        <v>50000</v>
      </c>
      <c r="O13314" t="s">
        <v>1024</v>
      </c>
      <c r="P13314" t="s">
        <v>1321</v>
      </c>
    </row>
    <row r="13315" spans="1:16" x14ac:dyDescent="0.25">
      <c r="A13315" t="s">
        <v>0</v>
      </c>
      <c r="B13315" t="s">
        <v>17183</v>
      </c>
      <c r="C13315" t="s">
        <v>16159</v>
      </c>
      <c r="D13315" t="s">
        <v>2208</v>
      </c>
      <c r="F13315" t="b">
        <v>0</v>
      </c>
      <c r="G13315" t="s">
        <v>52</v>
      </c>
      <c r="H13315" s="4">
        <v>45833.292546296303</v>
      </c>
      <c r="I13315" t="b">
        <v>0</v>
      </c>
      <c r="J13315" t="b">
        <v>1</v>
      </c>
      <c r="K13315" t="s">
        <v>24</v>
      </c>
      <c r="L13315" t="s">
        <v>36</v>
      </c>
      <c r="N13315">
        <v>21</v>
      </c>
      <c r="O13315" t="s">
        <v>17184</v>
      </c>
      <c r="P13315" t="s">
        <v>17185</v>
      </c>
    </row>
    <row r="13316" spans="1:16" x14ac:dyDescent="0.25">
      <c r="A13316" t="s">
        <v>0</v>
      </c>
      <c r="B13316" t="s">
        <v>17186</v>
      </c>
      <c r="C13316" t="s">
        <v>1157</v>
      </c>
      <c r="D13316" t="s">
        <v>3828</v>
      </c>
      <c r="F13316" t="b">
        <v>0</v>
      </c>
      <c r="G13316" t="s">
        <v>27</v>
      </c>
      <c r="H13316" s="4">
        <v>45833.375011574077</v>
      </c>
      <c r="I13316" t="b">
        <v>0</v>
      </c>
      <c r="J13316" t="b">
        <v>1</v>
      </c>
      <c r="K13316" t="s">
        <v>24</v>
      </c>
      <c r="L13316" t="s">
        <v>36</v>
      </c>
      <c r="N13316">
        <v>19</v>
      </c>
      <c r="O13316" t="s">
        <v>17187</v>
      </c>
      <c r="P13316" t="s">
        <v>17188</v>
      </c>
    </row>
    <row r="13317" spans="1:16" x14ac:dyDescent="0.25">
      <c r="A13317" t="s">
        <v>2</v>
      </c>
      <c r="B13317" t="s">
        <v>17189</v>
      </c>
      <c r="C13317" t="s">
        <v>39</v>
      </c>
      <c r="D13317" t="s">
        <v>2208</v>
      </c>
      <c r="E13317" t="s">
        <v>20</v>
      </c>
      <c r="F13317" t="b">
        <v>1</v>
      </c>
      <c r="G13317" t="s">
        <v>41</v>
      </c>
      <c r="H13317" s="4">
        <v>45833.418668981481</v>
      </c>
      <c r="I13317" t="b">
        <v>1</v>
      </c>
      <c r="J13317" t="b">
        <v>1</v>
      </c>
      <c r="K13317" t="s">
        <v>24</v>
      </c>
      <c r="L13317" t="s">
        <v>22</v>
      </c>
      <c r="M13317">
        <v>133400</v>
      </c>
      <c r="O13317" t="s">
        <v>77</v>
      </c>
      <c r="P13317" t="s">
        <v>17190</v>
      </c>
    </row>
    <row r="13318" spans="1:16" x14ac:dyDescent="0.25">
      <c r="A13318" t="s">
        <v>1</v>
      </c>
      <c r="B13318" t="s">
        <v>17191</v>
      </c>
      <c r="C13318" t="s">
        <v>185</v>
      </c>
      <c r="D13318" t="s">
        <v>3957</v>
      </c>
      <c r="E13318" t="s">
        <v>34</v>
      </c>
      <c r="F13318" t="b">
        <v>0</v>
      </c>
      <c r="G13318" t="s">
        <v>27</v>
      </c>
      <c r="H13318" s="4">
        <v>45833.459340277783</v>
      </c>
      <c r="I13318" t="b">
        <v>0</v>
      </c>
      <c r="J13318" t="b">
        <v>0</v>
      </c>
      <c r="K13318" t="s">
        <v>24</v>
      </c>
      <c r="L13318" t="s">
        <v>36</v>
      </c>
      <c r="N13318">
        <v>66</v>
      </c>
      <c r="O13318" t="s">
        <v>1551</v>
      </c>
      <c r="P13318" t="s">
        <v>2336</v>
      </c>
    </row>
    <row r="13319" spans="1:16" x14ac:dyDescent="0.25">
      <c r="A13319" t="s">
        <v>2</v>
      </c>
      <c r="B13319" t="s">
        <v>17192</v>
      </c>
      <c r="C13319" t="s">
        <v>71</v>
      </c>
      <c r="D13319" t="s">
        <v>3973</v>
      </c>
      <c r="E13319" t="s">
        <v>20</v>
      </c>
      <c r="F13319" t="b">
        <v>0</v>
      </c>
      <c r="G13319" t="s">
        <v>27</v>
      </c>
      <c r="H13319" s="4">
        <v>45833.460011574083</v>
      </c>
      <c r="I13319" t="b">
        <v>0</v>
      </c>
      <c r="J13319" t="b">
        <v>1</v>
      </c>
      <c r="K13319" t="s">
        <v>24</v>
      </c>
      <c r="L13319" t="s">
        <v>22</v>
      </c>
      <c r="M13319">
        <v>189500</v>
      </c>
      <c r="O13319" t="s">
        <v>1172</v>
      </c>
      <c r="P13319" t="s">
        <v>17193</v>
      </c>
    </row>
    <row r="13320" spans="1:16" x14ac:dyDescent="0.25">
      <c r="A13320" t="s">
        <v>2</v>
      </c>
      <c r="B13320" t="s">
        <v>17194</v>
      </c>
      <c r="C13320" t="s">
        <v>39</v>
      </c>
      <c r="D13320" t="s">
        <v>112</v>
      </c>
      <c r="E13320" t="s">
        <v>51</v>
      </c>
      <c r="F13320" t="b">
        <v>1</v>
      </c>
      <c r="G13320" t="s">
        <v>41</v>
      </c>
      <c r="H13320" s="4">
        <v>45833.46020833333</v>
      </c>
      <c r="I13320" t="b">
        <v>0</v>
      </c>
      <c r="J13320" t="b">
        <v>0</v>
      </c>
      <c r="K13320" t="s">
        <v>24</v>
      </c>
      <c r="L13320" t="s">
        <v>36</v>
      </c>
      <c r="N13320">
        <v>125</v>
      </c>
      <c r="O13320" t="s">
        <v>112</v>
      </c>
      <c r="P13320" t="s">
        <v>17195</v>
      </c>
    </row>
    <row r="13321" spans="1:16" x14ac:dyDescent="0.25">
      <c r="A13321" t="s">
        <v>1</v>
      </c>
      <c r="B13321" t="s">
        <v>1</v>
      </c>
      <c r="C13321" t="s">
        <v>17196</v>
      </c>
      <c r="D13321" t="s">
        <v>3973</v>
      </c>
      <c r="E13321" t="s">
        <v>20</v>
      </c>
      <c r="F13321" t="b">
        <v>0</v>
      </c>
      <c r="G13321" t="s">
        <v>23</v>
      </c>
      <c r="H13321" s="4">
        <v>45833.462673611109</v>
      </c>
      <c r="I13321" t="b">
        <v>0</v>
      </c>
      <c r="J13321" t="b">
        <v>0</v>
      </c>
      <c r="K13321" t="s">
        <v>24</v>
      </c>
      <c r="L13321" t="s">
        <v>22</v>
      </c>
      <c r="M13321">
        <v>167500</v>
      </c>
      <c r="O13321" t="s">
        <v>482</v>
      </c>
      <c r="P13321" t="s">
        <v>17197</v>
      </c>
    </row>
    <row r="13322" spans="1:16" x14ac:dyDescent="0.25">
      <c r="A13322" t="s">
        <v>1</v>
      </c>
      <c r="B13322" t="s">
        <v>17198</v>
      </c>
      <c r="C13322" t="s">
        <v>82</v>
      </c>
      <c r="D13322" t="s">
        <v>3973</v>
      </c>
      <c r="E13322" t="s">
        <v>20</v>
      </c>
      <c r="F13322" t="b">
        <v>0</v>
      </c>
      <c r="G13322" t="s">
        <v>27</v>
      </c>
      <c r="H13322" s="4">
        <v>45833.500949074078</v>
      </c>
      <c r="I13322" t="b">
        <v>0</v>
      </c>
      <c r="J13322" t="b">
        <v>1</v>
      </c>
      <c r="K13322" t="s">
        <v>24</v>
      </c>
      <c r="L13322" t="s">
        <v>22</v>
      </c>
      <c r="M13322">
        <v>243500</v>
      </c>
      <c r="O13322" t="s">
        <v>341</v>
      </c>
      <c r="P13322" t="s">
        <v>1809</v>
      </c>
    </row>
    <row r="13323" spans="1:16" x14ac:dyDescent="0.25">
      <c r="A13323" t="s">
        <v>2</v>
      </c>
      <c r="B13323" t="s">
        <v>340</v>
      </c>
      <c r="C13323" t="s">
        <v>134</v>
      </c>
      <c r="D13323" t="s">
        <v>3973</v>
      </c>
      <c r="E13323" t="s">
        <v>20</v>
      </c>
      <c r="F13323" t="b">
        <v>0</v>
      </c>
      <c r="G13323" t="s">
        <v>27</v>
      </c>
      <c r="H13323" s="4">
        <v>45833.501736111109</v>
      </c>
      <c r="I13323" t="b">
        <v>0</v>
      </c>
      <c r="J13323" t="b">
        <v>1</v>
      </c>
      <c r="K13323" t="s">
        <v>24</v>
      </c>
      <c r="L13323" t="s">
        <v>22</v>
      </c>
      <c r="M13323">
        <v>207500</v>
      </c>
      <c r="O13323" t="s">
        <v>341</v>
      </c>
      <c r="P13323" t="s">
        <v>342</v>
      </c>
    </row>
    <row r="13324" spans="1:16" x14ac:dyDescent="0.25">
      <c r="A13324" t="s">
        <v>2</v>
      </c>
      <c r="B13324" t="s">
        <v>16964</v>
      </c>
      <c r="C13324" t="s">
        <v>82</v>
      </c>
      <c r="D13324" t="s">
        <v>3973</v>
      </c>
      <c r="E13324" t="s">
        <v>51</v>
      </c>
      <c r="F13324" t="b">
        <v>0</v>
      </c>
      <c r="G13324" t="s">
        <v>52</v>
      </c>
      <c r="H13324" s="4">
        <v>45833.503101851849</v>
      </c>
      <c r="I13324" t="b">
        <v>0</v>
      </c>
      <c r="J13324" t="b">
        <v>1</v>
      </c>
      <c r="K13324" t="s">
        <v>24</v>
      </c>
      <c r="L13324" t="s">
        <v>36</v>
      </c>
      <c r="N13324">
        <v>72.5</v>
      </c>
      <c r="O13324" t="s">
        <v>5482</v>
      </c>
      <c r="P13324" t="s">
        <v>16965</v>
      </c>
    </row>
    <row r="13325" spans="1:16" x14ac:dyDescent="0.25">
      <c r="A13325" t="s">
        <v>0</v>
      </c>
      <c r="B13325" t="s">
        <v>17099</v>
      </c>
      <c r="C13325" t="s">
        <v>253</v>
      </c>
      <c r="D13325" t="s">
        <v>3973</v>
      </c>
      <c r="E13325" t="s">
        <v>20</v>
      </c>
      <c r="F13325" t="b">
        <v>0</v>
      </c>
      <c r="G13325" t="s">
        <v>27</v>
      </c>
      <c r="H13325" s="4">
        <v>45833.541678240741</v>
      </c>
      <c r="I13325" t="b">
        <v>1</v>
      </c>
      <c r="J13325" t="b">
        <v>0</v>
      </c>
      <c r="K13325" t="s">
        <v>24</v>
      </c>
      <c r="L13325" t="s">
        <v>36</v>
      </c>
      <c r="N13325">
        <v>32.5</v>
      </c>
      <c r="O13325" t="s">
        <v>17100</v>
      </c>
      <c r="P13325" t="s">
        <v>2744</v>
      </c>
    </row>
    <row r="13326" spans="1:16" x14ac:dyDescent="0.25">
      <c r="A13326" t="s">
        <v>0</v>
      </c>
      <c r="B13326" t="s">
        <v>3795</v>
      </c>
      <c r="C13326" t="s">
        <v>2375</v>
      </c>
      <c r="D13326" t="s">
        <v>3973</v>
      </c>
      <c r="E13326" t="s">
        <v>51</v>
      </c>
      <c r="F13326" t="b">
        <v>0</v>
      </c>
      <c r="G13326" t="s">
        <v>30</v>
      </c>
      <c r="H13326" s="4">
        <v>45833.542407407411</v>
      </c>
      <c r="I13326" t="b">
        <v>0</v>
      </c>
      <c r="J13326" t="b">
        <v>0</v>
      </c>
      <c r="K13326" t="s">
        <v>24</v>
      </c>
      <c r="L13326" t="s">
        <v>36</v>
      </c>
      <c r="N13326">
        <v>47.5</v>
      </c>
      <c r="O13326" t="s">
        <v>1552</v>
      </c>
      <c r="P13326" t="s">
        <v>204</v>
      </c>
    </row>
    <row r="13327" spans="1:16" x14ac:dyDescent="0.25">
      <c r="A13327" t="s">
        <v>2</v>
      </c>
      <c r="B13327" t="s">
        <v>17199</v>
      </c>
      <c r="C13327" t="s">
        <v>145</v>
      </c>
      <c r="D13327" t="s">
        <v>81</v>
      </c>
      <c r="E13327" t="s">
        <v>20</v>
      </c>
      <c r="F13327" t="b">
        <v>0</v>
      </c>
      <c r="G13327" t="s">
        <v>41</v>
      </c>
      <c r="H13327" s="4">
        <v>45833.543541666673</v>
      </c>
      <c r="I13327" t="b">
        <v>1</v>
      </c>
      <c r="J13327" t="b">
        <v>0</v>
      </c>
      <c r="K13327" t="s">
        <v>24</v>
      </c>
      <c r="L13327" t="s">
        <v>22</v>
      </c>
      <c r="M13327">
        <v>152500</v>
      </c>
      <c r="O13327" t="s">
        <v>81</v>
      </c>
      <c r="P13327" t="s">
        <v>17200</v>
      </c>
    </row>
    <row r="13328" spans="1:16" x14ac:dyDescent="0.25">
      <c r="A13328" t="s">
        <v>0</v>
      </c>
      <c r="B13328" t="s">
        <v>17071</v>
      </c>
      <c r="C13328" t="s">
        <v>151</v>
      </c>
      <c r="D13328" t="s">
        <v>7853</v>
      </c>
      <c r="E13328" t="s">
        <v>20</v>
      </c>
      <c r="F13328" t="b">
        <v>0</v>
      </c>
      <c r="G13328" t="s">
        <v>30</v>
      </c>
      <c r="H13328" s="4">
        <v>45833.584004629629</v>
      </c>
      <c r="I13328" t="b">
        <v>0</v>
      </c>
      <c r="J13328" t="b">
        <v>1</v>
      </c>
      <c r="K13328" t="s">
        <v>24</v>
      </c>
      <c r="L13328" t="s">
        <v>22</v>
      </c>
      <c r="M13328">
        <v>211510</v>
      </c>
      <c r="O13328" t="s">
        <v>1906</v>
      </c>
    </row>
    <row r="13329" spans="1:16" x14ac:dyDescent="0.25">
      <c r="A13329" t="s">
        <v>191</v>
      </c>
      <c r="B13329" t="s">
        <v>17201</v>
      </c>
      <c r="C13329" t="s">
        <v>555</v>
      </c>
      <c r="D13329" t="s">
        <v>3973</v>
      </c>
      <c r="E13329" t="s">
        <v>51</v>
      </c>
      <c r="F13329" t="b">
        <v>0</v>
      </c>
      <c r="G13329" t="s">
        <v>30</v>
      </c>
      <c r="H13329" s="4">
        <v>45833.584004629629</v>
      </c>
      <c r="I13329" t="b">
        <v>0</v>
      </c>
      <c r="J13329" t="b">
        <v>0</v>
      </c>
      <c r="K13329" t="s">
        <v>24</v>
      </c>
      <c r="L13329" t="s">
        <v>36</v>
      </c>
      <c r="N13329">
        <v>42.5</v>
      </c>
      <c r="O13329" t="s">
        <v>741</v>
      </c>
      <c r="P13329" t="s">
        <v>709</v>
      </c>
    </row>
    <row r="13330" spans="1:16" x14ac:dyDescent="0.25">
      <c r="A13330" t="s">
        <v>2</v>
      </c>
      <c r="B13330" t="s">
        <v>17202</v>
      </c>
      <c r="C13330" t="s">
        <v>981</v>
      </c>
      <c r="D13330" t="s">
        <v>3828</v>
      </c>
      <c r="E13330" t="s">
        <v>20</v>
      </c>
      <c r="F13330" t="b">
        <v>0</v>
      </c>
      <c r="G13330" t="s">
        <v>27</v>
      </c>
      <c r="H13330" s="4">
        <v>45833.58488425926</v>
      </c>
      <c r="I13330" t="b">
        <v>0</v>
      </c>
      <c r="J13330" t="b">
        <v>1</v>
      </c>
      <c r="K13330" t="s">
        <v>24</v>
      </c>
      <c r="L13330" t="s">
        <v>22</v>
      </c>
      <c r="M13330">
        <v>216982.5</v>
      </c>
      <c r="O13330" t="s">
        <v>17203</v>
      </c>
      <c r="P13330" t="s">
        <v>17204</v>
      </c>
    </row>
    <row r="13331" spans="1:16" x14ac:dyDescent="0.25">
      <c r="A13331" t="s">
        <v>2</v>
      </c>
      <c r="B13331" t="s">
        <v>17205</v>
      </c>
      <c r="C13331" t="s">
        <v>39</v>
      </c>
      <c r="D13331" t="s">
        <v>3973</v>
      </c>
      <c r="E13331" t="s">
        <v>51</v>
      </c>
      <c r="F13331" t="b">
        <v>1</v>
      </c>
      <c r="G13331" t="s">
        <v>27</v>
      </c>
      <c r="H13331" s="4">
        <v>45833.58489583333</v>
      </c>
      <c r="I13331" t="b">
        <v>0</v>
      </c>
      <c r="J13331" t="b">
        <v>0</v>
      </c>
      <c r="K13331" t="s">
        <v>24</v>
      </c>
      <c r="L13331" t="s">
        <v>36</v>
      </c>
      <c r="N13331">
        <v>80</v>
      </c>
      <c r="O13331" t="s">
        <v>1760</v>
      </c>
      <c r="P13331" t="s">
        <v>17206</v>
      </c>
    </row>
    <row r="13332" spans="1:16" x14ac:dyDescent="0.25">
      <c r="A13332" t="s">
        <v>191</v>
      </c>
      <c r="B13332" t="s">
        <v>7472</v>
      </c>
      <c r="C13332" t="s">
        <v>972</v>
      </c>
      <c r="D13332" t="s">
        <v>4084</v>
      </c>
      <c r="E13332" t="s">
        <v>20</v>
      </c>
      <c r="F13332" t="b">
        <v>0</v>
      </c>
      <c r="G13332" t="s">
        <v>862</v>
      </c>
      <c r="H13332" s="4">
        <v>45833.589016203703</v>
      </c>
      <c r="I13332" t="b">
        <v>0</v>
      </c>
      <c r="J13332" t="b">
        <v>0</v>
      </c>
      <c r="K13332" t="s">
        <v>862</v>
      </c>
      <c r="L13332" t="s">
        <v>22</v>
      </c>
      <c r="M13332">
        <v>127500</v>
      </c>
      <c r="O13332" t="s">
        <v>7473</v>
      </c>
      <c r="P13332" t="s">
        <v>7474</v>
      </c>
    </row>
    <row r="13333" spans="1:16" x14ac:dyDescent="0.25">
      <c r="A13333" t="s">
        <v>0</v>
      </c>
      <c r="B13333" t="s">
        <v>3005</v>
      </c>
      <c r="C13333" t="s">
        <v>17207</v>
      </c>
      <c r="D13333" t="s">
        <v>3828</v>
      </c>
      <c r="E13333" t="s">
        <v>20</v>
      </c>
      <c r="F13333" t="b">
        <v>0</v>
      </c>
      <c r="G13333" t="s">
        <v>1247</v>
      </c>
      <c r="H13333" s="4">
        <v>45833.595439814817</v>
      </c>
      <c r="I13333" t="b">
        <v>0</v>
      </c>
      <c r="J13333" t="b">
        <v>0</v>
      </c>
      <c r="K13333" t="s">
        <v>1247</v>
      </c>
      <c r="L13333" t="s">
        <v>36</v>
      </c>
      <c r="N13333">
        <v>12</v>
      </c>
      <c r="O13333" t="s">
        <v>17208</v>
      </c>
      <c r="P13333" t="s">
        <v>883</v>
      </c>
    </row>
    <row r="13334" spans="1:16" x14ac:dyDescent="0.25">
      <c r="A13334" t="s">
        <v>1</v>
      </c>
      <c r="B13334" t="s">
        <v>17209</v>
      </c>
      <c r="C13334" t="s">
        <v>372</v>
      </c>
      <c r="D13334" t="s">
        <v>3973</v>
      </c>
      <c r="E13334" t="s">
        <v>20</v>
      </c>
      <c r="F13334" t="b">
        <v>0</v>
      </c>
      <c r="G13334" t="s">
        <v>27</v>
      </c>
      <c r="H13334" s="4">
        <v>45833.625949074078</v>
      </c>
      <c r="I13334" t="b">
        <v>0</v>
      </c>
      <c r="J13334" t="b">
        <v>0</v>
      </c>
      <c r="K13334" t="s">
        <v>24</v>
      </c>
      <c r="L13334" t="s">
        <v>22</v>
      </c>
      <c r="M13334">
        <v>122500</v>
      </c>
      <c r="O13334" t="s">
        <v>1836</v>
      </c>
      <c r="P13334" t="s">
        <v>17210</v>
      </c>
    </row>
    <row r="13335" spans="1:16" x14ac:dyDescent="0.25">
      <c r="A13335" t="s">
        <v>1</v>
      </c>
      <c r="B13335" t="s">
        <v>7480</v>
      </c>
      <c r="C13335" t="s">
        <v>82</v>
      </c>
      <c r="D13335" t="s">
        <v>4084</v>
      </c>
      <c r="E13335" t="s">
        <v>20</v>
      </c>
      <c r="F13335" t="b">
        <v>0</v>
      </c>
      <c r="G13335" t="s">
        <v>27</v>
      </c>
      <c r="H13335" s="4">
        <v>45833.626018518517</v>
      </c>
      <c r="I13335" t="b">
        <v>0</v>
      </c>
      <c r="J13335" t="b">
        <v>0</v>
      </c>
      <c r="K13335" t="s">
        <v>24</v>
      </c>
      <c r="L13335" t="s">
        <v>22</v>
      </c>
      <c r="M13335">
        <v>155000</v>
      </c>
      <c r="O13335" t="s">
        <v>377</v>
      </c>
      <c r="P13335" t="s">
        <v>3559</v>
      </c>
    </row>
    <row r="13336" spans="1:16" x14ac:dyDescent="0.25">
      <c r="A13336" t="s">
        <v>1</v>
      </c>
      <c r="B13336" t="s">
        <v>17211</v>
      </c>
      <c r="C13336" t="s">
        <v>82</v>
      </c>
      <c r="D13336" t="s">
        <v>4084</v>
      </c>
      <c r="E13336" t="s">
        <v>20</v>
      </c>
      <c r="F13336" t="b">
        <v>0</v>
      </c>
      <c r="G13336" t="s">
        <v>27</v>
      </c>
      <c r="H13336" s="4">
        <v>45833.626018518517</v>
      </c>
      <c r="I13336" t="b">
        <v>0</v>
      </c>
      <c r="J13336" t="b">
        <v>0</v>
      </c>
      <c r="K13336" t="s">
        <v>24</v>
      </c>
      <c r="L13336" t="s">
        <v>22</v>
      </c>
      <c r="M13336">
        <v>97500</v>
      </c>
      <c r="O13336" t="s">
        <v>17212</v>
      </c>
    </row>
    <row r="13337" spans="1:16" x14ac:dyDescent="0.25">
      <c r="A13337" t="s">
        <v>1</v>
      </c>
      <c r="B13337" t="s">
        <v>1115</v>
      </c>
      <c r="C13337" t="s">
        <v>39</v>
      </c>
      <c r="D13337" t="s">
        <v>3973</v>
      </c>
      <c r="E13337" t="s">
        <v>51</v>
      </c>
      <c r="F13337" t="b">
        <v>1</v>
      </c>
      <c r="G13337" t="s">
        <v>35</v>
      </c>
      <c r="H13337" s="4">
        <v>45833.626180555562</v>
      </c>
      <c r="I13337" t="b">
        <v>0</v>
      </c>
      <c r="J13337" t="b">
        <v>0</v>
      </c>
      <c r="K13337" t="s">
        <v>24</v>
      </c>
      <c r="L13337" t="s">
        <v>36</v>
      </c>
      <c r="N13337">
        <v>56</v>
      </c>
      <c r="O13337" t="s">
        <v>74</v>
      </c>
      <c r="P13337" t="s">
        <v>2767</v>
      </c>
    </row>
    <row r="13338" spans="1:16" x14ac:dyDescent="0.25">
      <c r="A13338" t="s">
        <v>2</v>
      </c>
      <c r="B13338" t="s">
        <v>17213</v>
      </c>
      <c r="C13338" t="s">
        <v>1278</v>
      </c>
      <c r="D13338" t="s">
        <v>3973</v>
      </c>
      <c r="E13338" t="s">
        <v>51</v>
      </c>
      <c r="F13338" t="b">
        <v>0</v>
      </c>
      <c r="G13338" t="s">
        <v>27</v>
      </c>
      <c r="H13338" s="4">
        <v>45833.626759259263</v>
      </c>
      <c r="I13338" t="b">
        <v>0</v>
      </c>
      <c r="J13338" t="b">
        <v>1</v>
      </c>
      <c r="K13338" t="s">
        <v>24</v>
      </c>
      <c r="L13338" t="s">
        <v>36</v>
      </c>
      <c r="N13338">
        <v>61.5</v>
      </c>
      <c r="O13338" t="s">
        <v>483</v>
      </c>
      <c r="P13338" t="s">
        <v>17214</v>
      </c>
    </row>
    <row r="13339" spans="1:16" x14ac:dyDescent="0.25">
      <c r="A13339" t="s">
        <v>0</v>
      </c>
      <c r="B13339" t="s">
        <v>2770</v>
      </c>
      <c r="C13339" t="s">
        <v>114</v>
      </c>
      <c r="D13339" t="s">
        <v>16344</v>
      </c>
      <c r="E13339" t="s">
        <v>20</v>
      </c>
      <c r="F13339" t="b">
        <v>0</v>
      </c>
      <c r="G13339" t="s">
        <v>27</v>
      </c>
      <c r="H13339" s="4">
        <v>45833.666631944441</v>
      </c>
      <c r="I13339" t="b">
        <v>0</v>
      </c>
      <c r="J13339" t="b">
        <v>1</v>
      </c>
      <c r="K13339" t="s">
        <v>24</v>
      </c>
      <c r="L13339" t="s">
        <v>22</v>
      </c>
      <c r="M13339">
        <v>77500</v>
      </c>
      <c r="O13339" t="s">
        <v>16345</v>
      </c>
      <c r="P13339" t="s">
        <v>1620</v>
      </c>
    </row>
    <row r="13340" spans="1:16" x14ac:dyDescent="0.25">
      <c r="A13340" t="s">
        <v>0</v>
      </c>
      <c r="B13340" t="s">
        <v>17215</v>
      </c>
      <c r="C13340" t="s">
        <v>120</v>
      </c>
      <c r="D13340" t="s">
        <v>3828</v>
      </c>
      <c r="E13340" t="s">
        <v>34</v>
      </c>
      <c r="F13340" t="b">
        <v>0</v>
      </c>
      <c r="G13340" t="s">
        <v>35</v>
      </c>
      <c r="H13340" s="4">
        <v>45833.667071759257</v>
      </c>
      <c r="I13340" t="b">
        <v>1</v>
      </c>
      <c r="J13340" t="b">
        <v>1</v>
      </c>
      <c r="K13340" t="s">
        <v>24</v>
      </c>
      <c r="L13340" t="s">
        <v>22</v>
      </c>
      <c r="M13340">
        <v>93871</v>
      </c>
      <c r="O13340" t="s">
        <v>3517</v>
      </c>
    </row>
    <row r="13341" spans="1:16" x14ac:dyDescent="0.25">
      <c r="A13341" t="s">
        <v>25</v>
      </c>
      <c r="B13341" t="s">
        <v>17216</v>
      </c>
      <c r="C13341" t="s">
        <v>140</v>
      </c>
      <c r="D13341" t="s">
        <v>3600</v>
      </c>
      <c r="E13341" t="s">
        <v>20</v>
      </c>
      <c r="F13341" t="b">
        <v>0</v>
      </c>
      <c r="G13341" t="s">
        <v>35</v>
      </c>
      <c r="H13341" s="4">
        <v>45833.667164351849</v>
      </c>
      <c r="I13341" t="b">
        <v>1</v>
      </c>
      <c r="J13341" t="b">
        <v>0</v>
      </c>
      <c r="K13341" t="s">
        <v>24</v>
      </c>
      <c r="L13341" t="s">
        <v>36</v>
      </c>
      <c r="N13341">
        <v>65</v>
      </c>
      <c r="O13341" t="s">
        <v>17217</v>
      </c>
      <c r="P13341" t="s">
        <v>17218</v>
      </c>
    </row>
    <row r="13342" spans="1:16" x14ac:dyDescent="0.25">
      <c r="A13342" t="s">
        <v>2</v>
      </c>
      <c r="B13342" t="s">
        <v>17219</v>
      </c>
      <c r="C13342" t="s">
        <v>143</v>
      </c>
      <c r="D13342" t="s">
        <v>3828</v>
      </c>
      <c r="E13342" t="s">
        <v>51</v>
      </c>
      <c r="F13342" t="b">
        <v>0</v>
      </c>
      <c r="G13342" t="s">
        <v>27</v>
      </c>
      <c r="H13342" s="4">
        <v>45833.668194444443</v>
      </c>
      <c r="I13342" t="b">
        <v>1</v>
      </c>
      <c r="J13342" t="b">
        <v>0</v>
      </c>
      <c r="K13342" t="s">
        <v>24</v>
      </c>
      <c r="L13342" t="s">
        <v>36</v>
      </c>
      <c r="N13342">
        <v>57.5</v>
      </c>
      <c r="O13342" t="s">
        <v>17220</v>
      </c>
      <c r="P13342" t="s">
        <v>17221</v>
      </c>
    </row>
    <row r="13343" spans="1:16" x14ac:dyDescent="0.25">
      <c r="A13343" t="s">
        <v>2</v>
      </c>
      <c r="B13343" t="s">
        <v>17222</v>
      </c>
      <c r="C13343" t="s">
        <v>437</v>
      </c>
      <c r="D13343" t="s">
        <v>3985</v>
      </c>
      <c r="E13343" t="s">
        <v>20</v>
      </c>
      <c r="F13343" t="b">
        <v>0</v>
      </c>
      <c r="G13343" t="s">
        <v>27</v>
      </c>
      <c r="H13343" s="4">
        <v>45833.668217592603</v>
      </c>
      <c r="I13343" t="b">
        <v>0</v>
      </c>
      <c r="J13343" t="b">
        <v>0</v>
      </c>
      <c r="K13343" t="s">
        <v>24</v>
      </c>
      <c r="L13343" t="s">
        <v>22</v>
      </c>
      <c r="M13343">
        <v>147500</v>
      </c>
      <c r="O13343" t="s">
        <v>17223</v>
      </c>
      <c r="P13343" t="s">
        <v>438</v>
      </c>
    </row>
    <row r="13344" spans="1:16" x14ac:dyDescent="0.25">
      <c r="A13344" t="s">
        <v>28</v>
      </c>
      <c r="B13344" t="s">
        <v>17224</v>
      </c>
      <c r="C13344" t="s">
        <v>53</v>
      </c>
      <c r="D13344" t="s">
        <v>3973</v>
      </c>
      <c r="E13344" t="s">
        <v>20</v>
      </c>
      <c r="F13344" t="b">
        <v>0</v>
      </c>
      <c r="G13344" t="s">
        <v>41</v>
      </c>
      <c r="H13344" s="4">
        <v>45833.668842592589</v>
      </c>
      <c r="I13344" t="b">
        <v>0</v>
      </c>
      <c r="J13344" t="b">
        <v>1</v>
      </c>
      <c r="K13344" t="s">
        <v>24</v>
      </c>
      <c r="L13344" t="s">
        <v>22</v>
      </c>
      <c r="M13344">
        <v>205000</v>
      </c>
      <c r="O13344" t="s">
        <v>7470</v>
      </c>
      <c r="P13344" t="s">
        <v>17225</v>
      </c>
    </row>
    <row r="13345" spans="1:16" x14ac:dyDescent="0.25">
      <c r="A13345" t="s">
        <v>40</v>
      </c>
      <c r="B13345" t="s">
        <v>17226</v>
      </c>
      <c r="C13345" t="s">
        <v>1103</v>
      </c>
      <c r="D13345" t="s">
        <v>3957</v>
      </c>
      <c r="E13345" t="s">
        <v>20</v>
      </c>
      <c r="F13345" t="b">
        <v>0</v>
      </c>
      <c r="G13345" t="s">
        <v>30</v>
      </c>
      <c r="H13345" s="4">
        <v>45833.669351851851</v>
      </c>
      <c r="I13345" t="b">
        <v>0</v>
      </c>
      <c r="J13345" t="b">
        <v>1</v>
      </c>
      <c r="K13345" t="s">
        <v>24</v>
      </c>
      <c r="L13345" t="s">
        <v>36</v>
      </c>
      <c r="N13345">
        <v>74.229995727539063</v>
      </c>
      <c r="O13345" t="s">
        <v>17051</v>
      </c>
      <c r="P13345" t="s">
        <v>3244</v>
      </c>
    </row>
    <row r="13346" spans="1:16" x14ac:dyDescent="0.25">
      <c r="A13346" t="s">
        <v>0</v>
      </c>
      <c r="B13346" t="s">
        <v>978</v>
      </c>
      <c r="C13346" t="s">
        <v>82</v>
      </c>
      <c r="D13346" t="s">
        <v>13086</v>
      </c>
      <c r="E13346" t="s">
        <v>20</v>
      </c>
      <c r="F13346" t="b">
        <v>0</v>
      </c>
      <c r="G13346" t="s">
        <v>27</v>
      </c>
      <c r="H13346" s="4">
        <v>45833.708240740743</v>
      </c>
      <c r="I13346" t="b">
        <v>0</v>
      </c>
      <c r="J13346" t="b">
        <v>1</v>
      </c>
      <c r="K13346" t="s">
        <v>24</v>
      </c>
      <c r="L13346" t="s">
        <v>22</v>
      </c>
      <c r="M13346">
        <v>68500</v>
      </c>
      <c r="O13346" t="s">
        <v>13087</v>
      </c>
      <c r="P13346" t="s">
        <v>13088</v>
      </c>
    </row>
    <row r="13347" spans="1:16" x14ac:dyDescent="0.25">
      <c r="A13347" t="s">
        <v>0</v>
      </c>
      <c r="B13347" t="s">
        <v>9396</v>
      </c>
      <c r="C13347" t="s">
        <v>443</v>
      </c>
      <c r="D13347" t="s">
        <v>3600</v>
      </c>
      <c r="E13347" t="s">
        <v>20</v>
      </c>
      <c r="F13347" t="b">
        <v>0</v>
      </c>
      <c r="G13347" t="s">
        <v>27</v>
      </c>
      <c r="H13347" s="4">
        <v>45833.708368055559</v>
      </c>
      <c r="I13347" t="b">
        <v>0</v>
      </c>
      <c r="J13347" t="b">
        <v>0</v>
      </c>
      <c r="K13347" t="s">
        <v>24</v>
      </c>
      <c r="L13347" t="s">
        <v>22</v>
      </c>
      <c r="M13347">
        <v>107500</v>
      </c>
      <c r="O13347" t="s">
        <v>9397</v>
      </c>
      <c r="P13347" t="s">
        <v>9398</v>
      </c>
    </row>
    <row r="13348" spans="1:16" x14ac:dyDescent="0.25">
      <c r="A13348" t="s">
        <v>1</v>
      </c>
      <c r="B13348" t="s">
        <v>17227</v>
      </c>
      <c r="C13348" t="s">
        <v>143</v>
      </c>
      <c r="D13348" t="s">
        <v>3973</v>
      </c>
      <c r="E13348" t="s">
        <v>51</v>
      </c>
      <c r="F13348" t="b">
        <v>0</v>
      </c>
      <c r="G13348" t="s">
        <v>35</v>
      </c>
      <c r="H13348" s="4">
        <v>45833.708831018521</v>
      </c>
      <c r="I13348" t="b">
        <v>0</v>
      </c>
      <c r="J13348" t="b">
        <v>1</v>
      </c>
      <c r="K13348" t="s">
        <v>24</v>
      </c>
      <c r="L13348" t="s">
        <v>36</v>
      </c>
      <c r="N13348">
        <v>48.5</v>
      </c>
      <c r="O13348" t="s">
        <v>1136</v>
      </c>
      <c r="P13348" t="s">
        <v>280</v>
      </c>
    </row>
    <row r="13349" spans="1:16" x14ac:dyDescent="0.25">
      <c r="A13349" t="s">
        <v>0</v>
      </c>
      <c r="B13349" t="s">
        <v>17228</v>
      </c>
      <c r="C13349" t="s">
        <v>1869</v>
      </c>
      <c r="D13349" t="s">
        <v>2208</v>
      </c>
      <c r="E13349" t="s">
        <v>20</v>
      </c>
      <c r="F13349" t="b">
        <v>0</v>
      </c>
      <c r="G13349" t="s">
        <v>27</v>
      </c>
      <c r="H13349" s="4">
        <v>45833.709317129629</v>
      </c>
      <c r="I13349" t="b">
        <v>0</v>
      </c>
      <c r="J13349" t="b">
        <v>1</v>
      </c>
      <c r="K13349" t="s">
        <v>24</v>
      </c>
      <c r="L13349" t="s">
        <v>22</v>
      </c>
      <c r="M13349">
        <v>62500</v>
      </c>
      <c r="O13349" t="s">
        <v>17229</v>
      </c>
      <c r="P13349" t="s">
        <v>1526</v>
      </c>
    </row>
    <row r="13350" spans="1:16" x14ac:dyDescent="0.25">
      <c r="A13350" t="s">
        <v>1</v>
      </c>
      <c r="B13350" t="s">
        <v>467</v>
      </c>
      <c r="C13350" t="s">
        <v>118</v>
      </c>
      <c r="D13350" t="s">
        <v>3600</v>
      </c>
      <c r="E13350" t="s">
        <v>20</v>
      </c>
      <c r="F13350" t="b">
        <v>0</v>
      </c>
      <c r="G13350" t="s">
        <v>27</v>
      </c>
      <c r="H13350" s="4">
        <v>45833.709340277783</v>
      </c>
      <c r="I13350" t="b">
        <v>0</v>
      </c>
      <c r="J13350" t="b">
        <v>0</v>
      </c>
      <c r="K13350" t="s">
        <v>24</v>
      </c>
      <c r="L13350" t="s">
        <v>22</v>
      </c>
      <c r="M13350">
        <v>166080</v>
      </c>
      <c r="O13350" t="s">
        <v>563</v>
      </c>
      <c r="P13350" t="s">
        <v>8440</v>
      </c>
    </row>
    <row r="13351" spans="1:16" x14ac:dyDescent="0.25">
      <c r="A13351" t="s">
        <v>2</v>
      </c>
      <c r="B13351" t="s">
        <v>17230</v>
      </c>
      <c r="C13351" t="s">
        <v>670</v>
      </c>
      <c r="D13351" t="s">
        <v>3600</v>
      </c>
      <c r="E13351" t="s">
        <v>51</v>
      </c>
      <c r="F13351" t="b">
        <v>0</v>
      </c>
      <c r="G13351" t="s">
        <v>27</v>
      </c>
      <c r="H13351" s="4">
        <v>45833.709837962961</v>
      </c>
      <c r="I13351" t="b">
        <v>1</v>
      </c>
      <c r="J13351" t="b">
        <v>0</v>
      </c>
      <c r="K13351" t="s">
        <v>24</v>
      </c>
      <c r="L13351" t="s">
        <v>36</v>
      </c>
      <c r="N13351">
        <v>55</v>
      </c>
      <c r="O13351" t="s">
        <v>17231</v>
      </c>
      <c r="P13351" t="s">
        <v>17232</v>
      </c>
    </row>
    <row r="13352" spans="1:16" x14ac:dyDescent="0.25">
      <c r="A13352" t="s">
        <v>40</v>
      </c>
      <c r="B13352" t="s">
        <v>17233</v>
      </c>
      <c r="C13352" t="s">
        <v>306</v>
      </c>
      <c r="D13352" t="s">
        <v>3973</v>
      </c>
      <c r="E13352" t="s">
        <v>20</v>
      </c>
      <c r="F13352" t="b">
        <v>0</v>
      </c>
      <c r="G13352" t="s">
        <v>27</v>
      </c>
      <c r="H13352" s="4">
        <v>45833.70988425926</v>
      </c>
      <c r="I13352" t="b">
        <v>0</v>
      </c>
      <c r="J13352" t="b">
        <v>0</v>
      </c>
      <c r="K13352" t="s">
        <v>24</v>
      </c>
      <c r="L13352" t="s">
        <v>22</v>
      </c>
      <c r="M13352">
        <v>154706.359375</v>
      </c>
      <c r="O13352" t="s">
        <v>968</v>
      </c>
      <c r="P13352" t="s">
        <v>17234</v>
      </c>
    </row>
    <row r="13353" spans="1:16" x14ac:dyDescent="0.25">
      <c r="A13353" t="s">
        <v>0</v>
      </c>
      <c r="B13353" t="s">
        <v>0</v>
      </c>
      <c r="C13353" t="s">
        <v>1664</v>
      </c>
      <c r="D13353" t="s">
        <v>3973</v>
      </c>
      <c r="E13353" t="s">
        <v>20</v>
      </c>
      <c r="F13353" t="b">
        <v>0</v>
      </c>
      <c r="G13353" t="s">
        <v>27</v>
      </c>
      <c r="H13353" s="4">
        <v>45833.749988425923</v>
      </c>
      <c r="I13353" t="b">
        <v>0</v>
      </c>
      <c r="J13353" t="b">
        <v>0</v>
      </c>
      <c r="K13353" t="s">
        <v>24</v>
      </c>
      <c r="L13353" t="s">
        <v>22</v>
      </c>
      <c r="M13353">
        <v>110000</v>
      </c>
      <c r="O13353" t="s">
        <v>74</v>
      </c>
      <c r="P13353" t="s">
        <v>17235</v>
      </c>
    </row>
    <row r="13354" spans="1:16" x14ac:dyDescent="0.25">
      <c r="A13354" t="s">
        <v>0</v>
      </c>
      <c r="B13354" t="s">
        <v>3473</v>
      </c>
      <c r="C13354" t="s">
        <v>1703</v>
      </c>
      <c r="D13354" t="s">
        <v>364</v>
      </c>
      <c r="E13354" t="s">
        <v>51</v>
      </c>
      <c r="F13354" t="b">
        <v>0</v>
      </c>
      <c r="G13354" t="s">
        <v>41</v>
      </c>
      <c r="H13354" s="4">
        <v>45833.750162037039</v>
      </c>
      <c r="I13354" t="b">
        <v>1</v>
      </c>
      <c r="J13354" t="b">
        <v>1</v>
      </c>
      <c r="K13354" t="s">
        <v>24</v>
      </c>
      <c r="L13354" t="s">
        <v>36</v>
      </c>
      <c r="N13354">
        <v>42.5</v>
      </c>
      <c r="O13354" t="s">
        <v>364</v>
      </c>
      <c r="P13354" t="s">
        <v>1687</v>
      </c>
    </row>
    <row r="13355" spans="1:16" x14ac:dyDescent="0.25">
      <c r="A13355" t="s">
        <v>0</v>
      </c>
      <c r="B13355" t="s">
        <v>17236</v>
      </c>
      <c r="C13355" t="s">
        <v>120</v>
      </c>
      <c r="D13355" t="s">
        <v>3600</v>
      </c>
      <c r="E13355" t="s">
        <v>51</v>
      </c>
      <c r="F13355" t="b">
        <v>0</v>
      </c>
      <c r="G13355" t="s">
        <v>35</v>
      </c>
      <c r="H13355" s="4">
        <v>45833.750405092593</v>
      </c>
      <c r="I13355" t="b">
        <v>1</v>
      </c>
      <c r="J13355" t="b">
        <v>0</v>
      </c>
      <c r="K13355" t="s">
        <v>24</v>
      </c>
      <c r="L13355" t="s">
        <v>36</v>
      </c>
      <c r="N13355">
        <v>52.5</v>
      </c>
      <c r="O13355" t="s">
        <v>17237</v>
      </c>
      <c r="P13355" t="s">
        <v>17238</v>
      </c>
    </row>
    <row r="13356" spans="1:16" x14ac:dyDescent="0.25">
      <c r="A13356" t="s">
        <v>25</v>
      </c>
      <c r="B13356" t="s">
        <v>17239</v>
      </c>
      <c r="C13356" t="s">
        <v>696</v>
      </c>
      <c r="D13356" t="s">
        <v>3973</v>
      </c>
      <c r="E13356" t="s">
        <v>51</v>
      </c>
      <c r="F13356" t="b">
        <v>0</v>
      </c>
      <c r="G13356" t="s">
        <v>30</v>
      </c>
      <c r="H13356" s="4">
        <v>45833.750625000001</v>
      </c>
      <c r="I13356" t="b">
        <v>0</v>
      </c>
      <c r="J13356" t="b">
        <v>1</v>
      </c>
      <c r="K13356" t="s">
        <v>24</v>
      </c>
      <c r="L13356" t="s">
        <v>36</v>
      </c>
      <c r="N13356">
        <v>49</v>
      </c>
      <c r="O13356" t="s">
        <v>345</v>
      </c>
      <c r="P13356" t="s">
        <v>709</v>
      </c>
    </row>
    <row r="13357" spans="1:16" x14ac:dyDescent="0.25">
      <c r="A13357" t="s">
        <v>19</v>
      </c>
      <c r="B13357" t="s">
        <v>19</v>
      </c>
      <c r="C13357" t="s">
        <v>1561</v>
      </c>
      <c r="D13357" t="s">
        <v>3973</v>
      </c>
      <c r="E13357" t="s">
        <v>20</v>
      </c>
      <c r="F13357" t="b">
        <v>0</v>
      </c>
      <c r="G13357" t="s">
        <v>30</v>
      </c>
      <c r="H13357" s="4">
        <v>45833.750740740739</v>
      </c>
      <c r="I13357" t="b">
        <v>0</v>
      </c>
      <c r="J13357" t="b">
        <v>1</v>
      </c>
      <c r="K13357" t="s">
        <v>24</v>
      </c>
      <c r="L13357" t="s">
        <v>22</v>
      </c>
      <c r="M13357">
        <v>124500</v>
      </c>
      <c r="O13357" t="s">
        <v>17240</v>
      </c>
      <c r="P13357" t="s">
        <v>17241</v>
      </c>
    </row>
    <row r="13358" spans="1:16" x14ac:dyDescent="0.25">
      <c r="A13358" t="s">
        <v>0</v>
      </c>
      <c r="B13358" t="s">
        <v>17242</v>
      </c>
      <c r="C13358" t="s">
        <v>192</v>
      </c>
      <c r="D13358" t="s">
        <v>3600</v>
      </c>
      <c r="E13358" t="s">
        <v>20</v>
      </c>
      <c r="F13358" t="b">
        <v>0</v>
      </c>
      <c r="G13358" t="s">
        <v>52</v>
      </c>
      <c r="H13358" s="4">
        <v>45833.750856481478</v>
      </c>
      <c r="I13358" t="b">
        <v>1</v>
      </c>
      <c r="J13358" t="b">
        <v>1</v>
      </c>
      <c r="K13358" t="s">
        <v>24</v>
      </c>
      <c r="L13358" t="s">
        <v>22</v>
      </c>
      <c r="M13358">
        <v>95000</v>
      </c>
      <c r="O13358" t="s">
        <v>4805</v>
      </c>
      <c r="P13358" t="s">
        <v>2209</v>
      </c>
    </row>
    <row r="13359" spans="1:16" x14ac:dyDescent="0.25">
      <c r="A13359" t="s">
        <v>0</v>
      </c>
      <c r="B13359" t="s">
        <v>0</v>
      </c>
      <c r="C13359" t="s">
        <v>1703</v>
      </c>
      <c r="D13359" t="s">
        <v>3973</v>
      </c>
      <c r="E13359" t="s">
        <v>51</v>
      </c>
      <c r="F13359" t="b">
        <v>0</v>
      </c>
      <c r="G13359" t="s">
        <v>41</v>
      </c>
      <c r="H13359" s="4">
        <v>45833.751099537039</v>
      </c>
      <c r="I13359" t="b">
        <v>0</v>
      </c>
      <c r="J13359" t="b">
        <v>0</v>
      </c>
      <c r="K13359" t="s">
        <v>24</v>
      </c>
      <c r="L13359" t="s">
        <v>36</v>
      </c>
      <c r="N13359">
        <v>42.5</v>
      </c>
      <c r="O13359" t="s">
        <v>364</v>
      </c>
      <c r="P13359" t="s">
        <v>1687</v>
      </c>
    </row>
    <row r="13360" spans="1:16" x14ac:dyDescent="0.25">
      <c r="A13360" t="s">
        <v>40</v>
      </c>
      <c r="B13360" t="s">
        <v>17243</v>
      </c>
      <c r="C13360" t="s">
        <v>82</v>
      </c>
      <c r="D13360" t="s">
        <v>3828</v>
      </c>
      <c r="E13360" t="s">
        <v>51</v>
      </c>
      <c r="F13360" t="b">
        <v>0</v>
      </c>
      <c r="G13360" t="s">
        <v>27</v>
      </c>
      <c r="H13360" s="4">
        <v>45833.751446759263</v>
      </c>
      <c r="I13360" t="b">
        <v>1</v>
      </c>
      <c r="J13360" t="b">
        <v>0</v>
      </c>
      <c r="K13360" t="s">
        <v>24</v>
      </c>
      <c r="L13360" t="s">
        <v>36</v>
      </c>
      <c r="N13360">
        <v>57.5</v>
      </c>
      <c r="O13360" t="s">
        <v>14197</v>
      </c>
      <c r="P13360" t="s">
        <v>16447</v>
      </c>
    </row>
    <row r="13361" spans="1:16" x14ac:dyDescent="0.25">
      <c r="A13361" t="s">
        <v>2</v>
      </c>
      <c r="B13361" t="s">
        <v>241</v>
      </c>
      <c r="C13361" t="s">
        <v>11535</v>
      </c>
      <c r="D13361" t="s">
        <v>3973</v>
      </c>
      <c r="E13361" t="s">
        <v>20</v>
      </c>
      <c r="F13361" t="b">
        <v>0</v>
      </c>
      <c r="G13361" t="s">
        <v>27</v>
      </c>
      <c r="H13361" s="4">
        <v>45833.751793981479</v>
      </c>
      <c r="I13361" t="b">
        <v>0</v>
      </c>
      <c r="J13361" t="b">
        <v>1</v>
      </c>
      <c r="K13361" t="s">
        <v>24</v>
      </c>
      <c r="L13361" t="s">
        <v>22</v>
      </c>
      <c r="M13361">
        <v>90000</v>
      </c>
      <c r="O13361" t="s">
        <v>11036</v>
      </c>
      <c r="P13361" t="s">
        <v>16927</v>
      </c>
    </row>
    <row r="13362" spans="1:16" x14ac:dyDescent="0.25">
      <c r="A13362" t="s">
        <v>2</v>
      </c>
      <c r="B13362" t="s">
        <v>1287</v>
      </c>
      <c r="C13362" t="s">
        <v>322</v>
      </c>
      <c r="D13362" t="s">
        <v>3973</v>
      </c>
      <c r="E13362" t="s">
        <v>20</v>
      </c>
      <c r="F13362" t="b">
        <v>0</v>
      </c>
      <c r="G13362" t="s">
        <v>41</v>
      </c>
      <c r="H13362" s="4">
        <v>45833.751828703702</v>
      </c>
      <c r="I13362" t="b">
        <v>0</v>
      </c>
      <c r="J13362" t="b">
        <v>0</v>
      </c>
      <c r="K13362" t="s">
        <v>24</v>
      </c>
      <c r="L13362" t="s">
        <v>22</v>
      </c>
      <c r="M13362">
        <v>168500</v>
      </c>
      <c r="O13362" t="s">
        <v>2623</v>
      </c>
      <c r="P13362" t="s">
        <v>17244</v>
      </c>
    </row>
    <row r="13363" spans="1:16" x14ac:dyDescent="0.25">
      <c r="A13363" t="s">
        <v>40</v>
      </c>
      <c r="B13363" t="s">
        <v>40</v>
      </c>
      <c r="C13363" t="s">
        <v>17245</v>
      </c>
      <c r="D13363" t="s">
        <v>3828</v>
      </c>
      <c r="E13363" t="s">
        <v>20</v>
      </c>
      <c r="F13363" t="b">
        <v>0</v>
      </c>
      <c r="G13363" t="s">
        <v>41</v>
      </c>
      <c r="H13363" s="4">
        <v>45833.751932870371</v>
      </c>
      <c r="I13363" t="b">
        <v>1</v>
      </c>
      <c r="J13363" t="b">
        <v>1</v>
      </c>
      <c r="K13363" t="s">
        <v>24</v>
      </c>
      <c r="L13363" t="s">
        <v>22</v>
      </c>
      <c r="M13363">
        <v>150000</v>
      </c>
      <c r="O13363" t="s">
        <v>131</v>
      </c>
      <c r="P13363" t="s">
        <v>17246</v>
      </c>
    </row>
    <row r="13364" spans="1:16" x14ac:dyDescent="0.25">
      <c r="A13364" t="s">
        <v>40</v>
      </c>
      <c r="B13364" t="s">
        <v>17247</v>
      </c>
      <c r="C13364" t="s">
        <v>82</v>
      </c>
      <c r="D13364" t="s">
        <v>3600</v>
      </c>
      <c r="E13364" t="s">
        <v>51</v>
      </c>
      <c r="F13364" t="b">
        <v>0</v>
      </c>
      <c r="G13364" t="s">
        <v>30</v>
      </c>
      <c r="H13364" s="4">
        <v>45833.752650462957</v>
      </c>
      <c r="I13364" t="b">
        <v>1</v>
      </c>
      <c r="J13364" t="b">
        <v>0</v>
      </c>
      <c r="K13364" t="s">
        <v>24</v>
      </c>
      <c r="L13364" t="s">
        <v>36</v>
      </c>
      <c r="N13364">
        <v>55</v>
      </c>
      <c r="O13364" t="s">
        <v>15932</v>
      </c>
      <c r="P13364" t="s">
        <v>16447</v>
      </c>
    </row>
    <row r="13365" spans="1:16" x14ac:dyDescent="0.25">
      <c r="A13365" t="s">
        <v>0</v>
      </c>
      <c r="B13365" t="s">
        <v>17248</v>
      </c>
      <c r="C13365" t="s">
        <v>213</v>
      </c>
      <c r="D13365" t="s">
        <v>3973</v>
      </c>
      <c r="E13365" t="s">
        <v>20</v>
      </c>
      <c r="F13365" t="b">
        <v>0</v>
      </c>
      <c r="G13365" t="s">
        <v>41</v>
      </c>
      <c r="H13365" s="4">
        <v>45833.791956018518</v>
      </c>
      <c r="I13365" t="b">
        <v>0</v>
      </c>
      <c r="J13365" t="b">
        <v>1</v>
      </c>
      <c r="K13365" t="s">
        <v>24</v>
      </c>
      <c r="L13365" t="s">
        <v>22</v>
      </c>
      <c r="M13365">
        <v>72500</v>
      </c>
      <c r="O13365" t="s">
        <v>7257</v>
      </c>
      <c r="P13365" t="s">
        <v>3626</v>
      </c>
    </row>
    <row r="13366" spans="1:16" x14ac:dyDescent="0.25">
      <c r="A13366" t="s">
        <v>0</v>
      </c>
      <c r="B13366" t="s">
        <v>214</v>
      </c>
      <c r="C13366" t="s">
        <v>1320</v>
      </c>
      <c r="D13366" t="s">
        <v>4084</v>
      </c>
      <c r="E13366" t="s">
        <v>20</v>
      </c>
      <c r="F13366" t="b">
        <v>0</v>
      </c>
      <c r="G13366" t="s">
        <v>41</v>
      </c>
      <c r="H13366" s="4">
        <v>45833.792002314818</v>
      </c>
      <c r="I13366" t="b">
        <v>0</v>
      </c>
      <c r="J13366" t="b">
        <v>1</v>
      </c>
      <c r="K13366" t="s">
        <v>24</v>
      </c>
      <c r="L13366" t="s">
        <v>22</v>
      </c>
      <c r="M13366">
        <v>67500</v>
      </c>
      <c r="O13366" t="s">
        <v>16624</v>
      </c>
      <c r="P13366" t="s">
        <v>16625</v>
      </c>
    </row>
    <row r="13367" spans="1:16" x14ac:dyDescent="0.25">
      <c r="A13367" t="s">
        <v>1</v>
      </c>
      <c r="B13367" t="s">
        <v>17249</v>
      </c>
      <c r="C13367" t="s">
        <v>24</v>
      </c>
      <c r="D13367" t="s">
        <v>3973</v>
      </c>
      <c r="E13367" t="s">
        <v>20</v>
      </c>
      <c r="F13367" t="b">
        <v>0</v>
      </c>
      <c r="G13367" t="s">
        <v>27</v>
      </c>
      <c r="H13367" s="4">
        <v>45833.793194444443</v>
      </c>
      <c r="I13367" t="b">
        <v>0</v>
      </c>
      <c r="J13367" t="b">
        <v>0</v>
      </c>
      <c r="K13367" t="s">
        <v>24</v>
      </c>
      <c r="L13367" t="s">
        <v>22</v>
      </c>
      <c r="M13367">
        <v>130000</v>
      </c>
      <c r="O13367" t="s">
        <v>1306</v>
      </c>
      <c r="P13367" t="s">
        <v>17250</v>
      </c>
    </row>
    <row r="13368" spans="1:16" x14ac:dyDescent="0.25">
      <c r="A13368" t="s">
        <v>89</v>
      </c>
      <c r="B13368" t="s">
        <v>17251</v>
      </c>
      <c r="C13368" t="s">
        <v>167</v>
      </c>
      <c r="D13368" t="s">
        <v>3973</v>
      </c>
      <c r="E13368" t="s">
        <v>20</v>
      </c>
      <c r="F13368" t="b">
        <v>0</v>
      </c>
      <c r="G13368" t="s">
        <v>27</v>
      </c>
      <c r="H13368" s="4">
        <v>45833.793437499997</v>
      </c>
      <c r="I13368" t="b">
        <v>0</v>
      </c>
      <c r="J13368" t="b">
        <v>1</v>
      </c>
      <c r="K13368" t="s">
        <v>24</v>
      </c>
      <c r="L13368" t="s">
        <v>22</v>
      </c>
      <c r="M13368">
        <v>119000</v>
      </c>
      <c r="O13368" t="s">
        <v>2467</v>
      </c>
      <c r="P13368" t="s">
        <v>1870</v>
      </c>
    </row>
    <row r="13369" spans="1:16" x14ac:dyDescent="0.25">
      <c r="A13369" t="s">
        <v>2</v>
      </c>
      <c r="B13369" t="s">
        <v>14978</v>
      </c>
      <c r="C13369" t="s">
        <v>39</v>
      </c>
      <c r="D13369" t="s">
        <v>3973</v>
      </c>
      <c r="E13369" t="s">
        <v>20</v>
      </c>
      <c r="F13369" t="b">
        <v>1</v>
      </c>
      <c r="G13369" t="s">
        <v>27</v>
      </c>
      <c r="H13369" s="4">
        <v>45833.793437499997</v>
      </c>
      <c r="I13369" t="b">
        <v>1</v>
      </c>
      <c r="J13369" t="b">
        <v>0</v>
      </c>
      <c r="K13369" t="s">
        <v>24</v>
      </c>
      <c r="L13369" t="s">
        <v>22</v>
      </c>
      <c r="M13369">
        <v>90000</v>
      </c>
      <c r="O13369" t="s">
        <v>14979</v>
      </c>
      <c r="P13369" t="s">
        <v>14980</v>
      </c>
    </row>
    <row r="13370" spans="1:16" x14ac:dyDescent="0.25">
      <c r="A13370" t="s">
        <v>2</v>
      </c>
      <c r="B13370" t="s">
        <v>17252</v>
      </c>
      <c r="C13370" t="s">
        <v>39</v>
      </c>
      <c r="D13370" t="s">
        <v>3828</v>
      </c>
      <c r="E13370" t="s">
        <v>51</v>
      </c>
      <c r="F13370" t="b">
        <v>1</v>
      </c>
      <c r="G13370" t="s">
        <v>27</v>
      </c>
      <c r="H13370" s="4">
        <v>45833.834814814807</v>
      </c>
      <c r="I13370" t="b">
        <v>0</v>
      </c>
      <c r="J13370" t="b">
        <v>0</v>
      </c>
      <c r="K13370" t="s">
        <v>24</v>
      </c>
      <c r="L13370" t="s">
        <v>22</v>
      </c>
      <c r="M13370">
        <v>97500</v>
      </c>
      <c r="O13370" t="s">
        <v>2949</v>
      </c>
      <c r="P13370" t="s">
        <v>17253</v>
      </c>
    </row>
    <row r="13371" spans="1:16" x14ac:dyDescent="0.25">
      <c r="A13371" t="s">
        <v>25</v>
      </c>
      <c r="B13371" t="s">
        <v>2816</v>
      </c>
      <c r="C13371" t="s">
        <v>82</v>
      </c>
      <c r="D13371" t="s">
        <v>3973</v>
      </c>
      <c r="E13371" t="s">
        <v>20</v>
      </c>
      <c r="F13371" t="b">
        <v>0</v>
      </c>
      <c r="G13371" t="s">
        <v>27</v>
      </c>
      <c r="H13371" s="4">
        <v>45833.874907407408</v>
      </c>
      <c r="I13371" t="b">
        <v>0</v>
      </c>
      <c r="J13371" t="b">
        <v>1</v>
      </c>
      <c r="K13371" t="s">
        <v>24</v>
      </c>
      <c r="L13371" t="s">
        <v>22</v>
      </c>
      <c r="M13371">
        <v>142000</v>
      </c>
      <c r="O13371" t="s">
        <v>1401</v>
      </c>
      <c r="P13371" t="s">
        <v>7229</v>
      </c>
    </row>
    <row r="13372" spans="1:16" x14ac:dyDescent="0.25">
      <c r="A13372" t="s">
        <v>0</v>
      </c>
      <c r="B13372" t="s">
        <v>1254</v>
      </c>
      <c r="C13372" t="s">
        <v>167</v>
      </c>
      <c r="D13372" t="s">
        <v>3600</v>
      </c>
      <c r="E13372" t="s">
        <v>51</v>
      </c>
      <c r="F13372" t="b">
        <v>0</v>
      </c>
      <c r="G13372" t="s">
        <v>35</v>
      </c>
      <c r="H13372" s="4">
        <v>45833.875405092593</v>
      </c>
      <c r="I13372" t="b">
        <v>1</v>
      </c>
      <c r="J13372" t="b">
        <v>0</v>
      </c>
      <c r="K13372" t="s">
        <v>24</v>
      </c>
      <c r="L13372" t="s">
        <v>36</v>
      </c>
      <c r="N13372">
        <v>67.5</v>
      </c>
      <c r="O13372" t="s">
        <v>17254</v>
      </c>
      <c r="P13372" t="s">
        <v>3110</v>
      </c>
    </row>
    <row r="13373" spans="1:16" x14ac:dyDescent="0.25">
      <c r="A13373" t="s">
        <v>19</v>
      </c>
      <c r="B13373" t="s">
        <v>19</v>
      </c>
      <c r="C13373" t="s">
        <v>1099</v>
      </c>
      <c r="D13373" t="s">
        <v>3973</v>
      </c>
      <c r="E13373" t="s">
        <v>51</v>
      </c>
      <c r="F13373" t="b">
        <v>0</v>
      </c>
      <c r="G13373" t="s">
        <v>27</v>
      </c>
      <c r="H13373" s="4">
        <v>45833.875949074078</v>
      </c>
      <c r="I13373" t="b">
        <v>0</v>
      </c>
      <c r="J13373" t="b">
        <v>0</v>
      </c>
      <c r="K13373" t="s">
        <v>24</v>
      </c>
      <c r="L13373" t="s">
        <v>36</v>
      </c>
      <c r="N13373">
        <v>80</v>
      </c>
      <c r="O13373" t="s">
        <v>17255</v>
      </c>
      <c r="P13373" t="s">
        <v>17256</v>
      </c>
    </row>
    <row r="13374" spans="1:16" x14ac:dyDescent="0.25">
      <c r="A13374" t="s">
        <v>0</v>
      </c>
      <c r="B13374" t="s">
        <v>17257</v>
      </c>
      <c r="C13374" t="s">
        <v>236</v>
      </c>
      <c r="D13374" t="s">
        <v>3973</v>
      </c>
      <c r="E13374" t="s">
        <v>20</v>
      </c>
      <c r="F13374" t="b">
        <v>0</v>
      </c>
      <c r="G13374" t="s">
        <v>27</v>
      </c>
      <c r="H13374" s="4">
        <v>45833.916655092587</v>
      </c>
      <c r="I13374" t="b">
        <v>0</v>
      </c>
      <c r="J13374" t="b">
        <v>1</v>
      </c>
      <c r="K13374" t="s">
        <v>24</v>
      </c>
      <c r="L13374" t="s">
        <v>22</v>
      </c>
      <c r="M13374">
        <v>77000</v>
      </c>
      <c r="O13374" t="s">
        <v>17258</v>
      </c>
      <c r="P13374" t="s">
        <v>17259</v>
      </c>
    </row>
    <row r="13375" spans="1:16" x14ac:dyDescent="0.25">
      <c r="A13375" t="s">
        <v>0</v>
      </c>
      <c r="B13375" t="s">
        <v>17260</v>
      </c>
      <c r="C13375" t="s">
        <v>33</v>
      </c>
      <c r="D13375" t="s">
        <v>2208</v>
      </c>
      <c r="E13375" t="s">
        <v>20</v>
      </c>
      <c r="F13375" t="b">
        <v>0</v>
      </c>
      <c r="G13375" t="s">
        <v>35</v>
      </c>
      <c r="H13375" s="4">
        <v>45833.917175925933</v>
      </c>
      <c r="I13375" t="b">
        <v>1</v>
      </c>
      <c r="J13375" t="b">
        <v>1</v>
      </c>
      <c r="K13375" t="s">
        <v>24</v>
      </c>
      <c r="L13375" t="s">
        <v>36</v>
      </c>
      <c r="N13375">
        <v>25.690000534057621</v>
      </c>
      <c r="O13375" t="s">
        <v>1214</v>
      </c>
      <c r="P13375" t="s">
        <v>2146</v>
      </c>
    </row>
    <row r="13376" spans="1:16" x14ac:dyDescent="0.25">
      <c r="A13376" t="s">
        <v>1</v>
      </c>
      <c r="B13376" t="s">
        <v>17261</v>
      </c>
      <c r="C13376" t="s">
        <v>151</v>
      </c>
      <c r="D13376" t="s">
        <v>3828</v>
      </c>
      <c r="E13376" t="s">
        <v>20</v>
      </c>
      <c r="F13376" t="b">
        <v>0</v>
      </c>
      <c r="G13376" t="s">
        <v>30</v>
      </c>
      <c r="H13376" s="4">
        <v>45833.917928240742</v>
      </c>
      <c r="I13376" t="b">
        <v>0</v>
      </c>
      <c r="J13376" t="b">
        <v>1</v>
      </c>
      <c r="K13376" t="s">
        <v>24</v>
      </c>
      <c r="L13376" t="s">
        <v>22</v>
      </c>
      <c r="M13376">
        <v>116525.0625</v>
      </c>
      <c r="O13376" t="s">
        <v>17262</v>
      </c>
      <c r="P13376" t="s">
        <v>17263</v>
      </c>
    </row>
    <row r="13377" spans="1:16" x14ac:dyDescent="0.25">
      <c r="A13377" t="s">
        <v>40</v>
      </c>
      <c r="B13377" t="s">
        <v>17264</v>
      </c>
      <c r="C13377" t="s">
        <v>142</v>
      </c>
      <c r="D13377" t="s">
        <v>3973</v>
      </c>
      <c r="E13377" t="s">
        <v>20</v>
      </c>
      <c r="F13377" t="b">
        <v>0</v>
      </c>
      <c r="G13377" t="s">
        <v>27</v>
      </c>
      <c r="H13377" s="4">
        <v>45833.918229166673</v>
      </c>
      <c r="I13377" t="b">
        <v>1</v>
      </c>
      <c r="J13377" t="b">
        <v>0</v>
      </c>
      <c r="K13377" t="s">
        <v>24</v>
      </c>
      <c r="L13377" t="s">
        <v>36</v>
      </c>
      <c r="N13377">
        <v>65</v>
      </c>
      <c r="O13377" t="s">
        <v>5501</v>
      </c>
      <c r="P13377" t="s">
        <v>201</v>
      </c>
    </row>
    <row r="13378" spans="1:16" x14ac:dyDescent="0.25">
      <c r="A13378" t="s">
        <v>19</v>
      </c>
      <c r="B13378" t="s">
        <v>17265</v>
      </c>
      <c r="C13378" t="s">
        <v>1060</v>
      </c>
      <c r="D13378" t="s">
        <v>3973</v>
      </c>
      <c r="E13378" t="s">
        <v>20</v>
      </c>
      <c r="F13378" t="b">
        <v>0</v>
      </c>
      <c r="G13378" t="s">
        <v>41</v>
      </c>
      <c r="H13378" s="4">
        <v>45833.958645833343</v>
      </c>
      <c r="I13378" t="b">
        <v>0</v>
      </c>
      <c r="J13378" t="b">
        <v>1</v>
      </c>
      <c r="K13378" t="s">
        <v>24</v>
      </c>
      <c r="L13378" t="s">
        <v>22</v>
      </c>
      <c r="M13378">
        <v>195500</v>
      </c>
      <c r="O13378" t="s">
        <v>1172</v>
      </c>
      <c r="P13378" t="s">
        <v>10227</v>
      </c>
    </row>
    <row r="13379" spans="1:16" x14ac:dyDescent="0.25">
      <c r="A13379" t="s">
        <v>0</v>
      </c>
      <c r="B13379" t="s">
        <v>2129</v>
      </c>
      <c r="C13379" t="s">
        <v>192</v>
      </c>
      <c r="D13379" t="s">
        <v>3957</v>
      </c>
      <c r="E13379" t="s">
        <v>20</v>
      </c>
      <c r="F13379" t="b">
        <v>0</v>
      </c>
      <c r="G13379" t="s">
        <v>52</v>
      </c>
      <c r="H13379" s="4">
        <v>45833.95921296296</v>
      </c>
      <c r="I13379" t="b">
        <v>0</v>
      </c>
      <c r="J13379" t="b">
        <v>0</v>
      </c>
      <c r="K13379" t="s">
        <v>24</v>
      </c>
      <c r="L13379" t="s">
        <v>36</v>
      </c>
      <c r="N13379">
        <v>26.159999847412109</v>
      </c>
      <c r="O13379" t="s">
        <v>17266</v>
      </c>
      <c r="P13379" t="s">
        <v>204</v>
      </c>
    </row>
    <row r="13380" spans="1:16" x14ac:dyDescent="0.25">
      <c r="A13380" t="s">
        <v>40</v>
      </c>
      <c r="B13380" t="s">
        <v>17267</v>
      </c>
      <c r="C13380" t="s">
        <v>82</v>
      </c>
      <c r="D13380" t="s">
        <v>3973</v>
      </c>
      <c r="E13380" t="s">
        <v>20</v>
      </c>
      <c r="F13380" t="b">
        <v>0</v>
      </c>
      <c r="G13380" t="s">
        <v>27</v>
      </c>
      <c r="H13380" s="4">
        <v>45833.959780092591</v>
      </c>
      <c r="I13380" t="b">
        <v>0</v>
      </c>
      <c r="J13380" t="b">
        <v>1</v>
      </c>
      <c r="K13380" t="s">
        <v>24</v>
      </c>
      <c r="L13380" t="s">
        <v>22</v>
      </c>
      <c r="M13380">
        <v>375000</v>
      </c>
      <c r="O13380" t="s">
        <v>6337</v>
      </c>
      <c r="P13380" t="s">
        <v>17268</v>
      </c>
    </row>
    <row r="13381" spans="1:16" x14ac:dyDescent="0.25">
      <c r="A13381" t="s">
        <v>0</v>
      </c>
      <c r="B13381" t="s">
        <v>2443</v>
      </c>
      <c r="C13381" t="s">
        <v>203</v>
      </c>
      <c r="D13381" t="s">
        <v>3973</v>
      </c>
      <c r="E13381" t="s">
        <v>20</v>
      </c>
      <c r="F13381" t="b">
        <v>0</v>
      </c>
      <c r="G13381" t="s">
        <v>23</v>
      </c>
      <c r="H13381" s="4">
        <v>45833.962638888886</v>
      </c>
      <c r="I13381" t="b">
        <v>1</v>
      </c>
      <c r="J13381" t="b">
        <v>1</v>
      </c>
      <c r="K13381" t="s">
        <v>24</v>
      </c>
      <c r="L13381" t="s">
        <v>22</v>
      </c>
      <c r="M13381">
        <v>85000</v>
      </c>
      <c r="O13381" t="s">
        <v>935</v>
      </c>
      <c r="P13381" t="s">
        <v>1813</v>
      </c>
    </row>
    <row r="13382" spans="1:16" x14ac:dyDescent="0.25">
      <c r="A13382" t="s">
        <v>2</v>
      </c>
      <c r="B13382" t="s">
        <v>129</v>
      </c>
      <c r="C13382" t="s">
        <v>1573</v>
      </c>
      <c r="D13382" t="s">
        <v>3973</v>
      </c>
      <c r="E13382" t="s">
        <v>20</v>
      </c>
      <c r="F13382" t="b">
        <v>0</v>
      </c>
      <c r="G13382" t="s">
        <v>23</v>
      </c>
      <c r="H13382" s="4">
        <v>45833.963078703702</v>
      </c>
      <c r="I13382" t="b">
        <v>0</v>
      </c>
      <c r="J13382" t="b">
        <v>0</v>
      </c>
      <c r="K13382" t="s">
        <v>24</v>
      </c>
      <c r="L13382" t="s">
        <v>22</v>
      </c>
      <c r="M13382">
        <v>112500</v>
      </c>
      <c r="O13382" t="s">
        <v>1422</v>
      </c>
      <c r="P13382" t="s">
        <v>2103</v>
      </c>
    </row>
    <row r="13383" spans="1:16" x14ac:dyDescent="0.25">
      <c r="A13383" t="s">
        <v>25</v>
      </c>
      <c r="B13383" t="s">
        <v>17269</v>
      </c>
      <c r="C13383" t="s">
        <v>192</v>
      </c>
      <c r="D13383" t="s">
        <v>5535</v>
      </c>
      <c r="E13383" t="s">
        <v>20</v>
      </c>
      <c r="F13383" t="b">
        <v>0</v>
      </c>
      <c r="G13383" t="s">
        <v>52</v>
      </c>
      <c r="H13383" s="4">
        <v>45834.000856481478</v>
      </c>
      <c r="I13383" t="b">
        <v>0</v>
      </c>
      <c r="J13383" t="b">
        <v>0</v>
      </c>
      <c r="K13383" t="s">
        <v>24</v>
      </c>
      <c r="L13383" t="s">
        <v>22</v>
      </c>
      <c r="M13383">
        <v>127952</v>
      </c>
      <c r="O13383" t="s">
        <v>880</v>
      </c>
      <c r="P13383" t="s">
        <v>2965</v>
      </c>
    </row>
    <row r="13384" spans="1:16" x14ac:dyDescent="0.25">
      <c r="A13384" t="s">
        <v>1</v>
      </c>
      <c r="B13384" t="s">
        <v>17270</v>
      </c>
      <c r="C13384" t="s">
        <v>306</v>
      </c>
      <c r="D13384" t="s">
        <v>5535</v>
      </c>
      <c r="E13384" t="s">
        <v>20</v>
      </c>
      <c r="F13384" t="b">
        <v>0</v>
      </c>
      <c r="G13384" t="s">
        <v>27</v>
      </c>
      <c r="H13384" s="4">
        <v>45834.000983796293</v>
      </c>
      <c r="I13384" t="b">
        <v>0</v>
      </c>
      <c r="J13384" t="b">
        <v>1</v>
      </c>
      <c r="K13384" t="s">
        <v>24</v>
      </c>
      <c r="L13384" t="s">
        <v>22</v>
      </c>
      <c r="M13384">
        <v>127952</v>
      </c>
      <c r="O13384" t="s">
        <v>17271</v>
      </c>
      <c r="P13384" t="s">
        <v>17272</v>
      </c>
    </row>
    <row r="13385" spans="1:16" x14ac:dyDescent="0.25">
      <c r="A13385" t="s">
        <v>2</v>
      </c>
      <c r="B13385" t="s">
        <v>13007</v>
      </c>
      <c r="C13385" t="s">
        <v>2919</v>
      </c>
      <c r="D13385" t="s">
        <v>4014</v>
      </c>
      <c r="E13385" t="s">
        <v>20</v>
      </c>
      <c r="F13385" t="b">
        <v>0</v>
      </c>
      <c r="G13385" t="s">
        <v>27</v>
      </c>
      <c r="H13385" s="4">
        <v>45834.001562500001</v>
      </c>
      <c r="I13385" t="b">
        <v>0</v>
      </c>
      <c r="J13385" t="b">
        <v>1</v>
      </c>
      <c r="K13385" t="s">
        <v>24</v>
      </c>
      <c r="L13385" t="s">
        <v>22</v>
      </c>
      <c r="M13385">
        <v>30000</v>
      </c>
      <c r="O13385" t="s">
        <v>17273</v>
      </c>
      <c r="P13385" t="s">
        <v>17274</v>
      </c>
    </row>
    <row r="13386" spans="1:16" x14ac:dyDescent="0.25">
      <c r="A13386" t="s">
        <v>2</v>
      </c>
      <c r="B13386" t="s">
        <v>16869</v>
      </c>
      <c r="C13386" t="s">
        <v>39</v>
      </c>
      <c r="D13386" t="s">
        <v>3973</v>
      </c>
      <c r="E13386" t="s">
        <v>20</v>
      </c>
      <c r="F13386" t="b">
        <v>1</v>
      </c>
      <c r="G13386" t="s">
        <v>27</v>
      </c>
      <c r="H13386" s="4">
        <v>45834.001643518517</v>
      </c>
      <c r="I13386" t="b">
        <v>0</v>
      </c>
      <c r="J13386" t="b">
        <v>0</v>
      </c>
      <c r="K13386" t="s">
        <v>24</v>
      </c>
      <c r="L13386" t="s">
        <v>36</v>
      </c>
      <c r="N13386">
        <v>58.5</v>
      </c>
      <c r="O13386" t="s">
        <v>5482</v>
      </c>
      <c r="P13386" t="s">
        <v>16870</v>
      </c>
    </row>
    <row r="13387" spans="1:16" x14ac:dyDescent="0.25">
      <c r="A13387" t="s">
        <v>2</v>
      </c>
      <c r="B13387" t="s">
        <v>17275</v>
      </c>
      <c r="C13387" t="s">
        <v>739</v>
      </c>
      <c r="D13387" t="s">
        <v>3973</v>
      </c>
      <c r="E13387" t="s">
        <v>20</v>
      </c>
      <c r="F13387" t="b">
        <v>0</v>
      </c>
      <c r="G13387" t="s">
        <v>27</v>
      </c>
      <c r="H13387" s="4">
        <v>45834.001759259263</v>
      </c>
      <c r="I13387" t="b">
        <v>0</v>
      </c>
      <c r="J13387" t="b">
        <v>1</v>
      </c>
      <c r="K13387" t="s">
        <v>24</v>
      </c>
      <c r="L13387" t="s">
        <v>22</v>
      </c>
      <c r="M13387">
        <v>190000</v>
      </c>
      <c r="O13387" t="s">
        <v>2361</v>
      </c>
      <c r="P13387" t="s">
        <v>17276</v>
      </c>
    </row>
    <row r="13388" spans="1:16" x14ac:dyDescent="0.25">
      <c r="A13388" t="s">
        <v>2</v>
      </c>
      <c r="B13388" t="s">
        <v>17277</v>
      </c>
      <c r="C13388" t="s">
        <v>42</v>
      </c>
      <c r="D13388" t="s">
        <v>3973</v>
      </c>
      <c r="E13388" t="s">
        <v>20</v>
      </c>
      <c r="F13388" t="b">
        <v>0</v>
      </c>
      <c r="G13388" t="s">
        <v>27</v>
      </c>
      <c r="H13388" s="4">
        <v>45834.001793981479</v>
      </c>
      <c r="I13388" t="b">
        <v>0</v>
      </c>
      <c r="J13388" t="b">
        <v>1</v>
      </c>
      <c r="K13388" t="s">
        <v>24</v>
      </c>
      <c r="L13388" t="s">
        <v>22</v>
      </c>
      <c r="M13388">
        <v>183500</v>
      </c>
      <c r="O13388" t="s">
        <v>17278</v>
      </c>
      <c r="P13388" t="s">
        <v>17279</v>
      </c>
    </row>
    <row r="13389" spans="1:16" x14ac:dyDescent="0.25">
      <c r="A13389" t="s">
        <v>2</v>
      </c>
      <c r="B13389" t="s">
        <v>857</v>
      </c>
      <c r="C13389" t="s">
        <v>1216</v>
      </c>
      <c r="D13389" t="s">
        <v>3973</v>
      </c>
      <c r="E13389" t="s">
        <v>20</v>
      </c>
      <c r="F13389" t="b">
        <v>0</v>
      </c>
      <c r="G13389" t="s">
        <v>41</v>
      </c>
      <c r="H13389" s="4">
        <v>45834.002060185187</v>
      </c>
      <c r="I13389" t="b">
        <v>0</v>
      </c>
      <c r="J13389" t="b">
        <v>1</v>
      </c>
      <c r="K13389" t="s">
        <v>24</v>
      </c>
      <c r="L13389" t="s">
        <v>22</v>
      </c>
      <c r="M13389">
        <v>95000</v>
      </c>
      <c r="O13389" t="s">
        <v>14191</v>
      </c>
    </row>
    <row r="13390" spans="1:16" x14ac:dyDescent="0.25">
      <c r="A13390" t="s">
        <v>2</v>
      </c>
      <c r="B13390" t="s">
        <v>17280</v>
      </c>
      <c r="C13390" t="s">
        <v>1534</v>
      </c>
      <c r="D13390" t="s">
        <v>3973</v>
      </c>
      <c r="E13390" t="s">
        <v>20</v>
      </c>
      <c r="F13390" t="b">
        <v>0</v>
      </c>
      <c r="G13390" t="s">
        <v>41</v>
      </c>
      <c r="H13390" s="4">
        <v>45834.002129629633</v>
      </c>
      <c r="I13390" t="b">
        <v>0</v>
      </c>
      <c r="J13390" t="b">
        <v>1</v>
      </c>
      <c r="K13390" t="s">
        <v>24</v>
      </c>
      <c r="L13390" t="s">
        <v>22</v>
      </c>
      <c r="M13390">
        <v>135000</v>
      </c>
      <c r="O13390" t="s">
        <v>17281</v>
      </c>
      <c r="P13390" t="s">
        <v>17282</v>
      </c>
    </row>
    <row r="13391" spans="1:16" x14ac:dyDescent="0.25">
      <c r="A13391" t="s">
        <v>2</v>
      </c>
      <c r="B13391" t="s">
        <v>6905</v>
      </c>
      <c r="C13391" t="s">
        <v>151</v>
      </c>
      <c r="D13391" t="s">
        <v>4014</v>
      </c>
      <c r="E13391" t="s">
        <v>20</v>
      </c>
      <c r="F13391" t="b">
        <v>0</v>
      </c>
      <c r="G13391" t="s">
        <v>35</v>
      </c>
      <c r="H13391" s="4">
        <v>45834.002337962957</v>
      </c>
      <c r="I13391" t="b">
        <v>0</v>
      </c>
      <c r="J13391" t="b">
        <v>0</v>
      </c>
      <c r="K13391" t="s">
        <v>24</v>
      </c>
      <c r="L13391" t="s">
        <v>22</v>
      </c>
      <c r="M13391">
        <v>166500</v>
      </c>
      <c r="O13391" t="s">
        <v>1454</v>
      </c>
      <c r="P13391" t="s">
        <v>6906</v>
      </c>
    </row>
    <row r="13392" spans="1:16" x14ac:dyDescent="0.25">
      <c r="A13392" t="s">
        <v>2</v>
      </c>
      <c r="B13392" t="s">
        <v>2492</v>
      </c>
      <c r="C13392" t="s">
        <v>825</v>
      </c>
      <c r="D13392" t="s">
        <v>3973</v>
      </c>
      <c r="E13392" t="s">
        <v>20</v>
      </c>
      <c r="F13392" t="b">
        <v>0</v>
      </c>
      <c r="G13392" t="s">
        <v>35</v>
      </c>
      <c r="H13392" s="4">
        <v>45834.002395833333</v>
      </c>
      <c r="I13392" t="b">
        <v>0</v>
      </c>
      <c r="J13392" t="b">
        <v>1</v>
      </c>
      <c r="K13392" t="s">
        <v>24</v>
      </c>
      <c r="L13392" t="s">
        <v>22</v>
      </c>
      <c r="M13392">
        <v>122087</v>
      </c>
      <c r="O13392" t="s">
        <v>5482</v>
      </c>
      <c r="P13392" t="s">
        <v>7409</v>
      </c>
    </row>
    <row r="13393" spans="1:16" x14ac:dyDescent="0.25">
      <c r="A13393" t="s">
        <v>0</v>
      </c>
      <c r="B13393" t="s">
        <v>17283</v>
      </c>
      <c r="C13393" t="s">
        <v>192</v>
      </c>
      <c r="D13393" t="s">
        <v>5535</v>
      </c>
      <c r="E13393" t="s">
        <v>20</v>
      </c>
      <c r="F13393" t="b">
        <v>0</v>
      </c>
      <c r="G13393" t="s">
        <v>23</v>
      </c>
      <c r="H13393" s="4">
        <v>45834.00439814815</v>
      </c>
      <c r="I13393" t="b">
        <v>0</v>
      </c>
      <c r="J13393" t="b">
        <v>0</v>
      </c>
      <c r="K13393" t="s">
        <v>24</v>
      </c>
      <c r="L13393" t="s">
        <v>22</v>
      </c>
      <c r="M13393">
        <v>127952</v>
      </c>
      <c r="O13393" t="s">
        <v>880</v>
      </c>
      <c r="P13393" t="s">
        <v>2128</v>
      </c>
    </row>
    <row r="13394" spans="1:16" x14ac:dyDescent="0.25">
      <c r="A13394" t="s">
        <v>139</v>
      </c>
      <c r="B13394" t="s">
        <v>17284</v>
      </c>
      <c r="C13394" t="s">
        <v>64</v>
      </c>
      <c r="D13394" t="s">
        <v>3973</v>
      </c>
      <c r="E13394" t="s">
        <v>20</v>
      </c>
      <c r="F13394" t="b">
        <v>0</v>
      </c>
      <c r="G13394" t="s">
        <v>52</v>
      </c>
      <c r="H13394" s="4">
        <v>45834.042500000003</v>
      </c>
      <c r="I13394" t="b">
        <v>0</v>
      </c>
      <c r="J13394" t="b">
        <v>1</v>
      </c>
      <c r="K13394" t="s">
        <v>24</v>
      </c>
      <c r="L13394" t="s">
        <v>22</v>
      </c>
      <c r="M13394">
        <v>79550</v>
      </c>
      <c r="O13394" t="s">
        <v>1857</v>
      </c>
      <c r="P13394" t="s">
        <v>17285</v>
      </c>
    </row>
    <row r="13395" spans="1:16" x14ac:dyDescent="0.25">
      <c r="A13395" t="s">
        <v>19</v>
      </c>
      <c r="B13395" t="s">
        <v>17286</v>
      </c>
      <c r="C13395" t="s">
        <v>82</v>
      </c>
      <c r="D13395" t="s">
        <v>3973</v>
      </c>
      <c r="E13395" t="s">
        <v>20</v>
      </c>
      <c r="F13395" t="b">
        <v>0</v>
      </c>
      <c r="G13395" t="s">
        <v>27</v>
      </c>
      <c r="H13395" s="4">
        <v>45834.042650462958</v>
      </c>
      <c r="I13395" t="b">
        <v>0</v>
      </c>
      <c r="J13395" t="b">
        <v>1</v>
      </c>
      <c r="K13395" t="s">
        <v>24</v>
      </c>
      <c r="L13395" t="s">
        <v>22</v>
      </c>
      <c r="M13395">
        <v>245000</v>
      </c>
      <c r="O13395" t="s">
        <v>17287</v>
      </c>
      <c r="P13395" t="s">
        <v>17288</v>
      </c>
    </row>
    <row r="13396" spans="1:16" x14ac:dyDescent="0.25">
      <c r="A13396" t="s">
        <v>2</v>
      </c>
      <c r="B13396" t="s">
        <v>17289</v>
      </c>
      <c r="C13396" t="s">
        <v>39</v>
      </c>
      <c r="D13396" t="s">
        <v>112</v>
      </c>
      <c r="E13396" t="s">
        <v>51</v>
      </c>
      <c r="F13396" t="b">
        <v>1</v>
      </c>
      <c r="G13396" t="s">
        <v>27</v>
      </c>
      <c r="H13396" s="4">
        <v>45834.084814814807</v>
      </c>
      <c r="I13396" t="b">
        <v>1</v>
      </c>
      <c r="J13396" t="b">
        <v>0</v>
      </c>
      <c r="K13396" t="s">
        <v>24</v>
      </c>
      <c r="L13396" t="s">
        <v>36</v>
      </c>
      <c r="N13396">
        <v>25</v>
      </c>
      <c r="O13396" t="s">
        <v>112</v>
      </c>
      <c r="P13396" t="s">
        <v>17290</v>
      </c>
    </row>
    <row r="13397" spans="1:16" x14ac:dyDescent="0.25">
      <c r="A13397" t="s">
        <v>0</v>
      </c>
      <c r="B13397" t="s">
        <v>17291</v>
      </c>
      <c r="C13397" t="s">
        <v>453</v>
      </c>
      <c r="D13397" t="s">
        <v>3828</v>
      </c>
      <c r="E13397" t="s">
        <v>20</v>
      </c>
      <c r="F13397" t="b">
        <v>0</v>
      </c>
      <c r="G13397" t="s">
        <v>27</v>
      </c>
      <c r="H13397" s="4">
        <v>45834.249965277777</v>
      </c>
      <c r="I13397" t="b">
        <v>0</v>
      </c>
      <c r="J13397" t="b">
        <v>1</v>
      </c>
      <c r="K13397" t="s">
        <v>24</v>
      </c>
      <c r="L13397" t="s">
        <v>36</v>
      </c>
      <c r="N13397">
        <v>90</v>
      </c>
      <c r="O13397" t="s">
        <v>3355</v>
      </c>
      <c r="P13397" t="s">
        <v>17292</v>
      </c>
    </row>
    <row r="13398" spans="1:16" x14ac:dyDescent="0.25">
      <c r="A13398" t="s">
        <v>0</v>
      </c>
      <c r="B13398" t="s">
        <v>17293</v>
      </c>
      <c r="C13398" t="s">
        <v>76</v>
      </c>
      <c r="D13398" t="s">
        <v>3973</v>
      </c>
      <c r="E13398" t="s">
        <v>20</v>
      </c>
      <c r="F13398" t="b">
        <v>0</v>
      </c>
      <c r="G13398" t="s">
        <v>41</v>
      </c>
      <c r="H13398" s="4">
        <v>45834.250162037039</v>
      </c>
      <c r="I13398" t="b">
        <v>0</v>
      </c>
      <c r="J13398" t="b">
        <v>0</v>
      </c>
      <c r="K13398" t="s">
        <v>24</v>
      </c>
      <c r="L13398" t="s">
        <v>22</v>
      </c>
      <c r="M13398">
        <v>50000</v>
      </c>
      <c r="O13398" t="s">
        <v>1411</v>
      </c>
      <c r="P13398" t="s">
        <v>204</v>
      </c>
    </row>
    <row r="13399" spans="1:16" x14ac:dyDescent="0.25">
      <c r="A13399" t="s">
        <v>0</v>
      </c>
      <c r="B13399" t="s">
        <v>17294</v>
      </c>
      <c r="C13399" t="s">
        <v>39</v>
      </c>
      <c r="D13399" t="s">
        <v>3828</v>
      </c>
      <c r="E13399" t="s">
        <v>20</v>
      </c>
      <c r="F13399" t="b">
        <v>1</v>
      </c>
      <c r="G13399" t="s">
        <v>41</v>
      </c>
      <c r="H13399" s="4">
        <v>45834.250162037039</v>
      </c>
      <c r="I13399" t="b">
        <v>0</v>
      </c>
      <c r="J13399" t="b">
        <v>0</v>
      </c>
      <c r="K13399" t="s">
        <v>24</v>
      </c>
      <c r="L13399" t="s">
        <v>22</v>
      </c>
      <c r="M13399">
        <v>105000</v>
      </c>
      <c r="O13399" t="s">
        <v>17295</v>
      </c>
      <c r="P13399" t="s">
        <v>17296</v>
      </c>
    </row>
    <row r="13400" spans="1:16" x14ac:dyDescent="0.25">
      <c r="A13400" t="s">
        <v>1</v>
      </c>
      <c r="B13400" t="s">
        <v>9350</v>
      </c>
      <c r="C13400" t="s">
        <v>1521</v>
      </c>
      <c r="D13400" t="s">
        <v>3383</v>
      </c>
      <c r="E13400" t="s">
        <v>20</v>
      </c>
      <c r="F13400" t="b">
        <v>0</v>
      </c>
      <c r="G13400" t="s">
        <v>52</v>
      </c>
      <c r="H13400" s="4">
        <v>45834.251273148147</v>
      </c>
      <c r="I13400" t="b">
        <v>0</v>
      </c>
      <c r="J13400" t="b">
        <v>1</v>
      </c>
      <c r="K13400" t="s">
        <v>24</v>
      </c>
      <c r="L13400" t="s">
        <v>22</v>
      </c>
      <c r="M13400">
        <v>80000</v>
      </c>
      <c r="O13400" t="s">
        <v>1549</v>
      </c>
      <c r="P13400" t="s">
        <v>700</v>
      </c>
    </row>
    <row r="13401" spans="1:16" x14ac:dyDescent="0.25">
      <c r="A13401" t="s">
        <v>40</v>
      </c>
      <c r="B13401" t="s">
        <v>17297</v>
      </c>
      <c r="C13401" t="s">
        <v>2049</v>
      </c>
      <c r="D13401" t="s">
        <v>3970</v>
      </c>
      <c r="E13401" t="s">
        <v>20</v>
      </c>
      <c r="F13401" t="b">
        <v>0</v>
      </c>
      <c r="G13401" t="s">
        <v>27</v>
      </c>
      <c r="H13401" s="4">
        <v>45834.251331018517</v>
      </c>
      <c r="I13401" t="b">
        <v>0</v>
      </c>
      <c r="J13401" t="b">
        <v>0</v>
      </c>
      <c r="K13401" t="s">
        <v>24</v>
      </c>
      <c r="L13401" t="s">
        <v>22</v>
      </c>
      <c r="M13401">
        <v>135000</v>
      </c>
      <c r="O13401" t="s">
        <v>16889</v>
      </c>
      <c r="P13401" t="s">
        <v>16890</v>
      </c>
    </row>
    <row r="13402" spans="1:16" x14ac:dyDescent="0.25">
      <c r="A13402" t="s">
        <v>2</v>
      </c>
      <c r="B13402" t="s">
        <v>2</v>
      </c>
      <c r="C13402" t="s">
        <v>1436</v>
      </c>
      <c r="D13402" t="s">
        <v>3970</v>
      </c>
      <c r="E13402" t="s">
        <v>20</v>
      </c>
      <c r="F13402" t="b">
        <v>0</v>
      </c>
      <c r="G13402" t="s">
        <v>52</v>
      </c>
      <c r="H13402" s="4">
        <v>45834.25304398148</v>
      </c>
      <c r="I13402" t="b">
        <v>0</v>
      </c>
      <c r="J13402" t="b">
        <v>1</v>
      </c>
      <c r="K13402" t="s">
        <v>24</v>
      </c>
      <c r="L13402" t="s">
        <v>22</v>
      </c>
      <c r="M13402">
        <v>110000</v>
      </c>
      <c r="O13402" t="s">
        <v>17298</v>
      </c>
      <c r="P13402" t="s">
        <v>17299</v>
      </c>
    </row>
    <row r="13403" spans="1:16" x14ac:dyDescent="0.25">
      <c r="A13403" t="s">
        <v>2</v>
      </c>
      <c r="B13403" t="s">
        <v>307</v>
      </c>
      <c r="C13403" t="s">
        <v>33</v>
      </c>
      <c r="D13403" t="s">
        <v>3828</v>
      </c>
      <c r="E13403" t="s">
        <v>20</v>
      </c>
      <c r="F13403" t="b">
        <v>0</v>
      </c>
      <c r="G13403" t="s">
        <v>35</v>
      </c>
      <c r="H13403" s="4">
        <v>45834.253645833327</v>
      </c>
      <c r="I13403" t="b">
        <v>0</v>
      </c>
      <c r="J13403" t="b">
        <v>1</v>
      </c>
      <c r="K13403" t="s">
        <v>24</v>
      </c>
      <c r="L13403" t="s">
        <v>22</v>
      </c>
      <c r="M13403">
        <v>147000</v>
      </c>
      <c r="O13403" t="s">
        <v>15503</v>
      </c>
      <c r="P13403" t="s">
        <v>17300</v>
      </c>
    </row>
    <row r="13404" spans="1:16" x14ac:dyDescent="0.25">
      <c r="A13404" t="s">
        <v>1</v>
      </c>
      <c r="B13404" t="s">
        <v>17301</v>
      </c>
      <c r="C13404" t="s">
        <v>71</v>
      </c>
      <c r="D13404" t="s">
        <v>3973</v>
      </c>
      <c r="E13404" t="s">
        <v>20</v>
      </c>
      <c r="F13404" t="b">
        <v>0</v>
      </c>
      <c r="G13404" t="s">
        <v>23</v>
      </c>
      <c r="H13404" s="4">
        <v>45834.254803240743</v>
      </c>
      <c r="I13404" t="b">
        <v>0</v>
      </c>
      <c r="J13404" t="b">
        <v>1</v>
      </c>
      <c r="K13404" t="s">
        <v>24</v>
      </c>
      <c r="L13404" t="s">
        <v>22</v>
      </c>
      <c r="M13404">
        <v>132000</v>
      </c>
      <c r="O13404" t="s">
        <v>17302</v>
      </c>
      <c r="P13404" t="s">
        <v>17303</v>
      </c>
    </row>
    <row r="13405" spans="1:16" x14ac:dyDescent="0.25">
      <c r="A13405" t="s">
        <v>2</v>
      </c>
      <c r="B13405" t="s">
        <v>132</v>
      </c>
      <c r="C13405" t="s">
        <v>732</v>
      </c>
      <c r="D13405" t="s">
        <v>3973</v>
      </c>
      <c r="E13405" t="s">
        <v>20</v>
      </c>
      <c r="F13405" t="b">
        <v>0</v>
      </c>
      <c r="G13405" t="s">
        <v>23</v>
      </c>
      <c r="H13405" s="4">
        <v>45834.27002314815</v>
      </c>
      <c r="I13405" t="b">
        <v>0</v>
      </c>
      <c r="J13405" t="b">
        <v>0</v>
      </c>
      <c r="K13405" t="s">
        <v>24</v>
      </c>
      <c r="L13405" t="s">
        <v>22</v>
      </c>
      <c r="M13405">
        <v>155000</v>
      </c>
      <c r="O13405" t="s">
        <v>3632</v>
      </c>
      <c r="P13405" t="s">
        <v>16946</v>
      </c>
    </row>
    <row r="13406" spans="1:16" x14ac:dyDescent="0.25">
      <c r="A13406" t="s">
        <v>2</v>
      </c>
      <c r="B13406" t="s">
        <v>2338</v>
      </c>
      <c r="C13406" t="s">
        <v>203</v>
      </c>
      <c r="D13406" t="s">
        <v>3828</v>
      </c>
      <c r="E13406" t="s">
        <v>20</v>
      </c>
      <c r="F13406" t="b">
        <v>0</v>
      </c>
      <c r="G13406" t="s">
        <v>23</v>
      </c>
      <c r="H13406" s="4">
        <v>45834.27002314815</v>
      </c>
      <c r="I13406" t="b">
        <v>0</v>
      </c>
      <c r="J13406" t="b">
        <v>0</v>
      </c>
      <c r="K13406" t="s">
        <v>24</v>
      </c>
      <c r="L13406" t="s">
        <v>22</v>
      </c>
      <c r="M13406">
        <v>126200</v>
      </c>
      <c r="O13406" t="s">
        <v>563</v>
      </c>
      <c r="P13406" t="s">
        <v>17304</v>
      </c>
    </row>
    <row r="13407" spans="1:16" x14ac:dyDescent="0.25">
      <c r="A13407" t="s">
        <v>1</v>
      </c>
      <c r="B13407" t="s">
        <v>17305</v>
      </c>
      <c r="C13407" t="s">
        <v>82</v>
      </c>
      <c r="D13407" t="s">
        <v>2208</v>
      </c>
      <c r="E13407" t="s">
        <v>20</v>
      </c>
      <c r="F13407" t="b">
        <v>0</v>
      </c>
      <c r="G13407" t="s">
        <v>27</v>
      </c>
      <c r="H13407" s="4">
        <v>45834.292569444442</v>
      </c>
      <c r="I13407" t="b">
        <v>0</v>
      </c>
      <c r="J13407" t="b">
        <v>1</v>
      </c>
      <c r="K13407" t="s">
        <v>24</v>
      </c>
      <c r="L13407" t="s">
        <v>22</v>
      </c>
      <c r="M13407">
        <v>129780</v>
      </c>
      <c r="O13407" t="s">
        <v>254</v>
      </c>
      <c r="P13407" t="s">
        <v>17306</v>
      </c>
    </row>
    <row r="13408" spans="1:16" x14ac:dyDescent="0.25">
      <c r="A13408" t="s">
        <v>139</v>
      </c>
      <c r="B13408" t="s">
        <v>3855</v>
      </c>
      <c r="C13408" t="s">
        <v>17307</v>
      </c>
      <c r="D13408" t="s">
        <v>4090</v>
      </c>
      <c r="E13408" t="s">
        <v>20</v>
      </c>
      <c r="F13408" t="b">
        <v>0</v>
      </c>
      <c r="G13408" t="s">
        <v>41</v>
      </c>
      <c r="H13408" s="4">
        <v>45834.333634259259</v>
      </c>
      <c r="I13408" t="b">
        <v>0</v>
      </c>
      <c r="J13408" t="b">
        <v>1</v>
      </c>
      <c r="K13408" t="s">
        <v>24</v>
      </c>
      <c r="L13408" t="s">
        <v>22</v>
      </c>
      <c r="M13408">
        <v>72500</v>
      </c>
      <c r="O13408" t="s">
        <v>17308</v>
      </c>
      <c r="P13408" t="s">
        <v>12574</v>
      </c>
    </row>
    <row r="13409" spans="1:16" x14ac:dyDescent="0.25">
      <c r="A13409" t="s">
        <v>0</v>
      </c>
      <c r="B13409" t="s">
        <v>16942</v>
      </c>
      <c r="C13409" t="s">
        <v>585</v>
      </c>
      <c r="D13409" t="s">
        <v>4084</v>
      </c>
      <c r="E13409" t="s">
        <v>105</v>
      </c>
      <c r="F13409" t="b">
        <v>0</v>
      </c>
      <c r="G13409" t="s">
        <v>41</v>
      </c>
      <c r="H13409" s="4">
        <v>45834.333645833343</v>
      </c>
      <c r="I13409" t="b">
        <v>1</v>
      </c>
      <c r="J13409" t="b">
        <v>0</v>
      </c>
      <c r="K13409" t="s">
        <v>24</v>
      </c>
      <c r="L13409" t="s">
        <v>22</v>
      </c>
      <c r="M13409">
        <v>28800</v>
      </c>
      <c r="O13409" t="s">
        <v>16660</v>
      </c>
      <c r="P13409" t="s">
        <v>204</v>
      </c>
    </row>
    <row r="13410" spans="1:16" x14ac:dyDescent="0.25">
      <c r="A13410" t="s">
        <v>0</v>
      </c>
      <c r="B13410" t="s">
        <v>17309</v>
      </c>
      <c r="C13410" t="s">
        <v>1501</v>
      </c>
      <c r="D13410" t="s">
        <v>3973</v>
      </c>
      <c r="E13410" t="s">
        <v>20</v>
      </c>
      <c r="F13410" t="b">
        <v>0</v>
      </c>
      <c r="G13410" t="s">
        <v>41</v>
      </c>
      <c r="H13410" s="4">
        <v>45834.333657407413</v>
      </c>
      <c r="I13410" t="b">
        <v>0</v>
      </c>
      <c r="J13410" t="b">
        <v>1</v>
      </c>
      <c r="K13410" t="s">
        <v>24</v>
      </c>
      <c r="L13410" t="s">
        <v>22</v>
      </c>
      <c r="M13410">
        <v>90000</v>
      </c>
      <c r="O13410" t="s">
        <v>3670</v>
      </c>
    </row>
    <row r="13411" spans="1:16" x14ac:dyDescent="0.25">
      <c r="A13411" t="s">
        <v>25</v>
      </c>
      <c r="B13411" t="s">
        <v>11632</v>
      </c>
      <c r="C13411" t="s">
        <v>180</v>
      </c>
      <c r="D13411" t="s">
        <v>4084</v>
      </c>
      <c r="E13411" t="s">
        <v>20</v>
      </c>
      <c r="F13411" t="b">
        <v>0</v>
      </c>
      <c r="G13411" t="s">
        <v>41</v>
      </c>
      <c r="H13411" s="4">
        <v>45834.333657407413</v>
      </c>
      <c r="I13411" t="b">
        <v>0</v>
      </c>
      <c r="J13411" t="b">
        <v>0</v>
      </c>
      <c r="K13411" t="s">
        <v>24</v>
      </c>
      <c r="L13411" t="s">
        <v>22</v>
      </c>
      <c r="M13411">
        <v>142000</v>
      </c>
      <c r="O13411" t="s">
        <v>11633</v>
      </c>
      <c r="P13411" t="s">
        <v>11634</v>
      </c>
    </row>
    <row r="13412" spans="1:16" x14ac:dyDescent="0.25">
      <c r="A13412" t="s">
        <v>0</v>
      </c>
      <c r="B13412" t="s">
        <v>3563</v>
      </c>
      <c r="C13412" t="s">
        <v>509</v>
      </c>
      <c r="D13412" t="s">
        <v>4084</v>
      </c>
      <c r="E13412" t="s">
        <v>20</v>
      </c>
      <c r="F13412" t="b">
        <v>0</v>
      </c>
      <c r="G13412" t="s">
        <v>35</v>
      </c>
      <c r="H13412" s="4">
        <v>45834.333761574067</v>
      </c>
      <c r="I13412" t="b">
        <v>0</v>
      </c>
      <c r="J13412" t="b">
        <v>0</v>
      </c>
      <c r="K13412" t="s">
        <v>24</v>
      </c>
      <c r="L13412" t="s">
        <v>22</v>
      </c>
      <c r="M13412">
        <v>105000</v>
      </c>
      <c r="O13412" t="s">
        <v>10589</v>
      </c>
      <c r="P13412" t="s">
        <v>3392</v>
      </c>
    </row>
    <row r="13413" spans="1:16" x14ac:dyDescent="0.25">
      <c r="A13413" t="s">
        <v>25</v>
      </c>
      <c r="B13413" t="s">
        <v>16449</v>
      </c>
      <c r="C13413" t="s">
        <v>122</v>
      </c>
      <c r="D13413" t="s">
        <v>4084</v>
      </c>
      <c r="E13413" t="s">
        <v>20</v>
      </c>
      <c r="F13413" t="b">
        <v>0</v>
      </c>
      <c r="G13413" t="s">
        <v>52</v>
      </c>
      <c r="H13413" s="4">
        <v>45834.334131944437</v>
      </c>
      <c r="I13413" t="b">
        <v>0</v>
      </c>
      <c r="J13413" t="b">
        <v>0</v>
      </c>
      <c r="K13413" t="s">
        <v>24</v>
      </c>
      <c r="L13413" t="s">
        <v>22</v>
      </c>
      <c r="M13413">
        <v>141500</v>
      </c>
      <c r="O13413" t="s">
        <v>402</v>
      </c>
      <c r="P13413" t="s">
        <v>871</v>
      </c>
    </row>
    <row r="13414" spans="1:16" x14ac:dyDescent="0.25">
      <c r="A13414" t="s">
        <v>1</v>
      </c>
      <c r="B13414" t="s">
        <v>9457</v>
      </c>
      <c r="C13414" t="s">
        <v>82</v>
      </c>
      <c r="D13414" t="s">
        <v>4084</v>
      </c>
      <c r="E13414" t="s">
        <v>20</v>
      </c>
      <c r="F13414" t="b">
        <v>0</v>
      </c>
      <c r="G13414" t="s">
        <v>27</v>
      </c>
      <c r="H13414" s="4">
        <v>45834.334247685183</v>
      </c>
      <c r="I13414" t="b">
        <v>0</v>
      </c>
      <c r="J13414" t="b">
        <v>0</v>
      </c>
      <c r="K13414" t="s">
        <v>24</v>
      </c>
      <c r="L13414" t="s">
        <v>22</v>
      </c>
      <c r="M13414">
        <v>245000</v>
      </c>
      <c r="O13414" t="s">
        <v>2761</v>
      </c>
      <c r="P13414" t="s">
        <v>3842</v>
      </c>
    </row>
    <row r="13415" spans="1:16" x14ac:dyDescent="0.25">
      <c r="A13415" t="s">
        <v>2</v>
      </c>
      <c r="B13415" t="s">
        <v>17310</v>
      </c>
      <c r="C13415" t="s">
        <v>39</v>
      </c>
      <c r="D13415" t="s">
        <v>3828</v>
      </c>
      <c r="E13415" t="s">
        <v>20</v>
      </c>
      <c r="F13415" t="b">
        <v>1</v>
      </c>
      <c r="G13415" t="s">
        <v>27</v>
      </c>
      <c r="H13415" s="4">
        <v>45834.334756944438</v>
      </c>
      <c r="I13415" t="b">
        <v>0</v>
      </c>
      <c r="J13415" t="b">
        <v>1</v>
      </c>
      <c r="K13415" t="s">
        <v>24</v>
      </c>
      <c r="L13415" t="s">
        <v>22</v>
      </c>
      <c r="M13415">
        <v>85000</v>
      </c>
      <c r="O13415" t="s">
        <v>9784</v>
      </c>
      <c r="P13415" t="s">
        <v>17311</v>
      </c>
    </row>
    <row r="13416" spans="1:16" x14ac:dyDescent="0.25">
      <c r="A13416" t="s">
        <v>1</v>
      </c>
      <c r="B13416" t="s">
        <v>10770</v>
      </c>
      <c r="C13416" t="s">
        <v>192</v>
      </c>
      <c r="D13416" t="s">
        <v>4084</v>
      </c>
      <c r="E13416" t="s">
        <v>20</v>
      </c>
      <c r="F13416" t="b">
        <v>0</v>
      </c>
      <c r="G13416" t="s">
        <v>23</v>
      </c>
      <c r="H13416" s="4">
        <v>45834.353321759263</v>
      </c>
      <c r="I13416" t="b">
        <v>0</v>
      </c>
      <c r="J13416" t="b">
        <v>0</v>
      </c>
      <c r="K13416" t="s">
        <v>24</v>
      </c>
      <c r="L13416" t="s">
        <v>22</v>
      </c>
      <c r="M13416">
        <v>210000</v>
      </c>
      <c r="O13416" t="s">
        <v>1308</v>
      </c>
      <c r="P13416" t="s">
        <v>10771</v>
      </c>
    </row>
    <row r="13417" spans="1:16" x14ac:dyDescent="0.25">
      <c r="A13417" t="s">
        <v>139</v>
      </c>
      <c r="B13417" t="s">
        <v>17312</v>
      </c>
      <c r="C13417" t="s">
        <v>39</v>
      </c>
      <c r="D13417" t="s">
        <v>3973</v>
      </c>
      <c r="E13417" t="s">
        <v>51</v>
      </c>
      <c r="F13417" t="b">
        <v>1</v>
      </c>
      <c r="G13417" t="s">
        <v>41</v>
      </c>
      <c r="H13417" s="4">
        <v>45834.416990740741</v>
      </c>
      <c r="I13417" t="b">
        <v>0</v>
      </c>
      <c r="J13417" t="b">
        <v>1</v>
      </c>
      <c r="K13417" t="s">
        <v>24</v>
      </c>
      <c r="L13417" t="s">
        <v>36</v>
      </c>
      <c r="N13417">
        <v>82.69000244140625</v>
      </c>
      <c r="O13417" t="s">
        <v>2694</v>
      </c>
      <c r="P13417" t="s">
        <v>17313</v>
      </c>
    </row>
    <row r="13418" spans="1:16" x14ac:dyDescent="0.25">
      <c r="A13418" t="s">
        <v>89</v>
      </c>
      <c r="B13418" t="s">
        <v>17314</v>
      </c>
      <c r="C13418" t="s">
        <v>42</v>
      </c>
      <c r="D13418" t="s">
        <v>3973</v>
      </c>
      <c r="E13418" t="s">
        <v>20</v>
      </c>
      <c r="F13418" t="b">
        <v>0</v>
      </c>
      <c r="G13418" t="s">
        <v>27</v>
      </c>
      <c r="H13418" s="4">
        <v>45834.418379629627</v>
      </c>
      <c r="I13418" t="b">
        <v>0</v>
      </c>
      <c r="J13418" t="b">
        <v>1</v>
      </c>
      <c r="K13418" t="s">
        <v>24</v>
      </c>
      <c r="L13418" t="s">
        <v>22</v>
      </c>
      <c r="M13418">
        <v>209000</v>
      </c>
      <c r="O13418" t="s">
        <v>3345</v>
      </c>
      <c r="P13418" t="s">
        <v>17315</v>
      </c>
    </row>
    <row r="13419" spans="1:16" x14ac:dyDescent="0.25">
      <c r="A13419" t="s">
        <v>0</v>
      </c>
      <c r="B13419" t="s">
        <v>17316</v>
      </c>
      <c r="C13419" t="s">
        <v>203</v>
      </c>
      <c r="D13419" t="s">
        <v>4093</v>
      </c>
      <c r="E13419" t="s">
        <v>20</v>
      </c>
      <c r="F13419" t="b">
        <v>0</v>
      </c>
      <c r="G13419" t="s">
        <v>23</v>
      </c>
      <c r="H13419" s="4">
        <v>45834.43650462963</v>
      </c>
      <c r="I13419" t="b">
        <v>0</v>
      </c>
      <c r="J13419" t="b">
        <v>1</v>
      </c>
      <c r="K13419" t="s">
        <v>24</v>
      </c>
      <c r="L13419" t="s">
        <v>36</v>
      </c>
      <c r="N13419">
        <v>74</v>
      </c>
      <c r="O13419" t="s">
        <v>1511</v>
      </c>
      <c r="P13419" t="s">
        <v>17317</v>
      </c>
    </row>
    <row r="13420" spans="1:16" x14ac:dyDescent="0.25">
      <c r="A13420" t="s">
        <v>139</v>
      </c>
      <c r="B13420" t="s">
        <v>2126</v>
      </c>
      <c r="C13420" t="s">
        <v>306</v>
      </c>
      <c r="D13420" t="s">
        <v>3973</v>
      </c>
      <c r="E13420" t="s">
        <v>20</v>
      </c>
      <c r="F13420" t="b">
        <v>0</v>
      </c>
      <c r="G13420" t="s">
        <v>27</v>
      </c>
      <c r="H13420" s="4">
        <v>45834.458437499998</v>
      </c>
      <c r="I13420" t="b">
        <v>0</v>
      </c>
      <c r="J13420" t="b">
        <v>0</v>
      </c>
      <c r="K13420" t="s">
        <v>24</v>
      </c>
      <c r="L13420" t="s">
        <v>22</v>
      </c>
      <c r="M13420">
        <v>85000</v>
      </c>
      <c r="O13420" t="s">
        <v>482</v>
      </c>
    </row>
    <row r="13421" spans="1:16" x14ac:dyDescent="0.25">
      <c r="A13421" t="s">
        <v>0</v>
      </c>
      <c r="B13421" t="s">
        <v>0</v>
      </c>
      <c r="C13421" t="s">
        <v>780</v>
      </c>
      <c r="D13421" t="s">
        <v>3973</v>
      </c>
      <c r="E13421" t="s">
        <v>20</v>
      </c>
      <c r="F13421" t="b">
        <v>0</v>
      </c>
      <c r="G13421" t="s">
        <v>27</v>
      </c>
      <c r="H13421" s="4">
        <v>45834.500011574077</v>
      </c>
      <c r="I13421" t="b">
        <v>0</v>
      </c>
      <c r="J13421" t="b">
        <v>1</v>
      </c>
      <c r="K13421" t="s">
        <v>24</v>
      </c>
      <c r="L13421" t="s">
        <v>36</v>
      </c>
      <c r="N13421">
        <v>45</v>
      </c>
      <c r="O13421" t="s">
        <v>5482</v>
      </c>
      <c r="P13421" t="s">
        <v>13935</v>
      </c>
    </row>
    <row r="13422" spans="1:16" x14ac:dyDescent="0.25">
      <c r="A13422" t="s">
        <v>0</v>
      </c>
      <c r="B13422" t="s">
        <v>3835</v>
      </c>
      <c r="C13422" t="s">
        <v>151</v>
      </c>
      <c r="D13422" t="s">
        <v>3973</v>
      </c>
      <c r="E13422" t="s">
        <v>20</v>
      </c>
      <c r="F13422" t="b">
        <v>0</v>
      </c>
      <c r="G13422" t="s">
        <v>30</v>
      </c>
      <c r="H13422" s="4">
        <v>45834.500509259262</v>
      </c>
      <c r="I13422" t="b">
        <v>0</v>
      </c>
      <c r="J13422" t="b">
        <v>1</v>
      </c>
      <c r="K13422" t="s">
        <v>24</v>
      </c>
      <c r="L13422" t="s">
        <v>22</v>
      </c>
      <c r="M13422">
        <v>95000</v>
      </c>
      <c r="O13422" t="s">
        <v>5482</v>
      </c>
      <c r="P13422" t="s">
        <v>14250</v>
      </c>
    </row>
    <row r="13423" spans="1:16" x14ac:dyDescent="0.25">
      <c r="A13423" t="s">
        <v>2</v>
      </c>
      <c r="B13423" t="s">
        <v>1777</v>
      </c>
      <c r="C13423" t="s">
        <v>376</v>
      </c>
      <c r="D13423" t="s">
        <v>3973</v>
      </c>
      <c r="E13423" t="s">
        <v>20</v>
      </c>
      <c r="F13423" t="b">
        <v>0</v>
      </c>
      <c r="G13423" t="s">
        <v>52</v>
      </c>
      <c r="H13423" s="4">
        <v>45834.500740740739</v>
      </c>
      <c r="I13423" t="b">
        <v>0</v>
      </c>
      <c r="J13423" t="b">
        <v>1</v>
      </c>
      <c r="K13423" t="s">
        <v>24</v>
      </c>
      <c r="L13423" t="s">
        <v>22</v>
      </c>
      <c r="M13423">
        <v>228060</v>
      </c>
      <c r="O13423" t="s">
        <v>5482</v>
      </c>
      <c r="P13423" t="s">
        <v>48</v>
      </c>
    </row>
    <row r="13424" spans="1:16" x14ac:dyDescent="0.25">
      <c r="A13424" t="s">
        <v>1</v>
      </c>
      <c r="B13424" t="s">
        <v>2392</v>
      </c>
      <c r="C13424" t="s">
        <v>292</v>
      </c>
      <c r="D13424" t="s">
        <v>3973</v>
      </c>
      <c r="E13424" t="s">
        <v>20</v>
      </c>
      <c r="F13424" t="b">
        <v>0</v>
      </c>
      <c r="G13424" t="s">
        <v>30</v>
      </c>
      <c r="H13424" s="4">
        <v>45834.501180555562</v>
      </c>
      <c r="I13424" t="b">
        <v>0</v>
      </c>
      <c r="J13424" t="b">
        <v>1</v>
      </c>
      <c r="K13424" t="s">
        <v>24</v>
      </c>
      <c r="L13424" t="s">
        <v>22</v>
      </c>
      <c r="M13424">
        <v>193426.5</v>
      </c>
      <c r="O13424" t="s">
        <v>5482</v>
      </c>
      <c r="P13424" t="s">
        <v>1809</v>
      </c>
    </row>
    <row r="13425" spans="1:16" x14ac:dyDescent="0.25">
      <c r="A13425" t="s">
        <v>1</v>
      </c>
      <c r="B13425" t="s">
        <v>3361</v>
      </c>
      <c r="C13425" t="s">
        <v>292</v>
      </c>
      <c r="D13425" t="s">
        <v>3973</v>
      </c>
      <c r="E13425" t="s">
        <v>20</v>
      </c>
      <c r="F13425" t="b">
        <v>0</v>
      </c>
      <c r="G13425" t="s">
        <v>30</v>
      </c>
      <c r="H13425" s="4">
        <v>45834.501180555562</v>
      </c>
      <c r="I13425" t="b">
        <v>0</v>
      </c>
      <c r="J13425" t="b">
        <v>1</v>
      </c>
      <c r="K13425" t="s">
        <v>24</v>
      </c>
      <c r="L13425" t="s">
        <v>22</v>
      </c>
      <c r="M13425">
        <v>126000</v>
      </c>
      <c r="O13425" t="s">
        <v>5482</v>
      </c>
      <c r="P13425" t="s">
        <v>13322</v>
      </c>
    </row>
    <row r="13426" spans="1:16" x14ac:dyDescent="0.25">
      <c r="A13426" t="s">
        <v>1</v>
      </c>
      <c r="B13426" t="s">
        <v>15616</v>
      </c>
      <c r="C13426" t="s">
        <v>292</v>
      </c>
      <c r="D13426" t="s">
        <v>3973</v>
      </c>
      <c r="E13426" t="s">
        <v>20</v>
      </c>
      <c r="F13426" t="b">
        <v>0</v>
      </c>
      <c r="G13426" t="s">
        <v>30</v>
      </c>
      <c r="H13426" s="4">
        <v>45834.501215277778</v>
      </c>
      <c r="I13426" t="b">
        <v>0</v>
      </c>
      <c r="J13426" t="b">
        <v>1</v>
      </c>
      <c r="K13426" t="s">
        <v>24</v>
      </c>
      <c r="L13426" t="s">
        <v>36</v>
      </c>
      <c r="N13426">
        <v>66.5</v>
      </c>
      <c r="O13426" t="s">
        <v>5482</v>
      </c>
      <c r="P13426" t="s">
        <v>715</v>
      </c>
    </row>
    <row r="13427" spans="1:16" x14ac:dyDescent="0.25">
      <c r="A13427" t="s">
        <v>40</v>
      </c>
      <c r="B13427" t="s">
        <v>17318</v>
      </c>
      <c r="C13427" t="s">
        <v>955</v>
      </c>
      <c r="D13427" t="s">
        <v>3828</v>
      </c>
      <c r="E13427" t="s">
        <v>20</v>
      </c>
      <c r="F13427" t="b">
        <v>0</v>
      </c>
      <c r="G13427" t="s">
        <v>27</v>
      </c>
      <c r="H13427" s="4">
        <v>45834.501423611109</v>
      </c>
      <c r="I13427" t="b">
        <v>0</v>
      </c>
      <c r="J13427" t="b">
        <v>1</v>
      </c>
      <c r="K13427" t="s">
        <v>24</v>
      </c>
      <c r="L13427" t="s">
        <v>22</v>
      </c>
      <c r="M13427">
        <v>130000</v>
      </c>
      <c r="O13427" t="s">
        <v>17319</v>
      </c>
      <c r="P13427" t="s">
        <v>1327</v>
      </c>
    </row>
    <row r="13428" spans="1:16" x14ac:dyDescent="0.25">
      <c r="A13428" t="s">
        <v>0</v>
      </c>
      <c r="B13428" t="s">
        <v>17320</v>
      </c>
      <c r="C13428" t="s">
        <v>298</v>
      </c>
      <c r="D13428" t="s">
        <v>4035</v>
      </c>
      <c r="E13428" t="s">
        <v>20</v>
      </c>
      <c r="F13428" t="b">
        <v>0</v>
      </c>
      <c r="G13428" t="s">
        <v>298</v>
      </c>
      <c r="H13428" s="4">
        <v>45834.506944444453</v>
      </c>
      <c r="I13428" t="b">
        <v>0</v>
      </c>
      <c r="J13428" t="b">
        <v>0</v>
      </c>
      <c r="K13428" t="s">
        <v>298</v>
      </c>
      <c r="L13428" t="s">
        <v>22</v>
      </c>
      <c r="M13428">
        <v>40000</v>
      </c>
      <c r="O13428" t="s">
        <v>6909</v>
      </c>
      <c r="P13428" t="s">
        <v>17321</v>
      </c>
    </row>
    <row r="13429" spans="1:16" x14ac:dyDescent="0.25">
      <c r="A13429" t="s">
        <v>1</v>
      </c>
      <c r="B13429" t="s">
        <v>17322</v>
      </c>
      <c r="C13429" t="s">
        <v>870</v>
      </c>
      <c r="D13429" t="s">
        <v>4035</v>
      </c>
      <c r="E13429" t="s">
        <v>20</v>
      </c>
      <c r="F13429" t="b">
        <v>0</v>
      </c>
      <c r="G13429" t="s">
        <v>870</v>
      </c>
      <c r="H13429" s="4">
        <v>45834.507789351846</v>
      </c>
      <c r="I13429" t="b">
        <v>0</v>
      </c>
      <c r="J13429" t="b">
        <v>0</v>
      </c>
      <c r="K13429" t="s">
        <v>870</v>
      </c>
      <c r="L13429" t="s">
        <v>22</v>
      </c>
      <c r="M13429">
        <v>77804.5</v>
      </c>
      <c r="O13429" t="s">
        <v>1074</v>
      </c>
      <c r="P13429" t="s">
        <v>7627</v>
      </c>
    </row>
    <row r="13430" spans="1:16" x14ac:dyDescent="0.25">
      <c r="A13430" t="s">
        <v>19</v>
      </c>
      <c r="B13430" t="s">
        <v>17323</v>
      </c>
      <c r="C13430" t="s">
        <v>314</v>
      </c>
      <c r="D13430" t="s">
        <v>4035</v>
      </c>
      <c r="E13430" t="s">
        <v>20</v>
      </c>
      <c r="F13430" t="b">
        <v>0</v>
      </c>
      <c r="G13430" t="s">
        <v>314</v>
      </c>
      <c r="H13430" s="4">
        <v>45834.508483796293</v>
      </c>
      <c r="I13430" t="b">
        <v>0</v>
      </c>
      <c r="J13430" t="b">
        <v>0</v>
      </c>
      <c r="K13430" t="s">
        <v>314</v>
      </c>
      <c r="L13430" t="s">
        <v>22</v>
      </c>
      <c r="M13430">
        <v>112827.5</v>
      </c>
      <c r="O13430" t="s">
        <v>17324</v>
      </c>
      <c r="P13430" t="s">
        <v>17325</v>
      </c>
    </row>
    <row r="13431" spans="1:16" x14ac:dyDescent="0.25">
      <c r="A13431" t="s">
        <v>1</v>
      </c>
      <c r="B13431" t="s">
        <v>844</v>
      </c>
      <c r="C13431" t="s">
        <v>1270</v>
      </c>
      <c r="D13431" t="s">
        <v>3973</v>
      </c>
      <c r="E13431" t="s">
        <v>20</v>
      </c>
      <c r="F13431" t="b">
        <v>0</v>
      </c>
      <c r="G13431" t="s">
        <v>23</v>
      </c>
      <c r="H13431" s="4">
        <v>45834.519861111112</v>
      </c>
      <c r="I13431" t="b">
        <v>0</v>
      </c>
      <c r="J13431" t="b">
        <v>0</v>
      </c>
      <c r="K13431" t="s">
        <v>24</v>
      </c>
      <c r="L13431" t="s">
        <v>22</v>
      </c>
      <c r="M13431">
        <v>174500</v>
      </c>
      <c r="O13431" t="s">
        <v>5482</v>
      </c>
      <c r="P13431" t="s">
        <v>302</v>
      </c>
    </row>
    <row r="13432" spans="1:16" x14ac:dyDescent="0.25">
      <c r="A13432" t="s">
        <v>2</v>
      </c>
      <c r="B13432" t="s">
        <v>553</v>
      </c>
      <c r="C13432" t="s">
        <v>3608</v>
      </c>
      <c r="D13432" t="s">
        <v>3973</v>
      </c>
      <c r="E13432" t="s">
        <v>20</v>
      </c>
      <c r="F13432" t="b">
        <v>0</v>
      </c>
      <c r="G13432" t="s">
        <v>23</v>
      </c>
      <c r="H13432" s="4">
        <v>45834.520104166673</v>
      </c>
      <c r="I13432" t="b">
        <v>0</v>
      </c>
      <c r="J13432" t="b">
        <v>0</v>
      </c>
      <c r="K13432" t="s">
        <v>24</v>
      </c>
      <c r="L13432" t="s">
        <v>22</v>
      </c>
      <c r="M13432">
        <v>207500</v>
      </c>
      <c r="O13432" t="s">
        <v>5482</v>
      </c>
      <c r="P13432" t="s">
        <v>566</v>
      </c>
    </row>
    <row r="13433" spans="1:16" x14ac:dyDescent="0.25">
      <c r="A13433" t="s">
        <v>25</v>
      </c>
      <c r="B13433" t="s">
        <v>7587</v>
      </c>
      <c r="C13433" t="s">
        <v>622</v>
      </c>
      <c r="D13433" t="s">
        <v>3973</v>
      </c>
      <c r="E13433" t="s">
        <v>20</v>
      </c>
      <c r="F13433" t="b">
        <v>0</v>
      </c>
      <c r="G13433" t="s">
        <v>35</v>
      </c>
      <c r="H13433" s="4">
        <v>45834.542071759257</v>
      </c>
      <c r="I13433" t="b">
        <v>0</v>
      </c>
      <c r="J13433" t="b">
        <v>1</v>
      </c>
      <c r="K13433" t="s">
        <v>24</v>
      </c>
      <c r="L13433" t="s">
        <v>22</v>
      </c>
      <c r="M13433">
        <v>115850</v>
      </c>
      <c r="O13433" t="s">
        <v>7588</v>
      </c>
      <c r="P13433" t="s">
        <v>66</v>
      </c>
    </row>
    <row r="13434" spans="1:16" x14ac:dyDescent="0.25">
      <c r="A13434" t="s">
        <v>19</v>
      </c>
      <c r="B13434" t="s">
        <v>17326</v>
      </c>
      <c r="C13434" t="s">
        <v>82</v>
      </c>
      <c r="D13434" t="s">
        <v>3973</v>
      </c>
      <c r="E13434" t="s">
        <v>20</v>
      </c>
      <c r="F13434" t="b">
        <v>0</v>
      </c>
      <c r="G13434" t="s">
        <v>27</v>
      </c>
      <c r="H13434" s="4">
        <v>45834.542511574073</v>
      </c>
      <c r="I13434" t="b">
        <v>0</v>
      </c>
      <c r="J13434" t="b">
        <v>1</v>
      </c>
      <c r="K13434" t="s">
        <v>24</v>
      </c>
      <c r="L13434" t="s">
        <v>22</v>
      </c>
      <c r="M13434">
        <v>195500</v>
      </c>
      <c r="O13434" t="s">
        <v>4535</v>
      </c>
      <c r="P13434" t="s">
        <v>3775</v>
      </c>
    </row>
    <row r="13435" spans="1:16" x14ac:dyDescent="0.25">
      <c r="A13435" t="s">
        <v>1</v>
      </c>
      <c r="B13435" t="s">
        <v>17327</v>
      </c>
      <c r="C13435" t="s">
        <v>1365</v>
      </c>
      <c r="D13435" t="s">
        <v>3828</v>
      </c>
      <c r="E13435" t="s">
        <v>20</v>
      </c>
      <c r="F13435" t="b">
        <v>0</v>
      </c>
      <c r="G13435" t="s">
        <v>27</v>
      </c>
      <c r="H13435" s="4">
        <v>45834.542581018519</v>
      </c>
      <c r="I13435" t="b">
        <v>0</v>
      </c>
      <c r="J13435" t="b">
        <v>1</v>
      </c>
      <c r="K13435" t="s">
        <v>24</v>
      </c>
      <c r="L13435" t="s">
        <v>22</v>
      </c>
      <c r="M13435">
        <v>70776.046875</v>
      </c>
      <c r="O13435" t="s">
        <v>17328</v>
      </c>
      <c r="P13435" t="s">
        <v>17329</v>
      </c>
    </row>
    <row r="13436" spans="1:16" x14ac:dyDescent="0.25">
      <c r="A13436" t="s">
        <v>28</v>
      </c>
      <c r="B13436" t="s">
        <v>2421</v>
      </c>
      <c r="C13436" t="s">
        <v>213</v>
      </c>
      <c r="D13436" t="s">
        <v>3973</v>
      </c>
      <c r="E13436" t="s">
        <v>20</v>
      </c>
      <c r="F13436" t="b">
        <v>0</v>
      </c>
      <c r="G13436" t="s">
        <v>41</v>
      </c>
      <c r="H13436" s="4">
        <v>45834.542696759258</v>
      </c>
      <c r="I13436" t="b">
        <v>0</v>
      </c>
      <c r="J13436" t="b">
        <v>1</v>
      </c>
      <c r="K13436" t="s">
        <v>24</v>
      </c>
      <c r="L13436" t="s">
        <v>22</v>
      </c>
      <c r="M13436">
        <v>206500</v>
      </c>
      <c r="O13436" t="s">
        <v>1172</v>
      </c>
      <c r="P13436" t="s">
        <v>32</v>
      </c>
    </row>
    <row r="13437" spans="1:16" x14ac:dyDescent="0.25">
      <c r="A13437" t="s">
        <v>2</v>
      </c>
      <c r="B13437" t="s">
        <v>1305</v>
      </c>
      <c r="C13437" t="s">
        <v>497</v>
      </c>
      <c r="D13437" t="s">
        <v>3973</v>
      </c>
      <c r="E13437" t="s">
        <v>51</v>
      </c>
      <c r="F13437" t="b">
        <v>0</v>
      </c>
      <c r="G13437" t="s">
        <v>106</v>
      </c>
      <c r="H13437" s="4">
        <v>45834.548263888893</v>
      </c>
      <c r="I13437" t="b">
        <v>0</v>
      </c>
      <c r="J13437" t="b">
        <v>0</v>
      </c>
      <c r="K13437" t="s">
        <v>106</v>
      </c>
      <c r="L13437" t="s">
        <v>36</v>
      </c>
      <c r="N13437">
        <v>75</v>
      </c>
      <c r="O13437" t="s">
        <v>1961</v>
      </c>
      <c r="P13437" t="s">
        <v>17330</v>
      </c>
    </row>
    <row r="13438" spans="1:16" x14ac:dyDescent="0.25">
      <c r="A13438" t="s">
        <v>0</v>
      </c>
      <c r="B13438" t="s">
        <v>17331</v>
      </c>
      <c r="C13438" t="s">
        <v>179</v>
      </c>
      <c r="D13438" t="s">
        <v>3828</v>
      </c>
      <c r="E13438" t="s">
        <v>20</v>
      </c>
      <c r="F13438" t="b">
        <v>0</v>
      </c>
      <c r="G13438" t="s">
        <v>27</v>
      </c>
      <c r="H13438" s="4">
        <v>45834.583321759259</v>
      </c>
      <c r="I13438" t="b">
        <v>0</v>
      </c>
      <c r="J13438" t="b">
        <v>0</v>
      </c>
      <c r="K13438" t="s">
        <v>24</v>
      </c>
      <c r="L13438" t="s">
        <v>36</v>
      </c>
      <c r="N13438">
        <v>62.5</v>
      </c>
      <c r="O13438" t="s">
        <v>17332</v>
      </c>
      <c r="P13438" t="s">
        <v>1542</v>
      </c>
    </row>
    <row r="13439" spans="1:16" x14ac:dyDescent="0.25">
      <c r="A13439" t="s">
        <v>0</v>
      </c>
      <c r="B13439" t="s">
        <v>545</v>
      </c>
      <c r="C13439" t="s">
        <v>836</v>
      </c>
      <c r="D13439" t="s">
        <v>3828</v>
      </c>
      <c r="E13439" t="s">
        <v>20</v>
      </c>
      <c r="F13439" t="b">
        <v>0</v>
      </c>
      <c r="G13439" t="s">
        <v>27</v>
      </c>
      <c r="H13439" s="4">
        <v>45834.583344907413</v>
      </c>
      <c r="I13439" t="b">
        <v>1</v>
      </c>
      <c r="J13439" t="b">
        <v>0</v>
      </c>
      <c r="K13439" t="s">
        <v>24</v>
      </c>
      <c r="L13439" t="s">
        <v>36</v>
      </c>
      <c r="N13439">
        <v>18.819999694824219</v>
      </c>
      <c r="O13439" t="s">
        <v>2087</v>
      </c>
    </row>
    <row r="13440" spans="1:16" x14ac:dyDescent="0.25">
      <c r="A13440" t="s">
        <v>0</v>
      </c>
      <c r="B13440" t="s">
        <v>3282</v>
      </c>
      <c r="C13440" t="s">
        <v>292</v>
      </c>
      <c r="D13440" t="s">
        <v>7853</v>
      </c>
      <c r="E13440" t="s">
        <v>20</v>
      </c>
      <c r="F13440" t="b">
        <v>0</v>
      </c>
      <c r="G13440" t="s">
        <v>30</v>
      </c>
      <c r="H13440" s="4">
        <v>45834.584016203713</v>
      </c>
      <c r="I13440" t="b">
        <v>0</v>
      </c>
      <c r="J13440" t="b">
        <v>1</v>
      </c>
      <c r="K13440" t="s">
        <v>24</v>
      </c>
      <c r="L13440" t="s">
        <v>22</v>
      </c>
      <c r="M13440">
        <v>42500</v>
      </c>
      <c r="O13440" t="s">
        <v>17333</v>
      </c>
    </row>
    <row r="13441" spans="1:16" x14ac:dyDescent="0.25">
      <c r="A13441" t="s">
        <v>25</v>
      </c>
      <c r="B13441" t="s">
        <v>7521</v>
      </c>
      <c r="C13441" t="s">
        <v>82</v>
      </c>
      <c r="D13441" t="s">
        <v>3828</v>
      </c>
      <c r="E13441" t="s">
        <v>20</v>
      </c>
      <c r="F13441" t="b">
        <v>0</v>
      </c>
      <c r="G13441" t="s">
        <v>27</v>
      </c>
      <c r="H13441" s="4">
        <v>45834.584178240737</v>
      </c>
      <c r="I13441" t="b">
        <v>0</v>
      </c>
      <c r="J13441" t="b">
        <v>1</v>
      </c>
      <c r="K13441" t="s">
        <v>24</v>
      </c>
      <c r="L13441" t="s">
        <v>22</v>
      </c>
      <c r="M13441">
        <v>85210.5</v>
      </c>
      <c r="O13441" t="s">
        <v>7522</v>
      </c>
      <c r="P13441" t="s">
        <v>2884</v>
      </c>
    </row>
    <row r="13442" spans="1:16" x14ac:dyDescent="0.25">
      <c r="A13442" t="s">
        <v>19</v>
      </c>
      <c r="B13442" t="s">
        <v>17334</v>
      </c>
      <c r="C13442" t="s">
        <v>1060</v>
      </c>
      <c r="D13442" t="s">
        <v>3600</v>
      </c>
      <c r="E13442" t="s">
        <v>51</v>
      </c>
      <c r="F13442" t="b">
        <v>0</v>
      </c>
      <c r="G13442" t="s">
        <v>41</v>
      </c>
      <c r="H13442" s="4">
        <v>45834.584340277783</v>
      </c>
      <c r="I13442" t="b">
        <v>0</v>
      </c>
      <c r="J13442" t="b">
        <v>0</v>
      </c>
      <c r="K13442" t="s">
        <v>24</v>
      </c>
      <c r="L13442" t="s">
        <v>36</v>
      </c>
      <c r="N13442">
        <v>55</v>
      </c>
      <c r="O13442" t="s">
        <v>17335</v>
      </c>
      <c r="P13442" t="s">
        <v>17336</v>
      </c>
    </row>
    <row r="13443" spans="1:16" x14ac:dyDescent="0.25">
      <c r="A13443" t="s">
        <v>28</v>
      </c>
      <c r="B13443" t="s">
        <v>14785</v>
      </c>
      <c r="C13443" t="s">
        <v>332</v>
      </c>
      <c r="D13443" t="s">
        <v>3973</v>
      </c>
      <c r="E13443" t="s">
        <v>20</v>
      </c>
      <c r="F13443" t="b">
        <v>0</v>
      </c>
      <c r="G13443" t="s">
        <v>41</v>
      </c>
      <c r="H13443" s="4">
        <v>45834.584363425929</v>
      </c>
      <c r="I13443" t="b">
        <v>0</v>
      </c>
      <c r="J13443" t="b">
        <v>1</v>
      </c>
      <c r="K13443" t="s">
        <v>24</v>
      </c>
      <c r="L13443" t="s">
        <v>22</v>
      </c>
      <c r="M13443">
        <v>324500</v>
      </c>
      <c r="O13443" t="s">
        <v>1088</v>
      </c>
      <c r="P13443" t="s">
        <v>11094</v>
      </c>
    </row>
    <row r="13444" spans="1:16" x14ac:dyDescent="0.25">
      <c r="A13444" t="s">
        <v>2</v>
      </c>
      <c r="B13444" t="s">
        <v>17337</v>
      </c>
      <c r="C13444" t="s">
        <v>39</v>
      </c>
      <c r="D13444" t="s">
        <v>3828</v>
      </c>
      <c r="E13444" t="s">
        <v>20</v>
      </c>
      <c r="F13444" t="b">
        <v>1</v>
      </c>
      <c r="G13444" t="s">
        <v>27</v>
      </c>
      <c r="H13444" s="4">
        <v>45834.584768518522</v>
      </c>
      <c r="I13444" t="b">
        <v>0</v>
      </c>
      <c r="J13444" t="b">
        <v>1</v>
      </c>
      <c r="K13444" t="s">
        <v>24</v>
      </c>
      <c r="L13444" t="s">
        <v>22</v>
      </c>
      <c r="M13444">
        <v>125000</v>
      </c>
      <c r="O13444" t="s">
        <v>17338</v>
      </c>
      <c r="P13444" t="s">
        <v>17339</v>
      </c>
    </row>
    <row r="13445" spans="1:16" x14ac:dyDescent="0.25">
      <c r="A13445" t="s">
        <v>2</v>
      </c>
      <c r="B13445" t="s">
        <v>17340</v>
      </c>
      <c r="C13445" t="s">
        <v>1270</v>
      </c>
      <c r="D13445" t="s">
        <v>3973</v>
      </c>
      <c r="E13445" t="s">
        <v>51</v>
      </c>
      <c r="F13445" t="b">
        <v>0</v>
      </c>
      <c r="G13445" t="s">
        <v>27</v>
      </c>
      <c r="H13445" s="4">
        <v>45834.584965277783</v>
      </c>
      <c r="I13445" t="b">
        <v>0</v>
      </c>
      <c r="J13445" t="b">
        <v>1</v>
      </c>
      <c r="K13445" t="s">
        <v>24</v>
      </c>
      <c r="L13445" t="s">
        <v>36</v>
      </c>
      <c r="N13445">
        <v>60</v>
      </c>
      <c r="O13445" t="s">
        <v>80</v>
      </c>
      <c r="P13445" t="s">
        <v>17341</v>
      </c>
    </row>
    <row r="13446" spans="1:16" x14ac:dyDescent="0.25">
      <c r="A13446" t="s">
        <v>2</v>
      </c>
      <c r="B13446" t="s">
        <v>17342</v>
      </c>
      <c r="C13446" t="s">
        <v>39</v>
      </c>
      <c r="D13446" t="s">
        <v>3973</v>
      </c>
      <c r="E13446" t="s">
        <v>20</v>
      </c>
      <c r="F13446" t="b">
        <v>1</v>
      </c>
      <c r="G13446" t="s">
        <v>27</v>
      </c>
      <c r="H13446" s="4">
        <v>45834.585034722222</v>
      </c>
      <c r="I13446" t="b">
        <v>0</v>
      </c>
      <c r="J13446" t="b">
        <v>0</v>
      </c>
      <c r="K13446" t="s">
        <v>24</v>
      </c>
      <c r="L13446" t="s">
        <v>22</v>
      </c>
      <c r="M13446">
        <v>157475</v>
      </c>
      <c r="O13446" t="s">
        <v>1799</v>
      </c>
      <c r="P13446" t="s">
        <v>17343</v>
      </c>
    </row>
    <row r="13447" spans="1:16" x14ac:dyDescent="0.25">
      <c r="A13447" t="s">
        <v>40</v>
      </c>
      <c r="B13447" t="s">
        <v>17344</v>
      </c>
      <c r="C13447" t="s">
        <v>33</v>
      </c>
      <c r="D13447" t="s">
        <v>3973</v>
      </c>
      <c r="E13447" t="s">
        <v>51</v>
      </c>
      <c r="F13447" t="b">
        <v>0</v>
      </c>
      <c r="G13447" t="s">
        <v>27</v>
      </c>
      <c r="H13447" s="4">
        <v>45834.585034722222</v>
      </c>
      <c r="I13447" t="b">
        <v>1</v>
      </c>
      <c r="J13447" t="b">
        <v>0</v>
      </c>
      <c r="K13447" t="s">
        <v>24</v>
      </c>
      <c r="L13447" t="s">
        <v>36</v>
      </c>
      <c r="N13447">
        <v>52.5</v>
      </c>
      <c r="O13447" t="s">
        <v>5863</v>
      </c>
      <c r="P13447" t="s">
        <v>17345</v>
      </c>
    </row>
    <row r="13448" spans="1:16" x14ac:dyDescent="0.25">
      <c r="A13448" t="s">
        <v>40</v>
      </c>
      <c r="B13448" t="s">
        <v>17346</v>
      </c>
      <c r="C13448" t="s">
        <v>44</v>
      </c>
      <c r="D13448" t="s">
        <v>3973</v>
      </c>
      <c r="E13448" t="s">
        <v>20</v>
      </c>
      <c r="F13448" t="b">
        <v>0</v>
      </c>
      <c r="G13448" t="s">
        <v>27</v>
      </c>
      <c r="H13448" s="4">
        <v>45834.585046296299</v>
      </c>
      <c r="I13448" t="b">
        <v>0</v>
      </c>
      <c r="J13448" t="b">
        <v>1</v>
      </c>
      <c r="K13448" t="s">
        <v>24</v>
      </c>
      <c r="L13448" t="s">
        <v>22</v>
      </c>
      <c r="M13448">
        <v>184000</v>
      </c>
      <c r="O13448" t="s">
        <v>1489</v>
      </c>
    </row>
    <row r="13449" spans="1:16" x14ac:dyDescent="0.25">
      <c r="A13449" t="s">
        <v>2</v>
      </c>
      <c r="B13449" t="s">
        <v>2</v>
      </c>
      <c r="C13449" t="s">
        <v>601</v>
      </c>
      <c r="D13449" t="s">
        <v>3828</v>
      </c>
      <c r="E13449" t="s">
        <v>20</v>
      </c>
      <c r="F13449" t="b">
        <v>0</v>
      </c>
      <c r="G13449" t="s">
        <v>41</v>
      </c>
      <c r="H13449" s="4">
        <v>45834.585138888891</v>
      </c>
      <c r="I13449" t="b">
        <v>0</v>
      </c>
      <c r="J13449" t="b">
        <v>0</v>
      </c>
      <c r="K13449" t="s">
        <v>24</v>
      </c>
      <c r="L13449" t="s">
        <v>36</v>
      </c>
      <c r="N13449">
        <v>58.770000457763672</v>
      </c>
      <c r="O13449" t="s">
        <v>12853</v>
      </c>
      <c r="P13449" t="s">
        <v>119</v>
      </c>
    </row>
    <row r="13450" spans="1:16" x14ac:dyDescent="0.25">
      <c r="A13450" t="s">
        <v>1</v>
      </c>
      <c r="B13450" t="s">
        <v>2620</v>
      </c>
      <c r="C13450" t="s">
        <v>480</v>
      </c>
      <c r="D13450" t="s">
        <v>3973</v>
      </c>
      <c r="E13450" t="s">
        <v>20</v>
      </c>
      <c r="F13450" t="b">
        <v>0</v>
      </c>
      <c r="G13450" t="s">
        <v>41</v>
      </c>
      <c r="H13450" s="4">
        <v>45834.585324074083</v>
      </c>
      <c r="I13450" t="b">
        <v>0</v>
      </c>
      <c r="J13450" t="b">
        <v>0</v>
      </c>
      <c r="K13450" t="s">
        <v>24</v>
      </c>
      <c r="L13450" t="s">
        <v>22</v>
      </c>
      <c r="M13450">
        <v>105000</v>
      </c>
      <c r="O13450" t="s">
        <v>74</v>
      </c>
      <c r="P13450" t="s">
        <v>17347</v>
      </c>
    </row>
    <row r="13451" spans="1:16" x14ac:dyDescent="0.25">
      <c r="A13451" t="s">
        <v>89</v>
      </c>
      <c r="B13451" t="s">
        <v>17348</v>
      </c>
      <c r="C13451" t="s">
        <v>39</v>
      </c>
      <c r="D13451" t="s">
        <v>3973</v>
      </c>
      <c r="E13451" t="s">
        <v>20</v>
      </c>
      <c r="F13451" t="b">
        <v>1</v>
      </c>
      <c r="G13451" t="s">
        <v>41</v>
      </c>
      <c r="H13451" s="4">
        <v>45834.585543981477</v>
      </c>
      <c r="I13451" t="b">
        <v>0</v>
      </c>
      <c r="J13451" t="b">
        <v>0</v>
      </c>
      <c r="K13451" t="s">
        <v>24</v>
      </c>
      <c r="L13451" t="s">
        <v>22</v>
      </c>
      <c r="M13451">
        <v>82850</v>
      </c>
      <c r="O13451" t="s">
        <v>17349</v>
      </c>
      <c r="P13451" t="s">
        <v>872</v>
      </c>
    </row>
    <row r="13452" spans="1:16" x14ac:dyDescent="0.25">
      <c r="A13452" t="s">
        <v>89</v>
      </c>
      <c r="B13452" t="s">
        <v>9491</v>
      </c>
      <c r="C13452" t="s">
        <v>151</v>
      </c>
      <c r="D13452" t="s">
        <v>3973</v>
      </c>
      <c r="E13452" t="s">
        <v>20</v>
      </c>
      <c r="F13452" t="b">
        <v>0</v>
      </c>
      <c r="G13452" t="s">
        <v>52</v>
      </c>
      <c r="H13452" s="4">
        <v>45834.588009259263</v>
      </c>
      <c r="I13452" t="b">
        <v>1</v>
      </c>
      <c r="J13452" t="b">
        <v>1</v>
      </c>
      <c r="K13452" t="s">
        <v>24</v>
      </c>
      <c r="L13452" t="s">
        <v>22</v>
      </c>
      <c r="M13452">
        <v>175000</v>
      </c>
      <c r="O13452" t="s">
        <v>9492</v>
      </c>
      <c r="P13452" t="s">
        <v>2582</v>
      </c>
    </row>
    <row r="13453" spans="1:16" x14ac:dyDescent="0.25">
      <c r="A13453" t="s">
        <v>139</v>
      </c>
      <c r="B13453" t="s">
        <v>17350</v>
      </c>
      <c r="C13453" t="s">
        <v>64</v>
      </c>
      <c r="D13453" t="s">
        <v>2208</v>
      </c>
      <c r="E13453" t="s">
        <v>51</v>
      </c>
      <c r="F13453" t="b">
        <v>0</v>
      </c>
      <c r="G13453" t="s">
        <v>52</v>
      </c>
      <c r="H13453" s="4">
        <v>45834.625787037039</v>
      </c>
      <c r="I13453" t="b">
        <v>0</v>
      </c>
      <c r="J13453" t="b">
        <v>0</v>
      </c>
      <c r="K13453" t="s">
        <v>24</v>
      </c>
      <c r="L13453" t="s">
        <v>36</v>
      </c>
      <c r="N13453">
        <v>51.5</v>
      </c>
      <c r="O13453" t="s">
        <v>15124</v>
      </c>
      <c r="P13453" t="s">
        <v>1057</v>
      </c>
    </row>
    <row r="13454" spans="1:16" x14ac:dyDescent="0.25">
      <c r="A13454" t="s">
        <v>2</v>
      </c>
      <c r="B13454" t="s">
        <v>1676</v>
      </c>
      <c r="C13454" t="s">
        <v>17351</v>
      </c>
      <c r="D13454" t="s">
        <v>2208</v>
      </c>
      <c r="E13454" t="s">
        <v>20</v>
      </c>
      <c r="F13454" t="b">
        <v>0</v>
      </c>
      <c r="G13454" t="s">
        <v>27</v>
      </c>
      <c r="H13454" s="4">
        <v>45834.626631944448</v>
      </c>
      <c r="I13454" t="b">
        <v>0</v>
      </c>
      <c r="J13454" t="b">
        <v>1</v>
      </c>
      <c r="K13454" t="s">
        <v>24</v>
      </c>
      <c r="L13454" t="s">
        <v>22</v>
      </c>
      <c r="M13454">
        <v>128020</v>
      </c>
      <c r="O13454" t="s">
        <v>17352</v>
      </c>
      <c r="P13454" t="s">
        <v>11835</v>
      </c>
    </row>
    <row r="13455" spans="1:16" x14ac:dyDescent="0.25">
      <c r="A13455" t="s">
        <v>191</v>
      </c>
      <c r="B13455" t="s">
        <v>12908</v>
      </c>
      <c r="C13455" t="s">
        <v>8874</v>
      </c>
      <c r="D13455" t="s">
        <v>3973</v>
      </c>
      <c r="E13455" t="s">
        <v>20</v>
      </c>
      <c r="F13455" t="b">
        <v>0</v>
      </c>
      <c r="G13455" t="s">
        <v>41</v>
      </c>
      <c r="H13455" s="4">
        <v>45834.627210648148</v>
      </c>
      <c r="I13455" t="b">
        <v>0</v>
      </c>
      <c r="J13455" t="b">
        <v>1</v>
      </c>
      <c r="K13455" t="s">
        <v>24</v>
      </c>
      <c r="L13455" t="s">
        <v>22</v>
      </c>
      <c r="M13455">
        <v>202000</v>
      </c>
      <c r="O13455" t="s">
        <v>2768</v>
      </c>
      <c r="P13455" t="s">
        <v>6750</v>
      </c>
    </row>
    <row r="13456" spans="1:16" x14ac:dyDescent="0.25">
      <c r="A13456" t="s">
        <v>0</v>
      </c>
      <c r="B13456" t="s">
        <v>17353</v>
      </c>
      <c r="C13456" t="s">
        <v>17354</v>
      </c>
      <c r="D13456" t="s">
        <v>3828</v>
      </c>
      <c r="E13456" t="s">
        <v>20</v>
      </c>
      <c r="F13456" t="b">
        <v>0</v>
      </c>
      <c r="G13456" t="s">
        <v>27</v>
      </c>
      <c r="H13456" s="4">
        <v>45834.666631944441</v>
      </c>
      <c r="I13456" t="b">
        <v>0</v>
      </c>
      <c r="J13456" t="b">
        <v>1</v>
      </c>
      <c r="K13456" t="s">
        <v>24</v>
      </c>
      <c r="L13456" t="s">
        <v>22</v>
      </c>
      <c r="M13456">
        <v>110000</v>
      </c>
      <c r="O13456" t="s">
        <v>1560</v>
      </c>
    </row>
    <row r="13457" spans="1:16" x14ac:dyDescent="0.25">
      <c r="A13457" t="s">
        <v>0</v>
      </c>
      <c r="B13457" t="s">
        <v>17355</v>
      </c>
      <c r="C13457" t="s">
        <v>153</v>
      </c>
      <c r="D13457" t="s">
        <v>11377</v>
      </c>
      <c r="E13457" t="s">
        <v>20</v>
      </c>
      <c r="F13457" t="b">
        <v>0</v>
      </c>
      <c r="G13457" t="s">
        <v>27</v>
      </c>
      <c r="H13457" s="4">
        <v>45834.666655092587</v>
      </c>
      <c r="I13457" t="b">
        <v>0</v>
      </c>
      <c r="J13457" t="b">
        <v>1</v>
      </c>
      <c r="K13457" t="s">
        <v>24</v>
      </c>
      <c r="L13457" t="s">
        <v>22</v>
      </c>
      <c r="M13457">
        <v>90250</v>
      </c>
      <c r="O13457" t="s">
        <v>17356</v>
      </c>
    </row>
    <row r="13458" spans="1:16" x14ac:dyDescent="0.25">
      <c r="A13458" t="s">
        <v>1</v>
      </c>
      <c r="B13458" t="s">
        <v>17227</v>
      </c>
      <c r="C13458" t="s">
        <v>143</v>
      </c>
      <c r="D13458" t="s">
        <v>2208</v>
      </c>
      <c r="E13458" t="s">
        <v>20</v>
      </c>
      <c r="F13458" t="b">
        <v>0</v>
      </c>
      <c r="G13458" t="s">
        <v>35</v>
      </c>
      <c r="H13458" s="4">
        <v>45834.667025462957</v>
      </c>
      <c r="I13458" t="b">
        <v>0</v>
      </c>
      <c r="J13458" t="b">
        <v>1</v>
      </c>
      <c r="K13458" t="s">
        <v>24</v>
      </c>
      <c r="L13458" t="s">
        <v>36</v>
      </c>
      <c r="N13458">
        <v>48.5</v>
      </c>
      <c r="O13458" t="s">
        <v>1136</v>
      </c>
      <c r="P13458" t="s">
        <v>280</v>
      </c>
    </row>
    <row r="13459" spans="1:16" x14ac:dyDescent="0.25">
      <c r="A13459" t="s">
        <v>0</v>
      </c>
      <c r="B13459" t="s">
        <v>1581</v>
      </c>
      <c r="C13459" t="s">
        <v>11201</v>
      </c>
      <c r="D13459" t="s">
        <v>3985</v>
      </c>
      <c r="E13459" t="s">
        <v>20</v>
      </c>
      <c r="F13459" t="b">
        <v>0</v>
      </c>
      <c r="G13459" t="s">
        <v>30</v>
      </c>
      <c r="H13459" s="4">
        <v>45834.667175925933</v>
      </c>
      <c r="I13459" t="b">
        <v>0</v>
      </c>
      <c r="J13459" t="b">
        <v>1</v>
      </c>
      <c r="K13459" t="s">
        <v>24</v>
      </c>
      <c r="L13459" t="s">
        <v>22</v>
      </c>
      <c r="M13459">
        <v>94000</v>
      </c>
      <c r="O13459" t="s">
        <v>17357</v>
      </c>
      <c r="P13459" t="s">
        <v>2146</v>
      </c>
    </row>
    <row r="13460" spans="1:16" x14ac:dyDescent="0.25">
      <c r="A13460" t="s">
        <v>1</v>
      </c>
      <c r="B13460" t="s">
        <v>1</v>
      </c>
      <c r="C13460" t="s">
        <v>17358</v>
      </c>
      <c r="D13460" t="s">
        <v>4084</v>
      </c>
      <c r="E13460" t="s">
        <v>20</v>
      </c>
      <c r="F13460" t="b">
        <v>0</v>
      </c>
      <c r="G13460" t="s">
        <v>27</v>
      </c>
      <c r="H13460" s="4">
        <v>45834.667615740742</v>
      </c>
      <c r="I13460" t="b">
        <v>0</v>
      </c>
      <c r="J13460" t="b">
        <v>0</v>
      </c>
      <c r="K13460" t="s">
        <v>24</v>
      </c>
      <c r="L13460" t="s">
        <v>22</v>
      </c>
      <c r="M13460">
        <v>135000</v>
      </c>
      <c r="O13460" t="s">
        <v>2208</v>
      </c>
      <c r="P13460" t="s">
        <v>17359</v>
      </c>
    </row>
    <row r="13461" spans="1:16" x14ac:dyDescent="0.25">
      <c r="A13461" t="s">
        <v>2</v>
      </c>
      <c r="B13461" t="s">
        <v>2</v>
      </c>
      <c r="C13461" t="s">
        <v>17360</v>
      </c>
      <c r="D13461" t="s">
        <v>3828</v>
      </c>
      <c r="E13461" t="s">
        <v>20</v>
      </c>
      <c r="F13461" t="b">
        <v>0</v>
      </c>
      <c r="G13461" t="s">
        <v>27</v>
      </c>
      <c r="H13461" s="4">
        <v>45834.668217592603</v>
      </c>
      <c r="I13461" t="b">
        <v>1</v>
      </c>
      <c r="J13461" t="b">
        <v>0</v>
      </c>
      <c r="K13461" t="s">
        <v>24</v>
      </c>
      <c r="L13461" t="s">
        <v>22</v>
      </c>
      <c r="M13461">
        <v>98542</v>
      </c>
      <c r="O13461" t="s">
        <v>2239</v>
      </c>
      <c r="P13461" t="s">
        <v>2079</v>
      </c>
    </row>
    <row r="13462" spans="1:16" x14ac:dyDescent="0.25">
      <c r="A13462" t="s">
        <v>28</v>
      </c>
      <c r="B13462" t="s">
        <v>17361</v>
      </c>
      <c r="C13462" t="s">
        <v>106</v>
      </c>
      <c r="D13462" t="s">
        <v>3973</v>
      </c>
      <c r="E13462" t="s">
        <v>20</v>
      </c>
      <c r="F13462" t="b">
        <v>0</v>
      </c>
      <c r="G13462" t="s">
        <v>106</v>
      </c>
      <c r="H13462" s="4">
        <v>45834.673182870371</v>
      </c>
      <c r="I13462" t="b">
        <v>0</v>
      </c>
      <c r="J13462" t="b">
        <v>0</v>
      </c>
      <c r="K13462" t="s">
        <v>106</v>
      </c>
      <c r="L13462" t="s">
        <v>22</v>
      </c>
      <c r="M13462">
        <v>325000</v>
      </c>
      <c r="O13462" t="s">
        <v>69</v>
      </c>
    </row>
    <row r="13463" spans="1:16" x14ac:dyDescent="0.25">
      <c r="A13463" t="s">
        <v>0</v>
      </c>
      <c r="B13463" t="s">
        <v>17362</v>
      </c>
      <c r="C13463" t="s">
        <v>39</v>
      </c>
      <c r="D13463" t="s">
        <v>3973</v>
      </c>
      <c r="E13463" t="s">
        <v>20</v>
      </c>
      <c r="F13463" t="b">
        <v>1</v>
      </c>
      <c r="G13463" t="s">
        <v>27</v>
      </c>
      <c r="H13463" s="4">
        <v>45834.708368055559</v>
      </c>
      <c r="I13463" t="b">
        <v>1</v>
      </c>
      <c r="J13463" t="b">
        <v>0</v>
      </c>
      <c r="K13463" t="s">
        <v>24</v>
      </c>
      <c r="L13463" t="s">
        <v>22</v>
      </c>
      <c r="M13463">
        <v>85000</v>
      </c>
      <c r="O13463" t="s">
        <v>17363</v>
      </c>
      <c r="P13463" t="s">
        <v>223</v>
      </c>
    </row>
    <row r="13464" spans="1:16" x14ac:dyDescent="0.25">
      <c r="A13464" t="s">
        <v>19</v>
      </c>
      <c r="B13464" t="s">
        <v>1190</v>
      </c>
      <c r="C13464" t="s">
        <v>3084</v>
      </c>
      <c r="D13464" t="s">
        <v>3973</v>
      </c>
      <c r="E13464" t="s">
        <v>20</v>
      </c>
      <c r="F13464" t="b">
        <v>0</v>
      </c>
      <c r="G13464" t="s">
        <v>30</v>
      </c>
      <c r="H13464" s="4">
        <v>45834.70884259259</v>
      </c>
      <c r="I13464" t="b">
        <v>0</v>
      </c>
      <c r="J13464" t="b">
        <v>0</v>
      </c>
      <c r="K13464" t="s">
        <v>24</v>
      </c>
      <c r="L13464" t="s">
        <v>22</v>
      </c>
      <c r="M13464">
        <v>133500</v>
      </c>
      <c r="O13464" t="s">
        <v>3425</v>
      </c>
      <c r="P13464" t="s">
        <v>17364</v>
      </c>
    </row>
    <row r="13465" spans="1:16" x14ac:dyDescent="0.25">
      <c r="A13465" t="s">
        <v>0</v>
      </c>
      <c r="B13465" t="s">
        <v>17045</v>
      </c>
      <c r="C13465" t="s">
        <v>160</v>
      </c>
      <c r="D13465" t="s">
        <v>4084</v>
      </c>
      <c r="E13465" t="s">
        <v>20</v>
      </c>
      <c r="F13465" t="b">
        <v>0</v>
      </c>
      <c r="G13465" t="s">
        <v>52</v>
      </c>
      <c r="H13465" s="4">
        <v>45834.709131944437</v>
      </c>
      <c r="I13465" t="b">
        <v>0</v>
      </c>
      <c r="J13465" t="b">
        <v>0</v>
      </c>
      <c r="K13465" t="s">
        <v>24</v>
      </c>
      <c r="L13465" t="s">
        <v>22</v>
      </c>
      <c r="M13465">
        <v>110000</v>
      </c>
      <c r="O13465" t="s">
        <v>17046</v>
      </c>
      <c r="P13465" t="s">
        <v>17047</v>
      </c>
    </row>
    <row r="13466" spans="1:16" x14ac:dyDescent="0.25">
      <c r="A13466" t="s">
        <v>2</v>
      </c>
      <c r="B13466" t="s">
        <v>17365</v>
      </c>
      <c r="C13466" t="s">
        <v>606</v>
      </c>
      <c r="D13466" t="s">
        <v>3973</v>
      </c>
      <c r="E13466" t="s">
        <v>51</v>
      </c>
      <c r="F13466" t="b">
        <v>0</v>
      </c>
      <c r="G13466" t="s">
        <v>27</v>
      </c>
      <c r="H13466" s="4">
        <v>45834.709247685183</v>
      </c>
      <c r="I13466" t="b">
        <v>0</v>
      </c>
      <c r="J13466" t="b">
        <v>0</v>
      </c>
      <c r="K13466" t="s">
        <v>24</v>
      </c>
      <c r="L13466" t="s">
        <v>36</v>
      </c>
      <c r="N13466">
        <v>72.5</v>
      </c>
      <c r="O13466" t="s">
        <v>10489</v>
      </c>
      <c r="P13466" t="s">
        <v>338</v>
      </c>
    </row>
    <row r="13467" spans="1:16" x14ac:dyDescent="0.25">
      <c r="A13467" t="s">
        <v>1</v>
      </c>
      <c r="B13467" t="s">
        <v>10818</v>
      </c>
      <c r="C13467" t="s">
        <v>839</v>
      </c>
      <c r="D13467" t="s">
        <v>4084</v>
      </c>
      <c r="E13467" t="s">
        <v>20</v>
      </c>
      <c r="F13467" t="b">
        <v>0</v>
      </c>
      <c r="G13467" t="s">
        <v>30</v>
      </c>
      <c r="H13467" s="4">
        <v>45834.709513888891</v>
      </c>
      <c r="I13467" t="b">
        <v>0</v>
      </c>
      <c r="J13467" t="b">
        <v>0</v>
      </c>
      <c r="K13467" t="s">
        <v>24</v>
      </c>
      <c r="L13467" t="s">
        <v>22</v>
      </c>
      <c r="M13467">
        <v>130000</v>
      </c>
      <c r="O13467" t="s">
        <v>3243</v>
      </c>
      <c r="P13467" t="s">
        <v>10819</v>
      </c>
    </row>
    <row r="13468" spans="1:16" x14ac:dyDescent="0.25">
      <c r="A13468" t="s">
        <v>40</v>
      </c>
      <c r="B13468" t="s">
        <v>40</v>
      </c>
      <c r="C13468" t="s">
        <v>515</v>
      </c>
      <c r="D13468" t="s">
        <v>3973</v>
      </c>
      <c r="E13468" t="s">
        <v>20</v>
      </c>
      <c r="F13468" t="b">
        <v>0</v>
      </c>
      <c r="G13468" t="s">
        <v>27</v>
      </c>
      <c r="H13468" s="4">
        <v>45834.70994212963</v>
      </c>
      <c r="I13468" t="b">
        <v>0</v>
      </c>
      <c r="J13468" t="b">
        <v>1</v>
      </c>
      <c r="K13468" t="s">
        <v>24</v>
      </c>
      <c r="L13468" t="s">
        <v>22</v>
      </c>
      <c r="M13468">
        <v>116875</v>
      </c>
      <c r="O13468" t="s">
        <v>17366</v>
      </c>
      <c r="P13468" t="s">
        <v>17367</v>
      </c>
    </row>
    <row r="13469" spans="1:16" x14ac:dyDescent="0.25">
      <c r="A13469" t="s">
        <v>2</v>
      </c>
      <c r="B13469" t="s">
        <v>17368</v>
      </c>
      <c r="C13469" t="s">
        <v>810</v>
      </c>
      <c r="D13469" t="s">
        <v>3973</v>
      </c>
      <c r="E13469" t="s">
        <v>20</v>
      </c>
      <c r="F13469" t="b">
        <v>0</v>
      </c>
      <c r="G13469" t="s">
        <v>27</v>
      </c>
      <c r="H13469" s="4">
        <v>45834.71</v>
      </c>
      <c r="I13469" t="b">
        <v>0</v>
      </c>
      <c r="J13469" t="b">
        <v>1</v>
      </c>
      <c r="K13469" t="s">
        <v>24</v>
      </c>
      <c r="L13469" t="s">
        <v>22</v>
      </c>
      <c r="M13469">
        <v>169000</v>
      </c>
      <c r="O13469" t="s">
        <v>1126</v>
      </c>
      <c r="P13469" t="s">
        <v>17369</v>
      </c>
    </row>
    <row r="13470" spans="1:16" x14ac:dyDescent="0.25">
      <c r="A13470" t="s">
        <v>2</v>
      </c>
      <c r="B13470" t="s">
        <v>17368</v>
      </c>
      <c r="C13470" t="s">
        <v>143</v>
      </c>
      <c r="D13470" t="s">
        <v>3973</v>
      </c>
      <c r="E13470" t="s">
        <v>20</v>
      </c>
      <c r="F13470" t="b">
        <v>0</v>
      </c>
      <c r="G13470" t="s">
        <v>27</v>
      </c>
      <c r="H13470" s="4">
        <v>45834.710034722222</v>
      </c>
      <c r="I13470" t="b">
        <v>0</v>
      </c>
      <c r="J13470" t="b">
        <v>1</v>
      </c>
      <c r="K13470" t="s">
        <v>24</v>
      </c>
      <c r="L13470" t="s">
        <v>22</v>
      </c>
      <c r="M13470">
        <v>169000</v>
      </c>
      <c r="O13470" t="s">
        <v>1126</v>
      </c>
      <c r="P13470" t="s">
        <v>906</v>
      </c>
    </row>
    <row r="13471" spans="1:16" x14ac:dyDescent="0.25">
      <c r="A13471" t="s">
        <v>139</v>
      </c>
      <c r="B13471" t="s">
        <v>17370</v>
      </c>
      <c r="C13471" t="s">
        <v>213</v>
      </c>
      <c r="D13471" t="s">
        <v>2208</v>
      </c>
      <c r="E13471" t="s">
        <v>105</v>
      </c>
      <c r="F13471" t="b">
        <v>0</v>
      </c>
      <c r="G13471" t="s">
        <v>41</v>
      </c>
      <c r="H13471" s="4">
        <v>45834.750300925924</v>
      </c>
      <c r="I13471" t="b">
        <v>0</v>
      </c>
      <c r="J13471" t="b">
        <v>1</v>
      </c>
      <c r="K13471" t="s">
        <v>24</v>
      </c>
      <c r="L13471" t="s">
        <v>36</v>
      </c>
      <c r="N13471">
        <v>34.829998016357422</v>
      </c>
      <c r="O13471" t="s">
        <v>17371</v>
      </c>
      <c r="P13471" t="s">
        <v>17372</v>
      </c>
    </row>
    <row r="13472" spans="1:16" x14ac:dyDescent="0.25">
      <c r="A13472" t="s">
        <v>0</v>
      </c>
      <c r="B13472" t="s">
        <v>257</v>
      </c>
      <c r="C13472" t="s">
        <v>750</v>
      </c>
      <c r="D13472" t="s">
        <v>3985</v>
      </c>
      <c r="E13472" t="s">
        <v>20</v>
      </c>
      <c r="F13472" t="b">
        <v>0</v>
      </c>
      <c r="G13472" t="s">
        <v>35</v>
      </c>
      <c r="H13472" s="4">
        <v>45834.750358796293</v>
      </c>
      <c r="I13472" t="b">
        <v>0</v>
      </c>
      <c r="J13472" t="b">
        <v>1</v>
      </c>
      <c r="K13472" t="s">
        <v>24</v>
      </c>
      <c r="L13472" t="s">
        <v>22</v>
      </c>
      <c r="M13472">
        <v>101500</v>
      </c>
      <c r="O13472" t="s">
        <v>173</v>
      </c>
      <c r="P13472" t="s">
        <v>424</v>
      </c>
    </row>
    <row r="13473" spans="1:16" x14ac:dyDescent="0.25">
      <c r="A13473" t="s">
        <v>0</v>
      </c>
      <c r="B13473" t="s">
        <v>17373</v>
      </c>
      <c r="C13473" t="s">
        <v>17374</v>
      </c>
      <c r="D13473" t="s">
        <v>3828</v>
      </c>
      <c r="E13473" t="s">
        <v>20</v>
      </c>
      <c r="F13473" t="b">
        <v>0</v>
      </c>
      <c r="G13473" t="s">
        <v>30</v>
      </c>
      <c r="H13473" s="4">
        <v>45834.750509259262</v>
      </c>
      <c r="I13473" t="b">
        <v>0</v>
      </c>
      <c r="J13473" t="b">
        <v>0</v>
      </c>
      <c r="K13473" t="s">
        <v>24</v>
      </c>
      <c r="L13473" t="s">
        <v>36</v>
      </c>
      <c r="N13473">
        <v>28.654998779296879</v>
      </c>
      <c r="O13473" t="s">
        <v>14168</v>
      </c>
      <c r="P13473" t="s">
        <v>914</v>
      </c>
    </row>
    <row r="13474" spans="1:16" x14ac:dyDescent="0.25">
      <c r="A13474" t="s">
        <v>2</v>
      </c>
      <c r="B13474" t="s">
        <v>17375</v>
      </c>
      <c r="C13474" t="s">
        <v>475</v>
      </c>
      <c r="D13474" t="s">
        <v>11326</v>
      </c>
      <c r="E13474" t="s">
        <v>20</v>
      </c>
      <c r="F13474" t="b">
        <v>0</v>
      </c>
      <c r="G13474" t="s">
        <v>27</v>
      </c>
      <c r="H13474" s="4">
        <v>45834.751516203702</v>
      </c>
      <c r="I13474" t="b">
        <v>0</v>
      </c>
      <c r="J13474" t="b">
        <v>0</v>
      </c>
      <c r="K13474" t="s">
        <v>24</v>
      </c>
      <c r="L13474" t="s">
        <v>22</v>
      </c>
      <c r="M13474">
        <v>167000</v>
      </c>
      <c r="O13474" t="s">
        <v>446</v>
      </c>
      <c r="P13474" t="s">
        <v>17376</v>
      </c>
    </row>
    <row r="13475" spans="1:16" x14ac:dyDescent="0.25">
      <c r="A13475" t="s">
        <v>0</v>
      </c>
      <c r="B13475" t="s">
        <v>17377</v>
      </c>
      <c r="C13475" t="s">
        <v>49</v>
      </c>
      <c r="D13475" t="s">
        <v>3973</v>
      </c>
      <c r="E13475" t="s">
        <v>20</v>
      </c>
      <c r="F13475" t="b">
        <v>0</v>
      </c>
      <c r="G13475" t="s">
        <v>41</v>
      </c>
      <c r="H13475" s="4">
        <v>45834.791909722233</v>
      </c>
      <c r="I13475" t="b">
        <v>0</v>
      </c>
      <c r="J13475" t="b">
        <v>1</v>
      </c>
      <c r="K13475" t="s">
        <v>24</v>
      </c>
      <c r="L13475" t="s">
        <v>22</v>
      </c>
      <c r="M13475">
        <v>136102.09375</v>
      </c>
      <c r="O13475" t="s">
        <v>3438</v>
      </c>
      <c r="P13475" t="s">
        <v>17378</v>
      </c>
    </row>
    <row r="13476" spans="1:16" x14ac:dyDescent="0.25">
      <c r="A13476" t="s">
        <v>1</v>
      </c>
      <c r="B13476" t="s">
        <v>17379</v>
      </c>
      <c r="C13476" t="s">
        <v>180</v>
      </c>
      <c r="D13476" t="s">
        <v>3973</v>
      </c>
      <c r="E13476" t="s">
        <v>20</v>
      </c>
      <c r="F13476" t="b">
        <v>0</v>
      </c>
      <c r="G13476" t="s">
        <v>41</v>
      </c>
      <c r="H13476" s="4">
        <v>45834.791967592602</v>
      </c>
      <c r="I13476" t="b">
        <v>0</v>
      </c>
      <c r="J13476" t="b">
        <v>1</v>
      </c>
      <c r="K13476" t="s">
        <v>24</v>
      </c>
      <c r="L13476" t="s">
        <v>22</v>
      </c>
      <c r="M13476">
        <v>165500</v>
      </c>
      <c r="O13476" t="s">
        <v>17380</v>
      </c>
      <c r="P13476" t="s">
        <v>2128</v>
      </c>
    </row>
    <row r="13477" spans="1:16" x14ac:dyDescent="0.25">
      <c r="A13477" t="s">
        <v>1</v>
      </c>
      <c r="B13477" t="s">
        <v>5477</v>
      </c>
      <c r="C13477" t="s">
        <v>1606</v>
      </c>
      <c r="D13477" t="s">
        <v>3973</v>
      </c>
      <c r="E13477" t="s">
        <v>20</v>
      </c>
      <c r="F13477" t="b">
        <v>0</v>
      </c>
      <c r="G13477" t="s">
        <v>41</v>
      </c>
      <c r="H13477" s="4">
        <v>45834.791967592602</v>
      </c>
      <c r="I13477" t="b">
        <v>0</v>
      </c>
      <c r="J13477" t="b">
        <v>0</v>
      </c>
      <c r="K13477" t="s">
        <v>24</v>
      </c>
      <c r="L13477" t="s">
        <v>22</v>
      </c>
      <c r="M13477">
        <v>80000</v>
      </c>
      <c r="O13477" t="s">
        <v>17381</v>
      </c>
      <c r="P13477" t="s">
        <v>204</v>
      </c>
    </row>
    <row r="13478" spans="1:16" x14ac:dyDescent="0.25">
      <c r="A13478" t="s">
        <v>139</v>
      </c>
      <c r="B13478" t="s">
        <v>17382</v>
      </c>
      <c r="C13478" t="s">
        <v>180</v>
      </c>
      <c r="D13478" t="s">
        <v>2208</v>
      </c>
      <c r="E13478" t="s">
        <v>20</v>
      </c>
      <c r="F13478" t="b">
        <v>0</v>
      </c>
      <c r="G13478" t="s">
        <v>41</v>
      </c>
      <c r="H13478" s="4">
        <v>45834.791990740741</v>
      </c>
      <c r="I13478" t="b">
        <v>0</v>
      </c>
      <c r="J13478" t="b">
        <v>1</v>
      </c>
      <c r="K13478" t="s">
        <v>24</v>
      </c>
      <c r="L13478" t="s">
        <v>22</v>
      </c>
      <c r="M13478">
        <v>109000</v>
      </c>
      <c r="O13478" t="s">
        <v>17383</v>
      </c>
      <c r="P13478" t="s">
        <v>706</v>
      </c>
    </row>
    <row r="13479" spans="1:16" x14ac:dyDescent="0.25">
      <c r="A13479" t="s">
        <v>28</v>
      </c>
      <c r="B13479" t="s">
        <v>28</v>
      </c>
      <c r="C13479" t="s">
        <v>1985</v>
      </c>
      <c r="D13479" t="s">
        <v>3973</v>
      </c>
      <c r="E13479" t="s">
        <v>51</v>
      </c>
      <c r="F13479" t="b">
        <v>0</v>
      </c>
      <c r="G13479" t="s">
        <v>27</v>
      </c>
      <c r="H13479" s="4">
        <v>45834.792615740742</v>
      </c>
      <c r="I13479" t="b">
        <v>0</v>
      </c>
      <c r="J13479" t="b">
        <v>0</v>
      </c>
      <c r="K13479" t="s">
        <v>24</v>
      </c>
      <c r="L13479" t="s">
        <v>36</v>
      </c>
      <c r="N13479">
        <v>67.5</v>
      </c>
      <c r="O13479" t="s">
        <v>17384</v>
      </c>
      <c r="P13479" t="s">
        <v>17385</v>
      </c>
    </row>
    <row r="13480" spans="1:16" x14ac:dyDescent="0.25">
      <c r="A13480" t="s">
        <v>2</v>
      </c>
      <c r="B13480" t="s">
        <v>17386</v>
      </c>
      <c r="C13480" t="s">
        <v>210</v>
      </c>
      <c r="D13480" t="s">
        <v>3973</v>
      </c>
      <c r="E13480" t="s">
        <v>20</v>
      </c>
      <c r="F13480" t="b">
        <v>0</v>
      </c>
      <c r="G13480" t="s">
        <v>27</v>
      </c>
      <c r="H13480" s="4">
        <v>45834.793310185189</v>
      </c>
      <c r="I13480" t="b">
        <v>0</v>
      </c>
      <c r="J13480" t="b">
        <v>1</v>
      </c>
      <c r="K13480" t="s">
        <v>24</v>
      </c>
      <c r="L13480" t="s">
        <v>22</v>
      </c>
      <c r="M13480">
        <v>146200</v>
      </c>
      <c r="O13480" t="s">
        <v>1857</v>
      </c>
      <c r="P13480" t="s">
        <v>17387</v>
      </c>
    </row>
    <row r="13481" spans="1:16" x14ac:dyDescent="0.25">
      <c r="A13481" t="s">
        <v>0</v>
      </c>
      <c r="B13481" t="s">
        <v>1225</v>
      </c>
      <c r="C13481" t="s">
        <v>17388</v>
      </c>
      <c r="D13481" t="s">
        <v>131</v>
      </c>
      <c r="F13481" t="b">
        <v>0</v>
      </c>
      <c r="G13481" t="s">
        <v>23</v>
      </c>
      <c r="H13481" s="4">
        <v>45834.811388888891</v>
      </c>
      <c r="I13481" t="b">
        <v>1</v>
      </c>
      <c r="J13481" t="b">
        <v>0</v>
      </c>
      <c r="K13481" t="s">
        <v>24</v>
      </c>
      <c r="L13481" t="s">
        <v>36</v>
      </c>
      <c r="N13481">
        <v>35.875</v>
      </c>
      <c r="O13481" t="s">
        <v>131</v>
      </c>
    </row>
    <row r="13482" spans="1:16" x14ac:dyDescent="0.25">
      <c r="A13482" t="s">
        <v>89</v>
      </c>
      <c r="B13482" t="s">
        <v>17389</v>
      </c>
      <c r="C13482" t="s">
        <v>94</v>
      </c>
      <c r="D13482" t="s">
        <v>3973</v>
      </c>
      <c r="E13482" t="s">
        <v>105</v>
      </c>
      <c r="F13482" t="b">
        <v>0</v>
      </c>
      <c r="G13482" t="s">
        <v>30</v>
      </c>
      <c r="H13482" s="4">
        <v>45834.833969907413</v>
      </c>
      <c r="I13482" t="b">
        <v>0</v>
      </c>
      <c r="J13482" t="b">
        <v>1</v>
      </c>
      <c r="K13482" t="s">
        <v>24</v>
      </c>
      <c r="L13482" t="s">
        <v>22</v>
      </c>
      <c r="M13482">
        <v>40000</v>
      </c>
      <c r="O13482" t="s">
        <v>3670</v>
      </c>
      <c r="P13482" t="s">
        <v>3547</v>
      </c>
    </row>
    <row r="13483" spans="1:16" x14ac:dyDescent="0.25">
      <c r="A13483" t="s">
        <v>2</v>
      </c>
      <c r="B13483" t="s">
        <v>13895</v>
      </c>
      <c r="C13483" t="s">
        <v>151</v>
      </c>
      <c r="D13483" t="s">
        <v>3973</v>
      </c>
      <c r="E13483" t="s">
        <v>20</v>
      </c>
      <c r="F13483" t="b">
        <v>0</v>
      </c>
      <c r="G13483" t="s">
        <v>30</v>
      </c>
      <c r="H13483" s="4">
        <v>45834.834513888891</v>
      </c>
      <c r="I13483" t="b">
        <v>0</v>
      </c>
      <c r="J13483" t="b">
        <v>1</v>
      </c>
      <c r="K13483" t="s">
        <v>24</v>
      </c>
      <c r="L13483" t="s">
        <v>22</v>
      </c>
      <c r="M13483">
        <v>160000</v>
      </c>
      <c r="O13483" t="s">
        <v>983</v>
      </c>
      <c r="P13483" t="s">
        <v>1281</v>
      </c>
    </row>
    <row r="13484" spans="1:16" x14ac:dyDescent="0.25">
      <c r="A13484" t="s">
        <v>2</v>
      </c>
      <c r="B13484" t="s">
        <v>17390</v>
      </c>
      <c r="C13484" t="s">
        <v>236</v>
      </c>
      <c r="D13484" t="s">
        <v>3600</v>
      </c>
      <c r="E13484" t="s">
        <v>51</v>
      </c>
      <c r="F13484" t="b">
        <v>0</v>
      </c>
      <c r="G13484" t="s">
        <v>27</v>
      </c>
      <c r="H13484" s="4">
        <v>45834.83488425926</v>
      </c>
      <c r="I13484" t="b">
        <v>0</v>
      </c>
      <c r="J13484" t="b">
        <v>0</v>
      </c>
      <c r="K13484" t="s">
        <v>24</v>
      </c>
      <c r="L13484" t="s">
        <v>36</v>
      </c>
      <c r="N13484">
        <v>75</v>
      </c>
      <c r="O13484" t="s">
        <v>2796</v>
      </c>
      <c r="P13484" t="s">
        <v>17391</v>
      </c>
    </row>
    <row r="13485" spans="1:16" x14ac:dyDescent="0.25">
      <c r="A13485" t="s">
        <v>0</v>
      </c>
      <c r="B13485" t="s">
        <v>3606</v>
      </c>
      <c r="C13485" t="s">
        <v>613</v>
      </c>
      <c r="D13485" t="s">
        <v>4084</v>
      </c>
      <c r="E13485" t="s">
        <v>105</v>
      </c>
      <c r="F13485" t="b">
        <v>0</v>
      </c>
      <c r="G13485" t="s">
        <v>41</v>
      </c>
      <c r="H13485" s="4">
        <v>45834.875254629631</v>
      </c>
      <c r="I13485" t="b">
        <v>1</v>
      </c>
      <c r="J13485" t="b">
        <v>0</v>
      </c>
      <c r="K13485" t="s">
        <v>24</v>
      </c>
      <c r="L13485" t="s">
        <v>22</v>
      </c>
      <c r="M13485">
        <v>35760</v>
      </c>
      <c r="O13485" t="s">
        <v>16660</v>
      </c>
    </row>
    <row r="13486" spans="1:16" x14ac:dyDescent="0.25">
      <c r="A13486" t="s">
        <v>0</v>
      </c>
      <c r="B13486" t="s">
        <v>3606</v>
      </c>
      <c r="C13486" t="s">
        <v>509</v>
      </c>
      <c r="D13486" t="s">
        <v>4084</v>
      </c>
      <c r="E13486" t="s">
        <v>917</v>
      </c>
      <c r="F13486" t="b">
        <v>0</v>
      </c>
      <c r="G13486" t="s">
        <v>35</v>
      </c>
      <c r="H13486" s="4">
        <v>45834.875405092593</v>
      </c>
      <c r="I13486" t="b">
        <v>1</v>
      </c>
      <c r="J13486" t="b">
        <v>0</v>
      </c>
      <c r="K13486" t="s">
        <v>24</v>
      </c>
      <c r="L13486" t="s">
        <v>22</v>
      </c>
      <c r="M13486">
        <v>32500</v>
      </c>
      <c r="O13486" t="s">
        <v>16660</v>
      </c>
    </row>
    <row r="13487" spans="1:16" x14ac:dyDescent="0.25">
      <c r="A13487" t="s">
        <v>0</v>
      </c>
      <c r="B13487" t="s">
        <v>12222</v>
      </c>
      <c r="C13487" t="s">
        <v>2050</v>
      </c>
      <c r="D13487" t="s">
        <v>3828</v>
      </c>
      <c r="E13487" t="s">
        <v>20</v>
      </c>
      <c r="F13487" t="b">
        <v>0</v>
      </c>
      <c r="G13487" t="s">
        <v>30</v>
      </c>
      <c r="H13487" s="4">
        <v>45834.875659722216</v>
      </c>
      <c r="I13487" t="b">
        <v>0</v>
      </c>
      <c r="J13487" t="b">
        <v>1</v>
      </c>
      <c r="K13487" t="s">
        <v>24</v>
      </c>
      <c r="L13487" t="s">
        <v>22</v>
      </c>
      <c r="M13487">
        <v>73553</v>
      </c>
      <c r="O13487" t="s">
        <v>17392</v>
      </c>
      <c r="P13487" t="s">
        <v>17393</v>
      </c>
    </row>
    <row r="13488" spans="1:16" x14ac:dyDescent="0.25">
      <c r="A13488" t="s">
        <v>0</v>
      </c>
      <c r="B13488" t="s">
        <v>0</v>
      </c>
      <c r="C13488" t="s">
        <v>17394</v>
      </c>
      <c r="D13488" t="s">
        <v>3828</v>
      </c>
      <c r="E13488" t="s">
        <v>20</v>
      </c>
      <c r="F13488" t="b">
        <v>0</v>
      </c>
      <c r="G13488" t="s">
        <v>30</v>
      </c>
      <c r="H13488" s="4">
        <v>45834.87568287037</v>
      </c>
      <c r="I13488" t="b">
        <v>0</v>
      </c>
      <c r="J13488" t="b">
        <v>1</v>
      </c>
      <c r="K13488" t="s">
        <v>24</v>
      </c>
      <c r="L13488" t="s">
        <v>22</v>
      </c>
      <c r="M13488">
        <v>90000</v>
      </c>
      <c r="O13488" t="s">
        <v>17395</v>
      </c>
      <c r="P13488" t="s">
        <v>17396</v>
      </c>
    </row>
    <row r="13489" spans="1:16" x14ac:dyDescent="0.25">
      <c r="A13489" t="s">
        <v>0</v>
      </c>
      <c r="B13489" t="s">
        <v>17397</v>
      </c>
      <c r="C13489" t="s">
        <v>64</v>
      </c>
      <c r="D13489" t="s">
        <v>3828</v>
      </c>
      <c r="E13489" t="s">
        <v>20</v>
      </c>
      <c r="F13489" t="b">
        <v>0</v>
      </c>
      <c r="G13489" t="s">
        <v>52</v>
      </c>
      <c r="H13489" s="4">
        <v>45834.875740740739</v>
      </c>
      <c r="I13489" t="b">
        <v>0</v>
      </c>
      <c r="J13489" t="b">
        <v>1</v>
      </c>
      <c r="K13489" t="s">
        <v>24</v>
      </c>
      <c r="L13489" t="s">
        <v>22</v>
      </c>
      <c r="M13489">
        <v>42500</v>
      </c>
      <c r="O13489" t="s">
        <v>17398</v>
      </c>
    </row>
    <row r="13490" spans="1:16" x14ac:dyDescent="0.25">
      <c r="A13490" t="s">
        <v>0</v>
      </c>
      <c r="B13490" t="s">
        <v>17399</v>
      </c>
      <c r="C13490" t="s">
        <v>203</v>
      </c>
      <c r="D13490" t="s">
        <v>3828</v>
      </c>
      <c r="E13490" t="s">
        <v>20</v>
      </c>
      <c r="F13490" t="b">
        <v>0</v>
      </c>
      <c r="G13490" t="s">
        <v>23</v>
      </c>
      <c r="H13490" s="4">
        <v>45834.894826388889</v>
      </c>
      <c r="I13490" t="b">
        <v>0</v>
      </c>
      <c r="J13490" t="b">
        <v>0</v>
      </c>
      <c r="K13490" t="s">
        <v>24</v>
      </c>
      <c r="L13490" t="s">
        <v>36</v>
      </c>
      <c r="N13490">
        <v>62.5</v>
      </c>
      <c r="O13490" t="s">
        <v>17400</v>
      </c>
      <c r="P13490" t="s">
        <v>8418</v>
      </c>
    </row>
    <row r="13491" spans="1:16" x14ac:dyDescent="0.25">
      <c r="A13491" t="s">
        <v>2</v>
      </c>
      <c r="B13491" t="s">
        <v>17401</v>
      </c>
      <c r="C13491" t="s">
        <v>2277</v>
      </c>
      <c r="D13491" t="s">
        <v>3828</v>
      </c>
      <c r="E13491" t="s">
        <v>51</v>
      </c>
      <c r="F13491" t="b">
        <v>0</v>
      </c>
      <c r="G13491" t="s">
        <v>27</v>
      </c>
      <c r="H13491" s="4">
        <v>45834.918252314812</v>
      </c>
      <c r="I13491" t="b">
        <v>1</v>
      </c>
      <c r="J13491" t="b">
        <v>1</v>
      </c>
      <c r="K13491" t="s">
        <v>24</v>
      </c>
      <c r="L13491" t="s">
        <v>36</v>
      </c>
      <c r="N13491">
        <v>80</v>
      </c>
      <c r="O13491" t="s">
        <v>2278</v>
      </c>
      <c r="P13491" t="s">
        <v>17402</v>
      </c>
    </row>
    <row r="13492" spans="1:16" x14ac:dyDescent="0.25">
      <c r="A13492" t="s">
        <v>0</v>
      </c>
      <c r="B13492" t="s">
        <v>17403</v>
      </c>
      <c r="C13492" t="s">
        <v>82</v>
      </c>
      <c r="D13492" t="s">
        <v>3973</v>
      </c>
      <c r="E13492" t="s">
        <v>20</v>
      </c>
      <c r="F13492" t="b">
        <v>0</v>
      </c>
      <c r="G13492" t="s">
        <v>27</v>
      </c>
      <c r="H13492" s="4">
        <v>45834.959178240737</v>
      </c>
      <c r="I13492" t="b">
        <v>0</v>
      </c>
      <c r="J13492" t="b">
        <v>1</v>
      </c>
      <c r="K13492" t="s">
        <v>24</v>
      </c>
      <c r="L13492" t="s">
        <v>22</v>
      </c>
      <c r="M13492">
        <v>171000</v>
      </c>
      <c r="O13492" t="s">
        <v>1172</v>
      </c>
      <c r="P13492" t="s">
        <v>17404</v>
      </c>
    </row>
    <row r="13493" spans="1:16" x14ac:dyDescent="0.25">
      <c r="A13493" t="s">
        <v>1</v>
      </c>
      <c r="B13493" t="s">
        <v>1412</v>
      </c>
      <c r="C13493" t="s">
        <v>185</v>
      </c>
      <c r="D13493" t="s">
        <v>3828</v>
      </c>
      <c r="E13493" t="s">
        <v>20</v>
      </c>
      <c r="F13493" t="b">
        <v>0</v>
      </c>
      <c r="G13493" t="s">
        <v>27</v>
      </c>
      <c r="H13493" s="4">
        <v>45834.959236111114</v>
      </c>
      <c r="I13493" t="b">
        <v>0</v>
      </c>
      <c r="J13493" t="b">
        <v>1</v>
      </c>
      <c r="K13493" t="s">
        <v>24</v>
      </c>
      <c r="L13493" t="s">
        <v>22</v>
      </c>
      <c r="M13493">
        <v>161170</v>
      </c>
      <c r="O13493" t="s">
        <v>17405</v>
      </c>
      <c r="P13493" t="s">
        <v>17406</v>
      </c>
    </row>
    <row r="13494" spans="1:16" x14ac:dyDescent="0.25">
      <c r="A13494" t="s">
        <v>2</v>
      </c>
      <c r="B13494" t="s">
        <v>6584</v>
      </c>
      <c r="C13494" t="s">
        <v>1096</v>
      </c>
      <c r="D13494" t="s">
        <v>3973</v>
      </c>
      <c r="E13494" t="s">
        <v>20</v>
      </c>
      <c r="F13494" t="b">
        <v>0</v>
      </c>
      <c r="G13494" t="s">
        <v>27</v>
      </c>
      <c r="H13494" s="4">
        <v>45834.959756944438</v>
      </c>
      <c r="I13494" t="b">
        <v>0</v>
      </c>
      <c r="J13494" t="b">
        <v>0</v>
      </c>
      <c r="K13494" t="s">
        <v>24</v>
      </c>
      <c r="L13494" t="s">
        <v>22</v>
      </c>
      <c r="M13494">
        <v>122500</v>
      </c>
      <c r="O13494" t="s">
        <v>1422</v>
      </c>
      <c r="P13494" t="s">
        <v>6585</v>
      </c>
    </row>
    <row r="13495" spans="1:16" x14ac:dyDescent="0.25">
      <c r="A13495" t="s">
        <v>28</v>
      </c>
      <c r="B13495" t="s">
        <v>17407</v>
      </c>
      <c r="C13495" t="s">
        <v>1985</v>
      </c>
      <c r="D13495" t="s">
        <v>3600</v>
      </c>
      <c r="E13495" t="s">
        <v>51</v>
      </c>
      <c r="F13495" t="b">
        <v>0</v>
      </c>
      <c r="G13495" t="s">
        <v>27</v>
      </c>
      <c r="H13495" s="4">
        <v>45834.959849537037</v>
      </c>
      <c r="I13495" t="b">
        <v>0</v>
      </c>
      <c r="J13495" t="b">
        <v>0</v>
      </c>
      <c r="K13495" t="s">
        <v>24</v>
      </c>
      <c r="L13495" t="s">
        <v>36</v>
      </c>
      <c r="N13495">
        <v>55</v>
      </c>
      <c r="O13495" t="s">
        <v>2796</v>
      </c>
      <c r="P13495" t="s">
        <v>17408</v>
      </c>
    </row>
    <row r="13496" spans="1:16" x14ac:dyDescent="0.25">
      <c r="A13496" t="s">
        <v>2</v>
      </c>
      <c r="B13496" t="s">
        <v>17409</v>
      </c>
      <c r="C13496" t="s">
        <v>3616</v>
      </c>
      <c r="D13496" t="s">
        <v>2532</v>
      </c>
      <c r="E13496" t="s">
        <v>20</v>
      </c>
      <c r="F13496" t="b">
        <v>0</v>
      </c>
      <c r="G13496" t="s">
        <v>27</v>
      </c>
      <c r="H13496" s="4">
        <v>45834.959849537037</v>
      </c>
      <c r="I13496" t="b">
        <v>1</v>
      </c>
      <c r="J13496" t="b">
        <v>1</v>
      </c>
      <c r="K13496" t="s">
        <v>24</v>
      </c>
      <c r="L13496" t="s">
        <v>22</v>
      </c>
      <c r="M13496">
        <v>127952</v>
      </c>
      <c r="O13496" t="s">
        <v>1172</v>
      </c>
      <c r="P13496" t="s">
        <v>17410</v>
      </c>
    </row>
    <row r="13497" spans="1:16" x14ac:dyDescent="0.25">
      <c r="A13497" t="s">
        <v>2</v>
      </c>
      <c r="B13497" t="s">
        <v>6584</v>
      </c>
      <c r="C13497" t="s">
        <v>203</v>
      </c>
      <c r="D13497" t="s">
        <v>3973</v>
      </c>
      <c r="E13497" t="s">
        <v>20</v>
      </c>
      <c r="F13497" t="b">
        <v>0</v>
      </c>
      <c r="G13497" t="s">
        <v>27</v>
      </c>
      <c r="H13497" s="4">
        <v>45834.96</v>
      </c>
      <c r="I13497" t="b">
        <v>0</v>
      </c>
      <c r="J13497" t="b">
        <v>0</v>
      </c>
      <c r="K13497" t="s">
        <v>24</v>
      </c>
      <c r="L13497" t="s">
        <v>22</v>
      </c>
      <c r="M13497">
        <v>122500</v>
      </c>
      <c r="O13497" t="s">
        <v>1422</v>
      </c>
      <c r="P13497" t="s">
        <v>6585</v>
      </c>
    </row>
    <row r="13498" spans="1:16" x14ac:dyDescent="0.25">
      <c r="A13498" t="s">
        <v>19</v>
      </c>
      <c r="B13498" t="s">
        <v>12008</v>
      </c>
      <c r="C13498" t="s">
        <v>71</v>
      </c>
      <c r="D13498" t="s">
        <v>3973</v>
      </c>
      <c r="E13498" t="s">
        <v>20</v>
      </c>
      <c r="F13498" t="b">
        <v>0</v>
      </c>
      <c r="G13498" t="s">
        <v>27</v>
      </c>
      <c r="H13498" s="4">
        <v>45834.960034722222</v>
      </c>
      <c r="I13498" t="b">
        <v>1</v>
      </c>
      <c r="J13498" t="b">
        <v>1</v>
      </c>
      <c r="K13498" t="s">
        <v>24</v>
      </c>
      <c r="L13498" t="s">
        <v>22</v>
      </c>
      <c r="M13498">
        <v>160000</v>
      </c>
      <c r="O13498" t="s">
        <v>1172</v>
      </c>
      <c r="P13498" t="s">
        <v>582</v>
      </c>
    </row>
    <row r="13499" spans="1:16" x14ac:dyDescent="0.25">
      <c r="A13499" t="s">
        <v>2</v>
      </c>
      <c r="B13499" t="s">
        <v>6584</v>
      </c>
      <c r="C13499" t="s">
        <v>774</v>
      </c>
      <c r="D13499" t="s">
        <v>3973</v>
      </c>
      <c r="E13499" t="s">
        <v>20</v>
      </c>
      <c r="F13499" t="b">
        <v>0</v>
      </c>
      <c r="G13499" t="s">
        <v>41</v>
      </c>
      <c r="H13499" s="4">
        <v>45834.960069444453</v>
      </c>
      <c r="I13499" t="b">
        <v>0</v>
      </c>
      <c r="J13499" t="b">
        <v>0</v>
      </c>
      <c r="K13499" t="s">
        <v>24</v>
      </c>
      <c r="L13499" t="s">
        <v>22</v>
      </c>
      <c r="M13499">
        <v>122500</v>
      </c>
      <c r="O13499" t="s">
        <v>1422</v>
      </c>
      <c r="P13499" t="s">
        <v>6585</v>
      </c>
    </row>
    <row r="13500" spans="1:16" x14ac:dyDescent="0.25">
      <c r="A13500" t="s">
        <v>2</v>
      </c>
      <c r="B13500" t="s">
        <v>6584</v>
      </c>
      <c r="C13500" t="s">
        <v>1573</v>
      </c>
      <c r="D13500" t="s">
        <v>3973</v>
      </c>
      <c r="E13500" t="s">
        <v>20</v>
      </c>
      <c r="F13500" t="b">
        <v>0</v>
      </c>
      <c r="G13500" t="s">
        <v>41</v>
      </c>
      <c r="H13500" s="4">
        <v>45834.960393518522</v>
      </c>
      <c r="I13500" t="b">
        <v>0</v>
      </c>
      <c r="J13500" t="b">
        <v>0</v>
      </c>
      <c r="K13500" t="s">
        <v>24</v>
      </c>
      <c r="L13500" t="s">
        <v>22</v>
      </c>
      <c r="M13500">
        <v>122500</v>
      </c>
      <c r="O13500" t="s">
        <v>1422</v>
      </c>
      <c r="P13500" t="s">
        <v>6585</v>
      </c>
    </row>
    <row r="13501" spans="1:16" x14ac:dyDescent="0.25">
      <c r="A13501" t="s">
        <v>2</v>
      </c>
      <c r="B13501" t="s">
        <v>6584</v>
      </c>
      <c r="C13501" t="s">
        <v>73</v>
      </c>
      <c r="D13501" t="s">
        <v>3973</v>
      </c>
      <c r="E13501" t="s">
        <v>20</v>
      </c>
      <c r="F13501" t="b">
        <v>0</v>
      </c>
      <c r="G13501" t="s">
        <v>41</v>
      </c>
      <c r="H13501" s="4">
        <v>45834.960497685177</v>
      </c>
      <c r="I13501" t="b">
        <v>0</v>
      </c>
      <c r="J13501" t="b">
        <v>0</v>
      </c>
      <c r="K13501" t="s">
        <v>24</v>
      </c>
      <c r="L13501" t="s">
        <v>22</v>
      </c>
      <c r="M13501">
        <v>122500</v>
      </c>
      <c r="O13501" t="s">
        <v>1422</v>
      </c>
      <c r="P13501" t="s">
        <v>6585</v>
      </c>
    </row>
    <row r="13502" spans="1:16" x14ac:dyDescent="0.25">
      <c r="A13502" t="s">
        <v>2</v>
      </c>
      <c r="B13502" t="s">
        <v>6584</v>
      </c>
      <c r="C13502" t="s">
        <v>1125</v>
      </c>
      <c r="D13502" t="s">
        <v>3973</v>
      </c>
      <c r="E13502" t="s">
        <v>20</v>
      </c>
      <c r="F13502" t="b">
        <v>0</v>
      </c>
      <c r="G13502" t="s">
        <v>35</v>
      </c>
      <c r="H13502" s="4">
        <v>45834.96230324074</v>
      </c>
      <c r="I13502" t="b">
        <v>0</v>
      </c>
      <c r="J13502" t="b">
        <v>0</v>
      </c>
      <c r="K13502" t="s">
        <v>24</v>
      </c>
      <c r="L13502" t="s">
        <v>22</v>
      </c>
      <c r="M13502">
        <v>122500</v>
      </c>
      <c r="O13502" t="s">
        <v>1422</v>
      </c>
      <c r="P13502" t="s">
        <v>6585</v>
      </c>
    </row>
    <row r="13503" spans="1:16" x14ac:dyDescent="0.25">
      <c r="A13503" t="s">
        <v>89</v>
      </c>
      <c r="B13503" t="s">
        <v>17411</v>
      </c>
      <c r="C13503" t="s">
        <v>17412</v>
      </c>
      <c r="D13503" t="s">
        <v>6390</v>
      </c>
      <c r="E13503" t="s">
        <v>20</v>
      </c>
      <c r="F13503" t="b">
        <v>0</v>
      </c>
      <c r="G13503" t="s">
        <v>41</v>
      </c>
      <c r="H13503" s="4">
        <v>45835.000254629631</v>
      </c>
      <c r="I13503" t="b">
        <v>1</v>
      </c>
      <c r="J13503" t="b">
        <v>1</v>
      </c>
      <c r="K13503" t="s">
        <v>24</v>
      </c>
      <c r="L13503" t="s">
        <v>22</v>
      </c>
      <c r="M13503">
        <v>151000</v>
      </c>
      <c r="O13503" t="s">
        <v>1691</v>
      </c>
      <c r="P13503" t="s">
        <v>1537</v>
      </c>
    </row>
    <row r="13504" spans="1:16" x14ac:dyDescent="0.25">
      <c r="A13504" t="s">
        <v>2</v>
      </c>
      <c r="B13504" t="s">
        <v>17413</v>
      </c>
      <c r="C13504" t="s">
        <v>33</v>
      </c>
      <c r="D13504" t="s">
        <v>3600</v>
      </c>
      <c r="E13504" t="s">
        <v>51</v>
      </c>
      <c r="F13504" t="b">
        <v>0</v>
      </c>
      <c r="G13504" t="s">
        <v>27</v>
      </c>
      <c r="H13504" s="4">
        <v>45835.001423611109</v>
      </c>
      <c r="I13504" t="b">
        <v>1</v>
      </c>
      <c r="J13504" t="b">
        <v>0</v>
      </c>
      <c r="K13504" t="s">
        <v>24</v>
      </c>
      <c r="L13504" t="s">
        <v>36</v>
      </c>
      <c r="N13504">
        <v>52.5</v>
      </c>
      <c r="O13504" t="s">
        <v>1824</v>
      </c>
      <c r="P13504" t="s">
        <v>1419</v>
      </c>
    </row>
    <row r="13505" spans="1:16" x14ac:dyDescent="0.25">
      <c r="A13505" t="s">
        <v>40</v>
      </c>
      <c r="B13505" t="s">
        <v>40</v>
      </c>
      <c r="C13505" t="s">
        <v>17414</v>
      </c>
      <c r="D13505" t="s">
        <v>4014</v>
      </c>
      <c r="E13505" t="s">
        <v>20</v>
      </c>
      <c r="F13505" t="b">
        <v>0</v>
      </c>
      <c r="G13505" t="s">
        <v>27</v>
      </c>
      <c r="H13505" s="4">
        <v>45835.001516203702</v>
      </c>
      <c r="I13505" t="b">
        <v>0</v>
      </c>
      <c r="J13505" t="b">
        <v>1</v>
      </c>
      <c r="K13505" t="s">
        <v>24</v>
      </c>
      <c r="L13505" t="s">
        <v>22</v>
      </c>
      <c r="M13505">
        <v>138850</v>
      </c>
      <c r="O13505" t="s">
        <v>254</v>
      </c>
      <c r="P13505" t="s">
        <v>17415</v>
      </c>
    </row>
    <row r="13506" spans="1:16" x14ac:dyDescent="0.25">
      <c r="A13506" t="s">
        <v>191</v>
      </c>
      <c r="B13506" t="s">
        <v>17416</v>
      </c>
      <c r="C13506" t="s">
        <v>2765</v>
      </c>
      <c r="D13506" t="s">
        <v>3973</v>
      </c>
      <c r="E13506" t="s">
        <v>20</v>
      </c>
      <c r="F13506" t="b">
        <v>0</v>
      </c>
      <c r="G13506" t="s">
        <v>27</v>
      </c>
      <c r="H13506" s="4">
        <v>45835.001701388886</v>
      </c>
      <c r="I13506" t="b">
        <v>0</v>
      </c>
      <c r="J13506" t="b">
        <v>1</v>
      </c>
      <c r="K13506" t="s">
        <v>24</v>
      </c>
      <c r="L13506" t="s">
        <v>22</v>
      </c>
      <c r="M13506">
        <v>105000</v>
      </c>
      <c r="O13506" t="s">
        <v>5482</v>
      </c>
      <c r="P13506" t="s">
        <v>1764</v>
      </c>
    </row>
    <row r="13507" spans="1:16" x14ac:dyDescent="0.25">
      <c r="A13507" t="s">
        <v>1</v>
      </c>
      <c r="B13507" t="s">
        <v>17417</v>
      </c>
      <c r="C13507" t="s">
        <v>158</v>
      </c>
      <c r="D13507" t="s">
        <v>4035</v>
      </c>
      <c r="E13507" t="s">
        <v>20</v>
      </c>
      <c r="F13507" t="b">
        <v>0</v>
      </c>
      <c r="G13507" t="s">
        <v>158</v>
      </c>
      <c r="H13507" s="4">
        <v>45835.005439814813</v>
      </c>
      <c r="I13507" t="b">
        <v>0</v>
      </c>
      <c r="J13507" t="b">
        <v>0</v>
      </c>
      <c r="K13507" t="s">
        <v>158</v>
      </c>
      <c r="L13507" t="s">
        <v>22</v>
      </c>
      <c r="M13507">
        <v>63800</v>
      </c>
      <c r="O13507" t="s">
        <v>5818</v>
      </c>
      <c r="P13507" t="s">
        <v>17418</v>
      </c>
    </row>
    <row r="13508" spans="1:16" x14ac:dyDescent="0.25">
      <c r="A13508" t="s">
        <v>89</v>
      </c>
      <c r="B13508" t="s">
        <v>17419</v>
      </c>
      <c r="C13508" t="s">
        <v>17420</v>
      </c>
      <c r="D13508" t="s">
        <v>4014</v>
      </c>
      <c r="E13508" t="s">
        <v>20</v>
      </c>
      <c r="F13508" t="b">
        <v>0</v>
      </c>
      <c r="G13508" t="s">
        <v>23</v>
      </c>
      <c r="H13508" s="4">
        <v>45835.020092592589</v>
      </c>
      <c r="I13508" t="b">
        <v>0</v>
      </c>
      <c r="J13508" t="b">
        <v>1</v>
      </c>
      <c r="K13508" t="s">
        <v>24</v>
      </c>
      <c r="L13508" t="s">
        <v>22</v>
      </c>
      <c r="M13508">
        <v>108050</v>
      </c>
      <c r="O13508" t="s">
        <v>254</v>
      </c>
      <c r="P13508" t="s">
        <v>11898</v>
      </c>
    </row>
    <row r="13509" spans="1:16" x14ac:dyDescent="0.25">
      <c r="A13509" t="s">
        <v>40</v>
      </c>
      <c r="B13509" t="s">
        <v>40</v>
      </c>
      <c r="C13509" t="s">
        <v>1208</v>
      </c>
      <c r="D13509" t="s">
        <v>3973</v>
      </c>
      <c r="E13509" t="s">
        <v>20</v>
      </c>
      <c r="F13509" t="b">
        <v>0</v>
      </c>
      <c r="G13509" t="s">
        <v>41</v>
      </c>
      <c r="H13509" s="4">
        <v>45835.043530092589</v>
      </c>
      <c r="I13509" t="b">
        <v>0</v>
      </c>
      <c r="J13509" t="b">
        <v>1</v>
      </c>
      <c r="K13509" t="s">
        <v>24</v>
      </c>
      <c r="L13509" t="s">
        <v>22</v>
      </c>
      <c r="M13509">
        <v>179500</v>
      </c>
      <c r="O13509" t="s">
        <v>65</v>
      </c>
      <c r="P13509" t="s">
        <v>17421</v>
      </c>
    </row>
    <row r="13510" spans="1:16" x14ac:dyDescent="0.25">
      <c r="A13510" t="s">
        <v>25</v>
      </c>
      <c r="B13510" t="s">
        <v>17422</v>
      </c>
      <c r="C13510" t="s">
        <v>203</v>
      </c>
      <c r="D13510" t="s">
        <v>2208</v>
      </c>
      <c r="E13510" t="s">
        <v>20</v>
      </c>
      <c r="F13510" t="b">
        <v>0</v>
      </c>
      <c r="G13510" t="s">
        <v>23</v>
      </c>
      <c r="H13510" s="4">
        <v>45835.144826388889</v>
      </c>
      <c r="I13510" t="b">
        <v>0</v>
      </c>
      <c r="J13510" t="b">
        <v>0</v>
      </c>
      <c r="K13510" t="s">
        <v>24</v>
      </c>
      <c r="L13510" t="s">
        <v>22</v>
      </c>
      <c r="M13510">
        <v>108800</v>
      </c>
      <c r="O13510" t="s">
        <v>2239</v>
      </c>
      <c r="P13510" t="s">
        <v>17423</v>
      </c>
    </row>
    <row r="13511" spans="1:16" x14ac:dyDescent="0.25">
      <c r="A13511" t="s">
        <v>0</v>
      </c>
      <c r="B13511" t="s">
        <v>9660</v>
      </c>
      <c r="C13511" t="s">
        <v>372</v>
      </c>
      <c r="D13511" t="s">
        <v>3970</v>
      </c>
      <c r="E13511" t="s">
        <v>20</v>
      </c>
      <c r="F13511" t="b">
        <v>0</v>
      </c>
      <c r="G13511" t="s">
        <v>27</v>
      </c>
      <c r="H13511" s="4">
        <v>45835.2500462963</v>
      </c>
      <c r="I13511" t="b">
        <v>0</v>
      </c>
      <c r="J13511" t="b">
        <v>1</v>
      </c>
      <c r="K13511" t="s">
        <v>24</v>
      </c>
      <c r="L13511" t="s">
        <v>22</v>
      </c>
      <c r="M13511">
        <v>110000</v>
      </c>
      <c r="O13511" t="s">
        <v>1275</v>
      </c>
      <c r="P13511" t="s">
        <v>634</v>
      </c>
    </row>
    <row r="13512" spans="1:16" x14ac:dyDescent="0.25">
      <c r="A13512" t="s">
        <v>1</v>
      </c>
      <c r="B13512" t="s">
        <v>1</v>
      </c>
      <c r="C13512" t="s">
        <v>84</v>
      </c>
      <c r="D13512" t="s">
        <v>4072</v>
      </c>
      <c r="E13512" t="s">
        <v>20</v>
      </c>
      <c r="F13512" t="b">
        <v>0</v>
      </c>
      <c r="G13512" t="s">
        <v>41</v>
      </c>
      <c r="H13512" s="4">
        <v>45835.251006944447</v>
      </c>
      <c r="I13512" t="b">
        <v>0</v>
      </c>
      <c r="J13512" t="b">
        <v>0</v>
      </c>
      <c r="K13512" t="s">
        <v>24</v>
      </c>
      <c r="L13512" t="s">
        <v>22</v>
      </c>
      <c r="M13512">
        <v>122366.40625</v>
      </c>
      <c r="O13512" t="s">
        <v>13023</v>
      </c>
      <c r="P13512" t="s">
        <v>13024</v>
      </c>
    </row>
    <row r="13513" spans="1:16" x14ac:dyDescent="0.25">
      <c r="A13513" t="s">
        <v>1</v>
      </c>
      <c r="B13513" t="s">
        <v>467</v>
      </c>
      <c r="C13513" t="s">
        <v>151</v>
      </c>
      <c r="D13513" t="s">
        <v>3828</v>
      </c>
      <c r="E13513" t="s">
        <v>20</v>
      </c>
      <c r="F13513" t="b">
        <v>0</v>
      </c>
      <c r="G13513" t="s">
        <v>30</v>
      </c>
      <c r="H13513" s="4">
        <v>45835.251203703701</v>
      </c>
      <c r="I13513" t="b">
        <v>0</v>
      </c>
      <c r="J13513" t="b">
        <v>0</v>
      </c>
      <c r="K13513" t="s">
        <v>24</v>
      </c>
      <c r="L13513" t="s">
        <v>22</v>
      </c>
      <c r="M13513">
        <v>138400</v>
      </c>
      <c r="O13513" t="s">
        <v>563</v>
      </c>
      <c r="P13513" t="s">
        <v>596</v>
      </c>
    </row>
    <row r="13514" spans="1:16" x14ac:dyDescent="0.25">
      <c r="A13514" t="s">
        <v>1</v>
      </c>
      <c r="B13514" t="s">
        <v>1</v>
      </c>
      <c r="C13514" t="s">
        <v>6818</v>
      </c>
      <c r="D13514" t="s">
        <v>17424</v>
      </c>
      <c r="E13514" t="s">
        <v>20</v>
      </c>
      <c r="F13514" t="b">
        <v>0</v>
      </c>
      <c r="G13514" t="s">
        <v>30</v>
      </c>
      <c r="H13514" s="4">
        <v>45835.251203703701</v>
      </c>
      <c r="I13514" t="b">
        <v>0</v>
      </c>
      <c r="J13514" t="b">
        <v>1</v>
      </c>
      <c r="K13514" t="s">
        <v>24</v>
      </c>
      <c r="L13514" t="s">
        <v>22</v>
      </c>
      <c r="M13514">
        <v>106200</v>
      </c>
      <c r="O13514" t="s">
        <v>6819</v>
      </c>
      <c r="P13514" t="s">
        <v>16835</v>
      </c>
    </row>
    <row r="13515" spans="1:16" x14ac:dyDescent="0.25">
      <c r="A13515" t="s">
        <v>2</v>
      </c>
      <c r="B13515" t="s">
        <v>1302</v>
      </c>
      <c r="C13515" t="s">
        <v>82</v>
      </c>
      <c r="D13515" t="s">
        <v>17425</v>
      </c>
      <c r="E13515" t="s">
        <v>20</v>
      </c>
      <c r="F13515" t="b">
        <v>0</v>
      </c>
      <c r="G13515" t="s">
        <v>27</v>
      </c>
      <c r="H13515" s="4">
        <v>45835.251331018517</v>
      </c>
      <c r="I13515" t="b">
        <v>0</v>
      </c>
      <c r="J13515" t="b">
        <v>0</v>
      </c>
      <c r="K13515" t="s">
        <v>24</v>
      </c>
      <c r="L13515" t="s">
        <v>22</v>
      </c>
      <c r="M13515">
        <v>237500</v>
      </c>
      <c r="O13515" t="s">
        <v>17426</v>
      </c>
    </row>
    <row r="13516" spans="1:16" x14ac:dyDescent="0.25">
      <c r="A13516" t="s">
        <v>2</v>
      </c>
      <c r="B13516" t="s">
        <v>17427</v>
      </c>
      <c r="C13516" t="s">
        <v>1404</v>
      </c>
      <c r="D13516" t="s">
        <v>3970</v>
      </c>
      <c r="E13516" t="s">
        <v>20</v>
      </c>
      <c r="F13516" t="b">
        <v>0</v>
      </c>
      <c r="G13516" t="s">
        <v>27</v>
      </c>
      <c r="H13516" s="4">
        <v>45835.251446759263</v>
      </c>
      <c r="I13516" t="b">
        <v>0</v>
      </c>
      <c r="J13516" t="b">
        <v>0</v>
      </c>
      <c r="K13516" t="s">
        <v>24</v>
      </c>
      <c r="L13516" t="s">
        <v>22</v>
      </c>
      <c r="M13516">
        <v>110000</v>
      </c>
      <c r="O13516" t="s">
        <v>17428</v>
      </c>
      <c r="P13516" t="s">
        <v>1405</v>
      </c>
    </row>
    <row r="13517" spans="1:16" x14ac:dyDescent="0.25">
      <c r="A13517" t="s">
        <v>2</v>
      </c>
      <c r="B13517" t="s">
        <v>17275</v>
      </c>
      <c r="C13517" t="s">
        <v>489</v>
      </c>
      <c r="D13517" t="s">
        <v>3970</v>
      </c>
      <c r="E13517" t="s">
        <v>20</v>
      </c>
      <c r="F13517" t="b">
        <v>0</v>
      </c>
      <c r="G13517" t="s">
        <v>27</v>
      </c>
      <c r="H13517" s="4">
        <v>45835.251516203702</v>
      </c>
      <c r="I13517" t="b">
        <v>0</v>
      </c>
      <c r="J13517" t="b">
        <v>1</v>
      </c>
      <c r="K13517" t="s">
        <v>24</v>
      </c>
      <c r="L13517" t="s">
        <v>22</v>
      </c>
      <c r="M13517">
        <v>190000</v>
      </c>
      <c r="O13517" t="s">
        <v>2361</v>
      </c>
      <c r="P13517" t="s">
        <v>17276</v>
      </c>
    </row>
    <row r="13518" spans="1:16" x14ac:dyDescent="0.25">
      <c r="A13518" t="s">
        <v>2</v>
      </c>
      <c r="B13518" t="s">
        <v>16837</v>
      </c>
      <c r="C13518" t="s">
        <v>122</v>
      </c>
      <c r="D13518" t="s">
        <v>3828</v>
      </c>
      <c r="E13518" t="s">
        <v>20</v>
      </c>
      <c r="F13518" t="b">
        <v>0</v>
      </c>
      <c r="G13518" t="s">
        <v>52</v>
      </c>
      <c r="H13518" s="4">
        <v>45835.253217592603</v>
      </c>
      <c r="I13518" t="b">
        <v>0</v>
      </c>
      <c r="J13518" t="b">
        <v>1</v>
      </c>
      <c r="K13518" t="s">
        <v>24</v>
      </c>
      <c r="L13518" t="s">
        <v>22</v>
      </c>
      <c r="M13518">
        <v>85000</v>
      </c>
      <c r="O13518" t="s">
        <v>8412</v>
      </c>
      <c r="P13518" t="s">
        <v>14428</v>
      </c>
    </row>
    <row r="13519" spans="1:16" x14ac:dyDescent="0.25">
      <c r="A13519" t="s">
        <v>2</v>
      </c>
      <c r="B13519" t="s">
        <v>1652</v>
      </c>
      <c r="C13519" t="s">
        <v>151</v>
      </c>
      <c r="D13519" t="s">
        <v>3970</v>
      </c>
      <c r="E13519" t="s">
        <v>20</v>
      </c>
      <c r="F13519" t="b">
        <v>0</v>
      </c>
      <c r="G13519" t="s">
        <v>30</v>
      </c>
      <c r="H13519" s="4">
        <v>45835.25403935185</v>
      </c>
      <c r="I13519" t="b">
        <v>0</v>
      </c>
      <c r="J13519" t="b">
        <v>0</v>
      </c>
      <c r="K13519" t="s">
        <v>24</v>
      </c>
      <c r="L13519" t="s">
        <v>22</v>
      </c>
      <c r="M13519">
        <v>101014</v>
      </c>
      <c r="O13519" t="s">
        <v>4632</v>
      </c>
      <c r="P13519" t="s">
        <v>17429</v>
      </c>
    </row>
    <row r="13520" spans="1:16" x14ac:dyDescent="0.25">
      <c r="A13520" t="s">
        <v>1</v>
      </c>
      <c r="B13520" t="s">
        <v>17430</v>
      </c>
      <c r="C13520" t="s">
        <v>158</v>
      </c>
      <c r="D13520" t="s">
        <v>4035</v>
      </c>
      <c r="E13520" t="s">
        <v>20</v>
      </c>
      <c r="F13520" t="b">
        <v>0</v>
      </c>
      <c r="G13520" t="s">
        <v>158</v>
      </c>
      <c r="H13520" s="4">
        <v>45835.254293981481</v>
      </c>
      <c r="I13520" t="b">
        <v>0</v>
      </c>
      <c r="J13520" t="b">
        <v>0</v>
      </c>
      <c r="K13520" t="s">
        <v>158</v>
      </c>
      <c r="L13520" t="s">
        <v>22</v>
      </c>
      <c r="M13520">
        <v>74000</v>
      </c>
      <c r="O13520" t="s">
        <v>2768</v>
      </c>
      <c r="P13520" t="s">
        <v>17431</v>
      </c>
    </row>
    <row r="13521" spans="1:16" x14ac:dyDescent="0.25">
      <c r="A13521" t="s">
        <v>0</v>
      </c>
      <c r="B13521" t="s">
        <v>17432</v>
      </c>
      <c r="C13521" t="s">
        <v>106</v>
      </c>
      <c r="D13521" t="s">
        <v>3985</v>
      </c>
      <c r="E13521" t="s">
        <v>20</v>
      </c>
      <c r="F13521" t="b">
        <v>0</v>
      </c>
      <c r="G13521" t="s">
        <v>106</v>
      </c>
      <c r="H13521" s="4">
        <v>45835.255729166667</v>
      </c>
      <c r="I13521" t="b">
        <v>0</v>
      </c>
      <c r="J13521" t="b">
        <v>0</v>
      </c>
      <c r="K13521" t="s">
        <v>106</v>
      </c>
      <c r="L13521" t="s">
        <v>22</v>
      </c>
      <c r="M13521">
        <v>198795</v>
      </c>
      <c r="O13521" t="s">
        <v>1906</v>
      </c>
      <c r="P13521" t="s">
        <v>15828</v>
      </c>
    </row>
    <row r="13522" spans="1:16" x14ac:dyDescent="0.25">
      <c r="A13522" t="s">
        <v>1</v>
      </c>
      <c r="B13522" t="s">
        <v>4211</v>
      </c>
      <c r="C13522" t="s">
        <v>1291</v>
      </c>
      <c r="D13522" t="s">
        <v>3970</v>
      </c>
      <c r="E13522" t="s">
        <v>20</v>
      </c>
      <c r="F13522" t="b">
        <v>0</v>
      </c>
      <c r="G13522" t="s">
        <v>1247</v>
      </c>
      <c r="H13522" s="4">
        <v>45835.26326388889</v>
      </c>
      <c r="I13522" t="b">
        <v>0</v>
      </c>
      <c r="J13522" t="b">
        <v>0</v>
      </c>
      <c r="K13522" t="s">
        <v>1247</v>
      </c>
      <c r="L13522" t="s">
        <v>22</v>
      </c>
      <c r="M13522">
        <v>101014</v>
      </c>
      <c r="O13522" t="s">
        <v>4212</v>
      </c>
      <c r="P13522" t="s">
        <v>4213</v>
      </c>
    </row>
    <row r="13523" spans="1:16" x14ac:dyDescent="0.25">
      <c r="A13523" t="s">
        <v>0</v>
      </c>
      <c r="B13523" t="s">
        <v>5271</v>
      </c>
      <c r="C13523" t="s">
        <v>1170</v>
      </c>
      <c r="D13523" t="s">
        <v>2208</v>
      </c>
      <c r="E13523" t="s">
        <v>20</v>
      </c>
      <c r="F13523" t="b">
        <v>0</v>
      </c>
      <c r="G13523" t="s">
        <v>23</v>
      </c>
      <c r="H13523" s="4">
        <v>45835.284872685188</v>
      </c>
      <c r="I13523" t="b">
        <v>0</v>
      </c>
      <c r="J13523" t="b">
        <v>0</v>
      </c>
      <c r="K13523" t="s">
        <v>24</v>
      </c>
      <c r="L13523" t="s">
        <v>36</v>
      </c>
      <c r="N13523">
        <v>42.5</v>
      </c>
      <c r="O13523" t="s">
        <v>1974</v>
      </c>
      <c r="P13523" t="s">
        <v>393</v>
      </c>
    </row>
    <row r="13524" spans="1:16" x14ac:dyDescent="0.25">
      <c r="A13524" t="s">
        <v>2</v>
      </c>
      <c r="B13524" t="s">
        <v>17433</v>
      </c>
      <c r="C13524" t="s">
        <v>851</v>
      </c>
      <c r="D13524" t="s">
        <v>3973</v>
      </c>
      <c r="E13524" t="s">
        <v>20</v>
      </c>
      <c r="F13524" t="b">
        <v>0</v>
      </c>
      <c r="G13524" t="s">
        <v>27</v>
      </c>
      <c r="H13524" s="4">
        <v>45835.293344907397</v>
      </c>
      <c r="I13524" t="b">
        <v>0</v>
      </c>
      <c r="J13524" t="b">
        <v>1</v>
      </c>
      <c r="K13524" t="s">
        <v>24</v>
      </c>
      <c r="L13524" t="s">
        <v>22</v>
      </c>
      <c r="M13524">
        <v>131500</v>
      </c>
      <c r="O13524" t="s">
        <v>86</v>
      </c>
      <c r="P13524" t="s">
        <v>17434</v>
      </c>
    </row>
    <row r="13525" spans="1:16" x14ac:dyDescent="0.25">
      <c r="A13525" t="s">
        <v>2</v>
      </c>
      <c r="B13525" t="s">
        <v>17435</v>
      </c>
      <c r="C13525" t="s">
        <v>179</v>
      </c>
      <c r="D13525" t="s">
        <v>3973</v>
      </c>
      <c r="E13525" t="s">
        <v>20</v>
      </c>
      <c r="F13525" t="b">
        <v>0</v>
      </c>
      <c r="G13525" t="s">
        <v>27</v>
      </c>
      <c r="H13525" s="4">
        <v>45835.293391203697</v>
      </c>
      <c r="I13525" t="b">
        <v>0</v>
      </c>
      <c r="J13525" t="b">
        <v>1</v>
      </c>
      <c r="K13525" t="s">
        <v>24</v>
      </c>
      <c r="L13525" t="s">
        <v>22</v>
      </c>
      <c r="M13525">
        <v>131500</v>
      </c>
      <c r="O13525" t="s">
        <v>86</v>
      </c>
      <c r="P13525" t="s">
        <v>17434</v>
      </c>
    </row>
    <row r="13526" spans="1:16" x14ac:dyDescent="0.25">
      <c r="A13526" t="s">
        <v>28</v>
      </c>
      <c r="B13526" t="s">
        <v>10450</v>
      </c>
      <c r="C13526" t="s">
        <v>39</v>
      </c>
      <c r="D13526" t="s">
        <v>3973</v>
      </c>
      <c r="E13526" t="s">
        <v>20</v>
      </c>
      <c r="F13526" t="b">
        <v>1</v>
      </c>
      <c r="G13526" t="s">
        <v>27</v>
      </c>
      <c r="H13526" s="4">
        <v>45835.293437499997</v>
      </c>
      <c r="I13526" t="b">
        <v>0</v>
      </c>
      <c r="J13526" t="b">
        <v>0</v>
      </c>
      <c r="K13526" t="s">
        <v>24</v>
      </c>
      <c r="L13526" t="s">
        <v>36</v>
      </c>
      <c r="N13526">
        <v>50</v>
      </c>
      <c r="O13526" t="s">
        <v>7413</v>
      </c>
      <c r="P13526" t="s">
        <v>7459</v>
      </c>
    </row>
    <row r="13527" spans="1:16" x14ac:dyDescent="0.25">
      <c r="A13527" t="s">
        <v>2</v>
      </c>
      <c r="B13527" t="s">
        <v>17436</v>
      </c>
      <c r="C13527" t="s">
        <v>76</v>
      </c>
      <c r="D13527" t="s">
        <v>3970</v>
      </c>
      <c r="E13527" t="s">
        <v>20</v>
      </c>
      <c r="F13527" t="b">
        <v>0</v>
      </c>
      <c r="G13527" t="s">
        <v>41</v>
      </c>
      <c r="H13527" s="4">
        <v>45835.293553240743</v>
      </c>
      <c r="I13527" t="b">
        <v>1</v>
      </c>
      <c r="J13527" t="b">
        <v>1</v>
      </c>
      <c r="K13527" t="s">
        <v>24</v>
      </c>
      <c r="L13527" t="s">
        <v>22</v>
      </c>
      <c r="M13527">
        <v>100000</v>
      </c>
      <c r="O13527" t="s">
        <v>3421</v>
      </c>
      <c r="P13527" t="s">
        <v>17437</v>
      </c>
    </row>
    <row r="13528" spans="1:16" x14ac:dyDescent="0.25">
      <c r="A13528" t="s">
        <v>2</v>
      </c>
      <c r="B13528" t="s">
        <v>17438</v>
      </c>
      <c r="C13528" t="s">
        <v>908</v>
      </c>
      <c r="D13528" t="s">
        <v>3828</v>
      </c>
      <c r="E13528" t="s">
        <v>20</v>
      </c>
      <c r="F13528" t="b">
        <v>0</v>
      </c>
      <c r="G13528" t="s">
        <v>27</v>
      </c>
      <c r="H13528" s="4">
        <v>45835.334837962961</v>
      </c>
      <c r="I13528" t="b">
        <v>0</v>
      </c>
      <c r="J13528" t="b">
        <v>1</v>
      </c>
      <c r="K13528" t="s">
        <v>24</v>
      </c>
      <c r="L13528" t="s">
        <v>22</v>
      </c>
      <c r="M13528">
        <v>154000</v>
      </c>
      <c r="O13528" t="s">
        <v>1883</v>
      </c>
    </row>
    <row r="13529" spans="1:16" x14ac:dyDescent="0.25">
      <c r="A13529" t="s">
        <v>2</v>
      </c>
      <c r="B13529" t="s">
        <v>17439</v>
      </c>
      <c r="C13529" t="s">
        <v>54</v>
      </c>
      <c r="D13529" t="s">
        <v>2208</v>
      </c>
      <c r="E13529" t="s">
        <v>20</v>
      </c>
      <c r="F13529" t="b">
        <v>0</v>
      </c>
      <c r="G13529" t="s">
        <v>30</v>
      </c>
      <c r="H13529" s="4">
        <v>45835.336296296293</v>
      </c>
      <c r="I13529" t="b">
        <v>0</v>
      </c>
      <c r="J13529" t="b">
        <v>1</v>
      </c>
      <c r="K13529" t="s">
        <v>24</v>
      </c>
      <c r="L13529" t="s">
        <v>22</v>
      </c>
      <c r="M13529">
        <v>203500</v>
      </c>
      <c r="O13529" t="s">
        <v>405</v>
      </c>
      <c r="P13529" t="s">
        <v>17440</v>
      </c>
    </row>
    <row r="13530" spans="1:16" x14ac:dyDescent="0.25">
      <c r="A13530" t="s">
        <v>2</v>
      </c>
      <c r="B13530" t="s">
        <v>389</v>
      </c>
      <c r="C13530" t="s">
        <v>17441</v>
      </c>
      <c r="D13530" t="s">
        <v>4084</v>
      </c>
      <c r="E13530" t="s">
        <v>20</v>
      </c>
      <c r="F13530" t="b">
        <v>0</v>
      </c>
      <c r="G13530" t="s">
        <v>158</v>
      </c>
      <c r="H13530" s="4">
        <v>45835.33803240741</v>
      </c>
      <c r="I13530" t="b">
        <v>0</v>
      </c>
      <c r="J13530" t="b">
        <v>0</v>
      </c>
      <c r="K13530" t="s">
        <v>158</v>
      </c>
      <c r="L13530" t="s">
        <v>22</v>
      </c>
      <c r="M13530">
        <v>140000</v>
      </c>
      <c r="O13530" t="s">
        <v>12338</v>
      </c>
      <c r="P13530" t="s">
        <v>12339</v>
      </c>
    </row>
    <row r="13531" spans="1:16" x14ac:dyDescent="0.25">
      <c r="A13531" t="s">
        <v>2</v>
      </c>
      <c r="B13531" t="s">
        <v>17442</v>
      </c>
      <c r="C13531" t="s">
        <v>24</v>
      </c>
      <c r="D13531" t="s">
        <v>4035</v>
      </c>
      <c r="E13531" t="s">
        <v>20</v>
      </c>
      <c r="F13531" t="b">
        <v>0</v>
      </c>
      <c r="G13531" t="s">
        <v>27</v>
      </c>
      <c r="H13531" s="4">
        <v>45835.376481481479</v>
      </c>
      <c r="I13531" t="b">
        <v>0</v>
      </c>
      <c r="J13531" t="b">
        <v>0</v>
      </c>
      <c r="K13531" t="s">
        <v>24</v>
      </c>
      <c r="L13531" t="s">
        <v>22</v>
      </c>
      <c r="M13531">
        <v>185623.5</v>
      </c>
      <c r="O13531" t="s">
        <v>2120</v>
      </c>
      <c r="P13531" t="s">
        <v>249</v>
      </c>
    </row>
    <row r="13532" spans="1:16" x14ac:dyDescent="0.25">
      <c r="A13532" t="s">
        <v>2</v>
      </c>
      <c r="B13532" t="s">
        <v>471</v>
      </c>
      <c r="C13532" t="s">
        <v>5720</v>
      </c>
      <c r="D13532" t="s">
        <v>4084</v>
      </c>
      <c r="E13532" t="s">
        <v>20</v>
      </c>
      <c r="F13532" t="b">
        <v>0</v>
      </c>
      <c r="G13532" t="s">
        <v>158</v>
      </c>
      <c r="H13532" s="4">
        <v>45835.379675925928</v>
      </c>
      <c r="I13532" t="b">
        <v>0</v>
      </c>
      <c r="J13532" t="b">
        <v>0</v>
      </c>
      <c r="K13532" t="s">
        <v>158</v>
      </c>
      <c r="L13532" t="s">
        <v>22</v>
      </c>
      <c r="M13532">
        <v>105000</v>
      </c>
      <c r="O13532" t="s">
        <v>2162</v>
      </c>
      <c r="P13532" t="s">
        <v>2611</v>
      </c>
    </row>
    <row r="13533" spans="1:16" x14ac:dyDescent="0.25">
      <c r="A13533" t="s">
        <v>0</v>
      </c>
      <c r="B13533" t="s">
        <v>1699</v>
      </c>
      <c r="C13533" t="s">
        <v>17443</v>
      </c>
      <c r="D13533" t="s">
        <v>2208</v>
      </c>
      <c r="E13533" t="s">
        <v>20</v>
      </c>
      <c r="F13533" t="b">
        <v>0</v>
      </c>
      <c r="G13533" t="s">
        <v>27</v>
      </c>
      <c r="H13533" s="4">
        <v>45835.458425925928</v>
      </c>
      <c r="I13533" t="b">
        <v>0</v>
      </c>
      <c r="J13533" t="b">
        <v>0</v>
      </c>
      <c r="K13533" t="s">
        <v>24</v>
      </c>
      <c r="L13533" t="s">
        <v>36</v>
      </c>
      <c r="N13533">
        <v>32.5</v>
      </c>
      <c r="O13533" t="s">
        <v>17444</v>
      </c>
      <c r="P13533" t="s">
        <v>1329</v>
      </c>
    </row>
    <row r="13534" spans="1:16" x14ac:dyDescent="0.25">
      <c r="A13534" t="s">
        <v>1</v>
      </c>
      <c r="B13534" t="s">
        <v>6850</v>
      </c>
      <c r="C13534" t="s">
        <v>82</v>
      </c>
      <c r="D13534" t="s">
        <v>4084</v>
      </c>
      <c r="E13534" t="s">
        <v>20</v>
      </c>
      <c r="F13534" t="b">
        <v>0</v>
      </c>
      <c r="G13534" t="s">
        <v>27</v>
      </c>
      <c r="H13534" s="4">
        <v>45835.459270833337</v>
      </c>
      <c r="I13534" t="b">
        <v>0</v>
      </c>
      <c r="J13534" t="b">
        <v>1</v>
      </c>
      <c r="K13534" t="s">
        <v>24</v>
      </c>
      <c r="L13534" t="s">
        <v>22</v>
      </c>
      <c r="M13534">
        <v>195000</v>
      </c>
      <c r="O13534" t="s">
        <v>6852</v>
      </c>
      <c r="P13534" t="s">
        <v>119</v>
      </c>
    </row>
    <row r="13535" spans="1:16" x14ac:dyDescent="0.25">
      <c r="A13535" t="s">
        <v>2</v>
      </c>
      <c r="B13535" t="s">
        <v>3929</v>
      </c>
      <c r="C13535" t="s">
        <v>854</v>
      </c>
      <c r="D13535" t="s">
        <v>2208</v>
      </c>
      <c r="E13535" t="s">
        <v>20</v>
      </c>
      <c r="F13535" t="b">
        <v>0</v>
      </c>
      <c r="G13535" t="s">
        <v>27</v>
      </c>
      <c r="H13535" s="4">
        <v>45835.459814814807</v>
      </c>
      <c r="I13535" t="b">
        <v>0</v>
      </c>
      <c r="J13535" t="b">
        <v>1</v>
      </c>
      <c r="K13535" t="s">
        <v>24</v>
      </c>
      <c r="L13535" t="s">
        <v>22</v>
      </c>
      <c r="M13535">
        <v>157000</v>
      </c>
      <c r="O13535" t="s">
        <v>3611</v>
      </c>
      <c r="P13535" t="s">
        <v>17445</v>
      </c>
    </row>
    <row r="13536" spans="1:16" x14ac:dyDescent="0.25">
      <c r="A13536" t="s">
        <v>2</v>
      </c>
      <c r="B13536" t="s">
        <v>17409</v>
      </c>
      <c r="C13536" t="s">
        <v>3616</v>
      </c>
      <c r="D13536" t="s">
        <v>3973</v>
      </c>
      <c r="E13536" t="s">
        <v>20</v>
      </c>
      <c r="F13536" t="b">
        <v>0</v>
      </c>
      <c r="G13536" t="s">
        <v>27</v>
      </c>
      <c r="H13536" s="4">
        <v>45835.459849537037</v>
      </c>
      <c r="I13536" t="b">
        <v>0</v>
      </c>
      <c r="J13536" t="b">
        <v>1</v>
      </c>
      <c r="K13536" t="s">
        <v>24</v>
      </c>
      <c r="L13536" t="s">
        <v>22</v>
      </c>
      <c r="M13536">
        <v>127952</v>
      </c>
      <c r="O13536" t="s">
        <v>1172</v>
      </c>
      <c r="P13536" t="s">
        <v>17410</v>
      </c>
    </row>
    <row r="13537" spans="1:16" x14ac:dyDescent="0.25">
      <c r="A13537" t="s">
        <v>28</v>
      </c>
      <c r="B13537" t="s">
        <v>12010</v>
      </c>
      <c r="C13537" t="s">
        <v>82</v>
      </c>
      <c r="D13537" t="s">
        <v>3973</v>
      </c>
      <c r="E13537" t="s">
        <v>20</v>
      </c>
      <c r="F13537" t="b">
        <v>0</v>
      </c>
      <c r="G13537" t="s">
        <v>27</v>
      </c>
      <c r="H13537" s="4">
        <v>45835.500902777778</v>
      </c>
      <c r="I13537" t="b">
        <v>0</v>
      </c>
      <c r="J13537" t="b">
        <v>1</v>
      </c>
      <c r="K13537" t="s">
        <v>24</v>
      </c>
      <c r="L13537" t="s">
        <v>22</v>
      </c>
      <c r="M13537">
        <v>179500</v>
      </c>
      <c r="O13537" t="s">
        <v>1172</v>
      </c>
      <c r="P13537" t="s">
        <v>893</v>
      </c>
    </row>
    <row r="13538" spans="1:16" x14ac:dyDescent="0.25">
      <c r="A13538" t="s">
        <v>1</v>
      </c>
      <c r="B13538" t="s">
        <v>15085</v>
      </c>
      <c r="C13538" t="s">
        <v>9565</v>
      </c>
      <c r="D13538" t="s">
        <v>3973</v>
      </c>
      <c r="E13538" t="s">
        <v>20</v>
      </c>
      <c r="F13538" t="b">
        <v>0</v>
      </c>
      <c r="G13538" t="s">
        <v>27</v>
      </c>
      <c r="H13538" s="4">
        <v>45835.500937500001</v>
      </c>
      <c r="I13538" t="b">
        <v>0</v>
      </c>
      <c r="J13538" t="b">
        <v>1</v>
      </c>
      <c r="K13538" t="s">
        <v>24</v>
      </c>
      <c r="L13538" t="s">
        <v>22</v>
      </c>
      <c r="M13538">
        <v>156500</v>
      </c>
      <c r="O13538" t="s">
        <v>14753</v>
      </c>
      <c r="P13538" t="s">
        <v>2611</v>
      </c>
    </row>
    <row r="13539" spans="1:16" x14ac:dyDescent="0.25">
      <c r="A13539" t="s">
        <v>2</v>
      </c>
      <c r="B13539" t="s">
        <v>2567</v>
      </c>
      <c r="C13539" t="s">
        <v>2130</v>
      </c>
      <c r="D13539" t="s">
        <v>3973</v>
      </c>
      <c r="E13539" t="s">
        <v>20</v>
      </c>
      <c r="F13539" t="b">
        <v>0</v>
      </c>
      <c r="G13539" t="s">
        <v>27</v>
      </c>
      <c r="H13539" s="4">
        <v>45835.501435185193</v>
      </c>
      <c r="I13539" t="b">
        <v>0</v>
      </c>
      <c r="J13539" t="b">
        <v>1</v>
      </c>
      <c r="K13539" t="s">
        <v>24</v>
      </c>
      <c r="L13539" t="s">
        <v>22</v>
      </c>
      <c r="M13539">
        <v>97000</v>
      </c>
      <c r="O13539" t="s">
        <v>5482</v>
      </c>
      <c r="P13539" t="s">
        <v>12594</v>
      </c>
    </row>
    <row r="13540" spans="1:16" x14ac:dyDescent="0.25">
      <c r="A13540" t="s">
        <v>2</v>
      </c>
      <c r="B13540" t="s">
        <v>8314</v>
      </c>
      <c r="C13540" t="s">
        <v>2941</v>
      </c>
      <c r="D13540" t="s">
        <v>3600</v>
      </c>
      <c r="E13540" t="s">
        <v>20</v>
      </c>
      <c r="F13540" t="b">
        <v>0</v>
      </c>
      <c r="G13540" t="s">
        <v>27</v>
      </c>
      <c r="H13540" s="4">
        <v>45835.501435185193</v>
      </c>
      <c r="I13540" t="b">
        <v>0</v>
      </c>
      <c r="J13540" t="b">
        <v>1</v>
      </c>
      <c r="K13540" t="s">
        <v>24</v>
      </c>
      <c r="L13540" t="s">
        <v>22</v>
      </c>
      <c r="M13540">
        <v>237000</v>
      </c>
      <c r="O13540" t="s">
        <v>1642</v>
      </c>
      <c r="P13540" t="s">
        <v>8315</v>
      </c>
    </row>
    <row r="13541" spans="1:16" x14ac:dyDescent="0.25">
      <c r="A13541" t="s">
        <v>2</v>
      </c>
      <c r="B13541" t="s">
        <v>17446</v>
      </c>
      <c r="C13541" t="s">
        <v>24</v>
      </c>
      <c r="D13541" t="s">
        <v>4035</v>
      </c>
      <c r="E13541" t="s">
        <v>20</v>
      </c>
      <c r="F13541" t="b">
        <v>0</v>
      </c>
      <c r="G13541" t="s">
        <v>27</v>
      </c>
      <c r="H13541" s="4">
        <v>45835.501446759263</v>
      </c>
      <c r="I13541" t="b">
        <v>0</v>
      </c>
      <c r="J13541" t="b">
        <v>0</v>
      </c>
      <c r="K13541" t="s">
        <v>24</v>
      </c>
      <c r="L13541" t="s">
        <v>22</v>
      </c>
      <c r="M13541">
        <v>154686.5</v>
      </c>
      <c r="O13541" t="s">
        <v>17447</v>
      </c>
      <c r="P13541" t="s">
        <v>17448</v>
      </c>
    </row>
    <row r="13542" spans="1:16" x14ac:dyDescent="0.25">
      <c r="A13542" t="s">
        <v>1</v>
      </c>
      <c r="B13542" t="s">
        <v>7561</v>
      </c>
      <c r="C13542" t="s">
        <v>713</v>
      </c>
      <c r="D13542" t="s">
        <v>3973</v>
      </c>
      <c r="E13542" t="s">
        <v>20</v>
      </c>
      <c r="F13542" t="b">
        <v>0</v>
      </c>
      <c r="G13542" t="s">
        <v>27</v>
      </c>
      <c r="H13542" s="4">
        <v>45835.501770833333</v>
      </c>
      <c r="I13542" t="b">
        <v>0</v>
      </c>
      <c r="J13542" t="b">
        <v>1</v>
      </c>
      <c r="K13542" t="s">
        <v>24</v>
      </c>
      <c r="L13542" t="s">
        <v>22</v>
      </c>
      <c r="M13542">
        <v>113750</v>
      </c>
      <c r="O13542" t="s">
        <v>5482</v>
      </c>
      <c r="P13542" t="s">
        <v>7562</v>
      </c>
    </row>
    <row r="13543" spans="1:16" x14ac:dyDescent="0.25">
      <c r="A13543" t="s">
        <v>2</v>
      </c>
      <c r="B13543" t="s">
        <v>9374</v>
      </c>
      <c r="C13543" t="s">
        <v>1618</v>
      </c>
      <c r="D13543" t="s">
        <v>3973</v>
      </c>
      <c r="E13543" t="s">
        <v>20</v>
      </c>
      <c r="F13543" t="b">
        <v>0</v>
      </c>
      <c r="G13543" t="s">
        <v>30</v>
      </c>
      <c r="H13543" s="4">
        <v>45835.503078703703</v>
      </c>
      <c r="I13543" t="b">
        <v>0</v>
      </c>
      <c r="J13543" t="b">
        <v>1</v>
      </c>
      <c r="K13543" t="s">
        <v>24</v>
      </c>
      <c r="L13543" t="s">
        <v>22</v>
      </c>
      <c r="M13543">
        <v>122900</v>
      </c>
      <c r="O13543" t="s">
        <v>5482</v>
      </c>
      <c r="P13543" t="s">
        <v>9375</v>
      </c>
    </row>
    <row r="13544" spans="1:16" x14ac:dyDescent="0.25">
      <c r="A13544" t="s">
        <v>0</v>
      </c>
      <c r="B13544" t="s">
        <v>17449</v>
      </c>
      <c r="C13544" t="s">
        <v>1041</v>
      </c>
      <c r="D13544" t="s">
        <v>3973</v>
      </c>
      <c r="E13544" t="s">
        <v>20</v>
      </c>
      <c r="F13544" t="b">
        <v>0</v>
      </c>
      <c r="G13544" t="s">
        <v>41</v>
      </c>
      <c r="H13544" s="4">
        <v>45835.542025462957</v>
      </c>
      <c r="I13544" t="b">
        <v>1</v>
      </c>
      <c r="J13544" t="b">
        <v>0</v>
      </c>
      <c r="K13544" t="s">
        <v>24</v>
      </c>
      <c r="L13544" t="s">
        <v>36</v>
      </c>
      <c r="N13544">
        <v>45</v>
      </c>
      <c r="O13544" t="s">
        <v>13650</v>
      </c>
      <c r="P13544" t="s">
        <v>963</v>
      </c>
    </row>
    <row r="13545" spans="1:16" x14ac:dyDescent="0.25">
      <c r="A13545" t="s">
        <v>1</v>
      </c>
      <c r="B13545" t="s">
        <v>17450</v>
      </c>
      <c r="C13545" t="s">
        <v>606</v>
      </c>
      <c r="D13545" t="s">
        <v>3828</v>
      </c>
      <c r="E13545" t="s">
        <v>20</v>
      </c>
      <c r="F13545" t="b">
        <v>0</v>
      </c>
      <c r="G13545" t="s">
        <v>27</v>
      </c>
      <c r="H13545" s="4">
        <v>45835.542500000003</v>
      </c>
      <c r="I13545" t="b">
        <v>0</v>
      </c>
      <c r="J13545" t="b">
        <v>1</v>
      </c>
      <c r="K13545" t="s">
        <v>24</v>
      </c>
      <c r="L13545" t="s">
        <v>22</v>
      </c>
      <c r="M13545">
        <v>175000</v>
      </c>
      <c r="O13545" t="s">
        <v>3906</v>
      </c>
      <c r="P13545" t="s">
        <v>9154</v>
      </c>
    </row>
    <row r="13546" spans="1:16" x14ac:dyDescent="0.25">
      <c r="A13546" t="s">
        <v>1</v>
      </c>
      <c r="B13546" t="s">
        <v>17451</v>
      </c>
      <c r="C13546" t="s">
        <v>39</v>
      </c>
      <c r="D13546" t="s">
        <v>2208</v>
      </c>
      <c r="F13546" t="b">
        <v>1</v>
      </c>
      <c r="G13546" t="s">
        <v>27</v>
      </c>
      <c r="H13546" s="4">
        <v>45835.542581018519</v>
      </c>
      <c r="I13546" t="b">
        <v>0</v>
      </c>
      <c r="J13546" t="b">
        <v>0</v>
      </c>
      <c r="K13546" t="s">
        <v>24</v>
      </c>
      <c r="L13546" t="s">
        <v>36</v>
      </c>
      <c r="N13546">
        <v>100</v>
      </c>
      <c r="O13546" t="s">
        <v>17452</v>
      </c>
      <c r="P13546" t="s">
        <v>17272</v>
      </c>
    </row>
    <row r="13547" spans="1:16" x14ac:dyDescent="0.25">
      <c r="A13547" t="s">
        <v>1</v>
      </c>
      <c r="B13547" t="s">
        <v>17453</v>
      </c>
      <c r="C13547" t="s">
        <v>9658</v>
      </c>
      <c r="D13547" t="s">
        <v>4084</v>
      </c>
      <c r="E13547" t="s">
        <v>20</v>
      </c>
      <c r="F13547" t="b">
        <v>0</v>
      </c>
      <c r="G13547" t="s">
        <v>158</v>
      </c>
      <c r="H13547" s="4">
        <v>45835.545995370368</v>
      </c>
      <c r="I13547" t="b">
        <v>0</v>
      </c>
      <c r="J13547" t="b">
        <v>0</v>
      </c>
      <c r="K13547" t="s">
        <v>158</v>
      </c>
      <c r="L13547" t="s">
        <v>22</v>
      </c>
      <c r="M13547">
        <v>150000</v>
      </c>
      <c r="O13547" t="s">
        <v>17454</v>
      </c>
      <c r="P13547" t="s">
        <v>1621</v>
      </c>
    </row>
    <row r="13548" spans="1:16" x14ac:dyDescent="0.25">
      <c r="A13548" t="s">
        <v>0</v>
      </c>
      <c r="B13548" t="s">
        <v>17455</v>
      </c>
      <c r="C13548" t="s">
        <v>2896</v>
      </c>
      <c r="D13548" t="s">
        <v>7853</v>
      </c>
      <c r="E13548" t="s">
        <v>20</v>
      </c>
      <c r="F13548" t="b">
        <v>0</v>
      </c>
      <c r="G13548" t="s">
        <v>30</v>
      </c>
      <c r="H13548" s="4">
        <v>45835.583969907413</v>
      </c>
      <c r="I13548" t="b">
        <v>0</v>
      </c>
      <c r="J13548" t="b">
        <v>0</v>
      </c>
      <c r="K13548" t="s">
        <v>24</v>
      </c>
      <c r="L13548" t="s">
        <v>36</v>
      </c>
      <c r="N13548">
        <v>23.5</v>
      </c>
      <c r="O13548" t="s">
        <v>2897</v>
      </c>
    </row>
    <row r="13549" spans="1:16" x14ac:dyDescent="0.25">
      <c r="A13549" t="s">
        <v>2</v>
      </c>
      <c r="B13549" t="s">
        <v>17456</v>
      </c>
      <c r="C13549" t="s">
        <v>425</v>
      </c>
      <c r="D13549" t="s">
        <v>3600</v>
      </c>
      <c r="E13549" t="s">
        <v>34</v>
      </c>
      <c r="F13549" t="b">
        <v>0</v>
      </c>
      <c r="G13549" t="s">
        <v>27</v>
      </c>
      <c r="H13549" s="4">
        <v>45835.584872685176</v>
      </c>
      <c r="I13549" t="b">
        <v>1</v>
      </c>
      <c r="J13549" t="b">
        <v>0</v>
      </c>
      <c r="K13549" t="s">
        <v>24</v>
      </c>
      <c r="L13549" t="s">
        <v>36</v>
      </c>
      <c r="N13549">
        <v>89</v>
      </c>
      <c r="O13549" t="s">
        <v>17457</v>
      </c>
      <c r="P13549" t="s">
        <v>17458</v>
      </c>
    </row>
    <row r="13550" spans="1:16" x14ac:dyDescent="0.25">
      <c r="A13550" t="s">
        <v>0</v>
      </c>
      <c r="B13550" t="s">
        <v>17459</v>
      </c>
      <c r="C13550" t="s">
        <v>192</v>
      </c>
      <c r="D13550" t="s">
        <v>3973</v>
      </c>
      <c r="E13550" t="s">
        <v>105</v>
      </c>
      <c r="F13550" t="b">
        <v>0</v>
      </c>
      <c r="G13550" t="s">
        <v>27</v>
      </c>
      <c r="H13550" s="4">
        <v>45835.585104166668</v>
      </c>
      <c r="I13550" t="b">
        <v>1</v>
      </c>
      <c r="J13550" t="b">
        <v>0</v>
      </c>
      <c r="K13550" t="s">
        <v>24</v>
      </c>
      <c r="L13550" t="s">
        <v>36</v>
      </c>
      <c r="N13550">
        <v>40</v>
      </c>
      <c r="O13550" t="s">
        <v>74</v>
      </c>
      <c r="P13550" t="s">
        <v>409</v>
      </c>
    </row>
    <row r="13551" spans="1:16" x14ac:dyDescent="0.25">
      <c r="A13551" t="s">
        <v>40</v>
      </c>
      <c r="B13551" t="s">
        <v>17460</v>
      </c>
      <c r="C13551" t="s">
        <v>172</v>
      </c>
      <c r="D13551" t="s">
        <v>3973</v>
      </c>
      <c r="E13551" t="s">
        <v>20</v>
      </c>
      <c r="F13551" t="b">
        <v>0</v>
      </c>
      <c r="G13551" t="s">
        <v>27</v>
      </c>
      <c r="H13551" s="4">
        <v>45835.585196759261</v>
      </c>
      <c r="I13551" t="b">
        <v>0</v>
      </c>
      <c r="J13551" t="b">
        <v>1</v>
      </c>
      <c r="K13551" t="s">
        <v>24</v>
      </c>
      <c r="L13551" t="s">
        <v>22</v>
      </c>
      <c r="M13551">
        <v>172000</v>
      </c>
      <c r="O13551" t="s">
        <v>1512</v>
      </c>
      <c r="P13551" t="s">
        <v>67</v>
      </c>
    </row>
    <row r="13552" spans="1:16" x14ac:dyDescent="0.25">
      <c r="A13552" t="s">
        <v>0</v>
      </c>
      <c r="B13552" t="s">
        <v>3928</v>
      </c>
      <c r="C13552" t="s">
        <v>167</v>
      </c>
      <c r="D13552" t="s">
        <v>6017</v>
      </c>
      <c r="E13552" t="s">
        <v>20</v>
      </c>
      <c r="F13552" t="b">
        <v>0</v>
      </c>
      <c r="G13552" t="s">
        <v>35</v>
      </c>
      <c r="H13552" s="4">
        <v>45835.625543981478</v>
      </c>
      <c r="I13552" t="b">
        <v>0</v>
      </c>
      <c r="J13552" t="b">
        <v>0</v>
      </c>
      <c r="K13552" t="s">
        <v>24</v>
      </c>
      <c r="L13552" t="s">
        <v>22</v>
      </c>
      <c r="M13552">
        <v>139500</v>
      </c>
      <c r="O13552" t="s">
        <v>17461</v>
      </c>
      <c r="P13552" t="s">
        <v>17462</v>
      </c>
    </row>
    <row r="13553" spans="1:16" x14ac:dyDescent="0.25">
      <c r="A13553" t="s">
        <v>28</v>
      </c>
      <c r="B13553" t="s">
        <v>28</v>
      </c>
      <c r="C13553" t="s">
        <v>185</v>
      </c>
      <c r="D13553" t="s">
        <v>3973</v>
      </c>
      <c r="E13553" t="s">
        <v>51</v>
      </c>
      <c r="F13553" t="b">
        <v>0</v>
      </c>
      <c r="G13553" t="s">
        <v>27</v>
      </c>
      <c r="H13553" s="4">
        <v>45835.625868055547</v>
      </c>
      <c r="I13553" t="b">
        <v>0</v>
      </c>
      <c r="J13553" t="b">
        <v>0</v>
      </c>
      <c r="K13553" t="s">
        <v>24</v>
      </c>
      <c r="L13553" t="s">
        <v>36</v>
      </c>
      <c r="N13553">
        <v>55</v>
      </c>
      <c r="O13553" t="s">
        <v>2586</v>
      </c>
      <c r="P13553" t="s">
        <v>745</v>
      </c>
    </row>
    <row r="13554" spans="1:16" x14ac:dyDescent="0.25">
      <c r="A13554" t="s">
        <v>19</v>
      </c>
      <c r="B13554" t="s">
        <v>17463</v>
      </c>
      <c r="C13554" t="s">
        <v>82</v>
      </c>
      <c r="D13554" t="s">
        <v>6017</v>
      </c>
      <c r="E13554" t="s">
        <v>20</v>
      </c>
      <c r="F13554" t="b">
        <v>0</v>
      </c>
      <c r="G13554" t="s">
        <v>27</v>
      </c>
      <c r="H13554" s="4">
        <v>45835.625868055547</v>
      </c>
      <c r="I13554" t="b">
        <v>0</v>
      </c>
      <c r="J13554" t="b">
        <v>0</v>
      </c>
      <c r="K13554" t="s">
        <v>24</v>
      </c>
      <c r="L13554" t="s">
        <v>22</v>
      </c>
      <c r="M13554">
        <v>175000</v>
      </c>
      <c r="O13554" t="s">
        <v>17464</v>
      </c>
      <c r="P13554" t="s">
        <v>17465</v>
      </c>
    </row>
    <row r="13555" spans="1:16" x14ac:dyDescent="0.25">
      <c r="A13555" t="s">
        <v>2</v>
      </c>
      <c r="B13555" t="s">
        <v>2784</v>
      </c>
      <c r="C13555" t="s">
        <v>39</v>
      </c>
      <c r="D13555" t="s">
        <v>3828</v>
      </c>
      <c r="E13555" t="s">
        <v>51</v>
      </c>
      <c r="F13555" t="b">
        <v>1</v>
      </c>
      <c r="G13555" t="s">
        <v>41</v>
      </c>
      <c r="H13555" s="4">
        <v>45835.627129629633</v>
      </c>
      <c r="I13555" t="b">
        <v>0</v>
      </c>
      <c r="J13555" t="b">
        <v>0</v>
      </c>
      <c r="K13555" t="s">
        <v>24</v>
      </c>
      <c r="L13555" t="s">
        <v>36</v>
      </c>
      <c r="N13555">
        <v>57.5</v>
      </c>
      <c r="O13555" t="s">
        <v>17466</v>
      </c>
      <c r="P13555" t="s">
        <v>17467</v>
      </c>
    </row>
    <row r="13556" spans="1:16" x14ac:dyDescent="0.25">
      <c r="A13556" t="s">
        <v>28</v>
      </c>
      <c r="B13556" t="s">
        <v>17468</v>
      </c>
      <c r="C13556" t="s">
        <v>203</v>
      </c>
      <c r="D13556" t="s">
        <v>3973</v>
      </c>
      <c r="E13556" t="s">
        <v>51</v>
      </c>
      <c r="F13556" t="b">
        <v>0</v>
      </c>
      <c r="G13556" t="s">
        <v>41</v>
      </c>
      <c r="H13556" s="4">
        <v>45835.627314814818</v>
      </c>
      <c r="I13556" t="b">
        <v>0</v>
      </c>
      <c r="J13556" t="b">
        <v>0</v>
      </c>
      <c r="K13556" t="s">
        <v>24</v>
      </c>
      <c r="L13556" t="s">
        <v>36</v>
      </c>
      <c r="N13556">
        <v>70</v>
      </c>
      <c r="O13556" t="s">
        <v>458</v>
      </c>
    </row>
    <row r="13557" spans="1:16" x14ac:dyDescent="0.25">
      <c r="A13557" t="s">
        <v>1</v>
      </c>
      <c r="B13557" t="s">
        <v>17469</v>
      </c>
      <c r="C13557" t="s">
        <v>922</v>
      </c>
      <c r="D13557" t="s">
        <v>4035</v>
      </c>
      <c r="E13557" t="s">
        <v>20</v>
      </c>
      <c r="F13557" t="b">
        <v>0</v>
      </c>
      <c r="G13557" t="s">
        <v>158</v>
      </c>
      <c r="H13557" s="4">
        <v>45835.629479166673</v>
      </c>
      <c r="I13557" t="b">
        <v>0</v>
      </c>
      <c r="J13557" t="b">
        <v>0</v>
      </c>
      <c r="K13557" t="s">
        <v>158</v>
      </c>
      <c r="L13557" t="s">
        <v>22</v>
      </c>
      <c r="M13557">
        <v>62500</v>
      </c>
      <c r="O13557" t="s">
        <v>3679</v>
      </c>
      <c r="P13557" t="s">
        <v>2746</v>
      </c>
    </row>
    <row r="13558" spans="1:16" x14ac:dyDescent="0.25">
      <c r="A13558" t="s">
        <v>0</v>
      </c>
      <c r="B13558" t="s">
        <v>17470</v>
      </c>
      <c r="C13558" t="s">
        <v>298</v>
      </c>
      <c r="D13558" t="s">
        <v>4035</v>
      </c>
      <c r="E13558" t="s">
        <v>20</v>
      </c>
      <c r="F13558" t="b">
        <v>0</v>
      </c>
      <c r="G13558" t="s">
        <v>298</v>
      </c>
      <c r="H13558" s="4">
        <v>45835.631377314807</v>
      </c>
      <c r="I13558" t="b">
        <v>0</v>
      </c>
      <c r="J13558" t="b">
        <v>0</v>
      </c>
      <c r="K13558" t="s">
        <v>298</v>
      </c>
      <c r="L13558" t="s">
        <v>22</v>
      </c>
      <c r="M13558">
        <v>59700</v>
      </c>
      <c r="O13558" t="s">
        <v>1006</v>
      </c>
      <c r="P13558" t="s">
        <v>17471</v>
      </c>
    </row>
    <row r="13559" spans="1:16" x14ac:dyDescent="0.25">
      <c r="A13559" t="s">
        <v>1</v>
      </c>
      <c r="B13559" t="s">
        <v>17472</v>
      </c>
      <c r="C13559" t="s">
        <v>203</v>
      </c>
      <c r="D13559" t="s">
        <v>3973</v>
      </c>
      <c r="E13559" t="s">
        <v>51</v>
      </c>
      <c r="F13559" t="b">
        <v>0</v>
      </c>
      <c r="G13559" t="s">
        <v>23</v>
      </c>
      <c r="H13559" s="4">
        <v>45835.659953703696</v>
      </c>
      <c r="I13559" t="b">
        <v>0</v>
      </c>
      <c r="J13559" t="b">
        <v>1</v>
      </c>
      <c r="K13559" t="s">
        <v>24</v>
      </c>
      <c r="L13559" t="s">
        <v>36</v>
      </c>
      <c r="N13559">
        <v>62.5</v>
      </c>
      <c r="O13559" t="s">
        <v>144</v>
      </c>
      <c r="P13559" t="s">
        <v>193</v>
      </c>
    </row>
    <row r="13560" spans="1:16" x14ac:dyDescent="0.25">
      <c r="A13560" t="s">
        <v>0</v>
      </c>
      <c r="B13560" t="s">
        <v>16316</v>
      </c>
      <c r="C13560" t="s">
        <v>180</v>
      </c>
      <c r="D13560" t="s">
        <v>3973</v>
      </c>
      <c r="E13560" t="s">
        <v>20</v>
      </c>
      <c r="F13560" t="b">
        <v>0</v>
      </c>
      <c r="G13560" t="s">
        <v>41</v>
      </c>
      <c r="H13560" s="4">
        <v>45835.666944444441</v>
      </c>
      <c r="I13560" t="b">
        <v>0</v>
      </c>
      <c r="J13560" t="b">
        <v>1</v>
      </c>
      <c r="K13560" t="s">
        <v>24</v>
      </c>
      <c r="L13560" t="s">
        <v>36</v>
      </c>
      <c r="N13560">
        <v>45</v>
      </c>
      <c r="O13560" t="s">
        <v>4351</v>
      </c>
      <c r="P13560" t="s">
        <v>16317</v>
      </c>
    </row>
    <row r="13561" spans="1:16" x14ac:dyDescent="0.25">
      <c r="A13561" t="s">
        <v>139</v>
      </c>
      <c r="B13561" t="s">
        <v>17473</v>
      </c>
      <c r="C13561" t="s">
        <v>386</v>
      </c>
      <c r="D13561" t="s">
        <v>3973</v>
      </c>
      <c r="E13561" t="s">
        <v>51</v>
      </c>
      <c r="F13561" t="b">
        <v>0</v>
      </c>
      <c r="G13561" t="s">
        <v>41</v>
      </c>
      <c r="H13561" s="4">
        <v>45835.667094907411</v>
      </c>
      <c r="I13561" t="b">
        <v>0</v>
      </c>
      <c r="J13561" t="b">
        <v>1</v>
      </c>
      <c r="K13561" t="s">
        <v>24</v>
      </c>
      <c r="L13561" t="s">
        <v>36</v>
      </c>
      <c r="N13561">
        <v>57.5</v>
      </c>
      <c r="O13561" t="s">
        <v>3487</v>
      </c>
      <c r="P13561" t="s">
        <v>17474</v>
      </c>
    </row>
    <row r="13562" spans="1:16" x14ac:dyDescent="0.25">
      <c r="A13562" t="s">
        <v>0</v>
      </c>
      <c r="B13562" t="s">
        <v>17475</v>
      </c>
      <c r="C13562" t="s">
        <v>181</v>
      </c>
      <c r="D13562" t="s">
        <v>3973</v>
      </c>
      <c r="E13562" t="s">
        <v>20</v>
      </c>
      <c r="F13562" t="b">
        <v>0</v>
      </c>
      <c r="G13562" t="s">
        <v>41</v>
      </c>
      <c r="H13562" s="4">
        <v>45835.667094907411</v>
      </c>
      <c r="I13562" t="b">
        <v>0</v>
      </c>
      <c r="J13562" t="b">
        <v>1</v>
      </c>
      <c r="K13562" t="s">
        <v>24</v>
      </c>
      <c r="L13562" t="s">
        <v>22</v>
      </c>
      <c r="M13562">
        <v>115000</v>
      </c>
      <c r="O13562" t="s">
        <v>1459</v>
      </c>
      <c r="P13562" t="s">
        <v>17476</v>
      </c>
    </row>
    <row r="13563" spans="1:16" x14ac:dyDescent="0.25">
      <c r="A13563" t="s">
        <v>0</v>
      </c>
      <c r="B13563" t="s">
        <v>17477</v>
      </c>
      <c r="C13563" t="s">
        <v>167</v>
      </c>
      <c r="D13563" t="s">
        <v>3828</v>
      </c>
      <c r="E13563" t="s">
        <v>51</v>
      </c>
      <c r="F13563" t="b">
        <v>0</v>
      </c>
      <c r="G13563" t="s">
        <v>35</v>
      </c>
      <c r="H13563" s="4">
        <v>45835.667118055557</v>
      </c>
      <c r="I13563" t="b">
        <v>1</v>
      </c>
      <c r="J13563" t="b">
        <v>0</v>
      </c>
      <c r="K13563" t="s">
        <v>24</v>
      </c>
      <c r="L13563" t="s">
        <v>36</v>
      </c>
      <c r="N13563">
        <v>45</v>
      </c>
      <c r="O13563" t="s">
        <v>17478</v>
      </c>
      <c r="P13563" t="s">
        <v>710</v>
      </c>
    </row>
    <row r="13564" spans="1:16" x14ac:dyDescent="0.25">
      <c r="A13564" t="s">
        <v>2</v>
      </c>
      <c r="B13564" t="s">
        <v>2</v>
      </c>
      <c r="C13564" t="s">
        <v>601</v>
      </c>
      <c r="D13564" t="s">
        <v>2208</v>
      </c>
      <c r="E13564" t="s">
        <v>20</v>
      </c>
      <c r="F13564" t="b">
        <v>0</v>
      </c>
      <c r="G13564" t="s">
        <v>41</v>
      </c>
      <c r="H13564" s="4">
        <v>45835.668900462973</v>
      </c>
      <c r="I13564" t="b">
        <v>0</v>
      </c>
      <c r="J13564" t="b">
        <v>0</v>
      </c>
      <c r="K13564" t="s">
        <v>24</v>
      </c>
      <c r="L13564" t="s">
        <v>36</v>
      </c>
      <c r="N13564">
        <v>58.770000457763672</v>
      </c>
      <c r="O13564" t="s">
        <v>12853</v>
      </c>
      <c r="P13564" t="s">
        <v>119</v>
      </c>
    </row>
    <row r="13565" spans="1:16" x14ac:dyDescent="0.25">
      <c r="A13565" t="s">
        <v>1</v>
      </c>
      <c r="B13565" t="s">
        <v>17479</v>
      </c>
      <c r="C13565" t="s">
        <v>39</v>
      </c>
      <c r="D13565" t="s">
        <v>16101</v>
      </c>
      <c r="E13565" t="s">
        <v>20</v>
      </c>
      <c r="F13565" t="b">
        <v>1</v>
      </c>
      <c r="G13565" t="s">
        <v>106</v>
      </c>
      <c r="H13565" s="4">
        <v>45835.672442129631</v>
      </c>
      <c r="I13565" t="b">
        <v>1</v>
      </c>
      <c r="J13565" t="b">
        <v>1</v>
      </c>
      <c r="K13565" t="s">
        <v>106</v>
      </c>
      <c r="L13565" t="s">
        <v>22</v>
      </c>
      <c r="M13565">
        <v>245000</v>
      </c>
      <c r="O13565" t="s">
        <v>2973</v>
      </c>
      <c r="P13565" t="s">
        <v>2688</v>
      </c>
    </row>
    <row r="13566" spans="1:16" x14ac:dyDescent="0.25">
      <c r="A13566" t="s">
        <v>1</v>
      </c>
      <c r="B13566" t="s">
        <v>9457</v>
      </c>
      <c r="C13566" t="s">
        <v>82</v>
      </c>
      <c r="D13566" t="s">
        <v>4084</v>
      </c>
      <c r="E13566" t="s">
        <v>20</v>
      </c>
      <c r="F13566" t="b">
        <v>0</v>
      </c>
      <c r="G13566" t="s">
        <v>27</v>
      </c>
      <c r="H13566" s="4">
        <v>45835.709236111114</v>
      </c>
      <c r="I13566" t="b">
        <v>0</v>
      </c>
      <c r="J13566" t="b">
        <v>0</v>
      </c>
      <c r="K13566" t="s">
        <v>24</v>
      </c>
      <c r="L13566" t="s">
        <v>22</v>
      </c>
      <c r="M13566">
        <v>245000</v>
      </c>
      <c r="O13566" t="s">
        <v>2761</v>
      </c>
      <c r="P13566" t="s">
        <v>3842</v>
      </c>
    </row>
    <row r="13567" spans="1:16" x14ac:dyDescent="0.25">
      <c r="A13567" t="s">
        <v>1</v>
      </c>
      <c r="B13567" t="s">
        <v>17480</v>
      </c>
      <c r="C13567" t="s">
        <v>151</v>
      </c>
      <c r="D13567" t="s">
        <v>3973</v>
      </c>
      <c r="E13567" t="s">
        <v>20</v>
      </c>
      <c r="F13567" t="b">
        <v>0</v>
      </c>
      <c r="G13567" t="s">
        <v>30</v>
      </c>
      <c r="H13567" s="4">
        <v>45835.709537037037</v>
      </c>
      <c r="I13567" t="b">
        <v>0</v>
      </c>
      <c r="J13567" t="b">
        <v>1</v>
      </c>
      <c r="K13567" t="s">
        <v>24</v>
      </c>
      <c r="L13567" t="s">
        <v>22</v>
      </c>
      <c r="M13567">
        <v>161500</v>
      </c>
      <c r="O13567" t="s">
        <v>9420</v>
      </c>
      <c r="P13567" t="s">
        <v>1709</v>
      </c>
    </row>
    <row r="13568" spans="1:16" x14ac:dyDescent="0.25">
      <c r="A13568" t="s">
        <v>2</v>
      </c>
      <c r="B13568" t="s">
        <v>2</v>
      </c>
      <c r="C13568" t="s">
        <v>9440</v>
      </c>
      <c r="D13568" t="s">
        <v>3600</v>
      </c>
      <c r="E13568" t="s">
        <v>20</v>
      </c>
      <c r="F13568" t="b">
        <v>0</v>
      </c>
      <c r="G13568" t="s">
        <v>41</v>
      </c>
      <c r="H13568" s="4">
        <v>45835.710312499999</v>
      </c>
      <c r="I13568" t="b">
        <v>0</v>
      </c>
      <c r="J13568" t="b">
        <v>1</v>
      </c>
      <c r="K13568" t="s">
        <v>24</v>
      </c>
      <c r="L13568" t="s">
        <v>22</v>
      </c>
      <c r="M13568">
        <v>100000</v>
      </c>
      <c r="O13568" t="s">
        <v>123</v>
      </c>
      <c r="P13568" t="s">
        <v>9441</v>
      </c>
    </row>
    <row r="13569" spans="1:16" x14ac:dyDescent="0.25">
      <c r="A13569" t="s">
        <v>0</v>
      </c>
      <c r="B13569" t="s">
        <v>17481</v>
      </c>
      <c r="C13569" t="s">
        <v>333</v>
      </c>
      <c r="D13569" t="s">
        <v>3973</v>
      </c>
      <c r="E13569" t="s">
        <v>20</v>
      </c>
      <c r="F13569" t="b">
        <v>0</v>
      </c>
      <c r="G13569" t="s">
        <v>35</v>
      </c>
      <c r="H13569" s="4">
        <v>45835.711018518523</v>
      </c>
      <c r="I13569" t="b">
        <v>0</v>
      </c>
      <c r="J13569" t="b">
        <v>1</v>
      </c>
      <c r="K13569" t="s">
        <v>24</v>
      </c>
      <c r="L13569" t="s">
        <v>22</v>
      </c>
      <c r="M13569">
        <v>315500</v>
      </c>
      <c r="O13569" t="s">
        <v>3175</v>
      </c>
    </row>
    <row r="13570" spans="1:16" x14ac:dyDescent="0.25">
      <c r="A13570" t="s">
        <v>139</v>
      </c>
      <c r="B13570" t="s">
        <v>2126</v>
      </c>
      <c r="C13570" t="s">
        <v>49</v>
      </c>
      <c r="D13570" t="s">
        <v>3973</v>
      </c>
      <c r="E13570" t="s">
        <v>20</v>
      </c>
      <c r="F13570" t="b">
        <v>0</v>
      </c>
      <c r="G13570" t="s">
        <v>41</v>
      </c>
      <c r="H13570" s="4">
        <v>45835.750381944446</v>
      </c>
      <c r="I13570" t="b">
        <v>0</v>
      </c>
      <c r="J13570" t="b">
        <v>0</v>
      </c>
      <c r="K13570" t="s">
        <v>24</v>
      </c>
      <c r="L13570" t="s">
        <v>22</v>
      </c>
      <c r="M13570">
        <v>85000</v>
      </c>
      <c r="O13570" t="s">
        <v>2866</v>
      </c>
      <c r="P13570" t="s">
        <v>17482</v>
      </c>
    </row>
    <row r="13571" spans="1:16" x14ac:dyDescent="0.25">
      <c r="A13571" t="s">
        <v>0</v>
      </c>
      <c r="B13571" t="s">
        <v>17483</v>
      </c>
      <c r="C13571" t="s">
        <v>541</v>
      </c>
      <c r="D13571" t="s">
        <v>3973</v>
      </c>
      <c r="E13571" t="s">
        <v>51</v>
      </c>
      <c r="F13571" t="b">
        <v>0</v>
      </c>
      <c r="G13571" t="s">
        <v>30</v>
      </c>
      <c r="H13571" s="4">
        <v>45835.751331018517</v>
      </c>
      <c r="I13571" t="b">
        <v>0</v>
      </c>
      <c r="J13571" t="b">
        <v>0</v>
      </c>
      <c r="K13571" t="s">
        <v>24</v>
      </c>
      <c r="L13571" t="s">
        <v>36</v>
      </c>
      <c r="N13571">
        <v>50</v>
      </c>
      <c r="O13571" t="s">
        <v>1551</v>
      </c>
    </row>
    <row r="13572" spans="1:16" x14ac:dyDescent="0.25">
      <c r="A13572" t="s">
        <v>2</v>
      </c>
      <c r="B13572" t="s">
        <v>17484</v>
      </c>
      <c r="C13572" t="s">
        <v>203</v>
      </c>
      <c r="D13572" t="s">
        <v>3600</v>
      </c>
      <c r="E13572" t="s">
        <v>51</v>
      </c>
      <c r="F13572" t="b">
        <v>0</v>
      </c>
      <c r="G13572" t="s">
        <v>27</v>
      </c>
      <c r="H13572" s="4">
        <v>45835.751620370371</v>
      </c>
      <c r="I13572" t="b">
        <v>0</v>
      </c>
      <c r="J13572" t="b">
        <v>0</v>
      </c>
      <c r="K13572" t="s">
        <v>24</v>
      </c>
      <c r="L13572" t="s">
        <v>36</v>
      </c>
      <c r="N13572">
        <v>35</v>
      </c>
      <c r="O13572" t="s">
        <v>13725</v>
      </c>
      <c r="P13572" t="s">
        <v>17485</v>
      </c>
    </row>
    <row r="13573" spans="1:16" x14ac:dyDescent="0.25">
      <c r="A13573" t="s">
        <v>2</v>
      </c>
      <c r="B13573" t="s">
        <v>163</v>
      </c>
      <c r="C13573" t="s">
        <v>3652</v>
      </c>
      <c r="D13573" t="s">
        <v>3973</v>
      </c>
      <c r="E13573" t="s">
        <v>20</v>
      </c>
      <c r="F13573" t="b">
        <v>0</v>
      </c>
      <c r="G13573" t="s">
        <v>30</v>
      </c>
      <c r="H13573" s="4">
        <v>45835.752847222233</v>
      </c>
      <c r="I13573" t="b">
        <v>0</v>
      </c>
      <c r="J13573" t="b">
        <v>1</v>
      </c>
      <c r="K13573" t="s">
        <v>24</v>
      </c>
      <c r="L13573" t="s">
        <v>22</v>
      </c>
      <c r="M13573">
        <v>87500</v>
      </c>
      <c r="O13573" t="s">
        <v>17486</v>
      </c>
      <c r="P13573" t="s">
        <v>17487</v>
      </c>
    </row>
    <row r="13574" spans="1:16" x14ac:dyDescent="0.25">
      <c r="A13574" t="s">
        <v>0</v>
      </c>
      <c r="B13574" t="s">
        <v>17488</v>
      </c>
      <c r="C13574" t="s">
        <v>559</v>
      </c>
      <c r="D13574" t="s">
        <v>3973</v>
      </c>
      <c r="E13574" t="s">
        <v>20</v>
      </c>
      <c r="F13574" t="b">
        <v>0</v>
      </c>
      <c r="G13574" t="s">
        <v>27</v>
      </c>
      <c r="H13574" s="4">
        <v>45835.791759259257</v>
      </c>
      <c r="I13574" t="b">
        <v>0</v>
      </c>
      <c r="J13574" t="b">
        <v>0</v>
      </c>
      <c r="K13574" t="s">
        <v>24</v>
      </c>
      <c r="L13574" t="s">
        <v>22</v>
      </c>
      <c r="M13574">
        <v>69451</v>
      </c>
      <c r="O13574" t="s">
        <v>6431</v>
      </c>
      <c r="P13574" t="s">
        <v>3349</v>
      </c>
    </row>
    <row r="13575" spans="1:16" x14ac:dyDescent="0.25">
      <c r="A13575" t="s">
        <v>0</v>
      </c>
      <c r="B13575" t="s">
        <v>250</v>
      </c>
      <c r="C13575" t="s">
        <v>329</v>
      </c>
      <c r="D13575" t="s">
        <v>2298</v>
      </c>
      <c r="E13575" t="s">
        <v>20</v>
      </c>
      <c r="F13575" t="b">
        <v>0</v>
      </c>
      <c r="G13575" t="s">
        <v>27</v>
      </c>
      <c r="H13575" s="4">
        <v>45835.79179398148</v>
      </c>
      <c r="I13575" t="b">
        <v>0</v>
      </c>
      <c r="J13575" t="b">
        <v>1</v>
      </c>
      <c r="K13575" t="s">
        <v>24</v>
      </c>
      <c r="L13575" t="s">
        <v>36</v>
      </c>
      <c r="N13575">
        <v>25</v>
      </c>
      <c r="O13575" t="s">
        <v>17489</v>
      </c>
      <c r="P13575" t="s">
        <v>671</v>
      </c>
    </row>
    <row r="13576" spans="1:16" x14ac:dyDescent="0.25">
      <c r="A13576" t="s">
        <v>0</v>
      </c>
      <c r="B13576" t="s">
        <v>17490</v>
      </c>
      <c r="C13576" t="s">
        <v>213</v>
      </c>
      <c r="D13576" t="s">
        <v>3828</v>
      </c>
      <c r="E13576" t="s">
        <v>20</v>
      </c>
      <c r="F13576" t="b">
        <v>0</v>
      </c>
      <c r="G13576" t="s">
        <v>41</v>
      </c>
      <c r="H13576" s="4">
        <v>45835.792002314818</v>
      </c>
      <c r="I13576" t="b">
        <v>0</v>
      </c>
      <c r="J13576" t="b">
        <v>1</v>
      </c>
      <c r="K13576" t="s">
        <v>24</v>
      </c>
      <c r="L13576" t="s">
        <v>36</v>
      </c>
      <c r="N13576">
        <v>40</v>
      </c>
      <c r="O13576" t="s">
        <v>17491</v>
      </c>
    </row>
    <row r="13577" spans="1:16" x14ac:dyDescent="0.25">
      <c r="A13577" t="s">
        <v>139</v>
      </c>
      <c r="B13577" t="s">
        <v>2126</v>
      </c>
      <c r="C13577" t="s">
        <v>696</v>
      </c>
      <c r="D13577" t="s">
        <v>3973</v>
      </c>
      <c r="E13577" t="s">
        <v>20</v>
      </c>
      <c r="F13577" t="b">
        <v>0</v>
      </c>
      <c r="G13577" t="s">
        <v>30</v>
      </c>
      <c r="H13577" s="4">
        <v>45835.792291666658</v>
      </c>
      <c r="I13577" t="b">
        <v>0</v>
      </c>
      <c r="J13577" t="b">
        <v>1</v>
      </c>
      <c r="K13577" t="s">
        <v>24</v>
      </c>
      <c r="L13577" t="s">
        <v>22</v>
      </c>
      <c r="M13577">
        <v>88000</v>
      </c>
      <c r="O13577" t="s">
        <v>17492</v>
      </c>
      <c r="P13577" t="s">
        <v>1711</v>
      </c>
    </row>
    <row r="13578" spans="1:16" x14ac:dyDescent="0.25">
      <c r="A13578" t="s">
        <v>1</v>
      </c>
      <c r="B13578" t="s">
        <v>17493</v>
      </c>
      <c r="C13578" t="s">
        <v>2154</v>
      </c>
      <c r="D13578" t="s">
        <v>17494</v>
      </c>
      <c r="E13578" t="s">
        <v>20</v>
      </c>
      <c r="F13578" t="b">
        <v>0</v>
      </c>
      <c r="G13578" t="s">
        <v>27</v>
      </c>
      <c r="H13578" s="4">
        <v>45835.792569444442</v>
      </c>
      <c r="I13578" t="b">
        <v>0</v>
      </c>
      <c r="J13578" t="b">
        <v>1</v>
      </c>
      <c r="K13578" t="s">
        <v>24</v>
      </c>
      <c r="L13578" t="s">
        <v>36</v>
      </c>
      <c r="N13578">
        <v>70.915000915527344</v>
      </c>
      <c r="O13578" t="s">
        <v>381</v>
      </c>
      <c r="P13578" t="s">
        <v>17495</v>
      </c>
    </row>
    <row r="13579" spans="1:16" x14ac:dyDescent="0.25">
      <c r="A13579" t="s">
        <v>2</v>
      </c>
      <c r="B13579" t="s">
        <v>17496</v>
      </c>
      <c r="C13579" t="s">
        <v>122</v>
      </c>
      <c r="D13579" t="s">
        <v>3973</v>
      </c>
      <c r="E13579" t="s">
        <v>20</v>
      </c>
      <c r="F13579" t="b">
        <v>0</v>
      </c>
      <c r="G13579" t="s">
        <v>23</v>
      </c>
      <c r="H13579" s="4">
        <v>45835.827118055553</v>
      </c>
      <c r="I13579" t="b">
        <v>0</v>
      </c>
      <c r="J13579" t="b">
        <v>0</v>
      </c>
      <c r="K13579" t="s">
        <v>24</v>
      </c>
      <c r="L13579" t="s">
        <v>22</v>
      </c>
      <c r="M13579">
        <v>127500</v>
      </c>
      <c r="O13579" t="s">
        <v>1783</v>
      </c>
      <c r="P13579" t="s">
        <v>17497</v>
      </c>
    </row>
    <row r="13580" spans="1:16" x14ac:dyDescent="0.25">
      <c r="A13580" t="s">
        <v>0</v>
      </c>
      <c r="B13580" t="s">
        <v>17498</v>
      </c>
      <c r="C13580" t="s">
        <v>805</v>
      </c>
      <c r="D13580" t="s">
        <v>3828</v>
      </c>
      <c r="E13580" t="s">
        <v>51</v>
      </c>
      <c r="F13580" t="b">
        <v>0</v>
      </c>
      <c r="G13580" t="s">
        <v>27</v>
      </c>
      <c r="H13580" s="4">
        <v>45835.833483796298</v>
      </c>
      <c r="I13580" t="b">
        <v>0</v>
      </c>
      <c r="J13580" t="b">
        <v>0</v>
      </c>
      <c r="K13580" t="s">
        <v>24</v>
      </c>
      <c r="L13580" t="s">
        <v>36</v>
      </c>
      <c r="N13580">
        <v>52.5</v>
      </c>
      <c r="O13580" t="s">
        <v>17499</v>
      </c>
      <c r="P13580" t="s">
        <v>17500</v>
      </c>
    </row>
    <row r="13581" spans="1:16" x14ac:dyDescent="0.25">
      <c r="A13581" t="s">
        <v>1</v>
      </c>
      <c r="B13581" t="s">
        <v>10305</v>
      </c>
      <c r="C13581" t="s">
        <v>306</v>
      </c>
      <c r="D13581" t="s">
        <v>3957</v>
      </c>
      <c r="E13581" t="s">
        <v>20</v>
      </c>
      <c r="F13581" t="b">
        <v>0</v>
      </c>
      <c r="G13581" t="s">
        <v>27</v>
      </c>
      <c r="H13581" s="4">
        <v>45835.834293981483</v>
      </c>
      <c r="I13581" t="b">
        <v>0</v>
      </c>
      <c r="J13581" t="b">
        <v>1</v>
      </c>
      <c r="K13581" t="s">
        <v>24</v>
      </c>
      <c r="L13581" t="s">
        <v>36</v>
      </c>
      <c r="N13581">
        <v>41.505001068115227</v>
      </c>
      <c r="O13581" t="s">
        <v>2768</v>
      </c>
      <c r="P13581" t="s">
        <v>8156</v>
      </c>
    </row>
    <row r="13582" spans="1:16" x14ac:dyDescent="0.25">
      <c r="A13582" t="s">
        <v>2</v>
      </c>
      <c r="B13582" t="s">
        <v>17501</v>
      </c>
      <c r="C13582" t="s">
        <v>2380</v>
      </c>
      <c r="D13582" t="s">
        <v>2208</v>
      </c>
      <c r="E13582" t="s">
        <v>20</v>
      </c>
      <c r="F13582" t="b">
        <v>0</v>
      </c>
      <c r="G13582" t="s">
        <v>27</v>
      </c>
      <c r="H13582" s="4">
        <v>45835.834872685176</v>
      </c>
      <c r="I13582" t="b">
        <v>0</v>
      </c>
      <c r="J13582" t="b">
        <v>1</v>
      </c>
      <c r="K13582" t="s">
        <v>24</v>
      </c>
      <c r="L13582" t="s">
        <v>22</v>
      </c>
      <c r="M13582">
        <v>82750</v>
      </c>
      <c r="O13582" t="s">
        <v>17486</v>
      </c>
      <c r="P13582" t="s">
        <v>17487</v>
      </c>
    </row>
    <row r="13583" spans="1:16" x14ac:dyDescent="0.25">
      <c r="A13583" t="s">
        <v>2</v>
      </c>
      <c r="B13583" t="s">
        <v>17502</v>
      </c>
      <c r="C13583" t="s">
        <v>24</v>
      </c>
      <c r="D13583" t="s">
        <v>3973</v>
      </c>
      <c r="E13583" t="s">
        <v>20</v>
      </c>
      <c r="F13583" t="b">
        <v>0</v>
      </c>
      <c r="G13583" t="s">
        <v>27</v>
      </c>
      <c r="H13583" s="4">
        <v>45835.835034722222</v>
      </c>
      <c r="I13583" t="b">
        <v>0</v>
      </c>
      <c r="J13583" t="b">
        <v>1</v>
      </c>
      <c r="K13583" t="s">
        <v>24</v>
      </c>
      <c r="L13583" t="s">
        <v>22</v>
      </c>
      <c r="M13583">
        <v>154000</v>
      </c>
      <c r="O13583" t="s">
        <v>1883</v>
      </c>
      <c r="P13583" t="s">
        <v>1229</v>
      </c>
    </row>
    <row r="13584" spans="1:16" x14ac:dyDescent="0.25">
      <c r="A13584" t="s">
        <v>2</v>
      </c>
      <c r="B13584" t="s">
        <v>17503</v>
      </c>
      <c r="C13584" t="s">
        <v>39</v>
      </c>
      <c r="D13584" t="s">
        <v>3828</v>
      </c>
      <c r="E13584" t="s">
        <v>20</v>
      </c>
      <c r="F13584" t="b">
        <v>1</v>
      </c>
      <c r="G13584" t="s">
        <v>41</v>
      </c>
      <c r="H13584" s="4">
        <v>45835.835289351853</v>
      </c>
      <c r="I13584" t="b">
        <v>0</v>
      </c>
      <c r="J13584" t="b">
        <v>1</v>
      </c>
      <c r="K13584" t="s">
        <v>24</v>
      </c>
      <c r="L13584" t="s">
        <v>22</v>
      </c>
      <c r="M13584">
        <v>130000</v>
      </c>
      <c r="O13584" t="s">
        <v>17504</v>
      </c>
      <c r="P13584" t="s">
        <v>17505</v>
      </c>
    </row>
    <row r="13585" spans="1:16" x14ac:dyDescent="0.25">
      <c r="A13585" t="s">
        <v>89</v>
      </c>
      <c r="B13585" t="s">
        <v>17506</v>
      </c>
      <c r="C13585" t="s">
        <v>24</v>
      </c>
      <c r="D13585" t="s">
        <v>3973</v>
      </c>
      <c r="E13585" t="s">
        <v>20</v>
      </c>
      <c r="F13585" t="b">
        <v>0</v>
      </c>
      <c r="G13585" t="s">
        <v>30</v>
      </c>
      <c r="H13585" s="4">
        <v>45835.836296296293</v>
      </c>
      <c r="I13585" t="b">
        <v>0</v>
      </c>
      <c r="J13585" t="b">
        <v>0</v>
      </c>
      <c r="K13585" t="s">
        <v>24</v>
      </c>
      <c r="L13585" t="s">
        <v>36</v>
      </c>
      <c r="N13585">
        <v>67.5</v>
      </c>
      <c r="O13585" t="s">
        <v>2196</v>
      </c>
      <c r="P13585" t="s">
        <v>3032</v>
      </c>
    </row>
    <row r="13586" spans="1:16" x14ac:dyDescent="0.25">
      <c r="A13586" t="s">
        <v>0</v>
      </c>
      <c r="B13586" t="s">
        <v>17507</v>
      </c>
      <c r="C13586" t="s">
        <v>60</v>
      </c>
      <c r="D13586" t="s">
        <v>3828</v>
      </c>
      <c r="E13586" t="s">
        <v>20</v>
      </c>
      <c r="F13586" t="b">
        <v>0</v>
      </c>
      <c r="G13586" t="s">
        <v>27</v>
      </c>
      <c r="H13586" s="4">
        <v>45835.875150462962</v>
      </c>
      <c r="I13586" t="b">
        <v>0</v>
      </c>
      <c r="J13586" t="b">
        <v>1</v>
      </c>
      <c r="K13586" t="s">
        <v>24</v>
      </c>
      <c r="L13586" t="s">
        <v>22</v>
      </c>
      <c r="M13586">
        <v>67500</v>
      </c>
      <c r="O13586" t="s">
        <v>17508</v>
      </c>
      <c r="P13586" t="s">
        <v>833</v>
      </c>
    </row>
    <row r="13587" spans="1:16" x14ac:dyDescent="0.25">
      <c r="A13587" t="s">
        <v>2</v>
      </c>
      <c r="B13587" t="s">
        <v>17509</v>
      </c>
      <c r="C13587" t="s">
        <v>1398</v>
      </c>
      <c r="D13587" t="s">
        <v>3600</v>
      </c>
      <c r="E13587" t="s">
        <v>51</v>
      </c>
      <c r="F13587" t="b">
        <v>0</v>
      </c>
      <c r="G13587" t="s">
        <v>27</v>
      </c>
      <c r="H13587" s="4">
        <v>45835.876435185193</v>
      </c>
      <c r="I13587" t="b">
        <v>1</v>
      </c>
      <c r="J13587" t="b">
        <v>0</v>
      </c>
      <c r="K13587" t="s">
        <v>24</v>
      </c>
      <c r="L13587" t="s">
        <v>36</v>
      </c>
      <c r="N13587">
        <v>51.5</v>
      </c>
      <c r="O13587" t="s">
        <v>16960</v>
      </c>
      <c r="P13587" t="s">
        <v>17510</v>
      </c>
    </row>
    <row r="13588" spans="1:16" x14ac:dyDescent="0.25">
      <c r="A13588" t="s">
        <v>2</v>
      </c>
      <c r="B13588" t="s">
        <v>17511</v>
      </c>
      <c r="C13588" t="s">
        <v>143</v>
      </c>
      <c r="D13588" t="s">
        <v>3600</v>
      </c>
      <c r="E13588" t="s">
        <v>51</v>
      </c>
      <c r="F13588" t="b">
        <v>0</v>
      </c>
      <c r="G13588" t="s">
        <v>35</v>
      </c>
      <c r="H13588" s="4">
        <v>45835.919027777767</v>
      </c>
      <c r="I13588" t="b">
        <v>1</v>
      </c>
      <c r="J13588" t="b">
        <v>0</v>
      </c>
      <c r="K13588" t="s">
        <v>24</v>
      </c>
      <c r="L13588" t="s">
        <v>36</v>
      </c>
      <c r="N13588">
        <v>55</v>
      </c>
      <c r="O13588" t="s">
        <v>14192</v>
      </c>
      <c r="P13588" t="s">
        <v>17512</v>
      </c>
    </row>
    <row r="13589" spans="1:16" x14ac:dyDescent="0.25">
      <c r="A13589" t="s">
        <v>19</v>
      </c>
      <c r="B13589" t="s">
        <v>17513</v>
      </c>
      <c r="C13589" t="s">
        <v>155</v>
      </c>
      <c r="D13589" t="s">
        <v>3973</v>
      </c>
      <c r="E13589" t="s">
        <v>20</v>
      </c>
      <c r="F13589" t="b">
        <v>0</v>
      </c>
      <c r="G13589" t="s">
        <v>23</v>
      </c>
      <c r="H13589" s="4">
        <v>45835.952199074083</v>
      </c>
      <c r="I13589" t="b">
        <v>0</v>
      </c>
      <c r="J13589" t="b">
        <v>1</v>
      </c>
      <c r="K13589" t="s">
        <v>24</v>
      </c>
      <c r="L13589" t="s">
        <v>22</v>
      </c>
      <c r="M13589">
        <v>185500</v>
      </c>
      <c r="O13589" t="s">
        <v>1126</v>
      </c>
    </row>
    <row r="13590" spans="1:16" x14ac:dyDescent="0.25">
      <c r="A13590" t="s">
        <v>0</v>
      </c>
      <c r="B13590" t="s">
        <v>0</v>
      </c>
      <c r="C13590" t="s">
        <v>1100</v>
      </c>
      <c r="D13590" t="s">
        <v>3973</v>
      </c>
      <c r="E13590" t="s">
        <v>20</v>
      </c>
      <c r="F13590" t="b">
        <v>0</v>
      </c>
      <c r="G13590" t="s">
        <v>41</v>
      </c>
      <c r="H13590" s="4">
        <v>45835.958611111113</v>
      </c>
      <c r="I13590" t="b">
        <v>0</v>
      </c>
      <c r="J13590" t="b">
        <v>1</v>
      </c>
      <c r="K13590" t="s">
        <v>24</v>
      </c>
      <c r="L13590" t="s">
        <v>22</v>
      </c>
      <c r="M13590">
        <v>99700</v>
      </c>
      <c r="O13590" t="s">
        <v>17514</v>
      </c>
      <c r="P13590" t="s">
        <v>17515</v>
      </c>
    </row>
    <row r="13591" spans="1:16" x14ac:dyDescent="0.25">
      <c r="A13591" t="s">
        <v>0</v>
      </c>
      <c r="B13591" t="s">
        <v>17516</v>
      </c>
      <c r="C13591" t="s">
        <v>332</v>
      </c>
      <c r="D13591" t="s">
        <v>3973</v>
      </c>
      <c r="E13591" t="s">
        <v>20</v>
      </c>
      <c r="F13591" t="b">
        <v>0</v>
      </c>
      <c r="G13591" t="s">
        <v>41</v>
      </c>
      <c r="H13591" s="4">
        <v>45835.958611111113</v>
      </c>
      <c r="I13591" t="b">
        <v>0</v>
      </c>
      <c r="J13591" t="b">
        <v>0</v>
      </c>
      <c r="K13591" t="s">
        <v>24</v>
      </c>
      <c r="L13591" t="s">
        <v>36</v>
      </c>
      <c r="N13591">
        <v>85</v>
      </c>
      <c r="O13591" t="s">
        <v>11719</v>
      </c>
      <c r="P13591" t="s">
        <v>17517</v>
      </c>
    </row>
    <row r="13592" spans="1:16" x14ac:dyDescent="0.25">
      <c r="A13592" t="s">
        <v>0</v>
      </c>
      <c r="B13592" t="s">
        <v>433</v>
      </c>
      <c r="C13592" t="s">
        <v>140</v>
      </c>
      <c r="D13592" t="s">
        <v>3973</v>
      </c>
      <c r="E13592" t="s">
        <v>20</v>
      </c>
      <c r="F13592" t="b">
        <v>0</v>
      </c>
      <c r="G13592" t="s">
        <v>35</v>
      </c>
      <c r="H13592" s="4">
        <v>45835.958784722221</v>
      </c>
      <c r="I13592" t="b">
        <v>0</v>
      </c>
      <c r="J13592" t="b">
        <v>0</v>
      </c>
      <c r="K13592" t="s">
        <v>24</v>
      </c>
      <c r="L13592" t="s">
        <v>22</v>
      </c>
      <c r="M13592">
        <v>85000</v>
      </c>
      <c r="O13592" t="s">
        <v>17518</v>
      </c>
      <c r="P13592" t="s">
        <v>1133</v>
      </c>
    </row>
    <row r="13593" spans="1:16" x14ac:dyDescent="0.25">
      <c r="A13593" t="s">
        <v>139</v>
      </c>
      <c r="B13593" t="s">
        <v>17519</v>
      </c>
      <c r="C13593" t="s">
        <v>192</v>
      </c>
      <c r="D13593" t="s">
        <v>3973</v>
      </c>
      <c r="E13593" t="s">
        <v>51</v>
      </c>
      <c r="F13593" t="b">
        <v>0</v>
      </c>
      <c r="G13593" t="s">
        <v>52</v>
      </c>
      <c r="H13593" s="4">
        <v>45835.959108796298</v>
      </c>
      <c r="I13593" t="b">
        <v>1</v>
      </c>
      <c r="J13593" t="b">
        <v>1</v>
      </c>
      <c r="K13593" t="s">
        <v>24</v>
      </c>
      <c r="L13593" t="s">
        <v>36</v>
      </c>
      <c r="N13593">
        <v>30.5</v>
      </c>
      <c r="O13593" t="s">
        <v>3933</v>
      </c>
    </row>
    <row r="13594" spans="1:16" x14ac:dyDescent="0.25">
      <c r="A13594" t="s">
        <v>2</v>
      </c>
      <c r="B13594" t="s">
        <v>17520</v>
      </c>
      <c r="C13594" t="s">
        <v>47</v>
      </c>
      <c r="D13594" t="s">
        <v>3973</v>
      </c>
      <c r="E13594" t="s">
        <v>20</v>
      </c>
      <c r="F13594" t="b">
        <v>0</v>
      </c>
      <c r="G13594" t="s">
        <v>27</v>
      </c>
      <c r="H13594" s="4">
        <v>45835.960057870368</v>
      </c>
      <c r="I13594" t="b">
        <v>0</v>
      </c>
      <c r="J13594" t="b">
        <v>1</v>
      </c>
      <c r="K13594" t="s">
        <v>24</v>
      </c>
      <c r="L13594" t="s">
        <v>22</v>
      </c>
      <c r="M13594">
        <v>208500</v>
      </c>
      <c r="O13594" t="s">
        <v>4535</v>
      </c>
      <c r="P13594" t="s">
        <v>5910</v>
      </c>
    </row>
    <row r="13595" spans="1:16" x14ac:dyDescent="0.25">
      <c r="A13595" t="s">
        <v>2</v>
      </c>
      <c r="B13595" t="s">
        <v>14585</v>
      </c>
      <c r="C13595" t="s">
        <v>2235</v>
      </c>
      <c r="D13595" t="s">
        <v>4014</v>
      </c>
      <c r="E13595" t="s">
        <v>20</v>
      </c>
      <c r="F13595" t="b">
        <v>0</v>
      </c>
      <c r="G13595" t="s">
        <v>23</v>
      </c>
      <c r="H13595" s="4">
        <v>45835.993645833332</v>
      </c>
      <c r="I13595" t="b">
        <v>0</v>
      </c>
      <c r="J13595" t="b">
        <v>1</v>
      </c>
      <c r="K13595" t="s">
        <v>24</v>
      </c>
      <c r="L13595" t="s">
        <v>22</v>
      </c>
      <c r="M13595">
        <v>115000</v>
      </c>
      <c r="O13595" t="s">
        <v>14586</v>
      </c>
      <c r="P13595" t="s">
        <v>14587</v>
      </c>
    </row>
    <row r="13596" spans="1:16" x14ac:dyDescent="0.25">
      <c r="A13596" t="s">
        <v>139</v>
      </c>
      <c r="B13596" t="s">
        <v>17521</v>
      </c>
      <c r="C13596" t="s">
        <v>3481</v>
      </c>
      <c r="D13596" t="s">
        <v>4090</v>
      </c>
      <c r="E13596" t="s">
        <v>20</v>
      </c>
      <c r="F13596" t="b">
        <v>0</v>
      </c>
      <c r="G13596" t="s">
        <v>41</v>
      </c>
      <c r="H13596" s="4">
        <v>45836.000335648147</v>
      </c>
      <c r="I13596" t="b">
        <v>0</v>
      </c>
      <c r="J13596" t="b">
        <v>0</v>
      </c>
      <c r="K13596" t="s">
        <v>24</v>
      </c>
      <c r="L13596" t="s">
        <v>22</v>
      </c>
      <c r="M13596">
        <v>75000</v>
      </c>
      <c r="O13596" t="s">
        <v>17522</v>
      </c>
      <c r="P13596" t="s">
        <v>67</v>
      </c>
    </row>
    <row r="13597" spans="1:16" x14ac:dyDescent="0.25">
      <c r="A13597" t="s">
        <v>0</v>
      </c>
      <c r="B13597" t="s">
        <v>2153</v>
      </c>
      <c r="C13597" t="s">
        <v>143</v>
      </c>
      <c r="D13597" t="s">
        <v>3973</v>
      </c>
      <c r="E13597" t="s">
        <v>51</v>
      </c>
      <c r="F13597" t="b">
        <v>0</v>
      </c>
      <c r="G13597" t="s">
        <v>35</v>
      </c>
      <c r="H13597" s="4">
        <v>45836.000451388893</v>
      </c>
      <c r="I13597" t="b">
        <v>1</v>
      </c>
      <c r="J13597" t="b">
        <v>1</v>
      </c>
      <c r="K13597" t="s">
        <v>24</v>
      </c>
      <c r="L13597" t="s">
        <v>36</v>
      </c>
      <c r="N13597">
        <v>62.5</v>
      </c>
      <c r="O13597" t="s">
        <v>4344</v>
      </c>
      <c r="P13597" t="s">
        <v>1850</v>
      </c>
    </row>
    <row r="13598" spans="1:16" x14ac:dyDescent="0.25">
      <c r="A13598" t="s">
        <v>1</v>
      </c>
      <c r="B13598" t="s">
        <v>135</v>
      </c>
      <c r="C13598" t="s">
        <v>606</v>
      </c>
      <c r="D13598" t="s">
        <v>17523</v>
      </c>
      <c r="E13598" t="s">
        <v>20</v>
      </c>
      <c r="F13598" t="b">
        <v>0</v>
      </c>
      <c r="G13598" t="s">
        <v>27</v>
      </c>
      <c r="H13598" s="4">
        <v>45836.000833333332</v>
      </c>
      <c r="I13598" t="b">
        <v>0</v>
      </c>
      <c r="J13598" t="b">
        <v>1</v>
      </c>
      <c r="K13598" t="s">
        <v>24</v>
      </c>
      <c r="L13598" t="s">
        <v>22</v>
      </c>
      <c r="M13598">
        <v>175000</v>
      </c>
      <c r="O13598" t="s">
        <v>2431</v>
      </c>
      <c r="P13598" t="s">
        <v>9154</v>
      </c>
    </row>
    <row r="13599" spans="1:16" x14ac:dyDescent="0.25">
      <c r="A13599" t="s">
        <v>2</v>
      </c>
      <c r="B13599" t="s">
        <v>267</v>
      </c>
      <c r="C13599" t="s">
        <v>969</v>
      </c>
      <c r="D13599" t="s">
        <v>4014</v>
      </c>
      <c r="E13599" t="s">
        <v>20</v>
      </c>
      <c r="F13599" t="b">
        <v>0</v>
      </c>
      <c r="G13599" t="s">
        <v>27</v>
      </c>
      <c r="H13599" s="4">
        <v>45836.001516203702</v>
      </c>
      <c r="I13599" t="b">
        <v>0</v>
      </c>
      <c r="J13599" t="b">
        <v>0</v>
      </c>
      <c r="K13599" t="s">
        <v>24</v>
      </c>
      <c r="L13599" t="s">
        <v>22</v>
      </c>
      <c r="M13599">
        <v>125000</v>
      </c>
      <c r="O13599" t="s">
        <v>14538</v>
      </c>
      <c r="P13599" t="s">
        <v>14539</v>
      </c>
    </row>
    <row r="13600" spans="1:16" x14ac:dyDescent="0.25">
      <c r="A13600" t="s">
        <v>2</v>
      </c>
      <c r="B13600" t="s">
        <v>2</v>
      </c>
      <c r="C13600" t="s">
        <v>9440</v>
      </c>
      <c r="D13600" t="s">
        <v>3973</v>
      </c>
      <c r="E13600" t="s">
        <v>20</v>
      </c>
      <c r="F13600" t="b">
        <v>0</v>
      </c>
      <c r="G13600" t="s">
        <v>27</v>
      </c>
      <c r="H13600" s="4">
        <v>45836.001620370371</v>
      </c>
      <c r="I13600" t="b">
        <v>0</v>
      </c>
      <c r="J13600" t="b">
        <v>1</v>
      </c>
      <c r="K13600" t="s">
        <v>24</v>
      </c>
      <c r="L13600" t="s">
        <v>22</v>
      </c>
      <c r="M13600">
        <v>90000</v>
      </c>
      <c r="O13600" t="s">
        <v>4344</v>
      </c>
      <c r="P13600" t="s">
        <v>9441</v>
      </c>
    </row>
    <row r="13601" spans="1:16" x14ac:dyDescent="0.25">
      <c r="A13601" t="s">
        <v>2</v>
      </c>
      <c r="B13601" t="s">
        <v>17524</v>
      </c>
      <c r="C13601" t="s">
        <v>71</v>
      </c>
      <c r="D13601" t="s">
        <v>3828</v>
      </c>
      <c r="E13601" t="s">
        <v>20</v>
      </c>
      <c r="F13601" t="b">
        <v>0</v>
      </c>
      <c r="G13601" t="s">
        <v>41</v>
      </c>
      <c r="H13601" s="4">
        <v>45836.001979166656</v>
      </c>
      <c r="I13601" t="b">
        <v>1</v>
      </c>
      <c r="J13601" t="b">
        <v>0</v>
      </c>
      <c r="K13601" t="s">
        <v>24</v>
      </c>
      <c r="L13601" t="s">
        <v>22</v>
      </c>
      <c r="M13601">
        <v>142500</v>
      </c>
      <c r="O13601" t="s">
        <v>7749</v>
      </c>
      <c r="P13601" t="s">
        <v>221</v>
      </c>
    </row>
    <row r="13602" spans="1:16" x14ac:dyDescent="0.25">
      <c r="A13602" t="s">
        <v>2</v>
      </c>
      <c r="B13602" t="s">
        <v>17525</v>
      </c>
      <c r="C13602" t="s">
        <v>357</v>
      </c>
      <c r="D13602" t="s">
        <v>17523</v>
      </c>
      <c r="E13602" t="s">
        <v>20</v>
      </c>
      <c r="F13602" t="b">
        <v>0</v>
      </c>
      <c r="G13602" t="s">
        <v>41</v>
      </c>
      <c r="H13602" s="4">
        <v>45836.001979166656</v>
      </c>
      <c r="I13602" t="b">
        <v>1</v>
      </c>
      <c r="J13602" t="b">
        <v>1</v>
      </c>
      <c r="K13602" t="s">
        <v>24</v>
      </c>
      <c r="L13602" t="s">
        <v>22</v>
      </c>
      <c r="M13602">
        <v>150000</v>
      </c>
      <c r="O13602" t="s">
        <v>17526</v>
      </c>
      <c r="P13602" t="s">
        <v>17527</v>
      </c>
    </row>
    <row r="13603" spans="1:16" x14ac:dyDescent="0.25">
      <c r="A13603" t="s">
        <v>2</v>
      </c>
      <c r="B13603" t="s">
        <v>9374</v>
      </c>
      <c r="C13603" t="s">
        <v>780</v>
      </c>
      <c r="D13603" t="s">
        <v>3973</v>
      </c>
      <c r="E13603" t="s">
        <v>20</v>
      </c>
      <c r="F13603" t="b">
        <v>0</v>
      </c>
      <c r="G13603" t="s">
        <v>35</v>
      </c>
      <c r="H13603" s="4">
        <v>45836.002557870372</v>
      </c>
      <c r="I13603" t="b">
        <v>0</v>
      </c>
      <c r="J13603" t="b">
        <v>1</v>
      </c>
      <c r="K13603" t="s">
        <v>24</v>
      </c>
      <c r="L13603" t="s">
        <v>22</v>
      </c>
      <c r="M13603">
        <v>122900</v>
      </c>
      <c r="O13603" t="s">
        <v>5482</v>
      </c>
      <c r="P13603" t="s">
        <v>9375</v>
      </c>
    </row>
    <row r="13604" spans="1:16" x14ac:dyDescent="0.25">
      <c r="A13604" t="s">
        <v>2</v>
      </c>
      <c r="B13604" t="s">
        <v>17528</v>
      </c>
      <c r="C13604" t="s">
        <v>71</v>
      </c>
      <c r="D13604" t="s">
        <v>3973</v>
      </c>
      <c r="E13604" t="s">
        <v>20</v>
      </c>
      <c r="F13604" t="b">
        <v>0</v>
      </c>
      <c r="G13604" t="s">
        <v>41</v>
      </c>
      <c r="H13604" s="4">
        <v>45836.043981481482</v>
      </c>
      <c r="I13604" t="b">
        <v>0</v>
      </c>
      <c r="J13604" t="b">
        <v>1</v>
      </c>
      <c r="K13604" t="s">
        <v>24</v>
      </c>
      <c r="L13604" t="s">
        <v>22</v>
      </c>
      <c r="M13604">
        <v>136102.09375</v>
      </c>
      <c r="O13604" t="s">
        <v>3438</v>
      </c>
      <c r="P13604" t="s">
        <v>17529</v>
      </c>
    </row>
    <row r="13605" spans="1:16" x14ac:dyDescent="0.25">
      <c r="A13605" t="s">
        <v>0</v>
      </c>
      <c r="B13605" t="s">
        <v>17530</v>
      </c>
      <c r="C13605" t="s">
        <v>158</v>
      </c>
      <c r="D13605" t="s">
        <v>4035</v>
      </c>
      <c r="E13605" t="s">
        <v>20</v>
      </c>
      <c r="F13605" t="b">
        <v>0</v>
      </c>
      <c r="G13605" t="s">
        <v>158</v>
      </c>
      <c r="H13605" s="4">
        <v>45836.129479166673</v>
      </c>
      <c r="I13605" t="b">
        <v>0</v>
      </c>
      <c r="J13605" t="b">
        <v>0</v>
      </c>
      <c r="K13605" t="s">
        <v>158</v>
      </c>
      <c r="L13605" t="s">
        <v>22</v>
      </c>
      <c r="M13605">
        <v>42399.5</v>
      </c>
      <c r="O13605" t="s">
        <v>14434</v>
      </c>
      <c r="P13605" t="s">
        <v>17531</v>
      </c>
    </row>
    <row r="13606" spans="1:16" x14ac:dyDescent="0.25">
      <c r="A13606" t="s">
        <v>0</v>
      </c>
      <c r="B13606" t="s">
        <v>12222</v>
      </c>
      <c r="C13606" t="s">
        <v>2050</v>
      </c>
      <c r="D13606" t="s">
        <v>17532</v>
      </c>
      <c r="E13606" t="s">
        <v>20</v>
      </c>
      <c r="F13606" t="b">
        <v>0</v>
      </c>
      <c r="G13606" t="s">
        <v>30</v>
      </c>
      <c r="H13606" s="4">
        <v>45836.250648148147</v>
      </c>
      <c r="I13606" t="b">
        <v>0</v>
      </c>
      <c r="J13606" t="b">
        <v>0</v>
      </c>
      <c r="K13606" t="s">
        <v>24</v>
      </c>
      <c r="L13606" t="s">
        <v>22</v>
      </c>
      <c r="M13606">
        <v>73553</v>
      </c>
      <c r="O13606" t="s">
        <v>17392</v>
      </c>
      <c r="P13606" t="s">
        <v>17393</v>
      </c>
    </row>
    <row r="13607" spans="1:16" x14ac:dyDescent="0.25">
      <c r="A13607" t="s">
        <v>1</v>
      </c>
      <c r="B13607" t="s">
        <v>661</v>
      </c>
      <c r="C13607" t="s">
        <v>82</v>
      </c>
      <c r="D13607" t="s">
        <v>4109</v>
      </c>
      <c r="E13607" t="s">
        <v>20</v>
      </c>
      <c r="F13607" t="b">
        <v>0</v>
      </c>
      <c r="G13607" t="s">
        <v>27</v>
      </c>
      <c r="H13607" s="4">
        <v>45836.250844907408</v>
      </c>
      <c r="I13607" t="b">
        <v>0</v>
      </c>
      <c r="J13607" t="b">
        <v>1</v>
      </c>
      <c r="K13607" t="s">
        <v>24</v>
      </c>
      <c r="L13607" t="s">
        <v>22</v>
      </c>
      <c r="M13607">
        <v>198500</v>
      </c>
      <c r="O13607" t="s">
        <v>17533</v>
      </c>
      <c r="P13607" t="s">
        <v>611</v>
      </c>
    </row>
    <row r="13608" spans="1:16" x14ac:dyDescent="0.25">
      <c r="A13608" t="s">
        <v>2</v>
      </c>
      <c r="B13608" t="s">
        <v>17534</v>
      </c>
      <c r="C13608" t="s">
        <v>82</v>
      </c>
      <c r="D13608" t="s">
        <v>3973</v>
      </c>
      <c r="E13608" t="s">
        <v>20</v>
      </c>
      <c r="F13608" t="b">
        <v>0</v>
      </c>
      <c r="G13608" t="s">
        <v>27</v>
      </c>
      <c r="H13608" s="4">
        <v>45836.250868055547</v>
      </c>
      <c r="I13608" t="b">
        <v>0</v>
      </c>
      <c r="J13608" t="b">
        <v>1</v>
      </c>
      <c r="K13608" t="s">
        <v>24</v>
      </c>
      <c r="L13608" t="s">
        <v>22</v>
      </c>
      <c r="M13608">
        <v>195000</v>
      </c>
      <c r="O13608" t="s">
        <v>4344</v>
      </c>
      <c r="P13608" t="s">
        <v>17535</v>
      </c>
    </row>
    <row r="13609" spans="1:16" x14ac:dyDescent="0.25">
      <c r="A13609" t="s">
        <v>1</v>
      </c>
      <c r="B13609" t="s">
        <v>17536</v>
      </c>
      <c r="C13609" t="s">
        <v>613</v>
      </c>
      <c r="D13609" t="s">
        <v>3973</v>
      </c>
      <c r="E13609" t="s">
        <v>20</v>
      </c>
      <c r="F13609" t="b">
        <v>0</v>
      </c>
      <c r="G13609" t="s">
        <v>41</v>
      </c>
      <c r="H13609" s="4">
        <v>45836.250949074078</v>
      </c>
      <c r="I13609" t="b">
        <v>0</v>
      </c>
      <c r="J13609" t="b">
        <v>1</v>
      </c>
      <c r="K13609" t="s">
        <v>24</v>
      </c>
      <c r="L13609" t="s">
        <v>22</v>
      </c>
      <c r="M13609">
        <v>129055</v>
      </c>
      <c r="O13609" t="s">
        <v>8144</v>
      </c>
      <c r="P13609" t="s">
        <v>17537</v>
      </c>
    </row>
    <row r="13610" spans="1:16" x14ac:dyDescent="0.25">
      <c r="A13610" t="s">
        <v>1</v>
      </c>
      <c r="B13610" t="s">
        <v>13777</v>
      </c>
      <c r="C13610" t="s">
        <v>151</v>
      </c>
      <c r="D13610" t="s">
        <v>4100</v>
      </c>
      <c r="E13610" t="s">
        <v>20</v>
      </c>
      <c r="F13610" t="b">
        <v>0</v>
      </c>
      <c r="G13610" t="s">
        <v>30</v>
      </c>
      <c r="H13610" s="4">
        <v>45836.251168981478</v>
      </c>
      <c r="I13610" t="b">
        <v>0</v>
      </c>
      <c r="J13610" t="b">
        <v>1</v>
      </c>
      <c r="K13610" t="s">
        <v>24</v>
      </c>
      <c r="L13610" t="s">
        <v>22</v>
      </c>
      <c r="M13610">
        <v>125520</v>
      </c>
      <c r="O13610" t="s">
        <v>3243</v>
      </c>
      <c r="P13610" t="s">
        <v>13779</v>
      </c>
    </row>
    <row r="13611" spans="1:16" x14ac:dyDescent="0.25">
      <c r="A13611" t="s">
        <v>2</v>
      </c>
      <c r="B13611" t="s">
        <v>17538</v>
      </c>
      <c r="C13611" t="s">
        <v>24</v>
      </c>
      <c r="D13611" t="s">
        <v>4035</v>
      </c>
      <c r="E13611" t="s">
        <v>20</v>
      </c>
      <c r="F13611" t="b">
        <v>0</v>
      </c>
      <c r="G13611" t="s">
        <v>27</v>
      </c>
      <c r="H13611" s="4">
        <v>45836.251377314817</v>
      </c>
      <c r="I13611" t="b">
        <v>0</v>
      </c>
      <c r="J13611" t="b">
        <v>1</v>
      </c>
      <c r="K13611" t="s">
        <v>24</v>
      </c>
      <c r="L13611" t="s">
        <v>22</v>
      </c>
      <c r="M13611">
        <v>229500</v>
      </c>
      <c r="O13611" t="s">
        <v>789</v>
      </c>
      <c r="P13611" t="s">
        <v>17539</v>
      </c>
    </row>
    <row r="13612" spans="1:16" x14ac:dyDescent="0.25">
      <c r="A13612" t="s">
        <v>2</v>
      </c>
      <c r="B13612" t="s">
        <v>2</v>
      </c>
      <c r="C13612" t="s">
        <v>17540</v>
      </c>
      <c r="D13612" t="s">
        <v>3973</v>
      </c>
      <c r="E13612" t="s">
        <v>20</v>
      </c>
      <c r="F13612" t="b">
        <v>0</v>
      </c>
      <c r="G13612" t="s">
        <v>30</v>
      </c>
      <c r="H13612" s="4">
        <v>45836.292303240742</v>
      </c>
      <c r="I13612" t="b">
        <v>0</v>
      </c>
      <c r="J13612" t="b">
        <v>1</v>
      </c>
      <c r="K13612" t="s">
        <v>24</v>
      </c>
      <c r="L13612" t="s">
        <v>22</v>
      </c>
      <c r="M13612">
        <v>104823.5</v>
      </c>
      <c r="O13612" t="s">
        <v>17541</v>
      </c>
      <c r="P13612" t="s">
        <v>2159</v>
      </c>
    </row>
    <row r="13613" spans="1:16" x14ac:dyDescent="0.25">
      <c r="A13613" t="s">
        <v>2</v>
      </c>
      <c r="B13613" t="s">
        <v>17542</v>
      </c>
      <c r="C13613" t="s">
        <v>16939</v>
      </c>
      <c r="D13613" t="s">
        <v>3985</v>
      </c>
      <c r="E13613" t="s">
        <v>20</v>
      </c>
      <c r="F13613" t="b">
        <v>0</v>
      </c>
      <c r="G13613" t="s">
        <v>5203</v>
      </c>
      <c r="H13613" s="4">
        <v>45836.299166666657</v>
      </c>
      <c r="I13613" t="b">
        <v>0</v>
      </c>
      <c r="J13613" t="b">
        <v>0</v>
      </c>
      <c r="L13613" t="s">
        <v>22</v>
      </c>
      <c r="M13613">
        <v>121900</v>
      </c>
      <c r="O13613" t="s">
        <v>178</v>
      </c>
      <c r="P13613" t="s">
        <v>17543</v>
      </c>
    </row>
    <row r="13614" spans="1:16" x14ac:dyDescent="0.25">
      <c r="A13614" t="s">
        <v>139</v>
      </c>
      <c r="B13614" t="s">
        <v>10538</v>
      </c>
      <c r="C13614" t="s">
        <v>1769</v>
      </c>
      <c r="D13614" t="s">
        <v>3973</v>
      </c>
      <c r="E13614" t="s">
        <v>20</v>
      </c>
      <c r="F13614" t="b">
        <v>0</v>
      </c>
      <c r="G13614" t="s">
        <v>27</v>
      </c>
      <c r="H13614" s="4">
        <v>45836.376655092587</v>
      </c>
      <c r="I13614" t="b">
        <v>0</v>
      </c>
      <c r="J13614" t="b">
        <v>1</v>
      </c>
      <c r="K13614" t="s">
        <v>24</v>
      </c>
      <c r="L13614" t="s">
        <v>22</v>
      </c>
      <c r="M13614">
        <v>102310.453125</v>
      </c>
      <c r="O13614" t="s">
        <v>3438</v>
      </c>
      <c r="P13614" t="s">
        <v>10539</v>
      </c>
    </row>
    <row r="13615" spans="1:16" x14ac:dyDescent="0.25">
      <c r="A13615" t="s">
        <v>89</v>
      </c>
      <c r="B13615" t="s">
        <v>17544</v>
      </c>
      <c r="C13615" t="s">
        <v>71</v>
      </c>
      <c r="D13615" t="s">
        <v>2208</v>
      </c>
      <c r="E13615" t="s">
        <v>20</v>
      </c>
      <c r="F13615" t="b">
        <v>0</v>
      </c>
      <c r="G13615" t="s">
        <v>30</v>
      </c>
      <c r="H13615" s="4">
        <v>45836.377523148149</v>
      </c>
      <c r="I13615" t="b">
        <v>0</v>
      </c>
      <c r="J13615" t="b">
        <v>1</v>
      </c>
      <c r="K13615" t="s">
        <v>24</v>
      </c>
      <c r="L13615" t="s">
        <v>22</v>
      </c>
      <c r="M13615">
        <v>231500</v>
      </c>
      <c r="O13615" t="s">
        <v>405</v>
      </c>
      <c r="P13615" t="s">
        <v>1478</v>
      </c>
    </row>
    <row r="13616" spans="1:16" x14ac:dyDescent="0.25">
      <c r="A13616" t="s">
        <v>1</v>
      </c>
      <c r="B13616" t="s">
        <v>13128</v>
      </c>
      <c r="C13616" t="s">
        <v>1240</v>
      </c>
      <c r="D13616" t="s">
        <v>3973</v>
      </c>
      <c r="E13616" t="s">
        <v>20</v>
      </c>
      <c r="F13616" t="b">
        <v>0</v>
      </c>
      <c r="G13616" t="s">
        <v>27</v>
      </c>
      <c r="H13616" s="4">
        <v>45836.417557870373</v>
      </c>
      <c r="I13616" t="b">
        <v>0</v>
      </c>
      <c r="J13616" t="b">
        <v>0</v>
      </c>
      <c r="K13616" t="s">
        <v>24</v>
      </c>
      <c r="L13616" t="s">
        <v>22</v>
      </c>
      <c r="M13616">
        <v>167323</v>
      </c>
      <c r="O13616" t="s">
        <v>2239</v>
      </c>
      <c r="P13616" t="s">
        <v>13129</v>
      </c>
    </row>
    <row r="13617" spans="1:16" x14ac:dyDescent="0.25">
      <c r="A13617" t="s">
        <v>2</v>
      </c>
      <c r="B13617" t="s">
        <v>2118</v>
      </c>
      <c r="C13617" t="s">
        <v>808</v>
      </c>
      <c r="D13617" t="s">
        <v>3973</v>
      </c>
      <c r="E13617" t="s">
        <v>20</v>
      </c>
      <c r="F13617" t="b">
        <v>0</v>
      </c>
      <c r="G13617" t="s">
        <v>27</v>
      </c>
      <c r="H13617" s="4">
        <v>45836.418240740742</v>
      </c>
      <c r="I13617" t="b">
        <v>0</v>
      </c>
      <c r="J13617" t="b">
        <v>1</v>
      </c>
      <c r="K13617" t="s">
        <v>24</v>
      </c>
      <c r="L13617" t="s">
        <v>22</v>
      </c>
      <c r="M13617">
        <v>180000</v>
      </c>
      <c r="O13617" t="s">
        <v>9479</v>
      </c>
      <c r="P13617" t="s">
        <v>9480</v>
      </c>
    </row>
    <row r="13618" spans="1:16" x14ac:dyDescent="0.25">
      <c r="A13618" t="s">
        <v>2</v>
      </c>
      <c r="B13618" t="s">
        <v>2378</v>
      </c>
      <c r="C13618" t="s">
        <v>12938</v>
      </c>
      <c r="D13618" t="s">
        <v>2208</v>
      </c>
      <c r="E13618" t="s">
        <v>34</v>
      </c>
      <c r="F13618" t="b">
        <v>0</v>
      </c>
      <c r="G13618" t="s">
        <v>23</v>
      </c>
      <c r="H13618" s="4">
        <v>45836.419733796298</v>
      </c>
      <c r="I13618" t="b">
        <v>0</v>
      </c>
      <c r="J13618" t="b">
        <v>1</v>
      </c>
      <c r="K13618" t="s">
        <v>24</v>
      </c>
      <c r="L13618" t="s">
        <v>22</v>
      </c>
      <c r="M13618">
        <v>195000</v>
      </c>
      <c r="O13618" t="s">
        <v>428</v>
      </c>
      <c r="P13618" t="s">
        <v>8138</v>
      </c>
    </row>
    <row r="13619" spans="1:16" x14ac:dyDescent="0.25">
      <c r="A13619" t="s">
        <v>89</v>
      </c>
      <c r="B13619" t="s">
        <v>17545</v>
      </c>
      <c r="C13619" t="s">
        <v>1268</v>
      </c>
      <c r="D13619" t="s">
        <v>4084</v>
      </c>
      <c r="E13619" t="s">
        <v>20</v>
      </c>
      <c r="F13619" t="b">
        <v>0</v>
      </c>
      <c r="G13619" t="s">
        <v>1268</v>
      </c>
      <c r="H13619" s="4">
        <v>45836.437650462962</v>
      </c>
      <c r="I13619" t="b">
        <v>1</v>
      </c>
      <c r="J13619" t="b">
        <v>0</v>
      </c>
      <c r="K13619" t="s">
        <v>1268</v>
      </c>
      <c r="L13619" t="s">
        <v>22</v>
      </c>
      <c r="M13619">
        <v>105000</v>
      </c>
      <c r="O13619" t="s">
        <v>17546</v>
      </c>
      <c r="P13619" t="s">
        <v>1478</v>
      </c>
    </row>
    <row r="13620" spans="1:16" x14ac:dyDescent="0.25">
      <c r="A13620" t="s">
        <v>25</v>
      </c>
      <c r="B13620" t="s">
        <v>17547</v>
      </c>
      <c r="C13620" t="s">
        <v>39</v>
      </c>
      <c r="D13620" t="s">
        <v>2208</v>
      </c>
      <c r="E13620" t="s">
        <v>20</v>
      </c>
      <c r="F13620" t="b">
        <v>1</v>
      </c>
      <c r="G13620" t="s">
        <v>27</v>
      </c>
      <c r="H13620" s="4">
        <v>45836.458356481482</v>
      </c>
      <c r="I13620" t="b">
        <v>1</v>
      </c>
      <c r="J13620" t="b">
        <v>1</v>
      </c>
      <c r="K13620" t="s">
        <v>24</v>
      </c>
      <c r="L13620" t="s">
        <v>22</v>
      </c>
      <c r="M13620">
        <v>125400</v>
      </c>
      <c r="O13620" t="s">
        <v>77</v>
      </c>
      <c r="P13620" t="s">
        <v>1739</v>
      </c>
    </row>
    <row r="13621" spans="1:16" x14ac:dyDescent="0.25">
      <c r="A13621" t="s">
        <v>1</v>
      </c>
      <c r="B13621" t="s">
        <v>93</v>
      </c>
      <c r="C13621" t="s">
        <v>379</v>
      </c>
      <c r="D13621" t="s">
        <v>3973</v>
      </c>
      <c r="E13621" t="s">
        <v>20</v>
      </c>
      <c r="F13621" t="b">
        <v>0</v>
      </c>
      <c r="G13621" t="s">
        <v>30</v>
      </c>
      <c r="H13621" s="4">
        <v>45836.458981481483</v>
      </c>
      <c r="I13621" t="b">
        <v>0</v>
      </c>
      <c r="J13621" t="b">
        <v>0</v>
      </c>
      <c r="K13621" t="s">
        <v>24</v>
      </c>
      <c r="L13621" t="s">
        <v>22</v>
      </c>
      <c r="M13621">
        <v>95000</v>
      </c>
      <c r="O13621" t="s">
        <v>482</v>
      </c>
      <c r="P13621" t="s">
        <v>17548</v>
      </c>
    </row>
    <row r="13622" spans="1:16" x14ac:dyDescent="0.25">
      <c r="A13622" t="s">
        <v>28</v>
      </c>
      <c r="B13622" t="s">
        <v>17549</v>
      </c>
      <c r="C13622" t="s">
        <v>82</v>
      </c>
      <c r="D13622" t="s">
        <v>3973</v>
      </c>
      <c r="E13622" t="s">
        <v>20</v>
      </c>
      <c r="F13622" t="b">
        <v>0</v>
      </c>
      <c r="G13622" t="s">
        <v>27</v>
      </c>
      <c r="H13622" s="4">
        <v>45836.459641203714</v>
      </c>
      <c r="I13622" t="b">
        <v>0</v>
      </c>
      <c r="J13622" t="b">
        <v>1</v>
      </c>
      <c r="K13622" t="s">
        <v>24</v>
      </c>
      <c r="L13622" t="s">
        <v>22</v>
      </c>
      <c r="M13622">
        <v>176500</v>
      </c>
      <c r="O13622" t="s">
        <v>4535</v>
      </c>
      <c r="P13622" t="s">
        <v>201</v>
      </c>
    </row>
    <row r="13623" spans="1:16" x14ac:dyDescent="0.25">
      <c r="A13623" t="s">
        <v>89</v>
      </c>
      <c r="B13623" t="s">
        <v>17550</v>
      </c>
      <c r="C13623" t="s">
        <v>644</v>
      </c>
      <c r="D13623" t="s">
        <v>3973</v>
      </c>
      <c r="E13623" t="s">
        <v>20</v>
      </c>
      <c r="F13623" t="b">
        <v>0</v>
      </c>
      <c r="G13623" t="s">
        <v>27</v>
      </c>
      <c r="H13623" s="4">
        <v>45836.459849537037</v>
      </c>
      <c r="I13623" t="b">
        <v>0</v>
      </c>
      <c r="J13623" t="b">
        <v>1</v>
      </c>
      <c r="K13623" t="s">
        <v>24</v>
      </c>
      <c r="L13623" t="s">
        <v>22</v>
      </c>
      <c r="M13623">
        <v>206500</v>
      </c>
      <c r="O13623" t="s">
        <v>4535</v>
      </c>
      <c r="P13623" t="s">
        <v>17551</v>
      </c>
    </row>
    <row r="13624" spans="1:16" x14ac:dyDescent="0.25">
      <c r="A13624" t="s">
        <v>139</v>
      </c>
      <c r="B13624" t="s">
        <v>17552</v>
      </c>
      <c r="C13624" t="s">
        <v>82</v>
      </c>
      <c r="D13624" t="s">
        <v>3973</v>
      </c>
      <c r="E13624" t="s">
        <v>20</v>
      </c>
      <c r="F13624" t="b">
        <v>0</v>
      </c>
      <c r="G13624" t="s">
        <v>41</v>
      </c>
      <c r="H13624" s="4">
        <v>45836.460185185177</v>
      </c>
      <c r="I13624" t="b">
        <v>0</v>
      </c>
      <c r="J13624" t="b">
        <v>1</v>
      </c>
      <c r="K13624" t="s">
        <v>24</v>
      </c>
      <c r="L13624" t="s">
        <v>22</v>
      </c>
      <c r="M13624">
        <v>120050</v>
      </c>
      <c r="O13624" t="s">
        <v>1172</v>
      </c>
      <c r="P13624" t="s">
        <v>17553</v>
      </c>
    </row>
    <row r="13625" spans="1:16" x14ac:dyDescent="0.25">
      <c r="A13625" t="s">
        <v>25</v>
      </c>
      <c r="B13625" t="s">
        <v>17554</v>
      </c>
      <c r="C13625" t="s">
        <v>153</v>
      </c>
      <c r="D13625" t="s">
        <v>3973</v>
      </c>
      <c r="E13625" t="s">
        <v>20</v>
      </c>
      <c r="F13625" t="b">
        <v>0</v>
      </c>
      <c r="G13625" t="s">
        <v>27</v>
      </c>
      <c r="H13625" s="4">
        <v>45836.5000462963</v>
      </c>
      <c r="I13625" t="b">
        <v>0</v>
      </c>
      <c r="J13625" t="b">
        <v>0</v>
      </c>
      <c r="K13625" t="s">
        <v>24</v>
      </c>
      <c r="L13625" t="s">
        <v>22</v>
      </c>
      <c r="M13625">
        <v>114153</v>
      </c>
      <c r="O13625" t="s">
        <v>14568</v>
      </c>
      <c r="P13625" t="s">
        <v>338</v>
      </c>
    </row>
    <row r="13626" spans="1:16" x14ac:dyDescent="0.25">
      <c r="A13626" t="s">
        <v>0</v>
      </c>
      <c r="B13626" t="s">
        <v>257</v>
      </c>
      <c r="C13626" t="s">
        <v>468</v>
      </c>
      <c r="D13626" t="s">
        <v>3973</v>
      </c>
      <c r="E13626" t="s">
        <v>20</v>
      </c>
      <c r="F13626" t="b">
        <v>0</v>
      </c>
      <c r="G13626" t="s">
        <v>27</v>
      </c>
      <c r="H13626" s="4">
        <v>45836.500057870369</v>
      </c>
      <c r="I13626" t="b">
        <v>0</v>
      </c>
      <c r="J13626" t="b">
        <v>1</v>
      </c>
      <c r="K13626" t="s">
        <v>24</v>
      </c>
      <c r="L13626" t="s">
        <v>22</v>
      </c>
      <c r="M13626">
        <v>125000</v>
      </c>
      <c r="O13626" t="s">
        <v>5482</v>
      </c>
      <c r="P13626" t="s">
        <v>9339</v>
      </c>
    </row>
    <row r="13627" spans="1:16" x14ac:dyDescent="0.25">
      <c r="A13627" t="s">
        <v>19</v>
      </c>
      <c r="B13627" t="s">
        <v>17265</v>
      </c>
      <c r="C13627" t="s">
        <v>1060</v>
      </c>
      <c r="D13627" t="s">
        <v>3973</v>
      </c>
      <c r="E13627" t="s">
        <v>20</v>
      </c>
      <c r="F13627" t="b">
        <v>0</v>
      </c>
      <c r="G13627" t="s">
        <v>41</v>
      </c>
      <c r="H13627" s="4">
        <v>45836.500208333331</v>
      </c>
      <c r="I13627" t="b">
        <v>0</v>
      </c>
      <c r="J13627" t="b">
        <v>1</v>
      </c>
      <c r="K13627" t="s">
        <v>24</v>
      </c>
      <c r="L13627" t="s">
        <v>22</v>
      </c>
      <c r="M13627">
        <v>195500</v>
      </c>
      <c r="O13627" t="s">
        <v>5482</v>
      </c>
      <c r="P13627" t="s">
        <v>10227</v>
      </c>
    </row>
    <row r="13628" spans="1:16" x14ac:dyDescent="0.25">
      <c r="A13628" t="s">
        <v>0</v>
      </c>
      <c r="B13628" t="s">
        <v>17555</v>
      </c>
      <c r="C13628" t="s">
        <v>1922</v>
      </c>
      <c r="D13628" t="s">
        <v>3973</v>
      </c>
      <c r="E13628" t="s">
        <v>51</v>
      </c>
      <c r="F13628" t="b">
        <v>0</v>
      </c>
      <c r="G13628" t="s">
        <v>30</v>
      </c>
      <c r="H13628" s="4">
        <v>45836.501203703701</v>
      </c>
      <c r="I13628" t="b">
        <v>0</v>
      </c>
      <c r="J13628" t="b">
        <v>1</v>
      </c>
      <c r="K13628" t="s">
        <v>24</v>
      </c>
      <c r="L13628" t="s">
        <v>36</v>
      </c>
      <c r="N13628">
        <v>27.5</v>
      </c>
      <c r="O13628" t="s">
        <v>4344</v>
      </c>
      <c r="P13628" t="s">
        <v>17556</v>
      </c>
    </row>
    <row r="13629" spans="1:16" x14ac:dyDescent="0.25">
      <c r="A13629" t="s">
        <v>2</v>
      </c>
      <c r="B13629" t="s">
        <v>2679</v>
      </c>
      <c r="C13629" t="s">
        <v>1105</v>
      </c>
      <c r="D13629" t="s">
        <v>3973</v>
      </c>
      <c r="E13629" t="s">
        <v>51</v>
      </c>
      <c r="F13629" t="b">
        <v>0</v>
      </c>
      <c r="G13629" t="s">
        <v>27</v>
      </c>
      <c r="H13629" s="4">
        <v>45836.501307870371</v>
      </c>
      <c r="I13629" t="b">
        <v>0</v>
      </c>
      <c r="J13629" t="b">
        <v>1</v>
      </c>
      <c r="K13629" t="s">
        <v>24</v>
      </c>
      <c r="L13629" t="s">
        <v>36</v>
      </c>
      <c r="N13629">
        <v>86</v>
      </c>
      <c r="O13629" t="s">
        <v>5482</v>
      </c>
      <c r="P13629" t="s">
        <v>17557</v>
      </c>
    </row>
    <row r="13630" spans="1:16" x14ac:dyDescent="0.25">
      <c r="A13630" t="s">
        <v>2</v>
      </c>
      <c r="B13630" t="s">
        <v>132</v>
      </c>
      <c r="C13630" t="s">
        <v>732</v>
      </c>
      <c r="D13630" t="s">
        <v>3600</v>
      </c>
      <c r="E13630" t="s">
        <v>20</v>
      </c>
      <c r="F13630" t="b">
        <v>0</v>
      </c>
      <c r="G13630" t="s">
        <v>27</v>
      </c>
      <c r="H13630" s="4">
        <v>45836.501493055563</v>
      </c>
      <c r="I13630" t="b">
        <v>0</v>
      </c>
      <c r="J13630" t="b">
        <v>0</v>
      </c>
      <c r="K13630" t="s">
        <v>24</v>
      </c>
      <c r="L13630" t="s">
        <v>22</v>
      </c>
      <c r="M13630">
        <v>155000</v>
      </c>
      <c r="O13630" t="s">
        <v>3632</v>
      </c>
      <c r="P13630" t="s">
        <v>16946</v>
      </c>
    </row>
    <row r="13631" spans="1:16" x14ac:dyDescent="0.25">
      <c r="A13631" t="s">
        <v>2</v>
      </c>
      <c r="B13631" t="s">
        <v>2</v>
      </c>
      <c r="C13631" t="s">
        <v>507</v>
      </c>
      <c r="D13631" t="s">
        <v>3973</v>
      </c>
      <c r="E13631" t="s">
        <v>20</v>
      </c>
      <c r="F13631" t="b">
        <v>0</v>
      </c>
      <c r="G13631" t="s">
        <v>27</v>
      </c>
      <c r="H13631" s="4">
        <v>45836.501493055563</v>
      </c>
      <c r="I13631" t="b">
        <v>0</v>
      </c>
      <c r="J13631" t="b">
        <v>0</v>
      </c>
      <c r="K13631" t="s">
        <v>24</v>
      </c>
      <c r="L13631" t="s">
        <v>36</v>
      </c>
      <c r="N13631">
        <v>72.300003051757813</v>
      </c>
      <c r="O13631" t="s">
        <v>5482</v>
      </c>
      <c r="P13631" t="s">
        <v>1517</v>
      </c>
    </row>
    <row r="13632" spans="1:16" x14ac:dyDescent="0.25">
      <c r="A13632" t="s">
        <v>2</v>
      </c>
      <c r="B13632" t="s">
        <v>17558</v>
      </c>
      <c r="C13632" t="s">
        <v>24</v>
      </c>
      <c r="D13632" t="s">
        <v>4035</v>
      </c>
      <c r="E13632" t="s">
        <v>20</v>
      </c>
      <c r="F13632" t="b">
        <v>0</v>
      </c>
      <c r="G13632" t="s">
        <v>41</v>
      </c>
      <c r="H13632" s="4">
        <v>45836.50172453704</v>
      </c>
      <c r="I13632" t="b">
        <v>0</v>
      </c>
      <c r="J13632" t="b">
        <v>1</v>
      </c>
      <c r="K13632" t="s">
        <v>24</v>
      </c>
      <c r="L13632" t="s">
        <v>22</v>
      </c>
      <c r="M13632">
        <v>108200</v>
      </c>
      <c r="O13632" t="s">
        <v>1906</v>
      </c>
      <c r="P13632" t="s">
        <v>17559</v>
      </c>
    </row>
    <row r="13633" spans="1:16" x14ac:dyDescent="0.25">
      <c r="A13633" t="s">
        <v>0</v>
      </c>
      <c r="B13633" t="s">
        <v>17560</v>
      </c>
      <c r="C13633" t="s">
        <v>372</v>
      </c>
      <c r="D13633" t="s">
        <v>4084</v>
      </c>
      <c r="E13633" t="s">
        <v>20</v>
      </c>
      <c r="F13633" t="b">
        <v>0</v>
      </c>
      <c r="G13633" t="s">
        <v>27</v>
      </c>
      <c r="H13633" s="4">
        <v>45836.541712962957</v>
      </c>
      <c r="I13633" t="b">
        <v>0</v>
      </c>
      <c r="J13633" t="b">
        <v>0</v>
      </c>
      <c r="K13633" t="s">
        <v>24</v>
      </c>
      <c r="L13633" t="s">
        <v>22</v>
      </c>
      <c r="M13633">
        <v>110000</v>
      </c>
      <c r="O13633" t="s">
        <v>17561</v>
      </c>
      <c r="P13633" t="s">
        <v>2738</v>
      </c>
    </row>
    <row r="13634" spans="1:16" x14ac:dyDescent="0.25">
      <c r="A13634" t="s">
        <v>0</v>
      </c>
      <c r="B13634" t="s">
        <v>250</v>
      </c>
      <c r="C13634" t="s">
        <v>1135</v>
      </c>
      <c r="D13634" t="s">
        <v>4084</v>
      </c>
      <c r="E13634" t="s">
        <v>51</v>
      </c>
      <c r="F13634" t="b">
        <v>0</v>
      </c>
      <c r="G13634" t="s">
        <v>27</v>
      </c>
      <c r="H13634" s="4">
        <v>45836.54179398148</v>
      </c>
      <c r="I13634" t="b">
        <v>0</v>
      </c>
      <c r="J13634" t="b">
        <v>0</v>
      </c>
      <c r="K13634" t="s">
        <v>24</v>
      </c>
      <c r="L13634" t="s">
        <v>22</v>
      </c>
      <c r="M13634">
        <v>100000</v>
      </c>
      <c r="O13634" t="s">
        <v>17562</v>
      </c>
      <c r="P13634" t="s">
        <v>1152</v>
      </c>
    </row>
    <row r="13635" spans="1:16" x14ac:dyDescent="0.25">
      <c r="A13635" t="s">
        <v>25</v>
      </c>
      <c r="B13635" t="s">
        <v>17563</v>
      </c>
      <c r="C13635" t="s">
        <v>2883</v>
      </c>
      <c r="D13635" t="s">
        <v>4093</v>
      </c>
      <c r="E13635" t="s">
        <v>20</v>
      </c>
      <c r="F13635" t="b">
        <v>0</v>
      </c>
      <c r="G13635" t="s">
        <v>30</v>
      </c>
      <c r="H13635" s="4">
        <v>45836.542291666658</v>
      </c>
      <c r="I13635" t="b">
        <v>0</v>
      </c>
      <c r="J13635" t="b">
        <v>0</v>
      </c>
      <c r="K13635" t="s">
        <v>24</v>
      </c>
      <c r="L13635" t="s">
        <v>36</v>
      </c>
      <c r="N13635">
        <v>60</v>
      </c>
      <c r="O13635" t="s">
        <v>1511</v>
      </c>
      <c r="P13635" t="s">
        <v>119</v>
      </c>
    </row>
    <row r="13636" spans="1:16" x14ac:dyDescent="0.25">
      <c r="A13636" t="s">
        <v>19</v>
      </c>
      <c r="B13636" t="s">
        <v>16931</v>
      </c>
      <c r="C13636" t="s">
        <v>151</v>
      </c>
      <c r="D13636" t="s">
        <v>4084</v>
      </c>
      <c r="E13636" t="s">
        <v>20</v>
      </c>
      <c r="F13636" t="b">
        <v>0</v>
      </c>
      <c r="G13636" t="s">
        <v>30</v>
      </c>
      <c r="H13636" s="4">
        <v>45836.542870370373</v>
      </c>
      <c r="I13636" t="b">
        <v>0</v>
      </c>
      <c r="J13636" t="b">
        <v>1</v>
      </c>
      <c r="K13636" t="s">
        <v>24</v>
      </c>
      <c r="L13636" t="s">
        <v>22</v>
      </c>
      <c r="M13636">
        <v>140500</v>
      </c>
      <c r="O13636" t="s">
        <v>12994</v>
      </c>
      <c r="P13636" t="s">
        <v>12995</v>
      </c>
    </row>
    <row r="13637" spans="1:16" x14ac:dyDescent="0.25">
      <c r="A13637" t="s">
        <v>2</v>
      </c>
      <c r="B13637" t="s">
        <v>2</v>
      </c>
      <c r="C13637" t="s">
        <v>3031</v>
      </c>
      <c r="D13637" t="s">
        <v>2208</v>
      </c>
      <c r="E13637" t="s">
        <v>20</v>
      </c>
      <c r="F13637" t="b">
        <v>0</v>
      </c>
      <c r="G13637" t="s">
        <v>27</v>
      </c>
      <c r="H13637" s="4">
        <v>45836.543078703697</v>
      </c>
      <c r="I13637" t="b">
        <v>0</v>
      </c>
      <c r="J13637" t="b">
        <v>1</v>
      </c>
      <c r="K13637" t="s">
        <v>24</v>
      </c>
      <c r="L13637" t="s">
        <v>22</v>
      </c>
      <c r="M13637">
        <v>104823.5</v>
      </c>
      <c r="O13637" t="s">
        <v>17564</v>
      </c>
      <c r="P13637" t="s">
        <v>2159</v>
      </c>
    </row>
    <row r="13638" spans="1:16" x14ac:dyDescent="0.25">
      <c r="A13638" t="s">
        <v>40</v>
      </c>
      <c r="B13638" t="s">
        <v>13299</v>
      </c>
      <c r="C13638" t="s">
        <v>322</v>
      </c>
      <c r="D13638" t="s">
        <v>3973</v>
      </c>
      <c r="E13638" t="s">
        <v>20</v>
      </c>
      <c r="F13638" t="b">
        <v>0</v>
      </c>
      <c r="G13638" t="s">
        <v>41</v>
      </c>
      <c r="H13638" s="4">
        <v>45836.543379629627</v>
      </c>
      <c r="I13638" t="b">
        <v>1</v>
      </c>
      <c r="J13638" t="b">
        <v>1</v>
      </c>
      <c r="K13638" t="s">
        <v>24</v>
      </c>
      <c r="L13638" t="s">
        <v>22</v>
      </c>
      <c r="M13638">
        <v>190000</v>
      </c>
      <c r="O13638" t="s">
        <v>7284</v>
      </c>
      <c r="P13638" t="s">
        <v>13300</v>
      </c>
    </row>
    <row r="13639" spans="1:16" x14ac:dyDescent="0.25">
      <c r="A13639" t="s">
        <v>0</v>
      </c>
      <c r="B13639" t="s">
        <v>1246</v>
      </c>
      <c r="C13639" t="s">
        <v>17565</v>
      </c>
      <c r="D13639" t="s">
        <v>7853</v>
      </c>
      <c r="E13639" t="s">
        <v>20</v>
      </c>
      <c r="F13639" t="b">
        <v>0</v>
      </c>
      <c r="G13639" t="s">
        <v>27</v>
      </c>
      <c r="H13639" s="4">
        <v>45836.583414351851</v>
      </c>
      <c r="I13639" t="b">
        <v>0</v>
      </c>
      <c r="J13639" t="b">
        <v>1</v>
      </c>
      <c r="K13639" t="s">
        <v>24</v>
      </c>
      <c r="L13639" t="s">
        <v>22</v>
      </c>
      <c r="M13639">
        <v>62500</v>
      </c>
      <c r="O13639" t="s">
        <v>17566</v>
      </c>
      <c r="P13639" t="s">
        <v>17567</v>
      </c>
    </row>
    <row r="13640" spans="1:16" x14ac:dyDescent="0.25">
      <c r="A13640" t="s">
        <v>25</v>
      </c>
      <c r="B13640" t="s">
        <v>9138</v>
      </c>
      <c r="C13640" t="s">
        <v>316</v>
      </c>
      <c r="D13640" t="s">
        <v>7853</v>
      </c>
      <c r="E13640" t="s">
        <v>20</v>
      </c>
      <c r="F13640" t="b">
        <v>0</v>
      </c>
      <c r="G13640" t="s">
        <v>35</v>
      </c>
      <c r="H13640" s="4">
        <v>45836.583796296298</v>
      </c>
      <c r="I13640" t="b">
        <v>0</v>
      </c>
      <c r="J13640" t="b">
        <v>1</v>
      </c>
      <c r="K13640" t="s">
        <v>24</v>
      </c>
      <c r="L13640" t="s">
        <v>22</v>
      </c>
      <c r="M13640">
        <v>133120</v>
      </c>
      <c r="O13640" t="s">
        <v>9139</v>
      </c>
      <c r="P13640" t="s">
        <v>1682</v>
      </c>
    </row>
    <row r="13641" spans="1:16" x14ac:dyDescent="0.25">
      <c r="A13641" t="s">
        <v>0</v>
      </c>
      <c r="B13641" t="s">
        <v>17568</v>
      </c>
      <c r="C13641" t="s">
        <v>151</v>
      </c>
      <c r="D13641" t="s">
        <v>7853</v>
      </c>
      <c r="E13641" t="s">
        <v>34</v>
      </c>
      <c r="F13641" t="b">
        <v>0</v>
      </c>
      <c r="G13641" t="s">
        <v>30</v>
      </c>
      <c r="H13641" s="4">
        <v>45836.58394675926</v>
      </c>
      <c r="I13641" t="b">
        <v>0</v>
      </c>
      <c r="J13641" t="b">
        <v>1</v>
      </c>
      <c r="K13641" t="s">
        <v>24</v>
      </c>
      <c r="L13641" t="s">
        <v>22</v>
      </c>
      <c r="M13641">
        <v>110240</v>
      </c>
      <c r="O13641" t="s">
        <v>15846</v>
      </c>
    </row>
    <row r="13642" spans="1:16" x14ac:dyDescent="0.25">
      <c r="A13642" t="s">
        <v>2</v>
      </c>
      <c r="B13642" t="s">
        <v>583</v>
      </c>
      <c r="C13642" t="s">
        <v>981</v>
      </c>
      <c r="D13642" t="s">
        <v>3828</v>
      </c>
      <c r="E13642" t="s">
        <v>20</v>
      </c>
      <c r="F13642" t="b">
        <v>0</v>
      </c>
      <c r="G13642" t="s">
        <v>27</v>
      </c>
      <c r="H13642" s="4">
        <v>45836.584768518522</v>
      </c>
      <c r="I13642" t="b">
        <v>0</v>
      </c>
      <c r="J13642" t="b">
        <v>1</v>
      </c>
      <c r="K13642" t="s">
        <v>24</v>
      </c>
      <c r="L13642" t="s">
        <v>22</v>
      </c>
      <c r="M13642">
        <v>175648</v>
      </c>
      <c r="O13642" t="s">
        <v>17203</v>
      </c>
      <c r="P13642" t="s">
        <v>17569</v>
      </c>
    </row>
    <row r="13643" spans="1:16" x14ac:dyDescent="0.25">
      <c r="A13643" t="s">
        <v>25</v>
      </c>
      <c r="B13643" t="s">
        <v>15380</v>
      </c>
      <c r="C13643" t="s">
        <v>713</v>
      </c>
      <c r="D13643" t="s">
        <v>7853</v>
      </c>
      <c r="E13643" t="s">
        <v>20</v>
      </c>
      <c r="F13643" t="b">
        <v>0</v>
      </c>
      <c r="G13643" t="s">
        <v>23</v>
      </c>
      <c r="H13643" s="4">
        <v>45836.585972222223</v>
      </c>
      <c r="I13643" t="b">
        <v>1</v>
      </c>
      <c r="J13643" t="b">
        <v>1</v>
      </c>
      <c r="K13643" t="s">
        <v>24</v>
      </c>
      <c r="L13643" t="s">
        <v>22</v>
      </c>
      <c r="M13643">
        <v>133120</v>
      </c>
      <c r="O13643" t="s">
        <v>3704</v>
      </c>
      <c r="P13643" t="s">
        <v>1682</v>
      </c>
    </row>
    <row r="13644" spans="1:16" x14ac:dyDescent="0.25">
      <c r="A13644" t="s">
        <v>40</v>
      </c>
      <c r="B13644" t="s">
        <v>9450</v>
      </c>
      <c r="C13644" t="s">
        <v>44</v>
      </c>
      <c r="D13644" t="s">
        <v>9451</v>
      </c>
      <c r="E13644" t="s">
        <v>20</v>
      </c>
      <c r="F13644" t="b">
        <v>0</v>
      </c>
      <c r="G13644" t="s">
        <v>27</v>
      </c>
      <c r="H13644" s="4">
        <v>45836.668182870373</v>
      </c>
      <c r="I13644" t="b">
        <v>1</v>
      </c>
      <c r="J13644" t="b">
        <v>0</v>
      </c>
      <c r="K13644" t="s">
        <v>24</v>
      </c>
      <c r="L13644" t="s">
        <v>22</v>
      </c>
      <c r="M13644">
        <v>190000</v>
      </c>
      <c r="O13644" t="s">
        <v>9452</v>
      </c>
      <c r="P13644" t="s">
        <v>9453</v>
      </c>
    </row>
    <row r="13645" spans="1:16" x14ac:dyDescent="0.25">
      <c r="A13645" t="s">
        <v>0</v>
      </c>
      <c r="B13645" t="s">
        <v>0</v>
      </c>
      <c r="C13645" t="s">
        <v>598</v>
      </c>
      <c r="D13645" t="s">
        <v>4084</v>
      </c>
      <c r="E13645" t="s">
        <v>34</v>
      </c>
      <c r="F13645" t="b">
        <v>0</v>
      </c>
      <c r="G13645" t="s">
        <v>35</v>
      </c>
      <c r="H13645" s="4">
        <v>45836.708796296298</v>
      </c>
      <c r="I13645" t="b">
        <v>1</v>
      </c>
      <c r="J13645" t="b">
        <v>1</v>
      </c>
      <c r="K13645" t="s">
        <v>24</v>
      </c>
      <c r="L13645" t="s">
        <v>22</v>
      </c>
      <c r="M13645">
        <v>110000</v>
      </c>
      <c r="O13645" t="s">
        <v>17031</v>
      </c>
      <c r="P13645" t="s">
        <v>17032</v>
      </c>
    </row>
    <row r="13646" spans="1:16" x14ac:dyDescent="0.25">
      <c r="A13646" t="s">
        <v>0</v>
      </c>
      <c r="B13646" t="s">
        <v>17045</v>
      </c>
      <c r="C13646" t="s">
        <v>160</v>
      </c>
      <c r="D13646" t="s">
        <v>4084</v>
      </c>
      <c r="E13646" t="s">
        <v>20</v>
      </c>
      <c r="F13646" t="b">
        <v>0</v>
      </c>
      <c r="G13646" t="s">
        <v>52</v>
      </c>
      <c r="H13646" s="4">
        <v>45836.709131944437</v>
      </c>
      <c r="I13646" t="b">
        <v>0</v>
      </c>
      <c r="J13646" t="b">
        <v>0</v>
      </c>
      <c r="K13646" t="s">
        <v>24</v>
      </c>
      <c r="L13646" t="s">
        <v>22</v>
      </c>
      <c r="M13646">
        <v>110000</v>
      </c>
      <c r="O13646" t="s">
        <v>17046</v>
      </c>
      <c r="P13646" t="s">
        <v>17047</v>
      </c>
    </row>
    <row r="13647" spans="1:16" x14ac:dyDescent="0.25">
      <c r="A13647" t="s">
        <v>19</v>
      </c>
      <c r="B13647" t="s">
        <v>19</v>
      </c>
      <c r="C13647" t="s">
        <v>1845</v>
      </c>
      <c r="D13647" t="s">
        <v>4084</v>
      </c>
      <c r="E13647" t="s">
        <v>20</v>
      </c>
      <c r="F13647" t="b">
        <v>0</v>
      </c>
      <c r="G13647" t="s">
        <v>27</v>
      </c>
      <c r="H13647" s="4">
        <v>45836.709236111114</v>
      </c>
      <c r="I13647" t="b">
        <v>0</v>
      </c>
      <c r="J13647" t="b">
        <v>0</v>
      </c>
      <c r="K13647" t="s">
        <v>24</v>
      </c>
      <c r="L13647" t="s">
        <v>22</v>
      </c>
      <c r="M13647">
        <v>140000</v>
      </c>
      <c r="O13647" t="s">
        <v>1388</v>
      </c>
      <c r="P13647" t="s">
        <v>193</v>
      </c>
    </row>
    <row r="13648" spans="1:16" x14ac:dyDescent="0.25">
      <c r="A13648" t="s">
        <v>1</v>
      </c>
      <c r="B13648" t="s">
        <v>10555</v>
      </c>
      <c r="C13648" t="s">
        <v>118</v>
      </c>
      <c r="D13648" t="s">
        <v>4084</v>
      </c>
      <c r="E13648" t="s">
        <v>20</v>
      </c>
      <c r="F13648" t="b">
        <v>0</v>
      </c>
      <c r="G13648" t="s">
        <v>27</v>
      </c>
      <c r="H13648" s="4">
        <v>45836.70925925926</v>
      </c>
      <c r="I13648" t="b">
        <v>0</v>
      </c>
      <c r="J13648" t="b">
        <v>1</v>
      </c>
      <c r="K13648" t="s">
        <v>24</v>
      </c>
      <c r="L13648" t="s">
        <v>22</v>
      </c>
      <c r="M13648">
        <v>134275</v>
      </c>
      <c r="O13648" t="s">
        <v>10556</v>
      </c>
      <c r="P13648" t="s">
        <v>1587</v>
      </c>
    </row>
    <row r="13649" spans="1:16" x14ac:dyDescent="0.25">
      <c r="A13649" t="s">
        <v>2</v>
      </c>
      <c r="B13649" t="s">
        <v>638</v>
      </c>
      <c r="C13649" t="s">
        <v>17570</v>
      </c>
      <c r="D13649" t="s">
        <v>3957</v>
      </c>
      <c r="E13649" t="s">
        <v>20</v>
      </c>
      <c r="F13649" t="b">
        <v>0</v>
      </c>
      <c r="G13649" t="s">
        <v>27</v>
      </c>
      <c r="H13649" s="4">
        <v>45836.709965277783</v>
      </c>
      <c r="I13649" t="b">
        <v>0</v>
      </c>
      <c r="J13649" t="b">
        <v>1</v>
      </c>
      <c r="K13649" t="s">
        <v>24</v>
      </c>
      <c r="L13649" t="s">
        <v>36</v>
      </c>
      <c r="N13649">
        <v>42.020000457763672</v>
      </c>
      <c r="O13649" t="s">
        <v>6117</v>
      </c>
      <c r="P13649" t="s">
        <v>11963</v>
      </c>
    </row>
    <row r="13650" spans="1:16" x14ac:dyDescent="0.25">
      <c r="A13650" t="s">
        <v>2</v>
      </c>
      <c r="B13650" t="s">
        <v>11390</v>
      </c>
      <c r="C13650" t="s">
        <v>17571</v>
      </c>
      <c r="D13650" t="s">
        <v>3957</v>
      </c>
      <c r="E13650" t="s">
        <v>20</v>
      </c>
      <c r="F13650" t="b">
        <v>0</v>
      </c>
      <c r="G13650" t="s">
        <v>27</v>
      </c>
      <c r="H13650" s="4">
        <v>45836.709988425922</v>
      </c>
      <c r="I13650" t="b">
        <v>0</v>
      </c>
      <c r="J13650" t="b">
        <v>1</v>
      </c>
      <c r="K13650" t="s">
        <v>24</v>
      </c>
      <c r="L13650" t="s">
        <v>36</v>
      </c>
      <c r="N13650">
        <v>42.020000457763672</v>
      </c>
      <c r="O13650" t="s">
        <v>6117</v>
      </c>
      <c r="P13650" t="s">
        <v>11963</v>
      </c>
    </row>
    <row r="13651" spans="1:16" x14ac:dyDescent="0.25">
      <c r="A13651" t="s">
        <v>2</v>
      </c>
      <c r="B13651" t="s">
        <v>884</v>
      </c>
      <c r="C13651" t="s">
        <v>17572</v>
      </c>
      <c r="D13651" t="s">
        <v>3957</v>
      </c>
      <c r="E13651" t="s">
        <v>20</v>
      </c>
      <c r="F13651" t="b">
        <v>0</v>
      </c>
      <c r="G13651" t="s">
        <v>27</v>
      </c>
      <c r="H13651" s="4">
        <v>45836.709988425922</v>
      </c>
      <c r="I13651" t="b">
        <v>0</v>
      </c>
      <c r="J13651" t="b">
        <v>1</v>
      </c>
      <c r="K13651" t="s">
        <v>24</v>
      </c>
      <c r="L13651" t="s">
        <v>36</v>
      </c>
      <c r="N13651">
        <v>42.020000457763672</v>
      </c>
      <c r="O13651" t="s">
        <v>6117</v>
      </c>
      <c r="P13651" t="s">
        <v>11963</v>
      </c>
    </row>
    <row r="13652" spans="1:16" x14ac:dyDescent="0.25">
      <c r="A13652" t="s">
        <v>0</v>
      </c>
      <c r="B13652" t="s">
        <v>12900</v>
      </c>
      <c r="C13652" t="s">
        <v>203</v>
      </c>
      <c r="D13652" t="s">
        <v>3973</v>
      </c>
      <c r="E13652" t="s">
        <v>51</v>
      </c>
      <c r="F13652" t="b">
        <v>0</v>
      </c>
      <c r="G13652" t="s">
        <v>23</v>
      </c>
      <c r="H13652" s="4">
        <v>45836.752627314818</v>
      </c>
      <c r="I13652" t="b">
        <v>0</v>
      </c>
      <c r="J13652" t="b">
        <v>1</v>
      </c>
      <c r="K13652" t="s">
        <v>24</v>
      </c>
      <c r="L13652" t="s">
        <v>36</v>
      </c>
      <c r="N13652">
        <v>65.5</v>
      </c>
      <c r="O13652" t="s">
        <v>4344</v>
      </c>
    </row>
    <row r="13653" spans="1:16" x14ac:dyDescent="0.25">
      <c r="A13653" t="s">
        <v>2</v>
      </c>
      <c r="B13653" t="s">
        <v>17573</v>
      </c>
      <c r="C13653" t="s">
        <v>71</v>
      </c>
      <c r="D13653" t="s">
        <v>3973</v>
      </c>
      <c r="E13653" t="s">
        <v>20</v>
      </c>
      <c r="F13653" t="b">
        <v>0</v>
      </c>
      <c r="G13653" t="s">
        <v>27</v>
      </c>
      <c r="H13653" s="4">
        <v>45836.79315972222</v>
      </c>
      <c r="I13653" t="b">
        <v>0</v>
      </c>
      <c r="J13653" t="b">
        <v>1</v>
      </c>
      <c r="K13653" t="s">
        <v>24</v>
      </c>
      <c r="L13653" t="s">
        <v>22</v>
      </c>
      <c r="M13653">
        <v>207000</v>
      </c>
      <c r="O13653" t="s">
        <v>16165</v>
      </c>
      <c r="P13653" t="s">
        <v>17574</v>
      </c>
    </row>
    <row r="13654" spans="1:16" x14ac:dyDescent="0.25">
      <c r="A13654" t="s">
        <v>2</v>
      </c>
      <c r="B13654" t="s">
        <v>6875</v>
      </c>
      <c r="C13654" t="s">
        <v>118</v>
      </c>
      <c r="D13654" t="s">
        <v>3973</v>
      </c>
      <c r="E13654" t="s">
        <v>20</v>
      </c>
      <c r="F13654" t="b">
        <v>0</v>
      </c>
      <c r="G13654" t="s">
        <v>27</v>
      </c>
      <c r="H13654" s="4">
        <v>45836.959745370368</v>
      </c>
      <c r="I13654" t="b">
        <v>0</v>
      </c>
      <c r="J13654" t="b">
        <v>1</v>
      </c>
      <c r="K13654" t="s">
        <v>24</v>
      </c>
      <c r="L13654" t="s">
        <v>22</v>
      </c>
      <c r="M13654">
        <v>125000</v>
      </c>
      <c r="O13654" t="s">
        <v>554</v>
      </c>
      <c r="P13654" t="s">
        <v>17575</v>
      </c>
    </row>
    <row r="13655" spans="1:16" x14ac:dyDescent="0.25">
      <c r="A13655" t="s">
        <v>89</v>
      </c>
      <c r="B13655" t="s">
        <v>17576</v>
      </c>
      <c r="C13655" t="s">
        <v>386</v>
      </c>
      <c r="D13655" t="s">
        <v>3828</v>
      </c>
      <c r="E13655" t="s">
        <v>20</v>
      </c>
      <c r="F13655" t="b">
        <v>0</v>
      </c>
      <c r="G13655" t="s">
        <v>27</v>
      </c>
      <c r="H13655" s="4">
        <v>45836.959814814807</v>
      </c>
      <c r="I13655" t="b">
        <v>0</v>
      </c>
      <c r="J13655" t="b">
        <v>1</v>
      </c>
      <c r="K13655" t="s">
        <v>24</v>
      </c>
      <c r="L13655" t="s">
        <v>22</v>
      </c>
      <c r="M13655">
        <v>230000</v>
      </c>
      <c r="O13655" t="s">
        <v>1009</v>
      </c>
      <c r="P13655" t="s">
        <v>17577</v>
      </c>
    </row>
    <row r="13656" spans="1:16" x14ac:dyDescent="0.25">
      <c r="A13656" t="s">
        <v>25</v>
      </c>
      <c r="B13656" t="s">
        <v>17578</v>
      </c>
      <c r="C13656" t="s">
        <v>1557</v>
      </c>
      <c r="D13656" t="s">
        <v>5535</v>
      </c>
      <c r="E13656" t="s">
        <v>20</v>
      </c>
      <c r="F13656" t="b">
        <v>0</v>
      </c>
      <c r="G13656" t="s">
        <v>27</v>
      </c>
      <c r="H13656" s="4">
        <v>45837.0000462963</v>
      </c>
      <c r="I13656" t="b">
        <v>0</v>
      </c>
      <c r="J13656" t="b">
        <v>0</v>
      </c>
      <c r="K13656" t="s">
        <v>24</v>
      </c>
      <c r="L13656" t="s">
        <v>22</v>
      </c>
      <c r="M13656">
        <v>147637.5</v>
      </c>
      <c r="O13656" t="s">
        <v>17579</v>
      </c>
      <c r="P13656" t="s">
        <v>17580</v>
      </c>
    </row>
    <row r="13657" spans="1:16" x14ac:dyDescent="0.25">
      <c r="A13657" t="s">
        <v>0</v>
      </c>
      <c r="B13657" t="s">
        <v>6862</v>
      </c>
      <c r="C13657" t="s">
        <v>6863</v>
      </c>
      <c r="D13657" t="s">
        <v>5123</v>
      </c>
      <c r="E13657" t="s">
        <v>20</v>
      </c>
      <c r="F13657" t="b">
        <v>0</v>
      </c>
      <c r="G13657" t="s">
        <v>27</v>
      </c>
      <c r="H13657" s="4">
        <v>45837.000127314823</v>
      </c>
      <c r="I13657" t="b">
        <v>0</v>
      </c>
      <c r="J13657" t="b">
        <v>0</v>
      </c>
      <c r="K13657" t="s">
        <v>24</v>
      </c>
      <c r="L13657" t="s">
        <v>22</v>
      </c>
      <c r="M13657">
        <v>57600</v>
      </c>
      <c r="O13657" t="s">
        <v>6864</v>
      </c>
      <c r="P13657" t="s">
        <v>1297</v>
      </c>
    </row>
    <row r="13658" spans="1:16" x14ac:dyDescent="0.25">
      <c r="A13658" t="s">
        <v>2</v>
      </c>
      <c r="B13658" t="s">
        <v>17409</v>
      </c>
      <c r="C13658" t="s">
        <v>3616</v>
      </c>
      <c r="D13658" t="s">
        <v>5535</v>
      </c>
      <c r="E13658" t="s">
        <v>20</v>
      </c>
      <c r="F13658" t="b">
        <v>0</v>
      </c>
      <c r="G13658" t="s">
        <v>27</v>
      </c>
      <c r="H13658" s="4">
        <v>45837.001377314817</v>
      </c>
      <c r="I13658" t="b">
        <v>1</v>
      </c>
      <c r="J13658" t="b">
        <v>1</v>
      </c>
      <c r="K13658" t="s">
        <v>24</v>
      </c>
      <c r="L13658" t="s">
        <v>22</v>
      </c>
      <c r="M13658">
        <v>127952</v>
      </c>
      <c r="O13658" t="s">
        <v>1172</v>
      </c>
      <c r="P13658" t="s">
        <v>17410</v>
      </c>
    </row>
    <row r="13659" spans="1:16" x14ac:dyDescent="0.25">
      <c r="A13659" t="s">
        <v>40</v>
      </c>
      <c r="B13659" t="s">
        <v>17581</v>
      </c>
      <c r="C13659" t="s">
        <v>39</v>
      </c>
      <c r="D13659" t="s">
        <v>6390</v>
      </c>
      <c r="E13659" t="s">
        <v>20</v>
      </c>
      <c r="F13659" t="b">
        <v>1</v>
      </c>
      <c r="G13659" t="s">
        <v>27</v>
      </c>
      <c r="H13659" s="4">
        <v>45837.001458333332</v>
      </c>
      <c r="I13659" t="b">
        <v>0</v>
      </c>
      <c r="J13659" t="b">
        <v>1</v>
      </c>
      <c r="K13659" t="s">
        <v>24</v>
      </c>
      <c r="L13659" t="s">
        <v>22</v>
      </c>
      <c r="M13659">
        <v>220000</v>
      </c>
      <c r="O13659" t="s">
        <v>602</v>
      </c>
      <c r="P13659" t="s">
        <v>8247</v>
      </c>
    </row>
    <row r="13660" spans="1:16" x14ac:dyDescent="0.25">
      <c r="A13660" t="s">
        <v>2</v>
      </c>
      <c r="B13660" t="s">
        <v>17582</v>
      </c>
      <c r="C13660" t="s">
        <v>357</v>
      </c>
      <c r="D13660" t="s">
        <v>5535</v>
      </c>
      <c r="E13660" t="s">
        <v>20</v>
      </c>
      <c r="F13660" t="b">
        <v>0</v>
      </c>
      <c r="G13660" t="s">
        <v>35</v>
      </c>
      <c r="H13660" s="4">
        <v>45837.002025462964</v>
      </c>
      <c r="I13660" t="b">
        <v>0</v>
      </c>
      <c r="J13660" t="b">
        <v>0</v>
      </c>
      <c r="K13660" t="s">
        <v>24</v>
      </c>
      <c r="L13660" t="s">
        <v>22</v>
      </c>
      <c r="M13660">
        <v>147637.5</v>
      </c>
      <c r="O13660" t="s">
        <v>59</v>
      </c>
      <c r="P13660" t="s">
        <v>137</v>
      </c>
    </row>
    <row r="13661" spans="1:16" x14ac:dyDescent="0.25">
      <c r="A13661" t="s">
        <v>1</v>
      </c>
      <c r="B13661" t="s">
        <v>17583</v>
      </c>
      <c r="C13661" t="s">
        <v>82</v>
      </c>
      <c r="D13661" t="s">
        <v>4084</v>
      </c>
      <c r="E13661" t="s">
        <v>20</v>
      </c>
      <c r="F13661" t="b">
        <v>0</v>
      </c>
      <c r="G13661" t="s">
        <v>27</v>
      </c>
      <c r="H13661" s="4">
        <v>45837.042546296303</v>
      </c>
      <c r="I13661" t="b">
        <v>0</v>
      </c>
      <c r="J13661" t="b">
        <v>0</v>
      </c>
      <c r="K13661" t="s">
        <v>24</v>
      </c>
      <c r="L13661" t="s">
        <v>22</v>
      </c>
      <c r="M13661">
        <v>152500</v>
      </c>
      <c r="O13661" t="s">
        <v>17584</v>
      </c>
      <c r="P13661" t="s">
        <v>17585</v>
      </c>
    </row>
    <row r="13662" spans="1:16" x14ac:dyDescent="0.25">
      <c r="A13662" t="s">
        <v>0</v>
      </c>
      <c r="B13662" t="s">
        <v>17586</v>
      </c>
      <c r="C13662" t="s">
        <v>1643</v>
      </c>
      <c r="D13662" t="s">
        <v>3828</v>
      </c>
      <c r="E13662" t="s">
        <v>20</v>
      </c>
      <c r="F13662" t="b">
        <v>0</v>
      </c>
      <c r="G13662" t="s">
        <v>27</v>
      </c>
      <c r="H13662" s="4">
        <v>45837.250023148154</v>
      </c>
      <c r="I13662" t="b">
        <v>0</v>
      </c>
      <c r="J13662" t="b">
        <v>1</v>
      </c>
      <c r="K13662" t="s">
        <v>24</v>
      </c>
      <c r="L13662" t="s">
        <v>22</v>
      </c>
      <c r="M13662">
        <v>101079.5</v>
      </c>
      <c r="O13662" t="s">
        <v>7522</v>
      </c>
      <c r="P13662" t="s">
        <v>1410</v>
      </c>
    </row>
    <row r="13663" spans="1:16" x14ac:dyDescent="0.25">
      <c r="A13663" t="s">
        <v>0</v>
      </c>
      <c r="B13663" t="s">
        <v>17587</v>
      </c>
      <c r="C13663" t="s">
        <v>82</v>
      </c>
      <c r="D13663" t="s">
        <v>5562</v>
      </c>
      <c r="E13663" t="s">
        <v>20</v>
      </c>
      <c r="F13663" t="b">
        <v>0</v>
      </c>
      <c r="G13663" t="s">
        <v>27</v>
      </c>
      <c r="H13663" s="4">
        <v>45837.250023148154</v>
      </c>
      <c r="I13663" t="b">
        <v>0</v>
      </c>
      <c r="J13663" t="b">
        <v>1</v>
      </c>
      <c r="K13663" t="s">
        <v>24</v>
      </c>
      <c r="L13663" t="s">
        <v>22</v>
      </c>
      <c r="M13663">
        <v>105683.46875</v>
      </c>
      <c r="O13663" t="s">
        <v>5563</v>
      </c>
      <c r="P13663" t="s">
        <v>17588</v>
      </c>
    </row>
    <row r="13664" spans="1:16" x14ac:dyDescent="0.25">
      <c r="A13664" t="s">
        <v>1</v>
      </c>
      <c r="B13664" t="s">
        <v>6497</v>
      </c>
      <c r="C13664" t="s">
        <v>1521</v>
      </c>
      <c r="D13664" t="s">
        <v>3600</v>
      </c>
      <c r="E13664" t="s">
        <v>20</v>
      </c>
      <c r="F13664" t="b">
        <v>0</v>
      </c>
      <c r="G13664" t="s">
        <v>52</v>
      </c>
      <c r="H13664" s="4">
        <v>45837.251712962963</v>
      </c>
      <c r="I13664" t="b">
        <v>0</v>
      </c>
      <c r="J13664" t="b">
        <v>1</v>
      </c>
      <c r="K13664" t="s">
        <v>24</v>
      </c>
      <c r="L13664" t="s">
        <v>22</v>
      </c>
      <c r="M13664">
        <v>105000</v>
      </c>
      <c r="O13664" t="s">
        <v>1549</v>
      </c>
      <c r="P13664" t="s">
        <v>1198</v>
      </c>
    </row>
    <row r="13665" spans="1:16" x14ac:dyDescent="0.25">
      <c r="A13665" t="s">
        <v>1</v>
      </c>
      <c r="B13665" t="s">
        <v>9350</v>
      </c>
      <c r="C13665" t="s">
        <v>1521</v>
      </c>
      <c r="D13665" t="s">
        <v>9753</v>
      </c>
      <c r="E13665" t="s">
        <v>20</v>
      </c>
      <c r="F13665" t="b">
        <v>0</v>
      </c>
      <c r="G13665" t="s">
        <v>52</v>
      </c>
      <c r="H13665" s="4">
        <v>45837.251712962963</v>
      </c>
      <c r="I13665" t="b">
        <v>0</v>
      </c>
      <c r="J13665" t="b">
        <v>1</v>
      </c>
      <c r="K13665" t="s">
        <v>24</v>
      </c>
      <c r="L13665" t="s">
        <v>22</v>
      </c>
      <c r="M13665">
        <v>80000</v>
      </c>
      <c r="O13665" t="s">
        <v>1549</v>
      </c>
      <c r="P13665" t="s">
        <v>700</v>
      </c>
    </row>
    <row r="13666" spans="1:16" x14ac:dyDescent="0.25">
      <c r="A13666" t="s">
        <v>2</v>
      </c>
      <c r="B13666" t="s">
        <v>6875</v>
      </c>
      <c r="C13666" t="s">
        <v>82</v>
      </c>
      <c r="D13666" t="s">
        <v>3973</v>
      </c>
      <c r="E13666" t="s">
        <v>20</v>
      </c>
      <c r="F13666" t="b">
        <v>0</v>
      </c>
      <c r="G13666" t="s">
        <v>27</v>
      </c>
      <c r="H13666" s="4">
        <v>45837.251805555563</v>
      </c>
      <c r="I13666" t="b">
        <v>0</v>
      </c>
      <c r="J13666" t="b">
        <v>1</v>
      </c>
      <c r="K13666" t="s">
        <v>24</v>
      </c>
      <c r="L13666" t="s">
        <v>22</v>
      </c>
      <c r="M13666">
        <v>127707.5</v>
      </c>
      <c r="O13666" t="s">
        <v>554</v>
      </c>
      <c r="P13666" t="s">
        <v>6876</v>
      </c>
    </row>
    <row r="13667" spans="1:16" x14ac:dyDescent="0.25">
      <c r="A13667" t="s">
        <v>1</v>
      </c>
      <c r="B13667" t="s">
        <v>10770</v>
      </c>
      <c r="C13667" t="s">
        <v>192</v>
      </c>
      <c r="D13667" t="s">
        <v>4084</v>
      </c>
      <c r="E13667" t="s">
        <v>20</v>
      </c>
      <c r="F13667" t="b">
        <v>0</v>
      </c>
      <c r="G13667" t="s">
        <v>23</v>
      </c>
      <c r="H13667" s="4">
        <v>45837.252754629633</v>
      </c>
      <c r="I13667" t="b">
        <v>0</v>
      </c>
      <c r="J13667" t="b">
        <v>0</v>
      </c>
      <c r="K13667" t="s">
        <v>24</v>
      </c>
      <c r="L13667" t="s">
        <v>22</v>
      </c>
      <c r="M13667">
        <v>210000</v>
      </c>
      <c r="O13667" t="s">
        <v>1308</v>
      </c>
      <c r="P13667" t="s">
        <v>10771</v>
      </c>
    </row>
    <row r="13668" spans="1:16" x14ac:dyDescent="0.25">
      <c r="A13668" t="s">
        <v>0</v>
      </c>
      <c r="B13668" t="s">
        <v>0</v>
      </c>
      <c r="C13668" t="s">
        <v>2534</v>
      </c>
      <c r="D13668" t="s">
        <v>4035</v>
      </c>
      <c r="E13668" t="s">
        <v>20</v>
      </c>
      <c r="F13668" t="b">
        <v>0</v>
      </c>
      <c r="G13668" t="s">
        <v>862</v>
      </c>
      <c r="H13668" s="4">
        <v>45837.255694444437</v>
      </c>
      <c r="I13668" t="b">
        <v>0</v>
      </c>
      <c r="J13668" t="b">
        <v>0</v>
      </c>
      <c r="K13668" t="s">
        <v>862</v>
      </c>
      <c r="L13668" t="s">
        <v>22</v>
      </c>
      <c r="M13668">
        <v>39040</v>
      </c>
      <c r="O13668" t="s">
        <v>1819</v>
      </c>
    </row>
    <row r="13669" spans="1:16" x14ac:dyDescent="0.25">
      <c r="A13669" t="s">
        <v>0</v>
      </c>
      <c r="B13669" t="s">
        <v>17589</v>
      </c>
      <c r="C13669" t="s">
        <v>1390</v>
      </c>
      <c r="D13669" t="s">
        <v>530</v>
      </c>
      <c r="E13669" t="s">
        <v>20</v>
      </c>
      <c r="F13669" t="b">
        <v>0</v>
      </c>
      <c r="G13669" t="s">
        <v>1391</v>
      </c>
      <c r="H13669" s="4">
        <v>45837.272256944438</v>
      </c>
      <c r="I13669" t="b">
        <v>1</v>
      </c>
      <c r="J13669" t="b">
        <v>0</v>
      </c>
      <c r="K13669" t="s">
        <v>1391</v>
      </c>
      <c r="L13669" t="s">
        <v>22</v>
      </c>
      <c r="M13669">
        <v>90000</v>
      </c>
      <c r="O13669" t="s">
        <v>530</v>
      </c>
      <c r="P13669" t="s">
        <v>3915</v>
      </c>
    </row>
    <row r="13670" spans="1:16" x14ac:dyDescent="0.25">
      <c r="A13670" t="s">
        <v>0</v>
      </c>
      <c r="B13670" t="s">
        <v>0</v>
      </c>
      <c r="C13670" t="s">
        <v>1291</v>
      </c>
      <c r="D13670" t="s">
        <v>3828</v>
      </c>
      <c r="E13670" t="s">
        <v>20</v>
      </c>
      <c r="F13670" t="b">
        <v>0</v>
      </c>
      <c r="G13670" t="s">
        <v>1247</v>
      </c>
      <c r="H13670" s="4">
        <v>45837.277303240742</v>
      </c>
      <c r="I13670" t="b">
        <v>0</v>
      </c>
      <c r="J13670" t="b">
        <v>0</v>
      </c>
      <c r="K13670" t="s">
        <v>1247</v>
      </c>
      <c r="L13670" t="s">
        <v>22</v>
      </c>
      <c r="M13670">
        <v>50000</v>
      </c>
      <c r="O13670" t="s">
        <v>15525</v>
      </c>
      <c r="P13670" t="s">
        <v>17590</v>
      </c>
    </row>
    <row r="13671" spans="1:16" x14ac:dyDescent="0.25">
      <c r="A13671" t="s">
        <v>28</v>
      </c>
      <c r="B13671" t="s">
        <v>7577</v>
      </c>
      <c r="C13671" t="s">
        <v>39</v>
      </c>
      <c r="D13671" t="s">
        <v>3985</v>
      </c>
      <c r="E13671" t="s">
        <v>20</v>
      </c>
      <c r="F13671" t="b">
        <v>1</v>
      </c>
      <c r="G13671" t="s">
        <v>2713</v>
      </c>
      <c r="H13671" s="4">
        <v>45837.294016203698</v>
      </c>
      <c r="I13671" t="b">
        <v>0</v>
      </c>
      <c r="J13671" t="b">
        <v>1</v>
      </c>
      <c r="K13671" t="s">
        <v>2713</v>
      </c>
      <c r="L13671" t="s">
        <v>22</v>
      </c>
      <c r="M13671">
        <v>138433.5</v>
      </c>
      <c r="O13671" t="s">
        <v>7578</v>
      </c>
    </row>
    <row r="13672" spans="1:16" x14ac:dyDescent="0.25">
      <c r="A13672" t="s">
        <v>2</v>
      </c>
      <c r="B13672" t="s">
        <v>358</v>
      </c>
      <c r="C13672" t="s">
        <v>7812</v>
      </c>
      <c r="D13672" t="s">
        <v>17591</v>
      </c>
      <c r="E13672" t="s">
        <v>20</v>
      </c>
      <c r="F13672" t="b">
        <v>0</v>
      </c>
      <c r="G13672" t="s">
        <v>4031</v>
      </c>
      <c r="H13672" s="4">
        <v>45837.294432870367</v>
      </c>
      <c r="I13672" t="b">
        <v>1</v>
      </c>
      <c r="J13672" t="b">
        <v>0</v>
      </c>
      <c r="K13672" t="s">
        <v>4031</v>
      </c>
      <c r="L13672" t="s">
        <v>22</v>
      </c>
      <c r="M13672">
        <v>65000</v>
      </c>
      <c r="O13672" t="s">
        <v>7813</v>
      </c>
      <c r="P13672" t="s">
        <v>7814</v>
      </c>
    </row>
    <row r="13673" spans="1:16" x14ac:dyDescent="0.25">
      <c r="A13673" t="s">
        <v>0</v>
      </c>
      <c r="B13673" t="s">
        <v>17592</v>
      </c>
      <c r="C13673" t="s">
        <v>39</v>
      </c>
      <c r="D13673" t="s">
        <v>2208</v>
      </c>
      <c r="E13673" t="s">
        <v>51</v>
      </c>
      <c r="F13673" t="b">
        <v>1</v>
      </c>
      <c r="G13673" t="s">
        <v>27</v>
      </c>
      <c r="H13673" s="4">
        <v>45837.333425925928</v>
      </c>
      <c r="I13673" t="b">
        <v>1</v>
      </c>
      <c r="J13673" t="b">
        <v>0</v>
      </c>
      <c r="K13673" t="s">
        <v>24</v>
      </c>
      <c r="L13673" t="s">
        <v>22</v>
      </c>
      <c r="M13673">
        <v>115000</v>
      </c>
      <c r="O13673" t="s">
        <v>17593</v>
      </c>
    </row>
    <row r="13674" spans="1:16" x14ac:dyDescent="0.25">
      <c r="A13674" t="s">
        <v>2</v>
      </c>
      <c r="B13674" t="s">
        <v>2</v>
      </c>
      <c r="C13674" t="s">
        <v>3031</v>
      </c>
      <c r="D13674" t="s">
        <v>3970</v>
      </c>
      <c r="E13674" t="s">
        <v>20</v>
      </c>
      <c r="F13674" t="b">
        <v>0</v>
      </c>
      <c r="G13674" t="s">
        <v>41</v>
      </c>
      <c r="H13674" s="4">
        <v>45837.335462962961</v>
      </c>
      <c r="I13674" t="b">
        <v>0</v>
      </c>
      <c r="J13674" t="b">
        <v>1</v>
      </c>
      <c r="K13674" t="s">
        <v>24</v>
      </c>
      <c r="L13674" t="s">
        <v>22</v>
      </c>
      <c r="M13674">
        <v>104823.5</v>
      </c>
      <c r="O13674" t="s">
        <v>17541</v>
      </c>
      <c r="P13674" t="s">
        <v>2159</v>
      </c>
    </row>
    <row r="13675" spans="1:16" x14ac:dyDescent="0.25">
      <c r="A13675" t="s">
        <v>0</v>
      </c>
      <c r="B13675" t="s">
        <v>17594</v>
      </c>
      <c r="C13675" t="s">
        <v>2246</v>
      </c>
      <c r="D13675" t="s">
        <v>3600</v>
      </c>
      <c r="E13675" t="s">
        <v>20</v>
      </c>
      <c r="F13675" t="b">
        <v>0</v>
      </c>
      <c r="G13675" t="s">
        <v>30</v>
      </c>
      <c r="H13675" s="4">
        <v>45837.375671296293</v>
      </c>
      <c r="I13675" t="b">
        <v>0</v>
      </c>
      <c r="J13675" t="b">
        <v>1</v>
      </c>
      <c r="K13675" t="s">
        <v>24</v>
      </c>
      <c r="L13675" t="s">
        <v>22</v>
      </c>
      <c r="M13675">
        <v>99000</v>
      </c>
      <c r="O13675" t="s">
        <v>2697</v>
      </c>
      <c r="P13675" t="s">
        <v>700</v>
      </c>
    </row>
    <row r="13676" spans="1:16" x14ac:dyDescent="0.25">
      <c r="A13676" t="s">
        <v>2</v>
      </c>
      <c r="B13676" t="s">
        <v>11763</v>
      </c>
      <c r="C13676" t="s">
        <v>1679</v>
      </c>
      <c r="D13676" t="s">
        <v>3600</v>
      </c>
      <c r="E13676" t="s">
        <v>20</v>
      </c>
      <c r="F13676" t="b">
        <v>0</v>
      </c>
      <c r="G13676" t="s">
        <v>27</v>
      </c>
      <c r="H13676" s="4">
        <v>45837.375960648147</v>
      </c>
      <c r="I13676" t="b">
        <v>0</v>
      </c>
      <c r="J13676" t="b">
        <v>1</v>
      </c>
      <c r="K13676" t="s">
        <v>24</v>
      </c>
      <c r="L13676" t="s">
        <v>22</v>
      </c>
      <c r="M13676">
        <v>200905</v>
      </c>
      <c r="O13676" t="s">
        <v>3134</v>
      </c>
      <c r="P13676" t="s">
        <v>11764</v>
      </c>
    </row>
    <row r="13677" spans="1:16" x14ac:dyDescent="0.25">
      <c r="A13677" t="s">
        <v>40</v>
      </c>
      <c r="B13677" t="s">
        <v>17595</v>
      </c>
      <c r="C13677" t="s">
        <v>8580</v>
      </c>
      <c r="D13677" t="s">
        <v>3600</v>
      </c>
      <c r="E13677" t="s">
        <v>20</v>
      </c>
      <c r="F13677" t="b">
        <v>0</v>
      </c>
      <c r="G13677" t="s">
        <v>35</v>
      </c>
      <c r="H13677" s="4">
        <v>45837.377500000002</v>
      </c>
      <c r="I13677" t="b">
        <v>0</v>
      </c>
      <c r="J13677" t="b">
        <v>0</v>
      </c>
      <c r="K13677" t="s">
        <v>24</v>
      </c>
      <c r="L13677" t="s">
        <v>22</v>
      </c>
      <c r="M13677">
        <v>149468</v>
      </c>
      <c r="O13677" t="s">
        <v>17596</v>
      </c>
      <c r="P13677" t="s">
        <v>17597</v>
      </c>
    </row>
    <row r="13678" spans="1:16" x14ac:dyDescent="0.25">
      <c r="A13678" t="s">
        <v>191</v>
      </c>
      <c r="B13678" t="s">
        <v>17598</v>
      </c>
      <c r="C13678" t="s">
        <v>39</v>
      </c>
      <c r="D13678" t="s">
        <v>16101</v>
      </c>
      <c r="E13678" t="s">
        <v>20</v>
      </c>
      <c r="F13678" t="b">
        <v>1</v>
      </c>
      <c r="G13678" t="s">
        <v>418</v>
      </c>
      <c r="H13678" s="4">
        <v>45837.380428240736</v>
      </c>
      <c r="I13678" t="b">
        <v>1</v>
      </c>
      <c r="J13678" t="b">
        <v>0</v>
      </c>
      <c r="K13678" t="s">
        <v>418</v>
      </c>
      <c r="L13678" t="s">
        <v>22</v>
      </c>
      <c r="M13678">
        <v>102500</v>
      </c>
      <c r="O13678" t="s">
        <v>4052</v>
      </c>
      <c r="P13678" t="s">
        <v>15014</v>
      </c>
    </row>
    <row r="13679" spans="1:16" x14ac:dyDescent="0.25">
      <c r="A13679" t="s">
        <v>0</v>
      </c>
      <c r="B13679" t="s">
        <v>5467</v>
      </c>
      <c r="C13679" t="s">
        <v>1353</v>
      </c>
      <c r="D13679" t="s">
        <v>4093</v>
      </c>
      <c r="E13679" t="s">
        <v>51</v>
      </c>
      <c r="F13679" t="b">
        <v>0</v>
      </c>
      <c r="G13679" t="s">
        <v>52</v>
      </c>
      <c r="H13679" s="4">
        <v>45837.417442129627</v>
      </c>
      <c r="I13679" t="b">
        <v>0</v>
      </c>
      <c r="J13679" t="b">
        <v>1</v>
      </c>
      <c r="K13679" t="s">
        <v>24</v>
      </c>
      <c r="L13679" t="s">
        <v>36</v>
      </c>
      <c r="N13679">
        <v>29.5</v>
      </c>
      <c r="O13679" t="s">
        <v>2579</v>
      </c>
      <c r="P13679" t="s">
        <v>10218</v>
      </c>
    </row>
    <row r="13680" spans="1:16" x14ac:dyDescent="0.25">
      <c r="A13680" t="s">
        <v>2</v>
      </c>
      <c r="B13680" t="s">
        <v>4385</v>
      </c>
      <c r="C13680" t="s">
        <v>3515</v>
      </c>
      <c r="D13680" t="s">
        <v>2208</v>
      </c>
      <c r="E13680" t="s">
        <v>34</v>
      </c>
      <c r="F13680" t="b">
        <v>0</v>
      </c>
      <c r="G13680" t="s">
        <v>41</v>
      </c>
      <c r="H13680" s="4">
        <v>45837.418923611112</v>
      </c>
      <c r="I13680" t="b">
        <v>0</v>
      </c>
      <c r="J13680" t="b">
        <v>1</v>
      </c>
      <c r="K13680" t="s">
        <v>24</v>
      </c>
      <c r="L13680" t="s">
        <v>22</v>
      </c>
      <c r="M13680">
        <v>165000</v>
      </c>
      <c r="O13680" t="s">
        <v>428</v>
      </c>
      <c r="P13680" t="s">
        <v>7451</v>
      </c>
    </row>
    <row r="13681" spans="1:16" x14ac:dyDescent="0.25">
      <c r="A13681" t="s">
        <v>1</v>
      </c>
      <c r="B13681" t="s">
        <v>135</v>
      </c>
      <c r="C13681" t="s">
        <v>39</v>
      </c>
      <c r="D13681" t="s">
        <v>2208</v>
      </c>
      <c r="E13681" t="s">
        <v>20</v>
      </c>
      <c r="F13681" t="b">
        <v>1</v>
      </c>
      <c r="G13681" t="s">
        <v>23</v>
      </c>
      <c r="H13681" s="4">
        <v>45837.420706018522</v>
      </c>
      <c r="I13681" t="b">
        <v>0</v>
      </c>
      <c r="J13681" t="b">
        <v>1</v>
      </c>
      <c r="K13681" t="s">
        <v>24</v>
      </c>
      <c r="L13681" t="s">
        <v>22</v>
      </c>
      <c r="M13681">
        <v>179126.5</v>
      </c>
      <c r="O13681" t="s">
        <v>17599</v>
      </c>
      <c r="P13681" t="s">
        <v>17600</v>
      </c>
    </row>
    <row r="13682" spans="1:16" x14ac:dyDescent="0.25">
      <c r="A13682" t="s">
        <v>0</v>
      </c>
      <c r="B13682" t="s">
        <v>17601</v>
      </c>
      <c r="C13682" t="s">
        <v>2461</v>
      </c>
      <c r="D13682" t="s">
        <v>2208</v>
      </c>
      <c r="E13682" t="s">
        <v>20</v>
      </c>
      <c r="F13682" t="b">
        <v>0</v>
      </c>
      <c r="G13682" t="s">
        <v>27</v>
      </c>
      <c r="H13682" s="4">
        <v>45837.541759259257</v>
      </c>
      <c r="I13682" t="b">
        <v>0</v>
      </c>
      <c r="J13682" t="b">
        <v>0</v>
      </c>
      <c r="K13682" t="s">
        <v>24</v>
      </c>
      <c r="L13682" t="s">
        <v>36</v>
      </c>
      <c r="N13682">
        <v>25</v>
      </c>
      <c r="O13682" t="s">
        <v>17602</v>
      </c>
      <c r="P13682" t="s">
        <v>204</v>
      </c>
    </row>
    <row r="13683" spans="1:16" x14ac:dyDescent="0.25">
      <c r="A13683" t="s">
        <v>0</v>
      </c>
      <c r="B13683" t="s">
        <v>17603</v>
      </c>
      <c r="C13683" t="s">
        <v>315</v>
      </c>
      <c r="D13683" t="s">
        <v>7853</v>
      </c>
      <c r="E13683" t="s">
        <v>20</v>
      </c>
      <c r="F13683" t="b">
        <v>0</v>
      </c>
      <c r="G13683" t="s">
        <v>27</v>
      </c>
      <c r="H13683" s="4">
        <v>45837.583553240736</v>
      </c>
      <c r="I13683" t="b">
        <v>0</v>
      </c>
      <c r="J13683" t="b">
        <v>1</v>
      </c>
      <c r="K13683" t="s">
        <v>24</v>
      </c>
      <c r="L13683" t="s">
        <v>22</v>
      </c>
      <c r="M13683">
        <v>162000</v>
      </c>
      <c r="O13683" t="s">
        <v>1906</v>
      </c>
      <c r="P13683" t="s">
        <v>17604</v>
      </c>
    </row>
    <row r="13684" spans="1:16" x14ac:dyDescent="0.25">
      <c r="A13684" t="s">
        <v>25</v>
      </c>
      <c r="B13684" t="s">
        <v>9138</v>
      </c>
      <c r="C13684" t="s">
        <v>49</v>
      </c>
      <c r="D13684" t="s">
        <v>7853</v>
      </c>
      <c r="E13684" t="s">
        <v>20</v>
      </c>
      <c r="F13684" t="b">
        <v>0</v>
      </c>
      <c r="G13684" t="s">
        <v>41</v>
      </c>
      <c r="H13684" s="4">
        <v>45837.583761574067</v>
      </c>
      <c r="I13684" t="b">
        <v>0</v>
      </c>
      <c r="J13684" t="b">
        <v>1</v>
      </c>
      <c r="K13684" t="s">
        <v>24</v>
      </c>
      <c r="L13684" t="s">
        <v>22</v>
      </c>
      <c r="M13684">
        <v>133120</v>
      </c>
      <c r="O13684" t="s">
        <v>9139</v>
      </c>
      <c r="P13684" t="s">
        <v>1682</v>
      </c>
    </row>
    <row r="13685" spans="1:16" x14ac:dyDescent="0.25">
      <c r="A13685" t="s">
        <v>1</v>
      </c>
      <c r="B13685" t="s">
        <v>11999</v>
      </c>
      <c r="C13685" t="s">
        <v>1240</v>
      </c>
      <c r="D13685" t="s">
        <v>7853</v>
      </c>
      <c r="E13685" t="s">
        <v>20</v>
      </c>
      <c r="F13685" t="b">
        <v>0</v>
      </c>
      <c r="G13685" t="s">
        <v>27</v>
      </c>
      <c r="H13685" s="4">
        <v>45837.584340277783</v>
      </c>
      <c r="I13685" t="b">
        <v>0</v>
      </c>
      <c r="J13685" t="b">
        <v>1</v>
      </c>
      <c r="K13685" t="s">
        <v>24</v>
      </c>
      <c r="L13685" t="s">
        <v>22</v>
      </c>
      <c r="M13685">
        <v>45000</v>
      </c>
      <c r="O13685" t="s">
        <v>2897</v>
      </c>
      <c r="P13685" t="s">
        <v>1749</v>
      </c>
    </row>
    <row r="13686" spans="1:16" x14ac:dyDescent="0.25">
      <c r="A13686" t="s">
        <v>2</v>
      </c>
      <c r="B13686" t="s">
        <v>195</v>
      </c>
      <c r="C13686" t="s">
        <v>559</v>
      </c>
      <c r="D13686" t="s">
        <v>7853</v>
      </c>
      <c r="E13686" t="s">
        <v>20</v>
      </c>
      <c r="F13686" t="b">
        <v>0</v>
      </c>
      <c r="G13686" t="s">
        <v>27</v>
      </c>
      <c r="H13686" s="4">
        <v>45837.585185185177</v>
      </c>
      <c r="I13686" t="b">
        <v>1</v>
      </c>
      <c r="J13686" t="b">
        <v>1</v>
      </c>
      <c r="K13686" t="s">
        <v>24</v>
      </c>
      <c r="L13686" t="s">
        <v>22</v>
      </c>
      <c r="M13686">
        <v>176938.65625</v>
      </c>
      <c r="O13686" t="s">
        <v>9139</v>
      </c>
      <c r="P13686" t="s">
        <v>11461</v>
      </c>
    </row>
    <row r="13687" spans="1:16" x14ac:dyDescent="0.25">
      <c r="A13687" t="s">
        <v>2</v>
      </c>
      <c r="B13687" t="s">
        <v>195</v>
      </c>
      <c r="C13687" t="s">
        <v>325</v>
      </c>
      <c r="D13687" t="s">
        <v>7853</v>
      </c>
      <c r="E13687" t="s">
        <v>20</v>
      </c>
      <c r="F13687" t="b">
        <v>0</v>
      </c>
      <c r="G13687" t="s">
        <v>27</v>
      </c>
      <c r="H13687" s="4">
        <v>45837.58520833333</v>
      </c>
      <c r="I13687" t="b">
        <v>1</v>
      </c>
      <c r="J13687" t="b">
        <v>1</v>
      </c>
      <c r="K13687" t="s">
        <v>24</v>
      </c>
      <c r="L13687" t="s">
        <v>22</v>
      </c>
      <c r="M13687">
        <v>176938.65625</v>
      </c>
      <c r="O13687" t="s">
        <v>9139</v>
      </c>
      <c r="P13687" t="s">
        <v>11461</v>
      </c>
    </row>
    <row r="13688" spans="1:16" x14ac:dyDescent="0.25">
      <c r="A13688" t="s">
        <v>2</v>
      </c>
      <c r="B13688" t="s">
        <v>195</v>
      </c>
      <c r="C13688" t="s">
        <v>1365</v>
      </c>
      <c r="D13688" t="s">
        <v>7853</v>
      </c>
      <c r="E13688" t="s">
        <v>20</v>
      </c>
      <c r="F13688" t="b">
        <v>0</v>
      </c>
      <c r="G13688" t="s">
        <v>27</v>
      </c>
      <c r="H13688" s="4">
        <v>45837.585277777784</v>
      </c>
      <c r="I13688" t="b">
        <v>1</v>
      </c>
      <c r="J13688" t="b">
        <v>1</v>
      </c>
      <c r="K13688" t="s">
        <v>24</v>
      </c>
      <c r="L13688" t="s">
        <v>22</v>
      </c>
      <c r="M13688">
        <v>176938.65625</v>
      </c>
      <c r="O13688" t="s">
        <v>9139</v>
      </c>
      <c r="P13688" t="s">
        <v>11461</v>
      </c>
    </row>
    <row r="13689" spans="1:16" x14ac:dyDescent="0.25">
      <c r="A13689" t="s">
        <v>40</v>
      </c>
      <c r="B13689" t="s">
        <v>40</v>
      </c>
      <c r="C13689" t="s">
        <v>3869</v>
      </c>
      <c r="D13689" t="s">
        <v>7853</v>
      </c>
      <c r="E13689" t="s">
        <v>20</v>
      </c>
      <c r="F13689" t="b">
        <v>0</v>
      </c>
      <c r="G13689" t="s">
        <v>35</v>
      </c>
      <c r="H13689" s="4">
        <v>45837.585752314822</v>
      </c>
      <c r="I13689" t="b">
        <v>1</v>
      </c>
      <c r="J13689" t="b">
        <v>1</v>
      </c>
      <c r="K13689" t="s">
        <v>24</v>
      </c>
      <c r="L13689" t="s">
        <v>22</v>
      </c>
      <c r="M13689">
        <v>132704</v>
      </c>
      <c r="O13689" t="s">
        <v>9139</v>
      </c>
    </row>
    <row r="13690" spans="1:16" x14ac:dyDescent="0.25">
      <c r="A13690" t="s">
        <v>2</v>
      </c>
      <c r="B13690" t="s">
        <v>2307</v>
      </c>
      <c r="C13690" t="s">
        <v>2047</v>
      </c>
      <c r="D13690" t="s">
        <v>7853</v>
      </c>
      <c r="E13690" t="s">
        <v>20</v>
      </c>
      <c r="F13690" t="b">
        <v>0</v>
      </c>
      <c r="G13690" t="s">
        <v>35</v>
      </c>
      <c r="H13690" s="4">
        <v>45837.585844907408</v>
      </c>
      <c r="I13690" t="b">
        <v>0</v>
      </c>
      <c r="J13690" t="b">
        <v>1</v>
      </c>
      <c r="K13690" t="s">
        <v>24</v>
      </c>
      <c r="L13690" t="s">
        <v>22</v>
      </c>
      <c r="M13690">
        <v>95000</v>
      </c>
      <c r="O13690" t="s">
        <v>9136</v>
      </c>
    </row>
    <row r="13691" spans="1:16" x14ac:dyDescent="0.25">
      <c r="A13691" t="s">
        <v>0</v>
      </c>
      <c r="B13691" t="s">
        <v>17605</v>
      </c>
      <c r="C13691" t="s">
        <v>167</v>
      </c>
      <c r="D13691" t="s">
        <v>3828</v>
      </c>
      <c r="E13691" t="s">
        <v>20</v>
      </c>
      <c r="F13691" t="b">
        <v>0</v>
      </c>
      <c r="G13691" t="s">
        <v>35</v>
      </c>
      <c r="H13691" s="4">
        <v>45837.667141203703</v>
      </c>
      <c r="I13691" t="b">
        <v>0</v>
      </c>
      <c r="J13691" t="b">
        <v>1</v>
      </c>
      <c r="K13691" t="s">
        <v>24</v>
      </c>
      <c r="L13691" t="s">
        <v>22</v>
      </c>
      <c r="M13691">
        <v>92500</v>
      </c>
      <c r="O13691" t="s">
        <v>3511</v>
      </c>
      <c r="P13691" t="s">
        <v>17606</v>
      </c>
    </row>
    <row r="13692" spans="1:16" x14ac:dyDescent="0.25">
      <c r="A13692" t="s">
        <v>25</v>
      </c>
      <c r="B13692" t="s">
        <v>1160</v>
      </c>
      <c r="C13692" t="s">
        <v>236</v>
      </c>
      <c r="D13692" t="s">
        <v>4084</v>
      </c>
      <c r="E13692" t="s">
        <v>20</v>
      </c>
      <c r="F13692" t="b">
        <v>0</v>
      </c>
      <c r="G13692" t="s">
        <v>27</v>
      </c>
      <c r="H13692" s="4">
        <v>45837.750300925924</v>
      </c>
      <c r="I13692" t="b">
        <v>0</v>
      </c>
      <c r="J13692" t="b">
        <v>0</v>
      </c>
      <c r="K13692" t="s">
        <v>24</v>
      </c>
      <c r="L13692" t="s">
        <v>22</v>
      </c>
      <c r="M13692">
        <v>170000</v>
      </c>
      <c r="O13692" t="s">
        <v>1275</v>
      </c>
      <c r="P13692" t="s">
        <v>10868</v>
      </c>
    </row>
    <row r="13693" spans="1:16" x14ac:dyDescent="0.25">
      <c r="A13693" t="s">
        <v>1</v>
      </c>
      <c r="B13693" t="s">
        <v>9457</v>
      </c>
      <c r="C13693" t="s">
        <v>82</v>
      </c>
      <c r="D13693" t="s">
        <v>4084</v>
      </c>
      <c r="E13693" t="s">
        <v>20</v>
      </c>
      <c r="F13693" t="b">
        <v>0</v>
      </c>
      <c r="G13693" t="s">
        <v>27</v>
      </c>
      <c r="H13693" s="4">
        <v>45837.750960648147</v>
      </c>
      <c r="I13693" t="b">
        <v>0</v>
      </c>
      <c r="J13693" t="b">
        <v>0</v>
      </c>
      <c r="K13693" t="s">
        <v>24</v>
      </c>
      <c r="L13693" t="s">
        <v>22</v>
      </c>
      <c r="M13693">
        <v>245000</v>
      </c>
      <c r="O13693" t="s">
        <v>2761</v>
      </c>
      <c r="P13693" t="s">
        <v>3842</v>
      </c>
    </row>
    <row r="13694" spans="1:16" x14ac:dyDescent="0.25">
      <c r="A13694" t="s">
        <v>2</v>
      </c>
      <c r="B13694" t="s">
        <v>9860</v>
      </c>
      <c r="C13694" t="s">
        <v>713</v>
      </c>
      <c r="D13694" t="s">
        <v>3957</v>
      </c>
      <c r="E13694" t="s">
        <v>20</v>
      </c>
      <c r="F13694" t="b">
        <v>0</v>
      </c>
      <c r="G13694" t="s">
        <v>27</v>
      </c>
      <c r="H13694" s="4">
        <v>45837.835370370369</v>
      </c>
      <c r="I13694" t="b">
        <v>0</v>
      </c>
      <c r="J13694" t="b">
        <v>1</v>
      </c>
      <c r="K13694" t="s">
        <v>24</v>
      </c>
      <c r="L13694" t="s">
        <v>36</v>
      </c>
      <c r="N13694">
        <v>47.010002136230469</v>
      </c>
      <c r="O13694" t="s">
        <v>1066</v>
      </c>
      <c r="P13694" t="s">
        <v>594</v>
      </c>
    </row>
    <row r="13695" spans="1:16" x14ac:dyDescent="0.25">
      <c r="A13695" t="s">
        <v>0</v>
      </c>
      <c r="B13695" t="s">
        <v>1632</v>
      </c>
      <c r="C13695" t="s">
        <v>33</v>
      </c>
      <c r="D13695" t="s">
        <v>3828</v>
      </c>
      <c r="E13695" t="s">
        <v>219</v>
      </c>
      <c r="F13695" t="b">
        <v>0</v>
      </c>
      <c r="G13695" t="s">
        <v>35</v>
      </c>
      <c r="H13695" s="4">
        <v>45837.875474537039</v>
      </c>
      <c r="I13695" t="b">
        <v>0</v>
      </c>
      <c r="J13695" t="b">
        <v>0</v>
      </c>
      <c r="K13695" t="s">
        <v>24</v>
      </c>
      <c r="L13695" t="s">
        <v>22</v>
      </c>
      <c r="M13695">
        <v>50000</v>
      </c>
      <c r="O13695" t="s">
        <v>9563</v>
      </c>
      <c r="P13695" t="s">
        <v>3867</v>
      </c>
    </row>
    <row r="13696" spans="1:16" x14ac:dyDescent="0.25">
      <c r="A13696" t="s">
        <v>0</v>
      </c>
      <c r="B13696" t="s">
        <v>17607</v>
      </c>
      <c r="C13696" t="s">
        <v>400</v>
      </c>
      <c r="D13696" t="s">
        <v>3957</v>
      </c>
      <c r="E13696" t="s">
        <v>20</v>
      </c>
      <c r="F13696" t="b">
        <v>0</v>
      </c>
      <c r="G13696" t="s">
        <v>30</v>
      </c>
      <c r="H13696" s="4">
        <v>45837.917361111111</v>
      </c>
      <c r="I13696" t="b">
        <v>0</v>
      </c>
      <c r="J13696" t="b">
        <v>1</v>
      </c>
      <c r="K13696" t="s">
        <v>24</v>
      </c>
      <c r="L13696" t="s">
        <v>36</v>
      </c>
      <c r="N13696">
        <v>36.849998474121087</v>
      </c>
      <c r="O13696" t="s">
        <v>401</v>
      </c>
      <c r="P13696" t="s">
        <v>17608</v>
      </c>
    </row>
    <row r="13697" spans="1:16" x14ac:dyDescent="0.25">
      <c r="A13697" t="s">
        <v>2</v>
      </c>
      <c r="B13697" t="s">
        <v>17609</v>
      </c>
      <c r="C13697" t="s">
        <v>56</v>
      </c>
      <c r="D13697" t="s">
        <v>3828</v>
      </c>
      <c r="E13697" t="s">
        <v>20</v>
      </c>
      <c r="F13697" t="b">
        <v>0</v>
      </c>
      <c r="G13697" t="s">
        <v>41</v>
      </c>
      <c r="H13697" s="4">
        <v>45837.918877314813</v>
      </c>
      <c r="I13697" t="b">
        <v>0</v>
      </c>
      <c r="J13697" t="b">
        <v>1</v>
      </c>
      <c r="K13697" t="s">
        <v>24</v>
      </c>
      <c r="L13697" t="s">
        <v>22</v>
      </c>
      <c r="M13697">
        <v>158000</v>
      </c>
      <c r="O13697" t="s">
        <v>9431</v>
      </c>
      <c r="P13697" t="s">
        <v>17610</v>
      </c>
    </row>
    <row r="13698" spans="1:16" x14ac:dyDescent="0.25">
      <c r="A13698" t="s">
        <v>1</v>
      </c>
      <c r="B13698" t="s">
        <v>1767</v>
      </c>
      <c r="C13698" t="s">
        <v>17611</v>
      </c>
      <c r="D13698" t="s">
        <v>7658</v>
      </c>
      <c r="E13698" t="s">
        <v>20</v>
      </c>
      <c r="F13698" t="b">
        <v>0</v>
      </c>
      <c r="G13698" t="s">
        <v>804</v>
      </c>
      <c r="H13698" s="4">
        <v>45837.987488425933</v>
      </c>
      <c r="I13698" t="b">
        <v>0</v>
      </c>
      <c r="J13698" t="b">
        <v>0</v>
      </c>
      <c r="K13698" t="s">
        <v>804</v>
      </c>
      <c r="L13698" t="s">
        <v>22</v>
      </c>
      <c r="M13698">
        <v>135000</v>
      </c>
      <c r="O13698" t="s">
        <v>3597</v>
      </c>
      <c r="P13698" t="s">
        <v>17612</v>
      </c>
    </row>
    <row r="13699" spans="1:16" x14ac:dyDescent="0.25">
      <c r="A13699" t="s">
        <v>25</v>
      </c>
      <c r="B13699" t="s">
        <v>2845</v>
      </c>
      <c r="C13699" t="s">
        <v>825</v>
      </c>
      <c r="D13699" t="s">
        <v>3973</v>
      </c>
      <c r="E13699" t="s">
        <v>20</v>
      </c>
      <c r="F13699" t="b">
        <v>0</v>
      </c>
      <c r="G13699" t="s">
        <v>30</v>
      </c>
      <c r="H13699" s="4">
        <v>45838.000648148147</v>
      </c>
      <c r="I13699" t="b">
        <v>0</v>
      </c>
      <c r="J13699" t="b">
        <v>1</v>
      </c>
      <c r="K13699" t="s">
        <v>24</v>
      </c>
      <c r="L13699" t="s">
        <v>22</v>
      </c>
      <c r="M13699">
        <v>105500</v>
      </c>
      <c r="O13699" t="s">
        <v>5482</v>
      </c>
      <c r="P13699" t="s">
        <v>274</v>
      </c>
    </row>
    <row r="13700" spans="1:16" x14ac:dyDescent="0.25">
      <c r="A13700" t="s">
        <v>0</v>
      </c>
      <c r="B13700" t="s">
        <v>15404</v>
      </c>
      <c r="C13700" t="s">
        <v>292</v>
      </c>
      <c r="D13700" t="s">
        <v>3973</v>
      </c>
      <c r="E13700" t="s">
        <v>20</v>
      </c>
      <c r="F13700" t="b">
        <v>0</v>
      </c>
      <c r="G13700" t="s">
        <v>30</v>
      </c>
      <c r="H13700" s="4">
        <v>45838.000671296293</v>
      </c>
      <c r="I13700" t="b">
        <v>0</v>
      </c>
      <c r="J13700" t="b">
        <v>1</v>
      </c>
      <c r="K13700" t="s">
        <v>24</v>
      </c>
      <c r="L13700" t="s">
        <v>22</v>
      </c>
      <c r="M13700">
        <v>70700</v>
      </c>
      <c r="O13700" t="s">
        <v>5482</v>
      </c>
      <c r="P13700" t="s">
        <v>1678</v>
      </c>
    </row>
    <row r="13701" spans="1:16" x14ac:dyDescent="0.25">
      <c r="A13701" t="s">
        <v>0</v>
      </c>
      <c r="B13701" t="s">
        <v>17613</v>
      </c>
      <c r="C13701" t="s">
        <v>17614</v>
      </c>
      <c r="D13701" t="s">
        <v>5535</v>
      </c>
      <c r="E13701" t="s">
        <v>20</v>
      </c>
      <c r="F13701" t="b">
        <v>0</v>
      </c>
      <c r="G13701" t="s">
        <v>27</v>
      </c>
      <c r="H13701" s="4">
        <v>45838.000983796293</v>
      </c>
      <c r="I13701" t="b">
        <v>0</v>
      </c>
      <c r="J13701" t="b">
        <v>1</v>
      </c>
      <c r="K13701" t="s">
        <v>24</v>
      </c>
      <c r="L13701" t="s">
        <v>22</v>
      </c>
      <c r="M13701">
        <v>108267</v>
      </c>
      <c r="O13701" t="s">
        <v>1755</v>
      </c>
      <c r="P13701" t="s">
        <v>3539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3B20-1BD5-4F01-9CCE-D99CF77CD150}">
  <dimension ref="A1:L19"/>
  <sheetViews>
    <sheetView showGridLines="0" tabSelected="1" zoomScale="80" zoomScaleNormal="80" workbookViewId="0">
      <selection activeCell="K4" sqref="K4"/>
    </sheetView>
  </sheetViews>
  <sheetFormatPr defaultColWidth="15.7109375" defaultRowHeight="15" x14ac:dyDescent="0.25"/>
  <cols>
    <col min="1" max="1" width="3.7109375" customWidth="1"/>
    <col min="2" max="2" width="15.7109375" customWidth="1"/>
    <col min="3" max="3" width="22.140625" customWidth="1"/>
    <col min="4" max="5" width="15.7109375" customWidth="1"/>
    <col min="6" max="6" width="9.140625" customWidth="1"/>
    <col min="7" max="7" width="22" customWidth="1"/>
    <col min="8" max="9" width="15.7109375" customWidth="1"/>
    <col min="10" max="10" width="4.42578125" customWidth="1"/>
    <col min="11" max="11" width="15.85546875" customWidth="1"/>
  </cols>
  <sheetData>
    <row r="1" spans="1:12" ht="30" customHeight="1" x14ac:dyDescent="0.25">
      <c r="A1" s="10"/>
      <c r="B1" s="13" t="s">
        <v>3956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0.100000000000001" customHeight="1" x14ac:dyDescent="0.25"/>
    <row r="3" spans="1:12" s="9" customFormat="1" ht="20.100000000000001" customHeight="1" x14ac:dyDescent="0.4">
      <c r="C3" s="11" t="s">
        <v>3950</v>
      </c>
      <c r="G3" s="11" t="s">
        <v>3951</v>
      </c>
      <c r="K3" s="11" t="s">
        <v>3952</v>
      </c>
    </row>
    <row r="4" spans="1:12" s="9" customFormat="1" ht="20.100000000000001" customHeight="1" x14ac:dyDescent="0.4">
      <c r="C4" s="12" t="s">
        <v>0</v>
      </c>
      <c r="G4" s="12" t="s">
        <v>24</v>
      </c>
      <c r="K4" s="12" t="s">
        <v>20</v>
      </c>
    </row>
    <row r="5" spans="1:12" ht="20.100000000000001" customHeight="1" x14ac:dyDescent="0.25"/>
    <row r="6" spans="1:12" ht="20.100000000000001" customHeight="1" x14ac:dyDescent="0.25"/>
    <row r="7" spans="1:12" ht="20.100000000000001" customHeight="1" x14ac:dyDescent="0.25"/>
    <row r="8" spans="1:12" ht="20.100000000000001" customHeight="1" x14ac:dyDescent="0.25"/>
    <row r="9" spans="1:12" ht="20.100000000000001" customHeight="1" x14ac:dyDescent="0.25"/>
    <row r="10" spans="1:12" ht="20.100000000000001" customHeight="1" x14ac:dyDescent="0.25"/>
    <row r="11" spans="1:12" ht="20.100000000000001" customHeight="1" x14ac:dyDescent="0.25"/>
    <row r="12" spans="1:12" ht="20.100000000000001" customHeight="1" x14ac:dyDescent="0.25">
      <c r="B12" s="5"/>
    </row>
    <row r="13" spans="1:12" ht="20.100000000000001" customHeight="1" x14ac:dyDescent="0.25"/>
    <row r="14" spans="1:12" ht="20.100000000000001" customHeight="1" x14ac:dyDescent="0.25">
      <c r="B14" s="5"/>
    </row>
    <row r="15" spans="1:12" ht="20.100000000000001" customHeight="1" x14ac:dyDescent="0.25"/>
    <row r="16" spans="1:12" ht="20.100000000000001" customHeight="1" x14ac:dyDescent="0.25"/>
    <row r="17" spans="2:3" ht="20.100000000000001" customHeight="1" x14ac:dyDescent="0.25"/>
    <row r="18" spans="2:3" ht="20.100000000000001" customHeight="1" x14ac:dyDescent="0.25"/>
    <row r="19" spans="2:3" ht="20.100000000000001" customHeight="1" x14ac:dyDescent="0.25">
      <c r="B19" s="5"/>
      <c r="C19" s="8"/>
    </row>
  </sheetData>
  <sheetProtection sheet="1" objects="1" scenarios="1" selectLockedCells="1"/>
  <mergeCells count="1">
    <mergeCell ref="B1:L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BCCC1D7-0502-40DB-B18A-99E0121DEC35}">
          <x14:formula1>
            <xm:f>Data_Validation!$D$2:$D$11</xm:f>
          </x14:formula1>
          <xm:sqref>C4</xm:sqref>
        </x14:dataValidation>
        <x14:dataValidation type="list" allowBlank="1" showInputMessage="1" showErrorMessage="1" xr:uid="{D535D7E2-8279-491F-9FFF-8080EC0B5D08}">
          <x14:formula1>
            <xm:f>Data_Validation!$H$2:$H$112</xm:f>
          </x14:formula1>
          <xm:sqref>G4</xm:sqref>
        </x14:dataValidation>
        <x14:dataValidation type="list" allowBlank="1" showInputMessage="1" showErrorMessage="1" xr:uid="{0C95F6F0-AC23-455A-BF96-9F0EAFC346CC}">
          <x14:formula1>
            <xm:f>Data_Validation!$K$2:$K$6</xm:f>
          </x14:formula1>
          <xm:sqref>K4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7B8B-3BC3-40A9-9595-F34316751742}">
  <dimension ref="A1:N132"/>
  <sheetViews>
    <sheetView workbookViewId="0">
      <selection activeCell="D22" sqref="D22"/>
    </sheetView>
  </sheetViews>
  <sheetFormatPr defaultRowHeight="15" x14ac:dyDescent="0.25"/>
  <cols>
    <col min="1" max="1" width="25.28515625" bestFit="1" customWidth="1"/>
    <col min="2" max="2" width="19.7109375" bestFit="1" customWidth="1"/>
    <col min="3" max="3" width="4.5703125" customWidth="1"/>
    <col min="4" max="4" width="25.28515625" bestFit="1" customWidth="1"/>
    <col min="5" max="5" width="5" bestFit="1" customWidth="1"/>
    <col min="7" max="7" width="17.5703125" customWidth="1"/>
    <col min="8" max="8" width="18.85546875" customWidth="1"/>
    <col min="10" max="10" width="33.42578125" customWidth="1"/>
    <col min="11" max="11" width="13" customWidth="1"/>
    <col min="14" max="14" width="9.5703125" bestFit="1" customWidth="1"/>
  </cols>
  <sheetData>
    <row r="1" spans="1:14" x14ac:dyDescent="0.25">
      <c r="A1" t="s">
        <v>3</v>
      </c>
      <c r="B1" t="s">
        <v>3946</v>
      </c>
      <c r="D1" t="s">
        <v>3947</v>
      </c>
      <c r="G1" t="s">
        <v>13</v>
      </c>
      <c r="H1" t="s">
        <v>3949</v>
      </c>
      <c r="J1" t="s">
        <v>7</v>
      </c>
      <c r="K1" t="s">
        <v>3953</v>
      </c>
    </row>
    <row r="2" spans="1:14" x14ac:dyDescent="0.25">
      <c r="A2" t="str" cm="1">
        <f t="array" ref="A2:A12">_xlfn.UNIQUE(jobs[job_title_short])</f>
        <v>Data Analyst</v>
      </c>
      <c r="B2" cm="1">
        <f t="array" ref="B2">COUNT(
IF(
(jobs[job_country]=Country)*
(jobs[job_title_short]=A2)*
(ISNUMBER(SEARCH(Type,jobs[job_schedule_type]))),
jobs[salary_year_avg]
))</f>
        <v>3053</v>
      </c>
      <c r="D2" t="str" cm="1">
        <f t="array" ref="D2:E11">_xlfn._xlws.SORT(A2:B11,2,-1,)</f>
        <v>Data Analyst</v>
      </c>
      <c r="E2">
        <v>3053</v>
      </c>
      <c r="F2" s="5"/>
      <c r="G2" t="str" cm="1">
        <f t="array" ref="G2:G132">_xlfn.UNIQUE(jobs[job_country])</f>
        <v>United States</v>
      </c>
      <c r="H2" cm="1">
        <f t="array" ref="H2:H132">_xlfn._xlws.SORT(_xlfn.ANCHORARRAY(G2))</f>
        <v>0</v>
      </c>
      <c r="I2" s="5"/>
      <c r="J2" t="str" cm="1">
        <f t="array" ref="J2:J13">_xlfn.UNIQUE(jobs[job_schedule_type])</f>
        <v>Full-time and Part-time</v>
      </c>
      <c r="K2" t="str" cm="1">
        <f t="array" ref="K2:K5">_xlfn._xlws.FILTER(_xlfn.ANCHORARRAY(J2),NOT(ISNUMBER(SEARCH("and",_xlfn.ANCHORARRAY(J2))))*(_xlfn.ANCHORARRAY(J2)&lt;&gt;0))</f>
        <v>Full-time</v>
      </c>
      <c r="L2" s="5"/>
      <c r="N2" s="7">
        <f>_xlfn.XLOOKUP(Title,D2:D11,E2:E11,"Not Found")</f>
        <v>3053</v>
      </c>
    </row>
    <row r="3" spans="1:14" x14ac:dyDescent="0.25">
      <c r="A3" t="str">
        <v>Data Engineer</v>
      </c>
      <c r="B3" cm="1">
        <f t="array" ref="B3">COUNT(
IF(
(jobs[job_country]=Country)*
(jobs[job_title_short]=A3)*
(ISNUMBER(SEARCH(Type,jobs[job_schedule_type]))),
jobs[salary_year_avg]
))</f>
        <v>2740</v>
      </c>
      <c r="D3" t="str">
        <v>Data Engineer</v>
      </c>
      <c r="E3">
        <v>2740</v>
      </c>
      <c r="G3" t="str">
        <v>Turkey</v>
      </c>
      <c r="H3" t="str">
        <v>Afghanistan</v>
      </c>
      <c r="J3" t="str">
        <v>Full-time</v>
      </c>
      <c r="K3" t="str">
        <v>Contractor</v>
      </c>
    </row>
    <row r="4" spans="1:14" x14ac:dyDescent="0.25">
      <c r="A4" t="str">
        <v>Senior Data Analyst</v>
      </c>
      <c r="B4" cm="1">
        <f t="array" ref="B4">COUNT(
IF(
(jobs[job_country]=Country)*
(jobs[job_title_short]=A4)*
(ISNUMBER(SEARCH(Type,jobs[job_schedule_type]))),
jobs[salary_year_avg]
))</f>
        <v>522</v>
      </c>
      <c r="D4" t="str">
        <v>Data Scientist</v>
      </c>
      <c r="E4">
        <v>1508</v>
      </c>
      <c r="G4" t="str">
        <v>Macedonia (FYROM)</v>
      </c>
      <c r="H4" t="str">
        <v>Albania</v>
      </c>
      <c r="J4" t="str">
        <v>Contractor</v>
      </c>
      <c r="K4" t="str">
        <v>Part-time</v>
      </c>
    </row>
    <row r="5" spans="1:14" x14ac:dyDescent="0.25">
      <c r="A5" t="str">
        <v>Senior Data Scientist</v>
      </c>
      <c r="B5" cm="1">
        <f t="array" ref="B5">COUNT(
IF(
(jobs[job_country]=Country)*
(jobs[job_title_short]=A5)*
(ISNUMBER(SEARCH(Type,jobs[job_schedule_type]))),
jobs[salary_year_avg]
))</f>
        <v>493</v>
      </c>
      <c r="D5" t="str">
        <v>Senior Data Engineer</v>
      </c>
      <c r="E5">
        <v>783</v>
      </c>
      <c r="G5" t="str">
        <v>Bahrain</v>
      </c>
      <c r="H5" t="str">
        <v>Algeria</v>
      </c>
      <c r="J5" t="str">
        <v>Part-time</v>
      </c>
      <c r="K5" t="str">
        <v>Internship</v>
      </c>
    </row>
    <row r="6" spans="1:14" x14ac:dyDescent="0.25">
      <c r="A6" t="str">
        <v>Data Scientist</v>
      </c>
      <c r="B6" cm="1">
        <f t="array" ref="B6">COUNT(
IF(
(jobs[job_country]=Country)*
(jobs[job_title_short]=A6)*
(ISNUMBER(SEARCH(Type,jobs[job_schedule_type]))),
jobs[salary_year_avg]
))</f>
        <v>1508</v>
      </c>
      <c r="D6" t="str">
        <v>Senior Data Analyst</v>
      </c>
      <c r="E6">
        <v>522</v>
      </c>
      <c r="G6" t="str">
        <v>Nepal</v>
      </c>
      <c r="H6" t="str">
        <v>Argentina</v>
      </c>
      <c r="J6" t="str">
        <v>Internship</v>
      </c>
    </row>
    <row r="7" spans="1:14" x14ac:dyDescent="0.25">
      <c r="A7" t="str">
        <v>Senior Data Engineer</v>
      </c>
      <c r="B7" cm="1">
        <f t="array" ref="B7">COUNT(
IF(
(jobs[job_country]=Country)*
(jobs[job_title_short]=A7)*
(ISNUMBER(SEARCH(Type,jobs[job_schedule_type]))),
jobs[salary_year_avg]
))</f>
        <v>783</v>
      </c>
      <c r="D7" t="str">
        <v>Business Analyst</v>
      </c>
      <c r="E7">
        <v>510</v>
      </c>
      <c r="G7" t="str">
        <v>Dominican Republic</v>
      </c>
      <c r="H7" t="str">
        <v>Armenia</v>
      </c>
      <c r="J7" t="str">
        <v>Full-time and Contractor</v>
      </c>
    </row>
    <row r="8" spans="1:14" x14ac:dyDescent="0.25">
      <c r="A8" t="str">
        <v>Software Engineer</v>
      </c>
      <c r="B8" cm="1">
        <f t="array" ref="B8">COUNT(
IF(
(jobs[job_country]=Country)*
(jobs[job_title_short]=A8)*
(ISNUMBER(SEARCH(Type,jobs[job_schedule_type]))),
jobs[salary_year_avg]
))</f>
        <v>364</v>
      </c>
      <c r="D8" t="str">
        <v>Senior Data Scientist</v>
      </c>
      <c r="E8">
        <v>493</v>
      </c>
      <c r="G8" t="str">
        <v>Algeria</v>
      </c>
      <c r="H8" t="str">
        <v>Australia</v>
      </c>
      <c r="J8">
        <v>0</v>
      </c>
    </row>
    <row r="9" spans="1:14" x14ac:dyDescent="0.25">
      <c r="A9" t="str">
        <v>Machine Learning Engineer</v>
      </c>
      <c r="B9" cm="1">
        <f t="array" ref="B9">COUNT(
IF(
(jobs[job_country]=Country)*
(jobs[job_title_short]=A9)*
(ISNUMBER(SEARCH(Type,jobs[job_schedule_type]))),
jobs[salary_year_avg]
))</f>
        <v>291</v>
      </c>
      <c r="D9" t="str">
        <v>Software Engineer</v>
      </c>
      <c r="E9">
        <v>364</v>
      </c>
      <c r="G9" t="str">
        <v>Chile</v>
      </c>
      <c r="H9" t="str">
        <v>Austria</v>
      </c>
      <c r="J9" t="str">
        <v>Full-time and Internship</v>
      </c>
    </row>
    <row r="10" spans="1:14" x14ac:dyDescent="0.25">
      <c r="A10" t="str">
        <v>Cloud Engineer</v>
      </c>
      <c r="B10" cm="1">
        <f t="array" ref="B10">COUNT(
IF(
(jobs[job_country]=Country)*
(jobs[job_title_short]=A10)*
(ISNUMBER(SEARCH(Type,jobs[job_schedule_type]))),
jobs[salary_year_avg]
))</f>
        <v>67</v>
      </c>
      <c r="D10" t="str">
        <v>Machine Learning Engineer</v>
      </c>
      <c r="E10">
        <v>291</v>
      </c>
      <c r="G10" t="str">
        <v>Tanzania</v>
      </c>
      <c r="H10" t="str">
        <v>Azerbaijan</v>
      </c>
      <c r="J10" t="str">
        <v>Full-time, Part-time, and Contractor</v>
      </c>
    </row>
    <row r="11" spans="1:14" x14ac:dyDescent="0.25">
      <c r="A11" t="str">
        <v>Business Analyst</v>
      </c>
      <c r="B11" cm="1">
        <f t="array" ref="B11">COUNT(
IF(
(jobs[job_country]=Country)*
(jobs[job_title_short]=A11)*
(ISNUMBER(SEARCH(Type,jobs[job_schedule_type]))),
jobs[salary_year_avg]
))</f>
        <v>510</v>
      </c>
      <c r="D11" t="str">
        <v>Cloud Engineer</v>
      </c>
      <c r="E11">
        <v>67</v>
      </c>
      <c r="G11" t="str">
        <v>Puerto Rico</v>
      </c>
      <c r="H11" t="str">
        <v>Bahamas</v>
      </c>
      <c r="J11" t="str">
        <v>Part-time and Contractor</v>
      </c>
    </row>
    <row r="12" spans="1:14" x14ac:dyDescent="0.25">
      <c r="A12">
        <v>0</v>
      </c>
      <c r="G12" t="str">
        <v>Australia</v>
      </c>
      <c r="H12" t="str">
        <v>Bahrain</v>
      </c>
      <c r="J12" t="str">
        <v>Part-time and Internship</v>
      </c>
    </row>
    <row r="13" spans="1:14" x14ac:dyDescent="0.25">
      <c r="G13" t="str">
        <v>Mexico</v>
      </c>
      <c r="H13" t="str">
        <v>Bangladesh</v>
      </c>
      <c r="J13" t="str">
        <v>Full-time, Part-time, and Internship</v>
      </c>
    </row>
    <row r="14" spans="1:14" x14ac:dyDescent="0.25">
      <c r="G14" t="str">
        <v>El Salvador</v>
      </c>
      <c r="H14" t="str">
        <v>Barbados</v>
      </c>
    </row>
    <row r="15" spans="1:14" x14ac:dyDescent="0.25">
      <c r="G15" t="str">
        <v>Cameroon</v>
      </c>
      <c r="H15" t="str">
        <v>Belarus</v>
      </c>
    </row>
    <row r="16" spans="1:14" x14ac:dyDescent="0.25">
      <c r="G16" t="str">
        <v>Slovakia</v>
      </c>
      <c r="H16" t="str">
        <v>Benin</v>
      </c>
    </row>
    <row r="17" spans="7:8" x14ac:dyDescent="0.25">
      <c r="G17" t="str">
        <v>Kazakhstan</v>
      </c>
      <c r="H17" t="str">
        <v>Bolivia</v>
      </c>
    </row>
    <row r="18" spans="7:8" x14ac:dyDescent="0.25">
      <c r="G18" t="str">
        <v>Venezuela</v>
      </c>
      <c r="H18" t="str">
        <v>Brazil</v>
      </c>
    </row>
    <row r="19" spans="7:8" x14ac:dyDescent="0.25">
      <c r="G19" t="str">
        <v>Bolivia</v>
      </c>
      <c r="H19" t="str">
        <v>Brunei</v>
      </c>
    </row>
    <row r="20" spans="7:8" x14ac:dyDescent="0.25">
      <c r="G20" t="str">
        <v>Cambodia</v>
      </c>
      <c r="H20" t="str">
        <v>Cambodia</v>
      </c>
    </row>
    <row r="21" spans="7:8" x14ac:dyDescent="0.25">
      <c r="G21" t="str">
        <v>Oman</v>
      </c>
      <c r="H21" t="str">
        <v>Cameroon</v>
      </c>
    </row>
    <row r="22" spans="7:8" x14ac:dyDescent="0.25">
      <c r="G22" t="str">
        <v>Kuwait</v>
      </c>
      <c r="H22" t="str">
        <v>Canada</v>
      </c>
    </row>
    <row r="23" spans="7:8" x14ac:dyDescent="0.25">
      <c r="G23" t="str">
        <v>Sudan</v>
      </c>
      <c r="H23" t="str">
        <v>Cayman Islands</v>
      </c>
    </row>
    <row r="24" spans="7:8" x14ac:dyDescent="0.25">
      <c r="G24" t="str">
        <v>Bahamas</v>
      </c>
      <c r="H24" t="str">
        <v>Chile</v>
      </c>
    </row>
    <row r="25" spans="7:8" x14ac:dyDescent="0.25">
      <c r="G25" t="str">
        <v>Barbados</v>
      </c>
      <c r="H25" t="str">
        <v>Colombia</v>
      </c>
    </row>
    <row r="26" spans="7:8" x14ac:dyDescent="0.25">
      <c r="G26" t="str">
        <v>Paraguay</v>
      </c>
      <c r="H26" t="str">
        <v>Congo, Democratic Republic of the</v>
      </c>
    </row>
    <row r="27" spans="7:8" x14ac:dyDescent="0.25">
      <c r="G27" t="str">
        <v>Guyana</v>
      </c>
      <c r="H27" t="str">
        <v>Costa Rica</v>
      </c>
    </row>
    <row r="28" spans="7:8" x14ac:dyDescent="0.25">
      <c r="G28">
        <v>0</v>
      </c>
      <c r="H28" t="str">
        <v>Cyprus</v>
      </c>
    </row>
    <row r="29" spans="7:8" x14ac:dyDescent="0.25">
      <c r="G29" t="str">
        <v>U.S. Virgin Islands</v>
      </c>
      <c r="H29" t="str">
        <v>Czechia</v>
      </c>
    </row>
    <row r="30" spans="7:8" x14ac:dyDescent="0.25">
      <c r="G30" t="str">
        <v>Northern Mariana Islands</v>
      </c>
      <c r="H30" t="str">
        <v>Denmark</v>
      </c>
    </row>
    <row r="31" spans="7:8" x14ac:dyDescent="0.25">
      <c r="G31" t="str">
        <v>Kenya</v>
      </c>
      <c r="H31" t="str">
        <v>Dominican Republic</v>
      </c>
    </row>
    <row r="32" spans="7:8" x14ac:dyDescent="0.25">
      <c r="G32" t="str">
        <v>Indonesia</v>
      </c>
      <c r="H32" t="str">
        <v>Ecuador</v>
      </c>
    </row>
    <row r="33" spans="7:8" x14ac:dyDescent="0.25">
      <c r="G33" t="str">
        <v>Serbia</v>
      </c>
      <c r="H33" t="str">
        <v>Egypt</v>
      </c>
    </row>
    <row r="34" spans="7:8" x14ac:dyDescent="0.25">
      <c r="G34" t="str">
        <v>Sri Lanka</v>
      </c>
      <c r="H34" t="str">
        <v>El Salvador</v>
      </c>
    </row>
    <row r="35" spans="7:8" x14ac:dyDescent="0.25">
      <c r="G35" t="str">
        <v>Pakistan</v>
      </c>
      <c r="H35" t="str">
        <v>Estonia</v>
      </c>
    </row>
    <row r="36" spans="7:8" x14ac:dyDescent="0.25">
      <c r="G36" t="str">
        <v>Hungary</v>
      </c>
      <c r="H36" t="str">
        <v>Ethiopia</v>
      </c>
    </row>
    <row r="37" spans="7:8" x14ac:dyDescent="0.25">
      <c r="G37" t="str">
        <v>Nicaragua</v>
      </c>
      <c r="H37" t="str">
        <v>Finland</v>
      </c>
    </row>
    <row r="38" spans="7:8" x14ac:dyDescent="0.25">
      <c r="G38" t="str">
        <v>Montenegro</v>
      </c>
      <c r="H38" t="str">
        <v>France</v>
      </c>
    </row>
    <row r="39" spans="7:8" x14ac:dyDescent="0.25">
      <c r="G39" t="str">
        <v>Guam</v>
      </c>
      <c r="H39" t="str">
        <v>Germany</v>
      </c>
    </row>
    <row r="40" spans="7:8" x14ac:dyDescent="0.25">
      <c r="G40" t="str">
        <v>Lesotho</v>
      </c>
      <c r="H40" t="str">
        <v>Ghana</v>
      </c>
    </row>
    <row r="41" spans="7:8" x14ac:dyDescent="0.25">
      <c r="G41" t="str">
        <v>India</v>
      </c>
      <c r="H41" t="str">
        <v>Greece</v>
      </c>
    </row>
    <row r="42" spans="7:8" x14ac:dyDescent="0.25">
      <c r="G42" t="str">
        <v>Bangladesh</v>
      </c>
      <c r="H42" t="str">
        <v>Guadeloupe</v>
      </c>
    </row>
    <row r="43" spans="7:8" x14ac:dyDescent="0.25">
      <c r="G43" t="str">
        <v>Peru</v>
      </c>
      <c r="H43" t="str">
        <v>Guam</v>
      </c>
    </row>
    <row r="44" spans="7:8" x14ac:dyDescent="0.25">
      <c r="G44" t="str">
        <v>Panama</v>
      </c>
      <c r="H44" t="str">
        <v>Guatemala</v>
      </c>
    </row>
    <row r="45" spans="7:8" x14ac:dyDescent="0.25">
      <c r="G45" t="str">
        <v>Albania</v>
      </c>
      <c r="H45" t="str">
        <v>Guyana</v>
      </c>
    </row>
    <row r="46" spans="7:8" x14ac:dyDescent="0.25">
      <c r="G46" t="str">
        <v>South Korea</v>
      </c>
      <c r="H46" t="str">
        <v>Haiti</v>
      </c>
    </row>
    <row r="47" spans="7:8" x14ac:dyDescent="0.25">
      <c r="G47" t="str">
        <v>South Africa</v>
      </c>
      <c r="H47" t="str">
        <v>Honduras</v>
      </c>
    </row>
    <row r="48" spans="7:8" x14ac:dyDescent="0.25">
      <c r="G48" t="str">
        <v>New Zealand</v>
      </c>
      <c r="H48" t="str">
        <v>Hong Kong</v>
      </c>
    </row>
    <row r="49" spans="7:8" x14ac:dyDescent="0.25">
      <c r="G49" t="str">
        <v>Latvia</v>
      </c>
      <c r="H49" t="str">
        <v>Hungary</v>
      </c>
    </row>
    <row r="50" spans="7:8" x14ac:dyDescent="0.25">
      <c r="G50" t="str">
        <v>Kyrgyzstan</v>
      </c>
      <c r="H50" t="str">
        <v>Iceland</v>
      </c>
    </row>
    <row r="51" spans="7:8" x14ac:dyDescent="0.25">
      <c r="G51" t="str">
        <v>Brazil</v>
      </c>
      <c r="H51" t="str">
        <v>India</v>
      </c>
    </row>
    <row r="52" spans="7:8" x14ac:dyDescent="0.25">
      <c r="G52" t="str">
        <v>Estonia</v>
      </c>
      <c r="H52" t="str">
        <v>Indonesia</v>
      </c>
    </row>
    <row r="53" spans="7:8" x14ac:dyDescent="0.25">
      <c r="G53" t="str">
        <v>Canada</v>
      </c>
      <c r="H53" t="str">
        <v>Ireland</v>
      </c>
    </row>
    <row r="54" spans="7:8" x14ac:dyDescent="0.25">
      <c r="G54" t="str">
        <v>Taiwan</v>
      </c>
      <c r="H54" t="str">
        <v>Israel</v>
      </c>
    </row>
    <row r="55" spans="7:8" x14ac:dyDescent="0.25">
      <c r="G55" t="str">
        <v>Italy</v>
      </c>
      <c r="H55" t="str">
        <v>Italy</v>
      </c>
    </row>
    <row r="56" spans="7:8" x14ac:dyDescent="0.25">
      <c r="G56" t="str">
        <v>Uruguay</v>
      </c>
      <c r="H56" t="str">
        <v>Jamaica</v>
      </c>
    </row>
    <row r="57" spans="7:8" x14ac:dyDescent="0.25">
      <c r="G57" t="str">
        <v>Namibia</v>
      </c>
      <c r="H57" t="str">
        <v>Japan</v>
      </c>
    </row>
    <row r="58" spans="7:8" x14ac:dyDescent="0.25">
      <c r="G58" t="str">
        <v>Philippines</v>
      </c>
      <c r="H58" t="str">
        <v>Jordan</v>
      </c>
    </row>
    <row r="59" spans="7:8" x14ac:dyDescent="0.25">
      <c r="G59" t="str">
        <v>Myanmar</v>
      </c>
      <c r="H59" t="str">
        <v>Kazakhstan</v>
      </c>
    </row>
    <row r="60" spans="7:8" x14ac:dyDescent="0.25">
      <c r="G60" t="str">
        <v>Mauritius</v>
      </c>
      <c r="H60" t="str">
        <v>Kenya</v>
      </c>
    </row>
    <row r="61" spans="7:8" x14ac:dyDescent="0.25">
      <c r="G61" t="str">
        <v>Ukraine</v>
      </c>
      <c r="H61" t="str">
        <v>Kuwait</v>
      </c>
    </row>
    <row r="62" spans="7:8" x14ac:dyDescent="0.25">
      <c r="G62" t="str">
        <v>Czechia</v>
      </c>
      <c r="H62" t="str">
        <v>Kyrgyzstan</v>
      </c>
    </row>
    <row r="63" spans="7:8" x14ac:dyDescent="0.25">
      <c r="G63" t="str">
        <v>Mali</v>
      </c>
      <c r="H63" t="str">
        <v>Laos</v>
      </c>
    </row>
    <row r="64" spans="7:8" x14ac:dyDescent="0.25">
      <c r="G64" t="str">
        <v>Brunei</v>
      </c>
      <c r="H64" t="str">
        <v>Latvia</v>
      </c>
    </row>
    <row r="65" spans="7:8" x14ac:dyDescent="0.25">
      <c r="G65" t="str">
        <v>France</v>
      </c>
      <c r="H65" t="str">
        <v>Lebanon</v>
      </c>
    </row>
    <row r="66" spans="7:8" x14ac:dyDescent="0.25">
      <c r="G66" t="str">
        <v>Finland</v>
      </c>
      <c r="H66" t="str">
        <v>Lesotho</v>
      </c>
    </row>
    <row r="67" spans="7:8" x14ac:dyDescent="0.25">
      <c r="G67" t="str">
        <v>Armenia</v>
      </c>
      <c r="H67" t="str">
        <v>Libya</v>
      </c>
    </row>
    <row r="68" spans="7:8" x14ac:dyDescent="0.25">
      <c r="G68" t="str">
        <v>Singapore</v>
      </c>
      <c r="H68" t="str">
        <v>Lithuania</v>
      </c>
    </row>
    <row r="69" spans="7:8" x14ac:dyDescent="0.25">
      <c r="G69" t="str">
        <v>Azerbaijan</v>
      </c>
      <c r="H69" t="str">
        <v>Luxembourg</v>
      </c>
    </row>
    <row r="70" spans="7:8" x14ac:dyDescent="0.25">
      <c r="G70" t="str">
        <v>Laos</v>
      </c>
      <c r="H70" t="str">
        <v>Macedonia (FYROM)</v>
      </c>
    </row>
    <row r="71" spans="7:8" x14ac:dyDescent="0.25">
      <c r="G71" t="str">
        <v>Trinidad and Tobago</v>
      </c>
      <c r="H71" t="str">
        <v>Malawi</v>
      </c>
    </row>
    <row r="72" spans="7:8" x14ac:dyDescent="0.25">
      <c r="G72" t="str">
        <v>Tunisia</v>
      </c>
      <c r="H72" t="str">
        <v>Malaysia</v>
      </c>
    </row>
    <row r="73" spans="7:8" x14ac:dyDescent="0.25">
      <c r="G73" t="str">
        <v>Ecuador</v>
      </c>
      <c r="H73" t="str">
        <v>Mali</v>
      </c>
    </row>
    <row r="74" spans="7:8" x14ac:dyDescent="0.25">
      <c r="G74" t="str">
        <v>Jamaica</v>
      </c>
      <c r="H74" t="str">
        <v>Malta</v>
      </c>
    </row>
    <row r="75" spans="7:8" x14ac:dyDescent="0.25">
      <c r="G75" t="str">
        <v>United Kingdom</v>
      </c>
      <c r="H75" t="str">
        <v>Mauritius</v>
      </c>
    </row>
    <row r="76" spans="7:8" x14ac:dyDescent="0.25">
      <c r="G76" t="str">
        <v>Cayman Islands</v>
      </c>
      <c r="H76" t="str">
        <v>Mexico</v>
      </c>
    </row>
    <row r="77" spans="7:8" x14ac:dyDescent="0.25">
      <c r="G77" t="str">
        <v>Hong Kong</v>
      </c>
      <c r="H77" t="str">
        <v>Moldova</v>
      </c>
    </row>
    <row r="78" spans="7:8" x14ac:dyDescent="0.25">
      <c r="G78" t="str">
        <v>Malaysia</v>
      </c>
      <c r="H78" t="str">
        <v>Mongolia</v>
      </c>
    </row>
    <row r="79" spans="7:8" x14ac:dyDescent="0.25">
      <c r="G79" t="str">
        <v>Egypt</v>
      </c>
      <c r="H79" t="str">
        <v>Montenegro</v>
      </c>
    </row>
    <row r="80" spans="7:8" x14ac:dyDescent="0.25">
      <c r="G80" t="str">
        <v>Morocco</v>
      </c>
      <c r="H80" t="str">
        <v>Morocco</v>
      </c>
    </row>
    <row r="81" spans="7:8" x14ac:dyDescent="0.25">
      <c r="G81" t="str">
        <v>Colombia</v>
      </c>
      <c r="H81" t="str">
        <v>Mozambique</v>
      </c>
    </row>
    <row r="82" spans="7:8" x14ac:dyDescent="0.25">
      <c r="G82" t="str">
        <v>Nigeria</v>
      </c>
      <c r="H82" t="str">
        <v>Myanmar</v>
      </c>
    </row>
    <row r="83" spans="7:8" x14ac:dyDescent="0.25">
      <c r="G83" t="str">
        <v>Cyprus</v>
      </c>
      <c r="H83" t="str">
        <v>Namibia</v>
      </c>
    </row>
    <row r="84" spans="7:8" x14ac:dyDescent="0.25">
      <c r="G84" t="str">
        <v>Malta</v>
      </c>
      <c r="H84" t="str">
        <v>Nepal</v>
      </c>
    </row>
    <row r="85" spans="7:8" x14ac:dyDescent="0.25">
      <c r="G85" t="str">
        <v>Costa Rica</v>
      </c>
      <c r="H85" t="str">
        <v>Netherlands</v>
      </c>
    </row>
    <row r="86" spans="7:8" x14ac:dyDescent="0.25">
      <c r="G86" t="str">
        <v>United Arab Emirates</v>
      </c>
      <c r="H86" t="str">
        <v>New Zealand</v>
      </c>
    </row>
    <row r="87" spans="7:8" x14ac:dyDescent="0.25">
      <c r="G87" t="str">
        <v>Somalia</v>
      </c>
      <c r="H87" t="str">
        <v>Nicaragua</v>
      </c>
    </row>
    <row r="88" spans="7:8" x14ac:dyDescent="0.25">
      <c r="G88" t="str">
        <v>Jordan</v>
      </c>
      <c r="H88" t="str">
        <v>Nigeria</v>
      </c>
    </row>
    <row r="89" spans="7:8" x14ac:dyDescent="0.25">
      <c r="G89" t="str">
        <v>Zimbabwe</v>
      </c>
      <c r="H89" t="str">
        <v>Northern Mariana Islands</v>
      </c>
    </row>
    <row r="90" spans="7:8" x14ac:dyDescent="0.25">
      <c r="G90" t="str">
        <v>Moldova</v>
      </c>
      <c r="H90" t="str">
        <v>Norway</v>
      </c>
    </row>
    <row r="91" spans="7:8" x14ac:dyDescent="0.25">
      <c r="G91" t="str">
        <v>Japan</v>
      </c>
      <c r="H91" t="str">
        <v>Oman</v>
      </c>
    </row>
    <row r="92" spans="7:8" x14ac:dyDescent="0.25">
      <c r="G92" t="str">
        <v>Belarus</v>
      </c>
      <c r="H92" t="str">
        <v>Pakistan</v>
      </c>
    </row>
    <row r="93" spans="7:8" x14ac:dyDescent="0.25">
      <c r="G93" t="str">
        <v>Israel</v>
      </c>
      <c r="H93" t="str">
        <v>Palestine</v>
      </c>
    </row>
    <row r="94" spans="7:8" x14ac:dyDescent="0.25">
      <c r="G94" t="str">
        <v>Netherlands</v>
      </c>
      <c r="H94" t="str">
        <v>Panama</v>
      </c>
    </row>
    <row r="95" spans="7:8" x14ac:dyDescent="0.25">
      <c r="G95" t="str">
        <v>Iceland</v>
      </c>
      <c r="H95" t="str">
        <v>Paraguay</v>
      </c>
    </row>
    <row r="96" spans="7:8" x14ac:dyDescent="0.25">
      <c r="G96" t="str">
        <v>Congo, Democratic Republic of the</v>
      </c>
      <c r="H96" t="str">
        <v>Peru</v>
      </c>
    </row>
    <row r="97" spans="7:8" x14ac:dyDescent="0.25">
      <c r="G97" t="str">
        <v>Lebanon</v>
      </c>
      <c r="H97" t="str">
        <v>Philippines</v>
      </c>
    </row>
    <row r="98" spans="7:8" x14ac:dyDescent="0.25">
      <c r="G98" t="str">
        <v>Switzerland</v>
      </c>
      <c r="H98" t="str">
        <v>Poland</v>
      </c>
    </row>
    <row r="99" spans="7:8" x14ac:dyDescent="0.25">
      <c r="G99" t="str">
        <v>Benin</v>
      </c>
      <c r="H99" t="str">
        <v>Portugal</v>
      </c>
    </row>
    <row r="100" spans="7:8" x14ac:dyDescent="0.25">
      <c r="G100" t="str">
        <v>Russia</v>
      </c>
      <c r="H100" t="str">
        <v>Puerto Rico</v>
      </c>
    </row>
    <row r="101" spans="7:8" x14ac:dyDescent="0.25">
      <c r="G101" t="str">
        <v>Slovenia</v>
      </c>
      <c r="H101" t="str">
        <v>Qatar</v>
      </c>
    </row>
    <row r="102" spans="7:8" x14ac:dyDescent="0.25">
      <c r="G102" t="str">
        <v>Lithuania</v>
      </c>
      <c r="H102" t="str">
        <v>Romania</v>
      </c>
    </row>
    <row r="103" spans="7:8" x14ac:dyDescent="0.25">
      <c r="G103" t="str">
        <v>Portugal</v>
      </c>
      <c r="H103" t="str">
        <v>Russia</v>
      </c>
    </row>
    <row r="104" spans="7:8" x14ac:dyDescent="0.25">
      <c r="G104" t="str">
        <v>Denmark</v>
      </c>
      <c r="H104" t="str">
        <v>Rwanda</v>
      </c>
    </row>
    <row r="105" spans="7:8" x14ac:dyDescent="0.25">
      <c r="G105" t="str">
        <v>Spain</v>
      </c>
      <c r="H105" t="str">
        <v>Saudi Arabia</v>
      </c>
    </row>
    <row r="106" spans="7:8" x14ac:dyDescent="0.25">
      <c r="G106" t="str">
        <v>Ireland</v>
      </c>
      <c r="H106" t="str">
        <v>Serbia</v>
      </c>
    </row>
    <row r="107" spans="7:8" x14ac:dyDescent="0.25">
      <c r="G107" t="str">
        <v>Guadeloupe</v>
      </c>
      <c r="H107" t="str">
        <v>Singapore</v>
      </c>
    </row>
    <row r="108" spans="7:8" x14ac:dyDescent="0.25">
      <c r="G108" t="str">
        <v>Greece</v>
      </c>
      <c r="H108" t="str">
        <v>Slovakia</v>
      </c>
    </row>
    <row r="109" spans="7:8" x14ac:dyDescent="0.25">
      <c r="G109" t="str">
        <v>Argentina</v>
      </c>
      <c r="H109" t="str">
        <v>Slovenia</v>
      </c>
    </row>
    <row r="110" spans="7:8" x14ac:dyDescent="0.25">
      <c r="G110" t="str">
        <v>Germany</v>
      </c>
      <c r="H110" t="str">
        <v>Somalia</v>
      </c>
    </row>
    <row r="111" spans="7:8" x14ac:dyDescent="0.25">
      <c r="G111" t="str">
        <v>Mozambique</v>
      </c>
      <c r="H111" t="str">
        <v>South Africa</v>
      </c>
    </row>
    <row r="112" spans="7:8" x14ac:dyDescent="0.25">
      <c r="G112" t="str">
        <v>Malawi</v>
      </c>
      <c r="H112" t="str">
        <v>South Korea</v>
      </c>
    </row>
    <row r="113" spans="7:8" x14ac:dyDescent="0.25">
      <c r="G113" t="str">
        <v>Austria</v>
      </c>
      <c r="H113" t="str">
        <v>Spain</v>
      </c>
    </row>
    <row r="114" spans="7:8" x14ac:dyDescent="0.25">
      <c r="G114" t="str">
        <v>Thailand</v>
      </c>
      <c r="H114" t="str">
        <v>Sri Lanka</v>
      </c>
    </row>
    <row r="115" spans="7:8" x14ac:dyDescent="0.25">
      <c r="G115" t="str">
        <v>Guatemala</v>
      </c>
      <c r="H115" t="str">
        <v>Sudan</v>
      </c>
    </row>
    <row r="116" spans="7:8" x14ac:dyDescent="0.25">
      <c r="G116" t="str">
        <v>Ghana</v>
      </c>
      <c r="H116" t="str">
        <v>Suriname</v>
      </c>
    </row>
    <row r="117" spans="7:8" x14ac:dyDescent="0.25">
      <c r="G117" t="str">
        <v>Poland</v>
      </c>
      <c r="H117" t="str">
        <v>Switzerland</v>
      </c>
    </row>
    <row r="118" spans="7:8" x14ac:dyDescent="0.25">
      <c r="G118" t="str">
        <v>Uganda</v>
      </c>
      <c r="H118" t="str">
        <v>Taiwan</v>
      </c>
    </row>
    <row r="119" spans="7:8" x14ac:dyDescent="0.25">
      <c r="G119" t="str">
        <v>Afghanistan</v>
      </c>
      <c r="H119" t="str">
        <v>Tanzania</v>
      </c>
    </row>
    <row r="120" spans="7:8" x14ac:dyDescent="0.25">
      <c r="G120" t="str">
        <v>Norway</v>
      </c>
      <c r="H120" t="str">
        <v>Thailand</v>
      </c>
    </row>
    <row r="121" spans="7:8" x14ac:dyDescent="0.25">
      <c r="G121" t="str">
        <v>Mongolia</v>
      </c>
      <c r="H121" t="str">
        <v>Trinidad and Tobago</v>
      </c>
    </row>
    <row r="122" spans="7:8" x14ac:dyDescent="0.25">
      <c r="G122" t="str">
        <v>Libya</v>
      </c>
      <c r="H122" t="str">
        <v>Tunisia</v>
      </c>
    </row>
    <row r="123" spans="7:8" x14ac:dyDescent="0.25">
      <c r="G123" t="str">
        <v>Haiti</v>
      </c>
      <c r="H123" t="str">
        <v>Turkey</v>
      </c>
    </row>
    <row r="124" spans="7:8" x14ac:dyDescent="0.25">
      <c r="G124" t="str">
        <v>Suriname</v>
      </c>
      <c r="H124" t="str">
        <v>U.S. Virgin Islands</v>
      </c>
    </row>
    <row r="125" spans="7:8" x14ac:dyDescent="0.25">
      <c r="G125" t="str">
        <v>Qatar</v>
      </c>
      <c r="H125" t="str">
        <v>Uganda</v>
      </c>
    </row>
    <row r="126" spans="7:8" x14ac:dyDescent="0.25">
      <c r="G126" t="str">
        <v>Ethiopia</v>
      </c>
      <c r="H126" t="str">
        <v>Ukraine</v>
      </c>
    </row>
    <row r="127" spans="7:8" x14ac:dyDescent="0.25">
      <c r="G127" t="str">
        <v>Rwanda</v>
      </c>
      <c r="H127" t="str">
        <v>United Arab Emirates</v>
      </c>
    </row>
    <row r="128" spans="7:8" x14ac:dyDescent="0.25">
      <c r="G128" t="str">
        <v>Saudi Arabia</v>
      </c>
      <c r="H128" t="str">
        <v>United Kingdom</v>
      </c>
    </row>
    <row r="129" spans="7:8" x14ac:dyDescent="0.25">
      <c r="G129" t="str">
        <v>Romania</v>
      </c>
      <c r="H129" t="str">
        <v>United States</v>
      </c>
    </row>
    <row r="130" spans="7:8" x14ac:dyDescent="0.25">
      <c r="G130" t="str">
        <v>Honduras</v>
      </c>
      <c r="H130" t="str">
        <v>Uruguay</v>
      </c>
    </row>
    <row r="131" spans="7:8" x14ac:dyDescent="0.25">
      <c r="G131" t="str">
        <v>Palestine</v>
      </c>
      <c r="H131" t="str">
        <v>Venezuela</v>
      </c>
    </row>
    <row r="132" spans="7:8" x14ac:dyDescent="0.25">
      <c r="G132" t="str">
        <v>Luxembourg</v>
      </c>
      <c r="H132" t="str">
        <v>Zimbabwe</v>
      </c>
    </row>
  </sheetData>
  <sheetProtection sheet="1" objects="1" scenarios="1"/>
  <dataValidations count="1">
    <dataValidation type="whole" allowBlank="1" showInputMessage="1" showErrorMessage="1" error="That is not a whole number or it’s not between 1 - 100" prompt="Input a number between 1 - 100" sqref="L3:N5" xr:uid="{E0AE76A0-B64B-4BC8-AE82-AFFA136BBABE}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0730-188C-4124-8F8F-E3D1E96598E5}">
  <dimension ref="A1:I11"/>
  <sheetViews>
    <sheetView workbookViewId="0">
      <selection activeCell="D22" sqref="D22"/>
    </sheetView>
  </sheetViews>
  <sheetFormatPr defaultRowHeight="15" x14ac:dyDescent="0.25"/>
  <cols>
    <col min="1" max="1" width="25.28515625" bestFit="1" customWidth="1"/>
    <col min="4" max="4" width="25.28515625" bestFit="1" customWidth="1"/>
    <col min="9" max="9" width="11.140625" bestFit="1" customWidth="1"/>
  </cols>
  <sheetData>
    <row r="1" spans="1:9" x14ac:dyDescent="0.25">
      <c r="A1" t="s">
        <v>3</v>
      </c>
    </row>
    <row r="2" spans="1:9" x14ac:dyDescent="0.25">
      <c r="A2" t="str" cm="1">
        <f t="array" ref="A2:A11">Data_Validation!D2:D11</f>
        <v>Data Analyst</v>
      </c>
      <c r="B2" cm="1">
        <f t="array" ref="B2">MEDIAN(
  IF(
    (jobs[job_title_short]=A2)*
    (jobs[salary_year_avg]&lt;&gt;0)*
    (jobs[job_country]= Country)*
    (ISNUMBER(SEARCH(Type,jobs[job_schedule_type]))),
    jobs[salary_year_avg]
  )
)</f>
        <v>93580</v>
      </c>
      <c r="D2" t="str" cm="1">
        <f t="array" ref="D2:E11">_xlfn._xlws.SORT(_xlfn._xlws.FILTER(A2:B11,ISNUMBER(B2:B11)),2,1)</f>
        <v>Data Analyst</v>
      </c>
      <c r="E2">
        <v>93580</v>
      </c>
      <c r="F2" t="e">
        <f>IF($D2&lt;&gt;Title,$E2,NA())</f>
        <v>#N/A</v>
      </c>
      <c r="G2">
        <f t="shared" ref="G2:G11" si="0">IF($D2=Title,$E2,NA())</f>
        <v>93580</v>
      </c>
      <c r="I2" s="6">
        <f>_xlfn.XLOOKUP(Title,D2:D11,E2:E11,"Not Found")</f>
        <v>93580</v>
      </c>
    </row>
    <row r="3" spans="1:9" x14ac:dyDescent="0.25">
      <c r="A3" t="str">
        <v>Data Engineer</v>
      </c>
      <c r="B3" cm="1">
        <f t="array" ref="B3">MEDIAN(
  IF(
    (jobs[job_title_short]=A3)*
    (jobs[salary_year_avg]&lt;&gt;0)*
    (jobs[job_country]= Country)*
    (ISNUMBER(SEARCH(Type,jobs[job_schedule_type]))),
    jobs[salary_year_avg]
  )
)</f>
        <v>135000</v>
      </c>
      <c r="D3" t="str">
        <v>Business Analyst</v>
      </c>
      <c r="E3">
        <v>103900</v>
      </c>
      <c r="F3">
        <f t="shared" ref="F3:F11" si="1">IF($D3&lt;&gt;Title,E3,NA())</f>
        <v>103900</v>
      </c>
      <c r="G3" t="e">
        <f t="shared" si="0"/>
        <v>#N/A</v>
      </c>
    </row>
    <row r="4" spans="1:9" x14ac:dyDescent="0.25">
      <c r="A4" t="str">
        <v>Data Scientist</v>
      </c>
      <c r="B4" cm="1">
        <f t="array" ref="B4">MEDIAN(
  IF(
    (jobs[job_title_short]=A4)*
    (jobs[salary_year_avg]&lt;&gt;0)*
    (jobs[job_country]= Country)*
    (ISNUMBER(SEARCH(Type,jobs[job_schedule_type]))),
    jobs[salary_year_avg]
  )
)</f>
        <v>137500</v>
      </c>
      <c r="D4" t="str">
        <v>Senior Data Analyst</v>
      </c>
      <c r="E4">
        <v>116275</v>
      </c>
      <c r="F4">
        <f t="shared" si="1"/>
        <v>116275</v>
      </c>
      <c r="G4" t="e">
        <f t="shared" si="0"/>
        <v>#N/A</v>
      </c>
    </row>
    <row r="5" spans="1:9" x14ac:dyDescent="0.25">
      <c r="A5" t="str">
        <v>Senior Data Engineer</v>
      </c>
      <c r="B5" cm="1">
        <f t="array" ref="B5">MEDIAN(
  IF(
    (jobs[job_title_short]=A5)*
    (jobs[salary_year_avg]&lt;&gt;0)*
    (jobs[job_country]= Country)*
    (ISNUMBER(SEARCH(Type,jobs[job_schedule_type]))),
    jobs[salary_year_avg]
  )
)</f>
        <v>149743</v>
      </c>
      <c r="D5" t="str">
        <v>Data Engineer</v>
      </c>
      <c r="E5">
        <v>135000</v>
      </c>
      <c r="F5">
        <f t="shared" si="1"/>
        <v>135000</v>
      </c>
      <c r="G5" t="e">
        <f t="shared" si="0"/>
        <v>#N/A</v>
      </c>
    </row>
    <row r="6" spans="1:9" x14ac:dyDescent="0.25">
      <c r="A6" t="str">
        <v>Senior Data Analyst</v>
      </c>
      <c r="B6" cm="1">
        <f t="array" ref="B6">MEDIAN(
  IF(
    (jobs[job_title_short]=A6)*
    (jobs[salary_year_avg]&lt;&gt;0)*
    (jobs[job_country]= Country)*
    (ISNUMBER(SEARCH(Type,jobs[job_schedule_type]))),
    jobs[salary_year_avg]
  )
)</f>
        <v>116275</v>
      </c>
      <c r="D6" t="str">
        <v>Cloud Engineer</v>
      </c>
      <c r="E6">
        <v>137300</v>
      </c>
      <c r="F6">
        <f t="shared" si="1"/>
        <v>137300</v>
      </c>
      <c r="G6" t="e">
        <f t="shared" si="0"/>
        <v>#N/A</v>
      </c>
    </row>
    <row r="7" spans="1:9" x14ac:dyDescent="0.25">
      <c r="A7" t="str">
        <v>Business Analyst</v>
      </c>
      <c r="B7" cm="1">
        <f t="array" ref="B7">MEDIAN(
  IF(
    (jobs[job_title_short]=A7)*
    (jobs[salary_year_avg]&lt;&gt;0)*
    (jobs[job_country]= Country)*
    (ISNUMBER(SEARCH(Type,jobs[job_schedule_type]))),
    jobs[salary_year_avg]
  )
)</f>
        <v>103900</v>
      </c>
      <c r="D7" t="str">
        <v>Data Scientist</v>
      </c>
      <c r="E7">
        <v>137500</v>
      </c>
      <c r="F7">
        <f t="shared" si="1"/>
        <v>137500</v>
      </c>
      <c r="G7" t="e">
        <f t="shared" si="0"/>
        <v>#N/A</v>
      </c>
    </row>
    <row r="8" spans="1:9" x14ac:dyDescent="0.25">
      <c r="A8" t="str">
        <v>Senior Data Scientist</v>
      </c>
      <c r="B8" cm="1">
        <f t="array" ref="B8">MEDIAN(
  IF(
    (jobs[job_title_short]=A8)*
    (jobs[salary_year_avg]&lt;&gt;0)*
    (jobs[job_country]= Country)*
    (ISNUMBER(SEARCH(Type,jobs[job_schedule_type]))),
    jobs[salary_year_avg]
  )
)</f>
        <v>160992</v>
      </c>
      <c r="D8" t="str">
        <v>Senior Data Engineer</v>
      </c>
      <c r="E8">
        <v>149743</v>
      </c>
      <c r="F8">
        <f t="shared" si="1"/>
        <v>149743</v>
      </c>
      <c r="G8" t="e">
        <f t="shared" si="0"/>
        <v>#N/A</v>
      </c>
    </row>
    <row r="9" spans="1:9" x14ac:dyDescent="0.25">
      <c r="A9" t="str">
        <v>Software Engineer</v>
      </c>
      <c r="B9" cm="1">
        <f t="array" ref="B9">MEDIAN(
  IF(
    (jobs[job_title_short]=A9)*
    (jobs[salary_year_avg]&lt;&gt;0)*
    (jobs[job_country]= Country)*
    (ISNUMBER(SEARCH(Type,jobs[job_schedule_type]))),
    jobs[salary_year_avg]
  )
)</f>
        <v>160000</v>
      </c>
      <c r="D9" t="str">
        <v>Machine Learning Engineer</v>
      </c>
      <c r="E9">
        <v>157500</v>
      </c>
      <c r="F9">
        <f t="shared" si="1"/>
        <v>157500</v>
      </c>
      <c r="G9" t="e">
        <f t="shared" si="0"/>
        <v>#N/A</v>
      </c>
    </row>
    <row r="10" spans="1:9" x14ac:dyDescent="0.25">
      <c r="A10" t="str">
        <v>Machine Learning Engineer</v>
      </c>
      <c r="B10" cm="1">
        <f t="array" ref="B10">MEDIAN(
  IF(
    (jobs[job_title_short]=A10)*
    (jobs[salary_year_avg]&lt;&gt;0)*
    (jobs[job_country]= Country)*
    (ISNUMBER(SEARCH(Type,jobs[job_schedule_type]))),
    jobs[salary_year_avg]
  )
)</f>
        <v>157500</v>
      </c>
      <c r="D10" t="str">
        <v>Software Engineer</v>
      </c>
      <c r="E10">
        <v>160000</v>
      </c>
      <c r="F10">
        <f t="shared" si="1"/>
        <v>160000</v>
      </c>
      <c r="G10" t="e">
        <f t="shared" si="0"/>
        <v>#N/A</v>
      </c>
    </row>
    <row r="11" spans="1:9" x14ac:dyDescent="0.25">
      <c r="A11" t="str">
        <v>Cloud Engineer</v>
      </c>
      <c r="B11" cm="1">
        <f t="array" ref="B11">MEDIAN(
  IF(
    (jobs[job_title_short]=A11)*
    (jobs[salary_year_avg]&lt;&gt;0)*
    (jobs[job_country]= Country)*
    (ISNUMBER(SEARCH(Type,jobs[job_schedule_type]))),
    jobs[salary_year_avg]
  )
)</f>
        <v>137300</v>
      </c>
      <c r="D11" t="str">
        <v>Senior Data Scientist</v>
      </c>
      <c r="E11">
        <v>160992</v>
      </c>
      <c r="F11">
        <f t="shared" si="1"/>
        <v>160992</v>
      </c>
      <c r="G11" t="e">
        <f t="shared" si="0"/>
        <v>#N/A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52AF-2D2F-45C6-8DB8-2F224871BCBB}">
  <dimension ref="A1:H132"/>
  <sheetViews>
    <sheetView workbookViewId="0">
      <selection activeCell="D22" sqref="D22"/>
    </sheetView>
  </sheetViews>
  <sheetFormatPr defaultRowHeight="15" x14ac:dyDescent="0.25"/>
  <cols>
    <col min="1" max="1" width="25.42578125" customWidth="1"/>
    <col min="2" max="2" width="13.85546875" customWidth="1"/>
    <col min="4" max="4" width="9.5703125" customWidth="1"/>
    <col min="7" max="7" width="12.5703125" customWidth="1"/>
  </cols>
  <sheetData>
    <row r="1" spans="1:8" x14ac:dyDescent="0.25">
      <c r="A1" t="s">
        <v>13</v>
      </c>
      <c r="B1" t="s">
        <v>3948</v>
      </c>
      <c r="D1" t="s">
        <v>3954</v>
      </c>
      <c r="G1" t="s">
        <v>3949</v>
      </c>
    </row>
    <row r="2" spans="1:8" x14ac:dyDescent="0.25">
      <c r="A2" cm="1">
        <f t="array" ref="A2:A132">_xlfn.ANCHORARRAY(Data_Validation!H2)</f>
        <v>0</v>
      </c>
      <c r="B2" t="e" cm="1">
        <f t="array" ref="B2">MEDIAN(
IF((jobs[job_country]=A2)*
(jobs[salary_year_avg]&lt;&gt;0)*(jobs[job_title_short]=Title)*(ISNUMBER(SEARCH(Type,jobs[job_schedule_type]))),
jobs[salary_year_avg]))</f>
        <v>#NUM!</v>
      </c>
      <c r="D2" t="str" cm="1">
        <f t="array" ref="D2:E48">_xlfn._xlws.FILTER(A2:B112,ISNUMBER(B2:B112))</f>
        <v>Argentina</v>
      </c>
      <c r="E2">
        <v>43199.5</v>
      </c>
      <c r="G2" t="str" cm="1">
        <f t="array" ref="G2:H48">_xlfn._xlws.SORT(_xlfn.ANCHORARRAY(D2),2,-1)</f>
        <v>France</v>
      </c>
      <c r="H2">
        <v>160500</v>
      </c>
    </row>
    <row r="3" spans="1:8" x14ac:dyDescent="0.25">
      <c r="A3" t="str">
        <v>Afghanistan</v>
      </c>
      <c r="B3" t="e" cm="1">
        <f t="array" ref="B3">MEDIAN(
IF((jobs[job_country]=A3)*
(jobs[salary_year_avg]&lt;&gt;0)*(jobs[job_title_short]=Title)*(ISNUMBER(SEARCH(Type,jobs[job_schedule_type]))),
jobs[salary_year_avg]))</f>
        <v>#NUM!</v>
      </c>
      <c r="D3" t="str">
        <v>Australia</v>
      </c>
      <c r="E3">
        <v>135000</v>
      </c>
      <c r="G3" t="str">
        <v>Namibia</v>
      </c>
      <c r="H3">
        <v>143500</v>
      </c>
    </row>
    <row r="4" spans="1:8" x14ac:dyDescent="0.25">
      <c r="A4" t="str">
        <v>Albania</v>
      </c>
      <c r="B4" t="e" cm="1">
        <f t="array" ref="B4">MEDIAN(
IF((jobs[job_country]=A4)*
(jobs[salary_year_avg]&lt;&gt;0)*(jobs[job_title_short]=Title)*(ISNUMBER(SEARCH(Type,jobs[job_schedule_type]))),
jobs[salary_year_avg]))</f>
        <v>#NUM!</v>
      </c>
      <c r="D4" t="str">
        <v>Austria</v>
      </c>
      <c r="E4">
        <v>70000</v>
      </c>
      <c r="G4" t="str">
        <v>Australia</v>
      </c>
      <c r="H4">
        <v>135000</v>
      </c>
    </row>
    <row r="5" spans="1:8" x14ac:dyDescent="0.25">
      <c r="A5" t="str">
        <v>Algeria</v>
      </c>
      <c r="B5" t="e" cm="1">
        <f t="array" ref="B5">MEDIAN(
IF((jobs[job_country]=A5)*
(jobs[salary_year_avg]&lt;&gt;0)*(jobs[job_title_short]=Title)*(ISNUMBER(SEARCH(Type,jobs[job_schedule_type]))),
jobs[salary_year_avg]))</f>
        <v>#NUM!</v>
      </c>
      <c r="D5" t="str">
        <v>Azerbaijan</v>
      </c>
      <c r="E5">
        <v>107517.5</v>
      </c>
      <c r="G5" t="str">
        <v>New Zealand</v>
      </c>
      <c r="H5">
        <v>122500</v>
      </c>
    </row>
    <row r="6" spans="1:8" x14ac:dyDescent="0.25">
      <c r="A6" t="str">
        <v>Argentina</v>
      </c>
      <c r="B6" cm="1">
        <f t="array" ref="B6">MEDIAN(
IF((jobs[job_country]=A6)*
(jobs[salary_year_avg]&lt;&gt;0)*(jobs[job_title_short]=Title)*(ISNUMBER(SEARCH(Type,jobs[job_schedule_type]))),
jobs[salary_year_avg]))</f>
        <v>43199.5</v>
      </c>
      <c r="D6" t="str">
        <v>Bangladesh</v>
      </c>
      <c r="E6">
        <v>72800</v>
      </c>
      <c r="G6" t="str">
        <v>Mozambique</v>
      </c>
      <c r="H6">
        <v>120163.5</v>
      </c>
    </row>
    <row r="7" spans="1:8" x14ac:dyDescent="0.25">
      <c r="A7" t="str">
        <v>Armenia</v>
      </c>
      <c r="B7" t="e" cm="1">
        <f t="array" ref="B7">MEDIAN(
IF((jobs[job_country]=A7)*
(jobs[salary_year_avg]&lt;&gt;0)*(jobs[job_title_short]=Title)*(ISNUMBER(SEARCH(Type,jobs[job_schedule_type]))),
jobs[salary_year_avg]))</f>
        <v>#NUM!</v>
      </c>
      <c r="D7" t="str">
        <v>Benin</v>
      </c>
      <c r="E7">
        <v>36900</v>
      </c>
      <c r="G7" t="str">
        <v>Honduras</v>
      </c>
      <c r="H7">
        <v>115000</v>
      </c>
    </row>
    <row r="8" spans="1:8" x14ac:dyDescent="0.25">
      <c r="A8" t="str">
        <v>Australia</v>
      </c>
      <c r="B8" cm="1">
        <f t="array" ref="B8">MEDIAN(
IF((jobs[job_country]=A8)*
(jobs[salary_year_avg]&lt;&gt;0)*(jobs[job_title_short]=Title)*(ISNUMBER(SEARCH(Type,jobs[job_schedule_type]))),
jobs[salary_year_avg]))</f>
        <v>135000</v>
      </c>
      <c r="D8" t="str">
        <v>Canada</v>
      </c>
      <c r="E8">
        <v>71500</v>
      </c>
      <c r="G8" t="str">
        <v>Azerbaijan</v>
      </c>
      <c r="H8">
        <v>107517.5</v>
      </c>
    </row>
    <row r="9" spans="1:8" x14ac:dyDescent="0.25">
      <c r="A9" t="str">
        <v>Austria</v>
      </c>
      <c r="B9" cm="1">
        <f t="array" ref="B9">MEDIAN(
IF((jobs[job_country]=A9)*
(jobs[salary_year_avg]&lt;&gt;0)*(jobs[job_title_short]=Title)*(ISNUMBER(SEARCH(Type,jobs[job_schedule_type]))),
jobs[salary_year_avg]))</f>
        <v>70000</v>
      </c>
      <c r="D9" t="str">
        <v>Chile</v>
      </c>
      <c r="E9">
        <v>37499.5</v>
      </c>
      <c r="G9" t="str">
        <v>Mongolia</v>
      </c>
      <c r="H9">
        <v>100000</v>
      </c>
    </row>
    <row r="10" spans="1:8" x14ac:dyDescent="0.25">
      <c r="A10" t="str">
        <v>Azerbaijan</v>
      </c>
      <c r="B10" cm="1">
        <f t="array" ref="B10">MEDIAN(
IF((jobs[job_country]=A10)*
(jobs[salary_year_avg]&lt;&gt;0)*(jobs[job_title_short]=Title)*(ISNUMBER(SEARCH(Type,jobs[job_schedule_type]))),
jobs[salary_year_avg]))</f>
        <v>107517.5</v>
      </c>
      <c r="D10" t="str">
        <v>Colombia</v>
      </c>
      <c r="E10">
        <v>37499.5</v>
      </c>
      <c r="G10" t="str">
        <v>Panama</v>
      </c>
      <c r="H10">
        <v>97000</v>
      </c>
    </row>
    <row r="11" spans="1:8" x14ac:dyDescent="0.25">
      <c r="A11" t="str">
        <v>Bahamas</v>
      </c>
      <c r="B11" t="e" cm="1">
        <f t="array" ref="B11">MEDIAN(
IF((jobs[job_country]=A11)*
(jobs[salary_year_avg]&lt;&gt;0)*(jobs[job_title_short]=Title)*(ISNUMBER(SEARCH(Type,jobs[job_schedule_type]))),
jobs[salary_year_avg]))</f>
        <v>#NUM!</v>
      </c>
      <c r="D11" t="str">
        <v>Congo, Democratic Republic of the</v>
      </c>
      <c r="E11">
        <v>40000</v>
      </c>
      <c r="G11" t="str">
        <v>Mexico</v>
      </c>
      <c r="H11">
        <v>95040</v>
      </c>
    </row>
    <row r="12" spans="1:8" x14ac:dyDescent="0.25">
      <c r="A12" t="str">
        <v>Bahrain</v>
      </c>
      <c r="B12" t="e" cm="1">
        <f t="array" ref="B12">MEDIAN(
IF((jobs[job_country]=A12)*
(jobs[salary_year_avg]&lt;&gt;0)*(jobs[job_title_short]=Title)*(ISNUMBER(SEARCH(Type,jobs[job_schedule_type]))),
jobs[salary_year_avg]))</f>
        <v>#NUM!</v>
      </c>
      <c r="D12" t="str">
        <v>Costa Rica</v>
      </c>
      <c r="E12">
        <v>91959.5</v>
      </c>
      <c r="G12" t="str">
        <v>Cyprus</v>
      </c>
      <c r="H12">
        <v>94250</v>
      </c>
    </row>
    <row r="13" spans="1:8" x14ac:dyDescent="0.25">
      <c r="A13" t="str">
        <v>Bangladesh</v>
      </c>
      <c r="B13" cm="1">
        <f t="array" ref="B13">MEDIAN(
IF((jobs[job_country]=A13)*
(jobs[salary_year_avg]&lt;&gt;0)*(jobs[job_title_short]=Title)*(ISNUMBER(SEARCH(Type,jobs[job_schedule_type]))),
jobs[salary_year_avg]))</f>
        <v>72800</v>
      </c>
      <c r="D13" t="str">
        <v>Cyprus</v>
      </c>
      <c r="E13">
        <v>94250</v>
      </c>
      <c r="G13" t="str">
        <v>Costa Rica</v>
      </c>
      <c r="H13">
        <v>91959.5</v>
      </c>
    </row>
    <row r="14" spans="1:8" x14ac:dyDescent="0.25">
      <c r="A14" t="str">
        <v>Barbados</v>
      </c>
      <c r="B14" t="e" cm="1">
        <f t="array" ref="B14">MEDIAN(
IF((jobs[job_country]=A14)*
(jobs[salary_year_avg]&lt;&gt;0)*(jobs[job_title_short]=Title)*(ISNUMBER(SEARCH(Type,jobs[job_schedule_type]))),
jobs[salary_year_avg]))</f>
        <v>#NUM!</v>
      </c>
      <c r="D14" t="str">
        <v>Czechia</v>
      </c>
      <c r="E14">
        <v>40000</v>
      </c>
      <c r="G14" t="str">
        <v>Netherlands</v>
      </c>
      <c r="H14">
        <v>90600</v>
      </c>
    </row>
    <row r="15" spans="1:8" x14ac:dyDescent="0.25">
      <c r="A15" t="str">
        <v>Belarus</v>
      </c>
      <c r="B15" t="e" cm="1">
        <f t="array" ref="B15">MEDIAN(
IF((jobs[job_country]=A15)*
(jobs[salary_year_avg]&lt;&gt;0)*(jobs[job_title_short]=Title)*(ISNUMBER(SEARCH(Type,jobs[job_schedule_type]))),
jobs[salary_year_avg]))</f>
        <v>#NUM!</v>
      </c>
      <c r="D15" t="str">
        <v>Egypt</v>
      </c>
      <c r="E15">
        <v>52000</v>
      </c>
      <c r="G15" t="str">
        <v>El Salvador</v>
      </c>
      <c r="H15">
        <v>87900</v>
      </c>
    </row>
    <row r="16" spans="1:8" x14ac:dyDescent="0.25">
      <c r="A16" t="str">
        <v>Benin</v>
      </c>
      <c r="B16" cm="1">
        <f t="array" ref="B16">MEDIAN(
IF((jobs[job_country]=A16)*
(jobs[salary_year_avg]&lt;&gt;0)*(jobs[job_title_short]=Title)*(ISNUMBER(SEARCH(Type,jobs[job_schedule_type]))),
jobs[salary_year_avg]))</f>
        <v>36900</v>
      </c>
      <c r="D16" t="str">
        <v>El Salvador</v>
      </c>
      <c r="E16">
        <v>87900</v>
      </c>
      <c r="G16" t="str">
        <v>Kazakhstan</v>
      </c>
      <c r="H16">
        <v>85600</v>
      </c>
    </row>
    <row r="17" spans="1:8" x14ac:dyDescent="0.25">
      <c r="A17" t="str">
        <v>Bolivia</v>
      </c>
      <c r="B17" t="e" cm="1">
        <f t="array" ref="B17">MEDIAN(
IF((jobs[job_country]=A17)*
(jobs[salary_year_avg]&lt;&gt;0)*(jobs[job_title_short]=Title)*(ISNUMBER(SEARCH(Type,jobs[job_schedule_type]))),
jobs[salary_year_avg]))</f>
        <v>#NUM!</v>
      </c>
      <c r="D17" t="str">
        <v>France</v>
      </c>
      <c r="E17">
        <v>160500</v>
      </c>
      <c r="G17" t="str">
        <v>South Korea</v>
      </c>
      <c r="H17">
        <v>85000</v>
      </c>
    </row>
    <row r="18" spans="1:8" x14ac:dyDescent="0.25">
      <c r="A18" t="str">
        <v>Brazil</v>
      </c>
      <c r="B18" t="e" cm="1">
        <f t="array" ref="B18">MEDIAN(
IF((jobs[job_country]=A18)*
(jobs[salary_year_avg]&lt;&gt;0)*(jobs[job_title_short]=Title)*(ISNUMBER(SEARCH(Type,jobs[job_schedule_type]))),
jobs[salary_year_avg]))</f>
        <v>#NUM!</v>
      </c>
      <c r="D18" t="str">
        <v>Germany</v>
      </c>
      <c r="E18">
        <v>60000</v>
      </c>
      <c r="G18" t="str">
        <v>Lebanon</v>
      </c>
      <c r="H18">
        <v>74750</v>
      </c>
    </row>
    <row r="19" spans="1:8" x14ac:dyDescent="0.25">
      <c r="A19" t="str">
        <v>Brunei</v>
      </c>
      <c r="B19" t="e" cm="1">
        <f t="array" ref="B19">MEDIAN(
IF((jobs[job_country]=A19)*
(jobs[salary_year_avg]&lt;&gt;0)*(jobs[job_title_short]=Title)*(ISNUMBER(SEARCH(Type,jobs[job_schedule_type]))),
jobs[salary_year_avg]))</f>
        <v>#NUM!</v>
      </c>
      <c r="D19" t="str">
        <v>Guadeloupe</v>
      </c>
      <c r="E19">
        <v>70400</v>
      </c>
      <c r="G19" t="str">
        <v>Rwanda</v>
      </c>
      <c r="H19">
        <v>74750</v>
      </c>
    </row>
    <row r="20" spans="1:8" x14ac:dyDescent="0.25">
      <c r="A20" t="str">
        <v>Cambodia</v>
      </c>
      <c r="B20" t="e" cm="1">
        <f t="array" ref="B20">MEDIAN(
IF((jobs[job_country]=A20)*
(jobs[salary_year_avg]&lt;&gt;0)*(jobs[job_title_short]=Title)*(ISNUMBER(SEARCH(Type,jobs[job_schedule_type]))),
jobs[salary_year_avg]))</f>
        <v>#NUM!</v>
      </c>
      <c r="D20" t="str">
        <v>Guam</v>
      </c>
      <c r="E20">
        <v>70000</v>
      </c>
      <c r="G20" t="str">
        <v>Bangladesh</v>
      </c>
      <c r="H20">
        <v>72800</v>
      </c>
    </row>
    <row r="21" spans="1:8" x14ac:dyDescent="0.25">
      <c r="A21" t="str">
        <v>Cameroon</v>
      </c>
      <c r="B21" t="e" cm="1">
        <f t="array" ref="B21">MEDIAN(
IF((jobs[job_country]=A21)*
(jobs[salary_year_avg]&lt;&gt;0)*(jobs[job_title_short]=Title)*(ISNUMBER(SEARCH(Type,jobs[job_schedule_type]))),
jobs[salary_year_avg]))</f>
        <v>#NUM!</v>
      </c>
      <c r="D21" t="str">
        <v>Honduras</v>
      </c>
      <c r="E21">
        <v>115000</v>
      </c>
      <c r="G21" t="str">
        <v>Canada</v>
      </c>
      <c r="H21">
        <v>71500</v>
      </c>
    </row>
    <row r="22" spans="1:8" x14ac:dyDescent="0.25">
      <c r="A22" t="str">
        <v>Canada</v>
      </c>
      <c r="B22" cm="1">
        <f t="array" ref="B22">MEDIAN(
IF((jobs[job_country]=A22)*
(jobs[salary_year_avg]&lt;&gt;0)*(jobs[job_title_short]=Title)*(ISNUMBER(SEARCH(Type,jobs[job_schedule_type]))),
jobs[salary_year_avg]))</f>
        <v>71500</v>
      </c>
      <c r="D22" t="str">
        <v>Hong Kong</v>
      </c>
      <c r="E22">
        <v>53560</v>
      </c>
      <c r="G22" t="str">
        <v>Guadeloupe</v>
      </c>
      <c r="H22">
        <v>70400</v>
      </c>
    </row>
    <row r="23" spans="1:8" x14ac:dyDescent="0.25">
      <c r="A23" t="str">
        <v>Cayman Islands</v>
      </c>
      <c r="B23" t="e" cm="1">
        <f t="array" ref="B23">MEDIAN(
IF((jobs[job_country]=A23)*
(jobs[salary_year_avg]&lt;&gt;0)*(jobs[job_title_short]=Title)*(ISNUMBER(SEARCH(Type,jobs[job_schedule_type]))),
jobs[salary_year_avg]))</f>
        <v>#NUM!</v>
      </c>
      <c r="D23" t="str">
        <v>Hungary</v>
      </c>
      <c r="E23">
        <v>55000</v>
      </c>
      <c r="G23" t="str">
        <v>Austria</v>
      </c>
      <c r="H23">
        <v>70000</v>
      </c>
    </row>
    <row r="24" spans="1:8" x14ac:dyDescent="0.25">
      <c r="A24" t="str">
        <v>Chile</v>
      </c>
      <c r="B24" cm="1">
        <f t="array" ref="B24">MEDIAN(
IF((jobs[job_country]=A24)*
(jobs[salary_year_avg]&lt;&gt;0)*(jobs[job_title_short]=Title)*(ISNUMBER(SEARCH(Type,jobs[job_schedule_type]))),
jobs[salary_year_avg]))</f>
        <v>37499.5</v>
      </c>
      <c r="D24" t="str">
        <v>India</v>
      </c>
      <c r="E24">
        <v>43156</v>
      </c>
      <c r="G24" t="str">
        <v>Guam</v>
      </c>
      <c r="H24">
        <v>70000</v>
      </c>
    </row>
    <row r="25" spans="1:8" x14ac:dyDescent="0.25">
      <c r="A25" t="str">
        <v>Colombia</v>
      </c>
      <c r="B25" cm="1">
        <f t="array" ref="B25">MEDIAN(
IF((jobs[job_country]=A25)*
(jobs[salary_year_avg]&lt;&gt;0)*(jobs[job_title_short]=Title)*(ISNUMBER(SEARCH(Type,jobs[job_schedule_type]))),
jobs[salary_year_avg]))</f>
        <v>37499.5</v>
      </c>
      <c r="D25" t="str">
        <v>Indonesia</v>
      </c>
      <c r="E25">
        <v>38415.75</v>
      </c>
      <c r="G25" t="str">
        <v>Malta</v>
      </c>
      <c r="H25">
        <v>70000</v>
      </c>
    </row>
    <row r="26" spans="1:8" x14ac:dyDescent="0.25">
      <c r="A26" t="str">
        <v>Congo, Democratic Republic of the</v>
      </c>
      <c r="B26" cm="1">
        <f t="array" ref="B26">MEDIAN(
IF((jobs[job_country]=A26)*
(jobs[salary_year_avg]&lt;&gt;0)*(jobs[job_title_short]=Title)*(ISNUMBER(SEARCH(Type,jobs[job_schedule_type]))),
jobs[salary_year_avg]))</f>
        <v>40000</v>
      </c>
      <c r="D26" t="str">
        <v>Israel</v>
      </c>
      <c r="E26">
        <v>41600</v>
      </c>
      <c r="G26" t="str">
        <v>Kenya</v>
      </c>
      <c r="H26">
        <v>63459.5</v>
      </c>
    </row>
    <row r="27" spans="1:8" x14ac:dyDescent="0.25">
      <c r="A27" t="str">
        <v>Costa Rica</v>
      </c>
      <c r="B27" cm="1">
        <f t="array" ref="B27">MEDIAN(
IF((jobs[job_country]=A27)*
(jobs[salary_year_avg]&lt;&gt;0)*(jobs[job_title_short]=Title)*(ISNUMBER(SEARCH(Type,jobs[job_schedule_type]))),
jobs[salary_year_avg]))</f>
        <v>91959.5</v>
      </c>
      <c r="D27" t="str">
        <v>Kazakhstan</v>
      </c>
      <c r="E27">
        <v>85600</v>
      </c>
      <c r="G27" t="str">
        <v>Morocco</v>
      </c>
      <c r="H27">
        <v>61000</v>
      </c>
    </row>
    <row r="28" spans="1:8" x14ac:dyDescent="0.25">
      <c r="A28" t="str">
        <v>Cyprus</v>
      </c>
      <c r="B28" cm="1">
        <f t="array" ref="B28">MEDIAN(
IF((jobs[job_country]=A28)*
(jobs[salary_year_avg]&lt;&gt;0)*(jobs[job_title_short]=Title)*(ISNUMBER(SEARCH(Type,jobs[job_schedule_type]))),
jobs[salary_year_avg]))</f>
        <v>94250</v>
      </c>
      <c r="D28" t="str">
        <v>Kenya</v>
      </c>
      <c r="E28">
        <v>63459.5</v>
      </c>
      <c r="G28" t="str">
        <v>Germany</v>
      </c>
      <c r="H28">
        <v>60000</v>
      </c>
    </row>
    <row r="29" spans="1:8" x14ac:dyDescent="0.25">
      <c r="A29" t="str">
        <v>Czechia</v>
      </c>
      <c r="B29" cm="1">
        <f t="array" ref="B29">MEDIAN(
IF((jobs[job_country]=A29)*
(jobs[salary_year_avg]&lt;&gt;0)*(jobs[job_title_short]=Title)*(ISNUMBER(SEARCH(Type,jobs[job_schedule_type]))),
jobs[salary_year_avg]))</f>
        <v>40000</v>
      </c>
      <c r="D29" t="str">
        <v>Latvia</v>
      </c>
      <c r="E29">
        <v>51750</v>
      </c>
      <c r="G29" t="str">
        <v>Pakistan</v>
      </c>
      <c r="H29">
        <v>60000</v>
      </c>
    </row>
    <row r="30" spans="1:8" x14ac:dyDescent="0.25">
      <c r="A30" t="str">
        <v>Denmark</v>
      </c>
      <c r="B30" t="e" cm="1">
        <f t="array" ref="B30">MEDIAN(
IF((jobs[job_country]=A30)*
(jobs[salary_year_avg]&lt;&gt;0)*(jobs[job_title_short]=Title)*(ISNUMBER(SEARCH(Type,jobs[job_schedule_type]))),
jobs[salary_year_avg]))</f>
        <v>#NUM!</v>
      </c>
      <c r="D30" t="str">
        <v>Lebanon</v>
      </c>
      <c r="E30">
        <v>74750</v>
      </c>
      <c r="G30" t="str">
        <v>Hungary</v>
      </c>
      <c r="H30">
        <v>55000</v>
      </c>
    </row>
    <row r="31" spans="1:8" x14ac:dyDescent="0.25">
      <c r="A31" t="str">
        <v>Dominican Republic</v>
      </c>
      <c r="B31" t="e" cm="1">
        <f t="array" ref="B31">MEDIAN(
IF((jobs[job_country]=A31)*
(jobs[salary_year_avg]&lt;&gt;0)*(jobs[job_title_short]=Title)*(ISNUMBER(SEARCH(Type,jobs[job_schedule_type]))),
jobs[salary_year_avg]))</f>
        <v>#NUM!</v>
      </c>
      <c r="D31" t="str">
        <v>Lesotho</v>
      </c>
      <c r="E31">
        <v>32000</v>
      </c>
      <c r="G31" t="str">
        <v>South Africa</v>
      </c>
      <c r="H31">
        <v>54000</v>
      </c>
    </row>
    <row r="32" spans="1:8" x14ac:dyDescent="0.25">
      <c r="A32" t="str">
        <v>Ecuador</v>
      </c>
      <c r="B32" t="e" cm="1">
        <f t="array" ref="B32">MEDIAN(
IF((jobs[job_country]=A32)*
(jobs[salary_year_avg]&lt;&gt;0)*(jobs[job_title_short]=Title)*(ISNUMBER(SEARCH(Type,jobs[job_schedule_type]))),
jobs[salary_year_avg]))</f>
        <v>#NUM!</v>
      </c>
      <c r="D32" t="str">
        <v>Malaysia</v>
      </c>
      <c r="E32">
        <v>42399.5</v>
      </c>
      <c r="G32" t="str">
        <v>Hong Kong</v>
      </c>
      <c r="H32">
        <v>53560</v>
      </c>
    </row>
    <row r="33" spans="1:8" x14ac:dyDescent="0.25">
      <c r="A33" t="str">
        <v>Egypt</v>
      </c>
      <c r="B33" cm="1">
        <f t="array" ref="B33">MEDIAN(
IF((jobs[job_country]=A33)*
(jobs[salary_year_avg]&lt;&gt;0)*(jobs[job_title_short]=Title)*(ISNUMBER(SEARCH(Type,jobs[job_schedule_type]))),
jobs[salary_year_avg]))</f>
        <v>52000</v>
      </c>
      <c r="D33" t="str">
        <v>Malta</v>
      </c>
      <c r="E33">
        <v>70000</v>
      </c>
      <c r="G33" t="str">
        <v>Egypt</v>
      </c>
      <c r="H33">
        <v>52000</v>
      </c>
    </row>
    <row r="34" spans="1:8" x14ac:dyDescent="0.25">
      <c r="A34" t="str">
        <v>El Salvador</v>
      </c>
      <c r="B34" cm="1">
        <f t="array" ref="B34">MEDIAN(
IF((jobs[job_country]=A34)*
(jobs[salary_year_avg]&lt;&gt;0)*(jobs[job_title_short]=Title)*(ISNUMBER(SEARCH(Type,jobs[job_schedule_type]))),
jobs[salary_year_avg]))</f>
        <v>87900</v>
      </c>
      <c r="D34" t="str">
        <v>Mauritius</v>
      </c>
      <c r="E34">
        <v>50000</v>
      </c>
      <c r="G34" t="str">
        <v>Latvia</v>
      </c>
      <c r="H34">
        <v>51750</v>
      </c>
    </row>
    <row r="35" spans="1:8" x14ac:dyDescent="0.25">
      <c r="A35" t="str">
        <v>Estonia</v>
      </c>
      <c r="B35" t="e" cm="1">
        <f t="array" ref="B35">MEDIAN(
IF((jobs[job_country]=A35)*
(jobs[salary_year_avg]&lt;&gt;0)*(jobs[job_title_short]=Title)*(ISNUMBER(SEARCH(Type,jobs[job_schedule_type]))),
jobs[salary_year_avg]))</f>
        <v>#NUM!</v>
      </c>
      <c r="D35" t="str">
        <v>Mexico</v>
      </c>
      <c r="E35">
        <v>95040</v>
      </c>
      <c r="G35" t="str">
        <v>Mauritius</v>
      </c>
      <c r="H35">
        <v>50000</v>
      </c>
    </row>
    <row r="36" spans="1:8" x14ac:dyDescent="0.25">
      <c r="A36" t="str">
        <v>Ethiopia</v>
      </c>
      <c r="B36" t="e" cm="1">
        <f t="array" ref="B36">MEDIAN(
IF((jobs[job_country]=A36)*
(jobs[salary_year_avg]&lt;&gt;0)*(jobs[job_title_short]=Title)*(ISNUMBER(SEARCH(Type,jobs[job_schedule_type]))),
jobs[salary_year_avg]))</f>
        <v>#NUM!</v>
      </c>
      <c r="D36" t="str">
        <v>Mongolia</v>
      </c>
      <c r="E36">
        <v>100000</v>
      </c>
      <c r="G36" t="str">
        <v>Argentina</v>
      </c>
      <c r="H36">
        <v>43199.5</v>
      </c>
    </row>
    <row r="37" spans="1:8" x14ac:dyDescent="0.25">
      <c r="A37" t="str">
        <v>Finland</v>
      </c>
      <c r="B37" t="e" cm="1">
        <f t="array" ref="B37">MEDIAN(
IF((jobs[job_country]=A37)*
(jobs[salary_year_avg]&lt;&gt;0)*(jobs[job_title_short]=Title)*(ISNUMBER(SEARCH(Type,jobs[job_schedule_type]))),
jobs[salary_year_avg]))</f>
        <v>#NUM!</v>
      </c>
      <c r="D37" t="str">
        <v>Morocco</v>
      </c>
      <c r="E37">
        <v>61000</v>
      </c>
      <c r="G37" t="str">
        <v>India</v>
      </c>
      <c r="H37">
        <v>43156</v>
      </c>
    </row>
    <row r="38" spans="1:8" x14ac:dyDescent="0.25">
      <c r="A38" t="str">
        <v>France</v>
      </c>
      <c r="B38" cm="1">
        <f t="array" ref="B38">MEDIAN(
IF((jobs[job_country]=A38)*
(jobs[salary_year_avg]&lt;&gt;0)*(jobs[job_title_short]=Title)*(ISNUMBER(SEARCH(Type,jobs[job_schedule_type]))),
jobs[salary_year_avg]))</f>
        <v>160500</v>
      </c>
      <c r="D38" t="str">
        <v>Mozambique</v>
      </c>
      <c r="E38">
        <v>120163.5</v>
      </c>
      <c r="G38" t="str">
        <v>Philippines</v>
      </c>
      <c r="H38">
        <v>42569.75</v>
      </c>
    </row>
    <row r="39" spans="1:8" x14ac:dyDescent="0.25">
      <c r="A39" t="str">
        <v>Germany</v>
      </c>
      <c r="B39" cm="1">
        <f t="array" ref="B39">MEDIAN(
IF((jobs[job_country]=A39)*
(jobs[salary_year_avg]&lt;&gt;0)*(jobs[job_title_short]=Title)*(ISNUMBER(SEARCH(Type,jobs[job_schedule_type]))),
jobs[salary_year_avg]))</f>
        <v>60000</v>
      </c>
      <c r="D39" t="str">
        <v>Namibia</v>
      </c>
      <c r="E39">
        <v>143500</v>
      </c>
      <c r="G39" t="str">
        <v>Malaysia</v>
      </c>
      <c r="H39">
        <v>42399.5</v>
      </c>
    </row>
    <row r="40" spans="1:8" x14ac:dyDescent="0.25">
      <c r="A40" t="str">
        <v>Ghana</v>
      </c>
      <c r="B40" t="e" cm="1">
        <f t="array" ref="B40">MEDIAN(
IF((jobs[job_country]=A40)*
(jobs[salary_year_avg]&lt;&gt;0)*(jobs[job_title_short]=Title)*(ISNUMBER(SEARCH(Type,jobs[job_schedule_type]))),
jobs[salary_year_avg]))</f>
        <v>#NUM!</v>
      </c>
      <c r="D40" t="str">
        <v>Netherlands</v>
      </c>
      <c r="E40">
        <v>90600</v>
      </c>
      <c r="G40" t="str">
        <v>Israel</v>
      </c>
      <c r="H40">
        <v>41600</v>
      </c>
    </row>
    <row r="41" spans="1:8" x14ac:dyDescent="0.25">
      <c r="A41" t="str">
        <v>Greece</v>
      </c>
      <c r="B41" t="e" cm="1">
        <f t="array" ref="B41">MEDIAN(
IF((jobs[job_country]=A41)*
(jobs[salary_year_avg]&lt;&gt;0)*(jobs[job_title_short]=Title)*(ISNUMBER(SEARCH(Type,jobs[job_schedule_type]))),
jobs[salary_year_avg]))</f>
        <v>#NUM!</v>
      </c>
      <c r="D41" t="str">
        <v>New Zealand</v>
      </c>
      <c r="E41">
        <v>122500</v>
      </c>
      <c r="G41" t="str">
        <v>Congo, Democratic Republic of the</v>
      </c>
      <c r="H41">
        <v>40000</v>
      </c>
    </row>
    <row r="42" spans="1:8" x14ac:dyDescent="0.25">
      <c r="A42" t="str">
        <v>Guadeloupe</v>
      </c>
      <c r="B42" cm="1">
        <f t="array" ref="B42">MEDIAN(
IF((jobs[job_country]=A42)*
(jobs[salary_year_avg]&lt;&gt;0)*(jobs[job_title_short]=Title)*(ISNUMBER(SEARCH(Type,jobs[job_schedule_type]))),
jobs[salary_year_avg]))</f>
        <v>70400</v>
      </c>
      <c r="D42" t="str">
        <v>Pakistan</v>
      </c>
      <c r="E42">
        <v>60000</v>
      </c>
      <c r="G42" t="str">
        <v>Czechia</v>
      </c>
      <c r="H42">
        <v>40000</v>
      </c>
    </row>
    <row r="43" spans="1:8" x14ac:dyDescent="0.25">
      <c r="A43" t="str">
        <v>Guam</v>
      </c>
      <c r="B43" cm="1">
        <f t="array" ref="B43">MEDIAN(
IF((jobs[job_country]=A43)*
(jobs[salary_year_avg]&lt;&gt;0)*(jobs[job_title_short]=Title)*(ISNUMBER(SEARCH(Type,jobs[job_schedule_type]))),
jobs[salary_year_avg]))</f>
        <v>70000</v>
      </c>
      <c r="D43" t="str">
        <v>Panama</v>
      </c>
      <c r="E43">
        <v>97000</v>
      </c>
      <c r="G43" t="str">
        <v>Puerto Rico</v>
      </c>
      <c r="H43">
        <v>38500</v>
      </c>
    </row>
    <row r="44" spans="1:8" x14ac:dyDescent="0.25">
      <c r="A44" t="str">
        <v>Guatemala</v>
      </c>
      <c r="B44" t="e" cm="1">
        <f t="array" ref="B44">MEDIAN(
IF((jobs[job_country]=A44)*
(jobs[salary_year_avg]&lt;&gt;0)*(jobs[job_title_short]=Title)*(ISNUMBER(SEARCH(Type,jobs[job_schedule_type]))),
jobs[salary_year_avg]))</f>
        <v>#NUM!</v>
      </c>
      <c r="D44" t="str">
        <v>Philippines</v>
      </c>
      <c r="E44">
        <v>42569.75</v>
      </c>
      <c r="G44" t="str">
        <v>Indonesia</v>
      </c>
      <c r="H44">
        <v>38415.75</v>
      </c>
    </row>
    <row r="45" spans="1:8" x14ac:dyDescent="0.25">
      <c r="A45" t="str">
        <v>Guyana</v>
      </c>
      <c r="B45" t="e" cm="1">
        <f t="array" ref="B45">MEDIAN(
IF((jobs[job_country]=A45)*
(jobs[salary_year_avg]&lt;&gt;0)*(jobs[job_title_short]=Title)*(ISNUMBER(SEARCH(Type,jobs[job_schedule_type]))),
jobs[salary_year_avg]))</f>
        <v>#NUM!</v>
      </c>
      <c r="D45" t="str">
        <v>Puerto Rico</v>
      </c>
      <c r="E45">
        <v>38500</v>
      </c>
      <c r="G45" t="str">
        <v>Chile</v>
      </c>
      <c r="H45">
        <v>37499.5</v>
      </c>
    </row>
    <row r="46" spans="1:8" x14ac:dyDescent="0.25">
      <c r="A46" t="str">
        <v>Haiti</v>
      </c>
      <c r="B46" t="e" cm="1">
        <f t="array" ref="B46">MEDIAN(
IF((jobs[job_country]=A46)*
(jobs[salary_year_avg]&lt;&gt;0)*(jobs[job_title_short]=Title)*(ISNUMBER(SEARCH(Type,jobs[job_schedule_type]))),
jobs[salary_year_avg]))</f>
        <v>#NUM!</v>
      </c>
      <c r="D46" t="str">
        <v>Rwanda</v>
      </c>
      <c r="E46">
        <v>74750</v>
      </c>
      <c r="G46" t="str">
        <v>Colombia</v>
      </c>
      <c r="H46">
        <v>37499.5</v>
      </c>
    </row>
    <row r="47" spans="1:8" x14ac:dyDescent="0.25">
      <c r="A47" t="str">
        <v>Honduras</v>
      </c>
      <c r="B47" cm="1">
        <f t="array" ref="B47">MEDIAN(
IF((jobs[job_country]=A47)*
(jobs[salary_year_avg]&lt;&gt;0)*(jobs[job_title_short]=Title)*(ISNUMBER(SEARCH(Type,jobs[job_schedule_type]))),
jobs[salary_year_avg]))</f>
        <v>115000</v>
      </c>
      <c r="D47" t="str">
        <v>South Africa</v>
      </c>
      <c r="E47">
        <v>54000</v>
      </c>
      <c r="G47" t="str">
        <v>Benin</v>
      </c>
      <c r="H47">
        <v>36900</v>
      </c>
    </row>
    <row r="48" spans="1:8" x14ac:dyDescent="0.25">
      <c r="A48" t="str">
        <v>Hong Kong</v>
      </c>
      <c r="B48" cm="1">
        <f t="array" ref="B48">MEDIAN(
IF((jobs[job_country]=A48)*
(jobs[salary_year_avg]&lt;&gt;0)*(jobs[job_title_short]=Title)*(ISNUMBER(SEARCH(Type,jobs[job_schedule_type]))),
jobs[salary_year_avg]))</f>
        <v>53560</v>
      </c>
      <c r="D48" t="str">
        <v>South Korea</v>
      </c>
      <c r="E48">
        <v>85000</v>
      </c>
      <c r="G48" t="str">
        <v>Lesotho</v>
      </c>
      <c r="H48">
        <v>32000</v>
      </c>
    </row>
    <row r="49" spans="1:2" x14ac:dyDescent="0.25">
      <c r="A49" t="str">
        <v>Hungary</v>
      </c>
      <c r="B49" cm="1">
        <f t="array" ref="B49">MEDIAN(
IF((jobs[job_country]=A49)*
(jobs[salary_year_avg]&lt;&gt;0)*(jobs[job_title_short]=Title)*(ISNUMBER(SEARCH(Type,jobs[job_schedule_type]))),
jobs[salary_year_avg]))</f>
        <v>55000</v>
      </c>
    </row>
    <row r="50" spans="1:2" x14ac:dyDescent="0.25">
      <c r="A50" t="str">
        <v>Iceland</v>
      </c>
      <c r="B50" t="e" cm="1">
        <f t="array" ref="B50">MEDIAN(
IF((jobs[job_country]=A50)*
(jobs[salary_year_avg]&lt;&gt;0)*(jobs[job_title_short]=Title)*(ISNUMBER(SEARCH(Type,jobs[job_schedule_type]))),
jobs[salary_year_avg]))</f>
        <v>#NUM!</v>
      </c>
    </row>
    <row r="51" spans="1:2" x14ac:dyDescent="0.25">
      <c r="A51" t="str">
        <v>India</v>
      </c>
      <c r="B51" cm="1">
        <f t="array" ref="B51">MEDIAN(
IF((jobs[job_country]=A51)*
(jobs[salary_year_avg]&lt;&gt;0)*(jobs[job_title_short]=Title)*(ISNUMBER(SEARCH(Type,jobs[job_schedule_type]))),
jobs[salary_year_avg]))</f>
        <v>43156</v>
      </c>
    </row>
    <row r="52" spans="1:2" x14ac:dyDescent="0.25">
      <c r="A52" t="str">
        <v>Indonesia</v>
      </c>
      <c r="B52" cm="1">
        <f t="array" ref="B52">MEDIAN(
IF((jobs[job_country]=A52)*
(jobs[salary_year_avg]&lt;&gt;0)*(jobs[job_title_short]=Title)*(ISNUMBER(SEARCH(Type,jobs[job_schedule_type]))),
jobs[salary_year_avg]))</f>
        <v>38415.75</v>
      </c>
    </row>
    <row r="53" spans="1:2" x14ac:dyDescent="0.25">
      <c r="A53" t="str">
        <v>Ireland</v>
      </c>
      <c r="B53" t="e" cm="1">
        <f t="array" ref="B53">MEDIAN(
IF((jobs[job_country]=A53)*
(jobs[salary_year_avg]&lt;&gt;0)*(jobs[job_title_short]=Title)*(ISNUMBER(SEARCH(Type,jobs[job_schedule_type]))),
jobs[salary_year_avg]))</f>
        <v>#NUM!</v>
      </c>
    </row>
    <row r="54" spans="1:2" x14ac:dyDescent="0.25">
      <c r="A54" t="str">
        <v>Israel</v>
      </c>
      <c r="B54" cm="1">
        <f t="array" ref="B54">MEDIAN(
IF((jobs[job_country]=A54)*
(jobs[salary_year_avg]&lt;&gt;0)*(jobs[job_title_short]=Title)*(ISNUMBER(SEARCH(Type,jobs[job_schedule_type]))),
jobs[salary_year_avg]))</f>
        <v>41600</v>
      </c>
    </row>
    <row r="55" spans="1:2" x14ac:dyDescent="0.25">
      <c r="A55" t="str">
        <v>Italy</v>
      </c>
      <c r="B55" t="e" cm="1">
        <f t="array" ref="B55">MEDIAN(
IF((jobs[job_country]=A55)*
(jobs[salary_year_avg]&lt;&gt;0)*(jobs[job_title_short]=Title)*(ISNUMBER(SEARCH(Type,jobs[job_schedule_type]))),
jobs[salary_year_avg]))</f>
        <v>#NUM!</v>
      </c>
    </row>
    <row r="56" spans="1:2" x14ac:dyDescent="0.25">
      <c r="A56" t="str">
        <v>Jamaica</v>
      </c>
      <c r="B56" t="e" cm="1">
        <f t="array" ref="B56">MEDIAN(
IF((jobs[job_country]=A56)*
(jobs[salary_year_avg]&lt;&gt;0)*(jobs[job_title_short]=Title)*(ISNUMBER(SEARCH(Type,jobs[job_schedule_type]))),
jobs[salary_year_avg]))</f>
        <v>#NUM!</v>
      </c>
    </row>
    <row r="57" spans="1:2" x14ac:dyDescent="0.25">
      <c r="A57" t="str">
        <v>Japan</v>
      </c>
      <c r="B57" t="e" cm="1">
        <f t="array" ref="B57">MEDIAN(
IF((jobs[job_country]=A57)*
(jobs[salary_year_avg]&lt;&gt;0)*(jobs[job_title_short]=Title)*(ISNUMBER(SEARCH(Type,jobs[job_schedule_type]))),
jobs[salary_year_avg]))</f>
        <v>#NUM!</v>
      </c>
    </row>
    <row r="58" spans="1:2" x14ac:dyDescent="0.25">
      <c r="A58" t="str">
        <v>Jordan</v>
      </c>
      <c r="B58" t="e" cm="1">
        <f t="array" ref="B58">MEDIAN(
IF((jobs[job_country]=A58)*
(jobs[salary_year_avg]&lt;&gt;0)*(jobs[job_title_short]=Title)*(ISNUMBER(SEARCH(Type,jobs[job_schedule_type]))),
jobs[salary_year_avg]))</f>
        <v>#NUM!</v>
      </c>
    </row>
    <row r="59" spans="1:2" x14ac:dyDescent="0.25">
      <c r="A59" t="str">
        <v>Kazakhstan</v>
      </c>
      <c r="B59" cm="1">
        <f t="array" ref="B59">MEDIAN(
IF((jobs[job_country]=A59)*
(jobs[salary_year_avg]&lt;&gt;0)*(jobs[job_title_short]=Title)*(ISNUMBER(SEARCH(Type,jobs[job_schedule_type]))),
jobs[salary_year_avg]))</f>
        <v>85600</v>
      </c>
    </row>
    <row r="60" spans="1:2" x14ac:dyDescent="0.25">
      <c r="A60" t="str">
        <v>Kenya</v>
      </c>
      <c r="B60" cm="1">
        <f t="array" ref="B60">MEDIAN(
IF((jobs[job_country]=A60)*
(jobs[salary_year_avg]&lt;&gt;0)*(jobs[job_title_short]=Title)*(ISNUMBER(SEARCH(Type,jobs[job_schedule_type]))),
jobs[salary_year_avg]))</f>
        <v>63459.5</v>
      </c>
    </row>
    <row r="61" spans="1:2" x14ac:dyDescent="0.25">
      <c r="A61" t="str">
        <v>Kuwait</v>
      </c>
      <c r="B61" t="e" cm="1">
        <f t="array" ref="B61">MEDIAN(
IF((jobs[job_country]=A61)*
(jobs[salary_year_avg]&lt;&gt;0)*(jobs[job_title_short]=Title)*(ISNUMBER(SEARCH(Type,jobs[job_schedule_type]))),
jobs[salary_year_avg]))</f>
        <v>#NUM!</v>
      </c>
    </row>
    <row r="62" spans="1:2" x14ac:dyDescent="0.25">
      <c r="A62" t="str">
        <v>Kyrgyzstan</v>
      </c>
      <c r="B62" t="e" cm="1">
        <f t="array" ref="B62">MEDIAN(
IF((jobs[job_country]=A62)*
(jobs[salary_year_avg]&lt;&gt;0)*(jobs[job_title_short]=Title)*(ISNUMBER(SEARCH(Type,jobs[job_schedule_type]))),
jobs[salary_year_avg]))</f>
        <v>#NUM!</v>
      </c>
    </row>
    <row r="63" spans="1:2" x14ac:dyDescent="0.25">
      <c r="A63" t="str">
        <v>Laos</v>
      </c>
      <c r="B63" t="e" cm="1">
        <f t="array" ref="B63">MEDIAN(
IF((jobs[job_country]=A63)*
(jobs[salary_year_avg]&lt;&gt;0)*(jobs[job_title_short]=Title)*(ISNUMBER(SEARCH(Type,jobs[job_schedule_type]))),
jobs[salary_year_avg]))</f>
        <v>#NUM!</v>
      </c>
    </row>
    <row r="64" spans="1:2" x14ac:dyDescent="0.25">
      <c r="A64" t="str">
        <v>Latvia</v>
      </c>
      <c r="B64" cm="1">
        <f t="array" ref="B64">MEDIAN(
IF((jobs[job_country]=A64)*
(jobs[salary_year_avg]&lt;&gt;0)*(jobs[job_title_short]=Title)*(ISNUMBER(SEARCH(Type,jobs[job_schedule_type]))),
jobs[salary_year_avg]))</f>
        <v>51750</v>
      </c>
    </row>
    <row r="65" spans="1:2" x14ac:dyDescent="0.25">
      <c r="A65" t="str">
        <v>Lebanon</v>
      </c>
      <c r="B65" cm="1">
        <f t="array" ref="B65">MEDIAN(
IF((jobs[job_country]=A65)*
(jobs[salary_year_avg]&lt;&gt;0)*(jobs[job_title_short]=Title)*(ISNUMBER(SEARCH(Type,jobs[job_schedule_type]))),
jobs[salary_year_avg]))</f>
        <v>74750</v>
      </c>
    </row>
    <row r="66" spans="1:2" x14ac:dyDescent="0.25">
      <c r="A66" t="str">
        <v>Lesotho</v>
      </c>
      <c r="B66" cm="1">
        <f t="array" ref="B66">MEDIAN(
IF((jobs[job_country]=A66)*
(jobs[salary_year_avg]&lt;&gt;0)*(jobs[job_title_short]=Title)*(ISNUMBER(SEARCH(Type,jobs[job_schedule_type]))),
jobs[salary_year_avg]))</f>
        <v>32000</v>
      </c>
    </row>
    <row r="67" spans="1:2" x14ac:dyDescent="0.25">
      <c r="A67" t="str">
        <v>Libya</v>
      </c>
      <c r="B67" t="e" cm="1">
        <f t="array" ref="B67">MEDIAN(
IF((jobs[job_country]=A67)*
(jobs[salary_year_avg]&lt;&gt;0)*(jobs[job_title_short]=Title)*(ISNUMBER(SEARCH(Type,jobs[job_schedule_type]))),
jobs[salary_year_avg]))</f>
        <v>#NUM!</v>
      </c>
    </row>
    <row r="68" spans="1:2" x14ac:dyDescent="0.25">
      <c r="A68" t="str">
        <v>Lithuania</v>
      </c>
      <c r="B68" t="e" cm="1">
        <f t="array" ref="B68">MEDIAN(
IF((jobs[job_country]=A68)*
(jobs[salary_year_avg]&lt;&gt;0)*(jobs[job_title_short]=Title)*(ISNUMBER(SEARCH(Type,jobs[job_schedule_type]))),
jobs[salary_year_avg]))</f>
        <v>#NUM!</v>
      </c>
    </row>
    <row r="69" spans="1:2" x14ac:dyDescent="0.25">
      <c r="A69" t="str">
        <v>Luxembourg</v>
      </c>
      <c r="B69" t="e" cm="1">
        <f t="array" ref="B69">MEDIAN(
IF((jobs[job_country]=A69)*
(jobs[salary_year_avg]&lt;&gt;0)*(jobs[job_title_short]=Title)*(ISNUMBER(SEARCH(Type,jobs[job_schedule_type]))),
jobs[salary_year_avg]))</f>
        <v>#NUM!</v>
      </c>
    </row>
    <row r="70" spans="1:2" x14ac:dyDescent="0.25">
      <c r="A70" t="str">
        <v>Macedonia (FYROM)</v>
      </c>
      <c r="B70" t="e" cm="1">
        <f t="array" ref="B70">MEDIAN(
IF((jobs[job_country]=A70)*
(jobs[salary_year_avg]&lt;&gt;0)*(jobs[job_title_short]=Title)*(ISNUMBER(SEARCH(Type,jobs[job_schedule_type]))),
jobs[salary_year_avg]))</f>
        <v>#NUM!</v>
      </c>
    </row>
    <row r="71" spans="1:2" x14ac:dyDescent="0.25">
      <c r="A71" t="str">
        <v>Malawi</v>
      </c>
      <c r="B71" t="e" cm="1">
        <f t="array" ref="B71">MEDIAN(
IF((jobs[job_country]=A71)*
(jobs[salary_year_avg]&lt;&gt;0)*(jobs[job_title_short]=Title)*(ISNUMBER(SEARCH(Type,jobs[job_schedule_type]))),
jobs[salary_year_avg]))</f>
        <v>#NUM!</v>
      </c>
    </row>
    <row r="72" spans="1:2" x14ac:dyDescent="0.25">
      <c r="A72" t="str">
        <v>Malaysia</v>
      </c>
      <c r="B72" cm="1">
        <f t="array" ref="B72">MEDIAN(
IF((jobs[job_country]=A72)*
(jobs[salary_year_avg]&lt;&gt;0)*(jobs[job_title_short]=Title)*(ISNUMBER(SEARCH(Type,jobs[job_schedule_type]))),
jobs[salary_year_avg]))</f>
        <v>42399.5</v>
      </c>
    </row>
    <row r="73" spans="1:2" x14ac:dyDescent="0.25">
      <c r="A73" t="str">
        <v>Mali</v>
      </c>
      <c r="B73" t="e" cm="1">
        <f t="array" ref="B73">MEDIAN(
IF((jobs[job_country]=A73)*
(jobs[salary_year_avg]&lt;&gt;0)*(jobs[job_title_short]=Title)*(ISNUMBER(SEARCH(Type,jobs[job_schedule_type]))),
jobs[salary_year_avg]))</f>
        <v>#NUM!</v>
      </c>
    </row>
    <row r="74" spans="1:2" x14ac:dyDescent="0.25">
      <c r="A74" t="str">
        <v>Malta</v>
      </c>
      <c r="B74" cm="1">
        <f t="array" ref="B74">MEDIAN(
IF((jobs[job_country]=A74)*
(jobs[salary_year_avg]&lt;&gt;0)*(jobs[job_title_short]=Title)*(ISNUMBER(SEARCH(Type,jobs[job_schedule_type]))),
jobs[salary_year_avg]))</f>
        <v>70000</v>
      </c>
    </row>
    <row r="75" spans="1:2" x14ac:dyDescent="0.25">
      <c r="A75" t="str">
        <v>Mauritius</v>
      </c>
      <c r="B75" cm="1">
        <f t="array" ref="B75">MEDIAN(
IF((jobs[job_country]=A75)*
(jobs[salary_year_avg]&lt;&gt;0)*(jobs[job_title_short]=Title)*(ISNUMBER(SEARCH(Type,jobs[job_schedule_type]))),
jobs[salary_year_avg]))</f>
        <v>50000</v>
      </c>
    </row>
    <row r="76" spans="1:2" x14ac:dyDescent="0.25">
      <c r="A76" t="str">
        <v>Mexico</v>
      </c>
      <c r="B76" cm="1">
        <f t="array" ref="B76">MEDIAN(
IF((jobs[job_country]=A76)*
(jobs[salary_year_avg]&lt;&gt;0)*(jobs[job_title_short]=Title)*(ISNUMBER(SEARCH(Type,jobs[job_schedule_type]))),
jobs[salary_year_avg]))</f>
        <v>95040</v>
      </c>
    </row>
    <row r="77" spans="1:2" x14ac:dyDescent="0.25">
      <c r="A77" t="str">
        <v>Moldova</v>
      </c>
      <c r="B77" t="e" cm="1">
        <f t="array" ref="B77">MEDIAN(
IF((jobs[job_country]=A77)*
(jobs[salary_year_avg]&lt;&gt;0)*(jobs[job_title_short]=Title)*(ISNUMBER(SEARCH(Type,jobs[job_schedule_type]))),
jobs[salary_year_avg]))</f>
        <v>#NUM!</v>
      </c>
    </row>
    <row r="78" spans="1:2" x14ac:dyDescent="0.25">
      <c r="A78" t="str">
        <v>Mongolia</v>
      </c>
      <c r="B78" cm="1">
        <f t="array" ref="B78">MEDIAN(
IF((jobs[job_country]=A78)*
(jobs[salary_year_avg]&lt;&gt;0)*(jobs[job_title_short]=Title)*(ISNUMBER(SEARCH(Type,jobs[job_schedule_type]))),
jobs[salary_year_avg]))</f>
        <v>100000</v>
      </c>
    </row>
    <row r="79" spans="1:2" x14ac:dyDescent="0.25">
      <c r="A79" t="str">
        <v>Montenegro</v>
      </c>
      <c r="B79" t="e" cm="1">
        <f t="array" ref="B79">MEDIAN(
IF((jobs[job_country]=A79)*
(jobs[salary_year_avg]&lt;&gt;0)*(jobs[job_title_short]=Title)*(ISNUMBER(SEARCH(Type,jobs[job_schedule_type]))),
jobs[salary_year_avg]))</f>
        <v>#NUM!</v>
      </c>
    </row>
    <row r="80" spans="1:2" x14ac:dyDescent="0.25">
      <c r="A80" t="str">
        <v>Morocco</v>
      </c>
      <c r="B80" cm="1">
        <f t="array" ref="B80">MEDIAN(
IF((jobs[job_country]=A80)*
(jobs[salary_year_avg]&lt;&gt;0)*(jobs[job_title_short]=Title)*(ISNUMBER(SEARCH(Type,jobs[job_schedule_type]))),
jobs[salary_year_avg]))</f>
        <v>61000</v>
      </c>
    </row>
    <row r="81" spans="1:2" x14ac:dyDescent="0.25">
      <c r="A81" t="str">
        <v>Mozambique</v>
      </c>
      <c r="B81" cm="1">
        <f t="array" ref="B81">MEDIAN(
IF((jobs[job_country]=A81)*
(jobs[salary_year_avg]&lt;&gt;0)*(jobs[job_title_short]=Title)*(ISNUMBER(SEARCH(Type,jobs[job_schedule_type]))),
jobs[salary_year_avg]))</f>
        <v>120163.5</v>
      </c>
    </row>
    <row r="82" spans="1:2" x14ac:dyDescent="0.25">
      <c r="A82" t="str">
        <v>Myanmar</v>
      </c>
      <c r="B82" t="e" cm="1">
        <f t="array" ref="B82">MEDIAN(
IF((jobs[job_country]=A82)*
(jobs[salary_year_avg]&lt;&gt;0)*(jobs[job_title_short]=Title)*(ISNUMBER(SEARCH(Type,jobs[job_schedule_type]))),
jobs[salary_year_avg]))</f>
        <v>#NUM!</v>
      </c>
    </row>
    <row r="83" spans="1:2" x14ac:dyDescent="0.25">
      <c r="A83" t="str">
        <v>Namibia</v>
      </c>
      <c r="B83" cm="1">
        <f t="array" ref="B83">MEDIAN(
IF((jobs[job_country]=A83)*
(jobs[salary_year_avg]&lt;&gt;0)*(jobs[job_title_short]=Title)*(ISNUMBER(SEARCH(Type,jobs[job_schedule_type]))),
jobs[salary_year_avg]))</f>
        <v>143500</v>
      </c>
    </row>
    <row r="84" spans="1:2" x14ac:dyDescent="0.25">
      <c r="A84" t="str">
        <v>Nepal</v>
      </c>
      <c r="B84" t="e" cm="1">
        <f t="array" ref="B84">MEDIAN(
IF((jobs[job_country]=A84)*
(jobs[salary_year_avg]&lt;&gt;0)*(jobs[job_title_short]=Title)*(ISNUMBER(SEARCH(Type,jobs[job_schedule_type]))),
jobs[salary_year_avg]))</f>
        <v>#NUM!</v>
      </c>
    </row>
    <row r="85" spans="1:2" x14ac:dyDescent="0.25">
      <c r="A85" t="str">
        <v>Netherlands</v>
      </c>
      <c r="B85" cm="1">
        <f t="array" ref="B85">MEDIAN(
IF((jobs[job_country]=A85)*
(jobs[salary_year_avg]&lt;&gt;0)*(jobs[job_title_short]=Title)*(ISNUMBER(SEARCH(Type,jobs[job_schedule_type]))),
jobs[salary_year_avg]))</f>
        <v>90600</v>
      </c>
    </row>
    <row r="86" spans="1:2" x14ac:dyDescent="0.25">
      <c r="A86" t="str">
        <v>New Zealand</v>
      </c>
      <c r="B86" cm="1">
        <f t="array" ref="B86">MEDIAN(
IF((jobs[job_country]=A86)*
(jobs[salary_year_avg]&lt;&gt;0)*(jobs[job_title_short]=Title)*(ISNUMBER(SEARCH(Type,jobs[job_schedule_type]))),
jobs[salary_year_avg]))</f>
        <v>122500</v>
      </c>
    </row>
    <row r="87" spans="1:2" x14ac:dyDescent="0.25">
      <c r="A87" t="str">
        <v>Nicaragua</v>
      </c>
      <c r="B87" t="e" cm="1">
        <f t="array" ref="B87">MEDIAN(
IF((jobs[job_country]=A87)*
(jobs[salary_year_avg]&lt;&gt;0)*(jobs[job_title_short]=Title)*(ISNUMBER(SEARCH(Type,jobs[job_schedule_type]))),
jobs[salary_year_avg]))</f>
        <v>#NUM!</v>
      </c>
    </row>
    <row r="88" spans="1:2" x14ac:dyDescent="0.25">
      <c r="A88" t="str">
        <v>Nigeria</v>
      </c>
      <c r="B88" t="e" cm="1">
        <f t="array" ref="B88">MEDIAN(
IF((jobs[job_country]=A88)*
(jobs[salary_year_avg]&lt;&gt;0)*(jobs[job_title_short]=Title)*(ISNUMBER(SEARCH(Type,jobs[job_schedule_type]))),
jobs[salary_year_avg]))</f>
        <v>#NUM!</v>
      </c>
    </row>
    <row r="89" spans="1:2" x14ac:dyDescent="0.25">
      <c r="A89" t="str">
        <v>Northern Mariana Islands</v>
      </c>
      <c r="B89" t="e" cm="1">
        <f t="array" ref="B89">MEDIAN(
IF((jobs[job_country]=A89)*
(jobs[salary_year_avg]&lt;&gt;0)*(jobs[job_title_short]=Title)*(ISNUMBER(SEARCH(Type,jobs[job_schedule_type]))),
jobs[salary_year_avg]))</f>
        <v>#NUM!</v>
      </c>
    </row>
    <row r="90" spans="1:2" x14ac:dyDescent="0.25">
      <c r="A90" t="str">
        <v>Norway</v>
      </c>
      <c r="B90" t="e" cm="1">
        <f t="array" ref="B90">MEDIAN(
IF((jobs[job_country]=A90)*
(jobs[salary_year_avg]&lt;&gt;0)*(jobs[job_title_short]=Title)*(ISNUMBER(SEARCH(Type,jobs[job_schedule_type]))),
jobs[salary_year_avg]))</f>
        <v>#NUM!</v>
      </c>
    </row>
    <row r="91" spans="1:2" x14ac:dyDescent="0.25">
      <c r="A91" t="str">
        <v>Oman</v>
      </c>
      <c r="B91" t="e" cm="1">
        <f t="array" ref="B91">MEDIAN(
IF((jobs[job_country]=A91)*
(jobs[salary_year_avg]&lt;&gt;0)*(jobs[job_title_short]=Title)*(ISNUMBER(SEARCH(Type,jobs[job_schedule_type]))),
jobs[salary_year_avg]))</f>
        <v>#NUM!</v>
      </c>
    </row>
    <row r="92" spans="1:2" x14ac:dyDescent="0.25">
      <c r="A92" t="str">
        <v>Pakistan</v>
      </c>
      <c r="B92" cm="1">
        <f t="array" ref="B92">MEDIAN(
IF((jobs[job_country]=A92)*
(jobs[salary_year_avg]&lt;&gt;0)*(jobs[job_title_short]=Title)*(ISNUMBER(SEARCH(Type,jobs[job_schedule_type]))),
jobs[salary_year_avg]))</f>
        <v>60000</v>
      </c>
    </row>
    <row r="93" spans="1:2" x14ac:dyDescent="0.25">
      <c r="A93" t="str">
        <v>Palestine</v>
      </c>
      <c r="B93" t="e" cm="1">
        <f t="array" ref="B93">MEDIAN(
IF((jobs[job_country]=A93)*
(jobs[salary_year_avg]&lt;&gt;0)*(jobs[job_title_short]=Title)*(ISNUMBER(SEARCH(Type,jobs[job_schedule_type]))),
jobs[salary_year_avg]))</f>
        <v>#NUM!</v>
      </c>
    </row>
    <row r="94" spans="1:2" x14ac:dyDescent="0.25">
      <c r="A94" t="str">
        <v>Panama</v>
      </c>
      <c r="B94" cm="1">
        <f t="array" ref="B94">MEDIAN(
IF((jobs[job_country]=A94)*
(jobs[salary_year_avg]&lt;&gt;0)*(jobs[job_title_short]=Title)*(ISNUMBER(SEARCH(Type,jobs[job_schedule_type]))),
jobs[salary_year_avg]))</f>
        <v>97000</v>
      </c>
    </row>
    <row r="95" spans="1:2" x14ac:dyDescent="0.25">
      <c r="A95" t="str">
        <v>Paraguay</v>
      </c>
      <c r="B95" t="e" cm="1">
        <f t="array" ref="B95">MEDIAN(
IF((jobs[job_country]=A95)*
(jobs[salary_year_avg]&lt;&gt;0)*(jobs[job_title_short]=Title)*(ISNUMBER(SEARCH(Type,jobs[job_schedule_type]))),
jobs[salary_year_avg]))</f>
        <v>#NUM!</v>
      </c>
    </row>
    <row r="96" spans="1:2" x14ac:dyDescent="0.25">
      <c r="A96" t="str">
        <v>Peru</v>
      </c>
      <c r="B96" t="e" cm="1">
        <f t="array" ref="B96">MEDIAN(
IF((jobs[job_country]=A96)*
(jobs[salary_year_avg]&lt;&gt;0)*(jobs[job_title_short]=Title)*(ISNUMBER(SEARCH(Type,jobs[job_schedule_type]))),
jobs[salary_year_avg]))</f>
        <v>#NUM!</v>
      </c>
    </row>
    <row r="97" spans="1:2" x14ac:dyDescent="0.25">
      <c r="A97" t="str">
        <v>Philippines</v>
      </c>
      <c r="B97" cm="1">
        <f t="array" ref="B97">MEDIAN(
IF((jobs[job_country]=A97)*
(jobs[salary_year_avg]&lt;&gt;0)*(jobs[job_title_short]=Title)*(ISNUMBER(SEARCH(Type,jobs[job_schedule_type]))),
jobs[salary_year_avg]))</f>
        <v>42569.75</v>
      </c>
    </row>
    <row r="98" spans="1:2" x14ac:dyDescent="0.25">
      <c r="A98" t="str">
        <v>Poland</v>
      </c>
      <c r="B98" t="e" cm="1">
        <f t="array" ref="B98">MEDIAN(
IF((jobs[job_country]=A98)*
(jobs[salary_year_avg]&lt;&gt;0)*(jobs[job_title_short]=Title)*(ISNUMBER(SEARCH(Type,jobs[job_schedule_type]))),
jobs[salary_year_avg]))</f>
        <v>#NUM!</v>
      </c>
    </row>
    <row r="99" spans="1:2" x14ac:dyDescent="0.25">
      <c r="A99" t="str">
        <v>Portugal</v>
      </c>
      <c r="B99" t="e" cm="1">
        <f t="array" ref="B99">MEDIAN(
IF((jobs[job_country]=A99)*
(jobs[salary_year_avg]&lt;&gt;0)*(jobs[job_title_short]=Title)*(ISNUMBER(SEARCH(Type,jobs[job_schedule_type]))),
jobs[salary_year_avg]))</f>
        <v>#NUM!</v>
      </c>
    </row>
    <row r="100" spans="1:2" x14ac:dyDescent="0.25">
      <c r="A100" t="str">
        <v>Puerto Rico</v>
      </c>
      <c r="B100" cm="1">
        <f t="array" ref="B100">MEDIAN(
IF((jobs[job_country]=A100)*
(jobs[salary_year_avg]&lt;&gt;0)*(jobs[job_title_short]=Title)*(ISNUMBER(SEARCH(Type,jobs[job_schedule_type]))),
jobs[salary_year_avg]))</f>
        <v>38500</v>
      </c>
    </row>
    <row r="101" spans="1:2" x14ac:dyDescent="0.25">
      <c r="A101" t="str">
        <v>Qatar</v>
      </c>
      <c r="B101" t="e" cm="1">
        <f t="array" ref="B101">MEDIAN(
IF((jobs[job_country]=A101)*
(jobs[salary_year_avg]&lt;&gt;0)*(jobs[job_title_short]=Title)*(ISNUMBER(SEARCH(Type,jobs[job_schedule_type]))),
jobs[salary_year_avg]))</f>
        <v>#NUM!</v>
      </c>
    </row>
    <row r="102" spans="1:2" x14ac:dyDescent="0.25">
      <c r="A102" t="str">
        <v>Romania</v>
      </c>
      <c r="B102" t="e" cm="1">
        <f t="array" ref="B102">MEDIAN(
IF((jobs[job_country]=A102)*
(jobs[salary_year_avg]&lt;&gt;0)*(jobs[job_title_short]=Title)*(ISNUMBER(SEARCH(Type,jobs[job_schedule_type]))),
jobs[salary_year_avg]))</f>
        <v>#NUM!</v>
      </c>
    </row>
    <row r="103" spans="1:2" x14ac:dyDescent="0.25">
      <c r="A103" t="str">
        <v>Russia</v>
      </c>
      <c r="B103" t="e" cm="1">
        <f t="array" ref="B103">MEDIAN(
IF((jobs[job_country]=A103)*
(jobs[salary_year_avg]&lt;&gt;0)*(jobs[job_title_short]=Title)*(ISNUMBER(SEARCH(Type,jobs[job_schedule_type]))),
jobs[salary_year_avg]))</f>
        <v>#NUM!</v>
      </c>
    </row>
    <row r="104" spans="1:2" x14ac:dyDescent="0.25">
      <c r="A104" t="str">
        <v>Rwanda</v>
      </c>
      <c r="B104" cm="1">
        <f t="array" ref="B104">MEDIAN(
IF((jobs[job_country]=A104)*
(jobs[salary_year_avg]&lt;&gt;0)*(jobs[job_title_short]=Title)*(ISNUMBER(SEARCH(Type,jobs[job_schedule_type]))),
jobs[salary_year_avg]))</f>
        <v>74750</v>
      </c>
    </row>
    <row r="105" spans="1:2" x14ac:dyDescent="0.25">
      <c r="A105" t="str">
        <v>Saudi Arabia</v>
      </c>
      <c r="B105" t="e" cm="1">
        <f t="array" ref="B105">MEDIAN(
IF((jobs[job_country]=A105)*
(jobs[salary_year_avg]&lt;&gt;0)*(jobs[job_title_short]=Title)*(ISNUMBER(SEARCH(Type,jobs[job_schedule_type]))),
jobs[salary_year_avg]))</f>
        <v>#NUM!</v>
      </c>
    </row>
    <row r="106" spans="1:2" x14ac:dyDescent="0.25">
      <c r="A106" t="str">
        <v>Serbia</v>
      </c>
      <c r="B106" t="e" cm="1">
        <f t="array" ref="B106">MEDIAN(
IF((jobs[job_country]=A106)*
(jobs[salary_year_avg]&lt;&gt;0)*(jobs[job_title_short]=Title)*(ISNUMBER(SEARCH(Type,jobs[job_schedule_type]))),
jobs[salary_year_avg]))</f>
        <v>#NUM!</v>
      </c>
    </row>
    <row r="107" spans="1:2" x14ac:dyDescent="0.25">
      <c r="A107" t="str">
        <v>Singapore</v>
      </c>
      <c r="B107" t="e" cm="1">
        <f t="array" ref="B107">MEDIAN(
IF((jobs[job_country]=A107)*
(jobs[salary_year_avg]&lt;&gt;0)*(jobs[job_title_short]=Title)*(ISNUMBER(SEARCH(Type,jobs[job_schedule_type]))),
jobs[salary_year_avg]))</f>
        <v>#NUM!</v>
      </c>
    </row>
    <row r="108" spans="1:2" x14ac:dyDescent="0.25">
      <c r="A108" t="str">
        <v>Slovakia</v>
      </c>
      <c r="B108" t="e" cm="1">
        <f t="array" ref="B108">MEDIAN(
IF((jobs[job_country]=A108)*
(jobs[salary_year_avg]&lt;&gt;0)*(jobs[job_title_short]=Title)*(ISNUMBER(SEARCH(Type,jobs[job_schedule_type]))),
jobs[salary_year_avg]))</f>
        <v>#NUM!</v>
      </c>
    </row>
    <row r="109" spans="1:2" x14ac:dyDescent="0.25">
      <c r="A109" t="str">
        <v>Slovenia</v>
      </c>
      <c r="B109" t="e" cm="1">
        <f t="array" ref="B109">MEDIAN(
IF((jobs[job_country]=A109)*
(jobs[salary_year_avg]&lt;&gt;0)*(jobs[job_title_short]=Title)*(ISNUMBER(SEARCH(Type,jobs[job_schedule_type]))),
jobs[salary_year_avg]))</f>
        <v>#NUM!</v>
      </c>
    </row>
    <row r="110" spans="1:2" x14ac:dyDescent="0.25">
      <c r="A110" t="str">
        <v>Somalia</v>
      </c>
      <c r="B110" t="e" cm="1">
        <f t="array" ref="B110">MEDIAN(
IF((jobs[job_country]=A110)*
(jobs[salary_year_avg]&lt;&gt;0)*(jobs[job_title_short]=Title)*(ISNUMBER(SEARCH(Type,jobs[job_schedule_type]))),
jobs[salary_year_avg]))</f>
        <v>#NUM!</v>
      </c>
    </row>
    <row r="111" spans="1:2" x14ac:dyDescent="0.25">
      <c r="A111" t="str">
        <v>South Africa</v>
      </c>
      <c r="B111" cm="1">
        <f t="array" ref="B111">MEDIAN(
IF((jobs[job_country]=A111)*
(jobs[salary_year_avg]&lt;&gt;0)*(jobs[job_title_short]=Title)*(ISNUMBER(SEARCH(Type,jobs[job_schedule_type]))),
jobs[salary_year_avg]))</f>
        <v>54000</v>
      </c>
    </row>
    <row r="112" spans="1:2" x14ac:dyDescent="0.25">
      <c r="A112" t="str">
        <v>South Korea</v>
      </c>
      <c r="B112" cm="1">
        <f t="array" ref="B112">MEDIAN(
IF((jobs[job_country]=A112)*
(jobs[salary_year_avg]&lt;&gt;0)*(jobs[job_title_short]=Title)*(ISNUMBER(SEARCH(Type,jobs[job_schedule_type]))),
jobs[salary_year_avg]))</f>
        <v>85000</v>
      </c>
    </row>
    <row r="113" spans="1:1" x14ac:dyDescent="0.25">
      <c r="A113" t="str">
        <v>Spain</v>
      </c>
    </row>
    <row r="114" spans="1:1" x14ac:dyDescent="0.25">
      <c r="A114" t="str">
        <v>Sri Lanka</v>
      </c>
    </row>
    <row r="115" spans="1:1" x14ac:dyDescent="0.25">
      <c r="A115" t="str">
        <v>Sudan</v>
      </c>
    </row>
    <row r="116" spans="1:1" x14ac:dyDescent="0.25">
      <c r="A116" t="str">
        <v>Suriname</v>
      </c>
    </row>
    <row r="117" spans="1:1" x14ac:dyDescent="0.25">
      <c r="A117" t="str">
        <v>Switzerland</v>
      </c>
    </row>
    <row r="118" spans="1:1" x14ac:dyDescent="0.25">
      <c r="A118" t="str">
        <v>Taiwan</v>
      </c>
    </row>
    <row r="119" spans="1:1" x14ac:dyDescent="0.25">
      <c r="A119" t="str">
        <v>Tanzania</v>
      </c>
    </row>
    <row r="120" spans="1:1" x14ac:dyDescent="0.25">
      <c r="A120" t="str">
        <v>Thailand</v>
      </c>
    </row>
    <row r="121" spans="1:1" x14ac:dyDescent="0.25">
      <c r="A121" t="str">
        <v>Trinidad and Tobago</v>
      </c>
    </row>
    <row r="122" spans="1:1" x14ac:dyDescent="0.25">
      <c r="A122" t="str">
        <v>Tunisia</v>
      </c>
    </row>
    <row r="123" spans="1:1" x14ac:dyDescent="0.25">
      <c r="A123" t="str">
        <v>Turkey</v>
      </c>
    </row>
    <row r="124" spans="1:1" x14ac:dyDescent="0.25">
      <c r="A124" t="str">
        <v>U.S. Virgin Islands</v>
      </c>
    </row>
    <row r="125" spans="1:1" x14ac:dyDescent="0.25">
      <c r="A125" t="str">
        <v>Uganda</v>
      </c>
    </row>
    <row r="126" spans="1:1" x14ac:dyDescent="0.25">
      <c r="A126" t="str">
        <v>Ukraine</v>
      </c>
    </row>
    <row r="127" spans="1:1" x14ac:dyDescent="0.25">
      <c r="A127" t="str">
        <v>United Arab Emirates</v>
      </c>
    </row>
    <row r="128" spans="1:1" x14ac:dyDescent="0.25">
      <c r="A128" t="str">
        <v>United Kingdom</v>
      </c>
    </row>
    <row r="129" spans="1:1" x14ac:dyDescent="0.25">
      <c r="A129" t="str">
        <v>United States</v>
      </c>
    </row>
    <row r="130" spans="1:1" x14ac:dyDescent="0.25">
      <c r="A130" t="str">
        <v>Uruguay</v>
      </c>
    </row>
    <row r="131" spans="1:1" x14ac:dyDescent="0.25">
      <c r="A131" t="str">
        <v>Venezuela</v>
      </c>
    </row>
    <row r="132" spans="1:1" x14ac:dyDescent="0.25">
      <c r="A132" t="str">
        <v>Zimbabwe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FF88-B71F-4D39-9C5D-A67A58EA56E4}">
  <dimension ref="A1:G6"/>
  <sheetViews>
    <sheetView workbookViewId="0">
      <selection activeCell="D22" sqref="D22"/>
    </sheetView>
  </sheetViews>
  <sheetFormatPr defaultRowHeight="15" x14ac:dyDescent="0.25"/>
  <cols>
    <col min="1" max="1" width="24.28515625" customWidth="1"/>
  </cols>
  <sheetData>
    <row r="1" spans="1:7" x14ac:dyDescent="0.25">
      <c r="A1" t="s">
        <v>3953</v>
      </c>
    </row>
    <row r="2" spans="1:7" x14ac:dyDescent="0.25">
      <c r="A2" t="str">
        <f>Data_Validation!K2</f>
        <v>Full-time</v>
      </c>
      <c r="B2" cm="1">
        <f t="array" ref="B2">MEDIAN(
  IF(
    (jobs[job_title_short]=Title)*
    (jobs[salary_year_avg]&lt;&gt;0)*
    (jobs[job_country]= Country)*
    (ISNUMBER(SEARCH(A2,jobs[job_schedule_type]))),
    jobs[salary_year_avg]
  )
)</f>
        <v>93580</v>
      </c>
      <c r="D2" t="str" cm="1">
        <f t="array" ref="D2:E5">_xlfn._xlws.SORT(_xlfn._xlws.FILTER(A2:B6,ISNUMBER(B2:B6)),2,1)</f>
        <v>Contractor</v>
      </c>
      <c r="E2">
        <v>76212</v>
      </c>
      <c r="F2">
        <f>IF($D2&lt;&gt;Type,$E2,NA())</f>
        <v>76212</v>
      </c>
      <c r="G2" t="e">
        <f>IF($D2=Type,$E2,NA())</f>
        <v>#N/A</v>
      </c>
    </row>
    <row r="3" spans="1:7" x14ac:dyDescent="0.25">
      <c r="A3" t="str">
        <f>Data_Validation!K3</f>
        <v>Contractor</v>
      </c>
      <c r="B3" cm="1">
        <f t="array" ref="B3">MEDIAN(
  IF(
    (jobs[job_title_short]=Title)*
    (jobs[salary_year_avg]&lt;&gt;0)*
    (jobs[job_country]= Country)*
    (ISNUMBER(SEARCH(A3,jobs[job_schedule_type]))),
    jobs[salary_year_avg]
  )
)</f>
        <v>76212</v>
      </c>
      <c r="D3" t="str">
        <v>Part-time</v>
      </c>
      <c r="E3">
        <v>80774.5</v>
      </c>
      <c r="F3">
        <f>IF($D3&lt;&gt;Type,$E3,NA())</f>
        <v>80774.5</v>
      </c>
      <c r="G3" t="e">
        <f>IF($D3=Type,$E3,NA())</f>
        <v>#N/A</v>
      </c>
    </row>
    <row r="4" spans="1:7" x14ac:dyDescent="0.25">
      <c r="A4" t="str">
        <f>Data_Validation!K4</f>
        <v>Part-time</v>
      </c>
      <c r="B4" cm="1">
        <f t="array" ref="B4">MEDIAN(
  IF(
    (jobs[job_title_short]=Title)*
    (jobs[salary_year_avg]&lt;&gt;0)*
    (jobs[job_country]= Country)*
    (ISNUMBER(SEARCH(A4,jobs[job_schedule_type]))),
    jobs[salary_year_avg]
  )
)</f>
        <v>80774.5</v>
      </c>
      <c r="D4" t="str">
        <v>Internship</v>
      </c>
      <c r="E4">
        <v>87500</v>
      </c>
      <c r="F4">
        <f>IF($D4&lt;&gt;Type,$E4,NA())</f>
        <v>87500</v>
      </c>
      <c r="G4" t="e">
        <f>IF($D4=Type,$E4,NA())</f>
        <v>#N/A</v>
      </c>
    </row>
    <row r="5" spans="1:7" x14ac:dyDescent="0.25">
      <c r="A5" t="str">
        <f>Data_Validation!K5</f>
        <v>Internship</v>
      </c>
      <c r="B5" cm="1">
        <f t="array" ref="B5">MEDIAN(
  IF(
    (jobs[job_title_short]=Title)*
    (jobs[salary_year_avg]&lt;&gt;0)*
    (jobs[job_country]= Country)*
    (ISNUMBER(SEARCH(A5,jobs[job_schedule_type]))),
    jobs[salary_year_avg]
  )
)</f>
        <v>87500</v>
      </c>
      <c r="D5" t="str">
        <v>Full-time</v>
      </c>
      <c r="E5">
        <v>93580</v>
      </c>
      <c r="F5" t="e">
        <f>IF($D5&lt;&gt;Type,$E5,NA())</f>
        <v>#N/A</v>
      </c>
      <c r="G5">
        <f>IF($D5=Type,$E5,NA())</f>
        <v>93580</v>
      </c>
    </row>
    <row r="6" spans="1:7" x14ac:dyDescent="0.25">
      <c r="A6">
        <f>Data_Validation!K6</f>
        <v>0</v>
      </c>
      <c r="B6" t="e" cm="1">
        <f t="array" ref="B6">MEDIAN(
  IF(
    (jobs[job_title_short]=Title)*
    (jobs[salary_year_avg]&lt;&gt;0)*
    (jobs[job_country]= Country)*
    (ISNUMBER(SEARCH(A6,jobs[job_schedule_type]))),
    jobs[salary_year_avg]
  )
)</f>
        <v>#NUM!</v>
      </c>
      <c r="F6">
        <f>IF($D6&lt;&gt;Type,$E6,NA())</f>
        <v>0</v>
      </c>
      <c r="G6" t="e">
        <f>IF($D6=Type,$E6,NA())</f>
        <v>#N/A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1E86-8D5C-4466-BA0C-C3279CC23980}">
  <dimension ref="A1:G594"/>
  <sheetViews>
    <sheetView workbookViewId="0">
      <selection activeCell="D22" sqref="D22"/>
    </sheetView>
  </sheetViews>
  <sheetFormatPr defaultRowHeight="15" x14ac:dyDescent="0.25"/>
  <cols>
    <col min="1" max="1" width="27.5703125" customWidth="1"/>
    <col min="4" max="4" width="31.42578125" customWidth="1"/>
  </cols>
  <sheetData>
    <row r="1" spans="1:7" x14ac:dyDescent="0.25">
      <c r="A1" t="s">
        <v>6</v>
      </c>
      <c r="B1" t="s">
        <v>3955</v>
      </c>
    </row>
    <row r="2" spans="1:7" x14ac:dyDescent="0.25">
      <c r="A2" t="str" cm="1">
        <f t="array" ref="A2:A344">_xlfn.UNIQUE(jobs[job_via])</f>
        <v>Snagajob</v>
      </c>
      <c r="B2">
        <f>COUNTIFS(jobs[job_via],A2,jobs[job_title_short],Title,jobs[job_country],Country,jobs[job_schedule_type],Type)</f>
        <v>227</v>
      </c>
      <c r="D2" t="str" cm="1">
        <f t="array" ref="D2:E594">_xlfn._xlws.SORT(A2:B594,2,-1)</f>
        <v>LinkedIn</v>
      </c>
      <c r="E2">
        <v>705</v>
      </c>
      <c r="G2" t="str">
        <f>SUBSTITUTE(D2,"via","")</f>
        <v>LinkedIn</v>
      </c>
    </row>
    <row r="3" spans="1:7" x14ac:dyDescent="0.25">
      <c r="A3" t="str">
        <v>JobLeads</v>
      </c>
      <c r="B3">
        <f>COUNTIFS(jobs[job_via],A3,jobs[job_title_short],Title,jobs[job_country],Country,jobs[job_schedule_type],Type)</f>
        <v>0</v>
      </c>
      <c r="D3" t="str">
        <v>Indeed</v>
      </c>
      <c r="E3">
        <v>533</v>
      </c>
    </row>
    <row r="4" spans="1:7" x14ac:dyDescent="0.25">
      <c r="A4" t="str">
        <v>Ladders</v>
      </c>
      <c r="B4">
        <f>COUNTIFS(jobs[job_via],A4,jobs[job_title_short],Title,jobs[job_country],Country,jobs[job_schedule_type],Type)</f>
        <v>33</v>
      </c>
      <c r="D4" t="str">
        <v>ZipRecruiter</v>
      </c>
      <c r="E4">
        <v>279</v>
      </c>
    </row>
    <row r="5" spans="1:7" x14ac:dyDescent="0.25">
      <c r="A5" t="str">
        <v>LinkedIn</v>
      </c>
      <c r="B5">
        <f>COUNTIFS(jobs[job_via],A5,jobs[job_title_short],Title,jobs[job_country],Country,jobs[job_schedule_type],Type)</f>
        <v>705</v>
      </c>
      <c r="D5" t="str">
        <v>Snagajob</v>
      </c>
      <c r="E5">
        <v>227</v>
      </c>
    </row>
    <row r="6" spans="1:7" x14ac:dyDescent="0.25">
      <c r="A6" t="str">
        <v>ZipRecruiter</v>
      </c>
      <c r="B6">
        <f>COUNTIFS(jobs[job_via],A6,jobs[job_title_short],Title,jobs[job_country],Country,jobs[job_schedule_type],Type)</f>
        <v>279</v>
      </c>
      <c r="D6" t="str">
        <v>BeBee</v>
      </c>
      <c r="E6">
        <v>191</v>
      </c>
    </row>
    <row r="7" spans="1:7" x14ac:dyDescent="0.25">
      <c r="A7" t="str">
        <v>JobzMall</v>
      </c>
      <c r="B7">
        <f>COUNTIFS(jobs[job_via],A7,jobs[job_title_short],Title,jobs[job_country],Country,jobs[job_schedule_type],Type)</f>
        <v>0</v>
      </c>
      <c r="D7" t="str">
        <v>Adzuna</v>
      </c>
      <c r="E7">
        <v>43</v>
      </c>
    </row>
    <row r="8" spans="1:7" x14ac:dyDescent="0.25">
      <c r="A8" t="str">
        <v>Jobgether</v>
      </c>
      <c r="B8">
        <f>COUNTIFS(jobs[job_via],A8,jobs[job_title_short],Title,jobs[job_country],Country,jobs[job_schedule_type],Type)</f>
        <v>5</v>
      </c>
      <c r="D8" t="str">
        <v>Dice</v>
      </c>
      <c r="E8">
        <v>42</v>
      </c>
    </row>
    <row r="9" spans="1:7" x14ac:dyDescent="0.25">
      <c r="A9" t="str">
        <v>Rise</v>
      </c>
      <c r="B9">
        <f>COUNTIFS(jobs[job_via],A9,jobs[job_title_short],Title,jobs[job_country],Country,jobs[job_schedule_type],Type)</f>
        <v>0</v>
      </c>
      <c r="D9" t="str">
        <v>Dice.com</v>
      </c>
      <c r="E9">
        <v>39</v>
      </c>
    </row>
    <row r="10" spans="1:7" x14ac:dyDescent="0.25">
      <c r="A10" t="str">
        <v>Taro</v>
      </c>
      <c r="B10">
        <f>COUNTIFS(jobs[job_via],A10,jobs[job_title_short],Title,jobs[job_country],Country,jobs[job_schedule_type],Type)</f>
        <v>1</v>
      </c>
      <c r="D10" t="str">
        <v>Ladders</v>
      </c>
      <c r="E10">
        <v>33</v>
      </c>
    </row>
    <row r="11" spans="1:7" x14ac:dyDescent="0.25">
      <c r="A11" t="str">
        <v>LinkedIn Tanzania</v>
      </c>
      <c r="B11">
        <f>COUNTIFS(jobs[job_via],A11,jobs[job_title_short],Title,jobs[job_country],Country,jobs[job_schedule_type],Type)</f>
        <v>0</v>
      </c>
      <c r="D11" t="str">
        <v>Built In NYC</v>
      </c>
      <c r="E11">
        <v>23</v>
      </c>
    </row>
    <row r="12" spans="1:7" x14ac:dyDescent="0.25">
      <c r="A12" t="str">
        <v>Built In</v>
      </c>
      <c r="B12">
        <f>COUNTIFS(jobs[job_via],A12,jobs[job_title_short],Title,jobs[job_country],Country,jobs[job_schedule_type],Type)</f>
        <v>22</v>
      </c>
      <c r="D12" t="str">
        <v>Built In</v>
      </c>
      <c r="E12">
        <v>22</v>
      </c>
    </row>
    <row r="13" spans="1:7" x14ac:dyDescent="0.25">
      <c r="A13" t="str">
        <v>LinkedIn El Salvador</v>
      </c>
      <c r="B13">
        <f>COUNTIFS(jobs[job_via],A13,jobs[job_title_short],Title,jobs[job_country],Country,jobs[job_schedule_type],Type)</f>
        <v>0</v>
      </c>
      <c r="D13" t="str">
        <v>Trabajo.org</v>
      </c>
      <c r="E13">
        <v>22</v>
      </c>
    </row>
    <row r="14" spans="1:7" x14ac:dyDescent="0.25">
      <c r="A14" t="str">
        <v>LinkedIn Cameroon</v>
      </c>
      <c r="B14">
        <f>COUNTIFS(jobs[job_via],A14,jobs[job_title_short],Title,jobs[job_country],Country,jobs[job_schedule_type],Type)</f>
        <v>0</v>
      </c>
      <c r="D14" t="str">
        <v>Aston Carter</v>
      </c>
      <c r="E14">
        <v>22</v>
      </c>
    </row>
    <row r="15" spans="1:7" x14ac:dyDescent="0.25">
      <c r="A15" t="str">
        <v>LinkedIn Slovakia</v>
      </c>
      <c r="B15">
        <f>COUNTIFS(jobs[job_via],A15,jobs[job_title_short],Title,jobs[job_country],Country,jobs[job_schedule_type],Type)</f>
        <v>0</v>
      </c>
      <c r="D15" t="str">
        <v>Experteer</v>
      </c>
      <c r="E15">
        <v>20</v>
      </c>
    </row>
    <row r="16" spans="1:7" x14ac:dyDescent="0.25">
      <c r="A16" t="str">
        <v>LinkedIn Kazakhstan</v>
      </c>
      <c r="B16">
        <f>COUNTIFS(jobs[job_via],A16,jobs[job_title_short],Title,jobs[job_country],Country,jobs[job_schedule_type],Type)</f>
        <v>0</v>
      </c>
      <c r="D16" t="str">
        <v>Glassdoor</v>
      </c>
      <c r="E16">
        <v>19</v>
      </c>
    </row>
    <row r="17" spans="1:5" x14ac:dyDescent="0.25">
      <c r="A17" t="str">
        <v>Kw.linkedin.com</v>
      </c>
      <c r="B17">
        <f>COUNTIFS(jobs[job_via],A17,jobs[job_title_short],Title,jobs[job_country],Country,jobs[job_schedule_type],Type)</f>
        <v>0</v>
      </c>
      <c r="D17" t="str">
        <v>Robert Half</v>
      </c>
      <c r="E17">
        <v>16</v>
      </c>
    </row>
    <row r="18" spans="1:5" x14ac:dyDescent="0.25">
      <c r="A18" t="str">
        <v>Aijobs.net</v>
      </c>
      <c r="B18">
        <f>COUNTIFS(jobs[job_via],A18,jobs[job_title_short],Title,jobs[job_country],Country,jobs[job_schedule_type],Type)</f>
        <v>8</v>
      </c>
      <c r="D18" t="str">
        <v>Zippia</v>
      </c>
      <c r="E18">
        <v>15</v>
      </c>
    </row>
    <row r="19" spans="1:5" x14ac:dyDescent="0.25">
      <c r="A19" t="str">
        <v>Talentify</v>
      </c>
      <c r="B19">
        <f>COUNTIFS(jobs[job_via],A19,jobs[job_title_short],Title,jobs[job_country],Country,jobs[job_schedule_type],Type)</f>
        <v>9</v>
      </c>
      <c r="D19" t="str">
        <v>DataAnalyst.com</v>
      </c>
      <c r="E19">
        <v>12</v>
      </c>
    </row>
    <row r="20" spans="1:5" x14ac:dyDescent="0.25">
      <c r="A20" t="str">
        <v>JobGet</v>
      </c>
      <c r="B20">
        <f>COUNTIFS(jobs[job_via],A20,jobs[job_title_short],Title,jobs[job_country],Country,jobs[job_schedule_type],Type)</f>
        <v>0</v>
      </c>
      <c r="D20" t="str">
        <v>Recruit.net</v>
      </c>
      <c r="E20">
        <v>12</v>
      </c>
    </row>
    <row r="21" spans="1:5" x14ac:dyDescent="0.25">
      <c r="A21" t="str">
        <v>Dice</v>
      </c>
      <c r="B21">
        <f>COUNTIFS(jobs[job_via],A21,jobs[job_title_short],Title,jobs[job_country],Country,jobs[job_schedule_type],Type)</f>
        <v>42</v>
      </c>
      <c r="D21" t="str">
        <v>Talentify</v>
      </c>
      <c r="E21">
        <v>9</v>
      </c>
    </row>
    <row r="22" spans="1:5" x14ac:dyDescent="0.25">
      <c r="A22" t="str">
        <v>LinkedIn Paraguay</v>
      </c>
      <c r="B22">
        <f>COUNTIFS(jobs[job_via],A22,jobs[job_title_short],Title,jobs[job_country],Country,jobs[job_schedule_type],Type)</f>
        <v>0</v>
      </c>
      <c r="D22" t="str">
        <v>Built In Chicago</v>
      </c>
      <c r="E22">
        <v>9</v>
      </c>
    </row>
    <row r="23" spans="1:5" x14ac:dyDescent="0.25">
      <c r="A23" t="str">
        <v>LinkedIn Guyana</v>
      </c>
      <c r="B23">
        <f>COUNTIFS(jobs[job_via],A23,jobs[job_title_short],Title,jobs[job_country],Country,jobs[job_schedule_type],Type)</f>
        <v>0</v>
      </c>
      <c r="D23" t="str">
        <v>Aijobs.net</v>
      </c>
      <c r="E23">
        <v>8</v>
      </c>
    </row>
    <row r="24" spans="1:5" x14ac:dyDescent="0.25">
      <c r="A24" t="str">
        <v>GovernmentJobs.com</v>
      </c>
      <c r="B24">
        <f>COUNTIFS(jobs[job_via],A24,jobs[job_title_short],Title,jobs[job_country],Country,jobs[job_schedule_type],Type)</f>
        <v>5</v>
      </c>
      <c r="D24" t="str">
        <v>Paylocity</v>
      </c>
      <c r="E24">
        <v>7</v>
      </c>
    </row>
    <row r="25" spans="1:5" x14ac:dyDescent="0.25">
      <c r="A25" t="str">
        <v>Paylocity</v>
      </c>
      <c r="B25">
        <f>COUNTIFS(jobs[job_via],A25,jobs[job_title_short],Title,jobs[job_country],Country,jobs[job_schedule_type],Type)</f>
        <v>7</v>
      </c>
      <c r="D25" t="str">
        <v>Get.It</v>
      </c>
      <c r="E25">
        <v>7</v>
      </c>
    </row>
    <row r="26" spans="1:5" x14ac:dyDescent="0.25">
      <c r="A26" t="str">
        <v>BeBee</v>
      </c>
      <c r="B26">
        <f>COUNTIFS(jobs[job_via],A26,jobs[job_title_short],Title,jobs[job_country],Country,jobs[job_schedule_type],Type)</f>
        <v>191</v>
      </c>
      <c r="D26" t="str">
        <v>Vaia</v>
      </c>
      <c r="E26">
        <v>7</v>
      </c>
    </row>
    <row r="27" spans="1:5" x14ac:dyDescent="0.25">
      <c r="A27" t="str">
        <v>Adzuna</v>
      </c>
      <c r="B27">
        <f>COUNTIFS(jobs[job_via],A27,jobs[job_title_short],Title,jobs[job_country],Country,jobs[job_schedule_type],Type)</f>
        <v>43</v>
      </c>
      <c r="D27" t="str">
        <v>Jobs Trabajo.org</v>
      </c>
      <c r="E27">
        <v>7</v>
      </c>
    </row>
    <row r="28" spans="1:5" x14ac:dyDescent="0.25">
      <c r="A28" t="str">
        <v>Get.It</v>
      </c>
      <c r="B28">
        <f>COUNTIFS(jobs[job_via],A28,jobs[job_title_short],Title,jobs[job_country],Country,jobs[job_schedule_type],Type)</f>
        <v>7</v>
      </c>
      <c r="D28" t="str">
        <v>Jobgether</v>
      </c>
      <c r="E28">
        <v>5</v>
      </c>
    </row>
    <row r="29" spans="1:5" x14ac:dyDescent="0.25">
      <c r="A29" t="str">
        <v>Built In Chicago</v>
      </c>
      <c r="B29">
        <f>COUNTIFS(jobs[job_via],A29,jobs[job_title_short],Title,jobs[job_country],Country,jobs[job_schedule_type],Type)</f>
        <v>9</v>
      </c>
      <c r="D29" t="str">
        <v>GovernmentJobs.com</v>
      </c>
      <c r="E29">
        <v>5</v>
      </c>
    </row>
    <row r="30" spans="1:5" x14ac:dyDescent="0.25">
      <c r="A30" t="str">
        <v>Indeed</v>
      </c>
      <c r="B30">
        <f>COUNTIFS(jobs[job_via],A30,jobs[job_title_short],Title,jobs[job_country],Country,jobs[job_schedule_type],Type)</f>
        <v>533</v>
      </c>
      <c r="D30" t="str">
        <v>Bandana.com</v>
      </c>
      <c r="E30">
        <v>5</v>
      </c>
    </row>
    <row r="31" spans="1:5" x14ac:dyDescent="0.25">
      <c r="A31" t="str">
        <v>Bandana.com</v>
      </c>
      <c r="B31">
        <f>COUNTIFS(jobs[job_via],A31,jobs[job_title_short],Title,jobs[job_country],Country,jobs[job_schedule_type],Type)</f>
        <v>5</v>
      </c>
      <c r="D31" t="str">
        <v>SimplyHired</v>
      </c>
      <c r="E31">
        <v>5</v>
      </c>
    </row>
    <row r="32" spans="1:5" x14ac:dyDescent="0.25">
      <c r="A32" t="str">
        <v>Wellfound</v>
      </c>
      <c r="B32">
        <f>COUNTIFS(jobs[job_via],A32,jobs[job_title_short],Title,jobs[job_country],Country,jobs[job_schedule_type],Type)</f>
        <v>2</v>
      </c>
      <c r="D32" t="str">
        <v>Motion Recruitment</v>
      </c>
      <c r="E32">
        <v>4</v>
      </c>
    </row>
    <row r="33" spans="1:5" x14ac:dyDescent="0.25">
      <c r="A33" t="str">
        <v>Creative Financial Staffing</v>
      </c>
      <c r="B33">
        <f>COUNTIFS(jobs[job_via],A33,jobs[job_title_short],Title,jobs[job_country],Country,jobs[job_schedule_type],Type)</f>
        <v>0</v>
      </c>
      <c r="D33" t="str">
        <v>JobServe</v>
      </c>
      <c r="E33">
        <v>4</v>
      </c>
    </row>
    <row r="34" spans="1:5" x14ac:dyDescent="0.25">
      <c r="A34" t="str">
        <v>The Muse</v>
      </c>
      <c r="B34">
        <f>COUNTIFS(jobs[job_via],A34,jobs[job_title_short],Title,jobs[job_country],Country,jobs[job_schedule_type],Type)</f>
        <v>0</v>
      </c>
      <c r="D34" t="str">
        <v>Greenhouse</v>
      </c>
      <c r="E34">
        <v>4</v>
      </c>
    </row>
    <row r="35" spans="1:5" x14ac:dyDescent="0.25">
      <c r="A35" t="str">
        <v>TechCareers</v>
      </c>
      <c r="B35">
        <f>COUNTIFS(jobs[job_via],A35,jobs[job_title_short],Title,jobs[job_country],Country,jobs[job_schedule_type],Type)</f>
        <v>0</v>
      </c>
      <c r="D35" t="str">
        <v>Monster</v>
      </c>
      <c r="E35">
        <v>4</v>
      </c>
    </row>
    <row r="36" spans="1:5" x14ac:dyDescent="0.25">
      <c r="A36" t="str">
        <v>Robert Half</v>
      </c>
      <c r="B36">
        <f>COUNTIFS(jobs[job_via],A36,jobs[job_title_short],Title,jobs[job_country],Country,jobs[job_schedule_type],Type)</f>
        <v>16</v>
      </c>
      <c r="D36" t="str">
        <v>IT JobServe</v>
      </c>
      <c r="E36">
        <v>4</v>
      </c>
    </row>
    <row r="37" spans="1:5" x14ac:dyDescent="0.25">
      <c r="A37" t="str">
        <v>Motion Recruitment</v>
      </c>
      <c r="B37">
        <f>COUNTIFS(jobs[job_via],A37,jobs[job_title_short],Title,jobs[job_country],Country,jobs[job_schedule_type],Type)</f>
        <v>4</v>
      </c>
      <c r="D37" t="str">
        <v>TEKsystems Careers</v>
      </c>
      <c r="E37">
        <v>3</v>
      </c>
    </row>
    <row r="38" spans="1:5" x14ac:dyDescent="0.25">
      <c r="A38" t="str">
        <v>Upwork</v>
      </c>
      <c r="B38">
        <f>COUNTIFS(jobs[job_via],A38,jobs[job_title_short],Title,jobs[job_country],Country,jobs[job_schedule_type],Type)</f>
        <v>0</v>
      </c>
      <c r="D38" t="str">
        <v>Jobg8</v>
      </c>
      <c r="E38">
        <v>3</v>
      </c>
    </row>
    <row r="39" spans="1:5" x14ac:dyDescent="0.25">
      <c r="A39" t="str">
        <v>JobServe</v>
      </c>
      <c r="B39">
        <f>COUNTIFS(jobs[job_via],A39,jobs[job_title_short],Title,jobs[job_country],Country,jobs[job_schedule_type],Type)</f>
        <v>4</v>
      </c>
      <c r="D39" t="str">
        <v>Rise - Rise - Jobs</v>
      </c>
      <c r="E39">
        <v>3</v>
      </c>
    </row>
    <row r="40" spans="1:5" x14ac:dyDescent="0.25">
      <c r="A40" t="str">
        <v>SimplyHired</v>
      </c>
      <c r="B40">
        <f>COUNTIFS(jobs[job_via],A40,jobs[job_title_short],Title,jobs[job_country],Country,jobs[job_schedule_type],Type)</f>
        <v>5</v>
      </c>
      <c r="D40" t="str">
        <v>Idealist</v>
      </c>
      <c r="E40">
        <v>3</v>
      </c>
    </row>
    <row r="41" spans="1:5" x14ac:dyDescent="0.25">
      <c r="A41" t="str">
        <v>Greenhouse</v>
      </c>
      <c r="B41">
        <f>COUNTIFS(jobs[job_via],A41,jobs[job_title_short],Title,jobs[job_country],Country,jobs[job_schedule_type],Type)</f>
        <v>4</v>
      </c>
      <c r="D41" t="str">
        <v>Wellfound</v>
      </c>
      <c r="E41">
        <v>2</v>
      </c>
    </row>
    <row r="42" spans="1:5" x14ac:dyDescent="0.25">
      <c r="A42" t="str">
        <v>LinkedIn Panamá</v>
      </c>
      <c r="B42">
        <f>COUNTIFS(jobs[job_via],A42,jobs[job_title_short],Title,jobs[job_country],Country,jobs[job_schedule_type],Type)</f>
        <v>0</v>
      </c>
      <c r="D42" t="str">
        <v>Edtech.com</v>
      </c>
      <c r="E42">
        <v>2</v>
      </c>
    </row>
    <row r="43" spans="1:5" x14ac:dyDescent="0.25">
      <c r="A43" t="str">
        <v>EarnBetter</v>
      </c>
      <c r="B43">
        <f>COUNTIFS(jobs[job_via],A43,jobs[job_title_short],Title,jobs[job_country],Country,jobs[job_schedule_type],Type)</f>
        <v>0</v>
      </c>
      <c r="D43" t="str">
        <v>Workday</v>
      </c>
      <c r="E43">
        <v>2</v>
      </c>
    </row>
    <row r="44" spans="1:5" x14ac:dyDescent="0.25">
      <c r="A44" t="str">
        <v>USAJobs</v>
      </c>
      <c r="B44">
        <f>COUNTIFS(jobs[job_via],A44,jobs[job_title_short],Title,jobs[job_country],Country,jobs[job_schedule_type],Type)</f>
        <v>0</v>
      </c>
      <c r="D44" t="str">
        <v>Leidos Careers</v>
      </c>
      <c r="E44">
        <v>2</v>
      </c>
    </row>
    <row r="45" spans="1:5" x14ac:dyDescent="0.25">
      <c r="A45" t="str">
        <v>Jobot</v>
      </c>
      <c r="B45">
        <f>COUNTIFS(jobs[job_via],A45,jobs[job_title_short],Title,jobs[job_country],Country,jobs[job_schedule_type],Type)</f>
        <v>0</v>
      </c>
      <c r="D45" t="str">
        <v>Vaia – Talents</v>
      </c>
      <c r="E45">
        <v>2</v>
      </c>
    </row>
    <row r="46" spans="1:5" x14ac:dyDescent="0.25">
      <c r="A46" t="str">
        <v>| CLIENT DEMO Talent Network - Magnit</v>
      </c>
      <c r="B46">
        <f>COUNTIFS(jobs[job_via],A46,jobs[job_title_short],Title,jobs[job_country],Country,jobs[job_schedule_type],Type)</f>
        <v>0</v>
      </c>
      <c r="D46" t="str">
        <v>Recruiter Jobs</v>
      </c>
      <c r="E46">
        <v>2</v>
      </c>
    </row>
    <row r="47" spans="1:5" x14ac:dyDescent="0.25">
      <c r="A47" t="str">
        <v>InternsGrab.net</v>
      </c>
      <c r="B47">
        <f>COUNTIFS(jobs[job_via],A47,jobs[job_title_short],Title,jobs[job_country],Country,jobs[job_schedule_type],Type)</f>
        <v>0</v>
      </c>
      <c r="D47" t="str">
        <v>Career.com Career.com</v>
      </c>
      <c r="E47">
        <v>2</v>
      </c>
    </row>
    <row r="48" spans="1:5" x14ac:dyDescent="0.25">
      <c r="A48" t="str">
        <v>Dice.com</v>
      </c>
      <c r="B48">
        <f>COUNTIFS(jobs[job_via],A48,jobs[job_title_short],Title,jobs[job_country],Country,jobs[job_schedule_type],Type)</f>
        <v>39</v>
      </c>
      <c r="D48" t="str">
        <v>MyKelly</v>
      </c>
      <c r="E48">
        <v>2</v>
      </c>
    </row>
    <row r="49" spans="1:5" x14ac:dyDescent="0.25">
      <c r="A49" t="str">
        <v>DataAnalyst.com</v>
      </c>
      <c r="B49">
        <f>COUNTIFS(jobs[job_via],A49,jobs[job_title_short],Title,jobs[job_country],Country,jobs[job_schedule_type],Type)</f>
        <v>12</v>
      </c>
      <c r="D49" t="str">
        <v>Career.com</v>
      </c>
      <c r="E49">
        <v>2</v>
      </c>
    </row>
    <row r="50" spans="1:5" x14ac:dyDescent="0.25">
      <c r="A50" t="str">
        <v>Careers At Chewy, Inc. - Chewy.com</v>
      </c>
      <c r="B50">
        <f>COUNTIFS(jobs[job_via],A50,jobs[job_title_short],Title,jobs[job_country],Country,jobs[job_schedule_type],Type)</f>
        <v>0</v>
      </c>
      <c r="D50" t="str">
        <v>Jennie Johnson</v>
      </c>
      <c r="E50">
        <v>2</v>
      </c>
    </row>
    <row r="51" spans="1:5" x14ac:dyDescent="0.25">
      <c r="A51" t="str">
        <v>Women For Hire- Job Board</v>
      </c>
      <c r="B51">
        <f>COUNTIFS(jobs[job_via],A51,jobs[job_title_short],Title,jobs[job_country],Country,jobs[job_schedule_type],Type)</f>
        <v>0</v>
      </c>
      <c r="D51" t="str">
        <v>Taro</v>
      </c>
      <c r="E51">
        <v>1</v>
      </c>
    </row>
    <row r="52" spans="1:5" x14ac:dyDescent="0.25">
      <c r="A52" t="str">
        <v>SHSMD Career Center</v>
      </c>
      <c r="B52">
        <f>COUNTIFS(jobs[job_via],A52,jobs[job_title_short],Title,jobs[job_country],Country,jobs[job_schedule_type],Type)</f>
        <v>0</v>
      </c>
      <c r="D52" t="str">
        <v>Outscal</v>
      </c>
      <c r="E52">
        <v>1</v>
      </c>
    </row>
    <row r="53" spans="1:5" x14ac:dyDescent="0.25">
      <c r="A53" t="str">
        <v>Jooble</v>
      </c>
      <c r="B53">
        <f>COUNTIFS(jobs[job_via],A53,jobs[job_title_short],Title,jobs[job_country],Country,jobs[job_schedule_type],Type)</f>
        <v>0</v>
      </c>
      <c r="D53" t="str">
        <v>Smart Recruiters Jobs</v>
      </c>
      <c r="E53">
        <v>1</v>
      </c>
    </row>
    <row r="54" spans="1:5" x14ac:dyDescent="0.25">
      <c r="A54" t="str">
        <v>Simplify Jobs</v>
      </c>
      <c r="B54">
        <f>COUNTIFS(jobs[job_via],A54,jobs[job_title_short],Title,jobs[job_country],Country,jobs[job_schedule_type],Type)</f>
        <v>0</v>
      </c>
      <c r="D54" t="str">
        <v>Compass Group Careers</v>
      </c>
      <c r="E54">
        <v>1</v>
      </c>
    </row>
    <row r="55" spans="1:5" x14ac:dyDescent="0.25">
      <c r="A55" t="str">
        <v>WhiteCrow.co</v>
      </c>
      <c r="B55">
        <f>COUNTIFS(jobs[job_via],A55,jobs[job_title_short],Title,jobs[job_country],Country,jobs[job_schedule_type],Type)</f>
        <v>0</v>
      </c>
      <c r="D55" t="str">
        <v>Jobs And Talents In AI, ML, Data Science And Big Data</v>
      </c>
      <c r="E55">
        <v>1</v>
      </c>
    </row>
    <row r="56" spans="1:5" x14ac:dyDescent="0.25">
      <c r="A56" t="str">
        <v>LocalJobs.com</v>
      </c>
      <c r="B56">
        <f>COUNTIFS(jobs[job_via],A56,jobs[job_title_short],Title,jobs[job_country],Country,jobs[job_schedule_type],Type)</f>
        <v>0</v>
      </c>
      <c r="D56" t="str">
        <v>Clearance Jobs</v>
      </c>
      <c r="E56">
        <v>1</v>
      </c>
    </row>
    <row r="57" spans="1:5" x14ac:dyDescent="0.25">
      <c r="A57" t="str">
        <v>WKRN Jobs</v>
      </c>
      <c r="B57">
        <f>COUNTIFS(jobs[job_via],A57,jobs[job_title_short],Title,jobs[job_country],Country,jobs[job_schedule_type],Type)</f>
        <v>0</v>
      </c>
      <c r="D57" t="str">
        <v>Ultimate Staffing Services</v>
      </c>
      <c r="E57">
        <v>1</v>
      </c>
    </row>
    <row r="58" spans="1:5" x14ac:dyDescent="0.25">
      <c r="A58" t="str">
        <v>ShowbizJobs</v>
      </c>
      <c r="B58">
        <f>COUNTIFS(jobs[job_via],A58,jobs[job_title_short],Title,jobs[job_country],Country,jobs[job_schedule_type],Type)</f>
        <v>0</v>
      </c>
      <c r="D58" t="str">
        <v>Acturhire</v>
      </c>
      <c r="E58">
        <v>1</v>
      </c>
    </row>
    <row r="59" spans="1:5" x14ac:dyDescent="0.25">
      <c r="A59" t="str">
        <v>The Elite Job</v>
      </c>
      <c r="B59">
        <f>COUNTIFS(jobs[job_via],A59,jobs[job_title_short],Title,jobs[job_country],Country,jobs[job_schedule_type],Type)</f>
        <v>0</v>
      </c>
      <c r="D59" t="str">
        <v>Careers At Columbia - Columbia University</v>
      </c>
      <c r="E59">
        <v>1</v>
      </c>
    </row>
    <row r="60" spans="1:5" x14ac:dyDescent="0.25">
      <c r="A60" t="str">
        <v>Glassdoor</v>
      </c>
      <c r="B60">
        <f>COUNTIFS(jobs[job_via],A60,jobs[job_title_short],Title,jobs[job_country],Country,jobs[job_schedule_type],Type)</f>
        <v>19</v>
      </c>
      <c r="D60" t="str">
        <v>Mount Sinai Careers</v>
      </c>
      <c r="E60">
        <v>1</v>
      </c>
    </row>
    <row r="61" spans="1:5" x14ac:dyDescent="0.25">
      <c r="A61" t="str">
        <v>Outscal</v>
      </c>
      <c r="B61">
        <f>COUNTIFS(jobs[job_via],A61,jobs[job_title_short],Title,jobs[job_country],Country,jobs[job_schedule_type],Type)</f>
        <v>1</v>
      </c>
      <c r="D61" t="str">
        <v>ProActuary</v>
      </c>
      <c r="E61">
        <v>1</v>
      </c>
    </row>
    <row r="62" spans="1:5" x14ac:dyDescent="0.25">
      <c r="A62" t="str">
        <v>Levels.fyi</v>
      </c>
      <c r="B62">
        <f>COUNTIFS(jobs[job_via],A62,jobs[job_title_short],Title,jobs[job_country],Country,jobs[job_schedule_type],Type)</f>
        <v>0</v>
      </c>
      <c r="D62" t="str">
        <v>Salary.com</v>
      </c>
      <c r="E62">
        <v>1</v>
      </c>
    </row>
    <row r="63" spans="1:5" x14ac:dyDescent="0.25">
      <c r="A63" t="str">
        <v>Karkidi</v>
      </c>
      <c r="B63">
        <f>COUNTIFS(jobs[job_via],A63,jobs[job_title_short],Title,jobs[job_country],Country,jobs[job_schedule_type],Type)</f>
        <v>0</v>
      </c>
      <c r="D63" t="str">
        <v>LilyLifestyle Jobs</v>
      </c>
      <c r="E63">
        <v>1</v>
      </c>
    </row>
    <row r="64" spans="1:5" x14ac:dyDescent="0.25">
      <c r="A64" t="str">
        <v>Smart Recruiters Jobs</v>
      </c>
      <c r="B64">
        <f>COUNTIFS(jobs[job_via],A64,jobs[job_title_short],Title,jobs[job_country],Country,jobs[job_schedule_type],Type)</f>
        <v>1</v>
      </c>
      <c r="D64" t="str">
        <v>IntelePeer Career Site</v>
      </c>
      <c r="E64">
        <v>1</v>
      </c>
    </row>
    <row r="65" spans="1:5" x14ac:dyDescent="0.25">
      <c r="A65" t="str">
        <v>TEKsystems Careers</v>
      </c>
      <c r="B65">
        <f>COUNTIFS(jobs[job_via],A65,jobs[job_title_short],Title,jobs[job_country],Country,jobs[job_schedule_type],Type)</f>
        <v>3</v>
      </c>
      <c r="D65" t="str">
        <v>Randstad USA</v>
      </c>
      <c r="E65">
        <v>1</v>
      </c>
    </row>
    <row r="66" spans="1:5" x14ac:dyDescent="0.25">
      <c r="A66" t="str">
        <v>EWorker</v>
      </c>
      <c r="B66">
        <f>COUNTIFS(jobs[job_via],A66,jobs[job_title_short],Title,jobs[job_country],Country,jobs[job_schedule_type],Type)</f>
        <v>0</v>
      </c>
      <c r="D66" t="str">
        <v>Star Job Search</v>
      </c>
      <c r="E66">
        <v>1</v>
      </c>
    </row>
    <row r="67" spans="1:5" x14ac:dyDescent="0.25">
      <c r="A67" t="str">
        <v>LinkedIn Nicaragua</v>
      </c>
      <c r="B67">
        <f>COUNTIFS(jobs[job_via],A67,jobs[job_title_short],Title,jobs[job_country],Country,jobs[job_schedule_type],Type)</f>
        <v>0</v>
      </c>
      <c r="D67" t="str">
        <v>Oracle</v>
      </c>
      <c r="E67">
        <v>1</v>
      </c>
    </row>
    <row r="68" spans="1:5" x14ac:dyDescent="0.25">
      <c r="A68" t="str">
        <v>USNLX Ability Jobs - National Labor Exchange</v>
      </c>
      <c r="B68">
        <f>COUNTIFS(jobs[job_via],A68,jobs[job_title_short],Title,jobs[job_country],Country,jobs[job_schedule_type],Type)</f>
        <v>0</v>
      </c>
      <c r="D68" t="str">
        <v>Diversity Jobs</v>
      </c>
      <c r="E68">
        <v>1</v>
      </c>
    </row>
    <row r="69" spans="1:5" x14ac:dyDescent="0.25">
      <c r="A69" t="str">
        <v>Monster</v>
      </c>
      <c r="B69">
        <f>COUNTIFS(jobs[job_via],A69,jobs[job_title_short],Title,jobs[job_country],Country,jobs[job_schedule_type],Type)</f>
        <v>4</v>
      </c>
      <c r="D69" t="str">
        <v>Green Key Resources</v>
      </c>
      <c r="E69">
        <v>1</v>
      </c>
    </row>
    <row r="70" spans="1:5" x14ac:dyDescent="0.25">
      <c r="A70" t="str">
        <v>Compass Group Careers</v>
      </c>
      <c r="B70">
        <f>COUNTIFS(jobs[job_via],A70,jobs[job_title_short],Title,jobs[job_country],Country,jobs[job_schedule_type],Type)</f>
        <v>1</v>
      </c>
      <c r="D70" t="str">
        <v>Prosple</v>
      </c>
      <c r="E70">
        <v>1</v>
      </c>
    </row>
    <row r="71" spans="1:5" x14ac:dyDescent="0.25">
      <c r="A71" t="str">
        <v>Jobs And Talents In AI, ML, Data Science And Big Data</v>
      </c>
      <c r="B71">
        <f>COUNTIFS(jobs[job_via],A71,jobs[job_title_short],Title,jobs[job_country],Country,jobs[job_schedule_type],Type)</f>
        <v>1</v>
      </c>
      <c r="D71" t="str">
        <v>ClimateTechList</v>
      </c>
      <c r="E71">
        <v>1</v>
      </c>
    </row>
    <row r="72" spans="1:5" x14ac:dyDescent="0.25">
      <c r="A72" t="str">
        <v>Clearance Jobs</v>
      </c>
      <c r="B72">
        <f>COUNTIFS(jobs[job_via],A72,jobs[job_title_short],Title,jobs[job_country],Country,jobs[job_schedule_type],Type)</f>
        <v>1</v>
      </c>
      <c r="D72" t="str">
        <v>Teal</v>
      </c>
      <c r="E72">
        <v>1</v>
      </c>
    </row>
    <row r="73" spans="1:5" x14ac:dyDescent="0.25">
      <c r="A73" t="str">
        <v>Startup Jobs</v>
      </c>
      <c r="B73">
        <f>COUNTIFS(jobs[job_via],A73,jobs[job_title_short],Title,jobs[job_country],Country,jobs[job_schedule_type],Type)</f>
        <v>0</v>
      </c>
      <c r="D73" t="str">
        <v>Waters Careers - ICIMS</v>
      </c>
      <c r="E73">
        <v>1</v>
      </c>
    </row>
    <row r="74" spans="1:5" x14ac:dyDescent="0.25">
      <c r="A74" t="str">
        <v>LinkedIn Brunei</v>
      </c>
      <c r="B74">
        <f>COUNTIFS(jobs[job_via],A74,jobs[job_title_short],Title,jobs[job_country],Country,jobs[job_schedule_type],Type)</f>
        <v>0</v>
      </c>
      <c r="D74" t="str">
        <v>Aston Carter Careers</v>
      </c>
      <c r="E74">
        <v>1</v>
      </c>
    </row>
    <row r="75" spans="1:5" x14ac:dyDescent="0.25">
      <c r="A75" t="str">
        <v>Voli Agency - Teamtailor</v>
      </c>
      <c r="B75">
        <f>COUNTIFS(jobs[job_via],A75,jobs[job_title_short],Title,jobs[job_country],Country,jobs[job_schedule_type],Type)</f>
        <v>0</v>
      </c>
      <c r="D75" t="str">
        <v>GotWorx Staffing | Jobs</v>
      </c>
      <c r="E75">
        <v>1</v>
      </c>
    </row>
    <row r="76" spans="1:5" x14ac:dyDescent="0.25">
      <c r="A76" t="str">
        <v>Built In London</v>
      </c>
      <c r="B76">
        <f>COUNTIFS(jobs[job_via],A76,jobs[job_title_short],Title,jobs[job_country],Country,jobs[job_schedule_type],Type)</f>
        <v>0</v>
      </c>
      <c r="D76" t="str">
        <v>Evansville Goodwill Industries, Inc. - JazzHR</v>
      </c>
      <c r="E76">
        <v>1</v>
      </c>
    </row>
    <row r="77" spans="1:5" x14ac:dyDescent="0.25">
      <c r="A77" t="str">
        <v>Y Combinator</v>
      </c>
      <c r="B77">
        <f>COUNTIFS(jobs[job_via],A77,jobs[job_title_short],Title,jobs[job_country],Country,jobs[job_schedule_type],Type)</f>
        <v>0</v>
      </c>
      <c r="D77" t="str">
        <v>SCS Engineers - ICIMS</v>
      </c>
      <c r="E77">
        <v>1</v>
      </c>
    </row>
    <row r="78" spans="1:5" x14ac:dyDescent="0.25">
      <c r="A78" t="str">
        <v>OPTnation</v>
      </c>
      <c r="B78">
        <f>COUNTIFS(jobs[job_via],A78,jobs[job_title_short],Title,jobs[job_country],Country,jobs[job_schedule_type],Type)</f>
        <v>0</v>
      </c>
      <c r="D78" t="str">
        <v>LHH</v>
      </c>
      <c r="E78">
        <v>1</v>
      </c>
    </row>
    <row r="79" spans="1:5" x14ac:dyDescent="0.25">
      <c r="A79" t="str">
        <v>Built In Singapore</v>
      </c>
      <c r="B79">
        <f>COUNTIFS(jobs[job_via],A79,jobs[job_title_short],Title,jobs[job_country],Country,jobs[job_schedule_type],Type)</f>
        <v>0</v>
      </c>
      <c r="D79" t="str">
        <v>Learn4Good</v>
      </c>
      <c r="E79">
        <v>1</v>
      </c>
    </row>
    <row r="80" spans="1:5" x14ac:dyDescent="0.25">
      <c r="A80" t="str">
        <v>FXC Intelligence</v>
      </c>
      <c r="B80">
        <f>COUNTIFS(jobs[job_via],A80,jobs[job_title_short],Title,jobs[job_country],Country,jobs[job_schedule_type],Type)</f>
        <v>0</v>
      </c>
      <c r="D80" t="str">
        <v>JoPilot</v>
      </c>
      <c r="E80">
        <v>1</v>
      </c>
    </row>
    <row r="81" spans="1:5" x14ac:dyDescent="0.25">
      <c r="A81" t="str">
        <v>GrabJobs</v>
      </c>
      <c r="B81">
        <f>COUNTIFS(jobs[job_via],A81,jobs[job_title_short],Title,jobs[job_country],Country,jobs[job_schedule_type],Type)</f>
        <v>0</v>
      </c>
      <c r="D81" t="str">
        <v>Resume-Library.com</v>
      </c>
      <c r="E81">
        <v>1</v>
      </c>
    </row>
    <row r="82" spans="1:5" x14ac:dyDescent="0.25">
      <c r="A82" t="str">
        <v>Vallarta Supermarkets Careers</v>
      </c>
      <c r="B82">
        <f>COUNTIFS(jobs[job_via],A82,jobs[job_title_short],Title,jobs[job_country],Country,jobs[job_schedule_type],Type)</f>
        <v>0</v>
      </c>
      <c r="D82" t="str">
        <v>Selby Jennings</v>
      </c>
      <c r="E82">
        <v>1</v>
      </c>
    </row>
    <row r="83" spans="1:5" x14ac:dyDescent="0.25">
      <c r="A83" t="str">
        <v>Recruit.net</v>
      </c>
      <c r="B83">
        <f>COUNTIFS(jobs[job_via],A83,jobs[job_title_short],Title,jobs[job_country],Country,jobs[job_schedule_type],Type)</f>
        <v>12</v>
      </c>
      <c r="D83" t="str">
        <v>Inside Higher Ed Careers</v>
      </c>
      <c r="E83">
        <v>1</v>
      </c>
    </row>
    <row r="84" spans="1:5" x14ac:dyDescent="0.25">
      <c r="A84" t="str">
        <v>Edtech.com</v>
      </c>
      <c r="B84">
        <f>COUNTIFS(jobs[job_via],A84,jobs[job_title_short],Title,jobs[job_country],Country,jobs[job_schedule_type],Type)</f>
        <v>2</v>
      </c>
      <c r="D84" t="str">
        <v>AppleOne</v>
      </c>
      <c r="E84">
        <v>1</v>
      </c>
    </row>
    <row r="85" spans="1:5" x14ac:dyDescent="0.25">
      <c r="A85" t="str">
        <v>CBRE Jobs</v>
      </c>
      <c r="B85">
        <f>COUNTIFS(jobs[job_via],A85,jobs[job_title_short],Title,jobs[job_country],Country,jobs[job_schedule_type],Type)</f>
        <v>0</v>
      </c>
      <c r="D85" t="str">
        <v>PostJobFree</v>
      </c>
      <c r="E85">
        <v>1</v>
      </c>
    </row>
    <row r="86" spans="1:5" x14ac:dyDescent="0.25">
      <c r="A86" t="str">
        <v>Vaia</v>
      </c>
      <c r="B86">
        <f>COUNTIFS(jobs[job_via],A86,jobs[job_title_short],Title,jobs[job_country],Country,jobs[job_schedule_type],Type)</f>
        <v>7</v>
      </c>
      <c r="D86" t="str">
        <v>Alooba Jobs Board</v>
      </c>
      <c r="E86">
        <v>1</v>
      </c>
    </row>
    <row r="87" spans="1:5" x14ac:dyDescent="0.25">
      <c r="A87" t="str">
        <v>Tarana Wireless - Career Page</v>
      </c>
      <c r="B87">
        <f>COUNTIFS(jobs[job_via],A87,jobs[job_title_short],Title,jobs[job_country],Country,jobs[job_schedule_type],Type)</f>
        <v>0</v>
      </c>
      <c r="D87" t="str">
        <v>BGR</v>
      </c>
      <c r="E87">
        <v>1</v>
      </c>
    </row>
    <row r="88" spans="1:5" x14ac:dyDescent="0.25">
      <c r="A88" t="str">
        <v>Ultimate Staffing Services</v>
      </c>
      <c r="B88">
        <f>COUNTIFS(jobs[job_via],A88,jobs[job_title_short],Title,jobs[job_country],Country,jobs[job_schedule_type],Type)</f>
        <v>1</v>
      </c>
      <c r="D88" t="str">
        <v>Hispanic-Jobs.com</v>
      </c>
      <c r="E88">
        <v>1</v>
      </c>
    </row>
    <row r="89" spans="1:5" x14ac:dyDescent="0.25">
      <c r="A89" t="str">
        <v>Jobs</v>
      </c>
      <c r="B89">
        <f>COUNTIFS(jobs[job_via],A89,jobs[job_title_short],Title,jobs[job_country],Country,jobs[job_schedule_type],Type)</f>
        <v>0</v>
      </c>
      <c r="D89" t="str">
        <v>Conservation Job Board</v>
      </c>
      <c r="E89">
        <v>1</v>
      </c>
    </row>
    <row r="90" spans="1:5" x14ac:dyDescent="0.25">
      <c r="A90" t="str">
        <v>CFA Institute Career Center</v>
      </c>
      <c r="B90">
        <f>COUNTIFS(jobs[job_via],A90,jobs[job_title_short],Title,jobs[job_country],Country,jobs[job_schedule_type],Type)</f>
        <v>0</v>
      </c>
      <c r="D90" t="str">
        <v>FactoryFix</v>
      </c>
      <c r="E90">
        <v>1</v>
      </c>
    </row>
    <row r="91" spans="1:5" x14ac:dyDescent="0.25">
      <c r="A91" t="str">
        <v>Akkodis</v>
      </c>
      <c r="B91">
        <f>COUNTIFS(jobs[job_via],A91,jobs[job_title_short],Title,jobs[job_country],Country,jobs[job_schedule_type],Type)</f>
        <v>0</v>
      </c>
      <c r="D91" t="str">
        <v>Tech Titans Job Board</v>
      </c>
      <c r="E91">
        <v>1</v>
      </c>
    </row>
    <row r="92" spans="1:5" x14ac:dyDescent="0.25">
      <c r="A92" t="str">
        <v>Dantech Corporation</v>
      </c>
      <c r="B92">
        <f>COUNTIFS(jobs[job_via],A92,jobs[job_title_short],Title,jobs[job_country],Country,jobs[job_schedule_type],Type)</f>
        <v>0</v>
      </c>
      <c r="D92" t="str">
        <v>Built In Los Angeles</v>
      </c>
      <c r="E92">
        <v>1</v>
      </c>
    </row>
    <row r="93" spans="1:5" x14ac:dyDescent="0.25">
      <c r="A93" t="str">
        <v>Dutch Tavern</v>
      </c>
      <c r="B93">
        <f>COUNTIFS(jobs[job_via],A93,jobs[job_title_short],Title,jobs[job_country],Country,jobs[job_schedule_type],Type)</f>
        <v>0</v>
      </c>
      <c r="D93" t="str">
        <v>Accounting Today Jobs</v>
      </c>
      <c r="E93">
        <v>1</v>
      </c>
    </row>
    <row r="94" spans="1:5" x14ac:dyDescent="0.25">
      <c r="A94" t="str">
        <v>Acturhire</v>
      </c>
      <c r="B94">
        <f>COUNTIFS(jobs[job_via],A94,jobs[job_title_short],Title,jobs[job_country],Country,jobs[job_schedule_type],Type)</f>
        <v>1</v>
      </c>
      <c r="D94" t="str">
        <v>SGR Job Board</v>
      </c>
      <c r="E94">
        <v>1</v>
      </c>
    </row>
    <row r="95" spans="1:5" x14ac:dyDescent="0.25">
      <c r="A95" t="str">
        <v>Careers At Columbia - Columbia University</v>
      </c>
      <c r="B95">
        <f>COUNTIFS(jobs[job_via],A95,jobs[job_title_short],Title,jobs[job_country],Country,jobs[job_schedule_type],Type)</f>
        <v>1</v>
      </c>
      <c r="D95" t="str">
        <v>SonicJobs</v>
      </c>
      <c r="E95">
        <v>1</v>
      </c>
    </row>
    <row r="96" spans="1:5" x14ac:dyDescent="0.25">
      <c r="A96" t="str">
        <v>Radian Jobs</v>
      </c>
      <c r="B96">
        <f>COUNTIFS(jobs[job_via],A96,jobs[job_title_short],Title,jobs[job_country],Country,jobs[job_schedule_type],Type)</f>
        <v>0</v>
      </c>
      <c r="D96" t="str">
        <v>ATT Jobs</v>
      </c>
      <c r="E96">
        <v>1</v>
      </c>
    </row>
    <row r="97" spans="1:5" x14ac:dyDescent="0.25">
      <c r="A97" t="str">
        <v>Career Page</v>
      </c>
      <c r="B97">
        <f>COUNTIFS(jobs[job_via],A97,jobs[job_title_short],Title,jobs[job_country],Country,jobs[job_schedule_type],Type)</f>
        <v>0</v>
      </c>
      <c r="D97" t="str">
        <v>AAAE Career Center</v>
      </c>
      <c r="E97">
        <v>1</v>
      </c>
    </row>
    <row r="98" spans="1:5" x14ac:dyDescent="0.25">
      <c r="A98" t="str">
        <v>Experteer</v>
      </c>
      <c r="B98">
        <f>COUNTIFS(jobs[job_via],A98,jobs[job_title_short],Title,jobs[job_country],Country,jobs[job_schedule_type],Type)</f>
        <v>20</v>
      </c>
      <c r="D98" t="str">
        <v>Gusto</v>
      </c>
      <c r="E98">
        <v>1</v>
      </c>
    </row>
    <row r="99" spans="1:5" x14ac:dyDescent="0.25">
      <c r="A99" t="str">
        <v>Mount Sinai Careers</v>
      </c>
      <c r="B99">
        <f>COUNTIFS(jobs[job_via],A99,jobs[job_title_short],Title,jobs[job_country],Country,jobs[job_schedule_type],Type)</f>
        <v>1</v>
      </c>
      <c r="D99" t="str">
        <v>Indeed Jobs USA</v>
      </c>
      <c r="E99">
        <v>1</v>
      </c>
    </row>
    <row r="100" spans="1:5" x14ac:dyDescent="0.25">
      <c r="A100" t="str">
        <v>Bayt.com</v>
      </c>
      <c r="B100">
        <f>COUNTIFS(jobs[job_via],A100,jobs[job_title_short],Title,jobs[job_country],Country,jobs[job_schedule_type],Type)</f>
        <v>0</v>
      </c>
      <c r="D100" t="str">
        <v>Built In Seattle</v>
      </c>
      <c r="E100">
        <v>1</v>
      </c>
    </row>
    <row r="101" spans="1:5" x14ac:dyDescent="0.25">
      <c r="A101" t="str">
        <v>Local Hire Board</v>
      </c>
      <c r="B101">
        <f>COUNTIFS(jobs[job_via],A101,jobs[job_title_short],Title,jobs[job_country],Country,jobs[job_schedule_type],Type)</f>
        <v>0</v>
      </c>
      <c r="D101" t="str">
        <v>Peraton Careers</v>
      </c>
      <c r="E101">
        <v>1</v>
      </c>
    </row>
    <row r="102" spans="1:5" x14ac:dyDescent="0.25">
      <c r="A102" t="str">
        <v>MLee Healthcare Staffing And Recruiting, Inc.</v>
      </c>
      <c r="B102">
        <f>COUNTIFS(jobs[job_via],A102,jobs[job_title_short],Title,jobs[job_country],Country,jobs[job_schedule_type],Type)</f>
        <v>0</v>
      </c>
      <c r="D102" t="str">
        <v>IHireTechnology</v>
      </c>
      <c r="E102">
        <v>1</v>
      </c>
    </row>
    <row r="103" spans="1:5" x14ac:dyDescent="0.25">
      <c r="A103" t="str">
        <v>ProActuary</v>
      </c>
      <c r="B103">
        <f>COUNTIFS(jobs[job_via],A103,jobs[job_title_short],Title,jobs[job_country],Country,jobs[job_schedule_type],Type)</f>
        <v>1</v>
      </c>
      <c r="D103" t="str">
        <v>Advance Venture Partners Job Board</v>
      </c>
      <c r="E103">
        <v>1</v>
      </c>
    </row>
    <row r="104" spans="1:5" x14ac:dyDescent="0.25">
      <c r="A104" t="str">
        <v>Jobcase</v>
      </c>
      <c r="B104">
        <f>COUNTIFS(jobs[job_via],A104,jobs[job_title_short],Title,jobs[job_country],Country,jobs[job_schedule_type],Type)</f>
        <v>0</v>
      </c>
      <c r="D104" t="str">
        <v>The Chronicle Of Higher Education Jobs</v>
      </c>
      <c r="E104">
        <v>1</v>
      </c>
    </row>
    <row r="105" spans="1:5" x14ac:dyDescent="0.25">
      <c r="A105" t="str">
        <v>BeBee India Meet Opportunities</v>
      </c>
      <c r="B105">
        <f>COUNTIFS(jobs[job_via],A105,jobs[job_title_short],Title,jobs[job_country],Country,jobs[job_schedule_type],Type)</f>
        <v>0</v>
      </c>
      <c r="D105" t="str">
        <v>Careers At Peraton</v>
      </c>
      <c r="E105">
        <v>1</v>
      </c>
    </row>
    <row r="106" spans="1:5" x14ac:dyDescent="0.25">
      <c r="A106" t="str">
        <v>LinkedIn Nigeria</v>
      </c>
      <c r="B106">
        <f>COUNTIFS(jobs[job_via],A106,jobs[job_title_short],Title,jobs[job_country],Country,jobs[job_schedule_type],Type)</f>
        <v>0</v>
      </c>
      <c r="D106" t="str">
        <v>EY Careers</v>
      </c>
      <c r="E106">
        <v>1</v>
      </c>
    </row>
    <row r="107" spans="1:5" x14ac:dyDescent="0.25">
      <c r="A107" t="str">
        <v>Jobg8</v>
      </c>
      <c r="B107">
        <f>COUNTIFS(jobs[job_via],A107,jobs[job_title_short],Title,jobs[job_country],Country,jobs[job_schedule_type],Type)</f>
        <v>3</v>
      </c>
      <c r="D107" t="str">
        <v>Paycomonline.net</v>
      </c>
      <c r="E107">
        <v>1</v>
      </c>
    </row>
    <row r="108" spans="1:5" x14ac:dyDescent="0.25">
      <c r="A108" t="str">
        <v>LinkedIn Malta</v>
      </c>
      <c r="B108">
        <f>COUNTIFS(jobs[job_via],A108,jobs[job_title_short],Title,jobs[job_country],Country,jobs[job_schedule_type],Type)</f>
        <v>0</v>
      </c>
      <c r="D108" t="str">
        <v>Menlo Ventures Job Board</v>
      </c>
      <c r="E108">
        <v>1</v>
      </c>
    </row>
    <row r="109" spans="1:5" x14ac:dyDescent="0.25">
      <c r="A109" t="str">
        <v>Salary.com</v>
      </c>
      <c r="B109">
        <f>COUNTIFS(jobs[job_via],A109,jobs[job_title_short],Title,jobs[job_country],Country,jobs[job_schedule_type],Type)</f>
        <v>1</v>
      </c>
      <c r="D109" t="str">
        <v>ComputerWork</v>
      </c>
      <c r="E109">
        <v>1</v>
      </c>
    </row>
    <row r="110" spans="1:5" x14ac:dyDescent="0.25">
      <c r="A110" t="str">
        <v>Walmart - Placements Joy</v>
      </c>
      <c r="B110">
        <f>COUNTIFS(jobs[job_via],A110,jobs[job_title_short],Title,jobs[job_country],Country,jobs[job_schedule_type],Type)</f>
        <v>0</v>
      </c>
      <c r="D110" t="str">
        <v>Harri</v>
      </c>
      <c r="E110">
        <v>1</v>
      </c>
    </row>
    <row r="111" spans="1:5" x14ac:dyDescent="0.25">
      <c r="A111" t="str">
        <v>LilyLifestyle Jobs</v>
      </c>
      <c r="B111">
        <f>COUNTIFS(jobs[job_via],A111,jobs[job_title_short],Title,jobs[job_country],Country,jobs[job_schedule_type],Type)</f>
        <v>1</v>
      </c>
      <c r="D111" t="str">
        <v>Aya Healthcare</v>
      </c>
      <c r="E111">
        <v>1</v>
      </c>
    </row>
    <row r="112" spans="1:5" x14ac:dyDescent="0.25">
      <c r="A112" t="str">
        <v>LinkedIn Hong Kong</v>
      </c>
      <c r="B112">
        <f>COUNTIFS(jobs[job_via],A112,jobs[job_title_short],Title,jobs[job_country],Country,jobs[job_schedule_type],Type)</f>
        <v>0</v>
      </c>
      <c r="D112" t="str">
        <v>MLR.org</v>
      </c>
      <c r="E112">
        <v>1</v>
      </c>
    </row>
    <row r="113" spans="1:5" x14ac:dyDescent="0.25">
      <c r="A113" t="str">
        <v>Built In NYC</v>
      </c>
      <c r="B113">
        <f>COUNTIFS(jobs[job_via],A113,jobs[job_title_short],Title,jobs[job_country],Country,jobs[job_schedule_type],Type)</f>
        <v>23</v>
      </c>
      <c r="D113" t="str">
        <v>TelCom Careers</v>
      </c>
      <c r="E113">
        <v>1</v>
      </c>
    </row>
    <row r="114" spans="1:5" x14ac:dyDescent="0.25">
      <c r="A114" t="str">
        <v>DW Simpson</v>
      </c>
      <c r="B114">
        <f>COUNTIFS(jobs[job_via],A114,jobs[job_title_short],Title,jobs[job_country],Country,jobs[job_schedule_type],Type)</f>
        <v>0</v>
      </c>
      <c r="D114" t="str">
        <v>Higher Education Recruitment Consortium</v>
      </c>
      <c r="E114">
        <v>1</v>
      </c>
    </row>
    <row r="115" spans="1:5" x14ac:dyDescent="0.25">
      <c r="A115" t="str">
        <v>Navistar - International</v>
      </c>
      <c r="B115">
        <f>COUNTIFS(jobs[job_via],A115,jobs[job_title_short],Title,jobs[job_country],Country,jobs[job_schedule_type],Type)</f>
        <v>0</v>
      </c>
      <c r="D115" t="str">
        <v>JobLeads</v>
      </c>
      <c r="E115">
        <v>0</v>
      </c>
    </row>
    <row r="116" spans="1:5" x14ac:dyDescent="0.25">
      <c r="A116" t="str">
        <v>Academic Gates</v>
      </c>
      <c r="B116">
        <f>COUNTIFS(jobs[job_via],A116,jobs[job_title_short],Title,jobs[job_country],Country,jobs[job_schedule_type],Type)</f>
        <v>0</v>
      </c>
      <c r="D116" t="str">
        <v>JobzMall</v>
      </c>
      <c r="E116">
        <v>0</v>
      </c>
    </row>
    <row r="117" spans="1:5" x14ac:dyDescent="0.25">
      <c r="A117" t="str">
        <v>Jobs Trabajo.org</v>
      </c>
      <c r="B117">
        <f>COUNTIFS(jobs[job_via],A117,jobs[job_title_short],Title,jobs[job_country],Country,jobs[job_schedule_type],Type)</f>
        <v>7</v>
      </c>
      <c r="D117" t="str">
        <v>Rise</v>
      </c>
      <c r="E117">
        <v>0</v>
      </c>
    </row>
    <row r="118" spans="1:5" x14ac:dyDescent="0.25">
      <c r="A118" t="str">
        <v>INSPYR Solutions</v>
      </c>
      <c r="B118">
        <f>COUNTIFS(jobs[job_via],A118,jobs[job_title_short],Title,jobs[job_country],Country,jobs[job_schedule_type],Type)</f>
        <v>0</v>
      </c>
      <c r="D118" t="str">
        <v>LinkedIn Tanzania</v>
      </c>
      <c r="E118">
        <v>0</v>
      </c>
    </row>
    <row r="119" spans="1:5" x14ac:dyDescent="0.25">
      <c r="A119" t="str">
        <v>IntelePeer Career Site</v>
      </c>
      <c r="B119">
        <f>COUNTIFS(jobs[job_via],A119,jobs[job_title_short],Title,jobs[job_country],Country,jobs[job_schedule_type],Type)</f>
        <v>1</v>
      </c>
      <c r="D119" t="str">
        <v>LinkedIn El Salvador</v>
      </c>
      <c r="E119">
        <v>0</v>
      </c>
    </row>
    <row r="120" spans="1:5" x14ac:dyDescent="0.25">
      <c r="A120" t="str">
        <v>BuzzClan Career Portal</v>
      </c>
      <c r="B120">
        <f>COUNTIFS(jobs[job_via],A120,jobs[job_title_short],Title,jobs[job_country],Country,jobs[job_schedule_type],Type)</f>
        <v>0</v>
      </c>
      <c r="D120" t="str">
        <v>LinkedIn Cameroon</v>
      </c>
      <c r="E120">
        <v>0</v>
      </c>
    </row>
    <row r="121" spans="1:5" x14ac:dyDescent="0.25">
      <c r="A121" t="str">
        <v>Enterprise Solutions, Inc.</v>
      </c>
      <c r="B121">
        <f>COUNTIFS(jobs[job_via],A121,jobs[job_title_short],Title,jobs[job_country],Country,jobs[job_schedule_type],Type)</f>
        <v>0</v>
      </c>
      <c r="D121" t="str">
        <v>LinkedIn Slovakia</v>
      </c>
      <c r="E121">
        <v>0</v>
      </c>
    </row>
    <row r="122" spans="1:5" x14ac:dyDescent="0.25">
      <c r="A122" t="str">
        <v>OmniJobs</v>
      </c>
      <c r="B122">
        <f>COUNTIFS(jobs[job_via],A122,jobs[job_title_short],Title,jobs[job_country],Country,jobs[job_schedule_type],Type)</f>
        <v>0</v>
      </c>
      <c r="D122" t="str">
        <v>LinkedIn Kazakhstan</v>
      </c>
      <c r="E122">
        <v>0</v>
      </c>
    </row>
    <row r="123" spans="1:5" x14ac:dyDescent="0.25">
      <c r="A123" t="str">
        <v>NEAR Foundation Job Board</v>
      </c>
      <c r="B123">
        <f>COUNTIFS(jobs[job_via],A123,jobs[job_title_short],Title,jobs[job_country],Country,jobs[job_schedule_type],Type)</f>
        <v>0</v>
      </c>
      <c r="D123" t="str">
        <v>Kw.linkedin.com</v>
      </c>
      <c r="E123">
        <v>0</v>
      </c>
    </row>
    <row r="124" spans="1:5" x14ac:dyDescent="0.25">
      <c r="A124" t="str">
        <v>VanderHouwen</v>
      </c>
      <c r="B124">
        <f>COUNTIFS(jobs[job_via],A124,jobs[job_title_short],Title,jobs[job_country],Country,jobs[job_schedule_type],Type)</f>
        <v>0</v>
      </c>
      <c r="D124" t="str">
        <v>JobGet</v>
      </c>
      <c r="E124">
        <v>0</v>
      </c>
    </row>
    <row r="125" spans="1:5" x14ac:dyDescent="0.25">
      <c r="A125" t="str">
        <v>Allied-IT Jobs</v>
      </c>
      <c r="B125">
        <f>COUNTIFS(jobs[job_via],A125,jobs[job_title_short],Title,jobs[job_country],Country,jobs[job_schedule_type],Type)</f>
        <v>0</v>
      </c>
      <c r="D125" t="str">
        <v>LinkedIn Paraguay</v>
      </c>
      <c r="E125">
        <v>0</v>
      </c>
    </row>
    <row r="126" spans="1:5" x14ac:dyDescent="0.25">
      <c r="A126" t="str">
        <v>LifeworQ</v>
      </c>
      <c r="B126">
        <f>COUNTIFS(jobs[job_via],A126,jobs[job_title_short],Title,jobs[job_country],Country,jobs[job_schedule_type],Type)</f>
        <v>0</v>
      </c>
      <c r="D126" t="str">
        <v>LinkedIn Guyana</v>
      </c>
      <c r="E126">
        <v>0</v>
      </c>
    </row>
    <row r="127" spans="1:5" x14ac:dyDescent="0.25">
      <c r="A127" t="str">
        <v>Randstad USA</v>
      </c>
      <c r="B127">
        <f>COUNTIFS(jobs[job_via],A127,jobs[job_title_short],Title,jobs[job_country],Country,jobs[job_schedule_type],Type)</f>
        <v>1</v>
      </c>
      <c r="D127" t="str">
        <v>Creative Financial Staffing</v>
      </c>
      <c r="E127">
        <v>0</v>
      </c>
    </row>
    <row r="128" spans="1:5" x14ac:dyDescent="0.25">
      <c r="A128" t="str">
        <v>Built In San Francisco</v>
      </c>
      <c r="B128">
        <f>COUNTIFS(jobs[job_via],A128,jobs[job_title_short],Title,jobs[job_country],Country,jobs[job_schedule_type],Type)</f>
        <v>0</v>
      </c>
      <c r="D128" t="str">
        <v>The Muse</v>
      </c>
      <c r="E128">
        <v>0</v>
      </c>
    </row>
    <row r="129" spans="1:5" x14ac:dyDescent="0.25">
      <c r="A129" t="str">
        <v>Synectics Inc</v>
      </c>
      <c r="B129">
        <f>COUNTIFS(jobs[job_via],A129,jobs[job_title_short],Title,jobs[job_country],Country,jobs[job_schedule_type],Type)</f>
        <v>0</v>
      </c>
      <c r="D129" t="str">
        <v>TechCareers</v>
      </c>
      <c r="E129">
        <v>0</v>
      </c>
    </row>
    <row r="130" spans="1:5" x14ac:dyDescent="0.25">
      <c r="A130" t="str">
        <v>RemoteLiz</v>
      </c>
      <c r="B130">
        <f>COUNTIFS(jobs[job_via],A130,jobs[job_title_short],Title,jobs[job_country],Country,jobs[job_schedule_type],Type)</f>
        <v>0</v>
      </c>
      <c r="D130" t="str">
        <v>Upwork</v>
      </c>
      <c r="E130">
        <v>0</v>
      </c>
    </row>
    <row r="131" spans="1:5" x14ac:dyDescent="0.25">
      <c r="A131" t="str">
        <v>Magnet.me</v>
      </c>
      <c r="B131">
        <f>COUNTIFS(jobs[job_via],A131,jobs[job_title_short],Title,jobs[job_country],Country,jobs[job_schedule_type],Type)</f>
        <v>0</v>
      </c>
      <c r="D131" t="str">
        <v>LinkedIn Panamá</v>
      </c>
      <c r="E131">
        <v>0</v>
      </c>
    </row>
    <row r="132" spans="1:5" x14ac:dyDescent="0.25">
      <c r="A132" t="str">
        <v>Spherion Staffing Services</v>
      </c>
      <c r="B132">
        <f>COUNTIFS(jobs[job_via],A132,jobs[job_title_short],Title,jobs[job_country],Country,jobs[job_schedule_type],Type)</f>
        <v>0</v>
      </c>
      <c r="D132" t="str">
        <v>EarnBetter</v>
      </c>
      <c r="E132">
        <v>0</v>
      </c>
    </row>
    <row r="133" spans="1:5" x14ac:dyDescent="0.25">
      <c r="A133" t="str">
        <v>Citi Careers</v>
      </c>
      <c r="B133">
        <f>COUNTIFS(jobs[job_via],A133,jobs[job_title_short],Title,jobs[job_country],Country,jobs[job_schedule_type],Type)</f>
        <v>0</v>
      </c>
      <c r="D133" t="str">
        <v>USAJobs</v>
      </c>
      <c r="E133">
        <v>0</v>
      </c>
    </row>
    <row r="134" spans="1:5" x14ac:dyDescent="0.25">
      <c r="A134" t="str">
        <v>Outscal.com</v>
      </c>
      <c r="B134">
        <f>COUNTIFS(jobs[job_via],A134,jobs[job_title_short],Title,jobs[job_country],Country,jobs[job_schedule_type],Type)</f>
        <v>0</v>
      </c>
      <c r="D134" t="str">
        <v>Jobot</v>
      </c>
      <c r="E134">
        <v>0</v>
      </c>
    </row>
    <row r="135" spans="1:5" x14ac:dyDescent="0.25">
      <c r="A135" t="str">
        <v>Workday</v>
      </c>
      <c r="B135">
        <f>COUNTIFS(jobs[job_via],A135,jobs[job_title_short],Title,jobs[job_country],Country,jobs[job_schedule_type],Type)</f>
        <v>2</v>
      </c>
      <c r="D135" t="str">
        <v>| CLIENT DEMO Talent Network - Magnit</v>
      </c>
      <c r="E135">
        <v>0</v>
      </c>
    </row>
    <row r="136" spans="1:5" x14ac:dyDescent="0.25">
      <c r="A136" t="str">
        <v>SnapJobSearch.com</v>
      </c>
      <c r="B136">
        <f>COUNTIFS(jobs[job_via],A136,jobs[job_title_short],Title,jobs[job_country],Country,jobs[job_schedule_type],Type)</f>
        <v>0</v>
      </c>
      <c r="D136" t="str">
        <v>InternsGrab.net</v>
      </c>
      <c r="E136">
        <v>0</v>
      </c>
    </row>
    <row r="137" spans="1:5" x14ac:dyDescent="0.25">
      <c r="A137" t="str">
        <v>Degen Crypto Jobs</v>
      </c>
      <c r="B137">
        <f>COUNTIFS(jobs[job_via],A137,jobs[job_title_short],Title,jobs[job_country],Country,jobs[job_schedule_type],Type)</f>
        <v>0</v>
      </c>
      <c r="D137" t="str">
        <v>Careers At Chewy, Inc. - Chewy.com</v>
      </c>
      <c r="E137">
        <v>0</v>
      </c>
    </row>
    <row r="138" spans="1:5" x14ac:dyDescent="0.25">
      <c r="A138" t="str">
        <v>LinkedIn Iceland</v>
      </c>
      <c r="B138">
        <f>COUNTIFS(jobs[job_via],A138,jobs[job_title_short],Title,jobs[job_country],Country,jobs[job_schedule_type],Type)</f>
        <v>0</v>
      </c>
      <c r="D138" t="str">
        <v>Women For Hire- Job Board</v>
      </c>
      <c r="E138">
        <v>0</v>
      </c>
    </row>
    <row r="139" spans="1:5" x14ac:dyDescent="0.25">
      <c r="A139" t="str">
        <v>Star Job Search</v>
      </c>
      <c r="B139">
        <f>COUNTIFS(jobs[job_via],A139,jobs[job_title_short],Title,jobs[job_country],Country,jobs[job_schedule_type],Type)</f>
        <v>1</v>
      </c>
      <c r="D139" t="str">
        <v>SHSMD Career Center</v>
      </c>
      <c r="E139">
        <v>0</v>
      </c>
    </row>
    <row r="140" spans="1:5" x14ac:dyDescent="0.25">
      <c r="A140" t="str">
        <v>Oracle</v>
      </c>
      <c r="B140">
        <f>COUNTIFS(jobs[job_via],A140,jobs[job_title_short],Title,jobs[job_country],Country,jobs[job_schedule_type],Type)</f>
        <v>1</v>
      </c>
      <c r="D140" t="str">
        <v>Jooble</v>
      </c>
      <c r="E140">
        <v>0</v>
      </c>
    </row>
    <row r="141" spans="1:5" x14ac:dyDescent="0.25">
      <c r="A141" t="str">
        <v>Diversity Jobs</v>
      </c>
      <c r="B141">
        <f>COUNTIFS(jobs[job_via],A141,jobs[job_title_short],Title,jobs[job_country],Country,jobs[job_schedule_type],Type)</f>
        <v>1</v>
      </c>
      <c r="D141" t="str">
        <v>Simplify Jobs</v>
      </c>
      <c r="E141">
        <v>0</v>
      </c>
    </row>
    <row r="142" spans="1:5" x14ac:dyDescent="0.25">
      <c r="A142" t="str">
        <v>Trabajo.org</v>
      </c>
      <c r="B142">
        <f>COUNTIFS(jobs[job_via],A142,jobs[job_title_short],Title,jobs[job_country],Country,jobs[job_schedule_type],Type)</f>
        <v>22</v>
      </c>
      <c r="D142" t="str">
        <v>WhiteCrow.co</v>
      </c>
      <c r="E142">
        <v>0</v>
      </c>
    </row>
    <row r="143" spans="1:5" x14ac:dyDescent="0.25">
      <c r="A143" t="str">
        <v>Theround</v>
      </c>
      <c r="B143">
        <f>COUNTIFS(jobs[job_via],A143,jobs[job_title_short],Title,jobs[job_country],Country,jobs[job_schedule_type],Type)</f>
        <v>0</v>
      </c>
      <c r="D143" t="str">
        <v>LocalJobs.com</v>
      </c>
      <c r="E143">
        <v>0</v>
      </c>
    </row>
    <row r="144" spans="1:5" x14ac:dyDescent="0.25">
      <c r="A144" t="str">
        <v>SitePoint</v>
      </c>
      <c r="B144">
        <f>COUNTIFS(jobs[job_via],A144,jobs[job_title_short],Title,jobs[job_country],Country,jobs[job_schedule_type],Type)</f>
        <v>0</v>
      </c>
      <c r="D144" t="str">
        <v>WKRN Jobs</v>
      </c>
      <c r="E144">
        <v>0</v>
      </c>
    </row>
    <row r="145" spans="1:5" x14ac:dyDescent="0.25">
      <c r="A145" t="str">
        <v>WhiteCrow</v>
      </c>
      <c r="B145">
        <f>COUNTIFS(jobs[job_via],A145,jobs[job_title_short],Title,jobs[job_country],Country,jobs[job_schedule_type],Type)</f>
        <v>0</v>
      </c>
      <c r="D145" t="str">
        <v>ShowbizJobs</v>
      </c>
      <c r="E145">
        <v>0</v>
      </c>
    </row>
    <row r="146" spans="1:5" x14ac:dyDescent="0.25">
      <c r="A146" t="str">
        <v>Splunk</v>
      </c>
      <c r="B146">
        <f>COUNTIFS(jobs[job_via],A146,jobs[job_title_short],Title,jobs[job_country],Country,jobs[job_schedule_type],Type)</f>
        <v>0</v>
      </c>
      <c r="D146" t="str">
        <v>The Elite Job</v>
      </c>
      <c r="E146">
        <v>0</v>
      </c>
    </row>
    <row r="147" spans="1:5" x14ac:dyDescent="0.25">
      <c r="A147" t="str">
        <v>Aptrack.co</v>
      </c>
      <c r="B147">
        <f>COUNTIFS(jobs[job_via],A147,jobs[job_title_short],Title,jobs[job_country],Country,jobs[job_schedule_type],Type)</f>
        <v>0</v>
      </c>
      <c r="D147" t="str">
        <v>Levels.fyi</v>
      </c>
      <c r="E147">
        <v>0</v>
      </c>
    </row>
    <row r="148" spans="1:5" x14ac:dyDescent="0.25">
      <c r="A148" t="str">
        <v>Remote OK</v>
      </c>
      <c r="B148">
        <f>COUNTIFS(jobs[job_via],A148,jobs[job_title_short],Title,jobs[job_country],Country,jobs[job_schedule_type],Type)</f>
        <v>0</v>
      </c>
      <c r="D148" t="str">
        <v>Karkidi</v>
      </c>
      <c r="E148">
        <v>0</v>
      </c>
    </row>
    <row r="149" spans="1:5" x14ac:dyDescent="0.25">
      <c r="A149" t="str">
        <v>IslandHints</v>
      </c>
      <c r="B149">
        <f>COUNTIFS(jobs[job_via],A149,jobs[job_title_short],Title,jobs[job_country],Country,jobs[job_schedule_type],Type)</f>
        <v>0</v>
      </c>
      <c r="D149" t="str">
        <v>EWorker</v>
      </c>
      <c r="E149">
        <v>0</v>
      </c>
    </row>
    <row r="150" spans="1:5" x14ac:dyDescent="0.25">
      <c r="A150" t="str">
        <v>Leidos Careers</v>
      </c>
      <c r="B150">
        <f>COUNTIFS(jobs[job_via],A150,jobs[job_title_short],Title,jobs[job_country],Country,jobs[job_schedule_type],Type)</f>
        <v>2</v>
      </c>
      <c r="D150" t="str">
        <v>LinkedIn Nicaragua</v>
      </c>
      <c r="E150">
        <v>0</v>
      </c>
    </row>
    <row r="151" spans="1:5" x14ac:dyDescent="0.25">
      <c r="A151" t="str">
        <v>Green Key Resources</v>
      </c>
      <c r="B151">
        <f>COUNTIFS(jobs[job_via],A151,jobs[job_title_short],Title,jobs[job_country],Country,jobs[job_schedule_type],Type)</f>
        <v>1</v>
      </c>
      <c r="D151" t="str">
        <v>USNLX Ability Jobs - National Labor Exchange</v>
      </c>
      <c r="E151">
        <v>0</v>
      </c>
    </row>
    <row r="152" spans="1:5" x14ac:dyDescent="0.25">
      <c r="A152" t="str">
        <v>Target Corporation</v>
      </c>
      <c r="B152">
        <f>COUNTIFS(jobs[job_via],A152,jobs[job_title_short],Title,jobs[job_country],Country,jobs[job_schedule_type],Type)</f>
        <v>0</v>
      </c>
      <c r="D152" t="str">
        <v>Startup Jobs</v>
      </c>
      <c r="E152">
        <v>0</v>
      </c>
    </row>
    <row r="153" spans="1:5" x14ac:dyDescent="0.25">
      <c r="A153" t="str">
        <v>ProductHired</v>
      </c>
      <c r="B153">
        <f>COUNTIFS(jobs[job_via],A153,jobs[job_title_short],Title,jobs[job_country],Country,jobs[job_schedule_type],Type)</f>
        <v>0</v>
      </c>
      <c r="D153" t="str">
        <v>LinkedIn Brunei</v>
      </c>
      <c r="E153">
        <v>0</v>
      </c>
    </row>
    <row r="154" spans="1:5" x14ac:dyDescent="0.25">
      <c r="A154" t="str">
        <v>LinkedIn Philippines</v>
      </c>
      <c r="B154">
        <f>COUNTIFS(jobs[job_via],A154,jobs[job_title_short],Title,jobs[job_country],Country,jobs[job_schedule_type],Type)</f>
        <v>0</v>
      </c>
      <c r="D154" t="str">
        <v>Voli Agency - Teamtailor</v>
      </c>
      <c r="E154">
        <v>0</v>
      </c>
    </row>
    <row r="155" spans="1:5" x14ac:dyDescent="0.25">
      <c r="A155" t="str">
        <v>Towards AI Jobs</v>
      </c>
      <c r="B155">
        <f>COUNTIFS(jobs[job_via],A155,jobs[job_title_short],Title,jobs[job_country],Country,jobs[job_schedule_type],Type)</f>
        <v>0</v>
      </c>
      <c r="D155" t="str">
        <v>Built In London</v>
      </c>
      <c r="E155">
        <v>0</v>
      </c>
    </row>
    <row r="156" spans="1:5" x14ac:dyDescent="0.25">
      <c r="A156" t="str">
        <v>LinkedIn Latvia</v>
      </c>
      <c r="B156">
        <f>COUNTIFS(jobs[job_via],A156,jobs[job_title_short],Title,jobs[job_country],Country,jobs[job_schedule_type],Type)</f>
        <v>0</v>
      </c>
      <c r="D156" t="str">
        <v>Y Combinator</v>
      </c>
      <c r="E156">
        <v>0</v>
      </c>
    </row>
    <row r="157" spans="1:5" x14ac:dyDescent="0.25">
      <c r="A157" t="str">
        <v>LinkedIn Estonia</v>
      </c>
      <c r="B157">
        <f>COUNTIFS(jobs[job_via],A157,jobs[job_title_short],Title,jobs[job_country],Country,jobs[job_schedule_type],Type)</f>
        <v>0</v>
      </c>
      <c r="D157" t="str">
        <v>OPTnation</v>
      </c>
      <c r="E157">
        <v>0</v>
      </c>
    </row>
    <row r="158" spans="1:5" x14ac:dyDescent="0.25">
      <c r="A158" t="str">
        <v>Aston Carter</v>
      </c>
      <c r="B158">
        <f>COUNTIFS(jobs[job_via],A158,jobs[job_title_short],Title,jobs[job_country],Country,jobs[job_schedule_type],Type)</f>
        <v>22</v>
      </c>
      <c r="D158" t="str">
        <v>Built In Singapore</v>
      </c>
      <c r="E158">
        <v>0</v>
      </c>
    </row>
    <row r="159" spans="1:5" x14ac:dyDescent="0.25">
      <c r="A159" t="str">
        <v>Humanforce</v>
      </c>
      <c r="B159">
        <f>COUNTIFS(jobs[job_via],A159,jobs[job_title_short],Title,jobs[job_country],Country,jobs[job_schedule_type],Type)</f>
        <v>0</v>
      </c>
      <c r="D159" t="str">
        <v>FXC Intelligence</v>
      </c>
      <c r="E159">
        <v>0</v>
      </c>
    </row>
    <row r="160" spans="1:5" x14ac:dyDescent="0.25">
      <c r="A160" t="str">
        <v>Himalayas.app</v>
      </c>
      <c r="B160">
        <f>COUNTIFS(jobs[job_via],A160,jobs[job_title_short],Title,jobs[job_country],Country,jobs[job_schedule_type],Type)</f>
        <v>0</v>
      </c>
      <c r="D160" t="str">
        <v>GrabJobs</v>
      </c>
      <c r="E160">
        <v>0</v>
      </c>
    </row>
    <row r="161" spans="1:5" x14ac:dyDescent="0.25">
      <c r="A161" t="str">
        <v>Web3 Jobs</v>
      </c>
      <c r="B161">
        <f>COUNTIFS(jobs[job_via],A161,jobs[job_title_short],Title,jobs[job_country],Country,jobs[job_schedule_type],Type)</f>
        <v>0</v>
      </c>
      <c r="D161" t="str">
        <v>Vallarta Supermarkets Careers</v>
      </c>
      <c r="E161">
        <v>0</v>
      </c>
    </row>
    <row r="162" spans="1:5" x14ac:dyDescent="0.25">
      <c r="A162" t="str">
        <v>Vaia – Talents</v>
      </c>
      <c r="B162">
        <f>COUNTIFS(jobs[job_via],A162,jobs[job_title_short],Title,jobs[job_country],Country,jobs[job_schedule_type],Type)</f>
        <v>2</v>
      </c>
      <c r="D162" t="str">
        <v>CBRE Jobs</v>
      </c>
      <c r="E162">
        <v>0</v>
      </c>
    </row>
    <row r="163" spans="1:5" x14ac:dyDescent="0.25">
      <c r="A163" t="str">
        <v>EasyPeasyJob.com</v>
      </c>
      <c r="B163">
        <f>COUNTIFS(jobs[job_via],A163,jobs[job_title_short],Title,jobs[job_country],Country,jobs[job_schedule_type],Type)</f>
        <v>0</v>
      </c>
      <c r="D163" t="str">
        <v>Tarana Wireless - Career Page</v>
      </c>
      <c r="E163">
        <v>0</v>
      </c>
    </row>
    <row r="164" spans="1:5" x14ac:dyDescent="0.25">
      <c r="A164" t="str">
        <v>Chorus One</v>
      </c>
      <c r="B164">
        <f>COUNTIFS(jobs[job_via],A164,jobs[job_title_short],Title,jobs[job_country],Country,jobs[job_schedule_type],Type)</f>
        <v>0</v>
      </c>
      <c r="D164" t="str">
        <v>Jobs</v>
      </c>
      <c r="E164">
        <v>0</v>
      </c>
    </row>
    <row r="165" spans="1:5" x14ac:dyDescent="0.25">
      <c r="A165" t="str">
        <v>BeBee CA</v>
      </c>
      <c r="B165">
        <f>COUNTIFS(jobs[job_via],A165,jobs[job_title_short],Title,jobs[job_country],Country,jobs[job_schedule_type],Type)</f>
        <v>0</v>
      </c>
      <c r="D165" t="str">
        <v>CFA Institute Career Center</v>
      </c>
      <c r="E165">
        <v>0</v>
      </c>
    </row>
    <row r="166" spans="1:5" x14ac:dyDescent="0.25">
      <c r="A166" t="str">
        <v>Prosple</v>
      </c>
      <c r="B166">
        <f>COUNTIFS(jobs[job_via],A166,jobs[job_title_short],Title,jobs[job_country],Country,jobs[job_schedule_type],Type)</f>
        <v>1</v>
      </c>
      <c r="D166" t="str">
        <v>Akkodis</v>
      </c>
      <c r="E166">
        <v>0</v>
      </c>
    </row>
    <row r="167" spans="1:5" x14ac:dyDescent="0.25">
      <c r="A167" t="str">
        <v>Rise - Rise - Jobs</v>
      </c>
      <c r="B167">
        <f>COUNTIFS(jobs[job_via],A167,jobs[job_title_short],Title,jobs[job_country],Country,jobs[job_schedule_type],Type)</f>
        <v>3</v>
      </c>
      <c r="D167" t="str">
        <v>Dantech Corporation</v>
      </c>
      <c r="E167">
        <v>0</v>
      </c>
    </row>
    <row r="168" spans="1:5" x14ac:dyDescent="0.25">
      <c r="A168" t="str">
        <v>Recruiter Jobs</v>
      </c>
      <c r="B168">
        <f>COUNTIFS(jobs[job_via],A168,jobs[job_title_short],Title,jobs[job_country],Country,jobs[job_schedule_type],Type)</f>
        <v>2</v>
      </c>
      <c r="D168" t="str">
        <v>Dutch Tavern</v>
      </c>
      <c r="E168">
        <v>0</v>
      </c>
    </row>
    <row r="169" spans="1:5" x14ac:dyDescent="0.25">
      <c r="A169" t="str">
        <v>ClimateTechList</v>
      </c>
      <c r="B169">
        <f>COUNTIFS(jobs[job_via],A169,jobs[job_title_short],Title,jobs[job_country],Country,jobs[job_schedule_type],Type)</f>
        <v>1</v>
      </c>
      <c r="D169" t="str">
        <v>Radian Jobs</v>
      </c>
      <c r="E169">
        <v>0</v>
      </c>
    </row>
    <row r="170" spans="1:5" x14ac:dyDescent="0.25">
      <c r="A170" t="str">
        <v>Snowflake Careers</v>
      </c>
      <c r="B170">
        <f>COUNTIFS(jobs[job_via],A170,jobs[job_title_short],Title,jobs[job_country],Country,jobs[job_schedule_type],Type)</f>
        <v>0</v>
      </c>
      <c r="D170" t="str">
        <v>Career Page</v>
      </c>
      <c r="E170">
        <v>0</v>
      </c>
    </row>
    <row r="171" spans="1:5" x14ac:dyDescent="0.25">
      <c r="A171" t="str">
        <v>Zippia</v>
      </c>
      <c r="B171">
        <f>COUNTIFS(jobs[job_via],A171,jobs[job_title_short],Title,jobs[job_country],Country,jobs[job_schedule_type],Type)</f>
        <v>15</v>
      </c>
      <c r="D171" t="str">
        <v>Bayt.com</v>
      </c>
      <c r="E171">
        <v>0</v>
      </c>
    </row>
    <row r="172" spans="1:5" x14ac:dyDescent="0.25">
      <c r="A172" t="str">
        <v>Teal</v>
      </c>
      <c r="B172">
        <f>COUNTIFS(jobs[job_via],A172,jobs[job_title_short],Title,jobs[job_country],Country,jobs[job_schedule_type],Type)</f>
        <v>1</v>
      </c>
      <c r="D172" t="str">
        <v>Local Hire Board</v>
      </c>
      <c r="E172">
        <v>0</v>
      </c>
    </row>
    <row r="173" spans="1:5" x14ac:dyDescent="0.25">
      <c r="A173" t="str">
        <v>PyJobs</v>
      </c>
      <c r="B173">
        <f>COUNTIFS(jobs[job_via],A173,jobs[job_title_short],Title,jobs[job_country],Country,jobs[job_schedule_type],Type)</f>
        <v>0</v>
      </c>
      <c r="D173" t="str">
        <v>MLee Healthcare Staffing And Recruiting, Inc.</v>
      </c>
      <c r="E173">
        <v>0</v>
      </c>
    </row>
    <row r="174" spans="1:5" x14ac:dyDescent="0.25">
      <c r="A174" t="str">
        <v>Waters Careers - ICIMS</v>
      </c>
      <c r="B174">
        <f>COUNTIFS(jobs[job_via],A174,jobs[job_title_short],Title,jobs[job_country],Country,jobs[job_schedule_type],Type)</f>
        <v>1</v>
      </c>
      <c r="D174" t="str">
        <v>Jobcase</v>
      </c>
      <c r="E174">
        <v>0</v>
      </c>
    </row>
    <row r="175" spans="1:5" x14ac:dyDescent="0.25">
      <c r="A175" t="str">
        <v>Space Crew</v>
      </c>
      <c r="B175">
        <f>COUNTIFS(jobs[job_via],A175,jobs[job_title_short],Title,jobs[job_country],Country,jobs[job_schedule_type],Type)</f>
        <v>0</v>
      </c>
      <c r="D175" t="str">
        <v>BeBee India Meet Opportunities</v>
      </c>
      <c r="E175">
        <v>0</v>
      </c>
    </row>
    <row r="176" spans="1:5" x14ac:dyDescent="0.25">
      <c r="A176" t="str">
        <v>Astrana Health Careers</v>
      </c>
      <c r="B176">
        <f>COUNTIFS(jobs[job_via],A176,jobs[job_title_short],Title,jobs[job_country],Country,jobs[job_schedule_type],Type)</f>
        <v>0</v>
      </c>
      <c r="D176" t="str">
        <v>LinkedIn Nigeria</v>
      </c>
      <c r="E176">
        <v>0</v>
      </c>
    </row>
    <row r="177" spans="1:5" x14ac:dyDescent="0.25">
      <c r="A177" t="str">
        <v>Federal Government Jobs</v>
      </c>
      <c r="B177">
        <f>COUNTIFS(jobs[job_via],A177,jobs[job_title_short],Title,jobs[job_country],Country,jobs[job_schedule_type],Type)</f>
        <v>0</v>
      </c>
      <c r="D177" t="str">
        <v>LinkedIn Malta</v>
      </c>
      <c r="E177">
        <v>0</v>
      </c>
    </row>
    <row r="178" spans="1:5" x14ac:dyDescent="0.25">
      <c r="A178" t="str">
        <v>Jobs By Workable</v>
      </c>
      <c r="B178">
        <f>COUNTIFS(jobs[job_via],A178,jobs[job_title_short],Title,jobs[job_country],Country,jobs[job_schedule_type],Type)</f>
        <v>0</v>
      </c>
      <c r="D178" t="str">
        <v>Walmart - Placements Joy</v>
      </c>
      <c r="E178">
        <v>0</v>
      </c>
    </row>
    <row r="179" spans="1:5" x14ac:dyDescent="0.25">
      <c r="A179" t="str">
        <v>Aston Carter Careers</v>
      </c>
      <c r="B179">
        <f>COUNTIFS(jobs[job_via],A179,jobs[job_title_short],Title,jobs[job_country],Country,jobs[job_schedule_type],Type)</f>
        <v>1</v>
      </c>
      <c r="D179" t="str">
        <v>LinkedIn Hong Kong</v>
      </c>
      <c r="E179">
        <v>0</v>
      </c>
    </row>
    <row r="180" spans="1:5" x14ac:dyDescent="0.25">
      <c r="A180" t="str">
        <v>GotWorx Staffing | Jobs</v>
      </c>
      <c r="B180">
        <f>COUNTIFS(jobs[job_via],A180,jobs[job_title_short],Title,jobs[job_country],Country,jobs[job_schedule_type],Type)</f>
        <v>1</v>
      </c>
      <c r="D180" t="str">
        <v>DW Simpson</v>
      </c>
      <c r="E180">
        <v>0</v>
      </c>
    </row>
    <row r="181" spans="1:5" x14ac:dyDescent="0.25">
      <c r="A181" t="str">
        <v>Biotech, Pharmaceutical And Clinical Research Jobs | BioSpace</v>
      </c>
      <c r="B181">
        <f>COUNTIFS(jobs[job_via],A181,jobs[job_title_short],Title,jobs[job_country],Country,jobs[job_schedule_type],Type)</f>
        <v>0</v>
      </c>
      <c r="D181" t="str">
        <v>Navistar - International</v>
      </c>
      <c r="E181">
        <v>0</v>
      </c>
    </row>
    <row r="182" spans="1:5" x14ac:dyDescent="0.25">
      <c r="A182" t="str">
        <v>Method Recruiting</v>
      </c>
      <c r="B182">
        <f>COUNTIFS(jobs[job_via],A182,jobs[job_title_short],Title,jobs[job_country],Country,jobs[job_schedule_type],Type)</f>
        <v>0</v>
      </c>
      <c r="D182" t="str">
        <v>Academic Gates</v>
      </c>
      <c r="E182">
        <v>0</v>
      </c>
    </row>
    <row r="183" spans="1:5" x14ac:dyDescent="0.25">
      <c r="A183" t="str">
        <v>LinkedIn Trinidad &amp; Tobago</v>
      </c>
      <c r="B183">
        <f>COUNTIFS(jobs[job_via],A183,jobs[job_title_short],Title,jobs[job_country],Country,jobs[job_schedule_type],Type)</f>
        <v>0</v>
      </c>
      <c r="D183" t="str">
        <v>INSPYR Solutions</v>
      </c>
      <c r="E183">
        <v>0</v>
      </c>
    </row>
    <row r="184" spans="1:5" x14ac:dyDescent="0.25">
      <c r="A184" t="str">
        <v>JobMESH</v>
      </c>
      <c r="B184">
        <f>COUNTIFS(jobs[job_via],A184,jobs[job_title_short],Title,jobs[job_country],Country,jobs[job_schedule_type],Type)</f>
        <v>0</v>
      </c>
      <c r="D184" t="str">
        <v>BuzzClan Career Portal</v>
      </c>
      <c r="E184">
        <v>0</v>
      </c>
    </row>
    <row r="185" spans="1:5" x14ac:dyDescent="0.25">
      <c r="A185" t="str">
        <v>Selby Jennings HK</v>
      </c>
      <c r="B185">
        <f>COUNTIFS(jobs[job_via],A185,jobs[job_title_short],Title,jobs[job_country],Country,jobs[job_schedule_type],Type)</f>
        <v>0</v>
      </c>
      <c r="D185" t="str">
        <v>Enterprise Solutions, Inc.</v>
      </c>
      <c r="E185">
        <v>0</v>
      </c>
    </row>
    <row r="186" spans="1:5" x14ac:dyDescent="0.25">
      <c r="A186" t="str">
        <v>Indeed Ecuador</v>
      </c>
      <c r="B186">
        <f>COUNTIFS(jobs[job_via],A186,jobs[job_title_short],Title,jobs[job_country],Country,jobs[job_schedule_type],Type)</f>
        <v>0</v>
      </c>
      <c r="D186" t="str">
        <v>OmniJobs</v>
      </c>
      <c r="E186">
        <v>0</v>
      </c>
    </row>
    <row r="187" spans="1:5" x14ac:dyDescent="0.25">
      <c r="A187" t="str">
        <v>Evansville Goodwill Industries, Inc. - JazzHR</v>
      </c>
      <c r="B187">
        <f>COUNTIFS(jobs[job_via],A187,jobs[job_title_short],Title,jobs[job_country],Country,jobs[job_schedule_type],Type)</f>
        <v>1</v>
      </c>
      <c r="D187" t="str">
        <v>NEAR Foundation Job Board</v>
      </c>
      <c r="E187">
        <v>0</v>
      </c>
    </row>
    <row r="188" spans="1:5" x14ac:dyDescent="0.25">
      <c r="A188" t="str">
        <v>UNJoblink Careers</v>
      </c>
      <c r="B188">
        <f>COUNTIFS(jobs[job_via],A188,jobs[job_title_short],Title,jobs[job_country],Country,jobs[job_schedule_type],Type)</f>
        <v>0</v>
      </c>
      <c r="D188" t="str">
        <v>VanderHouwen</v>
      </c>
      <c r="E188">
        <v>0</v>
      </c>
    </row>
    <row r="189" spans="1:5" x14ac:dyDescent="0.25">
      <c r="A189" t="str">
        <v>SCS Engineers - ICIMS</v>
      </c>
      <c r="B189">
        <f>COUNTIFS(jobs[job_via],A189,jobs[job_title_short],Title,jobs[job_country],Country,jobs[job_schedule_type],Type)</f>
        <v>1</v>
      </c>
      <c r="D189" t="str">
        <v>Allied-IT Jobs</v>
      </c>
      <c r="E189">
        <v>0</v>
      </c>
    </row>
    <row r="190" spans="1:5" x14ac:dyDescent="0.25">
      <c r="A190" t="str">
        <v>Hire Heroes USA Job Board</v>
      </c>
      <c r="B190">
        <f>COUNTIFS(jobs[job_via],A190,jobs[job_title_short],Title,jobs[job_country],Country,jobs[job_schedule_type],Type)</f>
        <v>0</v>
      </c>
      <c r="D190" t="str">
        <v>LifeworQ</v>
      </c>
      <c r="E190">
        <v>0</v>
      </c>
    </row>
    <row r="191" spans="1:5" x14ac:dyDescent="0.25">
      <c r="A191" t="str">
        <v>Actalent Careers</v>
      </c>
      <c r="B191">
        <f>COUNTIFS(jobs[job_via],A191,jobs[job_title_short],Title,jobs[job_country],Country,jobs[job_schedule_type],Type)</f>
        <v>0</v>
      </c>
      <c r="D191" t="str">
        <v>Built In San Francisco</v>
      </c>
      <c r="E191">
        <v>0</v>
      </c>
    </row>
    <row r="192" spans="1:5" x14ac:dyDescent="0.25">
      <c r="A192" t="str">
        <v>LHH</v>
      </c>
      <c r="B192">
        <f>COUNTIFS(jobs[job_via],A192,jobs[job_title_short],Title,jobs[job_country],Country,jobs[job_schedule_type],Type)</f>
        <v>1</v>
      </c>
      <c r="D192" t="str">
        <v>Synectics Inc</v>
      </c>
      <c r="E192">
        <v>0</v>
      </c>
    </row>
    <row r="193" spans="1:5" x14ac:dyDescent="0.25">
      <c r="A193" t="str">
        <v>MNC JOBS INFO</v>
      </c>
      <c r="B193">
        <f>COUNTIFS(jobs[job_via],A193,jobs[job_title_short],Title,jobs[job_country],Country,jobs[job_schedule_type],Type)</f>
        <v>0</v>
      </c>
      <c r="D193" t="str">
        <v>RemoteLiz</v>
      </c>
      <c r="E193">
        <v>0</v>
      </c>
    </row>
    <row r="194" spans="1:5" x14ac:dyDescent="0.25">
      <c r="A194" t="str">
        <v>Learn4Good</v>
      </c>
      <c r="B194">
        <f>COUNTIFS(jobs[job_via],A194,jobs[job_title_short],Title,jobs[job_country],Country,jobs[job_schedule_type],Type)</f>
        <v>1</v>
      </c>
      <c r="D194" t="str">
        <v>Magnet.me</v>
      </c>
      <c r="E194">
        <v>0</v>
      </c>
    </row>
    <row r="195" spans="1:5" x14ac:dyDescent="0.25">
      <c r="A195" t="str">
        <v>Latest Internships In USA-UK-Canada &amp; Across Worldwide 2025</v>
      </c>
      <c r="B195">
        <f>COUNTIFS(jobs[job_via],A195,jobs[job_title_short],Title,jobs[job_country],Country,jobs[job_schedule_type],Type)</f>
        <v>0</v>
      </c>
      <c r="D195" t="str">
        <v>Spherion Staffing Services</v>
      </c>
      <c r="E195">
        <v>0</v>
      </c>
    </row>
    <row r="196" spans="1:5" x14ac:dyDescent="0.25">
      <c r="A196" t="str">
        <v>Pearson Carter</v>
      </c>
      <c r="B196">
        <f>COUNTIFS(jobs[job_via],A196,jobs[job_title_short],Title,jobs[job_country],Country,jobs[job_schedule_type],Type)</f>
        <v>0</v>
      </c>
      <c r="D196" t="str">
        <v>Citi Careers</v>
      </c>
      <c r="E196">
        <v>0</v>
      </c>
    </row>
    <row r="197" spans="1:5" x14ac:dyDescent="0.25">
      <c r="A197" t="str">
        <v>HiredAi</v>
      </c>
      <c r="B197">
        <f>COUNTIFS(jobs[job_via],A197,jobs[job_title_short],Title,jobs[job_country],Country,jobs[job_schedule_type],Type)</f>
        <v>0</v>
      </c>
      <c r="D197" t="str">
        <v>Outscal.com</v>
      </c>
      <c r="E197">
        <v>0</v>
      </c>
    </row>
    <row r="198" spans="1:5" x14ac:dyDescent="0.25">
      <c r="A198" t="str">
        <v>Qualtrics</v>
      </c>
      <c r="B198">
        <f>COUNTIFS(jobs[job_via],A198,jobs[job_title_short],Title,jobs[job_country],Country,jobs[job_schedule_type],Type)</f>
        <v>0</v>
      </c>
      <c r="D198" t="str">
        <v>SnapJobSearch.com</v>
      </c>
      <c r="E198">
        <v>0</v>
      </c>
    </row>
    <row r="199" spans="1:5" x14ac:dyDescent="0.25">
      <c r="A199" t="str">
        <v>FanDuel Careers</v>
      </c>
      <c r="B199">
        <f>COUNTIFS(jobs[job_via],A199,jobs[job_title_short],Title,jobs[job_country],Country,jobs[job_schedule_type],Type)</f>
        <v>0</v>
      </c>
      <c r="D199" t="str">
        <v>Degen Crypto Jobs</v>
      </c>
      <c r="E199">
        <v>0</v>
      </c>
    </row>
    <row r="200" spans="1:5" x14ac:dyDescent="0.25">
      <c r="A200" t="str">
        <v>White Recruitment</v>
      </c>
      <c r="B200">
        <f>COUNTIFS(jobs[job_via],A200,jobs[job_title_short],Title,jobs[job_country],Country,jobs[job_schedule_type],Type)</f>
        <v>0</v>
      </c>
      <c r="D200" t="str">
        <v>LinkedIn Iceland</v>
      </c>
      <c r="E200">
        <v>0</v>
      </c>
    </row>
    <row r="201" spans="1:5" x14ac:dyDescent="0.25">
      <c r="A201" t="str">
        <v>JoPilot</v>
      </c>
      <c r="B201">
        <f>COUNTIFS(jobs[job_via],A201,jobs[job_title_short],Title,jobs[job_country],Country,jobs[job_schedule_type],Type)</f>
        <v>1</v>
      </c>
      <c r="D201" t="str">
        <v>Theround</v>
      </c>
      <c r="E201">
        <v>0</v>
      </c>
    </row>
    <row r="202" spans="1:5" x14ac:dyDescent="0.25">
      <c r="A202" t="str">
        <v>IT JobServe</v>
      </c>
      <c r="B202">
        <f>COUNTIFS(jobs[job_via],A202,jobs[job_title_short],Title,jobs[job_country],Country,jobs[job_schedule_type],Type)</f>
        <v>4</v>
      </c>
      <c r="D202" t="str">
        <v>SitePoint</v>
      </c>
      <c r="E202">
        <v>0</v>
      </c>
    </row>
    <row r="203" spans="1:5" x14ac:dyDescent="0.25">
      <c r="A203" t="str">
        <v>Resume-Library.com</v>
      </c>
      <c r="B203">
        <f>COUNTIFS(jobs[job_via],A203,jobs[job_title_short],Title,jobs[job_country],Country,jobs[job_schedule_type],Type)</f>
        <v>1</v>
      </c>
      <c r="D203" t="str">
        <v>WhiteCrow</v>
      </c>
      <c r="E203">
        <v>0</v>
      </c>
    </row>
    <row r="204" spans="1:5" x14ac:dyDescent="0.25">
      <c r="A204" t="str">
        <v>Selby Jennings</v>
      </c>
      <c r="B204">
        <f>COUNTIFS(jobs[job_via],A204,jobs[job_title_short],Title,jobs[job_country],Country,jobs[job_schedule_type],Type)</f>
        <v>1</v>
      </c>
      <c r="D204" t="str">
        <v>Splunk</v>
      </c>
      <c r="E204">
        <v>0</v>
      </c>
    </row>
    <row r="205" spans="1:5" x14ac:dyDescent="0.25">
      <c r="A205" t="str">
        <v>Inside Higher Ed Careers</v>
      </c>
      <c r="B205">
        <f>COUNTIFS(jobs[job_via],A205,jobs[job_title_short],Title,jobs[job_country],Country,jobs[job_schedule_type],Type)</f>
        <v>1</v>
      </c>
      <c r="D205" t="str">
        <v>Aptrack.co</v>
      </c>
      <c r="E205">
        <v>0</v>
      </c>
    </row>
    <row r="206" spans="1:5" x14ac:dyDescent="0.25">
      <c r="A206" t="str">
        <v>Jobs.appcast.io</v>
      </c>
      <c r="B206">
        <f>COUNTIFS(jobs[job_via],A206,jobs[job_title_short],Title,jobs[job_country],Country,jobs[job_schedule_type],Type)</f>
        <v>0</v>
      </c>
      <c r="D206" t="str">
        <v>Remote OK</v>
      </c>
      <c r="E206">
        <v>0</v>
      </c>
    </row>
    <row r="207" spans="1:5" x14ac:dyDescent="0.25">
      <c r="A207" t="str">
        <v>Crypto Jobs List</v>
      </c>
      <c r="B207">
        <f>COUNTIFS(jobs[job_via],A207,jobs[job_title_short],Title,jobs[job_country],Country,jobs[job_schedule_type],Type)</f>
        <v>0</v>
      </c>
      <c r="D207" t="str">
        <v>IslandHints</v>
      </c>
      <c r="E207">
        <v>0</v>
      </c>
    </row>
    <row r="208" spans="1:5" x14ac:dyDescent="0.25">
      <c r="A208" t="str">
        <v>EFinancialCareers</v>
      </c>
      <c r="B208">
        <f>COUNTIFS(jobs[job_via],A208,jobs[job_title_short],Title,jobs[job_country],Country,jobs[job_schedule_type],Type)</f>
        <v>0</v>
      </c>
      <c r="D208" t="str">
        <v>Target Corporation</v>
      </c>
      <c r="E208">
        <v>0</v>
      </c>
    </row>
    <row r="209" spans="1:5" x14ac:dyDescent="0.25">
      <c r="A209" t="str">
        <v>Pennymac Careers</v>
      </c>
      <c r="B209">
        <f>COUNTIFS(jobs[job_via],A209,jobs[job_title_short],Title,jobs[job_country],Country,jobs[job_schedule_type],Type)</f>
        <v>0</v>
      </c>
      <c r="D209" t="str">
        <v>ProductHired</v>
      </c>
      <c r="E209">
        <v>0</v>
      </c>
    </row>
    <row r="210" spans="1:5" x14ac:dyDescent="0.25">
      <c r="A210" t="str">
        <v>Career.com Career.com</v>
      </c>
      <c r="B210">
        <f>COUNTIFS(jobs[job_via],A210,jobs[job_title_short],Title,jobs[job_country],Country,jobs[job_schedule_type],Type)</f>
        <v>2</v>
      </c>
      <c r="D210" t="str">
        <v>LinkedIn Philippines</v>
      </c>
      <c r="E210">
        <v>0</v>
      </c>
    </row>
    <row r="211" spans="1:5" x14ac:dyDescent="0.25">
      <c r="A211" t="str">
        <v>Tier4 Group</v>
      </c>
      <c r="B211">
        <f>COUNTIFS(jobs[job_via],A211,jobs[job_title_short],Title,jobs[job_country],Country,jobs[job_schedule_type],Type)</f>
        <v>0</v>
      </c>
      <c r="D211" t="str">
        <v>Towards AI Jobs</v>
      </c>
      <c r="E211">
        <v>0</v>
      </c>
    </row>
    <row r="212" spans="1:5" x14ac:dyDescent="0.25">
      <c r="A212" t="str">
        <v>Careers At UC San Diego</v>
      </c>
      <c r="B212">
        <f>COUNTIFS(jobs[job_via],A212,jobs[job_title_short],Title,jobs[job_country],Country,jobs[job_schedule_type],Type)</f>
        <v>0</v>
      </c>
      <c r="D212" t="str">
        <v>LinkedIn Latvia</v>
      </c>
      <c r="E212">
        <v>0</v>
      </c>
    </row>
    <row r="213" spans="1:5" x14ac:dyDescent="0.25">
      <c r="A213" t="str">
        <v>Foundit Gulf</v>
      </c>
      <c r="B213">
        <f>COUNTIFS(jobs[job_via],A213,jobs[job_title_short],Title,jobs[job_country],Country,jobs[job_schedule_type],Type)</f>
        <v>0</v>
      </c>
      <c r="D213" t="str">
        <v>LinkedIn Estonia</v>
      </c>
      <c r="E213">
        <v>0</v>
      </c>
    </row>
    <row r="214" spans="1:5" x14ac:dyDescent="0.25">
      <c r="A214" t="str">
        <v>AppleOne</v>
      </c>
      <c r="B214">
        <f>COUNTIFS(jobs[job_via],A214,jobs[job_title_short],Title,jobs[job_country],Country,jobs[job_schedule_type],Type)</f>
        <v>1</v>
      </c>
      <c r="D214" t="str">
        <v>Humanforce</v>
      </c>
      <c r="E214">
        <v>0</v>
      </c>
    </row>
    <row r="215" spans="1:5" x14ac:dyDescent="0.25">
      <c r="A215" t="str">
        <v>PostJobFree</v>
      </c>
      <c r="B215">
        <f>COUNTIFS(jobs[job_via],A215,jobs[job_title_short],Title,jobs[job_country],Country,jobs[job_schedule_type],Type)</f>
        <v>1</v>
      </c>
      <c r="D215" t="str">
        <v>Himalayas.app</v>
      </c>
      <c r="E215">
        <v>0</v>
      </c>
    </row>
    <row r="216" spans="1:5" x14ac:dyDescent="0.25">
      <c r="A216" t="str">
        <v>MyKelly</v>
      </c>
      <c r="B216">
        <f>COUNTIFS(jobs[job_via],A216,jobs[job_title_short],Title,jobs[job_country],Country,jobs[job_schedule_type],Type)</f>
        <v>2</v>
      </c>
      <c r="D216" t="str">
        <v>Web3 Jobs</v>
      </c>
      <c r="E216">
        <v>0</v>
      </c>
    </row>
    <row r="217" spans="1:5" x14ac:dyDescent="0.25">
      <c r="A217" t="str">
        <v>Mondo</v>
      </c>
      <c r="B217">
        <f>COUNTIFS(jobs[job_via],A217,jobs[job_title_short],Title,jobs[job_country],Country,jobs[job_schedule_type],Type)</f>
        <v>0</v>
      </c>
      <c r="D217" t="str">
        <v>EasyPeasyJob.com</v>
      </c>
      <c r="E217">
        <v>0</v>
      </c>
    </row>
    <row r="218" spans="1:5" x14ac:dyDescent="0.25">
      <c r="A218" t="str">
        <v>Wipro Careers</v>
      </c>
      <c r="B218">
        <f>COUNTIFS(jobs[job_via],A218,jobs[job_title_short],Title,jobs[job_country],Country,jobs[job_schedule_type],Type)</f>
        <v>0</v>
      </c>
      <c r="D218" t="str">
        <v>Chorus One</v>
      </c>
      <c r="E218">
        <v>0</v>
      </c>
    </row>
    <row r="219" spans="1:5" x14ac:dyDescent="0.25">
      <c r="A219" t="str">
        <v>VentureLoop</v>
      </c>
      <c r="B219">
        <f>COUNTIFS(jobs[job_via],A219,jobs[job_title_short],Title,jobs[job_country],Country,jobs[job_schedule_type],Type)</f>
        <v>0</v>
      </c>
      <c r="D219" t="str">
        <v>BeBee CA</v>
      </c>
      <c r="E219">
        <v>0</v>
      </c>
    </row>
    <row r="220" spans="1:5" x14ac:dyDescent="0.25">
      <c r="A220" t="str">
        <v>Built In Austin</v>
      </c>
      <c r="B220">
        <f>COUNTIFS(jobs[job_via],A220,jobs[job_title_short],Title,jobs[job_country],Country,jobs[job_schedule_type],Type)</f>
        <v>0</v>
      </c>
      <c r="D220" t="str">
        <v>Snowflake Careers</v>
      </c>
      <c r="E220">
        <v>0</v>
      </c>
    </row>
    <row r="221" spans="1:5" x14ac:dyDescent="0.25">
      <c r="A221" t="str">
        <v>Alooba Jobs Board</v>
      </c>
      <c r="B221">
        <f>COUNTIFS(jobs[job_via],A221,jobs[job_title_short],Title,jobs[job_country],Country,jobs[job_schedule_type],Type)</f>
        <v>1</v>
      </c>
      <c r="D221" t="str">
        <v>PyJobs</v>
      </c>
      <c r="E221">
        <v>0</v>
      </c>
    </row>
    <row r="222" spans="1:5" x14ac:dyDescent="0.25">
      <c r="A222" t="str">
        <v>Built In Boston</v>
      </c>
      <c r="B222">
        <f>COUNTIFS(jobs[job_via],A222,jobs[job_title_short],Title,jobs[job_country],Country,jobs[job_schedule_type],Type)</f>
        <v>0</v>
      </c>
      <c r="D222" t="str">
        <v>Space Crew</v>
      </c>
      <c r="E222">
        <v>0</v>
      </c>
    </row>
    <row r="223" spans="1:5" x14ac:dyDescent="0.25">
      <c r="A223" t="str">
        <v>SaluteMyJob</v>
      </c>
      <c r="B223">
        <f>COUNTIFS(jobs[job_via],A223,jobs[job_title_short],Title,jobs[job_country],Country,jobs[job_schedule_type],Type)</f>
        <v>0</v>
      </c>
      <c r="D223" t="str">
        <v>Astrana Health Careers</v>
      </c>
      <c r="E223">
        <v>0</v>
      </c>
    </row>
    <row r="224" spans="1:5" x14ac:dyDescent="0.25">
      <c r="A224" t="str">
        <v>Caterpillar Careers - Caterpillar Inc</v>
      </c>
      <c r="B224">
        <f>COUNTIFS(jobs[job_via],A224,jobs[job_title_short],Title,jobs[job_country],Country,jobs[job_schedule_type],Type)</f>
        <v>0</v>
      </c>
      <c r="D224" t="str">
        <v>Federal Government Jobs</v>
      </c>
      <c r="E224">
        <v>0</v>
      </c>
    </row>
    <row r="225" spans="1:5" x14ac:dyDescent="0.25">
      <c r="A225" t="str">
        <v>Built In LA</v>
      </c>
      <c r="B225">
        <f>COUNTIFS(jobs[job_via],A225,jobs[job_title_short],Title,jobs[job_country],Country,jobs[job_schedule_type],Type)</f>
        <v>0</v>
      </c>
      <c r="D225" t="str">
        <v>Jobs By Workable</v>
      </c>
      <c r="E225">
        <v>0</v>
      </c>
    </row>
    <row r="226" spans="1:5" x14ac:dyDescent="0.25">
      <c r="A226" t="str">
        <v>Amazon Jobs</v>
      </c>
      <c r="B226">
        <f>COUNTIFS(jobs[job_via],A226,jobs[job_title_short],Title,jobs[job_country],Country,jobs[job_schedule_type],Type)</f>
        <v>0</v>
      </c>
      <c r="D226" t="str">
        <v>Biotech, Pharmaceutical And Clinical Research Jobs | BioSpace</v>
      </c>
      <c r="E226">
        <v>0</v>
      </c>
    </row>
    <row r="227" spans="1:5" x14ac:dyDescent="0.25">
      <c r="A227" t="str">
        <v>Rivian Careers</v>
      </c>
      <c r="B227">
        <f>COUNTIFS(jobs[job_via],A227,jobs[job_title_short],Title,jobs[job_country],Country,jobs[job_schedule_type],Type)</f>
        <v>0</v>
      </c>
      <c r="D227" t="str">
        <v>Method Recruiting</v>
      </c>
      <c r="E227">
        <v>0</v>
      </c>
    </row>
    <row r="228" spans="1:5" x14ac:dyDescent="0.25">
      <c r="A228" t="str">
        <v>Harris Health System</v>
      </c>
      <c r="B228">
        <f>COUNTIFS(jobs[job_via],A228,jobs[job_title_short],Title,jobs[job_country],Country,jobs[job_schedule_type],Type)</f>
        <v>0</v>
      </c>
      <c r="D228" t="str">
        <v>LinkedIn Trinidad &amp; Tobago</v>
      </c>
      <c r="E228">
        <v>0</v>
      </c>
    </row>
    <row r="229" spans="1:5" x14ac:dyDescent="0.25">
      <c r="A229" t="str">
        <v>Built In Colorado</v>
      </c>
      <c r="B229">
        <f>COUNTIFS(jobs[job_via],A229,jobs[job_title_short],Title,jobs[job_country],Country,jobs[job_schedule_type],Type)</f>
        <v>0</v>
      </c>
      <c r="D229" t="str">
        <v>JobMESH</v>
      </c>
      <c r="E229">
        <v>0</v>
      </c>
    </row>
    <row r="230" spans="1:5" x14ac:dyDescent="0.25">
      <c r="A230" t="str">
        <v>BGR</v>
      </c>
      <c r="B230">
        <f>COUNTIFS(jobs[job_via],A230,jobs[job_title_short],Title,jobs[job_country],Country,jobs[job_schedule_type],Type)</f>
        <v>1</v>
      </c>
      <c r="D230" t="str">
        <v>Selby Jennings HK</v>
      </c>
      <c r="E230">
        <v>0</v>
      </c>
    </row>
    <row r="231" spans="1:5" x14ac:dyDescent="0.25">
      <c r="A231" t="str">
        <v>LikeRemote</v>
      </c>
      <c r="B231">
        <f>COUNTIFS(jobs[job_via],A231,jobs[job_title_short],Title,jobs[job_country],Country,jobs[job_schedule_type],Type)</f>
        <v>0</v>
      </c>
      <c r="D231" t="str">
        <v>Indeed Ecuador</v>
      </c>
      <c r="E231">
        <v>0</v>
      </c>
    </row>
    <row r="232" spans="1:5" x14ac:dyDescent="0.25">
      <c r="A232" t="str">
        <v>Media Bistro</v>
      </c>
      <c r="B232">
        <f>COUNTIFS(jobs[job_via],A232,jobs[job_title_short],Title,jobs[job_country],Country,jobs[job_schedule_type],Type)</f>
        <v>0</v>
      </c>
      <c r="D232" t="str">
        <v>UNJoblink Careers</v>
      </c>
      <c r="E232">
        <v>0</v>
      </c>
    </row>
    <row r="233" spans="1:5" x14ac:dyDescent="0.25">
      <c r="A233" t="str">
        <v>Softworld, Inc.</v>
      </c>
      <c r="B233">
        <f>COUNTIFS(jobs[job_via],A233,jobs[job_title_short],Title,jobs[job_country],Country,jobs[job_schedule_type],Type)</f>
        <v>0</v>
      </c>
      <c r="D233" t="str">
        <v>Hire Heroes USA Job Board</v>
      </c>
      <c r="E233">
        <v>0</v>
      </c>
    </row>
    <row r="234" spans="1:5" x14ac:dyDescent="0.25">
      <c r="A234" t="str">
        <v>BYP Network</v>
      </c>
      <c r="B234">
        <f>COUNTIFS(jobs[job_via],A234,jobs[job_title_short],Title,jobs[job_country],Country,jobs[job_schedule_type],Type)</f>
        <v>0</v>
      </c>
      <c r="D234" t="str">
        <v>Actalent Careers</v>
      </c>
      <c r="E234">
        <v>0</v>
      </c>
    </row>
    <row r="235" spans="1:5" x14ac:dyDescent="0.25">
      <c r="A235" t="str">
        <v>Spectrum Careers</v>
      </c>
      <c r="B235">
        <f>COUNTIFS(jobs[job_via],A235,jobs[job_title_short],Title,jobs[job_country],Country,jobs[job_schedule_type],Type)</f>
        <v>0</v>
      </c>
      <c r="D235" t="str">
        <v>MNC JOBS INFO</v>
      </c>
      <c r="E235">
        <v>0</v>
      </c>
    </row>
    <row r="236" spans="1:5" x14ac:dyDescent="0.25">
      <c r="A236" t="str">
        <v>DevITjobs</v>
      </c>
      <c r="B236">
        <f>COUNTIFS(jobs[job_via],A236,jobs[job_title_short],Title,jobs[job_country],Country,jobs[job_schedule_type],Type)</f>
        <v>0</v>
      </c>
      <c r="D236" t="str">
        <v>Latest Internships In USA-UK-Canada &amp; Across Worldwide 2025</v>
      </c>
      <c r="E236">
        <v>0</v>
      </c>
    </row>
    <row r="237" spans="1:5" x14ac:dyDescent="0.25">
      <c r="A237" t="str">
        <v>Crossover</v>
      </c>
      <c r="B237">
        <f>COUNTIFS(jobs[job_via],A237,jobs[job_title_short],Title,jobs[job_country],Country,jobs[job_schedule_type],Type)</f>
        <v>0</v>
      </c>
      <c r="D237" t="str">
        <v>Pearson Carter</v>
      </c>
      <c r="E237">
        <v>0</v>
      </c>
    </row>
    <row r="238" spans="1:5" x14ac:dyDescent="0.25">
      <c r="A238" t="str">
        <v>Hispanic-Jobs.com</v>
      </c>
      <c r="B238">
        <f>COUNTIFS(jobs[job_via],A238,jobs[job_title_short],Title,jobs[job_country],Country,jobs[job_schedule_type],Type)</f>
        <v>1</v>
      </c>
      <c r="D238" t="str">
        <v>HiredAi</v>
      </c>
      <c r="E238">
        <v>0</v>
      </c>
    </row>
    <row r="239" spans="1:5" x14ac:dyDescent="0.25">
      <c r="A239" t="str">
        <v>Job Today</v>
      </c>
      <c r="B239">
        <f>COUNTIFS(jobs[job_via],A239,jobs[job_title_short],Title,jobs[job_country],Country,jobs[job_schedule_type],Type)</f>
        <v>0</v>
      </c>
      <c r="D239" t="str">
        <v>Qualtrics</v>
      </c>
      <c r="E239">
        <v>0</v>
      </c>
    </row>
    <row r="240" spans="1:5" x14ac:dyDescent="0.25">
      <c r="A240" t="str">
        <v>Conservation Job Board</v>
      </c>
      <c r="B240">
        <f>COUNTIFS(jobs[job_via],A240,jobs[job_title_short],Title,jobs[job_country],Country,jobs[job_schedule_type],Type)</f>
        <v>1</v>
      </c>
      <c r="D240" t="str">
        <v>FanDuel Careers</v>
      </c>
      <c r="E240">
        <v>0</v>
      </c>
    </row>
    <row r="241" spans="1:5" x14ac:dyDescent="0.25">
      <c r="A241" t="str">
        <v>The Rundown Jobs - The Rundown AI</v>
      </c>
      <c r="B241">
        <f>COUNTIFS(jobs[job_via],A241,jobs[job_title_short],Title,jobs[job_country],Country,jobs[job_schedule_type],Type)</f>
        <v>0</v>
      </c>
      <c r="D241" t="str">
        <v>White Recruitment</v>
      </c>
      <c r="E241">
        <v>0</v>
      </c>
    </row>
    <row r="242" spans="1:5" x14ac:dyDescent="0.25">
      <c r="A242" t="str">
        <v>Lorien</v>
      </c>
      <c r="B242">
        <f>COUNTIFS(jobs[job_via],A242,jobs[job_title_short],Title,jobs[job_country],Country,jobs[job_schedule_type],Type)</f>
        <v>0</v>
      </c>
      <c r="D242" t="str">
        <v>Jobs.appcast.io</v>
      </c>
      <c r="E242">
        <v>0</v>
      </c>
    </row>
    <row r="243" spans="1:5" x14ac:dyDescent="0.25">
      <c r="A243" t="str">
        <v>FactoryFix</v>
      </c>
      <c r="B243">
        <f>COUNTIFS(jobs[job_via],A243,jobs[job_title_short],Title,jobs[job_country],Country,jobs[job_schedule_type],Type)</f>
        <v>1</v>
      </c>
      <c r="D243" t="str">
        <v>Crypto Jobs List</v>
      </c>
      <c r="E243">
        <v>0</v>
      </c>
    </row>
    <row r="244" spans="1:5" x14ac:dyDescent="0.25">
      <c r="A244" t="str">
        <v>Career.com</v>
      </c>
      <c r="B244">
        <f>COUNTIFS(jobs[job_via],A244,jobs[job_title_short],Title,jobs[job_country],Country,jobs[job_schedule_type],Type)</f>
        <v>2</v>
      </c>
      <c r="D244" t="str">
        <v>EFinancialCareers</v>
      </c>
      <c r="E244">
        <v>0</v>
      </c>
    </row>
    <row r="245" spans="1:5" x14ac:dyDescent="0.25">
      <c r="A245" t="str">
        <v>Tech Titans Job Board</v>
      </c>
      <c r="B245">
        <f>COUNTIFS(jobs[job_via],A245,jobs[job_title_short],Title,jobs[job_country],Country,jobs[job_schedule_type],Type)</f>
        <v>1</v>
      </c>
      <c r="D245" t="str">
        <v>Pennymac Careers</v>
      </c>
      <c r="E245">
        <v>0</v>
      </c>
    </row>
    <row r="246" spans="1:5" x14ac:dyDescent="0.25">
      <c r="A246" t="str">
        <v>JobMatchingPartner</v>
      </c>
      <c r="B246">
        <f>COUNTIFS(jobs[job_via],A246,jobs[job_title_short],Title,jobs[job_country],Country,jobs[job_schedule_type],Type)</f>
        <v>0</v>
      </c>
      <c r="D246" t="str">
        <v>Tier4 Group</v>
      </c>
      <c r="E246">
        <v>0</v>
      </c>
    </row>
    <row r="247" spans="1:5" x14ac:dyDescent="0.25">
      <c r="A247" t="str">
        <v>Built In Los Angeles</v>
      </c>
      <c r="B247">
        <f>COUNTIFS(jobs[job_via],A247,jobs[job_title_short],Title,jobs[job_country],Country,jobs[job_schedule_type],Type)</f>
        <v>1</v>
      </c>
      <c r="D247" t="str">
        <v>Careers At UC San Diego</v>
      </c>
      <c r="E247">
        <v>0</v>
      </c>
    </row>
    <row r="248" spans="1:5" x14ac:dyDescent="0.25">
      <c r="A248" t="str">
        <v>PayPal - Eightfold AI</v>
      </c>
      <c r="B248">
        <f>COUNTIFS(jobs[job_via],A248,jobs[job_title_short],Title,jobs[job_country],Country,jobs[job_schedule_type],Type)</f>
        <v>0</v>
      </c>
      <c r="D248" t="str">
        <v>Foundit Gulf</v>
      </c>
      <c r="E248">
        <v>0</v>
      </c>
    </row>
    <row r="249" spans="1:5" x14ac:dyDescent="0.25">
      <c r="A249" t="str">
        <v>Climate Draft Job Board</v>
      </c>
      <c r="B249">
        <f>COUNTIFS(jobs[job_via],A249,jobs[job_title_short],Title,jobs[job_country],Country,jobs[job_schedule_type],Type)</f>
        <v>0</v>
      </c>
      <c r="D249" t="str">
        <v>Mondo</v>
      </c>
      <c r="E249">
        <v>0</v>
      </c>
    </row>
    <row r="250" spans="1:5" x14ac:dyDescent="0.25">
      <c r="A250" t="str">
        <v>Accounting Today Jobs</v>
      </c>
      <c r="B250">
        <f>COUNTIFS(jobs[job_via],A250,jobs[job_title_short],Title,jobs[job_country],Country,jobs[job_schedule_type],Type)</f>
        <v>1</v>
      </c>
      <c r="D250" t="str">
        <v>Wipro Careers</v>
      </c>
      <c r="E250">
        <v>0</v>
      </c>
    </row>
    <row r="251" spans="1:5" x14ac:dyDescent="0.25">
      <c r="A251" t="str">
        <v>Job Board - Advanced Energy Group</v>
      </c>
      <c r="B251">
        <f>COUNTIFS(jobs[job_via],A251,jobs[job_title_short],Title,jobs[job_country],Country,jobs[job_schedule_type],Type)</f>
        <v>0</v>
      </c>
      <c r="D251" t="str">
        <v>VentureLoop</v>
      </c>
      <c r="E251">
        <v>0</v>
      </c>
    </row>
    <row r="252" spans="1:5" x14ac:dyDescent="0.25">
      <c r="A252" t="str">
        <v>SGR Job Board</v>
      </c>
      <c r="B252">
        <f>COUNTIFS(jobs[job_via],A252,jobs[job_title_short],Title,jobs[job_country],Country,jobs[job_schedule_type],Type)</f>
        <v>1</v>
      </c>
      <c r="D252" t="str">
        <v>Built In Austin</v>
      </c>
      <c r="E252">
        <v>0</v>
      </c>
    </row>
    <row r="253" spans="1:5" x14ac:dyDescent="0.25">
      <c r="A253" t="str">
        <v>Virta Health</v>
      </c>
      <c r="B253">
        <f>COUNTIFS(jobs[job_via],A253,jobs[job_title_short],Title,jobs[job_country],Country,jobs[job_schedule_type],Type)</f>
        <v>0</v>
      </c>
      <c r="D253" t="str">
        <v>Built In Boston</v>
      </c>
      <c r="E253">
        <v>0</v>
      </c>
    </row>
    <row r="254" spans="1:5" x14ac:dyDescent="0.25">
      <c r="A254" t="str">
        <v>SonicJobs</v>
      </c>
      <c r="B254">
        <f>COUNTIFS(jobs[job_via],A254,jobs[job_title_short],Title,jobs[job_country],Country,jobs[job_schedule_type],Type)</f>
        <v>1</v>
      </c>
      <c r="D254" t="str">
        <v>SaluteMyJob</v>
      </c>
      <c r="E254">
        <v>0</v>
      </c>
    </row>
    <row r="255" spans="1:5" x14ac:dyDescent="0.25">
      <c r="A255" t="str">
        <v>ATT Jobs</v>
      </c>
      <c r="B255">
        <f>COUNTIFS(jobs[job_via],A255,jobs[job_title_short],Title,jobs[job_country],Country,jobs[job_schedule_type],Type)</f>
        <v>1</v>
      </c>
      <c r="D255" t="str">
        <v>Caterpillar Careers - Caterpillar Inc</v>
      </c>
      <c r="E255">
        <v>0</v>
      </c>
    </row>
    <row r="256" spans="1:5" x14ac:dyDescent="0.25">
      <c r="A256" t="str">
        <v>SAP Careers</v>
      </c>
      <c r="B256">
        <f>COUNTIFS(jobs[job_via],A256,jobs[job_title_short],Title,jobs[job_country],Country,jobs[job_schedule_type],Type)</f>
        <v>0</v>
      </c>
      <c r="D256" t="str">
        <v>Built In LA</v>
      </c>
      <c r="E256">
        <v>0</v>
      </c>
    </row>
    <row r="257" spans="1:5" x14ac:dyDescent="0.25">
      <c r="A257" t="str">
        <v>AAAE Career Center</v>
      </c>
      <c r="B257">
        <f>COUNTIFS(jobs[job_via],A257,jobs[job_title_short],Title,jobs[job_country],Country,jobs[job_schedule_type],Type)</f>
        <v>1</v>
      </c>
      <c r="D257" t="str">
        <v>Amazon Jobs</v>
      </c>
      <c r="E257">
        <v>0</v>
      </c>
    </row>
    <row r="258" spans="1:5" x14ac:dyDescent="0.25">
      <c r="A258" t="str">
        <v>Rise Technical</v>
      </c>
      <c r="B258">
        <f>COUNTIFS(jobs[job_via],A258,jobs[job_title_short],Title,jobs[job_country],Country,jobs[job_schedule_type],Type)</f>
        <v>0</v>
      </c>
      <c r="D258" t="str">
        <v>Rivian Careers</v>
      </c>
      <c r="E258">
        <v>0</v>
      </c>
    </row>
    <row r="259" spans="1:5" x14ac:dyDescent="0.25">
      <c r="A259" t="str">
        <v>CVS Health</v>
      </c>
      <c r="B259">
        <f>COUNTIFS(jobs[job_via],A259,jobs[job_title_short],Title,jobs[job_country],Country,jobs[job_schedule_type],Type)</f>
        <v>0</v>
      </c>
      <c r="D259" t="str">
        <v>Harris Health System</v>
      </c>
      <c r="E259">
        <v>0</v>
      </c>
    </row>
    <row r="260" spans="1:5" x14ac:dyDescent="0.25">
      <c r="A260" t="str">
        <v>Simplify</v>
      </c>
      <c r="B260">
        <f>COUNTIFS(jobs[job_via],A260,jobs[job_title_short],Title,jobs[job_country],Country,jobs[job_schedule_type],Type)</f>
        <v>0</v>
      </c>
      <c r="D260" t="str">
        <v>Built In Colorado</v>
      </c>
      <c r="E260">
        <v>0</v>
      </c>
    </row>
    <row r="261" spans="1:5" x14ac:dyDescent="0.25">
      <c r="A261" t="str">
        <v>Fairygodboss</v>
      </c>
      <c r="B261">
        <f>COUNTIFS(jobs[job_via],A261,jobs[job_title_short],Title,jobs[job_country],Country,jobs[job_schedule_type],Type)</f>
        <v>0</v>
      </c>
      <c r="D261" t="str">
        <v>LikeRemote</v>
      </c>
      <c r="E261">
        <v>0</v>
      </c>
    </row>
    <row r="262" spans="1:5" x14ac:dyDescent="0.25">
      <c r="A262" t="str">
        <v>Montana High Tech Business Alliance Job Board</v>
      </c>
      <c r="B262">
        <f>COUNTIFS(jobs[job_via],A262,jobs[job_title_short],Title,jobs[job_country],Country,jobs[job_schedule_type],Type)</f>
        <v>0</v>
      </c>
      <c r="D262" t="str">
        <v>Media Bistro</v>
      </c>
      <c r="E262">
        <v>0</v>
      </c>
    </row>
    <row r="263" spans="1:5" x14ac:dyDescent="0.25">
      <c r="A263" t="str">
        <v>Insight Partners Job Board</v>
      </c>
      <c r="B263">
        <f>COUNTIFS(jobs[job_via],A263,jobs[job_title_short],Title,jobs[job_country],Country,jobs[job_schedule_type],Type)</f>
        <v>0</v>
      </c>
      <c r="D263" t="str">
        <v>Softworld, Inc.</v>
      </c>
      <c r="E263">
        <v>0</v>
      </c>
    </row>
    <row r="264" spans="1:5" x14ac:dyDescent="0.25">
      <c r="A264" t="str">
        <v>Astyra</v>
      </c>
      <c r="B264">
        <f>COUNTIFS(jobs[job_via],A264,jobs[job_title_short],Title,jobs[job_country],Country,jobs[job_schedule_type],Type)</f>
        <v>0</v>
      </c>
      <c r="D264" t="str">
        <v>BYP Network</v>
      </c>
      <c r="E264">
        <v>0</v>
      </c>
    </row>
    <row r="265" spans="1:5" x14ac:dyDescent="0.25">
      <c r="A265" t="str">
        <v>Gusto</v>
      </c>
      <c r="B265">
        <f>COUNTIFS(jobs[job_via],A265,jobs[job_title_short],Title,jobs[job_country],Country,jobs[job_schedule_type],Type)</f>
        <v>1</v>
      </c>
      <c r="D265" t="str">
        <v>Spectrum Careers</v>
      </c>
      <c r="E265">
        <v>0</v>
      </c>
    </row>
    <row r="266" spans="1:5" x14ac:dyDescent="0.25">
      <c r="A266" t="str">
        <v>EasyJob AI</v>
      </c>
      <c r="B266">
        <f>COUNTIFS(jobs[job_via],A266,jobs[job_title_short],Title,jobs[job_country],Country,jobs[job_schedule_type],Type)</f>
        <v>0</v>
      </c>
      <c r="D266" t="str">
        <v>DevITjobs</v>
      </c>
      <c r="E266">
        <v>0</v>
      </c>
    </row>
    <row r="267" spans="1:5" x14ac:dyDescent="0.25">
      <c r="A267" t="str">
        <v>Job Openings In San Diego</v>
      </c>
      <c r="B267">
        <f>COUNTIFS(jobs[job_via],A267,jobs[job_title_short],Title,jobs[job_country],Country,jobs[job_schedule_type],Type)</f>
        <v>0</v>
      </c>
      <c r="D267" t="str">
        <v>Crossover</v>
      </c>
      <c r="E267">
        <v>0</v>
      </c>
    </row>
    <row r="268" spans="1:5" x14ac:dyDescent="0.25">
      <c r="A268" t="str">
        <v>Lever</v>
      </c>
      <c r="B268">
        <f>COUNTIFS(jobs[job_via],A268,jobs[job_title_short],Title,jobs[job_country],Country,jobs[job_schedule_type],Type)</f>
        <v>0</v>
      </c>
      <c r="D268" t="str">
        <v>Job Today</v>
      </c>
      <c r="E268">
        <v>0</v>
      </c>
    </row>
    <row r="269" spans="1:5" x14ac:dyDescent="0.25">
      <c r="A269" t="str">
        <v>LinkedIn Cayman Islands</v>
      </c>
      <c r="B269">
        <f>COUNTIFS(jobs[job_via],A269,jobs[job_title_short],Title,jobs[job_country],Country,jobs[job_schedule_type],Type)</f>
        <v>0</v>
      </c>
      <c r="D269" t="str">
        <v>The Rundown Jobs - The Rundown AI</v>
      </c>
      <c r="E269">
        <v>0</v>
      </c>
    </row>
    <row r="270" spans="1:5" x14ac:dyDescent="0.25">
      <c r="A270" t="str">
        <v>DisABLEDperson.com</v>
      </c>
      <c r="B270">
        <f>COUNTIFS(jobs[job_via],A270,jobs[job_title_short],Title,jobs[job_country],Country,jobs[job_schedule_type],Type)</f>
        <v>0</v>
      </c>
      <c r="D270" t="str">
        <v>Lorien</v>
      </c>
      <c r="E270">
        <v>0</v>
      </c>
    </row>
    <row r="271" spans="1:5" x14ac:dyDescent="0.25">
      <c r="A271" t="str">
        <v>Purpose Jobs</v>
      </c>
      <c r="B271">
        <f>COUNTIFS(jobs[job_via],A271,jobs[job_title_short],Title,jobs[job_country],Country,jobs[job_schedule_type],Type)</f>
        <v>0</v>
      </c>
      <c r="D271" t="str">
        <v>JobMatchingPartner</v>
      </c>
      <c r="E271">
        <v>0</v>
      </c>
    </row>
    <row r="272" spans="1:5" x14ac:dyDescent="0.25">
      <c r="A272" t="str">
        <v>Indeed Jobs USA</v>
      </c>
      <c r="B272">
        <f>COUNTIFS(jobs[job_via],A272,jobs[job_title_short],Title,jobs[job_country],Country,jobs[job_schedule_type],Type)</f>
        <v>1</v>
      </c>
      <c r="D272" t="str">
        <v>PayPal - Eightfold AI</v>
      </c>
      <c r="E272">
        <v>0</v>
      </c>
    </row>
    <row r="273" spans="1:5" x14ac:dyDescent="0.25">
      <c r="A273" t="str">
        <v>Redpoint Ventures Job Board</v>
      </c>
      <c r="B273">
        <f>COUNTIFS(jobs[job_via],A273,jobs[job_title_short],Title,jobs[job_country],Country,jobs[job_schedule_type],Type)</f>
        <v>0</v>
      </c>
      <c r="D273" t="str">
        <v>Climate Draft Job Board</v>
      </c>
      <c r="E273">
        <v>0</v>
      </c>
    </row>
    <row r="274" spans="1:5" x14ac:dyDescent="0.25">
      <c r="A274" t="str">
        <v>Just Join IT</v>
      </c>
      <c r="B274">
        <f>COUNTIFS(jobs[job_via],A274,jobs[job_title_short],Title,jobs[job_country],Country,jobs[job_schedule_type],Type)</f>
        <v>0</v>
      </c>
      <c r="D274" t="str">
        <v>Job Board - Advanced Energy Group</v>
      </c>
      <c r="E274">
        <v>0</v>
      </c>
    </row>
    <row r="275" spans="1:5" x14ac:dyDescent="0.25">
      <c r="A275" t="str">
        <v>DevKG</v>
      </c>
      <c r="B275">
        <f>COUNTIFS(jobs[job_via],A275,jobs[job_title_short],Title,jobs[job_country],Country,jobs[job_schedule_type],Type)</f>
        <v>0</v>
      </c>
      <c r="D275" t="str">
        <v>Virta Health</v>
      </c>
      <c r="E275">
        <v>0</v>
      </c>
    </row>
    <row r="276" spans="1:5" x14ac:dyDescent="0.25">
      <c r="A276" t="str">
        <v>United Airlines Jobs</v>
      </c>
      <c r="B276">
        <f>COUNTIFS(jobs[job_via],A276,jobs[job_title_short],Title,jobs[job_country],Country,jobs[job_schedule_type],Type)</f>
        <v>0</v>
      </c>
      <c r="D276" t="str">
        <v>SAP Careers</v>
      </c>
      <c r="E276">
        <v>0</v>
      </c>
    </row>
    <row r="277" spans="1:5" x14ac:dyDescent="0.25">
      <c r="A277" t="str">
        <v>Jobs At Atos</v>
      </c>
      <c r="B277">
        <f>COUNTIFS(jobs[job_via],A277,jobs[job_title_short],Title,jobs[job_country],Country,jobs[job_schedule_type],Type)</f>
        <v>0</v>
      </c>
      <c r="D277" t="str">
        <v>Rise Technical</v>
      </c>
      <c r="E277">
        <v>0</v>
      </c>
    </row>
    <row r="278" spans="1:5" x14ac:dyDescent="0.25">
      <c r="A278" t="str">
        <v>Teachering</v>
      </c>
      <c r="B278">
        <f>COUNTIFS(jobs[job_via],A278,jobs[job_title_short],Title,jobs[job_country],Country,jobs[job_schedule_type],Type)</f>
        <v>0</v>
      </c>
      <c r="D278" t="str">
        <v>CVS Health</v>
      </c>
      <c r="E278">
        <v>0</v>
      </c>
    </row>
    <row r="279" spans="1:5" x14ac:dyDescent="0.25">
      <c r="A279" t="str">
        <v>Nexxt</v>
      </c>
      <c r="B279">
        <f>COUNTIFS(jobs[job_via],A279,jobs[job_title_short],Title,jobs[job_country],Country,jobs[job_schedule_type],Type)</f>
        <v>0</v>
      </c>
      <c r="D279" t="str">
        <v>Simplify</v>
      </c>
      <c r="E279">
        <v>0</v>
      </c>
    </row>
    <row r="280" spans="1:5" x14ac:dyDescent="0.25">
      <c r="A280" t="str">
        <v>ComputerJobs</v>
      </c>
      <c r="B280">
        <f>COUNTIFS(jobs[job_via],A280,jobs[job_title_short],Title,jobs[job_country],Country,jobs[job_schedule_type],Type)</f>
        <v>0</v>
      </c>
      <c r="D280" t="str">
        <v>Fairygodboss</v>
      </c>
      <c r="E280">
        <v>0</v>
      </c>
    </row>
    <row r="281" spans="1:5" x14ac:dyDescent="0.25">
      <c r="A281" t="str">
        <v>Disability Solutions Career Center</v>
      </c>
      <c r="B281">
        <f>COUNTIFS(jobs[job_via],A281,jobs[job_title_short],Title,jobs[job_country],Country,jobs[job_schedule_type],Type)</f>
        <v>0</v>
      </c>
      <c r="D281" t="str">
        <v>Montana High Tech Business Alliance Job Board</v>
      </c>
      <c r="E281">
        <v>0</v>
      </c>
    </row>
    <row r="282" spans="1:5" x14ac:dyDescent="0.25">
      <c r="A282" t="str">
        <v>Idealist</v>
      </c>
      <c r="B282">
        <f>COUNTIFS(jobs[job_via],A282,jobs[job_title_short],Title,jobs[job_country],Country,jobs[job_schedule_type],Type)</f>
        <v>3</v>
      </c>
      <c r="D282" t="str">
        <v>Insight Partners Job Board</v>
      </c>
      <c r="E282">
        <v>0</v>
      </c>
    </row>
    <row r="283" spans="1:5" x14ac:dyDescent="0.25">
      <c r="A283" t="str">
        <v>SCS Engineers</v>
      </c>
      <c r="B283">
        <f>COUNTIFS(jobs[job_via],A283,jobs[job_title_short],Title,jobs[job_country],Country,jobs[job_schedule_type],Type)</f>
        <v>0</v>
      </c>
      <c r="D283" t="str">
        <v>Astyra</v>
      </c>
      <c r="E283">
        <v>0</v>
      </c>
    </row>
    <row r="284" spans="1:5" x14ac:dyDescent="0.25">
      <c r="A284" t="str">
        <v>HBA Careers</v>
      </c>
      <c r="B284">
        <f>COUNTIFS(jobs[job_via],A284,jobs[job_title_short],Title,jobs[job_country],Country,jobs[job_schedule_type],Type)</f>
        <v>0</v>
      </c>
      <c r="D284" t="str">
        <v>EasyJob AI</v>
      </c>
      <c r="E284">
        <v>0</v>
      </c>
    </row>
    <row r="285" spans="1:5" x14ac:dyDescent="0.25">
      <c r="A285" t="str">
        <v>Accel Job Board</v>
      </c>
      <c r="B285">
        <f>COUNTIFS(jobs[job_via],A285,jobs[job_title_short],Title,jobs[job_country],Country,jobs[job_schedule_type],Type)</f>
        <v>0</v>
      </c>
      <c r="D285" t="str">
        <v>Job Openings In San Diego</v>
      </c>
      <c r="E285">
        <v>0</v>
      </c>
    </row>
    <row r="286" spans="1:5" x14ac:dyDescent="0.25">
      <c r="A286" t="str">
        <v>JobServe - Tech Jobs</v>
      </c>
      <c r="B286">
        <f>COUNTIFS(jobs[job_via],A286,jobs[job_title_short],Title,jobs[job_country],Country,jobs[job_schedule_type],Type)</f>
        <v>0</v>
      </c>
      <c r="D286" t="str">
        <v>Lever</v>
      </c>
      <c r="E286">
        <v>0</v>
      </c>
    </row>
    <row r="287" spans="1:5" x14ac:dyDescent="0.25">
      <c r="A287" t="str">
        <v>BeBee AE</v>
      </c>
      <c r="B287">
        <f>COUNTIFS(jobs[job_via],A287,jobs[job_title_short],Title,jobs[job_country],Country,jobs[job_schedule_type],Type)</f>
        <v>0</v>
      </c>
      <c r="D287" t="str">
        <v>LinkedIn Cayman Islands</v>
      </c>
      <c r="E287">
        <v>0</v>
      </c>
    </row>
    <row r="288" spans="1:5" x14ac:dyDescent="0.25">
      <c r="A288" t="str">
        <v>Linux Careers</v>
      </c>
      <c r="B288">
        <f>COUNTIFS(jobs[job_via],A288,jobs[job_title_short],Title,jobs[job_country],Country,jobs[job_schedule_type],Type)</f>
        <v>0</v>
      </c>
      <c r="D288" t="str">
        <v>DisABLEDperson.com</v>
      </c>
      <c r="E288">
        <v>0</v>
      </c>
    </row>
    <row r="289" spans="1:5" x14ac:dyDescent="0.25">
      <c r="A289" t="str">
        <v>Tech:NYC Job Board</v>
      </c>
      <c r="B289">
        <f>COUNTIFS(jobs[job_via],A289,jobs[job_title_short],Title,jobs[job_country],Country,jobs[job_schedule_type],Type)</f>
        <v>0</v>
      </c>
      <c r="D289" t="str">
        <v>Purpose Jobs</v>
      </c>
      <c r="E289">
        <v>0</v>
      </c>
    </row>
    <row r="290" spans="1:5" x14ac:dyDescent="0.25">
      <c r="A290" t="str">
        <v>Jennie Johnson</v>
      </c>
      <c r="B290">
        <f>COUNTIFS(jobs[job_via],A290,jobs[job_title_short],Title,jobs[job_country],Country,jobs[job_schedule_type],Type)</f>
        <v>2</v>
      </c>
      <c r="D290" t="str">
        <v>Redpoint Ventures Job Board</v>
      </c>
      <c r="E290">
        <v>0</v>
      </c>
    </row>
    <row r="291" spans="1:5" x14ac:dyDescent="0.25">
      <c r="A291" t="str">
        <v>Jora</v>
      </c>
      <c r="B291">
        <f>COUNTIFS(jobs[job_via],A291,jobs[job_title_short],Title,jobs[job_country],Country,jobs[job_schedule_type],Type)</f>
        <v>0</v>
      </c>
      <c r="D291" t="str">
        <v>Just Join IT</v>
      </c>
      <c r="E291">
        <v>0</v>
      </c>
    </row>
    <row r="292" spans="1:5" x14ac:dyDescent="0.25">
      <c r="A292" t="str">
        <v>AnitaB.org Job Board</v>
      </c>
      <c r="B292">
        <f>COUNTIFS(jobs[job_via],A292,jobs[job_title_short],Title,jobs[job_country],Country,jobs[job_schedule_type],Type)</f>
        <v>0</v>
      </c>
      <c r="D292" t="str">
        <v>DevKG</v>
      </c>
      <c r="E292">
        <v>0</v>
      </c>
    </row>
    <row r="293" spans="1:5" x14ac:dyDescent="0.25">
      <c r="A293" t="str">
        <v>Built In Seattle</v>
      </c>
      <c r="B293">
        <f>COUNTIFS(jobs[job_via],A293,jobs[job_title_short],Title,jobs[job_country],Country,jobs[job_schedule_type],Type)</f>
        <v>1</v>
      </c>
      <c r="D293" t="str">
        <v>United Airlines Jobs</v>
      </c>
      <c r="E293">
        <v>0</v>
      </c>
    </row>
    <row r="294" spans="1:5" x14ac:dyDescent="0.25">
      <c r="A294" t="str">
        <v>Caterpillar Careers</v>
      </c>
      <c r="B294">
        <f>COUNTIFS(jobs[job_via],A294,jobs[job_title_short],Title,jobs[job_country],Country,jobs[job_schedule_type],Type)</f>
        <v>0</v>
      </c>
      <c r="D294" t="str">
        <v>Jobs At Atos</v>
      </c>
      <c r="E294">
        <v>0</v>
      </c>
    </row>
    <row r="295" spans="1:5" x14ac:dyDescent="0.25">
      <c r="A295" t="str">
        <v>Peraton Careers</v>
      </c>
      <c r="B295">
        <f>COUNTIFS(jobs[job_via],A295,jobs[job_title_short],Title,jobs[job_country],Country,jobs[job_schedule_type],Type)</f>
        <v>1</v>
      </c>
      <c r="D295" t="str">
        <v>Teachering</v>
      </c>
      <c r="E295">
        <v>0</v>
      </c>
    </row>
    <row r="296" spans="1:5" x14ac:dyDescent="0.25">
      <c r="A296" t="str">
        <v>Qureos</v>
      </c>
      <c r="B296">
        <f>COUNTIFS(jobs[job_via],A296,jobs[job_title_short],Title,jobs[job_country],Country,jobs[job_schedule_type],Type)</f>
        <v>0</v>
      </c>
      <c r="D296" t="str">
        <v>Nexxt</v>
      </c>
      <c r="E296">
        <v>0</v>
      </c>
    </row>
    <row r="297" spans="1:5" x14ac:dyDescent="0.25">
      <c r="A297" t="str">
        <v>Reliance Careers - Reliance, Inc.</v>
      </c>
      <c r="B297">
        <f>COUNTIFS(jobs[job_via],A297,jobs[job_title_short],Title,jobs[job_country],Country,jobs[job_schedule_type],Type)</f>
        <v>0</v>
      </c>
      <c r="D297" t="str">
        <v>ComputerJobs</v>
      </c>
      <c r="E297">
        <v>0</v>
      </c>
    </row>
    <row r="298" spans="1:5" x14ac:dyDescent="0.25">
      <c r="A298" t="str">
        <v>Built In Toronto</v>
      </c>
      <c r="B298">
        <f>COUNTIFS(jobs[job_via],A298,jobs[job_title_short],Title,jobs[job_country],Country,jobs[job_schedule_type],Type)</f>
        <v>0</v>
      </c>
      <c r="D298" t="str">
        <v>Disability Solutions Career Center</v>
      </c>
      <c r="E298">
        <v>0</v>
      </c>
    </row>
    <row r="299" spans="1:5" x14ac:dyDescent="0.25">
      <c r="A299" t="str">
        <v>Omek</v>
      </c>
      <c r="B299">
        <f>COUNTIFS(jobs[job_via],A299,jobs[job_title_short],Title,jobs[job_country],Country,jobs[job_schedule_type],Type)</f>
        <v>0</v>
      </c>
      <c r="D299" t="str">
        <v>SCS Engineers</v>
      </c>
      <c r="E299">
        <v>0</v>
      </c>
    </row>
    <row r="300" spans="1:5" x14ac:dyDescent="0.25">
      <c r="A300" t="str">
        <v>CareerBoard</v>
      </c>
      <c r="B300">
        <f>COUNTIFS(jobs[job_via],A300,jobs[job_title_short],Title,jobs[job_country],Country,jobs[job_schedule_type],Type)</f>
        <v>0</v>
      </c>
      <c r="D300" t="str">
        <v>HBA Careers</v>
      </c>
      <c r="E300">
        <v>0</v>
      </c>
    </row>
    <row r="301" spans="1:5" x14ac:dyDescent="0.25">
      <c r="A301" t="str">
        <v>Hitmarker</v>
      </c>
      <c r="B301">
        <f>COUNTIFS(jobs[job_via],A301,jobs[job_title_short],Title,jobs[job_country],Country,jobs[job_schedule_type],Type)</f>
        <v>0</v>
      </c>
      <c r="D301" t="str">
        <v>Accel Job Board</v>
      </c>
      <c r="E301">
        <v>0</v>
      </c>
    </row>
    <row r="302" spans="1:5" x14ac:dyDescent="0.25">
      <c r="A302" t="str">
        <v>LinkedIn Singapore</v>
      </c>
      <c r="B302">
        <f>COUNTIFS(jobs[job_via],A302,jobs[job_title_short],Title,jobs[job_country],Country,jobs[job_schedule_type],Type)</f>
        <v>0</v>
      </c>
      <c r="D302" t="str">
        <v>JobServe - Tech Jobs</v>
      </c>
      <c r="E302">
        <v>0</v>
      </c>
    </row>
    <row r="303" spans="1:5" x14ac:dyDescent="0.25">
      <c r="A303" t="str">
        <v>IHireTechnology</v>
      </c>
      <c r="B303">
        <f>COUNTIFS(jobs[job_via],A303,jobs[job_title_short],Title,jobs[job_country],Country,jobs[job_schedule_type],Type)</f>
        <v>1</v>
      </c>
      <c r="D303" t="str">
        <v>BeBee AE</v>
      </c>
      <c r="E303">
        <v>0</v>
      </c>
    </row>
    <row r="304" spans="1:5" x14ac:dyDescent="0.25">
      <c r="A304" t="str">
        <v>EdTech Jobs</v>
      </c>
      <c r="B304">
        <f>COUNTIFS(jobs[job_via],A304,jobs[job_title_short],Title,jobs[job_country],Country,jobs[job_schedule_type],Type)</f>
        <v>0</v>
      </c>
      <c r="D304" t="str">
        <v>Linux Careers</v>
      </c>
      <c r="E304">
        <v>0</v>
      </c>
    </row>
    <row r="305" spans="1:5" x14ac:dyDescent="0.25">
      <c r="A305" t="str">
        <v>IMC Trading</v>
      </c>
      <c r="B305">
        <f>COUNTIFS(jobs[job_via],A305,jobs[job_title_short],Title,jobs[job_country],Country,jobs[job_schedule_type],Type)</f>
        <v>0</v>
      </c>
      <c r="D305" t="str">
        <v>Tech:NYC Job Board</v>
      </c>
      <c r="E305">
        <v>0</v>
      </c>
    </row>
    <row r="306" spans="1:5" x14ac:dyDescent="0.25">
      <c r="A306" t="str">
        <v>IHireChemists</v>
      </c>
      <c r="B306">
        <f>COUNTIFS(jobs[job_via],A306,jobs[job_title_short],Title,jobs[job_country],Country,jobs[job_schedule_type],Type)</f>
        <v>0</v>
      </c>
      <c r="D306" t="str">
        <v>Jora</v>
      </c>
      <c r="E306">
        <v>0</v>
      </c>
    </row>
    <row r="307" spans="1:5" x14ac:dyDescent="0.25">
      <c r="A307" t="str">
        <v>Careerboard - IT Jobs</v>
      </c>
      <c r="B307">
        <f>COUNTIFS(jobs[job_via],A307,jobs[job_title_short],Title,jobs[job_country],Country,jobs[job_schedule_type],Type)</f>
        <v>0</v>
      </c>
      <c r="D307" t="str">
        <v>AnitaB.org Job Board</v>
      </c>
      <c r="E307">
        <v>0</v>
      </c>
    </row>
    <row r="308" spans="1:5" x14ac:dyDescent="0.25">
      <c r="A308" t="str">
        <v>DEjobs.org</v>
      </c>
      <c r="B308">
        <f>COUNTIFS(jobs[job_via],A308,jobs[job_title_short],Title,jobs[job_country],Country,jobs[job_schedule_type],Type)</f>
        <v>0</v>
      </c>
      <c r="D308" t="str">
        <v>Caterpillar Careers</v>
      </c>
      <c r="E308">
        <v>0</v>
      </c>
    </row>
    <row r="309" spans="1:5" x14ac:dyDescent="0.25">
      <c r="A309" t="str">
        <v>Advance Venture Partners Job Board</v>
      </c>
      <c r="B309">
        <f>COUNTIFS(jobs[job_via],A309,jobs[job_title_short],Title,jobs[job_country],Country,jobs[job_schedule_type],Type)</f>
        <v>1</v>
      </c>
      <c r="D309" t="str">
        <v>Qureos</v>
      </c>
      <c r="E309">
        <v>0</v>
      </c>
    </row>
    <row r="310" spans="1:5" x14ac:dyDescent="0.25">
      <c r="A310" t="str">
        <v>Jobs - MIT</v>
      </c>
      <c r="B310">
        <f>COUNTIFS(jobs[job_via],A310,jobs[job_title_short],Title,jobs[job_country],Country,jobs[job_schedule_type],Type)</f>
        <v>0</v>
      </c>
      <c r="D310" t="str">
        <v>Reliance Careers - Reliance, Inc.</v>
      </c>
      <c r="E310">
        <v>0</v>
      </c>
    </row>
    <row r="311" spans="1:5" x14ac:dyDescent="0.25">
      <c r="A311" t="str">
        <v>Jobs - Alooba</v>
      </c>
      <c r="B311">
        <f>COUNTIFS(jobs[job_via],A311,jobs[job_title_short],Title,jobs[job_country],Country,jobs[job_schedule_type],Type)</f>
        <v>0</v>
      </c>
      <c r="D311" t="str">
        <v>Built In Toronto</v>
      </c>
      <c r="E311">
        <v>0</v>
      </c>
    </row>
    <row r="312" spans="1:5" x14ac:dyDescent="0.25">
      <c r="A312" t="str">
        <v>The Chronicle Of Higher Education Jobs</v>
      </c>
      <c r="B312">
        <f>COUNTIFS(jobs[job_via],A312,jobs[job_title_short],Title,jobs[job_country],Country,jobs[job_schedule_type],Type)</f>
        <v>1</v>
      </c>
      <c r="D312" t="str">
        <v>Omek</v>
      </c>
      <c r="E312">
        <v>0</v>
      </c>
    </row>
    <row r="313" spans="1:5" x14ac:dyDescent="0.25">
      <c r="A313" t="str">
        <v>Careers At Peraton</v>
      </c>
      <c r="B313">
        <f>COUNTIFS(jobs[job_via],A313,jobs[job_title_short],Title,jobs[job_country],Country,jobs[job_schedule_type],Type)</f>
        <v>1</v>
      </c>
      <c r="D313" t="str">
        <v>CareerBoard</v>
      </c>
      <c r="E313">
        <v>0</v>
      </c>
    </row>
    <row r="314" spans="1:5" x14ac:dyDescent="0.25">
      <c r="A314" t="str">
        <v>WhatJobs</v>
      </c>
      <c r="B314">
        <f>COUNTIFS(jobs[job_via],A314,jobs[job_title_short],Title,jobs[job_country],Country,jobs[job_schedule_type],Type)</f>
        <v>0</v>
      </c>
      <c r="D314" t="str">
        <v>Hitmarker</v>
      </c>
      <c r="E314">
        <v>0</v>
      </c>
    </row>
    <row r="315" spans="1:5" x14ac:dyDescent="0.25">
      <c r="A315" t="str">
        <v>UNjoblink</v>
      </c>
      <c r="B315">
        <f>COUNTIFS(jobs[job_via],A315,jobs[job_title_short],Title,jobs[job_country],Country,jobs[job_schedule_type],Type)</f>
        <v>0</v>
      </c>
      <c r="D315" t="str">
        <v>LinkedIn Singapore</v>
      </c>
      <c r="E315">
        <v>0</v>
      </c>
    </row>
    <row r="316" spans="1:5" x14ac:dyDescent="0.25">
      <c r="A316" t="str">
        <v>JOBS.NOW</v>
      </c>
      <c r="B316">
        <f>COUNTIFS(jobs[job_via],A316,jobs[job_title_short],Title,jobs[job_country],Country,jobs[job_schedule_type],Type)</f>
        <v>0</v>
      </c>
      <c r="D316" t="str">
        <v>EdTech Jobs</v>
      </c>
      <c r="E316">
        <v>0</v>
      </c>
    </row>
    <row r="317" spans="1:5" x14ac:dyDescent="0.25">
      <c r="A317" t="str">
        <v>GTN Technical Staffing</v>
      </c>
      <c r="B317">
        <f>COUNTIFS(jobs[job_via],A317,jobs[job_title_short],Title,jobs[job_country],Country,jobs[job_schedule_type],Type)</f>
        <v>0</v>
      </c>
      <c r="D317" t="str">
        <v>IMC Trading</v>
      </c>
      <c r="E317">
        <v>0</v>
      </c>
    </row>
    <row r="318" spans="1:5" x14ac:dyDescent="0.25">
      <c r="A318" t="str">
        <v>BeBee SA</v>
      </c>
      <c r="B318">
        <f>COUNTIFS(jobs[job_via],A318,jobs[job_title_short],Title,jobs[job_country],Country,jobs[job_schedule_type],Type)</f>
        <v>0</v>
      </c>
      <c r="D318" t="str">
        <v>IHireChemists</v>
      </c>
      <c r="E318">
        <v>0</v>
      </c>
    </row>
    <row r="319" spans="1:5" x14ac:dyDescent="0.25">
      <c r="A319" t="str">
        <v>EY Careers</v>
      </c>
      <c r="B319">
        <f>COUNTIFS(jobs[job_via],A319,jobs[job_title_short],Title,jobs[job_country],Country,jobs[job_schedule_type],Type)</f>
        <v>1</v>
      </c>
      <c r="D319" t="str">
        <v>Careerboard - IT Jobs</v>
      </c>
      <c r="E319">
        <v>0</v>
      </c>
    </row>
    <row r="320" spans="1:5" x14ac:dyDescent="0.25">
      <c r="A320" t="str">
        <v>Paycomonline.net</v>
      </c>
      <c r="B320">
        <f>COUNTIFS(jobs[job_via],A320,jobs[job_title_short],Title,jobs[job_country],Country,jobs[job_schedule_type],Type)</f>
        <v>1</v>
      </c>
      <c r="D320" t="str">
        <v>DEjobs.org</v>
      </c>
      <c r="E320">
        <v>0</v>
      </c>
    </row>
    <row r="321" spans="1:5" x14ac:dyDescent="0.25">
      <c r="A321" t="str">
        <v>Menlo Ventures Job Board</v>
      </c>
      <c r="B321">
        <f>COUNTIFS(jobs[job_via],A321,jobs[job_title_short],Title,jobs[job_country],Country,jobs[job_schedule_type],Type)</f>
        <v>1</v>
      </c>
      <c r="D321" t="str">
        <v>Jobs - MIT</v>
      </c>
      <c r="E321">
        <v>0</v>
      </c>
    </row>
    <row r="322" spans="1:5" x14ac:dyDescent="0.25">
      <c r="A322" t="str">
        <v>LinkedIn لبنان</v>
      </c>
      <c r="B322">
        <f>COUNTIFS(jobs[job_via],A322,jobs[job_title_short],Title,jobs[job_country],Country,jobs[job_schedule_type],Type)</f>
        <v>0</v>
      </c>
      <c r="D322" t="str">
        <v>Jobs - Alooba</v>
      </c>
      <c r="E322">
        <v>0</v>
      </c>
    </row>
    <row r="323" spans="1:5" x14ac:dyDescent="0.25">
      <c r="A323" t="str">
        <v>PrideStaff Jobs</v>
      </c>
      <c r="B323">
        <f>COUNTIFS(jobs[job_via],A323,jobs[job_title_short],Title,jobs[job_country],Country,jobs[job_schedule_type],Type)</f>
        <v>0</v>
      </c>
      <c r="D323" t="str">
        <v>WhatJobs</v>
      </c>
      <c r="E323">
        <v>0</v>
      </c>
    </row>
    <row r="324" spans="1:5" x14ac:dyDescent="0.25">
      <c r="A324" t="str">
        <v>Himalayas</v>
      </c>
      <c r="B324">
        <f>COUNTIFS(jobs[job_via],A324,jobs[job_title_short],Title,jobs[job_country],Country,jobs[job_schedule_type],Type)</f>
        <v>0</v>
      </c>
      <c r="D324" t="str">
        <v>UNjoblink</v>
      </c>
      <c r="E324">
        <v>0</v>
      </c>
    </row>
    <row r="325" spans="1:5" x14ac:dyDescent="0.25">
      <c r="A325" t="str">
        <v>Remote-Jobs USA</v>
      </c>
      <c r="B325">
        <f>COUNTIFS(jobs[job_via],A325,jobs[job_title_short],Title,jobs[job_country],Country,jobs[job_schedule_type],Type)</f>
        <v>0</v>
      </c>
      <c r="D325" t="str">
        <v>JOBS.NOW</v>
      </c>
      <c r="E325">
        <v>0</v>
      </c>
    </row>
    <row r="326" spans="1:5" x14ac:dyDescent="0.25">
      <c r="A326" t="str">
        <v>ComputerWork</v>
      </c>
      <c r="B326">
        <f>COUNTIFS(jobs[job_via],A326,jobs[job_title_short],Title,jobs[job_country],Country,jobs[job_schedule_type],Type)</f>
        <v>1</v>
      </c>
      <c r="D326" t="str">
        <v>GTN Technical Staffing</v>
      </c>
      <c r="E326">
        <v>0</v>
      </c>
    </row>
    <row r="327" spans="1:5" x14ac:dyDescent="0.25">
      <c r="A327" t="str">
        <v>Harri</v>
      </c>
      <c r="B327">
        <f>COUNTIFS(jobs[job_via],A327,jobs[job_title_short],Title,jobs[job_country],Country,jobs[job_schedule_type],Type)</f>
        <v>1</v>
      </c>
      <c r="D327" t="str">
        <v>BeBee SA</v>
      </c>
      <c r="E327">
        <v>0</v>
      </c>
    </row>
    <row r="328" spans="1:5" x14ac:dyDescent="0.25">
      <c r="A328" t="str">
        <v>Tallo</v>
      </c>
      <c r="B328">
        <f>COUNTIFS(jobs[job_via],A328,jobs[job_title_short],Title,jobs[job_country],Country,jobs[job_schedule_type],Type)</f>
        <v>0</v>
      </c>
      <c r="D328" t="str">
        <v>LinkedIn لبنان</v>
      </c>
      <c r="E328">
        <v>0</v>
      </c>
    </row>
    <row r="329" spans="1:5" x14ac:dyDescent="0.25">
      <c r="A329" t="str">
        <v>Companies | NGP Capital Job Board - NGP Capital</v>
      </c>
      <c r="B329">
        <f>COUNTIFS(jobs[job_via],A329,jobs[job_title_short],Title,jobs[job_country],Country,jobs[job_schedule_type],Type)</f>
        <v>0</v>
      </c>
      <c r="D329" t="str">
        <v>PrideStaff Jobs</v>
      </c>
      <c r="E329">
        <v>0</v>
      </c>
    </row>
    <row r="330" spans="1:5" x14ac:dyDescent="0.25">
      <c r="A330" t="str">
        <v>Peraton</v>
      </c>
      <c r="B330">
        <f>COUNTIFS(jobs[job_via],A330,jobs[job_title_short],Title,jobs[job_country],Country,jobs[job_schedule_type],Type)</f>
        <v>0</v>
      </c>
      <c r="D330" t="str">
        <v>Himalayas</v>
      </c>
      <c r="E330">
        <v>0</v>
      </c>
    </row>
    <row r="331" spans="1:5" x14ac:dyDescent="0.25">
      <c r="A331" t="str">
        <v>Aya Healthcare</v>
      </c>
      <c r="B331">
        <f>COUNTIFS(jobs[job_via],A331,jobs[job_title_short],Title,jobs[job_country],Country,jobs[job_schedule_type],Type)</f>
        <v>1</v>
      </c>
      <c r="D331" t="str">
        <v>Remote-Jobs USA</v>
      </c>
      <c r="E331">
        <v>0</v>
      </c>
    </row>
    <row r="332" spans="1:5" x14ac:dyDescent="0.25">
      <c r="A332" t="str">
        <v>MLR.org</v>
      </c>
      <c r="B332">
        <f>COUNTIFS(jobs[job_via],A332,jobs[job_title_short],Title,jobs[job_country],Country,jobs[job_schedule_type],Type)</f>
        <v>1</v>
      </c>
      <c r="D332" t="str">
        <v>Tallo</v>
      </c>
      <c r="E332">
        <v>0</v>
      </c>
    </row>
    <row r="333" spans="1:5" x14ac:dyDescent="0.25">
      <c r="A333" t="str">
        <v>ICIMS</v>
      </c>
      <c r="B333">
        <f>COUNTIFS(jobs[job_via],A333,jobs[job_title_short],Title,jobs[job_country],Country,jobs[job_schedule_type],Type)</f>
        <v>0</v>
      </c>
      <c r="D333" t="str">
        <v>Companies | NGP Capital Job Board - NGP Capital</v>
      </c>
      <c r="E333">
        <v>0</v>
      </c>
    </row>
    <row r="334" spans="1:5" x14ac:dyDescent="0.25">
      <c r="A334" t="str">
        <v>Linux Jobs &amp; Careers</v>
      </c>
      <c r="B334">
        <f>COUNTIFS(jobs[job_via],A334,jobs[job_title_short],Title,jobs[job_country],Country,jobs[job_schedule_type],Type)</f>
        <v>0</v>
      </c>
      <c r="D334" t="str">
        <v>Peraton</v>
      </c>
      <c r="E334">
        <v>0</v>
      </c>
    </row>
    <row r="335" spans="1:5" x14ac:dyDescent="0.25">
      <c r="A335" t="str">
        <v>ProActuary Jobs</v>
      </c>
      <c r="B335">
        <f>COUNTIFS(jobs[job_via],A335,jobs[job_title_short],Title,jobs[job_country],Country,jobs[job_schedule_type],Type)</f>
        <v>0</v>
      </c>
      <c r="D335" t="str">
        <v>ICIMS</v>
      </c>
      <c r="E335">
        <v>0</v>
      </c>
    </row>
    <row r="336" spans="1:5" x14ac:dyDescent="0.25">
      <c r="A336" t="str">
        <v>PNGAS Job Board</v>
      </c>
      <c r="B336">
        <f>COUNTIFS(jobs[job_via],A336,jobs[job_title_short],Title,jobs[job_country],Country,jobs[job_schedule_type],Type)</f>
        <v>0</v>
      </c>
      <c r="D336" t="str">
        <v>Linux Jobs &amp; Careers</v>
      </c>
      <c r="E336">
        <v>0</v>
      </c>
    </row>
    <row r="337" spans="1:5" x14ac:dyDescent="0.25">
      <c r="A337" t="str">
        <v>TelCom Careers</v>
      </c>
      <c r="B337">
        <f>COUNTIFS(jobs[job_via],A337,jobs[job_title_short],Title,jobs[job_country],Country,jobs[job_schedule_type],Type)</f>
        <v>1</v>
      </c>
      <c r="D337" t="str">
        <v>ProActuary Jobs</v>
      </c>
      <c r="E337">
        <v>0</v>
      </c>
    </row>
    <row r="338" spans="1:5" x14ac:dyDescent="0.25">
      <c r="A338" t="str">
        <v>Careers At Vizient</v>
      </c>
      <c r="B338">
        <f>COUNTIFS(jobs[job_via],A338,jobs[job_title_short],Title,jobs[job_country],Country,jobs[job_schedule_type],Type)</f>
        <v>0</v>
      </c>
      <c r="D338" t="str">
        <v>PNGAS Job Board</v>
      </c>
      <c r="E338">
        <v>0</v>
      </c>
    </row>
    <row r="339" spans="1:5" x14ac:dyDescent="0.25">
      <c r="A339" t="str">
        <v>Dover</v>
      </c>
      <c r="B339">
        <f>COUNTIFS(jobs[job_via],A339,jobs[job_title_short],Title,jobs[job_country],Country,jobs[job_schedule_type],Type)</f>
        <v>0</v>
      </c>
      <c r="D339" t="str">
        <v>Careers At Vizient</v>
      </c>
      <c r="E339">
        <v>0</v>
      </c>
    </row>
    <row r="340" spans="1:5" x14ac:dyDescent="0.25">
      <c r="A340" t="str">
        <v>LazyApply</v>
      </c>
      <c r="B340">
        <f>COUNTIFS(jobs[job_via],A340,jobs[job_title_short],Title,jobs[job_country],Country,jobs[job_schedule_type],Type)</f>
        <v>0</v>
      </c>
      <c r="D340" t="str">
        <v>Dover</v>
      </c>
      <c r="E340">
        <v>0</v>
      </c>
    </row>
    <row r="341" spans="1:5" x14ac:dyDescent="0.25">
      <c r="A341" t="str">
        <v>Remote Rocketship</v>
      </c>
      <c r="B341">
        <f>COUNTIFS(jobs[job_via],A341,jobs[job_title_short],Title,jobs[job_country],Country,jobs[job_schedule_type],Type)</f>
        <v>0</v>
      </c>
      <c r="D341" t="str">
        <v>LazyApply</v>
      </c>
      <c r="E341">
        <v>0</v>
      </c>
    </row>
    <row r="342" spans="1:5" x14ac:dyDescent="0.25">
      <c r="A342" t="str">
        <v>Higher Education Recruitment Consortium</v>
      </c>
      <c r="B342">
        <f>COUNTIFS(jobs[job_via],A342,jobs[job_title_short],Title,jobs[job_country],Country,jobs[job_schedule_type],Type)</f>
        <v>1</v>
      </c>
      <c r="D342" t="str">
        <v>Remote Rocketship</v>
      </c>
      <c r="E342">
        <v>0</v>
      </c>
    </row>
    <row r="343" spans="1:5" x14ac:dyDescent="0.25">
      <c r="A343" t="str">
        <v>BeBee KW</v>
      </c>
      <c r="B343">
        <f>COUNTIFS(jobs[job_via],A343,jobs[job_title_short],Title,jobs[job_country],Country,jobs[job_schedule_type],Type)</f>
        <v>0</v>
      </c>
      <c r="D343" t="str">
        <v>BeBee KW</v>
      </c>
      <c r="E343">
        <v>0</v>
      </c>
    </row>
    <row r="344" spans="1:5" x14ac:dyDescent="0.25">
      <c r="A344">
        <v>0</v>
      </c>
      <c r="B344">
        <f>COUNTIFS(jobs[job_via],A344,jobs[job_title_short],Title,jobs[job_country],Country,jobs[job_schedule_type],Type)</f>
        <v>0</v>
      </c>
      <c r="D344">
        <v>0</v>
      </c>
      <c r="E344">
        <v>0</v>
      </c>
    </row>
    <row r="345" spans="1:5" x14ac:dyDescent="0.25">
      <c r="B345">
        <f>COUNTIFS(jobs[job_via],A345,jobs[job_title_short],Title,jobs[job_country],Country,jobs[job_schedule_type],Type)</f>
        <v>0</v>
      </c>
      <c r="D345">
        <v>0</v>
      </c>
      <c r="E345">
        <v>0</v>
      </c>
    </row>
    <row r="346" spans="1:5" x14ac:dyDescent="0.25">
      <c r="B346">
        <f>COUNTIFS(jobs[job_via],A346,jobs[job_title_short],Title,jobs[job_country],Country,jobs[job_schedule_type],Type)</f>
        <v>0</v>
      </c>
      <c r="D346">
        <v>0</v>
      </c>
      <c r="E346">
        <v>0</v>
      </c>
    </row>
    <row r="347" spans="1:5" x14ac:dyDescent="0.25">
      <c r="B347">
        <f>COUNTIFS(jobs[job_via],A347,jobs[job_title_short],Title,jobs[job_country],Country,jobs[job_schedule_type],Type)</f>
        <v>0</v>
      </c>
      <c r="D347">
        <v>0</v>
      </c>
      <c r="E347">
        <v>0</v>
      </c>
    </row>
    <row r="348" spans="1:5" x14ac:dyDescent="0.25">
      <c r="B348">
        <f>COUNTIFS(jobs[job_via],A348,jobs[job_title_short],Title,jobs[job_country],Country,jobs[job_schedule_type],Type)</f>
        <v>0</v>
      </c>
      <c r="D348">
        <v>0</v>
      </c>
      <c r="E348">
        <v>0</v>
      </c>
    </row>
    <row r="349" spans="1:5" x14ac:dyDescent="0.25">
      <c r="B349">
        <f>COUNTIFS(jobs[job_via],A349,jobs[job_title_short],Title,jobs[job_country],Country,jobs[job_schedule_type],Type)</f>
        <v>0</v>
      </c>
      <c r="D349">
        <v>0</v>
      </c>
      <c r="E349">
        <v>0</v>
      </c>
    </row>
    <row r="350" spans="1:5" x14ac:dyDescent="0.25">
      <c r="B350">
        <f>COUNTIFS(jobs[job_via],A350,jobs[job_title_short],Title,jobs[job_country],Country,jobs[job_schedule_type],Type)</f>
        <v>0</v>
      </c>
      <c r="D350">
        <v>0</v>
      </c>
      <c r="E350">
        <v>0</v>
      </c>
    </row>
    <row r="351" spans="1:5" x14ac:dyDescent="0.25">
      <c r="B351">
        <f>COUNTIFS(jobs[job_via],A351,jobs[job_title_short],Title,jobs[job_country],Country,jobs[job_schedule_type],Type)</f>
        <v>0</v>
      </c>
      <c r="D351">
        <v>0</v>
      </c>
      <c r="E351">
        <v>0</v>
      </c>
    </row>
    <row r="352" spans="1:5" x14ac:dyDescent="0.25">
      <c r="B352">
        <f>COUNTIFS(jobs[job_via],A352,jobs[job_title_short],Title,jobs[job_country],Country,jobs[job_schedule_type],Type)</f>
        <v>0</v>
      </c>
      <c r="D352">
        <v>0</v>
      </c>
      <c r="E352">
        <v>0</v>
      </c>
    </row>
    <row r="353" spans="2:5" x14ac:dyDescent="0.25">
      <c r="B353">
        <f>COUNTIFS(jobs[job_via],A353,jobs[job_title_short],Title,jobs[job_country],Country,jobs[job_schedule_type],Type)</f>
        <v>0</v>
      </c>
      <c r="D353">
        <v>0</v>
      </c>
      <c r="E353">
        <v>0</v>
      </c>
    </row>
    <row r="354" spans="2:5" x14ac:dyDescent="0.25">
      <c r="B354">
        <f>COUNTIFS(jobs[job_via],A354,jobs[job_title_short],Title,jobs[job_country],Country,jobs[job_schedule_type],Type)</f>
        <v>0</v>
      </c>
      <c r="D354">
        <v>0</v>
      </c>
      <c r="E354">
        <v>0</v>
      </c>
    </row>
    <row r="355" spans="2:5" x14ac:dyDescent="0.25">
      <c r="B355">
        <f>COUNTIFS(jobs[job_via],A355,jobs[job_title_short],Title,jobs[job_country],Country,jobs[job_schedule_type],Type)</f>
        <v>0</v>
      </c>
      <c r="D355">
        <v>0</v>
      </c>
      <c r="E355">
        <v>0</v>
      </c>
    </row>
    <row r="356" spans="2:5" x14ac:dyDescent="0.25">
      <c r="B356">
        <f>COUNTIFS(jobs[job_via],A356,jobs[job_title_short],Title,jobs[job_country],Country,jobs[job_schedule_type],Type)</f>
        <v>0</v>
      </c>
      <c r="D356">
        <v>0</v>
      </c>
      <c r="E356">
        <v>0</v>
      </c>
    </row>
    <row r="357" spans="2:5" x14ac:dyDescent="0.25">
      <c r="B357">
        <f>COUNTIFS(jobs[job_via],A357,jobs[job_title_short],Title,jobs[job_country],Country,jobs[job_schedule_type],Type)</f>
        <v>0</v>
      </c>
      <c r="D357">
        <v>0</v>
      </c>
      <c r="E357">
        <v>0</v>
      </c>
    </row>
    <row r="358" spans="2:5" x14ac:dyDescent="0.25">
      <c r="B358">
        <f>COUNTIFS(jobs[job_via],A358,jobs[job_title_short],Title,jobs[job_country],Country,jobs[job_schedule_type],Type)</f>
        <v>0</v>
      </c>
      <c r="D358">
        <v>0</v>
      </c>
      <c r="E358">
        <v>0</v>
      </c>
    </row>
    <row r="359" spans="2:5" x14ac:dyDescent="0.25">
      <c r="B359">
        <f>COUNTIFS(jobs[job_via],A359,jobs[job_title_short],Title,jobs[job_country],Country,jobs[job_schedule_type],Type)</f>
        <v>0</v>
      </c>
      <c r="D359">
        <v>0</v>
      </c>
      <c r="E359">
        <v>0</v>
      </c>
    </row>
    <row r="360" spans="2:5" x14ac:dyDescent="0.25">
      <c r="B360">
        <f>COUNTIFS(jobs[job_via],A360,jobs[job_title_short],Title,jobs[job_country],Country,jobs[job_schedule_type],Type)</f>
        <v>0</v>
      </c>
      <c r="D360">
        <v>0</v>
      </c>
      <c r="E360">
        <v>0</v>
      </c>
    </row>
    <row r="361" spans="2:5" x14ac:dyDescent="0.25">
      <c r="B361">
        <f>COUNTIFS(jobs[job_via],A361,jobs[job_title_short],Title,jobs[job_country],Country,jobs[job_schedule_type],Type)</f>
        <v>0</v>
      </c>
      <c r="D361">
        <v>0</v>
      </c>
      <c r="E361">
        <v>0</v>
      </c>
    </row>
    <row r="362" spans="2:5" x14ac:dyDescent="0.25">
      <c r="B362">
        <f>COUNTIFS(jobs[job_via],A362,jobs[job_title_short],Title,jobs[job_country],Country,jobs[job_schedule_type],Type)</f>
        <v>0</v>
      </c>
      <c r="D362">
        <v>0</v>
      </c>
      <c r="E362">
        <v>0</v>
      </c>
    </row>
    <row r="363" spans="2:5" x14ac:dyDescent="0.25">
      <c r="B363">
        <f>COUNTIFS(jobs[job_via],A363,jobs[job_title_short],Title,jobs[job_country],Country,jobs[job_schedule_type],Type)</f>
        <v>0</v>
      </c>
      <c r="D363">
        <v>0</v>
      </c>
      <c r="E363">
        <v>0</v>
      </c>
    </row>
    <row r="364" spans="2:5" x14ac:dyDescent="0.25">
      <c r="B364">
        <f>COUNTIFS(jobs[job_via],A364,jobs[job_title_short],Title,jobs[job_country],Country,jobs[job_schedule_type],Type)</f>
        <v>0</v>
      </c>
      <c r="D364">
        <v>0</v>
      </c>
      <c r="E364">
        <v>0</v>
      </c>
    </row>
    <row r="365" spans="2:5" x14ac:dyDescent="0.25">
      <c r="B365">
        <f>COUNTIFS(jobs[job_via],A365,jobs[job_title_short],Title,jobs[job_country],Country,jobs[job_schedule_type],Type)</f>
        <v>0</v>
      </c>
      <c r="D365">
        <v>0</v>
      </c>
      <c r="E365">
        <v>0</v>
      </c>
    </row>
    <row r="366" spans="2:5" x14ac:dyDescent="0.25">
      <c r="B366">
        <f>COUNTIFS(jobs[job_via],A366,jobs[job_title_short],Title,jobs[job_country],Country,jobs[job_schedule_type],Type)</f>
        <v>0</v>
      </c>
      <c r="D366">
        <v>0</v>
      </c>
      <c r="E366">
        <v>0</v>
      </c>
    </row>
    <row r="367" spans="2:5" x14ac:dyDescent="0.25">
      <c r="B367">
        <f>COUNTIFS(jobs[job_via],A367,jobs[job_title_short],Title,jobs[job_country],Country,jobs[job_schedule_type],Type)</f>
        <v>0</v>
      </c>
      <c r="D367">
        <v>0</v>
      </c>
      <c r="E367">
        <v>0</v>
      </c>
    </row>
    <row r="368" spans="2:5" x14ac:dyDescent="0.25">
      <c r="B368">
        <f>COUNTIFS(jobs[job_via],A368,jobs[job_title_short],Title,jobs[job_country],Country,jobs[job_schedule_type],Type)</f>
        <v>0</v>
      </c>
      <c r="D368">
        <v>0</v>
      </c>
      <c r="E368">
        <v>0</v>
      </c>
    </row>
    <row r="369" spans="2:5" x14ac:dyDescent="0.25">
      <c r="B369">
        <f>COUNTIFS(jobs[job_via],A369,jobs[job_title_short],Title,jobs[job_country],Country,jobs[job_schedule_type],Type)</f>
        <v>0</v>
      </c>
      <c r="D369">
        <v>0</v>
      </c>
      <c r="E369">
        <v>0</v>
      </c>
    </row>
    <row r="370" spans="2:5" x14ac:dyDescent="0.25">
      <c r="B370">
        <f>COUNTIFS(jobs[job_via],A370,jobs[job_title_short],Title,jobs[job_country],Country,jobs[job_schedule_type],Type)</f>
        <v>0</v>
      </c>
      <c r="D370">
        <v>0</v>
      </c>
      <c r="E370">
        <v>0</v>
      </c>
    </row>
    <row r="371" spans="2:5" x14ac:dyDescent="0.25">
      <c r="B371">
        <f>COUNTIFS(jobs[job_via],A371,jobs[job_title_short],Title,jobs[job_country],Country,jobs[job_schedule_type],Type)</f>
        <v>0</v>
      </c>
      <c r="D371">
        <v>0</v>
      </c>
      <c r="E371">
        <v>0</v>
      </c>
    </row>
    <row r="372" spans="2:5" x14ac:dyDescent="0.25">
      <c r="B372">
        <f>COUNTIFS(jobs[job_via],A372,jobs[job_title_short],Title,jobs[job_country],Country,jobs[job_schedule_type],Type)</f>
        <v>0</v>
      </c>
      <c r="D372">
        <v>0</v>
      </c>
      <c r="E372">
        <v>0</v>
      </c>
    </row>
    <row r="373" spans="2:5" x14ac:dyDescent="0.25">
      <c r="B373">
        <f>COUNTIFS(jobs[job_via],A373,jobs[job_title_short],Title,jobs[job_country],Country,jobs[job_schedule_type],Type)</f>
        <v>0</v>
      </c>
      <c r="D373">
        <v>0</v>
      </c>
      <c r="E373">
        <v>0</v>
      </c>
    </row>
    <row r="374" spans="2:5" x14ac:dyDescent="0.25">
      <c r="B374">
        <f>COUNTIFS(jobs[job_via],A374,jobs[job_title_short],Title,jobs[job_country],Country,jobs[job_schedule_type],Type)</f>
        <v>0</v>
      </c>
      <c r="D374">
        <v>0</v>
      </c>
      <c r="E374">
        <v>0</v>
      </c>
    </row>
    <row r="375" spans="2:5" x14ac:dyDescent="0.25">
      <c r="B375">
        <f>COUNTIFS(jobs[job_via],A375,jobs[job_title_short],Title,jobs[job_country],Country,jobs[job_schedule_type],Type)</f>
        <v>0</v>
      </c>
      <c r="D375">
        <v>0</v>
      </c>
      <c r="E375">
        <v>0</v>
      </c>
    </row>
    <row r="376" spans="2:5" x14ac:dyDescent="0.25">
      <c r="B376">
        <f>COUNTIFS(jobs[job_via],A376,jobs[job_title_short],Title,jobs[job_country],Country,jobs[job_schedule_type],Type)</f>
        <v>0</v>
      </c>
      <c r="D376">
        <v>0</v>
      </c>
      <c r="E376">
        <v>0</v>
      </c>
    </row>
    <row r="377" spans="2:5" x14ac:dyDescent="0.25">
      <c r="B377">
        <f>COUNTIFS(jobs[job_via],A377,jobs[job_title_short],Title,jobs[job_country],Country,jobs[job_schedule_type],Type)</f>
        <v>0</v>
      </c>
      <c r="D377">
        <v>0</v>
      </c>
      <c r="E377">
        <v>0</v>
      </c>
    </row>
    <row r="378" spans="2:5" x14ac:dyDescent="0.25">
      <c r="B378">
        <f>COUNTIFS(jobs[job_via],A378,jobs[job_title_short],Title,jobs[job_country],Country,jobs[job_schedule_type],Type)</f>
        <v>0</v>
      </c>
      <c r="D378">
        <v>0</v>
      </c>
      <c r="E378">
        <v>0</v>
      </c>
    </row>
    <row r="379" spans="2:5" x14ac:dyDescent="0.25">
      <c r="B379">
        <f>COUNTIFS(jobs[job_via],A379,jobs[job_title_short],Title,jobs[job_country],Country,jobs[job_schedule_type],Type)</f>
        <v>0</v>
      </c>
      <c r="D379">
        <v>0</v>
      </c>
      <c r="E379">
        <v>0</v>
      </c>
    </row>
    <row r="380" spans="2:5" x14ac:dyDescent="0.25">
      <c r="B380">
        <f>COUNTIFS(jobs[job_via],A380,jobs[job_title_short],Title,jobs[job_country],Country,jobs[job_schedule_type],Type)</f>
        <v>0</v>
      </c>
      <c r="D380">
        <v>0</v>
      </c>
      <c r="E380">
        <v>0</v>
      </c>
    </row>
    <row r="381" spans="2:5" x14ac:dyDescent="0.25">
      <c r="B381">
        <f>COUNTIFS(jobs[job_via],A381,jobs[job_title_short],Title,jobs[job_country],Country,jobs[job_schedule_type],Type)</f>
        <v>0</v>
      </c>
      <c r="D381">
        <v>0</v>
      </c>
      <c r="E381">
        <v>0</v>
      </c>
    </row>
    <row r="382" spans="2:5" x14ac:dyDescent="0.25">
      <c r="B382">
        <f>COUNTIFS(jobs[job_via],A382,jobs[job_title_short],Title,jobs[job_country],Country,jobs[job_schedule_type],Type)</f>
        <v>0</v>
      </c>
      <c r="D382">
        <v>0</v>
      </c>
      <c r="E382">
        <v>0</v>
      </c>
    </row>
    <row r="383" spans="2:5" x14ac:dyDescent="0.25">
      <c r="B383">
        <f>COUNTIFS(jobs[job_via],A383,jobs[job_title_short],Title,jobs[job_country],Country,jobs[job_schedule_type],Type)</f>
        <v>0</v>
      </c>
      <c r="D383">
        <v>0</v>
      </c>
      <c r="E383">
        <v>0</v>
      </c>
    </row>
    <row r="384" spans="2:5" x14ac:dyDescent="0.25">
      <c r="B384">
        <f>COUNTIFS(jobs[job_via],A384,jobs[job_title_short],Title,jobs[job_country],Country,jobs[job_schedule_type],Type)</f>
        <v>0</v>
      </c>
      <c r="D384">
        <v>0</v>
      </c>
      <c r="E384">
        <v>0</v>
      </c>
    </row>
    <row r="385" spans="2:5" x14ac:dyDescent="0.25">
      <c r="B385">
        <f>COUNTIFS(jobs[job_via],A385,jobs[job_title_short],Title,jobs[job_country],Country,jobs[job_schedule_type],Type)</f>
        <v>0</v>
      </c>
      <c r="D385">
        <v>0</v>
      </c>
      <c r="E385">
        <v>0</v>
      </c>
    </row>
    <row r="386" spans="2:5" x14ac:dyDescent="0.25">
      <c r="B386">
        <f>COUNTIFS(jobs[job_via],A386,jobs[job_title_short],Title,jobs[job_country],Country,jobs[job_schedule_type],Type)</f>
        <v>0</v>
      </c>
      <c r="D386">
        <v>0</v>
      </c>
      <c r="E386">
        <v>0</v>
      </c>
    </row>
    <row r="387" spans="2:5" x14ac:dyDescent="0.25">
      <c r="B387">
        <f>COUNTIFS(jobs[job_via],A387,jobs[job_title_short],Title,jobs[job_country],Country,jobs[job_schedule_type],Type)</f>
        <v>0</v>
      </c>
      <c r="D387">
        <v>0</v>
      </c>
      <c r="E387">
        <v>0</v>
      </c>
    </row>
    <row r="388" spans="2:5" x14ac:dyDescent="0.25">
      <c r="B388">
        <f>COUNTIFS(jobs[job_via],A388,jobs[job_title_short],Title,jobs[job_country],Country,jobs[job_schedule_type],Type)</f>
        <v>0</v>
      </c>
      <c r="D388">
        <v>0</v>
      </c>
      <c r="E388">
        <v>0</v>
      </c>
    </row>
    <row r="389" spans="2:5" x14ac:dyDescent="0.25">
      <c r="B389">
        <f>COUNTIFS(jobs[job_via],A389,jobs[job_title_short],Title,jobs[job_country],Country,jobs[job_schedule_type],Type)</f>
        <v>0</v>
      </c>
      <c r="D389">
        <v>0</v>
      </c>
      <c r="E389">
        <v>0</v>
      </c>
    </row>
    <row r="390" spans="2:5" x14ac:dyDescent="0.25">
      <c r="B390">
        <f>COUNTIFS(jobs[job_via],A390,jobs[job_title_short],Title,jobs[job_country],Country,jobs[job_schedule_type],Type)</f>
        <v>0</v>
      </c>
      <c r="D390">
        <v>0</v>
      </c>
      <c r="E390">
        <v>0</v>
      </c>
    </row>
    <row r="391" spans="2:5" x14ac:dyDescent="0.25">
      <c r="B391">
        <f>COUNTIFS(jobs[job_via],A391,jobs[job_title_short],Title,jobs[job_country],Country,jobs[job_schedule_type],Type)</f>
        <v>0</v>
      </c>
      <c r="D391">
        <v>0</v>
      </c>
      <c r="E391">
        <v>0</v>
      </c>
    </row>
    <row r="392" spans="2:5" x14ac:dyDescent="0.25">
      <c r="B392">
        <f>COUNTIFS(jobs[job_via],A392,jobs[job_title_short],Title,jobs[job_country],Country,jobs[job_schedule_type],Type)</f>
        <v>0</v>
      </c>
      <c r="D392">
        <v>0</v>
      </c>
      <c r="E392">
        <v>0</v>
      </c>
    </row>
    <row r="393" spans="2:5" x14ac:dyDescent="0.25">
      <c r="B393">
        <f>COUNTIFS(jobs[job_via],A393,jobs[job_title_short],Title,jobs[job_country],Country,jobs[job_schedule_type],Type)</f>
        <v>0</v>
      </c>
      <c r="D393">
        <v>0</v>
      </c>
      <c r="E393">
        <v>0</v>
      </c>
    </row>
    <row r="394" spans="2:5" x14ac:dyDescent="0.25">
      <c r="B394">
        <f>COUNTIFS(jobs[job_via],A394,jobs[job_title_short],Title,jobs[job_country],Country,jobs[job_schedule_type],Type)</f>
        <v>0</v>
      </c>
      <c r="D394">
        <v>0</v>
      </c>
      <c r="E394">
        <v>0</v>
      </c>
    </row>
    <row r="395" spans="2:5" x14ac:dyDescent="0.25">
      <c r="B395">
        <f>COUNTIFS(jobs[job_via],A395,jobs[job_title_short],Title,jobs[job_country],Country,jobs[job_schedule_type],Type)</f>
        <v>0</v>
      </c>
      <c r="D395">
        <v>0</v>
      </c>
      <c r="E395">
        <v>0</v>
      </c>
    </row>
    <row r="396" spans="2:5" x14ac:dyDescent="0.25">
      <c r="B396">
        <f>COUNTIFS(jobs[job_via],A396,jobs[job_title_short],Title,jobs[job_country],Country,jobs[job_schedule_type],Type)</f>
        <v>0</v>
      </c>
      <c r="D396">
        <v>0</v>
      </c>
      <c r="E396">
        <v>0</v>
      </c>
    </row>
    <row r="397" spans="2:5" x14ac:dyDescent="0.25">
      <c r="B397">
        <f>COUNTIFS(jobs[job_via],A397,jobs[job_title_short],Title,jobs[job_country],Country,jobs[job_schedule_type],Type)</f>
        <v>0</v>
      </c>
      <c r="D397">
        <v>0</v>
      </c>
      <c r="E397">
        <v>0</v>
      </c>
    </row>
    <row r="398" spans="2:5" x14ac:dyDescent="0.25">
      <c r="B398">
        <f>COUNTIFS(jobs[job_via],A398,jobs[job_title_short],Title,jobs[job_country],Country,jobs[job_schedule_type],Type)</f>
        <v>0</v>
      </c>
      <c r="D398">
        <v>0</v>
      </c>
      <c r="E398">
        <v>0</v>
      </c>
    </row>
    <row r="399" spans="2:5" x14ac:dyDescent="0.25">
      <c r="B399">
        <f>COUNTIFS(jobs[job_via],A399,jobs[job_title_short],Title,jobs[job_country],Country,jobs[job_schedule_type],Type)</f>
        <v>0</v>
      </c>
      <c r="D399">
        <v>0</v>
      </c>
      <c r="E399">
        <v>0</v>
      </c>
    </row>
    <row r="400" spans="2:5" x14ac:dyDescent="0.25">
      <c r="B400">
        <f>COUNTIFS(jobs[job_via],A400,jobs[job_title_short],Title,jobs[job_country],Country,jobs[job_schedule_type],Type)</f>
        <v>0</v>
      </c>
      <c r="D400">
        <v>0</v>
      </c>
      <c r="E400">
        <v>0</v>
      </c>
    </row>
    <row r="401" spans="2:5" x14ac:dyDescent="0.25">
      <c r="B401">
        <f>COUNTIFS(jobs[job_via],A401,jobs[job_title_short],Title,jobs[job_country],Country,jobs[job_schedule_type],Type)</f>
        <v>0</v>
      </c>
      <c r="D401">
        <v>0</v>
      </c>
      <c r="E401">
        <v>0</v>
      </c>
    </row>
    <row r="402" spans="2:5" x14ac:dyDescent="0.25">
      <c r="B402">
        <f>COUNTIFS(jobs[job_via],A402,jobs[job_title_short],Title,jobs[job_country],Country,jobs[job_schedule_type],Type)</f>
        <v>0</v>
      </c>
      <c r="D402">
        <v>0</v>
      </c>
      <c r="E402">
        <v>0</v>
      </c>
    </row>
    <row r="403" spans="2:5" x14ac:dyDescent="0.25">
      <c r="B403">
        <f>COUNTIFS(jobs[job_via],A403,jobs[job_title_short],Title,jobs[job_country],Country,jobs[job_schedule_type],Type)</f>
        <v>0</v>
      </c>
      <c r="D403">
        <v>0</v>
      </c>
      <c r="E403">
        <v>0</v>
      </c>
    </row>
    <row r="404" spans="2:5" x14ac:dyDescent="0.25">
      <c r="B404">
        <f>COUNTIFS(jobs[job_via],A404,jobs[job_title_short],Title,jobs[job_country],Country,jobs[job_schedule_type],Type)</f>
        <v>0</v>
      </c>
      <c r="D404">
        <v>0</v>
      </c>
      <c r="E404">
        <v>0</v>
      </c>
    </row>
    <row r="405" spans="2:5" x14ac:dyDescent="0.25">
      <c r="B405">
        <f>COUNTIFS(jobs[job_via],A405,jobs[job_title_short],Title,jobs[job_country],Country,jobs[job_schedule_type],Type)</f>
        <v>0</v>
      </c>
      <c r="D405">
        <v>0</v>
      </c>
      <c r="E405">
        <v>0</v>
      </c>
    </row>
    <row r="406" spans="2:5" x14ac:dyDescent="0.25">
      <c r="B406">
        <f>COUNTIFS(jobs[job_via],A406,jobs[job_title_short],Title,jobs[job_country],Country,jobs[job_schedule_type],Type)</f>
        <v>0</v>
      </c>
      <c r="D406">
        <v>0</v>
      </c>
      <c r="E406">
        <v>0</v>
      </c>
    </row>
    <row r="407" spans="2:5" x14ac:dyDescent="0.25">
      <c r="B407">
        <f>COUNTIFS(jobs[job_via],A407,jobs[job_title_short],Title,jobs[job_country],Country,jobs[job_schedule_type],Type)</f>
        <v>0</v>
      </c>
      <c r="D407">
        <v>0</v>
      </c>
      <c r="E407">
        <v>0</v>
      </c>
    </row>
    <row r="408" spans="2:5" x14ac:dyDescent="0.25">
      <c r="B408">
        <f>COUNTIFS(jobs[job_via],A408,jobs[job_title_short],Title,jobs[job_country],Country,jobs[job_schedule_type],Type)</f>
        <v>0</v>
      </c>
      <c r="D408">
        <v>0</v>
      </c>
      <c r="E408">
        <v>0</v>
      </c>
    </row>
    <row r="409" spans="2:5" x14ac:dyDescent="0.25">
      <c r="B409">
        <f>COUNTIFS(jobs[job_via],A409,jobs[job_title_short],Title,jobs[job_country],Country,jobs[job_schedule_type],Type)</f>
        <v>0</v>
      </c>
      <c r="D409">
        <v>0</v>
      </c>
      <c r="E409">
        <v>0</v>
      </c>
    </row>
    <row r="410" spans="2:5" x14ac:dyDescent="0.25">
      <c r="B410">
        <f>COUNTIFS(jobs[job_via],A410,jobs[job_title_short],Title,jobs[job_country],Country,jobs[job_schedule_type],Type)</f>
        <v>0</v>
      </c>
      <c r="D410">
        <v>0</v>
      </c>
      <c r="E410">
        <v>0</v>
      </c>
    </row>
    <row r="411" spans="2:5" x14ac:dyDescent="0.25">
      <c r="B411">
        <f>COUNTIFS(jobs[job_via],A411,jobs[job_title_short],Title,jobs[job_country],Country,jobs[job_schedule_type],Type)</f>
        <v>0</v>
      </c>
      <c r="D411">
        <v>0</v>
      </c>
      <c r="E411">
        <v>0</v>
      </c>
    </row>
    <row r="412" spans="2:5" x14ac:dyDescent="0.25">
      <c r="B412">
        <f>COUNTIFS(jobs[job_via],A412,jobs[job_title_short],Title,jobs[job_country],Country,jobs[job_schedule_type],Type)</f>
        <v>0</v>
      </c>
      <c r="D412">
        <v>0</v>
      </c>
      <c r="E412">
        <v>0</v>
      </c>
    </row>
    <row r="413" spans="2:5" x14ac:dyDescent="0.25">
      <c r="B413">
        <f>COUNTIFS(jobs[job_via],A413,jobs[job_title_short],Title,jobs[job_country],Country,jobs[job_schedule_type],Type)</f>
        <v>0</v>
      </c>
      <c r="D413">
        <v>0</v>
      </c>
      <c r="E413">
        <v>0</v>
      </c>
    </row>
    <row r="414" spans="2:5" x14ac:dyDescent="0.25">
      <c r="B414">
        <f>COUNTIFS(jobs[job_via],A414,jobs[job_title_short],Title,jobs[job_country],Country,jobs[job_schedule_type],Type)</f>
        <v>0</v>
      </c>
      <c r="D414">
        <v>0</v>
      </c>
      <c r="E414">
        <v>0</v>
      </c>
    </row>
    <row r="415" spans="2:5" x14ac:dyDescent="0.25">
      <c r="B415">
        <f>COUNTIFS(jobs[job_via],A415,jobs[job_title_short],Title,jobs[job_country],Country,jobs[job_schedule_type],Type)</f>
        <v>0</v>
      </c>
      <c r="D415">
        <v>0</v>
      </c>
      <c r="E415">
        <v>0</v>
      </c>
    </row>
    <row r="416" spans="2:5" x14ac:dyDescent="0.25">
      <c r="B416">
        <f>COUNTIFS(jobs[job_via],A416,jobs[job_title_short],Title,jobs[job_country],Country,jobs[job_schedule_type],Type)</f>
        <v>0</v>
      </c>
      <c r="D416">
        <v>0</v>
      </c>
      <c r="E416">
        <v>0</v>
      </c>
    </row>
    <row r="417" spans="2:5" x14ac:dyDescent="0.25">
      <c r="B417">
        <f>COUNTIFS(jobs[job_via],A417,jobs[job_title_short],Title,jobs[job_country],Country,jobs[job_schedule_type],Type)</f>
        <v>0</v>
      </c>
      <c r="D417">
        <v>0</v>
      </c>
      <c r="E417">
        <v>0</v>
      </c>
    </row>
    <row r="418" spans="2:5" x14ac:dyDescent="0.25">
      <c r="B418">
        <f>COUNTIFS(jobs[job_via],A418,jobs[job_title_short],Title,jobs[job_country],Country,jobs[job_schedule_type],Type)</f>
        <v>0</v>
      </c>
      <c r="D418">
        <v>0</v>
      </c>
      <c r="E418">
        <v>0</v>
      </c>
    </row>
    <row r="419" spans="2:5" x14ac:dyDescent="0.25">
      <c r="B419">
        <f>COUNTIFS(jobs[job_via],A419,jobs[job_title_short],Title,jobs[job_country],Country,jobs[job_schedule_type],Type)</f>
        <v>0</v>
      </c>
      <c r="D419">
        <v>0</v>
      </c>
      <c r="E419">
        <v>0</v>
      </c>
    </row>
    <row r="420" spans="2:5" x14ac:dyDescent="0.25">
      <c r="B420">
        <f>COUNTIFS(jobs[job_via],A420,jobs[job_title_short],Title,jobs[job_country],Country,jobs[job_schedule_type],Type)</f>
        <v>0</v>
      </c>
      <c r="D420">
        <v>0</v>
      </c>
      <c r="E420">
        <v>0</v>
      </c>
    </row>
    <row r="421" spans="2:5" x14ac:dyDescent="0.25">
      <c r="B421">
        <f>COUNTIFS(jobs[job_via],A421,jobs[job_title_short],Title,jobs[job_country],Country,jobs[job_schedule_type],Type)</f>
        <v>0</v>
      </c>
      <c r="D421">
        <v>0</v>
      </c>
      <c r="E421">
        <v>0</v>
      </c>
    </row>
    <row r="422" spans="2:5" x14ac:dyDescent="0.25">
      <c r="B422">
        <f>COUNTIFS(jobs[job_via],A422,jobs[job_title_short],Title,jobs[job_country],Country,jobs[job_schedule_type],Type)</f>
        <v>0</v>
      </c>
      <c r="D422">
        <v>0</v>
      </c>
      <c r="E422">
        <v>0</v>
      </c>
    </row>
    <row r="423" spans="2:5" x14ac:dyDescent="0.25">
      <c r="B423">
        <f>COUNTIFS(jobs[job_via],A423,jobs[job_title_short],Title,jobs[job_country],Country,jobs[job_schedule_type],Type)</f>
        <v>0</v>
      </c>
      <c r="D423">
        <v>0</v>
      </c>
      <c r="E423">
        <v>0</v>
      </c>
    </row>
    <row r="424" spans="2:5" x14ac:dyDescent="0.25">
      <c r="B424">
        <f>COUNTIFS(jobs[job_via],A424,jobs[job_title_short],Title,jobs[job_country],Country,jobs[job_schedule_type],Type)</f>
        <v>0</v>
      </c>
      <c r="D424">
        <v>0</v>
      </c>
      <c r="E424">
        <v>0</v>
      </c>
    </row>
    <row r="425" spans="2:5" x14ac:dyDescent="0.25">
      <c r="B425">
        <f>COUNTIFS(jobs[job_via],A425,jobs[job_title_short],Title,jobs[job_country],Country,jobs[job_schedule_type],Type)</f>
        <v>0</v>
      </c>
      <c r="D425">
        <v>0</v>
      </c>
      <c r="E425">
        <v>0</v>
      </c>
    </row>
    <row r="426" spans="2:5" x14ac:dyDescent="0.25">
      <c r="B426">
        <f>COUNTIFS(jobs[job_via],A426,jobs[job_title_short],Title,jobs[job_country],Country,jobs[job_schedule_type],Type)</f>
        <v>0</v>
      </c>
      <c r="D426">
        <v>0</v>
      </c>
      <c r="E426">
        <v>0</v>
      </c>
    </row>
    <row r="427" spans="2:5" x14ac:dyDescent="0.25">
      <c r="B427">
        <f>COUNTIFS(jobs[job_via],A427,jobs[job_title_short],Title,jobs[job_country],Country,jobs[job_schedule_type],Type)</f>
        <v>0</v>
      </c>
      <c r="D427">
        <v>0</v>
      </c>
      <c r="E427">
        <v>0</v>
      </c>
    </row>
    <row r="428" spans="2:5" x14ac:dyDescent="0.25">
      <c r="B428">
        <f>COUNTIFS(jobs[job_via],A428,jobs[job_title_short],Title,jobs[job_country],Country,jobs[job_schedule_type],Type)</f>
        <v>0</v>
      </c>
      <c r="D428">
        <v>0</v>
      </c>
      <c r="E428">
        <v>0</v>
      </c>
    </row>
    <row r="429" spans="2:5" x14ac:dyDescent="0.25">
      <c r="B429">
        <f>COUNTIFS(jobs[job_via],A429,jobs[job_title_short],Title,jobs[job_country],Country,jobs[job_schedule_type],Type)</f>
        <v>0</v>
      </c>
      <c r="D429">
        <v>0</v>
      </c>
      <c r="E429">
        <v>0</v>
      </c>
    </row>
    <row r="430" spans="2:5" x14ac:dyDescent="0.25">
      <c r="B430">
        <f>COUNTIFS(jobs[job_via],A430,jobs[job_title_short],Title,jobs[job_country],Country,jobs[job_schedule_type],Type)</f>
        <v>0</v>
      </c>
      <c r="D430">
        <v>0</v>
      </c>
      <c r="E430">
        <v>0</v>
      </c>
    </row>
    <row r="431" spans="2:5" x14ac:dyDescent="0.25">
      <c r="B431">
        <f>COUNTIFS(jobs[job_via],A431,jobs[job_title_short],Title,jobs[job_country],Country,jobs[job_schedule_type],Type)</f>
        <v>0</v>
      </c>
      <c r="D431">
        <v>0</v>
      </c>
      <c r="E431">
        <v>0</v>
      </c>
    </row>
    <row r="432" spans="2:5" x14ac:dyDescent="0.25">
      <c r="B432">
        <f>COUNTIFS(jobs[job_via],A432,jobs[job_title_short],Title,jobs[job_country],Country,jobs[job_schedule_type],Type)</f>
        <v>0</v>
      </c>
      <c r="D432">
        <v>0</v>
      </c>
      <c r="E432">
        <v>0</v>
      </c>
    </row>
    <row r="433" spans="2:5" x14ac:dyDescent="0.25">
      <c r="B433">
        <f>COUNTIFS(jobs[job_via],A433,jobs[job_title_short],Title,jobs[job_country],Country,jobs[job_schedule_type],Type)</f>
        <v>0</v>
      </c>
      <c r="D433">
        <v>0</v>
      </c>
      <c r="E433">
        <v>0</v>
      </c>
    </row>
    <row r="434" spans="2:5" x14ac:dyDescent="0.25">
      <c r="B434">
        <f>COUNTIFS(jobs[job_via],A434,jobs[job_title_short],Title,jobs[job_country],Country,jobs[job_schedule_type],Type)</f>
        <v>0</v>
      </c>
      <c r="D434">
        <v>0</v>
      </c>
      <c r="E434">
        <v>0</v>
      </c>
    </row>
    <row r="435" spans="2:5" x14ac:dyDescent="0.25">
      <c r="B435">
        <f>COUNTIFS(jobs[job_via],A435,jobs[job_title_short],Title,jobs[job_country],Country,jobs[job_schedule_type],Type)</f>
        <v>0</v>
      </c>
      <c r="D435">
        <v>0</v>
      </c>
      <c r="E435">
        <v>0</v>
      </c>
    </row>
    <row r="436" spans="2:5" x14ac:dyDescent="0.25">
      <c r="B436">
        <f>COUNTIFS(jobs[job_via],A436,jobs[job_title_short],Title,jobs[job_country],Country,jobs[job_schedule_type],Type)</f>
        <v>0</v>
      </c>
      <c r="D436">
        <v>0</v>
      </c>
      <c r="E436">
        <v>0</v>
      </c>
    </row>
    <row r="437" spans="2:5" x14ac:dyDescent="0.25">
      <c r="B437">
        <f>COUNTIFS(jobs[job_via],A437,jobs[job_title_short],Title,jobs[job_country],Country,jobs[job_schedule_type],Type)</f>
        <v>0</v>
      </c>
      <c r="D437">
        <v>0</v>
      </c>
      <c r="E437">
        <v>0</v>
      </c>
    </row>
    <row r="438" spans="2:5" x14ac:dyDescent="0.25">
      <c r="B438">
        <f>COUNTIFS(jobs[job_via],A438,jobs[job_title_short],Title,jobs[job_country],Country,jobs[job_schedule_type],Type)</f>
        <v>0</v>
      </c>
      <c r="D438">
        <v>0</v>
      </c>
      <c r="E438">
        <v>0</v>
      </c>
    </row>
    <row r="439" spans="2:5" x14ac:dyDescent="0.25">
      <c r="B439">
        <f>COUNTIFS(jobs[job_via],A439,jobs[job_title_short],Title,jobs[job_country],Country,jobs[job_schedule_type],Type)</f>
        <v>0</v>
      </c>
      <c r="D439">
        <v>0</v>
      </c>
      <c r="E439">
        <v>0</v>
      </c>
    </row>
    <row r="440" spans="2:5" x14ac:dyDescent="0.25">
      <c r="B440">
        <f>COUNTIFS(jobs[job_via],A440,jobs[job_title_short],Title,jobs[job_country],Country,jobs[job_schedule_type],Type)</f>
        <v>0</v>
      </c>
      <c r="D440">
        <v>0</v>
      </c>
      <c r="E440">
        <v>0</v>
      </c>
    </row>
    <row r="441" spans="2:5" x14ac:dyDescent="0.25">
      <c r="B441">
        <f>COUNTIFS(jobs[job_via],A441,jobs[job_title_short],Title,jobs[job_country],Country,jobs[job_schedule_type],Type)</f>
        <v>0</v>
      </c>
      <c r="D441">
        <v>0</v>
      </c>
      <c r="E441">
        <v>0</v>
      </c>
    </row>
    <row r="442" spans="2:5" x14ac:dyDescent="0.25">
      <c r="B442">
        <f>COUNTIFS(jobs[job_via],A442,jobs[job_title_short],Title,jobs[job_country],Country,jobs[job_schedule_type],Type)</f>
        <v>0</v>
      </c>
      <c r="D442">
        <v>0</v>
      </c>
      <c r="E442">
        <v>0</v>
      </c>
    </row>
    <row r="443" spans="2:5" x14ac:dyDescent="0.25">
      <c r="B443">
        <f>COUNTIFS(jobs[job_via],A443,jobs[job_title_short],Title,jobs[job_country],Country,jobs[job_schedule_type],Type)</f>
        <v>0</v>
      </c>
      <c r="D443">
        <v>0</v>
      </c>
      <c r="E443">
        <v>0</v>
      </c>
    </row>
    <row r="444" spans="2:5" x14ac:dyDescent="0.25">
      <c r="B444">
        <f>COUNTIFS(jobs[job_via],A444,jobs[job_title_short],Title,jobs[job_country],Country,jobs[job_schedule_type],Type)</f>
        <v>0</v>
      </c>
      <c r="D444">
        <v>0</v>
      </c>
      <c r="E444">
        <v>0</v>
      </c>
    </row>
    <row r="445" spans="2:5" x14ac:dyDescent="0.25">
      <c r="B445">
        <f>COUNTIFS(jobs[job_via],A445,jobs[job_title_short],Title,jobs[job_country],Country,jobs[job_schedule_type],Type)</f>
        <v>0</v>
      </c>
      <c r="D445">
        <v>0</v>
      </c>
      <c r="E445">
        <v>0</v>
      </c>
    </row>
    <row r="446" spans="2:5" x14ac:dyDescent="0.25">
      <c r="B446">
        <f>COUNTIFS(jobs[job_via],A446,jobs[job_title_short],Title,jobs[job_country],Country,jobs[job_schedule_type],Type)</f>
        <v>0</v>
      </c>
      <c r="D446">
        <v>0</v>
      </c>
      <c r="E446">
        <v>0</v>
      </c>
    </row>
    <row r="447" spans="2:5" x14ac:dyDescent="0.25">
      <c r="B447">
        <f>COUNTIFS(jobs[job_via],A447,jobs[job_title_short],Title,jobs[job_country],Country,jobs[job_schedule_type],Type)</f>
        <v>0</v>
      </c>
      <c r="D447">
        <v>0</v>
      </c>
      <c r="E447">
        <v>0</v>
      </c>
    </row>
    <row r="448" spans="2:5" x14ac:dyDescent="0.25">
      <c r="B448">
        <f>COUNTIFS(jobs[job_via],A448,jobs[job_title_short],Title,jobs[job_country],Country,jobs[job_schedule_type],Type)</f>
        <v>0</v>
      </c>
      <c r="D448">
        <v>0</v>
      </c>
      <c r="E448">
        <v>0</v>
      </c>
    </row>
    <row r="449" spans="2:5" x14ac:dyDescent="0.25">
      <c r="B449">
        <f>COUNTIFS(jobs[job_via],A449,jobs[job_title_short],Title,jobs[job_country],Country,jobs[job_schedule_type],Type)</f>
        <v>0</v>
      </c>
      <c r="D449">
        <v>0</v>
      </c>
      <c r="E449">
        <v>0</v>
      </c>
    </row>
    <row r="450" spans="2:5" x14ac:dyDescent="0.25">
      <c r="B450">
        <f>COUNTIFS(jobs[job_via],A450,jobs[job_title_short],Title,jobs[job_country],Country,jobs[job_schedule_type],Type)</f>
        <v>0</v>
      </c>
      <c r="D450">
        <v>0</v>
      </c>
      <c r="E450">
        <v>0</v>
      </c>
    </row>
    <row r="451" spans="2:5" x14ac:dyDescent="0.25">
      <c r="B451">
        <f>COUNTIFS(jobs[job_via],A451,jobs[job_title_short],Title,jobs[job_country],Country,jobs[job_schedule_type],Type)</f>
        <v>0</v>
      </c>
      <c r="D451">
        <v>0</v>
      </c>
      <c r="E451">
        <v>0</v>
      </c>
    </row>
    <row r="452" spans="2:5" x14ac:dyDescent="0.25">
      <c r="B452">
        <f>COUNTIFS(jobs[job_via],A452,jobs[job_title_short],Title,jobs[job_country],Country,jobs[job_schedule_type],Type)</f>
        <v>0</v>
      </c>
      <c r="D452">
        <v>0</v>
      </c>
      <c r="E452">
        <v>0</v>
      </c>
    </row>
    <row r="453" spans="2:5" x14ac:dyDescent="0.25">
      <c r="B453">
        <f>COUNTIFS(jobs[job_via],A453,jobs[job_title_short],Title,jobs[job_country],Country,jobs[job_schedule_type],Type)</f>
        <v>0</v>
      </c>
      <c r="D453">
        <v>0</v>
      </c>
      <c r="E453">
        <v>0</v>
      </c>
    </row>
    <row r="454" spans="2:5" x14ac:dyDescent="0.25">
      <c r="B454">
        <f>COUNTIFS(jobs[job_via],A454,jobs[job_title_short],Title,jobs[job_country],Country,jobs[job_schedule_type],Type)</f>
        <v>0</v>
      </c>
      <c r="D454">
        <v>0</v>
      </c>
      <c r="E454">
        <v>0</v>
      </c>
    </row>
    <row r="455" spans="2:5" x14ac:dyDescent="0.25">
      <c r="B455">
        <f>COUNTIFS(jobs[job_via],A455,jobs[job_title_short],Title,jobs[job_country],Country,jobs[job_schedule_type],Type)</f>
        <v>0</v>
      </c>
      <c r="D455">
        <v>0</v>
      </c>
      <c r="E455">
        <v>0</v>
      </c>
    </row>
    <row r="456" spans="2:5" x14ac:dyDescent="0.25">
      <c r="B456">
        <f>COUNTIFS(jobs[job_via],A456,jobs[job_title_short],Title,jobs[job_country],Country,jobs[job_schedule_type],Type)</f>
        <v>0</v>
      </c>
      <c r="D456">
        <v>0</v>
      </c>
      <c r="E456">
        <v>0</v>
      </c>
    </row>
    <row r="457" spans="2:5" x14ac:dyDescent="0.25">
      <c r="B457">
        <f>COUNTIFS(jobs[job_via],A457,jobs[job_title_short],Title,jobs[job_country],Country,jobs[job_schedule_type],Type)</f>
        <v>0</v>
      </c>
      <c r="D457">
        <v>0</v>
      </c>
      <c r="E457">
        <v>0</v>
      </c>
    </row>
    <row r="458" spans="2:5" x14ac:dyDescent="0.25">
      <c r="B458">
        <f>COUNTIFS(jobs[job_via],A458,jobs[job_title_short],Title,jobs[job_country],Country,jobs[job_schedule_type],Type)</f>
        <v>0</v>
      </c>
      <c r="D458">
        <v>0</v>
      </c>
      <c r="E458">
        <v>0</v>
      </c>
    </row>
    <row r="459" spans="2:5" x14ac:dyDescent="0.25">
      <c r="B459">
        <f>COUNTIFS(jobs[job_via],A459,jobs[job_title_short],Title,jobs[job_country],Country,jobs[job_schedule_type],Type)</f>
        <v>0</v>
      </c>
      <c r="D459">
        <v>0</v>
      </c>
      <c r="E459">
        <v>0</v>
      </c>
    </row>
    <row r="460" spans="2:5" x14ac:dyDescent="0.25">
      <c r="B460">
        <f>COUNTIFS(jobs[job_via],A460,jobs[job_title_short],Title,jobs[job_country],Country,jobs[job_schedule_type],Type)</f>
        <v>0</v>
      </c>
      <c r="D460">
        <v>0</v>
      </c>
      <c r="E460">
        <v>0</v>
      </c>
    </row>
    <row r="461" spans="2:5" x14ac:dyDescent="0.25">
      <c r="B461">
        <f>COUNTIFS(jobs[job_via],A461,jobs[job_title_short],Title,jobs[job_country],Country,jobs[job_schedule_type],Type)</f>
        <v>0</v>
      </c>
      <c r="D461">
        <v>0</v>
      </c>
      <c r="E461">
        <v>0</v>
      </c>
    </row>
    <row r="462" spans="2:5" x14ac:dyDescent="0.25">
      <c r="B462">
        <f>COUNTIFS(jobs[job_via],A462,jobs[job_title_short],Title,jobs[job_country],Country,jobs[job_schedule_type],Type)</f>
        <v>0</v>
      </c>
      <c r="D462">
        <v>0</v>
      </c>
      <c r="E462">
        <v>0</v>
      </c>
    </row>
    <row r="463" spans="2:5" x14ac:dyDescent="0.25">
      <c r="B463">
        <f>COUNTIFS(jobs[job_via],A463,jobs[job_title_short],Title,jobs[job_country],Country,jobs[job_schedule_type],Type)</f>
        <v>0</v>
      </c>
      <c r="D463">
        <v>0</v>
      </c>
      <c r="E463">
        <v>0</v>
      </c>
    </row>
    <row r="464" spans="2:5" x14ac:dyDescent="0.25">
      <c r="B464">
        <f>COUNTIFS(jobs[job_via],A464,jobs[job_title_short],Title,jobs[job_country],Country,jobs[job_schedule_type],Type)</f>
        <v>0</v>
      </c>
      <c r="D464">
        <v>0</v>
      </c>
      <c r="E464">
        <v>0</v>
      </c>
    </row>
    <row r="465" spans="2:5" x14ac:dyDescent="0.25">
      <c r="B465">
        <f>COUNTIFS(jobs[job_via],A465,jobs[job_title_short],Title,jobs[job_country],Country,jobs[job_schedule_type],Type)</f>
        <v>0</v>
      </c>
      <c r="D465">
        <v>0</v>
      </c>
      <c r="E465">
        <v>0</v>
      </c>
    </row>
    <row r="466" spans="2:5" x14ac:dyDescent="0.25">
      <c r="B466">
        <f>COUNTIFS(jobs[job_via],A466,jobs[job_title_short],Title,jobs[job_country],Country,jobs[job_schedule_type],Type)</f>
        <v>0</v>
      </c>
      <c r="D466">
        <v>0</v>
      </c>
      <c r="E466">
        <v>0</v>
      </c>
    </row>
    <row r="467" spans="2:5" x14ac:dyDescent="0.25">
      <c r="B467">
        <f>COUNTIFS(jobs[job_via],A467,jobs[job_title_short],Title,jobs[job_country],Country,jobs[job_schedule_type],Type)</f>
        <v>0</v>
      </c>
      <c r="D467">
        <v>0</v>
      </c>
      <c r="E467">
        <v>0</v>
      </c>
    </row>
    <row r="468" spans="2:5" x14ac:dyDescent="0.25">
      <c r="B468">
        <f>COUNTIFS(jobs[job_via],A468,jobs[job_title_short],Title,jobs[job_country],Country,jobs[job_schedule_type],Type)</f>
        <v>0</v>
      </c>
      <c r="D468">
        <v>0</v>
      </c>
      <c r="E468">
        <v>0</v>
      </c>
    </row>
    <row r="469" spans="2:5" x14ac:dyDescent="0.25">
      <c r="B469">
        <f>COUNTIFS(jobs[job_via],A469,jobs[job_title_short],Title,jobs[job_country],Country,jobs[job_schedule_type],Type)</f>
        <v>0</v>
      </c>
      <c r="D469">
        <v>0</v>
      </c>
      <c r="E469">
        <v>0</v>
      </c>
    </row>
    <row r="470" spans="2:5" x14ac:dyDescent="0.25">
      <c r="B470">
        <f>COUNTIFS(jobs[job_via],A470,jobs[job_title_short],Title,jobs[job_country],Country,jobs[job_schedule_type],Type)</f>
        <v>0</v>
      </c>
      <c r="D470">
        <v>0</v>
      </c>
      <c r="E470">
        <v>0</v>
      </c>
    </row>
    <row r="471" spans="2:5" x14ac:dyDescent="0.25">
      <c r="B471">
        <f>COUNTIFS(jobs[job_via],A471,jobs[job_title_short],Title,jobs[job_country],Country,jobs[job_schedule_type],Type)</f>
        <v>0</v>
      </c>
      <c r="D471">
        <v>0</v>
      </c>
      <c r="E471">
        <v>0</v>
      </c>
    </row>
    <row r="472" spans="2:5" x14ac:dyDescent="0.25">
      <c r="B472">
        <f>COUNTIFS(jobs[job_via],A472,jobs[job_title_short],Title,jobs[job_country],Country,jobs[job_schedule_type],Type)</f>
        <v>0</v>
      </c>
      <c r="D472">
        <v>0</v>
      </c>
      <c r="E472">
        <v>0</v>
      </c>
    </row>
    <row r="473" spans="2:5" x14ac:dyDescent="0.25">
      <c r="B473">
        <f>COUNTIFS(jobs[job_via],A473,jobs[job_title_short],Title,jobs[job_country],Country,jobs[job_schedule_type],Type)</f>
        <v>0</v>
      </c>
      <c r="D473">
        <v>0</v>
      </c>
      <c r="E473">
        <v>0</v>
      </c>
    </row>
    <row r="474" spans="2:5" x14ac:dyDescent="0.25">
      <c r="B474">
        <f>COUNTIFS(jobs[job_via],A474,jobs[job_title_short],Title,jobs[job_country],Country,jobs[job_schedule_type],Type)</f>
        <v>0</v>
      </c>
      <c r="D474">
        <v>0</v>
      </c>
      <c r="E474">
        <v>0</v>
      </c>
    </row>
    <row r="475" spans="2:5" x14ac:dyDescent="0.25">
      <c r="B475">
        <f>COUNTIFS(jobs[job_via],A475,jobs[job_title_short],Title,jobs[job_country],Country,jobs[job_schedule_type],Type)</f>
        <v>0</v>
      </c>
      <c r="D475">
        <v>0</v>
      </c>
      <c r="E475">
        <v>0</v>
      </c>
    </row>
    <row r="476" spans="2:5" x14ac:dyDescent="0.25">
      <c r="B476">
        <f>COUNTIFS(jobs[job_via],A476,jobs[job_title_short],Title,jobs[job_country],Country,jobs[job_schedule_type],Type)</f>
        <v>0</v>
      </c>
      <c r="D476">
        <v>0</v>
      </c>
      <c r="E476">
        <v>0</v>
      </c>
    </row>
    <row r="477" spans="2:5" x14ac:dyDescent="0.25">
      <c r="B477">
        <f>COUNTIFS(jobs[job_via],A477,jobs[job_title_short],Title,jobs[job_country],Country,jobs[job_schedule_type],Type)</f>
        <v>0</v>
      </c>
      <c r="D477">
        <v>0</v>
      </c>
      <c r="E477">
        <v>0</v>
      </c>
    </row>
    <row r="478" spans="2:5" x14ac:dyDescent="0.25">
      <c r="B478">
        <f>COUNTIFS(jobs[job_via],A478,jobs[job_title_short],Title,jobs[job_country],Country,jobs[job_schedule_type],Type)</f>
        <v>0</v>
      </c>
      <c r="D478">
        <v>0</v>
      </c>
      <c r="E478">
        <v>0</v>
      </c>
    </row>
    <row r="479" spans="2:5" x14ac:dyDescent="0.25">
      <c r="B479">
        <f>COUNTIFS(jobs[job_via],A479,jobs[job_title_short],Title,jobs[job_country],Country,jobs[job_schedule_type],Type)</f>
        <v>0</v>
      </c>
      <c r="D479">
        <v>0</v>
      </c>
      <c r="E479">
        <v>0</v>
      </c>
    </row>
    <row r="480" spans="2:5" x14ac:dyDescent="0.25">
      <c r="B480">
        <f>COUNTIFS(jobs[job_via],A480,jobs[job_title_short],Title,jobs[job_country],Country,jobs[job_schedule_type],Type)</f>
        <v>0</v>
      </c>
      <c r="D480">
        <v>0</v>
      </c>
      <c r="E480">
        <v>0</v>
      </c>
    </row>
    <row r="481" spans="2:5" x14ac:dyDescent="0.25">
      <c r="B481">
        <f>COUNTIFS(jobs[job_via],A481,jobs[job_title_short],Title,jobs[job_country],Country,jobs[job_schedule_type],Type)</f>
        <v>0</v>
      </c>
      <c r="D481">
        <v>0</v>
      </c>
      <c r="E481">
        <v>0</v>
      </c>
    </row>
    <row r="482" spans="2:5" x14ac:dyDescent="0.25">
      <c r="B482">
        <f>COUNTIFS(jobs[job_via],A482,jobs[job_title_short],Title,jobs[job_country],Country,jobs[job_schedule_type],Type)</f>
        <v>0</v>
      </c>
      <c r="D482">
        <v>0</v>
      </c>
      <c r="E482">
        <v>0</v>
      </c>
    </row>
    <row r="483" spans="2:5" x14ac:dyDescent="0.25">
      <c r="B483">
        <f>COUNTIFS(jobs[job_via],A483,jobs[job_title_short],Title,jobs[job_country],Country,jobs[job_schedule_type],Type)</f>
        <v>0</v>
      </c>
      <c r="D483">
        <v>0</v>
      </c>
      <c r="E483">
        <v>0</v>
      </c>
    </row>
    <row r="484" spans="2:5" x14ac:dyDescent="0.25">
      <c r="B484">
        <f>COUNTIFS(jobs[job_via],A484,jobs[job_title_short],Title,jobs[job_country],Country,jobs[job_schedule_type],Type)</f>
        <v>0</v>
      </c>
      <c r="D484">
        <v>0</v>
      </c>
      <c r="E484">
        <v>0</v>
      </c>
    </row>
    <row r="485" spans="2:5" x14ac:dyDescent="0.25">
      <c r="B485">
        <f>COUNTIFS(jobs[job_via],A485,jobs[job_title_short],Title,jobs[job_country],Country,jobs[job_schedule_type],Type)</f>
        <v>0</v>
      </c>
      <c r="D485">
        <v>0</v>
      </c>
      <c r="E485">
        <v>0</v>
      </c>
    </row>
    <row r="486" spans="2:5" x14ac:dyDescent="0.25">
      <c r="B486">
        <f>COUNTIFS(jobs[job_via],A486,jobs[job_title_short],Title,jobs[job_country],Country,jobs[job_schedule_type],Type)</f>
        <v>0</v>
      </c>
      <c r="D486">
        <v>0</v>
      </c>
      <c r="E486">
        <v>0</v>
      </c>
    </row>
    <row r="487" spans="2:5" x14ac:dyDescent="0.25">
      <c r="B487">
        <f>COUNTIFS(jobs[job_via],A487,jobs[job_title_short],Title,jobs[job_country],Country,jobs[job_schedule_type],Type)</f>
        <v>0</v>
      </c>
      <c r="D487">
        <v>0</v>
      </c>
      <c r="E487">
        <v>0</v>
      </c>
    </row>
    <row r="488" spans="2:5" x14ac:dyDescent="0.25">
      <c r="B488">
        <f>COUNTIFS(jobs[job_via],A488,jobs[job_title_short],Title,jobs[job_country],Country,jobs[job_schedule_type],Type)</f>
        <v>0</v>
      </c>
      <c r="D488">
        <v>0</v>
      </c>
      <c r="E488">
        <v>0</v>
      </c>
    </row>
    <row r="489" spans="2:5" x14ac:dyDescent="0.25">
      <c r="B489">
        <f>COUNTIFS(jobs[job_via],A489,jobs[job_title_short],Title,jobs[job_country],Country,jobs[job_schedule_type],Type)</f>
        <v>0</v>
      </c>
      <c r="D489">
        <v>0</v>
      </c>
      <c r="E489">
        <v>0</v>
      </c>
    </row>
    <row r="490" spans="2:5" x14ac:dyDescent="0.25">
      <c r="B490">
        <f>COUNTIFS(jobs[job_via],A490,jobs[job_title_short],Title,jobs[job_country],Country,jobs[job_schedule_type],Type)</f>
        <v>0</v>
      </c>
      <c r="D490">
        <v>0</v>
      </c>
      <c r="E490">
        <v>0</v>
      </c>
    </row>
    <row r="491" spans="2:5" x14ac:dyDescent="0.25">
      <c r="B491">
        <f>COUNTIFS(jobs[job_via],A491,jobs[job_title_short],Title,jobs[job_country],Country,jobs[job_schedule_type],Type)</f>
        <v>0</v>
      </c>
      <c r="D491">
        <v>0</v>
      </c>
      <c r="E491">
        <v>0</v>
      </c>
    </row>
    <row r="492" spans="2:5" x14ac:dyDescent="0.25">
      <c r="B492">
        <f>COUNTIFS(jobs[job_via],A492,jobs[job_title_short],Title,jobs[job_country],Country,jobs[job_schedule_type],Type)</f>
        <v>0</v>
      </c>
      <c r="D492">
        <v>0</v>
      </c>
      <c r="E492">
        <v>0</v>
      </c>
    </row>
    <row r="493" spans="2:5" x14ac:dyDescent="0.25">
      <c r="B493">
        <f>COUNTIFS(jobs[job_via],A493,jobs[job_title_short],Title,jobs[job_country],Country,jobs[job_schedule_type],Type)</f>
        <v>0</v>
      </c>
      <c r="D493">
        <v>0</v>
      </c>
      <c r="E493">
        <v>0</v>
      </c>
    </row>
    <row r="494" spans="2:5" x14ac:dyDescent="0.25">
      <c r="B494">
        <f>COUNTIFS(jobs[job_via],A494,jobs[job_title_short],Title,jobs[job_country],Country,jobs[job_schedule_type],Type)</f>
        <v>0</v>
      </c>
      <c r="D494">
        <v>0</v>
      </c>
      <c r="E494">
        <v>0</v>
      </c>
    </row>
    <row r="495" spans="2:5" x14ac:dyDescent="0.25">
      <c r="B495">
        <f>COUNTIFS(jobs[job_via],A495,jobs[job_title_short],Title,jobs[job_country],Country,jobs[job_schedule_type],Type)</f>
        <v>0</v>
      </c>
      <c r="D495">
        <v>0</v>
      </c>
      <c r="E495">
        <v>0</v>
      </c>
    </row>
    <row r="496" spans="2:5" x14ac:dyDescent="0.25">
      <c r="B496">
        <f>COUNTIFS(jobs[job_via],A496,jobs[job_title_short],Title,jobs[job_country],Country,jobs[job_schedule_type],Type)</f>
        <v>0</v>
      </c>
      <c r="D496">
        <v>0</v>
      </c>
      <c r="E496">
        <v>0</v>
      </c>
    </row>
    <row r="497" spans="2:5" x14ac:dyDescent="0.25">
      <c r="B497">
        <f>COUNTIFS(jobs[job_via],A497,jobs[job_title_short],Title,jobs[job_country],Country,jobs[job_schedule_type],Type)</f>
        <v>0</v>
      </c>
      <c r="D497">
        <v>0</v>
      </c>
      <c r="E497">
        <v>0</v>
      </c>
    </row>
    <row r="498" spans="2:5" x14ac:dyDescent="0.25">
      <c r="B498">
        <f>COUNTIFS(jobs[job_via],A498,jobs[job_title_short],Title,jobs[job_country],Country,jobs[job_schedule_type],Type)</f>
        <v>0</v>
      </c>
      <c r="D498">
        <v>0</v>
      </c>
      <c r="E498">
        <v>0</v>
      </c>
    </row>
    <row r="499" spans="2:5" x14ac:dyDescent="0.25">
      <c r="B499">
        <f>COUNTIFS(jobs[job_via],A499,jobs[job_title_short],Title,jobs[job_country],Country,jobs[job_schedule_type],Type)</f>
        <v>0</v>
      </c>
      <c r="D499">
        <v>0</v>
      </c>
      <c r="E499">
        <v>0</v>
      </c>
    </row>
    <row r="500" spans="2:5" x14ac:dyDescent="0.25">
      <c r="B500">
        <f>COUNTIFS(jobs[job_via],A500,jobs[job_title_short],Title,jobs[job_country],Country,jobs[job_schedule_type],Type)</f>
        <v>0</v>
      </c>
      <c r="D500">
        <v>0</v>
      </c>
      <c r="E500">
        <v>0</v>
      </c>
    </row>
    <row r="501" spans="2:5" x14ac:dyDescent="0.25">
      <c r="B501">
        <f>COUNTIFS(jobs[job_via],A501,jobs[job_title_short],Title,jobs[job_country],Country,jobs[job_schedule_type],Type)</f>
        <v>0</v>
      </c>
      <c r="D501">
        <v>0</v>
      </c>
      <c r="E501">
        <v>0</v>
      </c>
    </row>
    <row r="502" spans="2:5" x14ac:dyDescent="0.25">
      <c r="B502">
        <f>COUNTIFS(jobs[job_via],A502,jobs[job_title_short],Title,jobs[job_country],Country,jobs[job_schedule_type],Type)</f>
        <v>0</v>
      </c>
      <c r="D502">
        <v>0</v>
      </c>
      <c r="E502">
        <v>0</v>
      </c>
    </row>
    <row r="503" spans="2:5" x14ac:dyDescent="0.25">
      <c r="B503">
        <f>COUNTIFS(jobs[job_via],A503,jobs[job_title_short],Title,jobs[job_country],Country,jobs[job_schedule_type],Type)</f>
        <v>0</v>
      </c>
      <c r="D503">
        <v>0</v>
      </c>
      <c r="E503">
        <v>0</v>
      </c>
    </row>
    <row r="504" spans="2:5" x14ac:dyDescent="0.25">
      <c r="B504">
        <f>COUNTIFS(jobs[job_via],A504,jobs[job_title_short],Title,jobs[job_country],Country,jobs[job_schedule_type],Type)</f>
        <v>0</v>
      </c>
      <c r="D504">
        <v>0</v>
      </c>
      <c r="E504">
        <v>0</v>
      </c>
    </row>
    <row r="505" spans="2:5" x14ac:dyDescent="0.25">
      <c r="B505">
        <f>COUNTIFS(jobs[job_via],A505,jobs[job_title_short],Title,jobs[job_country],Country,jobs[job_schedule_type],Type)</f>
        <v>0</v>
      </c>
      <c r="D505">
        <v>0</v>
      </c>
      <c r="E505">
        <v>0</v>
      </c>
    </row>
    <row r="506" spans="2:5" x14ac:dyDescent="0.25">
      <c r="B506">
        <f>COUNTIFS(jobs[job_via],A506,jobs[job_title_short],Title,jobs[job_country],Country,jobs[job_schedule_type],Type)</f>
        <v>0</v>
      </c>
      <c r="D506">
        <v>0</v>
      </c>
      <c r="E506">
        <v>0</v>
      </c>
    </row>
    <row r="507" spans="2:5" x14ac:dyDescent="0.25">
      <c r="B507">
        <f>COUNTIFS(jobs[job_via],A507,jobs[job_title_short],Title,jobs[job_country],Country,jobs[job_schedule_type],Type)</f>
        <v>0</v>
      </c>
      <c r="D507">
        <v>0</v>
      </c>
      <c r="E507">
        <v>0</v>
      </c>
    </row>
    <row r="508" spans="2:5" x14ac:dyDescent="0.25">
      <c r="B508">
        <f>COUNTIFS(jobs[job_via],A508,jobs[job_title_short],Title,jobs[job_country],Country,jobs[job_schedule_type],Type)</f>
        <v>0</v>
      </c>
      <c r="D508">
        <v>0</v>
      </c>
      <c r="E508">
        <v>0</v>
      </c>
    </row>
    <row r="509" spans="2:5" x14ac:dyDescent="0.25">
      <c r="B509">
        <f>COUNTIFS(jobs[job_via],A509,jobs[job_title_short],Title,jobs[job_country],Country,jobs[job_schedule_type],Type)</f>
        <v>0</v>
      </c>
      <c r="D509">
        <v>0</v>
      </c>
      <c r="E509">
        <v>0</v>
      </c>
    </row>
    <row r="510" spans="2:5" x14ac:dyDescent="0.25">
      <c r="B510">
        <f>COUNTIFS(jobs[job_via],A510,jobs[job_title_short],Title,jobs[job_country],Country,jobs[job_schedule_type],Type)</f>
        <v>0</v>
      </c>
      <c r="D510">
        <v>0</v>
      </c>
      <c r="E510">
        <v>0</v>
      </c>
    </row>
    <row r="511" spans="2:5" x14ac:dyDescent="0.25">
      <c r="B511">
        <f>COUNTIFS(jobs[job_via],A511,jobs[job_title_short],Title,jobs[job_country],Country,jobs[job_schedule_type],Type)</f>
        <v>0</v>
      </c>
      <c r="D511">
        <v>0</v>
      </c>
      <c r="E511">
        <v>0</v>
      </c>
    </row>
    <row r="512" spans="2:5" x14ac:dyDescent="0.25">
      <c r="B512">
        <f>COUNTIFS(jobs[job_via],A512,jobs[job_title_short],Title,jobs[job_country],Country,jobs[job_schedule_type],Type)</f>
        <v>0</v>
      </c>
      <c r="D512">
        <v>0</v>
      </c>
      <c r="E512">
        <v>0</v>
      </c>
    </row>
    <row r="513" spans="2:5" x14ac:dyDescent="0.25">
      <c r="B513">
        <f>COUNTIFS(jobs[job_via],A513,jobs[job_title_short],Title,jobs[job_country],Country,jobs[job_schedule_type],Type)</f>
        <v>0</v>
      </c>
      <c r="D513">
        <v>0</v>
      </c>
      <c r="E513">
        <v>0</v>
      </c>
    </row>
    <row r="514" spans="2:5" x14ac:dyDescent="0.25">
      <c r="B514">
        <f>COUNTIFS(jobs[job_via],A514,jobs[job_title_short],Title,jobs[job_country],Country,jobs[job_schedule_type],Type)</f>
        <v>0</v>
      </c>
      <c r="D514">
        <v>0</v>
      </c>
      <c r="E514">
        <v>0</v>
      </c>
    </row>
    <row r="515" spans="2:5" x14ac:dyDescent="0.25">
      <c r="B515">
        <f>COUNTIFS(jobs[job_via],A515,jobs[job_title_short],Title,jobs[job_country],Country,jobs[job_schedule_type],Type)</f>
        <v>0</v>
      </c>
      <c r="D515">
        <v>0</v>
      </c>
      <c r="E515">
        <v>0</v>
      </c>
    </row>
    <row r="516" spans="2:5" x14ac:dyDescent="0.25">
      <c r="B516">
        <f>COUNTIFS(jobs[job_via],A516,jobs[job_title_short],Title,jobs[job_country],Country,jobs[job_schedule_type],Type)</f>
        <v>0</v>
      </c>
      <c r="D516">
        <v>0</v>
      </c>
      <c r="E516">
        <v>0</v>
      </c>
    </row>
    <row r="517" spans="2:5" x14ac:dyDescent="0.25">
      <c r="B517">
        <f>COUNTIFS(jobs[job_via],A517,jobs[job_title_short],Title,jobs[job_country],Country,jobs[job_schedule_type],Type)</f>
        <v>0</v>
      </c>
      <c r="D517">
        <v>0</v>
      </c>
      <c r="E517">
        <v>0</v>
      </c>
    </row>
    <row r="518" spans="2:5" x14ac:dyDescent="0.25">
      <c r="B518">
        <f>COUNTIFS(jobs[job_via],A518,jobs[job_title_short],Title,jobs[job_country],Country,jobs[job_schedule_type],Type)</f>
        <v>0</v>
      </c>
      <c r="D518">
        <v>0</v>
      </c>
      <c r="E518">
        <v>0</v>
      </c>
    </row>
    <row r="519" spans="2:5" x14ac:dyDescent="0.25">
      <c r="B519">
        <f>COUNTIFS(jobs[job_via],A519,jobs[job_title_short],Title,jobs[job_country],Country,jobs[job_schedule_type],Type)</f>
        <v>0</v>
      </c>
      <c r="D519">
        <v>0</v>
      </c>
      <c r="E519">
        <v>0</v>
      </c>
    </row>
    <row r="520" spans="2:5" x14ac:dyDescent="0.25">
      <c r="B520">
        <f>COUNTIFS(jobs[job_via],A520,jobs[job_title_short],Title,jobs[job_country],Country,jobs[job_schedule_type],Type)</f>
        <v>0</v>
      </c>
      <c r="D520">
        <v>0</v>
      </c>
      <c r="E520">
        <v>0</v>
      </c>
    </row>
    <row r="521" spans="2:5" x14ac:dyDescent="0.25">
      <c r="B521">
        <f>COUNTIFS(jobs[job_via],A521,jobs[job_title_short],Title,jobs[job_country],Country,jobs[job_schedule_type],Type)</f>
        <v>0</v>
      </c>
      <c r="D521">
        <v>0</v>
      </c>
      <c r="E521">
        <v>0</v>
      </c>
    </row>
    <row r="522" spans="2:5" x14ac:dyDescent="0.25">
      <c r="B522">
        <f>COUNTIFS(jobs[job_via],A522,jobs[job_title_short],Title,jobs[job_country],Country,jobs[job_schedule_type],Type)</f>
        <v>0</v>
      </c>
      <c r="D522">
        <v>0</v>
      </c>
      <c r="E522">
        <v>0</v>
      </c>
    </row>
    <row r="523" spans="2:5" x14ac:dyDescent="0.25">
      <c r="B523">
        <f>COUNTIFS(jobs[job_via],A523,jobs[job_title_short],Title,jobs[job_country],Country,jobs[job_schedule_type],Type)</f>
        <v>0</v>
      </c>
      <c r="D523">
        <v>0</v>
      </c>
      <c r="E523">
        <v>0</v>
      </c>
    </row>
    <row r="524" spans="2:5" x14ac:dyDescent="0.25">
      <c r="B524">
        <f>COUNTIFS(jobs[job_via],A524,jobs[job_title_short],Title,jobs[job_country],Country,jobs[job_schedule_type],Type)</f>
        <v>0</v>
      </c>
      <c r="D524">
        <v>0</v>
      </c>
      <c r="E524">
        <v>0</v>
      </c>
    </row>
    <row r="525" spans="2:5" x14ac:dyDescent="0.25">
      <c r="B525">
        <f>COUNTIFS(jobs[job_via],A525,jobs[job_title_short],Title,jobs[job_country],Country,jobs[job_schedule_type],Type)</f>
        <v>0</v>
      </c>
      <c r="D525">
        <v>0</v>
      </c>
      <c r="E525">
        <v>0</v>
      </c>
    </row>
    <row r="526" spans="2:5" x14ac:dyDescent="0.25">
      <c r="B526">
        <f>COUNTIFS(jobs[job_via],A526,jobs[job_title_short],Title,jobs[job_country],Country,jobs[job_schedule_type],Type)</f>
        <v>0</v>
      </c>
      <c r="D526">
        <v>0</v>
      </c>
      <c r="E526">
        <v>0</v>
      </c>
    </row>
    <row r="527" spans="2:5" x14ac:dyDescent="0.25">
      <c r="B527">
        <f>COUNTIFS(jobs[job_via],A527,jobs[job_title_short],Title,jobs[job_country],Country,jobs[job_schedule_type],Type)</f>
        <v>0</v>
      </c>
      <c r="D527">
        <v>0</v>
      </c>
      <c r="E527">
        <v>0</v>
      </c>
    </row>
    <row r="528" spans="2:5" x14ac:dyDescent="0.25">
      <c r="B528">
        <f>COUNTIFS(jobs[job_via],A528,jobs[job_title_short],Title,jobs[job_country],Country,jobs[job_schedule_type],Type)</f>
        <v>0</v>
      </c>
      <c r="D528">
        <v>0</v>
      </c>
      <c r="E528">
        <v>0</v>
      </c>
    </row>
    <row r="529" spans="2:5" x14ac:dyDescent="0.25">
      <c r="B529">
        <f>COUNTIFS(jobs[job_via],A529,jobs[job_title_short],Title,jobs[job_country],Country,jobs[job_schedule_type],Type)</f>
        <v>0</v>
      </c>
      <c r="D529">
        <v>0</v>
      </c>
      <c r="E529">
        <v>0</v>
      </c>
    </row>
    <row r="530" spans="2:5" x14ac:dyDescent="0.25">
      <c r="B530">
        <f>COUNTIFS(jobs[job_via],A530,jobs[job_title_short],Title,jobs[job_country],Country,jobs[job_schedule_type],Type)</f>
        <v>0</v>
      </c>
      <c r="D530">
        <v>0</v>
      </c>
      <c r="E530">
        <v>0</v>
      </c>
    </row>
    <row r="531" spans="2:5" x14ac:dyDescent="0.25">
      <c r="B531">
        <f>COUNTIFS(jobs[job_via],A531,jobs[job_title_short],Title,jobs[job_country],Country,jobs[job_schedule_type],Type)</f>
        <v>0</v>
      </c>
      <c r="D531">
        <v>0</v>
      </c>
      <c r="E531">
        <v>0</v>
      </c>
    </row>
    <row r="532" spans="2:5" x14ac:dyDescent="0.25">
      <c r="B532">
        <f>COUNTIFS(jobs[job_via],A532,jobs[job_title_short],Title,jobs[job_country],Country,jobs[job_schedule_type],Type)</f>
        <v>0</v>
      </c>
      <c r="D532">
        <v>0</v>
      </c>
      <c r="E532">
        <v>0</v>
      </c>
    </row>
    <row r="533" spans="2:5" x14ac:dyDescent="0.25">
      <c r="B533">
        <f>COUNTIFS(jobs[job_via],A533,jobs[job_title_short],Title,jobs[job_country],Country,jobs[job_schedule_type],Type)</f>
        <v>0</v>
      </c>
      <c r="D533">
        <v>0</v>
      </c>
      <c r="E533">
        <v>0</v>
      </c>
    </row>
    <row r="534" spans="2:5" x14ac:dyDescent="0.25">
      <c r="B534">
        <f>COUNTIFS(jobs[job_via],A534,jobs[job_title_short],Title,jobs[job_country],Country,jobs[job_schedule_type],Type)</f>
        <v>0</v>
      </c>
      <c r="D534">
        <v>0</v>
      </c>
      <c r="E534">
        <v>0</v>
      </c>
    </row>
    <row r="535" spans="2:5" x14ac:dyDescent="0.25">
      <c r="B535">
        <f>COUNTIFS(jobs[job_via],A535,jobs[job_title_short],Title,jobs[job_country],Country,jobs[job_schedule_type],Type)</f>
        <v>0</v>
      </c>
      <c r="D535">
        <v>0</v>
      </c>
      <c r="E535">
        <v>0</v>
      </c>
    </row>
    <row r="536" spans="2:5" x14ac:dyDescent="0.25">
      <c r="B536">
        <f>COUNTIFS(jobs[job_via],A536,jobs[job_title_short],Title,jobs[job_country],Country,jobs[job_schedule_type],Type)</f>
        <v>0</v>
      </c>
      <c r="D536">
        <v>0</v>
      </c>
      <c r="E536">
        <v>0</v>
      </c>
    </row>
    <row r="537" spans="2:5" x14ac:dyDescent="0.25">
      <c r="B537">
        <f>COUNTIFS(jobs[job_via],A537,jobs[job_title_short],Title,jobs[job_country],Country,jobs[job_schedule_type],Type)</f>
        <v>0</v>
      </c>
      <c r="D537">
        <v>0</v>
      </c>
      <c r="E537">
        <v>0</v>
      </c>
    </row>
    <row r="538" spans="2:5" x14ac:dyDescent="0.25">
      <c r="B538">
        <f>COUNTIFS(jobs[job_via],A538,jobs[job_title_short],Title,jobs[job_country],Country,jobs[job_schedule_type],Type)</f>
        <v>0</v>
      </c>
      <c r="D538">
        <v>0</v>
      </c>
      <c r="E538">
        <v>0</v>
      </c>
    </row>
    <row r="539" spans="2:5" x14ac:dyDescent="0.25">
      <c r="B539">
        <f>COUNTIFS(jobs[job_via],A539,jobs[job_title_short],Title,jobs[job_country],Country,jobs[job_schedule_type],Type)</f>
        <v>0</v>
      </c>
      <c r="D539">
        <v>0</v>
      </c>
      <c r="E539">
        <v>0</v>
      </c>
    </row>
    <row r="540" spans="2:5" x14ac:dyDescent="0.25">
      <c r="B540">
        <f>COUNTIFS(jobs[job_via],A540,jobs[job_title_short],Title,jobs[job_country],Country,jobs[job_schedule_type],Type)</f>
        <v>0</v>
      </c>
      <c r="D540">
        <v>0</v>
      </c>
      <c r="E540">
        <v>0</v>
      </c>
    </row>
    <row r="541" spans="2:5" x14ac:dyDescent="0.25">
      <c r="B541">
        <f>COUNTIFS(jobs[job_via],A541,jobs[job_title_short],Title,jobs[job_country],Country,jobs[job_schedule_type],Type)</f>
        <v>0</v>
      </c>
      <c r="D541">
        <v>0</v>
      </c>
      <c r="E541">
        <v>0</v>
      </c>
    </row>
    <row r="542" spans="2:5" x14ac:dyDescent="0.25">
      <c r="B542">
        <f>COUNTIFS(jobs[job_via],A542,jobs[job_title_short],Title,jobs[job_country],Country,jobs[job_schedule_type],Type)</f>
        <v>0</v>
      </c>
      <c r="D542">
        <v>0</v>
      </c>
      <c r="E542">
        <v>0</v>
      </c>
    </row>
    <row r="543" spans="2:5" x14ac:dyDescent="0.25">
      <c r="B543">
        <f>COUNTIFS(jobs[job_via],A543,jobs[job_title_short],Title,jobs[job_country],Country,jobs[job_schedule_type],Type)</f>
        <v>0</v>
      </c>
      <c r="D543">
        <v>0</v>
      </c>
      <c r="E543">
        <v>0</v>
      </c>
    </row>
    <row r="544" spans="2:5" x14ac:dyDescent="0.25">
      <c r="B544">
        <f>COUNTIFS(jobs[job_via],A544,jobs[job_title_short],Title,jobs[job_country],Country,jobs[job_schedule_type],Type)</f>
        <v>0</v>
      </c>
      <c r="D544">
        <v>0</v>
      </c>
      <c r="E544">
        <v>0</v>
      </c>
    </row>
    <row r="545" spans="2:5" x14ac:dyDescent="0.25">
      <c r="B545">
        <f>COUNTIFS(jobs[job_via],A545,jobs[job_title_short],Title,jobs[job_country],Country,jobs[job_schedule_type],Type)</f>
        <v>0</v>
      </c>
      <c r="D545">
        <v>0</v>
      </c>
      <c r="E545">
        <v>0</v>
      </c>
    </row>
    <row r="546" spans="2:5" x14ac:dyDescent="0.25">
      <c r="B546">
        <f>COUNTIFS(jobs[job_via],A546,jobs[job_title_short],Title,jobs[job_country],Country,jobs[job_schedule_type],Type)</f>
        <v>0</v>
      </c>
      <c r="D546">
        <v>0</v>
      </c>
      <c r="E546">
        <v>0</v>
      </c>
    </row>
    <row r="547" spans="2:5" x14ac:dyDescent="0.25">
      <c r="B547">
        <f>COUNTIFS(jobs[job_via],A547,jobs[job_title_short],Title,jobs[job_country],Country,jobs[job_schedule_type],Type)</f>
        <v>0</v>
      </c>
      <c r="D547">
        <v>0</v>
      </c>
      <c r="E547">
        <v>0</v>
      </c>
    </row>
    <row r="548" spans="2:5" x14ac:dyDescent="0.25">
      <c r="B548">
        <f>COUNTIFS(jobs[job_via],A548,jobs[job_title_short],Title,jobs[job_country],Country,jobs[job_schedule_type],Type)</f>
        <v>0</v>
      </c>
      <c r="D548">
        <v>0</v>
      </c>
      <c r="E548">
        <v>0</v>
      </c>
    </row>
    <row r="549" spans="2:5" x14ac:dyDescent="0.25">
      <c r="B549">
        <f>COUNTIFS(jobs[job_via],A549,jobs[job_title_short],Title,jobs[job_country],Country,jobs[job_schedule_type],Type)</f>
        <v>0</v>
      </c>
      <c r="D549">
        <v>0</v>
      </c>
      <c r="E549">
        <v>0</v>
      </c>
    </row>
    <row r="550" spans="2:5" x14ac:dyDescent="0.25">
      <c r="B550">
        <f>COUNTIFS(jobs[job_via],A550,jobs[job_title_short],Title,jobs[job_country],Country,jobs[job_schedule_type],Type)</f>
        <v>0</v>
      </c>
      <c r="D550">
        <v>0</v>
      </c>
      <c r="E550">
        <v>0</v>
      </c>
    </row>
    <row r="551" spans="2:5" x14ac:dyDescent="0.25">
      <c r="B551">
        <f>COUNTIFS(jobs[job_via],A551,jobs[job_title_short],Title,jobs[job_country],Country,jobs[job_schedule_type],Type)</f>
        <v>0</v>
      </c>
      <c r="D551">
        <v>0</v>
      </c>
      <c r="E551">
        <v>0</v>
      </c>
    </row>
    <row r="552" spans="2:5" x14ac:dyDescent="0.25">
      <c r="B552">
        <f>COUNTIFS(jobs[job_via],A552,jobs[job_title_short],Title,jobs[job_country],Country,jobs[job_schedule_type],Type)</f>
        <v>0</v>
      </c>
      <c r="D552">
        <v>0</v>
      </c>
      <c r="E552">
        <v>0</v>
      </c>
    </row>
    <row r="553" spans="2:5" x14ac:dyDescent="0.25">
      <c r="B553">
        <f>COUNTIFS(jobs[job_via],A553,jobs[job_title_short],Title,jobs[job_country],Country,jobs[job_schedule_type],Type)</f>
        <v>0</v>
      </c>
      <c r="D553">
        <v>0</v>
      </c>
      <c r="E553">
        <v>0</v>
      </c>
    </row>
    <row r="554" spans="2:5" x14ac:dyDescent="0.25">
      <c r="B554">
        <f>COUNTIFS(jobs[job_via],A554,jobs[job_title_short],Title,jobs[job_country],Country,jobs[job_schedule_type],Type)</f>
        <v>0</v>
      </c>
      <c r="D554">
        <v>0</v>
      </c>
      <c r="E554">
        <v>0</v>
      </c>
    </row>
    <row r="555" spans="2:5" x14ac:dyDescent="0.25">
      <c r="B555">
        <f>COUNTIFS(jobs[job_via],A555,jobs[job_title_short],Title,jobs[job_country],Country,jobs[job_schedule_type],Type)</f>
        <v>0</v>
      </c>
      <c r="D555">
        <v>0</v>
      </c>
      <c r="E555">
        <v>0</v>
      </c>
    </row>
    <row r="556" spans="2:5" x14ac:dyDescent="0.25">
      <c r="B556">
        <f>COUNTIFS(jobs[job_via],A556,jobs[job_title_short],Title,jobs[job_country],Country,jobs[job_schedule_type],Type)</f>
        <v>0</v>
      </c>
      <c r="D556">
        <v>0</v>
      </c>
      <c r="E556">
        <v>0</v>
      </c>
    </row>
    <row r="557" spans="2:5" x14ac:dyDescent="0.25">
      <c r="B557">
        <f>COUNTIFS(jobs[job_via],A557,jobs[job_title_short],Title,jobs[job_country],Country,jobs[job_schedule_type],Type)</f>
        <v>0</v>
      </c>
      <c r="D557">
        <v>0</v>
      </c>
      <c r="E557">
        <v>0</v>
      </c>
    </row>
    <row r="558" spans="2:5" x14ac:dyDescent="0.25">
      <c r="B558">
        <f>COUNTIFS(jobs[job_via],A558,jobs[job_title_short],Title,jobs[job_country],Country,jobs[job_schedule_type],Type)</f>
        <v>0</v>
      </c>
      <c r="D558">
        <v>0</v>
      </c>
      <c r="E558">
        <v>0</v>
      </c>
    </row>
    <row r="559" spans="2:5" x14ac:dyDescent="0.25">
      <c r="B559">
        <f>COUNTIFS(jobs[job_via],A559,jobs[job_title_short],Title,jobs[job_country],Country,jobs[job_schedule_type],Type)</f>
        <v>0</v>
      </c>
      <c r="D559">
        <v>0</v>
      </c>
      <c r="E559">
        <v>0</v>
      </c>
    </row>
    <row r="560" spans="2:5" x14ac:dyDescent="0.25">
      <c r="B560">
        <f>COUNTIFS(jobs[job_via],A560,jobs[job_title_short],Title,jobs[job_country],Country,jobs[job_schedule_type],Type)</f>
        <v>0</v>
      </c>
      <c r="D560">
        <v>0</v>
      </c>
      <c r="E560">
        <v>0</v>
      </c>
    </row>
    <row r="561" spans="2:5" x14ac:dyDescent="0.25">
      <c r="B561">
        <f>COUNTIFS(jobs[job_via],A561,jobs[job_title_short],Title,jobs[job_country],Country,jobs[job_schedule_type],Type)</f>
        <v>0</v>
      </c>
      <c r="D561">
        <v>0</v>
      </c>
      <c r="E561">
        <v>0</v>
      </c>
    </row>
    <row r="562" spans="2:5" x14ac:dyDescent="0.25">
      <c r="B562">
        <f>COUNTIFS(jobs[job_via],A562,jobs[job_title_short],Title,jobs[job_country],Country,jobs[job_schedule_type],Type)</f>
        <v>0</v>
      </c>
      <c r="D562">
        <v>0</v>
      </c>
      <c r="E562">
        <v>0</v>
      </c>
    </row>
    <row r="563" spans="2:5" x14ac:dyDescent="0.25">
      <c r="B563">
        <f>COUNTIFS(jobs[job_via],A563,jobs[job_title_short],Title,jobs[job_country],Country,jobs[job_schedule_type],Type)</f>
        <v>0</v>
      </c>
      <c r="D563">
        <v>0</v>
      </c>
      <c r="E563">
        <v>0</v>
      </c>
    </row>
    <row r="564" spans="2:5" x14ac:dyDescent="0.25">
      <c r="B564">
        <f>COUNTIFS(jobs[job_via],A564,jobs[job_title_short],Title,jobs[job_country],Country,jobs[job_schedule_type],Type)</f>
        <v>0</v>
      </c>
      <c r="D564">
        <v>0</v>
      </c>
      <c r="E564">
        <v>0</v>
      </c>
    </row>
    <row r="565" spans="2:5" x14ac:dyDescent="0.25">
      <c r="B565">
        <f>COUNTIFS(jobs[job_via],A565,jobs[job_title_short],Title,jobs[job_country],Country,jobs[job_schedule_type],Type)</f>
        <v>0</v>
      </c>
      <c r="D565">
        <v>0</v>
      </c>
      <c r="E565">
        <v>0</v>
      </c>
    </row>
    <row r="566" spans="2:5" x14ac:dyDescent="0.25">
      <c r="B566">
        <f>COUNTIFS(jobs[job_via],A566,jobs[job_title_short],Title,jobs[job_country],Country,jobs[job_schedule_type],Type)</f>
        <v>0</v>
      </c>
      <c r="D566">
        <v>0</v>
      </c>
      <c r="E566">
        <v>0</v>
      </c>
    </row>
    <row r="567" spans="2:5" x14ac:dyDescent="0.25">
      <c r="B567">
        <f>COUNTIFS(jobs[job_via],A567,jobs[job_title_short],Title,jobs[job_country],Country,jobs[job_schedule_type],Type)</f>
        <v>0</v>
      </c>
      <c r="D567">
        <v>0</v>
      </c>
      <c r="E567">
        <v>0</v>
      </c>
    </row>
    <row r="568" spans="2:5" x14ac:dyDescent="0.25">
      <c r="B568">
        <f>COUNTIFS(jobs[job_via],A568,jobs[job_title_short],Title,jobs[job_country],Country,jobs[job_schedule_type],Type)</f>
        <v>0</v>
      </c>
      <c r="D568">
        <v>0</v>
      </c>
      <c r="E568">
        <v>0</v>
      </c>
    </row>
    <row r="569" spans="2:5" x14ac:dyDescent="0.25">
      <c r="B569">
        <f>COUNTIFS(jobs[job_via],A569,jobs[job_title_short],Title,jobs[job_country],Country,jobs[job_schedule_type],Type)</f>
        <v>0</v>
      </c>
      <c r="D569">
        <v>0</v>
      </c>
      <c r="E569">
        <v>0</v>
      </c>
    </row>
    <row r="570" spans="2:5" x14ac:dyDescent="0.25">
      <c r="B570">
        <f>COUNTIFS(jobs[job_via],A570,jobs[job_title_short],Title,jobs[job_country],Country,jobs[job_schedule_type],Type)</f>
        <v>0</v>
      </c>
      <c r="D570">
        <v>0</v>
      </c>
      <c r="E570">
        <v>0</v>
      </c>
    </row>
    <row r="571" spans="2:5" x14ac:dyDescent="0.25">
      <c r="B571">
        <f>COUNTIFS(jobs[job_via],A571,jobs[job_title_short],Title,jobs[job_country],Country,jobs[job_schedule_type],Type)</f>
        <v>0</v>
      </c>
      <c r="D571">
        <v>0</v>
      </c>
      <c r="E571">
        <v>0</v>
      </c>
    </row>
    <row r="572" spans="2:5" x14ac:dyDescent="0.25">
      <c r="B572">
        <f>COUNTIFS(jobs[job_via],A572,jobs[job_title_short],Title,jobs[job_country],Country,jobs[job_schedule_type],Type)</f>
        <v>0</v>
      </c>
      <c r="D572">
        <v>0</v>
      </c>
      <c r="E572">
        <v>0</v>
      </c>
    </row>
    <row r="573" spans="2:5" x14ac:dyDescent="0.25">
      <c r="B573">
        <f>COUNTIFS(jobs[job_via],A573,jobs[job_title_short],Title,jobs[job_country],Country,jobs[job_schedule_type],Type)</f>
        <v>0</v>
      </c>
      <c r="D573">
        <v>0</v>
      </c>
      <c r="E573">
        <v>0</v>
      </c>
    </row>
    <row r="574" spans="2:5" x14ac:dyDescent="0.25">
      <c r="B574">
        <f>COUNTIFS(jobs[job_via],A574,jobs[job_title_short],Title,jobs[job_country],Country,jobs[job_schedule_type],Type)</f>
        <v>0</v>
      </c>
      <c r="D574">
        <v>0</v>
      </c>
      <c r="E574">
        <v>0</v>
      </c>
    </row>
    <row r="575" spans="2:5" x14ac:dyDescent="0.25">
      <c r="B575">
        <f>COUNTIFS(jobs[job_via],A575,jobs[job_title_short],Title,jobs[job_country],Country,jobs[job_schedule_type],Type)</f>
        <v>0</v>
      </c>
      <c r="D575">
        <v>0</v>
      </c>
      <c r="E575">
        <v>0</v>
      </c>
    </row>
    <row r="576" spans="2:5" x14ac:dyDescent="0.25">
      <c r="B576">
        <f>COUNTIFS(jobs[job_via],A576,jobs[job_title_short],Title,jobs[job_country],Country,jobs[job_schedule_type],Type)</f>
        <v>0</v>
      </c>
      <c r="D576">
        <v>0</v>
      </c>
      <c r="E576">
        <v>0</v>
      </c>
    </row>
    <row r="577" spans="2:5" x14ac:dyDescent="0.25">
      <c r="B577">
        <f>COUNTIFS(jobs[job_via],A577,jobs[job_title_short],Title,jobs[job_country],Country,jobs[job_schedule_type],Type)</f>
        <v>0</v>
      </c>
      <c r="D577">
        <v>0</v>
      </c>
      <c r="E577">
        <v>0</v>
      </c>
    </row>
    <row r="578" spans="2:5" x14ac:dyDescent="0.25">
      <c r="B578">
        <f>COUNTIFS(jobs[job_via],A578,jobs[job_title_short],Title,jobs[job_country],Country,jobs[job_schedule_type],Type)</f>
        <v>0</v>
      </c>
      <c r="D578">
        <v>0</v>
      </c>
      <c r="E578">
        <v>0</v>
      </c>
    </row>
    <row r="579" spans="2:5" x14ac:dyDescent="0.25">
      <c r="B579">
        <f>COUNTIFS(jobs[job_via],A579,jobs[job_title_short],Title,jobs[job_country],Country,jobs[job_schedule_type],Type)</f>
        <v>0</v>
      </c>
      <c r="D579">
        <v>0</v>
      </c>
      <c r="E579">
        <v>0</v>
      </c>
    </row>
    <row r="580" spans="2:5" x14ac:dyDescent="0.25">
      <c r="B580">
        <f>COUNTIFS(jobs[job_via],A580,jobs[job_title_short],Title,jobs[job_country],Country,jobs[job_schedule_type],Type)</f>
        <v>0</v>
      </c>
      <c r="D580">
        <v>0</v>
      </c>
      <c r="E580">
        <v>0</v>
      </c>
    </row>
    <row r="581" spans="2:5" x14ac:dyDescent="0.25">
      <c r="B581">
        <f>COUNTIFS(jobs[job_via],A581,jobs[job_title_short],Title,jobs[job_country],Country,jobs[job_schedule_type],Type)</f>
        <v>0</v>
      </c>
      <c r="D581">
        <v>0</v>
      </c>
      <c r="E581">
        <v>0</v>
      </c>
    </row>
    <row r="582" spans="2:5" x14ac:dyDescent="0.25">
      <c r="B582">
        <f>COUNTIFS(jobs[job_via],A582,jobs[job_title_short],Title,jobs[job_country],Country,jobs[job_schedule_type],Type)</f>
        <v>0</v>
      </c>
      <c r="D582">
        <v>0</v>
      </c>
      <c r="E582">
        <v>0</v>
      </c>
    </row>
    <row r="583" spans="2:5" x14ac:dyDescent="0.25">
      <c r="B583">
        <f>COUNTIFS(jobs[job_via],A583,jobs[job_title_short],Title,jobs[job_country],Country,jobs[job_schedule_type],Type)</f>
        <v>0</v>
      </c>
      <c r="D583">
        <v>0</v>
      </c>
      <c r="E583">
        <v>0</v>
      </c>
    </row>
    <row r="584" spans="2:5" x14ac:dyDescent="0.25">
      <c r="B584">
        <f>COUNTIFS(jobs[job_via],A584,jobs[job_title_short],Title,jobs[job_country],Country,jobs[job_schedule_type],Type)</f>
        <v>0</v>
      </c>
      <c r="D584">
        <v>0</v>
      </c>
      <c r="E584">
        <v>0</v>
      </c>
    </row>
    <row r="585" spans="2:5" x14ac:dyDescent="0.25">
      <c r="B585">
        <f>COUNTIFS(jobs[job_via],A585,jobs[job_title_short],Title,jobs[job_country],Country,jobs[job_schedule_type],Type)</f>
        <v>0</v>
      </c>
      <c r="D585">
        <v>0</v>
      </c>
      <c r="E585">
        <v>0</v>
      </c>
    </row>
    <row r="586" spans="2:5" x14ac:dyDescent="0.25">
      <c r="B586">
        <f>COUNTIFS(jobs[job_via],A586,jobs[job_title_short],Title,jobs[job_country],Country,jobs[job_schedule_type],Type)</f>
        <v>0</v>
      </c>
      <c r="D586">
        <v>0</v>
      </c>
      <c r="E586">
        <v>0</v>
      </c>
    </row>
    <row r="587" spans="2:5" x14ac:dyDescent="0.25">
      <c r="B587">
        <f>COUNTIFS(jobs[job_via],A587,jobs[job_title_short],Title,jobs[job_country],Country,jobs[job_schedule_type],Type)</f>
        <v>0</v>
      </c>
      <c r="D587">
        <v>0</v>
      </c>
      <c r="E587">
        <v>0</v>
      </c>
    </row>
    <row r="588" spans="2:5" x14ac:dyDescent="0.25">
      <c r="B588">
        <f>COUNTIFS(jobs[job_via],A588,jobs[job_title_short],Title,jobs[job_country],Country,jobs[job_schedule_type],Type)</f>
        <v>0</v>
      </c>
      <c r="D588">
        <v>0</v>
      </c>
      <c r="E588">
        <v>0</v>
      </c>
    </row>
    <row r="589" spans="2:5" x14ac:dyDescent="0.25">
      <c r="B589">
        <f>COUNTIFS(jobs[job_via],A589,jobs[job_title_short],Title,jobs[job_country],Country,jobs[job_schedule_type],Type)</f>
        <v>0</v>
      </c>
      <c r="D589">
        <v>0</v>
      </c>
      <c r="E589">
        <v>0</v>
      </c>
    </row>
    <row r="590" spans="2:5" x14ac:dyDescent="0.25">
      <c r="B590">
        <f>COUNTIFS(jobs[job_via],A590,jobs[job_title_short],Title,jobs[job_country],Country,jobs[job_schedule_type],Type)</f>
        <v>0</v>
      </c>
      <c r="D590">
        <v>0</v>
      </c>
      <c r="E590">
        <v>0</v>
      </c>
    </row>
    <row r="591" spans="2:5" x14ac:dyDescent="0.25">
      <c r="B591">
        <f>COUNTIFS(jobs[job_via],A591,jobs[job_title_short],Title,jobs[job_country],Country,jobs[job_schedule_type],Type)</f>
        <v>0</v>
      </c>
      <c r="D591">
        <v>0</v>
      </c>
      <c r="E591">
        <v>0</v>
      </c>
    </row>
    <row r="592" spans="2:5" x14ac:dyDescent="0.25">
      <c r="B592">
        <f>COUNTIFS(jobs[job_via],A592,jobs[job_title_short],Title,jobs[job_country],Country,jobs[job_schedule_type],Type)</f>
        <v>0</v>
      </c>
      <c r="D592">
        <v>0</v>
      </c>
      <c r="E592">
        <v>0</v>
      </c>
    </row>
    <row r="593" spans="2:5" x14ac:dyDescent="0.25">
      <c r="B593">
        <f>COUNTIFS(jobs[job_via],A593,jobs[job_title_short],Title,jobs[job_country],Country,jobs[job_schedule_type],Type)</f>
        <v>0</v>
      </c>
      <c r="D593">
        <v>0</v>
      </c>
      <c r="E593">
        <v>0</v>
      </c>
    </row>
    <row r="594" spans="2:5" x14ac:dyDescent="0.25">
      <c r="B594">
        <f>COUNTIFS(jobs[job_via],A594,jobs[job_title_short],Title,jobs[job_country],Country,jobs[job_schedule_type],Type)</f>
        <v>0</v>
      </c>
      <c r="D594">
        <v>0</v>
      </c>
      <c r="E594">
        <v>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Salary_Calculator</vt:lpstr>
      <vt:lpstr>Data_Validation</vt:lpstr>
      <vt:lpstr>Title</vt:lpstr>
      <vt:lpstr>Country</vt:lpstr>
      <vt:lpstr>Type</vt:lpstr>
      <vt:lpstr>Plataform</vt:lpstr>
      <vt:lpstr>Count</vt:lpstr>
      <vt:lpstr>Country</vt:lpstr>
      <vt:lpstr>median_salary</vt:lpstr>
      <vt:lpstr>median_salary_ex</vt:lpstr>
      <vt:lpstr>Platform</vt:lpstr>
      <vt:lpstr>Title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Murilo Bertacchi</cp:lastModifiedBy>
  <dcterms:created xsi:type="dcterms:W3CDTF">2015-06-05T18:17:20Z</dcterms:created>
  <dcterms:modified xsi:type="dcterms:W3CDTF">2025-11-10T22:26:57Z</dcterms:modified>
</cp:coreProperties>
</file>